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5480" windowHeight="9030" activeTab="9"/>
  </bookViews>
  <sheets>
    <sheet name="biểu trình" sheetId="114" r:id="rId1"/>
    <sheet name="Sheet2" sheetId="112" state="hidden" r:id="rId2"/>
    <sheet name="Sheet1" sheetId="111" state="hidden" r:id="rId3"/>
    <sheet name="B1 " sheetId="32" r:id="rId4"/>
    <sheet name="B2" sheetId="33" r:id="rId5"/>
    <sheet name="B3 " sheetId="74" r:id="rId6"/>
    <sheet name="B4 " sheetId="2" r:id="rId7"/>
    <sheet name="B5 " sheetId="4" r:id="rId8"/>
    <sheet name="B10" sheetId="107" r:id="rId9"/>
    <sheet name="Phụ lục 10a" sheetId="116" r:id="rId10"/>
    <sheet name="B11 " sheetId="30" r:id="rId11"/>
    <sheet name="so sánh" sheetId="109" r:id="rId12"/>
    <sheet name="B12 " sheetId="31" r:id="rId13"/>
    <sheet name="+TĂNG" sheetId="15" r:id="rId14"/>
    <sheet name="+GIẢM" sheetId="16" r:id="rId15"/>
    <sheet name="Bieu do" sheetId="106" r:id="rId16"/>
  </sheets>
  <definedNames>
    <definedName name="_xlnm._FilterDatabase" localSheetId="8" hidden="1">'B10'!$A$7:$T$572</definedName>
    <definedName name="_xlnm._FilterDatabase" localSheetId="9" hidden="1">'Phụ lục 10a'!$A$7:$O$216</definedName>
    <definedName name="_Toc339792638" localSheetId="9">'Phụ lục 10a'!#REF!</definedName>
    <definedName name="_Toc341725948" localSheetId="9">'Phụ lục 10a'!#REF!</definedName>
    <definedName name="_Toc341964211" localSheetId="9">'Phụ lục 10a'!#REF!</definedName>
    <definedName name="_Toc466010852" localSheetId="3">'B1 '!#REF!</definedName>
    <definedName name="_Toc475191442" localSheetId="9">'Phụ lục 10a'!#REF!</definedName>
    <definedName name="_Toc475191443" localSheetId="9">'Phụ lục 10a'!#REF!</definedName>
    <definedName name="OLE_LINK1" localSheetId="12">'B12 '!$A$4</definedName>
    <definedName name="_xlnm.Print_Titles" localSheetId="8">'B10'!$4:$7</definedName>
    <definedName name="_xlnm.Print_Titles" localSheetId="9">'Phụ lục 10a'!$5:$7</definedName>
  </definedNames>
  <calcPr calcId="144525" concurrentCalc="0"/>
</workbook>
</file>

<file path=xl/calcChain.xml><?xml version="1.0" encoding="utf-8"?>
<calcChain xmlns="http://schemas.openxmlformats.org/spreadsheetml/2006/main">
  <c r="E198" i="107" l="1"/>
  <c r="E199" i="107"/>
  <c r="E140" i="107"/>
  <c r="D15" i="2"/>
  <c r="E34" i="15"/>
  <c r="E24" i="15"/>
  <c r="F34" i="15"/>
  <c r="F24" i="15"/>
  <c r="D24" i="15"/>
  <c r="D61" i="16"/>
  <c r="D24" i="16"/>
  <c r="F22" i="74"/>
  <c r="D21" i="15"/>
  <c r="D11" i="15"/>
  <c r="D15" i="16"/>
  <c r="D11" i="16"/>
  <c r="F9" i="74"/>
  <c r="F8" i="74"/>
  <c r="K17" i="74"/>
  <c r="T19" i="30"/>
  <c r="T29" i="30"/>
  <c r="T26" i="30"/>
  <c r="T25" i="30"/>
  <c r="T50" i="30"/>
  <c r="T31" i="30"/>
  <c r="T52" i="30"/>
  <c r="T36" i="30"/>
  <c r="T34" i="30"/>
  <c r="T35" i="30"/>
  <c r="T49" i="30"/>
  <c r="M216" i="116"/>
  <c r="L44" i="116"/>
  <c r="L216" i="116"/>
  <c r="K216" i="116"/>
  <c r="J30" i="116"/>
  <c r="J35" i="116"/>
  <c r="J37" i="116"/>
  <c r="J64" i="116"/>
  <c r="J66" i="116"/>
  <c r="J133" i="116"/>
  <c r="J145" i="116"/>
  <c r="J216" i="116"/>
  <c r="I19" i="116"/>
  <c r="I216" i="116"/>
  <c r="H216" i="116"/>
  <c r="G11" i="116"/>
  <c r="G17" i="116"/>
  <c r="G18" i="116"/>
  <c r="G19" i="116"/>
  <c r="G20" i="116"/>
  <c r="G21" i="116"/>
  <c r="G22" i="116"/>
  <c r="G23" i="116"/>
  <c r="G24" i="116"/>
  <c r="G25" i="116"/>
  <c r="G26" i="116"/>
  <c r="G27" i="116"/>
  <c r="G28" i="116"/>
  <c r="G29" i="116"/>
  <c r="G30" i="116"/>
  <c r="G31" i="116"/>
  <c r="G32" i="116"/>
  <c r="G33" i="116"/>
  <c r="G34" i="116"/>
  <c r="G35" i="116"/>
  <c r="G36" i="116"/>
  <c r="G37" i="116"/>
  <c r="G38" i="116"/>
  <c r="G39" i="116"/>
  <c r="G40" i="116"/>
  <c r="G41" i="116"/>
  <c r="G42" i="116"/>
  <c r="G43" i="116"/>
  <c r="G44" i="116"/>
  <c r="G45" i="116"/>
  <c r="G46" i="116"/>
  <c r="G47" i="116"/>
  <c r="G48" i="116"/>
  <c r="G49" i="116"/>
  <c r="G50" i="116"/>
  <c r="G51" i="116"/>
  <c r="G52" i="116"/>
  <c r="G53" i="116"/>
  <c r="G54" i="116"/>
  <c r="G55" i="116"/>
  <c r="G56" i="116"/>
  <c r="G57" i="116"/>
  <c r="G58" i="116"/>
  <c r="G59" i="116"/>
  <c r="G60" i="116"/>
  <c r="G61" i="116"/>
  <c r="G62" i="116"/>
  <c r="G63" i="116"/>
  <c r="G64" i="116"/>
  <c r="G65" i="116"/>
  <c r="G66" i="116"/>
  <c r="G67" i="116"/>
  <c r="G68" i="116"/>
  <c r="G69" i="116"/>
  <c r="G70" i="116"/>
  <c r="G71" i="116"/>
  <c r="G72" i="116"/>
  <c r="G73" i="116"/>
  <c r="G74" i="116"/>
  <c r="G75" i="116"/>
  <c r="G76" i="116"/>
  <c r="G77" i="116"/>
  <c r="G78" i="116"/>
  <c r="G79" i="116"/>
  <c r="G80" i="116"/>
  <c r="G81" i="116"/>
  <c r="G82" i="116"/>
  <c r="G83" i="116"/>
  <c r="G84" i="116"/>
  <c r="G85" i="116"/>
  <c r="G86" i="116"/>
  <c r="G87" i="116"/>
  <c r="G88" i="116"/>
  <c r="G89" i="116"/>
  <c r="G90" i="116"/>
  <c r="G91" i="116"/>
  <c r="G92" i="116"/>
  <c r="G93" i="116"/>
  <c r="G94" i="116"/>
  <c r="G95" i="116"/>
  <c r="G96" i="116"/>
  <c r="G97" i="116"/>
  <c r="G98" i="116"/>
  <c r="G99" i="116"/>
  <c r="G100" i="116"/>
  <c r="G101" i="116"/>
  <c r="G102" i="116"/>
  <c r="G103" i="116"/>
  <c r="G104" i="116"/>
  <c r="G105" i="116"/>
  <c r="G106" i="116"/>
  <c r="G107" i="116"/>
  <c r="G108" i="116"/>
  <c r="G109" i="116"/>
  <c r="G110" i="116"/>
  <c r="G111" i="116"/>
  <c r="G112" i="116"/>
  <c r="G113" i="116"/>
  <c r="G114" i="116"/>
  <c r="G115" i="116"/>
  <c r="G116" i="116"/>
  <c r="G117" i="116"/>
  <c r="G118" i="116"/>
  <c r="G119" i="116"/>
  <c r="G120" i="116"/>
  <c r="G121" i="116"/>
  <c r="G122" i="116"/>
  <c r="G123" i="116"/>
  <c r="G124" i="116"/>
  <c r="G125" i="116"/>
  <c r="G126" i="116"/>
  <c r="G127" i="116"/>
  <c r="G128" i="116"/>
  <c r="G129" i="116"/>
  <c r="G130" i="116"/>
  <c r="G131" i="116"/>
  <c r="G132" i="116"/>
  <c r="G133" i="116"/>
  <c r="G134" i="116"/>
  <c r="G135" i="116"/>
  <c r="G136" i="116"/>
  <c r="G137" i="116"/>
  <c r="G138" i="116"/>
  <c r="G139" i="116"/>
  <c r="G140" i="116"/>
  <c r="G141" i="116"/>
  <c r="G142" i="116"/>
  <c r="G143" i="116"/>
  <c r="G144" i="116"/>
  <c r="G145" i="116"/>
  <c r="G146" i="116"/>
  <c r="G147" i="116"/>
  <c r="G148" i="116"/>
  <c r="G149" i="116"/>
  <c r="G150" i="116"/>
  <c r="G151" i="116"/>
  <c r="G152" i="116"/>
  <c r="G153" i="116"/>
  <c r="G154" i="116"/>
  <c r="G155" i="116"/>
  <c r="G156" i="116"/>
  <c r="G157" i="116"/>
  <c r="G158" i="116"/>
  <c r="G159" i="116"/>
  <c r="G160" i="116"/>
  <c r="G161" i="116"/>
  <c r="G162" i="116"/>
  <c r="G163" i="116"/>
  <c r="G164" i="116"/>
  <c r="G165" i="116"/>
  <c r="G166" i="116"/>
  <c r="G167" i="116"/>
  <c r="G168" i="116"/>
  <c r="G169" i="116"/>
  <c r="G170" i="116"/>
  <c r="G171" i="116"/>
  <c r="G172" i="116"/>
  <c r="G173" i="116"/>
  <c r="G174" i="116"/>
  <c r="G175" i="116"/>
  <c r="G176" i="116"/>
  <c r="G177" i="116"/>
  <c r="G178" i="116"/>
  <c r="G179" i="116"/>
  <c r="G180" i="116"/>
  <c r="G181" i="116"/>
  <c r="G182" i="116"/>
  <c r="G183" i="116"/>
  <c r="G184" i="116"/>
  <c r="G185" i="116"/>
  <c r="G186" i="116"/>
  <c r="G187" i="116"/>
  <c r="G188" i="116"/>
  <c r="G189" i="116"/>
  <c r="G190" i="116"/>
  <c r="G191" i="116"/>
  <c r="G192" i="116"/>
  <c r="G193" i="116"/>
  <c r="G194" i="116"/>
  <c r="G195" i="116"/>
  <c r="G196" i="116"/>
  <c r="G197" i="116"/>
  <c r="G198" i="116"/>
  <c r="G199" i="116"/>
  <c r="G200" i="116"/>
  <c r="G201" i="116"/>
  <c r="G202" i="116"/>
  <c r="G203" i="116"/>
  <c r="G204" i="116"/>
  <c r="G205" i="116"/>
  <c r="G206" i="116"/>
  <c r="G207" i="116"/>
  <c r="G208" i="116"/>
  <c r="G209" i="116"/>
  <c r="G210" i="116"/>
  <c r="G211" i="116"/>
  <c r="G212" i="116"/>
  <c r="G213" i="116"/>
  <c r="G214" i="116"/>
  <c r="G215" i="116"/>
  <c r="G216" i="116"/>
  <c r="F25" i="116"/>
  <c r="F42" i="116"/>
  <c r="F216" i="116"/>
  <c r="E11" i="116"/>
  <c r="E18" i="116"/>
  <c r="E19" i="116"/>
  <c r="E24" i="116"/>
  <c r="E25" i="116"/>
  <c r="E26" i="116"/>
  <c r="E27" i="116"/>
  <c r="E29" i="116"/>
  <c r="E30" i="116"/>
  <c r="E31" i="116"/>
  <c r="E32" i="116"/>
  <c r="E33" i="116"/>
  <c r="E34" i="116"/>
  <c r="E35" i="116"/>
  <c r="E36" i="116"/>
  <c r="E37" i="116"/>
  <c r="E38" i="116"/>
  <c r="E39" i="116"/>
  <c r="E40" i="116"/>
  <c r="E41" i="116"/>
  <c r="E45" i="116"/>
  <c r="E46" i="116"/>
  <c r="E47" i="116"/>
  <c r="E48" i="116"/>
  <c r="E49" i="116"/>
  <c r="E50" i="116"/>
  <c r="E56" i="116"/>
  <c r="E57" i="116"/>
  <c r="E58" i="116"/>
  <c r="E59" i="116"/>
  <c r="E60" i="116"/>
  <c r="E61" i="116"/>
  <c r="E62" i="116"/>
  <c r="E63" i="116"/>
  <c r="E64" i="116"/>
  <c r="E65" i="116"/>
  <c r="E66" i="116"/>
  <c r="E67" i="116"/>
  <c r="E68" i="116"/>
  <c r="E69" i="116"/>
  <c r="E70" i="116"/>
  <c r="E71" i="116"/>
  <c r="E72" i="116"/>
  <c r="E73" i="116"/>
  <c r="E74" i="116"/>
  <c r="E75" i="116"/>
  <c r="E76" i="116"/>
  <c r="E77" i="116"/>
  <c r="E78" i="116"/>
  <c r="E79" i="116"/>
  <c r="E80" i="116"/>
  <c r="E81" i="116"/>
  <c r="E82" i="116"/>
  <c r="E83" i="116"/>
  <c r="E84" i="116"/>
  <c r="E85" i="116"/>
  <c r="E86" i="116"/>
  <c r="E87" i="116"/>
  <c r="E88" i="116"/>
  <c r="E89" i="116"/>
  <c r="E90" i="116"/>
  <c r="E91" i="116"/>
  <c r="E92" i="116"/>
  <c r="E93" i="116"/>
  <c r="E94" i="116"/>
  <c r="E95" i="116"/>
  <c r="E96" i="116"/>
  <c r="E97" i="116"/>
  <c r="E99" i="116"/>
  <c r="E100" i="116"/>
  <c r="E101" i="116"/>
  <c r="E102" i="116"/>
  <c r="E103" i="116"/>
  <c r="E104" i="116"/>
  <c r="E105" i="116"/>
  <c r="E106" i="116"/>
  <c r="E107" i="116"/>
  <c r="E108" i="116"/>
  <c r="E109" i="116"/>
  <c r="E110" i="116"/>
  <c r="E111" i="116"/>
  <c r="E112" i="116"/>
  <c r="E113" i="116"/>
  <c r="E114" i="116"/>
  <c r="E115" i="116"/>
  <c r="E116" i="116"/>
  <c r="E117" i="116"/>
  <c r="E118" i="116"/>
  <c r="E119" i="116"/>
  <c r="E120" i="116"/>
  <c r="E121" i="116"/>
  <c r="E123" i="116"/>
  <c r="E136" i="116"/>
  <c r="E137" i="116"/>
  <c r="E138" i="116"/>
  <c r="E139" i="116"/>
  <c r="E140" i="116"/>
  <c r="E141" i="116"/>
  <c r="E142" i="116"/>
  <c r="E143" i="116"/>
  <c r="E144" i="116"/>
  <c r="E145" i="116"/>
  <c r="E146" i="116"/>
  <c r="E147" i="116"/>
  <c r="E148" i="116"/>
  <c r="E149" i="116"/>
  <c r="E150" i="116"/>
  <c r="E151" i="116"/>
  <c r="E152" i="116"/>
  <c r="E153" i="116"/>
  <c r="E154" i="116"/>
  <c r="E155" i="116"/>
  <c r="E156" i="116"/>
  <c r="E157" i="116"/>
  <c r="E158" i="116"/>
  <c r="E162" i="116"/>
  <c r="E163" i="116"/>
  <c r="E164" i="116"/>
  <c r="E165" i="116"/>
  <c r="E166" i="116"/>
  <c r="E167" i="116"/>
  <c r="E168" i="116"/>
  <c r="E169" i="116"/>
  <c r="E170" i="116"/>
  <c r="E171" i="116"/>
  <c r="E173" i="116"/>
  <c r="E174" i="116"/>
  <c r="E176" i="116"/>
  <c r="E177" i="116"/>
  <c r="E179" i="116"/>
  <c r="E180" i="116"/>
  <c r="E182" i="116"/>
  <c r="E183" i="116"/>
  <c r="E185" i="116"/>
  <c r="E186" i="116"/>
  <c r="E187" i="116"/>
  <c r="E188" i="116"/>
  <c r="E189" i="116"/>
  <c r="E190" i="116"/>
  <c r="E191" i="116"/>
  <c r="E192" i="116"/>
  <c r="E193" i="116"/>
  <c r="E194" i="116"/>
  <c r="E195" i="116"/>
  <c r="E196" i="116"/>
  <c r="E197" i="116"/>
  <c r="E198" i="116"/>
  <c r="E199" i="116"/>
  <c r="E200" i="116"/>
  <c r="E201" i="116"/>
  <c r="E202" i="116"/>
  <c r="E203" i="116"/>
  <c r="E204" i="116"/>
  <c r="E205" i="116"/>
  <c r="E206" i="116"/>
  <c r="E207" i="116"/>
  <c r="E208" i="116"/>
  <c r="E209" i="116"/>
  <c r="E210" i="116"/>
  <c r="E211" i="116"/>
  <c r="E212" i="116"/>
  <c r="E213" i="116"/>
  <c r="E214" i="116"/>
  <c r="E215" i="116"/>
  <c r="E216" i="116"/>
  <c r="Z50" i="30"/>
  <c r="I75" i="74"/>
  <c r="H75" i="74"/>
  <c r="G75" i="74"/>
  <c r="C28" i="106"/>
  <c r="D28" i="106"/>
  <c r="D27" i="106"/>
  <c r="D26" i="106"/>
  <c r="D33" i="32"/>
  <c r="D52" i="32"/>
  <c r="D23" i="32"/>
  <c r="D12" i="32"/>
  <c r="G114" i="107"/>
  <c r="E114" i="107"/>
  <c r="G112" i="107"/>
  <c r="E112" i="107"/>
  <c r="G105" i="107"/>
  <c r="E105" i="107"/>
  <c r="G97" i="107"/>
  <c r="E97" i="107"/>
  <c r="E95" i="107"/>
  <c r="K4" i="106"/>
  <c r="L5" i="106"/>
  <c r="L4" i="106"/>
  <c r="L3" i="106"/>
  <c r="C4" i="106"/>
  <c r="C3" i="106"/>
  <c r="C2" i="106"/>
  <c r="H9" i="32"/>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8" i="32"/>
  <c r="I67" i="74"/>
  <c r="H67" i="74"/>
  <c r="G67" i="74"/>
  <c r="F73" i="74"/>
  <c r="X25" i="30"/>
  <c r="G75" i="107"/>
  <c r="E75" i="107"/>
  <c r="G77" i="107"/>
  <c r="E77" i="107"/>
  <c r="G81" i="107"/>
  <c r="E81" i="107"/>
  <c r="G83" i="107"/>
  <c r="E83" i="107"/>
  <c r="H76" i="74"/>
  <c r="G84" i="107"/>
  <c r="E84" i="107"/>
  <c r="K86" i="107"/>
  <c r="G86" i="107"/>
  <c r="E86" i="107"/>
  <c r="L14" i="30"/>
  <c r="BD53" i="31"/>
  <c r="BD33" i="31"/>
  <c r="Z16" i="31"/>
  <c r="BD16" i="31"/>
  <c r="AM15" i="31"/>
  <c r="Z15" i="31"/>
  <c r="BD15" i="31"/>
  <c r="Z32" i="31"/>
  <c r="BD32" i="31"/>
  <c r="BD30" i="31"/>
  <c r="BD50" i="31"/>
  <c r="Z51" i="31"/>
  <c r="BD51" i="31"/>
  <c r="Z57" i="31"/>
  <c r="BD57" i="31"/>
  <c r="BD59" i="31"/>
  <c r="BD20" i="31"/>
  <c r="G61" i="31"/>
  <c r="H61" i="31"/>
  <c r="I61" i="31"/>
  <c r="J61" i="31"/>
  <c r="N61" i="31"/>
  <c r="P61" i="31"/>
  <c r="AS61" i="31"/>
  <c r="D38" i="31"/>
  <c r="AG38" i="31"/>
  <c r="Z38" i="31"/>
  <c r="Z33" i="31"/>
  <c r="Z34" i="31"/>
  <c r="D35" i="31"/>
  <c r="AD35" i="31"/>
  <c r="Z35" i="31"/>
  <c r="D36" i="31"/>
  <c r="AE36" i="31"/>
  <c r="Z36" i="31"/>
  <c r="D37" i="31"/>
  <c r="AF37" i="31"/>
  <c r="Z37" i="31"/>
  <c r="D39" i="31"/>
  <c r="AH39" i="31"/>
  <c r="Z39" i="31"/>
  <c r="Z40" i="31"/>
  <c r="Z41" i="31"/>
  <c r="Z42" i="31"/>
  <c r="D43" i="31"/>
  <c r="AL43" i="31"/>
  <c r="Z43" i="31"/>
  <c r="D44" i="31"/>
  <c r="AM44" i="31"/>
  <c r="Z44" i="31"/>
  <c r="Z45" i="31"/>
  <c r="D46" i="31"/>
  <c r="AO46" i="31"/>
  <c r="Z46" i="31"/>
  <c r="D47" i="31"/>
  <c r="AP47" i="31"/>
  <c r="Z47" i="31"/>
  <c r="Z48" i="31"/>
  <c r="Z49" i="31"/>
  <c r="Z50" i="31"/>
  <c r="Z52" i="31"/>
  <c r="Z53" i="31"/>
  <c r="Z54" i="31"/>
  <c r="Z55" i="31"/>
  <c r="Z56" i="31"/>
  <c r="Z58" i="31"/>
  <c r="Z59" i="31"/>
  <c r="Z60" i="31"/>
  <c r="Z11" i="31"/>
  <c r="Z12" i="31"/>
  <c r="Z13" i="31"/>
  <c r="Z14" i="31"/>
  <c r="Z61" i="31"/>
  <c r="R61" i="31"/>
  <c r="S61" i="31"/>
  <c r="T61" i="31"/>
  <c r="U61" i="31"/>
  <c r="V61" i="31"/>
  <c r="W61" i="31"/>
  <c r="X61" i="31"/>
  <c r="Y61" i="31"/>
  <c r="AA61" i="31"/>
  <c r="AB61" i="31"/>
  <c r="AC61" i="31"/>
  <c r="AD61" i="31"/>
  <c r="AE61" i="31"/>
  <c r="AF61" i="31"/>
  <c r="AG61" i="31"/>
  <c r="AH61" i="31"/>
  <c r="AI61" i="31"/>
  <c r="AJ61" i="31"/>
  <c r="AK61" i="31"/>
  <c r="AL61" i="31"/>
  <c r="AM61" i="31"/>
  <c r="AN61" i="31"/>
  <c r="AO61" i="31"/>
  <c r="AP61" i="31"/>
  <c r="AQ61" i="31"/>
  <c r="AR61" i="31"/>
  <c r="AT61" i="31"/>
  <c r="AU61" i="31"/>
  <c r="AV61" i="31"/>
  <c r="AW61" i="31"/>
  <c r="AX61" i="31"/>
  <c r="AY61" i="31"/>
  <c r="AZ61" i="31"/>
  <c r="BA61" i="31"/>
  <c r="BB30" i="31"/>
  <c r="BB61" i="31"/>
  <c r="Q61" i="31"/>
  <c r="BD11" i="31"/>
  <c r="BD12" i="31"/>
  <c r="BD13" i="31"/>
  <c r="BD14" i="31"/>
  <c r="BD17" i="31"/>
  <c r="BD7" i="31"/>
  <c r="BD60" i="31"/>
  <c r="BD61" i="31"/>
  <c r="F61" i="31"/>
  <c r="F10" i="15"/>
  <c r="F24" i="16"/>
  <c r="F11" i="16"/>
  <c r="F10" i="16"/>
  <c r="F66" i="16"/>
  <c r="G11" i="15"/>
  <c r="G24" i="15"/>
  <c r="G10" i="15"/>
  <c r="G11" i="16"/>
  <c r="G24" i="16"/>
  <c r="G10" i="16"/>
  <c r="G66" i="16"/>
  <c r="E10" i="15"/>
  <c r="E24" i="16"/>
  <c r="E11" i="16"/>
  <c r="E10" i="16"/>
  <c r="E66" i="16"/>
  <c r="H68" i="74"/>
  <c r="I18" i="74"/>
  <c r="I68" i="74"/>
  <c r="G68" i="74"/>
  <c r="E27" i="32"/>
  <c r="E60" i="32"/>
  <c r="G13" i="32"/>
  <c r="G27" i="32"/>
  <c r="F52" i="32"/>
  <c r="F27" i="32"/>
  <c r="F60" i="32"/>
  <c r="E52" i="32"/>
  <c r="G330" i="107"/>
  <c r="E330" i="107"/>
  <c r="G553" i="107"/>
  <c r="E553" i="107"/>
  <c r="G564" i="107"/>
  <c r="E564" i="107"/>
  <c r="G562" i="107"/>
  <c r="E562" i="107"/>
  <c r="K559" i="107"/>
  <c r="G559" i="107"/>
  <c r="E559" i="107"/>
  <c r="G560" i="107"/>
  <c r="E560" i="107"/>
  <c r="G555" i="107"/>
  <c r="G556" i="107"/>
  <c r="E556" i="107"/>
  <c r="G557" i="107"/>
  <c r="E557" i="107"/>
  <c r="E555" i="107"/>
  <c r="G552" i="107"/>
  <c r="E552" i="107"/>
  <c r="G550" i="107"/>
  <c r="E550" i="107"/>
  <c r="G547" i="107"/>
  <c r="E547" i="107"/>
  <c r="G28" i="74"/>
  <c r="H28" i="74"/>
  <c r="I28" i="74"/>
  <c r="I49" i="74"/>
  <c r="I38" i="74"/>
  <c r="I39" i="74"/>
  <c r="I37" i="74"/>
  <c r="D20" i="16"/>
  <c r="F18" i="74"/>
  <c r="L15" i="30"/>
  <c r="G539" i="107"/>
  <c r="E539" i="107"/>
  <c r="G540" i="107"/>
  <c r="E540" i="107"/>
  <c r="G541" i="107"/>
  <c r="E541" i="107"/>
  <c r="G542" i="107"/>
  <c r="E542" i="107"/>
  <c r="G544" i="107"/>
  <c r="E544" i="107"/>
  <c r="G545" i="107"/>
  <c r="E545" i="107"/>
  <c r="K546" i="107"/>
  <c r="G546" i="107"/>
  <c r="E546" i="107"/>
  <c r="K543" i="107"/>
  <c r="G543" i="107"/>
  <c r="E543" i="107"/>
  <c r="H537" i="107"/>
  <c r="H538" i="107"/>
  <c r="G538" i="107"/>
  <c r="E538" i="107"/>
  <c r="G537" i="107"/>
  <c r="E537" i="107"/>
  <c r="G8" i="32"/>
  <c r="D8" i="32"/>
  <c r="D3" i="109"/>
  <c r="D5" i="109"/>
  <c r="D6" i="109"/>
  <c r="D7" i="109"/>
  <c r="D13" i="32"/>
  <c r="D8" i="109"/>
  <c r="D9" i="109"/>
  <c r="D10" i="109"/>
  <c r="D11" i="109"/>
  <c r="D12" i="109"/>
  <c r="D13" i="109"/>
  <c r="D14" i="109"/>
  <c r="D15" i="109"/>
  <c r="E21" i="32"/>
  <c r="F21" i="32"/>
  <c r="G21" i="32"/>
  <c r="D21" i="32"/>
  <c r="D16" i="109"/>
  <c r="D18" i="109"/>
  <c r="D19" i="109"/>
  <c r="D20" i="109"/>
  <c r="D21" i="109"/>
  <c r="D27" i="32"/>
  <c r="D22" i="109"/>
  <c r="D23" i="109"/>
  <c r="D24" i="109"/>
  <c r="D25" i="109"/>
  <c r="D26" i="109"/>
  <c r="F492" i="107"/>
  <c r="G492" i="107"/>
  <c r="E492" i="107"/>
  <c r="C69" i="106"/>
  <c r="C68" i="106"/>
  <c r="C71" i="106"/>
  <c r="D69" i="106"/>
  <c r="D70" i="106"/>
  <c r="D68" i="106"/>
  <c r="C70" i="106"/>
  <c r="Z11" i="30"/>
  <c r="G536" i="107"/>
  <c r="E536" i="107"/>
  <c r="G535" i="107"/>
  <c r="E535" i="107"/>
  <c r="D18" i="114"/>
  <c r="D5" i="114"/>
  <c r="D4" i="114"/>
  <c r="E7" i="114"/>
  <c r="E8" i="114"/>
  <c r="D9" i="114"/>
  <c r="E9" i="114"/>
  <c r="D10" i="114"/>
  <c r="E10" i="114"/>
  <c r="E11" i="114"/>
  <c r="E12" i="114"/>
  <c r="E13" i="114"/>
  <c r="E14" i="114"/>
  <c r="E15" i="114"/>
  <c r="E16" i="114"/>
  <c r="E17" i="114"/>
  <c r="E18" i="114"/>
  <c r="E19" i="114"/>
  <c r="D20" i="114"/>
  <c r="E20" i="114"/>
  <c r="E21" i="114"/>
  <c r="E22" i="114"/>
  <c r="E23" i="114"/>
  <c r="D24" i="114"/>
  <c r="E24" i="114"/>
  <c r="E25" i="114"/>
  <c r="E26" i="114"/>
  <c r="E27" i="114"/>
  <c r="E28" i="114"/>
  <c r="E29" i="114"/>
  <c r="D30" i="114"/>
  <c r="E30" i="114"/>
  <c r="E31" i="114"/>
  <c r="E32" i="114"/>
  <c r="E33" i="114"/>
  <c r="E34" i="114"/>
  <c r="E35" i="114"/>
  <c r="E36" i="114"/>
  <c r="E37" i="114"/>
  <c r="E38" i="114"/>
  <c r="E39" i="114"/>
  <c r="E40" i="114"/>
  <c r="E41" i="114"/>
  <c r="E42" i="114"/>
  <c r="E43" i="114"/>
  <c r="E44" i="114"/>
  <c r="E45" i="114"/>
  <c r="E46" i="114"/>
  <c r="E47" i="114"/>
  <c r="E48" i="114"/>
  <c r="D49" i="114"/>
  <c r="E49" i="114"/>
  <c r="D50" i="114"/>
  <c r="E50" i="114"/>
  <c r="E51" i="114"/>
  <c r="E52" i="114"/>
  <c r="E53" i="114"/>
  <c r="E54" i="114"/>
  <c r="E55" i="114"/>
  <c r="E56" i="114"/>
  <c r="D60" i="32"/>
  <c r="D57" i="114"/>
  <c r="E57" i="114"/>
  <c r="E58" i="114"/>
  <c r="E5" i="114"/>
  <c r="E4" i="114"/>
  <c r="F58" i="114"/>
  <c r="D58" i="114"/>
  <c r="D63" i="15"/>
  <c r="F61" i="74"/>
  <c r="F57" i="114"/>
  <c r="F56" i="114"/>
  <c r="D56" i="114"/>
  <c r="F59" i="74"/>
  <c r="F55" i="114"/>
  <c r="D55" i="114"/>
  <c r="F54" i="114"/>
  <c r="D54" i="114"/>
  <c r="F53" i="114"/>
  <c r="D53" i="114"/>
  <c r="D58" i="15"/>
  <c r="F56" i="74"/>
  <c r="F52" i="114"/>
  <c r="D52" i="114"/>
  <c r="D57" i="15"/>
  <c r="F55" i="74"/>
  <c r="F51" i="114"/>
  <c r="D51" i="114"/>
  <c r="F54" i="74"/>
  <c r="F50" i="114"/>
  <c r="F53" i="74"/>
  <c r="F49" i="114"/>
  <c r="D54" i="15"/>
  <c r="F52" i="74"/>
  <c r="F48" i="114"/>
  <c r="D48" i="114"/>
  <c r="F47" i="114"/>
  <c r="D47" i="114"/>
  <c r="F46" i="114"/>
  <c r="D46" i="114"/>
  <c r="D51" i="15"/>
  <c r="F49" i="74"/>
  <c r="F45" i="114"/>
  <c r="D45" i="114"/>
  <c r="F44" i="114"/>
  <c r="D44" i="114"/>
  <c r="F43" i="114"/>
  <c r="D43" i="114"/>
  <c r="D48" i="15"/>
  <c r="F46" i="74"/>
  <c r="F42" i="114"/>
  <c r="D42" i="114"/>
  <c r="F41" i="114"/>
  <c r="D41" i="114"/>
  <c r="F40" i="114"/>
  <c r="D40" i="114"/>
  <c r="F39" i="114"/>
  <c r="D39" i="114"/>
  <c r="F38" i="114"/>
  <c r="D38" i="114"/>
  <c r="F37" i="114"/>
  <c r="D37" i="114"/>
  <c r="D36" i="114"/>
  <c r="D41" i="15"/>
  <c r="F39" i="74"/>
  <c r="F35" i="114"/>
  <c r="D35" i="114"/>
  <c r="D40" i="15"/>
  <c r="F38" i="74"/>
  <c r="F34" i="114"/>
  <c r="D34" i="114"/>
  <c r="D39" i="15"/>
  <c r="F37" i="74"/>
  <c r="F33" i="114"/>
  <c r="D33" i="114"/>
  <c r="D38" i="15"/>
  <c r="F36" i="74"/>
  <c r="F32" i="114"/>
  <c r="D32" i="114"/>
  <c r="D37" i="16"/>
  <c r="D37" i="15"/>
  <c r="F35" i="74"/>
  <c r="F31" i="114"/>
  <c r="D31" i="114"/>
  <c r="D36" i="15"/>
  <c r="F34" i="74"/>
  <c r="F30" i="114"/>
  <c r="F29" i="114"/>
  <c r="D29" i="114"/>
  <c r="D28" i="114"/>
  <c r="D33" i="15"/>
  <c r="F31" i="74"/>
  <c r="F27" i="114"/>
  <c r="D27" i="114"/>
  <c r="F26" i="114"/>
  <c r="D26" i="114"/>
  <c r="D31" i="15"/>
  <c r="F29" i="74"/>
  <c r="F25" i="114"/>
  <c r="D25" i="114"/>
  <c r="D30" i="15"/>
  <c r="F28" i="74"/>
  <c r="F24" i="114"/>
  <c r="D29" i="15"/>
  <c r="F27" i="74"/>
  <c r="F23" i="114"/>
  <c r="D23" i="114"/>
  <c r="F22" i="114"/>
  <c r="D22" i="114"/>
  <c r="F21" i="114"/>
  <c r="D21" i="114"/>
  <c r="D26" i="15"/>
  <c r="F24" i="74"/>
  <c r="F20" i="114"/>
  <c r="D17" i="114"/>
  <c r="F16" i="114"/>
  <c r="D16" i="114"/>
  <c r="F19" i="74"/>
  <c r="F15" i="114"/>
  <c r="D15" i="114"/>
  <c r="F14" i="114"/>
  <c r="D14" i="114"/>
  <c r="D13" i="114"/>
  <c r="F12" i="114"/>
  <c r="D12" i="114"/>
  <c r="F11" i="114"/>
  <c r="D11" i="114"/>
  <c r="F8" i="114"/>
  <c r="D8" i="114"/>
  <c r="F7" i="114"/>
  <c r="D7" i="114"/>
  <c r="AA50" i="30"/>
  <c r="AA58" i="30"/>
  <c r="Y25" i="30"/>
  <c r="R24" i="30"/>
  <c r="S24" i="30"/>
  <c r="M15" i="30"/>
  <c r="K9" i="30"/>
  <c r="K10" i="30"/>
  <c r="G27" i="74"/>
  <c r="G71" i="74"/>
  <c r="F69" i="74"/>
  <c r="F70" i="74"/>
  <c r="F71" i="74"/>
  <c r="F72" i="74"/>
  <c r="F74" i="74"/>
  <c r="F75" i="74"/>
  <c r="G468" i="107"/>
  <c r="E468" i="107"/>
  <c r="F15" i="2"/>
  <c r="D5" i="111"/>
  <c r="C63" i="106"/>
  <c r="Z38" i="30"/>
  <c r="Z34" i="30"/>
  <c r="Z36" i="30"/>
  <c r="Z35" i="30"/>
  <c r="Z48" i="30"/>
  <c r="Z46" i="30"/>
  <c r="Z10" i="30"/>
  <c r="L572" i="107"/>
  <c r="E185" i="107"/>
  <c r="E34" i="16"/>
  <c r="D34" i="16"/>
  <c r="D42" i="16"/>
  <c r="D16" i="16"/>
  <c r="D17" i="16"/>
  <c r="D18" i="16"/>
  <c r="D21" i="16"/>
  <c r="D22" i="16"/>
  <c r="D23" i="16"/>
  <c r="D25" i="16"/>
  <c r="D26" i="16"/>
  <c r="D27" i="16"/>
  <c r="D28" i="16"/>
  <c r="D29" i="16"/>
  <c r="D30" i="16"/>
  <c r="D31" i="16"/>
  <c r="D32" i="16"/>
  <c r="D33" i="16"/>
  <c r="D35" i="16"/>
  <c r="D36" i="16"/>
  <c r="D38" i="16"/>
  <c r="D39" i="16"/>
  <c r="D40" i="16"/>
  <c r="D41" i="16"/>
  <c r="D43" i="16"/>
  <c r="D44" i="16"/>
  <c r="D45" i="16"/>
  <c r="D46" i="16"/>
  <c r="D47" i="16"/>
  <c r="D48" i="16"/>
  <c r="D49" i="16"/>
  <c r="D50" i="16"/>
  <c r="D51" i="16"/>
  <c r="D52" i="16"/>
  <c r="D53" i="16"/>
  <c r="D54" i="16"/>
  <c r="D55" i="16"/>
  <c r="D56" i="16"/>
  <c r="D57" i="16"/>
  <c r="D58" i="16"/>
  <c r="D59" i="16"/>
  <c r="D60" i="16"/>
  <c r="D62" i="16"/>
  <c r="D63" i="16"/>
  <c r="D64" i="16"/>
  <c r="G34" i="15"/>
  <c r="D14" i="15"/>
  <c r="D15" i="15"/>
  <c r="D16" i="15"/>
  <c r="D17" i="15"/>
  <c r="D18" i="15"/>
  <c r="D19" i="15"/>
  <c r="D20" i="15"/>
  <c r="D22" i="15"/>
  <c r="D23" i="15"/>
  <c r="D25" i="15"/>
  <c r="D27" i="15"/>
  <c r="D28" i="15"/>
  <c r="D32" i="15"/>
  <c r="D42" i="15"/>
  <c r="D43" i="15"/>
  <c r="D44" i="15"/>
  <c r="D45" i="15"/>
  <c r="D46" i="15"/>
  <c r="D47" i="15"/>
  <c r="D49" i="15"/>
  <c r="D50" i="15"/>
  <c r="D52" i="15"/>
  <c r="D53" i="15"/>
  <c r="D55" i="15"/>
  <c r="D56" i="15"/>
  <c r="D59" i="15"/>
  <c r="D60" i="15"/>
  <c r="D61" i="15"/>
  <c r="D62" i="15"/>
  <c r="D64" i="15"/>
  <c r="D13" i="15"/>
  <c r="F572" i="107"/>
  <c r="J572" i="107"/>
  <c r="M572" i="107"/>
  <c r="N572" i="107"/>
  <c r="O572" i="107"/>
  <c r="P572" i="107"/>
  <c r="Q572" i="107"/>
  <c r="R572" i="107"/>
  <c r="S572" i="107"/>
  <c r="G182" i="107"/>
  <c r="E182" i="107"/>
  <c r="G183" i="107"/>
  <c r="E183" i="107"/>
  <c r="G184" i="107"/>
  <c r="E184" i="107"/>
  <c r="G186" i="107"/>
  <c r="E186" i="107"/>
  <c r="G509" i="107"/>
  <c r="E509" i="107"/>
  <c r="G60" i="107"/>
  <c r="E60" i="107"/>
  <c r="G59" i="107"/>
  <c r="E59" i="107"/>
  <c r="I527" i="107"/>
  <c r="G11" i="107"/>
  <c r="E11" i="107"/>
  <c r="G12" i="107"/>
  <c r="E12" i="107"/>
  <c r="G13" i="107"/>
  <c r="E13" i="107"/>
  <c r="G14" i="107"/>
  <c r="E14" i="107"/>
  <c r="G15" i="107"/>
  <c r="E15" i="107"/>
  <c r="G16" i="107"/>
  <c r="E16" i="107"/>
  <c r="G17" i="107"/>
  <c r="E17" i="107"/>
  <c r="G18" i="107"/>
  <c r="E18" i="107"/>
  <c r="G19" i="107"/>
  <c r="E19" i="107"/>
  <c r="G20" i="107"/>
  <c r="E20" i="107"/>
  <c r="G21" i="107"/>
  <c r="E21" i="107"/>
  <c r="G22" i="107"/>
  <c r="E22" i="107"/>
  <c r="G23" i="107"/>
  <c r="E23" i="107"/>
  <c r="G24" i="107"/>
  <c r="E24" i="107"/>
  <c r="G25" i="107"/>
  <c r="E25" i="107"/>
  <c r="G26" i="107"/>
  <c r="E26" i="107"/>
  <c r="G27" i="107"/>
  <c r="E27" i="107"/>
  <c r="G28" i="107"/>
  <c r="E28" i="107"/>
  <c r="G29" i="107"/>
  <c r="E29" i="107"/>
  <c r="G30" i="107"/>
  <c r="E30" i="107"/>
  <c r="G31" i="107"/>
  <c r="E31" i="107"/>
  <c r="G32" i="107"/>
  <c r="E32" i="107"/>
  <c r="G33" i="107"/>
  <c r="E33" i="107"/>
  <c r="G34" i="107"/>
  <c r="E34" i="107"/>
  <c r="G35" i="107"/>
  <c r="E35" i="107"/>
  <c r="G36" i="107"/>
  <c r="E36" i="107"/>
  <c r="G37" i="107"/>
  <c r="E37" i="107"/>
  <c r="G38" i="107"/>
  <c r="E38" i="107"/>
  <c r="G39" i="107"/>
  <c r="E39" i="107"/>
  <c r="G40" i="107"/>
  <c r="E40" i="107"/>
  <c r="G249" i="107"/>
  <c r="E249" i="107"/>
  <c r="G41" i="107"/>
  <c r="E41" i="107"/>
  <c r="G42" i="107"/>
  <c r="E42" i="107"/>
  <c r="G43" i="107"/>
  <c r="E43" i="107"/>
  <c r="G44" i="107"/>
  <c r="E44" i="107"/>
  <c r="G45" i="107"/>
  <c r="E45" i="107"/>
  <c r="G46" i="107"/>
  <c r="E46" i="107"/>
  <c r="G53" i="107"/>
  <c r="E53" i="107"/>
  <c r="G461" i="107"/>
  <c r="E461" i="107"/>
  <c r="G472" i="107"/>
  <c r="E472" i="107"/>
  <c r="G462" i="107"/>
  <c r="E462" i="107"/>
  <c r="G463" i="107"/>
  <c r="E463" i="107"/>
  <c r="G464" i="107"/>
  <c r="E464" i="107"/>
  <c r="G465" i="107"/>
  <c r="E465" i="107"/>
  <c r="G466" i="107"/>
  <c r="E466" i="107"/>
  <c r="G467" i="107"/>
  <c r="E467" i="107"/>
  <c r="G469" i="107"/>
  <c r="E469" i="107"/>
  <c r="G470" i="107"/>
  <c r="E470" i="107"/>
  <c r="G471" i="107"/>
  <c r="E471" i="107"/>
  <c r="G56" i="107"/>
  <c r="E56" i="107"/>
  <c r="G61" i="107"/>
  <c r="E61" i="107"/>
  <c r="G64" i="107"/>
  <c r="E64" i="107"/>
  <c r="G62" i="107"/>
  <c r="E62" i="107"/>
  <c r="G63" i="107"/>
  <c r="E63" i="107"/>
  <c r="G66" i="107"/>
  <c r="E66" i="107"/>
  <c r="G67" i="107"/>
  <c r="E67" i="107"/>
  <c r="G55" i="107"/>
  <c r="E55" i="107"/>
  <c r="G57" i="107"/>
  <c r="E57" i="107"/>
  <c r="G58" i="107"/>
  <c r="E58" i="107"/>
  <c r="G548" i="107"/>
  <c r="E548" i="107"/>
  <c r="G76" i="107"/>
  <c r="E76" i="107"/>
  <c r="G85" i="107"/>
  <c r="E85" i="107"/>
  <c r="G82" i="107"/>
  <c r="E82" i="107"/>
  <c r="G79" i="107"/>
  <c r="E79" i="107"/>
  <c r="G80" i="107"/>
  <c r="E80" i="107"/>
  <c r="G69" i="107"/>
  <c r="E69" i="107"/>
  <c r="G70" i="107"/>
  <c r="E70" i="107"/>
  <c r="G71" i="107"/>
  <c r="E71" i="107"/>
  <c r="G72" i="107"/>
  <c r="E72" i="107"/>
  <c r="G73" i="107"/>
  <c r="E73" i="107"/>
  <c r="G74" i="107"/>
  <c r="E74" i="107"/>
  <c r="G98" i="107"/>
  <c r="E98" i="107"/>
  <c r="G89" i="107"/>
  <c r="E89" i="107"/>
  <c r="G99" i="107"/>
  <c r="E99" i="107"/>
  <c r="G90" i="107"/>
  <c r="E90" i="107"/>
  <c r="G91" i="107"/>
  <c r="E91" i="107"/>
  <c r="G92" i="107"/>
  <c r="E92" i="107"/>
  <c r="G100" i="107"/>
  <c r="E100" i="107"/>
  <c r="G101" i="107"/>
  <c r="E101" i="107"/>
  <c r="G93" i="107"/>
  <c r="E93" i="107"/>
  <c r="G102" i="107"/>
  <c r="E102" i="107"/>
  <c r="G103" i="107"/>
  <c r="E103" i="107"/>
  <c r="G104" i="107"/>
  <c r="E104" i="107"/>
  <c r="G106" i="107"/>
  <c r="E106" i="107"/>
  <c r="G107" i="107"/>
  <c r="E107" i="107"/>
  <c r="G108" i="107"/>
  <c r="E108" i="107"/>
  <c r="G109" i="107"/>
  <c r="E109" i="107"/>
  <c r="G110" i="107"/>
  <c r="E110" i="107"/>
  <c r="G111" i="107"/>
  <c r="E111" i="107"/>
  <c r="G113" i="107"/>
  <c r="E113" i="107"/>
  <c r="G115" i="107"/>
  <c r="E115" i="107"/>
  <c r="G116" i="107"/>
  <c r="E116" i="107"/>
  <c r="G117" i="107"/>
  <c r="E117" i="107"/>
  <c r="G118" i="107"/>
  <c r="E118" i="107"/>
  <c r="G119" i="107"/>
  <c r="G169" i="107"/>
  <c r="E169" i="107"/>
  <c r="G120" i="107"/>
  <c r="E120" i="107"/>
  <c r="G121" i="107"/>
  <c r="E121" i="107"/>
  <c r="G122" i="107"/>
  <c r="E122" i="107"/>
  <c r="G123" i="107"/>
  <c r="E123" i="107"/>
  <c r="G124" i="107"/>
  <c r="E124" i="107"/>
  <c r="G125" i="107"/>
  <c r="E125" i="107"/>
  <c r="G126" i="107"/>
  <c r="E126" i="107"/>
  <c r="G127" i="107"/>
  <c r="E127" i="107"/>
  <c r="G128" i="107"/>
  <c r="E128" i="107"/>
  <c r="G129" i="107"/>
  <c r="E129" i="107"/>
  <c r="G130" i="107"/>
  <c r="E130" i="107"/>
  <c r="G131" i="107"/>
  <c r="E131" i="107"/>
  <c r="G132" i="107"/>
  <c r="E132" i="107"/>
  <c r="G164" i="107"/>
  <c r="E164" i="107"/>
  <c r="G170" i="107"/>
  <c r="E170" i="107"/>
  <c r="G165" i="107"/>
  <c r="E165" i="107"/>
  <c r="G171" i="107"/>
  <c r="E171" i="107"/>
  <c r="G166" i="107"/>
  <c r="E166" i="107"/>
  <c r="G167" i="107"/>
  <c r="E167" i="107"/>
  <c r="G168" i="107"/>
  <c r="E168" i="107"/>
  <c r="G133" i="107"/>
  <c r="E133" i="107"/>
  <c r="G162" i="107"/>
  <c r="E162" i="107"/>
  <c r="G163" i="107"/>
  <c r="E163" i="107"/>
  <c r="G134" i="107"/>
  <c r="E134" i="107"/>
  <c r="G172" i="107"/>
  <c r="E172" i="107"/>
  <c r="G135" i="107"/>
  <c r="E135" i="107"/>
  <c r="G156" i="107"/>
  <c r="E156" i="107"/>
  <c r="G157" i="107"/>
  <c r="E157" i="107"/>
  <c r="G158" i="107"/>
  <c r="E158" i="107"/>
  <c r="G159" i="107"/>
  <c r="E159" i="107"/>
  <c r="G160" i="107"/>
  <c r="E160" i="107"/>
  <c r="G161" i="107"/>
  <c r="E161" i="107"/>
  <c r="G136" i="107"/>
  <c r="E136" i="107"/>
  <c r="G152" i="107"/>
  <c r="E152" i="107"/>
  <c r="G153" i="107"/>
  <c r="E153" i="107"/>
  <c r="G154" i="107"/>
  <c r="E154" i="107"/>
  <c r="G155" i="107"/>
  <c r="E155" i="107"/>
  <c r="G137" i="107"/>
  <c r="E137" i="107"/>
  <c r="G138" i="107"/>
  <c r="E138" i="107"/>
  <c r="G139" i="107"/>
  <c r="E139" i="107"/>
  <c r="G141" i="107"/>
  <c r="E141" i="107"/>
  <c r="G142" i="107"/>
  <c r="E142" i="107"/>
  <c r="G143" i="107"/>
  <c r="E143" i="107"/>
  <c r="G173" i="107"/>
  <c r="E173" i="107"/>
  <c r="G174" i="107"/>
  <c r="E174" i="107"/>
  <c r="G175" i="107"/>
  <c r="E175" i="107"/>
  <c r="G176" i="107"/>
  <c r="E176" i="107"/>
  <c r="G177" i="107"/>
  <c r="E177" i="107"/>
  <c r="G178" i="107"/>
  <c r="E178" i="107"/>
  <c r="G187" i="107"/>
  <c r="E187" i="107"/>
  <c r="G188" i="107"/>
  <c r="E188" i="107"/>
  <c r="G179" i="107"/>
  <c r="E179" i="107"/>
  <c r="G144" i="107"/>
  <c r="E144" i="107"/>
  <c r="G145" i="107"/>
  <c r="E145" i="107"/>
  <c r="G146" i="107"/>
  <c r="E146" i="107"/>
  <c r="G147" i="107"/>
  <c r="E147" i="107"/>
  <c r="G151" i="107"/>
  <c r="E151" i="107"/>
  <c r="G180" i="107"/>
  <c r="E180" i="107"/>
  <c r="G181" i="107"/>
  <c r="E181" i="107"/>
  <c r="G148" i="107"/>
  <c r="E148" i="107"/>
  <c r="G149" i="107"/>
  <c r="E149" i="107"/>
  <c r="G150" i="107"/>
  <c r="E150" i="107"/>
  <c r="G201" i="107"/>
  <c r="E201" i="107"/>
  <c r="G207" i="107"/>
  <c r="E207" i="107"/>
  <c r="G202" i="107"/>
  <c r="E202" i="107"/>
  <c r="G190" i="107"/>
  <c r="E190" i="107"/>
  <c r="G191" i="107"/>
  <c r="E191" i="107"/>
  <c r="G193" i="107"/>
  <c r="E193" i="107"/>
  <c r="G203" i="107"/>
  <c r="E203" i="107"/>
  <c r="G204" i="107"/>
  <c r="E204" i="107"/>
  <c r="G205" i="107"/>
  <c r="E205" i="107"/>
  <c r="G208" i="107"/>
  <c r="E208" i="107"/>
  <c r="G209" i="107"/>
  <c r="E209" i="107"/>
  <c r="G210" i="107"/>
  <c r="E210" i="107"/>
  <c r="G206" i="107"/>
  <c r="E206" i="107"/>
  <c r="G211" i="107"/>
  <c r="E211" i="107"/>
  <c r="G212" i="107"/>
  <c r="E212" i="107"/>
  <c r="G194" i="107"/>
  <c r="E194" i="107"/>
  <c r="G195" i="107"/>
  <c r="E195" i="107"/>
  <c r="G196" i="107"/>
  <c r="E196" i="107"/>
  <c r="G213" i="107"/>
  <c r="E213" i="107"/>
  <c r="G214" i="107"/>
  <c r="E214" i="107"/>
  <c r="G200" i="107"/>
  <c r="E200" i="107"/>
  <c r="G197" i="107"/>
  <c r="E197" i="107"/>
  <c r="G216" i="107"/>
  <c r="E216" i="107"/>
  <c r="G218" i="107"/>
  <c r="E218" i="107"/>
  <c r="G220" i="107"/>
  <c r="E220" i="107"/>
  <c r="G221" i="107"/>
  <c r="E221" i="107"/>
  <c r="G222" i="107"/>
  <c r="E222" i="107"/>
  <c r="G219" i="107"/>
  <c r="E219" i="107"/>
  <c r="G223" i="107"/>
  <c r="E223" i="107"/>
  <c r="G569" i="107"/>
  <c r="E569" i="107"/>
  <c r="G570" i="107"/>
  <c r="E570" i="107"/>
  <c r="G571" i="107"/>
  <c r="E571" i="107"/>
  <c r="G241" i="107"/>
  <c r="E241" i="107"/>
  <c r="G242" i="107"/>
  <c r="E242" i="107"/>
  <c r="G243" i="107"/>
  <c r="E243" i="107"/>
  <c r="G250" i="107"/>
  <c r="E250" i="107"/>
  <c r="G251" i="107"/>
  <c r="E251" i="107"/>
  <c r="G252" i="107"/>
  <c r="E252" i="107"/>
  <c r="G244" i="107"/>
  <c r="E244" i="107"/>
  <c r="G245" i="107"/>
  <c r="E245" i="107"/>
  <c r="G225" i="107"/>
  <c r="E225" i="107"/>
  <c r="G226" i="107"/>
  <c r="E226" i="107"/>
  <c r="G227" i="107"/>
  <c r="E227" i="107"/>
  <c r="G228" i="107"/>
  <c r="E228" i="107"/>
  <c r="G229" i="107"/>
  <c r="E229" i="107"/>
  <c r="G230" i="107"/>
  <c r="E230" i="107"/>
  <c r="G231" i="107"/>
  <c r="E231" i="107"/>
  <c r="G232" i="107"/>
  <c r="E232" i="107"/>
  <c r="G253" i="107"/>
  <c r="E253" i="107"/>
  <c r="G254" i="107"/>
  <c r="E254" i="107"/>
  <c r="G255" i="107"/>
  <c r="E255" i="107"/>
  <c r="G256" i="107"/>
  <c r="E256" i="107"/>
  <c r="G257" i="107"/>
  <c r="E257" i="107"/>
  <c r="G258" i="107"/>
  <c r="E258" i="107"/>
  <c r="G246" i="107"/>
  <c r="E246" i="107"/>
  <c r="G247" i="107"/>
  <c r="E247" i="107"/>
  <c r="G248" i="107"/>
  <c r="E248" i="107"/>
  <c r="G259" i="107"/>
  <c r="E259" i="107"/>
  <c r="G233" i="107"/>
  <c r="E233" i="107"/>
  <c r="G260" i="107"/>
  <c r="E260" i="107"/>
  <c r="G240" i="107"/>
  <c r="E240" i="107"/>
  <c r="G261" i="107"/>
  <c r="E261" i="107"/>
  <c r="G234" i="107"/>
  <c r="E234" i="107"/>
  <c r="G239" i="107"/>
  <c r="E239" i="107"/>
  <c r="G235" i="107"/>
  <c r="E235" i="107"/>
  <c r="G236" i="107"/>
  <c r="E236" i="107"/>
  <c r="G237" i="107"/>
  <c r="E237" i="107"/>
  <c r="G238" i="107"/>
  <c r="E238" i="107"/>
  <c r="G263" i="107"/>
  <c r="E263" i="107"/>
  <c r="G264" i="107"/>
  <c r="E264" i="107"/>
  <c r="G267" i="107"/>
  <c r="E267" i="107"/>
  <c r="G268" i="107"/>
  <c r="E268" i="107"/>
  <c r="G269" i="107"/>
  <c r="E269" i="107"/>
  <c r="G270" i="107"/>
  <c r="E270" i="107"/>
  <c r="G265" i="107"/>
  <c r="E265" i="107"/>
  <c r="G266" i="107"/>
  <c r="E266" i="107"/>
  <c r="G272" i="107"/>
  <c r="E272" i="107"/>
  <c r="G273" i="107"/>
  <c r="E273" i="107"/>
  <c r="G274" i="107"/>
  <c r="E274" i="107"/>
  <c r="G192" i="107"/>
  <c r="E192" i="107"/>
  <c r="G275" i="107"/>
  <c r="E275" i="107"/>
  <c r="G276" i="107"/>
  <c r="E276" i="107"/>
  <c r="G277" i="107"/>
  <c r="E277" i="107"/>
  <c r="G278" i="107"/>
  <c r="E278" i="107"/>
  <c r="G279" i="107"/>
  <c r="E279" i="107"/>
  <c r="G280" i="107"/>
  <c r="E280" i="107"/>
  <c r="G287" i="107"/>
  <c r="E287" i="107"/>
  <c r="G288" i="107"/>
  <c r="E288" i="107"/>
  <c r="G289" i="107"/>
  <c r="E289" i="107"/>
  <c r="G290" i="107"/>
  <c r="E290" i="107"/>
  <c r="G291" i="107"/>
  <c r="E291" i="107"/>
  <c r="G292" i="107"/>
  <c r="E292" i="107"/>
  <c r="G293" i="107"/>
  <c r="E293" i="107"/>
  <c r="G294" i="107"/>
  <c r="E294" i="107"/>
  <c r="G295" i="107"/>
  <c r="E295" i="107"/>
  <c r="G296" i="107"/>
  <c r="E296" i="107"/>
  <c r="G297" i="107"/>
  <c r="E297" i="107"/>
  <c r="G298" i="107"/>
  <c r="E298" i="107"/>
  <c r="G299" i="107"/>
  <c r="E299" i="107"/>
  <c r="G300" i="107"/>
  <c r="E300" i="107"/>
  <c r="G301" i="107"/>
  <c r="E301" i="107"/>
  <c r="G302" i="107"/>
  <c r="E302" i="107"/>
  <c r="G284" i="107"/>
  <c r="E284" i="107"/>
  <c r="G285" i="107"/>
  <c r="E285" i="107"/>
  <c r="G281" i="107"/>
  <c r="E281" i="107"/>
  <c r="G282" i="107"/>
  <c r="E282" i="107"/>
  <c r="G286" i="107"/>
  <c r="E286" i="107"/>
  <c r="G304" i="107"/>
  <c r="E304" i="107"/>
  <c r="G305" i="107"/>
  <c r="E305" i="107"/>
  <c r="G308" i="107"/>
  <c r="E308" i="107"/>
  <c r="G309" i="107"/>
  <c r="E309" i="107"/>
  <c r="G310" i="107"/>
  <c r="E310" i="107"/>
  <c r="G311" i="107"/>
  <c r="E311" i="107"/>
  <c r="G306" i="107"/>
  <c r="E306" i="107"/>
  <c r="G307" i="107"/>
  <c r="E307" i="107"/>
  <c r="G312" i="107"/>
  <c r="E312" i="107"/>
  <c r="G313" i="107"/>
  <c r="E313" i="107"/>
  <c r="G315" i="107"/>
  <c r="E315" i="107"/>
  <c r="G316" i="107"/>
  <c r="E316" i="107"/>
  <c r="G319" i="107"/>
  <c r="E319" i="107"/>
  <c r="G317" i="107"/>
  <c r="E317" i="107"/>
  <c r="G318" i="107"/>
  <c r="E318" i="107"/>
  <c r="G320" i="107"/>
  <c r="E320" i="107"/>
  <c r="G321" i="107"/>
  <c r="E321" i="107"/>
  <c r="G323" i="107"/>
  <c r="E323" i="107"/>
  <c r="G324" i="107"/>
  <c r="E324" i="107"/>
  <c r="G325" i="107"/>
  <c r="E325" i="107"/>
  <c r="G326" i="107"/>
  <c r="E326" i="107"/>
  <c r="G327" i="107"/>
  <c r="G331" i="107"/>
  <c r="E331" i="107"/>
  <c r="G328" i="107"/>
  <c r="E328" i="107"/>
  <c r="G333" i="107"/>
  <c r="E333" i="107"/>
  <c r="G334" i="107"/>
  <c r="E334" i="107"/>
  <c r="G335" i="107"/>
  <c r="E335" i="107"/>
  <c r="G336" i="107"/>
  <c r="E336" i="107"/>
  <c r="G337" i="107"/>
  <c r="E337" i="107"/>
  <c r="G329" i="107"/>
  <c r="E329" i="107"/>
  <c r="G338" i="107"/>
  <c r="E338" i="107"/>
  <c r="G332" i="107"/>
  <c r="E332" i="107"/>
  <c r="G339" i="107"/>
  <c r="G340" i="107"/>
  <c r="E340" i="107"/>
  <c r="G345" i="107"/>
  <c r="E345" i="107"/>
  <c r="G346" i="107"/>
  <c r="E346" i="107"/>
  <c r="G347" i="107"/>
  <c r="E347" i="107"/>
  <c r="G348" i="107"/>
  <c r="E348" i="107"/>
  <c r="G341" i="107"/>
  <c r="E341" i="107"/>
  <c r="G342" i="107"/>
  <c r="E342" i="107"/>
  <c r="G343" i="107"/>
  <c r="E343" i="107"/>
  <c r="G350" i="107"/>
  <c r="E350" i="107"/>
  <c r="G351" i="107"/>
  <c r="E351" i="107"/>
  <c r="G352" i="107"/>
  <c r="E352" i="107"/>
  <c r="G353" i="107"/>
  <c r="E353" i="107"/>
  <c r="G356" i="107"/>
  <c r="E356" i="107"/>
  <c r="G357" i="107"/>
  <c r="E357" i="107"/>
  <c r="G359" i="107"/>
  <c r="E359" i="107"/>
  <c r="G360" i="107"/>
  <c r="E360" i="107"/>
  <c r="G361" i="107"/>
  <c r="E361" i="107"/>
  <c r="G362" i="107"/>
  <c r="E362" i="107"/>
  <c r="G363" i="107"/>
  <c r="E363" i="107"/>
  <c r="G364" i="107"/>
  <c r="E364" i="107"/>
  <c r="G365" i="107"/>
  <c r="E365" i="107"/>
  <c r="G366" i="107"/>
  <c r="E366" i="107"/>
  <c r="G367" i="107"/>
  <c r="E367" i="107"/>
  <c r="G368" i="107"/>
  <c r="E368" i="107"/>
  <c r="G358" i="107"/>
  <c r="E358" i="107"/>
  <c r="G369" i="107"/>
  <c r="E369" i="107"/>
  <c r="G354" i="107"/>
  <c r="E354" i="107"/>
  <c r="G355" i="107"/>
  <c r="E355" i="107"/>
  <c r="G370" i="107"/>
  <c r="E370" i="107"/>
  <c r="G372" i="107"/>
  <c r="E372" i="107"/>
  <c r="G373" i="107"/>
  <c r="E373" i="107"/>
  <c r="G374" i="107"/>
  <c r="E374" i="107"/>
  <c r="G375" i="107"/>
  <c r="E375" i="107"/>
  <c r="G376" i="107"/>
  <c r="E376" i="107"/>
  <c r="G377" i="107"/>
  <c r="E377" i="107"/>
  <c r="G380" i="107"/>
  <c r="E380" i="107"/>
  <c r="G426" i="107"/>
  <c r="E426" i="107"/>
  <c r="G381" i="107"/>
  <c r="E381" i="107"/>
  <c r="G382" i="107"/>
  <c r="E382" i="107"/>
  <c r="G383" i="107"/>
  <c r="E383" i="107"/>
  <c r="G384" i="107"/>
  <c r="E384" i="107"/>
  <c r="G385" i="107"/>
  <c r="E385" i="107"/>
  <c r="G386" i="107"/>
  <c r="E386" i="107"/>
  <c r="G387" i="107"/>
  <c r="E387" i="107"/>
  <c r="G388" i="107"/>
  <c r="E388" i="107"/>
  <c r="G389" i="107"/>
  <c r="E389" i="107"/>
  <c r="G390" i="107"/>
  <c r="E390" i="107"/>
  <c r="G391" i="107"/>
  <c r="E391" i="107"/>
  <c r="G392" i="107"/>
  <c r="E392" i="107"/>
  <c r="G393" i="107"/>
  <c r="E393" i="107"/>
  <c r="G394" i="107"/>
  <c r="E394" i="107"/>
  <c r="G395" i="107"/>
  <c r="E395" i="107"/>
  <c r="G396" i="107"/>
  <c r="E396" i="107"/>
  <c r="G397" i="107"/>
  <c r="E397" i="107"/>
  <c r="G398" i="107"/>
  <c r="E398" i="107"/>
  <c r="G399" i="107"/>
  <c r="E399" i="107"/>
  <c r="G400" i="107"/>
  <c r="E400" i="107"/>
  <c r="G401" i="107"/>
  <c r="E401" i="107"/>
  <c r="G402" i="107"/>
  <c r="E402" i="107"/>
  <c r="G403" i="107"/>
  <c r="E403" i="107"/>
  <c r="G404" i="107"/>
  <c r="E404" i="107"/>
  <c r="G405" i="107"/>
  <c r="E405" i="107"/>
  <c r="G406" i="107"/>
  <c r="E406" i="107"/>
  <c r="G407" i="107"/>
  <c r="E407" i="107"/>
  <c r="G408" i="107"/>
  <c r="E408" i="107"/>
  <c r="G409" i="107"/>
  <c r="E409" i="107"/>
  <c r="G410" i="107"/>
  <c r="E410" i="107"/>
  <c r="G411" i="107"/>
  <c r="E411" i="107"/>
  <c r="G412" i="107"/>
  <c r="E412" i="107"/>
  <c r="G413" i="107"/>
  <c r="E413" i="107"/>
  <c r="G414" i="107"/>
  <c r="E414" i="107"/>
  <c r="G415" i="107"/>
  <c r="E415" i="107"/>
  <c r="G416" i="107"/>
  <c r="E416" i="107"/>
  <c r="G421" i="107"/>
  <c r="E421" i="107"/>
  <c r="G422" i="107"/>
  <c r="E422" i="107"/>
  <c r="G423" i="107"/>
  <c r="E423" i="107"/>
  <c r="G424" i="107"/>
  <c r="E424" i="107"/>
  <c r="G425" i="107"/>
  <c r="E425" i="107"/>
  <c r="G417" i="107"/>
  <c r="E417" i="107"/>
  <c r="G418" i="107"/>
  <c r="E418" i="107"/>
  <c r="G419" i="107"/>
  <c r="E419" i="107"/>
  <c r="G420" i="107"/>
  <c r="E420" i="107"/>
  <c r="G473" i="107"/>
  <c r="E473" i="107"/>
  <c r="G474" i="107"/>
  <c r="E474" i="107"/>
  <c r="G475" i="107"/>
  <c r="E475" i="107"/>
  <c r="G344" i="107"/>
  <c r="E344" i="107"/>
  <c r="G428" i="107"/>
  <c r="E428" i="107"/>
  <c r="G450" i="107"/>
  <c r="E450" i="107"/>
  <c r="G429" i="107"/>
  <c r="E429" i="107"/>
  <c r="G430" i="107"/>
  <c r="E430" i="107"/>
  <c r="G431" i="107"/>
  <c r="E431" i="107"/>
  <c r="G432" i="107"/>
  <c r="E432" i="107"/>
  <c r="G433" i="107"/>
  <c r="E433" i="107"/>
  <c r="G434" i="107"/>
  <c r="E434" i="107"/>
  <c r="G435" i="107"/>
  <c r="E435" i="107"/>
  <c r="G436" i="107"/>
  <c r="E436" i="107"/>
  <c r="G437" i="107"/>
  <c r="E437" i="107"/>
  <c r="G438" i="107"/>
  <c r="E438" i="107"/>
  <c r="G439" i="107"/>
  <c r="E439" i="107"/>
  <c r="G440" i="107"/>
  <c r="E440" i="107"/>
  <c r="G441" i="107"/>
  <c r="E441" i="107"/>
  <c r="G442" i="107"/>
  <c r="E442" i="107"/>
  <c r="G443" i="107"/>
  <c r="E443" i="107"/>
  <c r="G444" i="107"/>
  <c r="E444" i="107"/>
  <c r="G445" i="107"/>
  <c r="E445" i="107"/>
  <c r="G446" i="107"/>
  <c r="E446" i="107"/>
  <c r="G447" i="107"/>
  <c r="E447" i="107"/>
  <c r="G448" i="107"/>
  <c r="E448" i="107"/>
  <c r="G449" i="107"/>
  <c r="E449" i="107"/>
  <c r="G457" i="107"/>
  <c r="E457" i="107"/>
  <c r="G458" i="107"/>
  <c r="E458" i="107"/>
  <c r="G459" i="107"/>
  <c r="E459" i="107"/>
  <c r="G455" i="107"/>
  <c r="E455" i="107"/>
  <c r="G476" i="107"/>
  <c r="E476" i="107"/>
  <c r="G477" i="107"/>
  <c r="E477" i="107"/>
  <c r="G478" i="107"/>
  <c r="E478" i="107"/>
  <c r="G479" i="107"/>
  <c r="E479" i="107"/>
  <c r="G480" i="107"/>
  <c r="G481" i="107"/>
  <c r="G551" i="107"/>
  <c r="E551" i="107"/>
  <c r="G554" i="107"/>
  <c r="E554" i="107"/>
  <c r="G482" i="107"/>
  <c r="E482" i="107"/>
  <c r="G563" i="107"/>
  <c r="E563" i="107"/>
  <c r="G483" i="107"/>
  <c r="E483" i="107"/>
  <c r="G549" i="107"/>
  <c r="E549" i="107"/>
  <c r="G484" i="107"/>
  <c r="E484" i="107"/>
  <c r="G485" i="107"/>
  <c r="G486" i="107"/>
  <c r="E486" i="107"/>
  <c r="G487" i="107"/>
  <c r="E487" i="107"/>
  <c r="G488" i="107"/>
  <c r="E488" i="107"/>
  <c r="G489" i="107"/>
  <c r="E489" i="107"/>
  <c r="G490" i="107"/>
  <c r="E490" i="107"/>
  <c r="G491" i="107"/>
  <c r="E491" i="107"/>
  <c r="G493" i="107"/>
  <c r="G494" i="107"/>
  <c r="E494" i="107"/>
  <c r="G498" i="107"/>
  <c r="E498" i="107"/>
  <c r="G496" i="107"/>
  <c r="E496" i="107"/>
  <c r="G497" i="107"/>
  <c r="E497" i="107"/>
  <c r="G283" i="107"/>
  <c r="E283" i="107"/>
  <c r="G501" i="107"/>
  <c r="E501" i="107"/>
  <c r="G504" i="107"/>
  <c r="E504" i="107"/>
  <c r="G506" i="107"/>
  <c r="E506" i="107"/>
  <c r="G502" i="107"/>
  <c r="E502" i="107"/>
  <c r="G503" i="107"/>
  <c r="E503" i="107"/>
  <c r="G505" i="107"/>
  <c r="E505" i="107"/>
  <c r="G507" i="107"/>
  <c r="E507" i="107"/>
  <c r="G510" i="107"/>
  <c r="E510" i="107"/>
  <c r="G511" i="107"/>
  <c r="E511" i="107"/>
  <c r="G514" i="107"/>
  <c r="E514" i="107"/>
  <c r="G520" i="107"/>
  <c r="E520" i="107"/>
  <c r="G523" i="107"/>
  <c r="E523" i="107"/>
  <c r="G524" i="107"/>
  <c r="E524" i="107"/>
  <c r="G526" i="107"/>
  <c r="E526" i="107"/>
  <c r="G521" i="107"/>
  <c r="E521" i="107"/>
  <c r="G522" i="107"/>
  <c r="E522" i="107"/>
  <c r="G527" i="107"/>
  <c r="E527" i="107"/>
  <c r="G529" i="107"/>
  <c r="E529" i="107"/>
  <c r="G530" i="107"/>
  <c r="E530" i="107"/>
  <c r="G531" i="107"/>
  <c r="E531" i="107"/>
  <c r="G532" i="107"/>
  <c r="E532" i="107"/>
  <c r="G533" i="107"/>
  <c r="E533" i="107"/>
  <c r="G534" i="107"/>
  <c r="E534" i="107"/>
  <c r="G566" i="107"/>
  <c r="E566" i="107"/>
  <c r="G567" i="107"/>
  <c r="E567" i="107"/>
  <c r="G568" i="107"/>
  <c r="E568" i="107"/>
  <c r="G10" i="107"/>
  <c r="E10" i="107"/>
  <c r="D27" i="109"/>
  <c r="D28" i="109"/>
  <c r="D29" i="109"/>
  <c r="D30" i="109"/>
  <c r="D31" i="109"/>
  <c r="D32" i="109"/>
  <c r="D33" i="109"/>
  <c r="D34" i="109"/>
  <c r="D35" i="109"/>
  <c r="D36" i="109"/>
  <c r="D37" i="109"/>
  <c r="D38" i="109"/>
  <c r="D39" i="109"/>
  <c r="D40" i="109"/>
  <c r="D41" i="109"/>
  <c r="D42" i="109"/>
  <c r="D43" i="109"/>
  <c r="D44" i="109"/>
  <c r="D45" i="109"/>
  <c r="D46" i="109"/>
  <c r="D47" i="109"/>
  <c r="D48" i="109"/>
  <c r="D49" i="109"/>
  <c r="D50" i="109"/>
  <c r="D51" i="109"/>
  <c r="D52" i="109"/>
  <c r="D53" i="109"/>
  <c r="D54" i="109"/>
  <c r="D55" i="109"/>
  <c r="D56" i="109"/>
  <c r="E52" i="33"/>
  <c r="G52" i="33"/>
  <c r="E12" i="33"/>
  <c r="F8" i="32"/>
  <c r="E8" i="32"/>
  <c r="G11" i="74"/>
  <c r="D21" i="2"/>
  <c r="D22" i="2"/>
  <c r="D23" i="2"/>
  <c r="D24" i="2"/>
  <c r="D25" i="2"/>
  <c r="D26" i="2"/>
  <c r="D27" i="2"/>
  <c r="D28" i="2"/>
  <c r="D29" i="2"/>
  <c r="D30" i="2"/>
  <c r="D31" i="2"/>
  <c r="D12" i="2"/>
  <c r="D13" i="2"/>
  <c r="D14" i="2"/>
  <c r="D16" i="2"/>
  <c r="D17" i="2"/>
  <c r="D18" i="2"/>
  <c r="D19" i="2"/>
  <c r="D11" i="2"/>
  <c r="AI30" i="31"/>
  <c r="AJ30" i="31"/>
  <c r="AK30" i="31"/>
  <c r="AN30" i="31"/>
  <c r="AQ30" i="31"/>
  <c r="AR30" i="31"/>
  <c r="AS30" i="31"/>
  <c r="AT30" i="31"/>
  <c r="AU30" i="31"/>
  <c r="AV30" i="31"/>
  <c r="AW30" i="31"/>
  <c r="AX30" i="31"/>
  <c r="AY30" i="31"/>
  <c r="AZ30" i="31"/>
  <c r="BA30" i="31"/>
  <c r="BC30" i="31"/>
  <c r="Z17" i="31"/>
  <c r="Z18" i="31"/>
  <c r="Z19" i="31"/>
  <c r="Z20" i="31"/>
  <c r="Z21" i="31"/>
  <c r="Z22" i="31"/>
  <c r="Z23" i="31"/>
  <c r="Z24" i="31"/>
  <c r="Z25" i="31"/>
  <c r="Z26" i="31"/>
  <c r="Z27" i="31"/>
  <c r="Z28" i="31"/>
  <c r="Z29" i="31"/>
  <c r="D19" i="16"/>
  <c r="D10" i="16"/>
  <c r="E13" i="15"/>
  <c r="E14" i="15"/>
  <c r="G525" i="107"/>
  <c r="E525" i="107"/>
  <c r="C11" i="107"/>
  <c r="C12" i="107"/>
  <c r="C13" i="107"/>
  <c r="C14" i="107"/>
  <c r="C15" i="107"/>
  <c r="C16" i="107"/>
  <c r="C17" i="107"/>
  <c r="C18" i="107"/>
  <c r="C19" i="107"/>
  <c r="C20" i="107"/>
  <c r="C21" i="107"/>
  <c r="C22" i="107"/>
  <c r="C23" i="107"/>
  <c r="C24" i="107"/>
  <c r="C25" i="107"/>
  <c r="C26" i="107"/>
  <c r="C27" i="107"/>
  <c r="C28" i="107"/>
  <c r="C29" i="107"/>
  <c r="C30" i="107"/>
  <c r="C31" i="107"/>
  <c r="C32" i="107"/>
  <c r="C33" i="107"/>
  <c r="C34" i="107"/>
  <c r="C35" i="107"/>
  <c r="C36" i="107"/>
  <c r="C37" i="107"/>
  <c r="C38" i="107"/>
  <c r="C39" i="107"/>
  <c r="C40" i="107"/>
  <c r="C41" i="107"/>
  <c r="C42" i="107"/>
  <c r="G42" i="15"/>
  <c r="J28" i="15"/>
  <c r="H13" i="74"/>
  <c r="G14" i="74"/>
  <c r="G15" i="74"/>
  <c r="G16" i="74"/>
  <c r="G17" i="74"/>
  <c r="F68" i="74"/>
  <c r="G18" i="74"/>
  <c r="G19" i="74"/>
  <c r="G20" i="74"/>
  <c r="G23" i="74"/>
  <c r="G24" i="74"/>
  <c r="G25" i="74"/>
  <c r="G26" i="74"/>
  <c r="G29" i="74"/>
  <c r="G30" i="74"/>
  <c r="G31" i="74"/>
  <c r="G33" i="74"/>
  <c r="G34" i="74"/>
  <c r="G36" i="74"/>
  <c r="G37" i="74"/>
  <c r="G38" i="74"/>
  <c r="G39" i="74"/>
  <c r="G41" i="74"/>
  <c r="G42" i="74"/>
  <c r="G43" i="74"/>
  <c r="G44" i="74"/>
  <c r="G47" i="74"/>
  <c r="G48" i="74"/>
  <c r="G49" i="74"/>
  <c r="G50" i="74"/>
  <c r="G51" i="74"/>
  <c r="G52" i="74"/>
  <c r="G53" i="74"/>
  <c r="G54" i="74"/>
  <c r="G55" i="74"/>
  <c r="G56" i="74"/>
  <c r="G57" i="74"/>
  <c r="G58" i="74"/>
  <c r="G59" i="74"/>
  <c r="G60" i="74"/>
  <c r="G61" i="74"/>
  <c r="G62" i="74"/>
  <c r="G63" i="74"/>
  <c r="G64" i="74"/>
  <c r="G65" i="74"/>
  <c r="G66" i="74"/>
  <c r="G69" i="74"/>
  <c r="G70" i="74"/>
  <c r="G13" i="74"/>
  <c r="F10" i="74"/>
  <c r="F13" i="74"/>
  <c r="F15" i="74"/>
  <c r="E9" i="109"/>
  <c r="F9" i="109"/>
  <c r="F16" i="74"/>
  <c r="E10" i="109"/>
  <c r="F10" i="109"/>
  <c r="F20" i="74"/>
  <c r="E14" i="109"/>
  <c r="F14" i="109"/>
  <c r="F23" i="74"/>
  <c r="E18" i="109"/>
  <c r="F18" i="109"/>
  <c r="F26" i="74"/>
  <c r="E20" i="109"/>
  <c r="F20" i="109"/>
  <c r="E21" i="109"/>
  <c r="F21" i="109"/>
  <c r="F30" i="74"/>
  <c r="E24" i="109"/>
  <c r="F24" i="109"/>
  <c r="F33" i="74"/>
  <c r="E27" i="109"/>
  <c r="F27" i="109"/>
  <c r="F42" i="74"/>
  <c r="E36" i="109"/>
  <c r="F36" i="109"/>
  <c r="F43" i="74"/>
  <c r="E37" i="109"/>
  <c r="F37" i="109"/>
  <c r="F44" i="74"/>
  <c r="E38" i="109"/>
  <c r="F38" i="109"/>
  <c r="F47" i="74"/>
  <c r="E41" i="109"/>
  <c r="F41" i="109"/>
  <c r="F50" i="74"/>
  <c r="E44" i="109"/>
  <c r="F44" i="109"/>
  <c r="E46" i="109"/>
  <c r="F46" i="109"/>
  <c r="E47" i="109"/>
  <c r="F47" i="109"/>
  <c r="E48" i="109"/>
  <c r="F48" i="109"/>
  <c r="F57" i="74"/>
  <c r="E51" i="109"/>
  <c r="F51" i="109"/>
  <c r="F58" i="74"/>
  <c r="E52" i="109"/>
  <c r="F52" i="109"/>
  <c r="F63" i="74"/>
  <c r="F64" i="74"/>
  <c r="F65" i="74"/>
  <c r="F66" i="74"/>
  <c r="I13" i="74"/>
  <c r="E7" i="109"/>
  <c r="F7" i="109"/>
  <c r="F9" i="114"/>
  <c r="D50" i="31"/>
  <c r="D51" i="31"/>
  <c r="E47" i="15"/>
  <c r="G45" i="74"/>
  <c r="G46" i="74"/>
  <c r="C6" i="107"/>
  <c r="H78" i="107"/>
  <c r="H572" i="107"/>
  <c r="K96" i="107"/>
  <c r="G96" i="107"/>
  <c r="E96" i="107"/>
  <c r="G94" i="107"/>
  <c r="E94" i="107"/>
  <c r="K88" i="107"/>
  <c r="K65" i="107"/>
  <c r="K572" i="107"/>
  <c r="G378" i="107"/>
  <c r="E378" i="107"/>
  <c r="G518" i="107"/>
  <c r="E518" i="107"/>
  <c r="G516" i="107"/>
  <c r="E516" i="107"/>
  <c r="G513" i="107"/>
  <c r="E513" i="107"/>
  <c r="G517" i="107"/>
  <c r="E517" i="107"/>
  <c r="G515" i="107"/>
  <c r="E515" i="107"/>
  <c r="G512" i="107"/>
  <c r="E512" i="107"/>
  <c r="G499" i="107"/>
  <c r="E499" i="107"/>
  <c r="G495" i="107"/>
  <c r="E495" i="107"/>
  <c r="G454" i="107"/>
  <c r="E454" i="107"/>
  <c r="G453" i="107"/>
  <c r="E453" i="107"/>
  <c r="G452" i="107"/>
  <c r="E452" i="107"/>
  <c r="G561" i="107"/>
  <c r="E561" i="107"/>
  <c r="I572" i="107"/>
  <c r="G65" i="107"/>
  <c r="G78" i="107"/>
  <c r="E78" i="107"/>
  <c r="G558" i="107"/>
  <c r="E558" i="107"/>
  <c r="E20" i="2"/>
  <c r="G20" i="2"/>
  <c r="F42" i="15"/>
  <c r="G21" i="74"/>
  <c r="BE8" i="31"/>
  <c r="BE11" i="31"/>
  <c r="BE13" i="31"/>
  <c r="BE14" i="31"/>
  <c r="BE18" i="31"/>
  <c r="BE21" i="31"/>
  <c r="BE22" i="31"/>
  <c r="BE24" i="31"/>
  <c r="BE25" i="31"/>
  <c r="BE28" i="31"/>
  <c r="BE31" i="31"/>
  <c r="BE40" i="31"/>
  <c r="BE41" i="31"/>
  <c r="BE42" i="31"/>
  <c r="BE45" i="31"/>
  <c r="BE48" i="31"/>
  <c r="BE51" i="31"/>
  <c r="BE52" i="31"/>
  <c r="BE55" i="31"/>
  <c r="BE56" i="31"/>
  <c r="BE61" i="31"/>
  <c r="E28" i="109"/>
  <c r="F28" i="109"/>
  <c r="BE32" i="31"/>
  <c r="G35" i="74"/>
  <c r="G40" i="74"/>
  <c r="G12" i="74"/>
  <c r="AS62" i="31"/>
  <c r="E20" i="31"/>
  <c r="AK62" i="31"/>
  <c r="U62" i="31"/>
  <c r="AT51" i="31"/>
  <c r="D11" i="31"/>
  <c r="D22" i="31"/>
  <c r="R22" i="31"/>
  <c r="D32" i="31"/>
  <c r="AA32" i="31"/>
  <c r="AA7" i="31"/>
  <c r="D52" i="31"/>
  <c r="J62" i="31"/>
  <c r="AA62" i="31"/>
  <c r="R62" i="31"/>
  <c r="H11" i="31"/>
  <c r="H7" i="31"/>
  <c r="AT62" i="31"/>
  <c r="AT7" i="31"/>
  <c r="E61" i="31"/>
  <c r="H62" i="31"/>
  <c r="E7" i="2"/>
  <c r="F7" i="2"/>
  <c r="D7" i="2"/>
  <c r="F20" i="2"/>
  <c r="D20" i="2"/>
  <c r="G7" i="2"/>
  <c r="G10" i="74"/>
  <c r="H10" i="74"/>
  <c r="I10" i="74"/>
  <c r="H11" i="74"/>
  <c r="I11" i="74"/>
  <c r="H12" i="74"/>
  <c r="I12" i="74"/>
  <c r="H14" i="74"/>
  <c r="I14" i="74"/>
  <c r="F67" i="74"/>
  <c r="H15" i="74"/>
  <c r="I15" i="74"/>
  <c r="H16" i="74"/>
  <c r="I16" i="74"/>
  <c r="H17" i="74"/>
  <c r="I17" i="74"/>
  <c r="H18" i="74"/>
  <c r="H19" i="74"/>
  <c r="I19" i="74"/>
  <c r="H20" i="74"/>
  <c r="I20" i="74"/>
  <c r="H21" i="74"/>
  <c r="I21" i="74"/>
  <c r="H23" i="74"/>
  <c r="I23" i="74"/>
  <c r="H24" i="74"/>
  <c r="I24" i="74"/>
  <c r="H25" i="74"/>
  <c r="I25" i="74"/>
  <c r="H26" i="74"/>
  <c r="I26" i="74"/>
  <c r="H27" i="74"/>
  <c r="I27" i="74"/>
  <c r="H29" i="74"/>
  <c r="I29" i="74"/>
  <c r="H30" i="74"/>
  <c r="I30" i="74"/>
  <c r="H31" i="74"/>
  <c r="I31" i="74"/>
  <c r="H33" i="74"/>
  <c r="I33" i="74"/>
  <c r="H34" i="74"/>
  <c r="I34" i="74"/>
  <c r="H35" i="74"/>
  <c r="I35" i="74"/>
  <c r="H36" i="74"/>
  <c r="I36" i="74"/>
  <c r="H37" i="74"/>
  <c r="H38" i="74"/>
  <c r="H39" i="74"/>
  <c r="H40" i="74"/>
  <c r="I40" i="74"/>
  <c r="H41" i="74"/>
  <c r="I41" i="74"/>
  <c r="H42" i="74"/>
  <c r="I42" i="74"/>
  <c r="H43" i="74"/>
  <c r="I43" i="74"/>
  <c r="H44" i="74"/>
  <c r="I44" i="74"/>
  <c r="H45" i="74"/>
  <c r="I45" i="74"/>
  <c r="H46" i="74"/>
  <c r="I46" i="74"/>
  <c r="H47" i="74"/>
  <c r="I47" i="74"/>
  <c r="H48" i="74"/>
  <c r="I48" i="74"/>
  <c r="H49" i="74"/>
  <c r="H50" i="74"/>
  <c r="I50" i="74"/>
  <c r="H51" i="74"/>
  <c r="I51" i="74"/>
  <c r="H52" i="74"/>
  <c r="I52" i="74"/>
  <c r="H53" i="74"/>
  <c r="I53" i="74"/>
  <c r="H54" i="74"/>
  <c r="I54" i="74"/>
  <c r="H55" i="74"/>
  <c r="I55" i="74"/>
  <c r="H56" i="74"/>
  <c r="I56" i="74"/>
  <c r="H57" i="74"/>
  <c r="I57" i="74"/>
  <c r="H58" i="74"/>
  <c r="I58" i="74"/>
  <c r="H59" i="74"/>
  <c r="I59" i="74"/>
  <c r="H60" i="74"/>
  <c r="I60" i="74"/>
  <c r="H61" i="74"/>
  <c r="I61" i="74"/>
  <c r="H62" i="74"/>
  <c r="I62" i="74"/>
  <c r="H63" i="74"/>
  <c r="I63" i="74"/>
  <c r="H64" i="74"/>
  <c r="I64" i="74"/>
  <c r="H65" i="74"/>
  <c r="I65" i="74"/>
  <c r="H66" i="74"/>
  <c r="I66" i="74"/>
  <c r="H69" i="74"/>
  <c r="I69" i="74"/>
  <c r="H70" i="74"/>
  <c r="I70" i="74"/>
  <c r="H71" i="74"/>
  <c r="I71" i="74"/>
  <c r="H72" i="74"/>
  <c r="I72" i="74"/>
  <c r="H74" i="74"/>
  <c r="I74" i="74"/>
  <c r="BE50" i="31"/>
  <c r="F11" i="15"/>
  <c r="E11" i="15"/>
  <c r="D34" i="15"/>
  <c r="D10" i="15"/>
  <c r="G9" i="74"/>
  <c r="I9" i="74"/>
  <c r="H9" i="74"/>
  <c r="G8" i="4"/>
  <c r="F8" i="4"/>
  <c r="E8" i="4"/>
  <c r="D8" i="4"/>
  <c r="C8" i="4"/>
  <c r="B8" i="4"/>
  <c r="A8" i="4"/>
  <c r="G7" i="4"/>
  <c r="F7" i="4"/>
  <c r="E7" i="4"/>
  <c r="A3" i="2"/>
  <c r="I6" i="74"/>
  <c r="G5" i="2"/>
  <c r="H6" i="74"/>
  <c r="F5" i="2"/>
  <c r="G6" i="74"/>
  <c r="E5" i="2"/>
  <c r="H4" i="74"/>
  <c r="F51" i="33"/>
  <c r="E23" i="33"/>
  <c r="G23" i="33"/>
  <c r="F15" i="33"/>
  <c r="F14" i="33"/>
  <c r="F12" i="33"/>
  <c r="D61" i="32"/>
  <c r="E60" i="33"/>
  <c r="F60" i="33"/>
  <c r="D59" i="32"/>
  <c r="E59" i="33"/>
  <c r="G59" i="33"/>
  <c r="D58" i="32"/>
  <c r="D55" i="32"/>
  <c r="D54" i="32"/>
  <c r="E54" i="33"/>
  <c r="G54" i="33"/>
  <c r="D50" i="32"/>
  <c r="E50" i="33"/>
  <c r="G50" i="33"/>
  <c r="D48" i="32"/>
  <c r="D47" i="32"/>
  <c r="E47" i="33"/>
  <c r="F47" i="33"/>
  <c r="D45" i="32"/>
  <c r="E45" i="33"/>
  <c r="G45" i="33"/>
  <c r="D44" i="32"/>
  <c r="D40" i="32"/>
  <c r="D39" i="32"/>
  <c r="D38" i="32"/>
  <c r="D37" i="32"/>
  <c r="D36" i="32"/>
  <c r="D35" i="32"/>
  <c r="D34" i="32"/>
  <c r="G31" i="32"/>
  <c r="F31" i="32"/>
  <c r="E31" i="32"/>
  <c r="D30" i="32"/>
  <c r="E30" i="33"/>
  <c r="G30" i="33"/>
  <c r="D28" i="32"/>
  <c r="E28" i="33"/>
  <c r="D24" i="32"/>
  <c r="D20" i="32"/>
  <c r="D18" i="32"/>
  <c r="D17" i="32"/>
  <c r="E17" i="33"/>
  <c r="F17" i="33"/>
  <c r="D16" i="32"/>
  <c r="E16" i="33"/>
  <c r="E13" i="33"/>
  <c r="G13" i="33"/>
  <c r="D11" i="32"/>
  <c r="D10" i="32"/>
  <c r="E10" i="33"/>
  <c r="E8" i="33"/>
  <c r="G8" i="33"/>
  <c r="F16" i="33"/>
  <c r="G16" i="33"/>
  <c r="G32" i="74"/>
  <c r="H32" i="74"/>
  <c r="I32" i="74"/>
  <c r="G12" i="33"/>
  <c r="G28" i="33"/>
  <c r="F28" i="33"/>
  <c r="G10" i="33"/>
  <c r="F10" i="33"/>
  <c r="F40" i="74"/>
  <c r="E50" i="109"/>
  <c r="F50" i="109"/>
  <c r="D54" i="31"/>
  <c r="AW54" i="31"/>
  <c r="AW62" i="31"/>
  <c r="F12" i="74"/>
  <c r="E6" i="109"/>
  <c r="F6" i="109"/>
  <c r="D10" i="31"/>
  <c r="G10" i="31"/>
  <c r="E31" i="109"/>
  <c r="F31" i="109"/>
  <c r="E53" i="109"/>
  <c r="F53" i="109"/>
  <c r="D57" i="31"/>
  <c r="AZ57" i="31"/>
  <c r="F23" i="33"/>
  <c r="F51" i="74"/>
  <c r="E45" i="109"/>
  <c r="F45" i="109"/>
  <c r="D49" i="31"/>
  <c r="AR49" i="31"/>
  <c r="AR62" i="31"/>
  <c r="F8" i="33"/>
  <c r="F13" i="33"/>
  <c r="F11" i="74"/>
  <c r="E5" i="109"/>
  <c r="F5" i="109"/>
  <c r="D9" i="31"/>
  <c r="F9" i="31"/>
  <c r="E12" i="109"/>
  <c r="F12" i="109"/>
  <c r="D16" i="31"/>
  <c r="E22" i="109"/>
  <c r="F22" i="109"/>
  <c r="D26" i="31"/>
  <c r="V26" i="31"/>
  <c r="V62" i="31"/>
  <c r="E30" i="109"/>
  <c r="F30" i="109"/>
  <c r="D34" i="31"/>
  <c r="AC34" i="31"/>
  <c r="AC62" i="31"/>
  <c r="F48" i="74"/>
  <c r="E42" i="109"/>
  <c r="F42" i="109"/>
  <c r="F62" i="74"/>
  <c r="E56" i="109"/>
  <c r="F56" i="109"/>
  <c r="D60" i="31"/>
  <c r="E13" i="109"/>
  <c r="F13" i="109"/>
  <c r="D17" i="31"/>
  <c r="E23" i="109"/>
  <c r="F23" i="109"/>
  <c r="D27" i="31"/>
  <c r="W27" i="31"/>
  <c r="W62" i="31"/>
  <c r="F41" i="74"/>
  <c r="E35" i="109"/>
  <c r="F35" i="109"/>
  <c r="AH30" i="31"/>
  <c r="E43" i="109"/>
  <c r="F43" i="109"/>
  <c r="F30" i="33"/>
  <c r="F54" i="33"/>
  <c r="F14" i="74"/>
  <c r="D12" i="31"/>
  <c r="F21" i="74"/>
  <c r="D19" i="31"/>
  <c r="P19" i="31"/>
  <c r="P62" i="31"/>
  <c r="E25" i="109"/>
  <c r="F25" i="109"/>
  <c r="D29" i="31"/>
  <c r="Y29" i="31"/>
  <c r="Y62" i="31"/>
  <c r="E32" i="109"/>
  <c r="F32" i="109"/>
  <c r="AE30" i="31"/>
  <c r="F45" i="74"/>
  <c r="E39" i="109"/>
  <c r="F39" i="109"/>
  <c r="AL30" i="31"/>
  <c r="F60" i="74"/>
  <c r="E54" i="109"/>
  <c r="F54" i="109"/>
  <c r="D58" i="31"/>
  <c r="BA58" i="31"/>
  <c r="BA62" i="31"/>
  <c r="E20" i="33"/>
  <c r="E27" i="33"/>
  <c r="E44" i="33"/>
  <c r="F45" i="33"/>
  <c r="E48" i="33"/>
  <c r="F50" i="33"/>
  <c r="F52" i="33"/>
  <c r="E58" i="33"/>
  <c r="F59" i="33"/>
  <c r="E61" i="33"/>
  <c r="D7" i="31"/>
  <c r="F5" i="114"/>
  <c r="F17" i="74"/>
  <c r="D15" i="31"/>
  <c r="F25" i="74"/>
  <c r="E19" i="109"/>
  <c r="F19" i="109"/>
  <c r="D23" i="31"/>
  <c r="S23" i="31"/>
  <c r="S62" i="31"/>
  <c r="D31" i="32"/>
  <c r="E29" i="109"/>
  <c r="F29" i="109"/>
  <c r="D33" i="31"/>
  <c r="AB33" i="31"/>
  <c r="E33" i="109"/>
  <c r="F33" i="109"/>
  <c r="AF30" i="31"/>
  <c r="E40" i="109"/>
  <c r="F40" i="109"/>
  <c r="AM30" i="31"/>
  <c r="E49" i="109"/>
  <c r="F49" i="109"/>
  <c r="D53" i="31"/>
  <c r="AV53" i="31"/>
  <c r="AV62" i="31"/>
  <c r="E55" i="109"/>
  <c r="F55" i="109"/>
  <c r="D59" i="31"/>
  <c r="BB59" i="31"/>
  <c r="BB62" i="31"/>
  <c r="E11" i="33"/>
  <c r="E18" i="33"/>
  <c r="E24" i="33"/>
  <c r="E55" i="33"/>
  <c r="BC60" i="31"/>
  <c r="E11" i="109"/>
  <c r="F11" i="109"/>
  <c r="F13" i="114"/>
  <c r="E34" i="109"/>
  <c r="F34" i="109"/>
  <c r="F36" i="114"/>
  <c r="E8" i="109"/>
  <c r="F8" i="109"/>
  <c r="F10" i="114"/>
  <c r="E15" i="109"/>
  <c r="F15" i="109"/>
  <c r="F17" i="114"/>
  <c r="E3" i="109"/>
  <c r="F3" i="109"/>
  <c r="C61" i="106"/>
  <c r="G7" i="32"/>
  <c r="I22" i="74"/>
  <c r="I8" i="74"/>
  <c r="E7" i="32"/>
  <c r="G22" i="74"/>
  <c r="G8" i="74"/>
  <c r="AG30" i="31"/>
  <c r="F7" i="32"/>
  <c r="H22" i="74"/>
  <c r="H8" i="74"/>
  <c r="AD30" i="31"/>
  <c r="AP62" i="31"/>
  <c r="AF62" i="31"/>
  <c r="AM62" i="31"/>
  <c r="AE62" i="31"/>
  <c r="AL62" i="31"/>
  <c r="AH62" i="31"/>
  <c r="AO62" i="31"/>
  <c r="BE37" i="31"/>
  <c r="F58" i="33"/>
  <c r="G58" i="33"/>
  <c r="F20" i="33"/>
  <c r="G20" i="33"/>
  <c r="BE29" i="31"/>
  <c r="G24" i="33"/>
  <c r="F24" i="33"/>
  <c r="BE53" i="31"/>
  <c r="BE39" i="31"/>
  <c r="BE46" i="31"/>
  <c r="BE9" i="31"/>
  <c r="G7" i="31"/>
  <c r="G62" i="31"/>
  <c r="BE54" i="31"/>
  <c r="BC62" i="31"/>
  <c r="BC7" i="31"/>
  <c r="F11" i="33"/>
  <c r="G11" i="33"/>
  <c r="D30" i="31"/>
  <c r="Z30" i="31"/>
  <c r="F32" i="74"/>
  <c r="E31" i="33"/>
  <c r="F55" i="33"/>
  <c r="G55" i="33"/>
  <c r="BE44" i="31"/>
  <c r="F44" i="33"/>
  <c r="G44" i="33"/>
  <c r="AB62" i="31"/>
  <c r="AB7" i="31"/>
  <c r="BE15" i="31"/>
  <c r="M14" i="30"/>
  <c r="F61" i="33"/>
  <c r="G61" i="33"/>
  <c r="F27" i="33"/>
  <c r="G27" i="33"/>
  <c r="BE43" i="31"/>
  <c r="K11" i="30"/>
  <c r="BE12" i="31"/>
  <c r="G18" i="33"/>
  <c r="F18" i="33"/>
  <c r="BE59" i="31"/>
  <c r="BE33" i="31"/>
  <c r="BE23" i="31"/>
  <c r="C26" i="106"/>
  <c r="BE7" i="31"/>
  <c r="F48" i="33"/>
  <c r="G48" i="33"/>
  <c r="BE58" i="31"/>
  <c r="BE19" i="31"/>
  <c r="BE47" i="31"/>
  <c r="BE60" i="31"/>
  <c r="BE16" i="31"/>
  <c r="AD62" i="31"/>
  <c r="BE10" i="31"/>
  <c r="J9" i="30"/>
  <c r="BE17" i="31"/>
  <c r="BE26" i="31"/>
  <c r="AZ62" i="31"/>
  <c r="AZ7" i="31"/>
  <c r="BE35" i="31"/>
  <c r="AG7" i="31"/>
  <c r="AG62" i="31"/>
  <c r="BE36" i="31"/>
  <c r="BE27" i="31"/>
  <c r="BE34" i="31"/>
  <c r="F62" i="31"/>
  <c r="F7" i="31"/>
  <c r="BE49" i="31"/>
  <c r="BE57" i="31"/>
  <c r="BE38" i="31"/>
  <c r="E26" i="109"/>
  <c r="F26" i="109"/>
  <c r="F28" i="114"/>
  <c r="D7" i="32"/>
  <c r="D6" i="31"/>
  <c r="D20" i="31"/>
  <c r="Q20" i="31"/>
  <c r="Q7" i="31"/>
  <c r="F18" i="114"/>
  <c r="F4" i="114"/>
  <c r="G9" i="114"/>
  <c r="E21" i="33"/>
  <c r="G31" i="33"/>
  <c r="F31" i="33"/>
  <c r="Z7" i="31"/>
  <c r="BE30" i="31"/>
  <c r="G44" i="114"/>
  <c r="G31" i="114"/>
  <c r="G15" i="114"/>
  <c r="G50" i="114"/>
  <c r="G34" i="114"/>
  <c r="G18" i="114"/>
  <c r="G57" i="114"/>
  <c r="G41" i="114"/>
  <c r="G25" i="114"/>
  <c r="G58" i="114"/>
  <c r="G28" i="114"/>
  <c r="G56" i="114"/>
  <c r="G40" i="114"/>
  <c r="G24" i="114"/>
  <c r="G8" i="114"/>
  <c r="G43" i="114"/>
  <c r="G27" i="114"/>
  <c r="G11" i="114"/>
  <c r="G46" i="114"/>
  <c r="G30" i="114"/>
  <c r="G14" i="114"/>
  <c r="G53" i="114"/>
  <c r="G37" i="114"/>
  <c r="G21" i="114"/>
  <c r="G17" i="114"/>
  <c r="G5" i="114"/>
  <c r="G4" i="114"/>
  <c r="G47" i="114"/>
  <c r="G52" i="114"/>
  <c r="G36" i="114"/>
  <c r="G20" i="114"/>
  <c r="G55" i="114"/>
  <c r="G39" i="114"/>
  <c r="G23" i="114"/>
  <c r="G7" i="114"/>
  <c r="G42" i="114"/>
  <c r="G26" i="114"/>
  <c r="G10" i="114"/>
  <c r="G49" i="114"/>
  <c r="G33" i="114"/>
  <c r="G13" i="114"/>
  <c r="G12" i="114"/>
  <c r="G48" i="114"/>
  <c r="G32" i="114"/>
  <c r="G16" i="114"/>
  <c r="G51" i="114"/>
  <c r="G35" i="114"/>
  <c r="G19" i="114"/>
  <c r="G54" i="114"/>
  <c r="G38" i="114"/>
  <c r="G22" i="114"/>
  <c r="G6" i="114"/>
  <c r="G45" i="114"/>
  <c r="G29" i="114"/>
  <c r="E16" i="109"/>
  <c r="F16" i="109"/>
  <c r="C62" i="106"/>
  <c r="D61" i="31"/>
  <c r="Z62" i="31"/>
  <c r="Q62" i="31"/>
  <c r="BE6" i="31"/>
  <c r="BE20" i="31"/>
  <c r="C27" i="106"/>
  <c r="G21" i="33"/>
  <c r="F21" i="33"/>
  <c r="I12" i="31"/>
  <c r="I62" i="31"/>
  <c r="C64" i="106"/>
  <c r="D62" i="106"/>
  <c r="I7" i="31"/>
  <c r="L15" i="31"/>
  <c r="L7" i="31"/>
  <c r="D63" i="106"/>
  <c r="D61" i="106"/>
  <c r="L62" i="31"/>
  <c r="M16" i="31"/>
  <c r="M62" i="31"/>
  <c r="M7" i="31"/>
  <c r="N17" i="31"/>
  <c r="N62" i="31"/>
  <c r="E62" i="31"/>
  <c r="D62" i="31"/>
  <c r="E7" i="31"/>
  <c r="N7" i="31"/>
  <c r="E3" i="111"/>
  <c r="E4" i="111"/>
  <c r="C5" i="111"/>
  <c r="E5" i="111"/>
  <c r="E2" i="111"/>
  <c r="G88" i="107"/>
  <c r="E88" i="107"/>
  <c r="G572" i="107"/>
  <c r="E65" i="107"/>
  <c r="G76" i="74"/>
  <c r="I76" i="74"/>
  <c r="E572" i="107"/>
  <c r="F76" i="74"/>
  <c r="AB26" i="30"/>
  <c r="AC26" i="30"/>
</calcChain>
</file>

<file path=xl/sharedStrings.xml><?xml version="1.0" encoding="utf-8"?>
<sst xmlns="http://schemas.openxmlformats.org/spreadsheetml/2006/main" count="4874" uniqueCount="1072">
  <si>
    <t>Đơn vị tính: ha</t>
  </si>
  <si>
    <t>STT</t>
  </si>
  <si>
    <t>Chỉ tiêu sử dụng đất</t>
  </si>
  <si>
    <t>Mã</t>
  </si>
  <si>
    <t>Tổng diện tích</t>
  </si>
  <si>
    <t>Diện tích phân theo đơn vị hành chính</t>
  </si>
  <si>
    <t>(4)=(5)+...+(…)</t>
  </si>
  <si>
    <t>Đất nông nghiệp</t>
  </si>
  <si>
    <t>NNP</t>
  </si>
  <si>
    <t>Đất trồng lúa</t>
  </si>
  <si>
    <t>LUA</t>
  </si>
  <si>
    <t>Trong đó: Đất chuyên trồng lúa nước</t>
  </si>
  <si>
    <t>LUC</t>
  </si>
  <si>
    <t>Đất trồng cây hàng năm khác</t>
  </si>
  <si>
    <t>HNK</t>
  </si>
  <si>
    <t>Đất trồng cây lâu năm</t>
  </si>
  <si>
    <t>CLN</t>
  </si>
  <si>
    <t>Đất rừng phòng hộ</t>
  </si>
  <si>
    <t>RPH</t>
  </si>
  <si>
    <t>Đất rừng đặc dụng</t>
  </si>
  <si>
    <t>RDD</t>
  </si>
  <si>
    <t>Đất rừng sản xuất</t>
  </si>
  <si>
    <t>RSX</t>
  </si>
  <si>
    <t>Đất nuôi trồng thuỷ sản</t>
  </si>
  <si>
    <t>NTS</t>
  </si>
  <si>
    <t>Đất làm muối</t>
  </si>
  <si>
    <t>LMU</t>
  </si>
  <si>
    <t>Đất nông nghiệp khác</t>
  </si>
  <si>
    <t>NKH</t>
  </si>
  <si>
    <t>Đất phi nông nghiệp</t>
  </si>
  <si>
    <t>PNN</t>
  </si>
  <si>
    <t>Đất quốc phòng</t>
  </si>
  <si>
    <t>CQP</t>
  </si>
  <si>
    <t>Đất an ninh</t>
  </si>
  <si>
    <t>CAN</t>
  </si>
  <si>
    <t>Đất khu công nghiệp</t>
  </si>
  <si>
    <t>SKK</t>
  </si>
  <si>
    <t>Đất cụm công nghiệp</t>
  </si>
  <si>
    <t>SKN</t>
  </si>
  <si>
    <t>Đất thương mại, dịch vụ</t>
  </si>
  <si>
    <t>TMD</t>
  </si>
  <si>
    <t>Đất cơ sở sản xuất phi nông nghiệp</t>
  </si>
  <si>
    <t>SKC</t>
  </si>
  <si>
    <t>Đất sử dụng cho hoạt động khoáng sản</t>
  </si>
  <si>
    <t>SKS</t>
  </si>
  <si>
    <t>DHT</t>
  </si>
  <si>
    <t>Đất có di tích lịch sử - văn hóa</t>
  </si>
  <si>
    <t>DDT</t>
  </si>
  <si>
    <t>Đất danh lam thắng cảnh</t>
  </si>
  <si>
    <t>DDL</t>
  </si>
  <si>
    <t>Đất bãi thải, xử lý chất thải</t>
  </si>
  <si>
    <t>DRA</t>
  </si>
  <si>
    <t>Đất ở tại nông thôn</t>
  </si>
  <si>
    <t>ONT</t>
  </si>
  <si>
    <t>Đất ở tại đô thị</t>
  </si>
  <si>
    <t>ODT</t>
  </si>
  <si>
    <t>Đất xây dựng trụ sở cơ quan</t>
  </si>
  <si>
    <t>TSC</t>
  </si>
  <si>
    <t>Đất xây dựng trụ sở của tổ chức sự nghiệp</t>
  </si>
  <si>
    <t>DTS</t>
  </si>
  <si>
    <t>Đất xây dựng cơ sở ngoại giao</t>
  </si>
  <si>
    <t>DNG</t>
  </si>
  <si>
    <t>Đất cơ sở tôn giáo</t>
  </si>
  <si>
    <t>TON</t>
  </si>
  <si>
    <t>NTD</t>
  </si>
  <si>
    <t>SKX</t>
  </si>
  <si>
    <t>Đất sinh hoạt cộng đồng</t>
  </si>
  <si>
    <t>DSH</t>
  </si>
  <si>
    <t>Đất khu vui chơi, giải trí công cộng</t>
  </si>
  <si>
    <t>DKV</t>
  </si>
  <si>
    <t>TIN</t>
  </si>
  <si>
    <t>SON</t>
  </si>
  <si>
    <t>Đất có mặt nước chuyên dùng</t>
  </si>
  <si>
    <t>MNC</t>
  </si>
  <si>
    <t>Đất phi nông nghiệp khác</t>
  </si>
  <si>
    <t>PNK</t>
  </si>
  <si>
    <t>Đất chưa sử dụng</t>
  </si>
  <si>
    <t>CSD</t>
  </si>
  <si>
    <t>KCN</t>
  </si>
  <si>
    <t>KKT</t>
  </si>
  <si>
    <t>KDT</t>
  </si>
  <si>
    <t>Đất nông nghiệp chuyển sang phi nông nghiệp</t>
  </si>
  <si>
    <t>NNP/PNN</t>
  </si>
  <si>
    <t>LUA/PNN</t>
  </si>
  <si>
    <t>LUC/PNN</t>
  </si>
  <si>
    <t>CLN/PNN</t>
  </si>
  <si>
    <t>RPH/PNN</t>
  </si>
  <si>
    <t>RDD/PNN</t>
  </si>
  <si>
    <t>RSX/PNN</t>
  </si>
  <si>
    <t>NTS/PNN</t>
  </si>
  <si>
    <t>LMU/PNN</t>
  </si>
  <si>
    <t>NKH/PNN</t>
  </si>
  <si>
    <t>Chuyển đổi cơ cấu sử dụng đất trong nội bộ đất nông nghiệp</t>
  </si>
  <si>
    <t>Trong đó:</t>
  </si>
  <si>
    <t>Đất trồng lúa chuyển sang đất trồng cây lâu năm</t>
  </si>
  <si>
    <t>LUA/CLN</t>
  </si>
  <si>
    <t>Đất trồng lúa chuyển sang đất trồng rừng</t>
  </si>
  <si>
    <t>LUA/LNP</t>
  </si>
  <si>
    <t>Đất trồng lúa chuyển sang đất nuôi trồng thuỷ sản</t>
  </si>
  <si>
    <t>LUA/NTS</t>
  </si>
  <si>
    <t>Đất trồng lúa chuyển sang đất làm muối</t>
  </si>
  <si>
    <t>LUA/LMU</t>
  </si>
  <si>
    <t>Đất trồng cây hàng năm khác chuyển sang đất nuôi trồng thuỷ sản</t>
  </si>
  <si>
    <t>HNK/NTS</t>
  </si>
  <si>
    <t>HNK/LMU</t>
  </si>
  <si>
    <t>Đất rừng phòng hộ chuyển sang đất nông nghiệp không phải là rừng</t>
  </si>
  <si>
    <t>RPH/NKR(a)</t>
  </si>
  <si>
    <t>Đất rừng đặc dụng chuyển sang đất nông nghiệp không phải là rừng</t>
  </si>
  <si>
    <t>RDD/NKR(a)</t>
  </si>
  <si>
    <t>Đất rừng sản xuất chuyển sang đất nông nghiệp không phải là rừng</t>
  </si>
  <si>
    <t>RSX/NKR(a)</t>
  </si>
  <si>
    <t>PKO/OCT</t>
  </si>
  <si>
    <t>Đất phi nông nghiệp không phải là đất ở chuyển sang đất ở</t>
  </si>
  <si>
    <t>Hạng mục</t>
  </si>
  <si>
    <t>Tăng thêm</t>
  </si>
  <si>
    <t>Biểu 10/CH</t>
  </si>
  <si>
    <t>Cộng giảm</t>
  </si>
  <si>
    <t>TỔNG DIỆN TÍCH ĐẤT TỰ NHIÊN</t>
  </si>
  <si>
    <t>Cộng tăng</t>
  </si>
  <si>
    <t>DNT</t>
  </si>
  <si>
    <t>HNK/PNN</t>
  </si>
  <si>
    <t>Diện tích</t>
  </si>
  <si>
    <t xml:space="preserve">Diện tích quy hoạch </t>
  </si>
  <si>
    <t>Diện tích hiện trạng</t>
  </si>
  <si>
    <t>Biểu 02/CH</t>
  </si>
  <si>
    <t>Diện tích (ha)</t>
  </si>
  <si>
    <t>Tăng (+), giảm (-) ha</t>
  </si>
  <si>
    <t>1.1</t>
  </si>
  <si>
    <t>1.2</t>
  </si>
  <si>
    <t>1.3</t>
  </si>
  <si>
    <t>1.4</t>
  </si>
  <si>
    <t>1.5</t>
  </si>
  <si>
    <t>1.6</t>
  </si>
  <si>
    <t>1.7</t>
  </si>
  <si>
    <t>1.8</t>
  </si>
  <si>
    <t>1.9</t>
  </si>
  <si>
    <t>2.1</t>
  </si>
  <si>
    <t>2.2</t>
  </si>
  <si>
    <t>2.3</t>
  </si>
  <si>
    <t>2.4</t>
  </si>
  <si>
    <t>2.5</t>
  </si>
  <si>
    <t>2.6</t>
  </si>
  <si>
    <t>2.7</t>
  </si>
  <si>
    <t>2.8</t>
  </si>
  <si>
    <t>2.9</t>
  </si>
  <si>
    <t>2.10</t>
  </si>
  <si>
    <t>2.11</t>
  </si>
  <si>
    <t>2.12</t>
  </si>
  <si>
    <t>2.13</t>
  </si>
  <si>
    <t>2.14</t>
  </si>
  <si>
    <t>2.15</t>
  </si>
  <si>
    <t>2.16</t>
  </si>
  <si>
    <t>2.17</t>
  </si>
  <si>
    <t>2.18</t>
  </si>
  <si>
    <t>2.19</t>
  </si>
  <si>
    <t>2.20</t>
  </si>
  <si>
    <t>2.21</t>
  </si>
  <si>
    <t>Công trình, dự án mục đích quốc phòng, an ninh</t>
  </si>
  <si>
    <t>Công trình, dự án do Thủ tướng Chính phủ chấp thuận, quyết định đầu tư mà phải thu hồi đất</t>
  </si>
  <si>
    <t>Biểu 01/CH</t>
  </si>
  <si>
    <t>Khu du lịch</t>
  </si>
  <si>
    <t>Khu ở, làng nghề, sản xuất phi nông nghiệp nông thôn</t>
  </si>
  <si>
    <t>Biểu 04/CH</t>
  </si>
  <si>
    <t>Biểu 05/CH</t>
  </si>
  <si>
    <t>DGT</t>
  </si>
  <si>
    <t>DTL</t>
  </si>
  <si>
    <t>DBV</t>
  </si>
  <si>
    <t>DVH</t>
  </si>
  <si>
    <t>DGD</t>
  </si>
  <si>
    <t>DYT</t>
  </si>
  <si>
    <t>DTT</t>
  </si>
  <si>
    <t>DCH</t>
  </si>
  <si>
    <t>Ia Tơi</t>
  </si>
  <si>
    <t>Ia Dom</t>
  </si>
  <si>
    <t xml:space="preserve">Trường THPT huyện Ia H’Drai </t>
  </si>
  <si>
    <t>Chi cục thi hành án huyện</t>
  </si>
  <si>
    <t>Trung tâm điều hành nhân giống và chăm sóc cây công nghiệp</t>
  </si>
  <si>
    <t>Ia Đal</t>
  </si>
  <si>
    <t>Loại đất</t>
  </si>
  <si>
    <t>Khu đô thị - thương mại - dịch vụ</t>
  </si>
  <si>
    <t>Đất nuôi trồng thủy sản</t>
  </si>
  <si>
    <t>Biểu 11/CH</t>
  </si>
  <si>
    <t>Biểu 12/CH</t>
  </si>
  <si>
    <t>Xã Ia Tơi</t>
  </si>
  <si>
    <t>Xã Ia Dom</t>
  </si>
  <si>
    <t xml:space="preserve">Trung tâm giáo dục thường xuyên ,trung tâm bồi dưỡng chính trị huyện </t>
  </si>
  <si>
    <t>Trường mầm non xã I</t>
  </si>
  <si>
    <t>Trường mầm non xã IV</t>
  </si>
  <si>
    <t>Đất lúa nước (dự án điểm dân cư xã VI)</t>
  </si>
  <si>
    <t xml:space="preserve">Nghĩa trang nhân dân xã VI </t>
  </si>
  <si>
    <t>Đất trồng cây hàng năm khác chuyển sang đất làm muối</t>
  </si>
  <si>
    <t>Xã Ia Đal</t>
  </si>
  <si>
    <t>Hạt quản lý cầu đường huyện</t>
  </si>
  <si>
    <t>Khu sơ tán ban CHQS huyện Ia H'đrai</t>
  </si>
  <si>
    <t>Khai thác cát xây dựng phía nam đồn biên phòng 711 sông Sa Thầy</t>
  </si>
  <si>
    <t>Khai thác cát xây dựng sông Sa Thầy cạnh đồn biên phòng 713</t>
  </si>
  <si>
    <t>Hồ chứa Ya Kơ Rin</t>
  </si>
  <si>
    <t xml:space="preserve">Xã Ia Tơi </t>
  </si>
  <si>
    <t>QH chợ xã Tơi</t>
  </si>
  <si>
    <t>1.2.2</t>
  </si>
  <si>
    <t>1.2.1</t>
  </si>
  <si>
    <t>Hồ chứa nước suối Trung Đoàn</t>
  </si>
  <si>
    <t>Hồ chứa nước xã Ia Dom</t>
  </si>
  <si>
    <t>Thủy lợi thôn 2 xã Ia Đal</t>
  </si>
  <si>
    <t>DNL</t>
  </si>
  <si>
    <t>Khai thác cát, sỏi làm vật liệu xây dựng thông thường đồn biên phòng 711 sông Sa Thầy</t>
  </si>
  <si>
    <t>Khai thác đá làm vật liệu xây dựng thông thường</t>
  </si>
  <si>
    <t>Chợ nông sản</t>
  </si>
  <si>
    <t xml:space="preserve">Nghĩa trang nhân dân xã I </t>
  </si>
  <si>
    <t xml:space="preserve">Nghĩa trang nhân dân xã IV </t>
  </si>
  <si>
    <t>(9)</t>
  </si>
  <si>
    <t>(8)</t>
  </si>
  <si>
    <t>(5)</t>
  </si>
  <si>
    <t>(4)</t>
  </si>
  <si>
    <t>(3)</t>
  </si>
  <si>
    <t>(2)</t>
  </si>
  <si>
    <t>(1)</t>
  </si>
  <si>
    <t>Diện tích cấp tỉnh phân bổ</t>
  </si>
  <si>
    <t>Biểu 03/CH</t>
  </si>
  <si>
    <t>TĂNG TRONG KỲ QUY HOẠCH
CỦA HUYỆN IA H'DRAI - TỈNH KON TUM</t>
  </si>
  <si>
    <t>GIẢM TRONG KỲ QUY HOẠCH
CỦA HUYỆN IA H'DRAI - TỈNH KON TUM</t>
  </si>
  <si>
    <t>Khai thác cát xây dựng phía nam ngã ba sông Sa Thầy - suối Cọp</t>
  </si>
  <si>
    <t>Trạm y tế xã I</t>
  </si>
  <si>
    <t>Trạm y tế xã IV</t>
  </si>
  <si>
    <t>Trạm y tế xã VI</t>
  </si>
  <si>
    <t>QH đất cụm công nghiệp huyện Ia H'Drai</t>
  </si>
  <si>
    <t>TT</t>
  </si>
  <si>
    <t>Bưu điện xã Ia Dom</t>
  </si>
  <si>
    <t>Bưu điện xã I</t>
  </si>
  <si>
    <t>Bưu điện xã Ia Tơi</t>
  </si>
  <si>
    <t>Bưu điện xã VI</t>
  </si>
  <si>
    <t>Bưu điện xã Ia Đal</t>
  </si>
  <si>
    <t>Bưu điện xã IV</t>
  </si>
  <si>
    <t>Bãi xử lý rác thải xã Ia Dom</t>
  </si>
  <si>
    <t>Bãi xử lý rác thải xã I</t>
  </si>
  <si>
    <t>Bãi xử lý rác thải xã IV</t>
  </si>
  <si>
    <t>Bãi xử lý rác thải xã VI</t>
  </si>
  <si>
    <t>QH chợ xã IV</t>
  </si>
  <si>
    <t>QH chợ xã I</t>
  </si>
  <si>
    <t>QH chợ xã VI</t>
  </si>
  <si>
    <t>Sân thể thao xã Tơi</t>
  </si>
  <si>
    <t>Sân thể thao xã IV</t>
  </si>
  <si>
    <t>Sân thể thao xã I</t>
  </si>
  <si>
    <t>Sân thể thao xã VI</t>
  </si>
  <si>
    <t>Cây lâu năm toàn  xã IV</t>
  </si>
  <si>
    <t>Cây lâu năm toàn  xã VI</t>
  </si>
  <si>
    <t>Cây lâu năm toàn  xã I</t>
  </si>
  <si>
    <t>QH đất nuôi trồng thủy sản xã IV</t>
  </si>
  <si>
    <t>QH đất nuôi trồng thủy sản  xã VI</t>
  </si>
  <si>
    <t>QH đất nuôi trồng thủy sản xã I</t>
  </si>
  <si>
    <t>Đất trồng cây hàng năm khác xã I</t>
  </si>
  <si>
    <t>QH đất làng nghề tiểu thủ công nghiệp xã IV</t>
  </si>
  <si>
    <t>QH đất làng nghề tiểu thủ công nghiệp xã I</t>
  </si>
  <si>
    <t>Đất phát khu vui chơi giải trí công cộng xã I</t>
  </si>
  <si>
    <t>Đất phát khu vui chơi giải trí công cộng xã IV</t>
  </si>
  <si>
    <t>Đất phát khu vui chơi giải trí công cộng xã VI</t>
  </si>
  <si>
    <t>Đất sinh hoạt cộng đồng xã VI</t>
  </si>
  <si>
    <t>Đất sinh hoạt cộng đông xã I</t>
  </si>
  <si>
    <t>Đất sinh hoạt cộng đồng xã IV</t>
  </si>
  <si>
    <t>Đất lúa nương xã VI</t>
  </si>
  <si>
    <t>DIỆN TÍCH CHUYỂN MỤC ĐÍCH SỬ DỤNG ĐẤT TRONG KỲ QUY HOẠCH PHÂN BỔ ĐẾN TỪNG ĐƠN VỊ HÀNH CHÍNH CẤP XÃ CỦA HUYỆN IA H'DRAI, TỈNH KON TUM</t>
  </si>
  <si>
    <t>DIỆN TÍCH ĐẤT CHƯA SỬ DỤNG ĐƯA VÀO SỬ DỤNG TRONG KỲ QUY HOẠCH PHÂN BỔ ĐẾN TỪNG ĐƠN VỊ HÀNH CHÍNH CẤP XÃ CỦA HUYỆN IA H'DRAI, TỈNH KON TUM</t>
  </si>
  <si>
    <t>DIỆN TÍCH, CƠ CẤU SỬ DỤNG ĐẤT CÁC KHU CHỨC NĂNG CỦA HUYỆN IA H'DRAI, TỈNH KON TUM</t>
  </si>
  <si>
    <t xml:space="preserve">Tổng </t>
  </si>
  <si>
    <t>Đất công viên cây xanh, mặt nước</t>
  </si>
  <si>
    <t>QH đất làng nghề tiểu thủ công nghiệp xã VI</t>
  </si>
  <si>
    <t>Hồ chứa nước xã Ia Đal</t>
  </si>
  <si>
    <t>Đất trồng lúa nước điểm dân cư 64</t>
  </si>
  <si>
    <t>Đất trồng cây hàng năm khác điểm dân cư 64</t>
  </si>
  <si>
    <t>Nghĩa trang nhân dân huyện</t>
  </si>
  <si>
    <t>Hồ chứa nước số 1 trung tâm huyện</t>
  </si>
  <si>
    <t>Trường Mầm non Măng Non điểm trường thôn 5</t>
  </si>
  <si>
    <t>Khai thác cát xây, sỏi làm vật liệu dựng thông thường cạnh đồn biên phòng 713</t>
  </si>
  <si>
    <t>So sánh</t>
  </si>
  <si>
    <t xml:space="preserve">Dự án KfW3.1 </t>
  </si>
  <si>
    <t>Đường GTNT đi thôn 3</t>
  </si>
  <si>
    <t>Đường giao thông NT4-1</t>
  </si>
  <si>
    <t>Đất xây dựng công trình thương mại dịch vụ</t>
  </si>
  <si>
    <t>Khai thác cát làm vật liệu xây dựng thông thường  Công ty TNHH Việt Trung - Gia Lai</t>
  </si>
  <si>
    <t>Đất sông, ngòi, kênh, rạch, suối</t>
  </si>
  <si>
    <t>Cơ cấu (%)</t>
  </si>
  <si>
    <t>(6)</t>
  </si>
  <si>
    <t>Công trình,dự án quan trọng quốc gia do Quốc hội quyết định chủ trương đầu tư mà phải thu hồi đất</t>
  </si>
  <si>
    <t>Phân theo đơn vị hành chính</t>
  </si>
  <si>
    <t>Trong đó: đất có rừng sản xuất là rừng tự nhiên</t>
  </si>
  <si>
    <t>RSN</t>
  </si>
  <si>
    <t>Đất sản xuất vật liệu xây dựng, làm đồ gốm</t>
  </si>
  <si>
    <t>Đất phát triển hạ tầng cấp quốc gia, cấp tỉnh, cấp huyện, cấp xã</t>
  </si>
  <si>
    <t>-</t>
  </si>
  <si>
    <t>Đất giao thông</t>
  </si>
  <si>
    <t>Đất thủy lợi</t>
  </si>
  <si>
    <t>Đất xây dựng cơ sở văn hóa</t>
  </si>
  <si>
    <t>Đất xây dựng cơ sở y tế</t>
  </si>
  <si>
    <t>Đất xây dựng cơ sở giáo dục và đào tạo</t>
  </si>
  <si>
    <t>Đất xây dựng cơ sở thể dục thể thao</t>
  </si>
  <si>
    <t>Đất công trình năng lượng</t>
  </si>
  <si>
    <t>Đất công trình bưu chính, viễn thông</t>
  </si>
  <si>
    <t>Đất xây dựng kho dự trữ quốc gia</t>
  </si>
  <si>
    <t>DKG</t>
  </si>
  <si>
    <t>Đất làm nghĩa trang, nhà tang lễ, nhà hỏa táng</t>
  </si>
  <si>
    <t>Đất xây dựng cơ sở khoa học công nghệ</t>
  </si>
  <si>
    <t>DKH</t>
  </si>
  <si>
    <t>Đất xây dựng cơ sở dịch vụ xã hội</t>
  </si>
  <si>
    <t>DXH</t>
  </si>
  <si>
    <t>Đất chợ</t>
  </si>
  <si>
    <t>Đất tín ngưỡng</t>
  </si>
  <si>
    <t>HIỆN TRẠNG  SỬ DỤNG ĐẤT NĂM 2020 CỦA HUYỆN IA H'DRAI, TỈNH KON TUM</t>
  </si>
  <si>
    <t>(7)</t>
  </si>
  <si>
    <t>Kết quả thực hiện</t>
  </si>
  <si>
    <t>Tỷ lệ (%)</t>
  </si>
  <si>
    <t>(6)=(5)-(4)</t>
  </si>
  <si>
    <t>(7)=(5)/(4)*100%</t>
  </si>
  <si>
    <t>KẾT QUẢ THỰC HIỆN QUY HOẠCH SỬ DỤNG ĐẤT KỲ TRƯỚC CỦA HUYỆN IA H'DRAI, TỈNH KON TUM</t>
  </si>
  <si>
    <t>II</t>
  </si>
  <si>
    <t>Khu chức năng</t>
  </si>
  <si>
    <t>Đất khu công nghệ cao</t>
  </si>
  <si>
    <t>Đất khu kinh tế</t>
  </si>
  <si>
    <t>Đất đô thị</t>
  </si>
  <si>
    <t>Khu sản xuất nông nghiệp (khu vực chuyên trồng lúa nước, khu vực chuyên trồng cây công nghiệp lâu năm)</t>
  </si>
  <si>
    <t>KNN</t>
  </si>
  <si>
    <t>Khu lâm nghiệp (khu vực rừng phòng hộ, rừng đặc dụng, rừng sản xuất)</t>
  </si>
  <si>
    <t>KLN</t>
  </si>
  <si>
    <t>KDL</t>
  </si>
  <si>
    <t>Khu bảo tồn thiên nhiên và đa dạng sinh học</t>
  </si>
  <si>
    <t>KBT</t>
  </si>
  <si>
    <t>Khu phát triển công nghiệp (khu công nghiệp, cụm công nghiệp)</t>
  </si>
  <si>
    <t>KPC</t>
  </si>
  <si>
    <t>Khu đô thị (trong đó có khu đô thị mới)</t>
  </si>
  <si>
    <t>DTC</t>
  </si>
  <si>
    <t>Khu thương mại - dịch vụ</t>
  </si>
  <si>
    <t>KTM</t>
  </si>
  <si>
    <t>KDV</t>
  </si>
  <si>
    <t>Khu dân cư nông thôn</t>
  </si>
  <si>
    <t>KON</t>
  </si>
  <si>
    <t>Ghi chú: Khu chức năng không tổng hợp khi tính tổng diện tích tự nhiên</t>
  </si>
  <si>
    <t>(4)=(5)+...+(7)</t>
  </si>
  <si>
    <t>RSN/PNN</t>
  </si>
  <si>
    <t>(4)=(5)+(6)+(7)</t>
  </si>
  <si>
    <r>
      <t xml:space="preserve">RSN/NKR </t>
    </r>
    <r>
      <rPr>
        <i/>
        <vertAlign val="superscript"/>
        <sz val="12"/>
        <rFont val="Times New Roman"/>
        <family val="1"/>
      </rPr>
      <t>a</t>
    </r>
  </si>
  <si>
    <t>(a) gồm đất sản xuất nông nghiệp, đất nuôi trồng thủy sản, đất làm muối và đất nông nghiệp khác. PKO là đất phi nông nghiệp không phải là đất ở</t>
  </si>
  <si>
    <t>Công trình, dự án trong kế hoạch sử dụng đất cấp tỉnh</t>
  </si>
  <si>
    <t>Công trình, dự án để phát triển kinh tế - xã hội vì lợi ích quốc gia, công cộng</t>
  </si>
  <si>
    <t>Các công trình, dự án còn lại</t>
  </si>
  <si>
    <t>Công trình, dự án chuyển mục đích sử dụng đất</t>
  </si>
  <si>
    <t>Sử dụng vào loại đất</t>
  </si>
  <si>
    <t>Công trình Đường ĐĐT37 (N7-N75)</t>
  </si>
  <si>
    <t>Dự án điện gió, trồng rừng kết hợp du lịch sinh thái tại huyện Ia H'Drai, tỉnh Kon Tum</t>
  </si>
  <si>
    <t>Dự án Nhà máy điện mặt trời Ia Tơi 2</t>
  </si>
  <si>
    <t>Dự án Nhà máy điện mặt trời Ia Tơi 2A</t>
  </si>
  <si>
    <t>Dự án đầu tư trồng cây ăn quả hữu cơ kết hợp trang trại Ia H'Drai, tỉnh Kon Tum</t>
  </si>
  <si>
    <t>Sân vận động và khu thể thao liên hợp tại huyện Ia H'Drai</t>
  </si>
  <si>
    <t>QUY HOẠCH SỬ DỤNG ĐẤT ĐẾN NĂM 2030 CỦA HUYỆN IA H'DRAI, TỈNH KON TUM</t>
  </si>
  <si>
    <t>CHU CHUYỂN ĐẤT ĐAI TRONG KỲ QUY HOẠCH SỬ DỤNG ĐẤT ĐẾN NĂM 2030 CỦA HUYỆN IA H'DRAI</t>
  </si>
  <si>
    <t>Trung tâm phòng cháy, chữa cháy rừng huyện Ia H'Drai</t>
  </si>
  <si>
    <t>Đầu tư trồng cây lâu năm kết hợp với dịch vụ nông nghiệp</t>
  </si>
  <si>
    <t>Đường giao thông nông thôn thôn Chư Hem</t>
  </si>
  <si>
    <t>Trạm BTS KTM2018_04</t>
  </si>
  <si>
    <t>Trạm BTS KTM2018_05</t>
  </si>
  <si>
    <t>Trạm BTS KTM2018_06</t>
  </si>
  <si>
    <t>Trạm BTS KTM2018_07</t>
  </si>
  <si>
    <t xml:space="preserve">DANH MỤC CÔNG TRÌNH, DỰ ÁN THỰC HIỆN TRONG GIAI ĐOẠN 2021-2030 CỦA  HUYỆN IA H'DRAI, TỈNH KON TUM
</t>
  </si>
  <si>
    <t>Đường GTNT NT3-1, thôn 3, xã Ia Dom</t>
  </si>
  <si>
    <t>Nhà văn hóa cộng đồng thôn 1, xã Ia Dom</t>
  </si>
  <si>
    <t>Nhà văn hóa cộng đồng thôn 2, xã Ia Dom</t>
  </si>
  <si>
    <t>Đường giao thông nông thôn liên thôn, thôn 3,xã Ia Dom thuộc nông trường I Công ty Duy Tân (đoạn nối tiếp từ cầu bãi chuối - đến điểm đầu của khu dân cư ở). (5 vị trí trên tuyến)</t>
  </si>
  <si>
    <t>Đường giao thông nông thôn liên thôn, thôn 3, xã Ia Dom thuộc nông trường I Công ty Duy Tân (đoạn nối tiếp từ cầu bãi chuối - đến điểm đầu của khu dân cư ở). (6 vị trí trên tuyến)</t>
  </si>
  <si>
    <t>Đường khu sản xuất 3, thôn 2, xã Ia Dom (đối diện nhà ông Hiếu)</t>
  </si>
  <si>
    <t>Địa điểm (đến cấp xã)</t>
  </si>
  <si>
    <t>Nhà văn hóa thôn 1, xã Ia Đal</t>
  </si>
  <si>
    <t>Nhà văn hóa thôn 2, xã Ia Đal</t>
  </si>
  <si>
    <t>Nhà văn hóa thôn 3, xã Ia Đal</t>
  </si>
  <si>
    <t>Nhà văn hóa thôn 4, xã Ia Đal</t>
  </si>
  <si>
    <t>Nhà văn hóa thôn 5, xã Ia Đal</t>
  </si>
  <si>
    <t>Nhà văn hóa thôn 6, xã Ia Đal</t>
  </si>
  <si>
    <t>Nhà văn hóa thôn 7, xã Ia Đal</t>
  </si>
  <si>
    <t>Nhà văn hóa thôn 8, xã Ia Đal</t>
  </si>
  <si>
    <t>Đường vào nghĩa trang xã Ia Dom</t>
  </si>
  <si>
    <t>Đường vào liên thôn từ Quốc lộ 14C vào khu dân cư NT1-Duy Tân, thôn 3, xã Ia Dom</t>
  </si>
  <si>
    <t>Nâng cấp đường tỉnh lộ 675A  xã Ia Tơi</t>
  </si>
  <si>
    <t>Cây lâu năm toàn  xã Ia Đal</t>
  </si>
  <si>
    <t>Cây lâu năm toàn  xã Ia Tơi</t>
  </si>
  <si>
    <t>Cây lâu năm toàn xã Ia Dom</t>
  </si>
  <si>
    <t>Khai thác đá xây dựng  xã Ia Tơi</t>
  </si>
  <si>
    <t>Khai thác đá xây dựng tiểu khu 771 xã Ia Đal</t>
  </si>
  <si>
    <t>Khai thác cát xây dựng cống ba lô xã Ia Tơi</t>
  </si>
  <si>
    <t>Khai thác cát xây dựng thôn 9 xã Ia Tơi</t>
  </si>
  <si>
    <t>Khai thác cát xây dựng phía bắc ngã ba sông Sa Thầy - suối Cọp xã Ia Dom</t>
  </si>
  <si>
    <t>Khai thác đá xây dựng xã Ia Dom (QH xã I)</t>
  </si>
  <si>
    <t xml:space="preserve">Đường GTNT nội bộ thôn 1 xã Ia Dom-NT12 </t>
  </si>
  <si>
    <t>Đường giao thông TT xã đi nhà máy cấp nước Sinh hoạt TT huyện (D1-1), thôn 1, xã Ia Dom</t>
  </si>
  <si>
    <t>Đường GTNT TT xã Ia Dom ( D1, D2, D3), thôn 1 xã Ia Dom</t>
  </si>
  <si>
    <t>Đường quy hoạch trung tâm hành chính xã Ia Dom</t>
  </si>
  <si>
    <t>Đường quy hoạch trung tâm hành chính xã Ia Đal</t>
  </si>
  <si>
    <t>Đường GTNT  thôn 4 xã Ia Đal</t>
  </si>
  <si>
    <t>Đập thuỷ lợi kết hợp hồ chứa nước xã Ia Đal</t>
  </si>
  <si>
    <t>Sân thể thao xã Ia Đal</t>
  </si>
  <si>
    <t>Sân thể thao xã Ia Dom</t>
  </si>
  <si>
    <t>QH chợ xã Ia Đal</t>
  </si>
  <si>
    <t>QH chợ xã Ia Dom</t>
  </si>
  <si>
    <t>Đất phát triển hạ tầng trong khu quy hoạch (Quy hoạch vị trí đất ở; đất dịch vụ; thương mại; đất công cộng) dọc đường quốc lộ 14C (các đoạn từ TTHC huyện đi xã Ia Tơi và Ia Dom) xã Ia Tơi</t>
  </si>
  <si>
    <t>Đất phát khu vui chơi giải trí công cộng xã Ia Dom</t>
  </si>
  <si>
    <t>Đất phát khu vui chơi giải trí công cộng xã Ia Đal</t>
  </si>
  <si>
    <t>Đất phát khu vui chơi giải trí công cộng xã Ia Tơi</t>
  </si>
  <si>
    <t>Bãi xử lý rác thải xã Ia Đal</t>
  </si>
  <si>
    <t>Bãi xử lý rác thải xã Ia Tơi</t>
  </si>
  <si>
    <t>Nghĩa trang nhân dân xã Ia Dom</t>
  </si>
  <si>
    <t>Nghĩa trang nhân dân xã Ia Đal</t>
  </si>
  <si>
    <t>Nâng cấp Quốc lộ 14C đoạn qua huyện Ia H'đrai</t>
  </si>
  <si>
    <t>Công trình Đường ĐĐT36 (N9-N66)</t>
  </si>
  <si>
    <t>Công trình Đường ĐĐT27 (N40-N53)</t>
  </si>
  <si>
    <t>Công trình Đường ĐĐT31 (N57-N54)</t>
  </si>
  <si>
    <t>Công trình Đường ĐĐT30 (N52-N54)</t>
  </si>
  <si>
    <t>Công trình Đường ĐĐT21 (N40-N30)</t>
  </si>
  <si>
    <t>Công trình Đường ĐĐT20 (N39-N30)</t>
  </si>
  <si>
    <t>Công trình Đường ĐĐT22 (N32-N33)</t>
  </si>
  <si>
    <t>Công trình Đường ĐĐT23 (N34-N35)</t>
  </si>
  <si>
    <t>Công trình Đường ĐĐT24 (N37-N36)</t>
  </si>
  <si>
    <t>Công trình Đường ĐĐT32 (N55-N58)</t>
  </si>
  <si>
    <t>Trụ sở HĐND-UBND xã Ia Tơi</t>
  </si>
  <si>
    <t>LUK</t>
  </si>
  <si>
    <t>Đường giao thông đi nghĩa trang thôn 7 xã Ia Tơi</t>
  </si>
  <si>
    <t>Nhà văn hóa cộng đồng thôn 9, xã Ia Tơi</t>
  </si>
  <si>
    <t>Nhà văn hóa cộng đồng thôn 8, xã Ia Tơi</t>
  </si>
  <si>
    <t>Nhà văn hóa cộng đồng thôn 7, xã Ia Tơi</t>
  </si>
  <si>
    <t>Nhà văn hóa cộng đồng thôn 1, xã Ia Tơi</t>
  </si>
  <si>
    <t>Đường giao thông đi vào sân bóng đá thôn 9, xã Ia Tơi và hạng mục khác</t>
  </si>
  <si>
    <t>Đường giao thông nông thôn ra bến làng Nú, thôn Ia Dơr, xã Ia Tơi</t>
  </si>
  <si>
    <t>Cấp nước sinh hoạt tại điểm dân cư số 41 mở rộng (sau UBND xã), thôn 1, xã Ia Tơi</t>
  </si>
  <si>
    <t>Đường đi khu sản xuất thôn 7, xã Ia Tơi</t>
  </si>
  <si>
    <t>Đường giao thông nội bộ thôn 1, xã Ia Tơi</t>
  </si>
  <si>
    <t>Đường giao thông số 2, xã Ia Tơi</t>
  </si>
  <si>
    <t>Đường giao thông nông thôn số 3 thôn 1, xã Ia Tơi</t>
  </si>
  <si>
    <t>Công trình thủy lợi Hồ chưa nước xã IV (thôn 1, 2, xã Ia Đal, huyện Ia H'Drai)</t>
  </si>
  <si>
    <t>Dự án đầu tư kết cấu hạ tầng điểm dân cư số 20, xã Ia Đal</t>
  </si>
  <si>
    <t>Đầu tư kết cấu hạ tầng quy hoạch phía Bắc trung tâm hành chính huyện</t>
  </si>
  <si>
    <t>Mở rộng Quốc lộ 14C (Đoạn từ ĐĐT25 đến cầu suối Đá)</t>
  </si>
  <si>
    <t>Cấp nước sinh hoạt khu trung tâm huyện Ia H'Drai</t>
  </si>
  <si>
    <t>Nhà trẻ Đội 10 - Đoàn KT - QP 78</t>
  </si>
  <si>
    <t>Bổ sung cơ sở vật chất cho phân hiệu Trường Phổ thông dân tộc nội trú tỉnh tại huyện Ia H'Drai</t>
  </si>
  <si>
    <t>Khu thể thao liên hợp cửa khẩu Đồn biên phòng 713</t>
  </si>
  <si>
    <t>Đường GTNT thôn 2 xã Ia Dom (điểm dân cư mới)</t>
  </si>
  <si>
    <t>Khai thác cát xây dựng sông Sa Thầy</t>
  </si>
  <si>
    <t xml:space="preserve">Dự án trang trại chăn nuôi Duyên Thịnh Phát </t>
  </si>
  <si>
    <t>Dự án khai thác mỏ cát, sạn sỏi làm vật liệu xây dựng thông thường tại phía Nam nga ba sông Sa Thầy - suối Dop thuộc ranh giới xã Ia Dom và xã Ia Đal, huyện Ia H'Drai, tỉnh Kon Tum của Công ty Cổ phần Mê Kông Kon Tum</t>
  </si>
  <si>
    <t>Mỏ đá xây dựng thôn Ia Der - Ia Đal</t>
  </si>
  <si>
    <t>Trụ sở làm việc Công an xã Ia Đal</t>
  </si>
  <si>
    <t>Trụ sở làm việc Công an xã Ia Dom</t>
  </si>
  <si>
    <t>Dự án thuê rừng QLBVR, trồng rừng sản xuất, kinh doanh rừng bền vững kết hợp gây nuôi nhân giống, chăm sóc và bảo tồn hưu nai và các loài động vật được phép nuôi thả</t>
  </si>
  <si>
    <t>Đất phát triển hạ tầng</t>
  </si>
  <si>
    <t>Công trình Đường ĐĐT05</t>
  </si>
  <si>
    <t>Diện tích quy hoạch được duyệt (ha)</t>
  </si>
  <si>
    <r>
      <t xml:space="preserve">Nâng cấp Trung tâm Y tế huyện Ia H'Drai </t>
    </r>
    <r>
      <rPr>
        <i/>
        <sz val="12"/>
        <rFont val="Times New Roman"/>
        <family val="1"/>
      </rPr>
      <t>(Hạng mục: Xây dựng bệnh viện Đa khoa huyện 60 giường bệnh)</t>
    </r>
  </si>
  <si>
    <t>Trụ sở HĐND-UBND xã Ia Đal</t>
  </si>
  <si>
    <t>Trụ sở HĐND-UBND xã Ia Dom</t>
  </si>
  <si>
    <t>Trường Mầm non Măng Non (điểm trường thôn 1, xã Ia Đal)</t>
  </si>
  <si>
    <t>Trường TH-THCS Hùng Vương (điểm trường thôn Ia Đal bậc tiểu học)</t>
  </si>
  <si>
    <t>Trường TH-THCS Hùng Vương (điểm trường thôn Ia Đal bậc THCS)</t>
  </si>
  <si>
    <t>Mở rộng diện tích lúa nước, xã I</t>
  </si>
  <si>
    <t xml:space="preserve">Chuyển mục đích sử dụng đất để xây dựng Trạm quản lý bảo vệ rừng trên đất đã có trạm xây dựng tạm thời của Công ty TNHH MTV Lâm nghiệp Ia H'Drai </t>
  </si>
  <si>
    <t xml:space="preserve">Xây dựng bổ sung mới Trạm quản lý bảo vệ rừng của Công ty TNHH MTV Lâm nghiệp Ia H'Drai </t>
  </si>
  <si>
    <t>Nhà ở tập thể cho cán bộ công nhân viên Công ty TNHH MTV cao su Chư Mom Ray</t>
  </si>
  <si>
    <t>Nhà ăn của Công ty TNHH MTV cao su Chư Mom Ray</t>
  </si>
  <si>
    <t>Nhà hàng giải trí của Công ty TNHH MTV cao su Chư Mom Ray</t>
  </si>
  <si>
    <t>Thủy điện Sa Thầy 1</t>
  </si>
  <si>
    <t>Thủy điện Sa Thầy 2</t>
  </si>
  <si>
    <t>Thủy điện Sa Thầy 3</t>
  </si>
  <si>
    <t>Nhà máy chế biến mủ cao su giai đoạn 1 của Công ty Đầu tư phát triển Duy Tân</t>
  </si>
  <si>
    <t>Dự án nuôi trồng thủy sản của Công ty Đầu tư phát triển Duy Tân (dự án thử nghiệm nuôi cá lồng)</t>
  </si>
  <si>
    <t>Dự án điện mặt trời 175MWp của công ty Đầu tư phát triển Duy Tân</t>
  </si>
  <si>
    <t>Dự án điện mặt trời DT 1.1-1000MWp và DT 1.2-1000MWp của Công ty Đầu tư phát triển Duy Tân</t>
  </si>
  <si>
    <t>Dự án điện mặt trời DT 2-1000MWp của Công ty Đầu tư phát triển Duy Tân</t>
  </si>
  <si>
    <t>Dự án điện mặt trời DT 3-2000MWp của Công ty Đầu tư phát triển Duy Tân</t>
  </si>
  <si>
    <t>Vườn ươm cây giống, Vườn trồng cây thực nghiệm trên địa bàn huyện Ia H’Drai giai đoạn 2021-2025</t>
  </si>
  <si>
    <t>Xây kè chống sạt lở bờ sông hạ du Nhà máy thủy điện Sê San 4</t>
  </si>
  <si>
    <t>Dự án trồng rừng nguyên liệu và xây dựng cơ sở chế biến các sản phẩm từ rừng trồng trên địa bàn huyện Ia H'Drai</t>
  </si>
  <si>
    <t>Dự án trồng phục hồi rừng</t>
  </si>
  <si>
    <t>Nhà máy tinh chế nghệ vàng (curcumin)</t>
  </si>
  <si>
    <t>Hồ chứa nước và các hạng mục phụ trợ khu dân cư phía Đông trung tâm xã Ia Tơi</t>
  </si>
  <si>
    <t>Hạng mục: Thi công xây dựng lưới điện huyện Ia H'Drai-sử dụng vốn ODA, vay ưu đãi</t>
  </si>
  <si>
    <t>Điện mặt trời hồ chứa nước Ia Hiur (Công ty cổ phần cầu đường New Sun)</t>
  </si>
  <si>
    <t>Dự án trồng cây lâu năm kết hợp với dịch vụ nông nghiệp của Công ty TNHH ĐăkBla xanh</t>
  </si>
  <si>
    <t>RST</t>
  </si>
  <si>
    <t>Doanh trại Ban CHQS huyện Ia H'Drai</t>
  </si>
  <si>
    <t>Trường bắn thao trường huấn luyện</t>
  </si>
  <si>
    <t>Đường hầm SCH cơ bản huyện</t>
  </si>
  <si>
    <t>Cum CTCĐ điểm cao 345 (Đồn Biên phòng 709)</t>
  </si>
  <si>
    <t>Cum CTCĐ điểm cao 664 (Đồn Biên phòng 711)</t>
  </si>
  <si>
    <t>Cum CTCĐ điểm cao 296 (Đồn Biên phòng 703)</t>
  </si>
  <si>
    <t>Nhà làm việc Ban CHQS xã Ia Dom</t>
  </si>
  <si>
    <t>Nhà làm việc Ban CHQS xã Ia Đal</t>
  </si>
  <si>
    <t>Nhà làm việc Ban CHQS xã Ia Tơi</t>
  </si>
  <si>
    <t>Nhà làm việc Ban CHQS xã I</t>
  </si>
  <si>
    <t>Nhà làm việc Ban CHQS xã IV</t>
  </si>
  <si>
    <t>Nhà làm việc Ban CHQS xã VI</t>
  </si>
  <si>
    <t>Thao trường xã Ia Dom</t>
  </si>
  <si>
    <t>Thao trường xã Ia Đal</t>
  </si>
  <si>
    <t>Thao trường xã I</t>
  </si>
  <si>
    <t>Thao trường xã IV</t>
  </si>
  <si>
    <t>Thao trường xã VI</t>
  </si>
  <si>
    <t>Chốt dân quân xã Ia Dom</t>
  </si>
  <si>
    <t>Chốt dân quân xã Ia Đal</t>
  </si>
  <si>
    <t>Chốt dân quan xã Ia Tơi</t>
  </si>
  <si>
    <t>Thao trường HL đồn BP Ia Dom (709)</t>
  </si>
  <si>
    <t>Trạm KSBP Ia Dom (đồn BP 709)</t>
  </si>
  <si>
    <t>Chốt tuần tra BVBG và chống dịch đồn BP Ia Dom (709)</t>
  </si>
  <si>
    <t>Thao trường HL đồn BP Ia Đal (711)</t>
  </si>
  <si>
    <t>Chốt tuần tra BVBG và chống dịch đồn BP Ia Đal (711)</t>
  </si>
  <si>
    <t>Trạm kiểm soát đồn BP Hồ Le (703)</t>
  </si>
  <si>
    <t>Chốt tuần tra BVBG và chống dịch đồn BP Ia Đal (703)</t>
  </si>
  <si>
    <t>Nhà địa bàn - Đồn BP Hồ Le (703)</t>
  </si>
  <si>
    <t>Nhà đội trinh sát ngoại biên</t>
  </si>
  <si>
    <t>Thao trường huấn luyện đồn BP Sê San (715)</t>
  </si>
  <si>
    <t>Trụ sở làm việc Công an xã Ia Tơi</t>
  </si>
  <si>
    <t>Trụ sở Công an xã I</t>
  </si>
  <si>
    <t>Trụ sở Công an xã IV</t>
  </si>
  <si>
    <t>Trụ sở Công an xã VI</t>
  </si>
  <si>
    <t>Công trình, dự án do Hội đồng nhân dân chấp thuận mà phải thu hồi đất</t>
  </si>
  <si>
    <t>2.1.1</t>
  </si>
  <si>
    <t>Công trình đất năng lượng</t>
  </si>
  <si>
    <t>2.1.2</t>
  </si>
  <si>
    <t>Công trình đất nông nghiệp khác</t>
  </si>
  <si>
    <t>Dự án vùng nghiên cứu, phát triển giống cây trồng nông - lâm nghiệp chất lượng cao Miền Trung - Tây Nguyên huyện Ia H'Drai</t>
  </si>
  <si>
    <t>2.1.3</t>
  </si>
  <si>
    <t>Dự án trồng cây dược liệu dưới tán rừng tại xã Ia Tơi</t>
  </si>
  <si>
    <t>Dự án trồng cây dược liệu dưới tán rừng tại xã Ia Đal</t>
  </si>
  <si>
    <t>2.1.4</t>
  </si>
  <si>
    <t>2.1.5</t>
  </si>
  <si>
    <t>Công trình đất giao thông</t>
  </si>
  <si>
    <t>Đường giao thông tiếp nối với Tỉnh lộ 674 đến đường Tuần tra biên giới xã Mô Rai, huyện Sa Thầy</t>
  </si>
  <si>
    <t>Đường giao thông từ Trung tâm xã Ia Đal đến tiếp giáp Dự án đường từ cầu Drai đường Tuần ra biên giới tại khu vực Hồ Le (DH10A)</t>
  </si>
  <si>
    <t>Đường từ thôn 1 đi thôn 9 xã Ia Tơi (đường ĐH10B)</t>
  </si>
  <si>
    <t>Đường giao thông từ cầu Drai đến đường tuần tra biên giới tại khu vực Hồ Le - Đoạn Km7+316,41-Km12+482,07 (đường DH10C)</t>
  </si>
  <si>
    <t>Đường vào khu sản xuất số 1, thôn Ia Mung, xã  Ia Dom (đoạn 14 hộ)</t>
  </si>
  <si>
    <t>Đường vào khu sản xuất số 2, thôn Ia Mung, xã  Ia Dom (khu vực trên cầu suối cọp)</t>
  </si>
  <si>
    <t>Đường vào khu sản xuất số 2, thôn Ia Mung, xã  Ia Dom (vào điểm trường Mầm non Ia Muung)</t>
  </si>
  <si>
    <t>Đường ĐH 10A</t>
  </si>
  <si>
    <t>Đường ĐH 17</t>
  </si>
  <si>
    <t>Đường giao thông nông thôn số 4, thôn 1, xã Ia Tơi (giai đoạn 2)</t>
  </si>
  <si>
    <t>2.1.6</t>
  </si>
  <si>
    <t>Công trình đất tôn giáo</t>
  </si>
  <si>
    <t>Đất tôn giáo (điểm dân cư 40)</t>
  </si>
  <si>
    <t>Đất tôn giáo (làng chài)</t>
  </si>
  <si>
    <t>2.1.7</t>
  </si>
  <si>
    <t>Trường Mầm non Tuổi Ngọc (điểm trường chính xã Ia Dom)</t>
  </si>
  <si>
    <t>Trường Mầm non Tuổi Ngọc (điểm trường thôn Ia Mung, xã Ia Dom)</t>
  </si>
  <si>
    <t>Trường Mầm non Măng Non (điểm trường chính, xã Ia Đal)</t>
  </si>
  <si>
    <t>Trường Mầm non Măng non (điểm trưởng thôn Chư Hem, xã Ia Đal)</t>
  </si>
  <si>
    <t>Trường mầm non Hoa Mai (diểm trường dân cư 64, xã Ia Tơi)</t>
  </si>
  <si>
    <t>Trường mầm non Hoa Mai thôn (diểm trường thôn 8, xã Ia Tơi)</t>
  </si>
  <si>
    <t>Trường TH-THCS Nguyễn Tất Thành (điểm trường thôn 7, xã Ia Tơi)</t>
  </si>
  <si>
    <t>Trường TH-THCS Nguyễn Tất Thành (điểm trường chính thôn 1, xã Ia Tơi)</t>
  </si>
  <si>
    <t>Trường TH-THCS Nguyễn Tất Thành (điểm trường thôn 9, xã Ia Tơi)</t>
  </si>
  <si>
    <t>Trường TH-THCS Hùng Vương (điểm trường thôn 2, xã Ia Đal)</t>
  </si>
  <si>
    <t>Trường TH-THCS Hùng Vương (điểm trường thôn 3, xã Ia Đal)</t>
  </si>
  <si>
    <t>Trường TH-THCS Hùng Vương (điểm trường thôn 7, xã Ia Đal)</t>
  </si>
  <si>
    <t>Trường TH-THCS Hùng Vương (điểm trường thôn 8, xã Ia Đal)</t>
  </si>
  <si>
    <t>Trường Tiểu học - THCS Nguyễn Du (điểm trường chính xã Ia Dom)</t>
  </si>
  <si>
    <t>Trường Tiểu học - THCS Nguyễn Du (điểm trường thôn 2, xã Ia Dom)</t>
  </si>
  <si>
    <t>Trường Mầm non trung tâm hành chính huyện</t>
  </si>
  <si>
    <t>Trường TH - THCS xã IV</t>
  </si>
  <si>
    <t>Trường TH-THCS trung tâm hành chính huyện</t>
  </si>
  <si>
    <t>Trường TH - THCS xã I</t>
  </si>
  <si>
    <t>Nhà trẻ Công ty TNHH MTV cao su Chư Mom Ray</t>
  </si>
  <si>
    <t>2.1.8</t>
  </si>
  <si>
    <t>Công trình đất văn hóa</t>
  </si>
  <si>
    <t>2.1.9</t>
  </si>
  <si>
    <t>2.1.10</t>
  </si>
  <si>
    <t>Công trình đất thủy lợi</t>
  </si>
  <si>
    <t>Cấp nước sinh hoạt xã Ia Dom</t>
  </si>
  <si>
    <t>Cấp nước sinh hoạt xã Ia Tơi</t>
  </si>
  <si>
    <t>2.1.11</t>
  </si>
  <si>
    <t>Công trình đất y tế</t>
  </si>
  <si>
    <t>Trạm y tế Công ty Cổ phần cao su Sa Thầy</t>
  </si>
  <si>
    <t>Trung tâm y tế Công ty TNHH MTV cao su Chư Mom Ray</t>
  </si>
  <si>
    <t>Trạm y tế xã Ia Tơi</t>
  </si>
  <si>
    <t>Trạm y tế xã Ia Đal</t>
  </si>
  <si>
    <t>Trạm y tế xã Ia Dom</t>
  </si>
  <si>
    <t>2.1.12</t>
  </si>
  <si>
    <t>Công trình Đất trụ sở cơ quan</t>
  </si>
  <si>
    <t>2.1.13</t>
  </si>
  <si>
    <t>Công trình đất thể thao</t>
  </si>
  <si>
    <t>2.1.14</t>
  </si>
  <si>
    <t>Công trình đất tổ chức sự nghiệp</t>
  </si>
  <si>
    <t>2.1.15</t>
  </si>
  <si>
    <t>Công trình đất bưu chính, viễn thông</t>
  </si>
  <si>
    <t>2.1.16</t>
  </si>
  <si>
    <t>Công trình đấu giá Quyền sử dụng đất</t>
  </si>
  <si>
    <t>Công trình đất thương mại, dịch vụ</t>
  </si>
  <si>
    <t>Nhà máy chế biến mủ cao su giai đoạn 2 của Công ty Đầu tư phát triển Duy Tân</t>
  </si>
  <si>
    <t>Trụ sở Công ty TNHH MTV cao su Chư Mom Ray</t>
  </si>
  <si>
    <t>Trụ sở Nông trường 3, Công ty TNHH MTV cao su Chư Mom Ray</t>
  </si>
  <si>
    <t>Trụ sở Nông trường 4, Công ty TNHH MTV cao su Chư Mom Ray</t>
  </si>
  <si>
    <t>Kho vật tư Công ty TNHH MTV cao su Chư Mom Ray</t>
  </si>
  <si>
    <t>Nhà máy cán ép Công ty TNHH MTV cao su Chư Mom Ray</t>
  </si>
  <si>
    <t>Nhà tổ, nhà tập thể công nhân Công ty TNHH MTV cao su Chư Mom Ray</t>
  </si>
  <si>
    <t>Trụ sở Nông trường 1, Công ty TNHH MTV cao su Chư Mom Ray</t>
  </si>
  <si>
    <t>Trụ sở nông trường cao su suối cát Công ty Cổ phần cao su Sa Thầy</t>
  </si>
  <si>
    <t>Khu nhà ở tập thể của cán bộ công nhân viên chức Công ty Cổ phần cao su Sa Thầy</t>
  </si>
  <si>
    <t>Trụ sở nông trường cao su Bãi Lau Công ty Cổ phần cao su Sa Thầy</t>
  </si>
  <si>
    <t>Trụ sở nông trường cao su suối Đá Công ty Cổ phần cao su Sa Thầy</t>
  </si>
  <si>
    <t>2.1.18</t>
  </si>
  <si>
    <t>Công trình đất nuôi trồng thủy sản</t>
  </si>
  <si>
    <t>QH đất nuôi trồng thủy sản xã Ia Đal</t>
  </si>
  <si>
    <t>QH đất nuôi trồng thủy sản xã Ia Tơi</t>
  </si>
  <si>
    <t>QH đất nuôi trồng thủy sản xã Ia Dom</t>
  </si>
  <si>
    <t>2.1.19</t>
  </si>
  <si>
    <t>Công trình đất trồng cây hàng năm khác</t>
  </si>
  <si>
    <t>Đất trồng cây hàng năm khác  xã IV</t>
  </si>
  <si>
    <t>Đất trồng cây hàng năm khác xã VI</t>
  </si>
  <si>
    <t>Đất trồng cây hàng năm khác xã Ia Tơi</t>
  </si>
  <si>
    <t>Đất trồng cây hàng năm khác xã Ia Đal</t>
  </si>
  <si>
    <t>Đất trồng cây hàng năm khác xã Ia Dom</t>
  </si>
  <si>
    <t>Công trình đất trồng cây lâu năm</t>
  </si>
  <si>
    <t>Công trình đất trồng lúa</t>
  </si>
  <si>
    <t>Đất lúa nước xã IV</t>
  </si>
  <si>
    <t>Mở rộng diện tích lúa nước xã Ia Dom</t>
  </si>
  <si>
    <t>Mở rộng diện tích lúa nước xã Ia Đal</t>
  </si>
  <si>
    <t>Mở rộng diện tích lúa nước xã Ia Tơi</t>
  </si>
  <si>
    <t>Công trình đất cụm công nghiệp</t>
  </si>
  <si>
    <t>Công trình đất chợ</t>
  </si>
  <si>
    <t>Công trình đất khu vui chơi, giải trí, công cộng</t>
  </si>
  <si>
    <t>Công trình đất nghĩa trang</t>
  </si>
  <si>
    <t>Nghĩa địa thôn 3, xã Ia Đal</t>
  </si>
  <si>
    <t>Nghĩa địa thôn 2, xã Ia Đal</t>
  </si>
  <si>
    <t>Nghĩa địa thôn 6, xã Ia Đal</t>
  </si>
  <si>
    <t>Nghĩa địa thôn Ia Đe, xã Ia Đal</t>
  </si>
  <si>
    <t>Công trình đất sản xuất phi nông nghiệp</t>
  </si>
  <si>
    <t>Quy hoạch đất cơ sở sản xuất phi nông nghiệp xã Ia Đal</t>
  </si>
  <si>
    <t>Quy hoạch đất cơ sở sản xuất phi nông nghiệp xã Ia Dom</t>
  </si>
  <si>
    <t>Quy hoạch đất cơ sở sản xuất phi nông nghiệp xã Ia Tơi</t>
  </si>
  <si>
    <t>QH đất làng nghề tiểu thủ công nghiệp xã Ia Đal</t>
  </si>
  <si>
    <t>QH đất làng nghề tiểu thủ công nghiệp xã Ia Dom</t>
  </si>
  <si>
    <t>QH đất làng nghề tiểu thủ công nghiệp xã Ia Tơi</t>
  </si>
  <si>
    <t>2.2.1</t>
  </si>
  <si>
    <t xml:space="preserve">Trạm quản lý bảo vệ rừng số 5, Công ty TNHH MTV Lâm nghiệp Ia H'Drai </t>
  </si>
  <si>
    <t xml:space="preserve">Trạm quản lý bảo vệ rừng số 6, Công ty TNHH MTV Lâm nghiệp Ia H'Drai </t>
  </si>
  <si>
    <t>2.2.2</t>
  </si>
  <si>
    <t>Công trình đất ở nông thôn</t>
  </si>
  <si>
    <t>2.2.3</t>
  </si>
  <si>
    <t>2.2.4</t>
  </si>
  <si>
    <t>Công trình đất sinh hoạt cộng đồng</t>
  </si>
  <si>
    <t>Nhà văn hóa thôn Ia Đal, xã Ia Đal</t>
  </si>
  <si>
    <t>Nhà văn hóa thôn Ia Der, xã Ia Đal</t>
  </si>
  <si>
    <t>Nhà văn hóa Ia Mung, xã Ia Dom</t>
  </si>
  <si>
    <t>Nhà văn hóa thôn Chư Hem, xã Ia Đal</t>
  </si>
  <si>
    <t>Khai thác cát, sỏi làm vật liệu xây dựng thông thường xã Ia Tơi</t>
  </si>
  <si>
    <t>Thủy lợi thôn 5 - CN716 xã Ia Đal</t>
  </si>
  <si>
    <t>Thủy lợi xóm Bom xã Ia Đal</t>
  </si>
  <si>
    <t>Hồ chứa suối lau xã Ia Đal</t>
  </si>
  <si>
    <t>Hồ chứa Làng thanh niên xã Ia Dom</t>
  </si>
  <si>
    <t>Hồ chứa Ya Ho xã Ia Dom</t>
  </si>
  <si>
    <t>Hồ chứa Suối cọp xã Ia Dom</t>
  </si>
  <si>
    <t>Hồ chứa Sê San 4 xã Ia Tơi</t>
  </si>
  <si>
    <t>Hồ chứa nước Suối cát xã Ia Dom</t>
  </si>
  <si>
    <t>Dự án sản xuất cá cơm nước ngọt Sê San</t>
  </si>
  <si>
    <t>Thuê đất, thuê mặt nước thực hiện dự án nuôi trồng thủy sản của Công ty Đầu tư phát triển Duy Tân (dự án thử nghiệm nuôi cá lồng)</t>
  </si>
  <si>
    <t>Công trình đất rừng</t>
  </si>
  <si>
    <t>Công trình có nhiều mục đích sử dụng đất</t>
  </si>
  <si>
    <t>Trang trại chăn nuôi gia cầm của Công ty Cổ phần Đầu tư phát triển Duy Tân</t>
  </si>
  <si>
    <t>Nhà máy chế biến thức ăn chăn nuôi</t>
  </si>
  <si>
    <t>Đường giao thông nội bộ khu dân cư TT xã Ia Đal (D3)</t>
  </si>
  <si>
    <t>Đường giao thông nộ bộ khu dân cư TT xã Ia Đal (D5)</t>
  </si>
  <si>
    <t>Thi công lưới điện nông thôn huyện</t>
  </si>
  <si>
    <t>Thi công xây dựng lưới điện thôn 9, xã Ia Tơi</t>
  </si>
  <si>
    <t>Thi công xây dựng lưới điện thôn 1,2, Ia Mung</t>
  </si>
  <si>
    <t>Xây lắp lưới điện nông thôn huyện</t>
  </si>
  <si>
    <t>Đường GTNT và hạng mục khác khu vực làng cá</t>
  </si>
  <si>
    <t>Đường GTNT từ nhà máy mủ cao su đi thôn 3</t>
  </si>
  <si>
    <t>Đường giao thông nội bộ điểm dân cư số 20, thôn 7</t>
  </si>
  <si>
    <t>Đường GTNT NT6-1 Thôn 6</t>
  </si>
  <si>
    <t>Đường giao thông ĐĐT19</t>
  </si>
  <si>
    <t>Dự án nông nghiệp công nghệ cao kết hợp với hệ thống điện mặt trời áp mái</t>
  </si>
  <si>
    <t>Dự án trồng cây xanh phục hồi rừng và kết hợp nông nghiệp công nghệ cao của Công ty TNHH 11-3 IA HDRAI</t>
  </si>
  <si>
    <t>Diện tích cấp huyện xác định</t>
  </si>
  <si>
    <t>Tổng diện tích tự nhiên</t>
  </si>
  <si>
    <t>Quy hoạch được duyệt</t>
  </si>
  <si>
    <t>Đường giao thông nội bộ khu dân cư TT xã Ia Đal (D4)</t>
  </si>
  <si>
    <t>Quy hoạch đến năm 2030</t>
  </si>
  <si>
    <t>Dự án nông nghiệp ứng dụng công nghệ cao tại xã Ia Dom</t>
  </si>
  <si>
    <t>Diện tích đầu kỳ năm 2020</t>
  </si>
  <si>
    <t>Hồ chứa số 2</t>
  </si>
  <si>
    <t>Chợ Trung tâm huyện</t>
  </si>
  <si>
    <t>Công trình đất bãi thải, xử lý chất thải</t>
  </si>
  <si>
    <t>Trường mầm non Hoa Mai xã Ia Tơi</t>
  </si>
  <si>
    <r>
      <t xml:space="preserve">Xây dựng điểm dân cư 64 </t>
    </r>
    <r>
      <rPr>
        <i/>
        <sz val="12"/>
        <rFont val="Times New Roman"/>
        <family val="1"/>
      </rPr>
      <t xml:space="preserve">(Trung tâm hành chính xã VI) </t>
    </r>
    <r>
      <rPr>
        <sz val="12"/>
        <rFont val="Times New Roman"/>
        <family val="1"/>
      </rPr>
      <t>thuộc xã Ia Tơi để thực hiện đề án di dân, bố trí, sắp xếp dân cư trên địa bàn huyện Ia H'Drai</t>
    </r>
  </si>
  <si>
    <t>Dự án trồng dừa để phát triển du lịch huyện Ia H'Drai</t>
  </si>
  <si>
    <t>Hiện trạng sử dụng đất ngày 31 tháng 12 năm 2020</t>
  </si>
  <si>
    <t>Đường vào khu sản xuất số 1, thôn 1, xã Ia Dom (đoạn nối tiếp từ nhà máy nước đến đập đầu mối)</t>
  </si>
  <si>
    <t>Trụ sở HĐND - UBND  xã I (dự kiến tách xã)</t>
  </si>
  <si>
    <t>Trụ sở HĐND - UBND IV (dự kiến tách xã)</t>
  </si>
  <si>
    <t>Trụ sở HĐND - UBND xã VI (dự kiến tách xã)</t>
  </si>
  <si>
    <t>Dự án điện năng lượng mặt trời xã Ia Dom</t>
  </si>
  <si>
    <t>Trạm biến áp</t>
  </si>
  <si>
    <t>Quy hoạch mở rộng chùa Huệ Khánh</t>
  </si>
  <si>
    <t>Đất tôn giáo hồ chứa nước số 1</t>
  </si>
  <si>
    <t>(6)=(7)+…</t>
  </si>
  <si>
    <t>Đầu tư xây dựng nhà máy chế biến tính bột sắn và cồn ethanol  (Cty TNHH MTV ĐTPT Ia Hdrai Kon Tum)</t>
  </si>
  <si>
    <t>Lưới điện thôn 8, xã Ia Tơi</t>
  </si>
  <si>
    <t>Xây lắp lưới điện trung tâm huyện Ia H'Drai</t>
  </si>
  <si>
    <t>Xây dưng lưới điện thôn Chư Hem, xã Ia Đal</t>
  </si>
  <si>
    <t>Đường giao thông thuộc dự án xây dựng điểm dân cư số 64 (Trung tâm hành chính xã IV)  thuộc xã Ia Tơi để thực hiện đề án di dân, bố trí, sắp xếp dân cư trên địa bàn huyện</t>
  </si>
  <si>
    <t>Quy hoạch đất san lâp trên địa bàn huyện</t>
  </si>
  <si>
    <t>Vườn ươm cây giống của Trung tâm môi trường và dịch vụ đô thị huyện Ia H'Drai</t>
  </si>
  <si>
    <t>Hiện trạng sử dụng đất đến năn 2020 (ha)</t>
  </si>
  <si>
    <t>Quy hoạch sử dụng đất đến năm 2030</t>
  </si>
  <si>
    <t>Nhà bia tưởng niệm liệt sỹ huyện Ia H'Drai</t>
  </si>
  <si>
    <t>Công trình đất sản xuất vật liệu xây dựng</t>
  </si>
  <si>
    <t>Các khu vực sử dụng đất khác ( giao đất)</t>
  </si>
  <si>
    <t>2.2.17</t>
  </si>
  <si>
    <t>2.2.5</t>
  </si>
  <si>
    <t>2.2.6</t>
  </si>
  <si>
    <t>2.2.7</t>
  </si>
  <si>
    <t>2.2.8</t>
  </si>
  <si>
    <t>Công trình đất giáo dục</t>
  </si>
  <si>
    <t>Nhà máy chế biến thủy sản</t>
  </si>
  <si>
    <t>Nông trại nông nghiêp tổng hợp Duyên Thịnh Phát Ia H'Drai (Công ty Duyên Thịnh Phát)</t>
  </si>
  <si>
    <t>Đường giao thông từ đường tuần tra biên giới tiếp giáp đường tỉnh lộ 675A</t>
  </si>
  <si>
    <t>Đường giao thông từ tỉnh lộ 675A tiếp giáp Dự án đường từ cầu Drai đi đường tuần tra biên giới tại khu vực Hồ Le</t>
  </si>
  <si>
    <t xml:space="preserve">Đường giao thông từ tỉnh lộ 675A tiếp giáp đường tuần tra biên giới </t>
  </si>
  <si>
    <t xml:space="preserve"> </t>
  </si>
  <si>
    <t>Đường từ trung tâm huyện đi đường tuần tra biên giới</t>
  </si>
  <si>
    <t>%</t>
  </si>
  <si>
    <t>Địa điểm</t>
  </si>
  <si>
    <t>Tăng (+) Giảm (-)</t>
  </si>
  <si>
    <t>Hiện trạng đến năm 2020 (ha)</t>
  </si>
  <si>
    <t>Quy hoạch sử dụng đất thời kỳ 2021-2030 (ha)</t>
  </si>
  <si>
    <t>Tổng</t>
  </si>
  <si>
    <t>Biểu 01/CH:</t>
  </si>
  <si>
    <t>Hiện trạng sử dụng đất năm 2020 của huyện Ia H’Drai</t>
  </si>
  <si>
    <t>Biểu 02/CH:</t>
  </si>
  <si>
    <t>Kết quả thực hiện quy hoạch sử dụng đất kỳ trước của huyện Ia H’Drai</t>
  </si>
  <si>
    <t>Biểu 03/CH:</t>
  </si>
  <si>
    <t>Quy hoạch sử dụng đất thời kỳ 2021-2030 của huyện Ia H”Drai</t>
  </si>
  <si>
    <t>Biểu 04/CH:</t>
  </si>
  <si>
    <t>Diện tích chuyển mục đích sử dụng đất trong kỳ quy hoạch phân bổ đến từng đơn vị hành chính cấp xã của huyện Ia H’Drai</t>
  </si>
  <si>
    <t>Biểu 05/CH:</t>
  </si>
  <si>
    <t>Diện tích đất chưa sử dụng đưa vào sử dụng trong kỳ quy hoạch phân bổ đến từng đơn vị hành chính cấp xã của huyện Ia H’Drai</t>
  </si>
  <si>
    <t>Biểu 10/CH:</t>
  </si>
  <si>
    <t>Danh mục công trình, dự án trong kỳ quy hoạch sử dụng đất của huyện Ia H’Drai</t>
  </si>
  <si>
    <t>Biểu 11/CH:</t>
  </si>
  <si>
    <t>Diện tích, cơ cấu sử dụng đất các khu chức năng của huyện Ia H’Drai</t>
  </si>
  <si>
    <t>Biểu 12/CH:</t>
  </si>
  <si>
    <t>Chu chuyển đất đai trong kỳ quy hoạch sử dụng đất của huyện Ia H’Drai</t>
  </si>
  <si>
    <t>HỆ THỐNG BIỂU QUY HOẠCH SỬ DỤNG ĐẤT THỜI KỲ 2021-2030                     CỦA HUYỆN IA H’DRAI</t>
  </si>
  <si>
    <t>(6)=(7)+(..)+(9)</t>
  </si>
  <si>
    <t>Đất trụ sở nông trường 4 - Công ty Cổ phần dầu tư và phát triển Duy Tân</t>
  </si>
  <si>
    <t>Chu chuyển đất đai đến năm 2030</t>
  </si>
  <si>
    <t xml:space="preserve">Diện tích cuối kỳ </t>
  </si>
  <si>
    <t>Diện tích cuối kỳ</t>
  </si>
  <si>
    <t>Nhà máy chế biến mủ cao su Công ty TNHH MTV cao su ChưMomRay</t>
  </si>
  <si>
    <t>Trường TH-THCS Nguyễn Tất Thành (điểm lẻ trường thôn 1)</t>
  </si>
  <si>
    <t>Trường TH-THCS Nguyễn Tất Thành (điểm trường dân cư 64)</t>
  </si>
  <si>
    <t>Trường Mầm non Tuổi Ngọc (điểm trường nông trường 1 thôn 3)</t>
  </si>
  <si>
    <t>Trường mầm non thôn 1 của Công ty TNHH MTV cao su Sa Thầy</t>
  </si>
  <si>
    <t>Trường mầm non thôn 2 của Công ty Cổ phần cao su Sa Thầy</t>
  </si>
  <si>
    <t>Trường Tiểu học - THCS Nguyễn Du (điểm trường nông trường 1, thôn 3)</t>
  </si>
  <si>
    <t>Hiện trạng sử dụng đất đến năn 2020</t>
  </si>
  <si>
    <t>Dự án phục hồi rừng kết hợp chăn nuôi dưới tán rừng</t>
  </si>
  <si>
    <t>Hiện trạng sử dụng đất năm 2020</t>
  </si>
  <si>
    <t>Công trình Đường ĐĐT33 (N64-65)</t>
  </si>
  <si>
    <t>Khu xử lý chất thải rắn</t>
  </si>
  <si>
    <t>Công trình đất phi nông nghiệp khác</t>
  </si>
  <si>
    <t>Dự án vùng nông nghiệp chăn nuôi công nghệ cao huyện Ia H'Drai</t>
  </si>
  <si>
    <t>Khu dân cư kết hợp thương mại dịch vụ gắn với việc phát triển cửa khẩu Hồ Le ( Điểm dân cư số 23)</t>
  </si>
  <si>
    <t>Đất thương mại dịch vụ để bố trí công trình trụ sở của các doanh nghiệp</t>
  </si>
  <si>
    <t>Quy hoạch đất thương mại dịch vụ đồn 713 cũ</t>
  </si>
  <si>
    <t>Quy hoạch đất thương mại dịch vụ (đồn 711 cũ)</t>
  </si>
  <si>
    <t>Quy hoạch đất thương mại dịch vụ</t>
  </si>
  <si>
    <t xml:space="preserve">Quy hoạch đất ở Điểm dân cư số 3 </t>
  </si>
  <si>
    <t>Quy hoạch đất ở Điểm dân cư số 4</t>
  </si>
  <si>
    <t>Quy hoạch đất ở Điểm dân cư số 4 mở rộng</t>
  </si>
  <si>
    <t>Quy hoạch đất ở Điểm dân cư số 6</t>
  </si>
  <si>
    <t>Quy hoạch đất ở Điểm dân cư số 7</t>
  </si>
  <si>
    <t>Quy hoạch đất ở Điểm dân cư số 7 mở rộng</t>
  </si>
  <si>
    <t>Quy hoạch đất ở Điểm dân cư số 8</t>
  </si>
  <si>
    <t>Quy hoạch đất ở Điểm dân cư số 9</t>
  </si>
  <si>
    <t>Quy hoạch đất ở Điểm dân cư số 10</t>
  </si>
  <si>
    <t>Quy hoạch đất ở Điểm dân cư số 10 mở rộng</t>
  </si>
  <si>
    <t>Quy hoạch đất ở Điểm dân cư số 11</t>
  </si>
  <si>
    <t>Quy hoạch đất ở Điểm dân cư số 13</t>
  </si>
  <si>
    <t>Quy hoạch đất ở Điểm dân cư số 14</t>
  </si>
  <si>
    <t>Quy hoạch đất ở Điểm dân cư số 15</t>
  </si>
  <si>
    <t>Quy hoạch đất ở Điểm dân cư số 16</t>
  </si>
  <si>
    <t>Quy hoạch đất ở Điểm dân cư số 17</t>
  </si>
  <si>
    <t>Quy hoạch đất ở Điểm dân cư số 18</t>
  </si>
  <si>
    <t>Quy hoạch đất ở Điểm dân cư số 19</t>
  </si>
  <si>
    <t>Quy hoạch đất ở Điểm dân cư số 20</t>
  </si>
  <si>
    <t>Quy hoạch đất ở Điểm dân cư số 21</t>
  </si>
  <si>
    <t>Quy hoạch đất ở Điểm dân cư số 22</t>
  </si>
  <si>
    <t>Quy hoạch đất ở Điểm dân cư số 24</t>
  </si>
  <si>
    <t>Quy hoạch đất ở Điểm dân cư số 26</t>
  </si>
  <si>
    <t>Quy hoạch đất ở Điểm dân cư số 27</t>
  </si>
  <si>
    <t>Quy hoạch đất ở Điểm dân cư số 29</t>
  </si>
  <si>
    <t>Quy hoạch đất ở Điểm dân cư số 30</t>
  </si>
  <si>
    <t>Quy hoạch đất ở Điểm dân cư số 31</t>
  </si>
  <si>
    <t>Quy hoạch đất ở Điểm dân cư số 32</t>
  </si>
  <si>
    <t>Quy hoạch đất ở Điểm dân cư số 33</t>
  </si>
  <si>
    <t>Quy hoạch đất ở Điểm dân cư số 34</t>
  </si>
  <si>
    <t>Quy hoạch đất ở Điểm dân cư số 35</t>
  </si>
  <si>
    <t>Quy hoạch đất ở Điểm dân cư số 36</t>
  </si>
  <si>
    <t>Quy hoạch đất ở Điểm dân cư số 37</t>
  </si>
  <si>
    <t>Quy hoạch đất ở Điểm dân cư số 39</t>
  </si>
  <si>
    <t>Quy hoạch đất ở Điểm dân cư số 40</t>
  </si>
  <si>
    <t>Quy hoạch đất ở Điểm dân cư số 44</t>
  </si>
  <si>
    <t>Quy hoạch đất ở Điểm dân cư số 45 mở rộng</t>
  </si>
  <si>
    <t>Quy hoạch đất ở Điểm dân cư số 63</t>
  </si>
  <si>
    <t>Quy hoạch đất ở Điểm dân cư số 66</t>
  </si>
  <si>
    <t>Quy hoạch đất ở Điểm dân cư số 67</t>
  </si>
  <si>
    <t>Quy hoạch đất ở Điểm dân cư 47</t>
  </si>
  <si>
    <t>Quy hoạch đất ở Điểm dân cư 48 mở rộng</t>
  </si>
  <si>
    <t>Quy hoạch đất ở Điểm dân cư 49</t>
  </si>
  <si>
    <t>Quy hoạch đất ở Điểm dân cư 56 (Công ty ĐTPT Duy Tân + Công ty TNHH MTV 78)</t>
  </si>
  <si>
    <t>Quy hoạch đất ở Điểm dân cư số 55</t>
  </si>
  <si>
    <t>Quy hoạch đất ở Điểm dân cư 3 (vị trí 2 Công ty ĐTPT Duy Tân)</t>
  </si>
  <si>
    <t>Quy hoạch đất ở Điểm dân cư ngã 3 Sê San - Quốc lộ 14C ( thuộc điểm dân cư số 38) thực hiện đấu giá quyền sử dụng đất</t>
  </si>
  <si>
    <t>Quy hoạch đất ở  ngã ba Quốc lộ 14C</t>
  </si>
  <si>
    <t>Quy hoạch đất ở tại các lô đất NKD3; MDT6; MDT7; MDT19 khu Công cộng - Dịch vụ huyện Ia H’Drai, tỉnh Kon Tum</t>
  </si>
  <si>
    <t xml:space="preserve"> Quy hoạch đất ở tại các lô đất D1, D2, D3, D5, D6, D7, D8, D9, D10 điểm dân cư số 41 Trung tâm hành chính xã Ia Tơi</t>
  </si>
  <si>
    <t>Quy hoạch đất ở tại các lô đất MDT 1, MDT 2, MDT 3, MDT 4, MDT 5, MDT 12, MDT 13, MDT 14 (đường ĐĐT 37) khu Công cộng – Dịch vụ huyện Ia H’Drai</t>
  </si>
  <si>
    <t>Quy hoạch đất ở tại các lô đất MDC1, MDC2, MDC3 tại Khu Thương mại, dịch vụ và dân cư dọc Quốc lộ 14C Trung tâm huyện lỵ huyện Ia H'Drai</t>
  </si>
  <si>
    <t>Quy hoạch đất ở tại các lô đất MDC7, MDT1, MDT3 tại Khu Thương mại, dịch vụ và dân cư dọc Quốc lộ 14C Trung tâm huyện lỵ huyện Ia H'Drai, tỉnh Kon Tum</t>
  </si>
  <si>
    <t>Quy hoạch đất ở tại các lô đất MDT4, MDT5, MDT7, MDC8 tại Khu Thương mại, dịch vụ và dân cư dọc Quốc lộ 14C Trung tâm huyện lỵ huyện Ia H'Drai, tỉnh Kon Tum</t>
  </si>
  <si>
    <t>Quy hoạch đất ở tại các lô đất MDC9, MDC10, MDC11, MDC12, MDT8 tại Khu Thương mại, dịch vụ và dân cư dọc Quốc lộ 14C Trung tâm huyện lỵ huyện Ia H'Drai, tỉnh Kon Tum</t>
  </si>
  <si>
    <t>Quy hoạch đất ở tại các lô đất MDT9, MDT10, MDT11, MDC15 tại Khu Thương mại, dịch vụ và dân cư dọc Quốc lộ 14C Trung tâm huyện lỵ huyện Ia H'Drai, tỉnh Kon Tum</t>
  </si>
  <si>
    <t>Quy hoạch đất ở tại các lô đất MDC16, MDC17, MDC20, MDC21, MDC22 tại Khu Thương mại, dịch vụ và dân cư dọc Quốc lộ 14C Trung tâm huyện lỵ huyện Ia H'Drai, tỉnh Kon Tum</t>
  </si>
  <si>
    <t>Quy hoạch đất ở tại các lô đất MDT14, MDT15, MDC8, MDC19 tại Khu Thương mại, dịch vụ và dân cư dọc Quốc lộ 14C Trung tâm huyện lỵ huyện Ia H'Drai, tỉnh Kon Tum</t>
  </si>
  <si>
    <t>Quy hoạch đất ở tại các lô đất MDC23, MDC24, MDC25, MDC26 tại Khu Thương mại, dịch vụ và dân cư dọc Quốc lộ 14C Trung tâm huyện lỵ huyện Ia H'Drai, tỉnh Kon Tum</t>
  </si>
  <si>
    <t>Quy hoạch đất ở tại các lô đất MDT16, MDT17, MDT18, MDT2 tại Khu Thương mại, dịch vụ và dân cư dọc Quốc lộ 14C Trung tâm huyện lỵ huyện Ia H'Drai, tỉnh Kon Tum</t>
  </si>
  <si>
    <t>Quy hoạch đất ở tại các lô đất MDT6, MDT12, MDT13, MDC5 tại Khu Thương mại, dịch vụ và dân cư dọc Quốc lộ 14C Trung tâm huyện lỵ huyện Ia H'Drai, tỉnh Kon Tum</t>
  </si>
  <si>
    <t>Quy hoạch đất ở tại các lô đất MDC4, MDC6, MDC13, MDC14 tại Khu Thương mại, dịch vụ và dân cư dọc Quốc lộ 14C Trung tâm huyện lỵ huyện Ia H'Drai, tỉnh Kon Tum</t>
  </si>
  <si>
    <t>Quy hoạch đất ở tại các lô đất DC1, DC2, DC3, DC4, DC5, DC6, DC7, DC8, DT1, DT2, DT3, DT4, Dt5, DT6 tại điểm dân cư nông thôn số 20 kết hợp khu thương mại dọc biên giới, xã Ia Đal, huyện Ia H’Drai</t>
  </si>
  <si>
    <t>Quy hoạch đất ở tại các lô đất DC1, DC2, DC3, DC4, DC5, DC6, DC7, DC8, DC9, DC10, DC11, DT1, DT2, DT3 tại Điểm dân cư nông thôn số 42, xã Ia Tơi, huyện Ia H’Drai, tỉnh Kon Tum</t>
  </si>
  <si>
    <t>Quy hoạch đất ở tại các lô đất DT4, DT5, DT6, DT7, DT8, DT9, DT10, DT11, DT12, DT13, DT14, DT15, DT16 tại Điểm dân cư nông thôn số 42, xã Ia Tơi, huyện Ia H’Drai, tỉnh Kon Tum</t>
  </si>
  <si>
    <t>Quy hoạch đất ở tại các lô đất MDC1, MDC2, MDC3, MDC4, MDC5, MDC6, MDC7, MDC8, MDT1, MDT2, MDT3, MDT4, MDT5 Khu dân cư kết hợp thương mại dịch vụ gắn với việc phát triển cửa khẩu Hồ Le (Điểm dân cư số 23), xã Ia Đal, huyện Ia H’Drai, tỉnh Kon Tum</t>
  </si>
  <si>
    <t>Quy hoạch đất ở tại các lô đất MDT6, MDT7, MDT8, MDT9, MDT10, MDT11, MDT12, ODV1, ODV2, ODV3, ODV4 Khu dân cư kết hợp thương mại dịch vụ gắn với việc phát triển cửa khẩu Hồ Le (Điểm dân cư số 23), xã Ia Đal, huyện Ia H’Drai, tỉnh Kon Tum</t>
  </si>
  <si>
    <t>Quy hoạch đất ở tại các lô đất gồm: MDT8, MDT16, ONT1, MDC10, MDC3, MDC8</t>
  </si>
  <si>
    <t>Quy hoạch đất ở tại các lô đất thuộc Điểm dân cư số 02, tại thôn 2</t>
  </si>
  <si>
    <t>Nghĩa trang nhân dân xã Ia Tơi</t>
  </si>
  <si>
    <t>Quy hoạch các thửa đất tại lô đất: C3 Chợ trung tâm huyện</t>
  </si>
  <si>
    <t>Trụ sở Nông trường 2 Công ty TNHH MTV cao su Chư Mom Ray</t>
  </si>
  <si>
    <t xml:space="preserve">DANH MỤC CÔNG TRÌNH, DỰ ÁN THỰC HIỆN TRONG NĂM 2021 HUYỆN IA H'DRAI  - TỈNH KON TUM
</t>
  </si>
  <si>
    <t>Diện tích kế hoạch</t>
  </si>
  <si>
    <t>Địa điểm (đến cấp Xã)</t>
  </si>
  <si>
    <t>Căn cứ pháp lý</t>
  </si>
  <si>
    <t>Diện tích tăng thêm</t>
  </si>
  <si>
    <t>(5)=(6)+(7)</t>
  </si>
  <si>
    <t>(7)=(8)+</t>
  </si>
  <si>
    <t>Công trình, dự án được phân bổ từ quy hoạch cấp quốc gia, tỉnh</t>
  </si>
  <si>
    <t>thu hồi</t>
  </si>
  <si>
    <t>3 năm</t>
  </si>
  <si>
    <t>Doanh trại Ban Chỉ huy Quân sự huyện</t>
  </si>
  <si>
    <t>Quyết định số 1769/QĐ-BTL ngày 13/8/2015 của Bộ Tư lệnh Quân khu 5 về việc phê duyệt dự án đầu tư xây dựng; Công văn số 183/STNMT-CCQLĐĐ ngày 22/1/2020 của Sở Tài nguyên và Môi trường về việc hoàn thiện hồ sơ liên quan đến dự án</t>
  </si>
  <si>
    <t>Công trình, dự án phát triển kinh tế - xã hội vì lợi ích quốc gia, công cộng</t>
  </si>
  <si>
    <t>Công trình,dự án quan trọng quốc gia do Quốchội quyết định chủ trương đầu tư mà phải thu hồi đất</t>
  </si>
  <si>
    <t>1.2.3</t>
  </si>
  <si>
    <t>Công trình, dự án do Hội đồng nhân dân cấp tỉnh chấp thuận mà phải thu hồi đất</t>
  </si>
  <si>
    <t>1.2.3.1</t>
  </si>
  <si>
    <t>Dự án chưa thực hiện trong năm 2020 chuyển sang thực hiện trong năm 2021</t>
  </si>
  <si>
    <t>Điểm dân cư số 41 Trung tâm hành chính xã Ia Tơi</t>
  </si>
  <si>
    <t>Quyết định số 818/QĐ-UBND ngày 07/8/2019 của UBND tỉnh về danh mục dự án thực hiện trong năm 2019 bổ sung</t>
  </si>
  <si>
    <t>Trạm thủy văn</t>
  </si>
  <si>
    <t>Quyết đinh số 541/QĐ-BTNMT ngày 12/11/2019 của Bộ Tài nguyên và Môi trường phê duyệt điều chỉnh nghiên cứu khả thi dự án; Quyết định /QĐ-UBND ngày 18/12/2019 của UBND tỉnh phê duyệt bổ sung kế hoạch sử dụng đất năm 2019</t>
  </si>
  <si>
    <t>Đường giao thông từ cầu Drai đến đường tuần tra biên giới khu vực Hồ Le (đoạn Km6+475,67 đến Km7+315)</t>
  </si>
  <si>
    <t>Quyết định phê duyệt số 476/QĐ-UBND ngày 07/6/2019; Quyết định số 578/QĐ-UBND ngày 07/6/2019 của UBND tỉnh; Thông báo số 1458/TB-VP ngày 16/6/2019 của văn phòng UBND tỉnh</t>
  </si>
  <si>
    <t>Đường điểm dân cư trung tâm xã Ia Đal</t>
  </si>
  <si>
    <t>Nghị quyết 24/2015/NQ-HĐND huyện Ia H'Drai</t>
  </si>
  <si>
    <t>Đường GTNT NT3-1, thôn 3</t>
  </si>
  <si>
    <t>Quyết định 1196/QĐ-UBND ngày 31/10/2018 của UBND tỉnh về phê duyệt chủ trương đầu tư danh mục dự án nhóm C quy mô nhỏ Chương trình 135</t>
  </si>
  <si>
    <t>Đường giao thông nội bộ khu dân cư trung tâm xã Ia Đal (Đ5)</t>
  </si>
  <si>
    <t>Thi công xây dựng lưới điện tại trung tâm huyện Ia H'Drai</t>
  </si>
  <si>
    <t>Xã Ia Dom, Xã Ia Đal</t>
  </si>
  <si>
    <t>Quyết định số 1072/QĐ-UBND ngày 21/10/2014 của UBND tỉnh phê duyệt dự án cấp điện nông thôn từ lưới điện Quốc gia giai đoạn 2014-2020</t>
  </si>
  <si>
    <t>Xã Ia Tơi, Xã Ia Đal</t>
  </si>
  <si>
    <t>Lưới điện vào điểm dân cư làng cá Thôn 7</t>
  </si>
  <si>
    <t>Quyết định số 1185/QĐ_UBND ngày 30/10/2018 của UBND tỉnh về phê duyệt chủ trương đầu tư danh mục dự án nhóm C quy mô nhỏ</t>
  </si>
  <si>
    <t>Điểm trường tiểu học thôn 9</t>
  </si>
  <si>
    <t>Điểm trường mầm non Hoa Mai thôn 8</t>
  </si>
  <si>
    <t>Điểm trường mầm non thôn 1,2 xã Ia Đal</t>
  </si>
  <si>
    <t xml:space="preserve">Đường giao thông thôn 2 </t>
  </si>
  <si>
    <t>Đường GTNT Chư Hem -1</t>
  </si>
  <si>
    <t>Quyết định số 302/QĐ-UBND ngày 08/8/2019 của UBND huyện phê duyệt chủ trương đầu tư</t>
  </si>
  <si>
    <t>Dự án mở rộng quốc lộ 14C (đoạn từ đường ĐĐT25 đến cầu suối Đá)</t>
  </si>
  <si>
    <t>Quyết định số 549/QĐ-UBND ngày 14/11/2019 của UBND huyện về việc thực hiện chủ trương đầu tư xây dựng dự án</t>
  </si>
  <si>
    <t>Mở rộng Quốc lộ 14C (Đoạn từ N2-N5)</t>
  </si>
  <si>
    <t>Quyết định số 548/QĐ-UBND ngày 14/11/2019 của UBND huyện về việc thực hiện chủ trương đầu tư xây dựng dự án</t>
  </si>
  <si>
    <t>Quyết định số 443/QĐ-UBND ngày 15/10/2019 của UBND huyện về việc phê duyệt chủ trương đầu tư xây dựng công trình</t>
  </si>
  <si>
    <t>Nhà máy chế biến mủ cao su Mô Rai của Công ty TNHH MTV Cao su ChưMomRay</t>
  </si>
  <si>
    <t>Quyết định số 769/QĐ-UBND ngày 24/7/2019 của UBND tỉnh điều chỉnh Giấy chứng nhận đầu tư dự án</t>
  </si>
  <si>
    <t>Nhà văn hóa thôn 7</t>
  </si>
  <si>
    <t>Quyết định số 618/QĐ-UBND ngày 16/2/2019 của UBND huyện phê duyệt dự toán</t>
  </si>
  <si>
    <t>Nhà văn hóa thôn 8</t>
  </si>
  <si>
    <t>Điểm dân cư ngã 3 Sê San - Quốc lộ 14C ( thuộc điểm dân cư số 38) thực hiện đấu giá quyền sử dụng đất</t>
  </si>
  <si>
    <t>Quyết đinh số 541/QĐ-UBND ngày 12/11/2019 của UBND huyện Ia H'drai phê duyệt phương án đấu giá quyền sử dụng đất</t>
  </si>
  <si>
    <t>Khắc phục cống thoát nước và nền, mặt đường trên cống đường giao thông nông thôn thôn 3 (Km17+128)</t>
  </si>
  <si>
    <t>Quyết định số 325/QĐ-UBND ngày 04/9/2019 của UBND huyện phê duyệt chủ trương đầu tư</t>
  </si>
  <si>
    <t>Khắc phục cống thoát nước và nền, mặt đường trên cống đường giao thông nông thôn thôn 3 (KM 14+403,85)</t>
  </si>
  <si>
    <t>Quyết định số 328/QĐ-UBND ngày 04/9/2019 của UBND huyện phê duyệt chủ trương đầu tư</t>
  </si>
  <si>
    <t>Đầu tư cứng hóa mặt đường vào khu sản xuất số 1, thôn 2 xã Ia Dom</t>
  </si>
  <si>
    <t>Quyết định số 718/QĐ-UBND ngày  15/7/2019 của  Ủy ban nhân dân tỉnh V/v phê duyệt điều chỉnh chủ trương đầu tư danh mục dự án nhóm C quy mô nhỏ thuộc Chương trình mục tiêu quốc gia xây dựng nông thôn mới trên địa bàn huyện Ia H’Drai năm 2019, 2020</t>
  </si>
  <si>
    <t>Đầu tư cứng hóa mặt đường vào khu sản xuất số 2, thôn 2 xã Ia Dom</t>
  </si>
  <si>
    <t>Đầu tư cứng hóa mặt đường vào khu sản xuất thôn 1, xã Ia Dom</t>
  </si>
  <si>
    <t>Lưới điện từ trung tâm điểm dân cư 64 đi thôn Ia Đơr</t>
  </si>
  <si>
    <t>Đường giao thông nông thôn điểm dân cư 64, thôn Ia Đơr</t>
  </si>
  <si>
    <t>Nhà văn hóa-Khu thể thao thôn 2</t>
  </si>
  <si>
    <t>Khu thể thao cấp xã</t>
  </si>
  <si>
    <t>Điểm dân cư công nhân số 48 mở rộng</t>
  </si>
  <si>
    <t>Điểm trường mầm non tại điểm dân cư số 3(điểm dân cư mới thành lập)</t>
  </si>
  <si>
    <t>Nhà văn hóa-Khu thể thao thôn 1</t>
  </si>
  <si>
    <t>Nhà văn hóa-Khu thể thao thôn Ia Muung</t>
  </si>
  <si>
    <t>Điểm dân cư số 23</t>
  </si>
  <si>
    <t>Quyết định số 1507/QĐ-UBND ngày 30/12/2019 của UBND tỉnh về việc phê duyệt đồ án Quy hoạch chi tiết ( tyt lệ 1/500) Khu dân cư kết hợp thương mại dịch vụ gắn với việc phát triển cửa khẩu Hồ Le</t>
  </si>
  <si>
    <t>Điểm dân cư số 34</t>
  </si>
  <si>
    <t xml:space="preserve">Kế hoạch định giá đất cụ thể năm 2019 trên địa bàn tỉnh Kon Tum số 739/KH-UBND ngày 05/4/2019 của UBND tỉnh </t>
  </si>
  <si>
    <t>Điểm dân cư số 20</t>
  </si>
  <si>
    <t>Trụ sở HĐND và UBND xã Ia Tơi</t>
  </si>
  <si>
    <t>Đấu giá đất dân cư ngã ba Quốc lộ 14C</t>
  </si>
  <si>
    <t>Quyết định số 04/QĐ-KTHT ngày 11/2/2019 của Phòng Kinh tế - Hạ tầng huyện phê duyệt kết quả lựa chọn nhà thầu thực hiện dự án</t>
  </si>
  <si>
    <t>Dự án xây dựng khu dân cư 64 phòng học và các công trình phụ trợ Trường mầm non Hoa Mai</t>
  </si>
  <si>
    <t>Quyết định số: 573//QĐ-UBND, ngày 22/6/2017 của UBND tỉnh kon tum; Quyết định về việc phê duyệt thiết kế bản vẽ thi công dự toán công trình xây dựng  khu 64 ( trung tâm hành chính xã VI)</t>
  </si>
  <si>
    <t>Đấu giá quyền sử dụng đất các thửa đất tại lô đất MDT8 thuộc Khu quy hoạch Công cộng - Dịch vụ huyện</t>
  </si>
  <si>
    <t>Quyết định số 860/QĐ-UBND ngày 05/9/2020 của UBND tỉnh phê duyệt kế hoạch sử dụng đất năm 2020 của các huyện, thành phố Kon Tum (bổ sung) và điều chỉnh loại đất thu hồi thực hiện dự án đầu tư</t>
  </si>
  <si>
    <t>Đấu giá quyền sử dụng đất các thửa đất tại lô đất MDT16 thuộc Khu quy hoạch Công cộng - Dịch vụ huyện</t>
  </si>
  <si>
    <t>Đấu giá quyền sử dụng thuê đất trả tiền một lần cho cả thời gian thuê các thửa đất tại lô đất: C3 Chợ trung tâm huyện</t>
  </si>
  <si>
    <t>Nhà máy chế biến mủ cao su của Công ty cổ phần đầu tư phát triển Duy Tân</t>
  </si>
  <si>
    <t>Dự án đã thực hiện thu hồi đất nhưng chưa lập thủ tục giao đất</t>
  </si>
  <si>
    <t>Điểm Trường trung tâm ( Trường TH-THCS Hùng Vương)</t>
  </si>
  <si>
    <t>Quyết điịnh số 706/QĐ-UBND ngàY 29/10/2018 của UBND huyện phê duyệt quyết toán hoàn thành công trình</t>
  </si>
  <si>
    <t>Điểm trường Thôn 2 ( Trường TH-THCS Hùng Vương)</t>
  </si>
  <si>
    <t>Điểm trường Thôn 3 ( Trường TH-THCS Hùng Vương)</t>
  </si>
  <si>
    <t>Điểm trường Thôn 7 ( Trường TH-THCS Hùng Vương)</t>
  </si>
  <si>
    <t>Điểm trường Thôn 8 ( Trường TH-THCS Hùng Vương)</t>
  </si>
  <si>
    <t>Điểm trường lẻ Bậc tiểu học (Trường TH-THCS Nguyễn Tất Thành) thôn 1, thôn 7</t>
  </si>
  <si>
    <t xml:space="preserve"> Quyết định phê duyệt dự toán dự án số 610/QĐ-UBND ngày 13/8/2018 của UBND huyện Ia H'Drai</t>
  </si>
  <si>
    <t>Điểm trường trung tâm bậc THCS (Trường TH-THCS Nguyễn Tất Thành): Nhà 6 phòng học và các hạng mục phụ trợ; Nhà hiệu bộ và các hạng mục phụ trợ</t>
  </si>
  <si>
    <t>Điểm trường trung tâm Trường TH-THCS Nguyễn Du (Hạng mục 6 phòng học và các công trình phụ trợ khác; Công trình tài trợ của Ngân hàng Nông nghiệp và Phát triển Nông thôn Việt Nam (Chi nhánh tỉnh Kon Tum) 6 phòng học, 9 phòng khu hiệu bộ; 5 phòng công vụ)</t>
  </si>
  <si>
    <t xml:space="preserve">Quyết định số 752/QĐ-UBND, ngày 28 tháng 3 năm 2016 việc phê duyệt quyết toán công trình hoàn thành xây dựng trường Tiểu học Nguyễn Du khu vực Nam Sa Thầy </t>
  </si>
  <si>
    <t xml:space="preserve"> Điểm trường trung tâm Trường Mầm non Tuổi Ngọc
(Nhà hiệu bộ, phòng học và các hạng mục phụ trợ)</t>
  </si>
  <si>
    <t>QĐ phê duyệt dự toán dự án số 1972 QĐ-UBND ngày 29 /10/2014 của UBND huyện</t>
  </si>
  <si>
    <t>Điểm trường trung tâm Trường mầm non Măng Non
(Nhà hiệu bộ và các công trình phù trợ )</t>
  </si>
  <si>
    <t>Quyết định số 1974/QĐ-UBND, ngày 29/10/2014 quyết định về việc phê duyệt báo cáo kinh tế- kỹ thuật xây dựng công trình Trường mầm Non Măng non xã Ia Đal;</t>
  </si>
  <si>
    <t>Điểm trường Thôn Chư Hem Trường mầm non Măng Non (Phòng học)</t>
  </si>
  <si>
    <t>Thông báo số 17/TB-UBND  xã, ngày 26/4/2017 thông báo giới thiệu vị trí đất xây dựng dự án: Dự án kiên cố hóa trường lớp học mầm non, tiểu học trên địa bàn Huyện Ia H’Drai- Tỉnh kon Tum</t>
  </si>
  <si>
    <t>Trường TH-THCS Hùng Vương Thôn Ia Đal (Tiểu học Tô Vĩnh Diện cũ)</t>
  </si>
  <si>
    <t>Quyết định số 1723/QĐ-UBND ngày 27/11/2012 của Ủy ban nhân dân huyện Sa Thầy về việc phê duyệt Báo cáo Kinh tế -kỹ thuật xây dựng công trình trường tiểu học Tô Vĩnh Diện khu vực Nam Sa Thầy hạng mục nhà 06 phòng học và các hạng mục phụ trợ; Thông báo só 36/TB-UBND ngày 29/3/2013 của Ủy ban nhân dân huyện Sa Thầy Thông báo vị trí xây dựng trường Tiểu học Tô Vĩnh Diện;</t>
  </si>
  <si>
    <t>Trường Mầm non Măng Non Thôn Ia Đal</t>
  </si>
  <si>
    <t>Quyết định số 1974/QĐ-UBND ngày 29/10/2014 của Ủy ban nhân dân huyện Sa Thầy về việc phê duyệt Báo cáo Kinh tế -kỹ thuật</t>
  </si>
  <si>
    <t>Trường Mầm non Măng Non Thôn Chư Hem</t>
  </si>
  <si>
    <t>Quyết định số 682/QĐ-UBND ngày 18/7/2017 của Ủy ban nhân dân tỉnh Kon Tum về việc phê duyệt báo cáo Kinh tế-kỹ thuật xây dựng công trình</t>
  </si>
  <si>
    <t>Trường Tiểu học -THCS Nguyễn Du thôn 1</t>
  </si>
  <si>
    <t>Trường Tiểu học -THCS Nguyễn Du thôn 2</t>
  </si>
  <si>
    <t>Trường Tiểu học -THCS Nguyễn Du thôn 3</t>
  </si>
  <si>
    <t>Trường mầm non Hoa Mai, thôn Ia Dơr</t>
  </si>
  <si>
    <t>Quyết định số 89/QĐ-UBND ngày 08/02/2017 của UBND tỉnh phê duyệt thiết kế bản vẽ thi công, dự toán công trình xây dựng điểm dân cư 64; Đơn Đăng ký nhu cầu kế hoạch sử dụng đất năm 2021 Trường Mầm non Hoa Mai</t>
  </si>
  <si>
    <t>Trường PT Dân tộc nội trú huyện Ia H’Drai</t>
  </si>
  <si>
    <t>Quyết định số 1296/QĐ_UBND ngày 31/10/2016 của UBND tỉnh Kon Tum; sở giáo dục đăng ký tại Công văn số 566/SGDĐT  ngày 12-5-2020</t>
  </si>
  <si>
    <t>Trường mầm non Tuổi Ngọc (thôn 1; DT: 6.197 M2, Thôn 3, DT: 1.500 M2;  Thôn Ia Muung; DT: 1500 M2)</t>
  </si>
  <si>
    <t>Trường TH-THCS Hùng Vương Thôn Ia Đal (THCS Bế Văn Đàn )</t>
  </si>
  <si>
    <t>Quyết định số 234/QĐ-UBND ngày 13/3/2020 của Ủy ban nhân dân tỉnh Kon Tum về việc thu hồi và giao đất cho Ủy ban nhân dân huyện Ia H'Drai để xây dựng công trình trường THCS Bế Văn Đàn, xã Ia Đal, huyện Ia H'Drai</t>
  </si>
  <si>
    <t>Nhà trẻ nông trường Suối Đá điểm dân cư số 9 ((Thôn 4, xã Ia Đal), thuộctiểu khu 726</t>
  </si>
  <si>
    <t xml:space="preserve"> Xã Ia Đal</t>
  </si>
  <si>
    <t>Quyết định số 2274 ngày 31/12/2014 của UBND huyện Sa Thầy v/v phê duyệt đồ án Quy hoạch chi tiết 1/2000 điểm dân cư công nhân số 4 của công ty cổ phần cao su Sa Thầy) Tọa độ: điểm đầu X(486715); Y(1564233); điểm cuối X(486507); Y(1564100);</t>
  </si>
  <si>
    <t>Giao đất điểm dân cư 64</t>
  </si>
  <si>
    <t>Quyết định số 901/QĐ-UBND ngày 24/8/2016 của UBND tỉnh thu hồi, chuyển mục đích sử dụng đất vào giao cho UBND huyện để xây dựng công trình</t>
  </si>
  <si>
    <t>Dự án đăng ký mới thực hiện trong năm 2021</t>
  </si>
  <si>
    <t>Bệnh viện đa khoa huyện</t>
  </si>
  <si>
    <t>Quyết định số 1503/QĐ-UBND ngày 28/12/2019 của Ủy ban nhân dân tỉnh về việc phê duyệt Đồ án Quy hoạch chi tiết (tỷ lệ 1/500) Khu Thương mại, dịch vụ và dân cư dọc Quốc lộ 14C Trung tâm huyện lỵ huyện Ia H’Drai; thông báo số 03/TB-UBND ngày 06/2/2020 của UBND huyện về việc giới thiệu vị trí đất xây dựng</t>
  </si>
  <si>
    <t>Xây dựng bãi đỗ xe trước chợ trung tâm huyện</t>
  </si>
  <si>
    <t>Danh mục đầu tư công năm 2021</t>
  </si>
  <si>
    <t xml:space="preserve">Công trình Đường ĐĐT31 </t>
  </si>
  <si>
    <t xml:space="preserve">Công trình Đường ĐĐT32 </t>
  </si>
  <si>
    <t>Công trình Đường ĐĐT21</t>
  </si>
  <si>
    <t>Công trình Đường ĐĐT22</t>
  </si>
  <si>
    <t>Công trình Đường ĐĐT23</t>
  </si>
  <si>
    <t xml:space="preserve">Công trình Đường ĐĐT24 </t>
  </si>
  <si>
    <t>Công trình Đường ĐĐT27</t>
  </si>
  <si>
    <t>Công trình Đường ĐĐT30 nối dài</t>
  </si>
  <si>
    <t>Khu nghĩa trang huyện</t>
  </si>
  <si>
    <t>Khu xử lý rác thải tập trung</t>
  </si>
  <si>
    <t>Đấu giá đất ở</t>
  </si>
  <si>
    <t>Quyết định 2276 ngày 31/12/2014 của UBND huyện Sa Thầy v/v phê duyệt đồ án Quy hoạch chi tiết 1/2000 điểm dân cư công nhân số 1 của Cao Su công ty Sa Thầy</t>
  </si>
  <si>
    <t>Nhà văn hóa cộng đồng thôn 2 xã Ia Dom</t>
  </si>
  <si>
    <t>Quyết định số 2276 ngày 31/12/2014 của UBND huyện Sa Thầy v/v phê duyệt đồ án Quy hoạch chi tiết 1/2000 điểm dân cư công nhân số 1 của Cao Su công ty Sa Thầy</t>
  </si>
  <si>
    <t>Nhà văn hóa cộng đồng thôn 1 xã Ia Dom</t>
  </si>
  <si>
    <t>Quyết định số 270 ngày 25/11/2015 của UBND huyện Sa Thầy v/v phê duyệt đồ án Quy hoạch chi tiết 1/2000 điểm dân cư công nhân số 2 của Cao Su công ty Sa Thầy</t>
  </si>
  <si>
    <t>Xây dựng nhà văn hóa cộng đồng thôn 3, xã Ia Đal tại điểm dân cư số 7 (Thôn 3, xã Ia Đal), thuộc tiểu khu 733</t>
  </si>
  <si>
    <t>Quyết định số 2275 ngày 31/12/2014 của UBND huyện Sa Thầy v/v phê duyệt đồ án Quy hoạch chi tiết 1/2000 điểm dân cư công nhân số 3 của công ty cổ phần cao su Sa Thầy)</t>
  </si>
  <si>
    <t>Xây dựng nhà văn hóa cộng đồng thôn 4, xã Ia Đal, điểm dân cư số 9 (Thôn 4, xã Ia Đal), thuộc tiểu khu 726</t>
  </si>
  <si>
    <t>Quyết định số 2274 ngày 31/12/2014 của UBND huyện Sa Thầy v/v phê duyệt đồ án Quy hoạch chi tiết 1/2000 điểm dân cư công nhân số 4 của công ty cổ phần cao su Sa Thầy) Tọa độ: 1. X(490130); Y(1564289); 2. X(490142); Y(1564313); 3. X(490097); Y(1564338); 4.X(490083); Y(1564316);</t>
  </si>
  <si>
    <t>Xây dựng nhà văn hóa cộng đồng thôn Chư Hem, xã Ia Đal</t>
  </si>
  <si>
    <t>Quyết định số 2274 ngày 31/12/2014 của UBND huyện Sa Thầy v/v phê duyệt đồ án Quy hoạch chi tiết 1/2000 điểm dân cư công nhân số 4 của công ty cổ phần cao su Sa Thầy) tọa độ: 1. X(487583); Y(1562573); 2. X(487555); Y(1562614); 3. X(487536); Y(1562602); 4.X(487564); Y(1562561);</t>
  </si>
  <si>
    <t>Dự án Kf W 3.1</t>
  </si>
  <si>
    <t xml:space="preserve">Quyết định số 4183/QĐ-BTC ngày 21/10/2016 của Bộ công thương; Ban quản lý điện nông thôn miền trung số 4029 ngày 5/10/2020 </t>
  </si>
  <si>
    <t>Quyết định số 1072/QĐ-UBND ngày 21/10/2014. Công văn số 1277/UBND-HTKT ngày 15 tháng 4 năm 2020; Sở Công thương đăng ký tại công văn số 1609/SCT ngày 6/10/2020</t>
  </si>
  <si>
    <t>Điện mặt trời Ia Tơi (Công ty Cổ phần Xây dựng và Thương mại Lam Sơn)</t>
  </si>
  <si>
    <t>Văn bản số 538/VP-HTKT ngày 30/3/2017 của Văn phòng UBND tỉnh; Sở Công thương đăng ký tại công văn số 1609/SCT ngày 6/10/2020</t>
  </si>
  <si>
    <t>Điện mặt trời Ia Tơi 2 (Công ty cổ phần thủy điện Đăk Glei)</t>
  </si>
  <si>
    <t>Văn bản số 2234/UBND-HTKT ngày 27/8/2019 của UBND tỉnh; Sở Công thương đăng ký tại công văn số 1609/SCT ngày 6/10/2020</t>
  </si>
  <si>
    <t>Điện mặt trời Ia Tơi 2 A (Công ty cổ phần thủy điện Đăk Glei)</t>
  </si>
  <si>
    <t>Văn bản số 2414/UBND-HTKT ngày 06/7/2020 của UBND tỉnh; Sở Công thương đăng ký tại công văn số 1609/SCT ngày 6/10/2020</t>
  </si>
  <si>
    <t>Trạm bảo vệ rừng số 5 (Công ty TNHH MTV Lâm nghiệp Ia H'Drai)</t>
  </si>
  <si>
    <t>Quyết định số 300/QĐ_UBND ngày 01/04/2020 của UBND tỉnh; Công ty lâm nghiệp tại văn bản số 12 ngày 7/4/2020; Sở Công thương đăng ký tại công văn số 1609/SCT ngày 6/10/2020</t>
  </si>
  <si>
    <t>Trạm bảo vệ rừng số 6 (Công ty TNHH MTV Lâm nghiệp Ia H'Drai)</t>
  </si>
  <si>
    <t>Quyết định số 300/QĐ_UBND ngày 01/04/2020 của UBND tỉnh; Công ty lâm nghiệp tại văn bản số 12 ngày 7/4/2020</t>
  </si>
  <si>
    <t>Trạm BTS KTM2018_04 ,VNPT</t>
  </si>
  <si>
    <t>Sở thông tin và truyền thông văn bản số 1734/STTTT-BCVT ngày 13/10/2020</t>
  </si>
  <si>
    <t>Trạm BTS KTM2018_05, VNPT</t>
  </si>
  <si>
    <t>Trạm BTS KTM2018_06, VNPT</t>
  </si>
  <si>
    <t xml:space="preserve">Xã Ia Dom </t>
  </si>
  <si>
    <t>Trạm BTS KTM2018_07, VNPT</t>
  </si>
  <si>
    <t>Nhà máy điện mặt trời Ia Tơi 2</t>
  </si>
  <si>
    <t>Tờ trình số 02/2019/CT-KTTH ngày 07/6/2019 của Công ty cổ phần thủy điện Đăk Glei về việc xin chủ trương khảo sát đầu tư xây dựng dự án điện năng lượng mặt trời tại xã Ia Tơi, huyện Ia H'Drai; Công văn số 422/UBND-TH ngày 24/6/2019 của UBND huyện về việc tham gia ý kiến chủ trương khảo sát, lập hồ sơ bổ sung quy hoạch Dự án</t>
  </si>
  <si>
    <t>Nhà máy điện mặt trời  Ia Tơi 2A</t>
  </si>
  <si>
    <t>Đường giao thông tiếp nối với Tỉnh lộ 674 đến đường Tuần tra biên giới xã Mo Rai, huyện Sa Thầy</t>
  </si>
  <si>
    <t>Quyết định số 1193/QĐ-UBND ngày 02/12/2020 của UBND tỉnh Kon Tum</t>
  </si>
  <si>
    <t>Công trình, dự án cấp huyện</t>
  </si>
  <si>
    <t>Khu vực cần chuyển mục đích sử dụng đất để thực hiện việc nhận chuyển nhượng, thuê quyền sử dụng đất, nhận góp vốn bằng quyền sử dụng đất</t>
  </si>
  <si>
    <t>Dự án Điện gió, trồng rừng kết hợp du lịch sinh thái tại huyện Ia H’Drai, tỉnh Kon Tum</t>
  </si>
  <si>
    <t>Quyết định số 538/QĐ-UBND ngày 28/5/2020 của UBND tỉnh về việc quyết định chủ trương đầu tư dự án nông nghiệp công nghệ cao kết hợp hệ thống điện mặt trời của công ty cổ phần Thái Dương Bảo</t>
  </si>
  <si>
    <t>Trồng cây ăn quả hữu cơ kết hợp trang trại Ia H'Drai</t>
  </si>
  <si>
    <t>Công văn số 1104/UBND-TH ngày 19/8/2020 của UND huyện phúc đáp Công văn số 25/2020/CV-TNA ngày 10/8/2020 của Công ty TNHH nông nghiệp sạch Tây Nguyên</t>
  </si>
  <si>
    <t>Dự án nông nghiệp kết hợp với năng lượng mặt trời áp mái (Công ty cổ phần Mê Kông Kon Tum)</t>
  </si>
  <si>
    <t>Thông báo số 39/TB-UBND ngày 29/10/2019 của UBND huyện về việc thỏa thuận vị trí xây dựng dự án</t>
  </si>
  <si>
    <t>Dự án đầu tư chăn nuôi công nghệ cao (Công ty TNHH nông trại Duyên Thịnh Phát)</t>
  </si>
  <si>
    <t>Công văn số 1271/UBND-TH ngày 21/9/2020 của UBND huyện phúc đáp Công văn số 12/Cty-DTP ngày 09/9/2020 của Công ty TNHH nông trại Duyên Thịnh Phát</t>
  </si>
  <si>
    <t xml:space="preserve">Quyết định chủ trương đầu tư số 156/QĐ-UBND ngày 21/2/2020 của UBND tỉnh </t>
  </si>
  <si>
    <t>Quyết định số 4465/QĐ-UBND ngày 12/05/2020 của UBND tỉnh Kon Tum về Quyết định chủ trương đầu tư Dự án trồng cây lâu năm kết hợp với dịch vụ nông nghiệp của Công ty TNHH ĐăkBla xanh</t>
  </si>
  <si>
    <t xml:space="preserve">Điểm mỏ số 7 </t>
  </si>
  <si>
    <t>Xã Ia Dom và Ia Đal</t>
  </si>
  <si>
    <t>Quyết định số 950/QĐ-UBND ngày 11/9/2018 của UBND tỉnh phê duyệt kế hoạch đấu giá quyền khai thác khoáng sản trên địa bàn tỉnh Kon Tum ( đợt 2) năm 2018</t>
  </si>
  <si>
    <t>Điểm mỏ số 8</t>
  </si>
  <si>
    <t>Xã Ia Tơi và Ia Đal</t>
  </si>
  <si>
    <t>Điểm mỏ số 9</t>
  </si>
  <si>
    <t>Điểm mỏ số 10</t>
  </si>
  <si>
    <t>Điểm mỏ số 11</t>
  </si>
  <si>
    <t>Khai thác mỏ cát, sạn, sỏi làm vật liệu xây dựng thông thường tại phía Nam ngã ba sông Sa Thầy - suối Dop thuộc ranh giới xá Ia Dom và xã Ia Đal của Công ty Cổ phần Mê Kông Kon Tum</t>
  </si>
  <si>
    <t xml:space="preserve">Quyết định chủ trương đầu tư số 947/QĐ-UBND ngày 28/9/2020 của UBND tỉnh </t>
  </si>
  <si>
    <t>Chuyển mục đích đất ở Điểm dân cư số 49</t>
  </si>
  <si>
    <t>Đất ở tại nông thôn tại Điểm dân cư số 8, thuộc tiểu khu 726,733. Tọa độ: điểm đầu X(495053); Y(1565210); điểm cuối X(494816); Y(1565159)</t>
  </si>
  <si>
    <t>Quyết định số 2275 ngày 31/12/2014 của UBND huyện Sa Thầy v/v phê duyệt đồ án Quy hoạch chi tiết 1/2000 điểm dân cư công nhân số 3 của công ty cổ phần cao su Sa Thầy</t>
  </si>
  <si>
    <t xml:space="preserve">Đất ở tại nông thôn tại Điểm dân cư số 7, thuộc tiểu khu 726,733. Tọa độ: điểm đầu X(494416); Y(1566243); điểm cuối X(492664); Y(1566368); </t>
  </si>
  <si>
    <t xml:space="preserve">Quyết định số 2275 ngày 31/12/2014 của UBND huyện Sa Thầy v/v phê duyệt đồ án Quy hoạch chi tiết 1/2000 điểm dân cư công nhân số 3 của công ty cổ phần cao su Sa Thầy </t>
  </si>
  <si>
    <t xml:space="preserve">Đất ở tại nông thôn tại Điểm dân cư số 7, thuộc tiểu khu 726,733. Tọa độ: điểm đầu X(492309); Y(1566838); điểm cuối X(491542); Y(1567234); </t>
  </si>
  <si>
    <t>Đất ở tại nông thôn tại Điểm dân cư số 7,thuộc tiểu khu 726,733. Tọa độ: điểm đầu X(491375); Y(1567043); điểm cuối X(491158); Y(1566710);</t>
  </si>
  <si>
    <t xml:space="preserve">Quyết định số 2275 ngày 31/12/2014 của UBND huyện Sa Thầy v/v phê duyệt đồ án Quy hoạch chi tiết 1/2000 điểm dân cư công nhân số 3 của công ty cổ phần cao su Sa Thầy  </t>
  </si>
  <si>
    <t>Đất ở tại nông thôn tại Điểm dân cư số 7,thuộc tiểu khu 726,733. Tọa độ: điểm đầu X(490941); Y(1566422); điểm cuối X(490792); Y(1566164);</t>
  </si>
  <si>
    <t>Đất ở tại nông thôn. điểm đầu X(487707); Y(1564256); điểm cuối X(486907); Y(1564364);</t>
  </si>
  <si>
    <t>Quyết định số 2274 ngày 31/12/2014 của UBND huyện Sa Thầy v/v phê duyệt đồ án Quy hoạch chi tiết 1/2000 điểm dân cư công nhân số 4 của công ty cổ phần cao su Sa Thầy</t>
  </si>
  <si>
    <t>Đất ở tại nông thôn điểm dân cư số 9 (Thôn 4, xã Ia Đal), thuộc tiểu khu 726. Tọa độ: điểm đầu X(486324); Y(1563897); điểm cuối X(486060);Y(1563730);</t>
  </si>
  <si>
    <t>Đất ở tại nông thôn Điểm dân cư số 13, thôn Chư Hem, xã Ia Đal. Tọa độ: điểm đầu X(487707); Y(1562753); điểm cuối X(486952);Y(1562854);</t>
  </si>
  <si>
    <t>Đất ở tại nông thôn Điểm dân cư số 13, thôn Chư Hem, xã Ia Đal. Tọa độ: điểm đầu X(486387); Y(1561865) điểm cuối X(485896); Y(1562153);</t>
  </si>
  <si>
    <t xml:space="preserve">Đất ở tại nông thôn điểm dân cư số 44,Thôn 1, xã Ia Tơi, thuộc tiểu khu 747. Tọa độ: X: 496557; Y: 1559336 </t>
  </si>
  <si>
    <t>Nghị quyết 24/2015/NQ-HĐND huyện Ia H'Drai;</t>
  </si>
  <si>
    <t xml:space="preserve">Đất ở nông thôn điểm dân cư số 66 (Thôn Ia Dơr, xã Ia Tơi), thuộc tiểu khu 743. Tọa độ: X: 515869; Y: 1563593 </t>
  </si>
  <si>
    <t xml:space="preserve">Đất ở nông thôn điểm dân cư số 67 (Thôn Ia Dơr, xã Ia Tơi), thuộc tiểu khu 724. Tọa độ: X: 516998; Y: 1567757 </t>
  </si>
  <si>
    <t xml:space="preserve">Đất ở nông thôn điểm dân cư số 40 (Thôn 7, xã Ia Tơi), thuộc tiểu khu 762. Tọa độ: X = 498472, Y = 1550788 </t>
  </si>
  <si>
    <t>Chuyển mục đích đất nông nghiệp xen kẽ trong khu dân cư  tại xã Ia Tơi</t>
  </si>
  <si>
    <t>Nhu cầu sử dụng đất của hộ gia đình, cá nhân</t>
  </si>
  <si>
    <t>Chuyển mục đích đất nông nghiệp xen kẽ trong khu dân cư nông thôn tại xã Ia Dom</t>
  </si>
  <si>
    <t>Chuyển mục đích đất nông nghiệp xen kẽ trong khu dân cư nông thôn tại xã Ia Đal</t>
  </si>
  <si>
    <t>Giao đất làng chài</t>
  </si>
  <si>
    <t>Kế hoạch mở rộng đất nuôi trồng thủy sản tại xã Ia Tơi</t>
  </si>
  <si>
    <t>Kế hoạch mở rộng đất nuôi trồng thủy sản tại xã Ia Dom</t>
  </si>
  <si>
    <t>Kế hoạch mở rộng đất nuôi trồng thủy sản tại xã Ia Đal</t>
  </si>
  <si>
    <t>Kế hoạch mở rộng đất trồng cây lâu năm tại xã Ia Tơi</t>
  </si>
  <si>
    <t>Kế hoạch mở rộng đất trồng cây lâu năm tại xã Dom</t>
  </si>
  <si>
    <t>Kế hoạch mở rộng đất trồng cây lâu năm tại xã Ia Đal</t>
  </si>
  <si>
    <t>Kế hoạch mở rộng đất trồng cây hàng năm khác tại xã Ia Tơi</t>
  </si>
  <si>
    <t>Kế hoạch mở rộng đất trồng cây hàng năm khác tại xã Ia Dom</t>
  </si>
  <si>
    <t>Kế hoạch mở rộng đất trồng cây hàng năm khác tại xã Ia Đal</t>
  </si>
  <si>
    <t>Tổng cộng</t>
  </si>
  <si>
    <t>Phụ lục 10a</t>
  </si>
  <si>
    <t xml:space="preserve">( theo Quyết định số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</si>
</sst>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0_);\(0.00\)"/>
    <numFmt numFmtId="169" formatCode="0_);\(0\)"/>
    <numFmt numFmtId="170" formatCode="\$#,##0\ ;\(\$#,##0\)"/>
    <numFmt numFmtId="171" formatCode="#,###"/>
    <numFmt numFmtId="172" formatCode="0##,###.00"/>
    <numFmt numFmtId="173" formatCode="&quot;\&quot;#,##0;[Red]&quot;\&quot;&quot;\&quot;\-#,##0"/>
    <numFmt numFmtId="174" formatCode="&quot;\&quot;#,##0.00;[Red]&quot;\&quot;&quot;\&quot;&quot;\&quot;&quot;\&quot;&quot;\&quot;&quot;\&quot;\-#,##0.00"/>
    <numFmt numFmtId="175" formatCode="&quot;\&quot;#,##0.00;[Red]&quot;\&quot;\-#,##0.00"/>
    <numFmt numFmtId="176" formatCode="&quot;\&quot;#,##0;[Red]&quot;\&quot;\-#,##0"/>
    <numFmt numFmtId="177" formatCode="&quot;$&quot;\ #,##0;[Red]\-&quot;$&quot;\ #,##0"/>
    <numFmt numFmtId="178" formatCode="_(* #,##0_);_(* \(#,##0\);_(* &quot;-&quot;??_);_(@_)"/>
    <numFmt numFmtId="179" formatCode="#,##0.00;[Red]#,##0.00"/>
    <numFmt numFmtId="180" formatCode="0.00;[Red]0.00"/>
    <numFmt numFmtId="181" formatCode="#,##0.0000;[Red]#,##0.0000"/>
    <numFmt numFmtId="182" formatCode="0.000000%"/>
    <numFmt numFmtId="183" formatCode="#,##0.000"/>
    <numFmt numFmtId="184" formatCode="_-* #,##0\ _₫_-;\-* #,##0\ _₫_-;_-* &quot;-&quot;??\ _₫_-;_-@_-"/>
    <numFmt numFmtId="185" formatCode="_-* #,##0.000\ _₫_-;\-* #,##0.000\ _₫_-;_-* &quot;-&quot;??\ _₫_-;_-@_-"/>
  </numFmts>
  <fonts count="80">
    <font>
      <sz val="10"/>
      <name val=".VnTime"/>
    </font>
    <font>
      <sz val="10"/>
      <name val=".VnTime"/>
      <family val="2"/>
    </font>
    <font>
      <sz val="10"/>
      <name val="Times New Roman"/>
      <family val="1"/>
    </font>
    <font>
      <b/>
      <sz val="12"/>
      <name val="Times New Roman"/>
      <family val="1"/>
    </font>
    <font>
      <sz val="12"/>
      <name val="Times New Roman"/>
      <family val="1"/>
    </font>
    <font>
      <i/>
      <sz val="12"/>
      <name val="Times New Roman"/>
      <family val="1"/>
    </font>
    <font>
      <sz val="8"/>
      <name val=".VnTime"/>
      <family val="2"/>
    </font>
    <font>
      <sz val="12"/>
      <name val=".VnTime"/>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sz val="11"/>
      <color indexed="8"/>
      <name val="Calibri"/>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0"/>
      <name val=".VnTime"/>
      <family val="2"/>
    </font>
    <font>
      <b/>
      <sz val="10"/>
      <name val=".VnTimeH"/>
      <family val="2"/>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¹UAAA¼"/>
      <family val="3"/>
      <charset val="129"/>
    </font>
    <font>
      <sz val="12"/>
      <name val="VNI-Times"/>
    </font>
    <font>
      <sz val="10"/>
      <name val="Arial"/>
      <family val="2"/>
    </font>
    <font>
      <sz val="10"/>
      <name val="Arial"/>
      <family val="2"/>
    </font>
    <font>
      <sz val="8"/>
      <name val="Arial"/>
      <family val="2"/>
    </font>
    <font>
      <b/>
      <sz val="12"/>
      <name val="Arial"/>
      <family val="2"/>
    </font>
    <font>
      <b/>
      <sz val="14"/>
      <name val=".VnTimeH"/>
      <family val="2"/>
    </font>
    <font>
      <u/>
      <sz val="9"/>
      <color indexed="12"/>
      <name val=".VnTime"/>
      <family val="2"/>
    </font>
    <font>
      <sz val="10"/>
      <name val=".VnAvant"/>
      <family val="2"/>
    </font>
    <font>
      <sz val="12"/>
      <name val="Arial"/>
      <family val="2"/>
    </font>
    <font>
      <sz val="12"/>
      <name val="VNtimes new roman"/>
      <family val="2"/>
    </font>
    <font>
      <sz val="14"/>
      <name val="System"/>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4"/>
      <name val=".VnTime"/>
      <family val="2"/>
    </font>
    <font>
      <sz val="10"/>
      <name val="Arial"/>
      <family val="2"/>
      <charset val="163"/>
    </font>
    <font>
      <sz val="10"/>
      <name val=".VnTime"/>
      <family val="2"/>
    </font>
    <font>
      <sz val="10"/>
      <name val=".VnTime"/>
      <family val="2"/>
    </font>
    <font>
      <b/>
      <sz val="12"/>
      <color indexed="40"/>
      <name val="Times New Roman"/>
      <family val="1"/>
    </font>
    <font>
      <sz val="8"/>
      <name val=".VnTime"/>
      <family val="2"/>
    </font>
    <font>
      <b/>
      <sz val="12"/>
      <name val=".VnTime"/>
      <family val="2"/>
    </font>
    <font>
      <sz val="10"/>
      <name val=".VnTime"/>
      <family val="2"/>
    </font>
    <font>
      <b/>
      <sz val="12"/>
      <color indexed="40"/>
      <name val=".VnTime"/>
      <family val="2"/>
    </font>
    <font>
      <sz val="11"/>
      <name val="Calibri"/>
      <family val="2"/>
    </font>
    <font>
      <sz val="11"/>
      <color theme="1"/>
      <name val="Calibri"/>
      <family val="2"/>
      <scheme val="minor"/>
    </font>
    <font>
      <sz val="12"/>
      <color rgb="FFFF0000"/>
      <name val="Times New Roman"/>
      <family val="1"/>
    </font>
    <font>
      <sz val="10"/>
      <name val=".VnTime"/>
      <family val="2"/>
    </font>
    <font>
      <b/>
      <i/>
      <sz val="12"/>
      <name val="Times New Roman"/>
      <family val="1"/>
    </font>
    <font>
      <i/>
      <vertAlign val="superscript"/>
      <sz val="12"/>
      <name val="Times New Roman"/>
      <family val="1"/>
    </font>
    <font>
      <i/>
      <sz val="12"/>
      <name val=".VnTime"/>
      <family val="2"/>
    </font>
    <font>
      <sz val="12"/>
      <color theme="1"/>
      <name val="Times New Roman"/>
      <family val="1"/>
    </font>
    <font>
      <sz val="10"/>
      <name val=".VnTime"/>
      <family val="2"/>
    </font>
    <font>
      <sz val="12"/>
      <color theme="1"/>
      <name val=".VnTime"/>
      <family val="2"/>
    </font>
    <font>
      <b/>
      <sz val="12"/>
      <color theme="1"/>
      <name val="Times New Roman"/>
      <family val="1"/>
    </font>
    <font>
      <i/>
      <sz val="12"/>
      <color theme="1"/>
      <name val="Times New Roman"/>
      <family val="1"/>
    </font>
    <font>
      <sz val="13"/>
      <name val="Times New Roman"/>
      <family val="1"/>
    </font>
    <font>
      <b/>
      <sz val="13"/>
      <name val="Times New Roman"/>
      <family val="1"/>
    </font>
    <font>
      <b/>
      <sz val="14"/>
      <name val="Times New Roman"/>
      <family val="1"/>
    </font>
    <font>
      <sz val="14"/>
      <name val="Times New Roman"/>
      <family val="1"/>
    </font>
    <font>
      <sz val="10"/>
      <name val=".VnTime"/>
    </font>
    <font>
      <i/>
      <sz val="11"/>
      <name val="Calibri"/>
      <family val="2"/>
    </font>
    <font>
      <sz val="11"/>
      <color theme="1"/>
      <name val="Calibri"/>
      <family val="2"/>
      <charset val="163"/>
      <scheme val="minor"/>
    </font>
  </fonts>
  <fills count="30">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B050"/>
        <bgColor indexed="64"/>
      </patternFill>
    </fill>
  </fills>
  <borders count="40">
    <border>
      <left/>
      <right/>
      <top/>
      <bottom/>
      <diagonal/>
    </border>
    <border>
      <left style="thin">
        <color indexed="64"/>
      </left>
      <right style="thin">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hair">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thin">
        <color indexed="8"/>
      </right>
      <top/>
      <bottom/>
      <diagonal/>
    </border>
    <border>
      <left/>
      <right/>
      <top/>
      <bottom style="thin">
        <color indexed="8"/>
      </bottom>
      <diagonal/>
    </border>
    <border>
      <left style="thin">
        <color indexed="8"/>
      </left>
      <right style="thin">
        <color indexed="8"/>
      </right>
      <top style="thin">
        <color indexed="8"/>
      </top>
      <bottom style="hair">
        <color indexed="8"/>
      </bottom>
      <diagonal/>
    </border>
    <border>
      <left/>
      <right/>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hair">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bottom/>
      <diagonal/>
    </border>
  </borders>
  <cellStyleXfs count="210">
    <xf numFmtId="0" fontId="0" fillId="0" borderId="0"/>
    <xf numFmtId="0" fontId="27" fillId="0" borderId="1" applyFont="0" applyAlignment="0">
      <alignment horizontal="left"/>
    </xf>
    <xf numFmtId="0" fontId="28" fillId="2" borderId="0"/>
    <xf numFmtId="0" fontId="29" fillId="2" borderId="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30" fillId="2" borderId="0"/>
    <xf numFmtId="0" fontId="31" fillId="0" borderId="0">
      <alignment wrapText="1"/>
    </xf>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32" fillId="0" borderId="0"/>
    <xf numFmtId="0" fontId="33" fillId="0" borderId="0"/>
    <xf numFmtId="0" fontId="11" fillId="21" borderId="2" applyNumberFormat="0" applyAlignment="0" applyProtection="0"/>
    <xf numFmtId="0" fontId="11" fillId="21" borderId="2" applyNumberFormat="0" applyAlignment="0" applyProtection="0"/>
    <xf numFmtId="0" fontId="12" fillId="22" borderId="3" applyNumberFormat="0" applyAlignment="0" applyProtection="0"/>
    <xf numFmtId="0" fontId="12" fillId="22" borderId="3" applyNumberFormat="0" applyAlignment="0" applyProtection="0"/>
    <xf numFmtId="43" fontId="1"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54"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3" fontId="35"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170" fontId="35"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 fontId="35"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38" fontId="36" fillId="23" borderId="0" applyNumberFormat="0" applyBorder="0" applyAlignment="0" applyProtection="0"/>
    <xf numFmtId="0" fontId="37" fillId="0" borderId="4" applyNumberFormat="0" applyAlignment="0" applyProtection="0">
      <alignment horizontal="left" vertical="center"/>
    </xf>
    <xf numFmtId="0" fontId="37" fillId="0" borderId="5">
      <alignment horizontal="left" vertical="center"/>
    </xf>
    <xf numFmtId="0" fontId="16" fillId="0" borderId="6"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49" fontId="38" fillId="0" borderId="9">
      <alignment vertical="center"/>
    </xf>
    <xf numFmtId="0" fontId="39" fillId="0" borderId="0" applyNumberFormat="0" applyFill="0" applyBorder="0" applyAlignment="0" applyProtection="0">
      <alignment vertical="top"/>
      <protection locked="0"/>
    </xf>
    <xf numFmtId="0" fontId="19" fillId="8" borderId="2" applyNumberFormat="0" applyAlignment="0" applyProtection="0"/>
    <xf numFmtId="10" fontId="36" fillId="23" borderId="9" applyNumberFormat="0" applyBorder="0" applyAlignment="0" applyProtection="0"/>
    <xf numFmtId="0" fontId="19" fillId="8" borderId="2" applyNumberFormat="0" applyAlignment="0" applyProtection="0"/>
    <xf numFmtId="0" fontId="19" fillId="8" borderId="2" applyNumberFormat="0" applyAlignment="0" applyProtection="0"/>
    <xf numFmtId="0" fontId="19" fillId="8" borderId="2" applyNumberFormat="0" applyAlignment="0" applyProtection="0"/>
    <xf numFmtId="0" fontId="19" fillId="8" borderId="2" applyNumberFormat="0" applyAlignment="0" applyProtection="0"/>
    <xf numFmtId="0" fontId="19" fillId="8" borderId="2" applyNumberFormat="0" applyAlignment="0" applyProtection="0"/>
    <xf numFmtId="0" fontId="20" fillId="0" borderId="10" applyNumberFormat="0" applyFill="0" applyAlignment="0" applyProtection="0"/>
    <xf numFmtId="0" fontId="20" fillId="0" borderId="10" applyNumberFormat="0" applyFill="0" applyAlignment="0" applyProtection="0"/>
    <xf numFmtId="171" fontId="40" fillId="0" borderId="11"/>
    <xf numFmtId="0" fontId="41" fillId="0" borderId="0" applyNumberFormat="0" applyFont="0" applyFill="0" applyAlignment="0"/>
    <xf numFmtId="0" fontId="21" fillId="24" borderId="0" applyNumberFormat="0" applyBorder="0" applyAlignment="0" applyProtection="0"/>
    <xf numFmtId="0" fontId="21" fillId="24" borderId="0" applyNumberFormat="0" applyBorder="0" applyAlignment="0" applyProtection="0"/>
    <xf numFmtId="172" fontId="42" fillId="0" borderId="0"/>
    <xf numFmtId="0" fontId="53"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62" fillId="0" borderId="0"/>
    <xf numFmtId="0" fontId="34" fillId="0" borderId="0"/>
    <xf numFmtId="0" fontId="52" fillId="0" borderId="0"/>
    <xf numFmtId="0" fontId="13" fillId="0" borderId="0"/>
    <xf numFmtId="0" fontId="13" fillId="25" borderId="12" applyNumberFormat="0" applyFont="0" applyAlignment="0" applyProtection="0"/>
    <xf numFmtId="0" fontId="13" fillId="25" borderId="12" applyNumberFormat="0" applyFont="0" applyAlignment="0" applyProtection="0"/>
    <xf numFmtId="3" fontId="43" fillId="0" borderId="0" applyFont="0" applyFill="0" applyBorder="0" applyAlignment="0" applyProtection="0"/>
    <xf numFmtId="0" fontId="22" fillId="21" borderId="13" applyNumberFormat="0" applyAlignment="0" applyProtection="0"/>
    <xf numFmtId="0" fontId="22" fillId="21" borderId="13" applyNumberFormat="0" applyAlignment="0" applyProtection="0"/>
    <xf numFmtId="10" fontId="3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14" applyNumberFormat="0" applyFill="0" applyAlignment="0" applyProtection="0"/>
    <xf numFmtId="0" fontId="24" fillId="0" borderId="14"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40" fontId="44" fillId="0" borderId="0" applyFont="0" applyFill="0" applyBorder="0" applyAlignment="0" applyProtection="0"/>
    <xf numFmtId="38"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9" fontId="45" fillId="0" borderId="0" applyFont="0" applyFill="0" applyBorder="0" applyAlignment="0" applyProtection="0"/>
    <xf numFmtId="0" fontId="46" fillId="0" borderId="0"/>
    <xf numFmtId="0" fontId="41" fillId="0" borderId="0"/>
    <xf numFmtId="165" fontId="47" fillId="0" borderId="0" applyFont="0" applyFill="0" applyBorder="0" applyAlignment="0" applyProtection="0"/>
    <xf numFmtId="167" fontId="47" fillId="0" borderId="0" applyFont="0" applyFill="0" applyBorder="0" applyAlignment="0" applyProtection="0"/>
    <xf numFmtId="173" fontId="35" fillId="0" borderId="0" applyFont="0" applyFill="0" applyBorder="0" applyAlignment="0" applyProtection="0"/>
    <xf numFmtId="174" fontId="35" fillId="0" borderId="0" applyFont="0" applyFill="0" applyBorder="0" applyAlignment="0" applyProtection="0"/>
    <xf numFmtId="175" fontId="48" fillId="0" borderId="0" applyFont="0" applyFill="0" applyBorder="0" applyAlignment="0" applyProtection="0"/>
    <xf numFmtId="176" fontId="48" fillId="0" borderId="0" applyFont="0" applyFill="0" applyBorder="0" applyAlignment="0" applyProtection="0"/>
    <xf numFmtId="0" fontId="49" fillId="0" borderId="0"/>
    <xf numFmtId="164" fontId="47" fillId="0" borderId="0" applyFont="0" applyFill="0" applyBorder="0" applyAlignment="0" applyProtection="0"/>
    <xf numFmtId="177" fontId="50" fillId="0" borderId="0" applyFont="0" applyFill="0" applyBorder="0" applyAlignment="0" applyProtection="0"/>
    <xf numFmtId="166" fontId="47"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4"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43" fontId="34" fillId="0" borderId="0" applyFont="0" applyFill="0" applyBorder="0" applyAlignment="0" applyProtection="0"/>
    <xf numFmtId="172" fontId="42"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69" fillId="0" borderId="0" applyFont="0" applyFill="0" applyBorder="0" applyAlignment="0" applyProtection="0"/>
    <xf numFmtId="0" fontId="34" fillId="0" borderId="0"/>
    <xf numFmtId="0" fontId="13"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77" fillId="0" borderId="0" applyFont="0" applyFill="0" applyBorder="0" applyAlignment="0" applyProtection="0"/>
    <xf numFmtId="0" fontId="1" fillId="0" borderId="0"/>
    <xf numFmtId="0" fontId="79" fillId="0" borderId="0"/>
  </cellStyleXfs>
  <cellXfs count="676">
    <xf numFmtId="0" fontId="0" fillId="0" borderId="0" xfId="0"/>
    <xf numFmtId="0" fontId="3" fillId="0" borderId="15" xfId="0" applyFont="1" applyBorder="1" applyAlignment="1">
      <alignment horizontal="center" vertical="center" wrapText="1"/>
    </xf>
    <xf numFmtId="0" fontId="3" fillId="0" borderId="15" xfId="0" applyFont="1" applyFill="1" applyBorder="1" applyAlignment="1">
      <alignment horizontal="center" vertical="center" wrapText="1"/>
    </xf>
    <xf numFmtId="0" fontId="4" fillId="0" borderId="0" xfId="0" applyFont="1"/>
    <xf numFmtId="0" fontId="56" fillId="0" borderId="0" xfId="0" applyFont="1" applyAlignment="1">
      <alignment vertical="center"/>
    </xf>
    <xf numFmtId="0" fontId="7" fillId="0" borderId="0" xfId="0" applyFont="1"/>
    <xf numFmtId="169" fontId="4" fillId="0" borderId="17" xfId="0" applyNumberFormat="1" applyFont="1" applyBorder="1" applyAlignment="1">
      <alignment horizontal="left" vertical="top" wrapText="1" indent="1"/>
    </xf>
    <xf numFmtId="169" fontId="4" fillId="0" borderId="17" xfId="0" applyNumberFormat="1" applyFont="1" applyBorder="1" applyAlignment="1">
      <alignment horizontal="center" vertical="top" wrapText="1"/>
    </xf>
    <xf numFmtId="169" fontId="4" fillId="0" borderId="18" xfId="0" applyNumberFormat="1" applyFont="1" applyBorder="1" applyAlignment="1">
      <alignment horizontal="left" vertical="top" wrapText="1" indent="1"/>
    </xf>
    <xf numFmtId="0" fontId="7" fillId="0" borderId="0" xfId="0" applyFont="1" applyFill="1"/>
    <xf numFmtId="169" fontId="4" fillId="0" borderId="18" xfId="0" applyNumberFormat="1" applyFont="1" applyFill="1" applyBorder="1" applyAlignment="1">
      <alignment horizontal="left" vertical="top" wrapText="1" indent="1"/>
    </xf>
    <xf numFmtId="0" fontId="58" fillId="0" borderId="0" xfId="0" applyFont="1"/>
    <xf numFmtId="0" fontId="4" fillId="0" borderId="0" xfId="0" applyFont="1" applyAlignment="1">
      <alignment horizontal="center" vertical="center"/>
    </xf>
    <xf numFmtId="0" fontId="3" fillId="0" borderId="0" xfId="0" applyFont="1"/>
    <xf numFmtId="0" fontId="7" fillId="0" borderId="0" xfId="0" applyFont="1" applyAlignment="1">
      <alignment horizontal="center"/>
    </xf>
    <xf numFmtId="0" fontId="60" fillId="0" borderId="0" xfId="0" applyFont="1"/>
    <xf numFmtId="0" fontId="58" fillId="0" borderId="0" xfId="0" applyFont="1" applyFill="1"/>
    <xf numFmtId="169" fontId="4" fillId="0" borderId="18" xfId="0" applyNumberFormat="1" applyFont="1" applyBorder="1" applyAlignment="1">
      <alignment horizontal="center" vertical="top" wrapText="1"/>
    </xf>
    <xf numFmtId="169" fontId="4" fillId="0" borderId="18" xfId="0" applyNumberFormat="1" applyFont="1" applyFill="1" applyBorder="1" applyAlignment="1">
      <alignment horizontal="center" vertical="top" wrapText="1"/>
    </xf>
    <xf numFmtId="2" fontId="4" fillId="0" borderId="0" xfId="0" applyNumberFormat="1" applyFont="1"/>
    <xf numFmtId="0" fontId="4" fillId="0" borderId="0" xfId="0" applyFont="1" applyAlignment="1">
      <alignment horizontal="left"/>
    </xf>
    <xf numFmtId="0" fontId="7" fillId="0" borderId="0" xfId="0" applyFont="1" applyAlignment="1">
      <alignment horizontal="left"/>
    </xf>
    <xf numFmtId="0" fontId="4" fillId="26" borderId="0" xfId="0" applyFont="1" applyFill="1"/>
    <xf numFmtId="0" fontId="4" fillId="0" borderId="0" xfId="0" applyFont="1" applyAlignment="1">
      <alignment horizontal="right" vertical="center"/>
    </xf>
    <xf numFmtId="0" fontId="4" fillId="27" borderId="9" xfId="0" applyFont="1" applyFill="1" applyBorder="1" applyAlignment="1">
      <alignment horizontal="center" vertical="center" wrapText="1"/>
    </xf>
    <xf numFmtId="0" fontId="65" fillId="27" borderId="9" xfId="0" applyFont="1" applyFill="1" applyBorder="1" applyAlignment="1">
      <alignment horizontal="center" vertical="center" wrapText="1"/>
    </xf>
    <xf numFmtId="0" fontId="65" fillId="27" borderId="9" xfId="0" applyFont="1" applyFill="1" applyBorder="1" applyAlignment="1">
      <alignment horizontal="justify" vertical="center" wrapText="1"/>
    </xf>
    <xf numFmtId="0" fontId="5" fillId="27" borderId="9" xfId="0" applyFont="1" applyFill="1" applyBorder="1" applyAlignment="1">
      <alignment horizontal="justify" vertical="center" wrapText="1"/>
    </xf>
    <xf numFmtId="0" fontId="4" fillId="27" borderId="9" xfId="0" applyFont="1" applyFill="1" applyBorder="1" applyAlignment="1">
      <alignment horizontal="justify" vertical="center" wrapText="1"/>
    </xf>
    <xf numFmtId="0" fontId="5" fillId="27" borderId="9" xfId="0" applyFont="1" applyFill="1" applyBorder="1" applyAlignment="1">
      <alignment horizontal="center" vertical="center" wrapText="1"/>
    </xf>
    <xf numFmtId="49" fontId="4" fillId="27" borderId="9" xfId="0" applyNumberFormat="1" applyFont="1" applyFill="1" applyBorder="1" applyAlignment="1">
      <alignment horizontal="center" vertical="center" wrapText="1"/>
    </xf>
    <xf numFmtId="0" fontId="3" fillId="27" borderId="9" xfId="0" applyFont="1" applyFill="1" applyBorder="1" applyAlignment="1">
      <alignment horizontal="center" vertical="center" wrapText="1"/>
    </xf>
    <xf numFmtId="0" fontId="3" fillId="0" borderId="0" xfId="0" applyFont="1" applyAlignment="1">
      <alignment horizontal="center" wrapText="1"/>
    </xf>
    <xf numFmtId="49" fontId="7" fillId="0" borderId="0" xfId="0" applyNumberFormat="1" applyFont="1"/>
    <xf numFmtId="0" fontId="3" fillId="27" borderId="9" xfId="0" applyFont="1" applyFill="1" applyBorder="1" applyAlignment="1">
      <alignment horizontal="justify" vertical="center" wrapText="1"/>
    </xf>
    <xf numFmtId="49" fontId="4" fillId="0" borderId="0" xfId="0" applyNumberFormat="1" applyFont="1"/>
    <xf numFmtId="169" fontId="4" fillId="27" borderId="9" xfId="0" applyNumberFormat="1" applyFont="1" applyFill="1" applyBorder="1" applyAlignment="1">
      <alignment horizontal="center" vertical="center" wrapText="1"/>
    </xf>
    <xf numFmtId="169" fontId="3" fillId="27" borderId="29" xfId="0" applyNumberFormat="1" applyFont="1" applyFill="1" applyBorder="1" applyAlignment="1">
      <alignment horizontal="center" vertical="center" wrapText="1"/>
    </xf>
    <xf numFmtId="169" fontId="3" fillId="27" borderId="29" xfId="0" applyNumberFormat="1" applyFont="1" applyFill="1" applyBorder="1" applyAlignment="1">
      <alignment horizontal="left" vertical="center" wrapText="1"/>
    </xf>
    <xf numFmtId="169" fontId="3" fillId="0" borderId="0" xfId="0" applyNumberFormat="1" applyFont="1"/>
    <xf numFmtId="43" fontId="4" fillId="27" borderId="9" xfId="66" applyFont="1" applyFill="1" applyBorder="1" applyAlignment="1">
      <alignment horizontal="center" vertical="center" wrapText="1"/>
    </xf>
    <xf numFmtId="178" fontId="4" fillId="27" borderId="9" xfId="66" applyNumberFormat="1" applyFont="1" applyFill="1" applyBorder="1" applyAlignment="1">
      <alignment horizontal="center" vertical="center" wrapText="1"/>
    </xf>
    <xf numFmtId="169" fontId="4" fillId="0" borderId="0" xfId="0" applyNumberFormat="1" applyFont="1" applyAlignment="1">
      <alignment vertical="center"/>
    </xf>
    <xf numFmtId="0" fontId="3" fillId="27" borderId="9" xfId="0" applyFont="1" applyFill="1" applyBorder="1" applyAlignment="1">
      <alignment horizontal="center" vertical="center" wrapText="1"/>
    </xf>
    <xf numFmtId="0" fontId="7" fillId="0" borderId="0" xfId="0" applyFont="1" applyAlignment="1">
      <alignment horizontal="right"/>
    </xf>
    <xf numFmtId="43" fontId="4" fillId="0" borderId="0" xfId="66" applyFont="1" applyAlignment="1">
      <alignment horizontal="right"/>
    </xf>
    <xf numFmtId="43" fontId="4" fillId="0" borderId="0" xfId="66" applyFont="1" applyFill="1" applyAlignment="1">
      <alignment horizontal="right"/>
    </xf>
    <xf numFmtId="43" fontId="3" fillId="0" borderId="0" xfId="66" applyFont="1" applyAlignment="1">
      <alignment horizontal="right" wrapText="1"/>
    </xf>
    <xf numFmtId="43" fontId="5" fillId="0" borderId="22" xfId="66" applyFont="1" applyBorder="1" applyAlignment="1">
      <alignment horizontal="right"/>
    </xf>
    <xf numFmtId="0" fontId="4" fillId="27" borderId="9" xfId="0" applyFont="1" applyFill="1" applyBorder="1" applyAlignment="1">
      <alignment horizontal="right" vertical="center" wrapText="1"/>
    </xf>
    <xf numFmtId="0" fontId="5" fillId="27" borderId="9" xfId="0" applyFont="1" applyFill="1" applyBorder="1" applyAlignment="1">
      <alignment horizontal="right" vertical="center" wrapText="1"/>
    </xf>
    <xf numFmtId="0" fontId="3" fillId="27" borderId="9" xfId="0" applyFont="1" applyFill="1" applyBorder="1" applyAlignment="1">
      <alignment horizontal="right" vertical="center" wrapText="1"/>
    </xf>
    <xf numFmtId="43" fontId="7" fillId="0" borderId="0" xfId="66" applyFont="1" applyAlignment="1">
      <alignment horizontal="right"/>
    </xf>
    <xf numFmtId="179" fontId="3" fillId="27" borderId="29" xfId="66" applyNumberFormat="1" applyFont="1" applyFill="1" applyBorder="1" applyAlignment="1">
      <alignment horizontal="right" vertical="center" wrapText="1"/>
    </xf>
    <xf numFmtId="180" fontId="7" fillId="0" borderId="0" xfId="66" applyNumberFormat="1" applyFont="1" applyAlignment="1">
      <alignment horizontal="right"/>
    </xf>
    <xf numFmtId="180" fontId="7" fillId="0" borderId="0" xfId="0" applyNumberFormat="1" applyFont="1" applyAlignment="1">
      <alignment horizontal="right"/>
    </xf>
    <xf numFmtId="179" fontId="3" fillId="27" borderId="9" xfId="66" applyNumberFormat="1" applyFont="1" applyFill="1" applyBorder="1" applyAlignment="1">
      <alignment horizontal="right" vertical="center" wrapText="1"/>
    </xf>
    <xf numFmtId="179" fontId="4" fillId="27" borderId="9" xfId="66" applyNumberFormat="1" applyFont="1" applyFill="1" applyBorder="1" applyAlignment="1">
      <alignment horizontal="right" vertical="center" wrapText="1"/>
    </xf>
    <xf numFmtId="179" fontId="4" fillId="26" borderId="9" xfId="66" applyNumberFormat="1" applyFont="1" applyFill="1" applyBorder="1" applyAlignment="1">
      <alignment horizontal="right" vertical="center" wrapText="1"/>
    </xf>
    <xf numFmtId="0" fontId="67" fillId="0" borderId="0" xfId="0" applyFont="1"/>
    <xf numFmtId="0" fontId="70" fillId="0" borderId="0" xfId="0" applyFont="1"/>
    <xf numFmtId="0" fontId="5" fillId="0" borderId="0" xfId="0" applyFont="1"/>
    <xf numFmtId="0" fontId="3" fillId="26" borderId="9" xfId="0" applyFont="1" applyFill="1" applyBorder="1" applyAlignment="1">
      <alignment horizontal="center" vertical="center" wrapText="1"/>
    </xf>
    <xf numFmtId="0" fontId="4" fillId="27" borderId="9" xfId="0" applyFont="1" applyFill="1" applyBorder="1" applyAlignment="1">
      <alignment horizontal="center" vertical="center" wrapText="1"/>
    </xf>
    <xf numFmtId="181" fontId="3" fillId="0" borderId="0" xfId="0" applyNumberFormat="1" applyFont="1"/>
    <xf numFmtId="179" fontId="5" fillId="27" borderId="9" xfId="66" applyNumberFormat="1" applyFont="1" applyFill="1" applyBorder="1" applyAlignment="1">
      <alignment horizontal="right" vertical="center" wrapText="1"/>
    </xf>
    <xf numFmtId="179" fontId="4" fillId="27" borderId="29" xfId="66" applyNumberFormat="1" applyFont="1" applyFill="1" applyBorder="1" applyAlignment="1">
      <alignment horizontal="right" vertical="center" wrapText="1"/>
    </xf>
    <xf numFmtId="179" fontId="5" fillId="27" borderId="29" xfId="66" applyNumberFormat="1" applyFont="1" applyFill="1" applyBorder="1" applyAlignment="1">
      <alignment horizontal="right" vertical="center" wrapText="1"/>
    </xf>
    <xf numFmtId="0" fontId="3" fillId="26" borderId="0" xfId="0" applyFont="1" applyFill="1"/>
    <xf numFmtId="0" fontId="7" fillId="26" borderId="0" xfId="0" applyFont="1" applyFill="1"/>
    <xf numFmtId="0" fontId="7" fillId="26" borderId="0" xfId="0" applyFont="1" applyFill="1" applyAlignment="1">
      <alignment horizontal="right"/>
    </xf>
    <xf numFmtId="43" fontId="7" fillId="26" borderId="0" xfId="66" applyFont="1" applyFill="1" applyAlignment="1">
      <alignment horizontal="right"/>
    </xf>
    <xf numFmtId="0" fontId="70" fillId="26" borderId="0" xfId="0" applyFont="1" applyFill="1"/>
    <xf numFmtId="0" fontId="4" fillId="26" borderId="9" xfId="0" applyFont="1" applyFill="1" applyBorder="1" applyAlignment="1">
      <alignment horizontal="center" vertical="center" wrapText="1"/>
    </xf>
    <xf numFmtId="49" fontId="4" fillId="26" borderId="9" xfId="0" applyNumberFormat="1" applyFont="1" applyFill="1" applyBorder="1" applyAlignment="1">
      <alignment horizontal="center" vertical="center" wrapText="1"/>
    </xf>
    <xf numFmtId="49" fontId="4" fillId="26" borderId="9" xfId="0" applyNumberFormat="1" applyFont="1" applyFill="1" applyBorder="1" applyAlignment="1">
      <alignment horizontal="right" vertical="center" wrapText="1"/>
    </xf>
    <xf numFmtId="43" fontId="4" fillId="26" borderId="9" xfId="66" applyFont="1" applyFill="1" applyBorder="1" applyAlignment="1">
      <alignment horizontal="right" vertical="center" wrapText="1"/>
    </xf>
    <xf numFmtId="49" fontId="68" fillId="26" borderId="9" xfId="0" applyNumberFormat="1" applyFont="1" applyFill="1" applyBorder="1" applyAlignment="1">
      <alignment horizontal="center" vertical="center" wrapText="1"/>
    </xf>
    <xf numFmtId="0" fontId="3" fillId="26" borderId="9" xfId="0" applyFont="1" applyFill="1" applyBorder="1" applyAlignment="1">
      <alignment horizontal="justify" vertical="center" wrapText="1"/>
    </xf>
    <xf numFmtId="0" fontId="3" fillId="26" borderId="9" xfId="0" applyFont="1" applyFill="1" applyBorder="1" applyAlignment="1">
      <alignment horizontal="right" vertical="center" wrapText="1"/>
    </xf>
    <xf numFmtId="0" fontId="5" fillId="26" borderId="9" xfId="0" applyFont="1" applyFill="1" applyBorder="1" applyAlignment="1">
      <alignment horizontal="justify" vertical="center" wrapText="1"/>
    </xf>
    <xf numFmtId="0" fontId="4" fillId="26" borderId="9" xfId="0" applyFont="1" applyFill="1" applyBorder="1" applyAlignment="1">
      <alignment horizontal="right" vertical="center" wrapText="1"/>
    </xf>
    <xf numFmtId="0" fontId="4" fillId="26" borderId="9" xfId="0" applyFont="1" applyFill="1" applyBorder="1" applyAlignment="1">
      <alignment horizontal="justify" vertical="center" wrapText="1"/>
    </xf>
    <xf numFmtId="0" fontId="5" fillId="26" borderId="9" xfId="0" applyFont="1" applyFill="1" applyBorder="1" applyAlignment="1">
      <alignment horizontal="center" vertical="center" wrapText="1"/>
    </xf>
    <xf numFmtId="0" fontId="5" fillId="26" borderId="9" xfId="0" applyFont="1" applyFill="1" applyBorder="1" applyAlignment="1">
      <alignment horizontal="right" vertical="center" wrapText="1"/>
    </xf>
    <xf numFmtId="0" fontId="3" fillId="27" borderId="9" xfId="0" applyFont="1" applyFill="1" applyBorder="1" applyAlignment="1">
      <alignment horizontal="center" vertical="center" wrapText="1"/>
    </xf>
    <xf numFmtId="0" fontId="3" fillId="27" borderId="9" xfId="0" applyFont="1" applyFill="1" applyBorder="1" applyAlignment="1">
      <alignment horizontal="center" vertical="center" wrapText="1"/>
    </xf>
    <xf numFmtId="0" fontId="3" fillId="26" borderId="9" xfId="0" applyFont="1" applyFill="1" applyBorder="1" applyAlignment="1">
      <alignment horizontal="center" vertical="center" wrapText="1"/>
    </xf>
    <xf numFmtId="0" fontId="4" fillId="27" borderId="9" xfId="0" applyFont="1" applyFill="1" applyBorder="1" applyAlignment="1">
      <alignment horizontal="center" vertical="center" wrapText="1"/>
    </xf>
    <xf numFmtId="43" fontId="3" fillId="26" borderId="9" xfId="66" applyFont="1" applyFill="1" applyBorder="1" applyAlignment="1">
      <alignment horizontal="right" vertical="center" wrapText="1"/>
    </xf>
    <xf numFmtId="43" fontId="71" fillId="26" borderId="9" xfId="66" applyFont="1" applyFill="1" applyBorder="1" applyAlignment="1">
      <alignment horizontal="right" vertical="center" wrapText="1"/>
    </xf>
    <xf numFmtId="43" fontId="68" fillId="26" borderId="9" xfId="66" applyFont="1" applyFill="1" applyBorder="1" applyAlignment="1">
      <alignment horizontal="right" vertical="center" wrapText="1"/>
    </xf>
    <xf numFmtId="43" fontId="5" fillId="26" borderId="9" xfId="66" applyFont="1" applyFill="1" applyBorder="1" applyAlignment="1">
      <alignment horizontal="right" vertical="center" wrapText="1"/>
    </xf>
    <xf numFmtId="43" fontId="4" fillId="26" borderId="29" xfId="66" applyFont="1" applyFill="1" applyBorder="1" applyAlignment="1">
      <alignment horizontal="right" vertical="center" wrapText="1"/>
    </xf>
    <xf numFmtId="4" fontId="68" fillId="26" borderId="9" xfId="66" applyNumberFormat="1" applyFont="1" applyFill="1" applyBorder="1" applyAlignment="1">
      <alignment horizontal="right" vertical="center" wrapText="1"/>
    </xf>
    <xf numFmtId="4" fontId="72" fillId="26" borderId="9" xfId="66" applyNumberFormat="1" applyFont="1" applyFill="1" applyBorder="1" applyAlignment="1">
      <alignment horizontal="right" vertical="center" wrapText="1"/>
    </xf>
    <xf numFmtId="4" fontId="71" fillId="26" borderId="9" xfId="66" applyNumberFormat="1" applyFont="1" applyFill="1" applyBorder="1" applyAlignment="1">
      <alignment horizontal="right" vertical="center" wrapText="1"/>
    </xf>
    <xf numFmtId="9" fontId="4" fillId="26" borderId="9" xfId="199" applyFont="1" applyFill="1" applyBorder="1" applyAlignment="1">
      <alignment horizontal="right" vertical="center" wrapText="1"/>
    </xf>
    <xf numFmtId="10" fontId="3" fillId="0" borderId="0" xfId="199" applyNumberFormat="1" applyFont="1"/>
    <xf numFmtId="182" fontId="3" fillId="0" borderId="0" xfId="199" applyNumberFormat="1" applyFont="1"/>
    <xf numFmtId="0" fontId="3" fillId="27" borderId="9" xfId="0" applyFont="1" applyFill="1" applyBorder="1" applyAlignment="1">
      <alignment horizontal="center" vertical="center" wrapText="1"/>
    </xf>
    <xf numFmtId="0" fontId="4" fillId="0" borderId="29" xfId="0" applyFont="1" applyBorder="1"/>
    <xf numFmtId="43" fontId="3" fillId="27" borderId="9" xfId="0" applyNumberFormat="1" applyFont="1" applyFill="1" applyBorder="1" applyAlignment="1">
      <alignment horizontal="center" vertical="center" wrapText="1"/>
    </xf>
    <xf numFmtId="43" fontId="3" fillId="27" borderId="9" xfId="66" applyFont="1" applyFill="1" applyBorder="1" applyAlignment="1">
      <alignment horizontal="center" vertical="center" wrapText="1"/>
    </xf>
    <xf numFmtId="169" fontId="4" fillId="0" borderId="0" xfId="0" applyNumberFormat="1" applyFont="1"/>
    <xf numFmtId="43" fontId="4" fillId="0" borderId="0" xfId="66" applyFont="1" applyAlignment="1">
      <alignment vertical="center"/>
    </xf>
    <xf numFmtId="43" fontId="4" fillId="0" borderId="0" xfId="66" applyFont="1"/>
    <xf numFmtId="43" fontId="3" fillId="0" borderId="0" xfId="0" applyNumberFormat="1" applyFont="1"/>
    <xf numFmtId="10" fontId="4" fillId="0" borderId="0" xfId="199" applyNumberFormat="1" applyFont="1"/>
    <xf numFmtId="43" fontId="3" fillId="27" borderId="9" xfId="66" applyFont="1" applyFill="1" applyBorder="1" applyAlignment="1">
      <alignment horizontal="center" vertical="center" wrapText="1"/>
    </xf>
    <xf numFmtId="43" fontId="3" fillId="27" borderId="9" xfId="66" applyFont="1" applyFill="1" applyBorder="1" applyAlignment="1">
      <alignment horizontal="center" vertical="center" wrapText="1"/>
    </xf>
    <xf numFmtId="43" fontId="4" fillId="27" borderId="9" xfId="0" applyNumberFormat="1" applyFont="1" applyFill="1" applyBorder="1" applyAlignment="1">
      <alignment horizontal="center" vertical="center" wrapText="1"/>
    </xf>
    <xf numFmtId="179" fontId="3" fillId="0" borderId="0" xfId="0" applyNumberFormat="1" applyFont="1"/>
    <xf numFmtId="43" fontId="3" fillId="27" borderId="9" xfId="66" applyFont="1" applyFill="1" applyBorder="1" applyAlignment="1">
      <alignment horizontal="right" vertical="center" wrapText="1"/>
    </xf>
    <xf numFmtId="43" fontId="7" fillId="0" borderId="0" xfId="66" applyFont="1"/>
    <xf numFmtId="43" fontId="58" fillId="0" borderId="0" xfId="66" applyFont="1"/>
    <xf numFmtId="43" fontId="3" fillId="28" borderId="9" xfId="66" applyFont="1" applyFill="1" applyBorder="1" applyAlignment="1">
      <alignment horizontal="center" vertical="center" wrapText="1"/>
    </xf>
    <xf numFmtId="43" fontId="4" fillId="27" borderId="9" xfId="66" applyFont="1" applyFill="1" applyBorder="1" applyAlignment="1">
      <alignment horizontal="right" vertical="center" wrapText="1"/>
    </xf>
    <xf numFmtId="43" fontId="4" fillId="28" borderId="9" xfId="66" applyFont="1" applyFill="1" applyBorder="1" applyAlignment="1">
      <alignment horizontal="center" vertical="center" wrapText="1"/>
    </xf>
    <xf numFmtId="43" fontId="4" fillId="26" borderId="9" xfId="66" applyFont="1" applyFill="1" applyBorder="1" applyAlignment="1">
      <alignment horizontal="center" vertical="center" wrapText="1"/>
    </xf>
    <xf numFmtId="43" fontId="7" fillId="0" borderId="0" xfId="0" applyNumberFormat="1" applyFont="1"/>
    <xf numFmtId="43" fontId="68" fillId="27" borderId="9" xfId="0" applyNumberFormat="1" applyFont="1" applyFill="1" applyBorder="1" applyAlignment="1">
      <alignment horizontal="center" vertical="center" wrapText="1"/>
    </xf>
    <xf numFmtId="179" fontId="4" fillId="0" borderId="0" xfId="0" applyNumberFormat="1" applyFont="1"/>
    <xf numFmtId="43" fontId="3" fillId="27" borderId="9" xfId="66" applyFont="1" applyFill="1" applyBorder="1" applyAlignment="1">
      <alignment horizontal="center" vertical="center" wrapText="1"/>
    </xf>
    <xf numFmtId="0" fontId="4" fillId="0" borderId="0" xfId="0" applyFont="1" applyFill="1" applyBorder="1"/>
    <xf numFmtId="0" fontId="3" fillId="0" borderId="29" xfId="0" applyFont="1" applyFill="1" applyBorder="1" applyAlignment="1">
      <alignment horizontal="center" vertical="center" wrapText="1"/>
    </xf>
    <xf numFmtId="169" fontId="2" fillId="0" borderId="29" xfId="0" applyNumberFormat="1" applyFont="1" applyFill="1" applyBorder="1" applyAlignment="1">
      <alignment horizontal="center" vertical="center" wrapText="1"/>
    </xf>
    <xf numFmtId="169" fontId="2" fillId="0" borderId="30" xfId="0" applyNumberFormat="1" applyFont="1" applyFill="1" applyBorder="1" applyAlignment="1">
      <alignment horizontal="center" vertical="center" wrapText="1"/>
    </xf>
    <xf numFmtId="0" fontId="2" fillId="0" borderId="0" xfId="0" applyFont="1" applyFill="1" applyBorder="1"/>
    <xf numFmtId="0" fontId="4" fillId="0" borderId="0" xfId="0" applyFont="1" applyFill="1" applyBorder="1" applyAlignment="1">
      <alignment wrapText="1"/>
    </xf>
    <xf numFmtId="0" fontId="3" fillId="0" borderId="0" xfId="0" applyFont="1" applyFill="1" applyBorder="1" applyAlignment="1">
      <alignment wrapText="1"/>
    </xf>
    <xf numFmtId="169" fontId="65" fillId="0" borderId="23" xfId="188" applyNumberFormat="1" applyFont="1" applyFill="1" applyBorder="1" applyAlignment="1">
      <alignment horizontal="left" vertical="top" wrapText="1"/>
    </xf>
    <xf numFmtId="4" fontId="65" fillId="0" borderId="23" xfId="197" applyNumberFormat="1" applyFont="1" applyFill="1" applyBorder="1" applyAlignment="1">
      <alignment horizontal="right" vertical="center" wrapText="1"/>
    </xf>
    <xf numFmtId="4" fontId="65" fillId="0" borderId="23" xfId="188" applyNumberFormat="1" applyFont="1" applyFill="1" applyBorder="1" applyAlignment="1">
      <alignment horizontal="right" vertical="center" wrapText="1"/>
    </xf>
    <xf numFmtId="169" fontId="65" fillId="0" borderId="23" xfId="188" applyNumberFormat="1" applyFont="1" applyFill="1" applyBorder="1" applyAlignment="1">
      <alignment horizontal="left" vertical="center" wrapText="1"/>
    </xf>
    <xf numFmtId="0" fontId="65" fillId="0" borderId="0" xfId="0" applyFont="1" applyFill="1" applyBorder="1" applyAlignment="1">
      <alignment wrapText="1"/>
    </xf>
    <xf numFmtId="0" fontId="65" fillId="0" borderId="23" xfId="0" applyFont="1" applyFill="1" applyBorder="1" applyAlignment="1">
      <alignment wrapText="1"/>
    </xf>
    <xf numFmtId="169" fontId="4" fillId="0" borderId="23" xfId="188" applyNumberFormat="1" applyFont="1" applyFill="1" applyBorder="1" applyAlignment="1">
      <alignment horizontal="left" vertical="top" wrapText="1"/>
    </xf>
    <xf numFmtId="4" fontId="4" fillId="0" borderId="23" xfId="197" applyNumberFormat="1" applyFont="1" applyFill="1" applyBorder="1" applyAlignment="1">
      <alignment horizontal="right" vertical="center" wrapText="1"/>
    </xf>
    <xf numFmtId="4" fontId="4" fillId="0" borderId="23" xfId="188" applyNumberFormat="1" applyFont="1" applyFill="1" applyBorder="1" applyAlignment="1">
      <alignment horizontal="right" vertical="center" wrapText="1"/>
    </xf>
    <xf numFmtId="0" fontId="4" fillId="0" borderId="23" xfId="0" applyFont="1" applyFill="1" applyBorder="1" applyAlignment="1">
      <alignment horizontal="right" vertical="center" wrapText="1"/>
    </xf>
    <xf numFmtId="0" fontId="4" fillId="0" borderId="23" xfId="0" applyFont="1" applyFill="1" applyBorder="1" applyAlignment="1">
      <alignment wrapText="1"/>
    </xf>
    <xf numFmtId="4" fontId="4" fillId="0" borderId="23" xfId="0" applyNumberFormat="1" applyFont="1" applyFill="1" applyBorder="1" applyAlignment="1">
      <alignment horizontal="right" vertical="center" wrapText="1"/>
    </xf>
    <xf numFmtId="0" fontId="4" fillId="0" borderId="0" xfId="0" applyFont="1" applyFill="1" applyBorder="1" applyAlignment="1">
      <alignment horizontal="center" vertical="center" wrapText="1"/>
    </xf>
    <xf numFmtId="0" fontId="4" fillId="0" borderId="23" xfId="0" applyFont="1" applyFill="1" applyBorder="1" applyAlignment="1">
      <alignment horizontal="center" vertical="center" wrapText="1"/>
    </xf>
    <xf numFmtId="169" fontId="3" fillId="0" borderId="23" xfId="188" applyNumberFormat="1" applyFont="1" applyFill="1" applyBorder="1" applyAlignment="1">
      <alignment horizontal="left" vertical="top" wrapText="1"/>
    </xf>
    <xf numFmtId="4" fontId="3" fillId="0" borderId="23" xfId="188" applyNumberFormat="1" applyFont="1" applyFill="1" applyBorder="1" applyAlignment="1">
      <alignment horizontal="right" vertical="center" wrapText="1"/>
    </xf>
    <xf numFmtId="169" fontId="3" fillId="0" borderId="23" xfId="188" applyNumberFormat="1" applyFont="1" applyFill="1" applyBorder="1" applyAlignment="1">
      <alignment horizontal="left" vertical="center" wrapText="1"/>
    </xf>
    <xf numFmtId="0" fontId="4" fillId="0" borderId="0" xfId="0" applyFont="1" applyFill="1" applyBorder="1" applyAlignment="1">
      <alignment vertical="center" wrapText="1"/>
    </xf>
    <xf numFmtId="0" fontId="4" fillId="0" borderId="23" xfId="0" applyFont="1" applyFill="1" applyBorder="1" applyAlignment="1">
      <alignment vertical="center" wrapText="1"/>
    </xf>
    <xf numFmtId="4" fontId="4" fillId="0" borderId="23" xfId="189" applyNumberFormat="1" applyFont="1" applyFill="1" applyBorder="1" applyAlignment="1">
      <alignment horizontal="right" vertical="center" wrapText="1"/>
    </xf>
    <xf numFmtId="0" fontId="4" fillId="0" borderId="23" xfId="135" applyFont="1" applyFill="1" applyBorder="1" applyAlignment="1">
      <alignment horizontal="left" vertical="center" wrapText="1"/>
    </xf>
    <xf numFmtId="0" fontId="4" fillId="0" borderId="23" xfId="0" applyFont="1" applyFill="1" applyBorder="1" applyAlignment="1">
      <alignment horizontal="left" vertical="center" wrapText="1"/>
    </xf>
    <xf numFmtId="169" fontId="4" fillId="0" borderId="23" xfId="188" applyNumberFormat="1" applyFont="1" applyFill="1" applyBorder="1" applyAlignment="1">
      <alignment horizontal="left" vertical="center" wrapText="1"/>
    </xf>
    <xf numFmtId="0" fontId="4" fillId="0" borderId="23" xfId="0" applyFont="1" applyFill="1" applyBorder="1" applyAlignment="1">
      <alignment horizontal="right" vertical="center" wrapText="1" shrinkToFit="1"/>
    </xf>
    <xf numFmtId="3" fontId="4" fillId="0" borderId="23" xfId="188" applyNumberFormat="1" applyFont="1" applyFill="1" applyBorder="1" applyAlignment="1">
      <alignment horizontal="right" vertical="center" wrapText="1"/>
    </xf>
    <xf numFmtId="4" fontId="4" fillId="0" borderId="23" xfId="189" applyNumberFormat="1" applyFont="1" applyFill="1" applyBorder="1" applyAlignment="1">
      <alignment horizontal="center" vertical="center" wrapText="1"/>
    </xf>
    <xf numFmtId="3" fontId="4" fillId="0" borderId="23" xfId="188" applyNumberFormat="1" applyFont="1" applyFill="1" applyBorder="1" applyAlignment="1">
      <alignment horizontal="center" vertical="center" wrapText="1"/>
    </xf>
    <xf numFmtId="4" fontId="4" fillId="0" borderId="23" xfId="189" applyNumberFormat="1" applyFont="1" applyFill="1" applyBorder="1" applyAlignment="1">
      <alignment horizontal="left" vertical="center" wrapText="1"/>
    </xf>
    <xf numFmtId="4" fontId="4" fillId="0" borderId="0" xfId="189" applyNumberFormat="1" applyFont="1" applyFill="1" applyBorder="1" applyAlignment="1">
      <alignment horizontal="center" vertical="center" wrapText="1"/>
    </xf>
    <xf numFmtId="3" fontId="4" fillId="0" borderId="0" xfId="188" applyNumberFormat="1" applyFont="1" applyFill="1" applyBorder="1" applyAlignment="1">
      <alignment horizontal="center" vertical="center" wrapText="1"/>
    </xf>
    <xf numFmtId="0" fontId="4" fillId="0" borderId="0" xfId="0" applyFont="1" applyFill="1" applyBorder="1" applyAlignment="1">
      <alignment horizontal="left" vertical="center" wrapText="1" shrinkToFit="1"/>
    </xf>
    <xf numFmtId="4" fontId="5" fillId="0" borderId="23" xfId="189" applyNumberFormat="1" applyFont="1" applyFill="1" applyBorder="1" applyAlignment="1">
      <alignment horizontal="center" vertical="center" wrapText="1"/>
    </xf>
    <xf numFmtId="4" fontId="5" fillId="0" borderId="0" xfId="189" applyNumberFormat="1" applyFont="1" applyFill="1" applyBorder="1" applyAlignment="1">
      <alignment horizontal="center" vertical="center" wrapText="1"/>
    </xf>
    <xf numFmtId="0" fontId="4" fillId="0" borderId="23" xfId="0" applyFont="1" applyFill="1" applyBorder="1" applyAlignment="1">
      <alignment horizontal="left" vertical="center" wrapText="1" shrinkToFit="1"/>
    </xf>
    <xf numFmtId="43" fontId="4" fillId="0" borderId="23" xfId="66" applyFont="1" applyFill="1" applyBorder="1" applyAlignment="1">
      <alignment horizontal="right" vertical="center" wrapText="1"/>
    </xf>
    <xf numFmtId="169" fontId="4" fillId="0" borderId="23" xfId="188" applyNumberFormat="1" applyFont="1" applyFill="1" applyBorder="1" applyAlignment="1">
      <alignment vertical="center" wrapText="1"/>
    </xf>
    <xf numFmtId="4" fontId="65" fillId="0" borderId="23" xfId="0" applyNumberFormat="1" applyFont="1" applyFill="1" applyBorder="1" applyAlignment="1">
      <alignment horizontal="right" vertical="center" wrapText="1"/>
    </xf>
    <xf numFmtId="0" fontId="65" fillId="0" borderId="0" xfId="0" applyFont="1" applyFill="1" applyBorder="1" applyAlignment="1">
      <alignment horizontal="center" vertical="center" wrapText="1"/>
    </xf>
    <xf numFmtId="0" fontId="65" fillId="0" borderId="23" xfId="0" applyFont="1" applyFill="1" applyBorder="1" applyAlignment="1">
      <alignment horizontal="left" vertical="center" wrapText="1"/>
    </xf>
    <xf numFmtId="4" fontId="4" fillId="0" borderId="23" xfId="190" applyNumberFormat="1" applyFont="1" applyFill="1" applyBorder="1" applyAlignment="1">
      <alignment vertical="center" wrapText="1"/>
    </xf>
    <xf numFmtId="0" fontId="61" fillId="0" borderId="0" xfId="0" applyFont="1" applyFill="1" applyBorder="1" applyAlignment="1">
      <alignment wrapText="1"/>
    </xf>
    <xf numFmtId="2" fontId="4" fillId="0" borderId="23" xfId="0" applyNumberFormat="1" applyFont="1" applyFill="1" applyBorder="1" applyAlignment="1">
      <alignment horizontal="left" vertical="center" wrapText="1"/>
    </xf>
    <xf numFmtId="0" fontId="65" fillId="0" borderId="23" xfId="135" applyFont="1" applyFill="1" applyBorder="1" applyAlignment="1">
      <alignment horizontal="left" vertical="center" wrapText="1"/>
    </xf>
    <xf numFmtId="4" fontId="4" fillId="0" borderId="23" xfId="188" applyNumberFormat="1" applyFont="1" applyFill="1" applyBorder="1" applyAlignment="1">
      <alignment horizontal="left" vertical="center" wrapText="1"/>
    </xf>
    <xf numFmtId="4" fontId="4" fillId="0" borderId="23" xfId="194" applyNumberFormat="1" applyFont="1" applyFill="1" applyBorder="1" applyAlignment="1">
      <alignment vertical="center" wrapText="1"/>
    </xf>
    <xf numFmtId="0" fontId="4" fillId="0" borderId="23" xfId="0" applyFont="1" applyFill="1" applyBorder="1" applyAlignment="1">
      <alignment horizontal="center" wrapText="1"/>
    </xf>
    <xf numFmtId="4" fontId="4" fillId="0" borderId="23" xfId="193" applyNumberFormat="1" applyFont="1" applyFill="1" applyBorder="1" applyAlignment="1">
      <alignment vertical="center" wrapText="1"/>
    </xf>
    <xf numFmtId="4" fontId="4" fillId="0" borderId="23" xfId="188" applyNumberFormat="1" applyFont="1" applyFill="1" applyBorder="1" applyAlignment="1">
      <alignment vertical="center" wrapText="1"/>
    </xf>
    <xf numFmtId="4" fontId="4" fillId="0" borderId="23" xfId="191" applyNumberFormat="1" applyFont="1" applyFill="1" applyBorder="1" applyAlignment="1">
      <alignment vertical="center" wrapText="1"/>
    </xf>
    <xf numFmtId="0" fontId="1" fillId="0" borderId="23" xfId="0" applyFont="1" applyFill="1" applyBorder="1" applyAlignment="1">
      <alignment wrapText="1"/>
    </xf>
    <xf numFmtId="0" fontId="4" fillId="0" borderId="23" xfId="191" applyNumberFormat="1" applyFont="1" applyFill="1" applyBorder="1" applyAlignment="1">
      <alignment vertical="center" wrapText="1"/>
    </xf>
    <xf numFmtId="4" fontId="4" fillId="0" borderId="23" xfId="189" applyNumberFormat="1" applyFont="1" applyFill="1" applyBorder="1" applyAlignment="1">
      <alignment vertical="center" wrapText="1"/>
    </xf>
    <xf numFmtId="0" fontId="1" fillId="0" borderId="23" xfId="0" applyFont="1" applyFill="1" applyBorder="1" applyAlignment="1">
      <alignment vertical="center" wrapText="1"/>
    </xf>
    <xf numFmtId="4" fontId="4" fillId="0" borderId="23" xfId="192" applyNumberFormat="1" applyFont="1" applyFill="1" applyBorder="1" applyAlignment="1">
      <alignment horizontal="left" vertical="center" wrapText="1"/>
    </xf>
    <xf numFmtId="0" fontId="1" fillId="0" borderId="0" xfId="0" applyFont="1" applyFill="1" applyBorder="1" applyAlignment="1">
      <alignment vertical="center" wrapText="1"/>
    </xf>
    <xf numFmtId="169" fontId="65" fillId="0" borderId="23" xfId="188" applyNumberFormat="1" applyFont="1" applyFill="1" applyBorder="1" applyAlignment="1">
      <alignment vertical="center" wrapText="1"/>
    </xf>
    <xf numFmtId="4" fontId="4" fillId="0" borderId="23" xfId="133" applyNumberFormat="1" applyFont="1" applyFill="1" applyBorder="1" applyAlignment="1">
      <alignment horizontal="right" vertical="center" wrapText="1"/>
    </xf>
    <xf numFmtId="2" fontId="65" fillId="0" borderId="23" xfId="0" applyNumberFormat="1" applyFont="1" applyFill="1" applyBorder="1" applyAlignment="1">
      <alignment horizontal="left" vertical="center" wrapText="1"/>
    </xf>
    <xf numFmtId="4" fontId="4" fillId="0" borderId="23" xfId="188" applyNumberFormat="1" applyFont="1" applyFill="1" applyBorder="1" applyAlignment="1">
      <alignment vertical="top" wrapText="1"/>
    </xf>
    <xf numFmtId="3" fontId="4" fillId="0" borderId="23" xfId="188" applyNumberFormat="1" applyFont="1" applyFill="1" applyBorder="1" applyAlignment="1">
      <alignment vertical="center" wrapText="1"/>
    </xf>
    <xf numFmtId="4" fontId="3" fillId="0" borderId="23" xfId="0" applyNumberFormat="1" applyFont="1" applyFill="1" applyBorder="1" applyAlignment="1">
      <alignment horizontal="right" vertical="center" wrapText="1"/>
    </xf>
    <xf numFmtId="0" fontId="3" fillId="0" borderId="23"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3" fillId="0" borderId="24" xfId="0" applyFont="1" applyFill="1" applyBorder="1" applyAlignment="1">
      <alignment horizontal="center" wrapText="1"/>
    </xf>
    <xf numFmtId="168" fontId="3" fillId="0" borderId="24" xfId="0" applyNumberFormat="1" applyFont="1" applyFill="1" applyBorder="1" applyAlignment="1">
      <alignment horizontal="center" vertical="center"/>
    </xf>
    <xf numFmtId="0" fontId="3" fillId="0" borderId="0" xfId="0" applyFont="1" applyFill="1" applyBorder="1"/>
    <xf numFmtId="43" fontId="3" fillId="27" borderId="9" xfId="66" applyFont="1" applyFill="1" applyBorder="1" applyAlignment="1">
      <alignment horizontal="center" vertical="center" wrapText="1"/>
    </xf>
    <xf numFmtId="4" fontId="4" fillId="0" borderId="0" xfId="0" applyNumberFormat="1" applyFont="1" applyFill="1" applyBorder="1" applyAlignment="1">
      <alignment horizontal="center"/>
    </xf>
    <xf numFmtId="0" fontId="4" fillId="0" borderId="0" xfId="0" applyFont="1" applyFill="1" applyBorder="1" applyAlignment="1">
      <alignment horizontal="center"/>
    </xf>
    <xf numFmtId="168" fontId="4" fillId="0" borderId="0" xfId="0" applyNumberFormat="1" applyFont="1" applyFill="1" applyBorder="1" applyAlignment="1">
      <alignment horizontal="center"/>
    </xf>
    <xf numFmtId="0" fontId="4" fillId="0" borderId="0" xfId="0" applyFont="1" applyFill="1" applyBorder="1" applyAlignment="1">
      <alignment horizontal="center" vertical="center"/>
    </xf>
    <xf numFmtId="169" fontId="4" fillId="0" borderId="29" xfId="0" applyNumberFormat="1" applyFont="1" applyFill="1" applyBorder="1" applyAlignment="1">
      <alignment horizontal="center" vertical="center" wrapText="1"/>
    </xf>
    <xf numFmtId="2" fontId="4" fillId="0" borderId="29" xfId="0" applyNumberFormat="1" applyFont="1" applyFill="1" applyBorder="1" applyAlignment="1">
      <alignment horizontal="center" vertical="center" wrapText="1"/>
    </xf>
    <xf numFmtId="168" fontId="4" fillId="0" borderId="29" xfId="0" applyNumberFormat="1" applyFont="1" applyFill="1" applyBorder="1" applyAlignment="1">
      <alignment horizontal="center" vertical="center" wrapText="1"/>
    </xf>
    <xf numFmtId="4" fontId="3" fillId="0" borderId="29" xfId="134" applyNumberFormat="1" applyFont="1" applyFill="1" applyBorder="1" applyAlignment="1">
      <alignment horizontal="center" vertical="center" wrapText="1"/>
    </xf>
    <xf numFmtId="169" fontId="3" fillId="0" borderId="25" xfId="188" applyNumberFormat="1" applyFont="1" applyFill="1" applyBorder="1" applyAlignment="1">
      <alignment horizontal="left" vertical="top" wrapText="1"/>
    </xf>
    <xf numFmtId="4" fontId="3" fillId="0" borderId="25" xfId="197" applyNumberFormat="1" applyFont="1" applyFill="1" applyBorder="1" applyAlignment="1">
      <alignment horizontal="right" vertical="center" wrapText="1"/>
    </xf>
    <xf numFmtId="4" fontId="3" fillId="0" borderId="25" xfId="188" applyNumberFormat="1" applyFont="1" applyFill="1" applyBorder="1" applyAlignment="1">
      <alignment horizontal="right" vertical="center" wrapText="1"/>
    </xf>
    <xf numFmtId="169" fontId="3" fillId="0" borderId="25" xfId="188" applyNumberFormat="1" applyFont="1" applyFill="1" applyBorder="1" applyAlignment="1">
      <alignment horizontal="left" vertical="center" wrapText="1"/>
    </xf>
    <xf numFmtId="0" fontId="4" fillId="0" borderId="23" xfId="127" applyFont="1" applyFill="1" applyBorder="1" applyAlignment="1">
      <alignment horizontal="left" vertical="center" wrapText="1"/>
    </xf>
    <xf numFmtId="43" fontId="3" fillId="27" borderId="9" xfId="66" applyFont="1" applyFill="1" applyBorder="1" applyAlignment="1">
      <alignment horizontal="center" vertical="center" wrapText="1"/>
    </xf>
    <xf numFmtId="4" fontId="68" fillId="0" borderId="23" xfId="188" applyNumberFormat="1" applyFont="1" applyFill="1" applyBorder="1" applyAlignment="1">
      <alignment horizontal="right" vertical="center" wrapText="1"/>
    </xf>
    <xf numFmtId="0" fontId="68" fillId="0" borderId="23" xfId="0" applyFont="1" applyFill="1" applyBorder="1" applyAlignment="1">
      <alignment wrapText="1"/>
    </xf>
    <xf numFmtId="169" fontId="68" fillId="0" borderId="23" xfId="188" applyNumberFormat="1" applyFont="1" applyFill="1" applyBorder="1" applyAlignment="1">
      <alignment horizontal="left" vertical="center" wrapText="1"/>
    </xf>
    <xf numFmtId="0" fontId="68" fillId="0" borderId="0" xfId="0" applyFont="1" applyFill="1" applyBorder="1" applyAlignment="1">
      <alignment wrapText="1"/>
    </xf>
    <xf numFmtId="3" fontId="4" fillId="0" borderId="0" xfId="188" applyNumberFormat="1" applyFont="1" applyFill="1" applyBorder="1" applyAlignment="1">
      <alignment horizontal="center" vertical="center" wrapText="1"/>
    </xf>
    <xf numFmtId="0" fontId="4" fillId="0" borderId="0" xfId="0" applyFont="1" applyFill="1" applyBorder="1" applyAlignment="1">
      <alignment horizontal="left" vertical="center" wrapText="1" shrinkToFit="1"/>
    </xf>
    <xf numFmtId="169" fontId="4" fillId="0" borderId="23" xfId="188" applyNumberFormat="1" applyFont="1" applyFill="1" applyBorder="1" applyAlignment="1">
      <alignment horizontal="left" vertical="center" wrapText="1"/>
    </xf>
    <xf numFmtId="3" fontId="4" fillId="0" borderId="23" xfId="188" applyNumberFormat="1" applyFont="1" applyFill="1" applyBorder="1" applyAlignment="1">
      <alignment horizontal="right" vertical="center" wrapText="1"/>
    </xf>
    <xf numFmtId="0" fontId="4" fillId="0" borderId="23" xfId="0" applyFont="1" applyFill="1" applyBorder="1" applyAlignment="1">
      <alignment horizontal="left" vertical="center" wrapText="1" shrinkToFit="1"/>
    </xf>
    <xf numFmtId="0" fontId="63" fillId="0" borderId="0" xfId="0" applyFont="1" applyFill="1" applyBorder="1" applyAlignment="1">
      <alignment wrapText="1"/>
    </xf>
    <xf numFmtId="0" fontId="63" fillId="0" borderId="0" xfId="0"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0" fontId="3" fillId="26" borderId="9" xfId="0" applyFont="1" applyFill="1" applyBorder="1" applyAlignment="1">
      <alignment horizontal="center" vertical="center" wrapText="1"/>
    </xf>
    <xf numFmtId="0" fontId="3" fillId="26" borderId="27" xfId="0" applyFont="1" applyFill="1" applyBorder="1" applyAlignment="1">
      <alignment horizontal="center" vertical="center" wrapText="1"/>
    </xf>
    <xf numFmtId="43" fontId="3" fillId="26" borderId="27" xfId="66" applyFont="1" applyFill="1" applyBorder="1" applyAlignment="1">
      <alignment horizontal="center" vertical="center" wrapText="1"/>
    </xf>
    <xf numFmtId="169" fontId="3" fillId="0" borderId="25" xfId="188" applyNumberFormat="1" applyFont="1" applyFill="1" applyBorder="1" applyAlignment="1">
      <alignment horizontal="center" vertical="center" wrapText="1"/>
    </xf>
    <xf numFmtId="169" fontId="65"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center" vertical="center" wrapText="1"/>
    </xf>
    <xf numFmtId="169" fontId="3" fillId="0" borderId="23" xfId="188" applyNumberFormat="1" applyFont="1" applyFill="1" applyBorder="1" applyAlignment="1">
      <alignment horizontal="center" vertical="center" wrapText="1"/>
    </xf>
    <xf numFmtId="0" fontId="65" fillId="0" borderId="23" xfId="0" applyFont="1" applyFill="1" applyBorder="1" applyAlignment="1">
      <alignment horizontal="center" vertical="center" wrapText="1"/>
    </xf>
    <xf numFmtId="3" fontId="65" fillId="0" borderId="23" xfId="195" applyNumberFormat="1" applyFont="1" applyFill="1" applyBorder="1" applyAlignment="1">
      <alignment horizontal="center" vertical="center" wrapText="1"/>
    </xf>
    <xf numFmtId="0" fontId="4" fillId="0" borderId="24" xfId="0" applyFont="1" applyFill="1" applyBorder="1" applyAlignment="1">
      <alignment horizontal="center" vertical="center"/>
    </xf>
    <xf numFmtId="168" fontId="3" fillId="0" borderId="0" xfId="0" applyNumberFormat="1" applyFont="1"/>
    <xf numFmtId="9" fontId="3" fillId="26" borderId="9" xfId="199" applyFont="1" applyFill="1" applyBorder="1" applyAlignment="1">
      <alignment horizontal="right" vertical="center" wrapText="1"/>
    </xf>
    <xf numFmtId="0" fontId="71" fillId="26" borderId="9" xfId="0" applyFont="1" applyFill="1" applyBorder="1" applyAlignment="1">
      <alignment horizontal="center" vertical="center" wrapText="1"/>
    </xf>
    <xf numFmtId="169" fontId="2" fillId="0" borderId="30" xfId="0" applyNumberFormat="1" applyFont="1" applyFill="1" applyBorder="1" applyAlignment="1">
      <alignment horizontal="center" vertical="center" wrapText="1"/>
    </xf>
    <xf numFmtId="3"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169" fontId="2" fillId="0" borderId="30" xfId="0" applyNumberFormat="1" applyFont="1" applyFill="1" applyBorder="1" applyAlignment="1">
      <alignment horizontal="center" vertical="center" wrapText="1"/>
    </xf>
    <xf numFmtId="0" fontId="3" fillId="0" borderId="0" xfId="0" applyFont="1" applyFill="1" applyBorder="1" applyAlignment="1"/>
    <xf numFmtId="2" fontId="4" fillId="0" borderId="23" xfId="0" applyNumberFormat="1" applyFont="1" applyFill="1" applyBorder="1" applyAlignment="1">
      <alignment wrapText="1"/>
    </xf>
    <xf numFmtId="168" fontId="3" fillId="0" borderId="25" xfId="188" applyNumberFormat="1" applyFont="1" applyFill="1" applyBorder="1" applyAlignment="1">
      <alignment horizontal="right" vertical="center" wrapText="1"/>
    </xf>
    <xf numFmtId="168" fontId="65" fillId="0" borderId="23" xfId="197" applyNumberFormat="1" applyFont="1" applyFill="1" applyBorder="1" applyAlignment="1">
      <alignment horizontal="right" vertical="center" wrapText="1"/>
    </xf>
    <xf numFmtId="168" fontId="4" fillId="0" borderId="23" xfId="188" applyNumberFormat="1" applyFont="1" applyFill="1" applyBorder="1" applyAlignment="1">
      <alignment horizontal="right" vertical="center" wrapText="1"/>
    </xf>
    <xf numFmtId="168" fontId="4" fillId="0" borderId="23" xfId="0" applyNumberFormat="1" applyFont="1" applyFill="1" applyBorder="1" applyAlignment="1">
      <alignment horizontal="right" vertical="center" wrapText="1" shrinkToFit="1"/>
    </xf>
    <xf numFmtId="168" fontId="65" fillId="0" borderId="23" xfId="188" applyNumberFormat="1" applyFont="1" applyFill="1" applyBorder="1" applyAlignment="1">
      <alignment horizontal="right" vertical="center" wrapText="1"/>
    </xf>
    <xf numFmtId="168" fontId="3" fillId="0" borderId="23" xfId="188" applyNumberFormat="1" applyFont="1" applyFill="1" applyBorder="1" applyAlignment="1">
      <alignment horizontal="right" vertical="center" wrapText="1"/>
    </xf>
    <xf numFmtId="168" fontId="4" fillId="0" borderId="23" xfId="0" applyNumberFormat="1" applyFont="1" applyFill="1" applyBorder="1" applyAlignment="1">
      <alignment horizontal="right" vertical="center" wrapText="1"/>
    </xf>
    <xf numFmtId="168" fontId="4" fillId="0" borderId="23" xfId="190" applyNumberFormat="1" applyFont="1" applyFill="1" applyBorder="1" applyAlignment="1">
      <alignment vertical="center" wrapText="1"/>
    </xf>
    <xf numFmtId="168" fontId="4" fillId="0" borderId="23" xfId="193" applyNumberFormat="1" applyFont="1" applyFill="1" applyBorder="1" applyAlignment="1">
      <alignment vertical="center" wrapText="1"/>
    </xf>
    <xf numFmtId="168" fontId="4" fillId="0" borderId="23" xfId="191" applyNumberFormat="1" applyFont="1" applyFill="1" applyBorder="1" applyAlignment="1">
      <alignment vertical="center" wrapText="1"/>
    </xf>
    <xf numFmtId="168" fontId="4" fillId="0" borderId="23" xfId="189" applyNumberFormat="1" applyFont="1" applyFill="1" applyBorder="1" applyAlignment="1">
      <alignment vertical="center" wrapText="1"/>
    </xf>
    <xf numFmtId="168" fontId="4" fillId="0" borderId="23" xfId="194" applyNumberFormat="1" applyFont="1" applyFill="1" applyBorder="1" applyAlignment="1">
      <alignment vertical="center" wrapText="1"/>
    </xf>
    <xf numFmtId="168" fontId="65" fillId="0" borderId="23" xfId="0" applyNumberFormat="1" applyFont="1" applyFill="1" applyBorder="1" applyAlignment="1">
      <alignment horizontal="right" vertical="center" wrapText="1"/>
    </xf>
    <xf numFmtId="168" fontId="4" fillId="0" borderId="23" xfId="197" applyNumberFormat="1" applyFont="1" applyFill="1" applyBorder="1" applyAlignment="1">
      <alignment horizontal="right" vertical="center" wrapText="1"/>
    </xf>
    <xf numFmtId="168" fontId="4" fillId="0" borderId="23" xfId="190" applyNumberFormat="1" applyFont="1" applyFill="1" applyBorder="1" applyAlignment="1">
      <alignment horizontal="right" vertical="center" wrapText="1"/>
    </xf>
    <xf numFmtId="168" fontId="4" fillId="0" borderId="23" xfId="0" applyNumberFormat="1" applyFont="1" applyFill="1" applyBorder="1" applyAlignment="1">
      <alignment wrapText="1"/>
    </xf>
    <xf numFmtId="168" fontId="65" fillId="0" borderId="23" xfId="0" applyNumberFormat="1" applyFont="1" applyFill="1" applyBorder="1" applyAlignment="1">
      <alignment horizontal="right" vertical="center" wrapText="1" shrinkToFit="1"/>
    </xf>
    <xf numFmtId="168" fontId="68" fillId="0" borderId="23" xfId="197" applyNumberFormat="1" applyFont="1" applyFill="1" applyBorder="1" applyAlignment="1">
      <alignment horizontal="right" vertical="center" wrapText="1"/>
    </xf>
    <xf numFmtId="168" fontId="3" fillId="0" borderId="23" xfId="0" applyNumberFormat="1" applyFont="1" applyFill="1" applyBorder="1" applyAlignment="1">
      <alignment horizontal="right" vertical="center" wrapText="1"/>
    </xf>
    <xf numFmtId="168" fontId="4" fillId="0" borderId="23" xfId="0" applyNumberFormat="1" applyFont="1" applyFill="1" applyBorder="1" applyAlignment="1">
      <alignment vertical="center" wrapText="1"/>
    </xf>
    <xf numFmtId="4" fontId="3" fillId="0" borderId="24" xfId="197" applyNumberFormat="1" applyFont="1" applyFill="1" applyBorder="1" applyAlignment="1">
      <alignment horizontal="right" vertical="center" wrapText="1"/>
    </xf>
    <xf numFmtId="0" fontId="4" fillId="28" borderId="9" xfId="0" applyFont="1" applyFill="1" applyBorder="1" applyAlignment="1">
      <alignment horizontal="right" vertical="center" wrapText="1"/>
    </xf>
    <xf numFmtId="169" fontId="4" fillId="0" borderId="0" xfId="0" applyNumberFormat="1" applyFont="1" applyBorder="1" applyAlignment="1">
      <alignment horizontal="left" vertical="top" wrapText="1" indent="1"/>
    </xf>
    <xf numFmtId="169" fontId="4" fillId="0" borderId="0" xfId="0" applyNumberFormat="1" applyFont="1" applyBorder="1" applyAlignment="1">
      <alignment horizontal="center" vertical="top" wrapText="1"/>
    </xf>
    <xf numFmtId="168" fontId="4" fillId="0" borderId="0" xfId="0" applyNumberFormat="1" applyFont="1" applyBorder="1" applyAlignment="1">
      <alignment horizontal="left" vertical="top" wrapText="1" indent="1"/>
    </xf>
    <xf numFmtId="168" fontId="4" fillId="0" borderId="0" xfId="0" applyNumberFormat="1" applyFont="1" applyBorder="1" applyAlignment="1">
      <alignment horizontal="right" vertical="top" wrapText="1" indent="1"/>
    </xf>
    <xf numFmtId="169" fontId="4" fillId="0" borderId="23" xfId="188" applyNumberFormat="1" applyFont="1" applyFill="1" applyBorder="1" applyAlignment="1">
      <alignment horizontal="left" vertical="center" wrapText="1"/>
    </xf>
    <xf numFmtId="0" fontId="4" fillId="0" borderId="29" xfId="0" applyFont="1" applyBorder="1" applyAlignment="1">
      <alignment horizontal="center"/>
    </xf>
    <xf numFmtId="43" fontId="4" fillId="0" borderId="29" xfId="0" applyNumberFormat="1" applyFont="1" applyBorder="1"/>
    <xf numFmtId="2" fontId="4" fillId="0" borderId="29" xfId="0" applyNumberFormat="1" applyFont="1" applyBorder="1"/>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0" fontId="4" fillId="0" borderId="23" xfId="0" applyFont="1" applyFill="1" applyBorder="1" applyAlignment="1">
      <alignment horizontal="left" vertical="center" wrapText="1"/>
    </xf>
    <xf numFmtId="0" fontId="3" fillId="27" borderId="9" xfId="0" applyFont="1" applyFill="1" applyBorder="1" applyAlignment="1">
      <alignment horizontal="center" vertical="center" wrapText="1"/>
    </xf>
    <xf numFmtId="43" fontId="3" fillId="27" borderId="9" xfId="66" applyFont="1" applyFill="1" applyBorder="1" applyAlignment="1">
      <alignment horizontal="center" vertical="center" wrapText="1"/>
    </xf>
    <xf numFmtId="0" fontId="4" fillId="0" borderId="23" xfId="0" applyFont="1" applyFill="1" applyBorder="1" applyAlignment="1">
      <alignment horizontal="left" vertical="center" wrapText="1" shrinkToFit="1"/>
    </xf>
    <xf numFmtId="0" fontId="4" fillId="27" borderId="9" xfId="0" applyFont="1" applyFill="1" applyBorder="1" applyAlignment="1">
      <alignment horizontal="center" vertical="center" wrapText="1"/>
    </xf>
    <xf numFmtId="0" fontId="73" fillId="0" borderId="0" xfId="0" applyFont="1" applyAlignment="1">
      <alignment wrapText="1"/>
    </xf>
    <xf numFmtId="0" fontId="74" fillId="0" borderId="0" xfId="0" applyFont="1" applyAlignment="1">
      <alignment horizontal="center" vertical="center" wrapText="1"/>
    </xf>
    <xf numFmtId="0" fontId="74" fillId="0" borderId="0" xfId="0" applyFont="1" applyAlignment="1">
      <alignment wrapText="1"/>
    </xf>
    <xf numFmtId="4" fontId="74" fillId="0" borderId="29" xfId="0" applyNumberFormat="1" applyFont="1" applyBorder="1" applyAlignment="1">
      <alignment horizontal="center" vertical="center" wrapText="1"/>
    </xf>
    <xf numFmtId="4" fontId="73" fillId="0" borderId="29" xfId="0" applyNumberFormat="1" applyFont="1" applyBorder="1" applyAlignment="1">
      <alignment wrapText="1"/>
    </xf>
    <xf numFmtId="4" fontId="74" fillId="0" borderId="29" xfId="0" applyNumberFormat="1" applyFont="1" applyBorder="1" applyAlignment="1">
      <alignment wrapText="1"/>
    </xf>
    <xf numFmtId="3" fontId="74" fillId="0" borderId="29" xfId="0" applyNumberFormat="1" applyFont="1" applyBorder="1" applyAlignment="1">
      <alignment horizontal="center" vertical="center" wrapText="1"/>
    </xf>
    <xf numFmtId="3" fontId="73" fillId="0" borderId="29" xfId="0" applyNumberFormat="1" applyFont="1" applyBorder="1" applyAlignment="1">
      <alignment horizontal="center" wrapText="1"/>
    </xf>
    <xf numFmtId="3" fontId="73" fillId="0" borderId="0" xfId="0" applyNumberFormat="1" applyFont="1" applyAlignment="1">
      <alignment horizontal="center" wrapText="1"/>
    </xf>
    <xf numFmtId="4" fontId="73" fillId="27" borderId="29" xfId="66" applyNumberFormat="1" applyFont="1" applyFill="1" applyBorder="1" applyAlignment="1">
      <alignment horizontal="left" vertical="center" wrapText="1"/>
    </xf>
    <xf numFmtId="0" fontId="76" fillId="0" borderId="0" xfId="0" applyFont="1"/>
    <xf numFmtId="0" fontId="76" fillId="0" borderId="0" xfId="0" applyFont="1" applyAlignment="1">
      <alignment wrapText="1"/>
    </xf>
    <xf numFmtId="0" fontId="76" fillId="0" borderId="0" xfId="0" applyFont="1" applyAlignment="1"/>
    <xf numFmtId="0" fontId="76" fillId="0" borderId="0" xfId="0" applyFont="1" applyAlignment="1">
      <alignment vertical="center"/>
    </xf>
    <xf numFmtId="0" fontId="3" fillId="26" borderId="9" xfId="0" applyFont="1" applyFill="1" applyBorder="1" applyAlignment="1">
      <alignment horizontal="center" vertical="center" wrapText="1"/>
    </xf>
    <xf numFmtId="43" fontId="3" fillId="26" borderId="27" xfId="66" applyFont="1" applyFill="1" applyBorder="1" applyAlignment="1">
      <alignment horizontal="center" vertical="center" wrapText="1"/>
    </xf>
    <xf numFmtId="2" fontId="4" fillId="27" borderId="9" xfId="0" applyNumberFormat="1" applyFont="1" applyFill="1" applyBorder="1" applyAlignment="1">
      <alignment horizontal="center" vertical="center" wrapText="1"/>
    </xf>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43" fontId="3" fillId="26" borderId="29" xfId="66" applyFont="1" applyFill="1" applyBorder="1" applyAlignment="1">
      <alignment horizontal="right" vertical="center" wrapText="1"/>
    </xf>
    <xf numFmtId="49" fontId="4" fillId="26" borderId="29" xfId="0" applyNumberFormat="1" applyFont="1" applyFill="1" applyBorder="1" applyAlignment="1">
      <alignment horizontal="center" vertical="center" wrapText="1"/>
    </xf>
    <xf numFmtId="49" fontId="3" fillId="26" borderId="29" xfId="0" applyNumberFormat="1" applyFont="1" applyFill="1" applyBorder="1" applyAlignment="1">
      <alignment horizontal="left" vertical="center" wrapText="1"/>
    </xf>
    <xf numFmtId="178" fontId="4" fillId="26" borderId="9" xfId="66" applyNumberFormat="1" applyFont="1" applyFill="1" applyBorder="1" applyAlignment="1">
      <alignment horizontal="center" vertical="center" wrapText="1"/>
    </xf>
    <xf numFmtId="43" fontId="4" fillId="0" borderId="0" xfId="0" applyNumberFormat="1" applyFont="1"/>
    <xf numFmtId="0" fontId="3" fillId="0" borderId="0" xfId="0" applyFont="1" applyAlignment="1">
      <alignment horizontal="center" wrapText="1"/>
    </xf>
    <xf numFmtId="0" fontId="3" fillId="27" borderId="9" xfId="0" applyFont="1" applyFill="1" applyBorder="1" applyAlignment="1">
      <alignment horizontal="center" vertical="center" wrapText="1"/>
    </xf>
    <xf numFmtId="43" fontId="3" fillId="27" borderId="9" xfId="66" applyFont="1" applyFill="1" applyBorder="1" applyAlignment="1">
      <alignment horizontal="center" vertical="center" wrapText="1"/>
    </xf>
    <xf numFmtId="0" fontId="3" fillId="26" borderId="9" xfId="0" applyFont="1" applyFill="1" applyBorder="1" applyAlignment="1">
      <alignment horizontal="center" vertical="center" wrapText="1"/>
    </xf>
    <xf numFmtId="0" fontId="4" fillId="27" borderId="9" xfId="0" applyFont="1" applyFill="1" applyBorder="1" applyAlignment="1">
      <alignment horizontal="center" vertical="center" wrapText="1"/>
    </xf>
    <xf numFmtId="0" fontId="4" fillId="0" borderId="0" xfId="0" applyFont="1" applyAlignment="1">
      <alignment horizontal="center"/>
    </xf>
    <xf numFmtId="0" fontId="7" fillId="26" borderId="0" xfId="0" applyFont="1" applyFill="1" applyAlignment="1">
      <alignment horizontal="center"/>
    </xf>
    <xf numFmtId="0" fontId="4" fillId="28" borderId="9" xfId="0" applyFont="1" applyFill="1" applyBorder="1" applyAlignment="1">
      <alignment horizontal="center" vertical="center" wrapText="1"/>
    </xf>
    <xf numFmtId="0" fontId="4" fillId="28" borderId="9" xfId="0" applyFont="1" applyFill="1" applyBorder="1" applyAlignment="1">
      <alignment horizontal="justify" vertical="center" wrapText="1"/>
    </xf>
    <xf numFmtId="179" fontId="4" fillId="28" borderId="29" xfId="66" applyNumberFormat="1" applyFont="1" applyFill="1" applyBorder="1" applyAlignment="1">
      <alignment horizontal="right" vertical="center" wrapText="1"/>
    </xf>
    <xf numFmtId="179" fontId="4" fillId="28" borderId="9" xfId="66" applyNumberFormat="1" applyFont="1" applyFill="1" applyBorder="1" applyAlignment="1">
      <alignment horizontal="right" vertical="center" wrapText="1"/>
    </xf>
    <xf numFmtId="0" fontId="4" fillId="28" borderId="0" xfId="0" applyFont="1" applyFill="1"/>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0" fontId="65" fillId="0" borderId="23" xfId="127" applyFont="1" applyFill="1" applyBorder="1" applyAlignment="1">
      <alignment horizontal="left" vertical="center" wrapText="1"/>
    </xf>
    <xf numFmtId="0" fontId="3" fillId="0" borderId="0" xfId="0" applyFont="1" applyFill="1" applyBorder="1" applyAlignment="1">
      <alignment horizontal="center"/>
    </xf>
    <xf numFmtId="0" fontId="3" fillId="0" borderId="0" xfId="0" applyFont="1" applyFill="1" applyBorder="1" applyAlignment="1">
      <alignment horizontal="center" vertical="center"/>
    </xf>
    <xf numFmtId="169" fontId="3" fillId="0" borderId="25" xfId="188" applyNumberFormat="1" applyFont="1" applyFill="1" applyBorder="1" applyAlignment="1">
      <alignment horizontal="center" vertical="top" wrapText="1"/>
    </xf>
    <xf numFmtId="169" fontId="65" fillId="0" borderId="23" xfId="188" applyNumberFormat="1" applyFont="1" applyFill="1" applyBorder="1" applyAlignment="1">
      <alignment horizontal="center" vertical="top" wrapText="1"/>
    </xf>
    <xf numFmtId="169" fontId="4" fillId="0" borderId="23" xfId="188" applyNumberFormat="1" applyFont="1" applyFill="1" applyBorder="1" applyAlignment="1">
      <alignment horizontal="center" vertical="top" wrapText="1"/>
    </xf>
    <xf numFmtId="169" fontId="3" fillId="0" borderId="23" xfId="188" applyNumberFormat="1" applyFont="1" applyFill="1" applyBorder="1" applyAlignment="1">
      <alignment horizontal="center" vertical="top" wrapText="1"/>
    </xf>
    <xf numFmtId="169" fontId="4" fillId="0" borderId="23" xfId="188" applyNumberFormat="1" applyFont="1" applyFill="1" applyBorder="1" applyAlignment="1">
      <alignment horizontal="center" vertical="center"/>
    </xf>
    <xf numFmtId="169" fontId="65" fillId="0" borderId="23" xfId="188" applyNumberFormat="1" applyFont="1" applyFill="1" applyBorder="1" applyAlignment="1">
      <alignment horizontal="center" vertical="center"/>
    </xf>
    <xf numFmtId="0" fontId="4" fillId="0" borderId="23" xfId="191" applyNumberFormat="1" applyFont="1" applyFill="1" applyBorder="1" applyAlignment="1">
      <alignment horizontal="center" vertical="center" wrapText="1"/>
    </xf>
    <xf numFmtId="43" fontId="4" fillId="0" borderId="23" xfId="66" applyFont="1" applyFill="1" applyBorder="1" applyAlignment="1">
      <alignment horizontal="center" vertical="center"/>
    </xf>
    <xf numFmtId="169" fontId="68"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center" wrapText="1"/>
    </xf>
    <xf numFmtId="0" fontId="65" fillId="0" borderId="23" xfId="0" applyFont="1" applyFill="1" applyBorder="1" applyAlignment="1">
      <alignment horizontal="center" wrapText="1"/>
    </xf>
    <xf numFmtId="0" fontId="3" fillId="0" borderId="24" xfId="0" applyFont="1" applyFill="1" applyBorder="1" applyAlignment="1">
      <alignment horizontal="center" vertical="center" wrapText="1"/>
    </xf>
    <xf numFmtId="0" fontId="4" fillId="0" borderId="0" xfId="0" applyFont="1" applyFill="1" applyBorder="1" applyAlignment="1">
      <alignment horizontal="center" wrapText="1"/>
    </xf>
    <xf numFmtId="169" fontId="4" fillId="0" borderId="23" xfId="188" applyNumberFormat="1" applyFont="1" applyFill="1" applyBorder="1" applyAlignment="1">
      <alignment horizontal="left" vertical="center" wrapText="1"/>
    </xf>
    <xf numFmtId="0" fontId="4" fillId="0" borderId="23" xfId="0" applyFont="1" applyFill="1" applyBorder="1" applyAlignment="1">
      <alignment horizontal="left" vertical="center" wrapText="1"/>
    </xf>
    <xf numFmtId="169" fontId="4" fillId="0" borderId="23" xfId="188" applyNumberFormat="1" applyFont="1" applyFill="1" applyBorder="1" applyAlignment="1">
      <alignment horizontal="center" vertical="center" wrapText="1"/>
    </xf>
    <xf numFmtId="168" fontId="7" fillId="0" borderId="0" xfId="0" applyNumberFormat="1" applyFont="1"/>
    <xf numFmtId="169" fontId="63" fillId="0" borderId="23" xfId="188" applyNumberFormat="1" applyFont="1" applyFill="1" applyBorder="1" applyAlignment="1">
      <alignment horizontal="center" vertical="center" wrapText="1"/>
    </xf>
    <xf numFmtId="179" fontId="5" fillId="0" borderId="0" xfId="0" applyNumberFormat="1" applyFont="1"/>
    <xf numFmtId="169" fontId="4" fillId="0" borderId="32" xfId="188" applyNumberFormat="1" applyFont="1" applyFill="1" applyBorder="1" applyAlignment="1">
      <alignment horizontal="center" vertical="center" wrapText="1"/>
    </xf>
    <xf numFmtId="169" fontId="4" fillId="0" borderId="32" xfId="188" applyNumberFormat="1" applyFont="1" applyFill="1" applyBorder="1" applyAlignment="1">
      <alignment horizontal="left" vertical="center" wrapText="1"/>
    </xf>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0" fontId="4" fillId="26" borderId="0" xfId="0" applyFont="1" applyFill="1" applyBorder="1" applyAlignment="1">
      <alignment horizontal="center" vertical="center" wrapText="1"/>
    </xf>
    <xf numFmtId="0" fontId="4" fillId="26" borderId="0" xfId="0" applyFont="1" applyFill="1" applyAlignment="1">
      <alignment vertical="center" wrapText="1"/>
    </xf>
    <xf numFmtId="0" fontId="4" fillId="26" borderId="0" xfId="0" applyFont="1" applyFill="1" applyAlignment="1">
      <alignment horizontal="center" vertical="center" wrapText="1"/>
    </xf>
    <xf numFmtId="4" fontId="4" fillId="26" borderId="29" xfId="195" applyNumberFormat="1" applyFont="1" applyFill="1" applyBorder="1" applyAlignment="1">
      <alignment horizontal="center" vertical="center" wrapText="1"/>
    </xf>
    <xf numFmtId="4" fontId="3" fillId="26" borderId="29" xfId="134" applyNumberFormat="1" applyFont="1" applyFill="1" applyBorder="1" applyAlignment="1">
      <alignment horizontal="center" vertical="center" wrapText="1"/>
    </xf>
    <xf numFmtId="169" fontId="4" fillId="26" borderId="29" xfId="195" applyNumberFormat="1" applyFont="1" applyFill="1" applyBorder="1" applyAlignment="1">
      <alignment horizontal="center" vertical="center" wrapText="1"/>
    </xf>
    <xf numFmtId="169" fontId="4" fillId="26" borderId="29" xfId="195" applyNumberFormat="1" applyFont="1" applyFill="1" applyBorder="1" applyAlignment="1">
      <alignment horizontal="left" vertical="center" wrapText="1"/>
    </xf>
    <xf numFmtId="37" fontId="4" fillId="26" borderId="29" xfId="195" applyNumberFormat="1" applyFont="1" applyFill="1" applyBorder="1" applyAlignment="1">
      <alignment horizontal="center" vertical="center" wrapText="1"/>
    </xf>
    <xf numFmtId="3" fontId="3" fillId="26" borderId="29" xfId="188" applyNumberFormat="1" applyFont="1" applyFill="1" applyBorder="1" applyAlignment="1">
      <alignment horizontal="center" vertical="center" wrapText="1"/>
    </xf>
    <xf numFmtId="4" fontId="3" fillId="26" borderId="29" xfId="188" applyNumberFormat="1" applyFont="1" applyFill="1" applyBorder="1" applyAlignment="1">
      <alignment horizontal="left" vertical="center" wrapText="1"/>
    </xf>
    <xf numFmtId="4" fontId="4" fillId="26" borderId="29" xfId="188" applyNumberFormat="1" applyFont="1" applyFill="1" applyBorder="1" applyAlignment="1">
      <alignment horizontal="center" vertical="center" wrapText="1"/>
    </xf>
    <xf numFmtId="4" fontId="3" fillId="26" borderId="29" xfId="188" applyNumberFormat="1" applyFont="1" applyFill="1" applyBorder="1" applyAlignment="1">
      <alignment vertical="center" wrapText="1"/>
    </xf>
    <xf numFmtId="183" fontId="3" fillId="26" borderId="29" xfId="188" applyNumberFormat="1" applyFont="1" applyFill="1" applyBorder="1" applyAlignment="1">
      <alignment vertical="center" wrapText="1"/>
    </xf>
    <xf numFmtId="0" fontId="4" fillId="26" borderId="29" xfId="0" applyFont="1" applyFill="1" applyBorder="1" applyAlignment="1">
      <alignment horizontal="center" vertical="center" wrapText="1"/>
    </xf>
    <xf numFmtId="0" fontId="4" fillId="29" borderId="0" xfId="0" applyFont="1" applyFill="1" applyAlignment="1">
      <alignment vertical="center" wrapText="1"/>
    </xf>
    <xf numFmtId="0" fontId="3" fillId="26" borderId="0" xfId="0" applyFont="1" applyFill="1" applyAlignment="1">
      <alignment vertical="center" wrapText="1"/>
    </xf>
    <xf numFmtId="4" fontId="3" fillId="26" borderId="29" xfId="188" applyNumberFormat="1" applyFont="1" applyFill="1" applyBorder="1" applyAlignment="1">
      <alignment horizontal="center" vertical="center" wrapText="1"/>
    </xf>
    <xf numFmtId="0" fontId="3" fillId="26" borderId="29" xfId="0" applyFont="1" applyFill="1" applyBorder="1" applyAlignment="1">
      <alignment horizontal="center" vertical="center" wrapText="1"/>
    </xf>
    <xf numFmtId="0" fontId="3" fillId="28" borderId="0" xfId="0" applyFont="1" applyFill="1" applyAlignment="1">
      <alignment vertical="center" wrapText="1"/>
    </xf>
    <xf numFmtId="3" fontId="4" fillId="26" borderId="29" xfId="188" applyNumberFormat="1" applyFont="1" applyFill="1" applyBorder="1" applyAlignment="1">
      <alignment horizontal="center" vertical="center" wrapText="1"/>
    </xf>
    <xf numFmtId="0" fontId="4" fillId="26" borderId="29" xfId="0" applyFont="1" applyFill="1" applyBorder="1" applyAlignment="1">
      <alignment horizontal="left" vertical="center" wrapText="1"/>
    </xf>
    <xf numFmtId="4" fontId="4" fillId="26" borderId="29" xfId="197" applyNumberFormat="1" applyFont="1" applyFill="1" applyBorder="1" applyAlignment="1">
      <alignment vertical="center" wrapText="1"/>
    </xf>
    <xf numFmtId="4" fontId="4" fillId="26" borderId="29" xfId="0" applyNumberFormat="1" applyFont="1" applyFill="1" applyBorder="1" applyAlignment="1">
      <alignment vertical="center" wrapText="1"/>
    </xf>
    <xf numFmtId="4" fontId="4" fillId="26" borderId="29" xfId="188" applyNumberFormat="1" applyFont="1" applyFill="1" applyBorder="1" applyAlignment="1">
      <alignment vertical="center" wrapText="1"/>
    </xf>
    <xf numFmtId="183" fontId="4" fillId="26" borderId="29" xfId="0" applyNumberFormat="1" applyFont="1" applyFill="1" applyBorder="1" applyAlignment="1">
      <alignment vertical="center" wrapText="1"/>
    </xf>
    <xf numFmtId="2" fontId="4" fillId="26" borderId="29" xfId="0" applyNumberFormat="1" applyFont="1" applyFill="1" applyBorder="1" applyAlignment="1">
      <alignment horizontal="left" vertical="center" wrapText="1"/>
    </xf>
    <xf numFmtId="169" fontId="4" fillId="26" borderId="29" xfId="188" applyNumberFormat="1" applyFont="1" applyFill="1" applyBorder="1" applyAlignment="1">
      <alignment horizontal="center" vertical="center" wrapText="1"/>
    </xf>
    <xf numFmtId="0" fontId="4" fillId="26" borderId="0" xfId="0" applyFont="1" applyFill="1" applyBorder="1" applyAlignment="1">
      <alignment horizontal="center"/>
    </xf>
    <xf numFmtId="0" fontId="4" fillId="26" borderId="0" xfId="0" applyFont="1" applyFill="1" applyBorder="1"/>
    <xf numFmtId="168" fontId="4" fillId="26" borderId="0" xfId="0" applyNumberFormat="1" applyFont="1" applyFill="1" applyBorder="1" applyAlignment="1">
      <alignment horizontal="center" vertical="top" wrapText="1"/>
    </xf>
    <xf numFmtId="3" fontId="65" fillId="26" borderId="29" xfId="188" applyNumberFormat="1" applyFont="1" applyFill="1" applyBorder="1" applyAlignment="1">
      <alignment horizontal="center" vertical="center" wrapText="1"/>
    </xf>
    <xf numFmtId="4" fontId="65" fillId="26" borderId="29" xfId="188" applyNumberFormat="1" applyFont="1" applyFill="1" applyBorder="1" applyAlignment="1">
      <alignment horizontal="left" vertical="center" wrapText="1"/>
    </xf>
    <xf numFmtId="4" fontId="4" fillId="26" borderId="29" xfId="0" applyNumberFormat="1" applyFont="1" applyFill="1" applyBorder="1" applyAlignment="1">
      <alignment horizontal="center" vertical="center" wrapText="1"/>
    </xf>
    <xf numFmtId="169" fontId="4" fillId="26" borderId="29" xfId="188" applyNumberFormat="1" applyFont="1" applyFill="1" applyBorder="1" applyAlignment="1">
      <alignment horizontal="left" vertical="center" wrapText="1"/>
    </xf>
    <xf numFmtId="4" fontId="4" fillId="26" borderId="29" xfId="197" applyNumberFormat="1" applyFont="1" applyFill="1" applyBorder="1" applyAlignment="1">
      <alignment horizontal="right" vertical="center" wrapText="1"/>
    </xf>
    <xf numFmtId="4" fontId="4" fillId="26" borderId="29" xfId="0" applyNumberFormat="1" applyFont="1" applyFill="1" applyBorder="1" applyAlignment="1">
      <alignment horizontal="right" vertical="center" wrapText="1" shrinkToFit="1"/>
    </xf>
    <xf numFmtId="4" fontId="4" fillId="26" borderId="29" xfId="0" applyNumberFormat="1" applyFont="1" applyFill="1" applyBorder="1" applyAlignment="1">
      <alignment horizontal="right" vertical="center" wrapText="1"/>
    </xf>
    <xf numFmtId="183" fontId="4" fillId="26" borderId="29" xfId="0" applyNumberFormat="1" applyFont="1" applyFill="1" applyBorder="1" applyAlignment="1">
      <alignment horizontal="right" vertical="center" wrapText="1"/>
    </xf>
    <xf numFmtId="0" fontId="7" fillId="26" borderId="0" xfId="0" applyFont="1" applyFill="1" applyBorder="1" applyAlignment="1">
      <alignment horizontal="center"/>
    </xf>
    <xf numFmtId="4" fontId="4" fillId="26" borderId="29" xfId="189" applyNumberFormat="1" applyFont="1" applyFill="1" applyBorder="1" applyAlignment="1">
      <alignment horizontal="center" vertical="center" wrapText="1"/>
    </xf>
    <xf numFmtId="4" fontId="4" fillId="26" borderId="29" xfId="190" applyNumberFormat="1" applyFont="1" applyFill="1" applyBorder="1" applyAlignment="1">
      <alignment horizontal="right" vertical="center" wrapText="1"/>
    </xf>
    <xf numFmtId="183" fontId="4" fillId="26" borderId="29" xfId="190" applyNumberFormat="1" applyFont="1" applyFill="1" applyBorder="1" applyAlignment="1">
      <alignment horizontal="right" vertical="center" wrapText="1"/>
    </xf>
    <xf numFmtId="0" fontId="4" fillId="26" borderId="29" xfId="0" applyFont="1" applyFill="1" applyBorder="1" applyAlignment="1">
      <alignment horizontal="center" vertical="center" wrapText="1" shrinkToFit="1"/>
    </xf>
    <xf numFmtId="0" fontId="61" fillId="26" borderId="0" xfId="0" applyFont="1" applyFill="1" applyBorder="1"/>
    <xf numFmtId="0" fontId="61" fillId="26" borderId="0" xfId="0" applyFont="1" applyFill="1"/>
    <xf numFmtId="0" fontId="4" fillId="26" borderId="27" xfId="0" applyFont="1" applyFill="1" applyBorder="1" applyAlignment="1">
      <alignment horizontal="center" vertical="center" wrapText="1" shrinkToFit="1"/>
    </xf>
    <xf numFmtId="4" fontId="4" fillId="26" borderId="29" xfId="189" applyNumberFormat="1" applyFont="1" applyFill="1" applyBorder="1" applyAlignment="1">
      <alignment horizontal="right" vertical="center" wrapText="1"/>
    </xf>
    <xf numFmtId="0" fontId="4" fillId="26" borderId="29" xfId="0" applyFont="1" applyFill="1" applyBorder="1" applyAlignment="1">
      <alignment horizontal="left" vertical="center" wrapText="1" shrinkToFit="1"/>
    </xf>
    <xf numFmtId="4" fontId="4" fillId="26" borderId="11" xfId="189" applyNumberFormat="1" applyFont="1" applyFill="1" applyBorder="1" applyAlignment="1">
      <alignment horizontal="center" vertical="center" wrapText="1"/>
    </xf>
    <xf numFmtId="4" fontId="4" fillId="26" borderId="11" xfId="189" applyNumberFormat="1" applyFont="1" applyFill="1" applyBorder="1" applyAlignment="1">
      <alignment horizontal="right" vertical="center" wrapText="1"/>
    </xf>
    <xf numFmtId="4" fontId="4" fillId="26" borderId="11" xfId="190" applyNumberFormat="1" applyFont="1" applyFill="1" applyBorder="1" applyAlignment="1">
      <alignment horizontal="right" vertical="center" wrapText="1"/>
    </xf>
    <xf numFmtId="183" fontId="4" fillId="26" borderId="11" xfId="190" applyNumberFormat="1" applyFont="1" applyFill="1" applyBorder="1" applyAlignment="1">
      <alignment horizontal="right" vertical="center" wrapText="1"/>
    </xf>
    <xf numFmtId="0" fontId="4" fillId="26" borderId="11" xfId="0" applyFont="1" applyFill="1" applyBorder="1" applyAlignment="1">
      <alignment horizontal="left" vertical="center" wrapText="1" shrinkToFit="1"/>
    </xf>
    <xf numFmtId="4" fontId="5" fillId="26" borderId="23" xfId="189" applyNumberFormat="1" applyFont="1" applyFill="1" applyBorder="1" applyAlignment="1">
      <alignment horizontal="center" vertical="center" wrapText="1"/>
    </xf>
    <xf numFmtId="4" fontId="4" fillId="26" borderId="23" xfId="189" applyNumberFormat="1" applyFont="1" applyFill="1" applyBorder="1" applyAlignment="1">
      <alignment horizontal="right" vertical="center" wrapText="1"/>
    </xf>
    <xf numFmtId="4" fontId="5" fillId="26" borderId="23" xfId="190" applyNumberFormat="1" applyFont="1" applyFill="1" applyBorder="1" applyAlignment="1">
      <alignment horizontal="right" vertical="center" wrapText="1"/>
    </xf>
    <xf numFmtId="183" fontId="5" fillId="26" borderId="23" xfId="190" applyNumberFormat="1" applyFont="1" applyFill="1" applyBorder="1" applyAlignment="1">
      <alignment horizontal="right" vertical="center" wrapText="1"/>
    </xf>
    <xf numFmtId="0" fontId="5" fillId="26" borderId="23" xfId="0" applyFont="1" applyFill="1" applyBorder="1" applyAlignment="1">
      <alignment horizontal="left" vertical="center" wrapText="1" shrinkToFit="1"/>
    </xf>
    <xf numFmtId="0" fontId="78" fillId="26" borderId="0" xfId="0" applyFont="1" applyFill="1" applyBorder="1"/>
    <xf numFmtId="0" fontId="78" fillId="26" borderId="0" xfId="0" applyFont="1" applyFill="1"/>
    <xf numFmtId="4" fontId="5" fillId="26" borderId="24" xfId="189" applyNumberFormat="1" applyFont="1" applyFill="1" applyBorder="1" applyAlignment="1">
      <alignment horizontal="center" vertical="center" wrapText="1"/>
    </xf>
    <xf numFmtId="4" fontId="4" fillId="26" borderId="24" xfId="189" applyNumberFormat="1" applyFont="1" applyFill="1" applyBorder="1" applyAlignment="1">
      <alignment horizontal="right" vertical="center" wrapText="1"/>
    </xf>
    <xf numFmtId="4" fontId="5" fillId="26" borderId="24" xfId="190" applyNumberFormat="1" applyFont="1" applyFill="1" applyBorder="1" applyAlignment="1">
      <alignment horizontal="right" vertical="center" wrapText="1"/>
    </xf>
    <xf numFmtId="183" fontId="5" fillId="26" borderId="24" xfId="190" applyNumberFormat="1" applyFont="1" applyFill="1" applyBorder="1" applyAlignment="1">
      <alignment horizontal="right" vertical="center" wrapText="1"/>
    </xf>
    <xf numFmtId="0" fontId="5" fillId="26" borderId="24" xfId="0" applyFont="1" applyFill="1" applyBorder="1" applyAlignment="1">
      <alignment horizontal="left" vertical="center" wrapText="1" shrinkToFit="1"/>
    </xf>
    <xf numFmtId="4" fontId="5" fillId="26" borderId="29" xfId="189" applyNumberFormat="1" applyFont="1" applyFill="1" applyBorder="1" applyAlignment="1">
      <alignment horizontal="center" vertical="center" wrapText="1"/>
    </xf>
    <xf numFmtId="4" fontId="4" fillId="26" borderId="29" xfId="188" applyNumberFormat="1" applyFont="1" applyFill="1" applyBorder="1" applyAlignment="1">
      <alignment horizontal="left" vertical="center" wrapText="1"/>
    </xf>
    <xf numFmtId="4" fontId="4" fillId="26" borderId="29" xfId="188" applyNumberFormat="1" applyFont="1" applyFill="1" applyBorder="1" applyAlignment="1">
      <alignment horizontal="right" vertical="center" wrapText="1"/>
    </xf>
    <xf numFmtId="183" fontId="4" fillId="26" borderId="29" xfId="188" applyNumberFormat="1" applyFont="1" applyFill="1" applyBorder="1" applyAlignment="1">
      <alignment horizontal="right" vertical="center" wrapText="1"/>
    </xf>
    <xf numFmtId="0" fontId="4" fillId="26" borderId="29" xfId="206" applyFont="1" applyFill="1" applyBorder="1" applyAlignment="1">
      <alignment horizontal="left" vertical="center" wrapText="1" shrinkToFit="1"/>
    </xf>
    <xf numFmtId="4" fontId="4" fillId="26" borderId="29" xfId="67" applyNumberFormat="1" applyFont="1" applyFill="1" applyBorder="1" applyAlignment="1">
      <alignment horizontal="right" vertical="center" wrapText="1" shrinkToFit="1"/>
    </xf>
    <xf numFmtId="183" fontId="4" fillId="26" borderId="29" xfId="67" applyNumberFormat="1" applyFont="1" applyFill="1" applyBorder="1" applyAlignment="1">
      <alignment horizontal="right" vertical="center" wrapText="1" shrinkToFit="1"/>
    </xf>
    <xf numFmtId="4" fontId="4" fillId="26" borderId="29" xfId="195" applyNumberFormat="1" applyFont="1" applyFill="1" applyBorder="1" applyAlignment="1">
      <alignment horizontal="left" vertical="center" wrapText="1"/>
    </xf>
    <xf numFmtId="0" fontId="4" fillId="26" borderId="11" xfId="0" applyFont="1" applyFill="1" applyBorder="1" applyAlignment="1">
      <alignment horizontal="center" vertical="center" wrapText="1"/>
    </xf>
    <xf numFmtId="4" fontId="4" fillId="26" borderId="11" xfId="197" applyNumberFormat="1" applyFont="1" applyFill="1" applyBorder="1" applyAlignment="1">
      <alignment horizontal="right" vertical="center" wrapText="1"/>
    </xf>
    <xf numFmtId="4" fontId="4" fillId="26" borderId="11" xfId="0" applyNumberFormat="1" applyFont="1" applyFill="1" applyBorder="1" applyAlignment="1">
      <alignment horizontal="right" vertical="center" wrapText="1" shrinkToFit="1"/>
    </xf>
    <xf numFmtId="4" fontId="4" fillId="26" borderId="11" xfId="188" applyNumberFormat="1" applyFont="1" applyFill="1" applyBorder="1" applyAlignment="1">
      <alignment vertical="center" wrapText="1"/>
    </xf>
    <xf numFmtId="4" fontId="4" fillId="26" borderId="11" xfId="0" applyNumberFormat="1" applyFont="1" applyFill="1" applyBorder="1" applyAlignment="1">
      <alignment horizontal="right" vertical="center" wrapText="1"/>
    </xf>
    <xf numFmtId="4" fontId="4" fillId="26" borderId="11" xfId="188" applyNumberFormat="1" applyFont="1" applyFill="1" applyBorder="1" applyAlignment="1">
      <alignment horizontal="right" vertical="center" wrapText="1"/>
    </xf>
    <xf numFmtId="183" fontId="4" fillId="26" borderId="11" xfId="188" applyNumberFormat="1" applyFont="1" applyFill="1" applyBorder="1" applyAlignment="1">
      <alignment horizontal="right" vertical="center" wrapText="1"/>
    </xf>
    <xf numFmtId="183" fontId="4" fillId="26" borderId="11" xfId="0" applyNumberFormat="1" applyFont="1" applyFill="1" applyBorder="1" applyAlignment="1">
      <alignment horizontal="right" vertical="center" wrapText="1"/>
    </xf>
    <xf numFmtId="0" fontId="4" fillId="26" borderId="23" xfId="0" applyFont="1" applyFill="1" applyBorder="1" applyAlignment="1">
      <alignment horizontal="center" vertical="center" wrapText="1"/>
    </xf>
    <xf numFmtId="4" fontId="4" fillId="26" borderId="23" xfId="197" applyNumberFormat="1" applyFont="1" applyFill="1" applyBorder="1" applyAlignment="1">
      <alignment horizontal="right" vertical="center" wrapText="1"/>
    </xf>
    <xf numFmtId="4" fontId="4" fillId="26" borderId="23" xfId="0" applyNumberFormat="1" applyFont="1" applyFill="1" applyBorder="1" applyAlignment="1">
      <alignment horizontal="right" vertical="center" wrapText="1" shrinkToFit="1"/>
    </xf>
    <xf numFmtId="4" fontId="4" fillId="26" borderId="23" xfId="188" applyNumberFormat="1" applyFont="1" applyFill="1" applyBorder="1" applyAlignment="1">
      <alignment vertical="center" wrapText="1"/>
    </xf>
    <xf numFmtId="4" fontId="4" fillId="26" borderId="23" xfId="0" applyNumberFormat="1" applyFont="1" applyFill="1" applyBorder="1" applyAlignment="1">
      <alignment horizontal="right" vertical="center" wrapText="1"/>
    </xf>
    <xf numFmtId="4" fontId="4" fillId="26" borderId="23" xfId="188" applyNumberFormat="1" applyFont="1" applyFill="1" applyBorder="1" applyAlignment="1">
      <alignment horizontal="right" vertical="center" wrapText="1"/>
    </xf>
    <xf numFmtId="183" fontId="4" fillId="26" borderId="23" xfId="188" applyNumberFormat="1" applyFont="1" applyFill="1" applyBorder="1" applyAlignment="1">
      <alignment horizontal="right" vertical="center" wrapText="1"/>
    </xf>
    <xf numFmtId="183" fontId="4" fillId="26" borderId="23" xfId="0" applyNumberFormat="1" applyFont="1" applyFill="1" applyBorder="1" applyAlignment="1">
      <alignment horizontal="right" vertical="center" wrapText="1"/>
    </xf>
    <xf numFmtId="0" fontId="4" fillId="26" borderId="23" xfId="0" applyFont="1" applyFill="1" applyBorder="1" applyAlignment="1">
      <alignment horizontal="left" vertical="center" wrapText="1" shrinkToFit="1"/>
    </xf>
    <xf numFmtId="0" fontId="4" fillId="26" borderId="24" xfId="0" applyFont="1" applyFill="1" applyBorder="1" applyAlignment="1">
      <alignment horizontal="center" vertical="center" wrapText="1"/>
    </xf>
    <xf numFmtId="4" fontId="4" fillId="26" borderId="24" xfId="197" applyNumberFormat="1" applyFont="1" applyFill="1" applyBorder="1" applyAlignment="1">
      <alignment horizontal="right" vertical="center" wrapText="1"/>
    </xf>
    <xf numFmtId="4" fontId="4" fillId="26" borderId="24" xfId="0" applyNumberFormat="1" applyFont="1" applyFill="1" applyBorder="1" applyAlignment="1">
      <alignment horizontal="right" vertical="center" wrapText="1" shrinkToFit="1"/>
    </xf>
    <xf numFmtId="4" fontId="4" fillId="26" borderId="24" xfId="188" applyNumberFormat="1" applyFont="1" applyFill="1" applyBorder="1" applyAlignment="1">
      <alignment vertical="center" wrapText="1"/>
    </xf>
    <xf numFmtId="4" fontId="4" fillId="26" borderId="24" xfId="0" applyNumberFormat="1" applyFont="1" applyFill="1" applyBorder="1" applyAlignment="1">
      <alignment horizontal="right" vertical="center" wrapText="1"/>
    </xf>
    <xf numFmtId="4" fontId="4" fillId="26" borderId="24" xfId="188" applyNumberFormat="1" applyFont="1" applyFill="1" applyBorder="1" applyAlignment="1">
      <alignment horizontal="right" vertical="center" wrapText="1"/>
    </xf>
    <xf numFmtId="183" fontId="4" fillId="26" borderId="24" xfId="188" applyNumberFormat="1" applyFont="1" applyFill="1" applyBorder="1" applyAlignment="1">
      <alignment horizontal="right" vertical="center" wrapText="1"/>
    </xf>
    <xf numFmtId="183" fontId="4" fillId="26" borderId="24" xfId="0" applyNumberFormat="1" applyFont="1" applyFill="1" applyBorder="1" applyAlignment="1">
      <alignment horizontal="right" vertical="center" wrapText="1"/>
    </xf>
    <xf numFmtId="0" fontId="4" fillId="26" borderId="24" xfId="0" applyFont="1" applyFill="1" applyBorder="1" applyAlignment="1">
      <alignment horizontal="left" vertical="center" wrapText="1" shrinkToFit="1"/>
    </xf>
    <xf numFmtId="0" fontId="3" fillId="26" borderId="29" xfId="0" applyFont="1" applyFill="1" applyBorder="1" applyAlignment="1">
      <alignment horizontal="left" vertical="center" wrapText="1"/>
    </xf>
    <xf numFmtId="0" fontId="4" fillId="26" borderId="29" xfId="0" applyFont="1" applyFill="1" applyBorder="1" applyAlignment="1">
      <alignment horizontal="left" wrapText="1"/>
    </xf>
    <xf numFmtId="0" fontId="4" fillId="26" borderId="29" xfId="0" applyFont="1" applyFill="1" applyBorder="1" applyAlignment="1">
      <alignment horizontal="center" vertical="top" wrapText="1"/>
    </xf>
    <xf numFmtId="43" fontId="4" fillId="26" borderId="29" xfId="207" applyFont="1" applyFill="1" applyBorder="1" applyAlignment="1">
      <alignment horizontal="center" vertical="center"/>
    </xf>
    <xf numFmtId="0" fontId="4" fillId="26" borderId="29" xfId="0" applyFont="1" applyFill="1" applyBorder="1" applyAlignment="1">
      <alignment horizontal="left" vertical="center"/>
    </xf>
    <xf numFmtId="184" fontId="4" fillId="26" borderId="29" xfId="207" applyNumberFormat="1" applyFont="1" applyFill="1" applyBorder="1" applyAlignment="1">
      <alignment horizontal="left" vertical="center" wrapText="1"/>
    </xf>
    <xf numFmtId="0" fontId="4" fillId="0" borderId="29" xfId="0" applyFont="1" applyBorder="1" applyAlignment="1">
      <alignment horizontal="left" vertical="center" wrapText="1"/>
    </xf>
    <xf numFmtId="0" fontId="4" fillId="0" borderId="29" xfId="0" applyFont="1" applyBorder="1" applyAlignment="1">
      <alignment horizontal="center" vertical="center" wrapText="1"/>
    </xf>
    <xf numFmtId="185" fontId="4" fillId="26" borderId="29" xfId="207" applyNumberFormat="1" applyFont="1" applyFill="1" applyBorder="1" applyAlignment="1">
      <alignment horizontal="left" vertical="center" wrapText="1"/>
    </xf>
    <xf numFmtId="0" fontId="4" fillId="26" borderId="26" xfId="0" applyFont="1" applyFill="1" applyBorder="1" applyAlignment="1">
      <alignment horizontal="center" vertical="center" wrapText="1" shrinkToFit="1"/>
    </xf>
    <xf numFmtId="0" fontId="4" fillId="0" borderId="0" xfId="0" applyFont="1" applyAlignment="1">
      <alignment horizontal="center" wrapText="1"/>
    </xf>
    <xf numFmtId="0" fontId="4" fillId="0" borderId="29" xfId="0" applyFont="1" applyBorder="1" applyAlignment="1">
      <alignment horizontal="left" wrapText="1"/>
    </xf>
    <xf numFmtId="0" fontId="4" fillId="26" borderId="27" xfId="0" applyFont="1" applyFill="1" applyBorder="1" applyAlignment="1">
      <alignment horizontal="center" vertical="center" wrapText="1"/>
    </xf>
    <xf numFmtId="4" fontId="3" fillId="26" borderId="29" xfId="188" applyNumberFormat="1" applyFont="1" applyFill="1" applyBorder="1" applyAlignment="1">
      <alignment horizontal="right" vertical="center" wrapText="1"/>
    </xf>
    <xf numFmtId="183" fontId="3" fillId="26" borderId="29" xfId="188" applyNumberFormat="1" applyFont="1" applyFill="1" applyBorder="1" applyAlignment="1">
      <alignment horizontal="right" vertical="center" wrapText="1"/>
    </xf>
    <xf numFmtId="0" fontId="4" fillId="26" borderId="0" xfId="0" applyFont="1" applyFill="1" applyBorder="1" applyAlignment="1">
      <alignment vertical="center" wrapText="1"/>
    </xf>
    <xf numFmtId="3" fontId="3" fillId="26" borderId="29" xfId="195" applyNumberFormat="1" applyFont="1" applyFill="1" applyBorder="1" applyAlignment="1">
      <alignment horizontal="center" vertical="center" wrapText="1"/>
    </xf>
    <xf numFmtId="4" fontId="3" fillId="26" borderId="29" xfId="195" applyNumberFormat="1" applyFont="1" applyFill="1" applyBorder="1" applyAlignment="1">
      <alignment horizontal="left" vertical="center" wrapText="1"/>
    </xf>
    <xf numFmtId="4" fontId="4" fillId="26" borderId="29" xfId="195" applyNumberFormat="1" applyFont="1" applyFill="1" applyBorder="1" applyAlignment="1">
      <alignment horizontal="right" vertical="center" wrapText="1"/>
    </xf>
    <xf numFmtId="183" fontId="4" fillId="26" borderId="29" xfId="195" applyNumberFormat="1" applyFont="1" applyFill="1" applyBorder="1" applyAlignment="1">
      <alignment horizontal="right" vertical="center" wrapText="1"/>
    </xf>
    <xf numFmtId="0" fontId="4" fillId="0" borderId="26" xfId="0" applyFont="1" applyBorder="1" applyAlignment="1">
      <alignment horizontal="left" vertical="center" wrapText="1"/>
    </xf>
    <xf numFmtId="3" fontId="4" fillId="26" borderId="29" xfId="195" applyNumberFormat="1" applyFont="1" applyFill="1" applyBorder="1" applyAlignment="1">
      <alignment horizontal="center" vertical="center" wrapText="1"/>
    </xf>
    <xf numFmtId="4" fontId="4" fillId="26" borderId="26" xfId="195" applyNumberFormat="1" applyFont="1" applyFill="1" applyBorder="1" applyAlignment="1">
      <alignment horizontal="left" vertical="center" wrapText="1"/>
    </xf>
    <xf numFmtId="4" fontId="4" fillId="26" borderId="11" xfId="195" applyNumberFormat="1" applyFont="1" applyFill="1" applyBorder="1" applyAlignment="1">
      <alignment horizontal="center" vertical="center" wrapText="1"/>
    </xf>
    <xf numFmtId="4" fontId="4" fillId="26" borderId="11" xfId="195" applyNumberFormat="1" applyFont="1" applyFill="1" applyBorder="1" applyAlignment="1">
      <alignment horizontal="right" vertical="center" wrapText="1"/>
    </xf>
    <xf numFmtId="183" fontId="4" fillId="26" borderId="11" xfId="195" applyNumberFormat="1" applyFont="1" applyFill="1" applyBorder="1" applyAlignment="1">
      <alignment horizontal="right" vertical="center" wrapText="1"/>
    </xf>
    <xf numFmtId="4" fontId="4" fillId="26" borderId="11" xfId="195" applyNumberFormat="1" applyFont="1" applyFill="1" applyBorder="1" applyAlignment="1">
      <alignment horizontal="left" vertical="center" wrapText="1"/>
    </xf>
    <xf numFmtId="4" fontId="4" fillId="26" borderId="24" xfId="195" applyNumberFormat="1" applyFont="1" applyFill="1" applyBorder="1" applyAlignment="1">
      <alignment horizontal="center" vertical="center" wrapText="1"/>
    </xf>
    <xf numFmtId="4" fontId="4" fillId="26" borderId="24" xfId="195" applyNumberFormat="1" applyFont="1" applyFill="1" applyBorder="1" applyAlignment="1">
      <alignment horizontal="right" vertical="center" wrapText="1"/>
    </xf>
    <xf numFmtId="183" fontId="4" fillId="26" borderId="24" xfId="195" applyNumberFormat="1" applyFont="1" applyFill="1" applyBorder="1" applyAlignment="1">
      <alignment horizontal="right" vertical="center" wrapText="1"/>
    </xf>
    <xf numFmtId="4" fontId="4" fillId="26" borderId="24" xfId="195" applyNumberFormat="1" applyFont="1" applyFill="1" applyBorder="1" applyAlignment="1">
      <alignment horizontal="left" vertical="center" wrapText="1"/>
    </xf>
    <xf numFmtId="0" fontId="4" fillId="26" borderId="28" xfId="0" applyFont="1" applyFill="1" applyBorder="1" applyAlignment="1">
      <alignment horizontal="left" vertical="center" wrapText="1"/>
    </xf>
    <xf numFmtId="4" fontId="4" fillId="26" borderId="26" xfId="0" applyNumberFormat="1" applyFont="1" applyFill="1" applyBorder="1" applyAlignment="1">
      <alignment horizontal="right" vertical="center" wrapText="1"/>
    </xf>
    <xf numFmtId="4" fontId="4" fillId="26" borderId="26" xfId="188" applyNumberFormat="1" applyFont="1" applyFill="1" applyBorder="1" applyAlignment="1">
      <alignment horizontal="right" vertical="center" wrapText="1"/>
    </xf>
    <xf numFmtId="183" fontId="4" fillId="26" borderId="26" xfId="0" applyNumberFormat="1" applyFont="1" applyFill="1" applyBorder="1" applyAlignment="1">
      <alignment horizontal="right" vertical="center" wrapText="1"/>
    </xf>
    <xf numFmtId="0" fontId="4" fillId="26" borderId="26" xfId="0" applyFont="1" applyFill="1" applyBorder="1" applyAlignment="1">
      <alignment horizontal="left" vertical="center" wrapText="1" shrinkToFit="1"/>
    </xf>
    <xf numFmtId="169" fontId="4" fillId="26" borderId="11" xfId="188" applyNumberFormat="1" applyFont="1" applyFill="1" applyBorder="1" applyAlignment="1">
      <alignment horizontal="center" vertical="center" wrapText="1"/>
    </xf>
    <xf numFmtId="169" fontId="5" fillId="26" borderId="23" xfId="188" applyNumberFormat="1" applyFont="1" applyFill="1" applyBorder="1" applyAlignment="1">
      <alignment horizontal="center" vertical="center" wrapText="1"/>
    </xf>
    <xf numFmtId="4" fontId="5" fillId="26" borderId="23" xfId="0" applyNumberFormat="1" applyFont="1" applyFill="1" applyBorder="1" applyAlignment="1">
      <alignment horizontal="right" vertical="center" wrapText="1"/>
    </xf>
    <xf numFmtId="183" fontId="5" fillId="26" borderId="23" xfId="0" applyNumberFormat="1" applyFont="1" applyFill="1" applyBorder="1" applyAlignment="1">
      <alignment horizontal="right" vertical="center" wrapText="1"/>
    </xf>
    <xf numFmtId="0" fontId="5" fillId="26" borderId="0" xfId="0" applyFont="1" applyFill="1" applyBorder="1" applyAlignment="1">
      <alignment horizontal="center"/>
    </xf>
    <xf numFmtId="0" fontId="5" fillId="26" borderId="0" xfId="0" applyFont="1" applyFill="1" applyBorder="1"/>
    <xf numFmtId="0" fontId="67" fillId="26" borderId="0" xfId="0" applyFont="1" applyFill="1" applyBorder="1" applyAlignment="1">
      <alignment horizontal="center"/>
    </xf>
    <xf numFmtId="169" fontId="5" fillId="26" borderId="24" xfId="188" applyNumberFormat="1" applyFont="1" applyFill="1" applyBorder="1" applyAlignment="1">
      <alignment horizontal="center" vertical="center" wrapText="1"/>
    </xf>
    <xf numFmtId="4" fontId="5" fillId="26" borderId="24" xfId="0" applyNumberFormat="1" applyFont="1" applyFill="1" applyBorder="1" applyAlignment="1">
      <alignment horizontal="right" vertical="center" wrapText="1"/>
    </xf>
    <xf numFmtId="183" fontId="5" fillId="26" borderId="24" xfId="0" applyNumberFormat="1" applyFont="1" applyFill="1" applyBorder="1" applyAlignment="1">
      <alignment horizontal="right" vertical="center" wrapText="1"/>
    </xf>
    <xf numFmtId="4" fontId="5" fillId="26" borderId="23" xfId="197" applyNumberFormat="1" applyFont="1" applyFill="1" applyBorder="1" applyAlignment="1">
      <alignment horizontal="right" vertical="center" wrapText="1"/>
    </xf>
    <xf numFmtId="4" fontId="5" fillId="26" borderId="23" xfId="188" applyNumberFormat="1" applyFont="1" applyFill="1" applyBorder="1" applyAlignment="1">
      <alignment horizontal="right" vertical="center" wrapText="1"/>
    </xf>
    <xf numFmtId="4" fontId="5" fillId="26" borderId="24" xfId="197" applyNumberFormat="1" applyFont="1" applyFill="1" applyBorder="1" applyAlignment="1">
      <alignment horizontal="right" vertical="center" wrapText="1"/>
    </xf>
    <xf numFmtId="4" fontId="5" fillId="26" borderId="24" xfId="188" applyNumberFormat="1" applyFont="1" applyFill="1" applyBorder="1" applyAlignment="1">
      <alignment horizontal="right" vertical="center" wrapText="1"/>
    </xf>
    <xf numFmtId="169" fontId="4" fillId="26" borderId="24" xfId="188" applyNumberFormat="1" applyFont="1" applyFill="1" applyBorder="1" applyAlignment="1">
      <alignment horizontal="center" vertical="center" wrapText="1"/>
    </xf>
    <xf numFmtId="4" fontId="5" fillId="26" borderId="27" xfId="0" applyNumberFormat="1" applyFont="1" applyFill="1" applyBorder="1" applyAlignment="1">
      <alignment horizontal="right" vertical="center" wrapText="1"/>
    </xf>
    <xf numFmtId="183" fontId="5" fillId="26" borderId="27" xfId="0" applyNumberFormat="1" applyFont="1" applyFill="1" applyBorder="1" applyAlignment="1">
      <alignment horizontal="right" vertical="center" wrapText="1"/>
    </xf>
    <xf numFmtId="0" fontId="5" fillId="26" borderId="27" xfId="0" applyFont="1" applyFill="1" applyBorder="1" applyAlignment="1">
      <alignment horizontal="left" vertical="center" wrapText="1" shrinkToFit="1"/>
    </xf>
    <xf numFmtId="169" fontId="4" fillId="26" borderId="27" xfId="188" applyNumberFormat="1" applyFont="1" applyFill="1" applyBorder="1" applyAlignment="1">
      <alignment horizontal="center" vertical="center" wrapText="1"/>
    </xf>
    <xf numFmtId="0" fontId="4" fillId="0" borderId="29" xfId="0" applyFont="1" applyBorder="1" applyAlignment="1">
      <alignment horizontal="center" vertical="center"/>
    </xf>
    <xf numFmtId="4" fontId="4" fillId="26" borderId="29" xfId="198" applyNumberFormat="1" applyFont="1" applyFill="1" applyBorder="1" applyAlignment="1">
      <alignment horizontal="center" vertical="center" wrapText="1"/>
    </xf>
    <xf numFmtId="4" fontId="4" fillId="26" borderId="29" xfId="190" applyNumberFormat="1" applyFont="1" applyFill="1" applyBorder="1" applyAlignment="1">
      <alignment horizontal="left" vertical="center" wrapText="1"/>
    </xf>
    <xf numFmtId="4" fontId="4" fillId="26" borderId="29" xfId="198" applyNumberFormat="1" applyFont="1" applyFill="1" applyBorder="1" applyAlignment="1">
      <alignment horizontal="left" vertical="center" wrapText="1"/>
    </xf>
    <xf numFmtId="4" fontId="4" fillId="26" borderId="29" xfId="208" applyNumberFormat="1" applyFont="1" applyFill="1" applyBorder="1" applyAlignment="1">
      <alignment horizontal="left" vertical="center" wrapText="1"/>
    </xf>
    <xf numFmtId="4" fontId="4" fillId="26" borderId="29" xfId="208" applyNumberFormat="1" applyFont="1" applyFill="1" applyBorder="1" applyAlignment="1">
      <alignment horizontal="center" vertical="center" wrapText="1"/>
    </xf>
    <xf numFmtId="0" fontId="61" fillId="26" borderId="0" xfId="0" applyFont="1" applyFill="1" applyBorder="1" applyAlignment="1">
      <alignment vertical="center"/>
    </xf>
    <xf numFmtId="4" fontId="4" fillId="26" borderId="29" xfId="189" applyNumberFormat="1" applyFont="1" applyFill="1" applyBorder="1" applyAlignment="1">
      <alignment horizontal="left" vertical="center" wrapText="1"/>
    </xf>
    <xf numFmtId="4" fontId="4" fillId="26" borderId="29" xfId="192" applyNumberFormat="1" applyFont="1" applyFill="1" applyBorder="1" applyAlignment="1">
      <alignment horizontal="left" vertical="center" wrapText="1"/>
    </xf>
    <xf numFmtId="0" fontId="1" fillId="26" borderId="0" xfId="0" applyFont="1" applyFill="1" applyBorder="1" applyAlignment="1">
      <alignment vertical="center"/>
    </xf>
    <xf numFmtId="0" fontId="1" fillId="26" borderId="0" xfId="0" applyFont="1" applyFill="1" applyAlignment="1">
      <alignment vertical="center"/>
    </xf>
    <xf numFmtId="3" fontId="4" fillId="26" borderId="27" xfId="188" applyNumberFormat="1" applyFont="1" applyFill="1" applyBorder="1" applyAlignment="1">
      <alignment horizontal="center" vertical="center" wrapText="1"/>
    </xf>
    <xf numFmtId="4" fontId="4" fillId="26" borderId="29" xfId="179" applyNumberFormat="1" applyFont="1" applyFill="1" applyBorder="1" applyAlignment="1">
      <alignment horizontal="left" vertical="center" wrapText="1"/>
    </xf>
    <xf numFmtId="4" fontId="4" fillId="26" borderId="29" xfId="192" applyNumberFormat="1" applyFont="1" applyFill="1" applyBorder="1" applyAlignment="1">
      <alignment horizontal="center" vertical="center" wrapText="1"/>
    </xf>
    <xf numFmtId="4" fontId="4" fillId="26" borderId="29" xfId="192" applyNumberFormat="1" applyFont="1" applyFill="1" applyBorder="1" applyAlignment="1">
      <alignment horizontal="right" vertical="center" wrapText="1"/>
    </xf>
    <xf numFmtId="183" fontId="4" fillId="26" borderId="29" xfId="192" applyNumberFormat="1" applyFont="1" applyFill="1" applyBorder="1" applyAlignment="1">
      <alignment horizontal="right" vertical="center" wrapText="1"/>
    </xf>
    <xf numFmtId="0" fontId="1" fillId="26" borderId="0" xfId="0" applyFont="1" applyFill="1" applyBorder="1"/>
    <xf numFmtId="0" fontId="1" fillId="26" borderId="0" xfId="0" applyFont="1" applyFill="1"/>
    <xf numFmtId="4" fontId="4" fillId="26" borderId="29" xfId="179" applyNumberFormat="1" applyFont="1" applyFill="1" applyBorder="1" applyAlignment="1">
      <alignment horizontal="center" vertical="center" wrapText="1"/>
    </xf>
    <xf numFmtId="4" fontId="4" fillId="26" borderId="29" xfId="179" applyNumberFormat="1" applyFont="1" applyFill="1" applyBorder="1" applyAlignment="1">
      <alignment horizontal="right" vertical="center" wrapText="1"/>
    </xf>
    <xf numFmtId="4" fontId="3" fillId="26" borderId="29" xfId="0" applyNumberFormat="1" applyFont="1" applyFill="1" applyBorder="1" applyAlignment="1">
      <alignment horizontal="right" vertical="center" wrapText="1"/>
    </xf>
    <xf numFmtId="4" fontId="3" fillId="26" borderId="29" xfId="0" applyNumberFormat="1" applyFont="1" applyFill="1" applyBorder="1" applyAlignment="1">
      <alignment horizontal="left" vertical="center" wrapText="1"/>
    </xf>
    <xf numFmtId="0" fontId="3" fillId="26" borderId="0" xfId="0" applyFont="1" applyFill="1" applyBorder="1" applyAlignment="1">
      <alignment vertical="center" wrapText="1"/>
    </xf>
    <xf numFmtId="3" fontId="2" fillId="26" borderId="38" xfId="0" applyNumberFormat="1" applyFont="1" applyFill="1" applyBorder="1" applyAlignment="1">
      <alignment horizontal="center" vertical="center" wrapText="1"/>
    </xf>
    <xf numFmtId="0" fontId="4" fillId="26" borderId="38" xfId="0" applyFont="1" applyFill="1" applyBorder="1" applyAlignment="1">
      <alignment horizontal="left" vertical="center" wrapText="1"/>
    </xf>
    <xf numFmtId="0" fontId="4" fillId="26" borderId="38" xfId="0" applyFont="1" applyFill="1" applyBorder="1" applyAlignment="1">
      <alignment horizontal="center" vertical="center" wrapText="1"/>
    </xf>
    <xf numFmtId="4" fontId="4" fillId="26" borderId="38" xfId="0" applyNumberFormat="1" applyFont="1" applyFill="1" applyBorder="1" applyAlignment="1">
      <alignment vertical="center" wrapText="1"/>
    </xf>
    <xf numFmtId="3" fontId="2" fillId="26" borderId="0" xfId="0" applyNumberFormat="1" applyFont="1" applyFill="1" applyBorder="1" applyAlignment="1">
      <alignment horizontal="center" vertical="center" wrapText="1"/>
    </xf>
    <xf numFmtId="0" fontId="4" fillId="26" borderId="0" xfId="0" applyFont="1" applyFill="1" applyBorder="1" applyAlignment="1">
      <alignment horizontal="left" vertical="center" wrapText="1"/>
    </xf>
    <xf numFmtId="4" fontId="4" fillId="26" borderId="0" xfId="0" applyNumberFormat="1" applyFont="1" applyFill="1" applyBorder="1" applyAlignment="1">
      <alignment vertical="center" wrapText="1"/>
    </xf>
    <xf numFmtId="3" fontId="4" fillId="26" borderId="0" xfId="0" applyNumberFormat="1" applyFont="1" applyFill="1" applyBorder="1" applyAlignment="1">
      <alignment horizontal="center" vertical="center" wrapText="1"/>
    </xf>
    <xf numFmtId="3" fontId="4" fillId="26" borderId="0" xfId="0" applyNumberFormat="1" applyFont="1" applyFill="1" applyBorder="1" applyAlignment="1">
      <alignment horizontal="left" vertical="center" wrapText="1"/>
    </xf>
    <xf numFmtId="3" fontId="2" fillId="26" borderId="37" xfId="0" applyNumberFormat="1" applyFont="1" applyFill="1" applyBorder="1" applyAlignment="1">
      <alignment horizontal="center" vertical="center" wrapText="1"/>
    </xf>
    <xf numFmtId="3" fontId="2" fillId="26" borderId="28" xfId="0" applyNumberFormat="1" applyFont="1" applyFill="1" applyBorder="1" applyAlignment="1">
      <alignment horizontal="center" vertical="center" wrapText="1"/>
    </xf>
    <xf numFmtId="0" fontId="4" fillId="26" borderId="39" xfId="0" applyFont="1" applyFill="1" applyBorder="1" applyAlignment="1">
      <alignment horizontal="left" vertical="center" wrapText="1"/>
    </xf>
    <xf numFmtId="0" fontId="4" fillId="26" borderId="39" xfId="0" applyFont="1" applyFill="1" applyBorder="1" applyAlignment="1">
      <alignment horizontal="center" vertical="center" wrapText="1"/>
    </xf>
    <xf numFmtId="4" fontId="4" fillId="26" borderId="39" xfId="0" applyNumberFormat="1" applyFont="1" applyFill="1" applyBorder="1" applyAlignment="1">
      <alignment vertical="center" wrapText="1"/>
    </xf>
    <xf numFmtId="2" fontId="4" fillId="27" borderId="9" xfId="0" applyNumberFormat="1" applyFont="1" applyFill="1" applyBorder="1" applyAlignment="1">
      <alignment horizontal="right" vertical="center" wrapText="1"/>
    </xf>
    <xf numFmtId="169" fontId="4" fillId="0" borderId="32" xfId="188" applyNumberFormat="1" applyFont="1" applyFill="1" applyBorder="1" applyAlignment="1">
      <alignment horizontal="center" vertical="center" wrapText="1"/>
    </xf>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0" fontId="4" fillId="0" borderId="32" xfId="0" applyFont="1" applyFill="1" applyBorder="1" applyAlignment="1">
      <alignment horizontal="left" vertical="center" wrapText="1"/>
    </xf>
    <xf numFmtId="0" fontId="3" fillId="26" borderId="26" xfId="0" applyFont="1" applyFill="1" applyBorder="1" applyAlignment="1">
      <alignment horizontal="center" vertical="center" wrapText="1"/>
    </xf>
    <xf numFmtId="0" fontId="3" fillId="26" borderId="27" xfId="0" applyFont="1" applyFill="1" applyBorder="1" applyAlignment="1">
      <alignment horizontal="center" vertical="center" wrapText="1"/>
    </xf>
    <xf numFmtId="0" fontId="3" fillId="26" borderId="28" xfId="0" applyFont="1" applyFill="1" applyBorder="1" applyAlignment="1">
      <alignment horizontal="center" vertical="center" wrapText="1"/>
    </xf>
    <xf numFmtId="43" fontId="3" fillId="26" borderId="33" xfId="66" applyFont="1" applyFill="1" applyBorder="1" applyAlignment="1">
      <alignment horizontal="center" vertical="center" wrapText="1"/>
    </xf>
    <xf numFmtId="43" fontId="3" fillId="26" borderId="34" xfId="66" applyFont="1" applyFill="1" applyBorder="1" applyAlignment="1">
      <alignment horizontal="center" vertical="center" wrapText="1"/>
    </xf>
    <xf numFmtId="0" fontId="3" fillId="26" borderId="33" xfId="0" applyFont="1" applyFill="1" applyBorder="1" applyAlignment="1">
      <alignment horizontal="center" vertical="center" wrapText="1"/>
    </xf>
    <xf numFmtId="0" fontId="3" fillId="26" borderId="34" xfId="0" applyFont="1" applyFill="1" applyBorder="1" applyAlignment="1">
      <alignment horizontal="center" vertical="center" wrapText="1"/>
    </xf>
    <xf numFmtId="0" fontId="75" fillId="0" borderId="0" xfId="0" applyFont="1" applyAlignment="1">
      <alignment horizontal="center" vertical="center" wrapText="1"/>
    </xf>
    <xf numFmtId="4" fontId="74" fillId="0" borderId="30" xfId="0" applyNumberFormat="1" applyFont="1" applyBorder="1" applyAlignment="1">
      <alignment horizontal="center" wrapText="1"/>
    </xf>
    <xf numFmtId="4" fontId="74" fillId="0" borderId="31" xfId="0" applyNumberFormat="1" applyFont="1" applyBorder="1" applyAlignment="1">
      <alignment horizontal="center" wrapText="1"/>
    </xf>
    <xf numFmtId="0" fontId="3" fillId="0" borderId="0" xfId="0" applyFont="1" applyAlignment="1">
      <alignment horizontal="center" wrapText="1"/>
    </xf>
    <xf numFmtId="0" fontId="3" fillId="0" borderId="0" xfId="0" applyFont="1" applyAlignment="1">
      <alignment horizontal="left"/>
    </xf>
    <xf numFmtId="0" fontId="3" fillId="27" borderId="9" xfId="0" applyFont="1" applyFill="1" applyBorder="1" applyAlignment="1">
      <alignment horizontal="center" vertical="center" wrapText="1"/>
    </xf>
    <xf numFmtId="43" fontId="3" fillId="27" borderId="9" xfId="66" applyFont="1" applyFill="1" applyBorder="1" applyAlignment="1">
      <alignment horizontal="center" vertical="center" wrapText="1"/>
    </xf>
    <xf numFmtId="0" fontId="3" fillId="26" borderId="0" xfId="0" applyFont="1" applyFill="1" applyAlignment="1">
      <alignment horizontal="center" vertical="center" wrapText="1"/>
    </xf>
    <xf numFmtId="0" fontId="3" fillId="26" borderId="0" xfId="0" applyFont="1" applyFill="1" applyAlignment="1">
      <alignment horizontal="center" vertical="center"/>
    </xf>
    <xf numFmtId="0" fontId="3" fillId="26" borderId="9" xfId="0" applyFont="1" applyFill="1" applyBorder="1" applyAlignment="1">
      <alignment horizontal="center" vertical="center" wrapText="1"/>
    </xf>
    <xf numFmtId="43" fontId="3" fillId="26" borderId="26" xfId="66" applyFont="1" applyFill="1" applyBorder="1" applyAlignment="1">
      <alignment horizontal="center" vertical="center" wrapText="1"/>
    </xf>
    <xf numFmtId="43" fontId="3" fillId="26" borderId="28" xfId="66" applyFont="1" applyFill="1" applyBorder="1" applyAlignment="1">
      <alignment horizontal="center" vertical="center" wrapText="1"/>
    </xf>
    <xf numFmtId="43" fontId="3" fillId="26" borderId="27" xfId="66" applyFont="1" applyFill="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center" vertical="center"/>
    </xf>
    <xf numFmtId="0" fontId="5" fillId="26" borderId="22" xfId="0" applyFont="1" applyFill="1" applyBorder="1" applyAlignment="1">
      <alignment horizontal="right"/>
    </xf>
    <xf numFmtId="0" fontId="5" fillId="0" borderId="0" xfId="0" applyFont="1" applyBorder="1" applyAlignment="1">
      <alignment horizontal="right"/>
    </xf>
    <xf numFmtId="0" fontId="3" fillId="0" borderId="0" xfId="0" applyFont="1" applyAlignment="1">
      <alignment horizontal="center" vertical="center" wrapText="1"/>
    </xf>
    <xf numFmtId="169" fontId="4" fillId="0" borderId="32" xfId="188" applyNumberFormat="1" applyFont="1" applyFill="1" applyBorder="1" applyAlignment="1">
      <alignment horizontal="center" vertical="center" wrapText="1"/>
    </xf>
    <xf numFmtId="169" fontId="4" fillId="0" borderId="25" xfId="188" applyNumberFormat="1" applyFont="1" applyFill="1" applyBorder="1" applyAlignment="1">
      <alignment horizontal="center" vertical="center" wrapText="1"/>
    </xf>
    <xf numFmtId="169" fontId="4" fillId="0" borderId="32" xfId="188" applyNumberFormat="1" applyFont="1" applyFill="1" applyBorder="1" applyAlignment="1">
      <alignment horizontal="left" vertical="top" wrapText="1"/>
    </xf>
    <xf numFmtId="169" fontId="4" fillId="0" borderId="25" xfId="188" applyNumberFormat="1" applyFont="1" applyFill="1" applyBorder="1" applyAlignment="1">
      <alignment horizontal="left" vertical="top" wrapText="1"/>
    </xf>
    <xf numFmtId="169" fontId="4" fillId="0" borderId="32" xfId="188" applyNumberFormat="1" applyFont="1" applyFill="1" applyBorder="1" applyAlignment="1">
      <alignment horizontal="left" vertical="center" wrapText="1"/>
    </xf>
    <xf numFmtId="169" fontId="4" fillId="0" borderId="25" xfId="188" applyNumberFormat="1" applyFont="1" applyFill="1" applyBorder="1" applyAlignment="1">
      <alignment horizontal="left" vertical="center" wrapText="1"/>
    </xf>
    <xf numFmtId="169" fontId="4" fillId="0" borderId="28" xfId="188" applyNumberFormat="1" applyFont="1" applyFill="1" applyBorder="1" applyAlignment="1">
      <alignment horizontal="center" vertical="center" wrapText="1"/>
    </xf>
    <xf numFmtId="169" fontId="4" fillId="0" borderId="28" xfId="188" applyNumberFormat="1" applyFont="1" applyFill="1" applyBorder="1" applyAlignment="1">
      <alignment horizontal="left" vertical="center" wrapText="1"/>
    </xf>
    <xf numFmtId="3" fontId="4" fillId="0" borderId="0" xfId="188" applyNumberFormat="1"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shrinkToFit="1"/>
    </xf>
    <xf numFmtId="3" fontId="4" fillId="0" borderId="23" xfId="188" applyNumberFormat="1" applyFont="1" applyFill="1" applyBorder="1" applyAlignment="1">
      <alignment horizontal="center" vertical="center" wrapText="1"/>
    </xf>
    <xf numFmtId="0" fontId="4" fillId="0" borderId="23" xfId="0" applyFont="1" applyFill="1" applyBorder="1" applyAlignment="1">
      <alignment horizontal="left" vertical="center" wrapText="1" shrinkToFit="1"/>
    </xf>
    <xf numFmtId="0" fontId="3" fillId="0" borderId="3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1" xfId="0" applyFont="1" applyFill="1" applyBorder="1" applyAlignment="1">
      <alignment horizontal="center" vertical="center" wrapText="1"/>
    </xf>
    <xf numFmtId="169" fontId="4" fillId="0" borderId="23" xfId="188" applyNumberFormat="1" applyFont="1" applyFill="1" applyBorder="1" applyAlignment="1">
      <alignment horizontal="center" vertical="center" wrapText="1"/>
    </xf>
    <xf numFmtId="169" fontId="4" fillId="0" borderId="23" xfId="188" applyNumberFormat="1" applyFont="1" applyFill="1" applyBorder="1" applyAlignment="1">
      <alignment horizontal="left" vertical="center" wrapText="1"/>
    </xf>
    <xf numFmtId="0" fontId="4" fillId="0" borderId="22" xfId="0" applyFont="1" applyFill="1" applyBorder="1" applyAlignment="1">
      <alignment horizontal="right"/>
    </xf>
    <xf numFmtId="0" fontId="3" fillId="0" borderId="0" xfId="0" applyFont="1" applyFill="1" applyBorder="1" applyAlignment="1">
      <alignment horizontal="center" vertical="top" wrapText="1"/>
    </xf>
    <xf numFmtId="169" fontId="2" fillId="0" borderId="30" xfId="0" applyNumberFormat="1" applyFont="1" applyFill="1" applyBorder="1" applyAlignment="1">
      <alignment horizontal="center" vertical="center" wrapText="1"/>
    </xf>
    <xf numFmtId="169" fontId="2" fillId="0" borderId="31" xfId="0" applyNumberFormat="1" applyFont="1" applyFill="1" applyBorder="1" applyAlignment="1">
      <alignment horizontal="center" vertical="center" wrapText="1"/>
    </xf>
    <xf numFmtId="0" fontId="4" fillId="0" borderId="32" xfId="0" applyFont="1" applyFill="1" applyBorder="1" applyAlignment="1">
      <alignment horizontal="left" vertical="center" wrapText="1"/>
    </xf>
    <xf numFmtId="0" fontId="4" fillId="0" borderId="28" xfId="0" applyFont="1" applyFill="1" applyBorder="1" applyAlignment="1">
      <alignment horizontal="left" vertical="center" wrapText="1"/>
    </xf>
    <xf numFmtId="0" fontId="4" fillId="0" borderId="25" xfId="0" applyFont="1" applyFill="1" applyBorder="1" applyAlignment="1">
      <alignment horizontal="left" vertical="center" wrapText="1"/>
    </xf>
    <xf numFmtId="0" fontId="3" fillId="0" borderId="29" xfId="0" applyFont="1" applyFill="1" applyBorder="1" applyAlignment="1">
      <alignment horizontal="center" vertical="center" wrapText="1"/>
    </xf>
    <xf numFmtId="0" fontId="4" fillId="0" borderId="23" xfId="0" applyFont="1" applyFill="1" applyBorder="1" applyAlignment="1">
      <alignment horizontal="left" vertical="center" wrapText="1"/>
    </xf>
    <xf numFmtId="3" fontId="4" fillId="26" borderId="26" xfId="188" applyNumberFormat="1" applyFont="1" applyFill="1" applyBorder="1" applyAlignment="1">
      <alignment horizontal="center" vertical="center" wrapText="1"/>
    </xf>
    <xf numFmtId="3" fontId="4" fillId="26" borderId="27" xfId="188" applyNumberFormat="1" applyFont="1" applyFill="1" applyBorder="1" applyAlignment="1">
      <alignment horizontal="center" vertical="center" wrapText="1"/>
    </xf>
    <xf numFmtId="0" fontId="4" fillId="26" borderId="26" xfId="0" applyFont="1" applyFill="1" applyBorder="1" applyAlignment="1">
      <alignment horizontal="left" vertical="center" wrapText="1" shrinkToFit="1"/>
    </xf>
    <xf numFmtId="0" fontId="4" fillId="26" borderId="27" xfId="0" applyFont="1" applyFill="1" applyBorder="1" applyAlignment="1">
      <alignment horizontal="left" vertical="center" wrapText="1" shrinkToFit="1"/>
    </xf>
    <xf numFmtId="0" fontId="4" fillId="26" borderId="26" xfId="0" applyFont="1" applyFill="1" applyBorder="1" applyAlignment="1">
      <alignment horizontal="center" vertical="center" wrapText="1" shrinkToFit="1"/>
    </xf>
    <xf numFmtId="0" fontId="4" fillId="26" borderId="27" xfId="0" applyFont="1" applyFill="1" applyBorder="1" applyAlignment="1">
      <alignment horizontal="center" vertical="center" wrapText="1" shrinkToFit="1"/>
    </xf>
    <xf numFmtId="4" fontId="3" fillId="26" borderId="29" xfId="0" applyNumberFormat="1" applyFont="1" applyFill="1" applyBorder="1" applyAlignment="1">
      <alignment horizontal="center" vertical="center" wrapText="1"/>
    </xf>
    <xf numFmtId="3" fontId="4" fillId="26" borderId="29" xfId="188" applyNumberFormat="1" applyFont="1" applyFill="1" applyBorder="1" applyAlignment="1">
      <alignment horizontal="center" vertical="center" wrapText="1"/>
    </xf>
    <xf numFmtId="0" fontId="4" fillId="26" borderId="11" xfId="0" applyFont="1" applyFill="1" applyBorder="1" applyAlignment="1">
      <alignment horizontal="left" vertical="center" wrapText="1" shrinkToFit="1"/>
    </xf>
    <xf numFmtId="0" fontId="4" fillId="26" borderId="23" xfId="0" applyFont="1" applyFill="1" applyBorder="1" applyAlignment="1">
      <alignment horizontal="left" vertical="center" wrapText="1" shrinkToFit="1"/>
    </xf>
    <xf numFmtId="0" fontId="4" fillId="26" borderId="24" xfId="0" applyFont="1" applyFill="1" applyBorder="1" applyAlignment="1">
      <alignment horizontal="left" vertical="center" wrapText="1" shrinkToFit="1"/>
    </xf>
    <xf numFmtId="0" fontId="4" fillId="26" borderId="29" xfId="0" applyFont="1" applyFill="1" applyBorder="1" applyAlignment="1">
      <alignment horizontal="center" vertical="center" wrapText="1" shrinkToFit="1"/>
    </xf>
    <xf numFmtId="0" fontId="4" fillId="26" borderId="26" xfId="0" applyFont="1" applyFill="1" applyBorder="1" applyAlignment="1">
      <alignment horizontal="left" vertical="center" wrapText="1"/>
    </xf>
    <xf numFmtId="0" fontId="4" fillId="26" borderId="28" xfId="0" applyFont="1" applyFill="1" applyBorder="1" applyAlignment="1">
      <alignment horizontal="left" vertical="center" wrapText="1"/>
    </xf>
    <xf numFmtId="0" fontId="4" fillId="26" borderId="27" xfId="0" applyFont="1" applyFill="1" applyBorder="1" applyAlignment="1">
      <alignment horizontal="left" vertical="center" wrapText="1"/>
    </xf>
    <xf numFmtId="169" fontId="4" fillId="26" borderId="29" xfId="188" applyNumberFormat="1" applyFont="1" applyFill="1" applyBorder="1" applyAlignment="1">
      <alignment horizontal="center" vertical="center" wrapText="1"/>
    </xf>
    <xf numFmtId="0" fontId="4" fillId="26" borderId="26" xfId="0" applyFont="1" applyFill="1" applyBorder="1" applyAlignment="1">
      <alignment horizontal="center" vertical="center" wrapText="1"/>
    </xf>
    <xf numFmtId="0" fontId="4" fillId="26" borderId="28" xfId="0" applyFont="1" applyFill="1" applyBorder="1" applyAlignment="1">
      <alignment horizontal="center" vertical="center" wrapText="1"/>
    </xf>
    <xf numFmtId="0" fontId="4" fillId="26" borderId="27" xfId="0" applyFont="1" applyFill="1" applyBorder="1" applyAlignment="1">
      <alignment horizontal="center" vertical="center" wrapText="1"/>
    </xf>
    <xf numFmtId="0" fontId="4" fillId="26" borderId="28" xfId="0" applyFont="1" applyFill="1" applyBorder="1" applyAlignment="1">
      <alignment horizontal="center" vertical="center" wrapText="1" shrinkToFit="1"/>
    </xf>
    <xf numFmtId="3" fontId="4" fillId="26" borderId="28" xfId="188" applyNumberFormat="1" applyFont="1" applyFill="1" applyBorder="1" applyAlignment="1">
      <alignment horizontal="center" vertical="center" wrapText="1"/>
    </xf>
    <xf numFmtId="0" fontId="4" fillId="0" borderId="26" xfId="0" applyFont="1" applyBorder="1" applyAlignment="1">
      <alignment horizontal="left" vertical="center" wrapText="1"/>
    </xf>
    <xf numFmtId="0" fontId="4" fillId="0" borderId="28" xfId="0" applyFont="1" applyBorder="1" applyAlignment="1">
      <alignment horizontal="left" vertical="center" wrapText="1"/>
    </xf>
    <xf numFmtId="0" fontId="4" fillId="0" borderId="27" xfId="0" applyFont="1" applyBorder="1" applyAlignment="1">
      <alignment horizontal="left" vertical="center" wrapText="1"/>
    </xf>
    <xf numFmtId="0" fontId="4" fillId="0" borderId="2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7" xfId="0" applyFont="1" applyBorder="1" applyAlignment="1">
      <alignment horizontal="center" vertical="center" wrapText="1"/>
    </xf>
    <xf numFmtId="3" fontId="4" fillId="26" borderId="11" xfId="195" applyNumberFormat="1" applyFont="1" applyFill="1" applyBorder="1" applyAlignment="1">
      <alignment horizontal="center" vertical="center" wrapText="1"/>
    </xf>
    <xf numFmtId="3" fontId="4" fillId="26" borderId="24" xfId="195" applyNumberFormat="1" applyFont="1" applyFill="1" applyBorder="1" applyAlignment="1">
      <alignment horizontal="center" vertical="center" wrapText="1"/>
    </xf>
    <xf numFmtId="4" fontId="4" fillId="26" borderId="26" xfId="195" applyNumberFormat="1" applyFont="1" applyFill="1" applyBorder="1" applyAlignment="1">
      <alignment horizontal="left" vertical="center" wrapText="1"/>
    </xf>
    <xf numFmtId="4" fontId="4" fillId="26" borderId="27" xfId="195" applyNumberFormat="1" applyFont="1" applyFill="1" applyBorder="1" applyAlignment="1">
      <alignment horizontal="left" vertical="center" wrapText="1"/>
    </xf>
    <xf numFmtId="3" fontId="4" fillId="26" borderId="11" xfId="188" applyNumberFormat="1" applyFont="1" applyFill="1" applyBorder="1" applyAlignment="1">
      <alignment horizontal="center" vertical="center" wrapText="1"/>
    </xf>
    <xf numFmtId="3" fontId="4" fillId="26" borderId="23" xfId="188" applyNumberFormat="1" applyFont="1" applyFill="1" applyBorder="1" applyAlignment="1">
      <alignment horizontal="center" vertical="center" wrapText="1"/>
    </xf>
    <xf numFmtId="3" fontId="4" fillId="26" borderId="24" xfId="188" applyNumberFormat="1" applyFont="1" applyFill="1" applyBorder="1" applyAlignment="1">
      <alignment horizontal="center" vertical="center" wrapText="1"/>
    </xf>
    <xf numFmtId="0" fontId="4" fillId="26" borderId="11" xfId="0" applyFont="1" applyFill="1" applyBorder="1" applyAlignment="1">
      <alignment horizontal="left" vertical="center" wrapText="1"/>
    </xf>
    <xf numFmtId="0" fontId="4" fillId="26" borderId="23" xfId="0" applyFont="1" applyFill="1" applyBorder="1" applyAlignment="1">
      <alignment horizontal="left" vertical="center" wrapText="1"/>
    </xf>
    <xf numFmtId="0" fontId="4" fillId="26" borderId="24" xfId="0" applyFont="1" applyFill="1" applyBorder="1" applyAlignment="1">
      <alignment horizontal="left" vertical="center" wrapText="1"/>
    </xf>
    <xf numFmtId="169" fontId="4" fillId="26" borderId="26" xfId="188" applyNumberFormat="1" applyFont="1" applyFill="1" applyBorder="1" applyAlignment="1">
      <alignment horizontal="center" vertical="center" wrapText="1"/>
    </xf>
    <xf numFmtId="169" fontId="4" fillId="26" borderId="28" xfId="188" applyNumberFormat="1" applyFont="1" applyFill="1" applyBorder="1" applyAlignment="1">
      <alignment horizontal="center" vertical="center" wrapText="1"/>
    </xf>
    <xf numFmtId="169" fontId="4" fillId="26" borderId="27" xfId="188" applyNumberFormat="1" applyFont="1" applyFill="1" applyBorder="1" applyAlignment="1">
      <alignment horizontal="center" vertical="center" wrapText="1"/>
    </xf>
    <xf numFmtId="0" fontId="4" fillId="26" borderId="35" xfId="0" applyFont="1" applyFill="1" applyBorder="1" applyAlignment="1">
      <alignment horizontal="center" vertical="center" wrapText="1"/>
    </xf>
    <xf numFmtId="0" fontId="4" fillId="26" borderId="37" xfId="0" applyFont="1" applyFill="1" applyBorder="1" applyAlignment="1">
      <alignment horizontal="center" vertical="center" wrapText="1"/>
    </xf>
    <xf numFmtId="0" fontId="4" fillId="26" borderId="33" xfId="0" applyFont="1" applyFill="1" applyBorder="1" applyAlignment="1">
      <alignment horizontal="center" vertical="center" wrapText="1"/>
    </xf>
    <xf numFmtId="169" fontId="4" fillId="26" borderId="11" xfId="188" applyNumberFormat="1" applyFont="1" applyFill="1" applyBorder="1" applyAlignment="1">
      <alignment horizontal="center" vertical="center" wrapText="1"/>
    </xf>
    <xf numFmtId="169" fontId="4" fillId="26" borderId="23" xfId="188" applyNumberFormat="1" applyFont="1" applyFill="1" applyBorder="1" applyAlignment="1">
      <alignment horizontal="center" vertical="center" wrapText="1"/>
    </xf>
    <xf numFmtId="169" fontId="4" fillId="26" borderId="24" xfId="188" applyNumberFormat="1" applyFont="1" applyFill="1" applyBorder="1" applyAlignment="1">
      <alignment horizontal="center" vertical="center" wrapText="1"/>
    </xf>
    <xf numFmtId="4" fontId="3" fillId="26" borderId="26" xfId="195" applyNumberFormat="1" applyFont="1" applyFill="1" applyBorder="1" applyAlignment="1">
      <alignment horizontal="center" vertical="center" wrapText="1"/>
    </xf>
    <xf numFmtId="4" fontId="3" fillId="26" borderId="27" xfId="195" applyNumberFormat="1" applyFont="1" applyFill="1" applyBorder="1" applyAlignment="1">
      <alignment horizontal="center" vertical="center" wrapText="1"/>
    </xf>
    <xf numFmtId="4" fontId="3" fillId="26" borderId="29" xfId="195" applyNumberFormat="1" applyFont="1" applyFill="1" applyBorder="1" applyAlignment="1">
      <alignment horizontal="center" vertical="center" wrapText="1"/>
    </xf>
    <xf numFmtId="0" fontId="4" fillId="29" borderId="24" xfId="0" applyFont="1" applyFill="1" applyBorder="1" applyAlignment="1">
      <alignment horizontal="left" vertical="center" wrapText="1" shrinkToFit="1"/>
    </xf>
    <xf numFmtId="0" fontId="4" fillId="26" borderId="28" xfId="0" applyFont="1" applyFill="1" applyBorder="1" applyAlignment="1">
      <alignment horizontal="left" vertical="center" wrapText="1" shrinkToFit="1"/>
    </xf>
    <xf numFmtId="4" fontId="3" fillId="26" borderId="0" xfId="195" applyNumberFormat="1" applyFont="1" applyFill="1" applyBorder="1" applyAlignment="1">
      <alignment vertical="center" wrapText="1"/>
    </xf>
    <xf numFmtId="4" fontId="3" fillId="26" borderId="0" xfId="195" applyNumberFormat="1" applyFont="1" applyFill="1" applyBorder="1" applyAlignment="1">
      <alignment horizontal="left" vertical="center" wrapText="1"/>
    </xf>
    <xf numFmtId="4" fontId="3" fillId="26" borderId="0" xfId="195" applyNumberFormat="1" applyFont="1" applyFill="1" applyBorder="1" applyAlignment="1">
      <alignment horizontal="center" vertical="top" wrapText="1"/>
    </xf>
    <xf numFmtId="4" fontId="3" fillId="26" borderId="0" xfId="195" applyNumberFormat="1" applyFont="1" applyFill="1" applyBorder="1" applyAlignment="1">
      <alignment horizontal="left" vertical="top" wrapText="1"/>
    </xf>
    <xf numFmtId="4" fontId="4" fillId="26" borderId="22" xfId="195" applyNumberFormat="1" applyFont="1" applyFill="1" applyBorder="1" applyAlignment="1">
      <alignment horizontal="right" vertical="center" wrapText="1"/>
    </xf>
    <xf numFmtId="3" fontId="3" fillId="26" borderId="26" xfId="195" applyNumberFormat="1" applyFont="1" applyFill="1" applyBorder="1" applyAlignment="1">
      <alignment horizontal="center" vertical="center" wrapText="1"/>
    </xf>
    <xf numFmtId="3" fontId="3" fillId="26" borderId="28" xfId="195" applyNumberFormat="1" applyFont="1" applyFill="1" applyBorder="1" applyAlignment="1">
      <alignment horizontal="center" vertical="center" wrapText="1"/>
    </xf>
    <xf numFmtId="3" fontId="3" fillId="26" borderId="27" xfId="195" applyNumberFormat="1" applyFont="1" applyFill="1" applyBorder="1" applyAlignment="1">
      <alignment horizontal="center" vertical="center" wrapText="1"/>
    </xf>
    <xf numFmtId="4" fontId="3" fillId="26" borderId="26" xfId="195" applyNumberFormat="1" applyFont="1" applyFill="1" applyBorder="1" applyAlignment="1">
      <alignment horizontal="left" vertical="center" wrapText="1"/>
    </xf>
    <xf numFmtId="4" fontId="3" fillId="26" borderId="28" xfId="195" applyNumberFormat="1" applyFont="1" applyFill="1" applyBorder="1" applyAlignment="1">
      <alignment horizontal="left" vertical="center" wrapText="1"/>
    </xf>
    <xf numFmtId="4" fontId="3" fillId="26" borderId="27" xfId="195" applyNumberFormat="1" applyFont="1" applyFill="1" applyBorder="1" applyAlignment="1">
      <alignment horizontal="left" vertical="center" wrapText="1"/>
    </xf>
    <xf numFmtId="4" fontId="3" fillId="26" borderId="35" xfId="195" applyNumberFormat="1" applyFont="1" applyFill="1" applyBorder="1" applyAlignment="1">
      <alignment horizontal="center" vertical="center" wrapText="1"/>
    </xf>
    <xf numFmtId="4" fontId="3" fillId="26" borderId="36" xfId="195" applyNumberFormat="1" applyFont="1" applyFill="1" applyBorder="1" applyAlignment="1">
      <alignment horizontal="center" vertical="center" wrapText="1"/>
    </xf>
    <xf numFmtId="4" fontId="3" fillId="26" borderId="33" xfId="195" applyNumberFormat="1" applyFont="1" applyFill="1" applyBorder="1" applyAlignment="1">
      <alignment horizontal="center" vertical="center" wrapText="1"/>
    </xf>
    <xf numFmtId="4" fontId="3" fillId="26" borderId="34" xfId="195" applyNumberFormat="1" applyFont="1" applyFill="1" applyBorder="1" applyAlignment="1">
      <alignment horizontal="center" vertical="center" wrapText="1"/>
    </xf>
    <xf numFmtId="4" fontId="3" fillId="26" borderId="28" xfId="195" applyNumberFormat="1" applyFont="1" applyFill="1" applyBorder="1" applyAlignment="1">
      <alignment horizontal="center" vertical="center" wrapText="1"/>
    </xf>
    <xf numFmtId="0" fontId="3" fillId="0" borderId="0" xfId="0" applyFont="1" applyAlignment="1">
      <alignment horizont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5" fillId="0" borderId="22" xfId="0" applyFont="1" applyFill="1" applyBorder="1" applyAlignment="1">
      <alignment horizontal="right" vertical="center"/>
    </xf>
    <xf numFmtId="0" fontId="4" fillId="27" borderId="9" xfId="0" applyFont="1" applyFill="1" applyBorder="1" applyAlignment="1">
      <alignment horizontal="center" vertical="center" wrapText="1"/>
    </xf>
    <xf numFmtId="0" fontId="5" fillId="0" borderId="20" xfId="0" applyFont="1" applyBorder="1" applyAlignment="1">
      <alignment horizontal="right"/>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6" xfId="0" applyFont="1" applyBorder="1" applyAlignment="1">
      <alignment horizontal="center" vertical="center" wrapText="1"/>
    </xf>
    <xf numFmtId="4" fontId="65" fillId="0" borderId="0" xfId="0" applyNumberFormat="1" applyFont="1" applyFill="1" applyBorder="1" applyAlignment="1">
      <alignment wrapText="1"/>
    </xf>
  </cellXfs>
  <cellStyles count="210">
    <cellStyle name="1" xfId="1"/>
    <cellStyle name="1_Book1" xfId="2"/>
    <cellStyle name="2" xfId="3"/>
    <cellStyle name="20% - Accent1" xfId="4" builtinId="30" customBuiltin="1"/>
    <cellStyle name="20% - Accent1 2" xfId="5"/>
    <cellStyle name="20% - Accent2" xfId="6" builtinId="34" customBuiltin="1"/>
    <cellStyle name="20% - Accent2 2" xfId="7"/>
    <cellStyle name="20% - Accent3" xfId="8" builtinId="38" customBuiltin="1"/>
    <cellStyle name="20% - Accent3 2" xfId="9"/>
    <cellStyle name="20% - Accent4" xfId="10" builtinId="42" customBuiltin="1"/>
    <cellStyle name="20% - Accent4 2" xfId="11"/>
    <cellStyle name="20% - Accent5" xfId="12" builtinId="46" customBuiltin="1"/>
    <cellStyle name="20% - Accent5 2" xfId="13"/>
    <cellStyle name="20% - Accent6" xfId="14" builtinId="50" customBuiltin="1"/>
    <cellStyle name="20% - Accent6 2" xfId="15"/>
    <cellStyle name="3" xfId="16"/>
    <cellStyle name="4" xfId="17"/>
    <cellStyle name="40% - Accent1" xfId="18" builtinId="31" customBuiltin="1"/>
    <cellStyle name="40% - Accent1 2" xfId="19"/>
    <cellStyle name="40% - Accent2" xfId="20" builtinId="35" customBuiltin="1"/>
    <cellStyle name="40% - Accent2 2" xfId="21"/>
    <cellStyle name="40% - Accent3" xfId="22" builtinId="39" customBuiltin="1"/>
    <cellStyle name="40% - Accent3 2" xfId="23"/>
    <cellStyle name="40% - Accent4" xfId="24" builtinId="43" customBuiltin="1"/>
    <cellStyle name="40% - Accent4 2" xfId="25"/>
    <cellStyle name="40% - Accent5" xfId="26" builtinId="47" customBuiltin="1"/>
    <cellStyle name="40% - Accent5 2" xfId="27"/>
    <cellStyle name="40% - Accent6" xfId="28" builtinId="51" customBuiltin="1"/>
    <cellStyle name="40% - Accent6 2" xfId="29"/>
    <cellStyle name="60% - Accent1" xfId="30" builtinId="32" customBuiltin="1"/>
    <cellStyle name="60% - Accent1 2" xfId="31"/>
    <cellStyle name="60% - Accent2" xfId="32" builtinId="36" customBuiltin="1"/>
    <cellStyle name="60% - Accent2 2" xfId="33"/>
    <cellStyle name="60% - Accent3" xfId="34" builtinId="40" customBuiltin="1"/>
    <cellStyle name="60% - Accent3 2" xfId="35"/>
    <cellStyle name="60% - Accent4" xfId="36" builtinId="44" customBuiltin="1"/>
    <cellStyle name="60% - Accent4 2" xfId="37"/>
    <cellStyle name="60% - Accent5" xfId="38" builtinId="48" customBuiltin="1"/>
    <cellStyle name="60% - Accent5 2" xfId="39"/>
    <cellStyle name="60% - Accent6" xfId="40" builtinId="52" customBuiltin="1"/>
    <cellStyle name="60% - Accent6 2" xfId="41"/>
    <cellStyle name="Accent1" xfId="42" builtinId="29" customBuiltin="1"/>
    <cellStyle name="Accent1 2" xfId="43"/>
    <cellStyle name="Accent2" xfId="44" builtinId="33" customBuiltin="1"/>
    <cellStyle name="Accent2 2" xfId="45"/>
    <cellStyle name="Accent3" xfId="46" builtinId="37" customBuiltin="1"/>
    <cellStyle name="Accent3 2" xfId="47"/>
    <cellStyle name="Accent4" xfId="48" builtinId="41" customBuiltin="1"/>
    <cellStyle name="Accent4 2" xfId="49"/>
    <cellStyle name="Accent5" xfId="50" builtinId="45" customBuiltin="1"/>
    <cellStyle name="Accent5 2" xfId="51"/>
    <cellStyle name="Accent6" xfId="52" builtinId="49" customBuiltin="1"/>
    <cellStyle name="Accent6 2" xfId="53"/>
    <cellStyle name="AeE­ [0]_INQUIRY ¿µ¾÷AßAø " xfId="54"/>
    <cellStyle name="AeE­_INQUIRY ¿µ¾÷AßAø " xfId="55"/>
    <cellStyle name="AÞ¸¶ [0]_INQUIRY ¿?¾÷AßAø " xfId="56"/>
    <cellStyle name="AÞ¸¶_INQUIRY ¿?¾÷AßAø " xfId="57"/>
    <cellStyle name="AutoFormat-Optionen" xfId="201"/>
    <cellStyle name="Bad" xfId="58" builtinId="27" customBuiltin="1"/>
    <cellStyle name="Bad 2" xfId="59"/>
    <cellStyle name="C?AØ_¿?¾÷CoE² " xfId="60"/>
    <cellStyle name="C￥AØ_¿μ¾÷CoE² " xfId="61"/>
    <cellStyle name="Calculation" xfId="62" builtinId="22" customBuiltin="1"/>
    <cellStyle name="Calculation 2" xfId="63"/>
    <cellStyle name="Check Cell" xfId="64" builtinId="23" customBuiltin="1"/>
    <cellStyle name="Check Cell 2" xfId="65"/>
    <cellStyle name="Comma" xfId="66" builtinId="3"/>
    <cellStyle name="Comma 10" xfId="207"/>
    <cellStyle name="Comma 2" xfId="67"/>
    <cellStyle name="Comma 2 4" xfId="177"/>
    <cellStyle name="Comma 3" xfId="68"/>
    <cellStyle name="Comma 3 2" xfId="69"/>
    <cellStyle name="Comma 4" xfId="70"/>
    <cellStyle name="Comma 4 2" xfId="71"/>
    <cellStyle name="Comma 5" xfId="72"/>
    <cellStyle name="Comma 5 2" xfId="73"/>
    <cellStyle name="Comma 5 2 2" xfId="197"/>
    <cellStyle name="Comma 5 3" xfId="74"/>
    <cellStyle name="Comma 5 4" xfId="186"/>
    <cellStyle name="Comma 6" xfId="75"/>
    <cellStyle name="Comma 6 2" xfId="76"/>
    <cellStyle name="Comma 6 3" xfId="77"/>
    <cellStyle name="Comma 6 4" xfId="78"/>
    <cellStyle name="Comma 7" xfId="79"/>
    <cellStyle name="Comma 8" xfId="80"/>
    <cellStyle name="Comma 9" xfId="187"/>
    <cellStyle name="Comma0" xfId="81"/>
    <cellStyle name="Comma0 2" xfId="82"/>
    <cellStyle name="Comma0 3" xfId="83"/>
    <cellStyle name="Currency0" xfId="84"/>
    <cellStyle name="Currency0 2" xfId="85"/>
    <cellStyle name="Currency0 3" xfId="86"/>
    <cellStyle name="Date" xfId="87"/>
    <cellStyle name="Date 2" xfId="88"/>
    <cellStyle name="Date 3" xfId="89"/>
    <cellStyle name="Dấu_phảy 2" xfId="202"/>
    <cellStyle name="Explanatory Text" xfId="90" builtinId="53" customBuiltin="1"/>
    <cellStyle name="Explanatory Text 2" xfId="91"/>
    <cellStyle name="Fixed" xfId="92"/>
    <cellStyle name="Fixed 2" xfId="93"/>
    <cellStyle name="Fixed 3" xfId="94"/>
    <cellStyle name="Good" xfId="95" builtinId="26" customBuiltin="1"/>
    <cellStyle name="Good 2" xfId="96"/>
    <cellStyle name="Grey" xfId="97"/>
    <cellStyle name="Header1" xfId="98"/>
    <cellStyle name="Header2" xfId="99"/>
    <cellStyle name="Heading 1" xfId="100" builtinId="16" customBuiltin="1"/>
    <cellStyle name="Heading 1 2" xfId="101"/>
    <cellStyle name="Heading 2" xfId="102" builtinId="17" customBuiltin="1"/>
    <cellStyle name="Heading 2 2" xfId="103"/>
    <cellStyle name="Heading 3" xfId="104" builtinId="18" customBuiltin="1"/>
    <cellStyle name="Heading 3 2" xfId="105"/>
    <cellStyle name="Heading 4" xfId="106" builtinId="19" customBuiltin="1"/>
    <cellStyle name="Heading 4 2" xfId="107"/>
    <cellStyle name="Hoa-Scholl" xfId="108"/>
    <cellStyle name="Hyperlink 2" xfId="109"/>
    <cellStyle name="Input" xfId="110" builtinId="20" customBuiltin="1"/>
    <cellStyle name="Input [yellow]" xfId="111"/>
    <cellStyle name="Input 2" xfId="112"/>
    <cellStyle name="Input 3" xfId="113"/>
    <cellStyle name="Input 4" xfId="114"/>
    <cellStyle name="Input 5" xfId="115"/>
    <cellStyle name="Input 6" xfId="116"/>
    <cellStyle name="Linked Cell" xfId="117" builtinId="24" customBuiltin="1"/>
    <cellStyle name="Linked Cell 2" xfId="118"/>
    <cellStyle name="moi" xfId="119"/>
    <cellStyle name="n" xfId="120"/>
    <cellStyle name="Neutral" xfId="121" builtinId="28" customBuiltin="1"/>
    <cellStyle name="Neutral 2" xfId="122"/>
    <cellStyle name="Normal" xfId="0" builtinId="0"/>
    <cellStyle name="Normal - Style1" xfId="123"/>
    <cellStyle name="Normal - Style1 2" xfId="178"/>
    <cellStyle name="Normal 10" xfId="203"/>
    <cellStyle name="Normal 11" xfId="204"/>
    <cellStyle name="Normal 11 2" xfId="124"/>
    <cellStyle name="Normal 12" xfId="205"/>
    <cellStyle name="Normal 13" xfId="171"/>
    <cellStyle name="Normal 13 2" xfId="192"/>
    <cellStyle name="Normal 15" xfId="179"/>
    <cellStyle name="Normal 16" xfId="125"/>
    <cellStyle name="Normal 17" xfId="176"/>
    <cellStyle name="Normal 19" xfId="170"/>
    <cellStyle name="Normal 19 2" xfId="189"/>
    <cellStyle name="Normal 2" xfId="126"/>
    <cellStyle name="Normal 2 2" xfId="196"/>
    <cellStyle name="Normal 2 4" xfId="209"/>
    <cellStyle name="Normal 21" xfId="180"/>
    <cellStyle name="Normal 23" xfId="168"/>
    <cellStyle name="Normal 23 2" xfId="193"/>
    <cellStyle name="Normal 26" xfId="169"/>
    <cellStyle name="Normal 26 2" xfId="191"/>
    <cellStyle name="Normal 28" xfId="173"/>
    <cellStyle name="Normal 28 2" xfId="194"/>
    <cellStyle name="Normal 29" xfId="172"/>
    <cellStyle name="Normal 29 2" xfId="190"/>
    <cellStyle name="Normal 3" xfId="127"/>
    <cellStyle name="Normal 3 2" xfId="206"/>
    <cellStyle name="Normal 30" xfId="175"/>
    <cellStyle name="Normal 30 2" xfId="198"/>
    <cellStyle name="Normal 31" xfId="208"/>
    <cellStyle name="Normal 32" xfId="174"/>
    <cellStyle name="Normal 4" xfId="128"/>
    <cellStyle name="Normal 4 2" xfId="195"/>
    <cellStyle name="Normal 5" xfId="129"/>
    <cellStyle name="Normal 6" xfId="130"/>
    <cellStyle name="Normal 7" xfId="131"/>
    <cellStyle name="Normal 8" xfId="132"/>
    <cellStyle name="Normal 9" xfId="200"/>
    <cellStyle name="Normal_Bieu 10 2" xfId="188"/>
    <cellStyle name="Normal_BIEU-CC1" xfId="133"/>
    <cellStyle name="Normal_QHMau" xfId="134"/>
    <cellStyle name="Normal_Sheet1" xfId="135"/>
    <cellStyle name="Note" xfId="136" builtinId="10" customBuiltin="1"/>
    <cellStyle name="Note 2" xfId="137"/>
    <cellStyle name="Œ…‹æØ‚è [0.00]_ÆÂ¹²" xfId="138"/>
    <cellStyle name="Output" xfId="139" builtinId="21" customBuiltin="1"/>
    <cellStyle name="Output 2" xfId="140"/>
    <cellStyle name="Percent" xfId="199" builtinId="5"/>
    <cellStyle name="Percent [2]" xfId="141"/>
    <cellStyle name="Percent 2" xfId="181"/>
    <cellStyle name="Percent 3" xfId="182"/>
    <cellStyle name="Percent 4" xfId="183"/>
    <cellStyle name="Percent 5" xfId="184"/>
    <cellStyle name="Percent 6" xfId="185"/>
    <cellStyle name="Title" xfId="142" builtinId="15" customBuiltin="1"/>
    <cellStyle name="Title 2" xfId="143"/>
    <cellStyle name="Total" xfId="144" builtinId="25" customBuiltin="1"/>
    <cellStyle name="Total 2" xfId="145"/>
    <cellStyle name="Warning Text" xfId="146" builtinId="11" customBuiltin="1"/>
    <cellStyle name="Warning Text 2" xfId="147"/>
    <cellStyle name=" [0.00]_ Att. 1- Cover" xfId="165"/>
    <cellStyle name="_ Att. 1- Cover" xfId="166"/>
    <cellStyle name="?_ Att. 1- Cover" xfId="167"/>
    <cellStyle name="똿뗦먛귟 [0.00]_PRODUCT DETAIL Q1" xfId="148"/>
    <cellStyle name="똿뗦먛귟_PRODUCT DETAIL Q1" xfId="149"/>
    <cellStyle name="믅됞 [0.00]_PRODUCT DETAIL Q1" xfId="150"/>
    <cellStyle name="믅됞_PRODUCT DETAIL Q1" xfId="151"/>
    <cellStyle name="백분율_95" xfId="152"/>
    <cellStyle name="뷭?_BOOKSHIP" xfId="153"/>
    <cellStyle name="콤마 [0]_1202" xfId="157"/>
    <cellStyle name="콤마_1202" xfId="158"/>
    <cellStyle name="통화 [0]_1202" xfId="159"/>
    <cellStyle name="통화_1202" xfId="160"/>
    <cellStyle name="표준_(정보부문)월별인원계획" xfId="161"/>
    <cellStyle name="一般_00Q3902REV.1" xfId="154"/>
    <cellStyle name="千分位[0]_00Q3902REV.1" xfId="155"/>
    <cellStyle name="千分位_00Q3902REV.1" xfId="156"/>
    <cellStyle name="貨幣 [0]_00Q3902REV.1" xfId="162"/>
    <cellStyle name="貨幣[0]_BRE" xfId="163"/>
    <cellStyle name="貨幣_00Q3902REV.1" xfId="1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Times New Roman" pitchFamily="18" charset="0"/>
                <a:cs typeface="Times New Roman" pitchFamily="18" charset="0"/>
              </a:rPr>
              <a:t>BIỂU ĐỒ HIỆN TRẠNG SỬ DỤNG ĐẤT ĐẾN NGÀY 31 THÁNG 12 NĂM 2020 CỦA HUYỆN IA H'DRAI</a:t>
            </a:r>
          </a:p>
        </c:rich>
      </c:tx>
      <c:layout>
        <c:manualLayout>
          <c:xMode val="edge"/>
          <c:yMode val="edge"/>
          <c:x val="0.10461811023622047"/>
          <c:y val="3.7037037037037035E-2"/>
        </c:manualLayout>
      </c:layout>
      <c:overlay val="0"/>
    </c:title>
    <c:autoTitleDeleted val="0"/>
    <c:plotArea>
      <c:layout>
        <c:manualLayout>
          <c:layoutTarget val="inner"/>
          <c:xMode val="edge"/>
          <c:yMode val="edge"/>
          <c:x val="8.4465879265091859E-2"/>
          <c:y val="0.28240740740740738"/>
          <c:w val="0.43055555555555558"/>
          <c:h val="0.71759259259259256"/>
        </c:manualLayout>
      </c:layout>
      <c:pieChart>
        <c:varyColors val="1"/>
        <c:ser>
          <c:idx val="0"/>
          <c:order val="0"/>
          <c:dPt>
            <c:idx val="0"/>
            <c:bubble3D val="0"/>
            <c:spPr>
              <a:ln w="15875"/>
            </c:spPr>
          </c:dPt>
          <c:dLbls>
            <c:dLbl>
              <c:idx val="1"/>
              <c:layout>
                <c:manualLayout>
                  <c:x val="-9.3349846894138236E-2"/>
                  <c:y val="3.011081948089822E-3"/>
                </c:manualLayout>
              </c:layout>
              <c:showLegendKey val="0"/>
              <c:showVal val="1"/>
              <c:showCatName val="0"/>
              <c:showSerName val="0"/>
              <c:showPercent val="0"/>
              <c:showBubbleSize val="0"/>
            </c:dLbl>
            <c:showLegendKey val="0"/>
            <c:showVal val="1"/>
            <c:showCatName val="0"/>
            <c:showSerName val="0"/>
            <c:showPercent val="0"/>
            <c:showBubbleSize val="0"/>
            <c:showLeaderLines val="1"/>
          </c:dLbls>
          <c:cat>
            <c:strRef>
              <c:f>'Bieu do'!$B$2:$B$4</c:f>
              <c:strCache>
                <c:ptCount val="3"/>
                <c:pt idx="0">
                  <c:v>Đất nông nghiệp</c:v>
                </c:pt>
                <c:pt idx="1">
                  <c:v>Đất phi nông nghiệp</c:v>
                </c:pt>
                <c:pt idx="2">
                  <c:v>Đất chưa sử dụng</c:v>
                </c:pt>
              </c:strCache>
            </c:strRef>
          </c:cat>
          <c:val>
            <c:numRef>
              <c:f>'Bieu do'!$C$2:$C$4</c:f>
              <c:numCache>
                <c:formatCode>_(* #,##0.00_);_(* \(#,##0.00\);_(* "-"??_);_(@_)</c:formatCode>
                <c:ptCount val="3"/>
                <c:pt idx="0">
                  <c:v>91692.2</c:v>
                </c:pt>
                <c:pt idx="1">
                  <c:v>6324.1900000000005</c:v>
                </c:pt>
                <c:pt idx="2">
                  <c:v>5.42</c:v>
                </c:pt>
              </c:numCache>
            </c:numRef>
          </c:val>
        </c:ser>
        <c:dLbls>
          <c:showLegendKey val="0"/>
          <c:showVal val="0"/>
          <c:showCatName val="0"/>
          <c:showSerName val="0"/>
          <c:showPercent val="0"/>
          <c:showBubbleSize val="0"/>
          <c:showLeaderLines val="1"/>
        </c:dLbls>
        <c:firstSliceAng val="10"/>
      </c:pieChart>
    </c:plotArea>
    <c:legend>
      <c:legendPos val="r"/>
      <c:layout>
        <c:manualLayout>
          <c:xMode val="edge"/>
          <c:yMode val="edge"/>
          <c:x val="0.61059864391951002"/>
          <c:y val="0.45775736366287545"/>
          <c:w val="0.32300284339457569"/>
          <c:h val="0.28699755227225809"/>
        </c:manualLayout>
      </c:layout>
      <c:overlay val="0"/>
      <c:txPr>
        <a:bodyPr/>
        <a:lstStyle/>
        <a:p>
          <a:pPr>
            <a:defRPr sz="1200">
              <a:latin typeface="Times New Roman" pitchFamily="18" charset="0"/>
              <a:cs typeface="Times New Roman" pitchFamily="18" charset="0"/>
            </a:defRPr>
          </a:pPr>
          <a:endParaRPr lang="en-US"/>
        </a:p>
      </c:txPr>
    </c:legend>
    <c:plotVisOnly val="1"/>
    <c:dispBlanksAs val="gap"/>
    <c:showDLblsOverMax val="0"/>
  </c:chart>
  <c:spPr>
    <a:noFill/>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BIỂU ĐỒ KẾT QUẢ THỰC HIỆN QUY HOẠCH</a:t>
            </a:r>
            <a:r>
              <a:rPr lang="en-US" sz="1100" baseline="0"/>
              <a:t> </a:t>
            </a:r>
            <a:r>
              <a:rPr lang="en-US" sz="1100"/>
              <a:t>SỬ DỤNG ĐẤT KỲ TRƯỚC CỦA HUYỆN IA H'DRAI</a:t>
            </a:r>
          </a:p>
        </c:rich>
      </c:tx>
      <c:overlay val="1"/>
    </c:title>
    <c:autoTitleDeleted val="0"/>
    <c:plotArea>
      <c:layout>
        <c:manualLayout>
          <c:layoutTarget val="inner"/>
          <c:xMode val="edge"/>
          <c:yMode val="edge"/>
          <c:x val="7.1877515310586171E-2"/>
          <c:y val="0.21806722076407115"/>
          <c:w val="0.85262379702537194"/>
          <c:h val="0.64185586176727905"/>
        </c:manualLayout>
      </c:layout>
      <c:barChart>
        <c:barDir val="col"/>
        <c:grouping val="clustered"/>
        <c:varyColors val="0"/>
        <c:ser>
          <c:idx val="0"/>
          <c:order val="0"/>
          <c:tx>
            <c:strRef>
              <c:f>'Bieu do'!$K$2</c:f>
              <c:strCache>
                <c:ptCount val="1"/>
                <c:pt idx="0">
                  <c:v>Quy hoạch được duyệt</c:v>
                </c:pt>
              </c:strCache>
            </c:strRef>
          </c:tx>
          <c:invertIfNegative val="0"/>
          <c:dLbls>
            <c:dLbl>
              <c:idx val="0"/>
              <c:layout>
                <c:manualLayout>
                  <c:x val="-3.6111111111111122E-2"/>
                  <c:y val="0"/>
                </c:manualLayout>
              </c:layout>
              <c:showLegendKey val="0"/>
              <c:showVal val="1"/>
              <c:showCatName val="0"/>
              <c:showSerName val="0"/>
              <c:showPercent val="0"/>
              <c:showBubbleSize val="0"/>
            </c:dLbl>
            <c:dLbl>
              <c:idx val="1"/>
              <c:layout>
                <c:manualLayout>
                  <c:x val="-4.4444444444444446E-2"/>
                  <c:y val="9.2588947214930616E-3"/>
                </c:manualLayout>
              </c:layout>
              <c:showLegendKey val="0"/>
              <c:showVal val="1"/>
              <c:showCatName val="0"/>
              <c:showSerName val="0"/>
              <c:showPercent val="0"/>
              <c:showBubbleSize val="0"/>
            </c:dLbl>
            <c:dLbl>
              <c:idx val="2"/>
              <c:layout>
                <c:manualLayout>
                  <c:x val="-1.388888888888899E-2"/>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'Bieu do'!$J$3:$J$5</c:f>
              <c:strCache>
                <c:ptCount val="3"/>
                <c:pt idx="0">
                  <c:v>Đất nông nghiệp</c:v>
                </c:pt>
                <c:pt idx="1">
                  <c:v>Đất phi nông nghiệp</c:v>
                </c:pt>
                <c:pt idx="2">
                  <c:v>Đất chưa sử dụng</c:v>
                </c:pt>
              </c:strCache>
            </c:strRef>
          </c:cat>
          <c:val>
            <c:numRef>
              <c:f>'Bieu do'!$K$3:$K$5</c:f>
              <c:numCache>
                <c:formatCode>_(* #,##0.00_);_(* \(#,##0.00\);_(* "-"??_);_(@_)</c:formatCode>
                <c:ptCount val="3"/>
                <c:pt idx="0">
                  <c:v>88302.86</c:v>
                </c:pt>
                <c:pt idx="1">
                  <c:v>9647.5499999999993</c:v>
                </c:pt>
                <c:pt idx="2">
                  <c:v>71.400000000000006</c:v>
                </c:pt>
              </c:numCache>
            </c:numRef>
          </c:val>
        </c:ser>
        <c:ser>
          <c:idx val="1"/>
          <c:order val="1"/>
          <c:tx>
            <c:strRef>
              <c:f>'Bieu do'!$L$2</c:f>
              <c:strCache>
                <c:ptCount val="1"/>
                <c:pt idx="0">
                  <c:v>Kết quả thực hiện</c:v>
                </c:pt>
              </c:strCache>
            </c:strRef>
          </c:tx>
          <c:invertIfNegative val="0"/>
          <c:dLbls>
            <c:dLbl>
              <c:idx val="0"/>
              <c:layout>
                <c:manualLayout>
                  <c:x val="4.1666666666666644E-2"/>
                  <c:y val="-4.6296296296296086E-3"/>
                </c:manualLayout>
              </c:layout>
              <c:showLegendKey val="0"/>
              <c:showVal val="1"/>
              <c:showCatName val="0"/>
              <c:showSerName val="0"/>
              <c:showPercent val="0"/>
              <c:showBubbleSize val="0"/>
            </c:dLbl>
            <c:dLbl>
              <c:idx val="1"/>
              <c:layout>
                <c:manualLayout>
                  <c:x val="1.6666666666666666E-2"/>
                  <c:y val="1.388852435112277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'Bieu do'!$J$3:$J$5</c:f>
              <c:strCache>
                <c:ptCount val="3"/>
                <c:pt idx="0">
                  <c:v>Đất nông nghiệp</c:v>
                </c:pt>
                <c:pt idx="1">
                  <c:v>Đất phi nông nghiệp</c:v>
                </c:pt>
                <c:pt idx="2">
                  <c:v>Đất chưa sử dụng</c:v>
                </c:pt>
              </c:strCache>
            </c:strRef>
          </c:cat>
          <c:val>
            <c:numRef>
              <c:f>'Bieu do'!$L$3:$L$5</c:f>
              <c:numCache>
                <c:formatCode>_(* #,##0.00_);_(* \(#,##0.00\);_(* "-"??_);_(@_)</c:formatCode>
                <c:ptCount val="3"/>
                <c:pt idx="0">
                  <c:v>91692.2</c:v>
                </c:pt>
                <c:pt idx="1">
                  <c:v>6324.1900000000005</c:v>
                </c:pt>
                <c:pt idx="2">
                  <c:v>5.42</c:v>
                </c:pt>
              </c:numCache>
            </c:numRef>
          </c:val>
        </c:ser>
        <c:dLbls>
          <c:showLegendKey val="0"/>
          <c:showVal val="0"/>
          <c:showCatName val="0"/>
          <c:showSerName val="0"/>
          <c:showPercent val="0"/>
          <c:showBubbleSize val="0"/>
        </c:dLbls>
        <c:gapWidth val="150"/>
        <c:axId val="123514880"/>
        <c:axId val="123516416"/>
      </c:barChart>
      <c:catAx>
        <c:axId val="123514880"/>
        <c:scaling>
          <c:orientation val="minMax"/>
        </c:scaling>
        <c:delete val="0"/>
        <c:axPos val="b"/>
        <c:majorTickMark val="out"/>
        <c:minorTickMark val="none"/>
        <c:tickLblPos val="nextTo"/>
        <c:crossAx val="123516416"/>
        <c:crosses val="autoZero"/>
        <c:auto val="1"/>
        <c:lblAlgn val="ctr"/>
        <c:lblOffset val="100"/>
        <c:noMultiLvlLbl val="0"/>
      </c:catAx>
      <c:valAx>
        <c:axId val="123516416"/>
        <c:scaling>
          <c:orientation val="minMax"/>
        </c:scaling>
        <c:delete val="1"/>
        <c:axPos val="l"/>
        <c:numFmt formatCode="_(* #,##0.00_);_(* \(#,##0.00\);_(* &quot;-&quot;??_);_(@_)" sourceLinked="1"/>
        <c:majorTickMark val="out"/>
        <c:minorTickMark val="none"/>
        <c:tickLblPos val="nextTo"/>
        <c:crossAx val="123514880"/>
        <c:crosses val="autoZero"/>
        <c:crossBetween val="between"/>
      </c:valAx>
    </c:plotArea>
    <c:legend>
      <c:legendPos val="r"/>
      <c:layout>
        <c:manualLayout>
          <c:xMode val="edge"/>
          <c:yMode val="edge"/>
          <c:x val="0.46894575678040246"/>
          <c:y val="0.42091243802857975"/>
          <c:w val="0.33105424321959753"/>
          <c:h val="0.11187882764654418"/>
        </c:manualLayout>
      </c:layout>
      <c:overlay val="0"/>
    </c:legend>
    <c:plotVisOnly val="1"/>
    <c:dispBlanksAs val="gap"/>
    <c:showDLblsOverMax val="0"/>
  </c:chart>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Times New Roman" pitchFamily="18" charset="0"/>
                <a:cs typeface="Times New Roman" pitchFamily="18" charset="0"/>
              </a:defRPr>
            </a:pPr>
            <a:r>
              <a:rPr lang="en-US" sz="1200">
                <a:latin typeface="Times New Roman" pitchFamily="18" charset="0"/>
                <a:cs typeface="Times New Roman" pitchFamily="18" charset="0"/>
              </a:rPr>
              <a:t>CƠ</a:t>
            </a:r>
            <a:r>
              <a:rPr lang="en-US" sz="1200" baseline="0">
                <a:latin typeface="Times New Roman" pitchFamily="18" charset="0"/>
                <a:cs typeface="Times New Roman" pitchFamily="18" charset="0"/>
              </a:rPr>
              <a:t> CẤU SỬ DỤNG ĐẤT NÔNG NGHIỆP</a:t>
            </a:r>
          </a:p>
          <a:p>
            <a:pPr>
              <a:defRPr sz="1200">
                <a:latin typeface="Times New Roman" pitchFamily="18" charset="0"/>
                <a:cs typeface="Times New Roman" pitchFamily="18" charset="0"/>
              </a:defRPr>
            </a:pPr>
            <a:r>
              <a:rPr lang="en-US" sz="1200" baseline="0">
                <a:latin typeface="Times New Roman" pitchFamily="18" charset="0"/>
                <a:cs typeface="Times New Roman" pitchFamily="18" charset="0"/>
              </a:rPr>
              <a:t>ĐẾN NĂM 2030 CỦA HUYỆN IA H'DRAI</a:t>
            </a:r>
            <a:endParaRPr lang="en-US" sz="1200">
              <a:latin typeface="Times New Roman" pitchFamily="18" charset="0"/>
              <a:cs typeface="Times New Roman" pitchFamily="18" charset="0"/>
            </a:endParaRPr>
          </a:p>
        </c:rich>
      </c:tx>
      <c:layout>
        <c:manualLayout>
          <c:xMode val="edge"/>
          <c:yMode val="edge"/>
          <c:x val="0.19625472491614224"/>
          <c:y val="0"/>
        </c:manualLayout>
      </c:layout>
      <c:overlay val="1"/>
    </c:title>
    <c:autoTitleDeleted val="0"/>
    <c:plotArea>
      <c:layout>
        <c:manualLayout>
          <c:layoutTarget val="inner"/>
          <c:xMode val="edge"/>
          <c:yMode val="edge"/>
          <c:x val="0.15812503166833874"/>
          <c:y val="0.28363143348803255"/>
          <c:w val="0.38549519147944344"/>
          <c:h val="0.66121360657732353"/>
        </c:manualLayout>
      </c:layout>
      <c:pieChart>
        <c:varyColors val="1"/>
        <c:dLbls>
          <c:showLegendKey val="0"/>
          <c:showVal val="0"/>
          <c:showCatName val="0"/>
          <c:showSerName val="0"/>
          <c:showPercent val="0"/>
          <c:showBubbleSize val="0"/>
          <c:showLeaderLines val="1"/>
        </c:dLbls>
        <c:firstSliceAng val="0"/>
      </c:pieChart>
    </c:plotArea>
    <c:legend>
      <c:legendPos val="r"/>
      <c:layout>
        <c:manualLayout>
          <c:xMode val="edge"/>
          <c:yMode val="edge"/>
          <c:x val="0.56628097163530233"/>
          <c:y val="0.25321548382611114"/>
          <c:w val="0.41968402598323856"/>
          <c:h val="0.66575411517268945"/>
        </c:manualLayout>
      </c:layout>
      <c:overlay val="0"/>
      <c:txPr>
        <a:bodyPr/>
        <a:lstStyle/>
        <a:p>
          <a:pPr>
            <a:defRPr>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Times New Roman" pitchFamily="18" charset="0"/>
                <a:cs typeface="Times New Roman" pitchFamily="18" charset="0"/>
              </a:defRPr>
            </a:pPr>
            <a:r>
              <a:rPr lang="en-US" sz="1200">
                <a:latin typeface="Times New Roman" pitchFamily="18" charset="0"/>
                <a:cs typeface="Times New Roman" pitchFamily="18" charset="0"/>
              </a:rPr>
              <a:t>QUY HOẠCH SỬ</a:t>
            </a:r>
            <a:r>
              <a:rPr lang="en-US" sz="1200" baseline="0">
                <a:latin typeface="Times New Roman" pitchFamily="18" charset="0"/>
                <a:cs typeface="Times New Roman" pitchFamily="18" charset="0"/>
              </a:rPr>
              <a:t> DỤNG ĐẤT ĐẾN NĂM 2030</a:t>
            </a:r>
          </a:p>
          <a:p>
            <a:pPr>
              <a:defRPr sz="1200">
                <a:latin typeface="Times New Roman" pitchFamily="18" charset="0"/>
                <a:cs typeface="Times New Roman" pitchFamily="18" charset="0"/>
              </a:defRPr>
            </a:pPr>
            <a:r>
              <a:rPr lang="en-US" sz="1200" baseline="0">
                <a:latin typeface="Times New Roman" pitchFamily="18" charset="0"/>
                <a:cs typeface="Times New Roman" pitchFamily="18" charset="0"/>
              </a:rPr>
              <a:t>CỦA HUYỆN IA H'DRAI</a:t>
            </a:r>
            <a:endParaRPr lang="en-US" sz="1200">
              <a:latin typeface="Times New Roman" pitchFamily="18" charset="0"/>
              <a:cs typeface="Times New Roman" pitchFamily="18" charset="0"/>
            </a:endParaRPr>
          </a:p>
        </c:rich>
      </c:tx>
      <c:overlay val="1"/>
    </c:title>
    <c:autoTitleDeleted val="0"/>
    <c:plotArea>
      <c:layout>
        <c:manualLayout>
          <c:layoutTarget val="inner"/>
          <c:xMode val="edge"/>
          <c:yMode val="edge"/>
          <c:x val="3.0555555555555555E-2"/>
          <c:y val="0.14814814814814814"/>
          <c:w val="0.75540419947506565"/>
          <c:h val="0.67936752697579472"/>
        </c:manualLayout>
      </c:layout>
      <c:barChart>
        <c:barDir val="col"/>
        <c:grouping val="clustered"/>
        <c:varyColors val="0"/>
        <c:ser>
          <c:idx val="0"/>
          <c:order val="0"/>
          <c:tx>
            <c:strRef>
              <c:f>'Bieu do'!$C$25</c:f>
              <c:strCache>
                <c:ptCount val="1"/>
                <c:pt idx="0">
                  <c:v>Quy hoạch đến năm 2030</c:v>
                </c:pt>
              </c:strCache>
            </c:strRef>
          </c:tx>
          <c:invertIfNegative val="0"/>
          <c:dLbls>
            <c:dLbl>
              <c:idx val="0"/>
              <c:layout>
                <c:manualLayout>
                  <c:x val="-3.333333333333334E-2"/>
                  <c:y val="1.3888888888888867E-2"/>
                </c:manualLayout>
              </c:layout>
              <c:showLegendKey val="0"/>
              <c:showVal val="1"/>
              <c:showCatName val="0"/>
              <c:showSerName val="0"/>
              <c:showPercent val="0"/>
              <c:showBubbleSize val="0"/>
            </c:dLbl>
            <c:txPr>
              <a:bodyPr/>
              <a:lstStyle/>
              <a:p>
                <a:pPr>
                  <a:defRPr sz="1300">
                    <a:latin typeface="Times New Roman" pitchFamily="18" charset="0"/>
                    <a:cs typeface="Times New Roman" pitchFamily="18" charset="0"/>
                  </a:defRPr>
                </a:pPr>
                <a:endParaRPr lang="en-US"/>
              </a:p>
            </c:txPr>
            <c:showLegendKey val="0"/>
            <c:showVal val="1"/>
            <c:showCatName val="0"/>
            <c:showSerName val="0"/>
            <c:showPercent val="0"/>
            <c:showBubbleSize val="0"/>
            <c:showLeaderLines val="0"/>
          </c:dLbls>
          <c:cat>
            <c:strRef>
              <c:f>'Bieu do'!$B$26:$B$28</c:f>
              <c:strCache>
                <c:ptCount val="3"/>
                <c:pt idx="0">
                  <c:v>Đất nông nghiệp</c:v>
                </c:pt>
                <c:pt idx="1">
                  <c:v>Đất phi nông nghiệp</c:v>
                </c:pt>
                <c:pt idx="2">
                  <c:v>Đất chưa sử dụng</c:v>
                </c:pt>
              </c:strCache>
            </c:strRef>
          </c:cat>
          <c:val>
            <c:numRef>
              <c:f>'Bieu do'!$C$26:$C$28</c:f>
              <c:numCache>
                <c:formatCode>_(* #,##0.00_);_(* \(#,##0.00\);_(* "-"??_);_(@_)</c:formatCode>
                <c:ptCount val="3"/>
                <c:pt idx="0">
                  <c:v>83498.359999999986</c:v>
                </c:pt>
                <c:pt idx="1">
                  <c:v>14518.06</c:v>
                </c:pt>
                <c:pt idx="2">
                  <c:v>5.39</c:v>
                </c:pt>
              </c:numCache>
            </c:numRef>
          </c:val>
        </c:ser>
        <c:ser>
          <c:idx val="1"/>
          <c:order val="1"/>
          <c:tx>
            <c:strRef>
              <c:f>'Bieu do'!$D$25</c:f>
              <c:strCache>
                <c:ptCount val="1"/>
                <c:pt idx="0">
                  <c:v>Hiện trạng sử dụng đất ngày 31 tháng 12 năm 2020</c:v>
                </c:pt>
              </c:strCache>
            </c:strRef>
          </c:tx>
          <c:invertIfNegative val="0"/>
          <c:dLbls>
            <c:dLbl>
              <c:idx val="1"/>
              <c:layout>
                <c:manualLayout>
                  <c:x val="1.9444444444444445E-2"/>
                  <c:y val="4.6296296296296294E-3"/>
                </c:manualLayout>
              </c:layout>
              <c:showLegendKey val="0"/>
              <c:showVal val="1"/>
              <c:showCatName val="0"/>
              <c:showSerName val="0"/>
              <c:showPercent val="0"/>
              <c:showBubbleSize val="0"/>
            </c:dLbl>
            <c:txPr>
              <a:bodyPr/>
              <a:lstStyle/>
              <a:p>
                <a:pPr>
                  <a:defRPr sz="1300">
                    <a:latin typeface="Times New Roman" pitchFamily="18" charset="0"/>
                    <a:cs typeface="Times New Roman" pitchFamily="18" charset="0"/>
                  </a:defRPr>
                </a:pPr>
                <a:endParaRPr lang="en-US"/>
              </a:p>
            </c:txPr>
            <c:showLegendKey val="0"/>
            <c:showVal val="1"/>
            <c:showCatName val="0"/>
            <c:showSerName val="0"/>
            <c:showPercent val="0"/>
            <c:showBubbleSize val="0"/>
            <c:showLeaderLines val="0"/>
          </c:dLbls>
          <c:cat>
            <c:strRef>
              <c:f>'Bieu do'!$B$26:$B$28</c:f>
              <c:strCache>
                <c:ptCount val="3"/>
                <c:pt idx="0">
                  <c:v>Đất nông nghiệp</c:v>
                </c:pt>
                <c:pt idx="1">
                  <c:v>Đất phi nông nghiệp</c:v>
                </c:pt>
                <c:pt idx="2">
                  <c:v>Đất chưa sử dụng</c:v>
                </c:pt>
              </c:strCache>
            </c:strRef>
          </c:cat>
          <c:val>
            <c:numRef>
              <c:f>'Bieu do'!$D$26:$D$28</c:f>
              <c:numCache>
                <c:formatCode>_(* #,##0.00_);_(* \(#,##0.00\);_(* "-"??_);_(@_)</c:formatCode>
                <c:ptCount val="3"/>
                <c:pt idx="0">
                  <c:v>91692.2</c:v>
                </c:pt>
                <c:pt idx="1">
                  <c:v>6324.1900000000005</c:v>
                </c:pt>
                <c:pt idx="2">
                  <c:v>5.42</c:v>
                </c:pt>
              </c:numCache>
            </c:numRef>
          </c:val>
        </c:ser>
        <c:dLbls>
          <c:showLegendKey val="0"/>
          <c:showVal val="0"/>
          <c:showCatName val="0"/>
          <c:showSerName val="0"/>
          <c:showPercent val="0"/>
          <c:showBubbleSize val="0"/>
        </c:dLbls>
        <c:gapWidth val="150"/>
        <c:axId val="124306176"/>
        <c:axId val="124307712"/>
      </c:barChart>
      <c:catAx>
        <c:axId val="124306176"/>
        <c:scaling>
          <c:orientation val="minMax"/>
        </c:scaling>
        <c:delete val="0"/>
        <c:axPos val="b"/>
        <c:majorTickMark val="out"/>
        <c:minorTickMark val="none"/>
        <c:tickLblPos val="nextTo"/>
        <c:txPr>
          <a:bodyPr/>
          <a:lstStyle/>
          <a:p>
            <a:pPr>
              <a:defRPr sz="1300">
                <a:latin typeface="Times New Roman" pitchFamily="18" charset="0"/>
                <a:cs typeface="Times New Roman" pitchFamily="18" charset="0"/>
              </a:defRPr>
            </a:pPr>
            <a:endParaRPr lang="en-US"/>
          </a:p>
        </c:txPr>
        <c:crossAx val="124307712"/>
        <c:crosses val="autoZero"/>
        <c:auto val="1"/>
        <c:lblAlgn val="ctr"/>
        <c:lblOffset val="100"/>
        <c:noMultiLvlLbl val="0"/>
      </c:catAx>
      <c:valAx>
        <c:axId val="124307712"/>
        <c:scaling>
          <c:orientation val="minMax"/>
        </c:scaling>
        <c:delete val="1"/>
        <c:axPos val="l"/>
        <c:numFmt formatCode="_(* #,##0.00_);_(* \(#,##0.00\);_(* &quot;-&quot;??_);_(@_)" sourceLinked="1"/>
        <c:majorTickMark val="out"/>
        <c:minorTickMark val="none"/>
        <c:tickLblPos val="nextTo"/>
        <c:crossAx val="124306176"/>
        <c:crosses val="autoZero"/>
        <c:crossBetween val="between"/>
      </c:valAx>
      <c:spPr>
        <a:noFill/>
        <a:ln w="25400">
          <a:noFill/>
        </a:ln>
      </c:spPr>
    </c:plotArea>
    <c:legend>
      <c:legendPos val="r"/>
      <c:layout>
        <c:manualLayout>
          <c:xMode val="edge"/>
          <c:yMode val="edge"/>
          <c:x val="0.25262642169728783"/>
          <c:y val="0.35532990667833192"/>
          <c:w val="0.7140402449693789"/>
          <c:h val="0.20137722368037328"/>
        </c:manualLayout>
      </c:layout>
      <c:overlay val="0"/>
      <c:txPr>
        <a:bodyPr/>
        <a:lstStyle/>
        <a:p>
          <a:pPr>
            <a:defRPr sz="1300">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561975</xdr:colOff>
      <xdr:row>16</xdr:row>
      <xdr:rowOff>0</xdr:rowOff>
    </xdr:from>
    <xdr:to>
      <xdr:col>1</xdr:col>
      <xdr:colOff>85725</xdr:colOff>
      <xdr:row>16</xdr:row>
      <xdr:rowOff>0</xdr:rowOff>
    </xdr:to>
    <xdr:sp macro="" textlink="">
      <xdr:nvSpPr>
        <xdr:cNvPr id="2"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16</xdr:row>
      <xdr:rowOff>0</xdr:rowOff>
    </xdr:from>
    <xdr:to>
      <xdr:col>0</xdr:col>
      <xdr:colOff>457200</xdr:colOff>
      <xdr:row>16</xdr:row>
      <xdr:rowOff>0</xdr:rowOff>
    </xdr:to>
    <xdr:sp macro="" textlink="">
      <xdr:nvSpPr>
        <xdr:cNvPr id="3" name="Text Box 9"/>
        <xdr:cNvSpPr txBox="1">
          <a:spLocks noChangeArrowheads="1"/>
        </xdr:cNvSpPr>
      </xdr:nvSpPr>
      <xdr:spPr bwMode="auto">
        <a:xfrm>
          <a:off x="37147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4"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5"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6"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7"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8"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9"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10"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11" name="Text Box 52"/>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12" name="Text Box 53"/>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13" name="Text Box 54"/>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14"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15"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16"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17"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18"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19"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20"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21"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22"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23"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24"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25"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26" name="Text Box 52"/>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27" name="Text Box 53"/>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28" name="Text Box 54"/>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29"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30"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31"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0</xdr:rowOff>
    </xdr:to>
    <xdr:sp macro="" textlink="">
      <xdr:nvSpPr>
        <xdr:cNvPr id="32" name="Text Box 9"/>
        <xdr:cNvSpPr txBox="1">
          <a:spLocks noChangeArrowheads="1"/>
        </xdr:cNvSpPr>
      </xdr:nvSpPr>
      <xdr:spPr bwMode="auto">
        <a:xfrm>
          <a:off x="504825" y="6105525"/>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33"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34"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35"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36"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37"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38"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39"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40" name="Text Box 52"/>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41" name="Text Box 53"/>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42" name="Text Box 54"/>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43"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44"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45"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46"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47"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48"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49"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50"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51"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52"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53"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54"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55" name="Text Box 52"/>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56" name="Text Box 53"/>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57" name="Text Box 54"/>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58" name="Text Box 8"/>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xdr:row>
      <xdr:rowOff>0</xdr:rowOff>
    </xdr:from>
    <xdr:to>
      <xdr:col>1</xdr:col>
      <xdr:colOff>85725</xdr:colOff>
      <xdr:row>16</xdr:row>
      <xdr:rowOff>0</xdr:rowOff>
    </xdr:to>
    <xdr:sp macro="" textlink="">
      <xdr:nvSpPr>
        <xdr:cNvPr id="59" name="Text Box 9"/>
        <xdr:cNvSpPr txBox="1">
          <a:spLocks noChangeArrowheads="1"/>
        </xdr:cNvSpPr>
      </xdr:nvSpPr>
      <xdr:spPr bwMode="auto">
        <a:xfrm>
          <a:off x="504825"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16</xdr:row>
      <xdr:rowOff>0</xdr:rowOff>
    </xdr:from>
    <xdr:to>
      <xdr:col>1</xdr:col>
      <xdr:colOff>133350</xdr:colOff>
      <xdr:row>16</xdr:row>
      <xdr:rowOff>0</xdr:rowOff>
    </xdr:to>
    <xdr:sp macro="" textlink="">
      <xdr:nvSpPr>
        <xdr:cNvPr id="60" name="Text Box 11"/>
        <xdr:cNvSpPr txBox="1">
          <a:spLocks noChangeArrowheads="1"/>
        </xdr:cNvSpPr>
      </xdr:nvSpPr>
      <xdr:spPr bwMode="auto">
        <a:xfrm>
          <a:off x="552450" y="54483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19050</xdr:rowOff>
    </xdr:to>
    <xdr:sp macro="" textlink="">
      <xdr:nvSpPr>
        <xdr:cNvPr id="61" name="Text Box 8"/>
        <xdr:cNvSpPr txBox="1">
          <a:spLocks noChangeArrowheads="1"/>
        </xdr:cNvSpPr>
      </xdr:nvSpPr>
      <xdr:spPr bwMode="auto">
        <a:xfrm>
          <a:off x="381000"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62"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63"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64"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0</xdr:rowOff>
    </xdr:to>
    <xdr:sp macro="" textlink="">
      <xdr:nvSpPr>
        <xdr:cNvPr id="65" name="Text Box 9"/>
        <xdr:cNvSpPr txBox="1">
          <a:spLocks noChangeArrowheads="1"/>
        </xdr:cNvSpPr>
      </xdr:nvSpPr>
      <xdr:spPr bwMode="auto">
        <a:xfrm>
          <a:off x="276225" y="5448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66"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67"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68"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0</xdr:rowOff>
    </xdr:to>
    <xdr:sp macro="" textlink="">
      <xdr:nvSpPr>
        <xdr:cNvPr id="69" name="Text Box 9"/>
        <xdr:cNvSpPr txBox="1">
          <a:spLocks noChangeArrowheads="1"/>
        </xdr:cNvSpPr>
      </xdr:nvSpPr>
      <xdr:spPr bwMode="auto">
        <a:xfrm>
          <a:off x="276225" y="5448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70"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71"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72"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0</xdr:rowOff>
    </xdr:to>
    <xdr:sp macro="" textlink="">
      <xdr:nvSpPr>
        <xdr:cNvPr id="73" name="Text Box 9"/>
        <xdr:cNvSpPr txBox="1">
          <a:spLocks noChangeArrowheads="1"/>
        </xdr:cNvSpPr>
      </xdr:nvSpPr>
      <xdr:spPr bwMode="auto">
        <a:xfrm>
          <a:off x="276225" y="5448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74"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75"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0</xdr:rowOff>
    </xdr:to>
    <xdr:sp macro="" textlink="">
      <xdr:nvSpPr>
        <xdr:cNvPr id="76" name="Text Box 8"/>
        <xdr:cNvSpPr txBox="1">
          <a:spLocks noChangeArrowheads="1"/>
        </xdr:cNvSpPr>
      </xdr:nvSpPr>
      <xdr:spPr bwMode="auto">
        <a:xfrm>
          <a:off x="390525"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0</xdr:rowOff>
    </xdr:to>
    <xdr:sp macro="" textlink="">
      <xdr:nvSpPr>
        <xdr:cNvPr id="77" name="Text Box 9"/>
        <xdr:cNvSpPr txBox="1">
          <a:spLocks noChangeArrowheads="1"/>
        </xdr:cNvSpPr>
      </xdr:nvSpPr>
      <xdr:spPr bwMode="auto">
        <a:xfrm>
          <a:off x="276225" y="5448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78"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79"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80"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158</xdr:row>
      <xdr:rowOff>0</xdr:rowOff>
    </xdr:from>
    <xdr:to>
      <xdr:col>0</xdr:col>
      <xdr:colOff>276225</xdr:colOff>
      <xdr:row>158</xdr:row>
      <xdr:rowOff>28575</xdr:rowOff>
    </xdr:to>
    <xdr:sp macro="" textlink="">
      <xdr:nvSpPr>
        <xdr:cNvPr id="81" name="Text Box 9"/>
        <xdr:cNvSpPr txBox="1">
          <a:spLocks noChangeArrowheads="1"/>
        </xdr:cNvSpPr>
      </xdr:nvSpPr>
      <xdr:spPr bwMode="auto">
        <a:xfrm>
          <a:off x="276225" y="604647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82"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83"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84"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158</xdr:row>
      <xdr:rowOff>0</xdr:rowOff>
    </xdr:from>
    <xdr:to>
      <xdr:col>0</xdr:col>
      <xdr:colOff>276225</xdr:colOff>
      <xdr:row>158</xdr:row>
      <xdr:rowOff>28575</xdr:rowOff>
    </xdr:to>
    <xdr:sp macro="" textlink="">
      <xdr:nvSpPr>
        <xdr:cNvPr id="85" name="Text Box 9"/>
        <xdr:cNvSpPr txBox="1">
          <a:spLocks noChangeArrowheads="1"/>
        </xdr:cNvSpPr>
      </xdr:nvSpPr>
      <xdr:spPr bwMode="auto">
        <a:xfrm>
          <a:off x="276225" y="604647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86" name="Text Box 8"/>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87" name="Text Box 9"/>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88" name="Text Box 11"/>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89" name="Text Box 8"/>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90" name="Text Box 9"/>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91" name="Text Box 11"/>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92" name="Text Box 8"/>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93" name="Text Box 9"/>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94" name="Text Box 11"/>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95" name="Text Box 52"/>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96" name="Text Box 53"/>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97" name="Text Box 54"/>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98" name="Text Box 8"/>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99" name="Text Box 9"/>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100" name="Text Box 11"/>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158</xdr:row>
      <xdr:rowOff>0</xdr:rowOff>
    </xdr:from>
    <xdr:to>
      <xdr:col>0</xdr:col>
      <xdr:colOff>276225</xdr:colOff>
      <xdr:row>158</xdr:row>
      <xdr:rowOff>28575</xdr:rowOff>
    </xdr:to>
    <xdr:sp macro="" textlink="">
      <xdr:nvSpPr>
        <xdr:cNvPr id="101" name="Text Box 9"/>
        <xdr:cNvSpPr txBox="1">
          <a:spLocks noChangeArrowheads="1"/>
        </xdr:cNvSpPr>
      </xdr:nvSpPr>
      <xdr:spPr bwMode="auto">
        <a:xfrm>
          <a:off x="276225" y="604647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02" name="Text Box 8"/>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03" name="Text Box 9"/>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104" name="Text Box 11"/>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05" name="Text Box 8"/>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06" name="Text Box 9"/>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107" name="Text Box 11"/>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08" name="Text Box 8"/>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09" name="Text Box 9"/>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110" name="Text Box 11"/>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11" name="Text Box 52"/>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12" name="Text Box 53"/>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113" name="Text Box 54"/>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14" name="Text Box 8"/>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0</xdr:rowOff>
    </xdr:to>
    <xdr:sp macro="" textlink="">
      <xdr:nvSpPr>
        <xdr:cNvPr id="115" name="Text Box 9"/>
        <xdr:cNvSpPr txBox="1">
          <a:spLocks noChangeArrowheads="1"/>
        </xdr:cNvSpPr>
      </xdr:nvSpPr>
      <xdr:spPr bwMode="auto">
        <a:xfrm>
          <a:off x="504825"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0</xdr:rowOff>
    </xdr:to>
    <xdr:sp macro="" textlink="">
      <xdr:nvSpPr>
        <xdr:cNvPr id="116" name="Text Box 11"/>
        <xdr:cNvSpPr txBox="1">
          <a:spLocks noChangeArrowheads="1"/>
        </xdr:cNvSpPr>
      </xdr:nvSpPr>
      <xdr:spPr bwMode="auto">
        <a:xfrm>
          <a:off x="552450" y="604647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158</xdr:row>
      <xdr:rowOff>0</xdr:rowOff>
    </xdr:from>
    <xdr:to>
      <xdr:col>0</xdr:col>
      <xdr:colOff>276225</xdr:colOff>
      <xdr:row>158</xdr:row>
      <xdr:rowOff>28575</xdr:rowOff>
    </xdr:to>
    <xdr:sp macro="" textlink="">
      <xdr:nvSpPr>
        <xdr:cNvPr id="117" name="Text Box 9"/>
        <xdr:cNvSpPr txBox="1">
          <a:spLocks noChangeArrowheads="1"/>
        </xdr:cNvSpPr>
      </xdr:nvSpPr>
      <xdr:spPr bwMode="auto">
        <a:xfrm>
          <a:off x="276225" y="604647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18"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19"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20"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21"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22"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23"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24"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25"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26"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160</xdr:row>
      <xdr:rowOff>0</xdr:rowOff>
    </xdr:from>
    <xdr:to>
      <xdr:col>0</xdr:col>
      <xdr:colOff>276225</xdr:colOff>
      <xdr:row>160</xdr:row>
      <xdr:rowOff>66675</xdr:rowOff>
    </xdr:to>
    <xdr:sp macro="" textlink="">
      <xdr:nvSpPr>
        <xdr:cNvPr id="127" name="Text Box 9"/>
        <xdr:cNvSpPr txBox="1">
          <a:spLocks noChangeArrowheads="1"/>
        </xdr:cNvSpPr>
      </xdr:nvSpPr>
      <xdr:spPr bwMode="auto">
        <a:xfrm>
          <a:off x="276225" y="61064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28"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29"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30"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158</xdr:row>
      <xdr:rowOff>0</xdr:rowOff>
    </xdr:from>
    <xdr:to>
      <xdr:col>0</xdr:col>
      <xdr:colOff>276225</xdr:colOff>
      <xdr:row>158</xdr:row>
      <xdr:rowOff>28575</xdr:rowOff>
    </xdr:to>
    <xdr:sp macro="" textlink="">
      <xdr:nvSpPr>
        <xdr:cNvPr id="131" name="Text Box 9"/>
        <xdr:cNvSpPr txBox="1">
          <a:spLocks noChangeArrowheads="1"/>
        </xdr:cNvSpPr>
      </xdr:nvSpPr>
      <xdr:spPr bwMode="auto">
        <a:xfrm>
          <a:off x="276225" y="604647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32"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33"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34"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158</xdr:row>
      <xdr:rowOff>0</xdr:rowOff>
    </xdr:from>
    <xdr:to>
      <xdr:col>0</xdr:col>
      <xdr:colOff>276225</xdr:colOff>
      <xdr:row>158</xdr:row>
      <xdr:rowOff>28575</xdr:rowOff>
    </xdr:to>
    <xdr:sp macro="" textlink="">
      <xdr:nvSpPr>
        <xdr:cNvPr id="135" name="Text Box 9"/>
        <xdr:cNvSpPr txBox="1">
          <a:spLocks noChangeArrowheads="1"/>
        </xdr:cNvSpPr>
      </xdr:nvSpPr>
      <xdr:spPr bwMode="auto">
        <a:xfrm>
          <a:off x="276225" y="604647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36"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37"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38"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39"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40"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41"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42"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43"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44"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45" name="Text Box 52"/>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46" name="Text Box 53"/>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47" name="Text Box 54"/>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48"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49"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50"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51"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52"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53"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54"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55"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56"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57"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58"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59"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60" name="Text Box 52"/>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61" name="Text Box 53"/>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62" name="Text Box 54"/>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63"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64"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65"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158</xdr:row>
      <xdr:rowOff>304800</xdr:rowOff>
    </xdr:from>
    <xdr:to>
      <xdr:col>0</xdr:col>
      <xdr:colOff>390525</xdr:colOff>
      <xdr:row>159</xdr:row>
      <xdr:rowOff>37041</xdr:rowOff>
    </xdr:to>
    <xdr:sp macro="" textlink="">
      <xdr:nvSpPr>
        <xdr:cNvPr id="166" name="Text Box 8"/>
        <xdr:cNvSpPr txBox="1">
          <a:spLocks noChangeArrowheads="1"/>
        </xdr:cNvSpPr>
      </xdr:nvSpPr>
      <xdr:spPr bwMode="auto">
        <a:xfrm>
          <a:off x="381000" y="60664725"/>
          <a:ext cx="9525" cy="37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67"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68"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69"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158</xdr:row>
      <xdr:rowOff>0</xdr:rowOff>
    </xdr:from>
    <xdr:to>
      <xdr:col>0</xdr:col>
      <xdr:colOff>276225</xdr:colOff>
      <xdr:row>158</xdr:row>
      <xdr:rowOff>28575</xdr:rowOff>
    </xdr:to>
    <xdr:sp macro="" textlink="">
      <xdr:nvSpPr>
        <xdr:cNvPr id="170" name="Text Box 9"/>
        <xdr:cNvSpPr txBox="1">
          <a:spLocks noChangeArrowheads="1"/>
        </xdr:cNvSpPr>
      </xdr:nvSpPr>
      <xdr:spPr bwMode="auto">
        <a:xfrm>
          <a:off x="276225" y="604647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71"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72"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158</xdr:row>
      <xdr:rowOff>0</xdr:rowOff>
    </xdr:from>
    <xdr:to>
      <xdr:col>0</xdr:col>
      <xdr:colOff>400050</xdr:colOff>
      <xdr:row>158</xdr:row>
      <xdr:rowOff>28575</xdr:rowOff>
    </xdr:to>
    <xdr:sp macro="" textlink="">
      <xdr:nvSpPr>
        <xdr:cNvPr id="173" name="Text Box 8"/>
        <xdr:cNvSpPr txBox="1">
          <a:spLocks noChangeArrowheads="1"/>
        </xdr:cNvSpPr>
      </xdr:nvSpPr>
      <xdr:spPr bwMode="auto">
        <a:xfrm>
          <a:off x="390525" y="604647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158</xdr:row>
      <xdr:rowOff>0</xdr:rowOff>
    </xdr:from>
    <xdr:to>
      <xdr:col>0</xdr:col>
      <xdr:colOff>276225</xdr:colOff>
      <xdr:row>158</xdr:row>
      <xdr:rowOff>28575</xdr:rowOff>
    </xdr:to>
    <xdr:sp macro="" textlink="">
      <xdr:nvSpPr>
        <xdr:cNvPr id="174" name="Text Box 9"/>
        <xdr:cNvSpPr txBox="1">
          <a:spLocks noChangeArrowheads="1"/>
        </xdr:cNvSpPr>
      </xdr:nvSpPr>
      <xdr:spPr bwMode="auto">
        <a:xfrm>
          <a:off x="276225" y="604647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75"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76"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77"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78"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79"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80"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81"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82"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83"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84" name="Text Box 52"/>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85" name="Text Box 53"/>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86" name="Text Box 54"/>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87"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88"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89"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90"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91"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92"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93"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94"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95"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96"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97"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198"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199" name="Text Box 52"/>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200" name="Text Box 53"/>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201" name="Text Box 54"/>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202" name="Text Box 8"/>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158</xdr:row>
      <xdr:rowOff>0</xdr:rowOff>
    </xdr:from>
    <xdr:to>
      <xdr:col>1</xdr:col>
      <xdr:colOff>85725</xdr:colOff>
      <xdr:row>158</xdr:row>
      <xdr:rowOff>28575</xdr:rowOff>
    </xdr:to>
    <xdr:sp macro="" textlink="">
      <xdr:nvSpPr>
        <xdr:cNvPr id="203" name="Text Box 9"/>
        <xdr:cNvSpPr txBox="1">
          <a:spLocks noChangeArrowheads="1"/>
        </xdr:cNvSpPr>
      </xdr:nvSpPr>
      <xdr:spPr bwMode="auto">
        <a:xfrm>
          <a:off x="504825"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158</xdr:row>
      <xdr:rowOff>0</xdr:rowOff>
    </xdr:from>
    <xdr:to>
      <xdr:col>1</xdr:col>
      <xdr:colOff>133350</xdr:colOff>
      <xdr:row>158</xdr:row>
      <xdr:rowOff>28575</xdr:rowOff>
    </xdr:to>
    <xdr:sp macro="" textlink="">
      <xdr:nvSpPr>
        <xdr:cNvPr id="204" name="Text Box 11"/>
        <xdr:cNvSpPr txBox="1">
          <a:spLocks noChangeArrowheads="1"/>
        </xdr:cNvSpPr>
      </xdr:nvSpPr>
      <xdr:spPr bwMode="auto">
        <a:xfrm>
          <a:off x="552450" y="6046470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05"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06"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07"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08"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09"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10"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11"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12"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13"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14" name="Text Box 52"/>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15" name="Text Box 53"/>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16" name="Text Box 54"/>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17"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18"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19"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20"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21"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22"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23"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24"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25"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26"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27"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28"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29" name="Text Box 52"/>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30" name="Text Box 53"/>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31" name="Text Box 54"/>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32"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33"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34"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0</xdr:rowOff>
    </xdr:to>
    <xdr:sp macro="" textlink="">
      <xdr:nvSpPr>
        <xdr:cNvPr id="235" name="Text Box 8"/>
        <xdr:cNvSpPr txBox="1">
          <a:spLocks noChangeArrowheads="1"/>
        </xdr:cNvSpPr>
      </xdr:nvSpPr>
      <xdr:spPr bwMode="auto">
        <a:xfrm>
          <a:off x="381000" y="54483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23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23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23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239"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24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24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24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243"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244"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4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4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4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248"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4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5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5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252"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53"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54"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55"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56"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57"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58"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59"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60"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61"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62" name="Text Box 52"/>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63" name="Text Box 53"/>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64" name="Text Box 54"/>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65"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66"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67"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68"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69"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70"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71"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72"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73"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74"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75"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76"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77" name="Text Box 52"/>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78" name="Text Box 53"/>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79" name="Text Box 54"/>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80"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81"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82"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19050</xdr:rowOff>
    </xdr:to>
    <xdr:sp macro="" textlink="">
      <xdr:nvSpPr>
        <xdr:cNvPr id="283" name="Text Box 8"/>
        <xdr:cNvSpPr txBox="1">
          <a:spLocks noChangeArrowheads="1"/>
        </xdr:cNvSpPr>
      </xdr:nvSpPr>
      <xdr:spPr bwMode="auto">
        <a:xfrm>
          <a:off x="381000"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8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8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8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287"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8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8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29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291"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92"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93"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94"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95"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96"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297"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98"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299"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00"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01" name="Text Box 52"/>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02" name="Text Box 53"/>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03" name="Text Box 54"/>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04"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05"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06"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07"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08"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09"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10"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11"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12"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13"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14"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15"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16" name="Text Box 52"/>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17" name="Text Box 53"/>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18" name="Text Box 54"/>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19"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20"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21"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322"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2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2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2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326"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2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2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2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330"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31" name="Text Box 8"/>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32" name="Text Box 9"/>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47625</xdr:rowOff>
    </xdr:to>
    <xdr:sp macro="" textlink="">
      <xdr:nvSpPr>
        <xdr:cNvPr id="333" name="Text Box 11"/>
        <xdr:cNvSpPr txBox="1">
          <a:spLocks noChangeArrowheads="1"/>
        </xdr:cNvSpPr>
      </xdr:nvSpPr>
      <xdr:spPr bwMode="auto">
        <a:xfrm>
          <a:off x="552450"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34" name="Text Box 8"/>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35" name="Text Box 9"/>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47625</xdr:rowOff>
    </xdr:to>
    <xdr:sp macro="" textlink="">
      <xdr:nvSpPr>
        <xdr:cNvPr id="336" name="Text Box 11"/>
        <xdr:cNvSpPr txBox="1">
          <a:spLocks noChangeArrowheads="1"/>
        </xdr:cNvSpPr>
      </xdr:nvSpPr>
      <xdr:spPr bwMode="auto">
        <a:xfrm>
          <a:off x="552450"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37" name="Text Box 8"/>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38" name="Text Box 9"/>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47625</xdr:rowOff>
    </xdr:to>
    <xdr:sp macro="" textlink="">
      <xdr:nvSpPr>
        <xdr:cNvPr id="339" name="Text Box 11"/>
        <xdr:cNvSpPr txBox="1">
          <a:spLocks noChangeArrowheads="1"/>
        </xdr:cNvSpPr>
      </xdr:nvSpPr>
      <xdr:spPr bwMode="auto">
        <a:xfrm>
          <a:off x="552450"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40" name="Text Box 52"/>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41" name="Text Box 53"/>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47625</xdr:rowOff>
    </xdr:to>
    <xdr:sp macro="" textlink="">
      <xdr:nvSpPr>
        <xdr:cNvPr id="342" name="Text Box 54"/>
        <xdr:cNvSpPr txBox="1">
          <a:spLocks noChangeArrowheads="1"/>
        </xdr:cNvSpPr>
      </xdr:nvSpPr>
      <xdr:spPr bwMode="auto">
        <a:xfrm>
          <a:off x="552450"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43" name="Text Box 8"/>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44" name="Text Box 9"/>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47625</xdr:rowOff>
    </xdr:to>
    <xdr:sp macro="" textlink="">
      <xdr:nvSpPr>
        <xdr:cNvPr id="345" name="Text Box 11"/>
        <xdr:cNvSpPr txBox="1">
          <a:spLocks noChangeArrowheads="1"/>
        </xdr:cNvSpPr>
      </xdr:nvSpPr>
      <xdr:spPr bwMode="auto">
        <a:xfrm>
          <a:off x="552450"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46" name="Text Box 8"/>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47" name="Text Box 9"/>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47625</xdr:rowOff>
    </xdr:to>
    <xdr:sp macro="" textlink="">
      <xdr:nvSpPr>
        <xdr:cNvPr id="348" name="Text Box 11"/>
        <xdr:cNvSpPr txBox="1">
          <a:spLocks noChangeArrowheads="1"/>
        </xdr:cNvSpPr>
      </xdr:nvSpPr>
      <xdr:spPr bwMode="auto">
        <a:xfrm>
          <a:off x="552450"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49" name="Text Box 8"/>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50" name="Text Box 9"/>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47625</xdr:rowOff>
    </xdr:to>
    <xdr:sp macro="" textlink="">
      <xdr:nvSpPr>
        <xdr:cNvPr id="351" name="Text Box 11"/>
        <xdr:cNvSpPr txBox="1">
          <a:spLocks noChangeArrowheads="1"/>
        </xdr:cNvSpPr>
      </xdr:nvSpPr>
      <xdr:spPr bwMode="auto">
        <a:xfrm>
          <a:off x="552450"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52" name="Text Box 8"/>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53" name="Text Box 9"/>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47625</xdr:rowOff>
    </xdr:to>
    <xdr:sp macro="" textlink="">
      <xdr:nvSpPr>
        <xdr:cNvPr id="354" name="Text Box 11"/>
        <xdr:cNvSpPr txBox="1">
          <a:spLocks noChangeArrowheads="1"/>
        </xdr:cNvSpPr>
      </xdr:nvSpPr>
      <xdr:spPr bwMode="auto">
        <a:xfrm>
          <a:off x="552450"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55" name="Text Box 52"/>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56" name="Text Box 53"/>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47625</xdr:rowOff>
    </xdr:to>
    <xdr:sp macro="" textlink="">
      <xdr:nvSpPr>
        <xdr:cNvPr id="357" name="Text Box 54"/>
        <xdr:cNvSpPr txBox="1">
          <a:spLocks noChangeArrowheads="1"/>
        </xdr:cNvSpPr>
      </xdr:nvSpPr>
      <xdr:spPr bwMode="auto">
        <a:xfrm>
          <a:off x="552450"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58" name="Text Box 8"/>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47625</xdr:rowOff>
    </xdr:to>
    <xdr:sp macro="" textlink="">
      <xdr:nvSpPr>
        <xdr:cNvPr id="359" name="Text Box 9"/>
        <xdr:cNvSpPr txBox="1">
          <a:spLocks noChangeArrowheads="1"/>
        </xdr:cNvSpPr>
      </xdr:nvSpPr>
      <xdr:spPr bwMode="auto">
        <a:xfrm>
          <a:off x="504825" y="6105525"/>
          <a:ext cx="8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6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6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6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363"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6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6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6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367"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68"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69"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70"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71"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72"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73"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74"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75"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76"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77" name="Text Box 52"/>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78" name="Text Box 53"/>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79" name="Text Box 54"/>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80"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81"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82"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83"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84"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85"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86"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87"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88"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89"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90"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91"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92" name="Text Box 52"/>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93" name="Text Box 53"/>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94" name="Text Box 54"/>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19050</xdr:rowOff>
    </xdr:to>
    <xdr:sp macro="" textlink="">
      <xdr:nvSpPr>
        <xdr:cNvPr id="395" name="Text Box 8"/>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533400</xdr:colOff>
      <xdr:row>16</xdr:row>
      <xdr:rowOff>0</xdr:rowOff>
    </xdr:from>
    <xdr:to>
      <xdr:col>1</xdr:col>
      <xdr:colOff>85725</xdr:colOff>
      <xdr:row>16</xdr:row>
      <xdr:rowOff>57150</xdr:rowOff>
    </xdr:to>
    <xdr:sp macro="" textlink="">
      <xdr:nvSpPr>
        <xdr:cNvPr id="396" name="Text Box 9"/>
        <xdr:cNvSpPr txBox="1">
          <a:spLocks noChangeArrowheads="1"/>
        </xdr:cNvSpPr>
      </xdr:nvSpPr>
      <xdr:spPr bwMode="auto">
        <a:xfrm>
          <a:off x="504825" y="5448300"/>
          <a:ext cx="857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19050</xdr:rowOff>
    </xdr:to>
    <xdr:sp macro="" textlink="">
      <xdr:nvSpPr>
        <xdr:cNvPr id="397" name="Text Box 11"/>
        <xdr:cNvSpPr txBox="1">
          <a:spLocks noChangeArrowheads="1"/>
        </xdr:cNvSpPr>
      </xdr:nvSpPr>
      <xdr:spPr bwMode="auto">
        <a:xfrm>
          <a:off x="552450"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398"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39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02"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06"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07"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08"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09"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10"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11"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12"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13"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14"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15"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16" name="Text Box 52"/>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17" name="Text Box 53"/>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18" name="Text Box 54"/>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19"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20"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21"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22"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23"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24"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25"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26"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27"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28"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29"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30"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31" name="Text Box 52"/>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32" name="Text Box 53"/>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33" name="Text Box 54"/>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34"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35"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36"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38100</xdr:rowOff>
    </xdr:to>
    <xdr:sp macro="" textlink="">
      <xdr:nvSpPr>
        <xdr:cNvPr id="437" name="Text Box 8"/>
        <xdr:cNvSpPr txBox="1">
          <a:spLocks noChangeArrowheads="1"/>
        </xdr:cNvSpPr>
      </xdr:nvSpPr>
      <xdr:spPr bwMode="auto">
        <a:xfrm>
          <a:off x="381000" y="61055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38100</xdr:rowOff>
    </xdr:to>
    <xdr:sp macro="" textlink="">
      <xdr:nvSpPr>
        <xdr:cNvPr id="438" name="Text Box 8"/>
        <xdr:cNvSpPr txBox="1">
          <a:spLocks noChangeArrowheads="1"/>
        </xdr:cNvSpPr>
      </xdr:nvSpPr>
      <xdr:spPr bwMode="auto">
        <a:xfrm>
          <a:off x="390525" y="61055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38100</xdr:rowOff>
    </xdr:to>
    <xdr:sp macro="" textlink="">
      <xdr:nvSpPr>
        <xdr:cNvPr id="439" name="Text Box 8"/>
        <xdr:cNvSpPr txBox="1">
          <a:spLocks noChangeArrowheads="1"/>
        </xdr:cNvSpPr>
      </xdr:nvSpPr>
      <xdr:spPr bwMode="auto">
        <a:xfrm>
          <a:off x="390525" y="61055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38100</xdr:rowOff>
    </xdr:to>
    <xdr:sp macro="" textlink="">
      <xdr:nvSpPr>
        <xdr:cNvPr id="440" name="Text Box 8"/>
        <xdr:cNvSpPr txBox="1">
          <a:spLocks noChangeArrowheads="1"/>
        </xdr:cNvSpPr>
      </xdr:nvSpPr>
      <xdr:spPr bwMode="auto">
        <a:xfrm>
          <a:off x="390525" y="61055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38100</xdr:rowOff>
    </xdr:to>
    <xdr:sp macro="" textlink="">
      <xdr:nvSpPr>
        <xdr:cNvPr id="441" name="Text Box 9"/>
        <xdr:cNvSpPr txBox="1">
          <a:spLocks noChangeArrowheads="1"/>
        </xdr:cNvSpPr>
      </xdr:nvSpPr>
      <xdr:spPr bwMode="auto">
        <a:xfrm>
          <a:off x="276225" y="61055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38100</xdr:rowOff>
    </xdr:to>
    <xdr:sp macro="" textlink="">
      <xdr:nvSpPr>
        <xdr:cNvPr id="442" name="Text Box 8"/>
        <xdr:cNvSpPr txBox="1">
          <a:spLocks noChangeArrowheads="1"/>
        </xdr:cNvSpPr>
      </xdr:nvSpPr>
      <xdr:spPr bwMode="auto">
        <a:xfrm>
          <a:off x="390525" y="61055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38100</xdr:rowOff>
    </xdr:to>
    <xdr:sp macro="" textlink="">
      <xdr:nvSpPr>
        <xdr:cNvPr id="443" name="Text Box 8"/>
        <xdr:cNvSpPr txBox="1">
          <a:spLocks noChangeArrowheads="1"/>
        </xdr:cNvSpPr>
      </xdr:nvSpPr>
      <xdr:spPr bwMode="auto">
        <a:xfrm>
          <a:off x="390525" y="61055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38100</xdr:rowOff>
    </xdr:to>
    <xdr:sp macro="" textlink="">
      <xdr:nvSpPr>
        <xdr:cNvPr id="444" name="Text Box 8"/>
        <xdr:cNvSpPr txBox="1">
          <a:spLocks noChangeArrowheads="1"/>
        </xdr:cNvSpPr>
      </xdr:nvSpPr>
      <xdr:spPr bwMode="auto">
        <a:xfrm>
          <a:off x="390525" y="61055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38100</xdr:rowOff>
    </xdr:to>
    <xdr:sp macro="" textlink="">
      <xdr:nvSpPr>
        <xdr:cNvPr id="445" name="Text Box 9"/>
        <xdr:cNvSpPr txBox="1">
          <a:spLocks noChangeArrowheads="1"/>
        </xdr:cNvSpPr>
      </xdr:nvSpPr>
      <xdr:spPr bwMode="auto">
        <a:xfrm>
          <a:off x="276225" y="61055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46"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47"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48"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49"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50"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51"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52"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53"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54"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55" name="Text Box 52"/>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56" name="Text Box 53"/>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57" name="Text Box 54"/>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58"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59"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60"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61"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62"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63"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64"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65"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66"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67"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68"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69"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70" name="Text Box 52"/>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71" name="Text Box 53"/>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72" name="Text Box 54"/>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73"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74"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475"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476"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477"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123825</xdr:rowOff>
    </xdr:to>
    <xdr:sp macro="" textlink="">
      <xdr:nvSpPr>
        <xdr:cNvPr id="478" name="Text Box 9"/>
        <xdr:cNvSpPr txBox="1">
          <a:spLocks noChangeArrowheads="1"/>
        </xdr:cNvSpPr>
      </xdr:nvSpPr>
      <xdr:spPr bwMode="auto">
        <a:xfrm>
          <a:off x="276225" y="6105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479"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480"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481"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123825</xdr:rowOff>
    </xdr:to>
    <xdr:sp macro="" textlink="">
      <xdr:nvSpPr>
        <xdr:cNvPr id="482" name="Text Box 9"/>
        <xdr:cNvSpPr txBox="1">
          <a:spLocks noChangeArrowheads="1"/>
        </xdr:cNvSpPr>
      </xdr:nvSpPr>
      <xdr:spPr bwMode="auto">
        <a:xfrm>
          <a:off x="276225" y="6105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83"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84"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85"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86"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87"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88"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89"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90"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91"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92" name="Text Box 52"/>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93" name="Text Box 53"/>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94" name="Text Box 54"/>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95"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96"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497"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98"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499"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500"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501"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502"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503"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504"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505" name="Text Box 9"/>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506" name="Text Box 11"/>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507" name="Text Box 52"/>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508" name="Text Box 53"/>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47625</xdr:colOff>
      <xdr:row>17</xdr:row>
      <xdr:rowOff>0</xdr:rowOff>
    </xdr:from>
    <xdr:to>
      <xdr:col>1</xdr:col>
      <xdr:colOff>133350</xdr:colOff>
      <xdr:row>17</xdr:row>
      <xdr:rowOff>38100</xdr:rowOff>
    </xdr:to>
    <xdr:sp macro="" textlink="">
      <xdr:nvSpPr>
        <xdr:cNvPr id="509" name="Text Box 54"/>
        <xdr:cNvSpPr txBox="1">
          <a:spLocks noChangeArrowheads="1"/>
        </xdr:cNvSpPr>
      </xdr:nvSpPr>
      <xdr:spPr bwMode="auto">
        <a:xfrm>
          <a:off x="552450"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85725</xdr:colOff>
      <xdr:row>17</xdr:row>
      <xdr:rowOff>38100</xdr:rowOff>
    </xdr:to>
    <xdr:sp macro="" textlink="">
      <xdr:nvSpPr>
        <xdr:cNvPr id="510" name="Text Box 8"/>
        <xdr:cNvSpPr txBox="1">
          <a:spLocks noChangeArrowheads="1"/>
        </xdr:cNvSpPr>
      </xdr:nvSpPr>
      <xdr:spPr bwMode="auto">
        <a:xfrm>
          <a:off x="504825" y="6105525"/>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19050</xdr:colOff>
      <xdr:row>16</xdr:row>
      <xdr:rowOff>0</xdr:rowOff>
    </xdr:from>
    <xdr:to>
      <xdr:col>1</xdr:col>
      <xdr:colOff>104775</xdr:colOff>
      <xdr:row>16</xdr:row>
      <xdr:rowOff>38100</xdr:rowOff>
    </xdr:to>
    <xdr:sp macro="" textlink="">
      <xdr:nvSpPr>
        <xdr:cNvPr id="511" name="Text Box 9"/>
        <xdr:cNvSpPr txBox="1">
          <a:spLocks noChangeArrowheads="1"/>
        </xdr:cNvSpPr>
      </xdr:nvSpPr>
      <xdr:spPr bwMode="auto">
        <a:xfrm>
          <a:off x="523875" y="544830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512"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513"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514"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123825</xdr:rowOff>
    </xdr:to>
    <xdr:sp macro="" textlink="">
      <xdr:nvSpPr>
        <xdr:cNvPr id="515" name="Text Box 9"/>
        <xdr:cNvSpPr txBox="1">
          <a:spLocks noChangeArrowheads="1"/>
        </xdr:cNvSpPr>
      </xdr:nvSpPr>
      <xdr:spPr bwMode="auto">
        <a:xfrm>
          <a:off x="276225" y="6105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516"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517"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123825</xdr:rowOff>
    </xdr:to>
    <xdr:sp macro="" textlink="">
      <xdr:nvSpPr>
        <xdr:cNvPr id="518" name="Text Box 8"/>
        <xdr:cNvSpPr txBox="1">
          <a:spLocks noChangeArrowheads="1"/>
        </xdr:cNvSpPr>
      </xdr:nvSpPr>
      <xdr:spPr bwMode="auto">
        <a:xfrm>
          <a:off x="390525" y="6105525"/>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123825</xdr:rowOff>
    </xdr:to>
    <xdr:sp macro="" textlink="">
      <xdr:nvSpPr>
        <xdr:cNvPr id="519" name="Text Box 9"/>
        <xdr:cNvSpPr txBox="1">
          <a:spLocks noChangeArrowheads="1"/>
        </xdr:cNvSpPr>
      </xdr:nvSpPr>
      <xdr:spPr bwMode="auto">
        <a:xfrm>
          <a:off x="276225" y="6105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520"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2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2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2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524"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2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2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2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528"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52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53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53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532"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53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53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53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536"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537"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3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3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4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4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4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4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4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4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4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4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4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4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5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5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5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5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554"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5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5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5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5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5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6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6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6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6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6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6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6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6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6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6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7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571"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7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7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7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7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7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7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57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57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580"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58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58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58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584"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58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58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58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588"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589"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9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9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9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593"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9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9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59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597"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59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59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0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601"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0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0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0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605"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606"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0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0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0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1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1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1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1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1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1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1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1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1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1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2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2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2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623"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2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2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2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2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2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2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3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3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3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3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3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3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3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3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3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3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640"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4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4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4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4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4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4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4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4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649"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65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65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65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653"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65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65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65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657"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658"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65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66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66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662"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66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66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66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666"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6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6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6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670"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7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7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67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674"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675"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7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7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7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7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8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8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8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8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8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8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8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8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8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8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9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9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692"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9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9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9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69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9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9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69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0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0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0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0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0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0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0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0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0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709"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1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1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1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1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1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1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1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1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718"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1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2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2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722"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2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2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2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726"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727"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72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72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73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731"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73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73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73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735"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73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73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73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739"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74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74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74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743"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744"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4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4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4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4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4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5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5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5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5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5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5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5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5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5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5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6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761"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6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6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6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6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6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6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6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6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7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7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7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7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7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7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7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7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778"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7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8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8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8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8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8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78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78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787"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8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8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9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791"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9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9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79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795"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796"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79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79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79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800"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80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80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80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804"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0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0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0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808"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0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1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1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812"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813"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1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1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1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1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1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1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2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2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2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2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2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2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2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2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2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2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830"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3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3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3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3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3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3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3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3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3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4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4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4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4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4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4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4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847"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4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4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5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5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5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5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5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5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856"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85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85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85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860"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86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86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86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864"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865"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86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86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86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869"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87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87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87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873"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7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7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7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877"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7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7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88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881"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882"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8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8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8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8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8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8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8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9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9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9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9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9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9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9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89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89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899"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0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0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0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0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0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0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0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0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0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0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1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1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1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1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1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1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916"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1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1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1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2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2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2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2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2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925"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2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2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2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929"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3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3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3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933"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934"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93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93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93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938"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93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94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94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942"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94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94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94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946"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94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94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94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950"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951"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5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5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5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5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5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5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5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5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6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6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6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6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6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6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6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6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968"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6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7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7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7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7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7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7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7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7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7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7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8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8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8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8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8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985"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8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8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8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8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9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9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99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99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994"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9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9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9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998"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99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00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00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002"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1003"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0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0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0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007"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0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0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1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011"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1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1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1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015"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1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1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1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019"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020"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2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2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2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2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2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2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2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2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2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3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3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3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3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3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3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3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037"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3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3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4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4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4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4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4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4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4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4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4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4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5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5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5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5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054"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5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5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5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5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5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6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6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6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1063"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06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06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06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067"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06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06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07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071"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1072"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7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7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7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076"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7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7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07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080"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8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8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8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084"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8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8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08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088"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089"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9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9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9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9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9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9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9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09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9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09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0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0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0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0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0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0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106"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0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0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0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1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1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1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1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1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1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1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1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1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1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2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2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2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123"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2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2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2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2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2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2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3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3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1132"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13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13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13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136"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13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13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13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140"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1141"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14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14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14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145"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14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14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14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149"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15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15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15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153"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15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15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15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157"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158"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5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6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6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6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6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6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6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6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6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6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6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7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7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7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7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7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175"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7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7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7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7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8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8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8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8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8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8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8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8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8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8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9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9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192"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9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9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9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19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9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9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19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0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1201"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0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0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0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205"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0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0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0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209"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1210"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1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1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1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214"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1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1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1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218"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1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2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2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222"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2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2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2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226"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227"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2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2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3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3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3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3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3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3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3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3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3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3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4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4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4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4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244"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4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4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4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4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4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5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5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5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5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5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5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5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5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5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5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6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261"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6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6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6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6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6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6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6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26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1270"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7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7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7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274"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7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7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27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278"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1279"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8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8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8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283"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8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8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28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287"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8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8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9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291"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9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9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29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295"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296"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9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9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29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0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0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0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0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0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0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0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0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0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0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1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1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1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313"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1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1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1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1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1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1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2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2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2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2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2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2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2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2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2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2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330"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3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3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3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3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3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3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3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3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1339"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34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34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34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343"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34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34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34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347"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1348"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34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35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35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352"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35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35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135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1356"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35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35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35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360"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36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36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136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1364"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365"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6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6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6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6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7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7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7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7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7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7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7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7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7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7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8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8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382"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8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8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8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8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8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8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8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9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9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9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9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9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9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9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39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39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1399"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40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40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40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40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40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40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140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140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1408"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40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41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41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412"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41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41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141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1416"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1417"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1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1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2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421"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2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23"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24"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425"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2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2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2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429"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3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31"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32"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433"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434"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3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3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3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3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3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4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4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4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4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4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4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4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4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4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4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5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451"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5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5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5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5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5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5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5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5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6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6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6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6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6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6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6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6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468"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6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7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7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7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7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7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47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47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1477"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47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47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48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481"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48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48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48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485"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1486"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8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8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8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490"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9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9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493"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494"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9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9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9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498"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49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50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501"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502"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503"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0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0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0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0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0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0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1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1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1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1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1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1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1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1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1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1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520"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2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2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2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2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2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2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2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2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2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3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3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3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3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3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3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3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537"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3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3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4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4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4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4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4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4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1546"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54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54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54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550"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55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55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55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554"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1555"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55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55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55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559"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56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56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56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563"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56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56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56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567"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56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56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57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571"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572"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7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7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7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7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7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7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7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8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8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8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8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8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8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8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8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8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589"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9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9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9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9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9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9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9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59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9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59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0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0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0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0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0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0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606"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0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0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0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1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1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1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1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1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1615"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1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1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1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619"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2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2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2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623"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1624"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25"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2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2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628"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2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3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3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632"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633"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63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63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636"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63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63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63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640"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641"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4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4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4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4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4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4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4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4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5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5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5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5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5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5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5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5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658"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5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6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6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6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6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6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6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6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6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6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6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7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7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7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7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7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675"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7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7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7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7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8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8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68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68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1684"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8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8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8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688"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8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9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69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692"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1693"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94"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95"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9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697"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9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69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70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701"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02"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03"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0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705"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0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0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0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709"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710"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1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1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1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1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1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1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1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1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1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2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2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2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2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2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2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2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727"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2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2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3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3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3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3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3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3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3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3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3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3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4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4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4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4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744"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4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4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4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4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4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5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5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5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1753"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75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75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75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757"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75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75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76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761"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1762"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763"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764"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765"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766"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76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76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76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770"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71"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72"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73"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774"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7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7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77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778"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779"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8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8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8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8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8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8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8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8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8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8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9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9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9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9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9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79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796"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9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9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79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0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0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0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0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0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0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0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0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0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0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1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1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1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813"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1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1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1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1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1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1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2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2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1822"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2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2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2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826"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2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2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2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830"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1831"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83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833"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834"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835"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83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83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83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839"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84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841"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842"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843"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84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84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84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847"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848"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4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5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5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5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5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5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5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5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5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5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5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6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6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6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6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6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865"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6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6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6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6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7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7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7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7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7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7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7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7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7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7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8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8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882"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8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8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8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8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8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8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88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89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1891"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9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9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9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895"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9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9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89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899"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1900"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90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90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903"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904"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905"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90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190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1908"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90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91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911"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912"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913"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91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191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1916"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917"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1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1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2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2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2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2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2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2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2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2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2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2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3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3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3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3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934"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3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3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3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3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3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4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4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4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4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4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4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4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4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4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4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5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1951"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5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5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5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5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5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5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195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195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1960"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96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96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96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964"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96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96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196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1968"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18</xdr:row>
      <xdr:rowOff>0</xdr:rowOff>
    </xdr:from>
    <xdr:to>
      <xdr:col>1</xdr:col>
      <xdr:colOff>85725</xdr:colOff>
      <xdr:row>18</xdr:row>
      <xdr:rowOff>0</xdr:rowOff>
    </xdr:to>
    <xdr:sp macro="" textlink="">
      <xdr:nvSpPr>
        <xdr:cNvPr id="1969" name="Text Box 9"/>
        <xdr:cNvSpPr txBox="1">
          <a:spLocks noChangeArrowheads="1"/>
        </xdr:cNvSpPr>
      </xdr:nvSpPr>
      <xdr:spPr bwMode="auto">
        <a:xfrm>
          <a:off x="504825" y="71056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1970"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1971"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1972"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1973"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1974"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1975"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1976"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1977"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1978"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1979"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1980"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1981"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1982"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1983"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1984"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1985"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1986"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8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8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8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1990"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9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9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9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1994"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9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9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9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1998"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199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0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0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002"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2003"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0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0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0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007"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0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0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1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011"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1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1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1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015"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1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1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1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019"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2020"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2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2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2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024"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2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2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02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028"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2029"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030"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031"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032"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033"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034"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035"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036"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037"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2038"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203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204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204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2042"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204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204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204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2046"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204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204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204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2050"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205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205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205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2054"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2055"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5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5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5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5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6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6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6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6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6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6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6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6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6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6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7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7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2072"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7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7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7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7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7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7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7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8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8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8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8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8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8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8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8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8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2089"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9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9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9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9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9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9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209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209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2098"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209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210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210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2102"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210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210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210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2106"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18</xdr:row>
      <xdr:rowOff>0</xdr:rowOff>
    </xdr:from>
    <xdr:to>
      <xdr:col>1</xdr:col>
      <xdr:colOff>85725</xdr:colOff>
      <xdr:row>18</xdr:row>
      <xdr:rowOff>0</xdr:rowOff>
    </xdr:to>
    <xdr:sp macro="" textlink="">
      <xdr:nvSpPr>
        <xdr:cNvPr id="2107" name="Text Box 9"/>
        <xdr:cNvSpPr txBox="1">
          <a:spLocks noChangeArrowheads="1"/>
        </xdr:cNvSpPr>
      </xdr:nvSpPr>
      <xdr:spPr bwMode="auto">
        <a:xfrm>
          <a:off x="504825" y="71056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08"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09"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10"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2111"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12"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13"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14"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2115"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116"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117"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118"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2119"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120"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121"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122"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2123"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2124"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2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2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2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28"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2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3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3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32"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3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3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3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36"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3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3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3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40"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2141"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4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4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4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45"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4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4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4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49"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5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5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5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53"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5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5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5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57"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2158"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5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6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6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62"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6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6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216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2166"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2167"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68"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69"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70"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171"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72"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7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74"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175"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18</xdr:row>
      <xdr:rowOff>57150</xdr:rowOff>
    </xdr:from>
    <xdr:to>
      <xdr:col>1</xdr:col>
      <xdr:colOff>85725</xdr:colOff>
      <xdr:row>18</xdr:row>
      <xdr:rowOff>57150</xdr:rowOff>
    </xdr:to>
    <xdr:sp macro="" textlink="">
      <xdr:nvSpPr>
        <xdr:cNvPr id="2176" name="Text Box 9"/>
        <xdr:cNvSpPr txBox="1">
          <a:spLocks noChangeArrowheads="1"/>
        </xdr:cNvSpPr>
      </xdr:nvSpPr>
      <xdr:spPr bwMode="auto">
        <a:xfrm>
          <a:off x="504825" y="71628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77"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78"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79"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2180"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81"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82"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83"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2184"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85"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86"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87"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2188"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89"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90"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2191"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2192"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2193"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94"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95"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96"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197"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98"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199"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00"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201"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02"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0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04"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205"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06"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07"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08"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209"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2210"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11"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12"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1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214"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15"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16"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17"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218"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19"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20"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21"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222"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2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24"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25"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226"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2227"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28"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29"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30"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231"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32"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3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2234"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2235"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19050</xdr:rowOff>
    </xdr:to>
    <xdr:sp macro="" textlink="">
      <xdr:nvSpPr>
        <xdr:cNvPr id="2236" name="Text Box 8"/>
        <xdr:cNvSpPr txBox="1">
          <a:spLocks noChangeArrowheads="1"/>
        </xdr:cNvSpPr>
      </xdr:nvSpPr>
      <xdr:spPr bwMode="auto">
        <a:xfrm>
          <a:off x="381000"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237"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238"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239"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2240"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241"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242"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2243"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2244"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2245"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4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4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4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24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5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5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5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25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5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5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5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25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5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5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26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26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262"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6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6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6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26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6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6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6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27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7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7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7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27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7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7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7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27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279"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8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8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8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28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8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8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8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28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8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8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9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29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9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9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9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29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296"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9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9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29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0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0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0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0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0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2305"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0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0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0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0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1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1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1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1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2314"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1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1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1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1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1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2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2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2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2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2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2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2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2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2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2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3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331"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3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3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3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3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3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3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3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3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4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4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4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4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4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4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4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4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348"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4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5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5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5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5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5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5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5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5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5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5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6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6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6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6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6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365"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6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6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6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6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7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7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37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37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2374"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7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7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7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7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7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8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8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8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2383"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8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8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8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8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8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8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9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9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9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9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9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9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9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9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39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39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400"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0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0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0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0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0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0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0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0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0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1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1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1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1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1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1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1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417"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1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1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2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2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2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2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2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2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2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2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2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2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3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3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3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3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434"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3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3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3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3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3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4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4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4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2443"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4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4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4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44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4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4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5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45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2452"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5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5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5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45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5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5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5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46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6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6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6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46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6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6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46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46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469"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7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7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7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7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7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7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7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7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7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7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8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8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8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8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8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8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486"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8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8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8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9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9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9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9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9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9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9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9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49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49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50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50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50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2503"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50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50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50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50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50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50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251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251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2512"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51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51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51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51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51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51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51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52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2521"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22"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23"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24"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525"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26"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27"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28"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529"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530"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531"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532"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533"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534"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535"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536"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537"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538"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3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4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4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4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4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4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4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4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4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4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4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5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5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5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5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5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555"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5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5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5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5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6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6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6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6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6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6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6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6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6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6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7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7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572"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7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7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7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7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7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7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57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58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2581"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582"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583"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584"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585"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586"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587"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588"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589"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2590"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91"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92"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93"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594"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95"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96"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597"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598"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599"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00"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01"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602"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03"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04"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05"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606"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607"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0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0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1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1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1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1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1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1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1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1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1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1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2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2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2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2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624"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2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2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2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2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2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3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3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3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3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3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3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3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3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3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3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4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641"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4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4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4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4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4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4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4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4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2650"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651"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652"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653"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654"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655"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656"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657"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658"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2659"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660"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661"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662"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663"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664"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665"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666"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667"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68"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69"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70"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671"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72"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73"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674"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675"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676"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7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7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7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8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8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8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8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8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8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8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8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8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8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9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9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9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693"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9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9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9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69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9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69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0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0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0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0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0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0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0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0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0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0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710"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1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1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1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1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1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1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1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1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2719"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20"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21"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22"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723"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24"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25"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26"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727"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2728"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729"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730"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731"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732"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733"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734"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735"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736"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737"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738"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739"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740"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741"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742"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743"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744"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745"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4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4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4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4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5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5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5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5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5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5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5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5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5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5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6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6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762"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6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6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6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6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6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6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6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7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7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7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7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7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7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7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7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7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779"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8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8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8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8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8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8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78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78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2788"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89"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90"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91"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792"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93"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94"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795"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796"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2797"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798"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799"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00"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801"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02"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03"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04"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805"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06"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07"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08"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809"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10"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11"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12"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813"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814"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1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1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1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1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1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2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2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2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2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2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2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2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2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2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2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3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831"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3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3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3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3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3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3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3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3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4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4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4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4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4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4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4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4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848"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4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5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5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5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5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5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5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5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2857"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858"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859"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860"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861"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862"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863"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864"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865"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2866"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67"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68"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69"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870"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71"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72"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2873"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2874"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75"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76"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77"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878"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79"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80"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2881"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2882"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883"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8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8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8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8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8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8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9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9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9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9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9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9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9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9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89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89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900"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0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0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0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90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0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0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0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90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0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1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1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91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1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1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1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91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2917"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1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1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2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92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2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2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292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292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2926"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927"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928"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929"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930"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931"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932"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2933"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2934"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2935"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3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3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3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3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4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4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4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4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4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4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4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4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4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4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5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5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2952"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5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5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5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5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5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5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5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6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6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6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6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6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6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6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6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6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2969"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7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7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7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7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7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7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7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7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7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7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8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8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8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8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8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8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2986"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8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8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8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9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9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9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9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9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2995"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9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9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299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299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300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300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300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300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123825</xdr:rowOff>
    </xdr:from>
    <xdr:to>
      <xdr:col>1</xdr:col>
      <xdr:colOff>85725</xdr:colOff>
      <xdr:row>20</xdr:row>
      <xdr:rowOff>142875</xdr:rowOff>
    </xdr:to>
    <xdr:sp macro="" textlink="">
      <xdr:nvSpPr>
        <xdr:cNvPr id="3004" name="Text Box 9"/>
        <xdr:cNvSpPr txBox="1">
          <a:spLocks noChangeArrowheads="1"/>
        </xdr:cNvSpPr>
      </xdr:nvSpPr>
      <xdr:spPr bwMode="auto">
        <a:xfrm>
          <a:off x="504825" y="82296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3005"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3006"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3007"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3008"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3009"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3010"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3011"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3012"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3013"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3014"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3015"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3016"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3017"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3018"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3019"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3020"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3021"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2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2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2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2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2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2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2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2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3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3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3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3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3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3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3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3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3038"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3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4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4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4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4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4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4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4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4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4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4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5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5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5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5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5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3055"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5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5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5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5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6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6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306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306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3064"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3065"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3066"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3067"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3068"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3069"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3070"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3071"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3072"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22</xdr:row>
      <xdr:rowOff>66675</xdr:rowOff>
    </xdr:from>
    <xdr:to>
      <xdr:col>1</xdr:col>
      <xdr:colOff>85725</xdr:colOff>
      <xdr:row>22</xdr:row>
      <xdr:rowOff>66675</xdr:rowOff>
    </xdr:to>
    <xdr:sp macro="" textlink="">
      <xdr:nvSpPr>
        <xdr:cNvPr id="3073" name="Text Box 9"/>
        <xdr:cNvSpPr txBox="1">
          <a:spLocks noChangeArrowheads="1"/>
        </xdr:cNvSpPr>
      </xdr:nvSpPr>
      <xdr:spPr bwMode="auto">
        <a:xfrm>
          <a:off x="504825" y="89535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7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75"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7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077"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7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7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8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081"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82"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83"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8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085"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8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87"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8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089"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21</xdr:row>
      <xdr:rowOff>0</xdr:rowOff>
    </xdr:from>
    <xdr:to>
      <xdr:col>0</xdr:col>
      <xdr:colOff>390525</xdr:colOff>
      <xdr:row>21</xdr:row>
      <xdr:rowOff>0</xdr:rowOff>
    </xdr:to>
    <xdr:sp macro="" textlink="">
      <xdr:nvSpPr>
        <xdr:cNvPr id="3090" name="Text Box 8"/>
        <xdr:cNvSpPr txBox="1">
          <a:spLocks noChangeArrowheads="1"/>
        </xdr:cNvSpPr>
      </xdr:nvSpPr>
      <xdr:spPr bwMode="auto">
        <a:xfrm>
          <a:off x="381000"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91"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92"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93"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094"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95"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9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97"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098"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09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0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01"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02"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03"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0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05"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06"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21</xdr:row>
      <xdr:rowOff>0</xdr:rowOff>
    </xdr:from>
    <xdr:to>
      <xdr:col>0</xdr:col>
      <xdr:colOff>390525</xdr:colOff>
      <xdr:row>21</xdr:row>
      <xdr:rowOff>0</xdr:rowOff>
    </xdr:to>
    <xdr:sp macro="" textlink="">
      <xdr:nvSpPr>
        <xdr:cNvPr id="3107" name="Text Box 8"/>
        <xdr:cNvSpPr txBox="1">
          <a:spLocks noChangeArrowheads="1"/>
        </xdr:cNvSpPr>
      </xdr:nvSpPr>
      <xdr:spPr bwMode="auto">
        <a:xfrm>
          <a:off x="381000"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0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0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1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11"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12"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13"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1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15"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1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17"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1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19"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2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21"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22"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23"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21</xdr:row>
      <xdr:rowOff>0</xdr:rowOff>
    </xdr:from>
    <xdr:to>
      <xdr:col>0</xdr:col>
      <xdr:colOff>390525</xdr:colOff>
      <xdr:row>21</xdr:row>
      <xdr:rowOff>0</xdr:rowOff>
    </xdr:to>
    <xdr:sp macro="" textlink="">
      <xdr:nvSpPr>
        <xdr:cNvPr id="3124" name="Text Box 8"/>
        <xdr:cNvSpPr txBox="1">
          <a:spLocks noChangeArrowheads="1"/>
        </xdr:cNvSpPr>
      </xdr:nvSpPr>
      <xdr:spPr bwMode="auto">
        <a:xfrm>
          <a:off x="381000"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25"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2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27"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28"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2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3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31"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32"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21</xdr:row>
      <xdr:rowOff>0</xdr:rowOff>
    </xdr:from>
    <xdr:to>
      <xdr:col>0</xdr:col>
      <xdr:colOff>390525</xdr:colOff>
      <xdr:row>21</xdr:row>
      <xdr:rowOff>0</xdr:rowOff>
    </xdr:to>
    <xdr:sp macro="" textlink="">
      <xdr:nvSpPr>
        <xdr:cNvPr id="3133" name="Text Box 8"/>
        <xdr:cNvSpPr txBox="1">
          <a:spLocks noChangeArrowheads="1"/>
        </xdr:cNvSpPr>
      </xdr:nvSpPr>
      <xdr:spPr bwMode="auto">
        <a:xfrm>
          <a:off x="381000"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3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35"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3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37"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3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3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314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3141"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22</xdr:row>
      <xdr:rowOff>0</xdr:rowOff>
    </xdr:from>
    <xdr:to>
      <xdr:col>1</xdr:col>
      <xdr:colOff>85725</xdr:colOff>
      <xdr:row>22</xdr:row>
      <xdr:rowOff>19050</xdr:rowOff>
    </xdr:to>
    <xdr:sp macro="" textlink="">
      <xdr:nvSpPr>
        <xdr:cNvPr id="3142" name="Text Box 9"/>
        <xdr:cNvSpPr txBox="1">
          <a:spLocks noChangeArrowheads="1"/>
        </xdr:cNvSpPr>
      </xdr:nvSpPr>
      <xdr:spPr bwMode="auto">
        <a:xfrm>
          <a:off x="504825" y="88868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143"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144"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145"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3146"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147"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148"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149"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3150"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151"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152"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153"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3154"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155"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156"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157"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3158"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159"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6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6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6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163"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6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6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6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167"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6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6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7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171"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7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7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7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175"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176"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7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7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7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180"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8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8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8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184"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8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8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8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188"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8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9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9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192"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193"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9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9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9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197"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9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19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0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01"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47625</xdr:rowOff>
    </xdr:to>
    <xdr:sp macro="" textlink="">
      <xdr:nvSpPr>
        <xdr:cNvPr id="3202" name="Text Box 8"/>
        <xdr:cNvSpPr txBox="1">
          <a:spLocks noChangeArrowheads="1"/>
        </xdr:cNvSpPr>
      </xdr:nvSpPr>
      <xdr:spPr bwMode="auto">
        <a:xfrm>
          <a:off x="381000"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03"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04"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05"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3206"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07"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08"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09"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3210"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22</xdr:row>
      <xdr:rowOff>0</xdr:rowOff>
    </xdr:from>
    <xdr:to>
      <xdr:col>1</xdr:col>
      <xdr:colOff>85725</xdr:colOff>
      <xdr:row>22</xdr:row>
      <xdr:rowOff>19050</xdr:rowOff>
    </xdr:to>
    <xdr:sp macro="" textlink="">
      <xdr:nvSpPr>
        <xdr:cNvPr id="3211" name="Text Box 9"/>
        <xdr:cNvSpPr txBox="1">
          <a:spLocks noChangeArrowheads="1"/>
        </xdr:cNvSpPr>
      </xdr:nvSpPr>
      <xdr:spPr bwMode="auto">
        <a:xfrm>
          <a:off x="504825" y="88868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12"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13"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14"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3215"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16"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17"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18"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3219"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20"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21"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22"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3223"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24"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25"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26"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3227"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228"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2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3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3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32"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3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3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3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36"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3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3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3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40"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4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4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4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44"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245"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4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4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4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49"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5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5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5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53"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5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5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5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57"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5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5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6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61"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262"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6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6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6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66"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6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6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6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270"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47625</xdr:rowOff>
    </xdr:to>
    <xdr:sp macro="" textlink="">
      <xdr:nvSpPr>
        <xdr:cNvPr id="3271" name="Text Box 8"/>
        <xdr:cNvSpPr txBox="1">
          <a:spLocks noChangeArrowheads="1"/>
        </xdr:cNvSpPr>
      </xdr:nvSpPr>
      <xdr:spPr bwMode="auto">
        <a:xfrm>
          <a:off x="381000"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72"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73"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74"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3275"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76"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77"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278"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3279"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22</xdr:row>
      <xdr:rowOff>0</xdr:rowOff>
    </xdr:from>
    <xdr:to>
      <xdr:col>1</xdr:col>
      <xdr:colOff>85725</xdr:colOff>
      <xdr:row>22</xdr:row>
      <xdr:rowOff>19050</xdr:rowOff>
    </xdr:to>
    <xdr:sp macro="" textlink="">
      <xdr:nvSpPr>
        <xdr:cNvPr id="3280" name="Text Box 9"/>
        <xdr:cNvSpPr txBox="1">
          <a:spLocks noChangeArrowheads="1"/>
        </xdr:cNvSpPr>
      </xdr:nvSpPr>
      <xdr:spPr bwMode="auto">
        <a:xfrm>
          <a:off x="504825" y="88868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81"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82"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83"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3284"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85"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86"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287"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3288"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89"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90"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91"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3292"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93"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94"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295"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3296"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297"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9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29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0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01"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0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0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0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05"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0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0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0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09"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1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1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1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13"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314"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1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1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1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18"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1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2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2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22"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2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2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2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26"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2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2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2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30"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331"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3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3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3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35"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3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3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3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39"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47625</xdr:rowOff>
    </xdr:to>
    <xdr:sp macro="" textlink="">
      <xdr:nvSpPr>
        <xdr:cNvPr id="3340" name="Text Box 8"/>
        <xdr:cNvSpPr txBox="1">
          <a:spLocks noChangeArrowheads="1"/>
        </xdr:cNvSpPr>
      </xdr:nvSpPr>
      <xdr:spPr bwMode="auto">
        <a:xfrm>
          <a:off x="381000"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341"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342"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343"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3344"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345"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346"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347"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3348"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22</xdr:row>
      <xdr:rowOff>0</xdr:rowOff>
    </xdr:from>
    <xdr:to>
      <xdr:col>1</xdr:col>
      <xdr:colOff>85725</xdr:colOff>
      <xdr:row>22</xdr:row>
      <xdr:rowOff>19050</xdr:rowOff>
    </xdr:to>
    <xdr:sp macro="" textlink="">
      <xdr:nvSpPr>
        <xdr:cNvPr id="3349" name="Text Box 9"/>
        <xdr:cNvSpPr txBox="1">
          <a:spLocks noChangeArrowheads="1"/>
        </xdr:cNvSpPr>
      </xdr:nvSpPr>
      <xdr:spPr bwMode="auto">
        <a:xfrm>
          <a:off x="504825" y="88868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350"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351"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352"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3353"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354"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355"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3356"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3357"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358"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359"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360"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3361"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362"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363"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3364"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3365"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366"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6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6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6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70"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7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7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7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74"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7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7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7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78"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7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8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8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82"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383"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8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8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8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87"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8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8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9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91"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9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9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9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95"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9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9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39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399"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3400"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40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40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40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404"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40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40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340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3408"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47625</xdr:rowOff>
    </xdr:to>
    <xdr:sp macro="" textlink="">
      <xdr:nvSpPr>
        <xdr:cNvPr id="3409" name="Text Box 8"/>
        <xdr:cNvSpPr txBox="1">
          <a:spLocks noChangeArrowheads="1"/>
        </xdr:cNvSpPr>
      </xdr:nvSpPr>
      <xdr:spPr bwMode="auto">
        <a:xfrm>
          <a:off x="381000"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410"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411"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412"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3413"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414"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415"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3416"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3417"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3418"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1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2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2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422"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2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2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2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426"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42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42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42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430"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43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43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43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434"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435"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3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3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3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3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4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4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4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4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4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4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4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4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4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4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5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5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452"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5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5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5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5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5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5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5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6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6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6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6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6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6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6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6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6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469"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7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7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7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7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7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7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47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47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3478"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47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48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48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482"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48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48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48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486"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3487"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8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8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9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491"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9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9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49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495"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49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49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49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499"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50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50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50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503"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504"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0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0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0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0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0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1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1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1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1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1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1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1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1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1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1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2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521"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2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2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2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2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2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2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2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2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3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3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3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3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3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3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3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3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538"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3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4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4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4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4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4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4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4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3547"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54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54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55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551"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55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55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55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555"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3556"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55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55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55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560"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56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56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56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564"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56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56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56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568"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56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57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57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572"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573"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7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7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7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7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7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7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8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8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8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8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8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8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8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8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8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8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590"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9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9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9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9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9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9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9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59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59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0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0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0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0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0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0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0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607"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0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0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1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1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1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1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1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1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3616"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1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1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1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620"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2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2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2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624"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3625"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2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2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2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629"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3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3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3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633"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63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63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63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637"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63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63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64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641"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642"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4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4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4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4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4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4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4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5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5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5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5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5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5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5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5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5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659"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6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6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6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6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6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6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6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6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6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6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7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7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7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7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7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7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676"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7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7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7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8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8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8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68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68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3685"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8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8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8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689"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9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9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69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693"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3694"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9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9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9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698"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69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70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701"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702"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0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0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0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706"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0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0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09"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710"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711"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1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1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1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1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1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1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1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1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2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2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2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2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2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2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2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2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728"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2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3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3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3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3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3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3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3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3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3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3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4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4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4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4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4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745"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4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4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4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4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5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5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5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5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3754"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75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75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75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758"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75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76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761"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762"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3763"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76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76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76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767"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76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76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770"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771"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7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7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7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775"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7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7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778"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779"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780"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8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8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8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8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8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8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8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8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8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9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9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9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9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9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9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79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797"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9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79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0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0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0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0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0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0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0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0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0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0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1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1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1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1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814"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1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1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1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1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1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2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2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2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3823"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2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2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2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827"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2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2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30"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831"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3832"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83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83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835"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836"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83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83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839"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840"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84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84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843"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844"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84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84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847"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848"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849"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5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5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5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5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5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5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5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5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5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5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6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6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6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6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6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65"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866"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6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6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6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7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7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7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7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7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7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7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7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78"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7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8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8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8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883"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8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8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8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8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8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8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89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89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3892"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9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9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95"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896"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9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9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899"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900"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3901"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90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90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90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905"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90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90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390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3909"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91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91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91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913"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91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91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391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3917"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918"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1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2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2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2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2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2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2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2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2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2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2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3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3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3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3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3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935"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3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3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3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3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4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4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4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4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4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4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4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4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4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4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5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5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3952"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5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5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5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5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5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5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395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396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3961"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96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96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96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965"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96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96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396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3969"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3970"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397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397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3973"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3974"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3975"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397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397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3978"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397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398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3981"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3982"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3983"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398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398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3986"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3987"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398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398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399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399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399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399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399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399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399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399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399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399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0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0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0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0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004"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0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0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0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0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0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1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1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1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1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1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1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1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1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1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1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2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021"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2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2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2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2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2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2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2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2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4030"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3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3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3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034"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3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3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03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038"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4039"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04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04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04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043"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044"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045"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04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047"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04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04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05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051"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052"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053"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05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055"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056"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5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5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5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6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6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6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6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6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6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6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6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6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6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7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7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7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073"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7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7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7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7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7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7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8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8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8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8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8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8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8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8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8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8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090"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9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9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9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9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9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9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09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09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4099"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0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0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0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103"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0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0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0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107"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4108"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0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1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1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112"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13"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14"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15"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116"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1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1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1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120"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21"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22"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23"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124"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125"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2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2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2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2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3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3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3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3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3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3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3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3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3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3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4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4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142"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4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4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4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4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4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4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4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5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5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5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5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5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5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5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5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5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159"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6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6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6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6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6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6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6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6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4168"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6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7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7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172"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7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7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17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176"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4177"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7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7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8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181"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8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83"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184"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185"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8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8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8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189"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9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91"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192"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193"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194"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9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9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9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19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19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0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0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0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0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0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0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0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0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0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0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1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211"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1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1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1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1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1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1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1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1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2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2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2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2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2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2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2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2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228"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2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3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3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3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3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3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3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3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4237"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23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23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24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241"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24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24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24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245"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4246"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24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24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24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250"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25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25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253"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254"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25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25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25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258"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25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26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261"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262"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263"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6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6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6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6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6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6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7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7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7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7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7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7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7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7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7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7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280"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8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8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8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8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8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8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8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8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8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9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9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9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9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9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9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29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297"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9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29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0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0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0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0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0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0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4306"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0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0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0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310"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1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1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13"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314"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4315"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1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1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1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319"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2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2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22"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323"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2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2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2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327"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2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2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30"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331"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332"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3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3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3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3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3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3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3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4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4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4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4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4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4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4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4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4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349"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5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5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5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5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5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5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5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5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5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5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6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6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6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6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6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6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366"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6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6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6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7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7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7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37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37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4375"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7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7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7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379"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8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8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382"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383"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4384"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85"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8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87"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388"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8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9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391"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392"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93"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9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95"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396"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9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9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399"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400"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401"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0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0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0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0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0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0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0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0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1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1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1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1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1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1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1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17"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418"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1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2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2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2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2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2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2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2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2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2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2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30"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3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3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3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3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435"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3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3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3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3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4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4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4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4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4444"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44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44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447"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448"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44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45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451"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452"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17</xdr:row>
      <xdr:rowOff>0</xdr:rowOff>
    </xdr:from>
    <xdr:to>
      <xdr:col>1</xdr:col>
      <xdr:colOff>85725</xdr:colOff>
      <xdr:row>17</xdr:row>
      <xdr:rowOff>19050</xdr:rowOff>
    </xdr:to>
    <xdr:sp macro="" textlink="">
      <xdr:nvSpPr>
        <xdr:cNvPr id="4453" name="Text Box 9"/>
        <xdr:cNvSpPr txBox="1">
          <a:spLocks noChangeArrowheads="1"/>
        </xdr:cNvSpPr>
      </xdr:nvSpPr>
      <xdr:spPr bwMode="auto">
        <a:xfrm>
          <a:off x="504825" y="61055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454"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455"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456"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457"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458"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459"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19050</xdr:rowOff>
    </xdr:to>
    <xdr:sp macro="" textlink="">
      <xdr:nvSpPr>
        <xdr:cNvPr id="4460" name="Text Box 8"/>
        <xdr:cNvSpPr txBox="1">
          <a:spLocks noChangeArrowheads="1"/>
        </xdr:cNvSpPr>
      </xdr:nvSpPr>
      <xdr:spPr bwMode="auto">
        <a:xfrm>
          <a:off x="390525" y="61055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19050</xdr:rowOff>
    </xdr:to>
    <xdr:sp macro="" textlink="">
      <xdr:nvSpPr>
        <xdr:cNvPr id="4461" name="Text Box 9"/>
        <xdr:cNvSpPr txBox="1">
          <a:spLocks noChangeArrowheads="1"/>
        </xdr:cNvSpPr>
      </xdr:nvSpPr>
      <xdr:spPr bwMode="auto">
        <a:xfrm>
          <a:off x="276225" y="61055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462"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463"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464"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465"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466"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467"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28575</xdr:rowOff>
    </xdr:to>
    <xdr:sp macro="" textlink="">
      <xdr:nvSpPr>
        <xdr:cNvPr id="4468" name="Text Box 8"/>
        <xdr:cNvSpPr txBox="1">
          <a:spLocks noChangeArrowheads="1"/>
        </xdr:cNvSpPr>
      </xdr:nvSpPr>
      <xdr:spPr bwMode="auto">
        <a:xfrm>
          <a:off x="390525" y="61055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28575</xdr:rowOff>
    </xdr:to>
    <xdr:sp macro="" textlink="">
      <xdr:nvSpPr>
        <xdr:cNvPr id="4469" name="Text Box 9"/>
        <xdr:cNvSpPr txBox="1">
          <a:spLocks noChangeArrowheads="1"/>
        </xdr:cNvSpPr>
      </xdr:nvSpPr>
      <xdr:spPr bwMode="auto">
        <a:xfrm>
          <a:off x="276225" y="61055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470"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7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7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7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74"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7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7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7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7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7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8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8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8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8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8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8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86"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487"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8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8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9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91"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9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93"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94"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95"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9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9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498"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499"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50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50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502"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503"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66675</xdr:rowOff>
    </xdr:to>
    <xdr:sp macro="" textlink="">
      <xdr:nvSpPr>
        <xdr:cNvPr id="4504" name="Text Box 8"/>
        <xdr:cNvSpPr txBox="1">
          <a:spLocks noChangeArrowheads="1"/>
        </xdr:cNvSpPr>
      </xdr:nvSpPr>
      <xdr:spPr bwMode="auto">
        <a:xfrm>
          <a:off x="381000"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505"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506"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507"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508"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509"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510"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66675</xdr:rowOff>
    </xdr:to>
    <xdr:sp macro="" textlink="">
      <xdr:nvSpPr>
        <xdr:cNvPr id="4511" name="Text Box 8"/>
        <xdr:cNvSpPr txBox="1">
          <a:spLocks noChangeArrowheads="1"/>
        </xdr:cNvSpPr>
      </xdr:nvSpPr>
      <xdr:spPr bwMode="auto">
        <a:xfrm>
          <a:off x="390525" y="61055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66675</xdr:rowOff>
    </xdr:to>
    <xdr:sp macro="" textlink="">
      <xdr:nvSpPr>
        <xdr:cNvPr id="4512" name="Text Box 9"/>
        <xdr:cNvSpPr txBox="1">
          <a:spLocks noChangeArrowheads="1"/>
        </xdr:cNvSpPr>
      </xdr:nvSpPr>
      <xdr:spPr bwMode="auto">
        <a:xfrm>
          <a:off x="276225" y="61055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17</xdr:row>
      <xdr:rowOff>0</xdr:rowOff>
    </xdr:from>
    <xdr:to>
      <xdr:col>0</xdr:col>
      <xdr:colOff>390525</xdr:colOff>
      <xdr:row>17</xdr:row>
      <xdr:rowOff>47625</xdr:rowOff>
    </xdr:to>
    <xdr:sp macro="" textlink="">
      <xdr:nvSpPr>
        <xdr:cNvPr id="4513" name="Text Box 8"/>
        <xdr:cNvSpPr txBox="1">
          <a:spLocks noChangeArrowheads="1"/>
        </xdr:cNvSpPr>
      </xdr:nvSpPr>
      <xdr:spPr bwMode="auto">
        <a:xfrm>
          <a:off x="381000"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514"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515"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516"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517"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518"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519"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17</xdr:row>
      <xdr:rowOff>0</xdr:rowOff>
    </xdr:from>
    <xdr:to>
      <xdr:col>0</xdr:col>
      <xdr:colOff>400050</xdr:colOff>
      <xdr:row>17</xdr:row>
      <xdr:rowOff>47625</xdr:rowOff>
    </xdr:to>
    <xdr:sp macro="" textlink="">
      <xdr:nvSpPr>
        <xdr:cNvPr id="4520" name="Text Box 8"/>
        <xdr:cNvSpPr txBox="1">
          <a:spLocks noChangeArrowheads="1"/>
        </xdr:cNvSpPr>
      </xdr:nvSpPr>
      <xdr:spPr bwMode="auto">
        <a:xfrm>
          <a:off x="390525" y="61055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17</xdr:row>
      <xdr:rowOff>0</xdr:rowOff>
    </xdr:from>
    <xdr:to>
      <xdr:col>0</xdr:col>
      <xdr:colOff>276225</xdr:colOff>
      <xdr:row>17</xdr:row>
      <xdr:rowOff>47625</xdr:rowOff>
    </xdr:to>
    <xdr:sp macro="" textlink="">
      <xdr:nvSpPr>
        <xdr:cNvPr id="4521" name="Text Box 9"/>
        <xdr:cNvSpPr txBox="1">
          <a:spLocks noChangeArrowheads="1"/>
        </xdr:cNvSpPr>
      </xdr:nvSpPr>
      <xdr:spPr bwMode="auto">
        <a:xfrm>
          <a:off x="276225" y="61055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476250</xdr:colOff>
      <xdr:row>18</xdr:row>
      <xdr:rowOff>0</xdr:rowOff>
    </xdr:from>
    <xdr:to>
      <xdr:col>1</xdr:col>
      <xdr:colOff>57150</xdr:colOff>
      <xdr:row>18</xdr:row>
      <xdr:rowOff>0</xdr:rowOff>
    </xdr:to>
    <xdr:sp macro="" textlink="">
      <xdr:nvSpPr>
        <xdr:cNvPr id="4522" name="Text Box 9"/>
        <xdr:cNvSpPr txBox="1">
          <a:spLocks noChangeArrowheads="1"/>
        </xdr:cNvSpPr>
      </xdr:nvSpPr>
      <xdr:spPr bwMode="auto">
        <a:xfrm>
          <a:off x="476250" y="71056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523"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524"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525"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4526"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527"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528"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529"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4530"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531"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532"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533"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4534"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535"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536"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537"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4538"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4539"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4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4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4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43"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4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4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4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47"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4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4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5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51"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5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5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5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55"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4556"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5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5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5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60"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6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6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6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64"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6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6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6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68"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6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7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7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72"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4573"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7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7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7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77"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7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7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58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581"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4582"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58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584"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585"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586"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587"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588"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589"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590"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16</xdr:row>
      <xdr:rowOff>0</xdr:rowOff>
    </xdr:from>
    <xdr:to>
      <xdr:col>1</xdr:col>
      <xdr:colOff>85725</xdr:colOff>
      <xdr:row>16</xdr:row>
      <xdr:rowOff>19050</xdr:rowOff>
    </xdr:to>
    <xdr:sp macro="" textlink="">
      <xdr:nvSpPr>
        <xdr:cNvPr id="4591" name="Text Box 9"/>
        <xdr:cNvSpPr txBox="1">
          <a:spLocks noChangeArrowheads="1"/>
        </xdr:cNvSpPr>
      </xdr:nvSpPr>
      <xdr:spPr bwMode="auto">
        <a:xfrm>
          <a:off x="504825" y="54483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4592"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4593"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4594"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4595"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4596"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4597"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19050</xdr:rowOff>
    </xdr:to>
    <xdr:sp macro="" textlink="">
      <xdr:nvSpPr>
        <xdr:cNvPr id="4598" name="Text Box 8"/>
        <xdr:cNvSpPr txBox="1">
          <a:spLocks noChangeArrowheads="1"/>
        </xdr:cNvSpPr>
      </xdr:nvSpPr>
      <xdr:spPr bwMode="auto">
        <a:xfrm>
          <a:off x="390525" y="544830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19050</xdr:rowOff>
    </xdr:to>
    <xdr:sp macro="" textlink="">
      <xdr:nvSpPr>
        <xdr:cNvPr id="4599" name="Text Box 9"/>
        <xdr:cNvSpPr txBox="1">
          <a:spLocks noChangeArrowheads="1"/>
        </xdr:cNvSpPr>
      </xdr:nvSpPr>
      <xdr:spPr bwMode="auto">
        <a:xfrm>
          <a:off x="276225" y="54483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4600"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4601"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4602"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4603"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4604"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4605"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28575</xdr:rowOff>
    </xdr:to>
    <xdr:sp macro="" textlink="">
      <xdr:nvSpPr>
        <xdr:cNvPr id="4606" name="Text Box 8"/>
        <xdr:cNvSpPr txBox="1">
          <a:spLocks noChangeArrowheads="1"/>
        </xdr:cNvSpPr>
      </xdr:nvSpPr>
      <xdr:spPr bwMode="auto">
        <a:xfrm>
          <a:off x="390525" y="544830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28575</xdr:rowOff>
    </xdr:to>
    <xdr:sp macro="" textlink="">
      <xdr:nvSpPr>
        <xdr:cNvPr id="4607" name="Text Box 9"/>
        <xdr:cNvSpPr txBox="1">
          <a:spLocks noChangeArrowheads="1"/>
        </xdr:cNvSpPr>
      </xdr:nvSpPr>
      <xdr:spPr bwMode="auto">
        <a:xfrm>
          <a:off x="276225" y="544830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4608"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0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1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1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12"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1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1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1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1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1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1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1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2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2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2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2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24"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4625"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2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2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2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29"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3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31"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32"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33"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3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3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36"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37"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3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3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40"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41"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66675</xdr:rowOff>
    </xdr:to>
    <xdr:sp macro="" textlink="">
      <xdr:nvSpPr>
        <xdr:cNvPr id="4642" name="Text Box 8"/>
        <xdr:cNvSpPr txBox="1">
          <a:spLocks noChangeArrowheads="1"/>
        </xdr:cNvSpPr>
      </xdr:nvSpPr>
      <xdr:spPr bwMode="auto">
        <a:xfrm>
          <a:off x="381000"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43"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44"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45"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46"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47"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48"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66675</xdr:rowOff>
    </xdr:to>
    <xdr:sp macro="" textlink="">
      <xdr:nvSpPr>
        <xdr:cNvPr id="4649" name="Text Box 8"/>
        <xdr:cNvSpPr txBox="1">
          <a:spLocks noChangeArrowheads="1"/>
        </xdr:cNvSpPr>
      </xdr:nvSpPr>
      <xdr:spPr bwMode="auto">
        <a:xfrm>
          <a:off x="390525" y="54483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66675</xdr:rowOff>
    </xdr:to>
    <xdr:sp macro="" textlink="">
      <xdr:nvSpPr>
        <xdr:cNvPr id="4650" name="Text Box 9"/>
        <xdr:cNvSpPr txBox="1">
          <a:spLocks noChangeArrowheads="1"/>
        </xdr:cNvSpPr>
      </xdr:nvSpPr>
      <xdr:spPr bwMode="auto">
        <a:xfrm>
          <a:off x="276225" y="5448300"/>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16</xdr:row>
      <xdr:rowOff>0</xdr:rowOff>
    </xdr:from>
    <xdr:to>
      <xdr:col>0</xdr:col>
      <xdr:colOff>390525</xdr:colOff>
      <xdr:row>16</xdr:row>
      <xdr:rowOff>47625</xdr:rowOff>
    </xdr:to>
    <xdr:sp macro="" textlink="">
      <xdr:nvSpPr>
        <xdr:cNvPr id="4651" name="Text Box 8"/>
        <xdr:cNvSpPr txBox="1">
          <a:spLocks noChangeArrowheads="1"/>
        </xdr:cNvSpPr>
      </xdr:nvSpPr>
      <xdr:spPr bwMode="auto">
        <a:xfrm>
          <a:off x="381000"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4652"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4653"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4654"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4655"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4656"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4657"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16</xdr:row>
      <xdr:rowOff>0</xdr:rowOff>
    </xdr:from>
    <xdr:to>
      <xdr:col>0</xdr:col>
      <xdr:colOff>400050</xdr:colOff>
      <xdr:row>16</xdr:row>
      <xdr:rowOff>47625</xdr:rowOff>
    </xdr:to>
    <xdr:sp macro="" textlink="">
      <xdr:nvSpPr>
        <xdr:cNvPr id="4658" name="Text Box 8"/>
        <xdr:cNvSpPr txBox="1">
          <a:spLocks noChangeArrowheads="1"/>
        </xdr:cNvSpPr>
      </xdr:nvSpPr>
      <xdr:spPr bwMode="auto">
        <a:xfrm>
          <a:off x="390525" y="544830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16</xdr:row>
      <xdr:rowOff>0</xdr:rowOff>
    </xdr:from>
    <xdr:to>
      <xdr:col>0</xdr:col>
      <xdr:colOff>276225</xdr:colOff>
      <xdr:row>16</xdr:row>
      <xdr:rowOff>47625</xdr:rowOff>
    </xdr:to>
    <xdr:sp macro="" textlink="">
      <xdr:nvSpPr>
        <xdr:cNvPr id="4659" name="Text Box 9"/>
        <xdr:cNvSpPr txBox="1">
          <a:spLocks noChangeArrowheads="1"/>
        </xdr:cNvSpPr>
      </xdr:nvSpPr>
      <xdr:spPr bwMode="auto">
        <a:xfrm>
          <a:off x="276225" y="544830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18</xdr:row>
      <xdr:rowOff>0</xdr:rowOff>
    </xdr:from>
    <xdr:to>
      <xdr:col>1</xdr:col>
      <xdr:colOff>85725</xdr:colOff>
      <xdr:row>18</xdr:row>
      <xdr:rowOff>0</xdr:rowOff>
    </xdr:to>
    <xdr:sp macro="" textlink="">
      <xdr:nvSpPr>
        <xdr:cNvPr id="4660" name="Text Box 9"/>
        <xdr:cNvSpPr txBox="1">
          <a:spLocks noChangeArrowheads="1"/>
        </xdr:cNvSpPr>
      </xdr:nvSpPr>
      <xdr:spPr bwMode="auto">
        <a:xfrm>
          <a:off x="504825" y="71056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661"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662"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663"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4664"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665"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666"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667"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4668"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669"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670"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671"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4672"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673"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674"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675"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4676"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4677"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7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7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8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681"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8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8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8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685"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8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8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8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689"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9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9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9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693"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4694"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9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9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9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698"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69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00"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01"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702"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0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0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05"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706"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0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0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09"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710"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47625</xdr:rowOff>
    </xdr:to>
    <xdr:sp macro="" textlink="">
      <xdr:nvSpPr>
        <xdr:cNvPr id="4711" name="Text Box 8"/>
        <xdr:cNvSpPr txBox="1">
          <a:spLocks noChangeArrowheads="1"/>
        </xdr:cNvSpPr>
      </xdr:nvSpPr>
      <xdr:spPr bwMode="auto">
        <a:xfrm>
          <a:off x="381000"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12"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13"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14"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715"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16"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17"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47625</xdr:rowOff>
    </xdr:to>
    <xdr:sp macro="" textlink="">
      <xdr:nvSpPr>
        <xdr:cNvPr id="4718" name="Text Box 8"/>
        <xdr:cNvSpPr txBox="1">
          <a:spLocks noChangeArrowheads="1"/>
        </xdr:cNvSpPr>
      </xdr:nvSpPr>
      <xdr:spPr bwMode="auto">
        <a:xfrm>
          <a:off x="390525" y="7105650"/>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47625</xdr:rowOff>
    </xdr:to>
    <xdr:sp macro="" textlink="">
      <xdr:nvSpPr>
        <xdr:cNvPr id="4719" name="Text Box 9"/>
        <xdr:cNvSpPr txBox="1">
          <a:spLocks noChangeArrowheads="1"/>
        </xdr:cNvSpPr>
      </xdr:nvSpPr>
      <xdr:spPr bwMode="auto">
        <a:xfrm>
          <a:off x="276225" y="7105650"/>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4720"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21"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22"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2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24"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25"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26"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27"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28"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18</xdr:row>
      <xdr:rowOff>57150</xdr:rowOff>
    </xdr:from>
    <xdr:to>
      <xdr:col>1</xdr:col>
      <xdr:colOff>85725</xdr:colOff>
      <xdr:row>18</xdr:row>
      <xdr:rowOff>57150</xdr:rowOff>
    </xdr:to>
    <xdr:sp macro="" textlink="">
      <xdr:nvSpPr>
        <xdr:cNvPr id="4729" name="Text Box 9"/>
        <xdr:cNvSpPr txBox="1">
          <a:spLocks noChangeArrowheads="1"/>
        </xdr:cNvSpPr>
      </xdr:nvSpPr>
      <xdr:spPr bwMode="auto">
        <a:xfrm>
          <a:off x="504825" y="716280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30"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31"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32"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4733"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34"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35"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36"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4737"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38"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39"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40"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4741"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42"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43"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0</xdr:rowOff>
    </xdr:to>
    <xdr:sp macro="" textlink="">
      <xdr:nvSpPr>
        <xdr:cNvPr id="4744" name="Text Box 8"/>
        <xdr:cNvSpPr txBox="1">
          <a:spLocks noChangeArrowheads="1"/>
        </xdr:cNvSpPr>
      </xdr:nvSpPr>
      <xdr:spPr bwMode="auto">
        <a:xfrm>
          <a:off x="390525" y="7105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0</xdr:rowOff>
    </xdr:to>
    <xdr:sp macro="" textlink="">
      <xdr:nvSpPr>
        <xdr:cNvPr id="4745" name="Text Box 9"/>
        <xdr:cNvSpPr txBox="1">
          <a:spLocks noChangeArrowheads="1"/>
        </xdr:cNvSpPr>
      </xdr:nvSpPr>
      <xdr:spPr bwMode="auto">
        <a:xfrm>
          <a:off x="276225" y="71056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4746"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47"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48"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49"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50"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51"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52"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5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54"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55"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56"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57"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58"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59"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60"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61"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62"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4763"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64"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65"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66"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67"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68"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69"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70"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71"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72"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7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74"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75"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76"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77"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78"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79"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28575</xdr:rowOff>
    </xdr:to>
    <xdr:sp macro="" textlink="">
      <xdr:nvSpPr>
        <xdr:cNvPr id="4780" name="Text Box 8"/>
        <xdr:cNvSpPr txBox="1">
          <a:spLocks noChangeArrowheads="1"/>
        </xdr:cNvSpPr>
      </xdr:nvSpPr>
      <xdr:spPr bwMode="auto">
        <a:xfrm>
          <a:off x="381000"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81"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82"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83"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84"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85"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86"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28575</xdr:rowOff>
    </xdr:to>
    <xdr:sp macro="" textlink="">
      <xdr:nvSpPr>
        <xdr:cNvPr id="4787" name="Text Box 8"/>
        <xdr:cNvSpPr txBox="1">
          <a:spLocks noChangeArrowheads="1"/>
        </xdr:cNvSpPr>
      </xdr:nvSpPr>
      <xdr:spPr bwMode="auto">
        <a:xfrm>
          <a:off x="390525" y="7105650"/>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28575</xdr:rowOff>
    </xdr:to>
    <xdr:sp macro="" textlink="">
      <xdr:nvSpPr>
        <xdr:cNvPr id="4788" name="Text Box 9"/>
        <xdr:cNvSpPr txBox="1">
          <a:spLocks noChangeArrowheads="1"/>
        </xdr:cNvSpPr>
      </xdr:nvSpPr>
      <xdr:spPr bwMode="auto">
        <a:xfrm>
          <a:off x="276225" y="71056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18</xdr:row>
      <xdr:rowOff>0</xdr:rowOff>
    </xdr:from>
    <xdr:to>
      <xdr:col>0</xdr:col>
      <xdr:colOff>390525</xdr:colOff>
      <xdr:row>18</xdr:row>
      <xdr:rowOff>19050</xdr:rowOff>
    </xdr:to>
    <xdr:sp macro="" textlink="">
      <xdr:nvSpPr>
        <xdr:cNvPr id="4789" name="Text Box 8"/>
        <xdr:cNvSpPr txBox="1">
          <a:spLocks noChangeArrowheads="1"/>
        </xdr:cNvSpPr>
      </xdr:nvSpPr>
      <xdr:spPr bwMode="auto">
        <a:xfrm>
          <a:off x="381000"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790"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791"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792"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4793"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794"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795"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18</xdr:row>
      <xdr:rowOff>0</xdr:rowOff>
    </xdr:from>
    <xdr:to>
      <xdr:col>0</xdr:col>
      <xdr:colOff>400050</xdr:colOff>
      <xdr:row>18</xdr:row>
      <xdr:rowOff>19050</xdr:rowOff>
    </xdr:to>
    <xdr:sp macro="" textlink="">
      <xdr:nvSpPr>
        <xdr:cNvPr id="4796" name="Text Box 8"/>
        <xdr:cNvSpPr txBox="1">
          <a:spLocks noChangeArrowheads="1"/>
        </xdr:cNvSpPr>
      </xdr:nvSpPr>
      <xdr:spPr bwMode="auto">
        <a:xfrm>
          <a:off x="390525" y="71056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18</xdr:row>
      <xdr:rowOff>0</xdr:rowOff>
    </xdr:from>
    <xdr:to>
      <xdr:col>0</xdr:col>
      <xdr:colOff>276225</xdr:colOff>
      <xdr:row>18</xdr:row>
      <xdr:rowOff>19050</xdr:rowOff>
    </xdr:to>
    <xdr:sp macro="" textlink="">
      <xdr:nvSpPr>
        <xdr:cNvPr id="4797" name="Text Box 9"/>
        <xdr:cNvSpPr txBox="1">
          <a:spLocks noChangeArrowheads="1"/>
        </xdr:cNvSpPr>
      </xdr:nvSpPr>
      <xdr:spPr bwMode="auto">
        <a:xfrm>
          <a:off x="276225" y="71056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4798"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79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0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0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0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0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0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0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0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0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0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0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1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1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1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1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1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4815"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1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1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1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1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2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2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2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2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2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2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2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2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2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2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3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3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4832"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3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3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3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3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3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3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3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4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4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4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4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4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4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4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4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4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4849"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5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5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5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5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5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5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5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5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4858"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5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6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6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6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6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6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6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6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4867"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6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6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7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7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7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7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7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7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7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7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7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7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8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8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88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88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4884"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8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8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8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8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8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9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9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9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9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9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9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89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9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9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89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0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4901"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0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0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0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0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0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0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0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0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1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1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1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1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1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1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1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1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4918"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1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2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2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2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2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2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2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2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4927"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2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2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3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93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3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3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3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93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4936"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3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3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3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94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4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4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4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94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4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4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4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94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4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5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5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495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4953"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5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5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5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5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5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5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6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6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6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6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6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6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6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6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6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6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4970"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7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7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7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7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7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7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7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7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7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8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8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8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8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8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8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8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4987"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8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8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9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9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9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9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499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499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4996"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9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9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499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00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0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0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0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00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5005"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0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0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0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00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1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1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1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01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1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1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1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01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1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1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2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02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022"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2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2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2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2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2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2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2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3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3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3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3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3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3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3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3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3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039"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4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4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4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4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4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4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4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4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4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4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5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5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5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5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5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5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056"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5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5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5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6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6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6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06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06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5065"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6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6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6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06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7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7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07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07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5074"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075"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076"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077"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078"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079"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080"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081"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082"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083"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084"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085"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086"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087"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088"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089"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090"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091"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09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09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09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09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09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09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09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09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0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0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0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0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0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0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0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0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108"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0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1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1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1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1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1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1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1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1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1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1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2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2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2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2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2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125"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2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2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2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2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3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3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3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3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5134"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135"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136"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137"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138"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139"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140"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141"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142"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5143"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144"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145"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146"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147"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148"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149"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150"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151"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152"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153"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154"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155"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156"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157"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158"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159"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160"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6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6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6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6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6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6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6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6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6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7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7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7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7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7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7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7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177"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7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7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8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8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8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8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8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8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8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8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8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8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9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9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9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9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194"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9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9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9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19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19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0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0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0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5203"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04"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05"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06"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207"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08"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09"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10"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211"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5212"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13"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14"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15"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216"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17"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18"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19"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220"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21"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22"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23"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224"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25"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26"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27"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228"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229"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3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3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3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3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3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3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3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3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3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3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4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4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4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4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4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4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246"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4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4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4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5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5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5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5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5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5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5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5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5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5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6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6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6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263"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6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6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6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6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6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6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7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27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5272"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73"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74"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75"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276"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77"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78"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279"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280"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5281"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82"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83"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84"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285"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86"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87"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288"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289"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90"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91"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92"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293"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94"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95"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296"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297"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298"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29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0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0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0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0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0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0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0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0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0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0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1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1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1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1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1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315"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1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1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1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1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2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2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2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2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2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2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2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2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2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2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3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3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332"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3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3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3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3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3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3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3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4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5341"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342"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343"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344"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345"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346"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347"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348"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349"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0</xdr:rowOff>
    </xdr:from>
    <xdr:to>
      <xdr:col>1</xdr:col>
      <xdr:colOff>85725</xdr:colOff>
      <xdr:row>20</xdr:row>
      <xdr:rowOff>19050</xdr:rowOff>
    </xdr:to>
    <xdr:sp macro="" textlink="">
      <xdr:nvSpPr>
        <xdr:cNvPr id="5350" name="Text Box 9"/>
        <xdr:cNvSpPr txBox="1">
          <a:spLocks noChangeArrowheads="1"/>
        </xdr:cNvSpPr>
      </xdr:nvSpPr>
      <xdr:spPr bwMode="auto">
        <a:xfrm>
          <a:off x="504825" y="810577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351"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352"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353"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354"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355"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356"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357"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358"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359"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360"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361"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362"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363"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364"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365"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366"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367"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6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6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7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7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7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7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7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7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7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7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7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7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8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8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8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8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384"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8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8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8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8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8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9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9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92"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9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9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9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39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9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9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39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40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401"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40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40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40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405"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40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40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40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40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5410"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411"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412"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413"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414"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415"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416"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417"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418"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5419"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2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2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2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2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2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2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2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2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2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2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3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3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3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3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3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3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5436"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3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3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3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4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4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4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4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4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4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4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4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4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4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5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5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5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5453"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5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5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5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5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5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5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6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6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6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6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6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6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6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6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6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6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5470"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7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7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7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7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7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7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7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7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5479"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8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8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8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8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8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8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48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48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20</xdr:row>
      <xdr:rowOff>123825</xdr:rowOff>
    </xdr:from>
    <xdr:to>
      <xdr:col>1</xdr:col>
      <xdr:colOff>85725</xdr:colOff>
      <xdr:row>20</xdr:row>
      <xdr:rowOff>142875</xdr:rowOff>
    </xdr:to>
    <xdr:sp macro="" textlink="">
      <xdr:nvSpPr>
        <xdr:cNvPr id="5488" name="Text Box 9"/>
        <xdr:cNvSpPr txBox="1">
          <a:spLocks noChangeArrowheads="1"/>
        </xdr:cNvSpPr>
      </xdr:nvSpPr>
      <xdr:spPr bwMode="auto">
        <a:xfrm>
          <a:off x="504825" y="8229600"/>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489"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490"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491"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492"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493"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494"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19050</xdr:rowOff>
    </xdr:to>
    <xdr:sp macro="" textlink="">
      <xdr:nvSpPr>
        <xdr:cNvPr id="5495" name="Text Box 8"/>
        <xdr:cNvSpPr txBox="1">
          <a:spLocks noChangeArrowheads="1"/>
        </xdr:cNvSpPr>
      </xdr:nvSpPr>
      <xdr:spPr bwMode="auto">
        <a:xfrm>
          <a:off x="390525" y="810577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19050</xdr:rowOff>
    </xdr:to>
    <xdr:sp macro="" textlink="">
      <xdr:nvSpPr>
        <xdr:cNvPr id="5496" name="Text Box 9"/>
        <xdr:cNvSpPr txBox="1">
          <a:spLocks noChangeArrowheads="1"/>
        </xdr:cNvSpPr>
      </xdr:nvSpPr>
      <xdr:spPr bwMode="auto">
        <a:xfrm>
          <a:off x="276225" y="810577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497"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498"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499"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500"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501"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502"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28575</xdr:rowOff>
    </xdr:to>
    <xdr:sp macro="" textlink="">
      <xdr:nvSpPr>
        <xdr:cNvPr id="5503" name="Text Box 8"/>
        <xdr:cNvSpPr txBox="1">
          <a:spLocks noChangeArrowheads="1"/>
        </xdr:cNvSpPr>
      </xdr:nvSpPr>
      <xdr:spPr bwMode="auto">
        <a:xfrm>
          <a:off x="390525" y="810577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28575</xdr:rowOff>
    </xdr:to>
    <xdr:sp macro="" textlink="">
      <xdr:nvSpPr>
        <xdr:cNvPr id="5504" name="Text Box 9"/>
        <xdr:cNvSpPr txBox="1">
          <a:spLocks noChangeArrowheads="1"/>
        </xdr:cNvSpPr>
      </xdr:nvSpPr>
      <xdr:spPr bwMode="auto">
        <a:xfrm>
          <a:off x="276225" y="810577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505"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0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0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0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09"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1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1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1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1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1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1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1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1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1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1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2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21"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522"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2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2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2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26"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2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28"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29"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30"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3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3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33"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34"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3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3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37"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38"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66675</xdr:rowOff>
    </xdr:to>
    <xdr:sp macro="" textlink="">
      <xdr:nvSpPr>
        <xdr:cNvPr id="5539" name="Text Box 8"/>
        <xdr:cNvSpPr txBox="1">
          <a:spLocks noChangeArrowheads="1"/>
        </xdr:cNvSpPr>
      </xdr:nvSpPr>
      <xdr:spPr bwMode="auto">
        <a:xfrm>
          <a:off x="381000"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40"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41"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42"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43"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44"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45"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66675</xdr:rowOff>
    </xdr:to>
    <xdr:sp macro="" textlink="">
      <xdr:nvSpPr>
        <xdr:cNvPr id="5546" name="Text Box 8"/>
        <xdr:cNvSpPr txBox="1">
          <a:spLocks noChangeArrowheads="1"/>
        </xdr:cNvSpPr>
      </xdr:nvSpPr>
      <xdr:spPr bwMode="auto">
        <a:xfrm>
          <a:off x="390525" y="8105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66675</xdr:rowOff>
    </xdr:to>
    <xdr:sp macro="" textlink="">
      <xdr:nvSpPr>
        <xdr:cNvPr id="5547" name="Text Box 9"/>
        <xdr:cNvSpPr txBox="1">
          <a:spLocks noChangeArrowheads="1"/>
        </xdr:cNvSpPr>
      </xdr:nvSpPr>
      <xdr:spPr bwMode="auto">
        <a:xfrm>
          <a:off x="276225" y="810577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20</xdr:row>
      <xdr:rowOff>0</xdr:rowOff>
    </xdr:from>
    <xdr:to>
      <xdr:col>0</xdr:col>
      <xdr:colOff>390525</xdr:colOff>
      <xdr:row>20</xdr:row>
      <xdr:rowOff>47625</xdr:rowOff>
    </xdr:to>
    <xdr:sp macro="" textlink="">
      <xdr:nvSpPr>
        <xdr:cNvPr id="5548" name="Text Box 8"/>
        <xdr:cNvSpPr txBox="1">
          <a:spLocks noChangeArrowheads="1"/>
        </xdr:cNvSpPr>
      </xdr:nvSpPr>
      <xdr:spPr bwMode="auto">
        <a:xfrm>
          <a:off x="381000"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549"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550"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551"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552"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553"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554"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20</xdr:row>
      <xdr:rowOff>0</xdr:rowOff>
    </xdr:from>
    <xdr:to>
      <xdr:col>0</xdr:col>
      <xdr:colOff>400050</xdr:colOff>
      <xdr:row>20</xdr:row>
      <xdr:rowOff>47625</xdr:rowOff>
    </xdr:to>
    <xdr:sp macro="" textlink="">
      <xdr:nvSpPr>
        <xdr:cNvPr id="5555" name="Text Box 8"/>
        <xdr:cNvSpPr txBox="1">
          <a:spLocks noChangeArrowheads="1"/>
        </xdr:cNvSpPr>
      </xdr:nvSpPr>
      <xdr:spPr bwMode="auto">
        <a:xfrm>
          <a:off x="390525" y="810577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20</xdr:row>
      <xdr:rowOff>0</xdr:rowOff>
    </xdr:from>
    <xdr:to>
      <xdr:col>0</xdr:col>
      <xdr:colOff>276225</xdr:colOff>
      <xdr:row>20</xdr:row>
      <xdr:rowOff>47625</xdr:rowOff>
    </xdr:to>
    <xdr:sp macro="" textlink="">
      <xdr:nvSpPr>
        <xdr:cNvPr id="5556" name="Text Box 9"/>
        <xdr:cNvSpPr txBox="1">
          <a:spLocks noChangeArrowheads="1"/>
        </xdr:cNvSpPr>
      </xdr:nvSpPr>
      <xdr:spPr bwMode="auto">
        <a:xfrm>
          <a:off x="276225" y="810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22</xdr:row>
      <xdr:rowOff>0</xdr:rowOff>
    </xdr:from>
    <xdr:to>
      <xdr:col>0</xdr:col>
      <xdr:colOff>457200</xdr:colOff>
      <xdr:row>22</xdr:row>
      <xdr:rowOff>0</xdr:rowOff>
    </xdr:to>
    <xdr:sp macro="" textlink="">
      <xdr:nvSpPr>
        <xdr:cNvPr id="5557" name="Text Box 9"/>
        <xdr:cNvSpPr txBox="1">
          <a:spLocks noChangeArrowheads="1"/>
        </xdr:cNvSpPr>
      </xdr:nvSpPr>
      <xdr:spPr bwMode="auto">
        <a:xfrm>
          <a:off x="371475" y="8886825"/>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5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5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6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61"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62"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63"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6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65"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6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67"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6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69"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7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71"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72"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73"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21</xdr:row>
      <xdr:rowOff>0</xdr:rowOff>
    </xdr:from>
    <xdr:to>
      <xdr:col>0</xdr:col>
      <xdr:colOff>390525</xdr:colOff>
      <xdr:row>21</xdr:row>
      <xdr:rowOff>0</xdr:rowOff>
    </xdr:to>
    <xdr:sp macro="" textlink="">
      <xdr:nvSpPr>
        <xdr:cNvPr id="5574" name="Text Box 8"/>
        <xdr:cNvSpPr txBox="1">
          <a:spLocks noChangeArrowheads="1"/>
        </xdr:cNvSpPr>
      </xdr:nvSpPr>
      <xdr:spPr bwMode="auto">
        <a:xfrm>
          <a:off x="381000"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75"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7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77"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78"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7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8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81"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82"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83"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8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85"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86"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87"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8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8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90"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21</xdr:row>
      <xdr:rowOff>0</xdr:rowOff>
    </xdr:from>
    <xdr:to>
      <xdr:col>0</xdr:col>
      <xdr:colOff>390525</xdr:colOff>
      <xdr:row>21</xdr:row>
      <xdr:rowOff>0</xdr:rowOff>
    </xdr:to>
    <xdr:sp macro="" textlink="">
      <xdr:nvSpPr>
        <xdr:cNvPr id="5591" name="Text Box 8"/>
        <xdr:cNvSpPr txBox="1">
          <a:spLocks noChangeArrowheads="1"/>
        </xdr:cNvSpPr>
      </xdr:nvSpPr>
      <xdr:spPr bwMode="auto">
        <a:xfrm>
          <a:off x="381000"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92"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93"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9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95"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9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97"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59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599"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0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01"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02"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603"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0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05"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06"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607"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21</xdr:row>
      <xdr:rowOff>0</xdr:rowOff>
    </xdr:from>
    <xdr:to>
      <xdr:col>0</xdr:col>
      <xdr:colOff>390525</xdr:colOff>
      <xdr:row>21</xdr:row>
      <xdr:rowOff>0</xdr:rowOff>
    </xdr:to>
    <xdr:sp macro="" textlink="">
      <xdr:nvSpPr>
        <xdr:cNvPr id="5608" name="Text Box 8"/>
        <xdr:cNvSpPr txBox="1">
          <a:spLocks noChangeArrowheads="1"/>
        </xdr:cNvSpPr>
      </xdr:nvSpPr>
      <xdr:spPr bwMode="auto">
        <a:xfrm>
          <a:off x="381000"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0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1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11"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612"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13"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1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15"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616"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21</xdr:row>
      <xdr:rowOff>0</xdr:rowOff>
    </xdr:from>
    <xdr:to>
      <xdr:col>0</xdr:col>
      <xdr:colOff>390525</xdr:colOff>
      <xdr:row>21</xdr:row>
      <xdr:rowOff>0</xdr:rowOff>
    </xdr:to>
    <xdr:sp macro="" textlink="">
      <xdr:nvSpPr>
        <xdr:cNvPr id="5617" name="Text Box 8"/>
        <xdr:cNvSpPr txBox="1">
          <a:spLocks noChangeArrowheads="1"/>
        </xdr:cNvSpPr>
      </xdr:nvSpPr>
      <xdr:spPr bwMode="auto">
        <a:xfrm>
          <a:off x="381000"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18"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19"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20"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621"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22"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23"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21</xdr:row>
      <xdr:rowOff>0</xdr:rowOff>
    </xdr:from>
    <xdr:to>
      <xdr:col>0</xdr:col>
      <xdr:colOff>400050</xdr:colOff>
      <xdr:row>21</xdr:row>
      <xdr:rowOff>0</xdr:rowOff>
    </xdr:to>
    <xdr:sp macro="" textlink="">
      <xdr:nvSpPr>
        <xdr:cNvPr id="5624" name="Text Box 8"/>
        <xdr:cNvSpPr txBox="1">
          <a:spLocks noChangeArrowheads="1"/>
        </xdr:cNvSpPr>
      </xdr:nvSpPr>
      <xdr:spPr bwMode="auto">
        <a:xfrm>
          <a:off x="390525" y="83058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21</xdr:row>
      <xdr:rowOff>0</xdr:rowOff>
    </xdr:from>
    <xdr:to>
      <xdr:col>0</xdr:col>
      <xdr:colOff>276225</xdr:colOff>
      <xdr:row>21</xdr:row>
      <xdr:rowOff>0</xdr:rowOff>
    </xdr:to>
    <xdr:sp macro="" textlink="">
      <xdr:nvSpPr>
        <xdr:cNvPr id="5625" name="Text Box 9"/>
        <xdr:cNvSpPr txBox="1">
          <a:spLocks noChangeArrowheads="1"/>
        </xdr:cNvSpPr>
      </xdr:nvSpPr>
      <xdr:spPr bwMode="auto">
        <a:xfrm>
          <a:off x="276225" y="830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22</xdr:row>
      <xdr:rowOff>0</xdr:rowOff>
    </xdr:from>
    <xdr:to>
      <xdr:col>1</xdr:col>
      <xdr:colOff>85725</xdr:colOff>
      <xdr:row>22</xdr:row>
      <xdr:rowOff>19050</xdr:rowOff>
    </xdr:to>
    <xdr:sp macro="" textlink="">
      <xdr:nvSpPr>
        <xdr:cNvPr id="5626" name="Text Box 9"/>
        <xdr:cNvSpPr txBox="1">
          <a:spLocks noChangeArrowheads="1"/>
        </xdr:cNvSpPr>
      </xdr:nvSpPr>
      <xdr:spPr bwMode="auto">
        <a:xfrm>
          <a:off x="504825" y="88868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627"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628"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629"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5630"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631"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632"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633"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5634"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635"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636"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637"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5638"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639"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640"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641"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5642"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5643"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4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4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4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47"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4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4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5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51"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5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5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5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55"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5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5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5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59"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5660"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6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6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6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64"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6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6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6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68"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6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7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7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72"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7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7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7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76"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5677"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7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7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8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81"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8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8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68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685"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47625</xdr:rowOff>
    </xdr:to>
    <xdr:sp macro="" textlink="">
      <xdr:nvSpPr>
        <xdr:cNvPr id="5686" name="Text Box 8"/>
        <xdr:cNvSpPr txBox="1">
          <a:spLocks noChangeArrowheads="1"/>
        </xdr:cNvSpPr>
      </xdr:nvSpPr>
      <xdr:spPr bwMode="auto">
        <a:xfrm>
          <a:off x="381000"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687"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688"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689"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5690"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691"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692"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693"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5694"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22</xdr:row>
      <xdr:rowOff>0</xdr:rowOff>
    </xdr:from>
    <xdr:to>
      <xdr:col>1</xdr:col>
      <xdr:colOff>85725</xdr:colOff>
      <xdr:row>22</xdr:row>
      <xdr:rowOff>19050</xdr:rowOff>
    </xdr:to>
    <xdr:sp macro="" textlink="">
      <xdr:nvSpPr>
        <xdr:cNvPr id="5695" name="Text Box 9"/>
        <xdr:cNvSpPr txBox="1">
          <a:spLocks noChangeArrowheads="1"/>
        </xdr:cNvSpPr>
      </xdr:nvSpPr>
      <xdr:spPr bwMode="auto">
        <a:xfrm>
          <a:off x="504825" y="8886825"/>
          <a:ext cx="857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696"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697"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698"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5699"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700"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701"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19050</xdr:rowOff>
    </xdr:to>
    <xdr:sp macro="" textlink="">
      <xdr:nvSpPr>
        <xdr:cNvPr id="5702" name="Text Box 8"/>
        <xdr:cNvSpPr txBox="1">
          <a:spLocks noChangeArrowheads="1"/>
        </xdr:cNvSpPr>
      </xdr:nvSpPr>
      <xdr:spPr bwMode="auto">
        <a:xfrm>
          <a:off x="390525" y="8886825"/>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19050</xdr:rowOff>
    </xdr:to>
    <xdr:sp macro="" textlink="">
      <xdr:nvSpPr>
        <xdr:cNvPr id="5703" name="Text Box 9"/>
        <xdr:cNvSpPr txBox="1">
          <a:spLocks noChangeArrowheads="1"/>
        </xdr:cNvSpPr>
      </xdr:nvSpPr>
      <xdr:spPr bwMode="auto">
        <a:xfrm>
          <a:off x="276225" y="8886825"/>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704"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705"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706"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5707"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708"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709"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28575</xdr:rowOff>
    </xdr:to>
    <xdr:sp macro="" textlink="">
      <xdr:nvSpPr>
        <xdr:cNvPr id="5710" name="Text Box 8"/>
        <xdr:cNvSpPr txBox="1">
          <a:spLocks noChangeArrowheads="1"/>
        </xdr:cNvSpPr>
      </xdr:nvSpPr>
      <xdr:spPr bwMode="auto">
        <a:xfrm>
          <a:off x="390525" y="88868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28575</xdr:rowOff>
    </xdr:to>
    <xdr:sp macro="" textlink="">
      <xdr:nvSpPr>
        <xdr:cNvPr id="5711" name="Text Box 9"/>
        <xdr:cNvSpPr txBox="1">
          <a:spLocks noChangeArrowheads="1"/>
        </xdr:cNvSpPr>
      </xdr:nvSpPr>
      <xdr:spPr bwMode="auto">
        <a:xfrm>
          <a:off x="276225" y="88868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5712"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1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1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1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16"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1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1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1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20"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2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2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2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24"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2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2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2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28"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5729"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3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3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3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33"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3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35"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36"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37"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3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3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40"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41"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4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4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44"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45"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66675</xdr:rowOff>
    </xdr:to>
    <xdr:sp macro="" textlink="">
      <xdr:nvSpPr>
        <xdr:cNvPr id="5746" name="Text Box 8"/>
        <xdr:cNvSpPr txBox="1">
          <a:spLocks noChangeArrowheads="1"/>
        </xdr:cNvSpPr>
      </xdr:nvSpPr>
      <xdr:spPr bwMode="auto">
        <a:xfrm>
          <a:off x="381000"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47"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48"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49"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50"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51"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52"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66675</xdr:rowOff>
    </xdr:to>
    <xdr:sp macro="" textlink="">
      <xdr:nvSpPr>
        <xdr:cNvPr id="5753" name="Text Box 8"/>
        <xdr:cNvSpPr txBox="1">
          <a:spLocks noChangeArrowheads="1"/>
        </xdr:cNvSpPr>
      </xdr:nvSpPr>
      <xdr:spPr bwMode="auto">
        <a:xfrm>
          <a:off x="390525" y="888682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66675</xdr:rowOff>
    </xdr:to>
    <xdr:sp macro="" textlink="">
      <xdr:nvSpPr>
        <xdr:cNvPr id="5754" name="Text Box 9"/>
        <xdr:cNvSpPr txBox="1">
          <a:spLocks noChangeArrowheads="1"/>
        </xdr:cNvSpPr>
      </xdr:nvSpPr>
      <xdr:spPr bwMode="auto">
        <a:xfrm>
          <a:off x="276225" y="8886825"/>
          <a:ext cx="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22</xdr:row>
      <xdr:rowOff>0</xdr:rowOff>
    </xdr:from>
    <xdr:to>
      <xdr:col>0</xdr:col>
      <xdr:colOff>390525</xdr:colOff>
      <xdr:row>22</xdr:row>
      <xdr:rowOff>47625</xdr:rowOff>
    </xdr:to>
    <xdr:sp macro="" textlink="">
      <xdr:nvSpPr>
        <xdr:cNvPr id="5755" name="Text Box 8"/>
        <xdr:cNvSpPr txBox="1">
          <a:spLocks noChangeArrowheads="1"/>
        </xdr:cNvSpPr>
      </xdr:nvSpPr>
      <xdr:spPr bwMode="auto">
        <a:xfrm>
          <a:off x="381000"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756"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757"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758"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5759"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760"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761"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22</xdr:row>
      <xdr:rowOff>0</xdr:rowOff>
    </xdr:from>
    <xdr:to>
      <xdr:col>0</xdr:col>
      <xdr:colOff>400050</xdr:colOff>
      <xdr:row>22</xdr:row>
      <xdr:rowOff>47625</xdr:rowOff>
    </xdr:to>
    <xdr:sp macro="" textlink="">
      <xdr:nvSpPr>
        <xdr:cNvPr id="5762" name="Text Box 8"/>
        <xdr:cNvSpPr txBox="1">
          <a:spLocks noChangeArrowheads="1"/>
        </xdr:cNvSpPr>
      </xdr:nvSpPr>
      <xdr:spPr bwMode="auto">
        <a:xfrm>
          <a:off x="390525" y="8886825"/>
          <a:ext cx="9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22</xdr:row>
      <xdr:rowOff>0</xdr:rowOff>
    </xdr:from>
    <xdr:to>
      <xdr:col>0</xdr:col>
      <xdr:colOff>276225</xdr:colOff>
      <xdr:row>22</xdr:row>
      <xdr:rowOff>47625</xdr:rowOff>
    </xdr:to>
    <xdr:sp macro="" textlink="">
      <xdr:nvSpPr>
        <xdr:cNvPr id="5763" name="Text Box 9"/>
        <xdr:cNvSpPr txBox="1">
          <a:spLocks noChangeArrowheads="1"/>
        </xdr:cNvSpPr>
      </xdr:nvSpPr>
      <xdr:spPr bwMode="auto">
        <a:xfrm>
          <a:off x="276225" y="888682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5764"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6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6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6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76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6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7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7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77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7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7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7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77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7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7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77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78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781"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8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8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8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78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8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8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8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78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9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9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9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79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9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9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9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79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798"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79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0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0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0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0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0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0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0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0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0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0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1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1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1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1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1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815"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1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1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1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1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2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2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2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2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5824"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2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2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2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82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2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3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3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83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5833"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3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3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3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83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3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3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4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84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4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4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4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84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4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4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4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84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850"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5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5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5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5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5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5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5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5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5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6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6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6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6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6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6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6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867"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6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6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7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7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7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7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7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7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7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7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7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7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8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8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8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8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884"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8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8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8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8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8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9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89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89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5893"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9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9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9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89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9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89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0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0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5902"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0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0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0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0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0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0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0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1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1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1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1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1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1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1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1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1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919"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2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2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2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2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2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2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2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2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2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2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3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3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3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3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3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3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936"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3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3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3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4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4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4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4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4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4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4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4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4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4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5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5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5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953"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5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5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5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5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5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5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6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6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5962"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6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6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6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6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6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6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6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7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5971"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7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7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7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7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7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7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7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7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8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8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8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8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8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8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598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598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5988"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8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9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9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9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9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9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9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599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9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9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599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0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0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0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0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0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6005"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0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0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0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0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1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1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1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1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1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1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1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1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1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1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2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2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6022"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2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2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2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2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2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2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2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3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031"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3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3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3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03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3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3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3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03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6040"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4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4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4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04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4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4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4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04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4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5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5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05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5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5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05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05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6057"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5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5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6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6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6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6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6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6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6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6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6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6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7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7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7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73"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6074"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7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7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7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7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7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8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8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8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8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8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8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86"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8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8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8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9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6091"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9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9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9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9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9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9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09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09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100"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0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0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0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0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0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0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0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0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6109"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1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1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1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1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1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1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1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1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1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1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2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2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2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2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2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2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6126"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2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2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2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30"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3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3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3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3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3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3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3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3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3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4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4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42"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6143"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4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4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4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47"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4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49"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50"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51"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5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5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54"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55"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5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5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58"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59"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19050</xdr:rowOff>
    </xdr:to>
    <xdr:sp macro="" textlink="">
      <xdr:nvSpPr>
        <xdr:cNvPr id="6160" name="Text Box 8"/>
        <xdr:cNvSpPr txBox="1">
          <a:spLocks noChangeArrowheads="1"/>
        </xdr:cNvSpPr>
      </xdr:nvSpPr>
      <xdr:spPr bwMode="auto">
        <a:xfrm>
          <a:off x="381000"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61"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62"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63"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64"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65"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66"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19050</xdr:rowOff>
    </xdr:to>
    <xdr:sp macro="" textlink="">
      <xdr:nvSpPr>
        <xdr:cNvPr id="6167" name="Text Box 8"/>
        <xdr:cNvSpPr txBox="1">
          <a:spLocks noChangeArrowheads="1"/>
        </xdr:cNvSpPr>
      </xdr:nvSpPr>
      <xdr:spPr bwMode="auto">
        <a:xfrm>
          <a:off x="390525" y="790575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19050</xdr:rowOff>
    </xdr:to>
    <xdr:sp macro="" textlink="">
      <xdr:nvSpPr>
        <xdr:cNvPr id="6168" name="Text Box 9"/>
        <xdr:cNvSpPr txBox="1">
          <a:spLocks noChangeArrowheads="1"/>
        </xdr:cNvSpPr>
      </xdr:nvSpPr>
      <xdr:spPr bwMode="auto">
        <a:xfrm>
          <a:off x="276225" y="79057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169"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7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7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7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7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7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7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7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7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6178"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7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8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8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8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8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8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8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8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8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8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8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9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9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9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9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9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195"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9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9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19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19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0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0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0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0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0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0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0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0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0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0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1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1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212"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1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1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1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1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1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1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1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2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2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2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2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24"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2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2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2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2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229"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3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3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3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3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3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3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3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3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238"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3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4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4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4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4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4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4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4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542925</xdr:colOff>
      <xdr:row>19</xdr:row>
      <xdr:rowOff>0</xdr:rowOff>
    </xdr:from>
    <xdr:to>
      <xdr:col>1</xdr:col>
      <xdr:colOff>85725</xdr:colOff>
      <xdr:row>19</xdr:row>
      <xdr:rowOff>0</xdr:rowOff>
    </xdr:to>
    <xdr:sp macro="" textlink="">
      <xdr:nvSpPr>
        <xdr:cNvPr id="6247" name="Text Box 9"/>
        <xdr:cNvSpPr txBox="1">
          <a:spLocks noChangeArrowheads="1"/>
        </xdr:cNvSpPr>
      </xdr:nvSpPr>
      <xdr:spPr bwMode="auto">
        <a:xfrm>
          <a:off x="504825" y="79057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4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4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5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5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5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5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5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5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5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5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5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5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6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6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6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6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264"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6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6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6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68"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6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7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7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7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7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7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7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7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7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7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7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80"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281"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8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8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8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8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8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87"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8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89"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9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9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9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93"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9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9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96"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297"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298"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29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0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01"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302"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0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0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05"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306"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381000</xdr:colOff>
      <xdr:row>19</xdr:row>
      <xdr:rowOff>0</xdr:rowOff>
    </xdr:from>
    <xdr:to>
      <xdr:col>0</xdr:col>
      <xdr:colOff>390525</xdr:colOff>
      <xdr:row>19</xdr:row>
      <xdr:rowOff>0</xdr:rowOff>
    </xdr:to>
    <xdr:sp macro="" textlink="">
      <xdr:nvSpPr>
        <xdr:cNvPr id="6307" name="Text Box 8"/>
        <xdr:cNvSpPr txBox="1">
          <a:spLocks noChangeArrowheads="1"/>
        </xdr:cNvSpPr>
      </xdr:nvSpPr>
      <xdr:spPr bwMode="auto">
        <a:xfrm>
          <a:off x="381000"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08"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09"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10"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311"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12"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13"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390525</xdr:colOff>
      <xdr:row>19</xdr:row>
      <xdr:rowOff>0</xdr:rowOff>
    </xdr:from>
    <xdr:to>
      <xdr:col>0</xdr:col>
      <xdr:colOff>400050</xdr:colOff>
      <xdr:row>19</xdr:row>
      <xdr:rowOff>0</xdr:rowOff>
    </xdr:to>
    <xdr:sp macro="" textlink="">
      <xdr:nvSpPr>
        <xdr:cNvPr id="6314" name="Text Box 8"/>
        <xdr:cNvSpPr txBox="1">
          <a:spLocks noChangeArrowheads="1"/>
        </xdr:cNvSpPr>
      </xdr:nvSpPr>
      <xdr:spPr bwMode="auto">
        <a:xfrm>
          <a:off x="390525" y="7905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276225</xdr:colOff>
      <xdr:row>19</xdr:row>
      <xdr:rowOff>0</xdr:rowOff>
    </xdr:from>
    <xdr:to>
      <xdr:col>0</xdr:col>
      <xdr:colOff>276225</xdr:colOff>
      <xdr:row>19</xdr:row>
      <xdr:rowOff>0</xdr:rowOff>
    </xdr:to>
    <xdr:sp macro="" textlink="">
      <xdr:nvSpPr>
        <xdr:cNvPr id="6315" name="Text Box 9"/>
        <xdr:cNvSpPr txBox="1">
          <a:spLocks noChangeArrowheads="1"/>
        </xdr:cNvSpPr>
      </xdr:nvSpPr>
      <xdr:spPr bwMode="auto">
        <a:xfrm>
          <a:off x="276225" y="7905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476250</xdr:colOff>
      <xdr:row>7</xdr:row>
      <xdr:rowOff>123825</xdr:rowOff>
    </xdr:from>
    <xdr:to>
      <xdr:col>6</xdr:col>
      <xdr:colOff>171450</xdr:colOff>
      <xdr:row>20</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457200</xdr:colOff>
      <xdr:row>9</xdr:row>
      <xdr:rowOff>9525</xdr:rowOff>
    </xdr:from>
    <xdr:to>
      <xdr:col>12</xdr:col>
      <xdr:colOff>447675</xdr:colOff>
      <xdr:row>22</xdr:row>
      <xdr:rowOff>152400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485775</xdr:colOff>
      <xdr:row>33</xdr:row>
      <xdr:rowOff>180975</xdr:rowOff>
    </xdr:from>
    <xdr:to>
      <xdr:col>11</xdr:col>
      <xdr:colOff>1200150</xdr:colOff>
      <xdr:row>48</xdr:row>
      <xdr:rowOff>57150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2381250</xdr:colOff>
      <xdr:row>28</xdr:row>
      <xdr:rowOff>323850</xdr:rowOff>
    </xdr:from>
    <xdr:to>
      <xdr:col>5</xdr:col>
      <xdr:colOff>438150</xdr:colOff>
      <xdr:row>42</xdr:row>
      <xdr:rowOff>57150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9"/>
  <sheetViews>
    <sheetView topLeftCell="A38" workbookViewId="0">
      <selection sqref="A1:G58"/>
    </sheetView>
  </sheetViews>
  <sheetFormatPr defaultRowHeight="15"/>
  <cols>
    <col min="1" max="1" width="5.42578125" style="5" customWidth="1"/>
    <col min="2" max="2" width="38.5703125" style="5" customWidth="1"/>
    <col min="3" max="3" width="7.85546875" style="14" customWidth="1"/>
    <col min="4" max="4" width="15" style="52" customWidth="1"/>
    <col min="5" max="5" width="12.85546875" style="52" customWidth="1"/>
    <col min="6" max="6" width="16" style="44" customWidth="1"/>
    <col min="7" max="7" width="12.85546875" style="44" customWidth="1"/>
    <col min="8" max="16384" width="9.140625" style="5"/>
  </cols>
  <sheetData>
    <row r="1" spans="1:7" ht="28.5" customHeight="1">
      <c r="A1" s="546" t="s">
        <v>1</v>
      </c>
      <c r="B1" s="546" t="s">
        <v>2</v>
      </c>
      <c r="C1" s="548" t="s">
        <v>3</v>
      </c>
      <c r="D1" s="549" t="s">
        <v>756</v>
      </c>
      <c r="E1" s="550"/>
      <c r="F1" s="551" t="s">
        <v>704</v>
      </c>
      <c r="G1" s="552"/>
    </row>
    <row r="2" spans="1:7" ht="15.75">
      <c r="A2" s="547"/>
      <c r="B2" s="547"/>
      <c r="C2" s="547"/>
      <c r="D2" s="296" t="s">
        <v>125</v>
      </c>
      <c r="E2" s="296" t="s">
        <v>280</v>
      </c>
      <c r="F2" s="296" t="s">
        <v>125</v>
      </c>
      <c r="G2" s="296" t="s">
        <v>280</v>
      </c>
    </row>
    <row r="3" spans="1:7" s="33" customFormat="1" ht="15.75">
      <c r="A3" s="74" t="s">
        <v>216</v>
      </c>
      <c r="B3" s="74" t="s">
        <v>215</v>
      </c>
      <c r="C3" s="74" t="s">
        <v>214</v>
      </c>
      <c r="D3" s="119" t="s">
        <v>213</v>
      </c>
      <c r="E3" s="303">
        <v>-5</v>
      </c>
      <c r="F3" s="303">
        <v>-6</v>
      </c>
      <c r="G3" s="303">
        <v>-7</v>
      </c>
    </row>
    <row r="4" spans="1:7" s="33" customFormat="1" ht="15.75">
      <c r="A4" s="301"/>
      <c r="B4" s="302" t="s">
        <v>674</v>
      </c>
      <c r="C4" s="301"/>
      <c r="D4" s="300">
        <f>D5+D18+D58</f>
        <v>98021.81</v>
      </c>
      <c r="E4" s="300">
        <f t="shared" ref="E4:G4" si="0">E5+E18+E58</f>
        <v>100</v>
      </c>
      <c r="F4" s="300">
        <f t="shared" si="0"/>
        <v>98021.809999999983</v>
      </c>
      <c r="G4" s="300">
        <f t="shared" si="0"/>
        <v>100</v>
      </c>
    </row>
    <row r="5" spans="1:7" ht="15.75">
      <c r="A5" s="295">
        <v>1</v>
      </c>
      <c r="B5" s="78" t="s">
        <v>7</v>
      </c>
      <c r="C5" s="295" t="s">
        <v>8</v>
      </c>
      <c r="D5" s="89">
        <f>'B1 '!D8</f>
        <v>91692.2</v>
      </c>
      <c r="E5" s="300">
        <f>D5/$D$4*100</f>
        <v>93.542651375239856</v>
      </c>
      <c r="F5" s="89">
        <f>'B3 '!F9</f>
        <v>83498.359999999986</v>
      </c>
      <c r="G5" s="300">
        <f>F5/$F$4*100</f>
        <v>85.18345049943477</v>
      </c>
    </row>
    <row r="6" spans="1:7" ht="15.75">
      <c r="A6" s="73"/>
      <c r="B6" s="80" t="s">
        <v>93</v>
      </c>
      <c r="C6" s="73"/>
      <c r="D6" s="89"/>
      <c r="E6" s="93"/>
      <c r="F6" s="89"/>
      <c r="G6" s="93">
        <f t="shared" ref="G6:G58" si="1">F6/$F$4*100</f>
        <v>0</v>
      </c>
    </row>
    <row r="7" spans="1:7" ht="15.75">
      <c r="A7" s="73" t="s">
        <v>127</v>
      </c>
      <c r="B7" s="82" t="s">
        <v>9</v>
      </c>
      <c r="C7" s="73" t="s">
        <v>10</v>
      </c>
      <c r="D7" s="76">
        <f>'B1 '!D10</f>
        <v>105.16999999999999</v>
      </c>
      <c r="E7" s="93">
        <f t="shared" ref="E7:E58" si="2">D7/$D$4*100</f>
        <v>0.10729244848671941</v>
      </c>
      <c r="F7" s="76">
        <f>'B3 '!F11</f>
        <v>446.46000000000004</v>
      </c>
      <c r="G7" s="93">
        <f t="shared" si="1"/>
        <v>0.45547006324408834</v>
      </c>
    </row>
    <row r="8" spans="1:7" s="59" customFormat="1" ht="15.75">
      <c r="A8" s="83"/>
      <c r="B8" s="80" t="s">
        <v>11</v>
      </c>
      <c r="C8" s="83" t="s">
        <v>12</v>
      </c>
      <c r="D8" s="92">
        <f>'B1 '!D11</f>
        <v>10.600000000000001</v>
      </c>
      <c r="E8" s="93">
        <f t="shared" si="2"/>
        <v>1.0813919881707962E-2</v>
      </c>
      <c r="F8" s="92">
        <f>'B3 '!F12</f>
        <v>338.2</v>
      </c>
      <c r="G8" s="93">
        <f t="shared" si="1"/>
        <v>0.34502525509373888</v>
      </c>
    </row>
    <row r="9" spans="1:7" ht="15.75">
      <c r="A9" s="73" t="s">
        <v>128</v>
      </c>
      <c r="B9" s="82" t="s">
        <v>13</v>
      </c>
      <c r="C9" s="73" t="s">
        <v>14</v>
      </c>
      <c r="D9" s="76">
        <f>'B1 '!D12</f>
        <v>2740.3199999999997</v>
      </c>
      <c r="E9" s="93">
        <f t="shared" si="2"/>
        <v>2.7956227292681084</v>
      </c>
      <c r="F9" s="76">
        <f>'B3 '!F13</f>
        <v>2247.4299999999998</v>
      </c>
      <c r="G9" s="93">
        <f t="shared" si="1"/>
        <v>2.2927856565798979</v>
      </c>
    </row>
    <row r="10" spans="1:7" ht="15.75">
      <c r="A10" s="73" t="s">
        <v>129</v>
      </c>
      <c r="B10" s="82" t="s">
        <v>15</v>
      </c>
      <c r="C10" s="73" t="s">
        <v>16</v>
      </c>
      <c r="D10" s="76">
        <f>'B1 '!D13</f>
        <v>8811.68</v>
      </c>
      <c r="E10" s="93">
        <f t="shared" si="2"/>
        <v>8.9895095795517364</v>
      </c>
      <c r="F10" s="76">
        <f>'B3 '!F14</f>
        <v>8593.7000000000007</v>
      </c>
      <c r="G10" s="93">
        <f t="shared" si="1"/>
        <v>8.7671304988145007</v>
      </c>
    </row>
    <row r="11" spans="1:7" ht="15.75">
      <c r="A11" s="73" t="s">
        <v>130</v>
      </c>
      <c r="B11" s="82" t="s">
        <v>17</v>
      </c>
      <c r="C11" s="73" t="s">
        <v>18</v>
      </c>
      <c r="D11" s="76">
        <f>'B1 '!D14</f>
        <v>0</v>
      </c>
      <c r="E11" s="93">
        <f t="shared" si="2"/>
        <v>0</v>
      </c>
      <c r="F11" s="76">
        <f>'B3 '!F15</f>
        <v>0</v>
      </c>
      <c r="G11" s="93">
        <f t="shared" si="1"/>
        <v>0</v>
      </c>
    </row>
    <row r="12" spans="1:7" ht="15.75">
      <c r="A12" s="73" t="s">
        <v>131</v>
      </c>
      <c r="B12" s="82" t="s">
        <v>19</v>
      </c>
      <c r="C12" s="73" t="s">
        <v>20</v>
      </c>
      <c r="D12" s="76">
        <f>'B1 '!D15</f>
        <v>0</v>
      </c>
      <c r="E12" s="93">
        <f t="shared" si="2"/>
        <v>0</v>
      </c>
      <c r="F12" s="76">
        <f>'B3 '!F16</f>
        <v>0</v>
      </c>
      <c r="G12" s="93">
        <f t="shared" si="1"/>
        <v>0</v>
      </c>
    </row>
    <row r="13" spans="1:7" ht="15.75">
      <c r="A13" s="73" t="s">
        <v>132</v>
      </c>
      <c r="B13" s="82" t="s">
        <v>21</v>
      </c>
      <c r="C13" s="73" t="s">
        <v>22</v>
      </c>
      <c r="D13" s="76">
        <f>'B1 '!D16</f>
        <v>80012.39</v>
      </c>
      <c r="E13" s="93">
        <f t="shared" si="2"/>
        <v>81.627129717355757</v>
      </c>
      <c r="F13" s="76">
        <f>'B3 '!F17</f>
        <v>70944.92</v>
      </c>
      <c r="G13" s="93">
        <f t="shared" si="1"/>
        <v>72.376668008884977</v>
      </c>
    </row>
    <row r="14" spans="1:7" s="59" customFormat="1" ht="31.5">
      <c r="A14" s="83"/>
      <c r="B14" s="80" t="s">
        <v>284</v>
      </c>
      <c r="C14" s="83" t="s">
        <v>285</v>
      </c>
      <c r="D14" s="92">
        <f>'B1 '!D17</f>
        <v>55594.11</v>
      </c>
      <c r="E14" s="93">
        <f t="shared" si="2"/>
        <v>56.716061456118794</v>
      </c>
      <c r="F14" s="92">
        <f>'B3 '!F18</f>
        <v>55450.57</v>
      </c>
      <c r="G14" s="93">
        <f t="shared" si="1"/>
        <v>56.569624658022541</v>
      </c>
    </row>
    <row r="15" spans="1:7" ht="15.75">
      <c r="A15" s="73" t="s">
        <v>133</v>
      </c>
      <c r="B15" s="82" t="s">
        <v>180</v>
      </c>
      <c r="C15" s="73" t="s">
        <v>24</v>
      </c>
      <c r="D15" s="76">
        <f>'B1 '!D18</f>
        <v>14.99</v>
      </c>
      <c r="E15" s="93">
        <f t="shared" si="2"/>
        <v>1.529251500252852E-2</v>
      </c>
      <c r="F15" s="76">
        <f>'B3 '!F19</f>
        <v>34.690000000000005</v>
      </c>
      <c r="G15" s="93">
        <f t="shared" si="1"/>
        <v>3.539008308457068E-2</v>
      </c>
    </row>
    <row r="16" spans="1:7" ht="15.75">
      <c r="A16" s="73" t="s">
        <v>134</v>
      </c>
      <c r="B16" s="82" t="s">
        <v>25</v>
      </c>
      <c r="C16" s="73" t="s">
        <v>26</v>
      </c>
      <c r="D16" s="76">
        <f>'B1 '!D19</f>
        <v>0</v>
      </c>
      <c r="E16" s="93">
        <f t="shared" si="2"/>
        <v>0</v>
      </c>
      <c r="F16" s="76">
        <f>'B3 '!F20</f>
        <v>0</v>
      </c>
      <c r="G16" s="93">
        <f t="shared" si="1"/>
        <v>0</v>
      </c>
    </row>
    <row r="17" spans="1:7" ht="15.75">
      <c r="A17" s="73" t="s">
        <v>135</v>
      </c>
      <c r="B17" s="82" t="s">
        <v>27</v>
      </c>
      <c r="C17" s="73" t="s">
        <v>28</v>
      </c>
      <c r="D17" s="76">
        <f>'B1 '!D20</f>
        <v>7.65</v>
      </c>
      <c r="E17" s="93">
        <f t="shared" si="2"/>
        <v>7.8043855750062159E-3</v>
      </c>
      <c r="F17" s="76">
        <f>'B3 '!F21</f>
        <v>1231.1600000000001</v>
      </c>
      <c r="G17" s="93">
        <f t="shared" si="1"/>
        <v>1.2560061888267522</v>
      </c>
    </row>
    <row r="18" spans="1:7" s="11" customFormat="1" ht="15.75">
      <c r="A18" s="295">
        <v>2</v>
      </c>
      <c r="B18" s="78" t="s">
        <v>29</v>
      </c>
      <c r="C18" s="295" t="s">
        <v>30</v>
      </c>
      <c r="D18" s="89">
        <f>'B1 '!D21</f>
        <v>6324.1900000000005</v>
      </c>
      <c r="E18" s="300">
        <f t="shared" si="2"/>
        <v>6.4518192430847794</v>
      </c>
      <c r="F18" s="89">
        <f>'B3 '!F22</f>
        <v>14518.06</v>
      </c>
      <c r="G18" s="300">
        <f t="shared" si="1"/>
        <v>14.811050724323497</v>
      </c>
    </row>
    <row r="19" spans="1:7" ht="15.75">
      <c r="A19" s="73"/>
      <c r="B19" s="80" t="s">
        <v>93</v>
      </c>
      <c r="C19" s="73"/>
      <c r="D19" s="76"/>
      <c r="E19" s="93">
        <f t="shared" si="2"/>
        <v>0</v>
      </c>
      <c r="F19" s="76"/>
      <c r="G19" s="93">
        <f t="shared" si="1"/>
        <v>0</v>
      </c>
    </row>
    <row r="20" spans="1:7" ht="15.75">
      <c r="A20" s="73" t="s">
        <v>136</v>
      </c>
      <c r="B20" s="82" t="s">
        <v>31</v>
      </c>
      <c r="C20" s="73" t="s">
        <v>32</v>
      </c>
      <c r="D20" s="76">
        <f>'B1 '!D23</f>
        <v>126.09</v>
      </c>
      <c r="E20" s="93">
        <f t="shared" si="2"/>
        <v>0.12863463753627893</v>
      </c>
      <c r="F20" s="76">
        <f>'B3 '!F24</f>
        <v>373.65000000000003</v>
      </c>
      <c r="G20" s="93">
        <f t="shared" si="1"/>
        <v>0.38119067583020566</v>
      </c>
    </row>
    <row r="21" spans="1:7" ht="15.75">
      <c r="A21" s="73" t="s">
        <v>137</v>
      </c>
      <c r="B21" s="82" t="s">
        <v>33</v>
      </c>
      <c r="C21" s="73" t="s">
        <v>34</v>
      </c>
      <c r="D21" s="76">
        <f>'B1 '!D24</f>
        <v>5.62</v>
      </c>
      <c r="E21" s="93">
        <f t="shared" si="2"/>
        <v>5.7334178995470499E-3</v>
      </c>
      <c r="F21" s="76">
        <f>'B3 '!F25</f>
        <v>7.03</v>
      </c>
      <c r="G21" s="93">
        <f t="shared" si="1"/>
        <v>7.1718732800383923E-3</v>
      </c>
    </row>
    <row r="22" spans="1:7" ht="15.75">
      <c r="A22" s="73" t="s">
        <v>138</v>
      </c>
      <c r="B22" s="82" t="s">
        <v>35</v>
      </c>
      <c r="C22" s="73" t="s">
        <v>36</v>
      </c>
      <c r="D22" s="76">
        <f>'B1 '!D25</f>
        <v>0</v>
      </c>
      <c r="E22" s="93">
        <f t="shared" si="2"/>
        <v>0</v>
      </c>
      <c r="F22" s="76">
        <f>'B3 '!F26</f>
        <v>0</v>
      </c>
      <c r="G22" s="93">
        <f t="shared" si="1"/>
        <v>0</v>
      </c>
    </row>
    <row r="23" spans="1:7" ht="15.75">
      <c r="A23" s="73" t="s">
        <v>139</v>
      </c>
      <c r="B23" s="82" t="s">
        <v>37</v>
      </c>
      <c r="C23" s="73" t="s">
        <v>38</v>
      </c>
      <c r="D23" s="76">
        <f>'B1 '!D26</f>
        <v>0</v>
      </c>
      <c r="E23" s="93">
        <f t="shared" si="2"/>
        <v>0</v>
      </c>
      <c r="F23" s="76">
        <f>'B3 '!F27</f>
        <v>30</v>
      </c>
      <c r="G23" s="93">
        <f t="shared" si="1"/>
        <v>3.0605433627475358E-2</v>
      </c>
    </row>
    <row r="24" spans="1:7" ht="15.75">
      <c r="A24" s="73" t="s">
        <v>140</v>
      </c>
      <c r="B24" s="82" t="s">
        <v>39</v>
      </c>
      <c r="C24" s="73" t="s">
        <v>40</v>
      </c>
      <c r="D24" s="76">
        <f>'B1 '!D27</f>
        <v>14.959999999999997</v>
      </c>
      <c r="E24" s="93">
        <f t="shared" si="2"/>
        <v>1.5261909568901041E-2</v>
      </c>
      <c r="F24" s="76">
        <f>'B3 '!F28</f>
        <v>85.689999999999984</v>
      </c>
      <c r="G24" s="93">
        <f t="shared" si="1"/>
        <v>8.741932025127877E-2</v>
      </c>
    </row>
    <row r="25" spans="1:7" ht="15.75">
      <c r="A25" s="73" t="s">
        <v>141</v>
      </c>
      <c r="B25" s="82" t="s">
        <v>41</v>
      </c>
      <c r="C25" s="73" t="s">
        <v>42</v>
      </c>
      <c r="D25" s="76">
        <f>'B1 '!D28</f>
        <v>78</v>
      </c>
      <c r="E25" s="93">
        <f t="shared" si="2"/>
        <v>7.9574127431435923E-2</v>
      </c>
      <c r="F25" s="76">
        <f>'B3 '!F29</f>
        <v>235.88</v>
      </c>
      <c r="G25" s="93">
        <f t="shared" si="1"/>
        <v>0.24064032280162961</v>
      </c>
    </row>
    <row r="26" spans="1:7" ht="15.75">
      <c r="A26" s="73" t="s">
        <v>142</v>
      </c>
      <c r="B26" s="82" t="s">
        <v>43</v>
      </c>
      <c r="C26" s="73" t="s">
        <v>44</v>
      </c>
      <c r="D26" s="76">
        <f>'B1 '!D29</f>
        <v>0</v>
      </c>
      <c r="E26" s="93">
        <f t="shared" si="2"/>
        <v>0</v>
      </c>
      <c r="F26" s="76">
        <f>'B3 '!F30</f>
        <v>0</v>
      </c>
      <c r="G26" s="93">
        <f t="shared" si="1"/>
        <v>0</v>
      </c>
    </row>
    <row r="27" spans="1:7" ht="31.5">
      <c r="A27" s="73" t="s">
        <v>143</v>
      </c>
      <c r="B27" s="82" t="s">
        <v>286</v>
      </c>
      <c r="C27" s="73" t="s">
        <v>65</v>
      </c>
      <c r="D27" s="76">
        <f>'B1 '!D30</f>
        <v>8.08</v>
      </c>
      <c r="E27" s="93">
        <f t="shared" si="2"/>
        <v>8.2430634570000282E-3</v>
      </c>
      <c r="F27" s="76">
        <f>'B3 '!F31</f>
        <v>120.72000000000001</v>
      </c>
      <c r="G27" s="93">
        <f t="shared" si="1"/>
        <v>0.12315626491696086</v>
      </c>
    </row>
    <row r="28" spans="1:7" ht="31.5">
      <c r="A28" s="73" t="s">
        <v>144</v>
      </c>
      <c r="B28" s="82" t="s">
        <v>287</v>
      </c>
      <c r="C28" s="73" t="s">
        <v>45</v>
      </c>
      <c r="D28" s="76">
        <f>'B1 '!D31</f>
        <v>4998.2299999999996</v>
      </c>
      <c r="E28" s="93">
        <f t="shared" si="2"/>
        <v>5.099099883995204</v>
      </c>
      <c r="F28" s="76">
        <f>'B3 '!F32</f>
        <v>12411.18</v>
      </c>
      <c r="G28" s="93">
        <f t="shared" si="1"/>
        <v>12.661651524288322</v>
      </c>
    </row>
    <row r="29" spans="1:7" ht="15.75">
      <c r="A29" s="73"/>
      <c r="B29" s="80" t="s">
        <v>93</v>
      </c>
      <c r="C29" s="73"/>
      <c r="D29" s="76">
        <f>'B1 '!D32</f>
        <v>0</v>
      </c>
      <c r="E29" s="93">
        <f t="shared" si="2"/>
        <v>0</v>
      </c>
      <c r="F29" s="76">
        <f>'B3 '!F33</f>
        <v>0</v>
      </c>
      <c r="G29" s="93">
        <f t="shared" si="1"/>
        <v>0</v>
      </c>
    </row>
    <row r="30" spans="1:7" s="59" customFormat="1" ht="15.75">
      <c r="A30" s="83" t="s">
        <v>288</v>
      </c>
      <c r="B30" s="80" t="s">
        <v>289</v>
      </c>
      <c r="C30" s="83" t="s">
        <v>164</v>
      </c>
      <c r="D30" s="92">
        <f>'B1 '!D33</f>
        <v>848.73</v>
      </c>
      <c r="E30" s="93">
        <f t="shared" si="2"/>
        <v>0.86585832275490537</v>
      </c>
      <c r="F30" s="92">
        <f>'B3 '!F34</f>
        <v>1444.96</v>
      </c>
      <c r="G30" s="93">
        <f t="shared" si="1"/>
        <v>1.4741209124785599</v>
      </c>
    </row>
    <row r="31" spans="1:7" s="59" customFormat="1" ht="15.75">
      <c r="A31" s="83" t="s">
        <v>288</v>
      </c>
      <c r="B31" s="80" t="s">
        <v>290</v>
      </c>
      <c r="C31" s="83" t="s">
        <v>165</v>
      </c>
      <c r="D31" s="92">
        <f>'B1 '!D34</f>
        <v>243.04</v>
      </c>
      <c r="E31" s="93">
        <f t="shared" si="2"/>
        <v>0.24794481962738699</v>
      </c>
      <c r="F31" s="92">
        <f>'B3 '!F35</f>
        <v>453.68</v>
      </c>
      <c r="G31" s="93">
        <f t="shared" si="1"/>
        <v>0.46283577093710071</v>
      </c>
    </row>
    <row r="32" spans="1:7" s="59" customFormat="1" ht="15.75">
      <c r="A32" s="83" t="s">
        <v>288</v>
      </c>
      <c r="B32" s="80" t="s">
        <v>291</v>
      </c>
      <c r="C32" s="83" t="s">
        <v>167</v>
      </c>
      <c r="D32" s="92">
        <f>'B1 '!D35</f>
        <v>1.28</v>
      </c>
      <c r="E32" s="93">
        <f t="shared" si="2"/>
        <v>1.3058318347722818E-3</v>
      </c>
      <c r="F32" s="92">
        <f>'B3 '!F36</f>
        <v>5.88</v>
      </c>
      <c r="G32" s="93">
        <f t="shared" si="1"/>
        <v>5.9986649909851706E-3</v>
      </c>
    </row>
    <row r="33" spans="1:7" s="59" customFormat="1" ht="15.75">
      <c r="A33" s="83" t="s">
        <v>288</v>
      </c>
      <c r="B33" s="80" t="s">
        <v>292</v>
      </c>
      <c r="C33" s="83" t="s">
        <v>169</v>
      </c>
      <c r="D33" s="92">
        <f>'B1 '!D36</f>
        <v>9.1199999999999992</v>
      </c>
      <c r="E33" s="93">
        <f t="shared" si="2"/>
        <v>9.3040518227525074E-3</v>
      </c>
      <c r="F33" s="92">
        <f>'B3 '!F37</f>
        <v>17.810000000000002</v>
      </c>
      <c r="G33" s="93">
        <f t="shared" si="1"/>
        <v>1.8169425763511209E-2</v>
      </c>
    </row>
    <row r="34" spans="1:7" s="59" customFormat="1" ht="15" customHeight="1">
      <c r="A34" s="83" t="s">
        <v>288</v>
      </c>
      <c r="B34" s="80" t="s">
        <v>293</v>
      </c>
      <c r="C34" s="83" t="s">
        <v>168</v>
      </c>
      <c r="D34" s="92">
        <f>'B1 '!D37</f>
        <v>21.34</v>
      </c>
      <c r="E34" s="93">
        <f t="shared" si="2"/>
        <v>2.1770665120344136E-2</v>
      </c>
      <c r="F34" s="92">
        <f>'B3 '!F38</f>
        <v>30.74</v>
      </c>
      <c r="G34" s="93">
        <f t="shared" si="1"/>
        <v>3.1360367656953082E-2</v>
      </c>
    </row>
    <row r="35" spans="1:7" s="59" customFormat="1" ht="15.75">
      <c r="A35" s="83" t="s">
        <v>288</v>
      </c>
      <c r="B35" s="80" t="s">
        <v>294</v>
      </c>
      <c r="C35" s="83" t="s">
        <v>170</v>
      </c>
      <c r="D35" s="92">
        <f>'B1 '!D38</f>
        <v>2.23</v>
      </c>
      <c r="E35" s="93">
        <f t="shared" si="2"/>
        <v>2.2750038996423349E-3</v>
      </c>
      <c r="F35" s="92">
        <f>'B3 '!F39</f>
        <v>16.18</v>
      </c>
      <c r="G35" s="93">
        <f t="shared" si="1"/>
        <v>1.6506530536418377E-2</v>
      </c>
    </row>
    <row r="36" spans="1:7" s="59" customFormat="1" ht="15.75">
      <c r="A36" s="83" t="s">
        <v>288</v>
      </c>
      <c r="B36" s="80" t="s">
        <v>295</v>
      </c>
      <c r="C36" s="83" t="s">
        <v>204</v>
      </c>
      <c r="D36" s="92">
        <f>'B1 '!D39</f>
        <v>3850.9900000000002</v>
      </c>
      <c r="E36" s="93">
        <f t="shared" si="2"/>
        <v>3.9287072948357107</v>
      </c>
      <c r="F36" s="92">
        <f>'B3 '!F40</f>
        <v>10332.26</v>
      </c>
      <c r="G36" s="93">
        <f t="shared" si="1"/>
        <v>10.540776588393951</v>
      </c>
    </row>
    <row r="37" spans="1:7" s="59" customFormat="1" ht="15.75">
      <c r="A37" s="83" t="s">
        <v>288</v>
      </c>
      <c r="B37" s="80" t="s">
        <v>296</v>
      </c>
      <c r="C37" s="83" t="s">
        <v>166</v>
      </c>
      <c r="D37" s="92">
        <f>'B1 '!D40</f>
        <v>0.31</v>
      </c>
      <c r="E37" s="93">
        <f t="shared" si="2"/>
        <v>3.1625614748391202E-4</v>
      </c>
      <c r="F37" s="92">
        <f>'B3 '!F41</f>
        <v>1.67</v>
      </c>
      <c r="G37" s="93">
        <f t="shared" si="1"/>
        <v>1.7037024719294617E-3</v>
      </c>
    </row>
    <row r="38" spans="1:7" s="59" customFormat="1" ht="15.75">
      <c r="A38" s="83" t="s">
        <v>288</v>
      </c>
      <c r="B38" s="80" t="s">
        <v>297</v>
      </c>
      <c r="C38" s="83" t="s">
        <v>298</v>
      </c>
      <c r="D38" s="92">
        <f>'B1 '!D41</f>
        <v>0</v>
      </c>
      <c r="E38" s="93">
        <f t="shared" si="2"/>
        <v>0</v>
      </c>
      <c r="F38" s="92">
        <f>'B3 '!F42</f>
        <v>0</v>
      </c>
      <c r="G38" s="93">
        <f t="shared" si="1"/>
        <v>0</v>
      </c>
    </row>
    <row r="39" spans="1:7" s="59" customFormat="1" ht="15.75">
      <c r="A39" s="83" t="s">
        <v>288</v>
      </c>
      <c r="B39" s="80" t="s">
        <v>46</v>
      </c>
      <c r="C39" s="83" t="s">
        <v>47</v>
      </c>
      <c r="D39" s="92">
        <f>'B1 '!D42</f>
        <v>0</v>
      </c>
      <c r="E39" s="93">
        <f t="shared" si="2"/>
        <v>0</v>
      </c>
      <c r="F39" s="92">
        <f>'B3 '!F43</f>
        <v>0</v>
      </c>
      <c r="G39" s="93">
        <f t="shared" si="1"/>
        <v>0</v>
      </c>
    </row>
    <row r="40" spans="1:7" s="59" customFormat="1" ht="15.75">
      <c r="A40" s="83" t="s">
        <v>288</v>
      </c>
      <c r="B40" s="80" t="s">
        <v>50</v>
      </c>
      <c r="C40" s="83" t="s">
        <v>51</v>
      </c>
      <c r="D40" s="92">
        <f>'B1 '!D43</f>
        <v>0</v>
      </c>
      <c r="E40" s="93">
        <f t="shared" si="2"/>
        <v>0</v>
      </c>
      <c r="F40" s="92">
        <f>'B3 '!F44</f>
        <v>23.3</v>
      </c>
      <c r="G40" s="93">
        <f t="shared" si="1"/>
        <v>2.3770220117339196E-2</v>
      </c>
    </row>
    <row r="41" spans="1:7" s="59" customFormat="1" ht="15.75">
      <c r="A41" s="83" t="s">
        <v>288</v>
      </c>
      <c r="B41" s="80" t="s">
        <v>62</v>
      </c>
      <c r="C41" s="83" t="s">
        <v>63</v>
      </c>
      <c r="D41" s="92">
        <f>'B1 '!D44</f>
        <v>0.7</v>
      </c>
      <c r="E41" s="93">
        <f t="shared" si="2"/>
        <v>7.1412678464109162E-4</v>
      </c>
      <c r="F41" s="92">
        <f>'B3 '!F45</f>
        <v>9.51</v>
      </c>
      <c r="G41" s="93">
        <f t="shared" si="1"/>
        <v>9.7019224599096884E-3</v>
      </c>
    </row>
    <row r="42" spans="1:7" s="59" customFormat="1" ht="31.5">
      <c r="A42" s="83" t="s">
        <v>288</v>
      </c>
      <c r="B42" s="80" t="s">
        <v>299</v>
      </c>
      <c r="C42" s="83" t="s">
        <v>64</v>
      </c>
      <c r="D42" s="92">
        <f>'B1 '!D45</f>
        <v>18.489999999999998</v>
      </c>
      <c r="E42" s="93">
        <f t="shared" si="2"/>
        <v>1.8863148925733975E-2</v>
      </c>
      <c r="F42" s="92">
        <f>'B3 '!F46</f>
        <v>63.489999999999995</v>
      </c>
      <c r="G42" s="93">
        <f t="shared" si="1"/>
        <v>6.4771299366947005E-2</v>
      </c>
    </row>
    <row r="43" spans="1:7" s="59" customFormat="1" ht="15.75" customHeight="1">
      <c r="A43" s="83" t="s">
        <v>288</v>
      </c>
      <c r="B43" s="80" t="s">
        <v>300</v>
      </c>
      <c r="C43" s="83" t="s">
        <v>301</v>
      </c>
      <c r="D43" s="92">
        <f>'B1 '!D46</f>
        <v>0</v>
      </c>
      <c r="E43" s="93">
        <f t="shared" si="2"/>
        <v>0</v>
      </c>
      <c r="F43" s="92">
        <f>'B3 '!F47</f>
        <v>0</v>
      </c>
      <c r="G43" s="93">
        <f t="shared" si="1"/>
        <v>0</v>
      </c>
    </row>
    <row r="44" spans="1:7" s="59" customFormat="1" ht="15.75">
      <c r="A44" s="83" t="s">
        <v>288</v>
      </c>
      <c r="B44" s="80" t="s">
        <v>302</v>
      </c>
      <c r="C44" s="83" t="s">
        <v>303</v>
      </c>
      <c r="D44" s="92">
        <f>'B1 '!D47</f>
        <v>0.3</v>
      </c>
      <c r="E44" s="93">
        <f t="shared" si="2"/>
        <v>3.0605433627475353E-4</v>
      </c>
      <c r="F44" s="92">
        <f>'B3 '!F48</f>
        <v>0.3</v>
      </c>
      <c r="G44" s="93">
        <f t="shared" si="1"/>
        <v>3.0605433627475359E-4</v>
      </c>
    </row>
    <row r="45" spans="1:7" s="59" customFormat="1" ht="15.75">
      <c r="A45" s="83" t="s">
        <v>288</v>
      </c>
      <c r="B45" s="80" t="s">
        <v>304</v>
      </c>
      <c r="C45" s="83" t="s">
        <v>171</v>
      </c>
      <c r="D45" s="92">
        <f>'B1 '!D48</f>
        <v>1.7</v>
      </c>
      <c r="E45" s="93">
        <f t="shared" si="2"/>
        <v>1.7343079055569368E-3</v>
      </c>
      <c r="F45" s="92">
        <f>'B3 '!F49</f>
        <v>11.399999999999999</v>
      </c>
      <c r="G45" s="93">
        <f t="shared" si="1"/>
        <v>1.1630064778440636E-2</v>
      </c>
    </row>
    <row r="46" spans="1:7" ht="15.75">
      <c r="A46" s="73" t="s">
        <v>145</v>
      </c>
      <c r="B46" s="82" t="s">
        <v>48</v>
      </c>
      <c r="C46" s="73" t="s">
        <v>49</v>
      </c>
      <c r="D46" s="76">
        <f>'B1 '!D49</f>
        <v>0</v>
      </c>
      <c r="E46" s="93">
        <f t="shared" si="2"/>
        <v>0</v>
      </c>
      <c r="F46" s="76">
        <f>'B3 '!F50</f>
        <v>0</v>
      </c>
      <c r="G46" s="93">
        <f t="shared" si="1"/>
        <v>0</v>
      </c>
    </row>
    <row r="47" spans="1:7" ht="15.75">
      <c r="A47" s="73" t="s">
        <v>146</v>
      </c>
      <c r="B47" s="82" t="s">
        <v>66</v>
      </c>
      <c r="C47" s="73" t="s">
        <v>67</v>
      </c>
      <c r="D47" s="76">
        <f>'B1 '!D50</f>
        <v>1.1100000000000001</v>
      </c>
      <c r="E47" s="93">
        <f t="shared" si="2"/>
        <v>1.1324010442165882E-3</v>
      </c>
      <c r="F47" s="76">
        <f>'B3 '!F51</f>
        <v>4.1100000000000003</v>
      </c>
      <c r="G47" s="93">
        <f t="shared" si="1"/>
        <v>4.1929444069641244E-3</v>
      </c>
    </row>
    <row r="48" spans="1:7" ht="15.75">
      <c r="A48" s="73" t="s">
        <v>147</v>
      </c>
      <c r="B48" s="82" t="s">
        <v>68</v>
      </c>
      <c r="C48" s="73" t="s">
        <v>69</v>
      </c>
      <c r="D48" s="76">
        <f>'B1 '!D51</f>
        <v>0</v>
      </c>
      <c r="E48" s="93">
        <f t="shared" si="2"/>
        <v>0</v>
      </c>
      <c r="F48" s="76">
        <f>'B3 '!F52</f>
        <v>103.72</v>
      </c>
      <c r="G48" s="93">
        <f t="shared" si="1"/>
        <v>0.10581318586139146</v>
      </c>
    </row>
    <row r="49" spans="1:7" ht="15.75">
      <c r="A49" s="73" t="s">
        <v>148</v>
      </c>
      <c r="B49" s="82" t="s">
        <v>52</v>
      </c>
      <c r="C49" s="73" t="s">
        <v>53</v>
      </c>
      <c r="D49" s="76">
        <f>'B1 '!D52</f>
        <v>583.52</v>
      </c>
      <c r="E49" s="93">
        <f t="shared" si="2"/>
        <v>0.59529608767681397</v>
      </c>
      <c r="F49" s="76">
        <f>'B3 '!F53</f>
        <v>779.05</v>
      </c>
      <c r="G49" s="93">
        <f t="shared" si="1"/>
        <v>0.79477210224948924</v>
      </c>
    </row>
    <row r="50" spans="1:7" ht="15.75">
      <c r="A50" s="73" t="s">
        <v>149</v>
      </c>
      <c r="B50" s="82" t="s">
        <v>54</v>
      </c>
      <c r="C50" s="73" t="s">
        <v>55</v>
      </c>
      <c r="D50" s="76">
        <f>'B1 '!D53</f>
        <v>0</v>
      </c>
      <c r="E50" s="93">
        <f t="shared" si="2"/>
        <v>0</v>
      </c>
      <c r="F50" s="76">
        <f>'B3 '!F54</f>
        <v>0</v>
      </c>
      <c r="G50" s="93">
        <f t="shared" si="1"/>
        <v>0</v>
      </c>
    </row>
    <row r="51" spans="1:7" ht="15.75">
      <c r="A51" s="73" t="s">
        <v>150</v>
      </c>
      <c r="B51" s="82" t="s">
        <v>56</v>
      </c>
      <c r="C51" s="73" t="s">
        <v>57</v>
      </c>
      <c r="D51" s="76">
        <f>'B1 '!D54</f>
        <v>20.82</v>
      </c>
      <c r="E51" s="93">
        <f t="shared" si="2"/>
        <v>2.1240170937467898E-2</v>
      </c>
      <c r="F51" s="76">
        <f>'B3 '!F55</f>
        <v>31.47</v>
      </c>
      <c r="G51" s="93">
        <f t="shared" si="1"/>
        <v>3.210509987522165E-2</v>
      </c>
    </row>
    <row r="52" spans="1:7" ht="31.5">
      <c r="A52" s="73" t="s">
        <v>151</v>
      </c>
      <c r="B52" s="82" t="s">
        <v>58</v>
      </c>
      <c r="C52" s="73" t="s">
        <v>59</v>
      </c>
      <c r="D52" s="76">
        <f>'B1 '!D55</f>
        <v>2.27</v>
      </c>
      <c r="E52" s="93">
        <f t="shared" si="2"/>
        <v>2.3158111444789688E-3</v>
      </c>
      <c r="F52" s="76">
        <f>'B3 '!F56</f>
        <v>4.13</v>
      </c>
      <c r="G52" s="93">
        <f t="shared" si="1"/>
        <v>4.2133480293824414E-3</v>
      </c>
    </row>
    <row r="53" spans="1:7" ht="15.75">
      <c r="A53" s="73" t="s">
        <v>152</v>
      </c>
      <c r="B53" s="82" t="s">
        <v>60</v>
      </c>
      <c r="C53" s="73" t="s">
        <v>61</v>
      </c>
      <c r="D53" s="76">
        <f>'B1 '!D56</f>
        <v>0</v>
      </c>
      <c r="E53" s="93">
        <f t="shared" si="2"/>
        <v>0</v>
      </c>
      <c r="F53" s="76">
        <f>'B3 '!F57</f>
        <v>0</v>
      </c>
      <c r="G53" s="93">
        <f t="shared" si="1"/>
        <v>0</v>
      </c>
    </row>
    <row r="54" spans="1:7" ht="15.75">
      <c r="A54" s="73" t="s">
        <v>153</v>
      </c>
      <c r="B54" s="82" t="s">
        <v>305</v>
      </c>
      <c r="C54" s="73" t="s">
        <v>70</v>
      </c>
      <c r="D54" s="76">
        <f>'B1 '!D57</f>
        <v>0</v>
      </c>
      <c r="E54" s="93">
        <f t="shared" si="2"/>
        <v>0</v>
      </c>
      <c r="F54" s="76">
        <f>'B3 '!F58</f>
        <v>0</v>
      </c>
      <c r="G54" s="93">
        <f t="shared" si="1"/>
        <v>0</v>
      </c>
    </row>
    <row r="55" spans="1:7" ht="15.75">
      <c r="A55" s="73" t="s">
        <v>154</v>
      </c>
      <c r="B55" s="82" t="s">
        <v>279</v>
      </c>
      <c r="C55" s="73" t="s">
        <v>71</v>
      </c>
      <c r="D55" s="76">
        <f>'B1 '!D58</f>
        <v>429.59000000000003</v>
      </c>
      <c r="E55" s="93">
        <f t="shared" si="2"/>
        <v>0.438259607734238</v>
      </c>
      <c r="F55" s="76">
        <f>'B3 '!F59</f>
        <v>232.10000000000002</v>
      </c>
      <c r="G55" s="93">
        <f t="shared" si="1"/>
        <v>0.23678403816456772</v>
      </c>
    </row>
    <row r="56" spans="1:7" ht="15.75">
      <c r="A56" s="73" t="s">
        <v>155</v>
      </c>
      <c r="B56" s="82" t="s">
        <v>72</v>
      </c>
      <c r="C56" s="73" t="s">
        <v>73</v>
      </c>
      <c r="D56" s="76">
        <f>'B1 '!D59</f>
        <v>29.78</v>
      </c>
      <c r="E56" s="93">
        <f t="shared" si="2"/>
        <v>3.0380993780873871E-2</v>
      </c>
      <c r="F56" s="76">
        <f>'B3 '!F60</f>
        <v>29.78</v>
      </c>
      <c r="G56" s="93">
        <f t="shared" si="1"/>
        <v>3.0380993780873874E-2</v>
      </c>
    </row>
    <row r="57" spans="1:7" ht="15.75">
      <c r="A57" s="73" t="s">
        <v>156</v>
      </c>
      <c r="B57" s="82" t="s">
        <v>74</v>
      </c>
      <c r="C57" s="73" t="s">
        <v>75</v>
      </c>
      <c r="D57" s="76">
        <f>'B1 '!D60</f>
        <v>26.119999999999997</v>
      </c>
      <c r="E57" s="93">
        <f t="shared" si="2"/>
        <v>2.6647130878321872E-2</v>
      </c>
      <c r="F57" s="76">
        <f>'B3 '!F61</f>
        <v>69.549999999999983</v>
      </c>
      <c r="G57" s="93">
        <f t="shared" si="1"/>
        <v>7.0953596959697024E-2</v>
      </c>
    </row>
    <row r="58" spans="1:7" ht="15.75">
      <c r="A58" s="295">
        <v>3</v>
      </c>
      <c r="B58" s="78" t="s">
        <v>76</v>
      </c>
      <c r="C58" s="295" t="s">
        <v>77</v>
      </c>
      <c r="D58" s="89">
        <f>'B1 '!D61</f>
        <v>5.42</v>
      </c>
      <c r="E58" s="300">
        <f t="shared" si="2"/>
        <v>5.529381675363881E-3</v>
      </c>
      <c r="F58" s="89">
        <f>'B3 '!F62</f>
        <v>5.39</v>
      </c>
      <c r="G58" s="300">
        <f t="shared" si="1"/>
        <v>5.4987762417364056E-3</v>
      </c>
    </row>
    <row r="59" spans="1:7">
      <c r="D59" s="54"/>
      <c r="E59" s="54"/>
      <c r="F59" s="55"/>
      <c r="G59" s="55"/>
    </row>
  </sheetData>
  <mergeCells count="5">
    <mergeCell ref="A1:A2"/>
    <mergeCell ref="B1:B2"/>
    <mergeCell ref="C1:C2"/>
    <mergeCell ref="D1:E1"/>
    <mergeCell ref="F1:G1"/>
  </mergeCells>
  <pageMargins left="0.79" right="0.35433070866141736" top="0.41" bottom="0.19685039370078741"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62"/>
  <sheetViews>
    <sheetView tabSelected="1" topLeftCell="A208" zoomScale="90" zoomScaleNormal="90" workbookViewId="0">
      <selection activeCell="E226" sqref="E226"/>
    </sheetView>
  </sheetViews>
  <sheetFormatPr defaultRowHeight="15.75"/>
  <cols>
    <col min="1" max="1" width="7.5703125" style="537" customWidth="1"/>
    <col min="2" max="2" width="52.5703125" style="538" customWidth="1"/>
    <col min="3" max="3" width="7.7109375" style="539" customWidth="1"/>
    <col min="4" max="4" width="7.5703125" style="539" customWidth="1"/>
    <col min="5" max="5" width="9.7109375" style="540" customWidth="1"/>
    <col min="6" max="6" width="9.5703125" style="540" customWidth="1"/>
    <col min="7" max="7" width="10.5703125" style="540" customWidth="1"/>
    <col min="8" max="11" width="9.28515625" style="540" customWidth="1"/>
    <col min="12" max="13" width="8.140625" style="540" customWidth="1"/>
    <col min="14" max="14" width="12.28515625" style="538" customWidth="1"/>
    <col min="15" max="15" width="54.28515625" style="352" customWidth="1"/>
    <col min="16" max="256" width="9.140625" style="351"/>
    <col min="257" max="257" width="7.5703125" style="351" customWidth="1"/>
    <col min="258" max="258" width="52.5703125" style="351" customWidth="1"/>
    <col min="259" max="259" width="7.7109375" style="351" customWidth="1"/>
    <col min="260" max="260" width="7.5703125" style="351" customWidth="1"/>
    <col min="261" max="261" width="9.7109375" style="351" customWidth="1"/>
    <col min="262" max="262" width="9.5703125" style="351" customWidth="1"/>
    <col min="263" max="263" width="10.5703125" style="351" customWidth="1"/>
    <col min="264" max="267" width="9.28515625" style="351" customWidth="1"/>
    <col min="268" max="269" width="8.140625" style="351" customWidth="1"/>
    <col min="270" max="270" width="12.28515625" style="351" customWidth="1"/>
    <col min="271" max="271" width="54.28515625" style="351" customWidth="1"/>
    <col min="272" max="512" width="9.140625" style="351"/>
    <col min="513" max="513" width="7.5703125" style="351" customWidth="1"/>
    <col min="514" max="514" width="52.5703125" style="351" customWidth="1"/>
    <col min="515" max="515" width="7.7109375" style="351" customWidth="1"/>
    <col min="516" max="516" width="7.5703125" style="351" customWidth="1"/>
    <col min="517" max="517" width="9.7109375" style="351" customWidth="1"/>
    <col min="518" max="518" width="9.5703125" style="351" customWidth="1"/>
    <col min="519" max="519" width="10.5703125" style="351" customWidth="1"/>
    <col min="520" max="523" width="9.28515625" style="351" customWidth="1"/>
    <col min="524" max="525" width="8.140625" style="351" customWidth="1"/>
    <col min="526" max="526" width="12.28515625" style="351" customWidth="1"/>
    <col min="527" max="527" width="54.28515625" style="351" customWidth="1"/>
    <col min="528" max="768" width="9.140625" style="351"/>
    <col min="769" max="769" width="7.5703125" style="351" customWidth="1"/>
    <col min="770" max="770" width="52.5703125" style="351" customWidth="1"/>
    <col min="771" max="771" width="7.7109375" style="351" customWidth="1"/>
    <col min="772" max="772" width="7.5703125" style="351" customWidth="1"/>
    <col min="773" max="773" width="9.7109375" style="351" customWidth="1"/>
    <col min="774" max="774" width="9.5703125" style="351" customWidth="1"/>
    <col min="775" max="775" width="10.5703125" style="351" customWidth="1"/>
    <col min="776" max="779" width="9.28515625" style="351" customWidth="1"/>
    <col min="780" max="781" width="8.140625" style="351" customWidth="1"/>
    <col min="782" max="782" width="12.28515625" style="351" customWidth="1"/>
    <col min="783" max="783" width="54.28515625" style="351" customWidth="1"/>
    <col min="784" max="1024" width="9.140625" style="351"/>
    <col min="1025" max="1025" width="7.5703125" style="351" customWidth="1"/>
    <col min="1026" max="1026" width="52.5703125" style="351" customWidth="1"/>
    <col min="1027" max="1027" width="7.7109375" style="351" customWidth="1"/>
    <col min="1028" max="1028" width="7.5703125" style="351" customWidth="1"/>
    <col min="1029" max="1029" width="9.7109375" style="351" customWidth="1"/>
    <col min="1030" max="1030" width="9.5703125" style="351" customWidth="1"/>
    <col min="1031" max="1031" width="10.5703125" style="351" customWidth="1"/>
    <col min="1032" max="1035" width="9.28515625" style="351" customWidth="1"/>
    <col min="1036" max="1037" width="8.140625" style="351" customWidth="1"/>
    <col min="1038" max="1038" width="12.28515625" style="351" customWidth="1"/>
    <col min="1039" max="1039" width="54.28515625" style="351" customWidth="1"/>
    <col min="1040" max="1280" width="9.140625" style="351"/>
    <col min="1281" max="1281" width="7.5703125" style="351" customWidth="1"/>
    <col min="1282" max="1282" width="52.5703125" style="351" customWidth="1"/>
    <col min="1283" max="1283" width="7.7109375" style="351" customWidth="1"/>
    <col min="1284" max="1284" width="7.5703125" style="351" customWidth="1"/>
    <col min="1285" max="1285" width="9.7109375" style="351" customWidth="1"/>
    <col min="1286" max="1286" width="9.5703125" style="351" customWidth="1"/>
    <col min="1287" max="1287" width="10.5703125" style="351" customWidth="1"/>
    <col min="1288" max="1291" width="9.28515625" style="351" customWidth="1"/>
    <col min="1292" max="1293" width="8.140625" style="351" customWidth="1"/>
    <col min="1294" max="1294" width="12.28515625" style="351" customWidth="1"/>
    <col min="1295" max="1295" width="54.28515625" style="351" customWidth="1"/>
    <col min="1296" max="1536" width="9.140625" style="351"/>
    <col min="1537" max="1537" width="7.5703125" style="351" customWidth="1"/>
    <col min="1538" max="1538" width="52.5703125" style="351" customWidth="1"/>
    <col min="1539" max="1539" width="7.7109375" style="351" customWidth="1"/>
    <col min="1540" max="1540" width="7.5703125" style="351" customWidth="1"/>
    <col min="1541" max="1541" width="9.7109375" style="351" customWidth="1"/>
    <col min="1542" max="1542" width="9.5703125" style="351" customWidth="1"/>
    <col min="1543" max="1543" width="10.5703125" style="351" customWidth="1"/>
    <col min="1544" max="1547" width="9.28515625" style="351" customWidth="1"/>
    <col min="1548" max="1549" width="8.140625" style="351" customWidth="1"/>
    <col min="1550" max="1550" width="12.28515625" style="351" customWidth="1"/>
    <col min="1551" max="1551" width="54.28515625" style="351" customWidth="1"/>
    <col min="1552" max="1792" width="9.140625" style="351"/>
    <col min="1793" max="1793" width="7.5703125" style="351" customWidth="1"/>
    <col min="1794" max="1794" width="52.5703125" style="351" customWidth="1"/>
    <col min="1795" max="1795" width="7.7109375" style="351" customWidth="1"/>
    <col min="1796" max="1796" width="7.5703125" style="351" customWidth="1"/>
    <col min="1797" max="1797" width="9.7109375" style="351" customWidth="1"/>
    <col min="1798" max="1798" width="9.5703125" style="351" customWidth="1"/>
    <col min="1799" max="1799" width="10.5703125" style="351" customWidth="1"/>
    <col min="1800" max="1803" width="9.28515625" style="351" customWidth="1"/>
    <col min="1804" max="1805" width="8.140625" style="351" customWidth="1"/>
    <col min="1806" max="1806" width="12.28515625" style="351" customWidth="1"/>
    <col min="1807" max="1807" width="54.28515625" style="351" customWidth="1"/>
    <col min="1808" max="2048" width="9.140625" style="351"/>
    <col min="2049" max="2049" width="7.5703125" style="351" customWidth="1"/>
    <col min="2050" max="2050" width="52.5703125" style="351" customWidth="1"/>
    <col min="2051" max="2051" width="7.7109375" style="351" customWidth="1"/>
    <col min="2052" max="2052" width="7.5703125" style="351" customWidth="1"/>
    <col min="2053" max="2053" width="9.7109375" style="351" customWidth="1"/>
    <col min="2054" max="2054" width="9.5703125" style="351" customWidth="1"/>
    <col min="2055" max="2055" width="10.5703125" style="351" customWidth="1"/>
    <col min="2056" max="2059" width="9.28515625" style="351" customWidth="1"/>
    <col min="2060" max="2061" width="8.140625" style="351" customWidth="1"/>
    <col min="2062" max="2062" width="12.28515625" style="351" customWidth="1"/>
    <col min="2063" max="2063" width="54.28515625" style="351" customWidth="1"/>
    <col min="2064" max="2304" width="9.140625" style="351"/>
    <col min="2305" max="2305" width="7.5703125" style="351" customWidth="1"/>
    <col min="2306" max="2306" width="52.5703125" style="351" customWidth="1"/>
    <col min="2307" max="2307" width="7.7109375" style="351" customWidth="1"/>
    <col min="2308" max="2308" width="7.5703125" style="351" customWidth="1"/>
    <col min="2309" max="2309" width="9.7109375" style="351" customWidth="1"/>
    <col min="2310" max="2310" width="9.5703125" style="351" customWidth="1"/>
    <col min="2311" max="2311" width="10.5703125" style="351" customWidth="1"/>
    <col min="2312" max="2315" width="9.28515625" style="351" customWidth="1"/>
    <col min="2316" max="2317" width="8.140625" style="351" customWidth="1"/>
    <col min="2318" max="2318" width="12.28515625" style="351" customWidth="1"/>
    <col min="2319" max="2319" width="54.28515625" style="351" customWidth="1"/>
    <col min="2320" max="2560" width="9.140625" style="351"/>
    <col min="2561" max="2561" width="7.5703125" style="351" customWidth="1"/>
    <col min="2562" max="2562" width="52.5703125" style="351" customWidth="1"/>
    <col min="2563" max="2563" width="7.7109375" style="351" customWidth="1"/>
    <col min="2564" max="2564" width="7.5703125" style="351" customWidth="1"/>
    <col min="2565" max="2565" width="9.7109375" style="351" customWidth="1"/>
    <col min="2566" max="2566" width="9.5703125" style="351" customWidth="1"/>
    <col min="2567" max="2567" width="10.5703125" style="351" customWidth="1"/>
    <col min="2568" max="2571" width="9.28515625" style="351" customWidth="1"/>
    <col min="2572" max="2573" width="8.140625" style="351" customWidth="1"/>
    <col min="2574" max="2574" width="12.28515625" style="351" customWidth="1"/>
    <col min="2575" max="2575" width="54.28515625" style="351" customWidth="1"/>
    <col min="2576" max="2816" width="9.140625" style="351"/>
    <col min="2817" max="2817" width="7.5703125" style="351" customWidth="1"/>
    <col min="2818" max="2818" width="52.5703125" style="351" customWidth="1"/>
    <col min="2819" max="2819" width="7.7109375" style="351" customWidth="1"/>
    <col min="2820" max="2820" width="7.5703125" style="351" customWidth="1"/>
    <col min="2821" max="2821" width="9.7109375" style="351" customWidth="1"/>
    <col min="2822" max="2822" width="9.5703125" style="351" customWidth="1"/>
    <col min="2823" max="2823" width="10.5703125" style="351" customWidth="1"/>
    <col min="2824" max="2827" width="9.28515625" style="351" customWidth="1"/>
    <col min="2828" max="2829" width="8.140625" style="351" customWidth="1"/>
    <col min="2830" max="2830" width="12.28515625" style="351" customWidth="1"/>
    <col min="2831" max="2831" width="54.28515625" style="351" customWidth="1"/>
    <col min="2832" max="3072" width="9.140625" style="351"/>
    <col min="3073" max="3073" width="7.5703125" style="351" customWidth="1"/>
    <col min="3074" max="3074" width="52.5703125" style="351" customWidth="1"/>
    <col min="3075" max="3075" width="7.7109375" style="351" customWidth="1"/>
    <col min="3076" max="3076" width="7.5703125" style="351" customWidth="1"/>
    <col min="3077" max="3077" width="9.7109375" style="351" customWidth="1"/>
    <col min="3078" max="3078" width="9.5703125" style="351" customWidth="1"/>
    <col min="3079" max="3079" width="10.5703125" style="351" customWidth="1"/>
    <col min="3080" max="3083" width="9.28515625" style="351" customWidth="1"/>
    <col min="3084" max="3085" width="8.140625" style="351" customWidth="1"/>
    <col min="3086" max="3086" width="12.28515625" style="351" customWidth="1"/>
    <col min="3087" max="3087" width="54.28515625" style="351" customWidth="1"/>
    <col min="3088" max="3328" width="9.140625" style="351"/>
    <col min="3329" max="3329" width="7.5703125" style="351" customWidth="1"/>
    <col min="3330" max="3330" width="52.5703125" style="351" customWidth="1"/>
    <col min="3331" max="3331" width="7.7109375" style="351" customWidth="1"/>
    <col min="3332" max="3332" width="7.5703125" style="351" customWidth="1"/>
    <col min="3333" max="3333" width="9.7109375" style="351" customWidth="1"/>
    <col min="3334" max="3334" width="9.5703125" style="351" customWidth="1"/>
    <col min="3335" max="3335" width="10.5703125" style="351" customWidth="1"/>
    <col min="3336" max="3339" width="9.28515625" style="351" customWidth="1"/>
    <col min="3340" max="3341" width="8.140625" style="351" customWidth="1"/>
    <col min="3342" max="3342" width="12.28515625" style="351" customWidth="1"/>
    <col min="3343" max="3343" width="54.28515625" style="351" customWidth="1"/>
    <col min="3344" max="3584" width="9.140625" style="351"/>
    <col min="3585" max="3585" width="7.5703125" style="351" customWidth="1"/>
    <col min="3586" max="3586" width="52.5703125" style="351" customWidth="1"/>
    <col min="3587" max="3587" width="7.7109375" style="351" customWidth="1"/>
    <col min="3588" max="3588" width="7.5703125" style="351" customWidth="1"/>
    <col min="3589" max="3589" width="9.7109375" style="351" customWidth="1"/>
    <col min="3590" max="3590" width="9.5703125" style="351" customWidth="1"/>
    <col min="3591" max="3591" width="10.5703125" style="351" customWidth="1"/>
    <col min="3592" max="3595" width="9.28515625" style="351" customWidth="1"/>
    <col min="3596" max="3597" width="8.140625" style="351" customWidth="1"/>
    <col min="3598" max="3598" width="12.28515625" style="351" customWidth="1"/>
    <col min="3599" max="3599" width="54.28515625" style="351" customWidth="1"/>
    <col min="3600" max="3840" width="9.140625" style="351"/>
    <col min="3841" max="3841" width="7.5703125" style="351" customWidth="1"/>
    <col min="3842" max="3842" width="52.5703125" style="351" customWidth="1"/>
    <col min="3843" max="3843" width="7.7109375" style="351" customWidth="1"/>
    <col min="3844" max="3844" width="7.5703125" style="351" customWidth="1"/>
    <col min="3845" max="3845" width="9.7109375" style="351" customWidth="1"/>
    <col min="3846" max="3846" width="9.5703125" style="351" customWidth="1"/>
    <col min="3847" max="3847" width="10.5703125" style="351" customWidth="1"/>
    <col min="3848" max="3851" width="9.28515625" style="351" customWidth="1"/>
    <col min="3852" max="3853" width="8.140625" style="351" customWidth="1"/>
    <col min="3854" max="3854" width="12.28515625" style="351" customWidth="1"/>
    <col min="3855" max="3855" width="54.28515625" style="351" customWidth="1"/>
    <col min="3856" max="4096" width="9.140625" style="351"/>
    <col min="4097" max="4097" width="7.5703125" style="351" customWidth="1"/>
    <col min="4098" max="4098" width="52.5703125" style="351" customWidth="1"/>
    <col min="4099" max="4099" width="7.7109375" style="351" customWidth="1"/>
    <col min="4100" max="4100" width="7.5703125" style="351" customWidth="1"/>
    <col min="4101" max="4101" width="9.7109375" style="351" customWidth="1"/>
    <col min="4102" max="4102" width="9.5703125" style="351" customWidth="1"/>
    <col min="4103" max="4103" width="10.5703125" style="351" customWidth="1"/>
    <col min="4104" max="4107" width="9.28515625" style="351" customWidth="1"/>
    <col min="4108" max="4109" width="8.140625" style="351" customWidth="1"/>
    <col min="4110" max="4110" width="12.28515625" style="351" customWidth="1"/>
    <col min="4111" max="4111" width="54.28515625" style="351" customWidth="1"/>
    <col min="4112" max="4352" width="9.140625" style="351"/>
    <col min="4353" max="4353" width="7.5703125" style="351" customWidth="1"/>
    <col min="4354" max="4354" width="52.5703125" style="351" customWidth="1"/>
    <col min="4355" max="4355" width="7.7109375" style="351" customWidth="1"/>
    <col min="4356" max="4356" width="7.5703125" style="351" customWidth="1"/>
    <col min="4357" max="4357" width="9.7109375" style="351" customWidth="1"/>
    <col min="4358" max="4358" width="9.5703125" style="351" customWidth="1"/>
    <col min="4359" max="4359" width="10.5703125" style="351" customWidth="1"/>
    <col min="4360" max="4363" width="9.28515625" style="351" customWidth="1"/>
    <col min="4364" max="4365" width="8.140625" style="351" customWidth="1"/>
    <col min="4366" max="4366" width="12.28515625" style="351" customWidth="1"/>
    <col min="4367" max="4367" width="54.28515625" style="351" customWidth="1"/>
    <col min="4368" max="4608" width="9.140625" style="351"/>
    <col min="4609" max="4609" width="7.5703125" style="351" customWidth="1"/>
    <col min="4610" max="4610" width="52.5703125" style="351" customWidth="1"/>
    <col min="4611" max="4611" width="7.7109375" style="351" customWidth="1"/>
    <col min="4612" max="4612" width="7.5703125" style="351" customWidth="1"/>
    <col min="4613" max="4613" width="9.7109375" style="351" customWidth="1"/>
    <col min="4614" max="4614" width="9.5703125" style="351" customWidth="1"/>
    <col min="4615" max="4615" width="10.5703125" style="351" customWidth="1"/>
    <col min="4616" max="4619" width="9.28515625" style="351" customWidth="1"/>
    <col min="4620" max="4621" width="8.140625" style="351" customWidth="1"/>
    <col min="4622" max="4622" width="12.28515625" style="351" customWidth="1"/>
    <col min="4623" max="4623" width="54.28515625" style="351" customWidth="1"/>
    <col min="4624" max="4864" width="9.140625" style="351"/>
    <col min="4865" max="4865" width="7.5703125" style="351" customWidth="1"/>
    <col min="4866" max="4866" width="52.5703125" style="351" customWidth="1"/>
    <col min="4867" max="4867" width="7.7109375" style="351" customWidth="1"/>
    <col min="4868" max="4868" width="7.5703125" style="351" customWidth="1"/>
    <col min="4869" max="4869" width="9.7109375" style="351" customWidth="1"/>
    <col min="4870" max="4870" width="9.5703125" style="351" customWidth="1"/>
    <col min="4871" max="4871" width="10.5703125" style="351" customWidth="1"/>
    <col min="4872" max="4875" width="9.28515625" style="351" customWidth="1"/>
    <col min="4876" max="4877" width="8.140625" style="351" customWidth="1"/>
    <col min="4878" max="4878" width="12.28515625" style="351" customWidth="1"/>
    <col min="4879" max="4879" width="54.28515625" style="351" customWidth="1"/>
    <col min="4880" max="5120" width="9.140625" style="351"/>
    <col min="5121" max="5121" width="7.5703125" style="351" customWidth="1"/>
    <col min="5122" max="5122" width="52.5703125" style="351" customWidth="1"/>
    <col min="5123" max="5123" width="7.7109375" style="351" customWidth="1"/>
    <col min="5124" max="5124" width="7.5703125" style="351" customWidth="1"/>
    <col min="5125" max="5125" width="9.7109375" style="351" customWidth="1"/>
    <col min="5126" max="5126" width="9.5703125" style="351" customWidth="1"/>
    <col min="5127" max="5127" width="10.5703125" style="351" customWidth="1"/>
    <col min="5128" max="5131" width="9.28515625" style="351" customWidth="1"/>
    <col min="5132" max="5133" width="8.140625" style="351" customWidth="1"/>
    <col min="5134" max="5134" width="12.28515625" style="351" customWidth="1"/>
    <col min="5135" max="5135" width="54.28515625" style="351" customWidth="1"/>
    <col min="5136" max="5376" width="9.140625" style="351"/>
    <col min="5377" max="5377" width="7.5703125" style="351" customWidth="1"/>
    <col min="5378" max="5378" width="52.5703125" style="351" customWidth="1"/>
    <col min="5379" max="5379" width="7.7109375" style="351" customWidth="1"/>
    <col min="5380" max="5380" width="7.5703125" style="351" customWidth="1"/>
    <col min="5381" max="5381" width="9.7109375" style="351" customWidth="1"/>
    <col min="5382" max="5382" width="9.5703125" style="351" customWidth="1"/>
    <col min="5383" max="5383" width="10.5703125" style="351" customWidth="1"/>
    <col min="5384" max="5387" width="9.28515625" style="351" customWidth="1"/>
    <col min="5388" max="5389" width="8.140625" style="351" customWidth="1"/>
    <col min="5390" max="5390" width="12.28515625" style="351" customWidth="1"/>
    <col min="5391" max="5391" width="54.28515625" style="351" customWidth="1"/>
    <col min="5392" max="5632" width="9.140625" style="351"/>
    <col min="5633" max="5633" width="7.5703125" style="351" customWidth="1"/>
    <col min="5634" max="5634" width="52.5703125" style="351" customWidth="1"/>
    <col min="5635" max="5635" width="7.7109375" style="351" customWidth="1"/>
    <col min="5636" max="5636" width="7.5703125" style="351" customWidth="1"/>
    <col min="5637" max="5637" width="9.7109375" style="351" customWidth="1"/>
    <col min="5638" max="5638" width="9.5703125" style="351" customWidth="1"/>
    <col min="5639" max="5639" width="10.5703125" style="351" customWidth="1"/>
    <col min="5640" max="5643" width="9.28515625" style="351" customWidth="1"/>
    <col min="5644" max="5645" width="8.140625" style="351" customWidth="1"/>
    <col min="5646" max="5646" width="12.28515625" style="351" customWidth="1"/>
    <col min="5647" max="5647" width="54.28515625" style="351" customWidth="1"/>
    <col min="5648" max="5888" width="9.140625" style="351"/>
    <col min="5889" max="5889" width="7.5703125" style="351" customWidth="1"/>
    <col min="5890" max="5890" width="52.5703125" style="351" customWidth="1"/>
    <col min="5891" max="5891" width="7.7109375" style="351" customWidth="1"/>
    <col min="5892" max="5892" width="7.5703125" style="351" customWidth="1"/>
    <col min="5893" max="5893" width="9.7109375" style="351" customWidth="1"/>
    <col min="5894" max="5894" width="9.5703125" style="351" customWidth="1"/>
    <col min="5895" max="5895" width="10.5703125" style="351" customWidth="1"/>
    <col min="5896" max="5899" width="9.28515625" style="351" customWidth="1"/>
    <col min="5900" max="5901" width="8.140625" style="351" customWidth="1"/>
    <col min="5902" max="5902" width="12.28515625" style="351" customWidth="1"/>
    <col min="5903" max="5903" width="54.28515625" style="351" customWidth="1"/>
    <col min="5904" max="6144" width="9.140625" style="351"/>
    <col min="6145" max="6145" width="7.5703125" style="351" customWidth="1"/>
    <col min="6146" max="6146" width="52.5703125" style="351" customWidth="1"/>
    <col min="6147" max="6147" width="7.7109375" style="351" customWidth="1"/>
    <col min="6148" max="6148" width="7.5703125" style="351" customWidth="1"/>
    <col min="6149" max="6149" width="9.7109375" style="351" customWidth="1"/>
    <col min="6150" max="6150" width="9.5703125" style="351" customWidth="1"/>
    <col min="6151" max="6151" width="10.5703125" style="351" customWidth="1"/>
    <col min="6152" max="6155" width="9.28515625" style="351" customWidth="1"/>
    <col min="6156" max="6157" width="8.140625" style="351" customWidth="1"/>
    <col min="6158" max="6158" width="12.28515625" style="351" customWidth="1"/>
    <col min="6159" max="6159" width="54.28515625" style="351" customWidth="1"/>
    <col min="6160" max="6400" width="9.140625" style="351"/>
    <col min="6401" max="6401" width="7.5703125" style="351" customWidth="1"/>
    <col min="6402" max="6402" width="52.5703125" style="351" customWidth="1"/>
    <col min="6403" max="6403" width="7.7109375" style="351" customWidth="1"/>
    <col min="6404" max="6404" width="7.5703125" style="351" customWidth="1"/>
    <col min="6405" max="6405" width="9.7109375" style="351" customWidth="1"/>
    <col min="6406" max="6406" width="9.5703125" style="351" customWidth="1"/>
    <col min="6407" max="6407" width="10.5703125" style="351" customWidth="1"/>
    <col min="6408" max="6411" width="9.28515625" style="351" customWidth="1"/>
    <col min="6412" max="6413" width="8.140625" style="351" customWidth="1"/>
    <col min="6414" max="6414" width="12.28515625" style="351" customWidth="1"/>
    <col min="6415" max="6415" width="54.28515625" style="351" customWidth="1"/>
    <col min="6416" max="6656" width="9.140625" style="351"/>
    <col min="6657" max="6657" width="7.5703125" style="351" customWidth="1"/>
    <col min="6658" max="6658" width="52.5703125" style="351" customWidth="1"/>
    <col min="6659" max="6659" width="7.7109375" style="351" customWidth="1"/>
    <col min="6660" max="6660" width="7.5703125" style="351" customWidth="1"/>
    <col min="6661" max="6661" width="9.7109375" style="351" customWidth="1"/>
    <col min="6662" max="6662" width="9.5703125" style="351" customWidth="1"/>
    <col min="6663" max="6663" width="10.5703125" style="351" customWidth="1"/>
    <col min="6664" max="6667" width="9.28515625" style="351" customWidth="1"/>
    <col min="6668" max="6669" width="8.140625" style="351" customWidth="1"/>
    <col min="6670" max="6670" width="12.28515625" style="351" customWidth="1"/>
    <col min="6671" max="6671" width="54.28515625" style="351" customWidth="1"/>
    <col min="6672" max="6912" width="9.140625" style="351"/>
    <col min="6913" max="6913" width="7.5703125" style="351" customWidth="1"/>
    <col min="6914" max="6914" width="52.5703125" style="351" customWidth="1"/>
    <col min="6915" max="6915" width="7.7109375" style="351" customWidth="1"/>
    <col min="6916" max="6916" width="7.5703125" style="351" customWidth="1"/>
    <col min="6917" max="6917" width="9.7109375" style="351" customWidth="1"/>
    <col min="6918" max="6918" width="9.5703125" style="351" customWidth="1"/>
    <col min="6919" max="6919" width="10.5703125" style="351" customWidth="1"/>
    <col min="6920" max="6923" width="9.28515625" style="351" customWidth="1"/>
    <col min="6924" max="6925" width="8.140625" style="351" customWidth="1"/>
    <col min="6926" max="6926" width="12.28515625" style="351" customWidth="1"/>
    <col min="6927" max="6927" width="54.28515625" style="351" customWidth="1"/>
    <col min="6928" max="7168" width="9.140625" style="351"/>
    <col min="7169" max="7169" width="7.5703125" style="351" customWidth="1"/>
    <col min="7170" max="7170" width="52.5703125" style="351" customWidth="1"/>
    <col min="7171" max="7171" width="7.7109375" style="351" customWidth="1"/>
    <col min="7172" max="7172" width="7.5703125" style="351" customWidth="1"/>
    <col min="7173" max="7173" width="9.7109375" style="351" customWidth="1"/>
    <col min="7174" max="7174" width="9.5703125" style="351" customWidth="1"/>
    <col min="7175" max="7175" width="10.5703125" style="351" customWidth="1"/>
    <col min="7176" max="7179" width="9.28515625" style="351" customWidth="1"/>
    <col min="7180" max="7181" width="8.140625" style="351" customWidth="1"/>
    <col min="7182" max="7182" width="12.28515625" style="351" customWidth="1"/>
    <col min="7183" max="7183" width="54.28515625" style="351" customWidth="1"/>
    <col min="7184" max="7424" width="9.140625" style="351"/>
    <col min="7425" max="7425" width="7.5703125" style="351" customWidth="1"/>
    <col min="7426" max="7426" width="52.5703125" style="351" customWidth="1"/>
    <col min="7427" max="7427" width="7.7109375" style="351" customWidth="1"/>
    <col min="7428" max="7428" width="7.5703125" style="351" customWidth="1"/>
    <col min="7429" max="7429" width="9.7109375" style="351" customWidth="1"/>
    <col min="7430" max="7430" width="9.5703125" style="351" customWidth="1"/>
    <col min="7431" max="7431" width="10.5703125" style="351" customWidth="1"/>
    <col min="7432" max="7435" width="9.28515625" style="351" customWidth="1"/>
    <col min="7436" max="7437" width="8.140625" style="351" customWidth="1"/>
    <col min="7438" max="7438" width="12.28515625" style="351" customWidth="1"/>
    <col min="7439" max="7439" width="54.28515625" style="351" customWidth="1"/>
    <col min="7440" max="7680" width="9.140625" style="351"/>
    <col min="7681" max="7681" width="7.5703125" style="351" customWidth="1"/>
    <col min="7682" max="7682" width="52.5703125" style="351" customWidth="1"/>
    <col min="7683" max="7683" width="7.7109375" style="351" customWidth="1"/>
    <col min="7684" max="7684" width="7.5703125" style="351" customWidth="1"/>
    <col min="7685" max="7685" width="9.7109375" style="351" customWidth="1"/>
    <col min="7686" max="7686" width="9.5703125" style="351" customWidth="1"/>
    <col min="7687" max="7687" width="10.5703125" style="351" customWidth="1"/>
    <col min="7688" max="7691" width="9.28515625" style="351" customWidth="1"/>
    <col min="7692" max="7693" width="8.140625" style="351" customWidth="1"/>
    <col min="7694" max="7694" width="12.28515625" style="351" customWidth="1"/>
    <col min="7695" max="7695" width="54.28515625" style="351" customWidth="1"/>
    <col min="7696" max="7936" width="9.140625" style="351"/>
    <col min="7937" max="7937" width="7.5703125" style="351" customWidth="1"/>
    <col min="7938" max="7938" width="52.5703125" style="351" customWidth="1"/>
    <col min="7939" max="7939" width="7.7109375" style="351" customWidth="1"/>
    <col min="7940" max="7940" width="7.5703125" style="351" customWidth="1"/>
    <col min="7941" max="7941" width="9.7109375" style="351" customWidth="1"/>
    <col min="7942" max="7942" width="9.5703125" style="351" customWidth="1"/>
    <col min="7943" max="7943" width="10.5703125" style="351" customWidth="1"/>
    <col min="7944" max="7947" width="9.28515625" style="351" customWidth="1"/>
    <col min="7948" max="7949" width="8.140625" style="351" customWidth="1"/>
    <col min="7950" max="7950" width="12.28515625" style="351" customWidth="1"/>
    <col min="7951" max="7951" width="54.28515625" style="351" customWidth="1"/>
    <col min="7952" max="8192" width="9.140625" style="351"/>
    <col min="8193" max="8193" width="7.5703125" style="351" customWidth="1"/>
    <col min="8194" max="8194" width="52.5703125" style="351" customWidth="1"/>
    <col min="8195" max="8195" width="7.7109375" style="351" customWidth="1"/>
    <col min="8196" max="8196" width="7.5703125" style="351" customWidth="1"/>
    <col min="8197" max="8197" width="9.7109375" style="351" customWidth="1"/>
    <col min="8198" max="8198" width="9.5703125" style="351" customWidth="1"/>
    <col min="8199" max="8199" width="10.5703125" style="351" customWidth="1"/>
    <col min="8200" max="8203" width="9.28515625" style="351" customWidth="1"/>
    <col min="8204" max="8205" width="8.140625" style="351" customWidth="1"/>
    <col min="8206" max="8206" width="12.28515625" style="351" customWidth="1"/>
    <col min="8207" max="8207" width="54.28515625" style="351" customWidth="1"/>
    <col min="8208" max="8448" width="9.140625" style="351"/>
    <col min="8449" max="8449" width="7.5703125" style="351" customWidth="1"/>
    <col min="8450" max="8450" width="52.5703125" style="351" customWidth="1"/>
    <col min="8451" max="8451" width="7.7109375" style="351" customWidth="1"/>
    <col min="8452" max="8452" width="7.5703125" style="351" customWidth="1"/>
    <col min="8453" max="8453" width="9.7109375" style="351" customWidth="1"/>
    <col min="8454" max="8454" width="9.5703125" style="351" customWidth="1"/>
    <col min="8455" max="8455" width="10.5703125" style="351" customWidth="1"/>
    <col min="8456" max="8459" width="9.28515625" style="351" customWidth="1"/>
    <col min="8460" max="8461" width="8.140625" style="351" customWidth="1"/>
    <col min="8462" max="8462" width="12.28515625" style="351" customWidth="1"/>
    <col min="8463" max="8463" width="54.28515625" style="351" customWidth="1"/>
    <col min="8464" max="8704" width="9.140625" style="351"/>
    <col min="8705" max="8705" width="7.5703125" style="351" customWidth="1"/>
    <col min="8706" max="8706" width="52.5703125" style="351" customWidth="1"/>
    <col min="8707" max="8707" width="7.7109375" style="351" customWidth="1"/>
    <col min="8708" max="8708" width="7.5703125" style="351" customWidth="1"/>
    <col min="8709" max="8709" width="9.7109375" style="351" customWidth="1"/>
    <col min="8710" max="8710" width="9.5703125" style="351" customWidth="1"/>
    <col min="8711" max="8711" width="10.5703125" style="351" customWidth="1"/>
    <col min="8712" max="8715" width="9.28515625" style="351" customWidth="1"/>
    <col min="8716" max="8717" width="8.140625" style="351" customWidth="1"/>
    <col min="8718" max="8718" width="12.28515625" style="351" customWidth="1"/>
    <col min="8719" max="8719" width="54.28515625" style="351" customWidth="1"/>
    <col min="8720" max="8960" width="9.140625" style="351"/>
    <col min="8961" max="8961" width="7.5703125" style="351" customWidth="1"/>
    <col min="8962" max="8962" width="52.5703125" style="351" customWidth="1"/>
    <col min="8963" max="8963" width="7.7109375" style="351" customWidth="1"/>
    <col min="8964" max="8964" width="7.5703125" style="351" customWidth="1"/>
    <col min="8965" max="8965" width="9.7109375" style="351" customWidth="1"/>
    <col min="8966" max="8966" width="9.5703125" style="351" customWidth="1"/>
    <col min="8967" max="8967" width="10.5703125" style="351" customWidth="1"/>
    <col min="8968" max="8971" width="9.28515625" style="351" customWidth="1"/>
    <col min="8972" max="8973" width="8.140625" style="351" customWidth="1"/>
    <col min="8974" max="8974" width="12.28515625" style="351" customWidth="1"/>
    <col min="8975" max="8975" width="54.28515625" style="351" customWidth="1"/>
    <col min="8976" max="9216" width="9.140625" style="351"/>
    <col min="9217" max="9217" width="7.5703125" style="351" customWidth="1"/>
    <col min="9218" max="9218" width="52.5703125" style="351" customWidth="1"/>
    <col min="9219" max="9219" width="7.7109375" style="351" customWidth="1"/>
    <col min="9220" max="9220" width="7.5703125" style="351" customWidth="1"/>
    <col min="9221" max="9221" width="9.7109375" style="351" customWidth="1"/>
    <col min="9222" max="9222" width="9.5703125" style="351" customWidth="1"/>
    <col min="9223" max="9223" width="10.5703125" style="351" customWidth="1"/>
    <col min="9224" max="9227" width="9.28515625" style="351" customWidth="1"/>
    <col min="9228" max="9229" width="8.140625" style="351" customWidth="1"/>
    <col min="9230" max="9230" width="12.28515625" style="351" customWidth="1"/>
    <col min="9231" max="9231" width="54.28515625" style="351" customWidth="1"/>
    <col min="9232" max="9472" width="9.140625" style="351"/>
    <col min="9473" max="9473" width="7.5703125" style="351" customWidth="1"/>
    <col min="9474" max="9474" width="52.5703125" style="351" customWidth="1"/>
    <col min="9475" max="9475" width="7.7109375" style="351" customWidth="1"/>
    <col min="9476" max="9476" width="7.5703125" style="351" customWidth="1"/>
    <col min="9477" max="9477" width="9.7109375" style="351" customWidth="1"/>
    <col min="9478" max="9478" width="9.5703125" style="351" customWidth="1"/>
    <col min="9479" max="9479" width="10.5703125" style="351" customWidth="1"/>
    <col min="9480" max="9483" width="9.28515625" style="351" customWidth="1"/>
    <col min="9484" max="9485" width="8.140625" style="351" customWidth="1"/>
    <col min="9486" max="9486" width="12.28515625" style="351" customWidth="1"/>
    <col min="9487" max="9487" width="54.28515625" style="351" customWidth="1"/>
    <col min="9488" max="9728" width="9.140625" style="351"/>
    <col min="9729" max="9729" width="7.5703125" style="351" customWidth="1"/>
    <col min="9730" max="9730" width="52.5703125" style="351" customWidth="1"/>
    <col min="9731" max="9731" width="7.7109375" style="351" customWidth="1"/>
    <col min="9732" max="9732" width="7.5703125" style="351" customWidth="1"/>
    <col min="9733" max="9733" width="9.7109375" style="351" customWidth="1"/>
    <col min="9734" max="9734" width="9.5703125" style="351" customWidth="1"/>
    <col min="9735" max="9735" width="10.5703125" style="351" customWidth="1"/>
    <col min="9736" max="9739" width="9.28515625" style="351" customWidth="1"/>
    <col min="9740" max="9741" width="8.140625" style="351" customWidth="1"/>
    <col min="9742" max="9742" width="12.28515625" style="351" customWidth="1"/>
    <col min="9743" max="9743" width="54.28515625" style="351" customWidth="1"/>
    <col min="9744" max="9984" width="9.140625" style="351"/>
    <col min="9985" max="9985" width="7.5703125" style="351" customWidth="1"/>
    <col min="9986" max="9986" width="52.5703125" style="351" customWidth="1"/>
    <col min="9987" max="9987" width="7.7109375" style="351" customWidth="1"/>
    <col min="9988" max="9988" width="7.5703125" style="351" customWidth="1"/>
    <col min="9989" max="9989" width="9.7109375" style="351" customWidth="1"/>
    <col min="9990" max="9990" width="9.5703125" style="351" customWidth="1"/>
    <col min="9991" max="9991" width="10.5703125" style="351" customWidth="1"/>
    <col min="9992" max="9995" width="9.28515625" style="351" customWidth="1"/>
    <col min="9996" max="9997" width="8.140625" style="351" customWidth="1"/>
    <col min="9998" max="9998" width="12.28515625" style="351" customWidth="1"/>
    <col min="9999" max="9999" width="54.28515625" style="351" customWidth="1"/>
    <col min="10000" max="10240" width="9.140625" style="351"/>
    <col min="10241" max="10241" width="7.5703125" style="351" customWidth="1"/>
    <col min="10242" max="10242" width="52.5703125" style="351" customWidth="1"/>
    <col min="10243" max="10243" width="7.7109375" style="351" customWidth="1"/>
    <col min="10244" max="10244" width="7.5703125" style="351" customWidth="1"/>
    <col min="10245" max="10245" width="9.7109375" style="351" customWidth="1"/>
    <col min="10246" max="10246" width="9.5703125" style="351" customWidth="1"/>
    <col min="10247" max="10247" width="10.5703125" style="351" customWidth="1"/>
    <col min="10248" max="10251" width="9.28515625" style="351" customWidth="1"/>
    <col min="10252" max="10253" width="8.140625" style="351" customWidth="1"/>
    <col min="10254" max="10254" width="12.28515625" style="351" customWidth="1"/>
    <col min="10255" max="10255" width="54.28515625" style="351" customWidth="1"/>
    <col min="10256" max="10496" width="9.140625" style="351"/>
    <col min="10497" max="10497" width="7.5703125" style="351" customWidth="1"/>
    <col min="10498" max="10498" width="52.5703125" style="351" customWidth="1"/>
    <col min="10499" max="10499" width="7.7109375" style="351" customWidth="1"/>
    <col min="10500" max="10500" width="7.5703125" style="351" customWidth="1"/>
    <col min="10501" max="10501" width="9.7109375" style="351" customWidth="1"/>
    <col min="10502" max="10502" width="9.5703125" style="351" customWidth="1"/>
    <col min="10503" max="10503" width="10.5703125" style="351" customWidth="1"/>
    <col min="10504" max="10507" width="9.28515625" style="351" customWidth="1"/>
    <col min="10508" max="10509" width="8.140625" style="351" customWidth="1"/>
    <col min="10510" max="10510" width="12.28515625" style="351" customWidth="1"/>
    <col min="10511" max="10511" width="54.28515625" style="351" customWidth="1"/>
    <col min="10512" max="10752" width="9.140625" style="351"/>
    <col min="10753" max="10753" width="7.5703125" style="351" customWidth="1"/>
    <col min="10754" max="10754" width="52.5703125" style="351" customWidth="1"/>
    <col min="10755" max="10755" width="7.7109375" style="351" customWidth="1"/>
    <col min="10756" max="10756" width="7.5703125" style="351" customWidth="1"/>
    <col min="10757" max="10757" width="9.7109375" style="351" customWidth="1"/>
    <col min="10758" max="10758" width="9.5703125" style="351" customWidth="1"/>
    <col min="10759" max="10759" width="10.5703125" style="351" customWidth="1"/>
    <col min="10760" max="10763" width="9.28515625" style="351" customWidth="1"/>
    <col min="10764" max="10765" width="8.140625" style="351" customWidth="1"/>
    <col min="10766" max="10766" width="12.28515625" style="351" customWidth="1"/>
    <col min="10767" max="10767" width="54.28515625" style="351" customWidth="1"/>
    <col min="10768" max="11008" width="9.140625" style="351"/>
    <col min="11009" max="11009" width="7.5703125" style="351" customWidth="1"/>
    <col min="11010" max="11010" width="52.5703125" style="351" customWidth="1"/>
    <col min="11011" max="11011" width="7.7109375" style="351" customWidth="1"/>
    <col min="11012" max="11012" width="7.5703125" style="351" customWidth="1"/>
    <col min="11013" max="11013" width="9.7109375" style="351" customWidth="1"/>
    <col min="11014" max="11014" width="9.5703125" style="351" customWidth="1"/>
    <col min="11015" max="11015" width="10.5703125" style="351" customWidth="1"/>
    <col min="11016" max="11019" width="9.28515625" style="351" customWidth="1"/>
    <col min="11020" max="11021" width="8.140625" style="351" customWidth="1"/>
    <col min="11022" max="11022" width="12.28515625" style="351" customWidth="1"/>
    <col min="11023" max="11023" width="54.28515625" style="351" customWidth="1"/>
    <col min="11024" max="11264" width="9.140625" style="351"/>
    <col min="11265" max="11265" width="7.5703125" style="351" customWidth="1"/>
    <col min="11266" max="11266" width="52.5703125" style="351" customWidth="1"/>
    <col min="11267" max="11267" width="7.7109375" style="351" customWidth="1"/>
    <col min="11268" max="11268" width="7.5703125" style="351" customWidth="1"/>
    <col min="11269" max="11269" width="9.7109375" style="351" customWidth="1"/>
    <col min="11270" max="11270" width="9.5703125" style="351" customWidth="1"/>
    <col min="11271" max="11271" width="10.5703125" style="351" customWidth="1"/>
    <col min="11272" max="11275" width="9.28515625" style="351" customWidth="1"/>
    <col min="11276" max="11277" width="8.140625" style="351" customWidth="1"/>
    <col min="11278" max="11278" width="12.28515625" style="351" customWidth="1"/>
    <col min="11279" max="11279" width="54.28515625" style="351" customWidth="1"/>
    <col min="11280" max="11520" width="9.140625" style="351"/>
    <col min="11521" max="11521" width="7.5703125" style="351" customWidth="1"/>
    <col min="11522" max="11522" width="52.5703125" style="351" customWidth="1"/>
    <col min="11523" max="11523" width="7.7109375" style="351" customWidth="1"/>
    <col min="11524" max="11524" width="7.5703125" style="351" customWidth="1"/>
    <col min="11525" max="11525" width="9.7109375" style="351" customWidth="1"/>
    <col min="11526" max="11526" width="9.5703125" style="351" customWidth="1"/>
    <col min="11527" max="11527" width="10.5703125" style="351" customWidth="1"/>
    <col min="11528" max="11531" width="9.28515625" style="351" customWidth="1"/>
    <col min="11532" max="11533" width="8.140625" style="351" customWidth="1"/>
    <col min="11534" max="11534" width="12.28515625" style="351" customWidth="1"/>
    <col min="11535" max="11535" width="54.28515625" style="351" customWidth="1"/>
    <col min="11536" max="11776" width="9.140625" style="351"/>
    <col min="11777" max="11777" width="7.5703125" style="351" customWidth="1"/>
    <col min="11778" max="11778" width="52.5703125" style="351" customWidth="1"/>
    <col min="11779" max="11779" width="7.7109375" style="351" customWidth="1"/>
    <col min="11780" max="11780" width="7.5703125" style="351" customWidth="1"/>
    <col min="11781" max="11781" width="9.7109375" style="351" customWidth="1"/>
    <col min="11782" max="11782" width="9.5703125" style="351" customWidth="1"/>
    <col min="11783" max="11783" width="10.5703125" style="351" customWidth="1"/>
    <col min="11784" max="11787" width="9.28515625" style="351" customWidth="1"/>
    <col min="11788" max="11789" width="8.140625" style="351" customWidth="1"/>
    <col min="11790" max="11790" width="12.28515625" style="351" customWidth="1"/>
    <col min="11791" max="11791" width="54.28515625" style="351" customWidth="1"/>
    <col min="11792" max="12032" width="9.140625" style="351"/>
    <col min="12033" max="12033" width="7.5703125" style="351" customWidth="1"/>
    <col min="12034" max="12034" width="52.5703125" style="351" customWidth="1"/>
    <col min="12035" max="12035" width="7.7109375" style="351" customWidth="1"/>
    <col min="12036" max="12036" width="7.5703125" style="351" customWidth="1"/>
    <col min="12037" max="12037" width="9.7109375" style="351" customWidth="1"/>
    <col min="12038" max="12038" width="9.5703125" style="351" customWidth="1"/>
    <col min="12039" max="12039" width="10.5703125" style="351" customWidth="1"/>
    <col min="12040" max="12043" width="9.28515625" style="351" customWidth="1"/>
    <col min="12044" max="12045" width="8.140625" style="351" customWidth="1"/>
    <col min="12046" max="12046" width="12.28515625" style="351" customWidth="1"/>
    <col min="12047" max="12047" width="54.28515625" style="351" customWidth="1"/>
    <col min="12048" max="12288" width="9.140625" style="351"/>
    <col min="12289" max="12289" width="7.5703125" style="351" customWidth="1"/>
    <col min="12290" max="12290" width="52.5703125" style="351" customWidth="1"/>
    <col min="12291" max="12291" width="7.7109375" style="351" customWidth="1"/>
    <col min="12292" max="12292" width="7.5703125" style="351" customWidth="1"/>
    <col min="12293" max="12293" width="9.7109375" style="351" customWidth="1"/>
    <col min="12294" max="12294" width="9.5703125" style="351" customWidth="1"/>
    <col min="12295" max="12295" width="10.5703125" style="351" customWidth="1"/>
    <col min="12296" max="12299" width="9.28515625" style="351" customWidth="1"/>
    <col min="12300" max="12301" width="8.140625" style="351" customWidth="1"/>
    <col min="12302" max="12302" width="12.28515625" style="351" customWidth="1"/>
    <col min="12303" max="12303" width="54.28515625" style="351" customWidth="1"/>
    <col min="12304" max="12544" width="9.140625" style="351"/>
    <col min="12545" max="12545" width="7.5703125" style="351" customWidth="1"/>
    <col min="12546" max="12546" width="52.5703125" style="351" customWidth="1"/>
    <col min="12547" max="12547" width="7.7109375" style="351" customWidth="1"/>
    <col min="12548" max="12548" width="7.5703125" style="351" customWidth="1"/>
    <col min="12549" max="12549" width="9.7109375" style="351" customWidth="1"/>
    <col min="12550" max="12550" width="9.5703125" style="351" customWidth="1"/>
    <col min="12551" max="12551" width="10.5703125" style="351" customWidth="1"/>
    <col min="12552" max="12555" width="9.28515625" style="351" customWidth="1"/>
    <col min="12556" max="12557" width="8.140625" style="351" customWidth="1"/>
    <col min="12558" max="12558" width="12.28515625" style="351" customWidth="1"/>
    <col min="12559" max="12559" width="54.28515625" style="351" customWidth="1"/>
    <col min="12560" max="12800" width="9.140625" style="351"/>
    <col min="12801" max="12801" width="7.5703125" style="351" customWidth="1"/>
    <col min="12802" max="12802" width="52.5703125" style="351" customWidth="1"/>
    <col min="12803" max="12803" width="7.7109375" style="351" customWidth="1"/>
    <col min="12804" max="12804" width="7.5703125" style="351" customWidth="1"/>
    <col min="12805" max="12805" width="9.7109375" style="351" customWidth="1"/>
    <col min="12806" max="12806" width="9.5703125" style="351" customWidth="1"/>
    <col min="12807" max="12807" width="10.5703125" style="351" customWidth="1"/>
    <col min="12808" max="12811" width="9.28515625" style="351" customWidth="1"/>
    <col min="12812" max="12813" width="8.140625" style="351" customWidth="1"/>
    <col min="12814" max="12814" width="12.28515625" style="351" customWidth="1"/>
    <col min="12815" max="12815" width="54.28515625" style="351" customWidth="1"/>
    <col min="12816" max="13056" width="9.140625" style="351"/>
    <col min="13057" max="13057" width="7.5703125" style="351" customWidth="1"/>
    <col min="13058" max="13058" width="52.5703125" style="351" customWidth="1"/>
    <col min="13059" max="13059" width="7.7109375" style="351" customWidth="1"/>
    <col min="13060" max="13060" width="7.5703125" style="351" customWidth="1"/>
    <col min="13061" max="13061" width="9.7109375" style="351" customWidth="1"/>
    <col min="13062" max="13062" width="9.5703125" style="351" customWidth="1"/>
    <col min="13063" max="13063" width="10.5703125" style="351" customWidth="1"/>
    <col min="13064" max="13067" width="9.28515625" style="351" customWidth="1"/>
    <col min="13068" max="13069" width="8.140625" style="351" customWidth="1"/>
    <col min="13070" max="13070" width="12.28515625" style="351" customWidth="1"/>
    <col min="13071" max="13071" width="54.28515625" style="351" customWidth="1"/>
    <col min="13072" max="13312" width="9.140625" style="351"/>
    <col min="13313" max="13313" width="7.5703125" style="351" customWidth="1"/>
    <col min="13314" max="13314" width="52.5703125" style="351" customWidth="1"/>
    <col min="13315" max="13315" width="7.7109375" style="351" customWidth="1"/>
    <col min="13316" max="13316" width="7.5703125" style="351" customWidth="1"/>
    <col min="13317" max="13317" width="9.7109375" style="351" customWidth="1"/>
    <col min="13318" max="13318" width="9.5703125" style="351" customWidth="1"/>
    <col min="13319" max="13319" width="10.5703125" style="351" customWidth="1"/>
    <col min="13320" max="13323" width="9.28515625" style="351" customWidth="1"/>
    <col min="13324" max="13325" width="8.140625" style="351" customWidth="1"/>
    <col min="13326" max="13326" width="12.28515625" style="351" customWidth="1"/>
    <col min="13327" max="13327" width="54.28515625" style="351" customWidth="1"/>
    <col min="13328" max="13568" width="9.140625" style="351"/>
    <col min="13569" max="13569" width="7.5703125" style="351" customWidth="1"/>
    <col min="13570" max="13570" width="52.5703125" style="351" customWidth="1"/>
    <col min="13571" max="13571" width="7.7109375" style="351" customWidth="1"/>
    <col min="13572" max="13572" width="7.5703125" style="351" customWidth="1"/>
    <col min="13573" max="13573" width="9.7109375" style="351" customWidth="1"/>
    <col min="13574" max="13574" width="9.5703125" style="351" customWidth="1"/>
    <col min="13575" max="13575" width="10.5703125" style="351" customWidth="1"/>
    <col min="13576" max="13579" width="9.28515625" style="351" customWidth="1"/>
    <col min="13580" max="13581" width="8.140625" style="351" customWidth="1"/>
    <col min="13582" max="13582" width="12.28515625" style="351" customWidth="1"/>
    <col min="13583" max="13583" width="54.28515625" style="351" customWidth="1"/>
    <col min="13584" max="13824" width="9.140625" style="351"/>
    <col min="13825" max="13825" width="7.5703125" style="351" customWidth="1"/>
    <col min="13826" max="13826" width="52.5703125" style="351" customWidth="1"/>
    <col min="13827" max="13827" width="7.7109375" style="351" customWidth="1"/>
    <col min="13828" max="13828" width="7.5703125" style="351" customWidth="1"/>
    <col min="13829" max="13829" width="9.7109375" style="351" customWidth="1"/>
    <col min="13830" max="13830" width="9.5703125" style="351" customWidth="1"/>
    <col min="13831" max="13831" width="10.5703125" style="351" customWidth="1"/>
    <col min="13832" max="13835" width="9.28515625" style="351" customWidth="1"/>
    <col min="13836" max="13837" width="8.140625" style="351" customWidth="1"/>
    <col min="13838" max="13838" width="12.28515625" style="351" customWidth="1"/>
    <col min="13839" max="13839" width="54.28515625" style="351" customWidth="1"/>
    <col min="13840" max="14080" width="9.140625" style="351"/>
    <col min="14081" max="14081" width="7.5703125" style="351" customWidth="1"/>
    <col min="14082" max="14082" width="52.5703125" style="351" customWidth="1"/>
    <col min="14083" max="14083" width="7.7109375" style="351" customWidth="1"/>
    <col min="14084" max="14084" width="7.5703125" style="351" customWidth="1"/>
    <col min="14085" max="14085" width="9.7109375" style="351" customWidth="1"/>
    <col min="14086" max="14086" width="9.5703125" style="351" customWidth="1"/>
    <col min="14087" max="14087" width="10.5703125" style="351" customWidth="1"/>
    <col min="14088" max="14091" width="9.28515625" style="351" customWidth="1"/>
    <col min="14092" max="14093" width="8.140625" style="351" customWidth="1"/>
    <col min="14094" max="14094" width="12.28515625" style="351" customWidth="1"/>
    <col min="14095" max="14095" width="54.28515625" style="351" customWidth="1"/>
    <col min="14096" max="14336" width="9.140625" style="351"/>
    <col min="14337" max="14337" width="7.5703125" style="351" customWidth="1"/>
    <col min="14338" max="14338" width="52.5703125" style="351" customWidth="1"/>
    <col min="14339" max="14339" width="7.7109375" style="351" customWidth="1"/>
    <col min="14340" max="14340" width="7.5703125" style="351" customWidth="1"/>
    <col min="14341" max="14341" width="9.7109375" style="351" customWidth="1"/>
    <col min="14342" max="14342" width="9.5703125" style="351" customWidth="1"/>
    <col min="14343" max="14343" width="10.5703125" style="351" customWidth="1"/>
    <col min="14344" max="14347" width="9.28515625" style="351" customWidth="1"/>
    <col min="14348" max="14349" width="8.140625" style="351" customWidth="1"/>
    <col min="14350" max="14350" width="12.28515625" style="351" customWidth="1"/>
    <col min="14351" max="14351" width="54.28515625" style="351" customWidth="1"/>
    <col min="14352" max="14592" width="9.140625" style="351"/>
    <col min="14593" max="14593" width="7.5703125" style="351" customWidth="1"/>
    <col min="14594" max="14594" width="52.5703125" style="351" customWidth="1"/>
    <col min="14595" max="14595" width="7.7109375" style="351" customWidth="1"/>
    <col min="14596" max="14596" width="7.5703125" style="351" customWidth="1"/>
    <col min="14597" max="14597" width="9.7109375" style="351" customWidth="1"/>
    <col min="14598" max="14598" width="9.5703125" style="351" customWidth="1"/>
    <col min="14599" max="14599" width="10.5703125" style="351" customWidth="1"/>
    <col min="14600" max="14603" width="9.28515625" style="351" customWidth="1"/>
    <col min="14604" max="14605" width="8.140625" style="351" customWidth="1"/>
    <col min="14606" max="14606" width="12.28515625" style="351" customWidth="1"/>
    <col min="14607" max="14607" width="54.28515625" style="351" customWidth="1"/>
    <col min="14608" max="14848" width="9.140625" style="351"/>
    <col min="14849" max="14849" width="7.5703125" style="351" customWidth="1"/>
    <col min="14850" max="14850" width="52.5703125" style="351" customWidth="1"/>
    <col min="14851" max="14851" width="7.7109375" style="351" customWidth="1"/>
    <col min="14852" max="14852" width="7.5703125" style="351" customWidth="1"/>
    <col min="14853" max="14853" width="9.7109375" style="351" customWidth="1"/>
    <col min="14854" max="14854" width="9.5703125" style="351" customWidth="1"/>
    <col min="14855" max="14855" width="10.5703125" style="351" customWidth="1"/>
    <col min="14856" max="14859" width="9.28515625" style="351" customWidth="1"/>
    <col min="14860" max="14861" width="8.140625" style="351" customWidth="1"/>
    <col min="14862" max="14862" width="12.28515625" style="351" customWidth="1"/>
    <col min="14863" max="14863" width="54.28515625" style="351" customWidth="1"/>
    <col min="14864" max="15104" width="9.140625" style="351"/>
    <col min="15105" max="15105" width="7.5703125" style="351" customWidth="1"/>
    <col min="15106" max="15106" width="52.5703125" style="351" customWidth="1"/>
    <col min="15107" max="15107" width="7.7109375" style="351" customWidth="1"/>
    <col min="15108" max="15108" width="7.5703125" style="351" customWidth="1"/>
    <col min="15109" max="15109" width="9.7109375" style="351" customWidth="1"/>
    <col min="15110" max="15110" width="9.5703125" style="351" customWidth="1"/>
    <col min="15111" max="15111" width="10.5703125" style="351" customWidth="1"/>
    <col min="15112" max="15115" width="9.28515625" style="351" customWidth="1"/>
    <col min="15116" max="15117" width="8.140625" style="351" customWidth="1"/>
    <col min="15118" max="15118" width="12.28515625" style="351" customWidth="1"/>
    <col min="15119" max="15119" width="54.28515625" style="351" customWidth="1"/>
    <col min="15120" max="15360" width="9.140625" style="351"/>
    <col min="15361" max="15361" width="7.5703125" style="351" customWidth="1"/>
    <col min="15362" max="15362" width="52.5703125" style="351" customWidth="1"/>
    <col min="15363" max="15363" width="7.7109375" style="351" customWidth="1"/>
    <col min="15364" max="15364" width="7.5703125" style="351" customWidth="1"/>
    <col min="15365" max="15365" width="9.7109375" style="351" customWidth="1"/>
    <col min="15366" max="15366" width="9.5703125" style="351" customWidth="1"/>
    <col min="15367" max="15367" width="10.5703125" style="351" customWidth="1"/>
    <col min="15368" max="15371" width="9.28515625" style="351" customWidth="1"/>
    <col min="15372" max="15373" width="8.140625" style="351" customWidth="1"/>
    <col min="15374" max="15374" width="12.28515625" style="351" customWidth="1"/>
    <col min="15375" max="15375" width="54.28515625" style="351" customWidth="1"/>
    <col min="15376" max="15616" width="9.140625" style="351"/>
    <col min="15617" max="15617" width="7.5703125" style="351" customWidth="1"/>
    <col min="15618" max="15618" width="52.5703125" style="351" customWidth="1"/>
    <col min="15619" max="15619" width="7.7109375" style="351" customWidth="1"/>
    <col min="15620" max="15620" width="7.5703125" style="351" customWidth="1"/>
    <col min="15621" max="15621" width="9.7109375" style="351" customWidth="1"/>
    <col min="15622" max="15622" width="9.5703125" style="351" customWidth="1"/>
    <col min="15623" max="15623" width="10.5703125" style="351" customWidth="1"/>
    <col min="15624" max="15627" width="9.28515625" style="351" customWidth="1"/>
    <col min="15628" max="15629" width="8.140625" style="351" customWidth="1"/>
    <col min="15630" max="15630" width="12.28515625" style="351" customWidth="1"/>
    <col min="15631" max="15631" width="54.28515625" style="351" customWidth="1"/>
    <col min="15632" max="15872" width="9.140625" style="351"/>
    <col min="15873" max="15873" width="7.5703125" style="351" customWidth="1"/>
    <col min="15874" max="15874" width="52.5703125" style="351" customWidth="1"/>
    <col min="15875" max="15875" width="7.7109375" style="351" customWidth="1"/>
    <col min="15876" max="15876" width="7.5703125" style="351" customWidth="1"/>
    <col min="15877" max="15877" width="9.7109375" style="351" customWidth="1"/>
    <col min="15878" max="15878" width="9.5703125" style="351" customWidth="1"/>
    <col min="15879" max="15879" width="10.5703125" style="351" customWidth="1"/>
    <col min="15880" max="15883" width="9.28515625" style="351" customWidth="1"/>
    <col min="15884" max="15885" width="8.140625" style="351" customWidth="1"/>
    <col min="15886" max="15886" width="12.28515625" style="351" customWidth="1"/>
    <col min="15887" max="15887" width="54.28515625" style="351" customWidth="1"/>
    <col min="15888" max="16128" width="9.140625" style="351"/>
    <col min="16129" max="16129" width="7.5703125" style="351" customWidth="1"/>
    <col min="16130" max="16130" width="52.5703125" style="351" customWidth="1"/>
    <col min="16131" max="16131" width="7.7109375" style="351" customWidth="1"/>
    <col min="16132" max="16132" width="7.5703125" style="351" customWidth="1"/>
    <col min="16133" max="16133" width="9.7109375" style="351" customWidth="1"/>
    <col min="16134" max="16134" width="9.5703125" style="351" customWidth="1"/>
    <col min="16135" max="16135" width="10.5703125" style="351" customWidth="1"/>
    <col min="16136" max="16139" width="9.28515625" style="351" customWidth="1"/>
    <col min="16140" max="16141" width="8.140625" style="351" customWidth="1"/>
    <col min="16142" max="16142" width="12.28515625" style="351" customWidth="1"/>
    <col min="16143" max="16143" width="54.28515625" style="351" customWidth="1"/>
    <col min="16144" max="16384" width="9.140625" style="351"/>
  </cols>
  <sheetData>
    <row r="1" spans="1:25">
      <c r="A1" s="649" t="s">
        <v>1070</v>
      </c>
      <c r="B1" s="649"/>
      <c r="C1" s="649"/>
      <c r="D1" s="649"/>
      <c r="E1" s="649"/>
      <c r="F1" s="649"/>
      <c r="G1" s="649"/>
      <c r="H1" s="649"/>
      <c r="I1" s="649"/>
      <c r="J1" s="649"/>
      <c r="K1" s="649"/>
      <c r="L1" s="649"/>
      <c r="M1" s="649"/>
      <c r="N1" s="650"/>
      <c r="O1" s="350"/>
    </row>
    <row r="2" spans="1:25" ht="16.5" customHeight="1">
      <c r="A2" s="651" t="s">
        <v>840</v>
      </c>
      <c r="B2" s="651"/>
      <c r="C2" s="651"/>
      <c r="D2" s="651"/>
      <c r="E2" s="651"/>
      <c r="F2" s="651"/>
      <c r="G2" s="651"/>
      <c r="H2" s="651"/>
      <c r="I2" s="651"/>
      <c r="J2" s="651"/>
      <c r="K2" s="651"/>
      <c r="L2" s="651"/>
      <c r="M2" s="651"/>
      <c r="N2" s="652"/>
      <c r="O2" s="350"/>
    </row>
    <row r="3" spans="1:25" ht="16.5" customHeight="1">
      <c r="A3" s="651" t="s">
        <v>1071</v>
      </c>
      <c r="B3" s="651"/>
      <c r="C3" s="651"/>
      <c r="D3" s="651"/>
      <c r="E3" s="651"/>
      <c r="F3" s="651"/>
      <c r="G3" s="651"/>
      <c r="H3" s="651"/>
      <c r="I3" s="651"/>
      <c r="J3" s="651"/>
      <c r="K3" s="651"/>
      <c r="L3" s="651"/>
      <c r="M3" s="651"/>
      <c r="N3" s="651"/>
      <c r="O3" s="651"/>
    </row>
    <row r="4" spans="1:25" ht="15.75" customHeight="1">
      <c r="A4" s="653" t="s">
        <v>0</v>
      </c>
      <c r="B4" s="653"/>
      <c r="C4" s="653"/>
      <c r="D4" s="653"/>
      <c r="E4" s="653"/>
      <c r="F4" s="653"/>
      <c r="G4" s="653"/>
      <c r="H4" s="653"/>
      <c r="I4" s="653"/>
      <c r="J4" s="653"/>
      <c r="K4" s="653"/>
      <c r="L4" s="653"/>
      <c r="M4" s="653"/>
      <c r="N4" s="653"/>
      <c r="O4" s="653"/>
    </row>
    <row r="5" spans="1:25" s="352" customFormat="1" ht="15.75" customHeight="1">
      <c r="A5" s="654" t="s">
        <v>1</v>
      </c>
      <c r="B5" s="657" t="s">
        <v>113</v>
      </c>
      <c r="C5" s="660" t="s">
        <v>3</v>
      </c>
      <c r="D5" s="661"/>
      <c r="E5" s="644" t="s">
        <v>841</v>
      </c>
      <c r="F5" s="644" t="s">
        <v>123</v>
      </c>
      <c r="G5" s="645" t="s">
        <v>114</v>
      </c>
      <c r="H5" s="645"/>
      <c r="I5" s="645"/>
      <c r="J5" s="645"/>
      <c r="K5" s="645"/>
      <c r="L5" s="645"/>
      <c r="M5" s="645"/>
      <c r="N5" s="644" t="s">
        <v>842</v>
      </c>
      <c r="O5" s="546" t="s">
        <v>843</v>
      </c>
    </row>
    <row r="6" spans="1:25" s="352" customFormat="1" ht="22.5" customHeight="1">
      <c r="A6" s="655"/>
      <c r="B6" s="658"/>
      <c r="C6" s="662"/>
      <c r="D6" s="663"/>
      <c r="E6" s="664"/>
      <c r="F6" s="664"/>
      <c r="G6" s="644" t="s">
        <v>844</v>
      </c>
      <c r="H6" s="646" t="s">
        <v>344</v>
      </c>
      <c r="I6" s="646"/>
      <c r="J6" s="646"/>
      <c r="K6" s="646"/>
      <c r="L6" s="646"/>
      <c r="M6" s="646"/>
      <c r="N6" s="664"/>
      <c r="O6" s="548"/>
    </row>
    <row r="7" spans="1:25" ht="27.75" customHeight="1">
      <c r="A7" s="656"/>
      <c r="B7" s="659"/>
      <c r="C7" s="353"/>
      <c r="D7" s="353"/>
      <c r="E7" s="645"/>
      <c r="F7" s="645"/>
      <c r="G7" s="645"/>
      <c r="H7" s="354" t="s">
        <v>14</v>
      </c>
      <c r="I7" s="354" t="s">
        <v>16</v>
      </c>
      <c r="J7" s="354" t="s">
        <v>22</v>
      </c>
      <c r="K7" s="354" t="s">
        <v>53</v>
      </c>
      <c r="L7" s="354" t="s">
        <v>71</v>
      </c>
      <c r="M7" s="354" t="s">
        <v>73</v>
      </c>
      <c r="N7" s="645"/>
      <c r="O7" s="547"/>
    </row>
    <row r="8" spans="1:25" ht="31.5">
      <c r="A8" s="355">
        <v>-1</v>
      </c>
      <c r="B8" s="356">
        <v>-2</v>
      </c>
      <c r="C8" s="355">
        <v>-3</v>
      </c>
      <c r="D8" s="355">
        <v>-4</v>
      </c>
      <c r="E8" s="353" t="s">
        <v>845</v>
      </c>
      <c r="F8" s="357">
        <v>-6</v>
      </c>
      <c r="G8" s="353" t="s">
        <v>846</v>
      </c>
      <c r="H8" s="357">
        <v>-8</v>
      </c>
      <c r="I8" s="357">
        <v>-9</v>
      </c>
      <c r="J8" s="357">
        <v>-10</v>
      </c>
      <c r="K8" s="357">
        <v>-11</v>
      </c>
      <c r="L8" s="355">
        <v>-12</v>
      </c>
      <c r="M8" s="355">
        <v>-13</v>
      </c>
      <c r="N8" s="356">
        <v>-14</v>
      </c>
      <c r="O8" s="355">
        <v>-15</v>
      </c>
    </row>
    <row r="9" spans="1:25" ht="31.5">
      <c r="A9" s="358">
        <v>1</v>
      </c>
      <c r="B9" s="359" t="s">
        <v>847</v>
      </c>
      <c r="C9" s="360"/>
      <c r="D9" s="360"/>
      <c r="E9" s="361"/>
      <c r="F9" s="361"/>
      <c r="G9" s="361"/>
      <c r="H9" s="361"/>
      <c r="I9" s="361"/>
      <c r="J9" s="361"/>
      <c r="K9" s="362"/>
      <c r="L9" s="362"/>
      <c r="M9" s="362"/>
      <c r="N9" s="359"/>
      <c r="O9" s="363"/>
      <c r="P9" s="364"/>
      <c r="Q9" s="365" t="s">
        <v>848</v>
      </c>
    </row>
    <row r="10" spans="1:25" s="365" customFormat="1">
      <c r="A10" s="358" t="s">
        <v>127</v>
      </c>
      <c r="B10" s="359" t="s">
        <v>157</v>
      </c>
      <c r="C10" s="366"/>
      <c r="D10" s="366"/>
      <c r="E10" s="361"/>
      <c r="F10" s="361"/>
      <c r="G10" s="361"/>
      <c r="H10" s="361"/>
      <c r="I10" s="361"/>
      <c r="J10" s="361"/>
      <c r="K10" s="362"/>
      <c r="L10" s="362"/>
      <c r="M10" s="362"/>
      <c r="N10" s="359"/>
      <c r="O10" s="367"/>
      <c r="P10" s="368"/>
      <c r="Q10" s="365" t="s">
        <v>849</v>
      </c>
    </row>
    <row r="11" spans="1:25" s="378" customFormat="1" ht="78.75">
      <c r="A11" s="369">
        <v>1</v>
      </c>
      <c r="B11" s="370" t="s">
        <v>850</v>
      </c>
      <c r="C11" s="363" t="s">
        <v>32</v>
      </c>
      <c r="D11" s="363" t="s">
        <v>32</v>
      </c>
      <c r="E11" s="371">
        <f>F11+G11</f>
        <v>5.03</v>
      </c>
      <c r="F11" s="372"/>
      <c r="G11" s="373">
        <f>SUM(H11:M11)</f>
        <v>5.03</v>
      </c>
      <c r="H11" s="372"/>
      <c r="I11" s="372"/>
      <c r="J11" s="372">
        <v>5.03</v>
      </c>
      <c r="K11" s="374"/>
      <c r="L11" s="374"/>
      <c r="M11" s="374"/>
      <c r="N11" s="375" t="s">
        <v>183</v>
      </c>
      <c r="O11" s="376" t="s">
        <v>851</v>
      </c>
      <c r="P11" s="377"/>
      <c r="Q11" s="377"/>
      <c r="T11" s="377"/>
      <c r="U11" s="377"/>
      <c r="V11" s="377"/>
      <c r="W11" s="379"/>
      <c r="Y11" s="379"/>
    </row>
    <row r="12" spans="1:25" ht="31.5">
      <c r="A12" s="358" t="s">
        <v>128</v>
      </c>
      <c r="B12" s="359" t="s">
        <v>852</v>
      </c>
      <c r="C12" s="360"/>
      <c r="D12" s="360"/>
      <c r="E12" s="371"/>
      <c r="F12" s="361"/>
      <c r="G12" s="373"/>
      <c r="H12" s="361"/>
      <c r="I12" s="361"/>
      <c r="J12" s="361"/>
      <c r="K12" s="362"/>
      <c r="L12" s="362"/>
      <c r="M12" s="362"/>
      <c r="N12" s="359"/>
      <c r="O12" s="363"/>
    </row>
    <row r="13" spans="1:25" ht="31.5">
      <c r="A13" s="380" t="s">
        <v>200</v>
      </c>
      <c r="B13" s="381" t="s">
        <v>853</v>
      </c>
      <c r="C13" s="360"/>
      <c r="D13" s="360"/>
      <c r="E13" s="371"/>
      <c r="F13" s="361"/>
      <c r="G13" s="373"/>
      <c r="H13" s="361"/>
      <c r="I13" s="361"/>
      <c r="J13" s="361"/>
      <c r="K13" s="362"/>
      <c r="L13" s="362"/>
      <c r="M13" s="362"/>
      <c r="N13" s="359"/>
      <c r="O13" s="363"/>
    </row>
    <row r="14" spans="1:25" ht="31.5">
      <c r="A14" s="380" t="s">
        <v>199</v>
      </c>
      <c r="B14" s="381" t="s">
        <v>158</v>
      </c>
      <c r="C14" s="360"/>
      <c r="D14" s="360"/>
      <c r="E14" s="371"/>
      <c r="F14" s="361"/>
      <c r="G14" s="373"/>
      <c r="H14" s="361"/>
      <c r="I14" s="361"/>
      <c r="J14" s="361"/>
      <c r="K14" s="362"/>
      <c r="L14" s="362"/>
      <c r="M14" s="362"/>
      <c r="N14" s="359"/>
      <c r="O14" s="363"/>
    </row>
    <row r="15" spans="1:25" ht="31.5">
      <c r="A15" s="380" t="s">
        <v>854</v>
      </c>
      <c r="B15" s="381" t="s">
        <v>855</v>
      </c>
      <c r="C15" s="360"/>
      <c r="D15" s="382"/>
      <c r="E15" s="371"/>
      <c r="F15" s="361"/>
      <c r="G15" s="373"/>
      <c r="H15" s="361"/>
      <c r="I15" s="361"/>
      <c r="J15" s="361"/>
      <c r="K15" s="362"/>
      <c r="L15" s="362"/>
      <c r="M15" s="362"/>
      <c r="N15" s="359"/>
      <c r="O15" s="363"/>
    </row>
    <row r="16" spans="1:25" ht="31.5">
      <c r="A16" s="380" t="s">
        <v>856</v>
      </c>
      <c r="B16" s="381" t="s">
        <v>857</v>
      </c>
      <c r="C16" s="360"/>
      <c r="D16" s="382"/>
      <c r="E16" s="371"/>
      <c r="F16" s="361"/>
      <c r="G16" s="373"/>
      <c r="H16" s="361"/>
      <c r="I16" s="361"/>
      <c r="J16" s="361"/>
      <c r="K16" s="362"/>
      <c r="L16" s="362"/>
      <c r="M16" s="362"/>
      <c r="N16" s="359"/>
      <c r="O16" s="363"/>
    </row>
    <row r="17" spans="1:28" s="378" customFormat="1" ht="51.75" customHeight="1">
      <c r="A17" s="369">
        <v>1</v>
      </c>
      <c r="B17" s="383" t="s">
        <v>858</v>
      </c>
      <c r="C17" s="363" t="s">
        <v>53</v>
      </c>
      <c r="D17" s="363" t="s">
        <v>53</v>
      </c>
      <c r="E17" s="384">
        <v>8.7200000000000006</v>
      </c>
      <c r="F17" s="385"/>
      <c r="G17" s="373">
        <f t="shared" ref="G17:G80" si="0">SUM(H17:M17)</f>
        <v>8.7200000000000006</v>
      </c>
      <c r="H17" s="386"/>
      <c r="I17" s="386"/>
      <c r="J17" s="386">
        <v>8.7200000000000006</v>
      </c>
      <c r="K17" s="387"/>
      <c r="L17" s="387"/>
      <c r="M17" s="387"/>
      <c r="N17" s="383" t="s">
        <v>183</v>
      </c>
      <c r="O17" s="376" t="s">
        <v>859</v>
      </c>
      <c r="P17" s="377"/>
      <c r="Q17" s="377"/>
      <c r="T17" s="377"/>
      <c r="U17" s="377"/>
      <c r="V17" s="377"/>
      <c r="W17" s="388"/>
      <c r="X17" s="388"/>
      <c r="Y17" s="388"/>
    </row>
    <row r="18" spans="1:28" s="394" customFormat="1" ht="78.75">
      <c r="A18" s="369">
        <v>2</v>
      </c>
      <c r="B18" s="370" t="s">
        <v>860</v>
      </c>
      <c r="C18" s="389" t="s">
        <v>45</v>
      </c>
      <c r="D18" s="389" t="s">
        <v>45</v>
      </c>
      <c r="E18" s="384">
        <f>F18+G18</f>
        <v>0.03</v>
      </c>
      <c r="F18" s="390"/>
      <c r="G18" s="373">
        <f t="shared" si="0"/>
        <v>0.03</v>
      </c>
      <c r="H18" s="390"/>
      <c r="I18" s="390"/>
      <c r="J18" s="390">
        <v>0.03</v>
      </c>
      <c r="K18" s="391"/>
      <c r="L18" s="391"/>
      <c r="M18" s="391"/>
      <c r="N18" s="370" t="s">
        <v>184</v>
      </c>
      <c r="O18" s="392" t="s">
        <v>861</v>
      </c>
      <c r="P18" s="393"/>
      <c r="Q18" s="393"/>
      <c r="R18" s="393"/>
      <c r="S18" s="393"/>
      <c r="T18" s="393"/>
      <c r="U18" s="393"/>
      <c r="V18" s="393"/>
      <c r="W18" s="393"/>
      <c r="X18" s="393"/>
      <c r="Y18" s="393"/>
      <c r="Z18" s="393"/>
      <c r="AA18" s="393"/>
      <c r="AB18" s="393"/>
    </row>
    <row r="19" spans="1:28" s="394" customFormat="1" ht="63">
      <c r="A19" s="369">
        <v>3</v>
      </c>
      <c r="B19" s="370" t="s">
        <v>862</v>
      </c>
      <c r="C19" s="389" t="s">
        <v>45</v>
      </c>
      <c r="D19" s="389" t="s">
        <v>164</v>
      </c>
      <c r="E19" s="384">
        <f>F19+G19</f>
        <v>1</v>
      </c>
      <c r="F19" s="390">
        <v>0.2</v>
      </c>
      <c r="G19" s="373">
        <f t="shared" si="0"/>
        <v>0.8</v>
      </c>
      <c r="H19" s="390">
        <v>0.02</v>
      </c>
      <c r="I19" s="390">
        <f>0.44+0.14</f>
        <v>0.58000000000000007</v>
      </c>
      <c r="J19" s="390">
        <v>0.14000000000000001</v>
      </c>
      <c r="K19" s="391"/>
      <c r="L19" s="391"/>
      <c r="M19" s="390">
        <v>0.06</v>
      </c>
      <c r="N19" s="370" t="s">
        <v>191</v>
      </c>
      <c r="O19" s="395" t="s">
        <v>863</v>
      </c>
      <c r="P19" s="393"/>
      <c r="Q19" s="393"/>
      <c r="R19" s="393"/>
      <c r="S19" s="393"/>
      <c r="T19" s="393"/>
      <c r="U19" s="393"/>
      <c r="V19" s="393"/>
      <c r="W19" s="393"/>
      <c r="X19" s="393"/>
      <c r="Y19" s="393"/>
      <c r="Z19" s="393"/>
      <c r="AA19" s="393"/>
      <c r="AB19" s="393"/>
    </row>
    <row r="20" spans="1:28" s="394" customFormat="1">
      <c r="A20" s="369">
        <v>4</v>
      </c>
      <c r="B20" s="370" t="s">
        <v>864</v>
      </c>
      <c r="C20" s="389" t="s">
        <v>45</v>
      </c>
      <c r="D20" s="389" t="s">
        <v>164</v>
      </c>
      <c r="E20" s="396">
        <v>0.28999999999999998</v>
      </c>
      <c r="F20" s="390"/>
      <c r="G20" s="373">
        <f t="shared" si="0"/>
        <v>0.28999999999999998</v>
      </c>
      <c r="H20" s="390"/>
      <c r="I20" s="390"/>
      <c r="J20" s="390">
        <v>0.28999999999999998</v>
      </c>
      <c r="K20" s="391"/>
      <c r="L20" s="391"/>
      <c r="M20" s="391"/>
      <c r="N20" s="370" t="s">
        <v>191</v>
      </c>
      <c r="O20" s="392" t="s">
        <v>865</v>
      </c>
      <c r="P20" s="393"/>
      <c r="Q20" s="393"/>
      <c r="R20" s="393"/>
      <c r="S20" s="393"/>
      <c r="T20" s="393"/>
      <c r="U20" s="393"/>
      <c r="V20" s="393"/>
      <c r="W20" s="393"/>
      <c r="X20" s="393"/>
      <c r="Y20" s="393"/>
      <c r="Z20" s="393"/>
      <c r="AA20" s="393"/>
      <c r="AB20" s="393"/>
    </row>
    <row r="21" spans="1:28" s="394" customFormat="1">
      <c r="A21" s="369">
        <v>5</v>
      </c>
      <c r="B21" s="397" t="s">
        <v>866</v>
      </c>
      <c r="C21" s="389" t="s">
        <v>45</v>
      </c>
      <c r="D21" s="389" t="s">
        <v>164</v>
      </c>
      <c r="E21" s="396">
        <v>1</v>
      </c>
      <c r="F21" s="390"/>
      <c r="G21" s="373">
        <f t="shared" si="0"/>
        <v>1</v>
      </c>
      <c r="H21" s="390">
        <v>0.5</v>
      </c>
      <c r="I21" s="390"/>
      <c r="J21" s="390">
        <v>0.5</v>
      </c>
      <c r="K21" s="391"/>
      <c r="L21" s="391"/>
      <c r="M21" s="391"/>
      <c r="N21" s="397" t="s">
        <v>184</v>
      </c>
      <c r="O21" s="609" t="s">
        <v>867</v>
      </c>
      <c r="P21" s="393"/>
      <c r="Q21" s="393"/>
      <c r="R21" s="393"/>
      <c r="S21" s="393"/>
      <c r="T21" s="393"/>
      <c r="U21" s="393"/>
      <c r="V21" s="393"/>
      <c r="W21" s="393"/>
      <c r="X21" s="393"/>
      <c r="Y21" s="393"/>
      <c r="Z21" s="393"/>
      <c r="AA21" s="393"/>
      <c r="AB21" s="393"/>
    </row>
    <row r="22" spans="1:28" s="394" customFormat="1" ht="45.75" customHeight="1">
      <c r="A22" s="369">
        <v>6</v>
      </c>
      <c r="B22" s="397" t="s">
        <v>868</v>
      </c>
      <c r="C22" s="389" t="s">
        <v>45</v>
      </c>
      <c r="D22" s="389" t="s">
        <v>164</v>
      </c>
      <c r="E22" s="396">
        <v>0.26</v>
      </c>
      <c r="F22" s="390"/>
      <c r="G22" s="373">
        <f t="shared" si="0"/>
        <v>0.26</v>
      </c>
      <c r="H22" s="390"/>
      <c r="I22" s="390"/>
      <c r="J22" s="390">
        <v>0.26</v>
      </c>
      <c r="K22" s="391"/>
      <c r="L22" s="391"/>
      <c r="M22" s="391"/>
      <c r="N22" s="397" t="s">
        <v>191</v>
      </c>
      <c r="O22" s="609"/>
      <c r="P22" s="393"/>
      <c r="Q22" s="393"/>
      <c r="R22" s="393"/>
      <c r="S22" s="393"/>
      <c r="T22" s="393"/>
      <c r="U22" s="393"/>
      <c r="V22" s="393"/>
      <c r="W22" s="393"/>
      <c r="X22" s="393"/>
      <c r="Y22" s="393"/>
      <c r="Z22" s="393"/>
      <c r="AA22" s="393"/>
      <c r="AB22" s="393"/>
    </row>
    <row r="23" spans="1:28" s="394" customFormat="1" ht="31.5">
      <c r="A23" s="605">
        <v>7</v>
      </c>
      <c r="B23" s="606" t="s">
        <v>869</v>
      </c>
      <c r="C23" s="398" t="s">
        <v>45</v>
      </c>
      <c r="D23" s="398" t="s">
        <v>204</v>
      </c>
      <c r="E23" s="399"/>
      <c r="F23" s="400"/>
      <c r="G23" s="373">
        <f t="shared" si="0"/>
        <v>0</v>
      </c>
      <c r="H23" s="400"/>
      <c r="I23" s="400"/>
      <c r="J23" s="400"/>
      <c r="K23" s="401"/>
      <c r="L23" s="401"/>
      <c r="M23" s="401"/>
      <c r="N23" s="402" t="s">
        <v>870</v>
      </c>
      <c r="O23" s="609" t="s">
        <v>871</v>
      </c>
      <c r="P23" s="393"/>
      <c r="Q23" s="393"/>
      <c r="R23" s="393"/>
      <c r="S23" s="393"/>
      <c r="T23" s="393"/>
      <c r="U23" s="393"/>
      <c r="V23" s="393"/>
      <c r="W23" s="393"/>
      <c r="X23" s="393"/>
      <c r="Y23" s="393"/>
      <c r="Z23" s="393"/>
      <c r="AA23" s="393"/>
      <c r="AB23" s="393"/>
    </row>
    <row r="24" spans="1:28" s="409" customFormat="1">
      <c r="A24" s="605"/>
      <c r="B24" s="607"/>
      <c r="C24" s="403" t="s">
        <v>45</v>
      </c>
      <c r="D24" s="403" t="s">
        <v>204</v>
      </c>
      <c r="E24" s="404">
        <f t="shared" ref="E24:E38" si="1">F24+G24</f>
        <v>4.5</v>
      </c>
      <c r="F24" s="405">
        <v>4.5</v>
      </c>
      <c r="G24" s="373">
        <f t="shared" si="0"/>
        <v>0</v>
      </c>
      <c r="H24" s="405"/>
      <c r="I24" s="405"/>
      <c r="J24" s="405"/>
      <c r="K24" s="406"/>
      <c r="L24" s="406"/>
      <c r="M24" s="406"/>
      <c r="N24" s="407" t="s">
        <v>184</v>
      </c>
      <c r="O24" s="609"/>
      <c r="P24" s="408"/>
      <c r="Q24" s="408"/>
      <c r="R24" s="408"/>
      <c r="S24" s="408"/>
      <c r="T24" s="408"/>
      <c r="U24" s="408"/>
      <c r="V24" s="408"/>
      <c r="W24" s="408"/>
      <c r="X24" s="408"/>
      <c r="Y24" s="408"/>
      <c r="Z24" s="408"/>
      <c r="AA24" s="408"/>
      <c r="AB24" s="408"/>
    </row>
    <row r="25" spans="1:28" s="409" customFormat="1" ht="28.5" customHeight="1">
      <c r="A25" s="605"/>
      <c r="B25" s="647"/>
      <c r="C25" s="410" t="s">
        <v>45</v>
      </c>
      <c r="D25" s="410" t="s">
        <v>204</v>
      </c>
      <c r="E25" s="411">
        <f t="shared" si="1"/>
        <v>4.5600000000000005</v>
      </c>
      <c r="F25" s="412">
        <f>9.06-4.5</f>
        <v>4.5600000000000005</v>
      </c>
      <c r="G25" s="373">
        <f t="shared" si="0"/>
        <v>0</v>
      </c>
      <c r="H25" s="412"/>
      <c r="I25" s="412"/>
      <c r="J25" s="412"/>
      <c r="K25" s="413"/>
      <c r="L25" s="413"/>
      <c r="M25" s="413"/>
      <c r="N25" s="414" t="s">
        <v>191</v>
      </c>
      <c r="O25" s="609"/>
      <c r="P25" s="408"/>
      <c r="Q25" s="408"/>
      <c r="R25" s="408"/>
      <c r="S25" s="408"/>
      <c r="T25" s="408"/>
      <c r="U25" s="408"/>
      <c r="V25" s="408"/>
      <c r="W25" s="408"/>
      <c r="X25" s="408"/>
      <c r="Y25" s="408"/>
      <c r="Z25" s="408"/>
      <c r="AA25" s="408"/>
      <c r="AB25" s="408"/>
    </row>
    <row r="26" spans="1:28" s="394" customFormat="1">
      <c r="A26" s="369">
        <v>8</v>
      </c>
      <c r="B26" s="397" t="s">
        <v>663</v>
      </c>
      <c r="C26" s="389" t="s">
        <v>45</v>
      </c>
      <c r="D26" s="389" t="s">
        <v>204</v>
      </c>
      <c r="E26" s="396">
        <f t="shared" si="1"/>
        <v>7.6</v>
      </c>
      <c r="F26" s="390">
        <v>7.6</v>
      </c>
      <c r="G26" s="373">
        <f t="shared" si="0"/>
        <v>0</v>
      </c>
      <c r="H26" s="390"/>
      <c r="I26" s="390"/>
      <c r="J26" s="390"/>
      <c r="K26" s="391"/>
      <c r="L26" s="391"/>
      <c r="M26" s="391"/>
      <c r="N26" s="397" t="s">
        <v>183</v>
      </c>
      <c r="O26" s="609"/>
      <c r="P26" s="393"/>
      <c r="Q26" s="393"/>
      <c r="R26" s="393"/>
      <c r="S26" s="393"/>
      <c r="T26" s="393"/>
      <c r="U26" s="393"/>
      <c r="V26" s="393"/>
      <c r="W26" s="393"/>
      <c r="X26" s="393"/>
      <c r="Y26" s="393"/>
      <c r="Z26" s="393"/>
      <c r="AA26" s="393"/>
      <c r="AB26" s="393"/>
    </row>
    <row r="27" spans="1:28" s="394" customFormat="1">
      <c r="A27" s="369">
        <v>9</v>
      </c>
      <c r="B27" s="397" t="s">
        <v>664</v>
      </c>
      <c r="C27" s="389" t="s">
        <v>45</v>
      </c>
      <c r="D27" s="389" t="s">
        <v>204</v>
      </c>
      <c r="E27" s="396">
        <f t="shared" si="1"/>
        <v>3.27</v>
      </c>
      <c r="F27" s="390">
        <v>3.27</v>
      </c>
      <c r="G27" s="373">
        <f t="shared" si="0"/>
        <v>0</v>
      </c>
      <c r="H27" s="390"/>
      <c r="I27" s="390"/>
      <c r="J27" s="390"/>
      <c r="K27" s="391"/>
      <c r="L27" s="391"/>
      <c r="M27" s="391"/>
      <c r="N27" s="397" t="s">
        <v>184</v>
      </c>
      <c r="O27" s="609"/>
      <c r="P27" s="393"/>
      <c r="Q27" s="393"/>
      <c r="R27" s="393"/>
      <c r="S27" s="393"/>
      <c r="T27" s="393"/>
      <c r="U27" s="393"/>
      <c r="V27" s="393"/>
      <c r="W27" s="393"/>
      <c r="X27" s="393"/>
      <c r="Y27" s="393"/>
      <c r="Z27" s="393"/>
      <c r="AA27" s="393"/>
      <c r="AB27" s="393"/>
    </row>
    <row r="28" spans="1:28" s="394" customFormat="1" ht="31.5">
      <c r="A28" s="605">
        <v>10</v>
      </c>
      <c r="B28" s="600" t="s">
        <v>665</v>
      </c>
      <c r="C28" s="398" t="s">
        <v>45</v>
      </c>
      <c r="D28" s="398" t="s">
        <v>204</v>
      </c>
      <c r="E28" s="399"/>
      <c r="F28" s="400"/>
      <c r="G28" s="373">
        <f t="shared" si="0"/>
        <v>0</v>
      </c>
      <c r="H28" s="400"/>
      <c r="I28" s="400"/>
      <c r="J28" s="400"/>
      <c r="K28" s="401"/>
      <c r="L28" s="401"/>
      <c r="M28" s="401"/>
      <c r="N28" s="402" t="s">
        <v>872</v>
      </c>
      <c r="O28" s="609"/>
      <c r="P28" s="393"/>
      <c r="Q28" s="393"/>
      <c r="R28" s="393"/>
      <c r="S28" s="393"/>
      <c r="T28" s="393"/>
      <c r="U28" s="393"/>
      <c r="V28" s="393"/>
      <c r="W28" s="393"/>
      <c r="X28" s="393"/>
      <c r="Y28" s="393"/>
      <c r="Z28" s="393"/>
      <c r="AA28" s="393"/>
      <c r="AB28" s="393"/>
    </row>
    <row r="29" spans="1:28" s="409" customFormat="1">
      <c r="A29" s="605"/>
      <c r="B29" s="648"/>
      <c r="C29" s="403" t="s">
        <v>45</v>
      </c>
      <c r="D29" s="403" t="s">
        <v>204</v>
      </c>
      <c r="E29" s="404">
        <f t="shared" si="1"/>
        <v>2.5</v>
      </c>
      <c r="F29" s="405"/>
      <c r="G29" s="373">
        <f t="shared" si="0"/>
        <v>2.5</v>
      </c>
      <c r="H29" s="405">
        <v>0.5</v>
      </c>
      <c r="I29" s="405"/>
      <c r="J29" s="405">
        <v>2</v>
      </c>
      <c r="K29" s="406"/>
      <c r="L29" s="406"/>
      <c r="M29" s="406"/>
      <c r="N29" s="407" t="s">
        <v>183</v>
      </c>
      <c r="O29" s="609"/>
      <c r="P29" s="408"/>
      <c r="Q29" s="408"/>
      <c r="R29" s="408"/>
      <c r="S29" s="408"/>
      <c r="T29" s="408"/>
      <c r="U29" s="408"/>
      <c r="V29" s="408"/>
      <c r="W29" s="408"/>
      <c r="X29" s="408"/>
      <c r="Y29" s="408"/>
      <c r="Z29" s="408"/>
      <c r="AA29" s="408"/>
      <c r="AB29" s="408"/>
    </row>
    <row r="30" spans="1:28" s="409" customFormat="1">
      <c r="A30" s="605"/>
      <c r="B30" s="601"/>
      <c r="C30" s="410" t="s">
        <v>45</v>
      </c>
      <c r="D30" s="410" t="s">
        <v>204</v>
      </c>
      <c r="E30" s="411">
        <f t="shared" si="1"/>
        <v>3.14</v>
      </c>
      <c r="F30" s="412"/>
      <c r="G30" s="373">
        <f t="shared" si="0"/>
        <v>3.14</v>
      </c>
      <c r="H30" s="412">
        <v>0.6</v>
      </c>
      <c r="I30" s="412"/>
      <c r="J30" s="412">
        <f>3.14-0.6</f>
        <v>2.54</v>
      </c>
      <c r="K30" s="413"/>
      <c r="L30" s="413"/>
      <c r="M30" s="413"/>
      <c r="N30" s="414" t="s">
        <v>191</v>
      </c>
      <c r="O30" s="609"/>
      <c r="P30" s="408"/>
      <c r="Q30" s="408"/>
      <c r="R30" s="408"/>
      <c r="S30" s="408"/>
      <c r="T30" s="408"/>
      <c r="U30" s="408"/>
      <c r="V30" s="408"/>
      <c r="W30" s="408"/>
      <c r="X30" s="408"/>
      <c r="Y30" s="408"/>
      <c r="Z30" s="408"/>
      <c r="AA30" s="408"/>
      <c r="AB30" s="408"/>
    </row>
    <row r="31" spans="1:28" s="394" customFormat="1">
      <c r="A31" s="369">
        <v>11</v>
      </c>
      <c r="B31" s="397" t="s">
        <v>873</v>
      </c>
      <c r="C31" s="415" t="s">
        <v>45</v>
      </c>
      <c r="D31" s="415" t="s">
        <v>204</v>
      </c>
      <c r="E31" s="396">
        <f t="shared" si="1"/>
        <v>1</v>
      </c>
      <c r="F31" s="390"/>
      <c r="G31" s="373">
        <f t="shared" si="0"/>
        <v>1</v>
      </c>
      <c r="H31" s="390"/>
      <c r="I31" s="390">
        <v>0.2</v>
      </c>
      <c r="J31" s="390">
        <v>0.8</v>
      </c>
      <c r="K31" s="391"/>
      <c r="L31" s="391"/>
      <c r="M31" s="391"/>
      <c r="N31" s="397" t="s">
        <v>183</v>
      </c>
      <c r="O31" s="609" t="s">
        <v>874</v>
      </c>
      <c r="P31" s="393"/>
      <c r="Q31" s="393"/>
      <c r="R31" s="393"/>
      <c r="S31" s="393"/>
      <c r="T31" s="393"/>
      <c r="U31" s="393"/>
      <c r="V31" s="393"/>
      <c r="W31" s="393"/>
      <c r="X31" s="393"/>
      <c r="Y31" s="393"/>
      <c r="Z31" s="393"/>
      <c r="AA31" s="393"/>
      <c r="AB31" s="393"/>
    </row>
    <row r="32" spans="1:28" s="394" customFormat="1">
      <c r="A32" s="369">
        <v>12</v>
      </c>
      <c r="B32" s="397" t="s">
        <v>666</v>
      </c>
      <c r="C32" s="389" t="s">
        <v>45</v>
      </c>
      <c r="D32" s="415" t="s">
        <v>164</v>
      </c>
      <c r="E32" s="396">
        <f>F32+G32</f>
        <v>0.3</v>
      </c>
      <c r="F32" s="390"/>
      <c r="G32" s="373">
        <f t="shared" si="0"/>
        <v>0.3</v>
      </c>
      <c r="H32" s="390"/>
      <c r="I32" s="390"/>
      <c r="J32" s="390">
        <v>0.3</v>
      </c>
      <c r="K32" s="391"/>
      <c r="L32" s="391"/>
      <c r="M32" s="391"/>
      <c r="N32" s="397" t="s">
        <v>183</v>
      </c>
      <c r="O32" s="609"/>
      <c r="P32" s="393"/>
      <c r="Q32" s="393"/>
      <c r="R32" s="393"/>
      <c r="S32" s="393"/>
      <c r="T32" s="393"/>
      <c r="U32" s="393"/>
      <c r="V32" s="393"/>
      <c r="W32" s="393"/>
      <c r="X32" s="393"/>
      <c r="Y32" s="393"/>
      <c r="Z32" s="393"/>
      <c r="AA32" s="393"/>
      <c r="AB32" s="393"/>
    </row>
    <row r="33" spans="1:28" s="394" customFormat="1">
      <c r="A33" s="369">
        <v>13</v>
      </c>
      <c r="B33" s="397" t="s">
        <v>875</v>
      </c>
      <c r="C33" s="389" t="s">
        <v>45</v>
      </c>
      <c r="D33" s="415" t="s">
        <v>168</v>
      </c>
      <c r="E33" s="396">
        <f>F33+G33</f>
        <v>0.5</v>
      </c>
      <c r="F33" s="390">
        <v>0.5</v>
      </c>
      <c r="G33" s="373">
        <f t="shared" si="0"/>
        <v>0</v>
      </c>
      <c r="H33" s="390"/>
      <c r="I33" s="390"/>
      <c r="J33" s="390"/>
      <c r="K33" s="391"/>
      <c r="L33" s="391"/>
      <c r="M33" s="391"/>
      <c r="N33" s="397" t="s">
        <v>183</v>
      </c>
      <c r="O33" s="609"/>
      <c r="P33" s="393"/>
      <c r="Q33" s="393"/>
      <c r="R33" s="393"/>
      <c r="S33" s="393"/>
      <c r="T33" s="393"/>
      <c r="U33" s="393"/>
      <c r="V33" s="393"/>
      <c r="W33" s="393"/>
      <c r="X33" s="393"/>
      <c r="Y33" s="393"/>
      <c r="Z33" s="393"/>
      <c r="AA33" s="393"/>
      <c r="AB33" s="393"/>
    </row>
    <row r="34" spans="1:28" s="394" customFormat="1">
      <c r="A34" s="369">
        <v>14</v>
      </c>
      <c r="B34" s="397" t="s">
        <v>876</v>
      </c>
      <c r="C34" s="389" t="s">
        <v>45</v>
      </c>
      <c r="D34" s="415" t="s">
        <v>168</v>
      </c>
      <c r="E34" s="396">
        <f>F34+G34</f>
        <v>0.5</v>
      </c>
      <c r="F34" s="390">
        <v>0.5</v>
      </c>
      <c r="G34" s="373">
        <f t="shared" si="0"/>
        <v>0</v>
      </c>
      <c r="H34" s="390"/>
      <c r="I34" s="390"/>
      <c r="J34" s="390"/>
      <c r="K34" s="391"/>
      <c r="L34" s="391"/>
      <c r="M34" s="391"/>
      <c r="N34" s="397" t="s">
        <v>183</v>
      </c>
      <c r="O34" s="609"/>
      <c r="P34" s="393"/>
      <c r="Q34" s="393"/>
      <c r="R34" s="393"/>
      <c r="S34" s="393"/>
      <c r="T34" s="393"/>
      <c r="U34" s="393"/>
      <c r="V34" s="393"/>
      <c r="W34" s="393"/>
      <c r="X34" s="393"/>
      <c r="Y34" s="393"/>
      <c r="Z34" s="393"/>
      <c r="AA34" s="393"/>
      <c r="AB34" s="393"/>
    </row>
    <row r="35" spans="1:28" s="394" customFormat="1">
      <c r="A35" s="369">
        <v>15</v>
      </c>
      <c r="B35" s="397" t="s">
        <v>667</v>
      </c>
      <c r="C35" s="389" t="s">
        <v>45</v>
      </c>
      <c r="D35" s="415" t="s">
        <v>164</v>
      </c>
      <c r="E35" s="396">
        <f>F35+G35</f>
        <v>2.14</v>
      </c>
      <c r="F35" s="390"/>
      <c r="G35" s="373">
        <f t="shared" si="0"/>
        <v>2.14</v>
      </c>
      <c r="H35" s="390">
        <v>0.35</v>
      </c>
      <c r="I35" s="390">
        <v>0.5</v>
      </c>
      <c r="J35" s="390">
        <f>2.14-0.85</f>
        <v>1.29</v>
      </c>
      <c r="K35" s="391"/>
      <c r="L35" s="391"/>
      <c r="M35" s="391"/>
      <c r="N35" s="397" t="s">
        <v>184</v>
      </c>
      <c r="O35" s="609"/>
      <c r="P35" s="393"/>
      <c r="Q35" s="393"/>
      <c r="R35" s="393"/>
      <c r="S35" s="393"/>
      <c r="T35" s="393"/>
      <c r="U35" s="393"/>
      <c r="V35" s="393"/>
      <c r="W35" s="393"/>
      <c r="X35" s="393"/>
      <c r="Y35" s="393"/>
      <c r="Z35" s="393"/>
      <c r="AA35" s="393"/>
      <c r="AB35" s="393"/>
    </row>
    <row r="36" spans="1:28" s="394" customFormat="1">
      <c r="A36" s="369">
        <v>16</v>
      </c>
      <c r="B36" s="397" t="s">
        <v>877</v>
      </c>
      <c r="C36" s="389" t="s">
        <v>45</v>
      </c>
      <c r="D36" s="389" t="s">
        <v>168</v>
      </c>
      <c r="E36" s="396">
        <f t="shared" si="1"/>
        <v>0.5</v>
      </c>
      <c r="F36" s="390">
        <v>0.5</v>
      </c>
      <c r="G36" s="373">
        <f t="shared" si="0"/>
        <v>0</v>
      </c>
      <c r="H36" s="390"/>
      <c r="I36" s="390"/>
      <c r="J36" s="390"/>
      <c r="K36" s="391"/>
      <c r="L36" s="391"/>
      <c r="M36" s="391"/>
      <c r="N36" s="397" t="s">
        <v>191</v>
      </c>
      <c r="O36" s="609"/>
      <c r="P36" s="393"/>
      <c r="Q36" s="393"/>
      <c r="R36" s="393"/>
      <c r="S36" s="393"/>
      <c r="T36" s="393"/>
      <c r="U36" s="393"/>
      <c r="V36" s="393"/>
      <c r="W36" s="393"/>
      <c r="X36" s="393"/>
      <c r="Y36" s="393"/>
      <c r="Z36" s="393"/>
      <c r="AA36" s="393"/>
      <c r="AB36" s="393"/>
    </row>
    <row r="37" spans="1:28" s="394" customFormat="1">
      <c r="A37" s="369">
        <v>17</v>
      </c>
      <c r="B37" s="397" t="s">
        <v>878</v>
      </c>
      <c r="C37" s="389" t="s">
        <v>45</v>
      </c>
      <c r="D37" s="415" t="s">
        <v>164</v>
      </c>
      <c r="E37" s="396">
        <f t="shared" si="1"/>
        <v>0.72</v>
      </c>
      <c r="F37" s="390"/>
      <c r="G37" s="373">
        <f t="shared" si="0"/>
        <v>0.72</v>
      </c>
      <c r="H37" s="390">
        <v>0.12</v>
      </c>
      <c r="I37" s="390">
        <v>0.1</v>
      </c>
      <c r="J37" s="390">
        <f>0.72-0.22</f>
        <v>0.5</v>
      </c>
      <c r="K37" s="391"/>
      <c r="L37" s="391"/>
      <c r="M37" s="391"/>
      <c r="N37" s="397" t="s">
        <v>191</v>
      </c>
      <c r="O37" s="609"/>
      <c r="P37" s="393"/>
      <c r="Q37" s="393"/>
      <c r="R37" s="393"/>
      <c r="S37" s="393"/>
      <c r="T37" s="393"/>
      <c r="U37" s="393"/>
      <c r="V37" s="393"/>
      <c r="W37" s="393"/>
      <c r="X37" s="393"/>
      <c r="Y37" s="393"/>
      <c r="Z37" s="393"/>
      <c r="AA37" s="393"/>
      <c r="AB37" s="393"/>
    </row>
    <row r="38" spans="1:28" s="394" customFormat="1">
      <c r="A38" s="369">
        <v>18</v>
      </c>
      <c r="B38" s="397" t="s">
        <v>668</v>
      </c>
      <c r="C38" s="389" t="s">
        <v>45</v>
      </c>
      <c r="D38" s="415" t="s">
        <v>164</v>
      </c>
      <c r="E38" s="396">
        <f t="shared" si="1"/>
        <v>1.02</v>
      </c>
      <c r="F38" s="390"/>
      <c r="G38" s="373">
        <f t="shared" si="0"/>
        <v>1.02</v>
      </c>
      <c r="H38" s="390"/>
      <c r="I38" s="390"/>
      <c r="J38" s="390">
        <v>1.02</v>
      </c>
      <c r="K38" s="391"/>
      <c r="L38" s="391"/>
      <c r="M38" s="391"/>
      <c r="N38" s="397" t="s">
        <v>191</v>
      </c>
      <c r="O38" s="609"/>
      <c r="P38" s="393"/>
      <c r="Q38" s="393"/>
      <c r="R38" s="393"/>
      <c r="S38" s="393"/>
      <c r="T38" s="393"/>
      <c r="U38" s="393"/>
      <c r="V38" s="393"/>
      <c r="W38" s="393"/>
      <c r="X38" s="393"/>
      <c r="Y38" s="393"/>
      <c r="Z38" s="393"/>
      <c r="AA38" s="393"/>
      <c r="AB38" s="393"/>
    </row>
    <row r="39" spans="1:28" s="394" customFormat="1">
      <c r="A39" s="369">
        <v>19</v>
      </c>
      <c r="B39" s="397" t="s">
        <v>669</v>
      </c>
      <c r="C39" s="389" t="s">
        <v>45</v>
      </c>
      <c r="D39" s="415" t="s">
        <v>164</v>
      </c>
      <c r="E39" s="396">
        <f>F39+G39</f>
        <v>0.88000000000000012</v>
      </c>
      <c r="F39" s="390"/>
      <c r="G39" s="373">
        <f t="shared" si="0"/>
        <v>0.88000000000000012</v>
      </c>
      <c r="H39" s="390">
        <v>0.1</v>
      </c>
      <c r="I39" s="390">
        <v>0.1</v>
      </c>
      <c r="J39" s="390">
        <v>0.68</v>
      </c>
      <c r="K39" s="391"/>
      <c r="L39" s="391"/>
      <c r="M39" s="391"/>
      <c r="N39" s="397" t="s">
        <v>191</v>
      </c>
      <c r="O39" s="609"/>
      <c r="P39" s="393"/>
      <c r="Q39" s="393"/>
      <c r="R39" s="393"/>
      <c r="S39" s="393"/>
      <c r="T39" s="393"/>
      <c r="U39" s="393"/>
      <c r="V39" s="393"/>
      <c r="W39" s="393"/>
      <c r="X39" s="393"/>
      <c r="Y39" s="393"/>
      <c r="Z39" s="393"/>
      <c r="AA39" s="393"/>
      <c r="AB39" s="393"/>
    </row>
    <row r="40" spans="1:28" s="394" customFormat="1">
      <c r="A40" s="369">
        <v>20</v>
      </c>
      <c r="B40" s="397" t="s">
        <v>879</v>
      </c>
      <c r="C40" s="389" t="s">
        <v>45</v>
      </c>
      <c r="D40" s="415" t="s">
        <v>164</v>
      </c>
      <c r="E40" s="396">
        <f>F40+G40</f>
        <v>0.36</v>
      </c>
      <c r="F40" s="390"/>
      <c r="G40" s="373">
        <f t="shared" si="0"/>
        <v>0.36</v>
      </c>
      <c r="H40" s="390"/>
      <c r="I40" s="390"/>
      <c r="J40" s="390">
        <v>0.36</v>
      </c>
      <c r="K40" s="391"/>
      <c r="L40" s="391"/>
      <c r="M40" s="391"/>
      <c r="N40" s="397" t="s">
        <v>191</v>
      </c>
      <c r="O40" s="609"/>
      <c r="P40" s="393"/>
      <c r="Q40" s="393"/>
      <c r="R40" s="393"/>
      <c r="S40" s="393"/>
      <c r="T40" s="393"/>
      <c r="U40" s="393"/>
      <c r="V40" s="393"/>
      <c r="W40" s="393"/>
      <c r="X40" s="393"/>
      <c r="Y40" s="393"/>
      <c r="Z40" s="393"/>
      <c r="AA40" s="393"/>
      <c r="AB40" s="393"/>
    </row>
    <row r="41" spans="1:28" s="394" customFormat="1" ht="31.5">
      <c r="A41" s="369">
        <v>21</v>
      </c>
      <c r="B41" s="416" t="s">
        <v>670</v>
      </c>
      <c r="C41" s="389" t="s">
        <v>45</v>
      </c>
      <c r="D41" s="389" t="s">
        <v>164</v>
      </c>
      <c r="E41" s="384">
        <f>F41+G41</f>
        <v>0.44</v>
      </c>
      <c r="F41" s="390"/>
      <c r="G41" s="373">
        <f t="shared" si="0"/>
        <v>0.44</v>
      </c>
      <c r="H41" s="390"/>
      <c r="I41" s="390"/>
      <c r="J41" s="390">
        <v>0.44</v>
      </c>
      <c r="K41" s="391"/>
      <c r="L41" s="391"/>
      <c r="M41" s="391"/>
      <c r="N41" s="397" t="s">
        <v>183</v>
      </c>
      <c r="O41" s="392" t="s">
        <v>880</v>
      </c>
      <c r="P41" s="393"/>
      <c r="Q41" s="393"/>
      <c r="R41" s="393"/>
      <c r="S41" s="393"/>
      <c r="T41" s="393"/>
      <c r="U41" s="393"/>
      <c r="V41" s="393"/>
      <c r="W41" s="393"/>
      <c r="X41" s="393"/>
      <c r="Y41" s="393"/>
      <c r="Z41" s="393"/>
      <c r="AA41" s="393"/>
      <c r="AB41" s="393"/>
    </row>
    <row r="42" spans="1:28" s="394" customFormat="1" ht="47.25">
      <c r="A42" s="369">
        <v>22</v>
      </c>
      <c r="B42" s="416" t="s">
        <v>881</v>
      </c>
      <c r="C42" s="389" t="s">
        <v>45</v>
      </c>
      <c r="D42" s="389" t="s">
        <v>164</v>
      </c>
      <c r="E42" s="384">
        <v>3.19</v>
      </c>
      <c r="F42" s="390">
        <f>3.19-1.2</f>
        <v>1.99</v>
      </c>
      <c r="G42" s="373">
        <f t="shared" si="0"/>
        <v>1.2</v>
      </c>
      <c r="H42" s="390"/>
      <c r="I42" s="390">
        <v>0.2</v>
      </c>
      <c r="J42" s="390">
        <v>1</v>
      </c>
      <c r="K42" s="391"/>
      <c r="L42" s="391"/>
      <c r="M42" s="391"/>
      <c r="N42" s="397" t="s">
        <v>183</v>
      </c>
      <c r="O42" s="392" t="s">
        <v>882</v>
      </c>
      <c r="P42" s="393"/>
      <c r="Q42" s="393"/>
      <c r="R42" s="393"/>
      <c r="S42" s="393"/>
      <c r="T42" s="393"/>
      <c r="U42" s="393"/>
      <c r="V42" s="393"/>
      <c r="W42" s="393"/>
      <c r="X42" s="393"/>
      <c r="Y42" s="393"/>
      <c r="Z42" s="393"/>
      <c r="AA42" s="393"/>
      <c r="AB42" s="393"/>
    </row>
    <row r="43" spans="1:28" s="394" customFormat="1" ht="49.5" customHeight="1">
      <c r="A43" s="369">
        <v>23</v>
      </c>
      <c r="B43" s="416" t="s">
        <v>883</v>
      </c>
      <c r="C43" s="389" t="s">
        <v>45</v>
      </c>
      <c r="D43" s="389" t="s">
        <v>164</v>
      </c>
      <c r="E43" s="384">
        <v>1.39</v>
      </c>
      <c r="F43" s="390">
        <v>1.39</v>
      </c>
      <c r="G43" s="373">
        <f t="shared" si="0"/>
        <v>0</v>
      </c>
      <c r="H43" s="390"/>
      <c r="I43" s="390"/>
      <c r="J43" s="390"/>
      <c r="K43" s="391"/>
      <c r="L43" s="391"/>
      <c r="M43" s="391"/>
      <c r="N43" s="397" t="s">
        <v>183</v>
      </c>
      <c r="O43" s="392" t="s">
        <v>884</v>
      </c>
      <c r="P43" s="393"/>
      <c r="Q43" s="393"/>
      <c r="R43" s="393"/>
      <c r="S43" s="393"/>
      <c r="T43" s="393"/>
      <c r="U43" s="393"/>
      <c r="V43" s="393"/>
      <c r="W43" s="393"/>
      <c r="X43" s="393"/>
      <c r="Y43" s="393"/>
      <c r="Z43" s="393"/>
      <c r="AA43" s="393"/>
      <c r="AB43" s="393"/>
    </row>
    <row r="44" spans="1:28" s="394" customFormat="1" ht="49.5" customHeight="1">
      <c r="A44" s="369">
        <v>24</v>
      </c>
      <c r="B44" s="416" t="s">
        <v>477</v>
      </c>
      <c r="C44" s="389" t="s">
        <v>45</v>
      </c>
      <c r="D44" s="389" t="s">
        <v>165</v>
      </c>
      <c r="E44" s="384">
        <v>5.3</v>
      </c>
      <c r="F44" s="390"/>
      <c r="G44" s="373">
        <f t="shared" si="0"/>
        <v>5.3</v>
      </c>
      <c r="H44" s="390">
        <v>0.2</v>
      </c>
      <c r="I44" s="390">
        <v>0.3</v>
      </c>
      <c r="J44" s="390">
        <v>3.05</v>
      </c>
      <c r="K44" s="391"/>
      <c r="L44" s="391">
        <f>1.3+0.45</f>
        <v>1.75</v>
      </c>
      <c r="M44" s="391"/>
      <c r="N44" s="397" t="s">
        <v>183</v>
      </c>
      <c r="O44" s="392" t="s">
        <v>885</v>
      </c>
      <c r="P44" s="393"/>
      <c r="Q44" s="393"/>
      <c r="R44" s="393"/>
      <c r="S44" s="393"/>
      <c r="T44" s="393"/>
      <c r="U44" s="393"/>
      <c r="V44" s="393"/>
      <c r="W44" s="393"/>
      <c r="X44" s="393"/>
      <c r="Y44" s="393"/>
      <c r="Z44" s="393"/>
      <c r="AA44" s="393"/>
      <c r="AB44" s="393"/>
    </row>
    <row r="45" spans="1:28" s="378" customFormat="1" ht="31.5">
      <c r="A45" s="369">
        <v>25</v>
      </c>
      <c r="B45" s="370" t="s">
        <v>886</v>
      </c>
      <c r="C45" s="363" t="s">
        <v>42</v>
      </c>
      <c r="D45" s="363" t="s">
        <v>42</v>
      </c>
      <c r="E45" s="384">
        <f t="shared" ref="E45:E50" si="2">F45+G45</f>
        <v>7</v>
      </c>
      <c r="F45" s="385"/>
      <c r="G45" s="373">
        <f t="shared" si="0"/>
        <v>7</v>
      </c>
      <c r="H45" s="386"/>
      <c r="I45" s="386">
        <v>1</v>
      </c>
      <c r="J45" s="372">
        <v>6</v>
      </c>
      <c r="K45" s="374"/>
      <c r="L45" s="387"/>
      <c r="M45" s="387"/>
      <c r="N45" s="397" t="s">
        <v>183</v>
      </c>
      <c r="O45" s="376" t="s">
        <v>887</v>
      </c>
      <c r="P45" s="377"/>
      <c r="Q45" s="377"/>
      <c r="T45" s="377"/>
      <c r="U45" s="377"/>
      <c r="V45" s="377"/>
      <c r="W45" s="388"/>
      <c r="X45" s="388"/>
      <c r="Y45" s="388"/>
    </row>
    <row r="46" spans="1:28" s="378" customFormat="1">
      <c r="A46" s="369">
        <v>26</v>
      </c>
      <c r="B46" s="370" t="s">
        <v>888</v>
      </c>
      <c r="C46" s="363" t="s">
        <v>67</v>
      </c>
      <c r="D46" s="363" t="s">
        <v>67</v>
      </c>
      <c r="E46" s="384">
        <f t="shared" si="2"/>
        <v>0.13</v>
      </c>
      <c r="F46" s="385"/>
      <c r="G46" s="373">
        <f t="shared" si="0"/>
        <v>0.13</v>
      </c>
      <c r="H46" s="386">
        <v>0.13</v>
      </c>
      <c r="I46" s="386"/>
      <c r="J46" s="372"/>
      <c r="K46" s="374"/>
      <c r="L46" s="387"/>
      <c r="M46" s="387"/>
      <c r="N46" s="397" t="s">
        <v>183</v>
      </c>
      <c r="O46" s="613" t="s">
        <v>889</v>
      </c>
      <c r="P46" s="377"/>
      <c r="Q46" s="377"/>
      <c r="T46" s="377"/>
      <c r="U46" s="377"/>
      <c r="V46" s="377"/>
      <c r="W46" s="388"/>
      <c r="X46" s="388"/>
      <c r="Y46" s="388"/>
    </row>
    <row r="47" spans="1:28" s="378" customFormat="1">
      <c r="A47" s="369">
        <v>27</v>
      </c>
      <c r="B47" s="370" t="s">
        <v>890</v>
      </c>
      <c r="C47" s="363" t="s">
        <v>67</v>
      </c>
      <c r="D47" s="363" t="s">
        <v>67</v>
      </c>
      <c r="E47" s="384">
        <f t="shared" si="2"/>
        <v>0.32</v>
      </c>
      <c r="F47" s="385"/>
      <c r="G47" s="373">
        <f t="shared" si="0"/>
        <v>0.32</v>
      </c>
      <c r="H47" s="386"/>
      <c r="I47" s="386">
        <v>0.32</v>
      </c>
      <c r="J47" s="372"/>
      <c r="K47" s="374"/>
      <c r="L47" s="387"/>
      <c r="M47" s="387"/>
      <c r="N47" s="397" t="s">
        <v>183</v>
      </c>
      <c r="O47" s="613"/>
      <c r="P47" s="377"/>
      <c r="Q47" s="377"/>
      <c r="T47" s="377"/>
      <c r="U47" s="377"/>
      <c r="V47" s="377"/>
      <c r="W47" s="388"/>
      <c r="X47" s="388"/>
      <c r="Y47" s="388"/>
    </row>
    <row r="48" spans="1:28" s="378" customFormat="1" ht="52.5" customHeight="1">
      <c r="A48" s="369">
        <v>28</v>
      </c>
      <c r="B48" s="370" t="s">
        <v>891</v>
      </c>
      <c r="C48" s="363" t="s">
        <v>53</v>
      </c>
      <c r="D48" s="363" t="s">
        <v>53</v>
      </c>
      <c r="E48" s="384">
        <f t="shared" si="2"/>
        <v>1.8</v>
      </c>
      <c r="F48" s="385"/>
      <c r="G48" s="373">
        <f t="shared" si="0"/>
        <v>1.8</v>
      </c>
      <c r="H48" s="386"/>
      <c r="I48" s="386"/>
      <c r="J48" s="417">
        <v>1.8</v>
      </c>
      <c r="K48" s="418"/>
      <c r="L48" s="387"/>
      <c r="M48" s="387"/>
      <c r="N48" s="397" t="s">
        <v>183</v>
      </c>
      <c r="O48" s="376" t="s">
        <v>892</v>
      </c>
      <c r="P48" s="377"/>
      <c r="Q48" s="377"/>
      <c r="T48" s="377"/>
      <c r="U48" s="377"/>
      <c r="V48" s="377"/>
      <c r="W48" s="388"/>
      <c r="X48" s="388"/>
      <c r="Y48" s="388"/>
    </row>
    <row r="49" spans="1:28" s="394" customFormat="1" ht="51" customHeight="1">
      <c r="A49" s="369">
        <v>29</v>
      </c>
      <c r="B49" s="416" t="s">
        <v>893</v>
      </c>
      <c r="C49" s="389" t="s">
        <v>45</v>
      </c>
      <c r="D49" s="389" t="s">
        <v>165</v>
      </c>
      <c r="E49" s="384">
        <f t="shared" si="2"/>
        <v>7.0000000000000007E-2</v>
      </c>
      <c r="F49" s="390">
        <v>7.0000000000000007E-2</v>
      </c>
      <c r="G49" s="373">
        <f t="shared" si="0"/>
        <v>0</v>
      </c>
      <c r="H49" s="390"/>
      <c r="I49" s="390"/>
      <c r="J49" s="390"/>
      <c r="K49" s="391"/>
      <c r="L49" s="391"/>
      <c r="M49" s="391"/>
      <c r="N49" s="397" t="s">
        <v>184</v>
      </c>
      <c r="O49" s="392" t="s">
        <v>894</v>
      </c>
      <c r="P49" s="393"/>
      <c r="Q49" s="393"/>
      <c r="R49" s="393"/>
      <c r="S49" s="393"/>
      <c r="T49" s="393"/>
      <c r="U49" s="393"/>
      <c r="V49" s="393"/>
      <c r="W49" s="393"/>
      <c r="X49" s="393"/>
      <c r="Y49" s="393"/>
      <c r="Z49" s="393"/>
      <c r="AA49" s="393"/>
      <c r="AB49" s="393"/>
    </row>
    <row r="50" spans="1:28" s="394" customFormat="1" ht="52.5" customHeight="1">
      <c r="A50" s="369">
        <v>30</v>
      </c>
      <c r="B50" s="416" t="s">
        <v>895</v>
      </c>
      <c r="C50" s="389" t="s">
        <v>45</v>
      </c>
      <c r="D50" s="389" t="s">
        <v>165</v>
      </c>
      <c r="E50" s="384">
        <f t="shared" si="2"/>
        <v>0.25</v>
      </c>
      <c r="F50" s="390">
        <v>0.25</v>
      </c>
      <c r="G50" s="373">
        <f t="shared" si="0"/>
        <v>0</v>
      </c>
      <c r="H50" s="390"/>
      <c r="I50" s="390"/>
      <c r="J50" s="390"/>
      <c r="K50" s="391"/>
      <c r="L50" s="391"/>
      <c r="M50" s="391"/>
      <c r="N50" s="397" t="s">
        <v>184</v>
      </c>
      <c r="O50" s="392" t="s">
        <v>896</v>
      </c>
      <c r="P50" s="393"/>
      <c r="Q50" s="393"/>
      <c r="R50" s="393"/>
      <c r="S50" s="393"/>
      <c r="T50" s="393"/>
      <c r="U50" s="393"/>
      <c r="V50" s="393"/>
      <c r="W50" s="393"/>
      <c r="X50" s="393"/>
      <c r="Y50" s="393"/>
      <c r="Z50" s="393"/>
      <c r="AA50" s="393"/>
      <c r="AB50" s="393"/>
    </row>
    <row r="51" spans="1:28" s="394" customFormat="1" ht="31.5">
      <c r="A51" s="369">
        <v>31</v>
      </c>
      <c r="B51" s="370" t="s">
        <v>897</v>
      </c>
      <c r="C51" s="389" t="s">
        <v>45</v>
      </c>
      <c r="D51" s="389" t="s">
        <v>164</v>
      </c>
      <c r="E51" s="384">
        <v>2.1896</v>
      </c>
      <c r="F51" s="390">
        <v>2.19</v>
      </c>
      <c r="G51" s="373">
        <f t="shared" si="0"/>
        <v>0</v>
      </c>
      <c r="H51" s="390"/>
      <c r="I51" s="390"/>
      <c r="J51" s="390"/>
      <c r="K51" s="391"/>
      <c r="L51" s="391"/>
      <c r="M51" s="391"/>
      <c r="N51" s="370" t="s">
        <v>184</v>
      </c>
      <c r="O51" s="609" t="s">
        <v>898</v>
      </c>
      <c r="P51" s="393"/>
      <c r="Q51" s="393"/>
      <c r="R51" s="393"/>
      <c r="S51" s="393"/>
      <c r="T51" s="393"/>
      <c r="U51" s="393"/>
      <c r="V51" s="393"/>
      <c r="W51" s="393"/>
      <c r="X51" s="393"/>
      <c r="Y51" s="393"/>
      <c r="Z51" s="393"/>
      <c r="AA51" s="393"/>
      <c r="AB51" s="393"/>
    </row>
    <row r="52" spans="1:28" s="394" customFormat="1" ht="31.5">
      <c r="A52" s="369">
        <v>32</v>
      </c>
      <c r="B52" s="397" t="s">
        <v>899</v>
      </c>
      <c r="C52" s="389" t="s">
        <v>45</v>
      </c>
      <c r="D52" s="389" t="s">
        <v>164</v>
      </c>
      <c r="E52" s="384">
        <v>0.78539999999999999</v>
      </c>
      <c r="F52" s="384">
        <v>0.78539999999999999</v>
      </c>
      <c r="G52" s="373">
        <f t="shared" si="0"/>
        <v>0</v>
      </c>
      <c r="H52" s="390"/>
      <c r="I52" s="390"/>
      <c r="J52" s="390"/>
      <c r="K52" s="391"/>
      <c r="L52" s="391"/>
      <c r="M52" s="391"/>
      <c r="N52" s="370" t="s">
        <v>184</v>
      </c>
      <c r="O52" s="609"/>
      <c r="P52" s="393"/>
      <c r="Q52" s="393"/>
      <c r="R52" s="393"/>
      <c r="S52" s="393"/>
      <c r="T52" s="393"/>
      <c r="U52" s="393"/>
      <c r="V52" s="393"/>
      <c r="W52" s="393"/>
      <c r="X52" s="393"/>
      <c r="Y52" s="393"/>
      <c r="Z52" s="393"/>
      <c r="AA52" s="393"/>
      <c r="AB52" s="393"/>
    </row>
    <row r="53" spans="1:28" s="394" customFormat="1" ht="31.5">
      <c r="A53" s="369">
        <v>33</v>
      </c>
      <c r="B53" s="370" t="s">
        <v>900</v>
      </c>
      <c r="C53" s="389" t="s">
        <v>45</v>
      </c>
      <c r="D53" s="389" t="s">
        <v>164</v>
      </c>
      <c r="E53" s="384">
        <v>2.4055</v>
      </c>
      <c r="F53" s="384">
        <v>2.4055</v>
      </c>
      <c r="G53" s="373">
        <f t="shared" si="0"/>
        <v>0</v>
      </c>
      <c r="H53" s="390"/>
      <c r="I53" s="390"/>
      <c r="J53" s="390"/>
      <c r="K53" s="391"/>
      <c r="L53" s="391"/>
      <c r="M53" s="391"/>
      <c r="N53" s="370" t="s">
        <v>184</v>
      </c>
      <c r="O53" s="609"/>
      <c r="P53" s="393"/>
      <c r="Q53" s="393"/>
      <c r="R53" s="393"/>
      <c r="S53" s="393"/>
      <c r="T53" s="393"/>
      <c r="U53" s="393"/>
      <c r="V53" s="393"/>
      <c r="W53" s="393"/>
      <c r="X53" s="393"/>
      <c r="Y53" s="393"/>
      <c r="Z53" s="393"/>
      <c r="AA53" s="393"/>
      <c r="AB53" s="393"/>
    </row>
    <row r="54" spans="1:28" s="394" customFormat="1">
      <c r="A54" s="369">
        <v>34</v>
      </c>
      <c r="B54" s="397" t="s">
        <v>901</v>
      </c>
      <c r="C54" s="389" t="s">
        <v>45</v>
      </c>
      <c r="D54" s="389" t="s">
        <v>204</v>
      </c>
      <c r="E54" s="384">
        <v>0.25</v>
      </c>
      <c r="F54" s="390"/>
      <c r="G54" s="373">
        <f t="shared" si="0"/>
        <v>0.25</v>
      </c>
      <c r="H54" s="390"/>
      <c r="I54" s="390"/>
      <c r="J54" s="390">
        <v>0.25</v>
      </c>
      <c r="K54" s="391"/>
      <c r="L54" s="391"/>
      <c r="M54" s="391"/>
      <c r="N54" s="383" t="s">
        <v>183</v>
      </c>
      <c r="O54" s="609"/>
      <c r="P54" s="393"/>
      <c r="Q54" s="393"/>
      <c r="R54" s="393"/>
      <c r="S54" s="393"/>
      <c r="T54" s="393"/>
      <c r="U54" s="393"/>
      <c r="V54" s="393"/>
      <c r="W54" s="393"/>
      <c r="X54" s="393"/>
      <c r="Y54" s="393"/>
      <c r="Z54" s="393"/>
      <c r="AA54" s="393"/>
      <c r="AB54" s="393"/>
    </row>
    <row r="55" spans="1:28" s="394" customFormat="1">
      <c r="A55" s="369">
        <v>35</v>
      </c>
      <c r="B55" s="397" t="s">
        <v>902</v>
      </c>
      <c r="C55" s="389" t="s">
        <v>45</v>
      </c>
      <c r="D55" s="389" t="s">
        <v>164</v>
      </c>
      <c r="E55" s="384">
        <v>0.51</v>
      </c>
      <c r="F55" s="390"/>
      <c r="G55" s="373">
        <f t="shared" si="0"/>
        <v>0.51</v>
      </c>
      <c r="H55" s="390"/>
      <c r="I55" s="390"/>
      <c r="J55" s="390">
        <v>0.51</v>
      </c>
      <c r="K55" s="391"/>
      <c r="L55" s="391"/>
      <c r="M55" s="391"/>
      <c r="N55" s="383" t="s">
        <v>183</v>
      </c>
      <c r="O55" s="609"/>
      <c r="P55" s="393"/>
      <c r="Q55" s="393"/>
      <c r="R55" s="393"/>
      <c r="S55" s="393"/>
      <c r="T55" s="393"/>
      <c r="U55" s="393"/>
      <c r="V55" s="393"/>
      <c r="W55" s="393"/>
      <c r="X55" s="393"/>
      <c r="Y55" s="393"/>
      <c r="Z55" s="393"/>
      <c r="AA55" s="393"/>
      <c r="AB55" s="393"/>
    </row>
    <row r="56" spans="1:28" s="378" customFormat="1">
      <c r="A56" s="369">
        <v>36</v>
      </c>
      <c r="B56" s="419" t="s">
        <v>903</v>
      </c>
      <c r="C56" s="363" t="s">
        <v>67</v>
      </c>
      <c r="D56" s="363" t="s">
        <v>67</v>
      </c>
      <c r="E56" s="384">
        <f t="shared" ref="E56:E97" si="3">F56+G56</f>
        <v>0.25</v>
      </c>
      <c r="F56" s="385"/>
      <c r="G56" s="373">
        <f t="shared" si="0"/>
        <v>0.25</v>
      </c>
      <c r="H56" s="386"/>
      <c r="I56" s="386"/>
      <c r="J56" s="420">
        <v>0.25</v>
      </c>
      <c r="K56" s="421"/>
      <c r="L56" s="387"/>
      <c r="M56" s="387"/>
      <c r="N56" s="383" t="s">
        <v>184</v>
      </c>
      <c r="O56" s="609"/>
      <c r="P56" s="377"/>
      <c r="Q56" s="377"/>
      <c r="T56" s="377"/>
      <c r="U56" s="377"/>
      <c r="V56" s="377"/>
      <c r="W56" s="388"/>
      <c r="X56" s="388"/>
      <c r="Y56" s="388"/>
    </row>
    <row r="57" spans="1:28" s="378" customFormat="1">
      <c r="A57" s="369">
        <v>37</v>
      </c>
      <c r="B57" s="419" t="s">
        <v>904</v>
      </c>
      <c r="C57" s="363" t="s">
        <v>45</v>
      </c>
      <c r="D57" s="363" t="s">
        <v>170</v>
      </c>
      <c r="E57" s="384">
        <f t="shared" si="3"/>
        <v>0.15</v>
      </c>
      <c r="F57" s="385"/>
      <c r="G57" s="373">
        <f t="shared" si="0"/>
        <v>0.15</v>
      </c>
      <c r="H57" s="386"/>
      <c r="I57" s="386"/>
      <c r="J57" s="420">
        <v>0.15</v>
      </c>
      <c r="K57" s="421"/>
      <c r="L57" s="387"/>
      <c r="M57" s="387"/>
      <c r="N57" s="383" t="s">
        <v>184</v>
      </c>
      <c r="O57" s="609"/>
      <c r="P57" s="377"/>
      <c r="Q57" s="377"/>
      <c r="T57" s="377"/>
      <c r="U57" s="377"/>
      <c r="V57" s="377"/>
      <c r="W57" s="388"/>
      <c r="X57" s="388"/>
      <c r="Y57" s="388"/>
    </row>
    <row r="58" spans="1:28" s="378" customFormat="1">
      <c r="A58" s="369">
        <v>38</v>
      </c>
      <c r="B58" s="419" t="s">
        <v>905</v>
      </c>
      <c r="C58" s="363" t="s">
        <v>53</v>
      </c>
      <c r="D58" s="363" t="s">
        <v>53</v>
      </c>
      <c r="E58" s="384">
        <f t="shared" si="3"/>
        <v>24.04</v>
      </c>
      <c r="F58" s="385"/>
      <c r="G58" s="373">
        <f t="shared" si="0"/>
        <v>24.04</v>
      </c>
      <c r="H58" s="386"/>
      <c r="I58" s="386"/>
      <c r="J58" s="420">
        <v>24.04</v>
      </c>
      <c r="K58" s="421"/>
      <c r="L58" s="387"/>
      <c r="M58" s="387"/>
      <c r="N58" s="383" t="s">
        <v>184</v>
      </c>
      <c r="O58" s="609"/>
      <c r="P58" s="377"/>
      <c r="Q58" s="377"/>
      <c r="T58" s="377"/>
      <c r="U58" s="377"/>
      <c r="V58" s="377"/>
      <c r="W58" s="388"/>
      <c r="X58" s="388"/>
      <c r="Y58" s="388"/>
    </row>
    <row r="59" spans="1:28" s="378" customFormat="1" ht="31.5">
      <c r="A59" s="369">
        <v>39</v>
      </c>
      <c r="B59" s="422" t="s">
        <v>906</v>
      </c>
      <c r="C59" s="363" t="s">
        <v>45</v>
      </c>
      <c r="D59" s="363" t="s">
        <v>168</v>
      </c>
      <c r="E59" s="384">
        <f t="shared" si="3"/>
        <v>0.25</v>
      </c>
      <c r="F59" s="385">
        <v>0.25</v>
      </c>
      <c r="G59" s="373">
        <f t="shared" si="0"/>
        <v>0</v>
      </c>
      <c r="H59" s="386"/>
      <c r="I59" s="386"/>
      <c r="J59" s="420"/>
      <c r="K59" s="421"/>
      <c r="L59" s="387"/>
      <c r="M59" s="387"/>
      <c r="N59" s="383" t="s">
        <v>184</v>
      </c>
      <c r="O59" s="609"/>
      <c r="P59" s="377"/>
      <c r="Q59" s="377"/>
      <c r="T59" s="377"/>
      <c r="U59" s="377"/>
      <c r="V59" s="377"/>
      <c r="W59" s="388"/>
      <c r="X59" s="388"/>
      <c r="Y59" s="388"/>
    </row>
    <row r="60" spans="1:28" s="378" customFormat="1">
      <c r="A60" s="369">
        <v>40</v>
      </c>
      <c r="B60" s="419" t="s">
        <v>907</v>
      </c>
      <c r="C60" s="363" t="s">
        <v>67</v>
      </c>
      <c r="D60" s="363" t="s">
        <v>67</v>
      </c>
      <c r="E60" s="384">
        <f t="shared" si="3"/>
        <v>0.25</v>
      </c>
      <c r="F60" s="385"/>
      <c r="G60" s="373">
        <f t="shared" si="0"/>
        <v>0.25</v>
      </c>
      <c r="H60" s="386"/>
      <c r="I60" s="386"/>
      <c r="J60" s="420">
        <v>0.25</v>
      </c>
      <c r="K60" s="421"/>
      <c r="L60" s="387"/>
      <c r="M60" s="387"/>
      <c r="N60" s="383" t="s">
        <v>184</v>
      </c>
      <c r="O60" s="609"/>
      <c r="P60" s="377"/>
      <c r="Q60" s="377"/>
      <c r="T60" s="377"/>
      <c r="U60" s="377"/>
      <c r="V60" s="377"/>
      <c r="W60" s="388"/>
      <c r="X60" s="388"/>
      <c r="Y60" s="388"/>
    </row>
    <row r="61" spans="1:28" s="378" customFormat="1">
      <c r="A61" s="369">
        <v>41</v>
      </c>
      <c r="B61" s="419" t="s">
        <v>908</v>
      </c>
      <c r="C61" s="363" t="s">
        <v>67</v>
      </c>
      <c r="D61" s="363" t="s">
        <v>67</v>
      </c>
      <c r="E61" s="384">
        <f t="shared" si="3"/>
        <v>0.25</v>
      </c>
      <c r="F61" s="385"/>
      <c r="G61" s="373">
        <f t="shared" si="0"/>
        <v>0.25</v>
      </c>
      <c r="H61" s="386"/>
      <c r="I61" s="386"/>
      <c r="J61" s="420">
        <v>0.25</v>
      </c>
      <c r="K61" s="421"/>
      <c r="L61" s="387"/>
      <c r="M61" s="387"/>
      <c r="N61" s="383" t="s">
        <v>184</v>
      </c>
      <c r="O61" s="609"/>
      <c r="P61" s="377"/>
      <c r="Q61" s="377"/>
      <c r="T61" s="377"/>
      <c r="U61" s="377"/>
      <c r="V61" s="377"/>
      <c r="W61" s="388"/>
      <c r="X61" s="388"/>
      <c r="Y61" s="388"/>
    </row>
    <row r="62" spans="1:28" s="378" customFormat="1">
      <c r="A62" s="629">
        <v>42</v>
      </c>
      <c r="B62" s="632" t="s">
        <v>909</v>
      </c>
      <c r="C62" s="423" t="s">
        <v>53</v>
      </c>
      <c r="D62" s="423" t="s">
        <v>53</v>
      </c>
      <c r="E62" s="424">
        <f t="shared" si="3"/>
        <v>22.4</v>
      </c>
      <c r="F62" s="425"/>
      <c r="G62" s="426">
        <f t="shared" si="0"/>
        <v>22.4</v>
      </c>
      <c r="H62" s="427"/>
      <c r="I62" s="427"/>
      <c r="J62" s="428">
        <v>22.4</v>
      </c>
      <c r="K62" s="429"/>
      <c r="L62" s="430"/>
      <c r="M62" s="430"/>
      <c r="N62" s="402" t="s">
        <v>191</v>
      </c>
      <c r="O62" s="641" t="s">
        <v>910</v>
      </c>
      <c r="P62" s="377"/>
      <c r="Q62" s="377"/>
      <c r="T62" s="377"/>
      <c r="U62" s="377"/>
      <c r="V62" s="377"/>
      <c r="W62" s="388"/>
      <c r="X62" s="388"/>
      <c r="Y62" s="388"/>
    </row>
    <row r="63" spans="1:28" s="378" customFormat="1">
      <c r="A63" s="630"/>
      <c r="B63" s="633"/>
      <c r="C63" s="431" t="s">
        <v>57</v>
      </c>
      <c r="D63" s="431" t="s">
        <v>57</v>
      </c>
      <c r="E63" s="432">
        <f t="shared" si="3"/>
        <v>5.5</v>
      </c>
      <c r="F63" s="433"/>
      <c r="G63" s="434">
        <f t="shared" si="0"/>
        <v>5.5</v>
      </c>
      <c r="H63" s="435"/>
      <c r="I63" s="435"/>
      <c r="J63" s="436">
        <v>5.5</v>
      </c>
      <c r="K63" s="437"/>
      <c r="L63" s="438"/>
      <c r="M63" s="438"/>
      <c r="N63" s="439" t="s">
        <v>191</v>
      </c>
      <c r="O63" s="642"/>
      <c r="P63" s="377"/>
      <c r="Q63" s="377"/>
      <c r="T63" s="377"/>
      <c r="U63" s="377"/>
      <c r="V63" s="377"/>
      <c r="W63" s="388"/>
      <c r="X63" s="388"/>
      <c r="Y63" s="388"/>
    </row>
    <row r="64" spans="1:28" s="378" customFormat="1">
      <c r="A64" s="630"/>
      <c r="B64" s="633"/>
      <c r="C64" s="431" t="s">
        <v>45</v>
      </c>
      <c r="D64" s="431" t="s">
        <v>169</v>
      </c>
      <c r="E64" s="432">
        <f t="shared" si="3"/>
        <v>1.2</v>
      </c>
      <c r="F64" s="433"/>
      <c r="G64" s="434">
        <f t="shared" si="0"/>
        <v>1.2</v>
      </c>
      <c r="H64" s="435"/>
      <c r="I64" s="435"/>
      <c r="J64" s="436">
        <f>0.9+0.3</f>
        <v>1.2</v>
      </c>
      <c r="K64" s="437"/>
      <c r="L64" s="438"/>
      <c r="M64" s="438"/>
      <c r="N64" s="439" t="s">
        <v>191</v>
      </c>
      <c r="O64" s="642"/>
      <c r="P64" s="377"/>
      <c r="Q64" s="377"/>
      <c r="T64" s="377"/>
      <c r="U64" s="377"/>
      <c r="V64" s="377"/>
      <c r="W64" s="388"/>
      <c r="X64" s="388"/>
      <c r="Y64" s="388"/>
    </row>
    <row r="65" spans="1:25" s="378" customFormat="1">
      <c r="A65" s="630"/>
      <c r="B65" s="633"/>
      <c r="C65" s="431" t="s">
        <v>75</v>
      </c>
      <c r="D65" s="431" t="s">
        <v>75</v>
      </c>
      <c r="E65" s="432">
        <f t="shared" si="3"/>
        <v>4.4000000000000004</v>
      </c>
      <c r="F65" s="433"/>
      <c r="G65" s="434">
        <f t="shared" si="0"/>
        <v>4.4000000000000004</v>
      </c>
      <c r="H65" s="435"/>
      <c r="I65" s="435"/>
      <c r="J65" s="436">
        <v>4.4000000000000004</v>
      </c>
      <c r="K65" s="437"/>
      <c r="L65" s="438"/>
      <c r="M65" s="438"/>
      <c r="N65" s="439" t="s">
        <v>191</v>
      </c>
      <c r="O65" s="642"/>
      <c r="P65" s="377"/>
      <c r="Q65" s="377"/>
      <c r="T65" s="377"/>
      <c r="U65" s="377"/>
      <c r="V65" s="377"/>
      <c r="W65" s="388"/>
      <c r="X65" s="388"/>
      <c r="Y65" s="388"/>
    </row>
    <row r="66" spans="1:25" s="378" customFormat="1">
      <c r="A66" s="630"/>
      <c r="B66" s="633"/>
      <c r="C66" s="431" t="s">
        <v>40</v>
      </c>
      <c r="D66" s="431" t="s">
        <v>40</v>
      </c>
      <c r="E66" s="432">
        <f t="shared" si="3"/>
        <v>14.6</v>
      </c>
      <c r="F66" s="433"/>
      <c r="G66" s="434">
        <f t="shared" si="0"/>
        <v>14.6</v>
      </c>
      <c r="H66" s="435"/>
      <c r="I66" s="435"/>
      <c r="J66" s="436">
        <f>11.7+2.9</f>
        <v>14.6</v>
      </c>
      <c r="K66" s="437"/>
      <c r="L66" s="438"/>
      <c r="M66" s="438"/>
      <c r="N66" s="439" t="s">
        <v>191</v>
      </c>
      <c r="O66" s="642"/>
      <c r="P66" s="377"/>
      <c r="Q66" s="377"/>
      <c r="T66" s="377"/>
      <c r="U66" s="377"/>
      <c r="V66" s="377"/>
      <c r="W66" s="388"/>
      <c r="X66" s="388"/>
      <c r="Y66" s="388"/>
    </row>
    <row r="67" spans="1:25" s="378" customFormat="1">
      <c r="A67" s="630"/>
      <c r="B67" s="633"/>
      <c r="C67" s="431" t="s">
        <v>45</v>
      </c>
      <c r="D67" s="431" t="s">
        <v>168</v>
      </c>
      <c r="E67" s="432">
        <f t="shared" si="3"/>
        <v>2.2000000000000002</v>
      </c>
      <c r="F67" s="433"/>
      <c r="G67" s="434">
        <f t="shared" si="0"/>
        <v>2.2000000000000002</v>
      </c>
      <c r="H67" s="435"/>
      <c r="I67" s="435"/>
      <c r="J67" s="436">
        <v>2.2000000000000002</v>
      </c>
      <c r="K67" s="437"/>
      <c r="L67" s="438"/>
      <c r="M67" s="438"/>
      <c r="N67" s="439" t="s">
        <v>191</v>
      </c>
      <c r="O67" s="642"/>
      <c r="P67" s="377"/>
      <c r="Q67" s="377"/>
      <c r="T67" s="377"/>
      <c r="U67" s="377"/>
      <c r="V67" s="377"/>
      <c r="W67" s="388"/>
      <c r="X67" s="388"/>
      <c r="Y67" s="388"/>
    </row>
    <row r="68" spans="1:25" s="378" customFormat="1">
      <c r="A68" s="630"/>
      <c r="B68" s="633"/>
      <c r="C68" s="431" t="s">
        <v>45</v>
      </c>
      <c r="D68" s="431" t="s">
        <v>170</v>
      </c>
      <c r="E68" s="432">
        <f t="shared" si="3"/>
        <v>1.4</v>
      </c>
      <c r="F68" s="433"/>
      <c r="G68" s="434">
        <f t="shared" si="0"/>
        <v>1.4</v>
      </c>
      <c r="H68" s="435"/>
      <c r="I68" s="435"/>
      <c r="J68" s="436">
        <v>1.4</v>
      </c>
      <c r="K68" s="437"/>
      <c r="L68" s="438"/>
      <c r="M68" s="438"/>
      <c r="N68" s="439" t="s">
        <v>191</v>
      </c>
      <c r="O68" s="642"/>
      <c r="P68" s="377"/>
      <c r="Q68" s="377"/>
      <c r="T68" s="377"/>
      <c r="U68" s="377"/>
      <c r="V68" s="377"/>
      <c r="W68" s="388"/>
      <c r="X68" s="388"/>
      <c r="Y68" s="388"/>
    </row>
    <row r="69" spans="1:25" s="378" customFormat="1">
      <c r="A69" s="630"/>
      <c r="B69" s="633"/>
      <c r="C69" s="431" t="s">
        <v>45</v>
      </c>
      <c r="D69" s="431" t="s">
        <v>171</v>
      </c>
      <c r="E69" s="432">
        <f t="shared" si="3"/>
        <v>0.8</v>
      </c>
      <c r="F69" s="433"/>
      <c r="G69" s="434">
        <f t="shared" si="0"/>
        <v>0.8</v>
      </c>
      <c r="H69" s="435"/>
      <c r="I69" s="435"/>
      <c r="J69" s="436">
        <v>0.8</v>
      </c>
      <c r="K69" s="437"/>
      <c r="L69" s="438"/>
      <c r="M69" s="438"/>
      <c r="N69" s="439" t="s">
        <v>191</v>
      </c>
      <c r="O69" s="642"/>
      <c r="P69" s="377"/>
      <c r="Q69" s="377"/>
      <c r="T69" s="377"/>
      <c r="U69" s="377"/>
      <c r="V69" s="377"/>
      <c r="W69" s="388"/>
      <c r="X69" s="388"/>
      <c r="Y69" s="388"/>
    </row>
    <row r="70" spans="1:25" s="378" customFormat="1">
      <c r="A70" s="630"/>
      <c r="B70" s="633"/>
      <c r="C70" s="431" t="s">
        <v>45</v>
      </c>
      <c r="D70" s="431" t="s">
        <v>167</v>
      </c>
      <c r="E70" s="432">
        <f t="shared" si="3"/>
        <v>0.8</v>
      </c>
      <c r="F70" s="433"/>
      <c r="G70" s="434">
        <f t="shared" si="0"/>
        <v>0.8</v>
      </c>
      <c r="H70" s="435"/>
      <c r="I70" s="435"/>
      <c r="J70" s="436">
        <v>0.8</v>
      </c>
      <c r="K70" s="437"/>
      <c r="L70" s="438"/>
      <c r="M70" s="438"/>
      <c r="N70" s="439" t="s">
        <v>191</v>
      </c>
      <c r="O70" s="642"/>
      <c r="P70" s="377"/>
      <c r="Q70" s="377"/>
      <c r="T70" s="377"/>
      <c r="U70" s="377"/>
      <c r="V70" s="377"/>
      <c r="W70" s="388"/>
      <c r="X70" s="388"/>
      <c r="Y70" s="388"/>
    </row>
    <row r="71" spans="1:25" s="378" customFormat="1">
      <c r="A71" s="630"/>
      <c r="B71" s="633"/>
      <c r="C71" s="431" t="s">
        <v>69</v>
      </c>
      <c r="D71" s="431" t="s">
        <v>69</v>
      </c>
      <c r="E71" s="432">
        <f t="shared" si="3"/>
        <v>23.2</v>
      </c>
      <c r="F71" s="433"/>
      <c r="G71" s="434">
        <f t="shared" si="0"/>
        <v>23.2</v>
      </c>
      <c r="H71" s="435"/>
      <c r="I71" s="435"/>
      <c r="J71" s="436">
        <v>23.2</v>
      </c>
      <c r="K71" s="437"/>
      <c r="L71" s="438"/>
      <c r="M71" s="438"/>
      <c r="N71" s="439" t="s">
        <v>191</v>
      </c>
      <c r="O71" s="642"/>
      <c r="P71" s="377"/>
      <c r="Q71" s="377"/>
      <c r="T71" s="377"/>
      <c r="U71" s="377"/>
      <c r="V71" s="377"/>
      <c r="W71" s="388"/>
      <c r="X71" s="388"/>
      <c r="Y71" s="388"/>
    </row>
    <row r="72" spans="1:25" s="378" customFormat="1">
      <c r="A72" s="631"/>
      <c r="B72" s="634"/>
      <c r="C72" s="440" t="s">
        <v>45</v>
      </c>
      <c r="D72" s="440" t="s">
        <v>164</v>
      </c>
      <c r="E72" s="441">
        <f t="shared" si="3"/>
        <v>18.5</v>
      </c>
      <c r="F72" s="442"/>
      <c r="G72" s="443">
        <f t="shared" si="0"/>
        <v>18.5</v>
      </c>
      <c r="H72" s="444"/>
      <c r="I72" s="444"/>
      <c r="J72" s="445">
        <v>18.5</v>
      </c>
      <c r="K72" s="446"/>
      <c r="L72" s="447"/>
      <c r="M72" s="447"/>
      <c r="N72" s="448" t="s">
        <v>191</v>
      </c>
      <c r="O72" s="643"/>
      <c r="P72" s="377"/>
      <c r="Q72" s="377"/>
      <c r="T72" s="377"/>
      <c r="U72" s="377"/>
      <c r="V72" s="377"/>
      <c r="W72" s="388"/>
      <c r="X72" s="388"/>
      <c r="Y72" s="388"/>
    </row>
    <row r="73" spans="1:25" s="378" customFormat="1" ht="15.75" customHeight="1">
      <c r="A73" s="629">
        <v>43</v>
      </c>
      <c r="B73" s="632" t="s">
        <v>911</v>
      </c>
      <c r="C73" s="423" t="s">
        <v>53</v>
      </c>
      <c r="D73" s="423" t="s">
        <v>53</v>
      </c>
      <c r="E73" s="424">
        <f>F73+G73</f>
        <v>6.26</v>
      </c>
      <c r="F73" s="425"/>
      <c r="G73" s="426">
        <f t="shared" si="0"/>
        <v>6.26</v>
      </c>
      <c r="H73" s="427"/>
      <c r="I73" s="427"/>
      <c r="J73" s="428">
        <v>6.26</v>
      </c>
      <c r="K73" s="429"/>
      <c r="L73" s="430"/>
      <c r="M73" s="430"/>
      <c r="N73" s="402" t="s">
        <v>191</v>
      </c>
      <c r="O73" s="635" t="s">
        <v>912</v>
      </c>
      <c r="P73" s="377"/>
      <c r="Q73" s="377"/>
      <c r="T73" s="377"/>
      <c r="U73" s="377"/>
      <c r="V73" s="377"/>
      <c r="W73" s="388"/>
      <c r="X73" s="388"/>
      <c r="Y73" s="388"/>
    </row>
    <row r="74" spans="1:25" s="378" customFormat="1" ht="15.75" customHeight="1">
      <c r="A74" s="630"/>
      <c r="B74" s="633"/>
      <c r="C74" s="431" t="s">
        <v>40</v>
      </c>
      <c r="D74" s="431" t="s">
        <v>40</v>
      </c>
      <c r="E74" s="432">
        <f t="shared" ref="E74:E81" si="4">F74+G74</f>
        <v>3.22</v>
      </c>
      <c r="F74" s="434"/>
      <c r="G74" s="434">
        <f t="shared" si="0"/>
        <v>3.22</v>
      </c>
      <c r="H74" s="435"/>
      <c r="I74" s="435"/>
      <c r="J74" s="436">
        <v>3.22</v>
      </c>
      <c r="K74" s="437"/>
      <c r="L74" s="438"/>
      <c r="M74" s="438"/>
      <c r="N74" s="439" t="s">
        <v>191</v>
      </c>
      <c r="O74" s="636"/>
      <c r="P74" s="377"/>
      <c r="Q74" s="377"/>
      <c r="T74" s="377"/>
      <c r="U74" s="377"/>
      <c r="V74" s="377"/>
      <c r="W74" s="388"/>
      <c r="X74" s="388"/>
      <c r="Y74" s="388"/>
    </row>
    <row r="75" spans="1:25" s="378" customFormat="1" ht="15.75" customHeight="1">
      <c r="A75" s="630"/>
      <c r="B75" s="633"/>
      <c r="C75" s="431" t="s">
        <v>45</v>
      </c>
      <c r="D75" s="431" t="s">
        <v>170</v>
      </c>
      <c r="E75" s="432">
        <f t="shared" si="4"/>
        <v>0.18</v>
      </c>
      <c r="F75" s="434"/>
      <c r="G75" s="434">
        <f t="shared" si="0"/>
        <v>0.18</v>
      </c>
      <c r="H75" s="435"/>
      <c r="I75" s="435"/>
      <c r="J75" s="436">
        <v>0.18</v>
      </c>
      <c r="K75" s="437"/>
      <c r="L75" s="438"/>
      <c r="M75" s="438"/>
      <c r="N75" s="439" t="s">
        <v>191</v>
      </c>
      <c r="O75" s="636"/>
      <c r="P75" s="377"/>
      <c r="Q75" s="377"/>
      <c r="T75" s="377"/>
      <c r="U75" s="377"/>
      <c r="V75" s="377"/>
      <c r="W75" s="388"/>
      <c r="X75" s="388"/>
      <c r="Y75" s="388"/>
    </row>
    <row r="76" spans="1:25" s="378" customFormat="1" ht="15.75" customHeight="1">
      <c r="A76" s="630"/>
      <c r="B76" s="633"/>
      <c r="C76" s="431" t="s">
        <v>45</v>
      </c>
      <c r="D76" s="431" t="s">
        <v>168</v>
      </c>
      <c r="E76" s="432">
        <f t="shared" si="4"/>
        <v>0.66</v>
      </c>
      <c r="F76" s="434"/>
      <c r="G76" s="434">
        <f t="shared" si="0"/>
        <v>0.66</v>
      </c>
      <c r="H76" s="435"/>
      <c r="I76" s="435"/>
      <c r="J76" s="436">
        <v>0.66</v>
      </c>
      <c r="K76" s="437"/>
      <c r="L76" s="438"/>
      <c r="M76" s="438"/>
      <c r="N76" s="439" t="s">
        <v>191</v>
      </c>
      <c r="O76" s="636"/>
      <c r="P76" s="377"/>
      <c r="Q76" s="377"/>
      <c r="T76" s="377"/>
      <c r="U76" s="377"/>
      <c r="V76" s="377"/>
      <c r="W76" s="388"/>
      <c r="X76" s="388"/>
      <c r="Y76" s="388"/>
    </row>
    <row r="77" spans="1:25" s="378" customFormat="1" ht="15.75" customHeight="1">
      <c r="A77" s="630"/>
      <c r="B77" s="633"/>
      <c r="C77" s="431" t="s">
        <v>45</v>
      </c>
      <c r="D77" s="431" t="s">
        <v>169</v>
      </c>
      <c r="E77" s="432">
        <f t="shared" si="4"/>
        <v>0.09</v>
      </c>
      <c r="F77" s="434"/>
      <c r="G77" s="434">
        <f t="shared" si="0"/>
        <v>0.09</v>
      </c>
      <c r="H77" s="435"/>
      <c r="I77" s="435"/>
      <c r="J77" s="436">
        <v>0.09</v>
      </c>
      <c r="K77" s="437"/>
      <c r="L77" s="438"/>
      <c r="M77" s="438"/>
      <c r="N77" s="439" t="s">
        <v>191</v>
      </c>
      <c r="O77" s="636"/>
      <c r="P77" s="377"/>
      <c r="Q77" s="377"/>
      <c r="T77" s="377"/>
      <c r="U77" s="377"/>
      <c r="V77" s="377"/>
      <c r="W77" s="388"/>
      <c r="X77" s="388"/>
      <c r="Y77" s="388"/>
    </row>
    <row r="78" spans="1:25" s="378" customFormat="1" ht="15.75" customHeight="1">
      <c r="A78" s="630"/>
      <c r="B78" s="633"/>
      <c r="C78" s="431" t="s">
        <v>45</v>
      </c>
      <c r="D78" s="431" t="s">
        <v>165</v>
      </c>
      <c r="E78" s="432">
        <f t="shared" si="4"/>
        <v>0.04</v>
      </c>
      <c r="F78" s="434"/>
      <c r="G78" s="434">
        <f t="shared" si="0"/>
        <v>0.04</v>
      </c>
      <c r="H78" s="435"/>
      <c r="I78" s="435"/>
      <c r="J78" s="436">
        <v>0.04</v>
      </c>
      <c r="K78" s="437"/>
      <c r="L78" s="438"/>
      <c r="M78" s="438"/>
      <c r="N78" s="439" t="s">
        <v>191</v>
      </c>
      <c r="O78" s="636"/>
      <c r="P78" s="377"/>
      <c r="Q78" s="377"/>
      <c r="T78" s="377"/>
      <c r="U78" s="377"/>
      <c r="V78" s="377"/>
      <c r="W78" s="388"/>
      <c r="X78" s="388"/>
      <c r="Y78" s="388"/>
    </row>
    <row r="79" spans="1:25" s="378" customFormat="1" ht="15.75" customHeight="1">
      <c r="A79" s="630"/>
      <c r="B79" s="633"/>
      <c r="C79" s="431" t="s">
        <v>45</v>
      </c>
      <c r="D79" s="431" t="s">
        <v>164</v>
      </c>
      <c r="E79" s="432">
        <f t="shared" si="4"/>
        <v>3.21</v>
      </c>
      <c r="F79" s="434"/>
      <c r="G79" s="434">
        <f t="shared" si="0"/>
        <v>3.21</v>
      </c>
      <c r="H79" s="435"/>
      <c r="I79" s="435"/>
      <c r="J79" s="436">
        <v>3.21</v>
      </c>
      <c r="K79" s="437"/>
      <c r="L79" s="438"/>
      <c r="M79" s="438"/>
      <c r="N79" s="439" t="s">
        <v>191</v>
      </c>
      <c r="O79" s="636"/>
      <c r="P79" s="377"/>
      <c r="Q79" s="377"/>
      <c r="T79" s="377"/>
      <c r="U79" s="377"/>
      <c r="V79" s="377"/>
      <c r="W79" s="388"/>
      <c r="X79" s="388"/>
      <c r="Y79" s="388"/>
    </row>
    <row r="80" spans="1:25" s="378" customFormat="1" ht="15.75" customHeight="1">
      <c r="A80" s="630"/>
      <c r="B80" s="633"/>
      <c r="C80" s="431" t="s">
        <v>69</v>
      </c>
      <c r="D80" s="431" t="s">
        <v>69</v>
      </c>
      <c r="E80" s="432">
        <f t="shared" si="4"/>
        <v>0.48</v>
      </c>
      <c r="F80" s="434"/>
      <c r="G80" s="434">
        <f t="shared" si="0"/>
        <v>0.48</v>
      </c>
      <c r="H80" s="435"/>
      <c r="I80" s="435"/>
      <c r="J80" s="436">
        <v>0.48</v>
      </c>
      <c r="K80" s="437"/>
      <c r="L80" s="438"/>
      <c r="M80" s="438"/>
      <c r="N80" s="439" t="s">
        <v>191</v>
      </c>
      <c r="O80" s="636"/>
      <c r="P80" s="377"/>
      <c r="Q80" s="377"/>
      <c r="T80" s="377"/>
      <c r="U80" s="377"/>
      <c r="V80" s="377"/>
      <c r="W80" s="388"/>
      <c r="X80" s="388"/>
      <c r="Y80" s="388"/>
    </row>
    <row r="81" spans="1:25" s="378" customFormat="1" ht="15.75" customHeight="1">
      <c r="A81" s="631"/>
      <c r="B81" s="634"/>
      <c r="C81" s="440" t="s">
        <v>75</v>
      </c>
      <c r="D81" s="440" t="s">
        <v>75</v>
      </c>
      <c r="E81" s="441">
        <f t="shared" si="4"/>
        <v>0.86</v>
      </c>
      <c r="F81" s="434"/>
      <c r="G81" s="443">
        <f t="shared" ref="G81:G144" si="5">SUM(H81:M81)</f>
        <v>0.86</v>
      </c>
      <c r="H81" s="444"/>
      <c r="I81" s="444"/>
      <c r="J81" s="445">
        <v>0.86</v>
      </c>
      <c r="K81" s="446"/>
      <c r="L81" s="447"/>
      <c r="M81" s="447"/>
      <c r="N81" s="448" t="s">
        <v>191</v>
      </c>
      <c r="O81" s="636"/>
      <c r="P81" s="377"/>
      <c r="Q81" s="377"/>
      <c r="T81" s="377"/>
      <c r="U81" s="377"/>
      <c r="V81" s="377"/>
      <c r="W81" s="388"/>
      <c r="X81" s="388"/>
      <c r="Y81" s="388"/>
    </row>
    <row r="82" spans="1:25" s="378" customFormat="1">
      <c r="A82" s="629">
        <v>44</v>
      </c>
      <c r="B82" s="632" t="s">
        <v>913</v>
      </c>
      <c r="C82" s="423" t="s">
        <v>53</v>
      </c>
      <c r="D82" s="423" t="s">
        <v>53</v>
      </c>
      <c r="E82" s="424">
        <f t="shared" si="3"/>
        <v>8.51</v>
      </c>
      <c r="F82" s="425"/>
      <c r="G82" s="426">
        <f t="shared" si="5"/>
        <v>8.51</v>
      </c>
      <c r="H82" s="427"/>
      <c r="I82" s="427"/>
      <c r="J82" s="428">
        <v>8.51</v>
      </c>
      <c r="K82" s="429"/>
      <c r="L82" s="430"/>
      <c r="M82" s="430"/>
      <c r="N82" s="402" t="s">
        <v>191</v>
      </c>
      <c r="O82" s="636"/>
      <c r="P82" s="377"/>
      <c r="Q82" s="377"/>
      <c r="T82" s="377"/>
      <c r="U82" s="377"/>
      <c r="V82" s="377"/>
      <c r="W82" s="388"/>
      <c r="X82" s="388"/>
      <c r="Y82" s="388"/>
    </row>
    <row r="83" spans="1:25" s="378" customFormat="1">
      <c r="A83" s="630"/>
      <c r="B83" s="633"/>
      <c r="C83" s="431" t="s">
        <v>40</v>
      </c>
      <c r="D83" s="431" t="s">
        <v>40</v>
      </c>
      <c r="E83" s="432">
        <f t="shared" si="3"/>
        <v>2.98</v>
      </c>
      <c r="F83" s="433"/>
      <c r="G83" s="434">
        <f t="shared" si="5"/>
        <v>2.98</v>
      </c>
      <c r="H83" s="435"/>
      <c r="I83" s="435"/>
      <c r="J83" s="436">
        <v>2.98</v>
      </c>
      <c r="K83" s="437"/>
      <c r="L83" s="438"/>
      <c r="M83" s="438"/>
      <c r="N83" s="439" t="s">
        <v>191</v>
      </c>
      <c r="O83" s="636"/>
      <c r="P83" s="377"/>
      <c r="Q83" s="377"/>
      <c r="T83" s="377"/>
      <c r="U83" s="377"/>
      <c r="V83" s="377"/>
      <c r="W83" s="388"/>
      <c r="X83" s="388"/>
      <c r="Y83" s="388"/>
    </row>
    <row r="84" spans="1:25" s="378" customFormat="1">
      <c r="A84" s="630"/>
      <c r="B84" s="633"/>
      <c r="C84" s="431" t="s">
        <v>45</v>
      </c>
      <c r="D84" s="431" t="s">
        <v>170</v>
      </c>
      <c r="E84" s="432">
        <f t="shared" si="3"/>
        <v>0.18</v>
      </c>
      <c r="F84" s="433"/>
      <c r="G84" s="434">
        <f t="shared" si="5"/>
        <v>0.18</v>
      </c>
      <c r="H84" s="435"/>
      <c r="I84" s="435"/>
      <c r="J84" s="436">
        <v>0.18</v>
      </c>
      <c r="K84" s="437"/>
      <c r="L84" s="438"/>
      <c r="M84" s="438"/>
      <c r="N84" s="439" t="s">
        <v>191</v>
      </c>
      <c r="O84" s="636"/>
      <c r="P84" s="377"/>
      <c r="Q84" s="377"/>
      <c r="T84" s="377"/>
      <c r="U84" s="377"/>
      <c r="V84" s="377"/>
      <c r="W84" s="388"/>
      <c r="X84" s="388"/>
      <c r="Y84" s="388"/>
    </row>
    <row r="85" spans="1:25" s="378" customFormat="1">
      <c r="A85" s="630"/>
      <c r="B85" s="633"/>
      <c r="C85" s="431" t="s">
        <v>45</v>
      </c>
      <c r="D85" s="431" t="s">
        <v>168</v>
      </c>
      <c r="E85" s="432">
        <f t="shared" si="3"/>
        <v>0.89</v>
      </c>
      <c r="F85" s="433"/>
      <c r="G85" s="434">
        <f t="shared" si="5"/>
        <v>0.89</v>
      </c>
      <c r="H85" s="435"/>
      <c r="I85" s="435"/>
      <c r="J85" s="436">
        <v>0.89</v>
      </c>
      <c r="K85" s="437"/>
      <c r="L85" s="438"/>
      <c r="M85" s="438"/>
      <c r="N85" s="439" t="s">
        <v>191</v>
      </c>
      <c r="O85" s="636"/>
      <c r="P85" s="377"/>
      <c r="Q85" s="377"/>
      <c r="T85" s="377"/>
      <c r="U85" s="377"/>
      <c r="V85" s="377"/>
      <c r="W85" s="388"/>
      <c r="X85" s="388"/>
      <c r="Y85" s="388"/>
    </row>
    <row r="86" spans="1:25" s="378" customFormat="1">
      <c r="A86" s="630"/>
      <c r="B86" s="633"/>
      <c r="C86" s="431" t="s">
        <v>45</v>
      </c>
      <c r="D86" s="431" t="s">
        <v>169</v>
      </c>
      <c r="E86" s="432">
        <f t="shared" si="3"/>
        <v>0.18</v>
      </c>
      <c r="F86" s="433"/>
      <c r="G86" s="434">
        <f t="shared" si="5"/>
        <v>0.18</v>
      </c>
      <c r="H86" s="435"/>
      <c r="I86" s="435"/>
      <c r="J86" s="436">
        <v>0.18</v>
      </c>
      <c r="K86" s="437"/>
      <c r="L86" s="438"/>
      <c r="M86" s="438"/>
      <c r="N86" s="439" t="s">
        <v>191</v>
      </c>
      <c r="O86" s="636"/>
      <c r="P86" s="377"/>
      <c r="Q86" s="377"/>
      <c r="T86" s="377"/>
      <c r="U86" s="377"/>
      <c r="V86" s="377"/>
      <c r="W86" s="388"/>
      <c r="X86" s="388"/>
      <c r="Y86" s="388"/>
    </row>
    <row r="87" spans="1:25" s="378" customFormat="1">
      <c r="A87" s="630"/>
      <c r="B87" s="633"/>
      <c r="C87" s="431" t="s">
        <v>45</v>
      </c>
      <c r="D87" s="431" t="s">
        <v>165</v>
      </c>
      <c r="E87" s="432">
        <f t="shared" si="3"/>
        <v>0.06</v>
      </c>
      <c r="F87" s="433"/>
      <c r="G87" s="434">
        <f t="shared" si="5"/>
        <v>0.06</v>
      </c>
      <c r="H87" s="435"/>
      <c r="I87" s="435"/>
      <c r="J87" s="436">
        <v>0.06</v>
      </c>
      <c r="K87" s="437"/>
      <c r="L87" s="438"/>
      <c r="M87" s="438"/>
      <c r="N87" s="439" t="s">
        <v>191</v>
      </c>
      <c r="O87" s="636"/>
      <c r="P87" s="377"/>
      <c r="Q87" s="377"/>
      <c r="T87" s="377"/>
      <c r="U87" s="377"/>
      <c r="V87" s="377"/>
      <c r="W87" s="388"/>
      <c r="X87" s="388"/>
      <c r="Y87" s="388"/>
    </row>
    <row r="88" spans="1:25" s="378" customFormat="1">
      <c r="A88" s="630"/>
      <c r="B88" s="633"/>
      <c r="C88" s="431" t="s">
        <v>45</v>
      </c>
      <c r="D88" s="431" t="s">
        <v>164</v>
      </c>
      <c r="E88" s="432">
        <f t="shared" si="3"/>
        <v>3.8</v>
      </c>
      <c r="F88" s="433"/>
      <c r="G88" s="434">
        <f t="shared" si="5"/>
        <v>3.8</v>
      </c>
      <c r="H88" s="435"/>
      <c r="I88" s="435"/>
      <c r="J88" s="436">
        <v>3.8</v>
      </c>
      <c r="K88" s="437"/>
      <c r="L88" s="438"/>
      <c r="M88" s="438"/>
      <c r="N88" s="439" t="s">
        <v>191</v>
      </c>
      <c r="O88" s="636"/>
      <c r="P88" s="377"/>
      <c r="Q88" s="377"/>
      <c r="T88" s="377"/>
      <c r="U88" s="377"/>
      <c r="V88" s="377"/>
      <c r="W88" s="388"/>
      <c r="X88" s="388"/>
      <c r="Y88" s="388"/>
    </row>
    <row r="89" spans="1:25" s="378" customFormat="1">
      <c r="A89" s="630"/>
      <c r="B89" s="633"/>
      <c r="C89" s="431" t="s">
        <v>69</v>
      </c>
      <c r="D89" s="431" t="s">
        <v>69</v>
      </c>
      <c r="E89" s="432">
        <f t="shared" si="3"/>
        <v>2.2999999999999998</v>
      </c>
      <c r="F89" s="433"/>
      <c r="G89" s="434">
        <f t="shared" si="5"/>
        <v>2.2999999999999998</v>
      </c>
      <c r="H89" s="435"/>
      <c r="I89" s="435"/>
      <c r="J89" s="436">
        <v>2.2999999999999998</v>
      </c>
      <c r="K89" s="437"/>
      <c r="L89" s="438"/>
      <c r="M89" s="438"/>
      <c r="N89" s="439" t="s">
        <v>191</v>
      </c>
      <c r="O89" s="636"/>
      <c r="P89" s="377"/>
      <c r="Q89" s="377"/>
      <c r="T89" s="377"/>
      <c r="U89" s="377"/>
      <c r="V89" s="377"/>
      <c r="W89" s="388"/>
      <c r="X89" s="388"/>
      <c r="Y89" s="388"/>
    </row>
    <row r="90" spans="1:25" s="378" customFormat="1">
      <c r="A90" s="631"/>
      <c r="B90" s="634"/>
      <c r="C90" s="440" t="s">
        <v>75</v>
      </c>
      <c r="D90" s="440" t="s">
        <v>75</v>
      </c>
      <c r="E90" s="441">
        <f t="shared" si="3"/>
        <v>1.1000000000000001</v>
      </c>
      <c r="F90" s="442"/>
      <c r="G90" s="443">
        <f t="shared" si="5"/>
        <v>1.1000000000000001</v>
      </c>
      <c r="H90" s="444"/>
      <c r="I90" s="444"/>
      <c r="J90" s="445">
        <v>1.1000000000000001</v>
      </c>
      <c r="K90" s="446"/>
      <c r="L90" s="447"/>
      <c r="M90" s="447"/>
      <c r="N90" s="448" t="s">
        <v>191</v>
      </c>
      <c r="O90" s="636"/>
      <c r="P90" s="377"/>
      <c r="Q90" s="377"/>
      <c r="T90" s="377"/>
      <c r="U90" s="377"/>
      <c r="V90" s="377"/>
      <c r="W90" s="388"/>
      <c r="X90" s="388"/>
      <c r="Y90" s="388"/>
    </row>
    <row r="91" spans="1:25" s="378" customFormat="1">
      <c r="A91" s="369">
        <v>45</v>
      </c>
      <c r="B91" s="370" t="s">
        <v>914</v>
      </c>
      <c r="C91" s="363" t="s">
        <v>57</v>
      </c>
      <c r="D91" s="363" t="s">
        <v>57</v>
      </c>
      <c r="E91" s="384">
        <f t="shared" si="3"/>
        <v>1</v>
      </c>
      <c r="F91" s="385"/>
      <c r="G91" s="373">
        <f t="shared" si="5"/>
        <v>1</v>
      </c>
      <c r="H91" s="386"/>
      <c r="I91" s="386"/>
      <c r="J91" s="417">
        <v>1</v>
      </c>
      <c r="K91" s="418"/>
      <c r="L91" s="387"/>
      <c r="M91" s="387"/>
      <c r="N91" s="397" t="s">
        <v>183</v>
      </c>
      <c r="O91" s="637"/>
      <c r="P91" s="377"/>
      <c r="Q91" s="377"/>
      <c r="T91" s="377"/>
      <c r="U91" s="377"/>
      <c r="V91" s="377"/>
      <c r="W91" s="388"/>
      <c r="X91" s="388"/>
      <c r="Y91" s="388"/>
    </row>
    <row r="92" spans="1:25" s="378" customFormat="1" ht="15.75" customHeight="1">
      <c r="A92" s="369">
        <v>46</v>
      </c>
      <c r="B92" s="370" t="s">
        <v>915</v>
      </c>
      <c r="C92" s="363" t="s">
        <v>53</v>
      </c>
      <c r="D92" s="363" t="s">
        <v>53</v>
      </c>
      <c r="E92" s="384">
        <f t="shared" si="3"/>
        <v>7.47</v>
      </c>
      <c r="F92" s="385"/>
      <c r="G92" s="373">
        <f t="shared" si="5"/>
        <v>7.47</v>
      </c>
      <c r="H92" s="386"/>
      <c r="I92" s="386"/>
      <c r="J92" s="417">
        <v>7.47</v>
      </c>
      <c r="K92" s="418"/>
      <c r="L92" s="387"/>
      <c r="M92" s="387"/>
      <c r="N92" s="397" t="s">
        <v>183</v>
      </c>
      <c r="O92" s="376" t="s">
        <v>916</v>
      </c>
      <c r="P92" s="377"/>
      <c r="Q92" s="377"/>
      <c r="T92" s="377"/>
      <c r="U92" s="377"/>
      <c r="V92" s="377"/>
      <c r="W92" s="388"/>
      <c r="X92" s="388"/>
      <c r="Y92" s="388"/>
    </row>
    <row r="93" spans="1:25" s="378" customFormat="1" ht="63">
      <c r="A93" s="369">
        <v>47</v>
      </c>
      <c r="B93" s="370" t="s">
        <v>917</v>
      </c>
      <c r="C93" s="363" t="s">
        <v>45</v>
      </c>
      <c r="D93" s="363" t="s">
        <v>168</v>
      </c>
      <c r="E93" s="384">
        <f t="shared" si="3"/>
        <v>0.75</v>
      </c>
      <c r="F93" s="385">
        <v>0.75</v>
      </c>
      <c r="G93" s="373">
        <f t="shared" si="5"/>
        <v>0</v>
      </c>
      <c r="H93" s="386"/>
      <c r="I93" s="386"/>
      <c r="J93" s="417"/>
      <c r="K93" s="418"/>
      <c r="L93" s="387"/>
      <c r="M93" s="387"/>
      <c r="N93" s="397" t="s">
        <v>183</v>
      </c>
      <c r="O93" s="376" t="s">
        <v>918</v>
      </c>
      <c r="P93" s="377"/>
      <c r="Q93" s="377"/>
      <c r="T93" s="377"/>
      <c r="U93" s="377"/>
      <c r="V93" s="377"/>
      <c r="W93" s="388"/>
      <c r="X93" s="388"/>
      <c r="Y93" s="388"/>
    </row>
    <row r="94" spans="1:25" s="378" customFormat="1" ht="47.25" customHeight="1">
      <c r="A94" s="369">
        <v>48</v>
      </c>
      <c r="B94" s="370" t="s">
        <v>919</v>
      </c>
      <c r="C94" s="363" t="s">
        <v>53</v>
      </c>
      <c r="D94" s="363" t="s">
        <v>53</v>
      </c>
      <c r="E94" s="384">
        <f t="shared" si="3"/>
        <v>0.39</v>
      </c>
      <c r="F94" s="385">
        <v>0.39</v>
      </c>
      <c r="G94" s="373">
        <f t="shared" si="5"/>
        <v>0</v>
      </c>
      <c r="H94" s="386"/>
      <c r="I94" s="386"/>
      <c r="J94" s="417"/>
      <c r="K94" s="418"/>
      <c r="L94" s="387"/>
      <c r="M94" s="387"/>
      <c r="N94" s="397" t="s">
        <v>183</v>
      </c>
      <c r="O94" s="638" t="s">
        <v>920</v>
      </c>
      <c r="P94" s="377"/>
      <c r="Q94" s="377"/>
      <c r="T94" s="377"/>
      <c r="U94" s="377"/>
      <c r="V94" s="377"/>
      <c r="W94" s="388"/>
      <c r="X94" s="388"/>
      <c r="Y94" s="388"/>
    </row>
    <row r="95" spans="1:25" s="378" customFormat="1" ht="31.5">
      <c r="A95" s="369">
        <v>49</v>
      </c>
      <c r="B95" s="370" t="s">
        <v>921</v>
      </c>
      <c r="C95" s="363" t="s">
        <v>53</v>
      </c>
      <c r="D95" s="363" t="s">
        <v>53</v>
      </c>
      <c r="E95" s="384">
        <f t="shared" si="3"/>
        <v>0.67</v>
      </c>
      <c r="F95" s="385">
        <v>0.67</v>
      </c>
      <c r="G95" s="373">
        <f t="shared" si="5"/>
        <v>0</v>
      </c>
      <c r="H95" s="386"/>
      <c r="I95" s="386"/>
      <c r="J95" s="417"/>
      <c r="K95" s="418"/>
      <c r="L95" s="387"/>
      <c r="M95" s="387"/>
      <c r="N95" s="397" t="s">
        <v>183</v>
      </c>
      <c r="O95" s="639"/>
      <c r="P95" s="377"/>
      <c r="Q95" s="377"/>
      <c r="T95" s="377"/>
      <c r="U95" s="377"/>
      <c r="V95" s="377"/>
      <c r="W95" s="388"/>
      <c r="X95" s="388"/>
      <c r="Y95" s="388"/>
    </row>
    <row r="96" spans="1:25" s="378" customFormat="1" ht="47.25">
      <c r="A96" s="369">
        <v>50</v>
      </c>
      <c r="B96" s="370" t="s">
        <v>922</v>
      </c>
      <c r="C96" s="363" t="s">
        <v>53</v>
      </c>
      <c r="D96" s="363" t="s">
        <v>53</v>
      </c>
      <c r="E96" s="384">
        <f t="shared" si="3"/>
        <v>0.33</v>
      </c>
      <c r="F96" s="385">
        <v>0.33</v>
      </c>
      <c r="G96" s="373">
        <f t="shared" si="5"/>
        <v>0</v>
      </c>
      <c r="H96" s="386"/>
      <c r="I96" s="386"/>
      <c r="J96" s="417"/>
      <c r="K96" s="418"/>
      <c r="L96" s="387"/>
      <c r="M96" s="387"/>
      <c r="N96" s="397" t="s">
        <v>183</v>
      </c>
      <c r="O96" s="639"/>
      <c r="P96" s="377"/>
      <c r="Q96" s="377"/>
      <c r="T96" s="377"/>
      <c r="U96" s="377"/>
      <c r="V96" s="377"/>
      <c r="W96" s="388"/>
      <c r="X96" s="388"/>
      <c r="Y96" s="388"/>
    </row>
    <row r="97" spans="1:28" s="378" customFormat="1" ht="31.5">
      <c r="A97" s="369">
        <v>51</v>
      </c>
      <c r="B97" s="370" t="s">
        <v>923</v>
      </c>
      <c r="C97" s="363" t="s">
        <v>42</v>
      </c>
      <c r="D97" s="363" t="s">
        <v>42</v>
      </c>
      <c r="E97" s="384">
        <f t="shared" si="3"/>
        <v>3</v>
      </c>
      <c r="F97" s="385"/>
      <c r="G97" s="373">
        <f t="shared" si="5"/>
        <v>3</v>
      </c>
      <c r="H97" s="386"/>
      <c r="I97" s="386"/>
      <c r="J97" s="417">
        <v>3</v>
      </c>
      <c r="K97" s="418"/>
      <c r="L97" s="387"/>
      <c r="M97" s="387"/>
      <c r="N97" s="397" t="s">
        <v>183</v>
      </c>
      <c r="O97" s="640"/>
      <c r="P97" s="377"/>
      <c r="Q97" s="377"/>
      <c r="T97" s="377"/>
      <c r="U97" s="377"/>
      <c r="V97" s="377"/>
      <c r="W97" s="388"/>
      <c r="X97" s="388"/>
      <c r="Y97" s="388"/>
    </row>
    <row r="98" spans="1:28" s="378" customFormat="1" ht="31.5">
      <c r="A98" s="369"/>
      <c r="B98" s="449" t="s">
        <v>924</v>
      </c>
      <c r="C98" s="363"/>
      <c r="D98" s="363"/>
      <c r="E98" s="384"/>
      <c r="F98" s="385"/>
      <c r="G98" s="373">
        <f t="shared" si="5"/>
        <v>0</v>
      </c>
      <c r="H98" s="386"/>
      <c r="I98" s="386"/>
      <c r="J98" s="417"/>
      <c r="K98" s="418"/>
      <c r="L98" s="387"/>
      <c r="M98" s="387"/>
      <c r="N98" s="397"/>
      <c r="O98" s="376"/>
      <c r="P98" s="377"/>
      <c r="Q98" s="377"/>
      <c r="T98" s="377"/>
      <c r="U98" s="377"/>
      <c r="V98" s="377"/>
      <c r="W98" s="388"/>
      <c r="X98" s="388"/>
      <c r="Y98" s="388"/>
    </row>
    <row r="99" spans="1:28" s="378" customFormat="1" ht="31.5">
      <c r="A99" s="369">
        <v>1</v>
      </c>
      <c r="B99" s="370" t="s">
        <v>925</v>
      </c>
      <c r="C99" s="363" t="s">
        <v>45</v>
      </c>
      <c r="D99" s="363" t="s">
        <v>168</v>
      </c>
      <c r="E99" s="384">
        <f t="shared" ref="E99:E121" si="6">F99+G99</f>
        <v>1.18</v>
      </c>
      <c r="F99" s="385">
        <v>1.18</v>
      </c>
      <c r="G99" s="373">
        <f t="shared" si="5"/>
        <v>0</v>
      </c>
      <c r="H99" s="386"/>
      <c r="I99" s="386"/>
      <c r="J99" s="417"/>
      <c r="K99" s="418"/>
      <c r="L99" s="387"/>
      <c r="M99" s="387"/>
      <c r="N99" s="397" t="s">
        <v>191</v>
      </c>
      <c r="O99" s="613" t="s">
        <v>926</v>
      </c>
      <c r="P99" s="377"/>
      <c r="Q99" s="377"/>
      <c r="T99" s="377"/>
      <c r="U99" s="377"/>
      <c r="V99" s="377"/>
      <c r="W99" s="388"/>
      <c r="X99" s="388"/>
      <c r="Y99" s="388"/>
    </row>
    <row r="100" spans="1:28" s="378" customFormat="1">
      <c r="A100" s="369">
        <v>2</v>
      </c>
      <c r="B100" s="370" t="s">
        <v>927</v>
      </c>
      <c r="C100" s="363" t="s">
        <v>45</v>
      </c>
      <c r="D100" s="363" t="s">
        <v>168</v>
      </c>
      <c r="E100" s="384">
        <f t="shared" si="6"/>
        <v>0.2</v>
      </c>
      <c r="F100" s="385">
        <v>0.2</v>
      </c>
      <c r="G100" s="373">
        <f t="shared" si="5"/>
        <v>0</v>
      </c>
      <c r="H100" s="386"/>
      <c r="I100" s="386"/>
      <c r="J100" s="417"/>
      <c r="K100" s="418"/>
      <c r="L100" s="387"/>
      <c r="M100" s="387"/>
      <c r="N100" s="397" t="s">
        <v>191</v>
      </c>
      <c r="O100" s="613"/>
      <c r="P100" s="377"/>
      <c r="Q100" s="377"/>
      <c r="T100" s="377"/>
      <c r="U100" s="377"/>
      <c r="V100" s="377"/>
      <c r="W100" s="388"/>
      <c r="X100" s="388"/>
      <c r="Y100" s="388"/>
    </row>
    <row r="101" spans="1:28" s="378" customFormat="1">
      <c r="A101" s="369">
        <v>3</v>
      </c>
      <c r="B101" s="370" t="s">
        <v>928</v>
      </c>
      <c r="C101" s="363" t="s">
        <v>45</v>
      </c>
      <c r="D101" s="363" t="s">
        <v>168</v>
      </c>
      <c r="E101" s="384">
        <f t="shared" si="6"/>
        <v>0.2</v>
      </c>
      <c r="F101" s="385">
        <v>0.2</v>
      </c>
      <c r="G101" s="373">
        <f t="shared" si="5"/>
        <v>0</v>
      </c>
      <c r="H101" s="386"/>
      <c r="I101" s="386"/>
      <c r="J101" s="417"/>
      <c r="K101" s="418"/>
      <c r="L101" s="387"/>
      <c r="M101" s="387"/>
      <c r="N101" s="397" t="s">
        <v>191</v>
      </c>
      <c r="O101" s="613"/>
      <c r="P101" s="377"/>
      <c r="Q101" s="377"/>
      <c r="T101" s="377"/>
      <c r="U101" s="377"/>
      <c r="V101" s="377"/>
      <c r="W101" s="388"/>
      <c r="X101" s="388"/>
      <c r="Y101" s="388"/>
    </row>
    <row r="102" spans="1:28" s="378" customFormat="1">
      <c r="A102" s="369">
        <v>4</v>
      </c>
      <c r="B102" s="370" t="s">
        <v>929</v>
      </c>
      <c r="C102" s="363" t="s">
        <v>45</v>
      </c>
      <c r="D102" s="363" t="s">
        <v>168</v>
      </c>
      <c r="E102" s="384">
        <f t="shared" si="6"/>
        <v>0.25</v>
      </c>
      <c r="F102" s="385">
        <v>0.25</v>
      </c>
      <c r="G102" s="373">
        <f t="shared" si="5"/>
        <v>0</v>
      </c>
      <c r="H102" s="386"/>
      <c r="I102" s="386"/>
      <c r="J102" s="417"/>
      <c r="K102" s="418"/>
      <c r="L102" s="387"/>
      <c r="M102" s="387"/>
      <c r="N102" s="397" t="s">
        <v>191</v>
      </c>
      <c r="O102" s="613"/>
      <c r="P102" s="377"/>
      <c r="Q102" s="377"/>
      <c r="T102" s="377"/>
      <c r="U102" s="377"/>
      <c r="V102" s="377"/>
      <c r="W102" s="388"/>
      <c r="X102" s="388"/>
      <c r="Y102" s="388"/>
    </row>
    <row r="103" spans="1:28" s="378" customFormat="1">
      <c r="A103" s="369">
        <v>5</v>
      </c>
      <c r="B103" s="370" t="s">
        <v>930</v>
      </c>
      <c r="C103" s="363" t="s">
        <v>45</v>
      </c>
      <c r="D103" s="363" t="s">
        <v>168</v>
      </c>
      <c r="E103" s="384">
        <f t="shared" si="6"/>
        <v>0.25</v>
      </c>
      <c r="F103" s="385">
        <v>0.25</v>
      </c>
      <c r="G103" s="373">
        <f t="shared" si="5"/>
        <v>0</v>
      </c>
      <c r="H103" s="386"/>
      <c r="I103" s="386"/>
      <c r="J103" s="417"/>
      <c r="K103" s="418"/>
      <c r="L103" s="387"/>
      <c r="M103" s="387"/>
      <c r="N103" s="397" t="s">
        <v>191</v>
      </c>
      <c r="O103" s="613"/>
      <c r="P103" s="377"/>
      <c r="Q103" s="377"/>
      <c r="T103" s="377"/>
      <c r="U103" s="377"/>
      <c r="V103" s="377"/>
      <c r="W103" s="388"/>
      <c r="X103" s="388"/>
      <c r="Y103" s="388"/>
    </row>
    <row r="104" spans="1:28" s="378" customFormat="1" ht="31.5">
      <c r="A104" s="369">
        <v>6</v>
      </c>
      <c r="B104" s="370" t="s">
        <v>931</v>
      </c>
      <c r="C104" s="363" t="s">
        <v>45</v>
      </c>
      <c r="D104" s="363" t="s">
        <v>168</v>
      </c>
      <c r="E104" s="384">
        <f t="shared" si="6"/>
        <v>2.58</v>
      </c>
      <c r="F104" s="385">
        <v>2.58</v>
      </c>
      <c r="G104" s="373">
        <f t="shared" si="5"/>
        <v>0</v>
      </c>
      <c r="H104" s="386"/>
      <c r="I104" s="386"/>
      <c r="J104" s="417"/>
      <c r="K104" s="418"/>
      <c r="L104" s="387"/>
      <c r="M104" s="387"/>
      <c r="N104" s="397" t="s">
        <v>183</v>
      </c>
      <c r="O104" s="613" t="s">
        <v>932</v>
      </c>
      <c r="P104" s="377"/>
      <c r="Q104" s="377"/>
      <c r="T104" s="377"/>
      <c r="U104" s="377"/>
      <c r="V104" s="377"/>
      <c r="W104" s="388"/>
      <c r="X104" s="388"/>
      <c r="Y104" s="388"/>
    </row>
    <row r="105" spans="1:28" s="378" customFormat="1" ht="54.75" customHeight="1">
      <c r="A105" s="369">
        <v>7</v>
      </c>
      <c r="B105" s="370" t="s">
        <v>933</v>
      </c>
      <c r="C105" s="363" t="s">
        <v>45</v>
      </c>
      <c r="D105" s="363" t="s">
        <v>168</v>
      </c>
      <c r="E105" s="384">
        <f t="shared" si="6"/>
        <v>1.1000000000000001</v>
      </c>
      <c r="F105" s="385">
        <v>1.1000000000000001</v>
      </c>
      <c r="G105" s="373">
        <f t="shared" si="5"/>
        <v>0</v>
      </c>
      <c r="H105" s="386"/>
      <c r="I105" s="386"/>
      <c r="J105" s="417"/>
      <c r="K105" s="418"/>
      <c r="L105" s="387"/>
      <c r="M105" s="387"/>
      <c r="N105" s="397" t="s">
        <v>183</v>
      </c>
      <c r="O105" s="613"/>
      <c r="P105" s="377"/>
      <c r="Q105" s="377"/>
      <c r="T105" s="377"/>
      <c r="U105" s="377"/>
      <c r="V105" s="377"/>
      <c r="W105" s="388"/>
      <c r="X105" s="388"/>
      <c r="Y105" s="388"/>
    </row>
    <row r="106" spans="1:28" s="378" customFormat="1" ht="102.75" customHeight="1">
      <c r="A106" s="369">
        <v>8</v>
      </c>
      <c r="B106" s="450" t="s">
        <v>934</v>
      </c>
      <c r="C106" s="363" t="s">
        <v>45</v>
      </c>
      <c r="D106" s="363" t="s">
        <v>168</v>
      </c>
      <c r="E106" s="384">
        <f t="shared" si="6"/>
        <v>1.6</v>
      </c>
      <c r="F106" s="385">
        <v>1.6</v>
      </c>
      <c r="G106" s="373">
        <f t="shared" si="5"/>
        <v>0</v>
      </c>
      <c r="H106" s="386"/>
      <c r="I106" s="386"/>
      <c r="J106" s="417"/>
      <c r="K106" s="418"/>
      <c r="L106" s="387"/>
      <c r="M106" s="387"/>
      <c r="N106" s="397" t="s">
        <v>184</v>
      </c>
      <c r="O106" s="363" t="s">
        <v>935</v>
      </c>
      <c r="P106" s="377"/>
      <c r="Q106" s="377"/>
      <c r="T106" s="377"/>
      <c r="U106" s="377"/>
      <c r="V106" s="377"/>
      <c r="W106" s="388"/>
      <c r="X106" s="388"/>
      <c r="Y106" s="388"/>
    </row>
    <row r="107" spans="1:28" s="378" customFormat="1" ht="31.5">
      <c r="A107" s="369">
        <v>9</v>
      </c>
      <c r="B107" s="370" t="s">
        <v>936</v>
      </c>
      <c r="C107" s="363" t="s">
        <v>45</v>
      </c>
      <c r="D107" s="363" t="s">
        <v>168</v>
      </c>
      <c r="E107" s="384">
        <f t="shared" si="6"/>
        <v>0.62</v>
      </c>
      <c r="F107" s="385">
        <v>0.62</v>
      </c>
      <c r="G107" s="373">
        <f t="shared" si="5"/>
        <v>0</v>
      </c>
      <c r="H107" s="386"/>
      <c r="I107" s="386"/>
      <c r="J107" s="417"/>
      <c r="K107" s="418"/>
      <c r="L107" s="387"/>
      <c r="M107" s="387"/>
      <c r="N107" s="397" t="s">
        <v>184</v>
      </c>
      <c r="O107" s="363" t="s">
        <v>937</v>
      </c>
      <c r="P107" s="377"/>
      <c r="Q107" s="377"/>
      <c r="T107" s="377"/>
      <c r="U107" s="377"/>
      <c r="V107" s="377"/>
      <c r="W107" s="388"/>
      <c r="X107" s="388"/>
      <c r="Y107" s="388"/>
    </row>
    <row r="108" spans="1:28" s="378" customFormat="1" ht="47.25">
      <c r="A108" s="369">
        <v>10</v>
      </c>
      <c r="B108" s="370" t="s">
        <v>938</v>
      </c>
      <c r="C108" s="363" t="s">
        <v>45</v>
      </c>
      <c r="D108" s="363" t="s">
        <v>168</v>
      </c>
      <c r="E108" s="384">
        <f t="shared" si="6"/>
        <v>0.49</v>
      </c>
      <c r="F108" s="385">
        <v>0.49</v>
      </c>
      <c r="G108" s="373">
        <f t="shared" si="5"/>
        <v>0</v>
      </c>
      <c r="H108" s="386"/>
      <c r="I108" s="386"/>
      <c r="J108" s="417"/>
      <c r="K108" s="418"/>
      <c r="L108" s="387"/>
      <c r="M108" s="387"/>
      <c r="N108" s="397" t="s">
        <v>191</v>
      </c>
      <c r="O108" s="451" t="s">
        <v>939</v>
      </c>
      <c r="P108" s="377"/>
      <c r="Q108" s="377"/>
      <c r="T108" s="377"/>
      <c r="U108" s="377"/>
      <c r="V108" s="377"/>
      <c r="W108" s="388"/>
      <c r="X108" s="388"/>
      <c r="Y108" s="388"/>
    </row>
    <row r="109" spans="1:28" s="378" customFormat="1" ht="63">
      <c r="A109" s="369">
        <v>11</v>
      </c>
      <c r="B109" s="370" t="s">
        <v>940</v>
      </c>
      <c r="C109" s="363" t="s">
        <v>45</v>
      </c>
      <c r="D109" s="363" t="s">
        <v>168</v>
      </c>
      <c r="E109" s="384">
        <f t="shared" si="6"/>
        <v>0.2</v>
      </c>
      <c r="F109" s="385">
        <v>0.2</v>
      </c>
      <c r="G109" s="373">
        <f t="shared" si="5"/>
        <v>0</v>
      </c>
      <c r="H109" s="386"/>
      <c r="I109" s="386"/>
      <c r="J109" s="417"/>
      <c r="K109" s="418"/>
      <c r="L109" s="387"/>
      <c r="M109" s="387"/>
      <c r="N109" s="397" t="s">
        <v>191</v>
      </c>
      <c r="O109" s="451" t="s">
        <v>941</v>
      </c>
      <c r="P109" s="377"/>
      <c r="Q109" s="377"/>
      <c r="T109" s="377"/>
      <c r="U109" s="377"/>
      <c r="V109" s="377"/>
      <c r="W109" s="388"/>
      <c r="X109" s="388"/>
      <c r="Y109" s="388"/>
    </row>
    <row r="110" spans="1:28" s="394" customFormat="1" ht="110.25">
      <c r="A110" s="369">
        <v>12</v>
      </c>
      <c r="B110" s="370" t="s">
        <v>942</v>
      </c>
      <c r="C110" s="389" t="s">
        <v>45</v>
      </c>
      <c r="D110" s="452" t="s">
        <v>168</v>
      </c>
      <c r="E110" s="384">
        <f t="shared" si="6"/>
        <v>1.18</v>
      </c>
      <c r="F110" s="390">
        <v>1.18</v>
      </c>
      <c r="G110" s="373">
        <f t="shared" si="5"/>
        <v>0</v>
      </c>
      <c r="H110" s="390"/>
      <c r="I110" s="390"/>
      <c r="J110" s="390"/>
      <c r="K110" s="391"/>
      <c r="L110" s="391"/>
      <c r="M110" s="391"/>
      <c r="N110" s="453" t="s">
        <v>191</v>
      </c>
      <c r="O110" s="363" t="s">
        <v>943</v>
      </c>
      <c r="P110" s="393"/>
      <c r="Q110" s="393"/>
      <c r="R110" s="393"/>
      <c r="S110" s="393"/>
      <c r="T110" s="393"/>
      <c r="U110" s="393"/>
      <c r="V110" s="393"/>
      <c r="W110" s="393"/>
      <c r="X110" s="393"/>
      <c r="Y110" s="393"/>
      <c r="Z110" s="393"/>
      <c r="AA110" s="393"/>
      <c r="AB110" s="393"/>
    </row>
    <row r="111" spans="1:28" s="394" customFormat="1" ht="47.25">
      <c r="A111" s="369">
        <v>13</v>
      </c>
      <c r="B111" s="370" t="s">
        <v>944</v>
      </c>
      <c r="C111" s="389" t="s">
        <v>45</v>
      </c>
      <c r="D111" s="452" t="s">
        <v>168</v>
      </c>
      <c r="E111" s="384">
        <f t="shared" si="6"/>
        <v>0.28999999999999998</v>
      </c>
      <c r="F111" s="390">
        <v>0.28999999999999998</v>
      </c>
      <c r="G111" s="373">
        <f t="shared" si="5"/>
        <v>0</v>
      </c>
      <c r="H111" s="390"/>
      <c r="I111" s="390"/>
      <c r="J111" s="390"/>
      <c r="K111" s="391"/>
      <c r="L111" s="391"/>
      <c r="M111" s="391"/>
      <c r="N111" s="453" t="s">
        <v>191</v>
      </c>
      <c r="O111" s="363" t="s">
        <v>945</v>
      </c>
      <c r="P111" s="393"/>
      <c r="Q111" s="393"/>
      <c r="R111" s="393"/>
      <c r="S111" s="393"/>
      <c r="T111" s="393"/>
      <c r="U111" s="393"/>
      <c r="V111" s="393"/>
      <c r="W111" s="393"/>
      <c r="X111" s="393"/>
      <c r="Y111" s="393"/>
      <c r="Z111" s="393"/>
      <c r="AA111" s="393"/>
      <c r="AB111" s="393"/>
    </row>
    <row r="112" spans="1:28" s="394" customFormat="1" ht="47.25">
      <c r="A112" s="369">
        <v>14</v>
      </c>
      <c r="B112" s="370" t="s">
        <v>946</v>
      </c>
      <c r="C112" s="389" t="s">
        <v>45</v>
      </c>
      <c r="D112" s="452" t="s">
        <v>168</v>
      </c>
      <c r="E112" s="384">
        <f t="shared" si="6"/>
        <v>0.08</v>
      </c>
      <c r="F112" s="390">
        <v>0.08</v>
      </c>
      <c r="G112" s="373">
        <f t="shared" si="5"/>
        <v>0</v>
      </c>
      <c r="H112" s="390"/>
      <c r="I112" s="390"/>
      <c r="J112" s="390"/>
      <c r="K112" s="391"/>
      <c r="L112" s="391"/>
      <c r="M112" s="391"/>
      <c r="N112" s="453" t="s">
        <v>191</v>
      </c>
      <c r="O112" s="363" t="s">
        <v>947</v>
      </c>
      <c r="P112" s="393"/>
      <c r="Q112" s="393"/>
      <c r="R112" s="393"/>
      <c r="S112" s="393"/>
      <c r="T112" s="393"/>
      <c r="U112" s="393"/>
      <c r="V112" s="393"/>
      <c r="W112" s="393"/>
      <c r="X112" s="393"/>
      <c r="Y112" s="393"/>
      <c r="Z112" s="393"/>
      <c r="AA112" s="393"/>
      <c r="AB112" s="393"/>
    </row>
    <row r="113" spans="1:28" s="394" customFormat="1" ht="24" customHeight="1">
      <c r="A113" s="369">
        <v>15</v>
      </c>
      <c r="B113" s="370" t="s">
        <v>948</v>
      </c>
      <c r="C113" s="389" t="s">
        <v>45</v>
      </c>
      <c r="D113" s="452" t="s">
        <v>168</v>
      </c>
      <c r="E113" s="384">
        <f t="shared" si="6"/>
        <v>1.5</v>
      </c>
      <c r="F113" s="390">
        <v>1.5</v>
      </c>
      <c r="G113" s="373">
        <f t="shared" si="5"/>
        <v>0</v>
      </c>
      <c r="H113" s="390"/>
      <c r="I113" s="390"/>
      <c r="J113" s="390"/>
      <c r="K113" s="391"/>
      <c r="L113" s="391"/>
      <c r="M113" s="391"/>
      <c r="N113" s="453" t="s">
        <v>184</v>
      </c>
      <c r="O113" s="614" t="s">
        <v>935</v>
      </c>
      <c r="P113" s="393"/>
      <c r="Q113" s="393"/>
      <c r="R113" s="393"/>
      <c r="S113" s="393"/>
      <c r="T113" s="393"/>
      <c r="U113" s="393"/>
      <c r="V113" s="393"/>
      <c r="W113" s="393"/>
      <c r="X113" s="393"/>
      <c r="Y113" s="393"/>
      <c r="Z113" s="393"/>
      <c r="AA113" s="393"/>
      <c r="AB113" s="393"/>
    </row>
    <row r="114" spans="1:28" s="394" customFormat="1" ht="24" customHeight="1">
      <c r="A114" s="369">
        <v>16</v>
      </c>
      <c r="B114" s="370" t="s">
        <v>949</v>
      </c>
      <c r="C114" s="389" t="s">
        <v>45</v>
      </c>
      <c r="D114" s="452" t="s">
        <v>168</v>
      </c>
      <c r="E114" s="384">
        <f t="shared" si="6"/>
        <v>0.2</v>
      </c>
      <c r="F114" s="390">
        <v>0.2</v>
      </c>
      <c r="G114" s="373">
        <f t="shared" si="5"/>
        <v>0</v>
      </c>
      <c r="H114" s="390"/>
      <c r="I114" s="390"/>
      <c r="J114" s="390"/>
      <c r="K114" s="391"/>
      <c r="L114" s="391"/>
      <c r="M114" s="391"/>
      <c r="N114" s="453" t="s">
        <v>184</v>
      </c>
      <c r="O114" s="615"/>
      <c r="P114" s="393"/>
      <c r="Q114" s="393"/>
      <c r="R114" s="393"/>
      <c r="S114" s="393"/>
      <c r="T114" s="393"/>
      <c r="U114" s="393"/>
      <c r="V114" s="393"/>
      <c r="W114" s="393"/>
      <c r="X114" s="393"/>
      <c r="Y114" s="393"/>
      <c r="Z114" s="393"/>
      <c r="AA114" s="393"/>
      <c r="AB114" s="393"/>
    </row>
    <row r="115" spans="1:28" s="394" customFormat="1" ht="24" customHeight="1">
      <c r="A115" s="369">
        <v>17</v>
      </c>
      <c r="B115" s="370" t="s">
        <v>950</v>
      </c>
      <c r="C115" s="389" t="s">
        <v>45</v>
      </c>
      <c r="D115" s="452" t="s">
        <v>168</v>
      </c>
      <c r="E115" s="384">
        <f t="shared" si="6"/>
        <v>0.25</v>
      </c>
      <c r="F115" s="390">
        <v>0.25</v>
      </c>
      <c r="G115" s="373">
        <f t="shared" si="5"/>
        <v>0</v>
      </c>
      <c r="H115" s="390"/>
      <c r="I115" s="390"/>
      <c r="J115" s="390"/>
      <c r="K115" s="391"/>
      <c r="L115" s="391"/>
      <c r="M115" s="391"/>
      <c r="N115" s="453" t="s">
        <v>184</v>
      </c>
      <c r="O115" s="616"/>
      <c r="P115" s="393"/>
      <c r="Q115" s="393"/>
      <c r="R115" s="393"/>
      <c r="S115" s="393"/>
      <c r="T115" s="393"/>
      <c r="U115" s="393"/>
      <c r="V115" s="393"/>
      <c r="W115" s="393"/>
      <c r="X115" s="393"/>
      <c r="Y115" s="393"/>
      <c r="Z115" s="393"/>
      <c r="AA115" s="393"/>
      <c r="AB115" s="393"/>
    </row>
    <row r="116" spans="1:28" s="394" customFormat="1" ht="63">
      <c r="A116" s="369">
        <v>18</v>
      </c>
      <c r="B116" s="416" t="s">
        <v>951</v>
      </c>
      <c r="C116" s="389" t="s">
        <v>45</v>
      </c>
      <c r="D116" s="389" t="s">
        <v>168</v>
      </c>
      <c r="E116" s="384">
        <f t="shared" si="6"/>
        <v>0.3</v>
      </c>
      <c r="F116" s="390">
        <v>0.3</v>
      </c>
      <c r="G116" s="373">
        <f t="shared" si="5"/>
        <v>0</v>
      </c>
      <c r="H116" s="390"/>
      <c r="I116" s="390"/>
      <c r="J116" s="390"/>
      <c r="K116" s="391"/>
      <c r="L116" s="391"/>
      <c r="M116" s="391"/>
      <c r="N116" s="454" t="s">
        <v>183</v>
      </c>
      <c r="O116" s="392" t="s">
        <v>952</v>
      </c>
      <c r="P116" s="393"/>
      <c r="Q116" s="393"/>
      <c r="R116" s="393"/>
      <c r="S116" s="393"/>
      <c r="T116" s="393"/>
      <c r="U116" s="393"/>
      <c r="V116" s="393"/>
      <c r="W116" s="393"/>
      <c r="X116" s="393"/>
      <c r="Y116" s="393"/>
      <c r="Z116" s="393"/>
      <c r="AA116" s="393"/>
      <c r="AB116" s="393"/>
    </row>
    <row r="117" spans="1:28" s="394" customFormat="1" ht="47.25">
      <c r="A117" s="369">
        <v>19</v>
      </c>
      <c r="B117" s="455" t="s">
        <v>953</v>
      </c>
      <c r="C117" s="389" t="s">
        <v>45</v>
      </c>
      <c r="D117" s="452" t="s">
        <v>168</v>
      </c>
      <c r="E117" s="384">
        <f t="shared" si="6"/>
        <v>3.79</v>
      </c>
      <c r="F117" s="390">
        <v>3.79</v>
      </c>
      <c r="G117" s="373">
        <f t="shared" si="5"/>
        <v>0</v>
      </c>
      <c r="H117" s="390"/>
      <c r="I117" s="390"/>
      <c r="J117" s="390"/>
      <c r="K117" s="391"/>
      <c r="L117" s="391"/>
      <c r="M117" s="391"/>
      <c r="N117" s="453" t="s">
        <v>183</v>
      </c>
      <c r="O117" s="456" t="s">
        <v>954</v>
      </c>
      <c r="P117" s="393"/>
      <c r="Q117" s="393"/>
      <c r="R117" s="393"/>
      <c r="S117" s="393"/>
      <c r="T117" s="393"/>
      <c r="U117" s="393"/>
      <c r="V117" s="393"/>
      <c r="W117" s="393"/>
      <c r="X117" s="393"/>
      <c r="Y117" s="393"/>
      <c r="Z117" s="393"/>
      <c r="AA117" s="393"/>
      <c r="AB117" s="393"/>
    </row>
    <row r="118" spans="1:28" s="394" customFormat="1" ht="31.5">
      <c r="A118" s="369">
        <v>20</v>
      </c>
      <c r="B118" s="370" t="s">
        <v>955</v>
      </c>
      <c r="C118" s="389" t="s">
        <v>45</v>
      </c>
      <c r="D118" s="452" t="s">
        <v>168</v>
      </c>
      <c r="E118" s="384">
        <f t="shared" si="6"/>
        <v>0.92</v>
      </c>
      <c r="F118" s="390">
        <v>0.92</v>
      </c>
      <c r="G118" s="373">
        <f t="shared" si="5"/>
        <v>0</v>
      </c>
      <c r="H118" s="390"/>
      <c r="I118" s="390"/>
      <c r="J118" s="390"/>
      <c r="K118" s="391"/>
      <c r="L118" s="391"/>
      <c r="M118" s="391"/>
      <c r="N118" s="453" t="s">
        <v>184</v>
      </c>
      <c r="O118" s="363"/>
      <c r="P118" s="393"/>
      <c r="Q118" s="393"/>
      <c r="R118" s="393"/>
      <c r="S118" s="393"/>
      <c r="T118" s="393"/>
      <c r="U118" s="393"/>
      <c r="V118" s="393"/>
      <c r="W118" s="393"/>
      <c r="X118" s="393"/>
      <c r="Y118" s="393"/>
      <c r="Z118" s="393"/>
      <c r="AA118" s="393"/>
      <c r="AB118" s="393"/>
    </row>
    <row r="119" spans="1:28" s="394" customFormat="1" ht="63">
      <c r="A119" s="369">
        <v>21</v>
      </c>
      <c r="B119" s="370" t="s">
        <v>956</v>
      </c>
      <c r="C119" s="389" t="s">
        <v>45</v>
      </c>
      <c r="D119" s="452" t="s">
        <v>168</v>
      </c>
      <c r="E119" s="384">
        <f t="shared" si="6"/>
        <v>0.74</v>
      </c>
      <c r="F119" s="390">
        <v>0.74</v>
      </c>
      <c r="G119" s="373">
        <f t="shared" si="5"/>
        <v>0</v>
      </c>
      <c r="H119" s="390"/>
      <c r="I119" s="390"/>
      <c r="J119" s="390"/>
      <c r="K119" s="391"/>
      <c r="L119" s="391"/>
      <c r="M119" s="391"/>
      <c r="N119" s="453" t="s">
        <v>191</v>
      </c>
      <c r="O119" s="363" t="s">
        <v>957</v>
      </c>
      <c r="P119" s="393"/>
      <c r="Q119" s="393"/>
      <c r="R119" s="393"/>
      <c r="S119" s="393"/>
      <c r="T119" s="393"/>
      <c r="U119" s="393"/>
      <c r="V119" s="393"/>
      <c r="W119" s="393"/>
      <c r="X119" s="393"/>
      <c r="Y119" s="393"/>
      <c r="Z119" s="393"/>
      <c r="AA119" s="393"/>
      <c r="AB119" s="393"/>
    </row>
    <row r="120" spans="1:28" s="394" customFormat="1" ht="78.75">
      <c r="A120" s="369">
        <v>22</v>
      </c>
      <c r="B120" s="455" t="s">
        <v>958</v>
      </c>
      <c r="C120" s="389" t="s">
        <v>45</v>
      </c>
      <c r="D120" s="452" t="s">
        <v>168</v>
      </c>
      <c r="E120" s="384">
        <f t="shared" si="6"/>
        <v>0.5</v>
      </c>
      <c r="F120" s="390">
        <v>0.5</v>
      </c>
      <c r="G120" s="373">
        <f t="shared" si="5"/>
        <v>0</v>
      </c>
      <c r="H120" s="390"/>
      <c r="I120" s="390"/>
      <c r="J120" s="390"/>
      <c r="K120" s="391"/>
      <c r="L120" s="391"/>
      <c r="M120" s="391"/>
      <c r="N120" s="457" t="s">
        <v>959</v>
      </c>
      <c r="O120" s="456" t="s">
        <v>960</v>
      </c>
      <c r="P120" s="393"/>
      <c r="Q120" s="393"/>
      <c r="R120" s="393"/>
      <c r="S120" s="393"/>
      <c r="T120" s="393"/>
      <c r="U120" s="393"/>
      <c r="V120" s="393"/>
      <c r="W120" s="393"/>
      <c r="X120" s="393"/>
      <c r="Y120" s="393"/>
      <c r="Z120" s="393"/>
      <c r="AA120" s="393"/>
      <c r="AB120" s="393"/>
    </row>
    <row r="121" spans="1:28" s="378" customFormat="1" ht="47.25">
      <c r="A121" s="369">
        <v>23</v>
      </c>
      <c r="B121" s="370" t="s">
        <v>961</v>
      </c>
      <c r="C121" s="363" t="s">
        <v>53</v>
      </c>
      <c r="D121" s="363" t="s">
        <v>53</v>
      </c>
      <c r="E121" s="384">
        <f t="shared" si="6"/>
        <v>65.36</v>
      </c>
      <c r="F121" s="385">
        <v>65.36</v>
      </c>
      <c r="G121" s="373">
        <f t="shared" si="5"/>
        <v>0</v>
      </c>
      <c r="H121" s="386"/>
      <c r="I121" s="386"/>
      <c r="J121" s="417"/>
      <c r="K121" s="418"/>
      <c r="L121" s="387"/>
      <c r="M121" s="387"/>
      <c r="N121" s="397" t="s">
        <v>183</v>
      </c>
      <c r="O121" s="451" t="s">
        <v>962</v>
      </c>
      <c r="P121" s="377"/>
      <c r="Q121" s="377"/>
      <c r="T121" s="377"/>
      <c r="U121" s="377"/>
      <c r="V121" s="377"/>
      <c r="W121" s="388"/>
      <c r="X121" s="388"/>
      <c r="Y121" s="388"/>
    </row>
    <row r="122" spans="1:28" s="394" customFormat="1">
      <c r="A122" s="380"/>
      <c r="B122" s="381" t="s">
        <v>963</v>
      </c>
      <c r="C122" s="389"/>
      <c r="D122" s="389"/>
      <c r="E122" s="384"/>
      <c r="F122" s="385"/>
      <c r="G122" s="373">
        <f t="shared" si="5"/>
        <v>0</v>
      </c>
      <c r="H122" s="390"/>
      <c r="I122" s="390"/>
      <c r="J122" s="390"/>
      <c r="K122" s="391"/>
      <c r="L122" s="391"/>
      <c r="M122" s="391"/>
      <c r="N122" s="397"/>
      <c r="O122" s="392"/>
      <c r="P122" s="393"/>
      <c r="Q122" s="393"/>
      <c r="R122" s="393"/>
      <c r="S122" s="393"/>
      <c r="T122" s="393"/>
      <c r="U122" s="393"/>
      <c r="V122" s="393"/>
      <c r="W122" s="393"/>
      <c r="X122" s="393"/>
      <c r="Y122" s="393"/>
      <c r="Z122" s="393"/>
      <c r="AA122" s="393"/>
      <c r="AB122" s="393"/>
    </row>
    <row r="123" spans="1:28" s="394" customFormat="1" ht="94.5">
      <c r="A123" s="369">
        <v>1</v>
      </c>
      <c r="B123" s="416" t="s">
        <v>964</v>
      </c>
      <c r="C123" s="389" t="s">
        <v>45</v>
      </c>
      <c r="D123" s="389" t="s">
        <v>169</v>
      </c>
      <c r="E123" s="384">
        <f>F123+G123</f>
        <v>4.91</v>
      </c>
      <c r="F123" s="385">
        <v>0.42</v>
      </c>
      <c r="G123" s="373">
        <f t="shared" si="5"/>
        <v>4.49</v>
      </c>
      <c r="H123" s="390"/>
      <c r="I123" s="390"/>
      <c r="J123" s="390">
        <v>4.49</v>
      </c>
      <c r="K123" s="391"/>
      <c r="L123" s="391"/>
      <c r="M123" s="391"/>
      <c r="N123" s="397" t="s">
        <v>183</v>
      </c>
      <c r="O123" s="458" t="s">
        <v>965</v>
      </c>
      <c r="P123" s="393"/>
      <c r="Q123" s="393"/>
      <c r="R123" s="393"/>
      <c r="S123" s="393"/>
      <c r="T123" s="393"/>
      <c r="U123" s="393"/>
      <c r="V123" s="393"/>
      <c r="W123" s="393"/>
      <c r="X123" s="393"/>
      <c r="Y123" s="393"/>
      <c r="Z123" s="393"/>
      <c r="AA123" s="393"/>
      <c r="AB123" s="393"/>
    </row>
    <row r="124" spans="1:28" s="394" customFormat="1">
      <c r="A124" s="369">
        <v>2</v>
      </c>
      <c r="B124" s="416" t="s">
        <v>966</v>
      </c>
      <c r="C124" s="389" t="s">
        <v>45</v>
      </c>
      <c r="D124" s="389" t="s">
        <v>164</v>
      </c>
      <c r="E124" s="384">
        <v>1.3</v>
      </c>
      <c r="F124" s="390"/>
      <c r="G124" s="373">
        <f t="shared" si="5"/>
        <v>1.3</v>
      </c>
      <c r="H124" s="390">
        <v>0.3</v>
      </c>
      <c r="I124" s="390"/>
      <c r="J124" s="390">
        <v>1</v>
      </c>
      <c r="K124" s="391"/>
      <c r="L124" s="391"/>
      <c r="M124" s="391"/>
      <c r="N124" s="370" t="s">
        <v>197</v>
      </c>
      <c r="O124" s="602" t="s">
        <v>967</v>
      </c>
      <c r="P124" s="393"/>
      <c r="Q124" s="393"/>
      <c r="R124" s="393"/>
      <c r="S124" s="393"/>
      <c r="T124" s="393"/>
      <c r="U124" s="393"/>
      <c r="V124" s="393"/>
      <c r="W124" s="393"/>
      <c r="X124" s="393"/>
      <c r="Y124" s="393"/>
      <c r="Z124" s="393"/>
      <c r="AA124" s="393"/>
      <c r="AB124" s="393"/>
    </row>
    <row r="125" spans="1:28" s="394" customFormat="1">
      <c r="A125" s="369">
        <v>3</v>
      </c>
      <c r="B125" s="416" t="s">
        <v>968</v>
      </c>
      <c r="C125" s="389" t="s">
        <v>45</v>
      </c>
      <c r="D125" s="389" t="s">
        <v>164</v>
      </c>
      <c r="E125" s="384">
        <v>0.9</v>
      </c>
      <c r="F125" s="390">
        <v>0.9</v>
      </c>
      <c r="G125" s="373">
        <f t="shared" si="5"/>
        <v>0</v>
      </c>
      <c r="H125" s="390"/>
      <c r="I125" s="390"/>
      <c r="J125" s="390"/>
      <c r="K125" s="391"/>
      <c r="L125" s="391"/>
      <c r="M125" s="391"/>
      <c r="N125" s="454" t="s">
        <v>183</v>
      </c>
      <c r="O125" s="617"/>
      <c r="P125" s="393"/>
      <c r="Q125" s="393"/>
      <c r="R125" s="393"/>
      <c r="S125" s="393"/>
      <c r="T125" s="393"/>
      <c r="U125" s="393"/>
      <c r="V125" s="393"/>
      <c r="W125" s="393"/>
      <c r="X125" s="393"/>
      <c r="Y125" s="393"/>
      <c r="Z125" s="393"/>
      <c r="AA125" s="393"/>
      <c r="AB125" s="393"/>
    </row>
    <row r="126" spans="1:28" s="394" customFormat="1">
      <c r="A126" s="369">
        <v>4</v>
      </c>
      <c r="B126" s="416" t="s">
        <v>969</v>
      </c>
      <c r="C126" s="389" t="s">
        <v>45</v>
      </c>
      <c r="D126" s="389" t="s">
        <v>164</v>
      </c>
      <c r="E126" s="384">
        <v>0.6</v>
      </c>
      <c r="F126" s="390">
        <v>0.6</v>
      </c>
      <c r="G126" s="373">
        <f t="shared" si="5"/>
        <v>0</v>
      </c>
      <c r="H126" s="390"/>
      <c r="I126" s="390"/>
      <c r="J126" s="390"/>
      <c r="K126" s="391"/>
      <c r="L126" s="391"/>
      <c r="M126" s="391"/>
      <c r="N126" s="454" t="s">
        <v>183</v>
      </c>
      <c r="O126" s="617"/>
      <c r="P126" s="393"/>
      <c r="Q126" s="393"/>
      <c r="R126" s="393"/>
      <c r="S126" s="393"/>
      <c r="T126" s="393"/>
      <c r="U126" s="393"/>
      <c r="V126" s="393"/>
      <c r="W126" s="393"/>
      <c r="X126" s="393"/>
      <c r="Y126" s="393"/>
      <c r="Z126" s="393"/>
      <c r="AA126" s="393"/>
      <c r="AB126" s="393"/>
    </row>
    <row r="127" spans="1:28" s="394" customFormat="1">
      <c r="A127" s="369">
        <v>5</v>
      </c>
      <c r="B127" s="416" t="s">
        <v>970</v>
      </c>
      <c r="C127" s="389" t="s">
        <v>45</v>
      </c>
      <c r="D127" s="389" t="s">
        <v>164</v>
      </c>
      <c r="E127" s="384">
        <v>0.8</v>
      </c>
      <c r="F127" s="390">
        <v>0.8</v>
      </c>
      <c r="G127" s="373">
        <f t="shared" si="5"/>
        <v>0</v>
      </c>
      <c r="H127" s="390"/>
      <c r="I127" s="390"/>
      <c r="J127" s="390"/>
      <c r="K127" s="391"/>
      <c r="L127" s="391"/>
      <c r="M127" s="391"/>
      <c r="N127" s="454" t="s">
        <v>183</v>
      </c>
      <c r="O127" s="617"/>
      <c r="P127" s="393"/>
      <c r="Q127" s="393"/>
      <c r="R127" s="393"/>
      <c r="S127" s="393"/>
      <c r="T127" s="393"/>
      <c r="U127" s="393"/>
      <c r="V127" s="393"/>
      <c r="W127" s="393"/>
      <c r="X127" s="393"/>
      <c r="Y127" s="393"/>
      <c r="Z127" s="393"/>
      <c r="AA127" s="393"/>
      <c r="AB127" s="393"/>
    </row>
    <row r="128" spans="1:28" s="394" customFormat="1">
      <c r="A128" s="369">
        <v>6</v>
      </c>
      <c r="B128" s="416" t="s">
        <v>971</v>
      </c>
      <c r="C128" s="389" t="s">
        <v>45</v>
      </c>
      <c r="D128" s="389" t="s">
        <v>164</v>
      </c>
      <c r="E128" s="384">
        <v>0.3</v>
      </c>
      <c r="F128" s="390">
        <v>0.3</v>
      </c>
      <c r="G128" s="373">
        <f t="shared" si="5"/>
        <v>0</v>
      </c>
      <c r="H128" s="390"/>
      <c r="I128" s="390"/>
      <c r="J128" s="390"/>
      <c r="K128" s="391"/>
      <c r="L128" s="391"/>
      <c r="M128" s="391"/>
      <c r="N128" s="454" t="s">
        <v>183</v>
      </c>
      <c r="O128" s="617"/>
      <c r="P128" s="393"/>
      <c r="Q128" s="393"/>
      <c r="R128" s="393"/>
      <c r="S128" s="393"/>
      <c r="T128" s="393"/>
      <c r="U128" s="393"/>
      <c r="V128" s="393"/>
      <c r="W128" s="393"/>
      <c r="X128" s="393"/>
      <c r="Y128" s="393"/>
      <c r="Z128" s="393"/>
      <c r="AA128" s="393"/>
      <c r="AB128" s="393"/>
    </row>
    <row r="129" spans="1:28" s="394" customFormat="1">
      <c r="A129" s="369">
        <v>7</v>
      </c>
      <c r="B129" s="416" t="s">
        <v>972</v>
      </c>
      <c r="C129" s="389" t="s">
        <v>45</v>
      </c>
      <c r="D129" s="389" t="s">
        <v>164</v>
      </c>
      <c r="E129" s="384">
        <v>0.3</v>
      </c>
      <c r="F129" s="390">
        <v>0.3</v>
      </c>
      <c r="G129" s="373">
        <f t="shared" si="5"/>
        <v>0</v>
      </c>
      <c r="H129" s="390"/>
      <c r="I129" s="390"/>
      <c r="J129" s="390"/>
      <c r="K129" s="391"/>
      <c r="L129" s="391"/>
      <c r="M129" s="391"/>
      <c r="N129" s="454" t="s">
        <v>183</v>
      </c>
      <c r="O129" s="617"/>
      <c r="P129" s="393"/>
      <c r="Q129" s="393"/>
      <c r="R129" s="393"/>
      <c r="S129" s="393"/>
      <c r="T129" s="393"/>
      <c r="U129" s="393"/>
      <c r="V129" s="393"/>
      <c r="W129" s="393"/>
      <c r="X129" s="393"/>
      <c r="Y129" s="393"/>
      <c r="Z129" s="393"/>
      <c r="AA129" s="393"/>
      <c r="AB129" s="393"/>
    </row>
    <row r="130" spans="1:28" s="394" customFormat="1">
      <c r="A130" s="369">
        <v>8</v>
      </c>
      <c r="B130" s="416" t="s">
        <v>973</v>
      </c>
      <c r="C130" s="389" t="s">
        <v>45</v>
      </c>
      <c r="D130" s="389" t="s">
        <v>164</v>
      </c>
      <c r="E130" s="384">
        <v>0.3</v>
      </c>
      <c r="F130" s="390">
        <v>0.3</v>
      </c>
      <c r="G130" s="373">
        <f t="shared" si="5"/>
        <v>0</v>
      </c>
      <c r="H130" s="390"/>
      <c r="I130" s="390"/>
      <c r="J130" s="390"/>
      <c r="K130" s="391"/>
      <c r="L130" s="391"/>
      <c r="M130" s="391"/>
      <c r="N130" s="454" t="s">
        <v>183</v>
      </c>
      <c r="O130" s="617"/>
      <c r="P130" s="393"/>
      <c r="Q130" s="393"/>
      <c r="R130" s="393"/>
      <c r="S130" s="393"/>
      <c r="T130" s="393"/>
      <c r="U130" s="393"/>
      <c r="V130" s="393"/>
      <c r="W130" s="393"/>
      <c r="X130" s="393"/>
      <c r="Y130" s="393"/>
      <c r="Z130" s="393"/>
      <c r="AA130" s="393"/>
      <c r="AB130" s="393"/>
    </row>
    <row r="131" spans="1:28" s="394" customFormat="1">
      <c r="A131" s="369">
        <v>9</v>
      </c>
      <c r="B131" s="416" t="s">
        <v>974</v>
      </c>
      <c r="C131" s="389" t="s">
        <v>45</v>
      </c>
      <c r="D131" s="389" t="s">
        <v>164</v>
      </c>
      <c r="E131" s="384">
        <v>0.8</v>
      </c>
      <c r="F131" s="390">
        <v>0.8</v>
      </c>
      <c r="G131" s="373">
        <f t="shared" si="5"/>
        <v>0</v>
      </c>
      <c r="H131" s="390"/>
      <c r="I131" s="390"/>
      <c r="J131" s="390"/>
      <c r="K131" s="391"/>
      <c r="L131" s="391"/>
      <c r="M131" s="391"/>
      <c r="N131" s="454" t="s">
        <v>183</v>
      </c>
      <c r="O131" s="617"/>
      <c r="P131" s="393"/>
      <c r="Q131" s="393"/>
      <c r="R131" s="393"/>
      <c r="S131" s="393"/>
      <c r="T131" s="393"/>
      <c r="U131" s="393"/>
      <c r="V131" s="393"/>
      <c r="W131" s="393"/>
      <c r="X131" s="393"/>
      <c r="Y131" s="393"/>
      <c r="Z131" s="393"/>
      <c r="AA131" s="393"/>
      <c r="AB131" s="393"/>
    </row>
    <row r="132" spans="1:28" s="394" customFormat="1">
      <c r="A132" s="369">
        <v>10</v>
      </c>
      <c r="B132" s="416" t="s">
        <v>975</v>
      </c>
      <c r="C132" s="389" t="s">
        <v>45</v>
      </c>
      <c r="D132" s="389" t="s">
        <v>164</v>
      </c>
      <c r="E132" s="384">
        <v>0.5</v>
      </c>
      <c r="F132" s="390">
        <v>0.5</v>
      </c>
      <c r="G132" s="373">
        <f t="shared" si="5"/>
        <v>0</v>
      </c>
      <c r="H132" s="390"/>
      <c r="I132" s="390"/>
      <c r="J132" s="390"/>
      <c r="K132" s="391"/>
      <c r="L132" s="391"/>
      <c r="M132" s="391"/>
      <c r="N132" s="454" t="s">
        <v>183</v>
      </c>
      <c r="O132" s="617"/>
      <c r="P132" s="393"/>
      <c r="Q132" s="393"/>
      <c r="R132" s="393"/>
      <c r="S132" s="393"/>
      <c r="T132" s="393"/>
      <c r="U132" s="393"/>
      <c r="V132" s="393"/>
      <c r="W132" s="393"/>
      <c r="X132" s="393"/>
      <c r="Y132" s="393"/>
      <c r="Z132" s="393"/>
      <c r="AA132" s="393"/>
      <c r="AB132" s="393"/>
    </row>
    <row r="133" spans="1:28" s="394" customFormat="1">
      <c r="A133" s="369">
        <v>11</v>
      </c>
      <c r="B133" s="416" t="s">
        <v>976</v>
      </c>
      <c r="C133" s="389" t="s">
        <v>64</v>
      </c>
      <c r="D133" s="389" t="s">
        <v>64</v>
      </c>
      <c r="E133" s="384">
        <v>28.6</v>
      </c>
      <c r="F133" s="390"/>
      <c r="G133" s="373">
        <f t="shared" si="5"/>
        <v>28.6</v>
      </c>
      <c r="H133" s="390">
        <v>3.6</v>
      </c>
      <c r="I133" s="390">
        <v>5.3</v>
      </c>
      <c r="J133" s="390">
        <f>28.6-8.9</f>
        <v>19.700000000000003</v>
      </c>
      <c r="K133" s="391"/>
      <c r="L133" s="391"/>
      <c r="M133" s="391"/>
      <c r="N133" s="454" t="s">
        <v>183</v>
      </c>
      <c r="O133" s="617"/>
      <c r="P133" s="393"/>
      <c r="Q133" s="393"/>
      <c r="R133" s="393"/>
      <c r="S133" s="393"/>
      <c r="T133" s="393"/>
      <c r="U133" s="393"/>
      <c r="V133" s="393"/>
      <c r="W133" s="393"/>
      <c r="X133" s="393"/>
      <c r="Y133" s="393"/>
      <c r="Z133" s="393"/>
      <c r="AA133" s="393"/>
      <c r="AB133" s="393"/>
    </row>
    <row r="134" spans="1:28" s="394" customFormat="1">
      <c r="A134" s="369">
        <v>12</v>
      </c>
      <c r="B134" s="416" t="s">
        <v>705</v>
      </c>
      <c r="C134" s="389" t="s">
        <v>45</v>
      </c>
      <c r="D134" s="389" t="s">
        <v>167</v>
      </c>
      <c r="E134" s="384">
        <v>3.8</v>
      </c>
      <c r="F134" s="390"/>
      <c r="G134" s="373">
        <f t="shared" si="5"/>
        <v>3.8</v>
      </c>
      <c r="H134" s="390"/>
      <c r="I134" s="390"/>
      <c r="J134" s="390">
        <v>3.8</v>
      </c>
      <c r="K134" s="391"/>
      <c r="L134" s="391"/>
      <c r="M134" s="391"/>
      <c r="N134" s="454" t="s">
        <v>183</v>
      </c>
      <c r="O134" s="617"/>
      <c r="P134" s="393"/>
      <c r="Q134" s="393"/>
      <c r="R134" s="393"/>
      <c r="S134" s="393"/>
      <c r="T134" s="393"/>
      <c r="U134" s="393"/>
      <c r="V134" s="393"/>
      <c r="W134" s="393"/>
      <c r="X134" s="393"/>
      <c r="Y134" s="393"/>
      <c r="Z134" s="393"/>
      <c r="AA134" s="393"/>
      <c r="AB134" s="393"/>
    </row>
    <row r="135" spans="1:28" s="394" customFormat="1">
      <c r="A135" s="369">
        <v>13</v>
      </c>
      <c r="B135" s="416" t="s">
        <v>977</v>
      </c>
      <c r="C135" s="389" t="s">
        <v>51</v>
      </c>
      <c r="D135" s="389" t="s">
        <v>51</v>
      </c>
      <c r="E135" s="384">
        <v>6</v>
      </c>
      <c r="F135" s="390"/>
      <c r="G135" s="373">
        <f t="shared" si="5"/>
        <v>6</v>
      </c>
      <c r="H135" s="390">
        <v>0.5</v>
      </c>
      <c r="I135" s="390">
        <v>1</v>
      </c>
      <c r="J135" s="390">
        <v>4.5</v>
      </c>
      <c r="K135" s="391"/>
      <c r="L135" s="391"/>
      <c r="M135" s="391"/>
      <c r="N135" s="454" t="s">
        <v>183</v>
      </c>
      <c r="O135" s="603"/>
      <c r="P135" s="393"/>
      <c r="Q135" s="393"/>
      <c r="R135" s="393"/>
      <c r="S135" s="393"/>
      <c r="T135" s="393"/>
      <c r="U135" s="393"/>
      <c r="V135" s="393"/>
      <c r="W135" s="393"/>
      <c r="X135" s="393"/>
      <c r="Y135" s="393"/>
      <c r="Z135" s="393"/>
      <c r="AA135" s="393"/>
      <c r="AB135" s="393"/>
    </row>
    <row r="136" spans="1:28" s="394" customFormat="1" ht="47.25">
      <c r="A136" s="369">
        <v>14</v>
      </c>
      <c r="B136" s="416" t="s">
        <v>978</v>
      </c>
      <c r="C136" s="389" t="s">
        <v>53</v>
      </c>
      <c r="D136" s="389" t="s">
        <v>53</v>
      </c>
      <c r="E136" s="384">
        <f>F136+G136</f>
        <v>6.13</v>
      </c>
      <c r="F136" s="390"/>
      <c r="G136" s="373">
        <f t="shared" si="5"/>
        <v>6.13</v>
      </c>
      <c r="H136" s="390"/>
      <c r="I136" s="390"/>
      <c r="J136" s="390">
        <v>6.13</v>
      </c>
      <c r="K136" s="391"/>
      <c r="L136" s="391"/>
      <c r="M136" s="391"/>
      <c r="N136" s="454" t="s">
        <v>184</v>
      </c>
      <c r="O136" s="392" t="s">
        <v>979</v>
      </c>
      <c r="P136" s="393"/>
      <c r="Q136" s="393"/>
      <c r="R136" s="393"/>
      <c r="S136" s="393"/>
      <c r="T136" s="393"/>
      <c r="U136" s="393"/>
      <c r="V136" s="393"/>
      <c r="W136" s="393"/>
      <c r="X136" s="393"/>
      <c r="Y136" s="393"/>
      <c r="Z136" s="393"/>
      <c r="AA136" s="393"/>
      <c r="AB136" s="393"/>
    </row>
    <row r="137" spans="1:28" s="394" customFormat="1" ht="47.25">
      <c r="A137" s="369">
        <v>15</v>
      </c>
      <c r="B137" s="416" t="s">
        <v>980</v>
      </c>
      <c r="C137" s="389" t="s">
        <v>67</v>
      </c>
      <c r="D137" s="389" t="s">
        <v>67</v>
      </c>
      <c r="E137" s="384">
        <f t="shared" ref="E137:E158" si="7">F137+G137</f>
        <v>0.25</v>
      </c>
      <c r="F137" s="390"/>
      <c r="G137" s="373">
        <f t="shared" si="5"/>
        <v>0.25</v>
      </c>
      <c r="H137" s="390"/>
      <c r="I137" s="390"/>
      <c r="J137" s="390"/>
      <c r="K137" s="390">
        <v>0.25</v>
      </c>
      <c r="L137" s="391"/>
      <c r="M137" s="391"/>
      <c r="N137" s="454" t="s">
        <v>184</v>
      </c>
      <c r="O137" s="459" t="s">
        <v>981</v>
      </c>
      <c r="P137" s="393"/>
      <c r="Q137" s="393"/>
      <c r="R137" s="393"/>
      <c r="S137" s="393"/>
      <c r="T137" s="393"/>
      <c r="U137" s="393"/>
      <c r="V137" s="393"/>
      <c r="W137" s="393"/>
      <c r="X137" s="393"/>
      <c r="Y137" s="393"/>
      <c r="Z137" s="393"/>
      <c r="AA137" s="393"/>
      <c r="AB137" s="393"/>
    </row>
    <row r="138" spans="1:28" s="394" customFormat="1" ht="47.25">
      <c r="A138" s="369">
        <v>16</v>
      </c>
      <c r="B138" s="416" t="s">
        <v>982</v>
      </c>
      <c r="C138" s="389" t="s">
        <v>67</v>
      </c>
      <c r="D138" s="389" t="s">
        <v>67</v>
      </c>
      <c r="E138" s="384">
        <f t="shared" si="7"/>
        <v>0.12</v>
      </c>
      <c r="F138" s="390"/>
      <c r="G138" s="373">
        <f t="shared" si="5"/>
        <v>0.12</v>
      </c>
      <c r="H138" s="390"/>
      <c r="I138" s="390"/>
      <c r="J138" s="390"/>
      <c r="K138" s="391">
        <v>0.12</v>
      </c>
      <c r="L138" s="391"/>
      <c r="M138" s="391"/>
      <c r="N138" s="454" t="s">
        <v>184</v>
      </c>
      <c r="O138" s="392" t="s">
        <v>983</v>
      </c>
      <c r="P138" s="393"/>
      <c r="Q138" s="393"/>
      <c r="R138" s="393"/>
      <c r="S138" s="393"/>
      <c r="T138" s="393"/>
      <c r="U138" s="393"/>
      <c r="V138" s="393"/>
      <c r="W138" s="393"/>
      <c r="X138" s="393"/>
      <c r="Y138" s="393"/>
      <c r="Z138" s="393"/>
      <c r="AA138" s="393"/>
      <c r="AB138" s="393"/>
    </row>
    <row r="139" spans="1:28" s="394" customFormat="1" ht="63">
      <c r="A139" s="369">
        <v>17</v>
      </c>
      <c r="B139" s="455" t="s">
        <v>984</v>
      </c>
      <c r="C139" s="363" t="s">
        <v>67</v>
      </c>
      <c r="D139" s="363" t="s">
        <v>67</v>
      </c>
      <c r="E139" s="384">
        <f t="shared" si="7"/>
        <v>0.52</v>
      </c>
      <c r="F139" s="390"/>
      <c r="G139" s="373">
        <f t="shared" si="5"/>
        <v>0.52</v>
      </c>
      <c r="H139" s="390"/>
      <c r="I139" s="390"/>
      <c r="J139" s="390"/>
      <c r="K139" s="391">
        <v>0.52</v>
      </c>
      <c r="L139" s="391"/>
      <c r="M139" s="391"/>
      <c r="N139" s="457" t="s">
        <v>959</v>
      </c>
      <c r="O139" s="363" t="s">
        <v>985</v>
      </c>
      <c r="P139" s="393"/>
      <c r="Q139" s="393"/>
      <c r="R139" s="393"/>
      <c r="S139" s="393"/>
      <c r="T139" s="393"/>
      <c r="U139" s="393"/>
      <c r="V139" s="393"/>
      <c r="W139" s="393"/>
      <c r="X139" s="393"/>
      <c r="Y139" s="393"/>
      <c r="Z139" s="393"/>
      <c r="AA139" s="393"/>
      <c r="AB139" s="393"/>
    </row>
    <row r="140" spans="1:28" s="394" customFormat="1" ht="94.5">
      <c r="A140" s="369">
        <v>18</v>
      </c>
      <c r="B140" s="455" t="s">
        <v>986</v>
      </c>
      <c r="C140" s="363" t="s">
        <v>67</v>
      </c>
      <c r="D140" s="363" t="s">
        <v>67</v>
      </c>
      <c r="E140" s="384">
        <f t="shared" si="7"/>
        <v>0.14000000000000001</v>
      </c>
      <c r="F140" s="390"/>
      <c r="G140" s="373">
        <f t="shared" si="5"/>
        <v>0.14000000000000001</v>
      </c>
      <c r="H140" s="390"/>
      <c r="I140" s="390"/>
      <c r="J140" s="390"/>
      <c r="K140" s="391">
        <v>0.14000000000000001</v>
      </c>
      <c r="L140" s="391"/>
      <c r="M140" s="391"/>
      <c r="N140" s="457" t="s">
        <v>959</v>
      </c>
      <c r="O140" s="456" t="s">
        <v>987</v>
      </c>
      <c r="P140" s="393"/>
      <c r="Q140" s="393"/>
      <c r="R140" s="393"/>
      <c r="S140" s="393"/>
      <c r="T140" s="393"/>
      <c r="U140" s="393"/>
      <c r="V140" s="393"/>
      <c r="W140" s="393"/>
      <c r="X140" s="393"/>
      <c r="Y140" s="393"/>
      <c r="Z140" s="393"/>
      <c r="AA140" s="393"/>
      <c r="AB140" s="393"/>
    </row>
    <row r="141" spans="1:28" s="394" customFormat="1" ht="94.5">
      <c r="A141" s="369">
        <v>19</v>
      </c>
      <c r="B141" s="455" t="s">
        <v>988</v>
      </c>
      <c r="C141" s="363" t="s">
        <v>67</v>
      </c>
      <c r="D141" s="363" t="s">
        <v>67</v>
      </c>
      <c r="E141" s="384">
        <f t="shared" si="7"/>
        <v>0.11</v>
      </c>
      <c r="F141" s="390"/>
      <c r="G141" s="373">
        <f t="shared" si="5"/>
        <v>0.11</v>
      </c>
      <c r="H141" s="390"/>
      <c r="I141" s="390"/>
      <c r="J141" s="390">
        <v>0.11</v>
      </c>
      <c r="K141" s="391"/>
      <c r="L141" s="391"/>
      <c r="M141" s="391"/>
      <c r="N141" s="457" t="s">
        <v>959</v>
      </c>
      <c r="O141" s="456" t="s">
        <v>989</v>
      </c>
      <c r="P141" s="393"/>
      <c r="Q141" s="393"/>
      <c r="R141" s="393"/>
      <c r="S141" s="393"/>
      <c r="T141" s="393"/>
      <c r="U141" s="393"/>
      <c r="V141" s="393"/>
      <c r="W141" s="393"/>
      <c r="X141" s="393"/>
      <c r="Y141" s="393"/>
      <c r="Z141" s="393"/>
      <c r="AA141" s="393"/>
      <c r="AB141" s="393"/>
    </row>
    <row r="142" spans="1:28" s="394" customFormat="1" ht="47.25">
      <c r="A142" s="369">
        <v>20</v>
      </c>
      <c r="B142" s="455" t="s">
        <v>990</v>
      </c>
      <c r="C142" s="389" t="s">
        <v>45</v>
      </c>
      <c r="D142" s="452" t="s">
        <v>204</v>
      </c>
      <c r="E142" s="384">
        <f t="shared" si="7"/>
        <v>0.1</v>
      </c>
      <c r="F142" s="390"/>
      <c r="G142" s="373">
        <f t="shared" si="5"/>
        <v>0.1</v>
      </c>
      <c r="H142" s="390"/>
      <c r="I142" s="390"/>
      <c r="J142" s="390">
        <v>0.1</v>
      </c>
      <c r="K142" s="391"/>
      <c r="L142" s="391"/>
      <c r="M142" s="391"/>
      <c r="N142" s="370" t="s">
        <v>183</v>
      </c>
      <c r="O142" s="456" t="s">
        <v>991</v>
      </c>
      <c r="P142" s="393"/>
      <c r="Q142" s="393"/>
      <c r="R142" s="393"/>
      <c r="S142" s="393"/>
      <c r="T142" s="393"/>
      <c r="U142" s="393"/>
      <c r="V142" s="393"/>
      <c r="W142" s="393"/>
      <c r="X142" s="393"/>
      <c r="Y142" s="393"/>
      <c r="Z142" s="393"/>
      <c r="AA142" s="393"/>
      <c r="AB142" s="393"/>
    </row>
    <row r="143" spans="1:28" s="394" customFormat="1">
      <c r="A143" s="598">
        <v>21</v>
      </c>
      <c r="B143" s="619" t="s">
        <v>478</v>
      </c>
      <c r="C143" s="389" t="s">
        <v>45</v>
      </c>
      <c r="D143" s="452" t="s">
        <v>204</v>
      </c>
      <c r="E143" s="384">
        <f>F143+G143</f>
        <v>2.2999999999999998</v>
      </c>
      <c r="F143" s="390"/>
      <c r="G143" s="373">
        <f t="shared" si="5"/>
        <v>2.2999999999999998</v>
      </c>
      <c r="H143" s="390"/>
      <c r="I143" s="390"/>
      <c r="J143" s="390">
        <v>2.2999999999999998</v>
      </c>
      <c r="K143" s="391"/>
      <c r="L143" s="391"/>
      <c r="M143" s="391"/>
      <c r="N143" s="370" t="s">
        <v>183</v>
      </c>
      <c r="O143" s="622" t="s">
        <v>992</v>
      </c>
      <c r="P143" s="393"/>
      <c r="Q143" s="393"/>
      <c r="R143" s="393"/>
      <c r="S143" s="393"/>
      <c r="T143" s="393"/>
      <c r="U143" s="393"/>
      <c r="V143" s="393"/>
      <c r="W143" s="393"/>
      <c r="X143" s="393"/>
      <c r="Y143" s="393"/>
      <c r="Z143" s="393"/>
      <c r="AA143" s="393"/>
      <c r="AB143" s="393"/>
    </row>
    <row r="144" spans="1:28" s="394" customFormat="1">
      <c r="A144" s="618"/>
      <c r="B144" s="620"/>
      <c r="C144" s="389" t="s">
        <v>45</v>
      </c>
      <c r="D144" s="452" t="s">
        <v>204</v>
      </c>
      <c r="E144" s="384">
        <f>F144+G144</f>
        <v>3.5</v>
      </c>
      <c r="F144" s="390"/>
      <c r="G144" s="373">
        <f t="shared" si="5"/>
        <v>3.5</v>
      </c>
      <c r="H144" s="390"/>
      <c r="I144" s="390"/>
      <c r="J144" s="390">
        <v>3.5</v>
      </c>
      <c r="K144" s="391"/>
      <c r="L144" s="391"/>
      <c r="M144" s="391"/>
      <c r="N144" s="370" t="s">
        <v>191</v>
      </c>
      <c r="O144" s="623"/>
      <c r="P144" s="393"/>
      <c r="Q144" s="393"/>
      <c r="R144" s="393"/>
      <c r="S144" s="393"/>
      <c r="T144" s="393"/>
      <c r="U144" s="393"/>
      <c r="V144" s="393"/>
      <c r="W144" s="393"/>
      <c r="X144" s="393"/>
      <c r="Y144" s="393"/>
      <c r="Z144" s="393"/>
      <c r="AA144" s="393"/>
      <c r="AB144" s="393"/>
    </row>
    <row r="145" spans="1:28" s="394" customFormat="1">
      <c r="A145" s="599"/>
      <c r="B145" s="621"/>
      <c r="C145" s="389" t="s">
        <v>45</v>
      </c>
      <c r="D145" s="452" t="s">
        <v>204</v>
      </c>
      <c r="E145" s="384">
        <f t="shared" si="7"/>
        <v>4.1000000000000005</v>
      </c>
      <c r="F145" s="390"/>
      <c r="G145" s="373">
        <f t="shared" ref="G145:G208" si="8">SUM(H145:M145)</f>
        <v>4.1000000000000005</v>
      </c>
      <c r="H145" s="390"/>
      <c r="I145" s="390"/>
      <c r="J145" s="390">
        <f>9.9-5.8</f>
        <v>4.1000000000000005</v>
      </c>
      <c r="K145" s="391"/>
      <c r="L145" s="391"/>
      <c r="M145" s="391"/>
      <c r="N145" s="370" t="s">
        <v>184</v>
      </c>
      <c r="O145" s="624"/>
      <c r="P145" s="393"/>
      <c r="Q145" s="393"/>
      <c r="R145" s="393"/>
      <c r="S145" s="393"/>
      <c r="T145" s="393"/>
      <c r="U145" s="393"/>
      <c r="V145" s="393"/>
      <c r="W145" s="393"/>
      <c r="X145" s="393"/>
      <c r="Y145" s="393"/>
      <c r="Z145" s="393"/>
      <c r="AA145" s="393"/>
      <c r="AB145" s="393"/>
    </row>
    <row r="146" spans="1:28" s="394" customFormat="1" ht="47.25">
      <c r="A146" s="369">
        <v>22</v>
      </c>
      <c r="B146" s="455" t="s">
        <v>993</v>
      </c>
      <c r="C146" s="389" t="s">
        <v>45</v>
      </c>
      <c r="D146" s="452" t="s">
        <v>204</v>
      </c>
      <c r="E146" s="384">
        <f t="shared" si="7"/>
        <v>262.39999999999998</v>
      </c>
      <c r="F146" s="390"/>
      <c r="G146" s="373">
        <f t="shared" si="8"/>
        <v>262.39999999999998</v>
      </c>
      <c r="H146" s="390"/>
      <c r="I146" s="390"/>
      <c r="J146" s="390">
        <v>262.39999999999998</v>
      </c>
      <c r="K146" s="391"/>
      <c r="L146" s="391"/>
      <c r="M146" s="391"/>
      <c r="N146" s="455" t="s">
        <v>183</v>
      </c>
      <c r="O146" s="456" t="s">
        <v>994</v>
      </c>
      <c r="P146" s="393"/>
      <c r="Q146" s="393"/>
      <c r="R146" s="393"/>
      <c r="S146" s="393"/>
      <c r="T146" s="393"/>
      <c r="U146" s="393"/>
      <c r="V146" s="393"/>
      <c r="W146" s="393"/>
      <c r="X146" s="393"/>
      <c r="Y146" s="393"/>
      <c r="Z146" s="393"/>
      <c r="AA146" s="393"/>
      <c r="AB146" s="393"/>
    </row>
    <row r="147" spans="1:28" s="394" customFormat="1" ht="47.25">
      <c r="A147" s="369">
        <v>23</v>
      </c>
      <c r="B147" s="455" t="s">
        <v>995</v>
      </c>
      <c r="C147" s="389" t="s">
        <v>45</v>
      </c>
      <c r="D147" s="452" t="s">
        <v>204</v>
      </c>
      <c r="E147" s="384">
        <f t="shared" si="7"/>
        <v>82</v>
      </c>
      <c r="F147" s="390"/>
      <c r="G147" s="373">
        <f t="shared" si="8"/>
        <v>82</v>
      </c>
      <c r="H147" s="390"/>
      <c r="I147" s="390"/>
      <c r="J147" s="390">
        <v>82</v>
      </c>
      <c r="K147" s="391"/>
      <c r="L147" s="391"/>
      <c r="M147" s="391"/>
      <c r="N147" s="455" t="s">
        <v>183</v>
      </c>
      <c r="O147" s="456" t="s">
        <v>996</v>
      </c>
      <c r="P147" s="393"/>
      <c r="Q147" s="393"/>
      <c r="R147" s="393"/>
      <c r="S147" s="393"/>
      <c r="T147" s="393"/>
      <c r="U147" s="393"/>
      <c r="V147" s="393"/>
      <c r="W147" s="393"/>
      <c r="X147" s="393"/>
      <c r="Y147" s="393"/>
      <c r="Z147" s="393"/>
      <c r="AA147" s="393"/>
      <c r="AB147" s="393"/>
    </row>
    <row r="148" spans="1:28" s="394" customFormat="1" ht="47.25">
      <c r="A148" s="369">
        <v>24</v>
      </c>
      <c r="B148" s="455" t="s">
        <v>997</v>
      </c>
      <c r="C148" s="389" t="s">
        <v>45</v>
      </c>
      <c r="D148" s="452" t="s">
        <v>204</v>
      </c>
      <c r="E148" s="384">
        <f t="shared" si="7"/>
        <v>145</v>
      </c>
      <c r="F148" s="390"/>
      <c r="G148" s="373">
        <f t="shared" si="8"/>
        <v>145</v>
      </c>
      <c r="H148" s="390"/>
      <c r="I148" s="390"/>
      <c r="J148" s="390">
        <v>145</v>
      </c>
      <c r="K148" s="391"/>
      <c r="L148" s="391"/>
      <c r="M148" s="391"/>
      <c r="N148" s="455" t="s">
        <v>183</v>
      </c>
      <c r="O148" s="456" t="s">
        <v>996</v>
      </c>
      <c r="P148" s="393"/>
      <c r="Q148" s="393"/>
      <c r="R148" s="393"/>
      <c r="S148" s="393"/>
      <c r="T148" s="393"/>
      <c r="U148" s="393"/>
      <c r="V148" s="393"/>
      <c r="W148" s="393"/>
      <c r="X148" s="393"/>
      <c r="Y148" s="393"/>
      <c r="Z148" s="393"/>
      <c r="AA148" s="393"/>
      <c r="AB148" s="393"/>
    </row>
    <row r="149" spans="1:28" s="394" customFormat="1" ht="47.25">
      <c r="A149" s="369">
        <v>25</v>
      </c>
      <c r="B149" s="455" t="s">
        <v>479</v>
      </c>
      <c r="C149" s="389" t="s">
        <v>45</v>
      </c>
      <c r="D149" s="452" t="s">
        <v>204</v>
      </c>
      <c r="E149" s="384">
        <f t="shared" si="7"/>
        <v>60</v>
      </c>
      <c r="F149" s="390">
        <v>60</v>
      </c>
      <c r="G149" s="373">
        <f t="shared" si="8"/>
        <v>0</v>
      </c>
      <c r="H149" s="390"/>
      <c r="I149" s="390"/>
      <c r="J149" s="390"/>
      <c r="K149" s="391"/>
      <c r="L149" s="391"/>
      <c r="M149" s="391"/>
      <c r="N149" s="455" t="s">
        <v>183</v>
      </c>
      <c r="O149" s="456" t="s">
        <v>998</v>
      </c>
      <c r="P149" s="393"/>
      <c r="Q149" s="393"/>
      <c r="R149" s="393"/>
      <c r="S149" s="393"/>
      <c r="T149" s="393"/>
      <c r="U149" s="393"/>
      <c r="V149" s="393"/>
      <c r="W149" s="393"/>
      <c r="X149" s="393"/>
      <c r="Y149" s="393"/>
      <c r="Z149" s="393"/>
      <c r="AA149" s="393"/>
      <c r="AB149" s="393"/>
    </row>
    <row r="150" spans="1:28" s="394" customFormat="1" ht="63">
      <c r="A150" s="369">
        <v>25</v>
      </c>
      <c r="B150" s="455" t="s">
        <v>999</v>
      </c>
      <c r="C150" s="389" t="s">
        <v>59</v>
      </c>
      <c r="D150" s="452" t="s">
        <v>59</v>
      </c>
      <c r="E150" s="384">
        <f t="shared" si="7"/>
        <v>7.0000000000000007E-2</v>
      </c>
      <c r="F150" s="390"/>
      <c r="G150" s="373">
        <f t="shared" si="8"/>
        <v>7.0000000000000007E-2</v>
      </c>
      <c r="H150" s="390"/>
      <c r="I150" s="390"/>
      <c r="J150" s="390">
        <v>7.0000000000000007E-2</v>
      </c>
      <c r="K150" s="391"/>
      <c r="L150" s="391"/>
      <c r="M150" s="391"/>
      <c r="N150" s="455" t="s">
        <v>183</v>
      </c>
      <c r="O150" s="363" t="s">
        <v>1000</v>
      </c>
      <c r="P150" s="393"/>
      <c r="Q150" s="393"/>
      <c r="R150" s="393"/>
      <c r="S150" s="393"/>
      <c r="T150" s="393"/>
      <c r="U150" s="393"/>
      <c r="V150" s="393"/>
      <c r="W150" s="393"/>
      <c r="X150" s="393"/>
      <c r="Y150" s="393"/>
      <c r="Z150" s="393"/>
      <c r="AA150" s="393"/>
      <c r="AB150" s="393"/>
    </row>
    <row r="151" spans="1:28" s="394" customFormat="1" ht="47.25">
      <c r="A151" s="369">
        <v>27</v>
      </c>
      <c r="B151" s="455" t="s">
        <v>1001</v>
      </c>
      <c r="C151" s="389" t="s">
        <v>59</v>
      </c>
      <c r="D151" s="452" t="s">
        <v>59</v>
      </c>
      <c r="E151" s="384">
        <f t="shared" si="7"/>
        <v>0.13</v>
      </c>
      <c r="F151" s="390"/>
      <c r="G151" s="373">
        <f t="shared" si="8"/>
        <v>0.13</v>
      </c>
      <c r="H151" s="390"/>
      <c r="I151" s="390"/>
      <c r="J151" s="390">
        <v>0.13</v>
      </c>
      <c r="K151" s="391"/>
      <c r="L151" s="391"/>
      <c r="M151" s="391"/>
      <c r="N151" s="455" t="s">
        <v>183</v>
      </c>
      <c r="O151" s="363" t="s">
        <v>1002</v>
      </c>
      <c r="P151" s="393"/>
      <c r="Q151" s="393"/>
      <c r="R151" s="393"/>
      <c r="S151" s="393"/>
      <c r="T151" s="393"/>
      <c r="U151" s="393"/>
      <c r="V151" s="393"/>
      <c r="W151" s="393"/>
      <c r="X151" s="393"/>
      <c r="Y151" s="393"/>
      <c r="Z151" s="393"/>
      <c r="AA151" s="393"/>
      <c r="AB151" s="393"/>
    </row>
    <row r="152" spans="1:28" s="394" customFormat="1" ht="15.75" customHeight="1">
      <c r="A152" s="369">
        <v>28</v>
      </c>
      <c r="B152" s="460" t="s">
        <v>1003</v>
      </c>
      <c r="C152" s="452" t="s">
        <v>45</v>
      </c>
      <c r="D152" s="452" t="s">
        <v>166</v>
      </c>
      <c r="E152" s="384">
        <f t="shared" si="7"/>
        <v>0.04</v>
      </c>
      <c r="F152" s="390"/>
      <c r="G152" s="373">
        <f t="shared" si="8"/>
        <v>0.04</v>
      </c>
      <c r="H152" s="390"/>
      <c r="I152" s="390"/>
      <c r="J152" s="390">
        <v>0.04</v>
      </c>
      <c r="K152" s="391"/>
      <c r="L152" s="391"/>
      <c r="M152" s="391"/>
      <c r="N152" s="460" t="s">
        <v>197</v>
      </c>
      <c r="O152" s="614" t="s">
        <v>1004</v>
      </c>
      <c r="P152" s="393"/>
      <c r="Q152" s="393"/>
      <c r="R152" s="393"/>
      <c r="S152" s="393"/>
      <c r="T152" s="393"/>
      <c r="U152" s="393"/>
      <c r="V152" s="393"/>
      <c r="W152" s="393"/>
      <c r="X152" s="393"/>
      <c r="Y152" s="393"/>
      <c r="Z152" s="393"/>
      <c r="AA152" s="393"/>
      <c r="AB152" s="393"/>
    </row>
    <row r="153" spans="1:28" s="394" customFormat="1">
      <c r="A153" s="369">
        <v>29</v>
      </c>
      <c r="B153" s="460" t="s">
        <v>1005</v>
      </c>
      <c r="C153" s="452" t="s">
        <v>45</v>
      </c>
      <c r="D153" s="452" t="s">
        <v>166</v>
      </c>
      <c r="E153" s="384">
        <f t="shared" si="7"/>
        <v>0.04</v>
      </c>
      <c r="F153" s="390"/>
      <c r="G153" s="373">
        <f t="shared" si="8"/>
        <v>0.04</v>
      </c>
      <c r="H153" s="390"/>
      <c r="I153" s="390"/>
      <c r="J153" s="390">
        <v>0.04</v>
      </c>
      <c r="K153" s="391"/>
      <c r="L153" s="391"/>
      <c r="M153" s="391"/>
      <c r="N153" s="460" t="s">
        <v>197</v>
      </c>
      <c r="O153" s="615"/>
      <c r="P153" s="393"/>
      <c r="Q153" s="393"/>
      <c r="R153" s="393"/>
      <c r="S153" s="393"/>
      <c r="T153" s="393"/>
      <c r="U153" s="393"/>
      <c r="V153" s="393"/>
      <c r="W153" s="393"/>
      <c r="X153" s="393"/>
      <c r="Y153" s="393"/>
      <c r="Z153" s="393"/>
      <c r="AA153" s="393"/>
      <c r="AB153" s="393"/>
    </row>
    <row r="154" spans="1:28" s="394" customFormat="1">
      <c r="A154" s="369">
        <v>30</v>
      </c>
      <c r="B154" s="460" t="s">
        <v>1006</v>
      </c>
      <c r="C154" s="452" t="s">
        <v>45</v>
      </c>
      <c r="D154" s="452" t="s">
        <v>166</v>
      </c>
      <c r="E154" s="384">
        <f t="shared" si="7"/>
        <v>0.04</v>
      </c>
      <c r="F154" s="390"/>
      <c r="G154" s="373">
        <f t="shared" si="8"/>
        <v>0.04</v>
      </c>
      <c r="H154" s="390"/>
      <c r="I154" s="390"/>
      <c r="J154" s="390">
        <v>0.04</v>
      </c>
      <c r="K154" s="391"/>
      <c r="L154" s="391"/>
      <c r="M154" s="391"/>
      <c r="N154" s="460" t="s">
        <v>1007</v>
      </c>
      <c r="O154" s="615"/>
      <c r="P154" s="393"/>
      <c r="Q154" s="393"/>
      <c r="R154" s="393"/>
      <c r="S154" s="393"/>
      <c r="T154" s="393"/>
      <c r="U154" s="393"/>
      <c r="V154" s="393"/>
      <c r="W154" s="393"/>
      <c r="X154" s="393"/>
      <c r="Y154" s="393"/>
      <c r="Z154" s="393"/>
      <c r="AA154" s="393"/>
      <c r="AB154" s="393"/>
    </row>
    <row r="155" spans="1:28" s="394" customFormat="1">
      <c r="A155" s="369">
        <v>31</v>
      </c>
      <c r="B155" s="460" t="s">
        <v>1008</v>
      </c>
      <c r="C155" s="452" t="s">
        <v>45</v>
      </c>
      <c r="D155" s="452" t="s">
        <v>166</v>
      </c>
      <c r="E155" s="384">
        <f t="shared" si="7"/>
        <v>0.04</v>
      </c>
      <c r="F155" s="390"/>
      <c r="G155" s="373">
        <f t="shared" si="8"/>
        <v>0.04</v>
      </c>
      <c r="H155" s="390"/>
      <c r="I155" s="390"/>
      <c r="J155" s="390">
        <v>0.04</v>
      </c>
      <c r="K155" s="391"/>
      <c r="L155" s="391"/>
      <c r="M155" s="391"/>
      <c r="N155" s="460" t="s">
        <v>1007</v>
      </c>
      <c r="O155" s="616"/>
      <c r="P155" s="393"/>
      <c r="Q155" s="393"/>
      <c r="R155" s="393"/>
      <c r="S155" s="393"/>
      <c r="T155" s="393"/>
      <c r="U155" s="393"/>
      <c r="V155" s="393"/>
      <c r="W155" s="393"/>
      <c r="X155" s="393"/>
      <c r="Y155" s="393"/>
      <c r="Z155" s="393"/>
      <c r="AA155" s="393"/>
      <c r="AB155" s="393"/>
    </row>
    <row r="156" spans="1:28" s="394" customFormat="1" ht="59.25" customHeight="1">
      <c r="A156" s="369">
        <v>32</v>
      </c>
      <c r="B156" s="455" t="s">
        <v>1009</v>
      </c>
      <c r="C156" s="452" t="s">
        <v>45</v>
      </c>
      <c r="D156" s="452" t="s">
        <v>204</v>
      </c>
      <c r="E156" s="384">
        <f t="shared" si="7"/>
        <v>60</v>
      </c>
      <c r="F156" s="390"/>
      <c r="G156" s="373">
        <f t="shared" si="8"/>
        <v>60</v>
      </c>
      <c r="H156" s="390"/>
      <c r="I156" s="390"/>
      <c r="J156" s="390">
        <v>60</v>
      </c>
      <c r="K156" s="391"/>
      <c r="L156" s="391"/>
      <c r="M156" s="391"/>
      <c r="N156" s="460" t="s">
        <v>197</v>
      </c>
      <c r="O156" s="614" t="s">
        <v>1010</v>
      </c>
      <c r="P156" s="393"/>
      <c r="Q156" s="393"/>
      <c r="R156" s="393"/>
      <c r="S156" s="393"/>
      <c r="T156" s="393"/>
      <c r="U156" s="393"/>
      <c r="V156" s="393"/>
      <c r="W156" s="393"/>
      <c r="X156" s="393"/>
      <c r="Y156" s="393"/>
      <c r="Z156" s="393"/>
      <c r="AA156" s="393"/>
      <c r="AB156" s="393"/>
    </row>
    <row r="157" spans="1:28" s="394" customFormat="1" ht="59.25" customHeight="1">
      <c r="A157" s="369">
        <v>33</v>
      </c>
      <c r="B157" s="455" t="s">
        <v>1011</v>
      </c>
      <c r="C157" s="452" t="s">
        <v>45</v>
      </c>
      <c r="D157" s="452" t="s">
        <v>204</v>
      </c>
      <c r="E157" s="384">
        <f t="shared" si="7"/>
        <v>60</v>
      </c>
      <c r="F157" s="390"/>
      <c r="G157" s="373">
        <f t="shared" si="8"/>
        <v>60</v>
      </c>
      <c r="H157" s="390"/>
      <c r="I157" s="390"/>
      <c r="J157" s="390">
        <v>60</v>
      </c>
      <c r="K157" s="391"/>
      <c r="L157" s="391"/>
      <c r="M157" s="391"/>
      <c r="N157" s="460" t="s">
        <v>197</v>
      </c>
      <c r="O157" s="616"/>
      <c r="P157" s="393"/>
      <c r="Q157" s="393"/>
      <c r="R157" s="393"/>
      <c r="S157" s="393"/>
      <c r="T157" s="393"/>
      <c r="U157" s="393"/>
      <c r="V157" s="393"/>
      <c r="W157" s="393"/>
      <c r="X157" s="393"/>
      <c r="Y157" s="393"/>
      <c r="Z157" s="393"/>
      <c r="AA157" s="393"/>
      <c r="AB157" s="393"/>
    </row>
    <row r="158" spans="1:28" s="394" customFormat="1" ht="59.25" customHeight="1">
      <c r="A158" s="369">
        <v>34</v>
      </c>
      <c r="B158" s="455" t="s">
        <v>1012</v>
      </c>
      <c r="C158" s="452" t="s">
        <v>45</v>
      </c>
      <c r="D158" s="452" t="s">
        <v>164</v>
      </c>
      <c r="E158" s="384">
        <f t="shared" si="7"/>
        <v>10</v>
      </c>
      <c r="F158" s="390"/>
      <c r="G158" s="373">
        <f t="shared" si="8"/>
        <v>10</v>
      </c>
      <c r="H158" s="390"/>
      <c r="I158" s="390"/>
      <c r="J158" s="390">
        <v>10</v>
      </c>
      <c r="K158" s="391"/>
      <c r="L158" s="391"/>
      <c r="M158" s="391"/>
      <c r="N158" s="460" t="s">
        <v>184</v>
      </c>
      <c r="O158" s="461" t="s">
        <v>1013</v>
      </c>
      <c r="P158" s="393"/>
      <c r="Q158" s="393"/>
      <c r="R158" s="393"/>
      <c r="S158" s="393"/>
      <c r="T158" s="393"/>
      <c r="U158" s="393"/>
      <c r="V158" s="393"/>
      <c r="W158" s="393"/>
      <c r="X158" s="393"/>
      <c r="Y158" s="393"/>
      <c r="Z158" s="393"/>
      <c r="AA158" s="393"/>
      <c r="AB158" s="393"/>
    </row>
    <row r="159" spans="1:28">
      <c r="A159" s="358">
        <v>2</v>
      </c>
      <c r="B159" s="359" t="s">
        <v>1014</v>
      </c>
      <c r="C159" s="360"/>
      <c r="D159" s="382"/>
      <c r="E159" s="384"/>
      <c r="F159" s="462"/>
      <c r="G159" s="373">
        <f t="shared" si="8"/>
        <v>0</v>
      </c>
      <c r="H159" s="462"/>
      <c r="I159" s="462"/>
      <c r="J159" s="462"/>
      <c r="K159" s="463"/>
      <c r="L159" s="463"/>
      <c r="M159" s="463"/>
      <c r="N159" s="359"/>
      <c r="O159" s="363"/>
      <c r="P159" s="464"/>
      <c r="Q159" s="464"/>
      <c r="R159" s="464"/>
      <c r="S159" s="464"/>
      <c r="T159" s="464"/>
      <c r="U159" s="464"/>
      <c r="V159" s="464"/>
      <c r="W159" s="464"/>
      <c r="X159" s="464"/>
      <c r="Y159" s="464"/>
      <c r="Z159" s="464"/>
      <c r="AA159" s="464"/>
    </row>
    <row r="160" spans="1:28" ht="31.5">
      <c r="A160" s="358" t="s">
        <v>136</v>
      </c>
      <c r="B160" s="359" t="s">
        <v>855</v>
      </c>
      <c r="C160" s="360"/>
      <c r="D160" s="360"/>
      <c r="E160" s="384"/>
      <c r="F160" s="462"/>
      <c r="G160" s="373">
        <f t="shared" si="8"/>
        <v>0</v>
      </c>
      <c r="H160" s="462"/>
      <c r="I160" s="462"/>
      <c r="J160" s="462"/>
      <c r="K160" s="463"/>
      <c r="L160" s="463"/>
      <c r="M160" s="463"/>
      <c r="N160" s="359"/>
      <c r="O160" s="363"/>
      <c r="P160" s="464"/>
      <c r="Q160" s="464"/>
      <c r="R160" s="464"/>
      <c r="S160" s="464"/>
      <c r="T160" s="464"/>
      <c r="U160" s="464"/>
      <c r="V160" s="464"/>
      <c r="W160" s="464"/>
      <c r="X160" s="464"/>
      <c r="Y160" s="464"/>
      <c r="Z160" s="464"/>
      <c r="AA160" s="464"/>
    </row>
    <row r="161" spans="1:28" ht="47.25">
      <c r="A161" s="465" t="s">
        <v>137</v>
      </c>
      <c r="B161" s="466" t="s">
        <v>1015</v>
      </c>
      <c r="C161" s="353"/>
      <c r="D161" s="353"/>
      <c r="E161" s="384"/>
      <c r="F161" s="467"/>
      <c r="G161" s="373">
        <f t="shared" si="8"/>
        <v>0</v>
      </c>
      <c r="H161" s="467"/>
      <c r="I161" s="467"/>
      <c r="J161" s="467"/>
      <c r="K161" s="468"/>
      <c r="L161" s="468"/>
      <c r="M161" s="468"/>
      <c r="N161" s="422"/>
      <c r="O161" s="363"/>
      <c r="P161" s="464"/>
      <c r="Q161" s="464"/>
      <c r="R161" s="464"/>
      <c r="S161" s="464"/>
      <c r="T161" s="464"/>
      <c r="U161" s="464"/>
      <c r="V161" s="464"/>
      <c r="W161" s="464"/>
      <c r="X161" s="464"/>
      <c r="Y161" s="464"/>
      <c r="Z161" s="464"/>
      <c r="AA161" s="464"/>
    </row>
    <row r="162" spans="1:28" s="394" customFormat="1" ht="31.5" customHeight="1">
      <c r="A162" s="369"/>
      <c r="B162" s="469" t="s">
        <v>1016</v>
      </c>
      <c r="C162" s="452" t="s">
        <v>16</v>
      </c>
      <c r="D162" s="452" t="s">
        <v>16</v>
      </c>
      <c r="E162" s="384">
        <f>F162+G162</f>
        <v>889.1</v>
      </c>
      <c r="F162" s="390">
        <v>889.1</v>
      </c>
      <c r="G162" s="373">
        <f t="shared" si="8"/>
        <v>0</v>
      </c>
      <c r="H162" s="390"/>
      <c r="I162" s="390"/>
      <c r="J162" s="390"/>
      <c r="K162" s="391"/>
      <c r="L162" s="391"/>
      <c r="M162" s="391"/>
      <c r="N162" s="460"/>
      <c r="O162" s="461"/>
      <c r="P162" s="393"/>
      <c r="Q162" s="393"/>
      <c r="R162" s="393"/>
      <c r="S162" s="393"/>
      <c r="T162" s="393"/>
      <c r="U162" s="393"/>
      <c r="V162" s="393"/>
      <c r="W162" s="393"/>
      <c r="X162" s="393"/>
      <c r="Y162" s="393"/>
      <c r="Z162" s="393"/>
      <c r="AA162" s="393"/>
      <c r="AB162" s="393"/>
    </row>
    <row r="163" spans="1:28" ht="63">
      <c r="A163" s="470">
        <v>1</v>
      </c>
      <c r="B163" s="471" t="s">
        <v>671</v>
      </c>
      <c r="C163" s="353" t="s">
        <v>28</v>
      </c>
      <c r="D163" s="353" t="s">
        <v>28</v>
      </c>
      <c r="E163" s="384">
        <f t="shared" ref="E163:E171" si="9">F163+G163</f>
        <v>2.76</v>
      </c>
      <c r="F163" s="385"/>
      <c r="G163" s="373">
        <f t="shared" si="8"/>
        <v>2.76</v>
      </c>
      <c r="H163" s="467"/>
      <c r="I163" s="467"/>
      <c r="J163" s="467">
        <v>2.76</v>
      </c>
      <c r="K163" s="468"/>
      <c r="L163" s="468"/>
      <c r="M163" s="468"/>
      <c r="N163" s="422" t="s">
        <v>183</v>
      </c>
      <c r="O163" s="363" t="s">
        <v>1017</v>
      </c>
      <c r="P163" s="464"/>
      <c r="Q163" s="464"/>
      <c r="R163" s="464"/>
      <c r="S163" s="464"/>
      <c r="T163" s="464"/>
      <c r="U163" s="464"/>
      <c r="V163" s="464"/>
      <c r="W163" s="464"/>
      <c r="X163" s="464"/>
      <c r="Y163" s="464"/>
      <c r="Z163" s="464"/>
      <c r="AA163" s="464"/>
    </row>
    <row r="164" spans="1:28" ht="30.75" customHeight="1">
      <c r="A164" s="625">
        <v>2</v>
      </c>
      <c r="B164" s="627" t="s">
        <v>1018</v>
      </c>
      <c r="C164" s="472" t="s">
        <v>28</v>
      </c>
      <c r="D164" s="472" t="s">
        <v>28</v>
      </c>
      <c r="E164" s="424">
        <f t="shared" si="9"/>
        <v>47.85</v>
      </c>
      <c r="F164" s="425"/>
      <c r="G164" s="426">
        <f t="shared" si="8"/>
        <v>47.85</v>
      </c>
      <c r="H164" s="473"/>
      <c r="I164" s="473">
        <v>47.85</v>
      </c>
      <c r="J164" s="473"/>
      <c r="K164" s="474"/>
      <c r="L164" s="474"/>
      <c r="M164" s="474"/>
      <c r="N164" s="475" t="s">
        <v>183</v>
      </c>
      <c r="O164" s="614" t="s">
        <v>1019</v>
      </c>
      <c r="P164" s="464"/>
      <c r="Q164" s="464"/>
      <c r="R164" s="464"/>
      <c r="S164" s="464"/>
      <c r="T164" s="464"/>
      <c r="U164" s="464"/>
      <c r="V164" s="464"/>
      <c r="W164" s="464"/>
      <c r="X164" s="464"/>
      <c r="Y164" s="464"/>
      <c r="Z164" s="464"/>
      <c r="AA164" s="464"/>
    </row>
    <row r="165" spans="1:28" ht="30.75" customHeight="1">
      <c r="A165" s="626"/>
      <c r="B165" s="628"/>
      <c r="C165" s="476" t="s">
        <v>16</v>
      </c>
      <c r="D165" s="476" t="s">
        <v>16</v>
      </c>
      <c r="E165" s="441">
        <f t="shared" si="9"/>
        <v>700</v>
      </c>
      <c r="F165" s="442">
        <v>700</v>
      </c>
      <c r="G165" s="443">
        <f t="shared" si="8"/>
        <v>0</v>
      </c>
      <c r="H165" s="477"/>
      <c r="I165" s="477"/>
      <c r="J165" s="477"/>
      <c r="K165" s="478"/>
      <c r="L165" s="478"/>
      <c r="M165" s="478"/>
      <c r="N165" s="479" t="s">
        <v>183</v>
      </c>
      <c r="O165" s="616"/>
      <c r="P165" s="464"/>
      <c r="Q165" s="464"/>
      <c r="R165" s="464"/>
      <c r="S165" s="464"/>
      <c r="T165" s="464"/>
      <c r="U165" s="464"/>
      <c r="V165" s="464"/>
      <c r="W165" s="464"/>
      <c r="X165" s="464"/>
      <c r="Y165" s="464"/>
      <c r="Z165" s="464"/>
      <c r="AA165" s="464"/>
    </row>
    <row r="166" spans="1:28" ht="31.5">
      <c r="A166" s="470">
        <v>3</v>
      </c>
      <c r="B166" s="471" t="s">
        <v>1020</v>
      </c>
      <c r="C166" s="353" t="s">
        <v>28</v>
      </c>
      <c r="D166" s="353" t="s">
        <v>28</v>
      </c>
      <c r="E166" s="384">
        <f t="shared" si="9"/>
        <v>5.79</v>
      </c>
      <c r="F166" s="385"/>
      <c r="G166" s="373">
        <f t="shared" si="8"/>
        <v>5.79</v>
      </c>
      <c r="H166" s="467"/>
      <c r="I166" s="467"/>
      <c r="J166" s="467">
        <v>5.79</v>
      </c>
      <c r="K166" s="468"/>
      <c r="L166" s="468"/>
      <c r="M166" s="468"/>
      <c r="N166" s="422" t="s">
        <v>191</v>
      </c>
      <c r="O166" s="363" t="s">
        <v>1021</v>
      </c>
      <c r="P166" s="464"/>
      <c r="Q166" s="464"/>
      <c r="R166" s="464"/>
      <c r="S166" s="464"/>
      <c r="T166" s="464"/>
      <c r="U166" s="464"/>
      <c r="V166" s="464"/>
      <c r="W166" s="464"/>
      <c r="X166" s="464"/>
      <c r="Y166" s="464"/>
      <c r="Z166" s="464"/>
      <c r="AA166" s="464"/>
    </row>
    <row r="167" spans="1:28" ht="47.25">
      <c r="A167" s="470">
        <v>4</v>
      </c>
      <c r="B167" s="471" t="s">
        <v>1022</v>
      </c>
      <c r="C167" s="353" t="s">
        <v>28</v>
      </c>
      <c r="D167" s="353" t="s">
        <v>28</v>
      </c>
      <c r="E167" s="384">
        <f t="shared" si="9"/>
        <v>43.7</v>
      </c>
      <c r="F167" s="385"/>
      <c r="G167" s="373">
        <f t="shared" si="8"/>
        <v>43.7</v>
      </c>
      <c r="H167" s="467"/>
      <c r="I167" s="467"/>
      <c r="J167" s="467">
        <v>43.7</v>
      </c>
      <c r="K167" s="468"/>
      <c r="L167" s="468"/>
      <c r="M167" s="468"/>
      <c r="N167" s="422" t="s">
        <v>191</v>
      </c>
      <c r="O167" s="363" t="s">
        <v>1023</v>
      </c>
      <c r="P167" s="464"/>
      <c r="Q167" s="464"/>
      <c r="R167" s="464"/>
      <c r="S167" s="464"/>
      <c r="T167" s="464"/>
      <c r="U167" s="464"/>
      <c r="V167" s="464"/>
      <c r="W167" s="464"/>
      <c r="X167" s="464"/>
      <c r="Y167" s="464"/>
      <c r="Z167" s="464"/>
      <c r="AA167" s="464"/>
    </row>
    <row r="168" spans="1:28" s="378" customFormat="1">
      <c r="A168" s="605">
        <v>5</v>
      </c>
      <c r="B168" s="610" t="s">
        <v>672</v>
      </c>
      <c r="C168" s="363" t="s">
        <v>22</v>
      </c>
      <c r="D168" s="363" t="s">
        <v>22</v>
      </c>
      <c r="E168" s="384">
        <f t="shared" si="9"/>
        <v>67.2</v>
      </c>
      <c r="F168" s="385">
        <v>67.2</v>
      </c>
      <c r="G168" s="373">
        <f t="shared" si="8"/>
        <v>0</v>
      </c>
      <c r="H168" s="386"/>
      <c r="I168" s="386"/>
      <c r="J168" s="417"/>
      <c r="K168" s="418"/>
      <c r="L168" s="387"/>
      <c r="M168" s="387"/>
      <c r="N168" s="397" t="s">
        <v>183</v>
      </c>
      <c r="O168" s="613" t="s">
        <v>1024</v>
      </c>
      <c r="P168" s="377"/>
      <c r="Q168" s="377"/>
      <c r="T168" s="377"/>
      <c r="U168" s="377"/>
      <c r="V168" s="377"/>
      <c r="W168" s="388"/>
      <c r="X168" s="388"/>
      <c r="Y168" s="388"/>
    </row>
    <row r="169" spans="1:28" s="378" customFormat="1">
      <c r="A169" s="605"/>
      <c r="B169" s="611"/>
      <c r="C169" s="363" t="s">
        <v>16</v>
      </c>
      <c r="D169" s="363" t="s">
        <v>16</v>
      </c>
      <c r="E169" s="384">
        <f t="shared" si="9"/>
        <v>28.46</v>
      </c>
      <c r="F169" s="385"/>
      <c r="G169" s="373">
        <f t="shared" si="8"/>
        <v>28.46</v>
      </c>
      <c r="H169" s="386"/>
      <c r="I169" s="386"/>
      <c r="J169" s="417">
        <v>28.46</v>
      </c>
      <c r="K169" s="418"/>
      <c r="L169" s="387"/>
      <c r="M169" s="387"/>
      <c r="N169" s="397" t="s">
        <v>183</v>
      </c>
      <c r="O169" s="613"/>
      <c r="P169" s="377"/>
      <c r="Q169" s="377"/>
      <c r="T169" s="377"/>
      <c r="U169" s="377"/>
      <c r="V169" s="377"/>
      <c r="W169" s="388"/>
      <c r="X169" s="388"/>
      <c r="Y169" s="388"/>
    </row>
    <row r="170" spans="1:28" s="378" customFormat="1">
      <c r="A170" s="605"/>
      <c r="B170" s="612"/>
      <c r="C170" s="363" t="s">
        <v>75</v>
      </c>
      <c r="D170" s="363" t="s">
        <v>75</v>
      </c>
      <c r="E170" s="384">
        <f t="shared" si="9"/>
        <v>0.26</v>
      </c>
      <c r="F170" s="385"/>
      <c r="G170" s="373">
        <f t="shared" si="8"/>
        <v>0.26</v>
      </c>
      <c r="H170" s="386"/>
      <c r="I170" s="386"/>
      <c r="J170" s="417">
        <v>0.26</v>
      </c>
      <c r="K170" s="418"/>
      <c r="L170" s="387"/>
      <c r="M170" s="387"/>
      <c r="N170" s="397" t="s">
        <v>183</v>
      </c>
      <c r="O170" s="613"/>
      <c r="P170" s="377"/>
      <c r="Q170" s="377"/>
      <c r="T170" s="377"/>
      <c r="U170" s="377"/>
      <c r="V170" s="377"/>
      <c r="W170" s="388"/>
      <c r="X170" s="388"/>
      <c r="Y170" s="388"/>
    </row>
    <row r="171" spans="1:28" s="378" customFormat="1" ht="63">
      <c r="A171" s="369">
        <v>6</v>
      </c>
      <c r="B171" s="480" t="s">
        <v>480</v>
      </c>
      <c r="C171" s="363" t="s">
        <v>16</v>
      </c>
      <c r="D171" s="363" t="s">
        <v>16</v>
      </c>
      <c r="E171" s="384">
        <f t="shared" si="9"/>
        <v>0.52</v>
      </c>
      <c r="F171" s="385"/>
      <c r="G171" s="373">
        <f t="shared" si="8"/>
        <v>0.52</v>
      </c>
      <c r="H171" s="481"/>
      <c r="I171" s="481"/>
      <c r="J171" s="482">
        <v>0.52</v>
      </c>
      <c r="K171" s="482"/>
      <c r="L171" s="483"/>
      <c r="M171" s="483"/>
      <c r="N171" s="484" t="s">
        <v>191</v>
      </c>
      <c r="O171" s="376" t="s">
        <v>1025</v>
      </c>
      <c r="P171" s="377"/>
      <c r="Q171" s="377"/>
      <c r="T171" s="377"/>
      <c r="U171" s="377"/>
      <c r="V171" s="377"/>
      <c r="W171" s="388"/>
      <c r="X171" s="388"/>
      <c r="Y171" s="388"/>
    </row>
    <row r="172" spans="1:28" s="378" customFormat="1" ht="31.5">
      <c r="A172" s="605">
        <v>7</v>
      </c>
      <c r="B172" s="606" t="s">
        <v>1026</v>
      </c>
      <c r="C172" s="485" t="s">
        <v>65</v>
      </c>
      <c r="D172" s="485" t="s">
        <v>65</v>
      </c>
      <c r="E172" s="424"/>
      <c r="F172" s="428"/>
      <c r="G172" s="373">
        <f t="shared" si="8"/>
        <v>0</v>
      </c>
      <c r="H172" s="427"/>
      <c r="I172" s="427"/>
      <c r="J172" s="427"/>
      <c r="K172" s="430"/>
      <c r="L172" s="430"/>
      <c r="M172" s="430"/>
      <c r="N172" s="402" t="s">
        <v>1027</v>
      </c>
      <c r="O172" s="609" t="s">
        <v>1028</v>
      </c>
      <c r="P172" s="377"/>
      <c r="Q172" s="377"/>
      <c r="T172" s="377"/>
      <c r="U172" s="377"/>
      <c r="V172" s="377"/>
      <c r="W172" s="388"/>
      <c r="X172" s="388"/>
      <c r="Y172" s="388"/>
    </row>
    <row r="173" spans="1:28" s="490" customFormat="1">
      <c r="A173" s="605"/>
      <c r="B173" s="607"/>
      <c r="C173" s="486" t="s">
        <v>65</v>
      </c>
      <c r="D173" s="486" t="s">
        <v>65</v>
      </c>
      <c r="E173" s="432">
        <f t="shared" ref="E173:E215" si="10">F173+G173</f>
        <v>2</v>
      </c>
      <c r="F173" s="436"/>
      <c r="G173" s="373">
        <f t="shared" si="8"/>
        <v>2</v>
      </c>
      <c r="H173" s="487"/>
      <c r="I173" s="487">
        <v>2</v>
      </c>
      <c r="J173" s="487"/>
      <c r="K173" s="488"/>
      <c r="L173" s="488"/>
      <c r="M173" s="488"/>
      <c r="N173" s="407" t="s">
        <v>184</v>
      </c>
      <c r="O173" s="609"/>
      <c r="P173" s="489"/>
      <c r="Q173" s="489"/>
      <c r="T173" s="489"/>
      <c r="U173" s="489"/>
      <c r="V173" s="489"/>
      <c r="W173" s="491"/>
      <c r="X173" s="491"/>
      <c r="Y173" s="491"/>
    </row>
    <row r="174" spans="1:28" s="490" customFormat="1">
      <c r="A174" s="605"/>
      <c r="B174" s="608"/>
      <c r="C174" s="492" t="s">
        <v>65</v>
      </c>
      <c r="D174" s="492" t="s">
        <v>65</v>
      </c>
      <c r="E174" s="441">
        <f t="shared" si="10"/>
        <v>2</v>
      </c>
      <c r="F174" s="445"/>
      <c r="G174" s="373">
        <f t="shared" si="8"/>
        <v>2</v>
      </c>
      <c r="H174" s="493"/>
      <c r="I174" s="493">
        <v>2</v>
      </c>
      <c r="J174" s="493"/>
      <c r="K174" s="494"/>
      <c r="L174" s="494"/>
      <c r="M174" s="494"/>
      <c r="N174" s="414" t="s">
        <v>191</v>
      </c>
      <c r="O174" s="609"/>
      <c r="P174" s="489"/>
      <c r="Q174" s="489"/>
      <c r="T174" s="489"/>
      <c r="U174" s="489"/>
      <c r="V174" s="489"/>
      <c r="W174" s="491"/>
      <c r="X174" s="491"/>
      <c r="Y174" s="491"/>
    </row>
    <row r="175" spans="1:28" s="378" customFormat="1" ht="31.5">
      <c r="A175" s="605">
        <v>8</v>
      </c>
      <c r="B175" s="606" t="s">
        <v>1029</v>
      </c>
      <c r="C175" s="485" t="s">
        <v>65</v>
      </c>
      <c r="D175" s="485" t="s">
        <v>65</v>
      </c>
      <c r="E175" s="424"/>
      <c r="F175" s="428"/>
      <c r="G175" s="373">
        <f t="shared" si="8"/>
        <v>0</v>
      </c>
      <c r="H175" s="427"/>
      <c r="I175" s="427"/>
      <c r="J175" s="427"/>
      <c r="K175" s="430"/>
      <c r="L175" s="430"/>
      <c r="M175" s="430"/>
      <c r="N175" s="402" t="s">
        <v>1030</v>
      </c>
      <c r="O175" s="609"/>
      <c r="P175" s="377"/>
      <c r="Q175" s="377"/>
      <c r="T175" s="377"/>
      <c r="U175" s="377"/>
      <c r="V175" s="377"/>
      <c r="W175" s="388"/>
      <c r="X175" s="388"/>
      <c r="Y175" s="388"/>
    </row>
    <row r="176" spans="1:28" s="490" customFormat="1">
      <c r="A176" s="605"/>
      <c r="B176" s="607"/>
      <c r="C176" s="486" t="s">
        <v>65</v>
      </c>
      <c r="D176" s="486" t="s">
        <v>65</v>
      </c>
      <c r="E176" s="432">
        <f t="shared" si="10"/>
        <v>1</v>
      </c>
      <c r="F176" s="436"/>
      <c r="G176" s="373">
        <f t="shared" si="8"/>
        <v>1</v>
      </c>
      <c r="H176" s="487"/>
      <c r="I176" s="487">
        <v>1</v>
      </c>
      <c r="J176" s="487"/>
      <c r="K176" s="488"/>
      <c r="L176" s="488"/>
      <c r="M176" s="488"/>
      <c r="N176" s="407" t="s">
        <v>183</v>
      </c>
      <c r="O176" s="609"/>
      <c r="P176" s="489"/>
      <c r="Q176" s="489"/>
      <c r="T176" s="489"/>
      <c r="U176" s="489"/>
      <c r="V176" s="489"/>
      <c r="W176" s="491"/>
      <c r="X176" s="491"/>
      <c r="Y176" s="491"/>
    </row>
    <row r="177" spans="1:28" s="490" customFormat="1">
      <c r="A177" s="605"/>
      <c r="B177" s="608"/>
      <c r="C177" s="492" t="s">
        <v>65</v>
      </c>
      <c r="D177" s="492" t="s">
        <v>65</v>
      </c>
      <c r="E177" s="441">
        <f t="shared" si="10"/>
        <v>1</v>
      </c>
      <c r="F177" s="445"/>
      <c r="G177" s="373">
        <f t="shared" si="8"/>
        <v>1</v>
      </c>
      <c r="H177" s="493"/>
      <c r="I177" s="493">
        <v>1</v>
      </c>
      <c r="J177" s="493"/>
      <c r="K177" s="494"/>
      <c r="L177" s="494"/>
      <c r="M177" s="494"/>
      <c r="N177" s="414" t="s">
        <v>191</v>
      </c>
      <c r="O177" s="609"/>
      <c r="P177" s="489"/>
      <c r="Q177" s="489"/>
      <c r="T177" s="489"/>
      <c r="U177" s="489"/>
      <c r="V177" s="489"/>
      <c r="W177" s="491"/>
      <c r="X177" s="491"/>
      <c r="Y177" s="491"/>
    </row>
    <row r="178" spans="1:28" s="378" customFormat="1" ht="31.5">
      <c r="A178" s="605">
        <v>9</v>
      </c>
      <c r="B178" s="606" t="s">
        <v>1031</v>
      </c>
      <c r="C178" s="485" t="s">
        <v>65</v>
      </c>
      <c r="D178" s="485" t="s">
        <v>65</v>
      </c>
      <c r="E178" s="424"/>
      <c r="F178" s="428"/>
      <c r="G178" s="373">
        <f t="shared" si="8"/>
        <v>0</v>
      </c>
      <c r="H178" s="427"/>
      <c r="I178" s="427"/>
      <c r="J178" s="427"/>
      <c r="K178" s="430"/>
      <c r="L178" s="430"/>
      <c r="M178" s="430"/>
      <c r="N178" s="402" t="s">
        <v>1030</v>
      </c>
      <c r="O178" s="609"/>
      <c r="P178" s="377"/>
      <c r="Q178" s="377"/>
      <c r="T178" s="377"/>
      <c r="U178" s="377"/>
      <c r="V178" s="377"/>
      <c r="W178" s="388"/>
      <c r="X178" s="388"/>
      <c r="Y178" s="388"/>
    </row>
    <row r="179" spans="1:28" s="490" customFormat="1">
      <c r="A179" s="605"/>
      <c r="B179" s="607"/>
      <c r="C179" s="486" t="s">
        <v>65</v>
      </c>
      <c r="D179" s="486" t="s">
        <v>65</v>
      </c>
      <c r="E179" s="432">
        <f t="shared" si="10"/>
        <v>0.5</v>
      </c>
      <c r="F179" s="436"/>
      <c r="G179" s="373">
        <f t="shared" si="8"/>
        <v>0.5</v>
      </c>
      <c r="H179" s="487"/>
      <c r="I179" s="487"/>
      <c r="J179" s="487">
        <v>0.5</v>
      </c>
      <c r="K179" s="488"/>
      <c r="L179" s="488"/>
      <c r="M179" s="488"/>
      <c r="N179" s="407" t="s">
        <v>183</v>
      </c>
      <c r="O179" s="609"/>
      <c r="P179" s="489"/>
      <c r="Q179" s="489"/>
      <c r="T179" s="489"/>
      <c r="U179" s="489"/>
      <c r="V179" s="489"/>
      <c r="W179" s="491"/>
      <c r="X179" s="491"/>
      <c r="Y179" s="491"/>
    </row>
    <row r="180" spans="1:28" s="490" customFormat="1">
      <c r="A180" s="605"/>
      <c r="B180" s="608"/>
      <c r="C180" s="492" t="s">
        <v>65</v>
      </c>
      <c r="D180" s="492" t="s">
        <v>65</v>
      </c>
      <c r="E180" s="441">
        <f t="shared" si="10"/>
        <v>0.8</v>
      </c>
      <c r="F180" s="445"/>
      <c r="G180" s="373">
        <f t="shared" si="8"/>
        <v>0.8</v>
      </c>
      <c r="H180" s="493"/>
      <c r="I180" s="493"/>
      <c r="J180" s="493">
        <v>0.8</v>
      </c>
      <c r="K180" s="494"/>
      <c r="L180" s="494"/>
      <c r="M180" s="494"/>
      <c r="N180" s="414" t="s">
        <v>191</v>
      </c>
      <c r="O180" s="609"/>
      <c r="P180" s="489"/>
      <c r="Q180" s="489"/>
      <c r="T180" s="489"/>
      <c r="U180" s="489"/>
      <c r="V180" s="489"/>
      <c r="W180" s="491"/>
      <c r="X180" s="491"/>
      <c r="Y180" s="491"/>
    </row>
    <row r="181" spans="1:28" s="378" customFormat="1" ht="31.5">
      <c r="A181" s="605">
        <v>10</v>
      </c>
      <c r="B181" s="606" t="s">
        <v>1032</v>
      </c>
      <c r="C181" s="485" t="s">
        <v>65</v>
      </c>
      <c r="D181" s="485" t="s">
        <v>65</v>
      </c>
      <c r="E181" s="424"/>
      <c r="F181" s="428"/>
      <c r="G181" s="373">
        <f t="shared" si="8"/>
        <v>0</v>
      </c>
      <c r="H181" s="427"/>
      <c r="I181" s="427"/>
      <c r="J181" s="427"/>
      <c r="K181" s="430"/>
      <c r="L181" s="430"/>
      <c r="M181" s="430"/>
      <c r="N181" s="402" t="s">
        <v>1030</v>
      </c>
      <c r="O181" s="609"/>
      <c r="P181" s="377"/>
      <c r="Q181" s="377"/>
      <c r="T181" s="377"/>
      <c r="U181" s="377"/>
      <c r="V181" s="377"/>
      <c r="W181" s="388"/>
      <c r="X181" s="388"/>
      <c r="Y181" s="388"/>
    </row>
    <row r="182" spans="1:28" s="490" customFormat="1">
      <c r="A182" s="605"/>
      <c r="B182" s="607"/>
      <c r="C182" s="486" t="s">
        <v>65</v>
      </c>
      <c r="D182" s="486" t="s">
        <v>65</v>
      </c>
      <c r="E182" s="495">
        <f t="shared" si="10"/>
        <v>0.5</v>
      </c>
      <c r="F182" s="496"/>
      <c r="G182" s="373">
        <f t="shared" si="8"/>
        <v>0.5</v>
      </c>
      <c r="H182" s="487"/>
      <c r="I182" s="487"/>
      <c r="J182" s="487">
        <v>0.5</v>
      </c>
      <c r="K182" s="488"/>
      <c r="L182" s="488"/>
      <c r="M182" s="488"/>
      <c r="N182" s="407" t="s">
        <v>183</v>
      </c>
      <c r="O182" s="609"/>
      <c r="P182" s="489"/>
      <c r="Q182" s="489"/>
      <c r="T182" s="489"/>
      <c r="U182" s="489"/>
      <c r="V182" s="489"/>
      <c r="W182" s="491"/>
      <c r="X182" s="491"/>
      <c r="Y182" s="491"/>
    </row>
    <row r="183" spans="1:28" s="490" customFormat="1">
      <c r="A183" s="605"/>
      <c r="B183" s="608"/>
      <c r="C183" s="492" t="s">
        <v>65</v>
      </c>
      <c r="D183" s="492" t="s">
        <v>65</v>
      </c>
      <c r="E183" s="497">
        <f t="shared" si="10"/>
        <v>1</v>
      </c>
      <c r="F183" s="498"/>
      <c r="G183" s="373">
        <f t="shared" si="8"/>
        <v>1</v>
      </c>
      <c r="H183" s="493"/>
      <c r="I183" s="493"/>
      <c r="J183" s="493">
        <v>1</v>
      </c>
      <c r="K183" s="494"/>
      <c r="L183" s="494"/>
      <c r="M183" s="494"/>
      <c r="N183" s="414" t="s">
        <v>191</v>
      </c>
      <c r="O183" s="609"/>
      <c r="P183" s="489"/>
      <c r="Q183" s="489"/>
      <c r="T183" s="489"/>
      <c r="U183" s="489"/>
      <c r="V183" s="489"/>
      <c r="W183" s="491"/>
      <c r="X183" s="491"/>
      <c r="Y183" s="491"/>
    </row>
    <row r="184" spans="1:28" s="378" customFormat="1" ht="36.75" customHeight="1">
      <c r="A184" s="605">
        <v>11</v>
      </c>
      <c r="B184" s="606" t="s">
        <v>1033</v>
      </c>
      <c r="C184" s="485" t="s">
        <v>65</v>
      </c>
      <c r="D184" s="485" t="s">
        <v>65</v>
      </c>
      <c r="E184" s="424"/>
      <c r="F184" s="428"/>
      <c r="G184" s="373">
        <f t="shared" si="8"/>
        <v>0</v>
      </c>
      <c r="H184" s="427"/>
      <c r="I184" s="427"/>
      <c r="J184" s="427"/>
      <c r="K184" s="430"/>
      <c r="L184" s="430"/>
      <c r="M184" s="430"/>
      <c r="N184" s="402" t="s">
        <v>1030</v>
      </c>
      <c r="O184" s="609"/>
      <c r="P184" s="377"/>
      <c r="Q184" s="377"/>
      <c r="T184" s="377"/>
      <c r="U184" s="377"/>
      <c r="V184" s="377"/>
      <c r="W184" s="388"/>
      <c r="X184" s="388"/>
      <c r="Y184" s="388"/>
    </row>
    <row r="185" spans="1:28" s="490" customFormat="1">
      <c r="A185" s="605"/>
      <c r="B185" s="607"/>
      <c r="C185" s="486" t="s">
        <v>65</v>
      </c>
      <c r="D185" s="486" t="s">
        <v>65</v>
      </c>
      <c r="E185" s="432">
        <f t="shared" si="10"/>
        <v>0.4</v>
      </c>
      <c r="F185" s="436"/>
      <c r="G185" s="373">
        <f t="shared" si="8"/>
        <v>0.4</v>
      </c>
      <c r="H185" s="487"/>
      <c r="I185" s="487"/>
      <c r="J185" s="487">
        <v>0.4</v>
      </c>
      <c r="K185" s="488"/>
      <c r="L185" s="488"/>
      <c r="M185" s="488"/>
      <c r="N185" s="407" t="s">
        <v>183</v>
      </c>
      <c r="O185" s="609"/>
      <c r="P185" s="489"/>
      <c r="Q185" s="489"/>
      <c r="T185" s="489"/>
      <c r="U185" s="489"/>
      <c r="V185" s="489"/>
      <c r="W185" s="491"/>
      <c r="X185" s="491"/>
      <c r="Y185" s="491"/>
    </row>
    <row r="186" spans="1:28" s="490" customFormat="1">
      <c r="A186" s="605"/>
      <c r="B186" s="608"/>
      <c r="C186" s="492" t="s">
        <v>65</v>
      </c>
      <c r="D186" s="492" t="s">
        <v>65</v>
      </c>
      <c r="E186" s="441">
        <f t="shared" si="10"/>
        <v>0.9</v>
      </c>
      <c r="F186" s="445"/>
      <c r="G186" s="373">
        <f t="shared" si="8"/>
        <v>0.9</v>
      </c>
      <c r="H186" s="493"/>
      <c r="I186" s="493"/>
      <c r="J186" s="493">
        <v>0.9</v>
      </c>
      <c r="K186" s="494"/>
      <c r="L186" s="494"/>
      <c r="M186" s="494"/>
      <c r="N186" s="414" t="s">
        <v>191</v>
      </c>
      <c r="O186" s="609"/>
      <c r="P186" s="489"/>
      <c r="Q186" s="489"/>
      <c r="T186" s="489"/>
      <c r="U186" s="489"/>
      <c r="V186" s="489"/>
      <c r="W186" s="491"/>
      <c r="X186" s="491"/>
      <c r="Y186" s="491"/>
    </row>
    <row r="187" spans="1:28" s="490" customFormat="1" ht="63" customHeight="1">
      <c r="A187" s="598">
        <v>12</v>
      </c>
      <c r="B187" s="600" t="s">
        <v>1034</v>
      </c>
      <c r="C187" s="499" t="s">
        <v>65</v>
      </c>
      <c r="D187" s="499" t="s">
        <v>65</v>
      </c>
      <c r="E187" s="441">
        <f>F187+G187</f>
        <v>1.94</v>
      </c>
      <c r="F187" s="445"/>
      <c r="G187" s="373">
        <f t="shared" si="8"/>
        <v>1.94</v>
      </c>
      <c r="H187" s="500"/>
      <c r="I187" s="500"/>
      <c r="J187" s="500"/>
      <c r="K187" s="501"/>
      <c r="L187" s="500">
        <v>1.94</v>
      </c>
      <c r="M187" s="501"/>
      <c r="N187" s="502" t="s">
        <v>184</v>
      </c>
      <c r="O187" s="602" t="s">
        <v>1035</v>
      </c>
      <c r="P187" s="489"/>
      <c r="Q187" s="489"/>
      <c r="T187" s="489"/>
      <c r="U187" s="489"/>
      <c r="V187" s="489"/>
      <c r="W187" s="491"/>
      <c r="X187" s="491"/>
      <c r="Y187" s="491"/>
    </row>
    <row r="188" spans="1:28" s="490" customFormat="1">
      <c r="A188" s="599"/>
      <c r="B188" s="601"/>
      <c r="C188" s="503" t="s">
        <v>42</v>
      </c>
      <c r="D188" s="503" t="s">
        <v>42</v>
      </c>
      <c r="E188" s="441">
        <f>F188+G188</f>
        <v>0.21</v>
      </c>
      <c r="F188" s="445"/>
      <c r="G188" s="373">
        <f t="shared" si="8"/>
        <v>0.21</v>
      </c>
      <c r="H188" s="500"/>
      <c r="I188" s="500">
        <v>0.21</v>
      </c>
      <c r="J188" s="500"/>
      <c r="K188" s="501"/>
      <c r="L188" s="501"/>
      <c r="M188" s="501"/>
      <c r="N188" s="502" t="s">
        <v>184</v>
      </c>
      <c r="O188" s="603"/>
      <c r="P188" s="489"/>
      <c r="Q188" s="489"/>
      <c r="T188" s="489"/>
      <c r="U188" s="489"/>
      <c r="V188" s="489"/>
      <c r="W188" s="491"/>
      <c r="X188" s="491"/>
      <c r="Y188" s="491"/>
    </row>
    <row r="189" spans="1:28" s="394" customFormat="1" ht="47.25">
      <c r="A189" s="369">
        <v>13</v>
      </c>
      <c r="B189" s="416" t="s">
        <v>1036</v>
      </c>
      <c r="C189" s="389" t="s">
        <v>53</v>
      </c>
      <c r="D189" s="389" t="s">
        <v>53</v>
      </c>
      <c r="E189" s="384">
        <f t="shared" si="10"/>
        <v>6</v>
      </c>
      <c r="F189" s="390"/>
      <c r="G189" s="373">
        <f t="shared" si="8"/>
        <v>6</v>
      </c>
      <c r="H189" s="390"/>
      <c r="I189" s="390"/>
      <c r="J189" s="390">
        <v>6</v>
      </c>
      <c r="K189" s="390"/>
      <c r="L189" s="391"/>
      <c r="M189" s="391"/>
      <c r="N189" s="454" t="s">
        <v>184</v>
      </c>
      <c r="O189" s="392" t="s">
        <v>979</v>
      </c>
      <c r="P189" s="393"/>
      <c r="Q189" s="393"/>
      <c r="R189" s="393"/>
      <c r="S189" s="393"/>
      <c r="T189" s="393"/>
      <c r="U189" s="393"/>
      <c r="V189" s="393"/>
      <c r="W189" s="393"/>
      <c r="X189" s="393"/>
      <c r="Y189" s="393"/>
      <c r="Z189" s="393"/>
      <c r="AA189" s="393"/>
      <c r="AB189" s="393"/>
    </row>
    <row r="190" spans="1:28" s="394" customFormat="1" ht="47.25">
      <c r="A190" s="369">
        <v>14</v>
      </c>
      <c r="B190" s="370" t="s">
        <v>1037</v>
      </c>
      <c r="C190" s="452" t="s">
        <v>53</v>
      </c>
      <c r="D190" s="452" t="s">
        <v>53</v>
      </c>
      <c r="E190" s="384">
        <f t="shared" si="10"/>
        <v>0.24</v>
      </c>
      <c r="F190" s="390"/>
      <c r="G190" s="373">
        <f t="shared" si="8"/>
        <v>0.24</v>
      </c>
      <c r="H190" s="390"/>
      <c r="I190" s="390"/>
      <c r="J190" s="390">
        <v>0.24</v>
      </c>
      <c r="K190" s="391"/>
      <c r="L190" s="391"/>
      <c r="M190" s="391"/>
      <c r="N190" s="457" t="s">
        <v>959</v>
      </c>
      <c r="O190" s="456" t="s">
        <v>1038</v>
      </c>
      <c r="P190" s="393"/>
      <c r="Q190" s="393"/>
      <c r="R190" s="393"/>
      <c r="S190" s="393"/>
      <c r="T190" s="393"/>
      <c r="U190" s="393"/>
      <c r="V190" s="393"/>
      <c r="W190" s="393"/>
      <c r="X190" s="393"/>
      <c r="Y190" s="393"/>
      <c r="Z190" s="393"/>
      <c r="AA190" s="393"/>
      <c r="AB190" s="393"/>
    </row>
    <row r="191" spans="1:28" s="394" customFormat="1" ht="47.25">
      <c r="A191" s="369">
        <v>15</v>
      </c>
      <c r="B191" s="370" t="s">
        <v>1039</v>
      </c>
      <c r="C191" s="389" t="s">
        <v>53</v>
      </c>
      <c r="D191" s="452" t="s">
        <v>53</v>
      </c>
      <c r="E191" s="384">
        <f t="shared" si="10"/>
        <v>9.6</v>
      </c>
      <c r="F191" s="390"/>
      <c r="G191" s="373">
        <f t="shared" si="8"/>
        <v>9.6</v>
      </c>
      <c r="H191" s="390"/>
      <c r="I191" s="390"/>
      <c r="J191" s="390">
        <v>9.6</v>
      </c>
      <c r="K191" s="391"/>
      <c r="L191" s="391"/>
      <c r="M191" s="391"/>
      <c r="N191" s="457" t="s">
        <v>959</v>
      </c>
      <c r="O191" s="456" t="s">
        <v>1040</v>
      </c>
      <c r="P191" s="393"/>
      <c r="Q191" s="393"/>
      <c r="R191" s="393"/>
      <c r="S191" s="393"/>
      <c r="T191" s="393"/>
      <c r="U191" s="393"/>
      <c r="V191" s="393"/>
      <c r="W191" s="393"/>
      <c r="X191" s="393"/>
      <c r="Y191" s="393"/>
      <c r="Z191" s="393"/>
      <c r="AA191" s="393"/>
      <c r="AB191" s="393"/>
    </row>
    <row r="192" spans="1:28" s="394" customFormat="1" ht="47.25">
      <c r="A192" s="369">
        <v>16</v>
      </c>
      <c r="B192" s="370" t="s">
        <v>1041</v>
      </c>
      <c r="C192" s="389" t="s">
        <v>53</v>
      </c>
      <c r="D192" s="452" t="s">
        <v>53</v>
      </c>
      <c r="E192" s="384">
        <f t="shared" si="10"/>
        <v>1.05</v>
      </c>
      <c r="F192" s="390"/>
      <c r="G192" s="373">
        <f t="shared" si="8"/>
        <v>1.05</v>
      </c>
      <c r="H192" s="390"/>
      <c r="I192" s="390"/>
      <c r="J192" s="390">
        <v>1.05</v>
      </c>
      <c r="K192" s="391"/>
      <c r="L192" s="391"/>
      <c r="M192" s="391"/>
      <c r="N192" s="457" t="s">
        <v>959</v>
      </c>
      <c r="O192" s="456" t="s">
        <v>1038</v>
      </c>
      <c r="P192" s="393"/>
      <c r="Q192" s="393"/>
      <c r="R192" s="393"/>
      <c r="S192" s="393"/>
      <c r="T192" s="393"/>
      <c r="U192" s="393"/>
      <c r="V192" s="393"/>
      <c r="W192" s="393"/>
      <c r="X192" s="393"/>
      <c r="Y192" s="393"/>
      <c r="Z192" s="393"/>
      <c r="AA192" s="393"/>
      <c r="AB192" s="393"/>
    </row>
    <row r="193" spans="1:28" s="394" customFormat="1" ht="47.25">
      <c r="A193" s="369">
        <v>17</v>
      </c>
      <c r="B193" s="370" t="s">
        <v>1042</v>
      </c>
      <c r="C193" s="389" t="s">
        <v>53</v>
      </c>
      <c r="D193" s="452" t="s">
        <v>53</v>
      </c>
      <c r="E193" s="384">
        <f t="shared" si="10"/>
        <v>0.5</v>
      </c>
      <c r="F193" s="390"/>
      <c r="G193" s="373">
        <f t="shared" si="8"/>
        <v>0.5</v>
      </c>
      <c r="H193" s="390"/>
      <c r="I193" s="390"/>
      <c r="J193" s="390">
        <v>0.5</v>
      </c>
      <c r="K193" s="391"/>
      <c r="L193" s="391"/>
      <c r="M193" s="391"/>
      <c r="N193" s="457" t="s">
        <v>959</v>
      </c>
      <c r="O193" s="456" t="s">
        <v>1043</v>
      </c>
      <c r="P193" s="393"/>
      <c r="Q193" s="393"/>
      <c r="R193" s="393"/>
      <c r="S193" s="393"/>
      <c r="T193" s="393"/>
      <c r="U193" s="393"/>
      <c r="V193" s="393"/>
      <c r="W193" s="393"/>
      <c r="X193" s="393"/>
      <c r="Y193" s="393"/>
      <c r="Z193" s="393"/>
      <c r="AA193" s="393"/>
      <c r="AB193" s="393"/>
    </row>
    <row r="194" spans="1:28" s="394" customFormat="1" ht="47.25">
      <c r="A194" s="369">
        <v>18</v>
      </c>
      <c r="B194" s="370" t="s">
        <v>1044</v>
      </c>
      <c r="C194" s="389" t="s">
        <v>53</v>
      </c>
      <c r="D194" s="452" t="s">
        <v>53</v>
      </c>
      <c r="E194" s="384">
        <f t="shared" si="10"/>
        <v>0.5</v>
      </c>
      <c r="F194" s="390"/>
      <c r="G194" s="373">
        <f t="shared" si="8"/>
        <v>0.5</v>
      </c>
      <c r="H194" s="390"/>
      <c r="I194" s="390"/>
      <c r="J194" s="390">
        <v>0.5</v>
      </c>
      <c r="K194" s="391"/>
      <c r="L194" s="391"/>
      <c r="M194" s="391"/>
      <c r="N194" s="457" t="s">
        <v>959</v>
      </c>
      <c r="O194" s="456" t="s">
        <v>1040</v>
      </c>
      <c r="P194" s="393"/>
      <c r="Q194" s="393"/>
      <c r="R194" s="393"/>
      <c r="S194" s="393"/>
      <c r="T194" s="393"/>
      <c r="U194" s="393"/>
      <c r="V194" s="393"/>
      <c r="W194" s="393"/>
      <c r="X194" s="393"/>
      <c r="Y194" s="393"/>
      <c r="Z194" s="393"/>
      <c r="AA194" s="393"/>
      <c r="AB194" s="393"/>
    </row>
    <row r="195" spans="1:28" s="394" customFormat="1" ht="47.25">
      <c r="A195" s="369">
        <v>19</v>
      </c>
      <c r="B195" s="455" t="s">
        <v>1045</v>
      </c>
      <c r="C195" s="389" t="s">
        <v>53</v>
      </c>
      <c r="D195" s="504" t="s">
        <v>53</v>
      </c>
      <c r="E195" s="384">
        <f t="shared" si="10"/>
        <v>1</v>
      </c>
      <c r="F195" s="390"/>
      <c r="G195" s="373">
        <f t="shared" si="8"/>
        <v>1</v>
      </c>
      <c r="H195" s="390"/>
      <c r="I195" s="390"/>
      <c r="J195" s="390">
        <v>1</v>
      </c>
      <c r="K195" s="391"/>
      <c r="L195" s="391"/>
      <c r="M195" s="391"/>
      <c r="N195" s="457" t="s">
        <v>959</v>
      </c>
      <c r="O195" s="456" t="s">
        <v>1046</v>
      </c>
      <c r="P195" s="393"/>
      <c r="Q195" s="393"/>
      <c r="R195" s="393"/>
      <c r="S195" s="393"/>
      <c r="T195" s="393"/>
      <c r="U195" s="393"/>
      <c r="V195" s="393"/>
      <c r="W195" s="393"/>
      <c r="X195" s="393"/>
      <c r="Y195" s="393"/>
      <c r="Z195" s="393"/>
      <c r="AA195" s="393"/>
      <c r="AB195" s="393"/>
    </row>
    <row r="196" spans="1:28" s="394" customFormat="1" ht="47.25">
      <c r="A196" s="369">
        <v>20</v>
      </c>
      <c r="B196" s="455" t="s">
        <v>1047</v>
      </c>
      <c r="C196" s="389" t="s">
        <v>53</v>
      </c>
      <c r="D196" s="452" t="s">
        <v>53</v>
      </c>
      <c r="E196" s="384">
        <f t="shared" si="10"/>
        <v>3.7</v>
      </c>
      <c r="F196" s="390"/>
      <c r="G196" s="373">
        <f t="shared" si="8"/>
        <v>3.7</v>
      </c>
      <c r="H196" s="390"/>
      <c r="I196" s="390"/>
      <c r="J196" s="390">
        <v>3.7</v>
      </c>
      <c r="K196" s="391"/>
      <c r="L196" s="391"/>
      <c r="M196" s="391"/>
      <c r="N196" s="457" t="s">
        <v>959</v>
      </c>
      <c r="O196" s="456" t="s">
        <v>1046</v>
      </c>
      <c r="P196" s="393"/>
      <c r="Q196" s="393"/>
      <c r="R196" s="393"/>
      <c r="S196" s="393"/>
      <c r="T196" s="393"/>
      <c r="U196" s="393"/>
      <c r="V196" s="393"/>
      <c r="W196" s="393"/>
      <c r="X196" s="393"/>
      <c r="Y196" s="393"/>
      <c r="Z196" s="393"/>
      <c r="AA196" s="393"/>
      <c r="AB196" s="393"/>
    </row>
    <row r="197" spans="1:28" s="394" customFormat="1" ht="47.25">
      <c r="A197" s="369">
        <v>21</v>
      </c>
      <c r="B197" s="455" t="s">
        <v>1048</v>
      </c>
      <c r="C197" s="389" t="s">
        <v>53</v>
      </c>
      <c r="D197" s="452" t="s">
        <v>53</v>
      </c>
      <c r="E197" s="384">
        <f t="shared" si="10"/>
        <v>3.45</v>
      </c>
      <c r="F197" s="390"/>
      <c r="G197" s="373">
        <f t="shared" si="8"/>
        <v>3.45</v>
      </c>
      <c r="H197" s="390"/>
      <c r="I197" s="390"/>
      <c r="J197" s="390">
        <v>3.45</v>
      </c>
      <c r="K197" s="391"/>
      <c r="L197" s="391"/>
      <c r="M197" s="391"/>
      <c r="N197" s="457" t="s">
        <v>959</v>
      </c>
      <c r="O197" s="456" t="s">
        <v>1046</v>
      </c>
      <c r="P197" s="393"/>
      <c r="Q197" s="393"/>
      <c r="R197" s="393"/>
      <c r="S197" s="393"/>
      <c r="T197" s="393"/>
      <c r="U197" s="393"/>
      <c r="V197" s="393"/>
      <c r="W197" s="393"/>
      <c r="X197" s="393"/>
      <c r="Y197" s="393"/>
      <c r="Z197" s="393"/>
      <c r="AA197" s="393"/>
      <c r="AB197" s="393"/>
    </row>
    <row r="198" spans="1:28" s="394" customFormat="1" ht="47.25">
      <c r="A198" s="369">
        <v>22</v>
      </c>
      <c r="B198" s="455" t="s">
        <v>1049</v>
      </c>
      <c r="C198" s="389" t="s">
        <v>53</v>
      </c>
      <c r="D198" s="452" t="s">
        <v>53</v>
      </c>
      <c r="E198" s="384">
        <f t="shared" si="10"/>
        <v>0.73</v>
      </c>
      <c r="F198" s="390"/>
      <c r="G198" s="373">
        <f t="shared" si="8"/>
        <v>0.73</v>
      </c>
      <c r="H198" s="390"/>
      <c r="I198" s="390"/>
      <c r="J198" s="390">
        <v>0.73</v>
      </c>
      <c r="K198" s="391"/>
      <c r="L198" s="391"/>
      <c r="M198" s="391"/>
      <c r="N198" s="457" t="s">
        <v>959</v>
      </c>
      <c r="O198" s="456" t="s">
        <v>1046</v>
      </c>
      <c r="P198" s="393"/>
      <c r="Q198" s="393"/>
      <c r="R198" s="393"/>
      <c r="S198" s="393"/>
      <c r="T198" s="393"/>
      <c r="U198" s="393"/>
      <c r="V198" s="393"/>
      <c r="W198" s="393"/>
      <c r="X198" s="393"/>
      <c r="Y198" s="393"/>
      <c r="Z198" s="393"/>
      <c r="AA198" s="393"/>
      <c r="AB198" s="393"/>
    </row>
    <row r="199" spans="1:28" s="394" customFormat="1" ht="31.5">
      <c r="A199" s="369">
        <v>23</v>
      </c>
      <c r="B199" s="455" t="s">
        <v>1050</v>
      </c>
      <c r="C199" s="389" t="s">
        <v>53</v>
      </c>
      <c r="D199" s="452" t="s">
        <v>53</v>
      </c>
      <c r="E199" s="384">
        <f t="shared" si="10"/>
        <v>2.4</v>
      </c>
      <c r="F199" s="390"/>
      <c r="G199" s="373">
        <f t="shared" si="8"/>
        <v>2.4</v>
      </c>
      <c r="H199" s="390"/>
      <c r="I199" s="390"/>
      <c r="J199" s="390">
        <v>2.4</v>
      </c>
      <c r="K199" s="391"/>
      <c r="L199" s="391"/>
      <c r="M199" s="391"/>
      <c r="N199" s="453" t="s">
        <v>183</v>
      </c>
      <c r="O199" s="456" t="s">
        <v>1051</v>
      </c>
      <c r="P199" s="393"/>
      <c r="Q199" s="393"/>
      <c r="R199" s="393"/>
      <c r="S199" s="393"/>
      <c r="T199" s="393"/>
      <c r="U199" s="393"/>
      <c r="V199" s="393"/>
      <c r="W199" s="393"/>
      <c r="X199" s="393"/>
      <c r="Y199" s="393"/>
      <c r="Z199" s="393"/>
      <c r="AA199" s="393"/>
      <c r="AB199" s="393"/>
    </row>
    <row r="200" spans="1:28" s="394" customFormat="1" ht="47.25">
      <c r="A200" s="369">
        <v>24</v>
      </c>
      <c r="B200" s="370" t="s">
        <v>1052</v>
      </c>
      <c r="C200" s="389" t="s">
        <v>53</v>
      </c>
      <c r="D200" s="452" t="s">
        <v>53</v>
      </c>
      <c r="E200" s="384">
        <f t="shared" si="10"/>
        <v>2.8</v>
      </c>
      <c r="F200" s="390"/>
      <c r="G200" s="373">
        <f t="shared" si="8"/>
        <v>2.8</v>
      </c>
      <c r="H200" s="390"/>
      <c r="I200" s="390"/>
      <c r="J200" s="390">
        <v>2.8</v>
      </c>
      <c r="K200" s="391"/>
      <c r="L200" s="391"/>
      <c r="M200" s="391"/>
      <c r="N200" s="453" t="s">
        <v>183</v>
      </c>
      <c r="O200" s="456" t="s">
        <v>1051</v>
      </c>
      <c r="P200" s="393"/>
      <c r="Q200" s="393"/>
      <c r="R200" s="393"/>
      <c r="S200" s="393"/>
      <c r="T200" s="393"/>
      <c r="U200" s="393"/>
      <c r="V200" s="393"/>
      <c r="W200" s="393"/>
      <c r="X200" s="393"/>
      <c r="Y200" s="393"/>
      <c r="Z200" s="393"/>
      <c r="AA200" s="393"/>
      <c r="AB200" s="393"/>
    </row>
    <row r="201" spans="1:28" s="394" customFormat="1" ht="47.25">
      <c r="A201" s="369">
        <v>25</v>
      </c>
      <c r="B201" s="455" t="s">
        <v>1053</v>
      </c>
      <c r="C201" s="389" t="s">
        <v>53</v>
      </c>
      <c r="D201" s="452" t="s">
        <v>53</v>
      </c>
      <c r="E201" s="384">
        <f t="shared" si="10"/>
        <v>3.5</v>
      </c>
      <c r="F201" s="390"/>
      <c r="G201" s="373">
        <f t="shared" si="8"/>
        <v>3.5</v>
      </c>
      <c r="H201" s="390"/>
      <c r="I201" s="390"/>
      <c r="J201" s="390">
        <v>3.5</v>
      </c>
      <c r="K201" s="391"/>
      <c r="L201" s="391"/>
      <c r="M201" s="391"/>
      <c r="N201" s="453" t="s">
        <v>183</v>
      </c>
      <c r="O201" s="456" t="s">
        <v>1051</v>
      </c>
      <c r="P201" s="393"/>
      <c r="Q201" s="393"/>
      <c r="R201" s="393"/>
      <c r="S201" s="393"/>
      <c r="T201" s="393"/>
      <c r="U201" s="393"/>
      <c r="V201" s="393"/>
      <c r="W201" s="393"/>
      <c r="X201" s="393"/>
      <c r="Y201" s="393"/>
      <c r="Z201" s="393"/>
      <c r="AA201" s="393"/>
      <c r="AB201" s="393"/>
    </row>
    <row r="202" spans="1:28" s="394" customFormat="1" ht="31.5">
      <c r="A202" s="369">
        <v>26</v>
      </c>
      <c r="B202" s="455" t="s">
        <v>1054</v>
      </c>
      <c r="C202" s="389" t="s">
        <v>53</v>
      </c>
      <c r="D202" s="452" t="s">
        <v>53</v>
      </c>
      <c r="E202" s="384">
        <f t="shared" si="10"/>
        <v>1.6</v>
      </c>
      <c r="F202" s="390"/>
      <c r="G202" s="373">
        <f t="shared" si="8"/>
        <v>1.6</v>
      </c>
      <c r="H202" s="390"/>
      <c r="I202" s="390"/>
      <c r="J202" s="390">
        <v>1.6</v>
      </c>
      <c r="K202" s="391"/>
      <c r="L202" s="391"/>
      <c r="M202" s="391"/>
      <c r="N202" s="453" t="s">
        <v>183</v>
      </c>
      <c r="O202" s="456" t="s">
        <v>1051</v>
      </c>
      <c r="P202" s="393"/>
      <c r="Q202" s="393"/>
      <c r="R202" s="393"/>
      <c r="S202" s="393"/>
      <c r="T202" s="393"/>
      <c r="U202" s="393"/>
      <c r="V202" s="393"/>
      <c r="W202" s="393"/>
      <c r="X202" s="393"/>
      <c r="Y202" s="393"/>
      <c r="Z202" s="393"/>
      <c r="AA202" s="393"/>
      <c r="AB202" s="393"/>
    </row>
    <row r="203" spans="1:28" s="394" customFormat="1" ht="31.5">
      <c r="A203" s="369">
        <v>27</v>
      </c>
      <c r="B203" s="422" t="s">
        <v>1055</v>
      </c>
      <c r="C203" s="505" t="s">
        <v>53</v>
      </c>
      <c r="D203" s="505" t="s">
        <v>53</v>
      </c>
      <c r="E203" s="384">
        <f t="shared" si="10"/>
        <v>0.5</v>
      </c>
      <c r="F203" s="467"/>
      <c r="G203" s="373">
        <f t="shared" si="8"/>
        <v>0.5</v>
      </c>
      <c r="H203" s="467"/>
      <c r="I203" s="467"/>
      <c r="J203" s="467">
        <v>0.5</v>
      </c>
      <c r="K203" s="468"/>
      <c r="L203" s="468"/>
      <c r="M203" s="468"/>
      <c r="N203" s="506" t="s">
        <v>183</v>
      </c>
      <c r="O203" s="363" t="s">
        <v>1056</v>
      </c>
      <c r="P203" s="393"/>
      <c r="Q203" s="393"/>
      <c r="R203" s="393"/>
      <c r="S203" s="393"/>
      <c r="T203" s="393"/>
      <c r="U203" s="393"/>
      <c r="V203" s="393"/>
      <c r="W203" s="393"/>
      <c r="X203" s="393"/>
      <c r="Y203" s="393"/>
      <c r="Z203" s="393"/>
      <c r="AA203" s="393"/>
    </row>
    <row r="204" spans="1:28" s="393" customFormat="1" ht="31.5">
      <c r="A204" s="369">
        <v>28</v>
      </c>
      <c r="B204" s="507" t="s">
        <v>1057</v>
      </c>
      <c r="C204" s="505" t="s">
        <v>53</v>
      </c>
      <c r="D204" s="505" t="s">
        <v>53</v>
      </c>
      <c r="E204" s="384">
        <f t="shared" si="10"/>
        <v>0.5</v>
      </c>
      <c r="F204" s="467"/>
      <c r="G204" s="373">
        <f t="shared" si="8"/>
        <v>0.5</v>
      </c>
      <c r="H204" s="417">
        <v>0.5</v>
      </c>
      <c r="I204" s="417"/>
      <c r="J204" s="467"/>
      <c r="K204" s="468"/>
      <c r="L204" s="468"/>
      <c r="M204" s="468"/>
      <c r="N204" s="507" t="s">
        <v>184</v>
      </c>
      <c r="O204" s="363" t="s">
        <v>1056</v>
      </c>
    </row>
    <row r="205" spans="1:28" s="510" customFormat="1" ht="31.5">
      <c r="A205" s="369">
        <v>29</v>
      </c>
      <c r="B205" s="508" t="s">
        <v>1058</v>
      </c>
      <c r="C205" s="509" t="s">
        <v>53</v>
      </c>
      <c r="D205" s="509" t="s">
        <v>53</v>
      </c>
      <c r="E205" s="384">
        <f t="shared" si="10"/>
        <v>0.5</v>
      </c>
      <c r="F205" s="467"/>
      <c r="G205" s="373">
        <f t="shared" si="8"/>
        <v>0.5</v>
      </c>
      <c r="H205" s="467"/>
      <c r="I205" s="467"/>
      <c r="J205" s="467">
        <v>0.5</v>
      </c>
      <c r="K205" s="468"/>
      <c r="L205" s="468"/>
      <c r="M205" s="468"/>
      <c r="N205" s="508" t="s">
        <v>191</v>
      </c>
      <c r="O205" s="363" t="s">
        <v>1056</v>
      </c>
    </row>
    <row r="206" spans="1:28" s="514" customFormat="1">
      <c r="A206" s="369">
        <v>30</v>
      </c>
      <c r="B206" s="511" t="s">
        <v>1059</v>
      </c>
      <c r="C206" s="509" t="s">
        <v>53</v>
      </c>
      <c r="D206" s="509" t="s">
        <v>53</v>
      </c>
      <c r="E206" s="384">
        <f t="shared" si="10"/>
        <v>1.5</v>
      </c>
      <c r="F206" s="396">
        <v>1.5</v>
      </c>
      <c r="G206" s="373">
        <f t="shared" si="8"/>
        <v>0</v>
      </c>
      <c r="H206" s="396"/>
      <c r="I206" s="396"/>
      <c r="J206" s="396"/>
      <c r="K206" s="396"/>
      <c r="L206" s="396"/>
      <c r="M206" s="396"/>
      <c r="N206" s="512" t="s">
        <v>183</v>
      </c>
      <c r="O206" s="363" t="s">
        <v>1056</v>
      </c>
      <c r="P206" s="513"/>
      <c r="Q206" s="513"/>
      <c r="R206" s="513"/>
      <c r="S206" s="513"/>
      <c r="T206" s="513"/>
      <c r="U206" s="513"/>
      <c r="V206" s="513"/>
      <c r="W206" s="513"/>
      <c r="X206" s="513"/>
      <c r="Y206" s="513"/>
      <c r="Z206" s="513"/>
      <c r="AA206" s="513"/>
    </row>
    <row r="207" spans="1:28" s="514" customFormat="1">
      <c r="A207" s="515">
        <v>31</v>
      </c>
      <c r="B207" s="512" t="s">
        <v>1060</v>
      </c>
      <c r="C207" s="509" t="s">
        <v>24</v>
      </c>
      <c r="D207" s="509" t="s">
        <v>24</v>
      </c>
      <c r="E207" s="384">
        <f>F207+G207</f>
        <v>0.5</v>
      </c>
      <c r="F207" s="396"/>
      <c r="G207" s="373">
        <f t="shared" si="8"/>
        <v>0.5</v>
      </c>
      <c r="H207" s="396">
        <v>0.2</v>
      </c>
      <c r="I207" s="396"/>
      <c r="J207" s="396"/>
      <c r="K207" s="396"/>
      <c r="L207" s="396">
        <v>0.3</v>
      </c>
      <c r="M207" s="396"/>
      <c r="N207" s="512" t="s">
        <v>183</v>
      </c>
      <c r="O207" s="363" t="s">
        <v>1056</v>
      </c>
      <c r="P207" s="513"/>
      <c r="Q207" s="513"/>
      <c r="R207" s="513"/>
      <c r="S207" s="513"/>
      <c r="T207" s="513"/>
      <c r="U207" s="513"/>
      <c r="V207" s="513"/>
      <c r="W207" s="513"/>
      <c r="X207" s="513"/>
      <c r="Y207" s="513"/>
      <c r="Z207" s="513"/>
      <c r="AA207" s="513"/>
    </row>
    <row r="208" spans="1:28" s="514" customFormat="1">
      <c r="A208" s="515">
        <v>32</v>
      </c>
      <c r="B208" s="512" t="s">
        <v>1061</v>
      </c>
      <c r="C208" s="509" t="s">
        <v>24</v>
      </c>
      <c r="D208" s="509" t="s">
        <v>24</v>
      </c>
      <c r="E208" s="384">
        <f>F208+G208</f>
        <v>0.5</v>
      </c>
      <c r="F208" s="396"/>
      <c r="G208" s="373">
        <f t="shared" si="8"/>
        <v>0.5</v>
      </c>
      <c r="H208" s="396">
        <v>0.2</v>
      </c>
      <c r="I208" s="396"/>
      <c r="J208" s="396"/>
      <c r="K208" s="396"/>
      <c r="L208" s="396">
        <v>0.3</v>
      </c>
      <c r="M208" s="396"/>
      <c r="N208" s="516" t="s">
        <v>184</v>
      </c>
      <c r="O208" s="363" t="s">
        <v>1056</v>
      </c>
      <c r="P208" s="513"/>
      <c r="Q208" s="513"/>
      <c r="R208" s="513"/>
      <c r="S208" s="513"/>
      <c r="T208" s="513"/>
      <c r="U208" s="513"/>
      <c r="V208" s="513"/>
      <c r="W208" s="513"/>
      <c r="X208" s="513"/>
      <c r="Y208" s="513"/>
      <c r="Z208" s="513"/>
      <c r="AA208" s="513"/>
    </row>
    <row r="209" spans="1:27" s="514" customFormat="1">
      <c r="A209" s="515">
        <v>33</v>
      </c>
      <c r="B209" s="512" t="s">
        <v>1062</v>
      </c>
      <c r="C209" s="509" t="s">
        <v>24</v>
      </c>
      <c r="D209" s="509" t="s">
        <v>24</v>
      </c>
      <c r="E209" s="384">
        <f>F209+G209</f>
        <v>0.5</v>
      </c>
      <c r="F209" s="396"/>
      <c r="G209" s="373">
        <f t="shared" ref="G209:G215" si="11">SUM(H209:M209)</f>
        <v>0.5</v>
      </c>
      <c r="H209" s="396">
        <v>0.2</v>
      </c>
      <c r="I209" s="396"/>
      <c r="J209" s="396"/>
      <c r="K209" s="396"/>
      <c r="L209" s="396">
        <v>0.3</v>
      </c>
      <c r="M209" s="396"/>
      <c r="N209" s="511" t="s">
        <v>191</v>
      </c>
      <c r="O209" s="363" t="s">
        <v>1056</v>
      </c>
      <c r="P209" s="513"/>
      <c r="Q209" s="513"/>
      <c r="R209" s="513"/>
      <c r="S209" s="513"/>
      <c r="T209" s="513"/>
      <c r="U209" s="513"/>
      <c r="V209" s="513"/>
      <c r="W209" s="513"/>
      <c r="X209" s="513"/>
      <c r="Y209" s="513"/>
      <c r="Z209" s="513"/>
      <c r="AA209" s="513"/>
    </row>
    <row r="210" spans="1:27" s="514" customFormat="1">
      <c r="A210" s="515">
        <v>34</v>
      </c>
      <c r="B210" s="512" t="s">
        <v>1063</v>
      </c>
      <c r="C210" s="509" t="s">
        <v>16</v>
      </c>
      <c r="D210" s="509" t="s">
        <v>16</v>
      </c>
      <c r="E210" s="384">
        <f t="shared" si="10"/>
        <v>10</v>
      </c>
      <c r="F210" s="396"/>
      <c r="G210" s="373">
        <f t="shared" si="11"/>
        <v>10</v>
      </c>
      <c r="H210" s="396"/>
      <c r="I210" s="396"/>
      <c r="J210" s="396">
        <v>10</v>
      </c>
      <c r="K210" s="396"/>
      <c r="L210" s="396"/>
      <c r="M210" s="396"/>
      <c r="N210" s="512" t="s">
        <v>183</v>
      </c>
      <c r="O210" s="363" t="s">
        <v>1056</v>
      </c>
      <c r="P210" s="513"/>
      <c r="Q210" s="513"/>
      <c r="R210" s="513"/>
      <c r="S210" s="513"/>
      <c r="T210" s="513"/>
      <c r="U210" s="513"/>
      <c r="V210" s="513"/>
      <c r="W210" s="513"/>
      <c r="X210" s="513"/>
      <c r="Y210" s="513"/>
      <c r="Z210" s="513"/>
      <c r="AA210" s="513"/>
    </row>
    <row r="211" spans="1:27" s="514" customFormat="1">
      <c r="A211" s="515">
        <v>35</v>
      </c>
      <c r="B211" s="512" t="s">
        <v>1064</v>
      </c>
      <c r="C211" s="509" t="s">
        <v>16</v>
      </c>
      <c r="D211" s="509" t="s">
        <v>16</v>
      </c>
      <c r="E211" s="384">
        <f t="shared" si="10"/>
        <v>10</v>
      </c>
      <c r="F211" s="396"/>
      <c r="G211" s="373">
        <f t="shared" si="11"/>
        <v>10</v>
      </c>
      <c r="H211" s="396"/>
      <c r="I211" s="396"/>
      <c r="J211" s="396">
        <v>10</v>
      </c>
      <c r="K211" s="396"/>
      <c r="L211" s="396"/>
      <c r="M211" s="396"/>
      <c r="N211" s="516" t="s">
        <v>184</v>
      </c>
      <c r="O211" s="363" t="s">
        <v>1056</v>
      </c>
      <c r="P211" s="513"/>
      <c r="Q211" s="513"/>
      <c r="R211" s="513"/>
      <c r="S211" s="513"/>
      <c r="T211" s="513"/>
      <c r="U211" s="513"/>
      <c r="V211" s="513"/>
      <c r="W211" s="513"/>
      <c r="X211" s="513"/>
      <c r="Y211" s="513"/>
      <c r="Z211" s="513"/>
      <c r="AA211" s="513"/>
    </row>
    <row r="212" spans="1:27" s="514" customFormat="1">
      <c r="A212" s="515">
        <v>36</v>
      </c>
      <c r="B212" s="512" t="s">
        <v>1065</v>
      </c>
      <c r="C212" s="509" t="s">
        <v>16</v>
      </c>
      <c r="D212" s="509" t="s">
        <v>16</v>
      </c>
      <c r="E212" s="384">
        <f t="shared" si="10"/>
        <v>10</v>
      </c>
      <c r="F212" s="396"/>
      <c r="G212" s="373">
        <f t="shared" si="11"/>
        <v>10</v>
      </c>
      <c r="H212" s="396"/>
      <c r="I212" s="396"/>
      <c r="J212" s="396">
        <v>10</v>
      </c>
      <c r="K212" s="396"/>
      <c r="L212" s="396"/>
      <c r="M212" s="396"/>
      <c r="N212" s="511" t="s">
        <v>191</v>
      </c>
      <c r="O212" s="363" t="s">
        <v>1056</v>
      </c>
      <c r="P212" s="513"/>
      <c r="Q212" s="513"/>
      <c r="R212" s="513"/>
      <c r="S212" s="513"/>
      <c r="T212" s="513"/>
      <c r="U212" s="513"/>
      <c r="V212" s="513"/>
      <c r="W212" s="513"/>
      <c r="X212" s="513"/>
      <c r="Y212" s="513"/>
      <c r="Z212" s="513"/>
      <c r="AA212" s="513"/>
    </row>
    <row r="213" spans="1:27" s="521" customFormat="1" ht="31.5">
      <c r="A213" s="369">
        <v>37</v>
      </c>
      <c r="B213" s="512" t="s">
        <v>1066</v>
      </c>
      <c r="C213" s="517" t="s">
        <v>14</v>
      </c>
      <c r="D213" s="517" t="s">
        <v>14</v>
      </c>
      <c r="E213" s="384">
        <f t="shared" si="10"/>
        <v>7</v>
      </c>
      <c r="F213" s="518"/>
      <c r="G213" s="373">
        <f t="shared" si="11"/>
        <v>7</v>
      </c>
      <c r="H213" s="518"/>
      <c r="I213" s="518"/>
      <c r="J213" s="518">
        <v>7</v>
      </c>
      <c r="K213" s="519"/>
      <c r="L213" s="519"/>
      <c r="M213" s="519"/>
      <c r="N213" s="512" t="s">
        <v>183</v>
      </c>
      <c r="O213" s="363" t="s">
        <v>1056</v>
      </c>
      <c r="P213" s="520"/>
      <c r="Q213" s="520"/>
      <c r="R213" s="520"/>
      <c r="S213" s="520"/>
      <c r="T213" s="520"/>
      <c r="U213" s="520"/>
      <c r="V213" s="520"/>
      <c r="W213" s="520"/>
      <c r="X213" s="520"/>
      <c r="Y213" s="520"/>
      <c r="Z213" s="520"/>
      <c r="AA213" s="520"/>
    </row>
    <row r="214" spans="1:27" s="514" customFormat="1" ht="31.5">
      <c r="A214" s="369">
        <v>38</v>
      </c>
      <c r="B214" s="516" t="s">
        <v>1067</v>
      </c>
      <c r="C214" s="522" t="s">
        <v>14</v>
      </c>
      <c r="D214" s="522" t="s">
        <v>14</v>
      </c>
      <c r="E214" s="384">
        <f t="shared" si="10"/>
        <v>6</v>
      </c>
      <c r="F214" s="523"/>
      <c r="G214" s="373">
        <f t="shared" si="11"/>
        <v>6</v>
      </c>
      <c r="H214" s="523"/>
      <c r="I214" s="523"/>
      <c r="J214" s="523">
        <v>6</v>
      </c>
      <c r="K214" s="523"/>
      <c r="L214" s="523"/>
      <c r="M214" s="523"/>
      <c r="N214" s="516" t="s">
        <v>184</v>
      </c>
      <c r="O214" s="363" t="s">
        <v>1056</v>
      </c>
      <c r="P214" s="513"/>
      <c r="Q214" s="513"/>
      <c r="R214" s="513"/>
      <c r="S214" s="513"/>
      <c r="T214" s="513"/>
      <c r="U214" s="513"/>
      <c r="V214" s="513"/>
      <c r="W214" s="513"/>
      <c r="X214" s="513"/>
      <c r="Y214" s="513"/>
      <c r="Z214" s="513"/>
      <c r="AA214" s="513"/>
    </row>
    <row r="215" spans="1:27" s="514" customFormat="1" ht="31.5">
      <c r="A215" s="369">
        <v>39</v>
      </c>
      <c r="B215" s="511" t="s">
        <v>1068</v>
      </c>
      <c r="C215" s="389" t="s">
        <v>14</v>
      </c>
      <c r="D215" s="389" t="s">
        <v>14</v>
      </c>
      <c r="E215" s="384">
        <f t="shared" si="10"/>
        <v>6</v>
      </c>
      <c r="F215" s="396"/>
      <c r="G215" s="373">
        <f t="shared" si="11"/>
        <v>6</v>
      </c>
      <c r="H215" s="396"/>
      <c r="I215" s="396"/>
      <c r="J215" s="396">
        <v>6</v>
      </c>
      <c r="K215" s="396"/>
      <c r="L215" s="396"/>
      <c r="M215" s="396"/>
      <c r="N215" s="511" t="s">
        <v>191</v>
      </c>
      <c r="O215" s="363" t="s">
        <v>1056</v>
      </c>
      <c r="P215" s="513"/>
      <c r="Q215" s="513"/>
      <c r="R215" s="513"/>
      <c r="S215" s="513"/>
      <c r="T215" s="513"/>
      <c r="U215" s="513"/>
      <c r="V215" s="513"/>
      <c r="W215" s="513"/>
      <c r="X215" s="513"/>
      <c r="Y215" s="513"/>
      <c r="Z215" s="513"/>
      <c r="AA215" s="513"/>
    </row>
    <row r="216" spans="1:27" s="365" customFormat="1">
      <c r="A216" s="604" t="s">
        <v>1069</v>
      </c>
      <c r="B216" s="604"/>
      <c r="C216" s="382"/>
      <c r="D216" s="382"/>
      <c r="E216" s="524">
        <f t="shared" ref="E216:M216" si="12">SUM(E11:E215)</f>
        <v>2963.0304999999998</v>
      </c>
      <c r="F216" s="524">
        <f t="shared" si="12"/>
        <v>1839.6009000000001</v>
      </c>
      <c r="G216" s="524">
        <f t="shared" si="12"/>
        <v>1123.4300000000003</v>
      </c>
      <c r="H216" s="524">
        <f t="shared" si="12"/>
        <v>8.02</v>
      </c>
      <c r="I216" s="524">
        <f t="shared" si="12"/>
        <v>63.660000000000004</v>
      </c>
      <c r="J216" s="524">
        <f t="shared" si="12"/>
        <v>1046.0699999999997</v>
      </c>
      <c r="K216" s="524">
        <f t="shared" si="12"/>
        <v>1.03</v>
      </c>
      <c r="L216" s="524">
        <f t="shared" si="12"/>
        <v>4.59</v>
      </c>
      <c r="M216" s="524">
        <f t="shared" si="12"/>
        <v>0.06</v>
      </c>
      <c r="N216" s="525"/>
      <c r="O216" s="367"/>
      <c r="P216" s="526"/>
      <c r="Q216" s="526"/>
      <c r="R216" s="526"/>
      <c r="S216" s="526"/>
      <c r="T216" s="526"/>
      <c r="U216" s="526"/>
      <c r="V216" s="526"/>
      <c r="W216" s="526"/>
      <c r="X216" s="526"/>
      <c r="Y216" s="526"/>
      <c r="Z216" s="526"/>
      <c r="AA216" s="526"/>
    </row>
    <row r="217" spans="1:27">
      <c r="A217" s="527"/>
      <c r="B217" s="528"/>
      <c r="C217" s="529"/>
      <c r="D217" s="350"/>
      <c r="E217" s="530"/>
      <c r="F217" s="530"/>
      <c r="G217" s="530"/>
      <c r="H217" s="530"/>
      <c r="I217" s="530"/>
      <c r="J217" s="530"/>
      <c r="K217" s="530"/>
      <c r="L217" s="530"/>
      <c r="M217" s="530"/>
      <c r="N217" s="528"/>
      <c r="O217" s="350"/>
      <c r="P217" s="464"/>
      <c r="Q217" s="464"/>
      <c r="R217" s="464"/>
      <c r="S217" s="464"/>
      <c r="T217" s="464"/>
      <c r="U217" s="464"/>
      <c r="V217" s="464"/>
      <c r="W217" s="464"/>
      <c r="X217" s="464"/>
      <c r="Y217" s="464"/>
      <c r="Z217" s="464"/>
      <c r="AA217" s="464"/>
    </row>
    <row r="218" spans="1:27">
      <c r="A218" s="531"/>
      <c r="B218" s="532"/>
      <c r="C218" s="350"/>
      <c r="D218" s="350"/>
      <c r="E218" s="533"/>
      <c r="F218" s="533"/>
      <c r="G218" s="533"/>
      <c r="H218" s="533"/>
      <c r="I218" s="533"/>
      <c r="J218" s="533"/>
      <c r="K218" s="533"/>
      <c r="L218" s="533"/>
      <c r="M218" s="533"/>
      <c r="N218" s="532"/>
      <c r="O218" s="350"/>
      <c r="P218" s="464"/>
      <c r="Q218" s="464"/>
      <c r="R218" s="464"/>
      <c r="S218" s="464"/>
      <c r="T218" s="464"/>
      <c r="U218" s="464"/>
      <c r="V218" s="464"/>
      <c r="W218" s="464"/>
      <c r="X218" s="464"/>
      <c r="Y218" s="464"/>
      <c r="Z218" s="464"/>
      <c r="AA218" s="464"/>
    </row>
    <row r="219" spans="1:27">
      <c r="A219" s="531"/>
      <c r="B219" s="532"/>
      <c r="C219" s="350"/>
      <c r="D219" s="350"/>
      <c r="E219" s="533"/>
      <c r="F219" s="533"/>
      <c r="G219" s="533"/>
      <c r="H219" s="533"/>
      <c r="I219" s="533"/>
      <c r="J219" s="533"/>
      <c r="K219" s="533"/>
      <c r="L219" s="533"/>
      <c r="M219" s="533"/>
      <c r="N219" s="532"/>
      <c r="O219" s="350"/>
      <c r="P219" s="464"/>
      <c r="Q219" s="464"/>
      <c r="R219" s="464"/>
      <c r="S219" s="464"/>
      <c r="T219" s="464"/>
      <c r="U219" s="464"/>
      <c r="V219" s="464"/>
      <c r="W219" s="464"/>
      <c r="X219" s="464"/>
      <c r="Y219" s="464"/>
      <c r="Z219" s="464"/>
      <c r="AA219" s="464"/>
    </row>
    <row r="220" spans="1:27">
      <c r="A220" s="531"/>
      <c r="B220" s="532"/>
      <c r="C220" s="350"/>
      <c r="D220" s="350"/>
      <c r="E220" s="533"/>
      <c r="F220" s="533"/>
      <c r="G220" s="533"/>
      <c r="H220" s="533"/>
      <c r="I220" s="533"/>
      <c r="J220" s="533"/>
      <c r="K220" s="533"/>
      <c r="L220" s="533"/>
      <c r="M220" s="533"/>
      <c r="N220" s="532"/>
      <c r="O220" s="350"/>
      <c r="P220" s="464"/>
      <c r="Q220" s="464"/>
      <c r="R220" s="464"/>
      <c r="S220" s="464"/>
      <c r="T220" s="464"/>
      <c r="U220" s="464"/>
      <c r="V220" s="464"/>
      <c r="W220" s="464"/>
      <c r="X220" s="464"/>
      <c r="Y220" s="464"/>
      <c r="Z220" s="464"/>
      <c r="AA220" s="464"/>
    </row>
    <row r="221" spans="1:27">
      <c r="A221" s="531"/>
      <c r="B221" s="532"/>
      <c r="C221" s="350"/>
      <c r="D221" s="534"/>
      <c r="E221" s="533"/>
      <c r="F221" s="533"/>
      <c r="G221" s="533"/>
      <c r="H221" s="533"/>
      <c r="I221" s="533"/>
      <c r="J221" s="533"/>
      <c r="K221" s="533"/>
      <c r="L221" s="533"/>
      <c r="M221" s="533"/>
      <c r="N221" s="532"/>
      <c r="O221" s="350"/>
      <c r="P221" s="464"/>
      <c r="Q221" s="464"/>
      <c r="R221" s="464"/>
      <c r="S221" s="464"/>
      <c r="T221" s="464"/>
      <c r="U221" s="464"/>
      <c r="V221" s="464"/>
      <c r="W221" s="464"/>
      <c r="X221" s="464"/>
      <c r="Y221" s="464"/>
      <c r="Z221" s="464"/>
      <c r="AA221" s="464"/>
    </row>
    <row r="222" spans="1:27">
      <c r="A222" s="531"/>
      <c r="B222" s="532"/>
      <c r="C222" s="350"/>
      <c r="D222" s="350"/>
      <c r="E222" s="533"/>
      <c r="F222" s="533"/>
      <c r="G222" s="533"/>
      <c r="H222" s="533"/>
      <c r="I222" s="533"/>
      <c r="J222" s="533"/>
      <c r="K222" s="533"/>
      <c r="L222" s="533"/>
      <c r="M222" s="533"/>
      <c r="N222" s="532"/>
      <c r="O222" s="350"/>
      <c r="P222" s="464"/>
      <c r="Q222" s="464"/>
      <c r="R222" s="464"/>
      <c r="S222" s="464"/>
      <c r="T222" s="464"/>
      <c r="U222" s="464"/>
      <c r="V222" s="464"/>
      <c r="W222" s="464"/>
      <c r="X222" s="464"/>
      <c r="Y222" s="464"/>
      <c r="Z222" s="464"/>
      <c r="AA222" s="464"/>
    </row>
    <row r="223" spans="1:27">
      <c r="A223" s="531"/>
      <c r="B223" s="532"/>
      <c r="C223" s="350"/>
      <c r="D223" s="350"/>
      <c r="E223" s="533"/>
      <c r="F223" s="533"/>
      <c r="G223" s="533"/>
      <c r="H223" s="533"/>
      <c r="I223" s="533"/>
      <c r="J223" s="533"/>
      <c r="K223" s="533"/>
      <c r="L223" s="533"/>
      <c r="M223" s="533"/>
      <c r="N223" s="532"/>
      <c r="O223" s="350"/>
      <c r="P223" s="464"/>
      <c r="Q223" s="464"/>
      <c r="R223" s="464"/>
      <c r="S223" s="464"/>
      <c r="T223" s="464"/>
      <c r="U223" s="464"/>
      <c r="V223" s="464"/>
      <c r="W223" s="464"/>
      <c r="X223" s="464"/>
      <c r="Y223" s="464"/>
      <c r="Z223" s="464"/>
      <c r="AA223" s="464"/>
    </row>
    <row r="224" spans="1:27">
      <c r="A224" s="531"/>
      <c r="B224" s="532"/>
      <c r="C224" s="350"/>
      <c r="D224" s="350"/>
      <c r="E224" s="533"/>
      <c r="F224" s="533"/>
      <c r="G224" s="533"/>
      <c r="H224" s="533"/>
      <c r="I224" s="533"/>
      <c r="J224" s="533"/>
      <c r="K224" s="533"/>
      <c r="L224" s="533"/>
      <c r="M224" s="533"/>
      <c r="N224" s="532"/>
      <c r="O224" s="350"/>
      <c r="P224" s="464"/>
      <c r="Q224" s="464"/>
      <c r="R224" s="464"/>
      <c r="S224" s="464"/>
      <c r="T224" s="464"/>
      <c r="U224" s="464"/>
      <c r="V224" s="464"/>
      <c r="W224" s="464"/>
      <c r="X224" s="464"/>
      <c r="Y224" s="464"/>
      <c r="Z224" s="464"/>
      <c r="AA224" s="464"/>
    </row>
    <row r="225" spans="1:27">
      <c r="A225" s="531"/>
      <c r="B225" s="535"/>
      <c r="C225" s="350"/>
      <c r="D225" s="350"/>
      <c r="E225" s="533"/>
      <c r="F225" s="533"/>
      <c r="G225" s="533"/>
      <c r="H225" s="533"/>
      <c r="I225" s="533"/>
      <c r="J225" s="533"/>
      <c r="K225" s="533"/>
      <c r="L225" s="533"/>
      <c r="M225" s="533"/>
      <c r="N225" s="532"/>
      <c r="O225" s="350"/>
      <c r="P225" s="464"/>
      <c r="Q225" s="464"/>
      <c r="R225" s="464"/>
      <c r="S225" s="464"/>
      <c r="T225" s="464"/>
      <c r="U225" s="464"/>
      <c r="V225" s="464"/>
      <c r="W225" s="464"/>
      <c r="X225" s="464"/>
      <c r="Y225" s="464"/>
      <c r="Z225" s="464"/>
      <c r="AA225" s="464"/>
    </row>
    <row r="226" spans="1:27">
      <c r="A226" s="531"/>
      <c r="B226" s="532"/>
      <c r="C226" s="350"/>
      <c r="D226" s="350"/>
      <c r="E226" s="533"/>
      <c r="F226" s="533"/>
      <c r="G226" s="533"/>
      <c r="H226" s="533"/>
      <c r="I226" s="533"/>
      <c r="J226" s="533"/>
      <c r="K226" s="533"/>
      <c r="L226" s="533"/>
      <c r="M226" s="533"/>
      <c r="N226" s="532"/>
      <c r="O226" s="350"/>
      <c r="P226" s="464"/>
      <c r="Q226" s="464"/>
      <c r="R226" s="464"/>
      <c r="S226" s="464"/>
      <c r="T226" s="464"/>
      <c r="U226" s="464"/>
      <c r="V226" s="464"/>
      <c r="W226" s="464"/>
      <c r="X226" s="464"/>
      <c r="Y226" s="464"/>
      <c r="Z226" s="464"/>
      <c r="AA226" s="464"/>
    </row>
    <row r="227" spans="1:27">
      <c r="A227" s="531"/>
      <c r="B227" s="532"/>
      <c r="C227" s="350"/>
      <c r="D227" s="350"/>
      <c r="E227" s="533"/>
      <c r="F227" s="533"/>
      <c r="G227" s="533"/>
      <c r="H227" s="533"/>
      <c r="I227" s="533"/>
      <c r="J227" s="533"/>
      <c r="K227" s="533"/>
      <c r="L227" s="533"/>
      <c r="M227" s="533"/>
      <c r="N227" s="532"/>
      <c r="O227" s="350"/>
      <c r="P227" s="464"/>
      <c r="Q227" s="464"/>
      <c r="R227" s="464"/>
      <c r="S227" s="464"/>
      <c r="T227" s="464"/>
      <c r="U227" s="464"/>
      <c r="V227" s="464"/>
      <c r="W227" s="464"/>
      <c r="X227" s="464"/>
      <c r="Y227" s="464"/>
      <c r="Z227" s="464"/>
      <c r="AA227" s="464"/>
    </row>
    <row r="228" spans="1:27">
      <c r="A228" s="531"/>
      <c r="B228" s="532"/>
      <c r="C228" s="350"/>
      <c r="D228" s="350"/>
      <c r="E228" s="533"/>
      <c r="F228" s="533"/>
      <c r="G228" s="533"/>
      <c r="H228" s="533"/>
      <c r="I228" s="533"/>
      <c r="J228" s="533"/>
      <c r="K228" s="533"/>
      <c r="L228" s="533"/>
      <c r="M228" s="533"/>
      <c r="N228" s="532"/>
      <c r="O228" s="350"/>
      <c r="P228" s="464"/>
      <c r="Q228" s="464"/>
      <c r="R228" s="464"/>
      <c r="S228" s="464"/>
      <c r="T228" s="464"/>
      <c r="U228" s="464"/>
      <c r="V228" s="464"/>
      <c r="W228" s="464"/>
      <c r="X228" s="464"/>
      <c r="Y228" s="464"/>
      <c r="Z228" s="464"/>
      <c r="AA228" s="464"/>
    </row>
    <row r="229" spans="1:27">
      <c r="A229" s="531"/>
      <c r="B229" s="535"/>
      <c r="C229" s="350"/>
      <c r="D229" s="350"/>
      <c r="E229" s="533"/>
      <c r="F229" s="533"/>
      <c r="G229" s="533"/>
      <c r="H229" s="533"/>
      <c r="I229" s="533"/>
      <c r="J229" s="533"/>
      <c r="K229" s="533"/>
      <c r="L229" s="533"/>
      <c r="M229" s="533"/>
      <c r="N229" s="532"/>
      <c r="O229" s="350"/>
      <c r="P229" s="464"/>
      <c r="Q229" s="464"/>
      <c r="R229" s="464"/>
      <c r="S229" s="464"/>
      <c r="T229" s="464"/>
      <c r="U229" s="464"/>
      <c r="V229" s="464"/>
      <c r="W229" s="464"/>
      <c r="X229" s="464"/>
      <c r="Y229" s="464"/>
      <c r="Z229" s="464"/>
      <c r="AA229" s="464"/>
    </row>
    <row r="230" spans="1:27">
      <c r="A230" s="531"/>
      <c r="B230" s="532"/>
      <c r="C230" s="350"/>
      <c r="D230" s="350"/>
      <c r="E230" s="533"/>
      <c r="F230" s="533"/>
      <c r="G230" s="533"/>
      <c r="H230" s="533"/>
      <c r="I230" s="533"/>
      <c r="J230" s="533"/>
      <c r="K230" s="533"/>
      <c r="L230" s="533"/>
      <c r="M230" s="533"/>
      <c r="N230" s="532"/>
      <c r="O230" s="350"/>
      <c r="P230" s="464"/>
      <c r="Q230" s="464"/>
      <c r="R230" s="464"/>
      <c r="S230" s="464"/>
      <c r="T230" s="464"/>
      <c r="U230" s="464"/>
      <c r="V230" s="464"/>
      <c r="W230" s="464"/>
      <c r="X230" s="464"/>
      <c r="Y230" s="464"/>
      <c r="Z230" s="464"/>
      <c r="AA230" s="464"/>
    </row>
    <row r="231" spans="1:27">
      <c r="A231" s="531"/>
      <c r="B231" s="532"/>
      <c r="C231" s="350"/>
      <c r="D231" s="350"/>
      <c r="E231" s="533"/>
      <c r="F231" s="533"/>
      <c r="G231" s="533"/>
      <c r="H231" s="533"/>
      <c r="I231" s="533"/>
      <c r="J231" s="533"/>
      <c r="K231" s="533"/>
      <c r="L231" s="533"/>
      <c r="M231" s="533"/>
      <c r="N231" s="532"/>
      <c r="O231" s="350"/>
      <c r="P231" s="464"/>
      <c r="Q231" s="464"/>
      <c r="R231" s="464"/>
      <c r="S231" s="464"/>
      <c r="T231" s="464"/>
      <c r="U231" s="464"/>
      <c r="V231" s="464"/>
      <c r="W231" s="464"/>
      <c r="X231" s="464"/>
      <c r="Y231" s="464"/>
      <c r="Z231" s="464"/>
      <c r="AA231" s="464"/>
    </row>
    <row r="232" spans="1:27">
      <c r="A232" s="531"/>
      <c r="B232" s="532"/>
      <c r="C232" s="350"/>
      <c r="D232" s="350"/>
      <c r="E232" s="533"/>
      <c r="F232" s="533"/>
      <c r="G232" s="533"/>
      <c r="H232" s="533"/>
      <c r="I232" s="533"/>
      <c r="J232" s="533"/>
      <c r="K232" s="533"/>
      <c r="L232" s="533"/>
      <c r="M232" s="533"/>
      <c r="N232" s="532"/>
      <c r="O232" s="350"/>
      <c r="P232" s="464"/>
      <c r="Q232" s="464"/>
      <c r="R232" s="464"/>
      <c r="S232" s="464"/>
      <c r="T232" s="464"/>
      <c r="U232" s="464"/>
      <c r="V232" s="464"/>
      <c r="W232" s="464"/>
      <c r="X232" s="464"/>
      <c r="Y232" s="464"/>
      <c r="Z232" s="464"/>
      <c r="AA232" s="464"/>
    </row>
    <row r="233" spans="1:27">
      <c r="A233" s="531"/>
      <c r="B233" s="532"/>
      <c r="C233" s="350"/>
      <c r="D233" s="350"/>
      <c r="E233" s="533"/>
      <c r="F233" s="533"/>
      <c r="G233" s="533"/>
      <c r="H233" s="533"/>
      <c r="I233" s="533"/>
      <c r="J233" s="533"/>
      <c r="K233" s="533"/>
      <c r="L233" s="533"/>
      <c r="M233" s="533"/>
      <c r="N233" s="532"/>
      <c r="O233" s="350"/>
      <c r="P233" s="464"/>
      <c r="Q233" s="464"/>
      <c r="R233" s="464"/>
      <c r="S233" s="464"/>
      <c r="T233" s="464"/>
      <c r="U233" s="464"/>
      <c r="V233" s="464"/>
      <c r="W233" s="464"/>
      <c r="X233" s="464"/>
      <c r="Y233" s="464"/>
      <c r="Z233" s="464"/>
      <c r="AA233" s="464"/>
    </row>
    <row r="234" spans="1:27">
      <c r="A234" s="531"/>
      <c r="B234" s="532"/>
      <c r="C234" s="350"/>
      <c r="D234" s="350"/>
      <c r="E234" s="533"/>
      <c r="F234" s="533"/>
      <c r="G234" s="533"/>
      <c r="H234" s="533"/>
      <c r="I234" s="533"/>
      <c r="J234" s="533"/>
      <c r="K234" s="533"/>
      <c r="L234" s="533"/>
      <c r="M234" s="533"/>
      <c r="N234" s="532"/>
      <c r="O234" s="350"/>
      <c r="P234" s="464"/>
      <c r="Q234" s="464"/>
      <c r="R234" s="464"/>
      <c r="S234" s="464"/>
      <c r="T234" s="464"/>
      <c r="U234" s="464"/>
      <c r="V234" s="464"/>
      <c r="W234" s="464"/>
      <c r="X234" s="464"/>
      <c r="Y234" s="464"/>
      <c r="Z234" s="464"/>
      <c r="AA234" s="464"/>
    </row>
    <row r="235" spans="1:27">
      <c r="A235" s="531"/>
      <c r="B235" s="532"/>
      <c r="C235" s="350"/>
      <c r="D235" s="350"/>
      <c r="E235" s="533"/>
      <c r="F235" s="533"/>
      <c r="G235" s="533"/>
      <c r="H235" s="533"/>
      <c r="I235" s="533"/>
      <c r="J235" s="533"/>
      <c r="K235" s="533"/>
      <c r="L235" s="533"/>
      <c r="M235" s="533"/>
      <c r="N235" s="532"/>
      <c r="O235" s="350"/>
      <c r="P235" s="464"/>
      <c r="Q235" s="464"/>
      <c r="R235" s="464"/>
      <c r="S235" s="464"/>
      <c r="T235" s="464"/>
      <c r="U235" s="464"/>
      <c r="V235" s="464"/>
      <c r="W235" s="464"/>
      <c r="X235" s="464"/>
      <c r="Y235" s="464"/>
      <c r="Z235" s="464"/>
      <c r="AA235" s="464"/>
    </row>
    <row r="236" spans="1:27">
      <c r="A236" s="531"/>
      <c r="B236" s="532"/>
      <c r="C236" s="350"/>
      <c r="D236" s="350"/>
      <c r="E236" s="533"/>
      <c r="F236" s="533"/>
      <c r="G236" s="533"/>
      <c r="H236" s="533"/>
      <c r="I236" s="533"/>
      <c r="J236" s="533"/>
      <c r="K236" s="533"/>
      <c r="L236" s="533"/>
      <c r="M236" s="533"/>
      <c r="N236" s="532"/>
      <c r="O236" s="350"/>
      <c r="P236" s="464"/>
      <c r="Q236" s="464"/>
      <c r="R236" s="464"/>
      <c r="S236" s="464"/>
      <c r="T236" s="464"/>
      <c r="U236" s="464"/>
      <c r="V236" s="464"/>
      <c r="W236" s="464"/>
      <c r="X236" s="464"/>
      <c r="Y236" s="464"/>
      <c r="Z236" s="464"/>
      <c r="AA236" s="464"/>
    </row>
    <row r="237" spans="1:27">
      <c r="A237" s="531"/>
      <c r="B237" s="532"/>
      <c r="C237" s="350"/>
      <c r="D237" s="350"/>
      <c r="E237" s="533"/>
      <c r="F237" s="533"/>
      <c r="G237" s="533"/>
      <c r="H237" s="533"/>
      <c r="I237" s="533"/>
      <c r="J237" s="533"/>
      <c r="K237" s="533"/>
      <c r="L237" s="533"/>
      <c r="M237" s="533"/>
      <c r="N237" s="532"/>
      <c r="O237" s="350"/>
      <c r="P237" s="464"/>
      <c r="Q237" s="464"/>
      <c r="R237" s="464"/>
      <c r="S237" s="464"/>
      <c r="T237" s="464"/>
      <c r="U237" s="464"/>
      <c r="V237" s="464"/>
      <c r="W237" s="464"/>
      <c r="X237" s="464"/>
      <c r="Y237" s="464"/>
      <c r="Z237" s="464"/>
      <c r="AA237" s="464"/>
    </row>
    <row r="238" spans="1:27">
      <c r="A238" s="531"/>
      <c r="B238" s="532"/>
      <c r="C238" s="350"/>
      <c r="D238" s="350"/>
      <c r="E238" s="533"/>
      <c r="F238" s="533"/>
      <c r="G238" s="533"/>
      <c r="H238" s="533"/>
      <c r="I238" s="533"/>
      <c r="J238" s="533"/>
      <c r="K238" s="533"/>
      <c r="L238" s="533"/>
      <c r="M238" s="533"/>
      <c r="N238" s="532"/>
      <c r="O238" s="350"/>
      <c r="P238" s="464"/>
      <c r="Q238" s="464"/>
      <c r="R238" s="464"/>
      <c r="S238" s="464"/>
      <c r="T238" s="464"/>
      <c r="U238" s="464"/>
      <c r="V238" s="464"/>
      <c r="W238" s="464"/>
      <c r="X238" s="464"/>
      <c r="Y238" s="464"/>
      <c r="Z238" s="464"/>
      <c r="AA238" s="464"/>
    </row>
    <row r="239" spans="1:27">
      <c r="A239" s="531"/>
      <c r="B239" s="532"/>
      <c r="C239" s="350"/>
      <c r="D239" s="350"/>
      <c r="E239" s="533"/>
      <c r="F239" s="533"/>
      <c r="G239" s="533"/>
      <c r="H239" s="533"/>
      <c r="I239" s="533"/>
      <c r="J239" s="533"/>
      <c r="K239" s="533"/>
      <c r="L239" s="533"/>
      <c r="M239" s="533"/>
      <c r="N239" s="532"/>
      <c r="O239" s="350"/>
      <c r="P239" s="464"/>
      <c r="Q239" s="464"/>
      <c r="R239" s="464"/>
      <c r="S239" s="464"/>
      <c r="T239" s="464"/>
      <c r="U239" s="464"/>
      <c r="V239" s="464"/>
      <c r="W239" s="464"/>
      <c r="X239" s="464"/>
      <c r="Y239" s="464"/>
      <c r="Z239" s="464"/>
      <c r="AA239" s="464"/>
    </row>
    <row r="240" spans="1:27">
      <c r="A240" s="531"/>
      <c r="B240" s="532"/>
      <c r="C240" s="350"/>
      <c r="D240" s="350"/>
      <c r="E240" s="533"/>
      <c r="F240" s="533"/>
      <c r="G240" s="533"/>
      <c r="H240" s="533"/>
      <c r="I240" s="533"/>
      <c r="J240" s="533"/>
      <c r="K240" s="533"/>
      <c r="L240" s="533"/>
      <c r="M240" s="533"/>
      <c r="N240" s="532"/>
      <c r="O240" s="350"/>
      <c r="P240" s="464"/>
      <c r="Q240" s="464"/>
      <c r="R240" s="464"/>
      <c r="S240" s="464"/>
      <c r="T240" s="464"/>
      <c r="U240" s="464"/>
      <c r="V240" s="464"/>
      <c r="W240" s="464"/>
      <c r="X240" s="464"/>
      <c r="Y240" s="464"/>
      <c r="Z240" s="464"/>
      <c r="AA240" s="464"/>
    </row>
    <row r="241" spans="1:27">
      <c r="A241" s="531"/>
      <c r="B241" s="532"/>
      <c r="C241" s="350"/>
      <c r="D241" s="350"/>
      <c r="E241" s="533"/>
      <c r="F241" s="533"/>
      <c r="G241" s="533"/>
      <c r="H241" s="533"/>
      <c r="I241" s="533"/>
      <c r="J241" s="533"/>
      <c r="K241" s="533"/>
      <c r="L241" s="533"/>
      <c r="M241" s="533"/>
      <c r="N241" s="532"/>
      <c r="O241" s="350"/>
      <c r="P241" s="464"/>
      <c r="Q241" s="464"/>
      <c r="R241" s="464"/>
      <c r="S241" s="464"/>
      <c r="T241" s="464"/>
      <c r="U241" s="464"/>
      <c r="V241" s="464"/>
      <c r="W241" s="464"/>
      <c r="X241" s="464"/>
      <c r="Y241" s="464"/>
      <c r="Z241" s="464"/>
      <c r="AA241" s="464"/>
    </row>
    <row r="242" spans="1:27">
      <c r="A242" s="531"/>
      <c r="B242" s="532"/>
      <c r="C242" s="350"/>
      <c r="D242" s="350"/>
      <c r="E242" s="533"/>
      <c r="F242" s="533"/>
      <c r="G242" s="533"/>
      <c r="H242" s="533"/>
      <c r="I242" s="533"/>
      <c r="J242" s="533"/>
      <c r="K242" s="533"/>
      <c r="L242" s="533"/>
      <c r="M242" s="533"/>
      <c r="N242" s="532"/>
      <c r="O242" s="350"/>
      <c r="P242" s="464"/>
      <c r="Q242" s="464"/>
      <c r="R242" s="464"/>
      <c r="S242" s="464"/>
      <c r="T242" s="464"/>
      <c r="U242" s="464"/>
      <c r="V242" s="464"/>
      <c r="W242" s="464"/>
      <c r="X242" s="464"/>
      <c r="Y242" s="464"/>
      <c r="Z242" s="464"/>
      <c r="AA242" s="464"/>
    </row>
    <row r="243" spans="1:27">
      <c r="A243" s="531"/>
      <c r="B243" s="532"/>
      <c r="C243" s="350"/>
      <c r="D243" s="350"/>
      <c r="E243" s="533"/>
      <c r="F243" s="533"/>
      <c r="G243" s="533"/>
      <c r="H243" s="533"/>
      <c r="I243" s="533"/>
      <c r="J243" s="533"/>
      <c r="K243" s="533"/>
      <c r="L243" s="533"/>
      <c r="M243" s="533"/>
      <c r="N243" s="532"/>
      <c r="O243" s="350"/>
      <c r="P243" s="464"/>
      <c r="Q243" s="464"/>
      <c r="R243" s="464"/>
      <c r="S243" s="464"/>
      <c r="T243" s="464"/>
      <c r="U243" s="464"/>
      <c r="V243" s="464"/>
      <c r="W243" s="464"/>
      <c r="X243" s="464"/>
      <c r="Y243" s="464"/>
      <c r="Z243" s="464"/>
      <c r="AA243" s="464"/>
    </row>
    <row r="244" spans="1:27">
      <c r="A244" s="531"/>
      <c r="B244" s="532"/>
      <c r="C244" s="350"/>
      <c r="D244" s="350"/>
      <c r="E244" s="533"/>
      <c r="F244" s="533"/>
      <c r="G244" s="533"/>
      <c r="H244" s="533"/>
      <c r="I244" s="533"/>
      <c r="J244" s="533"/>
      <c r="K244" s="533"/>
      <c r="L244" s="533"/>
      <c r="M244" s="533"/>
      <c r="N244" s="532"/>
      <c r="O244" s="350"/>
      <c r="P244" s="464"/>
      <c r="Q244" s="464"/>
      <c r="R244" s="464"/>
      <c r="S244" s="464"/>
      <c r="T244" s="464"/>
      <c r="U244" s="464"/>
      <c r="V244" s="464"/>
      <c r="W244" s="464"/>
      <c r="X244" s="464"/>
      <c r="Y244" s="464"/>
      <c r="Z244" s="464"/>
      <c r="AA244" s="464"/>
    </row>
    <row r="245" spans="1:27">
      <c r="A245" s="531"/>
      <c r="B245" s="532"/>
      <c r="C245" s="350"/>
      <c r="D245" s="350"/>
      <c r="E245" s="533"/>
      <c r="F245" s="533"/>
      <c r="G245" s="533"/>
      <c r="H245" s="533"/>
      <c r="I245" s="533"/>
      <c r="J245" s="533"/>
      <c r="K245" s="533"/>
      <c r="L245" s="533"/>
      <c r="M245" s="533"/>
      <c r="N245" s="532"/>
      <c r="O245" s="350"/>
      <c r="P245" s="464"/>
      <c r="Q245" s="464"/>
      <c r="R245" s="464"/>
      <c r="S245" s="464"/>
      <c r="T245" s="464"/>
      <c r="U245" s="464"/>
      <c r="V245" s="464"/>
      <c r="W245" s="464"/>
      <c r="X245" s="464"/>
      <c r="Y245" s="464"/>
      <c r="Z245" s="464"/>
      <c r="AA245" s="464"/>
    </row>
    <row r="246" spans="1:27">
      <c r="A246" s="531"/>
      <c r="B246" s="532"/>
      <c r="C246" s="350"/>
      <c r="D246" s="350"/>
      <c r="E246" s="533"/>
      <c r="F246" s="533"/>
      <c r="G246" s="533"/>
      <c r="H246" s="533"/>
      <c r="I246" s="533"/>
      <c r="J246" s="533"/>
      <c r="K246" s="533"/>
      <c r="L246" s="533"/>
      <c r="M246" s="533"/>
      <c r="N246" s="532"/>
      <c r="O246" s="350"/>
      <c r="P246" s="464"/>
      <c r="Q246" s="464"/>
      <c r="R246" s="464"/>
      <c r="S246" s="464"/>
      <c r="T246" s="464"/>
      <c r="U246" s="464"/>
      <c r="V246" s="464"/>
      <c r="W246" s="464"/>
      <c r="X246" s="464"/>
      <c r="Y246" s="464"/>
      <c r="Z246" s="464"/>
      <c r="AA246" s="464"/>
    </row>
    <row r="247" spans="1:27">
      <c r="A247" s="531"/>
      <c r="B247" s="532"/>
      <c r="C247" s="350"/>
      <c r="D247" s="350"/>
      <c r="E247" s="533"/>
      <c r="F247" s="533"/>
      <c r="G247" s="533"/>
      <c r="H247" s="533"/>
      <c r="I247" s="533"/>
      <c r="J247" s="533"/>
      <c r="K247" s="533"/>
      <c r="L247" s="533"/>
      <c r="M247" s="533"/>
      <c r="N247" s="532"/>
      <c r="O247" s="350"/>
      <c r="P247" s="464"/>
      <c r="Q247" s="464"/>
      <c r="R247" s="464"/>
      <c r="S247" s="464"/>
      <c r="T247" s="464"/>
      <c r="U247" s="464"/>
      <c r="V247" s="464"/>
      <c r="W247" s="464"/>
      <c r="X247" s="464"/>
      <c r="Y247" s="464"/>
      <c r="Z247" s="464"/>
      <c r="AA247" s="464"/>
    </row>
    <row r="248" spans="1:27">
      <c r="A248" s="531"/>
      <c r="B248" s="532"/>
      <c r="C248" s="350"/>
      <c r="D248" s="350"/>
      <c r="E248" s="533"/>
      <c r="F248" s="533"/>
      <c r="G248" s="533"/>
      <c r="H248" s="533"/>
      <c r="I248" s="533"/>
      <c r="J248" s="533"/>
      <c r="K248" s="533"/>
      <c r="L248" s="533"/>
      <c r="M248" s="533"/>
      <c r="N248" s="532"/>
      <c r="O248" s="350"/>
      <c r="P248" s="464"/>
      <c r="Q248" s="464"/>
      <c r="R248" s="464"/>
      <c r="S248" s="464"/>
      <c r="T248" s="464"/>
      <c r="U248" s="464"/>
      <c r="V248" s="464"/>
      <c r="W248" s="464"/>
      <c r="X248" s="464"/>
      <c r="Y248" s="464"/>
      <c r="Z248" s="464"/>
      <c r="AA248" s="464"/>
    </row>
    <row r="249" spans="1:27">
      <c r="A249" s="531"/>
      <c r="B249" s="532"/>
      <c r="C249" s="350"/>
      <c r="D249" s="350"/>
      <c r="E249" s="533"/>
      <c r="F249" s="533"/>
      <c r="G249" s="533"/>
      <c r="H249" s="533"/>
      <c r="I249" s="533"/>
      <c r="J249" s="533"/>
      <c r="K249" s="533"/>
      <c r="L249" s="533"/>
      <c r="M249" s="533"/>
      <c r="N249" s="532"/>
      <c r="O249" s="350"/>
      <c r="P249" s="464"/>
      <c r="Q249" s="464"/>
      <c r="R249" s="464"/>
      <c r="S249" s="464"/>
      <c r="T249" s="464"/>
      <c r="U249" s="464"/>
      <c r="V249" s="464"/>
      <c r="W249" s="464"/>
      <c r="X249" s="464"/>
      <c r="Y249" s="464"/>
      <c r="Z249" s="464"/>
      <c r="AA249" s="464"/>
    </row>
    <row r="250" spans="1:27">
      <c r="A250" s="531"/>
      <c r="B250" s="532"/>
      <c r="C250" s="350"/>
      <c r="D250" s="350"/>
      <c r="E250" s="533"/>
      <c r="F250" s="533"/>
      <c r="G250" s="533"/>
      <c r="H250" s="533"/>
      <c r="I250" s="533"/>
      <c r="J250" s="533"/>
      <c r="K250" s="533"/>
      <c r="L250" s="533"/>
      <c r="M250" s="533"/>
      <c r="N250" s="532"/>
      <c r="O250" s="350"/>
      <c r="P250" s="464"/>
      <c r="Q250" s="464"/>
      <c r="R250" s="464"/>
      <c r="S250" s="464"/>
      <c r="T250" s="464"/>
      <c r="U250" s="464"/>
      <c r="V250" s="464"/>
      <c r="W250" s="464"/>
      <c r="X250" s="464"/>
      <c r="Y250" s="464"/>
      <c r="Z250" s="464"/>
      <c r="AA250" s="464"/>
    </row>
    <row r="251" spans="1:27">
      <c r="A251" s="531"/>
      <c r="B251" s="532"/>
      <c r="C251" s="350"/>
      <c r="D251" s="350"/>
      <c r="E251" s="533"/>
      <c r="F251" s="533"/>
      <c r="G251" s="533"/>
      <c r="H251" s="533"/>
      <c r="I251" s="533"/>
      <c r="J251" s="533"/>
      <c r="K251" s="533"/>
      <c r="L251" s="533"/>
      <c r="M251" s="533"/>
      <c r="N251" s="532"/>
      <c r="O251" s="350"/>
      <c r="P251" s="464"/>
      <c r="Q251" s="464"/>
      <c r="R251" s="464"/>
      <c r="S251" s="464"/>
      <c r="T251" s="464"/>
      <c r="U251" s="464"/>
      <c r="V251" s="464"/>
      <c r="W251" s="464"/>
      <c r="X251" s="464"/>
      <c r="Y251" s="464"/>
      <c r="Z251" s="464"/>
      <c r="AA251" s="464"/>
    </row>
    <row r="252" spans="1:27">
      <c r="A252" s="531"/>
      <c r="B252" s="532"/>
      <c r="C252" s="350"/>
      <c r="D252" s="350"/>
      <c r="E252" s="533"/>
      <c r="F252" s="533"/>
      <c r="G252" s="533"/>
      <c r="H252" s="533"/>
      <c r="I252" s="533"/>
      <c r="J252" s="533"/>
      <c r="K252" s="533"/>
      <c r="L252" s="533"/>
      <c r="M252" s="533"/>
      <c r="N252" s="532"/>
      <c r="O252" s="350"/>
      <c r="P252" s="464"/>
      <c r="Q252" s="464"/>
      <c r="R252" s="464"/>
      <c r="S252" s="464"/>
      <c r="T252" s="464"/>
      <c r="U252" s="464"/>
      <c r="V252" s="464"/>
      <c r="W252" s="464"/>
      <c r="X252" s="464"/>
      <c r="Y252" s="464"/>
      <c r="Z252" s="464"/>
      <c r="AA252" s="464"/>
    </row>
    <row r="253" spans="1:27">
      <c r="A253" s="531"/>
      <c r="B253" s="532"/>
      <c r="C253" s="350"/>
      <c r="D253" s="350"/>
      <c r="E253" s="533"/>
      <c r="F253" s="533"/>
      <c r="G253" s="533"/>
      <c r="H253" s="533"/>
      <c r="I253" s="533"/>
      <c r="J253" s="533"/>
      <c r="K253" s="533"/>
      <c r="L253" s="533"/>
      <c r="M253" s="533"/>
      <c r="N253" s="532"/>
      <c r="O253" s="350"/>
      <c r="P253" s="464"/>
      <c r="Q253" s="464"/>
      <c r="R253" s="464"/>
      <c r="S253" s="464"/>
      <c r="T253" s="464"/>
      <c r="U253" s="464"/>
      <c r="V253" s="464"/>
      <c r="W253" s="464"/>
      <c r="X253" s="464"/>
      <c r="Y253" s="464"/>
      <c r="Z253" s="464"/>
      <c r="AA253" s="464"/>
    </row>
    <row r="254" spans="1:27">
      <c r="A254" s="531"/>
      <c r="B254" s="532"/>
      <c r="C254" s="350"/>
      <c r="D254" s="350"/>
      <c r="E254" s="533"/>
      <c r="F254" s="533"/>
      <c r="G254" s="533"/>
      <c r="H254" s="533"/>
      <c r="I254" s="533"/>
      <c r="J254" s="533"/>
      <c r="K254" s="533"/>
      <c r="L254" s="533"/>
      <c r="M254" s="533"/>
      <c r="N254" s="532"/>
      <c r="O254" s="350"/>
      <c r="P254" s="464"/>
      <c r="Q254" s="464"/>
      <c r="R254" s="464"/>
      <c r="S254" s="464"/>
      <c r="T254" s="464"/>
      <c r="U254" s="464"/>
      <c r="V254" s="464"/>
      <c r="W254" s="464"/>
      <c r="X254" s="464"/>
      <c r="Y254" s="464"/>
      <c r="Z254" s="464"/>
      <c r="AA254" s="464"/>
    </row>
    <row r="255" spans="1:27">
      <c r="A255" s="531"/>
      <c r="B255" s="532"/>
      <c r="C255" s="350"/>
      <c r="D255" s="350"/>
      <c r="E255" s="533"/>
      <c r="F255" s="533"/>
      <c r="G255" s="533"/>
      <c r="H255" s="533"/>
      <c r="I255" s="533"/>
      <c r="J255" s="533"/>
      <c r="K255" s="533"/>
      <c r="L255" s="533"/>
      <c r="M255" s="533"/>
      <c r="N255" s="532"/>
      <c r="O255" s="350"/>
      <c r="P255" s="464"/>
      <c r="Q255" s="464"/>
      <c r="R255" s="464"/>
      <c r="S255" s="464"/>
      <c r="T255" s="464"/>
      <c r="U255" s="464"/>
      <c r="V255" s="464"/>
      <c r="W255" s="464"/>
      <c r="X255" s="464"/>
      <c r="Y255" s="464"/>
      <c r="Z255" s="464"/>
      <c r="AA255" s="464"/>
    </row>
    <row r="256" spans="1:27">
      <c r="A256" s="531"/>
      <c r="B256" s="532"/>
      <c r="C256" s="350"/>
      <c r="D256" s="350"/>
      <c r="E256" s="533"/>
      <c r="F256" s="533"/>
      <c r="G256" s="533"/>
      <c r="H256" s="533"/>
      <c r="I256" s="533"/>
      <c r="J256" s="533"/>
      <c r="K256" s="533"/>
      <c r="L256" s="533"/>
      <c r="M256" s="533"/>
      <c r="N256" s="532"/>
      <c r="O256" s="350"/>
      <c r="P256" s="464"/>
      <c r="Q256" s="464"/>
      <c r="R256" s="464"/>
      <c r="S256" s="464"/>
      <c r="T256" s="464"/>
      <c r="U256" s="464"/>
      <c r="V256" s="464"/>
      <c r="W256" s="464"/>
      <c r="X256" s="464"/>
      <c r="Y256" s="464"/>
      <c r="Z256" s="464"/>
      <c r="AA256" s="464"/>
    </row>
    <row r="257" spans="1:22">
      <c r="A257" s="531"/>
      <c r="B257" s="532"/>
      <c r="C257" s="350"/>
      <c r="D257" s="350"/>
      <c r="E257" s="533"/>
      <c r="F257" s="533"/>
      <c r="G257" s="533"/>
      <c r="H257" s="533"/>
      <c r="I257" s="533"/>
      <c r="J257" s="533"/>
      <c r="K257" s="533"/>
      <c r="L257" s="533"/>
      <c r="M257" s="533"/>
      <c r="N257" s="532"/>
      <c r="O257" s="350"/>
      <c r="P257" s="464"/>
      <c r="Q257" s="464"/>
      <c r="R257" s="464"/>
      <c r="S257" s="464"/>
      <c r="T257" s="464"/>
      <c r="U257" s="464"/>
      <c r="V257" s="464"/>
    </row>
    <row r="258" spans="1:22">
      <c r="A258" s="531"/>
      <c r="B258" s="532"/>
      <c r="C258" s="350"/>
      <c r="D258" s="350"/>
      <c r="E258" s="533"/>
      <c r="F258" s="533"/>
      <c r="G258" s="533"/>
      <c r="H258" s="533"/>
      <c r="I258" s="533"/>
      <c r="J258" s="533"/>
      <c r="K258" s="533"/>
      <c r="L258" s="533"/>
      <c r="M258" s="533"/>
      <c r="N258" s="532"/>
      <c r="O258" s="350"/>
      <c r="P258" s="464"/>
      <c r="Q258" s="464"/>
      <c r="R258" s="464"/>
      <c r="S258" s="464"/>
      <c r="T258" s="464"/>
      <c r="U258" s="464"/>
      <c r="V258" s="464"/>
    </row>
    <row r="259" spans="1:22">
      <c r="A259" s="531"/>
      <c r="B259" s="532"/>
      <c r="C259" s="350"/>
      <c r="D259" s="350"/>
      <c r="E259" s="533"/>
      <c r="F259" s="533"/>
      <c r="G259" s="533"/>
      <c r="H259" s="533"/>
      <c r="I259" s="533"/>
      <c r="J259" s="533"/>
      <c r="K259" s="533"/>
      <c r="L259" s="533"/>
      <c r="M259" s="533"/>
      <c r="N259" s="532"/>
      <c r="O259" s="350"/>
      <c r="P259" s="464"/>
      <c r="Q259" s="464"/>
      <c r="R259" s="464"/>
      <c r="S259" s="464"/>
      <c r="T259" s="464"/>
      <c r="U259" s="464"/>
      <c r="V259" s="464"/>
    </row>
    <row r="260" spans="1:22">
      <c r="A260" s="531"/>
      <c r="B260" s="532"/>
      <c r="C260" s="350"/>
      <c r="D260" s="350"/>
      <c r="E260" s="533"/>
      <c r="F260" s="533"/>
      <c r="G260" s="533"/>
      <c r="H260" s="533"/>
      <c r="I260" s="533"/>
      <c r="J260" s="533"/>
      <c r="K260" s="533"/>
      <c r="L260" s="533"/>
      <c r="M260" s="533"/>
      <c r="N260" s="532"/>
      <c r="O260" s="350"/>
      <c r="P260" s="464"/>
      <c r="Q260" s="464"/>
      <c r="R260" s="464"/>
      <c r="S260" s="464"/>
      <c r="T260" s="464"/>
      <c r="U260" s="464"/>
      <c r="V260" s="464"/>
    </row>
    <row r="261" spans="1:22">
      <c r="A261" s="531"/>
      <c r="B261" s="532"/>
      <c r="C261" s="350"/>
      <c r="D261" s="350"/>
      <c r="E261" s="533"/>
      <c r="F261" s="533"/>
      <c r="G261" s="533"/>
      <c r="H261" s="533"/>
      <c r="I261" s="533"/>
      <c r="J261" s="533"/>
      <c r="K261" s="533"/>
      <c r="L261" s="533"/>
      <c r="M261" s="533"/>
      <c r="N261" s="532"/>
      <c r="O261" s="350"/>
      <c r="P261" s="464"/>
      <c r="Q261" s="464"/>
      <c r="R261" s="464"/>
      <c r="S261" s="464"/>
      <c r="T261" s="464"/>
      <c r="U261" s="464"/>
      <c r="V261" s="464"/>
    </row>
    <row r="262" spans="1:22">
      <c r="A262" s="531"/>
      <c r="B262" s="532"/>
      <c r="C262" s="350"/>
      <c r="D262" s="350"/>
      <c r="E262" s="533"/>
      <c r="F262" s="533"/>
      <c r="G262" s="533"/>
      <c r="H262" s="533"/>
      <c r="I262" s="533"/>
      <c r="J262" s="533"/>
      <c r="K262" s="533"/>
      <c r="L262" s="533"/>
      <c r="M262" s="533"/>
      <c r="N262" s="532"/>
      <c r="O262" s="350"/>
      <c r="P262" s="464"/>
      <c r="Q262" s="464"/>
      <c r="R262" s="464"/>
      <c r="S262" s="464"/>
      <c r="T262" s="464"/>
      <c r="U262" s="464"/>
      <c r="V262" s="464"/>
    </row>
    <row r="263" spans="1:22">
      <c r="A263" s="531"/>
      <c r="B263" s="532"/>
      <c r="C263" s="350"/>
      <c r="D263" s="350"/>
      <c r="E263" s="533"/>
      <c r="F263" s="533"/>
      <c r="G263" s="533"/>
      <c r="H263" s="533"/>
      <c r="I263" s="533"/>
      <c r="J263" s="533"/>
      <c r="K263" s="533"/>
      <c r="L263" s="533"/>
      <c r="M263" s="533"/>
      <c r="N263" s="532"/>
      <c r="O263" s="350"/>
      <c r="P263" s="464"/>
      <c r="Q263" s="464"/>
      <c r="R263" s="464"/>
      <c r="S263" s="464"/>
      <c r="T263" s="464"/>
      <c r="U263" s="464"/>
      <c r="V263" s="464"/>
    </row>
    <row r="264" spans="1:22">
      <c r="A264" s="531"/>
      <c r="B264" s="532"/>
      <c r="C264" s="350"/>
      <c r="D264" s="350"/>
      <c r="E264" s="533"/>
      <c r="F264" s="533"/>
      <c r="G264" s="533"/>
      <c r="H264" s="533"/>
      <c r="I264" s="533"/>
      <c r="J264" s="533"/>
      <c r="K264" s="533"/>
      <c r="L264" s="533"/>
      <c r="M264" s="533"/>
      <c r="N264" s="532"/>
      <c r="O264" s="350"/>
      <c r="P264" s="464"/>
      <c r="Q264" s="464"/>
      <c r="R264" s="464"/>
      <c r="S264" s="464"/>
      <c r="T264" s="464"/>
      <c r="U264" s="464"/>
      <c r="V264" s="464"/>
    </row>
    <row r="265" spans="1:22">
      <c r="A265" s="531"/>
      <c r="B265" s="532"/>
      <c r="C265" s="350"/>
      <c r="D265" s="350"/>
      <c r="E265" s="533"/>
      <c r="F265" s="533"/>
      <c r="G265" s="533"/>
      <c r="H265" s="533"/>
      <c r="I265" s="533"/>
      <c r="J265" s="533"/>
      <c r="K265" s="533"/>
      <c r="L265" s="533"/>
      <c r="M265" s="533"/>
      <c r="N265" s="532"/>
      <c r="O265" s="350"/>
      <c r="P265" s="464"/>
      <c r="Q265" s="464"/>
      <c r="R265" s="464"/>
      <c r="S265" s="464"/>
      <c r="T265" s="464"/>
      <c r="U265" s="464"/>
      <c r="V265" s="464"/>
    </row>
    <row r="266" spans="1:22">
      <c r="A266" s="531"/>
      <c r="B266" s="532"/>
      <c r="C266" s="350"/>
      <c r="D266" s="350"/>
      <c r="E266" s="533"/>
      <c r="F266" s="533"/>
      <c r="G266" s="533"/>
      <c r="H266" s="533"/>
      <c r="I266" s="533"/>
      <c r="J266" s="533"/>
      <c r="K266" s="533"/>
      <c r="L266" s="533"/>
      <c r="M266" s="533"/>
      <c r="N266" s="532"/>
      <c r="O266" s="350"/>
      <c r="P266" s="464"/>
      <c r="Q266" s="464"/>
      <c r="R266" s="464"/>
      <c r="S266" s="464"/>
      <c r="T266" s="464"/>
      <c r="U266" s="464"/>
      <c r="V266" s="464"/>
    </row>
    <row r="267" spans="1:22">
      <c r="A267" s="531"/>
      <c r="B267" s="532"/>
      <c r="C267" s="350"/>
      <c r="D267" s="350"/>
      <c r="E267" s="533"/>
      <c r="F267" s="533"/>
      <c r="G267" s="533"/>
      <c r="H267" s="533"/>
      <c r="I267" s="533"/>
      <c r="J267" s="533"/>
      <c r="K267" s="533"/>
      <c r="L267" s="533"/>
      <c r="M267" s="533"/>
      <c r="N267" s="532"/>
      <c r="O267" s="350"/>
      <c r="P267" s="464"/>
      <c r="Q267" s="464"/>
      <c r="R267" s="464"/>
      <c r="S267" s="464"/>
      <c r="T267" s="464"/>
      <c r="U267" s="464"/>
      <c r="V267" s="464"/>
    </row>
    <row r="268" spans="1:22">
      <c r="A268" s="531"/>
      <c r="B268" s="532"/>
      <c r="C268" s="350"/>
      <c r="D268" s="350"/>
      <c r="E268" s="533"/>
      <c r="F268" s="533"/>
      <c r="G268" s="533"/>
      <c r="H268" s="533"/>
      <c r="I268" s="533"/>
      <c r="J268" s="533"/>
      <c r="K268" s="533"/>
      <c r="L268" s="533"/>
      <c r="M268" s="533"/>
      <c r="N268" s="532"/>
      <c r="O268" s="350"/>
      <c r="P268" s="464"/>
      <c r="Q268" s="464"/>
      <c r="R268" s="464"/>
      <c r="S268" s="464"/>
      <c r="T268" s="464"/>
      <c r="U268" s="464"/>
      <c r="V268" s="464"/>
    </row>
    <row r="269" spans="1:22">
      <c r="A269" s="531"/>
      <c r="B269" s="532"/>
      <c r="C269" s="350"/>
      <c r="D269" s="350"/>
      <c r="E269" s="533"/>
      <c r="F269" s="533"/>
      <c r="G269" s="533"/>
      <c r="H269" s="533"/>
      <c r="I269" s="533"/>
      <c r="J269" s="533"/>
      <c r="K269" s="533"/>
      <c r="L269" s="533"/>
      <c r="M269" s="533"/>
      <c r="N269" s="532"/>
      <c r="O269" s="350"/>
      <c r="P269" s="464"/>
      <c r="Q269" s="464"/>
      <c r="R269" s="464"/>
      <c r="S269" s="464"/>
      <c r="T269" s="464"/>
      <c r="U269" s="464"/>
      <c r="V269" s="464"/>
    </row>
    <row r="270" spans="1:22">
      <c r="A270" s="531"/>
      <c r="B270" s="532"/>
      <c r="C270" s="350"/>
      <c r="D270" s="350"/>
      <c r="E270" s="533"/>
      <c r="F270" s="533"/>
      <c r="G270" s="533"/>
      <c r="H270" s="533"/>
      <c r="I270" s="533"/>
      <c r="J270" s="533"/>
      <c r="K270" s="533"/>
      <c r="L270" s="533"/>
      <c r="M270" s="533"/>
      <c r="N270" s="532"/>
      <c r="O270" s="350"/>
      <c r="P270" s="464"/>
      <c r="Q270" s="464"/>
      <c r="R270" s="464"/>
      <c r="S270" s="464"/>
      <c r="T270" s="464"/>
      <c r="U270" s="464"/>
      <c r="V270" s="464"/>
    </row>
    <row r="271" spans="1:22">
      <c r="A271" s="531"/>
      <c r="B271" s="532"/>
      <c r="C271" s="350"/>
      <c r="D271" s="350"/>
      <c r="E271" s="533"/>
      <c r="F271" s="533"/>
      <c r="G271" s="533"/>
      <c r="H271" s="533"/>
      <c r="I271" s="533"/>
      <c r="J271" s="533"/>
      <c r="K271" s="533"/>
      <c r="L271" s="533"/>
      <c r="M271" s="533"/>
      <c r="N271" s="532"/>
      <c r="O271" s="350"/>
      <c r="P271" s="464"/>
      <c r="Q271" s="464"/>
      <c r="R271" s="464"/>
      <c r="S271" s="464"/>
      <c r="T271" s="464"/>
      <c r="U271" s="464"/>
      <c r="V271" s="464"/>
    </row>
    <row r="272" spans="1:22">
      <c r="A272" s="531"/>
      <c r="B272" s="532"/>
      <c r="C272" s="350"/>
      <c r="D272" s="350"/>
      <c r="E272" s="533"/>
      <c r="F272" s="533"/>
      <c r="G272" s="533"/>
      <c r="H272" s="533"/>
      <c r="I272" s="533"/>
      <c r="J272" s="533"/>
      <c r="K272" s="533"/>
      <c r="L272" s="533"/>
      <c r="M272" s="533"/>
      <c r="N272" s="532"/>
      <c r="O272" s="350"/>
      <c r="P272" s="464"/>
      <c r="Q272" s="464"/>
      <c r="R272" s="464"/>
      <c r="S272" s="464"/>
      <c r="T272" s="464"/>
      <c r="U272" s="464"/>
      <c r="V272" s="464"/>
    </row>
    <row r="273" spans="1:22">
      <c r="A273" s="531"/>
      <c r="B273" s="532"/>
      <c r="C273" s="350"/>
      <c r="D273" s="350"/>
      <c r="E273" s="533"/>
      <c r="F273" s="533"/>
      <c r="G273" s="533"/>
      <c r="H273" s="533"/>
      <c r="I273" s="533"/>
      <c r="J273" s="533"/>
      <c r="K273" s="533"/>
      <c r="L273" s="533"/>
      <c r="M273" s="533"/>
      <c r="N273" s="532"/>
      <c r="O273" s="350"/>
      <c r="P273" s="464"/>
      <c r="Q273" s="464"/>
      <c r="R273" s="464"/>
      <c r="S273" s="464"/>
      <c r="T273" s="464"/>
      <c r="U273" s="464"/>
      <c r="V273" s="464"/>
    </row>
    <row r="274" spans="1:22">
      <c r="A274" s="531"/>
      <c r="B274" s="532"/>
      <c r="C274" s="350"/>
      <c r="D274" s="350"/>
      <c r="E274" s="533"/>
      <c r="F274" s="533"/>
      <c r="G274" s="533"/>
      <c r="H274" s="533"/>
      <c r="I274" s="533"/>
      <c r="J274" s="533"/>
      <c r="K274" s="533"/>
      <c r="L274" s="533"/>
      <c r="M274" s="533"/>
      <c r="N274" s="532"/>
      <c r="O274" s="350"/>
      <c r="P274" s="464"/>
      <c r="Q274" s="464"/>
      <c r="R274" s="464"/>
      <c r="S274" s="464"/>
      <c r="T274" s="464"/>
      <c r="U274" s="464"/>
      <c r="V274" s="464"/>
    </row>
    <row r="275" spans="1:22">
      <c r="A275" s="531"/>
      <c r="B275" s="532"/>
      <c r="C275" s="350"/>
      <c r="D275" s="350"/>
      <c r="E275" s="533"/>
      <c r="F275" s="533"/>
      <c r="G275" s="533"/>
      <c r="H275" s="533"/>
      <c r="I275" s="533"/>
      <c r="J275" s="533"/>
      <c r="K275" s="533"/>
      <c r="L275" s="533"/>
      <c r="M275" s="533"/>
      <c r="N275" s="532"/>
      <c r="O275" s="350"/>
      <c r="P275" s="464"/>
      <c r="Q275" s="464"/>
      <c r="R275" s="464"/>
      <c r="S275" s="464"/>
      <c r="T275" s="464"/>
      <c r="U275" s="464"/>
      <c r="V275" s="464"/>
    </row>
    <row r="276" spans="1:22">
      <c r="A276" s="531"/>
      <c r="B276" s="532"/>
      <c r="C276" s="350"/>
      <c r="D276" s="350"/>
      <c r="E276" s="533"/>
      <c r="F276" s="533"/>
      <c r="G276" s="533"/>
      <c r="H276" s="533"/>
      <c r="I276" s="533"/>
      <c r="J276" s="533"/>
      <c r="K276" s="533"/>
      <c r="L276" s="533"/>
      <c r="M276" s="533"/>
      <c r="N276" s="532"/>
      <c r="O276" s="350"/>
      <c r="P276" s="464"/>
      <c r="Q276" s="464"/>
      <c r="R276" s="464"/>
      <c r="S276" s="464"/>
      <c r="T276" s="464"/>
      <c r="U276" s="464"/>
      <c r="V276" s="464"/>
    </row>
    <row r="277" spans="1:22">
      <c r="A277" s="531"/>
      <c r="B277" s="532"/>
      <c r="C277" s="350"/>
      <c r="D277" s="350"/>
      <c r="E277" s="533"/>
      <c r="F277" s="533"/>
      <c r="G277" s="533"/>
      <c r="H277" s="533"/>
      <c r="I277" s="533"/>
      <c r="J277" s="533"/>
      <c r="K277" s="533"/>
      <c r="L277" s="533"/>
      <c r="M277" s="533"/>
      <c r="N277" s="532"/>
      <c r="O277" s="350"/>
      <c r="P277" s="464"/>
      <c r="Q277" s="464"/>
      <c r="R277" s="464"/>
      <c r="S277" s="464"/>
      <c r="T277" s="464"/>
      <c r="U277" s="464"/>
      <c r="V277" s="464"/>
    </row>
    <row r="278" spans="1:22">
      <c r="A278" s="531"/>
      <c r="B278" s="532"/>
      <c r="C278" s="350"/>
      <c r="D278" s="350"/>
      <c r="E278" s="533"/>
      <c r="F278" s="533"/>
      <c r="G278" s="533"/>
      <c r="H278" s="533"/>
      <c r="I278" s="533"/>
      <c r="J278" s="533"/>
      <c r="K278" s="533"/>
      <c r="L278" s="533"/>
      <c r="M278" s="533"/>
      <c r="N278" s="532"/>
      <c r="O278" s="350"/>
      <c r="P278" s="464"/>
      <c r="Q278" s="464"/>
      <c r="R278" s="464"/>
      <c r="S278" s="464"/>
      <c r="T278" s="464"/>
      <c r="U278" s="464"/>
      <c r="V278" s="464"/>
    </row>
    <row r="279" spans="1:22">
      <c r="A279" s="531"/>
      <c r="B279" s="532"/>
      <c r="C279" s="350"/>
      <c r="D279" s="350"/>
      <c r="E279" s="533"/>
      <c r="F279" s="533"/>
      <c r="G279" s="533"/>
      <c r="H279" s="533"/>
      <c r="I279" s="533"/>
      <c r="J279" s="533"/>
      <c r="K279" s="533"/>
      <c r="L279" s="533"/>
      <c r="M279" s="533"/>
      <c r="N279" s="532"/>
      <c r="O279" s="350"/>
      <c r="P279" s="464"/>
      <c r="Q279" s="464"/>
      <c r="R279" s="464"/>
      <c r="S279" s="464"/>
      <c r="T279" s="464"/>
      <c r="U279" s="464"/>
      <c r="V279" s="464"/>
    </row>
    <row r="280" spans="1:22">
      <c r="A280" s="531"/>
      <c r="B280" s="532"/>
      <c r="C280" s="350"/>
      <c r="D280" s="350"/>
      <c r="E280" s="533"/>
      <c r="F280" s="533"/>
      <c r="G280" s="533"/>
      <c r="H280" s="533"/>
      <c r="I280" s="533"/>
      <c r="J280" s="533"/>
      <c r="K280" s="533"/>
      <c r="L280" s="533"/>
      <c r="M280" s="533"/>
      <c r="N280" s="532"/>
      <c r="O280" s="350"/>
      <c r="P280" s="464"/>
      <c r="Q280" s="464"/>
      <c r="R280" s="464"/>
      <c r="S280" s="464"/>
      <c r="T280" s="464"/>
      <c r="U280" s="464"/>
      <c r="V280" s="464"/>
    </row>
    <row r="281" spans="1:22">
      <c r="A281" s="531"/>
      <c r="B281" s="532"/>
      <c r="C281" s="350"/>
      <c r="D281" s="350"/>
      <c r="E281" s="533"/>
      <c r="F281" s="533"/>
      <c r="G281" s="533"/>
      <c r="H281" s="533"/>
      <c r="I281" s="533"/>
      <c r="J281" s="533"/>
      <c r="K281" s="533"/>
      <c r="L281" s="533"/>
      <c r="M281" s="533"/>
      <c r="N281" s="532"/>
      <c r="O281" s="350"/>
      <c r="P281" s="464"/>
      <c r="Q281" s="464"/>
      <c r="R281" s="464"/>
      <c r="S281" s="464"/>
      <c r="T281" s="464"/>
      <c r="U281" s="464"/>
      <c r="V281" s="464"/>
    </row>
    <row r="282" spans="1:22">
      <c r="A282" s="531"/>
      <c r="B282" s="532"/>
      <c r="C282" s="350"/>
      <c r="D282" s="350"/>
      <c r="E282" s="533"/>
      <c r="F282" s="533"/>
      <c r="G282" s="533"/>
      <c r="H282" s="533"/>
      <c r="I282" s="533"/>
      <c r="J282" s="533"/>
      <c r="K282" s="533"/>
      <c r="L282" s="533"/>
      <c r="M282" s="533"/>
      <c r="N282" s="532"/>
      <c r="O282" s="350"/>
      <c r="P282" s="464"/>
      <c r="Q282" s="464"/>
      <c r="R282" s="464"/>
      <c r="S282" s="464"/>
      <c r="T282" s="464"/>
      <c r="U282" s="464"/>
      <c r="V282" s="464"/>
    </row>
    <row r="283" spans="1:22">
      <c r="A283" s="531"/>
      <c r="B283" s="532"/>
      <c r="C283" s="350"/>
      <c r="D283" s="350"/>
      <c r="E283" s="533"/>
      <c r="F283" s="533"/>
      <c r="G283" s="533"/>
      <c r="H283" s="533"/>
      <c r="I283" s="533"/>
      <c r="J283" s="533"/>
      <c r="K283" s="533"/>
      <c r="L283" s="533"/>
      <c r="M283" s="533"/>
      <c r="N283" s="532"/>
      <c r="O283" s="350"/>
      <c r="P283" s="464"/>
      <c r="Q283" s="464"/>
      <c r="R283" s="464"/>
      <c r="S283" s="464"/>
      <c r="T283" s="464"/>
      <c r="U283" s="464"/>
      <c r="V283" s="464"/>
    </row>
    <row r="284" spans="1:22">
      <c r="A284" s="531"/>
      <c r="B284" s="532"/>
      <c r="C284" s="350"/>
      <c r="D284" s="350"/>
      <c r="E284" s="533"/>
      <c r="F284" s="533"/>
      <c r="G284" s="533"/>
      <c r="H284" s="533"/>
      <c r="I284" s="533"/>
      <c r="J284" s="533"/>
      <c r="K284" s="533"/>
      <c r="L284" s="533"/>
      <c r="M284" s="533"/>
      <c r="N284" s="532"/>
      <c r="O284" s="350"/>
      <c r="P284" s="464"/>
      <c r="Q284" s="464"/>
      <c r="R284" s="464"/>
      <c r="S284" s="464"/>
      <c r="T284" s="464"/>
      <c r="U284" s="464"/>
      <c r="V284" s="464"/>
    </row>
    <row r="285" spans="1:22">
      <c r="A285" s="531"/>
      <c r="B285" s="532"/>
      <c r="C285" s="350"/>
      <c r="D285" s="350"/>
      <c r="E285" s="533"/>
      <c r="F285" s="533"/>
      <c r="G285" s="533"/>
      <c r="H285" s="533"/>
      <c r="I285" s="533"/>
      <c r="J285" s="533"/>
      <c r="K285" s="533"/>
      <c r="L285" s="533"/>
      <c r="M285" s="533"/>
      <c r="N285" s="532"/>
      <c r="O285" s="350"/>
      <c r="P285" s="464"/>
      <c r="Q285" s="464"/>
      <c r="R285" s="464"/>
      <c r="S285" s="464"/>
      <c r="T285" s="464"/>
      <c r="U285" s="464"/>
      <c r="V285" s="464"/>
    </row>
    <row r="286" spans="1:22">
      <c r="A286" s="531"/>
      <c r="B286" s="532"/>
      <c r="C286" s="350"/>
      <c r="D286" s="350"/>
      <c r="E286" s="533"/>
      <c r="F286" s="533"/>
      <c r="G286" s="533"/>
      <c r="H286" s="533"/>
      <c r="I286" s="533"/>
      <c r="J286" s="533"/>
      <c r="K286" s="533"/>
      <c r="L286" s="533"/>
      <c r="M286" s="533"/>
      <c r="N286" s="532"/>
      <c r="O286" s="350"/>
      <c r="P286" s="464"/>
      <c r="Q286" s="464"/>
      <c r="R286" s="464"/>
      <c r="S286" s="464"/>
      <c r="T286" s="464"/>
      <c r="U286" s="464"/>
      <c r="V286" s="464"/>
    </row>
    <row r="287" spans="1:22">
      <c r="A287" s="531"/>
      <c r="B287" s="532"/>
      <c r="C287" s="350"/>
      <c r="D287" s="350"/>
      <c r="E287" s="533"/>
      <c r="F287" s="533"/>
      <c r="G287" s="533"/>
      <c r="H287" s="533"/>
      <c r="I287" s="533"/>
      <c r="J287" s="533"/>
      <c r="K287" s="533"/>
      <c r="L287" s="533"/>
      <c r="M287" s="533"/>
      <c r="N287" s="532"/>
      <c r="O287" s="350"/>
      <c r="P287" s="464"/>
      <c r="Q287" s="464"/>
      <c r="R287" s="464"/>
      <c r="S287" s="464"/>
      <c r="T287" s="464"/>
      <c r="U287" s="464"/>
      <c r="V287" s="464"/>
    </row>
    <row r="288" spans="1:22">
      <c r="A288" s="531"/>
      <c r="B288" s="532"/>
      <c r="C288" s="350"/>
      <c r="D288" s="350"/>
      <c r="E288" s="533"/>
      <c r="F288" s="533"/>
      <c r="G288" s="533"/>
      <c r="H288" s="533"/>
      <c r="I288" s="533"/>
      <c r="J288" s="533"/>
      <c r="K288" s="533"/>
      <c r="L288" s="533"/>
      <c r="M288" s="533"/>
      <c r="N288" s="532"/>
      <c r="O288" s="350"/>
      <c r="P288" s="464"/>
      <c r="Q288" s="464"/>
      <c r="R288" s="464"/>
      <c r="S288" s="464"/>
      <c r="T288" s="464"/>
      <c r="U288" s="464"/>
      <c r="V288" s="464"/>
    </row>
    <row r="289" spans="1:22">
      <c r="A289" s="531"/>
      <c r="B289" s="532"/>
      <c r="C289" s="350"/>
      <c r="D289" s="350"/>
      <c r="E289" s="533"/>
      <c r="F289" s="533"/>
      <c r="G289" s="533"/>
      <c r="H289" s="533"/>
      <c r="I289" s="533"/>
      <c r="J289" s="533"/>
      <c r="K289" s="533"/>
      <c r="L289" s="533"/>
      <c r="M289" s="533"/>
      <c r="N289" s="532"/>
      <c r="O289" s="350"/>
      <c r="P289" s="464"/>
      <c r="Q289" s="464"/>
      <c r="R289" s="464"/>
      <c r="S289" s="464"/>
      <c r="T289" s="464"/>
      <c r="U289" s="464"/>
      <c r="V289" s="464"/>
    </row>
    <row r="290" spans="1:22">
      <c r="A290" s="531"/>
      <c r="B290" s="532"/>
      <c r="C290" s="350"/>
      <c r="D290" s="350"/>
      <c r="E290" s="533"/>
      <c r="F290" s="533"/>
      <c r="G290" s="533"/>
      <c r="H290" s="533"/>
      <c r="I290" s="533"/>
      <c r="J290" s="533"/>
      <c r="K290" s="533"/>
      <c r="L290" s="533"/>
      <c r="M290" s="533"/>
      <c r="N290" s="532"/>
      <c r="O290" s="350"/>
      <c r="P290" s="464"/>
      <c r="Q290" s="464"/>
      <c r="R290" s="464"/>
      <c r="S290" s="464"/>
      <c r="T290" s="464"/>
      <c r="U290" s="464"/>
      <c r="V290" s="464"/>
    </row>
    <row r="291" spans="1:22">
      <c r="A291" s="531"/>
      <c r="B291" s="532"/>
      <c r="C291" s="350"/>
      <c r="D291" s="350"/>
      <c r="E291" s="533"/>
      <c r="F291" s="533"/>
      <c r="G291" s="533"/>
      <c r="H291" s="533"/>
      <c r="I291" s="533"/>
      <c r="J291" s="533"/>
      <c r="K291" s="533"/>
      <c r="L291" s="533"/>
      <c r="M291" s="533"/>
      <c r="N291" s="532"/>
      <c r="O291" s="350"/>
      <c r="P291" s="464"/>
      <c r="Q291" s="464"/>
      <c r="R291" s="464"/>
      <c r="S291" s="464"/>
      <c r="T291" s="464"/>
      <c r="U291" s="464"/>
      <c r="V291" s="464"/>
    </row>
    <row r="292" spans="1:22">
      <c r="A292" s="531"/>
      <c r="B292" s="532"/>
      <c r="C292" s="350"/>
      <c r="D292" s="350"/>
      <c r="E292" s="533"/>
      <c r="F292" s="533"/>
      <c r="G292" s="533"/>
      <c r="H292" s="533"/>
      <c r="I292" s="533"/>
      <c r="J292" s="533"/>
      <c r="K292" s="533"/>
      <c r="L292" s="533"/>
      <c r="M292" s="533"/>
      <c r="N292" s="532"/>
      <c r="O292" s="350"/>
      <c r="P292" s="464"/>
      <c r="Q292" s="464"/>
      <c r="R292" s="464"/>
      <c r="S292" s="464"/>
      <c r="T292" s="464"/>
      <c r="U292" s="464"/>
      <c r="V292" s="464"/>
    </row>
    <row r="293" spans="1:22">
      <c r="A293" s="531"/>
      <c r="B293" s="532"/>
      <c r="C293" s="350"/>
      <c r="D293" s="350"/>
      <c r="E293" s="533"/>
      <c r="F293" s="533"/>
      <c r="G293" s="533"/>
      <c r="H293" s="533"/>
      <c r="I293" s="533"/>
      <c r="J293" s="533"/>
      <c r="K293" s="533"/>
      <c r="L293" s="533"/>
      <c r="M293" s="533"/>
      <c r="N293" s="532"/>
      <c r="O293" s="350"/>
      <c r="P293" s="464"/>
      <c r="Q293" s="464"/>
      <c r="R293" s="464"/>
      <c r="S293" s="464"/>
      <c r="T293" s="464"/>
      <c r="U293" s="464"/>
      <c r="V293" s="464"/>
    </row>
    <row r="294" spans="1:22">
      <c r="A294" s="531"/>
      <c r="B294" s="532"/>
      <c r="C294" s="350"/>
      <c r="D294" s="350"/>
      <c r="E294" s="533"/>
      <c r="F294" s="533"/>
      <c r="G294" s="533"/>
      <c r="H294" s="533"/>
      <c r="I294" s="533"/>
      <c r="J294" s="533"/>
      <c r="K294" s="533"/>
      <c r="L294" s="533"/>
      <c r="M294" s="533"/>
      <c r="N294" s="532"/>
      <c r="O294" s="350"/>
      <c r="P294" s="464"/>
      <c r="Q294" s="464"/>
      <c r="R294" s="464"/>
      <c r="S294" s="464"/>
      <c r="T294" s="464"/>
      <c r="U294" s="464"/>
      <c r="V294" s="464"/>
    </row>
    <row r="295" spans="1:22">
      <c r="A295" s="531"/>
      <c r="B295" s="532"/>
      <c r="C295" s="350"/>
      <c r="D295" s="350"/>
      <c r="E295" s="533"/>
      <c r="F295" s="533"/>
      <c r="G295" s="533"/>
      <c r="H295" s="533"/>
      <c r="I295" s="533"/>
      <c r="J295" s="533"/>
      <c r="K295" s="533"/>
      <c r="L295" s="533"/>
      <c r="M295" s="533"/>
      <c r="N295" s="532"/>
      <c r="O295" s="350"/>
      <c r="P295" s="464"/>
      <c r="Q295" s="464"/>
      <c r="R295" s="464"/>
      <c r="S295" s="464"/>
      <c r="T295" s="464"/>
      <c r="U295" s="464"/>
      <c r="V295" s="464"/>
    </row>
    <row r="296" spans="1:22">
      <c r="A296" s="531"/>
      <c r="B296" s="532"/>
      <c r="C296" s="350"/>
      <c r="D296" s="350"/>
      <c r="E296" s="533"/>
      <c r="F296" s="533"/>
      <c r="G296" s="533"/>
      <c r="H296" s="533"/>
      <c r="I296" s="533"/>
      <c r="J296" s="533"/>
      <c r="K296" s="533"/>
      <c r="L296" s="533"/>
      <c r="M296" s="533"/>
      <c r="N296" s="532"/>
      <c r="O296" s="350"/>
      <c r="P296" s="464"/>
      <c r="Q296" s="464"/>
      <c r="R296" s="464"/>
      <c r="S296" s="464"/>
      <c r="T296" s="464"/>
      <c r="U296" s="464"/>
      <c r="V296" s="464"/>
    </row>
    <row r="297" spans="1:22">
      <c r="A297" s="531"/>
      <c r="B297" s="532"/>
      <c r="C297" s="350"/>
      <c r="D297" s="350"/>
      <c r="E297" s="533"/>
      <c r="F297" s="533"/>
      <c r="G297" s="533"/>
      <c r="H297" s="533"/>
      <c r="I297" s="533"/>
      <c r="J297" s="533"/>
      <c r="K297" s="533"/>
      <c r="L297" s="533"/>
      <c r="M297" s="533"/>
      <c r="N297" s="532"/>
      <c r="O297" s="350"/>
      <c r="P297" s="464"/>
      <c r="Q297" s="464"/>
      <c r="R297" s="464"/>
      <c r="S297" s="464"/>
      <c r="T297" s="464"/>
      <c r="U297" s="464"/>
      <c r="V297" s="464"/>
    </row>
    <row r="298" spans="1:22">
      <c r="A298" s="531"/>
      <c r="B298" s="532"/>
      <c r="C298" s="350"/>
      <c r="D298" s="350"/>
      <c r="E298" s="533"/>
      <c r="F298" s="533"/>
      <c r="G298" s="533"/>
      <c r="H298" s="533"/>
      <c r="I298" s="533"/>
      <c r="J298" s="533"/>
      <c r="K298" s="533"/>
      <c r="L298" s="533"/>
      <c r="M298" s="533"/>
      <c r="N298" s="532"/>
      <c r="O298" s="350"/>
      <c r="P298" s="464"/>
      <c r="Q298" s="464"/>
      <c r="R298" s="464"/>
      <c r="S298" s="464"/>
      <c r="T298" s="464"/>
      <c r="U298" s="464"/>
      <c r="V298" s="464"/>
    </row>
    <row r="299" spans="1:22">
      <c r="A299" s="531"/>
      <c r="B299" s="532"/>
      <c r="C299" s="350"/>
      <c r="D299" s="350"/>
      <c r="E299" s="533"/>
      <c r="F299" s="533"/>
      <c r="G299" s="533"/>
      <c r="H299" s="533"/>
      <c r="I299" s="533"/>
      <c r="J299" s="533"/>
      <c r="K299" s="533"/>
      <c r="L299" s="533"/>
      <c r="M299" s="533"/>
      <c r="N299" s="532"/>
      <c r="O299" s="350"/>
      <c r="P299" s="464"/>
      <c r="Q299" s="464"/>
      <c r="R299" s="464"/>
      <c r="S299" s="464"/>
      <c r="T299" s="464"/>
      <c r="U299" s="464"/>
      <c r="V299" s="464"/>
    </row>
    <row r="300" spans="1:22">
      <c r="A300" s="531"/>
      <c r="B300" s="532"/>
      <c r="C300" s="350"/>
      <c r="D300" s="350"/>
      <c r="E300" s="533"/>
      <c r="F300" s="533"/>
      <c r="G300" s="533"/>
      <c r="H300" s="533"/>
      <c r="I300" s="533"/>
      <c r="J300" s="533"/>
      <c r="K300" s="533"/>
      <c r="L300" s="533"/>
      <c r="M300" s="533"/>
      <c r="N300" s="532"/>
      <c r="O300" s="350"/>
      <c r="P300" s="464"/>
      <c r="Q300" s="464"/>
      <c r="R300" s="464"/>
      <c r="S300" s="464"/>
      <c r="T300" s="464"/>
      <c r="U300" s="464"/>
      <c r="V300" s="464"/>
    </row>
    <row r="301" spans="1:22">
      <c r="A301" s="531"/>
      <c r="B301" s="532"/>
      <c r="C301" s="350"/>
      <c r="D301" s="350"/>
      <c r="E301" s="533"/>
      <c r="F301" s="533"/>
      <c r="G301" s="533"/>
      <c r="H301" s="533"/>
      <c r="I301" s="533"/>
      <c r="J301" s="533"/>
      <c r="K301" s="533"/>
      <c r="L301" s="533"/>
      <c r="M301" s="533"/>
      <c r="N301" s="532"/>
      <c r="O301" s="350"/>
      <c r="P301" s="464"/>
      <c r="Q301" s="464"/>
      <c r="R301" s="464"/>
      <c r="S301" s="464"/>
      <c r="T301" s="464"/>
      <c r="U301" s="464"/>
      <c r="V301" s="464"/>
    </row>
    <row r="302" spans="1:22">
      <c r="A302" s="531"/>
      <c r="B302" s="532"/>
      <c r="C302" s="350"/>
      <c r="D302" s="350"/>
      <c r="E302" s="533"/>
      <c r="F302" s="533"/>
      <c r="G302" s="533"/>
      <c r="H302" s="533"/>
      <c r="I302" s="533"/>
      <c r="J302" s="533"/>
      <c r="K302" s="533"/>
      <c r="L302" s="533"/>
      <c r="M302" s="533"/>
      <c r="N302" s="532"/>
      <c r="O302" s="350"/>
      <c r="P302" s="464"/>
      <c r="Q302" s="464"/>
      <c r="R302" s="464"/>
      <c r="S302" s="464"/>
      <c r="T302" s="464"/>
      <c r="U302" s="464"/>
      <c r="V302" s="464"/>
    </row>
    <row r="303" spans="1:22">
      <c r="A303" s="531"/>
      <c r="B303" s="532"/>
      <c r="C303" s="350"/>
      <c r="D303" s="350"/>
      <c r="E303" s="533"/>
      <c r="F303" s="533"/>
      <c r="G303" s="533"/>
      <c r="H303" s="533"/>
      <c r="I303" s="533"/>
      <c r="J303" s="533"/>
      <c r="K303" s="533"/>
      <c r="L303" s="533"/>
      <c r="M303" s="533"/>
      <c r="N303" s="532"/>
      <c r="O303" s="350"/>
      <c r="P303" s="464"/>
      <c r="Q303" s="464"/>
      <c r="R303" s="464"/>
      <c r="S303" s="464"/>
      <c r="T303" s="464"/>
      <c r="U303" s="464"/>
      <c r="V303" s="464"/>
    </row>
    <row r="304" spans="1:22">
      <c r="A304" s="531"/>
      <c r="B304" s="532"/>
      <c r="C304" s="350"/>
      <c r="D304" s="350"/>
      <c r="E304" s="533"/>
      <c r="F304" s="533"/>
      <c r="G304" s="533"/>
      <c r="H304" s="533"/>
      <c r="I304" s="533"/>
      <c r="J304" s="533"/>
      <c r="K304" s="533"/>
      <c r="L304" s="533"/>
      <c r="M304" s="533"/>
      <c r="N304" s="532"/>
      <c r="O304" s="350"/>
      <c r="P304" s="464"/>
      <c r="Q304" s="464"/>
      <c r="R304" s="464"/>
      <c r="S304" s="464"/>
      <c r="T304" s="464"/>
      <c r="U304" s="464"/>
      <c r="V304" s="464"/>
    </row>
    <row r="305" spans="1:22">
      <c r="A305" s="531"/>
      <c r="B305" s="532"/>
      <c r="C305" s="350"/>
      <c r="D305" s="350"/>
      <c r="E305" s="533"/>
      <c r="F305" s="533"/>
      <c r="G305" s="533"/>
      <c r="H305" s="533"/>
      <c r="I305" s="533"/>
      <c r="J305" s="533"/>
      <c r="K305" s="533"/>
      <c r="L305" s="533"/>
      <c r="M305" s="533"/>
      <c r="N305" s="532"/>
      <c r="O305" s="350"/>
      <c r="P305" s="464"/>
      <c r="Q305" s="464"/>
      <c r="R305" s="464"/>
      <c r="S305" s="464"/>
      <c r="T305" s="464"/>
      <c r="U305" s="464"/>
      <c r="V305" s="464"/>
    </row>
    <row r="306" spans="1:22">
      <c r="A306" s="531"/>
      <c r="B306" s="532"/>
      <c r="C306" s="350"/>
      <c r="D306" s="350"/>
      <c r="E306" s="533"/>
      <c r="F306" s="533"/>
      <c r="G306" s="533"/>
      <c r="H306" s="533"/>
      <c r="I306" s="533"/>
      <c r="J306" s="533"/>
      <c r="K306" s="533"/>
      <c r="L306" s="533"/>
      <c r="M306" s="533"/>
      <c r="N306" s="532"/>
      <c r="O306" s="350"/>
      <c r="P306" s="464"/>
      <c r="Q306" s="464"/>
      <c r="R306" s="464"/>
      <c r="S306" s="464"/>
      <c r="T306" s="464"/>
      <c r="U306" s="464"/>
      <c r="V306" s="464"/>
    </row>
    <row r="307" spans="1:22">
      <c r="A307" s="531"/>
      <c r="B307" s="532"/>
      <c r="C307" s="350"/>
      <c r="D307" s="350"/>
      <c r="E307" s="533"/>
      <c r="F307" s="533"/>
      <c r="G307" s="533"/>
      <c r="H307" s="533"/>
      <c r="I307" s="533"/>
      <c r="J307" s="533"/>
      <c r="K307" s="533"/>
      <c r="L307" s="533"/>
      <c r="M307" s="533"/>
      <c r="N307" s="532"/>
      <c r="O307" s="350"/>
      <c r="P307" s="464"/>
      <c r="Q307" s="464"/>
      <c r="R307" s="464"/>
      <c r="S307" s="464"/>
      <c r="T307" s="464"/>
      <c r="U307" s="464"/>
      <c r="V307" s="464"/>
    </row>
    <row r="308" spans="1:22">
      <c r="A308" s="531"/>
      <c r="B308" s="532"/>
      <c r="C308" s="350"/>
      <c r="D308" s="350"/>
      <c r="E308" s="533"/>
      <c r="F308" s="533"/>
      <c r="G308" s="533"/>
      <c r="H308" s="533"/>
      <c r="I308" s="533"/>
      <c r="J308" s="533"/>
      <c r="K308" s="533"/>
      <c r="L308" s="533"/>
      <c r="M308" s="533"/>
      <c r="N308" s="532"/>
      <c r="O308" s="350"/>
      <c r="P308" s="464"/>
      <c r="Q308" s="464"/>
      <c r="R308" s="464"/>
      <c r="S308" s="464"/>
      <c r="T308" s="464"/>
      <c r="U308" s="464"/>
      <c r="V308" s="464"/>
    </row>
    <row r="309" spans="1:22">
      <c r="A309" s="531"/>
      <c r="B309" s="532"/>
      <c r="C309" s="350"/>
      <c r="D309" s="350"/>
      <c r="E309" s="533"/>
      <c r="F309" s="533"/>
      <c r="G309" s="533"/>
      <c r="H309" s="533"/>
      <c r="I309" s="533"/>
      <c r="J309" s="533"/>
      <c r="K309" s="533"/>
      <c r="L309" s="533"/>
      <c r="M309" s="533"/>
      <c r="N309" s="532"/>
      <c r="O309" s="350"/>
      <c r="P309" s="464"/>
      <c r="Q309" s="464"/>
      <c r="R309" s="464"/>
      <c r="S309" s="464"/>
      <c r="T309" s="464"/>
      <c r="U309" s="464"/>
      <c r="V309" s="464"/>
    </row>
    <row r="310" spans="1:22">
      <c r="A310" s="531"/>
      <c r="B310" s="532"/>
      <c r="C310" s="350"/>
      <c r="D310" s="350"/>
      <c r="E310" s="533"/>
      <c r="F310" s="533"/>
      <c r="G310" s="533"/>
      <c r="H310" s="533"/>
      <c r="I310" s="533"/>
      <c r="J310" s="533"/>
      <c r="K310" s="533"/>
      <c r="L310" s="533"/>
      <c r="M310" s="533"/>
      <c r="N310" s="532"/>
      <c r="O310" s="350"/>
      <c r="P310" s="464"/>
      <c r="Q310" s="464"/>
      <c r="R310" s="464"/>
      <c r="S310" s="464"/>
      <c r="T310" s="464"/>
      <c r="U310" s="464"/>
      <c r="V310" s="464"/>
    </row>
    <row r="311" spans="1:22">
      <c r="A311" s="531"/>
      <c r="B311" s="532"/>
      <c r="C311" s="350"/>
      <c r="D311" s="350"/>
      <c r="E311" s="533"/>
      <c r="F311" s="533"/>
      <c r="G311" s="533"/>
      <c r="H311" s="533"/>
      <c r="I311" s="533"/>
      <c r="J311" s="533"/>
      <c r="K311" s="533"/>
      <c r="L311" s="533"/>
      <c r="M311" s="533"/>
      <c r="N311" s="532"/>
      <c r="O311" s="350"/>
      <c r="P311" s="464"/>
      <c r="Q311" s="464"/>
      <c r="R311" s="464"/>
      <c r="S311" s="464"/>
      <c r="T311" s="464"/>
      <c r="U311" s="464"/>
      <c r="V311" s="464"/>
    </row>
    <row r="312" spans="1:22">
      <c r="A312" s="531"/>
      <c r="B312" s="532"/>
      <c r="C312" s="350"/>
      <c r="D312" s="350"/>
      <c r="E312" s="533"/>
      <c r="F312" s="533"/>
      <c r="G312" s="533"/>
      <c r="H312" s="533"/>
      <c r="I312" s="533"/>
      <c r="J312" s="533"/>
      <c r="K312" s="533"/>
      <c r="L312" s="533"/>
      <c r="M312" s="533"/>
      <c r="N312" s="532"/>
      <c r="O312" s="350"/>
      <c r="P312" s="464"/>
      <c r="Q312" s="464"/>
      <c r="R312" s="464"/>
      <c r="S312" s="464"/>
      <c r="T312" s="464"/>
      <c r="U312" s="464"/>
      <c r="V312" s="464"/>
    </row>
    <row r="313" spans="1:22">
      <c r="A313" s="531"/>
      <c r="B313" s="532"/>
      <c r="C313" s="350"/>
      <c r="D313" s="350"/>
      <c r="E313" s="533"/>
      <c r="F313" s="533"/>
      <c r="G313" s="533"/>
      <c r="H313" s="533"/>
      <c r="I313" s="533"/>
      <c r="J313" s="533"/>
      <c r="K313" s="533"/>
      <c r="L313" s="533"/>
      <c r="M313" s="533"/>
      <c r="N313" s="532"/>
      <c r="O313" s="350"/>
      <c r="P313" s="464"/>
      <c r="Q313" s="464"/>
      <c r="R313" s="464"/>
      <c r="S313" s="464"/>
      <c r="T313" s="464"/>
      <c r="U313" s="464"/>
      <c r="V313" s="464"/>
    </row>
    <row r="314" spans="1:22">
      <c r="A314" s="531"/>
      <c r="B314" s="532"/>
      <c r="C314" s="350"/>
      <c r="D314" s="350"/>
      <c r="E314" s="533"/>
      <c r="F314" s="533"/>
      <c r="G314" s="533"/>
      <c r="H314" s="533"/>
      <c r="I314" s="533"/>
      <c r="J314" s="533"/>
      <c r="K314" s="533"/>
      <c r="L314" s="533"/>
      <c r="M314" s="533"/>
      <c r="N314" s="532"/>
      <c r="O314" s="350"/>
      <c r="P314" s="464"/>
      <c r="Q314" s="464"/>
      <c r="R314" s="464"/>
      <c r="S314" s="464"/>
      <c r="T314" s="464"/>
      <c r="U314" s="464"/>
      <c r="V314" s="464"/>
    </row>
    <row r="315" spans="1:22">
      <c r="A315" s="531"/>
      <c r="B315" s="532"/>
      <c r="C315" s="350"/>
      <c r="D315" s="350"/>
      <c r="E315" s="533"/>
      <c r="F315" s="533"/>
      <c r="G315" s="533"/>
      <c r="H315" s="533"/>
      <c r="I315" s="533"/>
      <c r="J315" s="533"/>
      <c r="K315" s="533"/>
      <c r="L315" s="533"/>
      <c r="M315" s="533"/>
      <c r="N315" s="532"/>
      <c r="O315" s="350"/>
      <c r="P315" s="464"/>
      <c r="Q315" s="464"/>
      <c r="R315" s="464"/>
      <c r="S315" s="464"/>
      <c r="T315" s="464"/>
      <c r="U315" s="464"/>
      <c r="V315" s="464"/>
    </row>
    <row r="316" spans="1:22">
      <c r="A316" s="531"/>
      <c r="B316" s="532"/>
      <c r="C316" s="350"/>
      <c r="D316" s="350"/>
      <c r="E316" s="533"/>
      <c r="F316" s="533"/>
      <c r="G316" s="533"/>
      <c r="H316" s="533"/>
      <c r="I316" s="533"/>
      <c r="J316" s="533"/>
      <c r="K316" s="533"/>
      <c r="L316" s="533"/>
      <c r="M316" s="533"/>
      <c r="N316" s="532"/>
      <c r="O316" s="350"/>
      <c r="P316" s="464"/>
      <c r="Q316" s="464"/>
      <c r="R316" s="464"/>
      <c r="S316" s="464"/>
      <c r="T316" s="464"/>
      <c r="U316" s="464"/>
      <c r="V316" s="464"/>
    </row>
    <row r="317" spans="1:22">
      <c r="A317" s="531"/>
      <c r="B317" s="532"/>
      <c r="C317" s="350"/>
      <c r="D317" s="350"/>
      <c r="E317" s="533"/>
      <c r="F317" s="533"/>
      <c r="G317" s="533"/>
      <c r="H317" s="533"/>
      <c r="I317" s="533"/>
      <c r="J317" s="533"/>
      <c r="K317" s="533"/>
      <c r="L317" s="533"/>
      <c r="M317" s="533"/>
      <c r="N317" s="532"/>
      <c r="O317" s="350"/>
      <c r="P317" s="464"/>
      <c r="Q317" s="464"/>
      <c r="R317" s="464"/>
      <c r="S317" s="464"/>
      <c r="T317" s="464"/>
      <c r="U317" s="464"/>
      <c r="V317" s="464"/>
    </row>
    <row r="318" spans="1:22">
      <c r="A318" s="531"/>
      <c r="B318" s="532"/>
      <c r="C318" s="350"/>
      <c r="D318" s="350"/>
      <c r="E318" s="533"/>
      <c r="F318" s="533"/>
      <c r="G318" s="533"/>
      <c r="H318" s="533"/>
      <c r="I318" s="533"/>
      <c r="J318" s="533"/>
      <c r="K318" s="533"/>
      <c r="L318" s="533"/>
      <c r="M318" s="533"/>
      <c r="N318" s="532"/>
      <c r="O318" s="350"/>
      <c r="P318" s="464"/>
      <c r="Q318" s="464"/>
      <c r="R318" s="464"/>
      <c r="S318" s="464"/>
      <c r="T318" s="464"/>
      <c r="U318" s="464"/>
      <c r="V318" s="464"/>
    </row>
    <row r="319" spans="1:22">
      <c r="A319" s="531"/>
      <c r="B319" s="532"/>
      <c r="C319" s="350"/>
      <c r="D319" s="350"/>
      <c r="E319" s="533"/>
      <c r="F319" s="533"/>
      <c r="G319" s="533"/>
      <c r="H319" s="533"/>
      <c r="I319" s="533"/>
      <c r="J319" s="533"/>
      <c r="K319" s="533"/>
      <c r="L319" s="533"/>
      <c r="M319" s="533"/>
      <c r="N319" s="532"/>
      <c r="O319" s="350"/>
      <c r="P319" s="464"/>
      <c r="Q319" s="464"/>
      <c r="R319" s="464"/>
      <c r="S319" s="464"/>
      <c r="T319" s="464"/>
      <c r="U319" s="464"/>
      <c r="V319" s="464"/>
    </row>
    <row r="320" spans="1:22">
      <c r="A320" s="531"/>
      <c r="B320" s="532"/>
      <c r="C320" s="350"/>
      <c r="D320" s="350"/>
      <c r="E320" s="533"/>
      <c r="F320" s="533"/>
      <c r="G320" s="533"/>
      <c r="H320" s="533"/>
      <c r="I320" s="533"/>
      <c r="J320" s="533"/>
      <c r="K320" s="533"/>
      <c r="L320" s="533"/>
      <c r="M320" s="533"/>
      <c r="N320" s="532"/>
      <c r="O320" s="350"/>
      <c r="P320" s="464"/>
      <c r="Q320" s="464"/>
      <c r="R320" s="464"/>
      <c r="S320" s="464"/>
      <c r="T320" s="464"/>
      <c r="U320" s="464"/>
      <c r="V320" s="464"/>
    </row>
    <row r="321" spans="1:22">
      <c r="A321" s="531"/>
      <c r="B321" s="532"/>
      <c r="C321" s="350"/>
      <c r="D321" s="350"/>
      <c r="E321" s="533"/>
      <c r="F321" s="533"/>
      <c r="G321" s="533"/>
      <c r="H321" s="533"/>
      <c r="I321" s="533"/>
      <c r="J321" s="533"/>
      <c r="K321" s="533"/>
      <c r="L321" s="533"/>
      <c r="M321" s="533"/>
      <c r="N321" s="532"/>
      <c r="O321" s="350"/>
      <c r="P321" s="464"/>
      <c r="Q321" s="464"/>
      <c r="R321" s="464"/>
      <c r="S321" s="464"/>
      <c r="T321" s="464"/>
      <c r="U321" s="464"/>
      <c r="V321" s="464"/>
    </row>
    <row r="322" spans="1:22">
      <c r="A322" s="531"/>
      <c r="B322" s="532"/>
      <c r="C322" s="350"/>
      <c r="D322" s="350"/>
      <c r="E322" s="533"/>
      <c r="F322" s="533"/>
      <c r="G322" s="533"/>
      <c r="H322" s="533"/>
      <c r="I322" s="533"/>
      <c r="J322" s="533"/>
      <c r="K322" s="533"/>
      <c r="L322" s="533"/>
      <c r="M322" s="533"/>
      <c r="N322" s="532"/>
      <c r="O322" s="350"/>
      <c r="P322" s="464"/>
      <c r="Q322" s="464"/>
      <c r="R322" s="464"/>
      <c r="S322" s="464"/>
      <c r="T322" s="464"/>
      <c r="U322" s="464"/>
      <c r="V322" s="464"/>
    </row>
    <row r="323" spans="1:22">
      <c r="A323" s="531"/>
      <c r="B323" s="532"/>
      <c r="C323" s="350"/>
      <c r="D323" s="350"/>
      <c r="E323" s="533"/>
      <c r="F323" s="533"/>
      <c r="G323" s="533"/>
      <c r="H323" s="533"/>
      <c r="I323" s="533"/>
      <c r="J323" s="533"/>
      <c r="K323" s="533"/>
      <c r="L323" s="533"/>
      <c r="M323" s="533"/>
      <c r="N323" s="532"/>
      <c r="O323" s="350"/>
      <c r="P323" s="464"/>
      <c r="Q323" s="464"/>
      <c r="R323" s="464"/>
      <c r="S323" s="464"/>
      <c r="T323" s="464"/>
      <c r="U323" s="464"/>
      <c r="V323" s="464"/>
    </row>
    <row r="324" spans="1:22">
      <c r="A324" s="531"/>
      <c r="B324" s="532"/>
      <c r="C324" s="350"/>
      <c r="D324" s="350"/>
      <c r="E324" s="533"/>
      <c r="F324" s="533"/>
      <c r="G324" s="533"/>
      <c r="H324" s="533"/>
      <c r="I324" s="533"/>
      <c r="J324" s="533"/>
      <c r="K324" s="533"/>
      <c r="L324" s="533"/>
      <c r="M324" s="533"/>
      <c r="N324" s="532"/>
      <c r="O324" s="350"/>
      <c r="P324" s="464"/>
      <c r="Q324" s="464"/>
      <c r="R324" s="464"/>
      <c r="S324" s="464"/>
      <c r="T324" s="464"/>
      <c r="U324" s="464"/>
      <c r="V324" s="464"/>
    </row>
    <row r="325" spans="1:22">
      <c r="A325" s="531"/>
      <c r="B325" s="532"/>
      <c r="C325" s="350"/>
      <c r="D325" s="350"/>
      <c r="E325" s="533"/>
      <c r="F325" s="533"/>
      <c r="G325" s="533"/>
      <c r="H325" s="533"/>
      <c r="I325" s="533"/>
      <c r="J325" s="533"/>
      <c r="K325" s="533"/>
      <c r="L325" s="533"/>
      <c r="M325" s="533"/>
      <c r="N325" s="532"/>
      <c r="O325" s="350"/>
      <c r="P325" s="464"/>
      <c r="Q325" s="464"/>
      <c r="R325" s="464"/>
      <c r="S325" s="464"/>
      <c r="T325" s="464"/>
      <c r="U325" s="464"/>
      <c r="V325" s="464"/>
    </row>
    <row r="326" spans="1:22">
      <c r="A326" s="531"/>
      <c r="B326" s="532"/>
      <c r="C326" s="350"/>
      <c r="D326" s="350"/>
      <c r="E326" s="533"/>
      <c r="F326" s="533"/>
      <c r="G326" s="533"/>
      <c r="H326" s="533"/>
      <c r="I326" s="533"/>
      <c r="J326" s="533"/>
      <c r="K326" s="533"/>
      <c r="L326" s="533"/>
      <c r="M326" s="533"/>
      <c r="N326" s="532"/>
      <c r="O326" s="350"/>
      <c r="P326" s="464"/>
      <c r="Q326" s="464"/>
      <c r="R326" s="464"/>
      <c r="S326" s="464"/>
      <c r="T326" s="464"/>
      <c r="U326" s="464"/>
      <c r="V326" s="464"/>
    </row>
    <row r="327" spans="1:22">
      <c r="A327" s="531"/>
      <c r="B327" s="532"/>
      <c r="C327" s="350"/>
      <c r="D327" s="350"/>
      <c r="E327" s="533"/>
      <c r="F327" s="533"/>
      <c r="G327" s="533"/>
      <c r="H327" s="533"/>
      <c r="I327" s="533"/>
      <c r="J327" s="533"/>
      <c r="K327" s="533"/>
      <c r="L327" s="533"/>
      <c r="M327" s="533"/>
      <c r="N327" s="532"/>
      <c r="O327" s="350"/>
      <c r="P327" s="464"/>
      <c r="Q327" s="464"/>
      <c r="R327" s="464"/>
      <c r="S327" s="464"/>
      <c r="T327" s="464"/>
      <c r="U327" s="464"/>
      <c r="V327" s="464"/>
    </row>
    <row r="328" spans="1:22">
      <c r="A328" s="531"/>
      <c r="B328" s="532"/>
      <c r="C328" s="350"/>
      <c r="D328" s="350"/>
      <c r="E328" s="533"/>
      <c r="F328" s="533"/>
      <c r="G328" s="533"/>
      <c r="H328" s="533"/>
      <c r="I328" s="533"/>
      <c r="J328" s="533"/>
      <c r="K328" s="533"/>
      <c r="L328" s="533"/>
      <c r="M328" s="533"/>
      <c r="N328" s="532"/>
      <c r="O328" s="350"/>
      <c r="P328" s="464"/>
      <c r="Q328" s="464"/>
      <c r="R328" s="464"/>
      <c r="S328" s="464"/>
      <c r="T328" s="464"/>
      <c r="U328" s="464"/>
      <c r="V328" s="464"/>
    </row>
    <row r="329" spans="1:22">
      <c r="A329" s="531"/>
      <c r="B329" s="532"/>
      <c r="C329" s="350"/>
      <c r="D329" s="350"/>
      <c r="E329" s="533"/>
      <c r="F329" s="533"/>
      <c r="G329" s="533"/>
      <c r="H329" s="533"/>
      <c r="I329" s="533"/>
      <c r="J329" s="533"/>
      <c r="K329" s="533"/>
      <c r="L329" s="533"/>
      <c r="M329" s="533"/>
      <c r="N329" s="532"/>
      <c r="O329" s="350"/>
      <c r="P329" s="464"/>
      <c r="Q329" s="464"/>
      <c r="R329" s="464"/>
      <c r="S329" s="464"/>
      <c r="T329" s="464"/>
      <c r="U329" s="464"/>
      <c r="V329" s="464"/>
    </row>
    <row r="330" spans="1:22">
      <c r="A330" s="531"/>
      <c r="B330" s="532"/>
      <c r="C330" s="350"/>
      <c r="D330" s="350"/>
      <c r="E330" s="533"/>
      <c r="F330" s="533"/>
      <c r="G330" s="533"/>
      <c r="H330" s="533"/>
      <c r="I330" s="533"/>
      <c r="J330" s="533"/>
      <c r="K330" s="533"/>
      <c r="L330" s="533"/>
      <c r="M330" s="533"/>
      <c r="N330" s="532"/>
      <c r="O330" s="350"/>
      <c r="P330" s="464"/>
      <c r="Q330" s="464"/>
      <c r="R330" s="464"/>
      <c r="S330" s="464"/>
      <c r="T330" s="464"/>
      <c r="U330" s="464"/>
      <c r="V330" s="464"/>
    </row>
    <row r="331" spans="1:22">
      <c r="A331" s="531"/>
      <c r="B331" s="532"/>
      <c r="C331" s="350"/>
      <c r="D331" s="350"/>
      <c r="E331" s="533"/>
      <c r="F331" s="533"/>
      <c r="G331" s="533"/>
      <c r="H331" s="533"/>
      <c r="I331" s="533"/>
      <c r="J331" s="533"/>
      <c r="K331" s="533"/>
      <c r="L331" s="533"/>
      <c r="M331" s="533"/>
      <c r="N331" s="532"/>
      <c r="O331" s="350"/>
      <c r="P331" s="464"/>
      <c r="Q331" s="464"/>
      <c r="R331" s="464"/>
      <c r="S331" s="464"/>
      <c r="T331" s="464"/>
      <c r="U331" s="464"/>
      <c r="V331" s="464"/>
    </row>
    <row r="332" spans="1:22">
      <c r="A332" s="531"/>
      <c r="B332" s="532"/>
      <c r="C332" s="350"/>
      <c r="D332" s="350"/>
      <c r="E332" s="533"/>
      <c r="F332" s="533"/>
      <c r="G332" s="533"/>
      <c r="H332" s="533"/>
      <c r="I332" s="533"/>
      <c r="J332" s="533"/>
      <c r="K332" s="533"/>
      <c r="L332" s="533"/>
      <c r="M332" s="533"/>
      <c r="N332" s="532"/>
      <c r="O332" s="350"/>
      <c r="P332" s="464"/>
      <c r="Q332" s="464"/>
      <c r="R332" s="464"/>
      <c r="S332" s="464"/>
      <c r="T332" s="464"/>
      <c r="U332" s="464"/>
      <c r="V332" s="464"/>
    </row>
    <row r="333" spans="1:22">
      <c r="A333" s="531"/>
      <c r="B333" s="532"/>
      <c r="C333" s="350"/>
      <c r="D333" s="350"/>
      <c r="E333" s="533"/>
      <c r="F333" s="533"/>
      <c r="G333" s="533"/>
      <c r="H333" s="533"/>
      <c r="I333" s="533"/>
      <c r="J333" s="533"/>
      <c r="K333" s="533"/>
      <c r="L333" s="533"/>
      <c r="M333" s="533"/>
      <c r="N333" s="532"/>
      <c r="O333" s="350"/>
      <c r="P333" s="464"/>
      <c r="Q333" s="464"/>
      <c r="R333" s="464"/>
      <c r="S333" s="464"/>
      <c r="T333" s="464"/>
      <c r="U333" s="464"/>
      <c r="V333" s="464"/>
    </row>
    <row r="334" spans="1:22">
      <c r="A334" s="531"/>
      <c r="B334" s="532"/>
      <c r="C334" s="350"/>
      <c r="D334" s="350"/>
      <c r="E334" s="533"/>
      <c r="F334" s="533"/>
      <c r="G334" s="533"/>
      <c r="H334" s="533"/>
      <c r="I334" s="533"/>
      <c r="J334" s="533"/>
      <c r="K334" s="533"/>
      <c r="L334" s="533"/>
      <c r="M334" s="533"/>
      <c r="N334" s="532"/>
      <c r="O334" s="350"/>
      <c r="P334" s="464"/>
      <c r="Q334" s="464"/>
      <c r="R334" s="464"/>
      <c r="S334" s="464"/>
      <c r="T334" s="464"/>
      <c r="U334" s="464"/>
      <c r="V334" s="464"/>
    </row>
    <row r="335" spans="1:22">
      <c r="A335" s="531"/>
      <c r="B335" s="532"/>
      <c r="C335" s="350"/>
      <c r="D335" s="350"/>
      <c r="E335" s="533"/>
      <c r="F335" s="533"/>
      <c r="G335" s="533"/>
      <c r="H335" s="533"/>
      <c r="I335" s="533"/>
      <c r="J335" s="533"/>
      <c r="K335" s="533"/>
      <c r="L335" s="533"/>
      <c r="M335" s="533"/>
      <c r="N335" s="532"/>
      <c r="O335" s="350"/>
      <c r="P335" s="464"/>
      <c r="Q335" s="464"/>
      <c r="R335" s="464"/>
      <c r="S335" s="464"/>
      <c r="T335" s="464"/>
      <c r="U335" s="464"/>
      <c r="V335" s="464"/>
    </row>
    <row r="336" spans="1:22">
      <c r="A336" s="531"/>
      <c r="B336" s="532"/>
      <c r="C336" s="350"/>
      <c r="D336" s="350"/>
      <c r="E336" s="533"/>
      <c r="F336" s="533"/>
      <c r="G336" s="533"/>
      <c r="H336" s="533"/>
      <c r="I336" s="533"/>
      <c r="J336" s="533"/>
      <c r="K336" s="533"/>
      <c r="L336" s="533"/>
      <c r="M336" s="533"/>
      <c r="N336" s="532"/>
      <c r="O336" s="350"/>
      <c r="P336" s="464"/>
      <c r="Q336" s="464"/>
      <c r="R336" s="464"/>
      <c r="S336" s="464"/>
      <c r="T336" s="464"/>
      <c r="U336" s="464"/>
      <c r="V336" s="464"/>
    </row>
    <row r="337" spans="1:22">
      <c r="A337" s="531"/>
      <c r="B337" s="532"/>
      <c r="C337" s="350"/>
      <c r="D337" s="350"/>
      <c r="E337" s="533"/>
      <c r="F337" s="533"/>
      <c r="G337" s="533"/>
      <c r="H337" s="533"/>
      <c r="I337" s="533"/>
      <c r="J337" s="533"/>
      <c r="K337" s="533"/>
      <c r="L337" s="533"/>
      <c r="M337" s="533"/>
      <c r="N337" s="532"/>
      <c r="O337" s="350"/>
      <c r="P337" s="464"/>
      <c r="Q337" s="464"/>
      <c r="R337" s="464"/>
      <c r="S337" s="464"/>
      <c r="T337" s="464"/>
      <c r="U337" s="464"/>
      <c r="V337" s="464"/>
    </row>
    <row r="338" spans="1:22">
      <c r="A338" s="531"/>
      <c r="B338" s="532"/>
      <c r="C338" s="350"/>
      <c r="D338" s="350"/>
      <c r="E338" s="533"/>
      <c r="F338" s="533"/>
      <c r="G338" s="533"/>
      <c r="H338" s="533"/>
      <c r="I338" s="533"/>
      <c r="J338" s="533"/>
      <c r="K338" s="533"/>
      <c r="L338" s="533"/>
      <c r="M338" s="533"/>
      <c r="N338" s="532"/>
      <c r="O338" s="350"/>
      <c r="P338" s="464"/>
      <c r="Q338" s="464"/>
      <c r="R338" s="464"/>
      <c r="S338" s="464"/>
      <c r="T338" s="464"/>
      <c r="U338" s="464"/>
      <c r="V338" s="464"/>
    </row>
    <row r="339" spans="1:22">
      <c r="A339" s="531"/>
      <c r="B339" s="532"/>
      <c r="C339" s="350"/>
      <c r="D339" s="350"/>
      <c r="E339" s="533"/>
      <c r="F339" s="533"/>
      <c r="G339" s="533"/>
      <c r="H339" s="533"/>
      <c r="I339" s="533"/>
      <c r="J339" s="533"/>
      <c r="K339" s="533"/>
      <c r="L339" s="533"/>
      <c r="M339" s="533"/>
      <c r="N339" s="532"/>
      <c r="O339" s="350"/>
      <c r="P339" s="464"/>
      <c r="Q339" s="464"/>
      <c r="R339" s="464"/>
      <c r="S339" s="464"/>
      <c r="T339" s="464"/>
      <c r="U339" s="464"/>
      <c r="V339" s="464"/>
    </row>
    <row r="340" spans="1:22">
      <c r="A340" s="531"/>
      <c r="B340" s="532"/>
      <c r="C340" s="350"/>
      <c r="D340" s="350"/>
      <c r="E340" s="533"/>
      <c r="F340" s="533"/>
      <c r="G340" s="533"/>
      <c r="H340" s="533"/>
      <c r="I340" s="533"/>
      <c r="J340" s="533"/>
      <c r="K340" s="533"/>
      <c r="L340" s="533"/>
      <c r="M340" s="533"/>
      <c r="N340" s="532"/>
      <c r="O340" s="350"/>
      <c r="P340" s="464"/>
      <c r="Q340" s="464"/>
      <c r="R340" s="464"/>
      <c r="S340" s="464"/>
      <c r="T340" s="464"/>
      <c r="U340" s="464"/>
      <c r="V340" s="464"/>
    </row>
    <row r="341" spans="1:22">
      <c r="A341" s="531"/>
      <c r="B341" s="532"/>
      <c r="C341" s="350"/>
      <c r="D341" s="350"/>
      <c r="E341" s="533"/>
      <c r="F341" s="533"/>
      <c r="G341" s="533"/>
      <c r="H341" s="533"/>
      <c r="I341" s="533"/>
      <c r="J341" s="533"/>
      <c r="K341" s="533"/>
      <c r="L341" s="533"/>
      <c r="M341" s="533"/>
      <c r="N341" s="532"/>
      <c r="O341" s="350"/>
      <c r="P341" s="464"/>
      <c r="Q341" s="464"/>
      <c r="R341" s="464"/>
      <c r="S341" s="464"/>
      <c r="T341" s="464"/>
      <c r="U341" s="464"/>
      <c r="V341" s="464"/>
    </row>
    <row r="342" spans="1:22">
      <c r="A342" s="531"/>
      <c r="B342" s="532"/>
      <c r="C342" s="350"/>
      <c r="D342" s="350"/>
      <c r="E342" s="533"/>
      <c r="F342" s="533"/>
      <c r="G342" s="533"/>
      <c r="H342" s="533"/>
      <c r="I342" s="533"/>
      <c r="J342" s="533"/>
      <c r="K342" s="533"/>
      <c r="L342" s="533"/>
      <c r="M342" s="533"/>
      <c r="N342" s="532"/>
      <c r="O342" s="350"/>
      <c r="P342" s="464"/>
      <c r="Q342" s="464"/>
      <c r="R342" s="464"/>
      <c r="S342" s="464"/>
      <c r="T342" s="464"/>
      <c r="U342" s="464"/>
      <c r="V342" s="464"/>
    </row>
    <row r="343" spans="1:22">
      <c r="A343" s="531"/>
      <c r="B343" s="532"/>
      <c r="C343" s="350"/>
      <c r="D343" s="350"/>
      <c r="E343" s="533"/>
      <c r="F343" s="533"/>
      <c r="G343" s="533"/>
      <c r="H343" s="533"/>
      <c r="I343" s="533"/>
      <c r="J343" s="533"/>
      <c r="K343" s="533"/>
      <c r="L343" s="533"/>
      <c r="M343" s="533"/>
      <c r="N343" s="532"/>
      <c r="O343" s="350"/>
      <c r="P343" s="464"/>
      <c r="Q343" s="464"/>
      <c r="R343" s="464"/>
      <c r="S343" s="464"/>
      <c r="T343" s="464"/>
      <c r="U343" s="464"/>
      <c r="V343" s="464"/>
    </row>
    <row r="344" spans="1:22">
      <c r="A344" s="531"/>
      <c r="B344" s="532"/>
      <c r="C344" s="350"/>
      <c r="D344" s="350"/>
      <c r="E344" s="533"/>
      <c r="F344" s="533"/>
      <c r="G344" s="533"/>
      <c r="H344" s="533"/>
      <c r="I344" s="533"/>
      <c r="J344" s="533"/>
      <c r="K344" s="533"/>
      <c r="L344" s="533"/>
      <c r="M344" s="533"/>
      <c r="N344" s="532"/>
      <c r="O344" s="350"/>
      <c r="P344" s="464"/>
      <c r="Q344" s="464"/>
      <c r="R344" s="464"/>
      <c r="S344" s="464"/>
      <c r="T344" s="464"/>
      <c r="U344" s="464"/>
      <c r="V344" s="464"/>
    </row>
    <row r="345" spans="1:22">
      <c r="A345" s="531"/>
      <c r="B345" s="532"/>
      <c r="C345" s="350"/>
      <c r="D345" s="350"/>
      <c r="E345" s="533"/>
      <c r="F345" s="533"/>
      <c r="G345" s="533"/>
      <c r="H345" s="533"/>
      <c r="I345" s="533"/>
      <c r="J345" s="533"/>
      <c r="K345" s="533"/>
      <c r="L345" s="533"/>
      <c r="M345" s="533"/>
      <c r="N345" s="532"/>
      <c r="O345" s="350"/>
      <c r="P345" s="464"/>
      <c r="Q345" s="464"/>
      <c r="R345" s="464"/>
      <c r="S345" s="464"/>
      <c r="T345" s="464"/>
      <c r="U345" s="464"/>
      <c r="V345" s="464"/>
    </row>
    <row r="346" spans="1:22">
      <c r="A346" s="531"/>
      <c r="B346" s="532"/>
      <c r="C346" s="350"/>
      <c r="D346" s="350"/>
      <c r="E346" s="533"/>
      <c r="F346" s="533"/>
      <c r="G346" s="533"/>
      <c r="H346" s="533"/>
      <c r="I346" s="533"/>
      <c r="J346" s="533"/>
      <c r="K346" s="533"/>
      <c r="L346" s="533"/>
      <c r="M346" s="533"/>
      <c r="N346" s="532"/>
      <c r="O346" s="350"/>
      <c r="P346" s="464"/>
      <c r="Q346" s="464"/>
      <c r="R346" s="464"/>
      <c r="S346" s="464"/>
      <c r="T346" s="464"/>
      <c r="U346" s="464"/>
      <c r="V346" s="464"/>
    </row>
    <row r="347" spans="1:22">
      <c r="A347" s="531"/>
      <c r="B347" s="532"/>
      <c r="C347" s="350"/>
      <c r="D347" s="350"/>
      <c r="E347" s="533"/>
      <c r="F347" s="533"/>
      <c r="G347" s="533"/>
      <c r="H347" s="533"/>
      <c r="I347" s="533"/>
      <c r="J347" s="533"/>
      <c r="K347" s="533"/>
      <c r="L347" s="533"/>
      <c r="M347" s="533"/>
      <c r="N347" s="532"/>
      <c r="O347" s="350"/>
      <c r="P347" s="464"/>
      <c r="Q347" s="464"/>
      <c r="R347" s="464"/>
      <c r="S347" s="464"/>
      <c r="T347" s="464"/>
      <c r="U347" s="464"/>
      <c r="V347" s="464"/>
    </row>
    <row r="348" spans="1:22">
      <c r="A348" s="531"/>
      <c r="B348" s="532"/>
      <c r="C348" s="350"/>
      <c r="D348" s="350"/>
      <c r="E348" s="533"/>
      <c r="F348" s="533"/>
      <c r="G348" s="533"/>
      <c r="H348" s="533"/>
      <c r="I348" s="533"/>
      <c r="J348" s="533"/>
      <c r="K348" s="533"/>
      <c r="L348" s="533"/>
      <c r="M348" s="533"/>
      <c r="N348" s="532"/>
      <c r="O348" s="350"/>
      <c r="P348" s="464"/>
      <c r="Q348" s="464"/>
      <c r="R348" s="464"/>
      <c r="S348" s="464"/>
      <c r="T348" s="464"/>
      <c r="U348" s="464"/>
      <c r="V348" s="464"/>
    </row>
    <row r="349" spans="1:22">
      <c r="A349" s="531"/>
      <c r="B349" s="532"/>
      <c r="C349" s="350"/>
      <c r="D349" s="350"/>
      <c r="E349" s="533"/>
      <c r="F349" s="533"/>
      <c r="G349" s="533"/>
      <c r="H349" s="533"/>
      <c r="I349" s="533"/>
      <c r="J349" s="533"/>
      <c r="K349" s="533"/>
      <c r="L349" s="533"/>
      <c r="M349" s="533"/>
      <c r="N349" s="532"/>
      <c r="O349" s="350"/>
      <c r="P349" s="464"/>
      <c r="Q349" s="464"/>
      <c r="R349" s="464"/>
      <c r="S349" s="464"/>
      <c r="T349" s="464"/>
      <c r="U349" s="464"/>
      <c r="V349" s="464"/>
    </row>
    <row r="350" spans="1:22">
      <c r="A350" s="531"/>
      <c r="B350" s="532"/>
      <c r="C350" s="350"/>
      <c r="D350" s="350"/>
      <c r="E350" s="533"/>
      <c r="F350" s="533"/>
      <c r="G350" s="533"/>
      <c r="H350" s="533"/>
      <c r="I350" s="533"/>
      <c r="J350" s="533"/>
      <c r="K350" s="533"/>
      <c r="L350" s="533"/>
      <c r="M350" s="533"/>
      <c r="N350" s="532"/>
      <c r="O350" s="350"/>
      <c r="P350" s="464"/>
      <c r="Q350" s="464"/>
      <c r="R350" s="464"/>
      <c r="S350" s="464"/>
      <c r="T350" s="464"/>
      <c r="U350" s="464"/>
      <c r="V350" s="464"/>
    </row>
    <row r="351" spans="1:22">
      <c r="A351" s="531"/>
      <c r="B351" s="532"/>
      <c r="C351" s="350"/>
      <c r="D351" s="350"/>
      <c r="E351" s="533"/>
      <c r="F351" s="533"/>
      <c r="G351" s="533"/>
      <c r="H351" s="533"/>
      <c r="I351" s="533"/>
      <c r="J351" s="533"/>
      <c r="K351" s="533"/>
      <c r="L351" s="533"/>
      <c r="M351" s="533"/>
      <c r="N351" s="532"/>
      <c r="O351" s="350"/>
      <c r="P351" s="464"/>
      <c r="Q351" s="464"/>
      <c r="R351" s="464"/>
      <c r="S351" s="464"/>
      <c r="T351" s="464"/>
      <c r="U351" s="464"/>
      <c r="V351" s="464"/>
    </row>
    <row r="352" spans="1:22">
      <c r="A352" s="531"/>
      <c r="B352" s="532"/>
      <c r="C352" s="350"/>
      <c r="D352" s="350"/>
      <c r="E352" s="533"/>
      <c r="F352" s="533"/>
      <c r="G352" s="533"/>
      <c r="H352" s="533"/>
      <c r="I352" s="533"/>
      <c r="J352" s="533"/>
      <c r="K352" s="533"/>
      <c r="L352" s="533"/>
      <c r="M352" s="533"/>
      <c r="N352" s="532"/>
      <c r="O352" s="350"/>
      <c r="P352" s="464"/>
      <c r="Q352" s="464"/>
      <c r="R352" s="464"/>
      <c r="S352" s="464"/>
      <c r="T352" s="464"/>
      <c r="U352" s="464"/>
      <c r="V352" s="464"/>
    </row>
    <row r="353" spans="1:22">
      <c r="A353" s="531"/>
      <c r="B353" s="532"/>
      <c r="C353" s="350"/>
      <c r="D353" s="350"/>
      <c r="E353" s="533"/>
      <c r="F353" s="533"/>
      <c r="G353" s="533"/>
      <c r="H353" s="533"/>
      <c r="I353" s="533"/>
      <c r="J353" s="533"/>
      <c r="K353" s="533"/>
      <c r="L353" s="533"/>
      <c r="M353" s="533"/>
      <c r="N353" s="532"/>
      <c r="O353" s="350"/>
      <c r="P353" s="464"/>
      <c r="Q353" s="464"/>
      <c r="R353" s="464"/>
      <c r="S353" s="464"/>
      <c r="T353" s="464"/>
      <c r="U353" s="464"/>
      <c r="V353" s="464"/>
    </row>
    <row r="354" spans="1:22">
      <c r="A354" s="531"/>
      <c r="B354" s="532"/>
      <c r="C354" s="350"/>
      <c r="D354" s="350"/>
      <c r="E354" s="533"/>
      <c r="F354" s="533"/>
      <c r="G354" s="533"/>
      <c r="H354" s="533"/>
      <c r="I354" s="533"/>
      <c r="J354" s="533"/>
      <c r="K354" s="533"/>
      <c r="L354" s="533"/>
      <c r="M354" s="533"/>
      <c r="N354" s="532"/>
      <c r="O354" s="350"/>
      <c r="P354" s="464"/>
      <c r="Q354" s="464"/>
      <c r="R354" s="464"/>
      <c r="S354" s="464"/>
      <c r="T354" s="464"/>
      <c r="U354" s="464"/>
      <c r="V354" s="464"/>
    </row>
    <row r="355" spans="1:22">
      <c r="A355" s="531"/>
      <c r="B355" s="532"/>
      <c r="C355" s="350"/>
      <c r="D355" s="350"/>
      <c r="E355" s="533"/>
      <c r="F355" s="533"/>
      <c r="G355" s="533"/>
      <c r="H355" s="533"/>
      <c r="I355" s="533"/>
      <c r="J355" s="533"/>
      <c r="K355" s="533"/>
      <c r="L355" s="533"/>
      <c r="M355" s="533"/>
      <c r="N355" s="532"/>
      <c r="O355" s="350"/>
      <c r="P355" s="464"/>
      <c r="Q355" s="464"/>
      <c r="R355" s="464"/>
      <c r="S355" s="464"/>
      <c r="T355" s="464"/>
      <c r="U355" s="464"/>
      <c r="V355" s="464"/>
    </row>
    <row r="356" spans="1:22">
      <c r="A356" s="531"/>
      <c r="B356" s="532"/>
      <c r="C356" s="350"/>
      <c r="D356" s="350"/>
      <c r="E356" s="533"/>
      <c r="F356" s="533"/>
      <c r="G356" s="533"/>
      <c r="H356" s="533"/>
      <c r="I356" s="533"/>
      <c r="J356" s="533"/>
      <c r="K356" s="533"/>
      <c r="L356" s="533"/>
      <c r="M356" s="533"/>
      <c r="N356" s="532"/>
      <c r="O356" s="350"/>
      <c r="P356" s="464"/>
      <c r="Q356" s="464"/>
      <c r="R356" s="464"/>
      <c r="S356" s="464"/>
      <c r="T356" s="464"/>
      <c r="U356" s="464"/>
      <c r="V356" s="464"/>
    </row>
    <row r="357" spans="1:22">
      <c r="A357" s="531"/>
      <c r="B357" s="532"/>
      <c r="C357" s="350"/>
      <c r="D357" s="350"/>
      <c r="E357" s="533"/>
      <c r="F357" s="533"/>
      <c r="G357" s="533"/>
      <c r="H357" s="533"/>
      <c r="I357" s="533"/>
      <c r="J357" s="533"/>
      <c r="K357" s="533"/>
      <c r="L357" s="533"/>
      <c r="M357" s="533"/>
      <c r="N357" s="532"/>
      <c r="O357" s="350"/>
      <c r="P357" s="464"/>
      <c r="Q357" s="464"/>
      <c r="R357" s="464"/>
      <c r="S357" s="464"/>
      <c r="T357" s="464"/>
      <c r="U357" s="464"/>
      <c r="V357" s="464"/>
    </row>
    <row r="358" spans="1:22">
      <c r="A358" s="531"/>
      <c r="B358" s="532"/>
      <c r="C358" s="350"/>
      <c r="D358" s="350"/>
      <c r="E358" s="533"/>
      <c r="F358" s="533"/>
      <c r="G358" s="533"/>
      <c r="H358" s="533"/>
      <c r="I358" s="533"/>
      <c r="J358" s="533"/>
      <c r="K358" s="533"/>
      <c r="L358" s="533"/>
      <c r="M358" s="533"/>
      <c r="N358" s="532"/>
      <c r="O358" s="350"/>
      <c r="P358" s="464"/>
      <c r="Q358" s="464"/>
      <c r="R358" s="464"/>
      <c r="S358" s="464"/>
      <c r="T358" s="464"/>
      <c r="U358" s="464"/>
      <c r="V358" s="464"/>
    </row>
    <row r="359" spans="1:22">
      <c r="A359" s="531"/>
      <c r="B359" s="532"/>
      <c r="C359" s="350"/>
      <c r="D359" s="350"/>
      <c r="E359" s="533"/>
      <c r="F359" s="533"/>
      <c r="G359" s="533"/>
      <c r="H359" s="533"/>
      <c r="I359" s="533"/>
      <c r="J359" s="533"/>
      <c r="K359" s="533"/>
      <c r="L359" s="533"/>
      <c r="M359" s="533"/>
      <c r="N359" s="532"/>
      <c r="O359" s="350"/>
      <c r="P359" s="464"/>
      <c r="Q359" s="464"/>
      <c r="R359" s="464"/>
      <c r="S359" s="464"/>
      <c r="T359" s="464"/>
      <c r="U359" s="464"/>
      <c r="V359" s="464"/>
    </row>
    <row r="360" spans="1:22">
      <c r="A360" s="531"/>
      <c r="B360" s="532"/>
      <c r="C360" s="350"/>
      <c r="D360" s="350"/>
      <c r="E360" s="533"/>
      <c r="F360" s="533"/>
      <c r="G360" s="533"/>
      <c r="H360" s="533"/>
      <c r="I360" s="533"/>
      <c r="J360" s="533"/>
      <c r="K360" s="533"/>
      <c r="L360" s="533"/>
      <c r="M360" s="533"/>
      <c r="N360" s="532"/>
      <c r="O360" s="350"/>
      <c r="P360" s="464"/>
      <c r="Q360" s="464"/>
      <c r="R360" s="464"/>
      <c r="S360" s="464"/>
      <c r="T360" s="464"/>
      <c r="U360" s="464"/>
      <c r="V360" s="464"/>
    </row>
    <row r="361" spans="1:22">
      <c r="A361" s="531"/>
      <c r="B361" s="532"/>
      <c r="C361" s="350"/>
      <c r="D361" s="350"/>
      <c r="E361" s="533"/>
      <c r="F361" s="533"/>
      <c r="G361" s="533"/>
      <c r="H361" s="533"/>
      <c r="I361" s="533"/>
      <c r="J361" s="533"/>
      <c r="K361" s="533"/>
      <c r="L361" s="533"/>
      <c r="M361" s="533"/>
      <c r="N361" s="532"/>
      <c r="O361" s="350"/>
      <c r="P361" s="464"/>
      <c r="Q361" s="464"/>
      <c r="R361" s="464"/>
      <c r="S361" s="464"/>
      <c r="T361" s="464"/>
      <c r="U361" s="464"/>
      <c r="V361" s="464"/>
    </row>
    <row r="362" spans="1:22">
      <c r="A362" s="531"/>
      <c r="B362" s="532"/>
      <c r="C362" s="350"/>
      <c r="D362" s="350"/>
      <c r="E362" s="533"/>
      <c r="F362" s="533"/>
      <c r="G362" s="533"/>
      <c r="H362" s="533"/>
      <c r="I362" s="533"/>
      <c r="J362" s="533"/>
      <c r="K362" s="533"/>
      <c r="L362" s="533"/>
      <c r="M362" s="533"/>
      <c r="N362" s="532"/>
      <c r="O362" s="350"/>
      <c r="P362" s="464"/>
      <c r="Q362" s="464"/>
      <c r="R362" s="464"/>
      <c r="S362" s="464"/>
      <c r="T362" s="464"/>
      <c r="U362" s="464"/>
      <c r="V362" s="464"/>
    </row>
    <row r="363" spans="1:22">
      <c r="A363" s="531"/>
      <c r="B363" s="532"/>
      <c r="C363" s="350"/>
      <c r="D363" s="350"/>
      <c r="E363" s="533"/>
      <c r="F363" s="533"/>
      <c r="G363" s="533"/>
      <c r="H363" s="533"/>
      <c r="I363" s="533"/>
      <c r="J363" s="533"/>
      <c r="K363" s="533"/>
      <c r="L363" s="533"/>
      <c r="M363" s="533"/>
      <c r="N363" s="532"/>
      <c r="O363" s="350"/>
      <c r="P363" s="464"/>
      <c r="Q363" s="464"/>
      <c r="R363" s="464"/>
      <c r="S363" s="464"/>
      <c r="T363" s="464"/>
      <c r="U363" s="464"/>
      <c r="V363" s="464"/>
    </row>
    <row r="364" spans="1:22">
      <c r="A364" s="531"/>
      <c r="B364" s="532"/>
      <c r="C364" s="350"/>
      <c r="D364" s="350"/>
      <c r="E364" s="533"/>
      <c r="F364" s="533"/>
      <c r="G364" s="533"/>
      <c r="H364" s="533"/>
      <c r="I364" s="533"/>
      <c r="J364" s="533"/>
      <c r="K364" s="533"/>
      <c r="L364" s="533"/>
      <c r="M364" s="533"/>
      <c r="N364" s="532"/>
      <c r="O364" s="350"/>
      <c r="P364" s="464"/>
      <c r="Q364" s="464"/>
      <c r="R364" s="464"/>
      <c r="S364" s="464"/>
      <c r="T364" s="464"/>
      <c r="U364" s="464"/>
      <c r="V364" s="464"/>
    </row>
    <row r="365" spans="1:22">
      <c r="A365" s="531"/>
      <c r="B365" s="532"/>
      <c r="C365" s="350"/>
      <c r="D365" s="350"/>
      <c r="E365" s="533"/>
      <c r="F365" s="533"/>
      <c r="G365" s="533"/>
      <c r="H365" s="533"/>
      <c r="I365" s="533"/>
      <c r="J365" s="533"/>
      <c r="K365" s="533"/>
      <c r="L365" s="533"/>
      <c r="M365" s="533"/>
      <c r="N365" s="532"/>
      <c r="O365" s="350"/>
      <c r="P365" s="464"/>
      <c r="Q365" s="464"/>
      <c r="R365" s="464"/>
      <c r="S365" s="464"/>
      <c r="T365" s="464"/>
      <c r="U365" s="464"/>
      <c r="V365" s="464"/>
    </row>
    <row r="366" spans="1:22">
      <c r="A366" s="531"/>
      <c r="B366" s="532"/>
      <c r="C366" s="350"/>
      <c r="D366" s="350"/>
      <c r="E366" s="533"/>
      <c r="F366" s="533"/>
      <c r="G366" s="533"/>
      <c r="H366" s="533"/>
      <c r="I366" s="533"/>
      <c r="J366" s="533"/>
      <c r="K366" s="533"/>
      <c r="L366" s="533"/>
      <c r="M366" s="533"/>
      <c r="N366" s="532"/>
      <c r="O366" s="350"/>
      <c r="P366" s="464"/>
      <c r="Q366" s="464"/>
      <c r="R366" s="464"/>
      <c r="S366" s="464"/>
      <c r="T366" s="464"/>
      <c r="U366" s="464"/>
      <c r="V366" s="464"/>
    </row>
    <row r="367" spans="1:22">
      <c r="A367" s="531"/>
      <c r="B367" s="532"/>
      <c r="C367" s="350"/>
      <c r="D367" s="350"/>
      <c r="E367" s="533"/>
      <c r="F367" s="533"/>
      <c r="G367" s="533"/>
      <c r="H367" s="533"/>
      <c r="I367" s="533"/>
      <c r="J367" s="533"/>
      <c r="K367" s="533"/>
      <c r="L367" s="533"/>
      <c r="M367" s="533"/>
      <c r="N367" s="532"/>
      <c r="O367" s="350"/>
      <c r="P367" s="464"/>
      <c r="Q367" s="464"/>
      <c r="R367" s="464"/>
      <c r="S367" s="464"/>
      <c r="T367" s="464"/>
      <c r="U367" s="464"/>
      <c r="V367" s="464"/>
    </row>
    <row r="368" spans="1:22">
      <c r="A368" s="531"/>
      <c r="B368" s="532"/>
      <c r="C368" s="350"/>
      <c r="D368" s="350"/>
      <c r="E368" s="533"/>
      <c r="F368" s="533"/>
      <c r="G368" s="533"/>
      <c r="H368" s="533"/>
      <c r="I368" s="533"/>
      <c r="J368" s="533"/>
      <c r="K368" s="533"/>
      <c r="L368" s="533"/>
      <c r="M368" s="533"/>
      <c r="N368" s="532"/>
      <c r="O368" s="350"/>
      <c r="P368" s="464"/>
      <c r="Q368" s="464"/>
      <c r="R368" s="464"/>
      <c r="S368" s="464"/>
      <c r="T368" s="464"/>
      <c r="U368" s="464"/>
      <c r="V368" s="464"/>
    </row>
    <row r="369" spans="1:22">
      <c r="A369" s="531"/>
      <c r="B369" s="532"/>
      <c r="C369" s="350"/>
      <c r="D369" s="350"/>
      <c r="E369" s="533"/>
      <c r="F369" s="533"/>
      <c r="G369" s="533"/>
      <c r="H369" s="533"/>
      <c r="I369" s="533"/>
      <c r="J369" s="533"/>
      <c r="K369" s="533"/>
      <c r="L369" s="533"/>
      <c r="M369" s="533"/>
      <c r="N369" s="532"/>
      <c r="O369" s="350"/>
      <c r="P369" s="464"/>
      <c r="Q369" s="464"/>
      <c r="R369" s="464"/>
      <c r="S369" s="464"/>
      <c r="T369" s="464"/>
      <c r="U369" s="464"/>
      <c r="V369" s="464"/>
    </row>
    <row r="370" spans="1:22">
      <c r="A370" s="531"/>
      <c r="B370" s="532"/>
      <c r="C370" s="350"/>
      <c r="D370" s="350"/>
      <c r="E370" s="533"/>
      <c r="F370" s="533"/>
      <c r="G370" s="533"/>
      <c r="H370" s="533"/>
      <c r="I370" s="533"/>
      <c r="J370" s="533"/>
      <c r="K370" s="533"/>
      <c r="L370" s="533"/>
      <c r="M370" s="533"/>
      <c r="N370" s="532"/>
      <c r="O370" s="350"/>
      <c r="P370" s="464"/>
      <c r="Q370" s="464"/>
      <c r="R370" s="464"/>
      <c r="S370" s="464"/>
      <c r="T370" s="464"/>
      <c r="U370" s="464"/>
      <c r="V370" s="464"/>
    </row>
    <row r="371" spans="1:22">
      <c r="A371" s="531"/>
      <c r="B371" s="532"/>
      <c r="C371" s="350"/>
      <c r="D371" s="350"/>
      <c r="E371" s="533"/>
      <c r="F371" s="533"/>
      <c r="G371" s="533"/>
      <c r="H371" s="533"/>
      <c r="I371" s="533"/>
      <c r="J371" s="533"/>
      <c r="K371" s="533"/>
      <c r="L371" s="533"/>
      <c r="M371" s="533"/>
      <c r="N371" s="532"/>
      <c r="O371" s="350"/>
      <c r="P371" s="464"/>
      <c r="Q371" s="464"/>
      <c r="R371" s="464"/>
      <c r="S371" s="464"/>
      <c r="T371" s="464"/>
      <c r="U371" s="464"/>
      <c r="V371" s="464"/>
    </row>
    <row r="372" spans="1:22">
      <c r="A372" s="531"/>
      <c r="B372" s="532"/>
      <c r="C372" s="350"/>
      <c r="D372" s="350"/>
      <c r="E372" s="533"/>
      <c r="F372" s="533"/>
      <c r="G372" s="533"/>
      <c r="H372" s="533"/>
      <c r="I372" s="533"/>
      <c r="J372" s="533"/>
      <c r="K372" s="533"/>
      <c r="L372" s="533"/>
      <c r="M372" s="533"/>
      <c r="N372" s="532"/>
      <c r="O372" s="350"/>
      <c r="P372" s="464"/>
      <c r="Q372" s="464"/>
      <c r="R372" s="464"/>
      <c r="S372" s="464"/>
      <c r="T372" s="464"/>
      <c r="U372" s="464"/>
      <c r="V372" s="464"/>
    </row>
    <row r="373" spans="1:22">
      <c r="A373" s="531"/>
      <c r="B373" s="532"/>
      <c r="C373" s="350"/>
      <c r="D373" s="350"/>
      <c r="E373" s="533"/>
      <c r="F373" s="533"/>
      <c r="G373" s="533"/>
      <c r="H373" s="533"/>
      <c r="I373" s="533"/>
      <c r="J373" s="533"/>
      <c r="K373" s="533"/>
      <c r="L373" s="533"/>
      <c r="M373" s="533"/>
      <c r="N373" s="532"/>
      <c r="O373" s="350"/>
      <c r="P373" s="464"/>
      <c r="Q373" s="464"/>
      <c r="R373" s="464"/>
      <c r="S373" s="464"/>
      <c r="T373" s="464"/>
      <c r="U373" s="464"/>
      <c r="V373" s="464"/>
    </row>
    <row r="374" spans="1:22">
      <c r="A374" s="531"/>
      <c r="B374" s="532"/>
      <c r="C374" s="350"/>
      <c r="D374" s="350"/>
      <c r="E374" s="533"/>
      <c r="F374" s="533"/>
      <c r="G374" s="533"/>
      <c r="H374" s="533"/>
      <c r="I374" s="533"/>
      <c r="J374" s="533"/>
      <c r="K374" s="533"/>
      <c r="L374" s="533"/>
      <c r="M374" s="533"/>
      <c r="N374" s="532"/>
      <c r="O374" s="350"/>
      <c r="P374" s="464"/>
      <c r="Q374" s="464"/>
      <c r="R374" s="464"/>
      <c r="S374" s="464"/>
      <c r="T374" s="464"/>
      <c r="U374" s="464"/>
      <c r="V374" s="464"/>
    </row>
    <row r="375" spans="1:22">
      <c r="A375" s="531"/>
      <c r="B375" s="532"/>
      <c r="C375" s="350"/>
      <c r="D375" s="350"/>
      <c r="E375" s="533"/>
      <c r="F375" s="533"/>
      <c r="G375" s="533"/>
      <c r="H375" s="533"/>
      <c r="I375" s="533"/>
      <c r="J375" s="533"/>
      <c r="K375" s="533"/>
      <c r="L375" s="533"/>
      <c r="M375" s="533"/>
      <c r="N375" s="532"/>
      <c r="O375" s="350"/>
      <c r="P375" s="464"/>
      <c r="Q375" s="464"/>
      <c r="R375" s="464"/>
      <c r="S375" s="464"/>
      <c r="T375" s="464"/>
      <c r="U375" s="464"/>
      <c r="V375" s="464"/>
    </row>
    <row r="376" spans="1:22">
      <c r="A376" s="531"/>
      <c r="B376" s="532"/>
      <c r="C376" s="350"/>
      <c r="D376" s="350"/>
      <c r="E376" s="533"/>
      <c r="F376" s="533"/>
      <c r="G376" s="533"/>
      <c r="H376" s="533"/>
      <c r="I376" s="533"/>
      <c r="J376" s="533"/>
      <c r="K376" s="533"/>
      <c r="L376" s="533"/>
      <c r="M376" s="533"/>
      <c r="N376" s="532"/>
      <c r="O376" s="350"/>
      <c r="P376" s="464"/>
      <c r="Q376" s="464"/>
      <c r="R376" s="464"/>
      <c r="S376" s="464"/>
      <c r="T376" s="464"/>
      <c r="U376" s="464"/>
      <c r="V376" s="464"/>
    </row>
    <row r="377" spans="1:22">
      <c r="A377" s="531"/>
      <c r="B377" s="532"/>
      <c r="C377" s="350"/>
      <c r="D377" s="350"/>
      <c r="E377" s="533"/>
      <c r="F377" s="533"/>
      <c r="G377" s="533"/>
      <c r="H377" s="533"/>
      <c r="I377" s="533"/>
      <c r="J377" s="533"/>
      <c r="K377" s="533"/>
      <c r="L377" s="533"/>
      <c r="M377" s="533"/>
      <c r="N377" s="532"/>
      <c r="O377" s="350"/>
      <c r="P377" s="464"/>
      <c r="Q377" s="464"/>
      <c r="R377" s="464"/>
      <c r="S377" s="464"/>
      <c r="T377" s="464"/>
      <c r="U377" s="464"/>
      <c r="V377" s="464"/>
    </row>
    <row r="378" spans="1:22">
      <c r="A378" s="531"/>
      <c r="B378" s="532"/>
      <c r="C378" s="350"/>
      <c r="D378" s="350"/>
      <c r="E378" s="533"/>
      <c r="F378" s="533"/>
      <c r="G378" s="533"/>
      <c r="H378" s="533"/>
      <c r="I378" s="533"/>
      <c r="J378" s="533"/>
      <c r="K378" s="533"/>
      <c r="L378" s="533"/>
      <c r="M378" s="533"/>
      <c r="N378" s="532"/>
      <c r="O378" s="350"/>
      <c r="P378" s="464"/>
      <c r="Q378" s="464"/>
      <c r="R378" s="464"/>
      <c r="S378" s="464"/>
      <c r="T378" s="464"/>
      <c r="U378" s="464"/>
      <c r="V378" s="464"/>
    </row>
    <row r="379" spans="1:22">
      <c r="A379" s="531"/>
      <c r="B379" s="532"/>
      <c r="C379" s="350"/>
      <c r="D379" s="350"/>
      <c r="E379" s="533"/>
      <c r="F379" s="533"/>
      <c r="G379" s="533"/>
      <c r="H379" s="533"/>
      <c r="I379" s="533"/>
      <c r="J379" s="533"/>
      <c r="K379" s="533"/>
      <c r="L379" s="533"/>
      <c r="M379" s="533"/>
      <c r="N379" s="532"/>
      <c r="O379" s="350"/>
      <c r="P379" s="464"/>
      <c r="Q379" s="464"/>
      <c r="R379" s="464"/>
      <c r="S379" s="464"/>
      <c r="T379" s="464"/>
      <c r="U379" s="464"/>
      <c r="V379" s="464"/>
    </row>
    <row r="380" spans="1:22">
      <c r="A380" s="531"/>
      <c r="B380" s="532"/>
      <c r="C380" s="350"/>
      <c r="D380" s="350"/>
      <c r="E380" s="533"/>
      <c r="F380" s="533"/>
      <c r="G380" s="533"/>
      <c r="H380" s="533"/>
      <c r="I380" s="533"/>
      <c r="J380" s="533"/>
      <c r="K380" s="533"/>
      <c r="L380" s="533"/>
      <c r="M380" s="533"/>
      <c r="N380" s="532"/>
      <c r="O380" s="350"/>
      <c r="P380" s="464"/>
      <c r="Q380" s="464"/>
      <c r="R380" s="464"/>
      <c r="S380" s="464"/>
      <c r="T380" s="464"/>
      <c r="U380" s="464"/>
      <c r="V380" s="464"/>
    </row>
    <row r="381" spans="1:22">
      <c r="A381" s="531"/>
      <c r="B381" s="532"/>
      <c r="C381" s="350"/>
      <c r="D381" s="350"/>
      <c r="E381" s="533"/>
      <c r="F381" s="533"/>
      <c r="G381" s="533"/>
      <c r="H381" s="533"/>
      <c r="I381" s="533"/>
      <c r="J381" s="533"/>
      <c r="K381" s="533"/>
      <c r="L381" s="533"/>
      <c r="M381" s="533"/>
      <c r="N381" s="532"/>
      <c r="O381" s="350"/>
      <c r="P381" s="464"/>
      <c r="Q381" s="464"/>
      <c r="R381" s="464"/>
      <c r="S381" s="464"/>
      <c r="T381" s="464"/>
      <c r="U381" s="464"/>
      <c r="V381" s="464"/>
    </row>
    <row r="382" spans="1:22">
      <c r="A382" s="531"/>
      <c r="B382" s="532"/>
      <c r="C382" s="350"/>
      <c r="D382" s="350"/>
      <c r="E382" s="533"/>
      <c r="F382" s="533"/>
      <c r="G382" s="533"/>
      <c r="H382" s="533"/>
      <c r="I382" s="533"/>
      <c r="J382" s="533"/>
      <c r="K382" s="533"/>
      <c r="L382" s="533"/>
      <c r="M382" s="533"/>
      <c r="N382" s="532"/>
      <c r="O382" s="350"/>
      <c r="P382" s="464"/>
      <c r="Q382" s="464"/>
      <c r="R382" s="464"/>
      <c r="S382" s="464"/>
      <c r="T382" s="464"/>
      <c r="U382" s="464"/>
      <c r="V382" s="464"/>
    </row>
    <row r="383" spans="1:22">
      <c r="A383" s="531"/>
      <c r="B383" s="532"/>
      <c r="C383" s="350"/>
      <c r="D383" s="350"/>
      <c r="E383" s="533"/>
      <c r="F383" s="533"/>
      <c r="G383" s="533"/>
      <c r="H383" s="533"/>
      <c r="I383" s="533"/>
      <c r="J383" s="533"/>
      <c r="K383" s="533"/>
      <c r="L383" s="533"/>
      <c r="M383" s="533"/>
      <c r="N383" s="532"/>
      <c r="O383" s="350"/>
      <c r="P383" s="464"/>
      <c r="Q383" s="464"/>
      <c r="R383" s="464"/>
      <c r="S383" s="464"/>
      <c r="T383" s="464"/>
      <c r="U383" s="464"/>
      <c r="V383" s="464"/>
    </row>
    <row r="384" spans="1:22">
      <c r="A384" s="531"/>
      <c r="B384" s="532"/>
      <c r="C384" s="350"/>
      <c r="D384" s="350"/>
      <c r="E384" s="533"/>
      <c r="F384" s="533"/>
      <c r="G384" s="533"/>
      <c r="H384" s="533"/>
      <c r="I384" s="533"/>
      <c r="J384" s="533"/>
      <c r="K384" s="533"/>
      <c r="L384" s="533"/>
      <c r="M384" s="533"/>
      <c r="N384" s="532"/>
      <c r="O384" s="350"/>
      <c r="P384" s="464"/>
      <c r="Q384" s="464"/>
      <c r="R384" s="464"/>
      <c r="S384" s="464"/>
      <c r="T384" s="464"/>
      <c r="U384" s="464"/>
      <c r="V384" s="464"/>
    </row>
    <row r="385" spans="1:22">
      <c r="A385" s="531"/>
      <c r="B385" s="532"/>
      <c r="C385" s="350"/>
      <c r="D385" s="350"/>
      <c r="E385" s="533"/>
      <c r="F385" s="533"/>
      <c r="G385" s="533"/>
      <c r="H385" s="533"/>
      <c r="I385" s="533"/>
      <c r="J385" s="533"/>
      <c r="K385" s="533"/>
      <c r="L385" s="533"/>
      <c r="M385" s="533"/>
      <c r="N385" s="532"/>
      <c r="O385" s="350"/>
      <c r="P385" s="464"/>
      <c r="Q385" s="464"/>
      <c r="R385" s="464"/>
      <c r="S385" s="464"/>
      <c r="T385" s="464"/>
      <c r="U385" s="464"/>
      <c r="V385" s="464"/>
    </row>
    <row r="386" spans="1:22">
      <c r="A386" s="531"/>
      <c r="B386" s="532"/>
      <c r="C386" s="350"/>
      <c r="D386" s="350"/>
      <c r="E386" s="533"/>
      <c r="F386" s="533"/>
      <c r="G386" s="533"/>
      <c r="H386" s="533"/>
      <c r="I386" s="533"/>
      <c r="J386" s="533"/>
      <c r="K386" s="533"/>
      <c r="L386" s="533"/>
      <c r="M386" s="533"/>
      <c r="N386" s="532"/>
      <c r="O386" s="350"/>
      <c r="P386" s="464"/>
      <c r="Q386" s="464"/>
      <c r="R386" s="464"/>
      <c r="S386" s="464"/>
      <c r="T386" s="464"/>
      <c r="U386" s="464"/>
      <c r="V386" s="464"/>
    </row>
    <row r="387" spans="1:22">
      <c r="A387" s="531"/>
      <c r="B387" s="532"/>
      <c r="C387" s="350"/>
      <c r="D387" s="350"/>
      <c r="E387" s="533"/>
      <c r="F387" s="533"/>
      <c r="G387" s="533"/>
      <c r="H387" s="533"/>
      <c r="I387" s="533"/>
      <c r="J387" s="533"/>
      <c r="K387" s="533"/>
      <c r="L387" s="533"/>
      <c r="M387" s="533"/>
      <c r="N387" s="532"/>
      <c r="O387" s="350"/>
      <c r="P387" s="464"/>
      <c r="Q387" s="464"/>
      <c r="R387" s="464"/>
      <c r="S387" s="464"/>
      <c r="T387" s="464"/>
      <c r="U387" s="464"/>
      <c r="V387" s="464"/>
    </row>
    <row r="388" spans="1:22">
      <c r="A388" s="531"/>
      <c r="B388" s="532"/>
      <c r="C388" s="350"/>
      <c r="D388" s="350"/>
      <c r="E388" s="533"/>
      <c r="F388" s="533"/>
      <c r="G388" s="533"/>
      <c r="H388" s="533"/>
      <c r="I388" s="533"/>
      <c r="J388" s="533"/>
      <c r="K388" s="533"/>
      <c r="L388" s="533"/>
      <c r="M388" s="533"/>
      <c r="N388" s="532"/>
      <c r="O388" s="350"/>
      <c r="P388" s="464"/>
      <c r="Q388" s="464"/>
      <c r="R388" s="464"/>
      <c r="S388" s="464"/>
      <c r="T388" s="464"/>
      <c r="U388" s="464"/>
      <c r="V388" s="464"/>
    </row>
    <row r="389" spans="1:22">
      <c r="A389" s="531"/>
      <c r="B389" s="532"/>
      <c r="C389" s="350"/>
      <c r="D389" s="350"/>
      <c r="E389" s="533"/>
      <c r="F389" s="533"/>
      <c r="G389" s="533"/>
      <c r="H389" s="533"/>
      <c r="I389" s="533"/>
      <c r="J389" s="533"/>
      <c r="K389" s="533"/>
      <c r="L389" s="533"/>
      <c r="M389" s="533"/>
      <c r="N389" s="532"/>
      <c r="O389" s="350"/>
      <c r="P389" s="464"/>
      <c r="Q389" s="464"/>
      <c r="R389" s="464"/>
      <c r="S389" s="464"/>
      <c r="T389" s="464"/>
      <c r="U389" s="464"/>
      <c r="V389" s="464"/>
    </row>
    <row r="390" spans="1:22">
      <c r="A390" s="531"/>
      <c r="B390" s="532"/>
      <c r="C390" s="350"/>
      <c r="D390" s="350"/>
      <c r="E390" s="533"/>
      <c r="F390" s="533"/>
      <c r="G390" s="533"/>
      <c r="H390" s="533"/>
      <c r="I390" s="533"/>
      <c r="J390" s="533"/>
      <c r="K390" s="533"/>
      <c r="L390" s="533"/>
      <c r="M390" s="533"/>
      <c r="N390" s="532"/>
      <c r="O390" s="350"/>
      <c r="P390" s="464"/>
      <c r="Q390" s="464"/>
      <c r="R390" s="464"/>
      <c r="S390" s="464"/>
      <c r="T390" s="464"/>
      <c r="U390" s="464"/>
      <c r="V390" s="464"/>
    </row>
    <row r="391" spans="1:22">
      <c r="A391" s="531"/>
      <c r="B391" s="532"/>
      <c r="C391" s="350"/>
      <c r="D391" s="350"/>
      <c r="E391" s="533"/>
      <c r="F391" s="533"/>
      <c r="G391" s="533"/>
      <c r="H391" s="533"/>
      <c r="I391" s="533"/>
      <c r="J391" s="533"/>
      <c r="K391" s="533"/>
      <c r="L391" s="533"/>
      <c r="M391" s="533"/>
      <c r="N391" s="532"/>
      <c r="O391" s="350"/>
      <c r="P391" s="464"/>
      <c r="Q391" s="464"/>
      <c r="R391" s="464"/>
      <c r="S391" s="464"/>
      <c r="T391" s="464"/>
      <c r="U391" s="464"/>
      <c r="V391" s="464"/>
    </row>
    <row r="392" spans="1:22">
      <c r="A392" s="531"/>
      <c r="B392" s="532"/>
      <c r="C392" s="350"/>
      <c r="D392" s="350"/>
      <c r="E392" s="533"/>
      <c r="F392" s="533"/>
      <c r="G392" s="533"/>
      <c r="H392" s="533"/>
      <c r="I392" s="533"/>
      <c r="J392" s="533"/>
      <c r="K392" s="533"/>
      <c r="L392" s="533"/>
      <c r="M392" s="533"/>
      <c r="N392" s="532"/>
      <c r="O392" s="350"/>
      <c r="P392" s="464"/>
      <c r="Q392" s="464"/>
      <c r="R392" s="464"/>
      <c r="S392" s="464"/>
      <c r="T392" s="464"/>
      <c r="U392" s="464"/>
      <c r="V392" s="464"/>
    </row>
    <row r="393" spans="1:22">
      <c r="A393" s="531"/>
      <c r="B393" s="532"/>
      <c r="C393" s="350"/>
      <c r="D393" s="350"/>
      <c r="E393" s="533"/>
      <c r="F393" s="533"/>
      <c r="G393" s="533"/>
      <c r="H393" s="533"/>
      <c r="I393" s="533"/>
      <c r="J393" s="533"/>
      <c r="K393" s="533"/>
      <c r="L393" s="533"/>
      <c r="M393" s="533"/>
      <c r="N393" s="532"/>
      <c r="O393" s="350"/>
      <c r="P393" s="464"/>
      <c r="Q393" s="464"/>
      <c r="R393" s="464"/>
      <c r="S393" s="464"/>
      <c r="T393" s="464"/>
      <c r="U393" s="464"/>
      <c r="V393" s="464"/>
    </row>
    <row r="394" spans="1:22">
      <c r="A394" s="531"/>
      <c r="B394" s="532"/>
      <c r="C394" s="350"/>
      <c r="D394" s="350"/>
      <c r="E394" s="533"/>
      <c r="F394" s="533"/>
      <c r="G394" s="533"/>
      <c r="H394" s="533"/>
      <c r="I394" s="533"/>
      <c r="J394" s="533"/>
      <c r="K394" s="533"/>
      <c r="L394" s="533"/>
      <c r="M394" s="533"/>
      <c r="N394" s="532"/>
      <c r="O394" s="350"/>
      <c r="P394" s="464"/>
      <c r="Q394" s="464"/>
      <c r="R394" s="464"/>
      <c r="S394" s="464"/>
      <c r="T394" s="464"/>
      <c r="U394" s="464"/>
      <c r="V394" s="464"/>
    </row>
    <row r="395" spans="1:22">
      <c r="A395" s="531"/>
      <c r="B395" s="532"/>
      <c r="C395" s="350"/>
      <c r="D395" s="350"/>
      <c r="E395" s="533"/>
      <c r="F395" s="533"/>
      <c r="G395" s="533"/>
      <c r="H395" s="533"/>
      <c r="I395" s="533"/>
      <c r="J395" s="533"/>
      <c r="K395" s="533"/>
      <c r="L395" s="533"/>
      <c r="M395" s="533"/>
      <c r="N395" s="532"/>
      <c r="O395" s="350"/>
      <c r="P395" s="464"/>
      <c r="Q395" s="464"/>
      <c r="R395" s="464"/>
      <c r="S395" s="464"/>
      <c r="T395" s="464"/>
      <c r="U395" s="464"/>
      <c r="V395" s="464"/>
    </row>
    <row r="396" spans="1:22">
      <c r="A396" s="531"/>
      <c r="B396" s="532"/>
      <c r="C396" s="350"/>
      <c r="D396" s="350"/>
      <c r="E396" s="533"/>
      <c r="F396" s="533"/>
      <c r="G396" s="533"/>
      <c r="H396" s="533"/>
      <c r="I396" s="533"/>
      <c r="J396" s="533"/>
      <c r="K396" s="533"/>
      <c r="L396" s="533"/>
      <c r="M396" s="533"/>
      <c r="N396" s="532"/>
      <c r="O396" s="350"/>
      <c r="P396" s="464"/>
      <c r="Q396" s="464"/>
      <c r="R396" s="464"/>
      <c r="S396" s="464"/>
      <c r="T396" s="464"/>
      <c r="U396" s="464"/>
      <c r="V396" s="464"/>
    </row>
    <row r="397" spans="1:22">
      <c r="A397" s="531"/>
      <c r="B397" s="532"/>
      <c r="C397" s="350"/>
      <c r="D397" s="350"/>
      <c r="E397" s="533"/>
      <c r="F397" s="533"/>
      <c r="G397" s="533"/>
      <c r="H397" s="533"/>
      <c r="I397" s="533"/>
      <c r="J397" s="533"/>
      <c r="K397" s="533"/>
      <c r="L397" s="533"/>
      <c r="M397" s="533"/>
      <c r="N397" s="532"/>
      <c r="O397" s="350"/>
      <c r="P397" s="464"/>
      <c r="Q397" s="464"/>
      <c r="R397" s="464"/>
      <c r="S397" s="464"/>
      <c r="T397" s="464"/>
      <c r="U397" s="464"/>
      <c r="V397" s="464"/>
    </row>
    <row r="398" spans="1:22">
      <c r="A398" s="531"/>
      <c r="B398" s="532"/>
      <c r="C398" s="350"/>
      <c r="D398" s="350"/>
      <c r="E398" s="533"/>
      <c r="F398" s="533"/>
      <c r="G398" s="533"/>
      <c r="H398" s="533"/>
      <c r="I398" s="533"/>
      <c r="J398" s="533"/>
      <c r="K398" s="533"/>
      <c r="L398" s="533"/>
      <c r="M398" s="533"/>
      <c r="N398" s="532"/>
      <c r="O398" s="350"/>
      <c r="P398" s="464"/>
      <c r="Q398" s="464"/>
      <c r="R398" s="464"/>
      <c r="S398" s="464"/>
      <c r="T398" s="464"/>
      <c r="U398" s="464"/>
      <c r="V398" s="464"/>
    </row>
    <row r="399" spans="1:22">
      <c r="A399" s="531"/>
      <c r="B399" s="532"/>
      <c r="C399" s="350"/>
      <c r="D399" s="350"/>
      <c r="E399" s="533"/>
      <c r="F399" s="533"/>
      <c r="G399" s="533"/>
      <c r="H399" s="533"/>
      <c r="I399" s="533"/>
      <c r="J399" s="533"/>
      <c r="K399" s="533"/>
      <c r="L399" s="533"/>
      <c r="M399" s="533"/>
      <c r="N399" s="532"/>
      <c r="O399" s="350"/>
      <c r="P399" s="464"/>
      <c r="Q399" s="464"/>
      <c r="R399" s="464"/>
      <c r="S399" s="464"/>
      <c r="T399" s="464"/>
      <c r="U399" s="464"/>
      <c r="V399" s="464"/>
    </row>
    <row r="400" spans="1:22">
      <c r="A400" s="531"/>
      <c r="B400" s="532"/>
      <c r="C400" s="350"/>
      <c r="D400" s="350"/>
      <c r="E400" s="533"/>
      <c r="F400" s="533"/>
      <c r="G400" s="533"/>
      <c r="H400" s="533"/>
      <c r="I400" s="533"/>
      <c r="J400" s="533"/>
      <c r="K400" s="533"/>
      <c r="L400" s="533"/>
      <c r="M400" s="533"/>
      <c r="N400" s="532"/>
      <c r="O400" s="350"/>
      <c r="P400" s="464"/>
      <c r="Q400" s="464"/>
      <c r="R400" s="464"/>
      <c r="S400" s="464"/>
      <c r="T400" s="464"/>
      <c r="U400" s="464"/>
      <c r="V400" s="464"/>
    </row>
    <row r="401" spans="1:22">
      <c r="A401" s="531"/>
      <c r="B401" s="532"/>
      <c r="C401" s="350"/>
      <c r="D401" s="350"/>
      <c r="E401" s="533"/>
      <c r="F401" s="533"/>
      <c r="G401" s="533"/>
      <c r="H401" s="533"/>
      <c r="I401" s="533"/>
      <c r="J401" s="533"/>
      <c r="K401" s="533"/>
      <c r="L401" s="533"/>
      <c r="M401" s="533"/>
      <c r="N401" s="532"/>
      <c r="O401" s="350"/>
      <c r="P401" s="464"/>
      <c r="Q401" s="464"/>
      <c r="R401" s="464"/>
      <c r="S401" s="464"/>
      <c r="T401" s="464"/>
      <c r="U401" s="464"/>
      <c r="V401" s="464"/>
    </row>
    <row r="402" spans="1:22">
      <c r="A402" s="531"/>
      <c r="B402" s="532"/>
      <c r="C402" s="350"/>
      <c r="D402" s="350"/>
      <c r="E402" s="533"/>
      <c r="F402" s="533"/>
      <c r="G402" s="533"/>
      <c r="H402" s="533"/>
      <c r="I402" s="533"/>
      <c r="J402" s="533"/>
      <c r="K402" s="533"/>
      <c r="L402" s="533"/>
      <c r="M402" s="533"/>
      <c r="N402" s="532"/>
      <c r="O402" s="350"/>
      <c r="P402" s="464"/>
      <c r="Q402" s="464"/>
      <c r="R402" s="464"/>
      <c r="S402" s="464"/>
      <c r="T402" s="464"/>
      <c r="U402" s="464"/>
      <c r="V402" s="464"/>
    </row>
    <row r="403" spans="1:22">
      <c r="A403" s="531"/>
      <c r="B403" s="532"/>
      <c r="C403" s="350"/>
      <c r="D403" s="350"/>
      <c r="E403" s="533"/>
      <c r="F403" s="533"/>
      <c r="G403" s="533"/>
      <c r="H403" s="533"/>
      <c r="I403" s="533"/>
      <c r="J403" s="533"/>
      <c r="K403" s="533"/>
      <c r="L403" s="533"/>
      <c r="M403" s="533"/>
      <c r="N403" s="532"/>
      <c r="O403" s="350"/>
      <c r="P403" s="464"/>
      <c r="Q403" s="464"/>
      <c r="R403" s="464"/>
      <c r="S403" s="464"/>
      <c r="T403" s="464"/>
      <c r="U403" s="464"/>
      <c r="V403" s="464"/>
    </row>
    <row r="404" spans="1:22">
      <c r="A404" s="531"/>
      <c r="B404" s="532"/>
      <c r="C404" s="350"/>
      <c r="D404" s="350"/>
      <c r="E404" s="533"/>
      <c r="F404" s="533"/>
      <c r="G404" s="533"/>
      <c r="H404" s="533"/>
      <c r="I404" s="533"/>
      <c r="J404" s="533"/>
      <c r="K404" s="533"/>
      <c r="L404" s="533"/>
      <c r="M404" s="533"/>
      <c r="N404" s="532"/>
      <c r="O404" s="350"/>
      <c r="P404" s="464"/>
      <c r="Q404" s="464"/>
      <c r="R404" s="464"/>
      <c r="S404" s="464"/>
      <c r="T404" s="464"/>
      <c r="U404" s="464"/>
      <c r="V404" s="464"/>
    </row>
    <row r="405" spans="1:22">
      <c r="A405" s="531"/>
      <c r="B405" s="532"/>
      <c r="C405" s="350"/>
      <c r="D405" s="350"/>
      <c r="E405" s="533"/>
      <c r="F405" s="533"/>
      <c r="G405" s="533"/>
      <c r="H405" s="533"/>
      <c r="I405" s="533"/>
      <c r="J405" s="533"/>
      <c r="K405" s="533"/>
      <c r="L405" s="533"/>
      <c r="M405" s="533"/>
      <c r="N405" s="532"/>
      <c r="O405" s="350"/>
      <c r="P405" s="464"/>
      <c r="Q405" s="464"/>
      <c r="R405" s="464"/>
      <c r="S405" s="464"/>
      <c r="T405" s="464"/>
      <c r="U405" s="464"/>
      <c r="V405" s="464"/>
    </row>
    <row r="406" spans="1:22">
      <c r="A406" s="531"/>
      <c r="B406" s="532"/>
      <c r="C406" s="350"/>
      <c r="D406" s="350"/>
      <c r="E406" s="533"/>
      <c r="F406" s="533"/>
      <c r="G406" s="533"/>
      <c r="H406" s="533"/>
      <c r="I406" s="533"/>
      <c r="J406" s="533"/>
      <c r="K406" s="533"/>
      <c r="L406" s="533"/>
      <c r="M406" s="533"/>
      <c r="N406" s="532"/>
      <c r="O406" s="350"/>
      <c r="P406" s="464"/>
      <c r="Q406" s="464"/>
      <c r="R406" s="464"/>
      <c r="S406" s="464"/>
      <c r="T406" s="464"/>
      <c r="U406" s="464"/>
      <c r="V406" s="464"/>
    </row>
    <row r="407" spans="1:22">
      <c r="A407" s="531"/>
      <c r="B407" s="532"/>
      <c r="C407" s="350"/>
      <c r="D407" s="350"/>
      <c r="E407" s="533"/>
      <c r="F407" s="533"/>
      <c r="G407" s="533"/>
      <c r="H407" s="533"/>
      <c r="I407" s="533"/>
      <c r="J407" s="533"/>
      <c r="K407" s="533"/>
      <c r="L407" s="533"/>
      <c r="M407" s="533"/>
      <c r="N407" s="532"/>
      <c r="O407" s="350"/>
      <c r="P407" s="464"/>
      <c r="Q407" s="464"/>
      <c r="R407" s="464"/>
      <c r="S407" s="464"/>
      <c r="T407" s="464"/>
      <c r="U407" s="464"/>
      <c r="V407" s="464"/>
    </row>
    <row r="408" spans="1:22">
      <c r="A408" s="531"/>
      <c r="B408" s="532"/>
      <c r="C408" s="350"/>
      <c r="D408" s="350"/>
      <c r="E408" s="533"/>
      <c r="F408" s="533"/>
      <c r="G408" s="533"/>
      <c r="H408" s="533"/>
      <c r="I408" s="533"/>
      <c r="J408" s="533"/>
      <c r="K408" s="533"/>
      <c r="L408" s="533"/>
      <c r="M408" s="533"/>
      <c r="N408" s="532"/>
      <c r="O408" s="350"/>
      <c r="P408" s="464"/>
      <c r="Q408" s="464"/>
      <c r="R408" s="464"/>
      <c r="S408" s="464"/>
      <c r="T408" s="464"/>
      <c r="U408" s="464"/>
      <c r="V408" s="464"/>
    </row>
    <row r="409" spans="1:22">
      <c r="A409" s="531"/>
      <c r="B409" s="532"/>
      <c r="C409" s="350"/>
      <c r="D409" s="350"/>
      <c r="E409" s="533"/>
      <c r="F409" s="533"/>
      <c r="G409" s="533"/>
      <c r="H409" s="533"/>
      <c r="I409" s="533"/>
      <c r="J409" s="533"/>
      <c r="K409" s="533"/>
      <c r="L409" s="533"/>
      <c r="M409" s="533"/>
      <c r="N409" s="532"/>
      <c r="O409" s="350"/>
      <c r="P409" s="464"/>
      <c r="Q409" s="464"/>
      <c r="R409" s="464"/>
      <c r="S409" s="464"/>
      <c r="T409" s="464"/>
      <c r="U409" s="464"/>
      <c r="V409" s="464"/>
    </row>
    <row r="410" spans="1:22">
      <c r="A410" s="531"/>
      <c r="B410" s="532"/>
      <c r="C410" s="350"/>
      <c r="D410" s="350"/>
      <c r="E410" s="533"/>
      <c r="F410" s="533"/>
      <c r="G410" s="533"/>
      <c r="H410" s="533"/>
      <c r="I410" s="533"/>
      <c r="J410" s="533"/>
      <c r="K410" s="533"/>
      <c r="L410" s="533"/>
      <c r="M410" s="533"/>
      <c r="N410" s="532"/>
      <c r="O410" s="350"/>
      <c r="P410" s="464"/>
      <c r="Q410" s="464"/>
      <c r="R410" s="464"/>
      <c r="S410" s="464"/>
      <c r="T410" s="464"/>
      <c r="U410" s="464"/>
      <c r="V410" s="464"/>
    </row>
    <row r="411" spans="1:22">
      <c r="A411" s="531"/>
      <c r="B411" s="532"/>
      <c r="C411" s="350"/>
      <c r="D411" s="350"/>
      <c r="E411" s="533"/>
      <c r="F411" s="533"/>
      <c r="G411" s="533"/>
      <c r="H411" s="533"/>
      <c r="I411" s="533"/>
      <c r="J411" s="533"/>
      <c r="K411" s="533"/>
      <c r="L411" s="533"/>
      <c r="M411" s="533"/>
      <c r="N411" s="532"/>
      <c r="O411" s="350"/>
      <c r="P411" s="464"/>
      <c r="Q411" s="464"/>
      <c r="R411" s="464"/>
      <c r="S411" s="464"/>
      <c r="T411" s="464"/>
      <c r="U411" s="464"/>
      <c r="V411" s="464"/>
    </row>
    <row r="412" spans="1:22">
      <c r="A412" s="531"/>
      <c r="B412" s="532"/>
      <c r="C412" s="350"/>
      <c r="D412" s="350"/>
      <c r="E412" s="533"/>
      <c r="F412" s="533"/>
      <c r="G412" s="533"/>
      <c r="H412" s="533"/>
      <c r="I412" s="533"/>
      <c r="J412" s="533"/>
      <c r="K412" s="533"/>
      <c r="L412" s="533"/>
      <c r="M412" s="533"/>
      <c r="N412" s="532"/>
      <c r="O412" s="350"/>
      <c r="P412" s="464"/>
      <c r="Q412" s="464"/>
      <c r="R412" s="464"/>
      <c r="S412" s="464"/>
      <c r="T412" s="464"/>
      <c r="U412" s="464"/>
      <c r="V412" s="464"/>
    </row>
    <row r="413" spans="1:22">
      <c r="A413" s="531"/>
      <c r="B413" s="532"/>
      <c r="C413" s="350"/>
      <c r="D413" s="350"/>
      <c r="E413" s="533"/>
      <c r="F413" s="533"/>
      <c r="G413" s="533"/>
      <c r="H413" s="533"/>
      <c r="I413" s="533"/>
      <c r="J413" s="533"/>
      <c r="K413" s="533"/>
      <c r="L413" s="533"/>
      <c r="M413" s="533"/>
      <c r="N413" s="532"/>
      <c r="O413" s="350"/>
      <c r="P413" s="464"/>
      <c r="Q413" s="464"/>
      <c r="R413" s="464"/>
      <c r="S413" s="464"/>
      <c r="T413" s="464"/>
      <c r="U413" s="464"/>
      <c r="V413" s="464"/>
    </row>
    <row r="414" spans="1:22">
      <c r="A414" s="531"/>
      <c r="B414" s="532"/>
      <c r="C414" s="350"/>
      <c r="D414" s="350"/>
      <c r="E414" s="533"/>
      <c r="F414" s="533"/>
      <c r="G414" s="533"/>
      <c r="H414" s="533"/>
      <c r="I414" s="533"/>
      <c r="J414" s="533"/>
      <c r="K414" s="533"/>
      <c r="L414" s="533"/>
      <c r="M414" s="533"/>
      <c r="N414" s="532"/>
      <c r="O414" s="350"/>
      <c r="P414" s="464"/>
      <c r="Q414" s="464"/>
      <c r="R414" s="464"/>
      <c r="S414" s="464"/>
      <c r="T414" s="464"/>
      <c r="U414" s="464"/>
      <c r="V414" s="464"/>
    </row>
    <row r="415" spans="1:22">
      <c r="A415" s="531"/>
      <c r="B415" s="532"/>
      <c r="C415" s="350"/>
      <c r="D415" s="350"/>
      <c r="E415" s="533"/>
      <c r="F415" s="533"/>
      <c r="G415" s="533"/>
      <c r="H415" s="533"/>
      <c r="I415" s="533"/>
      <c r="J415" s="533"/>
      <c r="K415" s="533"/>
      <c r="L415" s="533"/>
      <c r="M415" s="533"/>
      <c r="N415" s="532"/>
      <c r="O415" s="350"/>
      <c r="P415" s="464"/>
      <c r="Q415" s="464"/>
      <c r="R415" s="464"/>
      <c r="S415" s="464"/>
      <c r="T415" s="464"/>
      <c r="U415" s="464"/>
      <c r="V415" s="464"/>
    </row>
    <row r="416" spans="1:22">
      <c r="A416" s="531"/>
      <c r="B416" s="532"/>
      <c r="C416" s="350"/>
      <c r="D416" s="350"/>
      <c r="E416" s="533"/>
      <c r="F416" s="533"/>
      <c r="G416" s="533"/>
      <c r="H416" s="533"/>
      <c r="I416" s="533"/>
      <c r="J416" s="533"/>
      <c r="K416" s="533"/>
      <c r="L416" s="533"/>
      <c r="M416" s="533"/>
      <c r="N416" s="532"/>
      <c r="O416" s="350"/>
      <c r="P416" s="464"/>
      <c r="Q416" s="464"/>
      <c r="R416" s="464"/>
      <c r="S416" s="464"/>
      <c r="T416" s="464"/>
      <c r="U416" s="464"/>
      <c r="V416" s="464"/>
    </row>
    <row r="417" spans="1:22">
      <c r="A417" s="531"/>
      <c r="B417" s="532"/>
      <c r="C417" s="350"/>
      <c r="D417" s="350"/>
      <c r="E417" s="533"/>
      <c r="F417" s="533"/>
      <c r="G417" s="533"/>
      <c r="H417" s="533"/>
      <c r="I417" s="533"/>
      <c r="J417" s="533"/>
      <c r="K417" s="533"/>
      <c r="L417" s="533"/>
      <c r="M417" s="533"/>
      <c r="N417" s="532"/>
      <c r="O417" s="350"/>
      <c r="P417" s="464"/>
      <c r="Q417" s="464"/>
      <c r="R417" s="464"/>
      <c r="S417" s="464"/>
      <c r="T417" s="464"/>
      <c r="U417" s="464"/>
      <c r="V417" s="464"/>
    </row>
    <row r="418" spans="1:22">
      <c r="A418" s="531"/>
      <c r="B418" s="532"/>
      <c r="C418" s="350"/>
      <c r="D418" s="350"/>
      <c r="E418" s="533"/>
      <c r="F418" s="533"/>
      <c r="G418" s="533"/>
      <c r="H418" s="533"/>
      <c r="I418" s="533"/>
      <c r="J418" s="533"/>
      <c r="K418" s="533"/>
      <c r="L418" s="533"/>
      <c r="M418" s="533"/>
      <c r="N418" s="532"/>
      <c r="O418" s="350"/>
      <c r="P418" s="464"/>
      <c r="Q418" s="464"/>
      <c r="R418" s="464"/>
      <c r="S418" s="464"/>
      <c r="T418" s="464"/>
      <c r="U418" s="464"/>
      <c r="V418" s="464"/>
    </row>
    <row r="419" spans="1:22">
      <c r="A419" s="531"/>
      <c r="B419" s="532"/>
      <c r="C419" s="350"/>
      <c r="D419" s="350"/>
      <c r="E419" s="533"/>
      <c r="F419" s="533"/>
      <c r="G419" s="533"/>
      <c r="H419" s="533"/>
      <c r="I419" s="533"/>
      <c r="J419" s="533"/>
      <c r="K419" s="533"/>
      <c r="L419" s="533"/>
      <c r="M419" s="533"/>
      <c r="N419" s="532"/>
      <c r="O419" s="350"/>
      <c r="P419" s="464"/>
      <c r="Q419" s="464"/>
      <c r="R419" s="464"/>
      <c r="S419" s="464"/>
      <c r="T419" s="464"/>
      <c r="U419" s="464"/>
      <c r="V419" s="464"/>
    </row>
    <row r="420" spans="1:22">
      <c r="A420" s="531"/>
      <c r="B420" s="532"/>
      <c r="C420" s="350"/>
      <c r="D420" s="350"/>
      <c r="E420" s="533"/>
      <c r="F420" s="533"/>
      <c r="G420" s="533"/>
      <c r="H420" s="533"/>
      <c r="I420" s="533"/>
      <c r="J420" s="533"/>
      <c r="K420" s="533"/>
      <c r="L420" s="533"/>
      <c r="M420" s="533"/>
      <c r="N420" s="532"/>
      <c r="O420" s="350"/>
      <c r="P420" s="464"/>
      <c r="Q420" s="464"/>
      <c r="R420" s="464"/>
      <c r="S420" s="464"/>
      <c r="T420" s="464"/>
      <c r="U420" s="464"/>
      <c r="V420" s="464"/>
    </row>
    <row r="421" spans="1:22">
      <c r="A421" s="531"/>
      <c r="B421" s="532"/>
      <c r="C421" s="350"/>
      <c r="D421" s="350"/>
      <c r="E421" s="533"/>
      <c r="F421" s="533"/>
      <c r="G421" s="533"/>
      <c r="H421" s="533"/>
      <c r="I421" s="533"/>
      <c r="J421" s="533"/>
      <c r="K421" s="533"/>
      <c r="L421" s="533"/>
      <c r="M421" s="533"/>
      <c r="N421" s="532"/>
      <c r="O421" s="350"/>
      <c r="P421" s="464"/>
      <c r="Q421" s="464"/>
      <c r="R421" s="464"/>
      <c r="S421" s="464"/>
      <c r="T421" s="464"/>
      <c r="U421" s="464"/>
      <c r="V421" s="464"/>
    </row>
    <row r="422" spans="1:22">
      <c r="A422" s="531"/>
      <c r="B422" s="532"/>
      <c r="C422" s="350"/>
      <c r="D422" s="350"/>
      <c r="E422" s="533"/>
      <c r="F422" s="533"/>
      <c r="G422" s="533"/>
      <c r="H422" s="533"/>
      <c r="I422" s="533"/>
      <c r="J422" s="533"/>
      <c r="K422" s="533"/>
      <c r="L422" s="533"/>
      <c r="M422" s="533"/>
      <c r="N422" s="532"/>
      <c r="O422" s="350"/>
      <c r="P422" s="464"/>
      <c r="Q422" s="464"/>
      <c r="R422" s="464"/>
      <c r="S422" s="464"/>
      <c r="T422" s="464"/>
      <c r="U422" s="464"/>
      <c r="V422" s="464"/>
    </row>
    <row r="423" spans="1:22">
      <c r="A423" s="531"/>
      <c r="B423" s="532"/>
      <c r="C423" s="350"/>
      <c r="D423" s="350"/>
      <c r="E423" s="533"/>
      <c r="F423" s="533"/>
      <c r="G423" s="533"/>
      <c r="H423" s="533"/>
      <c r="I423" s="533"/>
      <c r="J423" s="533"/>
      <c r="K423" s="533"/>
      <c r="L423" s="533"/>
      <c r="M423" s="533"/>
      <c r="N423" s="532"/>
      <c r="O423" s="350"/>
      <c r="P423" s="464"/>
      <c r="Q423" s="464"/>
      <c r="R423" s="464"/>
      <c r="S423" s="464"/>
      <c r="T423" s="464"/>
      <c r="U423" s="464"/>
      <c r="V423" s="464"/>
    </row>
    <row r="424" spans="1:22">
      <c r="A424" s="531"/>
      <c r="B424" s="532"/>
      <c r="C424" s="350"/>
      <c r="D424" s="350"/>
      <c r="E424" s="533"/>
      <c r="F424" s="533"/>
      <c r="G424" s="533"/>
      <c r="H424" s="533"/>
      <c r="I424" s="533"/>
      <c r="J424" s="533"/>
      <c r="K424" s="533"/>
      <c r="L424" s="533"/>
      <c r="M424" s="533"/>
      <c r="N424" s="532"/>
      <c r="O424" s="350"/>
      <c r="P424" s="464"/>
      <c r="Q424" s="464"/>
      <c r="R424" s="464"/>
      <c r="S424" s="464"/>
      <c r="T424" s="464"/>
      <c r="U424" s="464"/>
      <c r="V424" s="464"/>
    </row>
    <row r="425" spans="1:22">
      <c r="A425" s="531"/>
      <c r="B425" s="532"/>
      <c r="C425" s="350"/>
      <c r="D425" s="350"/>
      <c r="E425" s="533"/>
      <c r="F425" s="533"/>
      <c r="G425" s="533"/>
      <c r="H425" s="533"/>
      <c r="I425" s="533"/>
      <c r="J425" s="533"/>
      <c r="K425" s="533"/>
      <c r="L425" s="533"/>
      <c r="M425" s="533"/>
      <c r="N425" s="532"/>
      <c r="O425" s="350"/>
      <c r="P425" s="464"/>
      <c r="Q425" s="464"/>
      <c r="R425" s="464"/>
      <c r="S425" s="464"/>
      <c r="T425" s="464"/>
      <c r="U425" s="464"/>
      <c r="V425" s="464"/>
    </row>
    <row r="426" spans="1:22">
      <c r="A426" s="531"/>
      <c r="B426" s="532"/>
      <c r="C426" s="350"/>
      <c r="D426" s="350"/>
      <c r="E426" s="533"/>
      <c r="F426" s="533"/>
      <c r="G426" s="533"/>
      <c r="H426" s="533"/>
      <c r="I426" s="533"/>
      <c r="J426" s="533"/>
      <c r="K426" s="533"/>
      <c r="L426" s="533"/>
      <c r="M426" s="533"/>
      <c r="N426" s="532"/>
      <c r="O426" s="350"/>
      <c r="P426" s="464"/>
      <c r="Q426" s="464"/>
      <c r="R426" s="464"/>
      <c r="S426" s="464"/>
      <c r="T426" s="464"/>
      <c r="U426" s="464"/>
      <c r="V426" s="464"/>
    </row>
    <row r="427" spans="1:22">
      <c r="A427" s="531"/>
      <c r="B427" s="532"/>
      <c r="C427" s="350"/>
      <c r="D427" s="350"/>
      <c r="E427" s="533"/>
      <c r="F427" s="533"/>
      <c r="G427" s="533"/>
      <c r="H427" s="533"/>
      <c r="I427" s="533"/>
      <c r="J427" s="533"/>
      <c r="K427" s="533"/>
      <c r="L427" s="533"/>
      <c r="M427" s="533"/>
      <c r="N427" s="532"/>
      <c r="O427" s="350"/>
      <c r="P427" s="464"/>
      <c r="Q427" s="464"/>
      <c r="R427" s="464"/>
      <c r="S427" s="464"/>
      <c r="T427" s="464"/>
      <c r="U427" s="464"/>
      <c r="V427" s="464"/>
    </row>
    <row r="428" spans="1:22">
      <c r="A428" s="531"/>
      <c r="B428" s="532"/>
      <c r="C428" s="350"/>
      <c r="D428" s="350"/>
      <c r="E428" s="533"/>
      <c r="F428" s="533"/>
      <c r="G428" s="533"/>
      <c r="H428" s="533"/>
      <c r="I428" s="533"/>
      <c r="J428" s="533"/>
      <c r="K428" s="533"/>
      <c r="L428" s="533"/>
      <c r="M428" s="533"/>
      <c r="N428" s="532"/>
      <c r="O428" s="350"/>
      <c r="P428" s="464"/>
      <c r="Q428" s="464"/>
      <c r="R428" s="464"/>
      <c r="S428" s="464"/>
      <c r="T428" s="464"/>
      <c r="U428" s="464"/>
      <c r="V428" s="464"/>
    </row>
    <row r="429" spans="1:22">
      <c r="A429" s="531"/>
      <c r="B429" s="532"/>
      <c r="C429" s="350"/>
      <c r="D429" s="350"/>
      <c r="E429" s="533"/>
      <c r="F429" s="533"/>
      <c r="G429" s="533"/>
      <c r="H429" s="533"/>
      <c r="I429" s="533"/>
      <c r="J429" s="533"/>
      <c r="K429" s="533"/>
      <c r="L429" s="533"/>
      <c r="M429" s="533"/>
      <c r="N429" s="532"/>
      <c r="O429" s="350"/>
      <c r="P429" s="464"/>
      <c r="Q429" s="464"/>
      <c r="R429" s="464"/>
      <c r="S429" s="464"/>
      <c r="T429" s="464"/>
      <c r="U429" s="464"/>
      <c r="V429" s="464"/>
    </row>
    <row r="430" spans="1:22">
      <c r="A430" s="531"/>
      <c r="B430" s="532"/>
      <c r="C430" s="350"/>
      <c r="D430" s="350"/>
      <c r="E430" s="533"/>
      <c r="F430" s="533"/>
      <c r="G430" s="533"/>
      <c r="H430" s="533"/>
      <c r="I430" s="533"/>
      <c r="J430" s="533"/>
      <c r="K430" s="533"/>
      <c r="L430" s="533"/>
      <c r="M430" s="533"/>
      <c r="N430" s="532"/>
      <c r="O430" s="350"/>
      <c r="P430" s="464"/>
      <c r="Q430" s="464"/>
      <c r="R430" s="464"/>
      <c r="S430" s="464"/>
      <c r="T430" s="464"/>
      <c r="U430" s="464"/>
      <c r="V430" s="464"/>
    </row>
    <row r="431" spans="1:22">
      <c r="A431" s="531"/>
      <c r="B431" s="532"/>
      <c r="C431" s="350"/>
      <c r="D431" s="350"/>
      <c r="E431" s="533"/>
      <c r="F431" s="533"/>
      <c r="G431" s="533"/>
      <c r="H431" s="533"/>
      <c r="I431" s="533"/>
      <c r="J431" s="533"/>
      <c r="K431" s="533"/>
      <c r="L431" s="533"/>
      <c r="M431" s="533"/>
      <c r="N431" s="532"/>
      <c r="O431" s="350"/>
      <c r="P431" s="464"/>
      <c r="Q431" s="464"/>
      <c r="R431" s="464"/>
      <c r="S431" s="464"/>
      <c r="T431" s="464"/>
      <c r="U431" s="464"/>
      <c r="V431" s="464"/>
    </row>
    <row r="432" spans="1:22">
      <c r="A432" s="531"/>
      <c r="B432" s="532"/>
      <c r="C432" s="350"/>
      <c r="D432" s="350"/>
      <c r="E432" s="533"/>
      <c r="F432" s="533"/>
      <c r="G432" s="533"/>
      <c r="H432" s="533"/>
      <c r="I432" s="533"/>
      <c r="J432" s="533"/>
      <c r="K432" s="533"/>
      <c r="L432" s="533"/>
      <c r="M432" s="533"/>
      <c r="N432" s="532"/>
      <c r="O432" s="350"/>
      <c r="P432" s="464"/>
      <c r="Q432" s="464"/>
      <c r="R432" s="464"/>
      <c r="S432" s="464"/>
      <c r="T432" s="464"/>
      <c r="U432" s="464"/>
      <c r="V432" s="464"/>
    </row>
    <row r="433" spans="1:22">
      <c r="A433" s="531"/>
      <c r="B433" s="532"/>
      <c r="C433" s="350"/>
      <c r="D433" s="350"/>
      <c r="E433" s="533"/>
      <c r="F433" s="533"/>
      <c r="G433" s="533"/>
      <c r="H433" s="533"/>
      <c r="I433" s="533"/>
      <c r="J433" s="533"/>
      <c r="K433" s="533"/>
      <c r="L433" s="533"/>
      <c r="M433" s="533"/>
      <c r="N433" s="532"/>
      <c r="O433" s="350"/>
      <c r="P433" s="464"/>
      <c r="Q433" s="464"/>
      <c r="R433" s="464"/>
      <c r="S433" s="464"/>
      <c r="T433" s="464"/>
      <c r="U433" s="464"/>
      <c r="V433" s="464"/>
    </row>
    <row r="434" spans="1:22">
      <c r="A434" s="531"/>
      <c r="B434" s="532"/>
      <c r="C434" s="350"/>
      <c r="D434" s="350"/>
      <c r="E434" s="533"/>
      <c r="F434" s="533"/>
      <c r="G434" s="533"/>
      <c r="H434" s="533"/>
      <c r="I434" s="533"/>
      <c r="J434" s="533"/>
      <c r="K434" s="533"/>
      <c r="L434" s="533"/>
      <c r="M434" s="533"/>
      <c r="N434" s="532"/>
      <c r="O434" s="350"/>
      <c r="P434" s="464"/>
      <c r="Q434" s="464"/>
      <c r="R434" s="464"/>
      <c r="S434" s="464"/>
      <c r="T434" s="464"/>
      <c r="U434" s="464"/>
      <c r="V434" s="464"/>
    </row>
    <row r="435" spans="1:22">
      <c r="A435" s="531"/>
      <c r="B435" s="532"/>
      <c r="C435" s="350"/>
      <c r="D435" s="350"/>
      <c r="E435" s="533"/>
      <c r="F435" s="533"/>
      <c r="G435" s="533"/>
      <c r="H435" s="533"/>
      <c r="I435" s="533"/>
      <c r="J435" s="533"/>
      <c r="K435" s="533"/>
      <c r="L435" s="533"/>
      <c r="M435" s="533"/>
      <c r="N435" s="532"/>
      <c r="O435" s="350"/>
      <c r="P435" s="464"/>
      <c r="Q435" s="464"/>
      <c r="R435" s="464"/>
      <c r="S435" s="464"/>
      <c r="T435" s="464"/>
      <c r="U435" s="464"/>
      <c r="V435" s="464"/>
    </row>
    <row r="436" spans="1:22">
      <c r="A436" s="531"/>
      <c r="B436" s="532"/>
      <c r="C436" s="350"/>
      <c r="D436" s="350"/>
      <c r="E436" s="533"/>
      <c r="F436" s="533"/>
      <c r="G436" s="533"/>
      <c r="H436" s="533"/>
      <c r="I436" s="533"/>
      <c r="J436" s="533"/>
      <c r="K436" s="533"/>
      <c r="L436" s="533"/>
      <c r="M436" s="533"/>
      <c r="N436" s="532"/>
      <c r="O436" s="350"/>
      <c r="P436" s="464"/>
      <c r="Q436" s="464"/>
      <c r="R436" s="464"/>
      <c r="S436" s="464"/>
      <c r="T436" s="464"/>
      <c r="U436" s="464"/>
      <c r="V436" s="464"/>
    </row>
    <row r="437" spans="1:22">
      <c r="A437" s="531"/>
      <c r="B437" s="532"/>
      <c r="C437" s="350"/>
      <c r="D437" s="350"/>
      <c r="E437" s="533"/>
      <c r="F437" s="533"/>
      <c r="G437" s="533"/>
      <c r="H437" s="533"/>
      <c r="I437" s="533"/>
      <c r="J437" s="533"/>
      <c r="K437" s="533"/>
      <c r="L437" s="533"/>
      <c r="M437" s="533"/>
      <c r="N437" s="532"/>
      <c r="O437" s="350"/>
      <c r="P437" s="464"/>
      <c r="Q437" s="464"/>
      <c r="R437" s="464"/>
      <c r="S437" s="464"/>
      <c r="T437" s="464"/>
      <c r="U437" s="464"/>
      <c r="V437" s="464"/>
    </row>
    <row r="438" spans="1:22">
      <c r="A438" s="531"/>
      <c r="B438" s="532"/>
      <c r="C438" s="350"/>
      <c r="D438" s="350"/>
      <c r="E438" s="533"/>
      <c r="F438" s="533"/>
      <c r="G438" s="533"/>
      <c r="H438" s="533"/>
      <c r="I438" s="533"/>
      <c r="J438" s="533"/>
      <c r="K438" s="533"/>
      <c r="L438" s="533"/>
      <c r="M438" s="533"/>
      <c r="N438" s="532"/>
      <c r="O438" s="350"/>
      <c r="P438" s="464"/>
      <c r="Q438" s="464"/>
      <c r="R438" s="464"/>
      <c r="S438" s="464"/>
      <c r="T438" s="464"/>
      <c r="U438" s="464"/>
      <c r="V438" s="464"/>
    </row>
    <row r="439" spans="1:22">
      <c r="A439" s="531"/>
      <c r="B439" s="532"/>
      <c r="C439" s="350"/>
      <c r="D439" s="350"/>
      <c r="E439" s="533"/>
      <c r="F439" s="533"/>
      <c r="G439" s="533"/>
      <c r="H439" s="533"/>
      <c r="I439" s="533"/>
      <c r="J439" s="533"/>
      <c r="K439" s="533"/>
      <c r="L439" s="533"/>
      <c r="M439" s="533"/>
      <c r="N439" s="532"/>
      <c r="O439" s="350"/>
      <c r="P439" s="464"/>
      <c r="Q439" s="464"/>
      <c r="R439" s="464"/>
      <c r="S439" s="464"/>
      <c r="T439" s="464"/>
      <c r="U439" s="464"/>
      <c r="V439" s="464"/>
    </row>
    <row r="440" spans="1:22">
      <c r="A440" s="531"/>
      <c r="B440" s="532"/>
      <c r="C440" s="350"/>
      <c r="D440" s="350"/>
      <c r="E440" s="533"/>
      <c r="F440" s="533"/>
      <c r="G440" s="533"/>
      <c r="H440" s="533"/>
      <c r="I440" s="533"/>
      <c r="J440" s="533"/>
      <c r="K440" s="533"/>
      <c r="L440" s="533"/>
      <c r="M440" s="533"/>
      <c r="N440" s="532"/>
      <c r="O440" s="350"/>
      <c r="P440" s="464"/>
      <c r="Q440" s="464"/>
      <c r="R440" s="464"/>
      <c r="S440" s="464"/>
      <c r="T440" s="464"/>
      <c r="U440" s="464"/>
      <c r="V440" s="464"/>
    </row>
    <row r="441" spans="1:22">
      <c r="A441" s="531"/>
      <c r="B441" s="532"/>
      <c r="C441" s="350"/>
      <c r="D441" s="350"/>
      <c r="E441" s="533"/>
      <c r="F441" s="533"/>
      <c r="G441" s="533"/>
      <c r="H441" s="533"/>
      <c r="I441" s="533"/>
      <c r="J441" s="533"/>
      <c r="K441" s="533"/>
      <c r="L441" s="533"/>
      <c r="M441" s="533"/>
      <c r="N441" s="532"/>
      <c r="O441" s="350"/>
      <c r="P441" s="464"/>
      <c r="Q441" s="464"/>
      <c r="R441" s="464"/>
      <c r="S441" s="464"/>
      <c r="T441" s="464"/>
      <c r="U441" s="464"/>
      <c r="V441" s="464"/>
    </row>
    <row r="442" spans="1:22">
      <c r="A442" s="531"/>
      <c r="B442" s="532"/>
      <c r="C442" s="350"/>
      <c r="D442" s="350"/>
      <c r="E442" s="533"/>
      <c r="F442" s="533"/>
      <c r="G442" s="533"/>
      <c r="H442" s="533"/>
      <c r="I442" s="533"/>
      <c r="J442" s="533"/>
      <c r="K442" s="533"/>
      <c r="L442" s="533"/>
      <c r="M442" s="533"/>
      <c r="N442" s="532"/>
      <c r="O442" s="350"/>
      <c r="P442" s="464"/>
      <c r="Q442" s="464"/>
      <c r="R442" s="464"/>
      <c r="S442" s="464"/>
      <c r="T442" s="464"/>
      <c r="U442" s="464"/>
      <c r="V442" s="464"/>
    </row>
    <row r="443" spans="1:22">
      <c r="A443" s="531"/>
      <c r="B443" s="532"/>
      <c r="C443" s="350"/>
      <c r="D443" s="350"/>
      <c r="E443" s="533"/>
      <c r="F443" s="533"/>
      <c r="G443" s="533"/>
      <c r="H443" s="533"/>
      <c r="I443" s="533"/>
      <c r="J443" s="533"/>
      <c r="K443" s="533"/>
      <c r="L443" s="533"/>
      <c r="M443" s="533"/>
      <c r="N443" s="532"/>
      <c r="O443" s="350"/>
      <c r="P443" s="464"/>
      <c r="Q443" s="464"/>
      <c r="R443" s="464"/>
      <c r="S443" s="464"/>
      <c r="T443" s="464"/>
      <c r="U443" s="464"/>
      <c r="V443" s="464"/>
    </row>
    <row r="444" spans="1:22">
      <c r="A444" s="531"/>
      <c r="B444" s="532"/>
      <c r="C444" s="350"/>
      <c r="D444" s="350"/>
      <c r="E444" s="533"/>
      <c r="F444" s="533"/>
      <c r="G444" s="533"/>
      <c r="H444" s="533"/>
      <c r="I444" s="533"/>
      <c r="J444" s="533"/>
      <c r="K444" s="533"/>
      <c r="L444" s="533"/>
      <c r="M444" s="533"/>
      <c r="N444" s="532"/>
      <c r="O444" s="350"/>
      <c r="P444" s="464"/>
      <c r="Q444" s="464"/>
      <c r="R444" s="464"/>
      <c r="S444" s="464"/>
      <c r="T444" s="464"/>
      <c r="U444" s="464"/>
      <c r="V444" s="464"/>
    </row>
    <row r="445" spans="1:22">
      <c r="A445" s="531"/>
      <c r="B445" s="532"/>
      <c r="C445" s="350"/>
      <c r="D445" s="350"/>
      <c r="E445" s="533"/>
      <c r="F445" s="533"/>
      <c r="G445" s="533"/>
      <c r="H445" s="533"/>
      <c r="I445" s="533"/>
      <c r="J445" s="533"/>
      <c r="K445" s="533"/>
      <c r="L445" s="533"/>
      <c r="M445" s="533"/>
      <c r="N445" s="532"/>
      <c r="O445" s="350"/>
      <c r="P445" s="464"/>
      <c r="Q445" s="464"/>
      <c r="R445" s="464"/>
      <c r="S445" s="464"/>
      <c r="T445" s="464"/>
      <c r="U445" s="464"/>
      <c r="V445" s="464"/>
    </row>
    <row r="446" spans="1:22">
      <c r="A446" s="531"/>
      <c r="B446" s="532"/>
      <c r="C446" s="350"/>
      <c r="D446" s="350"/>
      <c r="E446" s="533"/>
      <c r="F446" s="533"/>
      <c r="G446" s="533"/>
      <c r="H446" s="533"/>
      <c r="I446" s="533"/>
      <c r="J446" s="533"/>
      <c r="K446" s="533"/>
      <c r="L446" s="533"/>
      <c r="M446" s="533"/>
      <c r="N446" s="532"/>
      <c r="O446" s="350"/>
      <c r="P446" s="464"/>
      <c r="Q446" s="464"/>
      <c r="R446" s="464"/>
      <c r="S446" s="464"/>
      <c r="T446" s="464"/>
      <c r="U446" s="464"/>
      <c r="V446" s="464"/>
    </row>
    <row r="447" spans="1:22">
      <c r="A447" s="531"/>
      <c r="B447" s="532"/>
      <c r="C447" s="350"/>
      <c r="D447" s="350"/>
      <c r="E447" s="533"/>
      <c r="F447" s="533"/>
      <c r="G447" s="533"/>
      <c r="H447" s="533"/>
      <c r="I447" s="533"/>
      <c r="J447" s="533"/>
      <c r="K447" s="533"/>
      <c r="L447" s="533"/>
      <c r="M447" s="533"/>
      <c r="N447" s="532"/>
      <c r="O447" s="350"/>
      <c r="P447" s="464"/>
      <c r="Q447" s="464"/>
      <c r="R447" s="464"/>
      <c r="S447" s="464"/>
      <c r="T447" s="464"/>
      <c r="U447" s="464"/>
      <c r="V447" s="464"/>
    </row>
    <row r="448" spans="1:22">
      <c r="A448" s="531"/>
      <c r="B448" s="532"/>
      <c r="C448" s="350"/>
      <c r="D448" s="350"/>
      <c r="E448" s="533"/>
      <c r="F448" s="533"/>
      <c r="G448" s="533"/>
      <c r="H448" s="533"/>
      <c r="I448" s="533"/>
      <c r="J448" s="533"/>
      <c r="K448" s="533"/>
      <c r="L448" s="533"/>
      <c r="M448" s="533"/>
      <c r="N448" s="532"/>
      <c r="O448" s="350"/>
      <c r="P448" s="464"/>
      <c r="Q448" s="464"/>
      <c r="R448" s="464"/>
      <c r="S448" s="464"/>
      <c r="T448" s="464"/>
      <c r="U448" s="464"/>
      <c r="V448" s="464"/>
    </row>
    <row r="449" spans="1:22">
      <c r="A449" s="531"/>
      <c r="B449" s="532"/>
      <c r="C449" s="350"/>
      <c r="D449" s="350"/>
      <c r="E449" s="533"/>
      <c r="F449" s="533"/>
      <c r="G449" s="533"/>
      <c r="H449" s="533"/>
      <c r="I449" s="533"/>
      <c r="J449" s="533"/>
      <c r="K449" s="533"/>
      <c r="L449" s="533"/>
      <c r="M449" s="533"/>
      <c r="N449" s="532"/>
      <c r="O449" s="350"/>
      <c r="P449" s="464"/>
      <c r="Q449" s="464"/>
      <c r="R449" s="464"/>
      <c r="S449" s="464"/>
      <c r="T449" s="464"/>
      <c r="U449" s="464"/>
      <c r="V449" s="464"/>
    </row>
    <row r="450" spans="1:22">
      <c r="A450" s="531"/>
      <c r="B450" s="532"/>
      <c r="C450" s="350"/>
      <c r="D450" s="350"/>
      <c r="E450" s="533"/>
      <c r="F450" s="533"/>
      <c r="G450" s="533"/>
      <c r="H450" s="533"/>
      <c r="I450" s="533"/>
      <c r="J450" s="533"/>
      <c r="K450" s="533"/>
      <c r="L450" s="533"/>
      <c r="M450" s="533"/>
      <c r="N450" s="532"/>
      <c r="O450" s="350"/>
      <c r="P450" s="464"/>
      <c r="Q450" s="464"/>
      <c r="R450" s="464"/>
      <c r="S450" s="464"/>
      <c r="T450" s="464"/>
      <c r="U450" s="464"/>
      <c r="V450" s="464"/>
    </row>
    <row r="451" spans="1:22">
      <c r="A451" s="531"/>
      <c r="B451" s="532"/>
      <c r="C451" s="350"/>
      <c r="D451" s="350"/>
      <c r="E451" s="533"/>
      <c r="F451" s="533"/>
      <c r="G451" s="533"/>
      <c r="H451" s="533"/>
      <c r="I451" s="533"/>
      <c r="J451" s="533"/>
      <c r="K451" s="533"/>
      <c r="L451" s="533"/>
      <c r="M451" s="533"/>
      <c r="N451" s="532"/>
      <c r="O451" s="350"/>
      <c r="P451" s="464"/>
      <c r="Q451" s="464"/>
      <c r="R451" s="464"/>
      <c r="S451" s="464"/>
      <c r="T451" s="464"/>
      <c r="U451" s="464"/>
      <c r="V451" s="464"/>
    </row>
    <row r="452" spans="1:22">
      <c r="A452" s="531"/>
      <c r="B452" s="532"/>
      <c r="C452" s="350"/>
      <c r="D452" s="350"/>
      <c r="E452" s="533"/>
      <c r="F452" s="533"/>
      <c r="G452" s="533"/>
      <c r="H452" s="533"/>
      <c r="I452" s="533"/>
      <c r="J452" s="533"/>
      <c r="K452" s="533"/>
      <c r="L452" s="533"/>
      <c r="M452" s="533"/>
      <c r="N452" s="532"/>
      <c r="O452" s="350"/>
      <c r="P452" s="464"/>
      <c r="Q452" s="464"/>
      <c r="R452" s="464"/>
      <c r="S452" s="464"/>
      <c r="T452" s="464"/>
      <c r="U452" s="464"/>
      <c r="V452" s="464"/>
    </row>
    <row r="453" spans="1:22">
      <c r="A453" s="531"/>
      <c r="B453" s="532"/>
      <c r="C453" s="350"/>
      <c r="D453" s="350"/>
      <c r="E453" s="533"/>
      <c r="F453" s="533"/>
      <c r="G453" s="533"/>
      <c r="H453" s="533"/>
      <c r="I453" s="533"/>
      <c r="J453" s="533"/>
      <c r="K453" s="533"/>
      <c r="L453" s="533"/>
      <c r="M453" s="533"/>
      <c r="N453" s="532"/>
      <c r="O453" s="350"/>
      <c r="P453" s="464"/>
      <c r="Q453" s="464"/>
      <c r="R453" s="464"/>
      <c r="S453" s="464"/>
      <c r="T453" s="464"/>
      <c r="U453" s="464"/>
      <c r="V453" s="464"/>
    </row>
    <row r="454" spans="1:22">
      <c r="A454" s="531"/>
      <c r="B454" s="532"/>
      <c r="C454" s="350"/>
      <c r="D454" s="350"/>
      <c r="E454" s="533"/>
      <c r="F454" s="533"/>
      <c r="G454" s="533"/>
      <c r="H454" s="533"/>
      <c r="I454" s="533"/>
      <c r="J454" s="533"/>
      <c r="K454" s="533"/>
      <c r="L454" s="533"/>
      <c r="M454" s="533"/>
      <c r="N454" s="532"/>
      <c r="O454" s="350"/>
      <c r="P454" s="464"/>
      <c r="Q454" s="464"/>
      <c r="R454" s="464"/>
      <c r="S454" s="464"/>
      <c r="T454" s="464"/>
      <c r="U454" s="464"/>
      <c r="V454" s="464"/>
    </row>
    <row r="455" spans="1:22">
      <c r="A455" s="531"/>
      <c r="B455" s="532"/>
      <c r="C455" s="350"/>
      <c r="D455" s="350"/>
      <c r="E455" s="533"/>
      <c r="F455" s="533"/>
      <c r="G455" s="533"/>
      <c r="H455" s="533"/>
      <c r="I455" s="533"/>
      <c r="J455" s="533"/>
      <c r="K455" s="533"/>
      <c r="L455" s="533"/>
      <c r="M455" s="533"/>
      <c r="N455" s="532"/>
      <c r="O455" s="350"/>
      <c r="P455" s="464"/>
      <c r="Q455" s="464"/>
      <c r="R455" s="464"/>
      <c r="S455" s="464"/>
      <c r="T455" s="464"/>
      <c r="U455" s="464"/>
      <c r="V455" s="464"/>
    </row>
    <row r="456" spans="1:22">
      <c r="A456" s="531"/>
      <c r="B456" s="532"/>
      <c r="C456" s="350"/>
      <c r="D456" s="350"/>
      <c r="E456" s="533"/>
      <c r="F456" s="533"/>
      <c r="G456" s="533"/>
      <c r="H456" s="533"/>
      <c r="I456" s="533"/>
      <c r="J456" s="533"/>
      <c r="K456" s="533"/>
      <c r="L456" s="533"/>
      <c r="M456" s="533"/>
      <c r="N456" s="532"/>
      <c r="O456" s="350"/>
      <c r="P456" s="464"/>
      <c r="Q456" s="464"/>
      <c r="R456" s="464"/>
      <c r="S456" s="464"/>
      <c r="T456" s="464"/>
      <c r="U456" s="464"/>
      <c r="V456" s="464"/>
    </row>
    <row r="457" spans="1:22">
      <c r="A457" s="531"/>
      <c r="B457" s="532"/>
      <c r="C457" s="350"/>
      <c r="D457" s="350"/>
      <c r="E457" s="533"/>
      <c r="F457" s="533"/>
      <c r="G457" s="533"/>
      <c r="H457" s="533"/>
      <c r="I457" s="533"/>
      <c r="J457" s="533"/>
      <c r="K457" s="533"/>
      <c r="L457" s="533"/>
      <c r="M457" s="533"/>
      <c r="N457" s="532"/>
      <c r="O457" s="350"/>
      <c r="P457" s="464"/>
      <c r="Q457" s="464"/>
      <c r="R457" s="464"/>
      <c r="S457" s="464"/>
      <c r="T457" s="464"/>
      <c r="U457" s="464"/>
      <c r="V457" s="464"/>
    </row>
    <row r="458" spans="1:22">
      <c r="A458" s="531"/>
      <c r="B458" s="532"/>
      <c r="C458" s="350"/>
      <c r="D458" s="350"/>
      <c r="E458" s="533"/>
      <c r="F458" s="533"/>
      <c r="G458" s="533"/>
      <c r="H458" s="533"/>
      <c r="I458" s="533"/>
      <c r="J458" s="533"/>
      <c r="K458" s="533"/>
      <c r="L458" s="533"/>
      <c r="M458" s="533"/>
      <c r="N458" s="532"/>
      <c r="O458" s="350"/>
      <c r="P458" s="464"/>
      <c r="Q458" s="464"/>
      <c r="R458" s="464"/>
      <c r="S458" s="464"/>
      <c r="T458" s="464"/>
      <c r="U458" s="464"/>
      <c r="V458" s="464"/>
    </row>
    <row r="459" spans="1:22">
      <c r="A459" s="531"/>
      <c r="B459" s="532"/>
      <c r="C459" s="350"/>
      <c r="D459" s="350"/>
      <c r="E459" s="533"/>
      <c r="F459" s="533"/>
      <c r="G459" s="533"/>
      <c r="H459" s="533"/>
      <c r="I459" s="533"/>
      <c r="J459" s="533"/>
      <c r="K459" s="533"/>
      <c r="L459" s="533"/>
      <c r="M459" s="533"/>
      <c r="N459" s="532"/>
      <c r="O459" s="350"/>
      <c r="P459" s="464"/>
      <c r="Q459" s="464"/>
      <c r="R459" s="464"/>
      <c r="S459" s="464"/>
      <c r="T459" s="464"/>
      <c r="U459" s="464"/>
      <c r="V459" s="464"/>
    </row>
    <row r="460" spans="1:22">
      <c r="A460" s="531"/>
      <c r="B460" s="532"/>
      <c r="C460" s="350"/>
      <c r="D460" s="350"/>
      <c r="E460" s="533"/>
      <c r="F460" s="533"/>
      <c r="G460" s="533"/>
      <c r="H460" s="533"/>
      <c r="I460" s="533"/>
      <c r="J460" s="533"/>
      <c r="K460" s="533"/>
      <c r="L460" s="533"/>
      <c r="M460" s="533"/>
      <c r="N460" s="532"/>
      <c r="O460" s="350"/>
      <c r="P460" s="464"/>
      <c r="Q460" s="464"/>
      <c r="R460" s="464"/>
      <c r="S460" s="464"/>
      <c r="T460" s="464"/>
      <c r="U460" s="464"/>
      <c r="V460" s="464"/>
    </row>
    <row r="461" spans="1:22">
      <c r="A461" s="531"/>
      <c r="B461" s="532"/>
      <c r="C461" s="350"/>
      <c r="D461" s="350"/>
      <c r="E461" s="533"/>
      <c r="F461" s="533"/>
      <c r="G461" s="533"/>
      <c r="H461" s="533"/>
      <c r="I461" s="533"/>
      <c r="J461" s="533"/>
      <c r="K461" s="533"/>
      <c r="L461" s="533"/>
      <c r="M461" s="533"/>
      <c r="N461" s="532"/>
      <c r="O461" s="350"/>
      <c r="P461" s="464"/>
      <c r="Q461" s="464"/>
      <c r="R461" s="464"/>
      <c r="S461" s="464"/>
      <c r="T461" s="464"/>
      <c r="U461" s="464"/>
      <c r="V461" s="464"/>
    </row>
    <row r="462" spans="1:22">
      <c r="A462" s="531"/>
      <c r="B462" s="532"/>
      <c r="C462" s="350"/>
      <c r="D462" s="350"/>
      <c r="E462" s="533"/>
      <c r="F462" s="533"/>
      <c r="G462" s="533"/>
      <c r="H462" s="533"/>
      <c r="I462" s="533"/>
      <c r="J462" s="533"/>
      <c r="K462" s="533"/>
      <c r="L462" s="533"/>
      <c r="M462" s="533"/>
      <c r="N462" s="532"/>
      <c r="O462" s="350"/>
      <c r="P462" s="464"/>
      <c r="Q462" s="464"/>
      <c r="R462" s="464"/>
      <c r="S462" s="464"/>
      <c r="T462" s="464"/>
      <c r="U462" s="464"/>
      <c r="V462" s="464"/>
    </row>
    <row r="463" spans="1:22">
      <c r="A463" s="531"/>
      <c r="B463" s="532"/>
      <c r="C463" s="350"/>
      <c r="D463" s="350"/>
      <c r="E463" s="533"/>
      <c r="F463" s="533"/>
      <c r="G463" s="533"/>
      <c r="H463" s="533"/>
      <c r="I463" s="533"/>
      <c r="J463" s="533"/>
      <c r="K463" s="533"/>
      <c r="L463" s="533"/>
      <c r="M463" s="533"/>
      <c r="N463" s="532"/>
      <c r="O463" s="350"/>
      <c r="P463" s="464"/>
      <c r="Q463" s="464"/>
      <c r="R463" s="464"/>
      <c r="S463" s="464"/>
      <c r="T463" s="464"/>
      <c r="U463" s="464"/>
      <c r="V463" s="464"/>
    </row>
    <row r="464" spans="1:22">
      <c r="A464" s="531"/>
      <c r="B464" s="532"/>
      <c r="C464" s="350"/>
      <c r="D464" s="350"/>
      <c r="E464" s="533"/>
      <c r="F464" s="533"/>
      <c r="G464" s="533"/>
      <c r="H464" s="533"/>
      <c r="I464" s="533"/>
      <c r="J464" s="533"/>
      <c r="K464" s="533"/>
      <c r="L464" s="533"/>
      <c r="M464" s="533"/>
      <c r="N464" s="532"/>
      <c r="O464" s="350"/>
      <c r="P464" s="464"/>
      <c r="Q464" s="464"/>
      <c r="R464" s="464"/>
      <c r="S464" s="464"/>
      <c r="T464" s="464"/>
      <c r="U464" s="464"/>
      <c r="V464" s="464"/>
    </row>
    <row r="465" spans="1:22">
      <c r="A465" s="531"/>
      <c r="B465" s="532"/>
      <c r="C465" s="350"/>
      <c r="D465" s="350"/>
      <c r="E465" s="533"/>
      <c r="F465" s="533"/>
      <c r="G465" s="533"/>
      <c r="H465" s="533"/>
      <c r="I465" s="533"/>
      <c r="J465" s="533"/>
      <c r="K465" s="533"/>
      <c r="L465" s="533"/>
      <c r="M465" s="533"/>
      <c r="N465" s="532"/>
      <c r="O465" s="350"/>
      <c r="P465" s="464"/>
      <c r="Q465" s="464"/>
      <c r="R465" s="464"/>
      <c r="S465" s="464"/>
      <c r="T465" s="464"/>
      <c r="U465" s="464"/>
      <c r="V465" s="464"/>
    </row>
    <row r="466" spans="1:22">
      <c r="A466" s="531"/>
      <c r="B466" s="532"/>
      <c r="C466" s="350"/>
      <c r="D466" s="350"/>
      <c r="E466" s="533"/>
      <c r="F466" s="533"/>
      <c r="G466" s="533"/>
      <c r="H466" s="533"/>
      <c r="I466" s="533"/>
      <c r="J466" s="533"/>
      <c r="K466" s="533"/>
      <c r="L466" s="533"/>
      <c r="M466" s="533"/>
      <c r="N466" s="532"/>
      <c r="O466" s="350"/>
      <c r="P466" s="464"/>
      <c r="Q466" s="464"/>
      <c r="R466" s="464"/>
      <c r="S466" s="464"/>
      <c r="T466" s="464"/>
      <c r="U466" s="464"/>
      <c r="V466" s="464"/>
    </row>
    <row r="467" spans="1:22">
      <c r="A467" s="531"/>
      <c r="B467" s="532"/>
      <c r="C467" s="350"/>
      <c r="D467" s="350"/>
      <c r="E467" s="533"/>
      <c r="F467" s="533"/>
      <c r="G467" s="533"/>
      <c r="H467" s="533"/>
      <c r="I467" s="533"/>
      <c r="J467" s="533"/>
      <c r="K467" s="533"/>
      <c r="L467" s="533"/>
      <c r="M467" s="533"/>
      <c r="N467" s="532"/>
      <c r="O467" s="350"/>
      <c r="P467" s="464"/>
      <c r="Q467" s="464"/>
      <c r="R467" s="464"/>
      <c r="S467" s="464"/>
      <c r="T467" s="464"/>
      <c r="U467" s="464"/>
      <c r="V467" s="464"/>
    </row>
    <row r="468" spans="1:22">
      <c r="A468" s="531"/>
      <c r="B468" s="532"/>
      <c r="C468" s="350"/>
      <c r="D468" s="350"/>
      <c r="E468" s="533"/>
      <c r="F468" s="533"/>
      <c r="G468" s="533"/>
      <c r="H468" s="533"/>
      <c r="I468" s="533"/>
      <c r="J468" s="533"/>
      <c r="K468" s="533"/>
      <c r="L468" s="533"/>
      <c r="M468" s="533"/>
      <c r="N468" s="532"/>
      <c r="O468" s="350"/>
      <c r="P468" s="464"/>
      <c r="Q468" s="464"/>
      <c r="R468" s="464"/>
      <c r="S468" s="464"/>
      <c r="T468" s="464"/>
      <c r="U468" s="464"/>
      <c r="V468" s="464"/>
    </row>
    <row r="469" spans="1:22">
      <c r="A469" s="531"/>
      <c r="B469" s="532"/>
      <c r="C469" s="350"/>
      <c r="D469" s="350"/>
      <c r="E469" s="533"/>
      <c r="F469" s="533"/>
      <c r="G469" s="533"/>
      <c r="H469" s="533"/>
      <c r="I469" s="533"/>
      <c r="J469" s="533"/>
      <c r="K469" s="533"/>
      <c r="L469" s="533"/>
      <c r="M469" s="533"/>
      <c r="N469" s="532"/>
      <c r="O469" s="350"/>
      <c r="P469" s="464"/>
      <c r="Q469" s="464"/>
      <c r="R469" s="464"/>
      <c r="S469" s="464"/>
      <c r="T469" s="464"/>
      <c r="U469" s="464"/>
      <c r="V469" s="464"/>
    </row>
    <row r="470" spans="1:22">
      <c r="A470" s="531"/>
      <c r="B470" s="532"/>
      <c r="C470" s="350"/>
      <c r="D470" s="350"/>
      <c r="E470" s="533"/>
      <c r="F470" s="533"/>
      <c r="G470" s="533"/>
      <c r="H470" s="533"/>
      <c r="I470" s="533"/>
      <c r="J470" s="533"/>
      <c r="K470" s="533"/>
      <c r="L470" s="533"/>
      <c r="M470" s="533"/>
      <c r="N470" s="532"/>
      <c r="O470" s="350"/>
      <c r="P470" s="464"/>
      <c r="Q470" s="464"/>
      <c r="R470" s="464"/>
      <c r="S470" s="464"/>
      <c r="T470" s="464"/>
      <c r="U470" s="464"/>
      <c r="V470" s="464"/>
    </row>
    <row r="471" spans="1:22">
      <c r="A471" s="531"/>
      <c r="B471" s="532"/>
      <c r="C471" s="350"/>
      <c r="D471" s="350"/>
      <c r="E471" s="533"/>
      <c r="F471" s="533"/>
      <c r="G471" s="533"/>
      <c r="H471" s="533"/>
      <c r="I471" s="533"/>
      <c r="J471" s="533"/>
      <c r="K471" s="533"/>
      <c r="L471" s="533"/>
      <c r="M471" s="533"/>
      <c r="N471" s="532"/>
      <c r="O471" s="350"/>
      <c r="P471" s="464"/>
      <c r="Q471" s="464"/>
      <c r="R471" s="464"/>
      <c r="S471" s="464"/>
      <c r="T471" s="464"/>
      <c r="U471" s="464"/>
      <c r="V471" s="464"/>
    </row>
    <row r="472" spans="1:22">
      <c r="A472" s="531"/>
      <c r="B472" s="532"/>
      <c r="C472" s="350"/>
      <c r="D472" s="350"/>
      <c r="E472" s="533"/>
      <c r="F472" s="533"/>
      <c r="G472" s="533"/>
      <c r="H472" s="533"/>
      <c r="I472" s="533"/>
      <c r="J472" s="533"/>
      <c r="K472" s="533"/>
      <c r="L472" s="533"/>
      <c r="M472" s="533"/>
      <c r="N472" s="532"/>
      <c r="O472" s="350"/>
      <c r="P472" s="464"/>
      <c r="Q472" s="464"/>
      <c r="R472" s="464"/>
      <c r="S472" s="464"/>
      <c r="T472" s="464"/>
      <c r="U472" s="464"/>
      <c r="V472" s="464"/>
    </row>
    <row r="473" spans="1:22">
      <c r="A473" s="531"/>
      <c r="B473" s="532"/>
      <c r="C473" s="350"/>
      <c r="D473" s="350"/>
      <c r="E473" s="533"/>
      <c r="F473" s="533"/>
      <c r="G473" s="533"/>
      <c r="H473" s="533"/>
      <c r="I473" s="533"/>
      <c r="J473" s="533"/>
      <c r="K473" s="533"/>
      <c r="L473" s="533"/>
      <c r="M473" s="533"/>
      <c r="N473" s="532"/>
      <c r="O473" s="350"/>
      <c r="P473" s="464"/>
      <c r="Q473" s="464"/>
      <c r="R473" s="464"/>
      <c r="S473" s="464"/>
      <c r="T473" s="464"/>
      <c r="U473" s="464"/>
      <c r="V473" s="464"/>
    </row>
    <row r="474" spans="1:22">
      <c r="A474" s="531"/>
      <c r="B474" s="532"/>
      <c r="C474" s="350"/>
      <c r="D474" s="350"/>
      <c r="E474" s="533"/>
      <c r="F474" s="533"/>
      <c r="G474" s="533"/>
      <c r="H474" s="533"/>
      <c r="I474" s="533"/>
      <c r="J474" s="533"/>
      <c r="K474" s="533"/>
      <c r="L474" s="533"/>
      <c r="M474" s="533"/>
      <c r="N474" s="532"/>
      <c r="O474" s="350"/>
      <c r="P474" s="464"/>
      <c r="Q474" s="464"/>
      <c r="R474" s="464"/>
      <c r="S474" s="464"/>
      <c r="T474" s="464"/>
      <c r="U474" s="464"/>
      <c r="V474" s="464"/>
    </row>
    <row r="475" spans="1:22">
      <c r="A475" s="531"/>
      <c r="B475" s="532"/>
      <c r="C475" s="350"/>
      <c r="D475" s="350"/>
      <c r="E475" s="533"/>
      <c r="F475" s="533"/>
      <c r="G475" s="533"/>
      <c r="H475" s="533"/>
      <c r="I475" s="533"/>
      <c r="J475" s="533"/>
      <c r="K475" s="533"/>
      <c r="L475" s="533"/>
      <c r="M475" s="533"/>
      <c r="N475" s="532"/>
      <c r="O475" s="350"/>
      <c r="P475" s="464"/>
      <c r="Q475" s="464"/>
      <c r="R475" s="464"/>
      <c r="S475" s="464"/>
      <c r="T475" s="464"/>
      <c r="U475" s="464"/>
      <c r="V475" s="464"/>
    </row>
    <row r="476" spans="1:22">
      <c r="A476" s="531"/>
      <c r="B476" s="532"/>
      <c r="C476" s="350"/>
      <c r="D476" s="350"/>
      <c r="E476" s="533"/>
      <c r="F476" s="533"/>
      <c r="G476" s="533"/>
      <c r="H476" s="533"/>
      <c r="I476" s="533"/>
      <c r="J476" s="533"/>
      <c r="K476" s="533"/>
      <c r="L476" s="533"/>
      <c r="M476" s="533"/>
      <c r="N476" s="532"/>
      <c r="O476" s="350"/>
      <c r="P476" s="464"/>
      <c r="Q476" s="464"/>
      <c r="R476" s="464"/>
      <c r="S476" s="464"/>
      <c r="T476" s="464"/>
      <c r="U476" s="464"/>
      <c r="V476" s="464"/>
    </row>
    <row r="477" spans="1:22">
      <c r="A477" s="531"/>
      <c r="B477" s="532"/>
      <c r="C477" s="350"/>
      <c r="D477" s="350"/>
      <c r="E477" s="533"/>
      <c r="F477" s="533"/>
      <c r="G477" s="533"/>
      <c r="H477" s="533"/>
      <c r="I477" s="533"/>
      <c r="J477" s="533"/>
      <c r="K477" s="533"/>
      <c r="L477" s="533"/>
      <c r="M477" s="533"/>
      <c r="N477" s="532"/>
      <c r="O477" s="350"/>
      <c r="P477" s="464"/>
      <c r="Q477" s="464"/>
      <c r="R477" s="464"/>
      <c r="S477" s="464"/>
      <c r="T477" s="464"/>
      <c r="U477" s="464"/>
      <c r="V477" s="464"/>
    </row>
    <row r="478" spans="1:22">
      <c r="A478" s="531"/>
      <c r="B478" s="532"/>
      <c r="C478" s="350"/>
      <c r="D478" s="350"/>
      <c r="E478" s="533"/>
      <c r="F478" s="533"/>
      <c r="G478" s="533"/>
      <c r="H478" s="533"/>
      <c r="I478" s="533"/>
      <c r="J478" s="533"/>
      <c r="K478" s="533"/>
      <c r="L478" s="533"/>
      <c r="M478" s="533"/>
      <c r="N478" s="532"/>
      <c r="O478" s="350"/>
      <c r="P478" s="464"/>
      <c r="Q478" s="464"/>
      <c r="R478" s="464"/>
      <c r="S478" s="464"/>
      <c r="T478" s="464"/>
      <c r="U478" s="464"/>
      <c r="V478" s="464"/>
    </row>
    <row r="479" spans="1:22">
      <c r="A479" s="531"/>
      <c r="B479" s="532"/>
      <c r="C479" s="350"/>
      <c r="D479" s="350"/>
      <c r="E479" s="533"/>
      <c r="F479" s="533"/>
      <c r="G479" s="533"/>
      <c r="H479" s="533"/>
      <c r="I479" s="533"/>
      <c r="J479" s="533"/>
      <c r="K479" s="533"/>
      <c r="L479" s="533"/>
      <c r="M479" s="533"/>
      <c r="N479" s="532"/>
      <c r="O479" s="350"/>
      <c r="P479" s="464"/>
      <c r="Q479" s="464"/>
      <c r="R479" s="464"/>
      <c r="S479" s="464"/>
      <c r="T479" s="464"/>
      <c r="U479" s="464"/>
      <c r="V479" s="464"/>
    </row>
    <row r="480" spans="1:22">
      <c r="A480" s="531"/>
      <c r="B480" s="532"/>
      <c r="C480" s="350"/>
      <c r="D480" s="350"/>
      <c r="E480" s="533"/>
      <c r="F480" s="533"/>
      <c r="G480" s="533"/>
      <c r="H480" s="533"/>
      <c r="I480" s="533"/>
      <c r="J480" s="533"/>
      <c r="K480" s="533"/>
      <c r="L480" s="533"/>
      <c r="M480" s="533"/>
      <c r="N480" s="532"/>
      <c r="O480" s="350"/>
      <c r="P480" s="464"/>
      <c r="Q480" s="464"/>
      <c r="R480" s="464"/>
      <c r="S480" s="464"/>
      <c r="T480" s="464"/>
      <c r="U480" s="464"/>
      <c r="V480" s="464"/>
    </row>
    <row r="481" spans="1:22">
      <c r="A481" s="531"/>
      <c r="B481" s="532"/>
      <c r="C481" s="350"/>
      <c r="D481" s="350"/>
      <c r="E481" s="533"/>
      <c r="F481" s="533"/>
      <c r="G481" s="533"/>
      <c r="H481" s="533"/>
      <c r="I481" s="533"/>
      <c r="J481" s="533"/>
      <c r="K481" s="533"/>
      <c r="L481" s="533"/>
      <c r="M481" s="533"/>
      <c r="N481" s="532"/>
      <c r="O481" s="350"/>
      <c r="P481" s="464"/>
      <c r="Q481" s="464"/>
      <c r="R481" s="464"/>
      <c r="S481" s="464"/>
      <c r="T481" s="464"/>
      <c r="U481" s="464"/>
      <c r="V481" s="464"/>
    </row>
    <row r="482" spans="1:22">
      <c r="A482" s="531"/>
      <c r="B482" s="532"/>
      <c r="C482" s="350"/>
      <c r="D482" s="350"/>
      <c r="E482" s="533"/>
      <c r="F482" s="533"/>
      <c r="G482" s="533"/>
      <c r="H482" s="533"/>
      <c r="I482" s="533"/>
      <c r="J482" s="533"/>
      <c r="K482" s="533"/>
      <c r="L482" s="533"/>
      <c r="M482" s="533"/>
      <c r="N482" s="532"/>
      <c r="O482" s="350"/>
      <c r="P482" s="464"/>
      <c r="Q482" s="464"/>
      <c r="R482" s="464"/>
      <c r="S482" s="464"/>
      <c r="T482" s="464"/>
      <c r="U482" s="464"/>
      <c r="V482" s="464"/>
    </row>
    <row r="483" spans="1:22">
      <c r="A483" s="531"/>
      <c r="B483" s="532"/>
      <c r="C483" s="350"/>
      <c r="D483" s="350"/>
      <c r="E483" s="533"/>
      <c r="F483" s="533"/>
      <c r="G483" s="533"/>
      <c r="H483" s="533"/>
      <c r="I483" s="533"/>
      <c r="J483" s="533"/>
      <c r="K483" s="533"/>
      <c r="L483" s="533"/>
      <c r="M483" s="533"/>
      <c r="N483" s="532"/>
      <c r="O483" s="350"/>
      <c r="P483" s="464"/>
      <c r="Q483" s="464"/>
      <c r="R483" s="464"/>
      <c r="S483" s="464"/>
      <c r="T483" s="464"/>
      <c r="U483" s="464"/>
      <c r="V483" s="464"/>
    </row>
    <row r="484" spans="1:22">
      <c r="A484" s="531"/>
      <c r="B484" s="532"/>
      <c r="C484" s="350"/>
      <c r="D484" s="350"/>
      <c r="E484" s="533"/>
      <c r="F484" s="533"/>
      <c r="G484" s="533"/>
      <c r="H484" s="533"/>
      <c r="I484" s="533"/>
      <c r="J484" s="533"/>
      <c r="K484" s="533"/>
      <c r="L484" s="533"/>
      <c r="M484" s="533"/>
      <c r="N484" s="532"/>
      <c r="O484" s="350"/>
      <c r="P484" s="464"/>
      <c r="Q484" s="464"/>
      <c r="R484" s="464"/>
      <c r="S484" s="464"/>
      <c r="T484" s="464"/>
      <c r="U484" s="464"/>
      <c r="V484" s="464"/>
    </row>
    <row r="485" spans="1:22">
      <c r="A485" s="531"/>
      <c r="B485" s="532"/>
      <c r="C485" s="350"/>
      <c r="D485" s="350"/>
      <c r="E485" s="533"/>
      <c r="F485" s="533"/>
      <c r="G485" s="533"/>
      <c r="H485" s="533"/>
      <c r="I485" s="533"/>
      <c r="J485" s="533"/>
      <c r="K485" s="533"/>
      <c r="L485" s="533"/>
      <c r="M485" s="533"/>
      <c r="N485" s="532"/>
      <c r="O485" s="350"/>
      <c r="P485" s="464"/>
      <c r="Q485" s="464"/>
      <c r="R485" s="464"/>
      <c r="S485" s="464"/>
      <c r="T485" s="464"/>
      <c r="U485" s="464"/>
      <c r="V485" s="464"/>
    </row>
    <row r="486" spans="1:22">
      <c r="A486" s="531"/>
      <c r="B486" s="532"/>
      <c r="C486" s="350"/>
      <c r="D486" s="350"/>
      <c r="E486" s="533"/>
      <c r="F486" s="533"/>
      <c r="G486" s="533"/>
      <c r="H486" s="533"/>
      <c r="I486" s="533"/>
      <c r="J486" s="533"/>
      <c r="K486" s="533"/>
      <c r="L486" s="533"/>
      <c r="M486" s="533"/>
      <c r="N486" s="532"/>
      <c r="O486" s="350"/>
      <c r="P486" s="464"/>
      <c r="Q486" s="464"/>
      <c r="R486" s="464"/>
      <c r="S486" s="464"/>
      <c r="T486" s="464"/>
      <c r="U486" s="464"/>
      <c r="V486" s="464"/>
    </row>
    <row r="487" spans="1:22">
      <c r="A487" s="531"/>
      <c r="B487" s="532"/>
      <c r="C487" s="350"/>
      <c r="D487" s="350"/>
      <c r="E487" s="533"/>
      <c r="F487" s="533"/>
      <c r="G487" s="533"/>
      <c r="H487" s="533"/>
      <c r="I487" s="533"/>
      <c r="J487" s="533"/>
      <c r="K487" s="533"/>
      <c r="L487" s="533"/>
      <c r="M487" s="533"/>
      <c r="N487" s="532"/>
      <c r="O487" s="350"/>
      <c r="P487" s="464"/>
      <c r="Q487" s="464"/>
      <c r="R487" s="464"/>
      <c r="S487" s="464"/>
      <c r="T487" s="464"/>
      <c r="U487" s="464"/>
      <c r="V487" s="464"/>
    </row>
    <row r="488" spans="1:22">
      <c r="A488" s="531"/>
      <c r="B488" s="532"/>
      <c r="C488" s="350"/>
      <c r="D488" s="350"/>
      <c r="E488" s="533"/>
      <c r="F488" s="533"/>
      <c r="G488" s="533"/>
      <c r="H488" s="533"/>
      <c r="I488" s="533"/>
      <c r="J488" s="533"/>
      <c r="K488" s="533"/>
      <c r="L488" s="533"/>
      <c r="M488" s="533"/>
      <c r="N488" s="532"/>
      <c r="O488" s="350"/>
      <c r="P488" s="464"/>
      <c r="Q488" s="464"/>
      <c r="R488" s="464"/>
      <c r="S488" s="464"/>
      <c r="T488" s="464"/>
      <c r="U488" s="464"/>
      <c r="V488" s="464"/>
    </row>
    <row r="489" spans="1:22">
      <c r="A489" s="531"/>
      <c r="B489" s="532"/>
      <c r="C489" s="350"/>
      <c r="D489" s="350"/>
      <c r="E489" s="533"/>
      <c r="F489" s="533"/>
      <c r="G489" s="533"/>
      <c r="H489" s="533"/>
      <c r="I489" s="533"/>
      <c r="J489" s="533"/>
      <c r="K489" s="533"/>
      <c r="L489" s="533"/>
      <c r="M489" s="533"/>
      <c r="N489" s="532"/>
      <c r="O489" s="350"/>
      <c r="P489" s="464"/>
      <c r="Q489" s="464"/>
      <c r="R489" s="464"/>
      <c r="S489" s="464"/>
      <c r="T489" s="464"/>
      <c r="U489" s="464"/>
      <c r="V489" s="464"/>
    </row>
    <row r="490" spans="1:22">
      <c r="A490" s="531"/>
      <c r="B490" s="532"/>
      <c r="C490" s="350"/>
      <c r="D490" s="350"/>
      <c r="E490" s="533"/>
      <c r="F490" s="533"/>
      <c r="G490" s="533"/>
      <c r="H490" s="533"/>
      <c r="I490" s="533"/>
      <c r="J490" s="533"/>
      <c r="K490" s="533"/>
      <c r="L490" s="533"/>
      <c r="M490" s="533"/>
      <c r="N490" s="532"/>
      <c r="O490" s="350"/>
      <c r="P490" s="464"/>
      <c r="Q490" s="464"/>
      <c r="R490" s="464"/>
      <c r="S490" s="464"/>
      <c r="T490" s="464"/>
      <c r="U490" s="464"/>
      <c r="V490" s="464"/>
    </row>
    <row r="491" spans="1:22">
      <c r="A491" s="531"/>
      <c r="B491" s="532"/>
      <c r="C491" s="350"/>
      <c r="D491" s="350"/>
      <c r="E491" s="533"/>
      <c r="F491" s="533"/>
      <c r="G491" s="533"/>
      <c r="H491" s="533"/>
      <c r="I491" s="533"/>
      <c r="J491" s="533"/>
      <c r="K491" s="533"/>
      <c r="L491" s="533"/>
      <c r="M491" s="533"/>
      <c r="N491" s="532"/>
      <c r="O491" s="350"/>
      <c r="P491" s="464"/>
      <c r="Q491" s="464"/>
      <c r="R491" s="464"/>
      <c r="S491" s="464"/>
      <c r="T491" s="464"/>
      <c r="U491" s="464"/>
      <c r="V491" s="464"/>
    </row>
    <row r="492" spans="1:22">
      <c r="A492" s="531"/>
      <c r="B492" s="532"/>
      <c r="C492" s="350"/>
      <c r="D492" s="350"/>
      <c r="E492" s="533"/>
      <c r="F492" s="533"/>
      <c r="G492" s="533"/>
      <c r="H492" s="533"/>
      <c r="I492" s="533"/>
      <c r="J492" s="533"/>
      <c r="K492" s="533"/>
      <c r="L492" s="533"/>
      <c r="M492" s="533"/>
      <c r="N492" s="532"/>
      <c r="O492" s="350"/>
      <c r="P492" s="464"/>
      <c r="Q492" s="464"/>
      <c r="R492" s="464"/>
      <c r="S492" s="464"/>
      <c r="T492" s="464"/>
      <c r="U492" s="464"/>
      <c r="V492" s="464"/>
    </row>
    <row r="493" spans="1:22">
      <c r="A493" s="531"/>
      <c r="B493" s="532"/>
      <c r="C493" s="350"/>
      <c r="D493" s="350"/>
      <c r="E493" s="533"/>
      <c r="F493" s="533"/>
      <c r="G493" s="533"/>
      <c r="H493" s="533"/>
      <c r="I493" s="533"/>
      <c r="J493" s="533"/>
      <c r="K493" s="533"/>
      <c r="L493" s="533"/>
      <c r="M493" s="533"/>
      <c r="N493" s="532"/>
      <c r="O493" s="350"/>
      <c r="P493" s="464"/>
      <c r="Q493" s="464"/>
      <c r="R493" s="464"/>
      <c r="S493" s="464"/>
      <c r="T493" s="464"/>
      <c r="U493" s="464"/>
      <c r="V493" s="464"/>
    </row>
    <row r="494" spans="1:22">
      <c r="A494" s="531"/>
      <c r="B494" s="532"/>
      <c r="C494" s="350"/>
      <c r="D494" s="350"/>
      <c r="E494" s="533"/>
      <c r="F494" s="533"/>
      <c r="G494" s="533"/>
      <c r="H494" s="533"/>
      <c r="I494" s="533"/>
      <c r="J494" s="533"/>
      <c r="K494" s="533"/>
      <c r="L494" s="533"/>
      <c r="M494" s="533"/>
      <c r="N494" s="532"/>
      <c r="O494" s="350"/>
      <c r="P494" s="464"/>
      <c r="Q494" s="464"/>
      <c r="R494" s="464"/>
      <c r="S494" s="464"/>
      <c r="T494" s="464"/>
      <c r="U494" s="464"/>
      <c r="V494" s="464"/>
    </row>
    <row r="495" spans="1:22">
      <c r="A495" s="531"/>
      <c r="B495" s="532"/>
      <c r="C495" s="350"/>
      <c r="D495" s="350"/>
      <c r="E495" s="533"/>
      <c r="F495" s="533"/>
      <c r="G495" s="533"/>
      <c r="H495" s="533"/>
      <c r="I495" s="533"/>
      <c r="J495" s="533"/>
      <c r="K495" s="533"/>
      <c r="L495" s="533"/>
      <c r="M495" s="533"/>
      <c r="N495" s="532"/>
      <c r="O495" s="350"/>
      <c r="P495" s="464"/>
      <c r="Q495" s="464"/>
      <c r="R495" s="464"/>
      <c r="S495" s="464"/>
      <c r="T495" s="464"/>
      <c r="U495" s="464"/>
      <c r="V495" s="464"/>
    </row>
    <row r="496" spans="1:22">
      <c r="A496" s="531"/>
      <c r="B496" s="532"/>
      <c r="C496" s="350"/>
      <c r="D496" s="350"/>
      <c r="E496" s="533"/>
      <c r="F496" s="533"/>
      <c r="G496" s="533"/>
      <c r="H496" s="533"/>
      <c r="I496" s="533"/>
      <c r="J496" s="533"/>
      <c r="K496" s="533"/>
      <c r="L496" s="533"/>
      <c r="M496" s="533"/>
      <c r="N496" s="532"/>
      <c r="O496" s="350"/>
      <c r="P496" s="464"/>
      <c r="Q496" s="464"/>
      <c r="R496" s="464"/>
      <c r="S496" s="464"/>
      <c r="T496" s="464"/>
      <c r="U496" s="464"/>
      <c r="V496" s="464"/>
    </row>
    <row r="497" spans="1:22">
      <c r="A497" s="531"/>
      <c r="B497" s="532"/>
      <c r="C497" s="350"/>
      <c r="D497" s="350"/>
      <c r="E497" s="533"/>
      <c r="F497" s="533"/>
      <c r="G497" s="533"/>
      <c r="H497" s="533"/>
      <c r="I497" s="533"/>
      <c r="J497" s="533"/>
      <c r="K497" s="533"/>
      <c r="L497" s="533"/>
      <c r="M497" s="533"/>
      <c r="N497" s="532"/>
      <c r="O497" s="350"/>
      <c r="P497" s="464"/>
      <c r="Q497" s="464"/>
      <c r="R497" s="464"/>
      <c r="S497" s="464"/>
      <c r="T497" s="464"/>
      <c r="U497" s="464"/>
      <c r="V497" s="464"/>
    </row>
    <row r="498" spans="1:22">
      <c r="A498" s="531"/>
      <c r="B498" s="532"/>
      <c r="C498" s="350"/>
      <c r="D498" s="350"/>
      <c r="E498" s="533"/>
      <c r="F498" s="533"/>
      <c r="G498" s="533"/>
      <c r="H498" s="533"/>
      <c r="I498" s="533"/>
      <c r="J498" s="533"/>
      <c r="K498" s="533"/>
      <c r="L498" s="533"/>
      <c r="M498" s="533"/>
      <c r="N498" s="532"/>
      <c r="O498" s="350"/>
      <c r="P498" s="464"/>
      <c r="Q498" s="464"/>
      <c r="R498" s="464"/>
      <c r="S498" s="464"/>
      <c r="T498" s="464"/>
      <c r="U498" s="464"/>
      <c r="V498" s="464"/>
    </row>
    <row r="499" spans="1:22">
      <c r="A499" s="531"/>
      <c r="B499" s="532"/>
      <c r="C499" s="350"/>
      <c r="D499" s="350"/>
      <c r="E499" s="533"/>
      <c r="F499" s="533"/>
      <c r="G499" s="533"/>
      <c r="H499" s="533"/>
      <c r="I499" s="533"/>
      <c r="J499" s="533"/>
      <c r="K499" s="533"/>
      <c r="L499" s="533"/>
      <c r="M499" s="533"/>
      <c r="N499" s="532"/>
      <c r="O499" s="350"/>
      <c r="P499" s="464"/>
      <c r="Q499" s="464"/>
      <c r="R499" s="464"/>
      <c r="S499" s="464"/>
      <c r="T499" s="464"/>
      <c r="U499" s="464"/>
      <c r="V499" s="464"/>
    </row>
    <row r="500" spans="1:22">
      <c r="A500" s="531"/>
      <c r="B500" s="532"/>
      <c r="C500" s="350"/>
      <c r="D500" s="350"/>
      <c r="E500" s="533"/>
      <c r="F500" s="533"/>
      <c r="G500" s="533"/>
      <c r="H500" s="533"/>
      <c r="I500" s="533"/>
      <c r="J500" s="533"/>
      <c r="K500" s="533"/>
      <c r="L500" s="533"/>
      <c r="M500" s="533"/>
      <c r="N500" s="532"/>
      <c r="O500" s="350"/>
      <c r="P500" s="464"/>
      <c r="Q500" s="464"/>
      <c r="R500" s="464"/>
      <c r="S500" s="464"/>
      <c r="T500" s="464"/>
      <c r="U500" s="464"/>
      <c r="V500" s="464"/>
    </row>
    <row r="501" spans="1:22">
      <c r="A501" s="531"/>
      <c r="B501" s="532"/>
      <c r="C501" s="350"/>
      <c r="D501" s="350"/>
      <c r="E501" s="533"/>
      <c r="F501" s="533"/>
      <c r="G501" s="533"/>
      <c r="H501" s="533"/>
      <c r="I501" s="533"/>
      <c r="J501" s="533"/>
      <c r="K501" s="533"/>
      <c r="L501" s="533"/>
      <c r="M501" s="533"/>
      <c r="N501" s="532"/>
      <c r="O501" s="350"/>
      <c r="P501" s="464"/>
      <c r="Q501" s="464"/>
      <c r="R501" s="464"/>
      <c r="S501" s="464"/>
      <c r="T501" s="464"/>
      <c r="U501" s="464"/>
      <c r="V501" s="464"/>
    </row>
    <row r="502" spans="1:22">
      <c r="A502" s="531"/>
      <c r="B502" s="532"/>
      <c r="C502" s="350"/>
      <c r="D502" s="350"/>
      <c r="E502" s="533"/>
      <c r="F502" s="533"/>
      <c r="G502" s="533"/>
      <c r="H502" s="533"/>
      <c r="I502" s="533"/>
      <c r="J502" s="533"/>
      <c r="K502" s="533"/>
      <c r="L502" s="533"/>
      <c r="M502" s="533"/>
      <c r="N502" s="532"/>
      <c r="O502" s="350"/>
      <c r="P502" s="464"/>
      <c r="Q502" s="464"/>
      <c r="R502" s="464"/>
      <c r="S502" s="464"/>
      <c r="T502" s="464"/>
      <c r="U502" s="464"/>
      <c r="V502" s="464"/>
    </row>
    <row r="503" spans="1:22">
      <c r="A503" s="531"/>
      <c r="B503" s="532"/>
      <c r="C503" s="350"/>
      <c r="D503" s="350"/>
      <c r="E503" s="533"/>
      <c r="F503" s="533"/>
      <c r="G503" s="533"/>
      <c r="H503" s="533"/>
      <c r="I503" s="533"/>
      <c r="J503" s="533"/>
      <c r="K503" s="533"/>
      <c r="L503" s="533"/>
      <c r="M503" s="533"/>
      <c r="N503" s="532"/>
      <c r="O503" s="350"/>
      <c r="P503" s="464"/>
      <c r="Q503" s="464"/>
      <c r="R503" s="464"/>
      <c r="S503" s="464"/>
      <c r="T503" s="464"/>
      <c r="U503" s="464"/>
      <c r="V503" s="464"/>
    </row>
    <row r="504" spans="1:22">
      <c r="A504" s="531"/>
      <c r="B504" s="532"/>
      <c r="C504" s="350"/>
      <c r="D504" s="350"/>
      <c r="E504" s="533"/>
      <c r="F504" s="533"/>
      <c r="G504" s="533"/>
      <c r="H504" s="533"/>
      <c r="I504" s="533"/>
      <c r="J504" s="533"/>
      <c r="K504" s="533"/>
      <c r="L504" s="533"/>
      <c r="M504" s="533"/>
      <c r="N504" s="532"/>
      <c r="O504" s="350"/>
      <c r="P504" s="464"/>
      <c r="Q504" s="464"/>
      <c r="R504" s="464"/>
      <c r="S504" s="464"/>
      <c r="T504" s="464"/>
      <c r="U504" s="464"/>
      <c r="V504" s="464"/>
    </row>
    <row r="505" spans="1:22">
      <c r="A505" s="531"/>
      <c r="B505" s="532"/>
      <c r="C505" s="350"/>
      <c r="D505" s="350"/>
      <c r="E505" s="533"/>
      <c r="F505" s="533"/>
      <c r="G505" s="533"/>
      <c r="H505" s="533"/>
      <c r="I505" s="533"/>
      <c r="J505" s="533"/>
      <c r="K505" s="533"/>
      <c r="L505" s="533"/>
      <c r="M505" s="533"/>
      <c r="N505" s="532"/>
      <c r="O505" s="350"/>
      <c r="P505" s="464"/>
      <c r="Q505" s="464"/>
      <c r="R505" s="464"/>
      <c r="S505" s="464"/>
      <c r="T505" s="464"/>
      <c r="U505" s="464"/>
      <c r="V505" s="464"/>
    </row>
    <row r="506" spans="1:22">
      <c r="A506" s="531"/>
      <c r="B506" s="532"/>
      <c r="C506" s="350"/>
      <c r="D506" s="350"/>
      <c r="E506" s="533"/>
      <c r="F506" s="533"/>
      <c r="G506" s="533"/>
      <c r="H506" s="533"/>
      <c r="I506" s="533"/>
      <c r="J506" s="533"/>
      <c r="K506" s="533"/>
      <c r="L506" s="533"/>
      <c r="M506" s="533"/>
      <c r="N506" s="532"/>
      <c r="O506" s="350"/>
      <c r="P506" s="464"/>
      <c r="Q506" s="464"/>
      <c r="R506" s="464"/>
      <c r="S506" s="464"/>
      <c r="T506" s="464"/>
      <c r="U506" s="464"/>
      <c r="V506" s="464"/>
    </row>
    <row r="507" spans="1:22">
      <c r="A507" s="531"/>
      <c r="B507" s="532"/>
      <c r="C507" s="350"/>
      <c r="D507" s="350"/>
      <c r="E507" s="533"/>
      <c r="F507" s="533"/>
      <c r="G507" s="533"/>
      <c r="H507" s="533"/>
      <c r="I507" s="533"/>
      <c r="J507" s="533"/>
      <c r="K507" s="533"/>
      <c r="L507" s="533"/>
      <c r="M507" s="533"/>
      <c r="N507" s="532"/>
      <c r="O507" s="350"/>
      <c r="P507" s="464"/>
      <c r="Q507" s="464"/>
      <c r="R507" s="464"/>
      <c r="S507" s="464"/>
      <c r="T507" s="464"/>
      <c r="U507" s="464"/>
      <c r="V507" s="464"/>
    </row>
    <row r="508" spans="1:22">
      <c r="A508" s="531"/>
      <c r="B508" s="532"/>
      <c r="C508" s="350"/>
      <c r="D508" s="350"/>
      <c r="E508" s="533"/>
      <c r="F508" s="533"/>
      <c r="G508" s="533"/>
      <c r="H508" s="533"/>
      <c r="I508" s="533"/>
      <c r="J508" s="533"/>
      <c r="K508" s="533"/>
      <c r="L508" s="533"/>
      <c r="M508" s="533"/>
      <c r="N508" s="532"/>
      <c r="O508" s="350"/>
      <c r="P508" s="464"/>
      <c r="Q508" s="464"/>
      <c r="R508" s="464"/>
      <c r="S508" s="464"/>
      <c r="T508" s="464"/>
      <c r="U508" s="464"/>
      <c r="V508" s="464"/>
    </row>
    <row r="509" spans="1:22">
      <c r="A509" s="531"/>
      <c r="B509" s="532"/>
      <c r="C509" s="350"/>
      <c r="D509" s="350"/>
      <c r="E509" s="533"/>
      <c r="F509" s="533"/>
      <c r="G509" s="533"/>
      <c r="H509" s="533"/>
      <c r="I509" s="533"/>
      <c r="J509" s="533"/>
      <c r="K509" s="533"/>
      <c r="L509" s="533"/>
      <c r="M509" s="533"/>
      <c r="N509" s="532"/>
      <c r="O509" s="350"/>
      <c r="P509" s="464"/>
      <c r="Q509" s="464"/>
      <c r="R509" s="464"/>
      <c r="S509" s="464"/>
      <c r="T509" s="464"/>
      <c r="U509" s="464"/>
      <c r="V509" s="464"/>
    </row>
    <row r="510" spans="1:22">
      <c r="A510" s="531"/>
      <c r="B510" s="532"/>
      <c r="C510" s="350"/>
      <c r="D510" s="350"/>
      <c r="E510" s="533"/>
      <c r="F510" s="533"/>
      <c r="G510" s="533"/>
      <c r="H510" s="533"/>
      <c r="I510" s="533"/>
      <c r="J510" s="533"/>
      <c r="K510" s="533"/>
      <c r="L510" s="533"/>
      <c r="M510" s="533"/>
      <c r="N510" s="532"/>
      <c r="O510" s="350"/>
      <c r="P510" s="464"/>
      <c r="Q510" s="464"/>
      <c r="R510" s="464"/>
      <c r="S510" s="464"/>
      <c r="T510" s="464"/>
      <c r="U510" s="464"/>
      <c r="V510" s="464"/>
    </row>
    <row r="511" spans="1:22">
      <c r="A511" s="531"/>
      <c r="B511" s="532"/>
      <c r="C511" s="350"/>
      <c r="D511" s="350"/>
      <c r="E511" s="533"/>
      <c r="F511" s="533"/>
      <c r="G511" s="533"/>
      <c r="H511" s="533"/>
      <c r="I511" s="533"/>
      <c r="J511" s="533"/>
      <c r="K511" s="533"/>
      <c r="L511" s="533"/>
      <c r="M511" s="533"/>
      <c r="N511" s="532"/>
      <c r="O511" s="350"/>
      <c r="P511" s="464"/>
      <c r="Q511" s="464"/>
      <c r="R511" s="464"/>
      <c r="S511" s="464"/>
      <c r="T511" s="464"/>
      <c r="U511" s="464"/>
      <c r="V511" s="464"/>
    </row>
    <row r="512" spans="1:22">
      <c r="A512" s="531"/>
      <c r="B512" s="532"/>
      <c r="C512" s="350"/>
      <c r="D512" s="350"/>
      <c r="E512" s="533"/>
      <c r="F512" s="533"/>
      <c r="G512" s="533"/>
      <c r="H512" s="533"/>
      <c r="I512" s="533"/>
      <c r="J512" s="533"/>
      <c r="K512" s="533"/>
      <c r="L512" s="533"/>
      <c r="M512" s="533"/>
      <c r="N512" s="532"/>
      <c r="O512" s="350"/>
      <c r="P512" s="464"/>
      <c r="Q512" s="464"/>
      <c r="R512" s="464"/>
      <c r="S512" s="464"/>
      <c r="T512" s="464"/>
      <c r="U512" s="464"/>
      <c r="V512" s="464"/>
    </row>
    <row r="513" spans="1:22">
      <c r="A513" s="531"/>
      <c r="B513" s="532"/>
      <c r="C513" s="350"/>
      <c r="D513" s="350"/>
      <c r="E513" s="533"/>
      <c r="F513" s="533"/>
      <c r="G513" s="533"/>
      <c r="H513" s="533"/>
      <c r="I513" s="533"/>
      <c r="J513" s="533"/>
      <c r="K513" s="533"/>
      <c r="L513" s="533"/>
      <c r="M513" s="533"/>
      <c r="N513" s="532"/>
      <c r="O513" s="350"/>
      <c r="P513" s="464"/>
      <c r="Q513" s="464"/>
      <c r="R513" s="464"/>
      <c r="S513" s="464"/>
      <c r="T513" s="464"/>
      <c r="U513" s="464"/>
      <c r="V513" s="464"/>
    </row>
    <row r="514" spans="1:22">
      <c r="A514" s="531"/>
      <c r="B514" s="532"/>
      <c r="C514" s="350"/>
      <c r="D514" s="350"/>
      <c r="E514" s="533"/>
      <c r="F514" s="533"/>
      <c r="G514" s="533"/>
      <c r="H514" s="533"/>
      <c r="I514" s="533"/>
      <c r="J514" s="533"/>
      <c r="K514" s="533"/>
      <c r="L514" s="533"/>
      <c r="M514" s="533"/>
      <c r="N514" s="532"/>
      <c r="O514" s="350"/>
      <c r="P514" s="464"/>
      <c r="Q514" s="464"/>
      <c r="R514" s="464"/>
      <c r="S514" s="464"/>
      <c r="T514" s="464"/>
      <c r="U514" s="464"/>
      <c r="V514" s="464"/>
    </row>
    <row r="515" spans="1:22">
      <c r="A515" s="531"/>
      <c r="B515" s="532"/>
      <c r="C515" s="350"/>
      <c r="D515" s="350"/>
      <c r="E515" s="533"/>
      <c r="F515" s="533"/>
      <c r="G515" s="533"/>
      <c r="H515" s="533"/>
      <c r="I515" s="533"/>
      <c r="J515" s="533"/>
      <c r="K515" s="533"/>
      <c r="L515" s="533"/>
      <c r="M515" s="533"/>
      <c r="N515" s="532"/>
      <c r="O515" s="350"/>
      <c r="P515" s="464"/>
      <c r="Q515" s="464"/>
      <c r="R515" s="464"/>
      <c r="S515" s="464"/>
      <c r="T515" s="464"/>
      <c r="U515" s="464"/>
      <c r="V515" s="464"/>
    </row>
    <row r="516" spans="1:22">
      <c r="A516" s="531"/>
      <c r="B516" s="532"/>
      <c r="C516" s="350"/>
      <c r="D516" s="350"/>
      <c r="E516" s="533"/>
      <c r="F516" s="533"/>
      <c r="G516" s="533"/>
      <c r="H516" s="533"/>
      <c r="I516" s="533"/>
      <c r="J516" s="533"/>
      <c r="K516" s="533"/>
      <c r="L516" s="533"/>
      <c r="M516" s="533"/>
      <c r="N516" s="532"/>
      <c r="O516" s="350"/>
      <c r="P516" s="464"/>
      <c r="Q516" s="464"/>
      <c r="R516" s="464"/>
      <c r="S516" s="464"/>
      <c r="T516" s="464"/>
      <c r="U516" s="464"/>
      <c r="V516" s="464"/>
    </row>
    <row r="517" spans="1:22">
      <c r="A517" s="531"/>
      <c r="B517" s="532"/>
      <c r="C517" s="350"/>
      <c r="D517" s="350"/>
      <c r="E517" s="533"/>
      <c r="F517" s="533"/>
      <c r="G517" s="533"/>
      <c r="H517" s="533"/>
      <c r="I517" s="533"/>
      <c r="J517" s="533"/>
      <c r="K517" s="533"/>
      <c r="L517" s="533"/>
      <c r="M517" s="533"/>
      <c r="N517" s="532"/>
      <c r="O517" s="350"/>
      <c r="P517" s="464"/>
      <c r="Q517" s="464"/>
      <c r="R517" s="464"/>
      <c r="S517" s="464"/>
      <c r="T517" s="464"/>
      <c r="U517" s="464"/>
      <c r="V517" s="464"/>
    </row>
    <row r="518" spans="1:22">
      <c r="A518" s="531"/>
      <c r="B518" s="532"/>
      <c r="C518" s="350"/>
      <c r="D518" s="350"/>
      <c r="E518" s="533"/>
      <c r="F518" s="533"/>
      <c r="G518" s="533"/>
      <c r="H518" s="533"/>
      <c r="I518" s="533"/>
      <c r="J518" s="533"/>
      <c r="K518" s="533"/>
      <c r="L518" s="533"/>
      <c r="M518" s="533"/>
      <c r="N518" s="532"/>
      <c r="O518" s="350"/>
      <c r="P518" s="464"/>
      <c r="Q518" s="464"/>
      <c r="R518" s="464"/>
      <c r="S518" s="464"/>
      <c r="T518" s="464"/>
      <c r="U518" s="464"/>
      <c r="V518" s="464"/>
    </row>
    <row r="519" spans="1:22">
      <c r="A519" s="531"/>
      <c r="B519" s="532"/>
      <c r="C519" s="350"/>
      <c r="D519" s="350"/>
      <c r="E519" s="533"/>
      <c r="F519" s="533"/>
      <c r="G519" s="533"/>
      <c r="H519" s="533"/>
      <c r="I519" s="533"/>
      <c r="J519" s="533"/>
      <c r="K519" s="533"/>
      <c r="L519" s="533"/>
      <c r="M519" s="533"/>
      <c r="N519" s="532"/>
      <c r="O519" s="350"/>
      <c r="P519" s="464"/>
      <c r="Q519" s="464"/>
      <c r="R519" s="464"/>
      <c r="S519" s="464"/>
      <c r="T519" s="464"/>
      <c r="U519" s="464"/>
      <c r="V519" s="464"/>
    </row>
    <row r="520" spans="1:22">
      <c r="A520" s="531"/>
      <c r="B520" s="532"/>
      <c r="C520" s="350"/>
      <c r="D520" s="350"/>
      <c r="E520" s="533"/>
      <c r="F520" s="533"/>
      <c r="G520" s="533"/>
      <c r="H520" s="533"/>
      <c r="I520" s="533"/>
      <c r="J520" s="533"/>
      <c r="K520" s="533"/>
      <c r="L520" s="533"/>
      <c r="M520" s="533"/>
      <c r="N520" s="532"/>
      <c r="O520" s="350"/>
      <c r="P520" s="464"/>
      <c r="Q520" s="464"/>
      <c r="R520" s="464"/>
      <c r="S520" s="464"/>
      <c r="T520" s="464"/>
      <c r="U520" s="464"/>
      <c r="V520" s="464"/>
    </row>
    <row r="521" spans="1:22">
      <c r="A521" s="531"/>
      <c r="B521" s="532"/>
      <c r="C521" s="350"/>
      <c r="D521" s="350"/>
      <c r="E521" s="533"/>
      <c r="F521" s="533"/>
      <c r="G521" s="533"/>
      <c r="H521" s="533"/>
      <c r="I521" s="533"/>
      <c r="J521" s="533"/>
      <c r="K521" s="533"/>
      <c r="L521" s="533"/>
      <c r="M521" s="533"/>
      <c r="N521" s="532"/>
      <c r="O521" s="350"/>
      <c r="P521" s="464"/>
      <c r="Q521" s="464"/>
      <c r="R521" s="464"/>
      <c r="S521" s="464"/>
      <c r="T521" s="464"/>
      <c r="U521" s="464"/>
      <c r="V521" s="464"/>
    </row>
    <row r="522" spans="1:22">
      <c r="A522" s="531"/>
      <c r="B522" s="532"/>
      <c r="C522" s="350"/>
      <c r="D522" s="350"/>
      <c r="E522" s="533"/>
      <c r="F522" s="533"/>
      <c r="G522" s="533"/>
      <c r="H522" s="533"/>
      <c r="I522" s="533"/>
      <c r="J522" s="533"/>
      <c r="K522" s="533"/>
      <c r="L522" s="533"/>
      <c r="M522" s="533"/>
      <c r="N522" s="532"/>
      <c r="O522" s="350"/>
      <c r="P522" s="464"/>
      <c r="Q522" s="464"/>
      <c r="R522" s="464"/>
      <c r="S522" s="464"/>
      <c r="T522" s="464"/>
      <c r="U522" s="464"/>
      <c r="V522" s="464"/>
    </row>
    <row r="523" spans="1:22">
      <c r="A523" s="531"/>
      <c r="B523" s="532"/>
      <c r="C523" s="350"/>
      <c r="D523" s="350"/>
      <c r="E523" s="533"/>
      <c r="F523" s="533"/>
      <c r="G523" s="533"/>
      <c r="H523" s="533"/>
      <c r="I523" s="533"/>
      <c r="J523" s="533"/>
      <c r="K523" s="533"/>
      <c r="L523" s="533"/>
      <c r="M523" s="533"/>
      <c r="N523" s="532"/>
      <c r="O523" s="350"/>
      <c r="P523" s="464"/>
      <c r="Q523" s="464"/>
      <c r="R523" s="464"/>
      <c r="S523" s="464"/>
      <c r="T523" s="464"/>
      <c r="U523" s="464"/>
      <c r="V523" s="464"/>
    </row>
    <row r="524" spans="1:22">
      <c r="A524" s="531"/>
      <c r="B524" s="532"/>
      <c r="C524" s="350"/>
      <c r="D524" s="350"/>
      <c r="E524" s="533"/>
      <c r="F524" s="533"/>
      <c r="G524" s="533"/>
      <c r="H524" s="533"/>
      <c r="I524" s="533"/>
      <c r="J524" s="533"/>
      <c r="K524" s="533"/>
      <c r="L524" s="533"/>
      <c r="M524" s="533"/>
      <c r="N524" s="532"/>
      <c r="O524" s="350"/>
      <c r="P524" s="464"/>
      <c r="Q524" s="464"/>
      <c r="R524" s="464"/>
      <c r="S524" s="464"/>
      <c r="T524" s="464"/>
      <c r="U524" s="464"/>
      <c r="V524" s="464"/>
    </row>
    <row r="525" spans="1:22">
      <c r="A525" s="531"/>
      <c r="B525" s="532"/>
      <c r="C525" s="350"/>
      <c r="D525" s="350"/>
      <c r="E525" s="533"/>
      <c r="F525" s="533"/>
      <c r="G525" s="533"/>
      <c r="H525" s="533"/>
      <c r="I525" s="533"/>
      <c r="J525" s="533"/>
      <c r="K525" s="533"/>
      <c r="L525" s="533"/>
      <c r="M525" s="533"/>
      <c r="N525" s="532"/>
      <c r="O525" s="350"/>
      <c r="P525" s="464"/>
      <c r="Q525" s="464"/>
      <c r="R525" s="464"/>
      <c r="S525" s="464"/>
      <c r="T525" s="464"/>
      <c r="U525" s="464"/>
      <c r="V525" s="464"/>
    </row>
    <row r="526" spans="1:22">
      <c r="A526" s="531"/>
      <c r="B526" s="532"/>
      <c r="C526" s="350"/>
      <c r="D526" s="350"/>
      <c r="E526" s="533"/>
      <c r="F526" s="533"/>
      <c r="G526" s="533"/>
      <c r="H526" s="533"/>
      <c r="I526" s="533"/>
      <c r="J526" s="533"/>
      <c r="K526" s="533"/>
      <c r="L526" s="533"/>
      <c r="M526" s="533"/>
      <c r="N526" s="532"/>
      <c r="O526" s="350"/>
      <c r="P526" s="464"/>
      <c r="Q526" s="464"/>
      <c r="R526" s="464"/>
      <c r="S526" s="464"/>
      <c r="T526" s="464"/>
      <c r="U526" s="464"/>
      <c r="V526" s="464"/>
    </row>
    <row r="527" spans="1:22">
      <c r="A527" s="531"/>
      <c r="B527" s="532"/>
      <c r="C527" s="350"/>
      <c r="D527" s="350"/>
      <c r="E527" s="533"/>
      <c r="F527" s="533"/>
      <c r="G527" s="533"/>
      <c r="H527" s="533"/>
      <c r="I527" s="533"/>
      <c r="J527" s="533"/>
      <c r="K527" s="533"/>
      <c r="L527" s="533"/>
      <c r="M527" s="533"/>
      <c r="N527" s="532"/>
      <c r="O527" s="350"/>
      <c r="P527" s="464"/>
      <c r="Q527" s="464"/>
      <c r="R527" s="464"/>
      <c r="S527" s="464"/>
      <c r="T527" s="464"/>
      <c r="U527" s="464"/>
      <c r="V527" s="464"/>
    </row>
    <row r="528" spans="1:22">
      <c r="A528" s="531"/>
      <c r="B528" s="532"/>
      <c r="C528" s="350"/>
      <c r="D528" s="350"/>
      <c r="E528" s="533"/>
      <c r="F528" s="533"/>
      <c r="G528" s="533"/>
      <c r="H528" s="533"/>
      <c r="I528" s="533"/>
      <c r="J528" s="533"/>
      <c r="K528" s="533"/>
      <c r="L528" s="533"/>
      <c r="M528" s="533"/>
      <c r="N528" s="532"/>
      <c r="O528" s="350"/>
      <c r="P528" s="464"/>
      <c r="Q528" s="464"/>
      <c r="R528" s="464"/>
      <c r="S528" s="464"/>
      <c r="T528" s="464"/>
      <c r="U528" s="464"/>
      <c r="V528" s="464"/>
    </row>
    <row r="529" spans="1:22">
      <c r="A529" s="531"/>
      <c r="B529" s="532"/>
      <c r="C529" s="350"/>
      <c r="D529" s="350"/>
      <c r="E529" s="533"/>
      <c r="F529" s="533"/>
      <c r="G529" s="533"/>
      <c r="H529" s="533"/>
      <c r="I529" s="533"/>
      <c r="J529" s="533"/>
      <c r="K529" s="533"/>
      <c r="L529" s="533"/>
      <c r="M529" s="533"/>
      <c r="N529" s="532"/>
      <c r="O529" s="350"/>
      <c r="P529" s="464"/>
      <c r="Q529" s="464"/>
      <c r="R529" s="464"/>
      <c r="S529" s="464"/>
      <c r="T529" s="464"/>
      <c r="U529" s="464"/>
      <c r="V529" s="464"/>
    </row>
    <row r="530" spans="1:22">
      <c r="A530" s="531"/>
      <c r="B530" s="532"/>
      <c r="C530" s="350"/>
      <c r="D530" s="350"/>
      <c r="E530" s="533"/>
      <c r="F530" s="533"/>
      <c r="G530" s="533"/>
      <c r="H530" s="533"/>
      <c r="I530" s="533"/>
      <c r="J530" s="533"/>
      <c r="K530" s="533"/>
      <c r="L530" s="533"/>
      <c r="M530" s="533"/>
      <c r="N530" s="532"/>
      <c r="O530" s="350"/>
      <c r="P530" s="464"/>
      <c r="Q530" s="464"/>
      <c r="R530" s="464"/>
      <c r="S530" s="464"/>
      <c r="T530" s="464"/>
      <c r="U530" s="464"/>
      <c r="V530" s="464"/>
    </row>
    <row r="531" spans="1:22">
      <c r="A531" s="531"/>
      <c r="B531" s="532"/>
      <c r="C531" s="350"/>
      <c r="D531" s="350"/>
      <c r="E531" s="533"/>
      <c r="F531" s="533"/>
      <c r="G531" s="533"/>
      <c r="H531" s="533"/>
      <c r="I531" s="533"/>
      <c r="J531" s="533"/>
      <c r="K531" s="533"/>
      <c r="L531" s="533"/>
      <c r="M531" s="533"/>
      <c r="N531" s="532"/>
      <c r="O531" s="350"/>
      <c r="P531" s="464"/>
      <c r="Q531" s="464"/>
      <c r="R531" s="464"/>
      <c r="S531" s="464"/>
      <c r="T531" s="464"/>
      <c r="U531" s="464"/>
      <c r="V531" s="464"/>
    </row>
    <row r="532" spans="1:22">
      <c r="A532" s="531"/>
      <c r="B532" s="532"/>
      <c r="C532" s="350"/>
      <c r="D532" s="350"/>
      <c r="E532" s="533"/>
      <c r="F532" s="533"/>
      <c r="G532" s="533"/>
      <c r="H532" s="533"/>
      <c r="I532" s="533"/>
      <c r="J532" s="533"/>
      <c r="K532" s="533"/>
      <c r="L532" s="533"/>
      <c r="M532" s="533"/>
      <c r="N532" s="532"/>
      <c r="O532" s="350"/>
      <c r="P532" s="464"/>
      <c r="Q532" s="464"/>
      <c r="R532" s="464"/>
      <c r="S532" s="464"/>
      <c r="T532" s="464"/>
      <c r="U532" s="464"/>
      <c r="V532" s="464"/>
    </row>
    <row r="533" spans="1:22">
      <c r="A533" s="531"/>
      <c r="B533" s="532"/>
      <c r="C533" s="350"/>
      <c r="D533" s="350"/>
      <c r="E533" s="533"/>
      <c r="F533" s="533"/>
      <c r="G533" s="533"/>
      <c r="H533" s="533"/>
      <c r="I533" s="533"/>
      <c r="J533" s="533"/>
      <c r="K533" s="533"/>
      <c r="L533" s="533"/>
      <c r="M533" s="533"/>
      <c r="N533" s="532"/>
      <c r="O533" s="350"/>
      <c r="P533" s="464"/>
      <c r="Q533" s="464"/>
      <c r="R533" s="464"/>
      <c r="S533" s="464"/>
      <c r="T533" s="464"/>
      <c r="U533" s="464"/>
      <c r="V533" s="464"/>
    </row>
    <row r="534" spans="1:22">
      <c r="A534" s="531"/>
      <c r="B534" s="532"/>
      <c r="C534" s="350"/>
      <c r="D534" s="350"/>
      <c r="E534" s="533"/>
      <c r="F534" s="533"/>
      <c r="G534" s="533"/>
      <c r="H534" s="533"/>
      <c r="I534" s="533"/>
      <c r="J534" s="533"/>
      <c r="K534" s="533"/>
      <c r="L534" s="533"/>
      <c r="M534" s="533"/>
      <c r="N534" s="532"/>
      <c r="O534" s="350"/>
      <c r="P534" s="464"/>
      <c r="Q534" s="464"/>
      <c r="R534" s="464"/>
      <c r="S534" s="464"/>
      <c r="T534" s="464"/>
      <c r="U534" s="464"/>
      <c r="V534" s="464"/>
    </row>
    <row r="535" spans="1:22">
      <c r="A535" s="531"/>
      <c r="B535" s="532"/>
      <c r="C535" s="350"/>
      <c r="D535" s="350"/>
      <c r="E535" s="533"/>
      <c r="F535" s="533"/>
      <c r="G535" s="533"/>
      <c r="H535" s="533"/>
      <c r="I535" s="533"/>
      <c r="J535" s="533"/>
      <c r="K535" s="533"/>
      <c r="L535" s="533"/>
      <c r="M535" s="533"/>
      <c r="N535" s="532"/>
      <c r="O535" s="350"/>
      <c r="P535" s="464"/>
      <c r="Q535" s="464"/>
      <c r="R535" s="464"/>
      <c r="S535" s="464"/>
      <c r="T535" s="464"/>
      <c r="U535" s="464"/>
      <c r="V535" s="464"/>
    </row>
    <row r="536" spans="1:22">
      <c r="A536" s="531"/>
      <c r="B536" s="532"/>
      <c r="C536" s="350"/>
      <c r="D536" s="350"/>
      <c r="E536" s="533"/>
      <c r="F536" s="533"/>
      <c r="G536" s="533"/>
      <c r="H536" s="533"/>
      <c r="I536" s="533"/>
      <c r="J536" s="533"/>
      <c r="K536" s="533"/>
      <c r="L536" s="533"/>
      <c r="M536" s="533"/>
      <c r="N536" s="532"/>
      <c r="O536" s="350"/>
      <c r="P536" s="464"/>
      <c r="Q536" s="464"/>
      <c r="R536" s="464"/>
      <c r="S536" s="464"/>
      <c r="T536" s="464"/>
      <c r="U536" s="464"/>
      <c r="V536" s="464"/>
    </row>
    <row r="537" spans="1:22">
      <c r="A537" s="531"/>
      <c r="B537" s="532"/>
      <c r="C537" s="350"/>
      <c r="D537" s="350"/>
      <c r="E537" s="533"/>
      <c r="F537" s="533"/>
      <c r="G537" s="533"/>
      <c r="H537" s="533"/>
      <c r="I537" s="533"/>
      <c r="J537" s="533"/>
      <c r="K537" s="533"/>
      <c r="L537" s="533"/>
      <c r="M537" s="533"/>
      <c r="N537" s="532"/>
      <c r="O537" s="350"/>
      <c r="P537" s="464"/>
      <c r="Q537" s="464"/>
      <c r="R537" s="464"/>
      <c r="S537" s="464"/>
      <c r="T537" s="464"/>
      <c r="U537" s="464"/>
      <c r="V537" s="464"/>
    </row>
    <row r="538" spans="1:22">
      <c r="A538" s="531"/>
      <c r="B538" s="532"/>
      <c r="C538" s="350"/>
      <c r="D538" s="350"/>
      <c r="E538" s="533"/>
      <c r="F538" s="533"/>
      <c r="G538" s="533"/>
      <c r="H538" s="533"/>
      <c r="I538" s="533"/>
      <c r="J538" s="533"/>
      <c r="K538" s="533"/>
      <c r="L538" s="533"/>
      <c r="M538" s="533"/>
      <c r="N538" s="532"/>
      <c r="O538" s="350"/>
      <c r="P538" s="464"/>
      <c r="Q538" s="464"/>
      <c r="R538" s="464"/>
      <c r="S538" s="464"/>
      <c r="T538" s="464"/>
      <c r="U538" s="464"/>
      <c r="V538" s="464"/>
    </row>
    <row r="539" spans="1:22">
      <c r="A539" s="531"/>
      <c r="B539" s="532"/>
      <c r="C539" s="350"/>
      <c r="D539" s="350"/>
      <c r="E539" s="533"/>
      <c r="F539" s="533"/>
      <c r="G539" s="533"/>
      <c r="H539" s="533"/>
      <c r="I539" s="533"/>
      <c r="J539" s="533"/>
      <c r="K539" s="533"/>
      <c r="L539" s="533"/>
      <c r="M539" s="533"/>
      <c r="N539" s="532"/>
      <c r="O539" s="350"/>
      <c r="P539" s="464"/>
      <c r="Q539" s="464"/>
      <c r="R539" s="464"/>
      <c r="S539" s="464"/>
      <c r="T539" s="464"/>
      <c r="U539" s="464"/>
      <c r="V539" s="464"/>
    </row>
    <row r="540" spans="1:22">
      <c r="A540" s="531"/>
      <c r="B540" s="532"/>
      <c r="C540" s="350"/>
      <c r="D540" s="350"/>
      <c r="E540" s="533"/>
      <c r="F540" s="533"/>
      <c r="G540" s="533"/>
      <c r="H540" s="533"/>
      <c r="I540" s="533"/>
      <c r="J540" s="533"/>
      <c r="K540" s="533"/>
      <c r="L540" s="533"/>
      <c r="M540" s="533"/>
      <c r="N540" s="532"/>
      <c r="O540" s="350"/>
      <c r="P540" s="464"/>
      <c r="Q540" s="464"/>
      <c r="R540" s="464"/>
      <c r="S540" s="464"/>
      <c r="T540" s="464"/>
      <c r="U540" s="464"/>
      <c r="V540" s="464"/>
    </row>
    <row r="541" spans="1:22">
      <c r="A541" s="531"/>
      <c r="B541" s="532"/>
      <c r="C541" s="350"/>
      <c r="D541" s="350"/>
      <c r="E541" s="533"/>
      <c r="F541" s="533"/>
      <c r="G541" s="533"/>
      <c r="H541" s="533"/>
      <c r="I541" s="533"/>
      <c r="J541" s="533"/>
      <c r="K541" s="533"/>
      <c r="L541" s="533"/>
      <c r="M541" s="533"/>
      <c r="N541" s="532"/>
      <c r="O541" s="350"/>
      <c r="P541" s="464"/>
      <c r="Q541" s="464"/>
      <c r="R541" s="464"/>
      <c r="S541" s="464"/>
      <c r="T541" s="464"/>
      <c r="U541" s="464"/>
      <c r="V541" s="464"/>
    </row>
    <row r="542" spans="1:22">
      <c r="A542" s="531"/>
      <c r="B542" s="532"/>
      <c r="C542" s="350"/>
      <c r="D542" s="350"/>
      <c r="E542" s="533"/>
      <c r="F542" s="533"/>
      <c r="G542" s="533"/>
      <c r="H542" s="533"/>
      <c r="I542" s="533"/>
      <c r="J542" s="533"/>
      <c r="K542" s="533"/>
      <c r="L542" s="533"/>
      <c r="M542" s="533"/>
      <c r="N542" s="532"/>
      <c r="O542" s="350"/>
      <c r="P542" s="464"/>
      <c r="Q542" s="464"/>
      <c r="R542" s="464"/>
      <c r="S542" s="464"/>
      <c r="T542" s="464"/>
      <c r="U542" s="464"/>
      <c r="V542" s="464"/>
    </row>
    <row r="543" spans="1:22">
      <c r="A543" s="531"/>
      <c r="B543" s="532"/>
      <c r="C543" s="350"/>
      <c r="D543" s="350"/>
      <c r="E543" s="533"/>
      <c r="F543" s="533"/>
      <c r="G543" s="533"/>
      <c r="H543" s="533"/>
      <c r="I543" s="533"/>
      <c r="J543" s="533"/>
      <c r="K543" s="533"/>
      <c r="L543" s="533"/>
      <c r="M543" s="533"/>
      <c r="N543" s="532"/>
      <c r="O543" s="350"/>
      <c r="P543" s="464"/>
      <c r="Q543" s="464"/>
      <c r="R543" s="464"/>
      <c r="S543" s="464"/>
      <c r="T543" s="464"/>
      <c r="U543" s="464"/>
      <c r="V543" s="464"/>
    </row>
    <row r="544" spans="1:22">
      <c r="A544" s="531"/>
      <c r="B544" s="532"/>
      <c r="C544" s="350"/>
      <c r="D544" s="350"/>
      <c r="E544" s="533"/>
      <c r="F544" s="533"/>
      <c r="G544" s="533"/>
      <c r="H544" s="533"/>
      <c r="I544" s="533"/>
      <c r="J544" s="533"/>
      <c r="K544" s="533"/>
      <c r="L544" s="533"/>
      <c r="M544" s="533"/>
      <c r="N544" s="532"/>
      <c r="O544" s="350"/>
      <c r="P544" s="464"/>
      <c r="Q544" s="464"/>
      <c r="R544" s="464"/>
      <c r="S544" s="464"/>
      <c r="T544" s="464"/>
      <c r="U544" s="464"/>
      <c r="V544" s="464"/>
    </row>
    <row r="545" spans="1:22">
      <c r="A545" s="531"/>
      <c r="B545" s="532"/>
      <c r="C545" s="350"/>
      <c r="D545" s="350"/>
      <c r="E545" s="533"/>
      <c r="F545" s="533"/>
      <c r="G545" s="533"/>
      <c r="H545" s="533"/>
      <c r="I545" s="533"/>
      <c r="J545" s="533"/>
      <c r="K545" s="533"/>
      <c r="L545" s="533"/>
      <c r="M545" s="533"/>
      <c r="N545" s="532"/>
      <c r="O545" s="350"/>
      <c r="P545" s="464"/>
      <c r="Q545" s="464"/>
      <c r="R545" s="464"/>
      <c r="S545" s="464"/>
      <c r="T545" s="464"/>
      <c r="U545" s="464"/>
      <c r="V545" s="464"/>
    </row>
    <row r="546" spans="1:22">
      <c r="A546" s="531"/>
      <c r="B546" s="532"/>
      <c r="C546" s="350"/>
      <c r="D546" s="350"/>
      <c r="E546" s="533"/>
      <c r="F546" s="533"/>
      <c r="G546" s="533"/>
      <c r="H546" s="533"/>
      <c r="I546" s="533"/>
      <c r="J546" s="533"/>
      <c r="K546" s="533"/>
      <c r="L546" s="533"/>
      <c r="M546" s="533"/>
      <c r="N546" s="532"/>
      <c r="O546" s="350"/>
      <c r="P546" s="464"/>
      <c r="Q546" s="464"/>
      <c r="R546" s="464"/>
      <c r="S546" s="464"/>
      <c r="T546" s="464"/>
      <c r="U546" s="464"/>
      <c r="V546" s="464"/>
    </row>
    <row r="547" spans="1:22">
      <c r="A547" s="531"/>
      <c r="B547" s="532"/>
      <c r="C547" s="350"/>
      <c r="D547" s="350"/>
      <c r="E547" s="533"/>
      <c r="F547" s="533"/>
      <c r="G547" s="533"/>
      <c r="H547" s="533"/>
      <c r="I547" s="533"/>
      <c r="J547" s="533"/>
      <c r="K547" s="533"/>
      <c r="L547" s="533"/>
      <c r="M547" s="533"/>
      <c r="N547" s="532"/>
      <c r="O547" s="350"/>
      <c r="P547" s="464"/>
      <c r="Q547" s="464"/>
      <c r="R547" s="464"/>
      <c r="S547" s="464"/>
      <c r="T547" s="464"/>
      <c r="U547" s="464"/>
      <c r="V547" s="464"/>
    </row>
    <row r="548" spans="1:22">
      <c r="A548" s="531"/>
      <c r="B548" s="532"/>
      <c r="C548" s="350"/>
      <c r="D548" s="350"/>
      <c r="E548" s="533"/>
      <c r="F548" s="533"/>
      <c r="G548" s="533"/>
      <c r="H548" s="533"/>
      <c r="I548" s="533"/>
      <c r="J548" s="533"/>
      <c r="K548" s="533"/>
      <c r="L548" s="533"/>
      <c r="M548" s="533"/>
      <c r="N548" s="532"/>
      <c r="O548" s="350"/>
      <c r="P548" s="464"/>
      <c r="Q548" s="464"/>
      <c r="R548" s="464"/>
      <c r="S548" s="464"/>
      <c r="T548" s="464"/>
      <c r="U548" s="464"/>
      <c r="V548" s="464"/>
    </row>
    <row r="549" spans="1:22">
      <c r="A549" s="531"/>
      <c r="B549" s="532"/>
      <c r="C549" s="350"/>
      <c r="D549" s="350"/>
      <c r="E549" s="533"/>
      <c r="F549" s="533"/>
      <c r="G549" s="533"/>
      <c r="H549" s="533"/>
      <c r="I549" s="533"/>
      <c r="J549" s="533"/>
      <c r="K549" s="533"/>
      <c r="L549" s="533"/>
      <c r="M549" s="533"/>
      <c r="N549" s="532"/>
      <c r="O549" s="350"/>
      <c r="P549" s="464"/>
      <c r="Q549" s="464"/>
      <c r="R549" s="464"/>
      <c r="S549" s="464"/>
      <c r="T549" s="464"/>
      <c r="U549" s="464"/>
      <c r="V549" s="464"/>
    </row>
    <row r="550" spans="1:22">
      <c r="A550" s="531"/>
      <c r="B550" s="532"/>
      <c r="C550" s="350"/>
      <c r="D550" s="350"/>
      <c r="E550" s="533"/>
      <c r="F550" s="533"/>
      <c r="G550" s="533"/>
      <c r="H550" s="533"/>
      <c r="I550" s="533"/>
      <c r="J550" s="533"/>
      <c r="K550" s="533"/>
      <c r="L550" s="533"/>
      <c r="M550" s="533"/>
      <c r="N550" s="532"/>
      <c r="O550" s="350"/>
      <c r="P550" s="464"/>
      <c r="Q550" s="464"/>
      <c r="R550" s="464"/>
      <c r="S550" s="464"/>
      <c r="T550" s="464"/>
      <c r="U550" s="464"/>
      <c r="V550" s="464"/>
    </row>
    <row r="551" spans="1:22">
      <c r="A551" s="531"/>
      <c r="B551" s="532"/>
      <c r="C551" s="350"/>
      <c r="D551" s="350"/>
      <c r="E551" s="533"/>
      <c r="F551" s="533"/>
      <c r="G551" s="533"/>
      <c r="H551" s="533"/>
      <c r="I551" s="533"/>
      <c r="J551" s="533"/>
      <c r="K551" s="533"/>
      <c r="L551" s="533"/>
      <c r="M551" s="533"/>
      <c r="N551" s="532"/>
      <c r="O551" s="350"/>
      <c r="P551" s="464"/>
      <c r="Q551" s="464"/>
      <c r="R551" s="464"/>
      <c r="S551" s="464"/>
      <c r="T551" s="464"/>
      <c r="U551" s="464"/>
      <c r="V551" s="464"/>
    </row>
    <row r="552" spans="1:22">
      <c r="A552" s="531"/>
      <c r="B552" s="532"/>
      <c r="C552" s="350"/>
      <c r="D552" s="350"/>
      <c r="E552" s="533"/>
      <c r="F552" s="533"/>
      <c r="G552" s="533"/>
      <c r="H552" s="533"/>
      <c r="I552" s="533"/>
      <c r="J552" s="533"/>
      <c r="K552" s="533"/>
      <c r="L552" s="533"/>
      <c r="M552" s="533"/>
      <c r="N552" s="532"/>
      <c r="O552" s="350"/>
      <c r="P552" s="464"/>
      <c r="Q552" s="464"/>
      <c r="R552" s="464"/>
      <c r="S552" s="464"/>
      <c r="T552" s="464"/>
      <c r="U552" s="464"/>
      <c r="V552" s="464"/>
    </row>
    <row r="553" spans="1:22">
      <c r="A553" s="531"/>
      <c r="B553" s="532"/>
      <c r="C553" s="350"/>
      <c r="D553" s="350"/>
      <c r="E553" s="533"/>
      <c r="F553" s="533"/>
      <c r="G553" s="533"/>
      <c r="H553" s="533"/>
      <c r="I553" s="533"/>
      <c r="J553" s="533"/>
      <c r="K553" s="533"/>
      <c r="L553" s="533"/>
      <c r="M553" s="533"/>
      <c r="N553" s="532"/>
      <c r="O553" s="350"/>
      <c r="P553" s="464"/>
      <c r="Q553" s="464"/>
      <c r="R553" s="464"/>
      <c r="S553" s="464"/>
      <c r="T553" s="464"/>
      <c r="U553" s="464"/>
      <c r="V553" s="464"/>
    </row>
    <row r="554" spans="1:22">
      <c r="A554" s="531"/>
      <c r="B554" s="532"/>
      <c r="C554" s="350"/>
      <c r="D554" s="350"/>
      <c r="E554" s="533"/>
      <c r="F554" s="533"/>
      <c r="G554" s="533"/>
      <c r="H554" s="533"/>
      <c r="I554" s="533"/>
      <c r="J554" s="533"/>
      <c r="K554" s="533"/>
      <c r="L554" s="533"/>
      <c r="M554" s="533"/>
      <c r="N554" s="532"/>
      <c r="O554" s="350"/>
      <c r="P554" s="464"/>
      <c r="Q554" s="464"/>
      <c r="R554" s="464"/>
      <c r="S554" s="464"/>
      <c r="T554" s="464"/>
      <c r="U554" s="464"/>
      <c r="V554" s="464"/>
    </row>
    <row r="555" spans="1:22">
      <c r="A555" s="531"/>
      <c r="B555" s="532"/>
      <c r="C555" s="350"/>
      <c r="D555" s="350"/>
      <c r="E555" s="533"/>
      <c r="F555" s="533"/>
      <c r="G555" s="533"/>
      <c r="H555" s="533"/>
      <c r="I555" s="533"/>
      <c r="J555" s="533"/>
      <c r="K555" s="533"/>
      <c r="L555" s="533"/>
      <c r="M555" s="533"/>
      <c r="N555" s="532"/>
      <c r="O555" s="350"/>
      <c r="P555" s="464"/>
      <c r="Q555" s="464"/>
      <c r="R555" s="464"/>
      <c r="S555" s="464"/>
      <c r="T555" s="464"/>
      <c r="U555" s="464"/>
      <c r="V555" s="464"/>
    </row>
    <row r="556" spans="1:22">
      <c r="A556" s="531"/>
      <c r="B556" s="532"/>
      <c r="C556" s="350"/>
      <c r="D556" s="350"/>
      <c r="E556" s="533"/>
      <c r="F556" s="533"/>
      <c r="G556" s="533"/>
      <c r="H556" s="533"/>
      <c r="I556" s="533"/>
      <c r="J556" s="533"/>
      <c r="K556" s="533"/>
      <c r="L556" s="533"/>
      <c r="M556" s="533"/>
      <c r="N556" s="532"/>
      <c r="O556" s="350"/>
      <c r="P556" s="464"/>
      <c r="Q556" s="464"/>
      <c r="R556" s="464"/>
      <c r="S556" s="464"/>
      <c r="T556" s="464"/>
      <c r="U556" s="464"/>
      <c r="V556" s="464"/>
    </row>
    <row r="557" spans="1:22">
      <c r="A557" s="531"/>
      <c r="B557" s="532"/>
      <c r="C557" s="350"/>
      <c r="D557" s="350"/>
      <c r="E557" s="533"/>
      <c r="F557" s="533"/>
      <c r="G557" s="533"/>
      <c r="H557" s="533"/>
      <c r="I557" s="533"/>
      <c r="J557" s="533"/>
      <c r="K557" s="533"/>
      <c r="L557" s="533"/>
      <c r="M557" s="533"/>
      <c r="N557" s="532"/>
      <c r="O557" s="350"/>
      <c r="P557" s="464"/>
      <c r="Q557" s="464"/>
      <c r="R557" s="464"/>
      <c r="S557" s="464"/>
      <c r="T557" s="464"/>
      <c r="U557" s="464"/>
      <c r="V557" s="464"/>
    </row>
    <row r="558" spans="1:22">
      <c r="A558" s="531"/>
      <c r="B558" s="532"/>
      <c r="C558" s="350"/>
      <c r="D558" s="350"/>
      <c r="E558" s="533"/>
      <c r="F558" s="533"/>
      <c r="G558" s="533"/>
      <c r="H558" s="533"/>
      <c r="I558" s="533"/>
      <c r="J558" s="533"/>
      <c r="K558" s="533"/>
      <c r="L558" s="533"/>
      <c r="M558" s="533"/>
      <c r="N558" s="532"/>
      <c r="O558" s="350"/>
      <c r="P558" s="464"/>
      <c r="Q558" s="464"/>
      <c r="R558" s="464"/>
      <c r="S558" s="464"/>
      <c r="T558" s="464"/>
      <c r="U558" s="464"/>
      <c r="V558" s="464"/>
    </row>
    <row r="559" spans="1:22">
      <c r="A559" s="531"/>
      <c r="B559" s="532"/>
      <c r="C559" s="350"/>
      <c r="D559" s="350"/>
      <c r="E559" s="533"/>
      <c r="F559" s="533"/>
      <c r="G559" s="533"/>
      <c r="H559" s="533"/>
      <c r="I559" s="533"/>
      <c r="J559" s="533"/>
      <c r="K559" s="533"/>
      <c r="L559" s="533"/>
      <c r="M559" s="533"/>
      <c r="N559" s="532"/>
      <c r="O559" s="350"/>
      <c r="P559" s="464"/>
      <c r="Q559" s="464"/>
      <c r="R559" s="464"/>
      <c r="S559" s="464"/>
      <c r="T559" s="464"/>
      <c r="U559" s="464"/>
      <c r="V559" s="464"/>
    </row>
    <row r="560" spans="1:22">
      <c r="A560" s="531"/>
      <c r="B560" s="532"/>
      <c r="C560" s="350"/>
      <c r="D560" s="350"/>
      <c r="E560" s="533"/>
      <c r="F560" s="533"/>
      <c r="G560" s="533"/>
      <c r="H560" s="533"/>
      <c r="I560" s="533"/>
      <c r="J560" s="533"/>
      <c r="K560" s="533"/>
      <c r="L560" s="533"/>
      <c r="M560" s="533"/>
      <c r="N560" s="532"/>
      <c r="O560" s="350"/>
      <c r="P560" s="464"/>
      <c r="Q560" s="464"/>
      <c r="R560" s="464"/>
      <c r="S560" s="464"/>
      <c r="T560" s="464"/>
      <c r="U560" s="464"/>
      <c r="V560" s="464"/>
    </row>
    <row r="561" spans="1:22">
      <c r="A561" s="531"/>
      <c r="B561" s="532"/>
      <c r="C561" s="350"/>
      <c r="D561" s="350"/>
      <c r="E561" s="533"/>
      <c r="F561" s="533"/>
      <c r="G561" s="533"/>
      <c r="H561" s="533"/>
      <c r="I561" s="533"/>
      <c r="J561" s="533"/>
      <c r="K561" s="533"/>
      <c r="L561" s="533"/>
      <c r="M561" s="533"/>
      <c r="N561" s="532"/>
      <c r="O561" s="350"/>
      <c r="P561" s="464"/>
      <c r="Q561" s="464"/>
      <c r="R561" s="464"/>
      <c r="S561" s="464"/>
      <c r="T561" s="464"/>
      <c r="U561" s="464"/>
      <c r="V561" s="464"/>
    </row>
    <row r="562" spans="1:22">
      <c r="A562" s="531"/>
      <c r="B562" s="532"/>
      <c r="C562" s="350"/>
      <c r="D562" s="350"/>
      <c r="E562" s="533"/>
      <c r="F562" s="533"/>
      <c r="G562" s="533"/>
      <c r="H562" s="533"/>
      <c r="I562" s="533"/>
      <c r="J562" s="533"/>
      <c r="K562" s="533"/>
      <c r="L562" s="533"/>
      <c r="M562" s="533"/>
      <c r="N562" s="532"/>
      <c r="O562" s="350"/>
      <c r="P562" s="464"/>
      <c r="Q562" s="464"/>
      <c r="R562" s="464"/>
      <c r="S562" s="464"/>
      <c r="T562" s="464"/>
      <c r="U562" s="464"/>
      <c r="V562" s="464"/>
    </row>
    <row r="563" spans="1:22">
      <c r="A563" s="531"/>
      <c r="B563" s="532"/>
      <c r="C563" s="350"/>
      <c r="D563" s="350"/>
      <c r="E563" s="533"/>
      <c r="F563" s="533"/>
      <c r="G563" s="533"/>
      <c r="H563" s="533"/>
      <c r="I563" s="533"/>
      <c r="J563" s="533"/>
      <c r="K563" s="533"/>
      <c r="L563" s="533"/>
      <c r="M563" s="533"/>
      <c r="N563" s="532"/>
      <c r="O563" s="350"/>
      <c r="P563" s="464"/>
      <c r="Q563" s="464"/>
      <c r="R563" s="464"/>
      <c r="S563" s="464"/>
      <c r="T563" s="464"/>
      <c r="U563" s="464"/>
      <c r="V563" s="464"/>
    </row>
    <row r="564" spans="1:22">
      <c r="A564" s="531"/>
      <c r="B564" s="532"/>
      <c r="C564" s="350"/>
      <c r="D564" s="350"/>
      <c r="E564" s="533"/>
      <c r="F564" s="533"/>
      <c r="G564" s="533"/>
      <c r="H564" s="533"/>
      <c r="I564" s="533"/>
      <c r="J564" s="533"/>
      <c r="K564" s="533"/>
      <c r="L564" s="533"/>
      <c r="M564" s="533"/>
      <c r="N564" s="532"/>
      <c r="O564" s="350"/>
      <c r="P564" s="464"/>
      <c r="Q564" s="464"/>
      <c r="R564" s="464"/>
      <c r="S564" s="464"/>
      <c r="T564" s="464"/>
      <c r="U564" s="464"/>
      <c r="V564" s="464"/>
    </row>
    <row r="565" spans="1:22">
      <c r="A565" s="531"/>
      <c r="B565" s="532"/>
      <c r="C565" s="350"/>
      <c r="D565" s="350"/>
      <c r="E565" s="533"/>
      <c r="F565" s="533"/>
      <c r="G565" s="533"/>
      <c r="H565" s="533"/>
      <c r="I565" s="533"/>
      <c r="J565" s="533"/>
      <c r="K565" s="533"/>
      <c r="L565" s="533"/>
      <c r="M565" s="533"/>
      <c r="N565" s="532"/>
      <c r="O565" s="350"/>
      <c r="P565" s="464"/>
      <c r="Q565" s="464"/>
      <c r="R565" s="464"/>
      <c r="S565" s="464"/>
      <c r="T565" s="464"/>
      <c r="U565" s="464"/>
      <c r="V565" s="464"/>
    </row>
    <row r="566" spans="1:22">
      <c r="A566" s="531"/>
      <c r="B566" s="532"/>
      <c r="C566" s="350"/>
      <c r="D566" s="350"/>
      <c r="E566" s="533"/>
      <c r="F566" s="533"/>
      <c r="G566" s="533"/>
      <c r="H566" s="533"/>
      <c r="I566" s="533"/>
      <c r="J566" s="533"/>
      <c r="K566" s="533"/>
      <c r="L566" s="533"/>
      <c r="M566" s="533"/>
      <c r="N566" s="532"/>
      <c r="O566" s="350"/>
      <c r="P566" s="464"/>
      <c r="Q566" s="464"/>
      <c r="R566" s="464"/>
      <c r="S566" s="464"/>
      <c r="T566" s="464"/>
      <c r="U566" s="464"/>
      <c r="V566" s="464"/>
    </row>
    <row r="567" spans="1:22">
      <c r="A567" s="531"/>
      <c r="B567" s="532"/>
      <c r="C567" s="350"/>
      <c r="D567" s="350"/>
      <c r="E567" s="533"/>
      <c r="F567" s="533"/>
      <c r="G567" s="533"/>
      <c r="H567" s="533"/>
      <c r="I567" s="533"/>
      <c r="J567" s="533"/>
      <c r="K567" s="533"/>
      <c r="L567" s="533"/>
      <c r="M567" s="533"/>
      <c r="N567" s="532"/>
      <c r="O567" s="350"/>
      <c r="P567" s="464"/>
      <c r="Q567" s="464"/>
      <c r="R567" s="464"/>
      <c r="S567" s="464"/>
      <c r="T567" s="464"/>
      <c r="U567" s="464"/>
      <c r="V567" s="464"/>
    </row>
    <row r="568" spans="1:22">
      <c r="A568" s="531"/>
      <c r="B568" s="532"/>
      <c r="C568" s="350"/>
      <c r="D568" s="350"/>
      <c r="E568" s="533"/>
      <c r="F568" s="533"/>
      <c r="G568" s="533"/>
      <c r="H568" s="533"/>
      <c r="I568" s="533"/>
      <c r="J568" s="533"/>
      <c r="K568" s="533"/>
      <c r="L568" s="533"/>
      <c r="M568" s="533"/>
      <c r="N568" s="532"/>
      <c r="O568" s="350"/>
      <c r="P568" s="464"/>
      <c r="Q568" s="464"/>
      <c r="R568" s="464"/>
      <c r="S568" s="464"/>
      <c r="T568" s="464"/>
      <c r="U568" s="464"/>
      <c r="V568" s="464"/>
    </row>
    <row r="569" spans="1:22">
      <c r="A569" s="531"/>
      <c r="B569" s="532"/>
      <c r="C569" s="350"/>
      <c r="D569" s="350"/>
      <c r="E569" s="533"/>
      <c r="F569" s="533"/>
      <c r="G569" s="533"/>
      <c r="H569" s="533"/>
      <c r="I569" s="533"/>
      <c r="J569" s="533"/>
      <c r="K569" s="533"/>
      <c r="L569" s="533"/>
      <c r="M569" s="533"/>
      <c r="N569" s="532"/>
      <c r="O569" s="350"/>
      <c r="P569" s="464"/>
      <c r="Q569" s="464"/>
      <c r="R569" s="464"/>
      <c r="S569" s="464"/>
      <c r="T569" s="464"/>
      <c r="U569" s="464"/>
      <c r="V569" s="464"/>
    </row>
    <row r="570" spans="1:22">
      <c r="A570" s="531"/>
      <c r="B570" s="532"/>
      <c r="C570" s="350"/>
      <c r="D570" s="350"/>
      <c r="E570" s="533"/>
      <c r="F570" s="533"/>
      <c r="G570" s="533"/>
      <c r="H570" s="533"/>
      <c r="I570" s="533"/>
      <c r="J570" s="533"/>
      <c r="K570" s="533"/>
      <c r="L570" s="533"/>
      <c r="M570" s="533"/>
      <c r="N570" s="532"/>
      <c r="O570" s="350"/>
      <c r="P570" s="464"/>
      <c r="Q570" s="464"/>
      <c r="R570" s="464"/>
      <c r="S570" s="464"/>
      <c r="T570" s="464"/>
      <c r="U570" s="464"/>
      <c r="V570" s="464"/>
    </row>
    <row r="571" spans="1:22">
      <c r="A571" s="531"/>
      <c r="B571" s="532"/>
      <c r="C571" s="350"/>
      <c r="D571" s="350"/>
      <c r="E571" s="533"/>
      <c r="F571" s="533"/>
      <c r="G571" s="533"/>
      <c r="H571" s="533"/>
      <c r="I571" s="533"/>
      <c r="J571" s="533"/>
      <c r="K571" s="533"/>
      <c r="L571" s="533"/>
      <c r="M571" s="533"/>
      <c r="N571" s="532"/>
      <c r="O571" s="350"/>
      <c r="P571" s="464"/>
      <c r="Q571" s="464"/>
      <c r="R571" s="464"/>
      <c r="S571" s="464"/>
      <c r="T571" s="464"/>
      <c r="U571" s="464"/>
      <c r="V571" s="464"/>
    </row>
    <row r="572" spans="1:22">
      <c r="A572" s="531"/>
      <c r="B572" s="532"/>
      <c r="C572" s="350"/>
      <c r="D572" s="350"/>
      <c r="E572" s="533"/>
      <c r="F572" s="533"/>
      <c r="G572" s="533"/>
      <c r="H572" s="533"/>
      <c r="I572" s="533"/>
      <c r="J572" s="533"/>
      <c r="K572" s="533"/>
      <c r="L572" s="533"/>
      <c r="M572" s="533"/>
      <c r="N572" s="532"/>
      <c r="O572" s="350"/>
      <c r="P572" s="464"/>
      <c r="Q572" s="464"/>
      <c r="R572" s="464"/>
      <c r="S572" s="464"/>
      <c r="T572" s="464"/>
      <c r="U572" s="464"/>
      <c r="V572" s="464"/>
    </row>
    <row r="573" spans="1:22">
      <c r="A573" s="531"/>
      <c r="B573" s="532"/>
      <c r="C573" s="350"/>
      <c r="D573" s="350"/>
      <c r="E573" s="533"/>
      <c r="F573" s="533"/>
      <c r="G573" s="533"/>
      <c r="H573" s="533"/>
      <c r="I573" s="533"/>
      <c r="J573" s="533"/>
      <c r="K573" s="533"/>
      <c r="L573" s="533"/>
      <c r="M573" s="533"/>
      <c r="N573" s="532"/>
      <c r="O573" s="350"/>
      <c r="P573" s="464"/>
      <c r="Q573" s="464"/>
      <c r="R573" s="464"/>
      <c r="S573" s="464"/>
      <c r="T573" s="464"/>
      <c r="U573" s="464"/>
      <c r="V573" s="464"/>
    </row>
    <row r="574" spans="1:22">
      <c r="A574" s="531"/>
      <c r="B574" s="532"/>
      <c r="C574" s="350"/>
      <c r="D574" s="350"/>
      <c r="E574" s="533"/>
      <c r="F574" s="533"/>
      <c r="G574" s="533"/>
      <c r="H574" s="533"/>
      <c r="I574" s="533"/>
      <c r="J574" s="533"/>
      <c r="K574" s="533"/>
      <c r="L574" s="533"/>
      <c r="M574" s="533"/>
      <c r="N574" s="532"/>
      <c r="O574" s="350"/>
      <c r="P574" s="464"/>
      <c r="Q574" s="464"/>
      <c r="R574" s="464"/>
      <c r="S574" s="464"/>
      <c r="T574" s="464"/>
      <c r="U574" s="464"/>
      <c r="V574" s="464"/>
    </row>
    <row r="575" spans="1:22">
      <c r="A575" s="531"/>
      <c r="B575" s="532"/>
      <c r="C575" s="350"/>
      <c r="D575" s="350"/>
      <c r="E575" s="533"/>
      <c r="F575" s="533"/>
      <c r="G575" s="533"/>
      <c r="H575" s="533"/>
      <c r="I575" s="533"/>
      <c r="J575" s="533"/>
      <c r="K575" s="533"/>
      <c r="L575" s="533"/>
      <c r="M575" s="533"/>
      <c r="N575" s="532"/>
      <c r="O575" s="350"/>
      <c r="P575" s="464"/>
      <c r="Q575" s="464"/>
      <c r="R575" s="464"/>
      <c r="S575" s="464"/>
      <c r="T575" s="464"/>
      <c r="U575" s="464"/>
      <c r="V575" s="464"/>
    </row>
    <row r="576" spans="1:22">
      <c r="A576" s="531"/>
      <c r="B576" s="532"/>
      <c r="C576" s="350"/>
      <c r="D576" s="350"/>
      <c r="E576" s="533"/>
      <c r="F576" s="533"/>
      <c r="G576" s="533"/>
      <c r="H576" s="533"/>
      <c r="I576" s="533"/>
      <c r="J576" s="533"/>
      <c r="K576" s="533"/>
      <c r="L576" s="533"/>
      <c r="M576" s="533"/>
      <c r="N576" s="532"/>
      <c r="O576" s="350"/>
      <c r="P576" s="464"/>
      <c r="Q576" s="464"/>
      <c r="R576" s="464"/>
      <c r="S576" s="464"/>
      <c r="T576" s="464"/>
      <c r="U576" s="464"/>
      <c r="V576" s="464"/>
    </row>
    <row r="577" spans="1:22">
      <c r="A577" s="531"/>
      <c r="B577" s="532"/>
      <c r="C577" s="350"/>
      <c r="D577" s="350"/>
      <c r="E577" s="533"/>
      <c r="F577" s="533"/>
      <c r="G577" s="533"/>
      <c r="H577" s="533"/>
      <c r="I577" s="533"/>
      <c r="J577" s="533"/>
      <c r="K577" s="533"/>
      <c r="L577" s="533"/>
      <c r="M577" s="533"/>
      <c r="N577" s="532"/>
      <c r="O577" s="350"/>
      <c r="P577" s="464"/>
      <c r="Q577" s="464"/>
      <c r="R577" s="464"/>
      <c r="S577" s="464"/>
      <c r="T577" s="464"/>
      <c r="U577" s="464"/>
      <c r="V577" s="464"/>
    </row>
    <row r="578" spans="1:22">
      <c r="A578" s="531"/>
      <c r="B578" s="532"/>
      <c r="C578" s="350"/>
      <c r="D578" s="350"/>
      <c r="E578" s="533"/>
      <c r="F578" s="533"/>
      <c r="G578" s="533"/>
      <c r="H578" s="533"/>
      <c r="I578" s="533"/>
      <c r="J578" s="533"/>
      <c r="K578" s="533"/>
      <c r="L578" s="533"/>
      <c r="M578" s="533"/>
      <c r="N578" s="532"/>
      <c r="O578" s="350"/>
      <c r="P578" s="464"/>
      <c r="Q578" s="464"/>
      <c r="R578" s="464"/>
      <c r="S578" s="464"/>
      <c r="T578" s="464"/>
      <c r="U578" s="464"/>
      <c r="V578" s="464"/>
    </row>
    <row r="579" spans="1:22">
      <c r="A579" s="531"/>
      <c r="B579" s="532"/>
      <c r="C579" s="350"/>
      <c r="D579" s="350"/>
      <c r="E579" s="533"/>
      <c r="F579" s="533"/>
      <c r="G579" s="533"/>
      <c r="H579" s="533"/>
      <c r="I579" s="533"/>
      <c r="J579" s="533"/>
      <c r="K579" s="533"/>
      <c r="L579" s="533"/>
      <c r="M579" s="533"/>
      <c r="N579" s="532"/>
      <c r="O579" s="350"/>
      <c r="P579" s="464"/>
      <c r="Q579" s="464"/>
      <c r="R579" s="464"/>
      <c r="S579" s="464"/>
      <c r="T579" s="464"/>
      <c r="U579" s="464"/>
      <c r="V579" s="464"/>
    </row>
    <row r="580" spans="1:22">
      <c r="A580" s="531"/>
      <c r="B580" s="532"/>
      <c r="C580" s="350"/>
      <c r="D580" s="350"/>
      <c r="E580" s="533"/>
      <c r="F580" s="533"/>
      <c r="G580" s="533"/>
      <c r="H580" s="533"/>
      <c r="I580" s="533"/>
      <c r="J580" s="533"/>
      <c r="K580" s="533"/>
      <c r="L580" s="533"/>
      <c r="M580" s="533"/>
      <c r="N580" s="532"/>
      <c r="O580" s="350"/>
      <c r="P580" s="464"/>
      <c r="Q580" s="464"/>
      <c r="R580" s="464"/>
      <c r="S580" s="464"/>
      <c r="T580" s="464"/>
      <c r="U580" s="464"/>
      <c r="V580" s="464"/>
    </row>
    <row r="581" spans="1:22">
      <c r="A581" s="531"/>
      <c r="B581" s="532"/>
      <c r="C581" s="350"/>
      <c r="D581" s="350"/>
      <c r="E581" s="533"/>
      <c r="F581" s="533"/>
      <c r="G581" s="533"/>
      <c r="H581" s="533"/>
      <c r="I581" s="533"/>
      <c r="J581" s="533"/>
      <c r="K581" s="533"/>
      <c r="L581" s="533"/>
      <c r="M581" s="533"/>
      <c r="N581" s="532"/>
      <c r="O581" s="350"/>
      <c r="P581" s="464"/>
      <c r="Q581" s="464"/>
      <c r="R581" s="464"/>
      <c r="S581" s="464"/>
      <c r="T581" s="464"/>
      <c r="U581" s="464"/>
      <c r="V581" s="464"/>
    </row>
    <row r="582" spans="1:22">
      <c r="A582" s="531"/>
      <c r="B582" s="532"/>
      <c r="C582" s="350"/>
      <c r="D582" s="350"/>
      <c r="E582" s="533"/>
      <c r="F582" s="533"/>
      <c r="G582" s="533"/>
      <c r="H582" s="533"/>
      <c r="I582" s="533"/>
      <c r="J582" s="533"/>
      <c r="K582" s="533"/>
      <c r="L582" s="533"/>
      <c r="M582" s="533"/>
      <c r="N582" s="532"/>
      <c r="O582" s="350"/>
      <c r="P582" s="464"/>
      <c r="Q582" s="464"/>
      <c r="R582" s="464"/>
      <c r="S582" s="464"/>
      <c r="T582" s="464"/>
      <c r="U582" s="464"/>
      <c r="V582" s="464"/>
    </row>
    <row r="583" spans="1:22">
      <c r="A583" s="531"/>
      <c r="B583" s="532"/>
      <c r="C583" s="350"/>
      <c r="D583" s="350"/>
      <c r="E583" s="533"/>
      <c r="F583" s="533"/>
      <c r="G583" s="533"/>
      <c r="H583" s="533"/>
      <c r="I583" s="533"/>
      <c r="J583" s="533"/>
      <c r="K583" s="533"/>
      <c r="L583" s="533"/>
      <c r="M583" s="533"/>
      <c r="N583" s="532"/>
      <c r="O583" s="350"/>
      <c r="P583" s="464"/>
      <c r="Q583" s="464"/>
      <c r="R583" s="464"/>
      <c r="S583" s="464"/>
      <c r="T583" s="464"/>
      <c r="U583" s="464"/>
      <c r="V583" s="464"/>
    </row>
    <row r="584" spans="1:22">
      <c r="A584" s="531"/>
      <c r="B584" s="532"/>
      <c r="C584" s="350"/>
      <c r="D584" s="350"/>
      <c r="E584" s="533"/>
      <c r="F584" s="533"/>
      <c r="G584" s="533"/>
      <c r="H584" s="533"/>
      <c r="I584" s="533"/>
      <c r="J584" s="533"/>
      <c r="K584" s="533"/>
      <c r="L584" s="533"/>
      <c r="M584" s="533"/>
      <c r="N584" s="532"/>
      <c r="O584" s="350"/>
      <c r="P584" s="464"/>
      <c r="Q584" s="464"/>
      <c r="R584" s="464"/>
      <c r="S584" s="464"/>
      <c r="T584" s="464"/>
      <c r="U584" s="464"/>
      <c r="V584" s="464"/>
    </row>
    <row r="585" spans="1:22">
      <c r="A585" s="531"/>
      <c r="B585" s="532"/>
      <c r="C585" s="350"/>
      <c r="D585" s="350"/>
      <c r="E585" s="533"/>
      <c r="F585" s="533"/>
      <c r="G585" s="533"/>
      <c r="H585" s="533"/>
      <c r="I585" s="533"/>
      <c r="J585" s="533"/>
      <c r="K585" s="533"/>
      <c r="L585" s="533"/>
      <c r="M585" s="533"/>
      <c r="N585" s="532"/>
      <c r="O585" s="350"/>
      <c r="P585" s="464"/>
      <c r="Q585" s="464"/>
      <c r="R585" s="464"/>
      <c r="S585" s="464"/>
      <c r="T585" s="464"/>
      <c r="U585" s="464"/>
      <c r="V585" s="464"/>
    </row>
    <row r="586" spans="1:22">
      <c r="A586" s="531"/>
      <c r="B586" s="532"/>
      <c r="C586" s="350"/>
      <c r="D586" s="350"/>
      <c r="E586" s="533"/>
      <c r="F586" s="533"/>
      <c r="G586" s="533"/>
      <c r="H586" s="533"/>
      <c r="I586" s="533"/>
      <c r="J586" s="533"/>
      <c r="K586" s="533"/>
      <c r="L586" s="533"/>
      <c r="M586" s="533"/>
      <c r="N586" s="532"/>
      <c r="O586" s="350"/>
      <c r="P586" s="464"/>
      <c r="Q586" s="464"/>
      <c r="R586" s="464"/>
      <c r="S586" s="464"/>
      <c r="T586" s="464"/>
      <c r="U586" s="464"/>
      <c r="V586" s="464"/>
    </row>
    <row r="587" spans="1:22">
      <c r="A587" s="531"/>
      <c r="B587" s="532"/>
      <c r="C587" s="350"/>
      <c r="D587" s="350"/>
      <c r="E587" s="533"/>
      <c r="F587" s="533"/>
      <c r="G587" s="533"/>
      <c r="H587" s="533"/>
      <c r="I587" s="533"/>
      <c r="J587" s="533"/>
      <c r="K587" s="533"/>
      <c r="L587" s="533"/>
      <c r="M587" s="533"/>
      <c r="N587" s="532"/>
      <c r="O587" s="350"/>
      <c r="P587" s="464"/>
      <c r="Q587" s="464"/>
      <c r="R587" s="464"/>
      <c r="S587" s="464"/>
      <c r="T587" s="464"/>
      <c r="U587" s="464"/>
      <c r="V587" s="464"/>
    </row>
    <row r="588" spans="1:22">
      <c r="A588" s="531"/>
      <c r="B588" s="532"/>
      <c r="C588" s="350"/>
      <c r="D588" s="350"/>
      <c r="E588" s="533"/>
      <c r="F588" s="533"/>
      <c r="G588" s="533"/>
      <c r="H588" s="533"/>
      <c r="I588" s="533"/>
      <c r="J588" s="533"/>
      <c r="K588" s="533"/>
      <c r="L588" s="533"/>
      <c r="M588" s="533"/>
      <c r="N588" s="532"/>
      <c r="O588" s="350"/>
      <c r="P588" s="464"/>
      <c r="Q588" s="464"/>
      <c r="R588" s="464"/>
      <c r="S588" s="464"/>
      <c r="T588" s="464"/>
      <c r="U588" s="464"/>
      <c r="V588" s="464"/>
    </row>
    <row r="589" spans="1:22">
      <c r="A589" s="531"/>
      <c r="B589" s="532"/>
      <c r="C589" s="350"/>
      <c r="D589" s="350"/>
      <c r="E589" s="533"/>
      <c r="F589" s="533"/>
      <c r="G589" s="533"/>
      <c r="H589" s="533"/>
      <c r="I589" s="533"/>
      <c r="J589" s="533"/>
      <c r="K589" s="533"/>
      <c r="L589" s="533"/>
      <c r="M589" s="533"/>
      <c r="N589" s="532"/>
      <c r="O589" s="350"/>
      <c r="P589" s="464"/>
      <c r="Q589" s="464"/>
      <c r="R589" s="464"/>
      <c r="S589" s="464"/>
      <c r="T589" s="464"/>
      <c r="U589" s="464"/>
      <c r="V589" s="464"/>
    </row>
    <row r="590" spans="1:22">
      <c r="A590" s="531"/>
      <c r="B590" s="532"/>
      <c r="C590" s="350"/>
      <c r="D590" s="350"/>
      <c r="E590" s="533"/>
      <c r="F590" s="533"/>
      <c r="G590" s="533"/>
      <c r="H590" s="533"/>
      <c r="I590" s="533"/>
      <c r="J590" s="533"/>
      <c r="K590" s="533"/>
      <c r="L590" s="533"/>
      <c r="M590" s="533"/>
      <c r="N590" s="532"/>
      <c r="O590" s="350"/>
      <c r="P590" s="464"/>
      <c r="Q590" s="464"/>
      <c r="R590" s="464"/>
      <c r="S590" s="464"/>
      <c r="T590" s="464"/>
      <c r="U590" s="464"/>
      <c r="V590" s="464"/>
    </row>
    <row r="591" spans="1:22">
      <c r="A591" s="531"/>
      <c r="B591" s="532"/>
      <c r="C591" s="350"/>
      <c r="D591" s="350"/>
      <c r="E591" s="533"/>
      <c r="F591" s="533"/>
      <c r="G591" s="533"/>
      <c r="H591" s="533"/>
      <c r="I591" s="533"/>
      <c r="J591" s="533"/>
      <c r="K591" s="533"/>
      <c r="L591" s="533"/>
      <c r="M591" s="533"/>
      <c r="N591" s="532"/>
      <c r="O591" s="350"/>
      <c r="P591" s="464"/>
      <c r="Q591" s="464"/>
      <c r="R591" s="464"/>
      <c r="S591" s="464"/>
      <c r="T591" s="464"/>
      <c r="U591" s="464"/>
      <c r="V591" s="464"/>
    </row>
    <row r="592" spans="1:22">
      <c r="A592" s="531"/>
      <c r="B592" s="532"/>
      <c r="C592" s="350"/>
      <c r="D592" s="350"/>
      <c r="E592" s="533"/>
      <c r="F592" s="533"/>
      <c r="G592" s="533"/>
      <c r="H592" s="533"/>
      <c r="I592" s="533"/>
      <c r="J592" s="533"/>
      <c r="K592" s="533"/>
      <c r="L592" s="533"/>
      <c r="M592" s="533"/>
      <c r="N592" s="532"/>
      <c r="O592" s="350"/>
      <c r="P592" s="464"/>
      <c r="Q592" s="464"/>
      <c r="R592" s="464"/>
      <c r="S592" s="464"/>
      <c r="T592" s="464"/>
      <c r="U592" s="464"/>
      <c r="V592" s="464"/>
    </row>
    <row r="593" spans="1:22">
      <c r="A593" s="531"/>
      <c r="B593" s="532"/>
      <c r="C593" s="350"/>
      <c r="D593" s="350"/>
      <c r="E593" s="533"/>
      <c r="F593" s="533"/>
      <c r="G593" s="533"/>
      <c r="H593" s="533"/>
      <c r="I593" s="533"/>
      <c r="J593" s="533"/>
      <c r="K593" s="533"/>
      <c r="L593" s="533"/>
      <c r="M593" s="533"/>
      <c r="N593" s="532"/>
      <c r="O593" s="350"/>
      <c r="P593" s="464"/>
      <c r="Q593" s="464"/>
      <c r="R593" s="464"/>
      <c r="S593" s="464"/>
      <c r="T593" s="464"/>
      <c r="U593" s="464"/>
      <c r="V593" s="464"/>
    </row>
    <row r="594" spans="1:22">
      <c r="A594" s="531"/>
      <c r="B594" s="532"/>
      <c r="C594" s="350"/>
      <c r="D594" s="350"/>
      <c r="E594" s="533"/>
      <c r="F594" s="533"/>
      <c r="G594" s="533"/>
      <c r="H594" s="533"/>
      <c r="I594" s="533"/>
      <c r="J594" s="533"/>
      <c r="K594" s="533"/>
      <c r="L594" s="533"/>
      <c r="M594" s="533"/>
      <c r="N594" s="532"/>
      <c r="O594" s="350"/>
      <c r="P594" s="464"/>
      <c r="Q594" s="464"/>
      <c r="R594" s="464"/>
      <c r="S594" s="464"/>
      <c r="T594" s="464"/>
      <c r="U594" s="464"/>
      <c r="V594" s="464"/>
    </row>
    <row r="595" spans="1:22">
      <c r="A595" s="531"/>
      <c r="B595" s="532"/>
      <c r="C595" s="350"/>
      <c r="D595" s="350"/>
      <c r="E595" s="533"/>
      <c r="F595" s="533"/>
      <c r="G595" s="533"/>
      <c r="H595" s="533"/>
      <c r="I595" s="533"/>
      <c r="J595" s="533"/>
      <c r="K595" s="533"/>
      <c r="L595" s="533"/>
      <c r="M595" s="533"/>
      <c r="N595" s="532"/>
      <c r="O595" s="350"/>
      <c r="P595" s="464"/>
      <c r="Q595" s="464"/>
      <c r="R595" s="464"/>
      <c r="S595" s="464"/>
      <c r="T595" s="464"/>
      <c r="U595" s="464"/>
      <c r="V595" s="464"/>
    </row>
    <row r="596" spans="1:22">
      <c r="A596" s="531"/>
      <c r="B596" s="532"/>
      <c r="C596" s="350"/>
      <c r="D596" s="350"/>
      <c r="E596" s="533"/>
      <c r="F596" s="533"/>
      <c r="G596" s="533"/>
      <c r="H596" s="533"/>
      <c r="I596" s="533"/>
      <c r="J596" s="533"/>
      <c r="K596" s="533"/>
      <c r="L596" s="533"/>
      <c r="M596" s="533"/>
      <c r="N596" s="532"/>
      <c r="O596" s="350"/>
      <c r="P596" s="464"/>
      <c r="Q596" s="464"/>
      <c r="R596" s="464"/>
      <c r="S596" s="464"/>
      <c r="T596" s="464"/>
      <c r="U596" s="464"/>
      <c r="V596" s="464"/>
    </row>
    <row r="597" spans="1:22">
      <c r="A597" s="531"/>
      <c r="B597" s="532"/>
      <c r="C597" s="350"/>
      <c r="D597" s="350"/>
      <c r="E597" s="533"/>
      <c r="F597" s="533"/>
      <c r="G597" s="533"/>
      <c r="H597" s="533"/>
      <c r="I597" s="533"/>
      <c r="J597" s="533"/>
      <c r="K597" s="533"/>
      <c r="L597" s="533"/>
      <c r="M597" s="533"/>
      <c r="N597" s="532"/>
      <c r="O597" s="350"/>
      <c r="P597" s="464"/>
      <c r="Q597" s="464"/>
      <c r="R597" s="464"/>
      <c r="S597" s="464"/>
      <c r="T597" s="464"/>
      <c r="U597" s="464"/>
      <c r="V597" s="464"/>
    </row>
    <row r="598" spans="1:22">
      <c r="A598" s="531"/>
      <c r="B598" s="532"/>
      <c r="C598" s="350"/>
      <c r="D598" s="350"/>
      <c r="E598" s="533"/>
      <c r="F598" s="533"/>
      <c r="G598" s="533"/>
      <c r="H598" s="533"/>
      <c r="I598" s="533"/>
      <c r="J598" s="533"/>
      <c r="K598" s="533"/>
      <c r="L598" s="533"/>
      <c r="M598" s="533"/>
      <c r="N598" s="532"/>
      <c r="O598" s="350"/>
      <c r="P598" s="464"/>
      <c r="Q598" s="464"/>
      <c r="R598" s="464"/>
      <c r="S598" s="464"/>
      <c r="T598" s="464"/>
      <c r="U598" s="464"/>
      <c r="V598" s="464"/>
    </row>
    <row r="599" spans="1:22">
      <c r="A599" s="531"/>
      <c r="B599" s="532"/>
      <c r="C599" s="350"/>
      <c r="D599" s="350"/>
      <c r="E599" s="533"/>
      <c r="F599" s="533"/>
      <c r="G599" s="533"/>
      <c r="H599" s="533"/>
      <c r="I599" s="533"/>
      <c r="J599" s="533"/>
      <c r="K599" s="533"/>
      <c r="L599" s="533"/>
      <c r="M599" s="533"/>
      <c r="N599" s="532"/>
      <c r="O599" s="350"/>
      <c r="P599" s="464"/>
      <c r="Q599" s="464"/>
      <c r="R599" s="464"/>
      <c r="S599" s="464"/>
      <c r="T599" s="464"/>
      <c r="U599" s="464"/>
      <c r="V599" s="464"/>
    </row>
    <row r="600" spans="1:22">
      <c r="A600" s="531"/>
      <c r="B600" s="532"/>
      <c r="C600" s="350"/>
      <c r="D600" s="350"/>
      <c r="E600" s="533"/>
      <c r="F600" s="533"/>
      <c r="G600" s="533"/>
      <c r="H600" s="533"/>
      <c r="I600" s="533"/>
      <c r="J600" s="533"/>
      <c r="K600" s="533"/>
      <c r="L600" s="533"/>
      <c r="M600" s="533"/>
      <c r="N600" s="532"/>
      <c r="O600" s="350"/>
      <c r="P600" s="464"/>
      <c r="Q600" s="464"/>
      <c r="R600" s="464"/>
      <c r="S600" s="464"/>
      <c r="T600" s="464"/>
      <c r="U600" s="464"/>
      <c r="V600" s="464"/>
    </row>
    <row r="601" spans="1:22">
      <c r="A601" s="531"/>
      <c r="B601" s="532"/>
      <c r="C601" s="350"/>
      <c r="D601" s="350"/>
      <c r="E601" s="533"/>
      <c r="F601" s="533"/>
      <c r="G601" s="533"/>
      <c r="H601" s="533"/>
      <c r="I601" s="533"/>
      <c r="J601" s="533"/>
      <c r="K601" s="533"/>
      <c r="L601" s="533"/>
      <c r="M601" s="533"/>
      <c r="N601" s="532"/>
      <c r="O601" s="350"/>
      <c r="P601" s="464"/>
      <c r="Q601" s="464"/>
      <c r="R601" s="464"/>
      <c r="S601" s="464"/>
      <c r="T601" s="464"/>
      <c r="U601" s="464"/>
      <c r="V601" s="464"/>
    </row>
    <row r="602" spans="1:22">
      <c r="A602" s="531"/>
      <c r="B602" s="532"/>
      <c r="C602" s="350"/>
      <c r="D602" s="350"/>
      <c r="E602" s="533"/>
      <c r="F602" s="533"/>
      <c r="G602" s="533"/>
      <c r="H602" s="533"/>
      <c r="I602" s="533"/>
      <c r="J602" s="533"/>
      <c r="K602" s="533"/>
      <c r="L602" s="533"/>
      <c r="M602" s="533"/>
      <c r="N602" s="532"/>
      <c r="O602" s="350"/>
      <c r="P602" s="464"/>
      <c r="Q602" s="464"/>
      <c r="R602" s="464"/>
      <c r="S602" s="464"/>
      <c r="T602" s="464"/>
      <c r="U602" s="464"/>
      <c r="V602" s="464"/>
    </row>
    <row r="603" spans="1:22">
      <c r="A603" s="531"/>
      <c r="B603" s="532"/>
      <c r="C603" s="350"/>
      <c r="D603" s="350"/>
      <c r="E603" s="533"/>
      <c r="F603" s="533"/>
      <c r="G603" s="533"/>
      <c r="H603" s="533"/>
      <c r="I603" s="533"/>
      <c r="J603" s="533"/>
      <c r="K603" s="533"/>
      <c r="L603" s="533"/>
      <c r="M603" s="533"/>
      <c r="N603" s="532"/>
      <c r="O603" s="350"/>
      <c r="P603" s="464"/>
      <c r="Q603" s="464"/>
      <c r="R603" s="464"/>
      <c r="S603" s="464"/>
      <c r="T603" s="464"/>
      <c r="U603" s="464"/>
      <c r="V603" s="464"/>
    </row>
    <row r="604" spans="1:22">
      <c r="A604" s="531"/>
      <c r="B604" s="532"/>
      <c r="C604" s="350"/>
      <c r="D604" s="350"/>
      <c r="E604" s="533"/>
      <c r="F604" s="533"/>
      <c r="G604" s="533"/>
      <c r="H604" s="533"/>
      <c r="I604" s="533"/>
      <c r="J604" s="533"/>
      <c r="K604" s="533"/>
      <c r="L604" s="533"/>
      <c r="M604" s="533"/>
      <c r="N604" s="532"/>
      <c r="O604" s="350"/>
      <c r="P604" s="464"/>
      <c r="Q604" s="464"/>
      <c r="R604" s="464"/>
      <c r="S604" s="464"/>
      <c r="T604" s="464"/>
      <c r="U604" s="464"/>
      <c r="V604" s="464"/>
    </row>
    <row r="605" spans="1:22">
      <c r="A605" s="531"/>
      <c r="B605" s="532"/>
      <c r="C605" s="350"/>
      <c r="D605" s="350"/>
      <c r="E605" s="533"/>
      <c r="F605" s="533"/>
      <c r="G605" s="533"/>
      <c r="H605" s="533"/>
      <c r="I605" s="533"/>
      <c r="J605" s="533"/>
      <c r="K605" s="533"/>
      <c r="L605" s="533"/>
      <c r="M605" s="533"/>
      <c r="N605" s="532"/>
      <c r="O605" s="350"/>
      <c r="P605" s="464"/>
      <c r="Q605" s="464"/>
      <c r="R605" s="464"/>
      <c r="S605" s="464"/>
      <c r="T605" s="464"/>
      <c r="U605" s="464"/>
      <c r="V605" s="464"/>
    </row>
    <row r="606" spans="1:22">
      <c r="A606" s="531"/>
      <c r="B606" s="532"/>
      <c r="C606" s="350"/>
      <c r="D606" s="350"/>
      <c r="E606" s="533"/>
      <c r="F606" s="533"/>
      <c r="G606" s="533"/>
      <c r="H606" s="533"/>
      <c r="I606" s="533"/>
      <c r="J606" s="533"/>
      <c r="K606" s="533"/>
      <c r="L606" s="533"/>
      <c r="M606" s="533"/>
      <c r="N606" s="532"/>
      <c r="O606" s="350"/>
      <c r="P606" s="464"/>
      <c r="Q606" s="464"/>
      <c r="R606" s="464"/>
      <c r="S606" s="464"/>
      <c r="T606" s="464"/>
      <c r="U606" s="464"/>
      <c r="V606" s="464"/>
    </row>
    <row r="607" spans="1:22">
      <c r="A607" s="531"/>
      <c r="B607" s="532"/>
      <c r="C607" s="350"/>
      <c r="D607" s="350"/>
      <c r="E607" s="533"/>
      <c r="F607" s="533"/>
      <c r="G607" s="533"/>
      <c r="H607" s="533"/>
      <c r="I607" s="533"/>
      <c r="J607" s="533"/>
      <c r="K607" s="533"/>
      <c r="L607" s="533"/>
      <c r="M607" s="533"/>
      <c r="N607" s="532"/>
      <c r="O607" s="350"/>
      <c r="P607" s="464"/>
      <c r="Q607" s="464"/>
      <c r="R607" s="464"/>
      <c r="S607" s="464"/>
      <c r="T607" s="464"/>
      <c r="U607" s="464"/>
      <c r="V607" s="464"/>
    </row>
    <row r="608" spans="1:22">
      <c r="A608" s="531"/>
      <c r="B608" s="532"/>
      <c r="C608" s="350"/>
      <c r="D608" s="350"/>
      <c r="E608" s="533"/>
      <c r="F608" s="533"/>
      <c r="G608" s="533"/>
      <c r="H608" s="533"/>
      <c r="I608" s="533"/>
      <c r="J608" s="533"/>
      <c r="K608" s="533"/>
      <c r="L608" s="533"/>
      <c r="M608" s="533"/>
      <c r="N608" s="532"/>
      <c r="O608" s="350"/>
      <c r="P608" s="464"/>
      <c r="Q608" s="464"/>
      <c r="R608" s="464"/>
      <c r="S608" s="464"/>
      <c r="T608" s="464"/>
      <c r="U608" s="464"/>
      <c r="V608" s="464"/>
    </row>
    <row r="609" spans="1:22">
      <c r="A609" s="531"/>
      <c r="B609" s="532"/>
      <c r="C609" s="350"/>
      <c r="D609" s="350"/>
      <c r="E609" s="533"/>
      <c r="F609" s="533"/>
      <c r="G609" s="533"/>
      <c r="H609" s="533"/>
      <c r="I609" s="533"/>
      <c r="J609" s="533"/>
      <c r="K609" s="533"/>
      <c r="L609" s="533"/>
      <c r="M609" s="533"/>
      <c r="N609" s="532"/>
      <c r="O609" s="350"/>
      <c r="P609" s="464"/>
      <c r="Q609" s="464"/>
      <c r="R609" s="464"/>
      <c r="S609" s="464"/>
      <c r="T609" s="464"/>
      <c r="U609" s="464"/>
      <c r="V609" s="464"/>
    </row>
    <row r="610" spans="1:22">
      <c r="A610" s="531"/>
      <c r="B610" s="532"/>
      <c r="C610" s="350"/>
      <c r="D610" s="350"/>
      <c r="E610" s="533"/>
      <c r="F610" s="533"/>
      <c r="G610" s="533"/>
      <c r="H610" s="533"/>
      <c r="I610" s="533"/>
      <c r="J610" s="533"/>
      <c r="K610" s="533"/>
      <c r="L610" s="533"/>
      <c r="M610" s="533"/>
      <c r="N610" s="532"/>
      <c r="O610" s="350"/>
      <c r="P610" s="464"/>
      <c r="Q610" s="464"/>
      <c r="R610" s="464"/>
      <c r="S610" s="464"/>
      <c r="T610" s="464"/>
      <c r="U610" s="464"/>
      <c r="V610" s="464"/>
    </row>
    <row r="611" spans="1:22">
      <c r="A611" s="531"/>
      <c r="B611" s="532"/>
      <c r="C611" s="350"/>
      <c r="D611" s="350"/>
      <c r="E611" s="533"/>
      <c r="F611" s="533"/>
      <c r="G611" s="533"/>
      <c r="H611" s="533"/>
      <c r="I611" s="533"/>
      <c r="J611" s="533"/>
      <c r="K611" s="533"/>
      <c r="L611" s="533"/>
      <c r="M611" s="533"/>
      <c r="N611" s="532"/>
      <c r="O611" s="350"/>
      <c r="P611" s="464"/>
      <c r="Q611" s="464"/>
      <c r="R611" s="464"/>
      <c r="S611" s="464"/>
      <c r="T611" s="464"/>
      <c r="U611" s="464"/>
      <c r="V611" s="464"/>
    </row>
    <row r="612" spans="1:22">
      <c r="A612" s="531"/>
      <c r="B612" s="532"/>
      <c r="C612" s="350"/>
      <c r="D612" s="350"/>
      <c r="E612" s="533"/>
      <c r="F612" s="533"/>
      <c r="G612" s="533"/>
      <c r="H612" s="533"/>
      <c r="I612" s="533"/>
      <c r="J612" s="533"/>
      <c r="K612" s="533"/>
      <c r="L612" s="533"/>
      <c r="M612" s="533"/>
      <c r="N612" s="532"/>
      <c r="O612" s="350"/>
      <c r="P612" s="464"/>
      <c r="Q612" s="464"/>
      <c r="R612" s="464"/>
      <c r="S612" s="464"/>
      <c r="T612" s="464"/>
      <c r="U612" s="464"/>
      <c r="V612" s="464"/>
    </row>
    <row r="613" spans="1:22">
      <c r="A613" s="531"/>
      <c r="B613" s="532"/>
      <c r="C613" s="350"/>
      <c r="D613" s="350"/>
      <c r="E613" s="533"/>
      <c r="F613" s="533"/>
      <c r="G613" s="533"/>
      <c r="H613" s="533"/>
      <c r="I613" s="533"/>
      <c r="J613" s="533"/>
      <c r="K613" s="533"/>
      <c r="L613" s="533"/>
      <c r="M613" s="533"/>
      <c r="N613" s="532"/>
      <c r="O613" s="350"/>
      <c r="P613" s="464"/>
      <c r="Q613" s="464"/>
      <c r="R613" s="464"/>
      <c r="S613" s="464"/>
      <c r="T613" s="464"/>
      <c r="U613" s="464"/>
      <c r="V613" s="464"/>
    </row>
    <row r="614" spans="1:22">
      <c r="A614" s="531"/>
      <c r="B614" s="532"/>
      <c r="C614" s="350"/>
      <c r="D614" s="350"/>
      <c r="E614" s="533"/>
      <c r="F614" s="533"/>
      <c r="G614" s="533"/>
      <c r="H614" s="533"/>
      <c r="I614" s="533"/>
      <c r="J614" s="533"/>
      <c r="K614" s="533"/>
      <c r="L614" s="533"/>
      <c r="M614" s="533"/>
      <c r="N614" s="532"/>
      <c r="O614" s="350"/>
      <c r="P614" s="464"/>
      <c r="Q614" s="464"/>
      <c r="R614" s="464"/>
      <c r="S614" s="464"/>
      <c r="T614" s="464"/>
      <c r="U614" s="464"/>
      <c r="V614" s="464"/>
    </row>
    <row r="615" spans="1:22">
      <c r="A615" s="531"/>
      <c r="B615" s="532"/>
      <c r="C615" s="350"/>
      <c r="D615" s="350"/>
      <c r="E615" s="533"/>
      <c r="F615" s="533"/>
      <c r="G615" s="533"/>
      <c r="H615" s="533"/>
      <c r="I615" s="533"/>
      <c r="J615" s="533"/>
      <c r="K615" s="533"/>
      <c r="L615" s="533"/>
      <c r="M615" s="533"/>
      <c r="N615" s="532"/>
      <c r="O615" s="350"/>
      <c r="P615" s="464"/>
      <c r="Q615" s="464"/>
      <c r="R615" s="464"/>
      <c r="S615" s="464"/>
      <c r="T615" s="464"/>
      <c r="U615" s="464"/>
      <c r="V615" s="464"/>
    </row>
    <row r="616" spans="1:22">
      <c r="A616" s="531"/>
      <c r="B616" s="532"/>
      <c r="C616" s="350"/>
      <c r="D616" s="350"/>
      <c r="E616" s="533"/>
      <c r="F616" s="533"/>
      <c r="G616" s="533"/>
      <c r="H616" s="533"/>
      <c r="I616" s="533"/>
      <c r="J616" s="533"/>
      <c r="K616" s="533"/>
      <c r="L616" s="533"/>
      <c r="M616" s="533"/>
      <c r="N616" s="532"/>
      <c r="O616" s="350"/>
      <c r="P616" s="464"/>
      <c r="Q616" s="464"/>
      <c r="R616" s="464"/>
      <c r="S616" s="464"/>
      <c r="T616" s="464"/>
      <c r="U616" s="464"/>
      <c r="V616" s="464"/>
    </row>
    <row r="617" spans="1:22">
      <c r="A617" s="531"/>
      <c r="B617" s="532"/>
      <c r="C617" s="350"/>
      <c r="D617" s="350"/>
      <c r="E617" s="533"/>
      <c r="F617" s="533"/>
      <c r="G617" s="533"/>
      <c r="H617" s="533"/>
      <c r="I617" s="533"/>
      <c r="J617" s="533"/>
      <c r="K617" s="533"/>
      <c r="L617" s="533"/>
      <c r="M617" s="533"/>
      <c r="N617" s="532"/>
      <c r="O617" s="350"/>
      <c r="P617" s="464"/>
      <c r="Q617" s="464"/>
      <c r="R617" s="464"/>
      <c r="S617" s="464"/>
      <c r="T617" s="464"/>
      <c r="U617" s="464"/>
      <c r="V617" s="464"/>
    </row>
    <row r="618" spans="1:22">
      <c r="A618" s="531"/>
      <c r="B618" s="532"/>
      <c r="C618" s="350"/>
      <c r="D618" s="350"/>
      <c r="E618" s="533"/>
      <c r="F618" s="533"/>
      <c r="G618" s="533"/>
      <c r="H618" s="533"/>
      <c r="I618" s="533"/>
      <c r="J618" s="533"/>
      <c r="K618" s="533"/>
      <c r="L618" s="533"/>
      <c r="M618" s="533"/>
      <c r="N618" s="532"/>
      <c r="O618" s="350"/>
      <c r="P618" s="464"/>
      <c r="Q618" s="464"/>
      <c r="R618" s="464"/>
      <c r="S618" s="464"/>
      <c r="T618" s="464"/>
      <c r="U618" s="464"/>
      <c r="V618" s="464"/>
    </row>
    <row r="619" spans="1:22">
      <c r="A619" s="531"/>
      <c r="B619" s="532"/>
      <c r="C619" s="350"/>
      <c r="D619" s="350"/>
      <c r="E619" s="533"/>
      <c r="F619" s="533"/>
      <c r="G619" s="533"/>
      <c r="H619" s="533"/>
      <c r="I619" s="533"/>
      <c r="J619" s="533"/>
      <c r="K619" s="533"/>
      <c r="L619" s="533"/>
      <c r="M619" s="533"/>
      <c r="N619" s="532"/>
      <c r="O619" s="350"/>
      <c r="P619" s="464"/>
      <c r="Q619" s="464"/>
      <c r="R619" s="464"/>
      <c r="S619" s="464"/>
      <c r="T619" s="464"/>
      <c r="U619" s="464"/>
      <c r="V619" s="464"/>
    </row>
    <row r="620" spans="1:22">
      <c r="A620" s="531"/>
      <c r="B620" s="532"/>
      <c r="C620" s="350"/>
      <c r="D620" s="350"/>
      <c r="E620" s="533"/>
      <c r="F620" s="533"/>
      <c r="G620" s="533"/>
      <c r="H620" s="533"/>
      <c r="I620" s="533"/>
      <c r="J620" s="533"/>
      <c r="K620" s="533"/>
      <c r="L620" s="533"/>
      <c r="M620" s="533"/>
      <c r="N620" s="532"/>
      <c r="O620" s="350"/>
      <c r="P620" s="464"/>
      <c r="Q620" s="464"/>
      <c r="R620" s="464"/>
      <c r="S620" s="464"/>
      <c r="T620" s="464"/>
      <c r="U620" s="464"/>
      <c r="V620" s="464"/>
    </row>
    <row r="621" spans="1:22">
      <c r="A621" s="531"/>
      <c r="B621" s="532"/>
      <c r="C621" s="350"/>
      <c r="D621" s="350"/>
      <c r="E621" s="533"/>
      <c r="F621" s="533"/>
      <c r="G621" s="533"/>
      <c r="H621" s="533"/>
      <c r="I621" s="533"/>
      <c r="J621" s="533"/>
      <c r="K621" s="533"/>
      <c r="L621" s="533"/>
      <c r="M621" s="533"/>
      <c r="N621" s="532"/>
      <c r="O621" s="350"/>
      <c r="P621" s="464"/>
      <c r="Q621" s="464"/>
      <c r="R621" s="464"/>
      <c r="S621" s="464"/>
      <c r="T621" s="464"/>
      <c r="U621" s="464"/>
      <c r="V621" s="464"/>
    </row>
    <row r="622" spans="1:22">
      <c r="A622" s="531"/>
      <c r="B622" s="532"/>
      <c r="C622" s="350"/>
      <c r="D622" s="350"/>
      <c r="E622" s="533"/>
      <c r="F622" s="533"/>
      <c r="G622" s="533"/>
      <c r="H622" s="533"/>
      <c r="I622" s="533"/>
      <c r="J622" s="533"/>
      <c r="K622" s="533"/>
      <c r="L622" s="533"/>
      <c r="M622" s="533"/>
      <c r="N622" s="532"/>
      <c r="O622" s="350"/>
      <c r="P622" s="464"/>
      <c r="Q622" s="464"/>
      <c r="R622" s="464"/>
      <c r="S622" s="464"/>
      <c r="T622" s="464"/>
      <c r="U622" s="464"/>
      <c r="V622" s="464"/>
    </row>
    <row r="623" spans="1:22">
      <c r="A623" s="531"/>
      <c r="B623" s="532"/>
      <c r="C623" s="350"/>
      <c r="D623" s="350"/>
      <c r="E623" s="533"/>
      <c r="F623" s="533"/>
      <c r="G623" s="533"/>
      <c r="H623" s="533"/>
      <c r="I623" s="533"/>
      <c r="J623" s="533"/>
      <c r="K623" s="533"/>
      <c r="L623" s="533"/>
      <c r="M623" s="533"/>
      <c r="N623" s="532"/>
      <c r="O623" s="350"/>
      <c r="P623" s="464"/>
      <c r="Q623" s="464"/>
      <c r="R623" s="464"/>
      <c r="S623" s="464"/>
      <c r="T623" s="464"/>
      <c r="U623" s="464"/>
      <c r="V623" s="464"/>
    </row>
    <row r="624" spans="1:22">
      <c r="A624" s="531"/>
      <c r="B624" s="532"/>
      <c r="C624" s="350"/>
      <c r="D624" s="350"/>
      <c r="E624" s="533"/>
      <c r="F624" s="533"/>
      <c r="G624" s="533"/>
      <c r="H624" s="533"/>
      <c r="I624" s="533"/>
      <c r="J624" s="533"/>
      <c r="K624" s="533"/>
      <c r="L624" s="533"/>
      <c r="M624" s="533"/>
      <c r="N624" s="532"/>
      <c r="O624" s="350"/>
      <c r="P624" s="464"/>
      <c r="Q624" s="464"/>
      <c r="R624" s="464"/>
      <c r="S624" s="464"/>
      <c r="T624" s="464"/>
      <c r="U624" s="464"/>
      <c r="V624" s="464"/>
    </row>
    <row r="625" spans="1:22">
      <c r="A625" s="531"/>
      <c r="B625" s="532"/>
      <c r="C625" s="350"/>
      <c r="D625" s="350"/>
      <c r="E625" s="533"/>
      <c r="F625" s="533"/>
      <c r="G625" s="533"/>
      <c r="H625" s="533"/>
      <c r="I625" s="533"/>
      <c r="J625" s="533"/>
      <c r="K625" s="533"/>
      <c r="L625" s="533"/>
      <c r="M625" s="533"/>
      <c r="N625" s="532"/>
      <c r="O625" s="350"/>
      <c r="P625" s="464"/>
      <c r="Q625" s="464"/>
      <c r="R625" s="464"/>
      <c r="S625" s="464"/>
      <c r="T625" s="464"/>
      <c r="U625" s="464"/>
      <c r="V625" s="464"/>
    </row>
    <row r="626" spans="1:22">
      <c r="A626" s="531"/>
      <c r="B626" s="532"/>
      <c r="C626" s="350"/>
      <c r="D626" s="350"/>
      <c r="E626" s="533"/>
      <c r="F626" s="533"/>
      <c r="G626" s="533"/>
      <c r="H626" s="533"/>
      <c r="I626" s="533"/>
      <c r="J626" s="533"/>
      <c r="K626" s="533"/>
      <c r="L626" s="533"/>
      <c r="M626" s="533"/>
      <c r="N626" s="532"/>
      <c r="O626" s="350"/>
      <c r="P626" s="464"/>
      <c r="Q626" s="464"/>
      <c r="R626" s="464"/>
      <c r="S626" s="464"/>
      <c r="T626" s="464"/>
      <c r="U626" s="464"/>
      <c r="V626" s="464"/>
    </row>
    <row r="627" spans="1:22">
      <c r="A627" s="531"/>
      <c r="B627" s="532"/>
      <c r="C627" s="350"/>
      <c r="D627" s="350"/>
      <c r="E627" s="533"/>
      <c r="F627" s="533"/>
      <c r="G627" s="533"/>
      <c r="H627" s="533"/>
      <c r="I627" s="533"/>
      <c r="J627" s="533"/>
      <c r="K627" s="533"/>
      <c r="L627" s="533"/>
      <c r="M627" s="533"/>
      <c r="N627" s="532"/>
      <c r="O627" s="350"/>
      <c r="P627" s="464"/>
      <c r="Q627" s="464"/>
      <c r="R627" s="464"/>
      <c r="S627" s="464"/>
      <c r="T627" s="464"/>
      <c r="U627" s="464"/>
      <c r="V627" s="464"/>
    </row>
    <row r="628" spans="1:22">
      <c r="A628" s="531"/>
      <c r="B628" s="532"/>
      <c r="C628" s="350"/>
      <c r="D628" s="350"/>
      <c r="E628" s="533"/>
      <c r="F628" s="533"/>
      <c r="G628" s="533"/>
      <c r="H628" s="533"/>
      <c r="I628" s="533"/>
      <c r="J628" s="533"/>
      <c r="K628" s="533"/>
      <c r="L628" s="533"/>
      <c r="M628" s="533"/>
      <c r="N628" s="532"/>
      <c r="O628" s="350"/>
      <c r="P628" s="464"/>
      <c r="Q628" s="464"/>
      <c r="R628" s="464"/>
      <c r="S628" s="464"/>
      <c r="T628" s="464"/>
      <c r="U628" s="464"/>
      <c r="V628" s="464"/>
    </row>
    <row r="629" spans="1:22">
      <c r="A629" s="531"/>
      <c r="B629" s="532"/>
      <c r="C629" s="350"/>
      <c r="D629" s="350"/>
      <c r="E629" s="533"/>
      <c r="F629" s="533"/>
      <c r="G629" s="533"/>
      <c r="H629" s="533"/>
      <c r="I629" s="533"/>
      <c r="J629" s="533"/>
      <c r="K629" s="533"/>
      <c r="L629" s="533"/>
      <c r="M629" s="533"/>
      <c r="N629" s="532"/>
      <c r="O629" s="350"/>
      <c r="P629" s="464"/>
      <c r="Q629" s="464"/>
      <c r="R629" s="464"/>
      <c r="S629" s="464"/>
      <c r="T629" s="464"/>
      <c r="U629" s="464"/>
      <c r="V629" s="464"/>
    </row>
    <row r="630" spans="1:22">
      <c r="A630" s="531"/>
      <c r="B630" s="532"/>
      <c r="C630" s="350"/>
      <c r="D630" s="350"/>
      <c r="E630" s="533"/>
      <c r="F630" s="533"/>
      <c r="G630" s="533"/>
      <c r="H630" s="533"/>
      <c r="I630" s="533"/>
      <c r="J630" s="533"/>
      <c r="K630" s="533"/>
      <c r="L630" s="533"/>
      <c r="M630" s="533"/>
      <c r="N630" s="532"/>
      <c r="O630" s="350"/>
      <c r="P630" s="464"/>
      <c r="Q630" s="464"/>
      <c r="R630" s="464"/>
      <c r="S630" s="464"/>
      <c r="T630" s="464"/>
      <c r="U630" s="464"/>
      <c r="V630" s="464"/>
    </row>
    <row r="631" spans="1:22">
      <c r="A631" s="531"/>
      <c r="B631" s="532"/>
      <c r="C631" s="350"/>
      <c r="D631" s="350"/>
      <c r="E631" s="533"/>
      <c r="F631" s="533"/>
      <c r="G631" s="533"/>
      <c r="H631" s="533"/>
      <c r="I631" s="533"/>
      <c r="J631" s="533"/>
      <c r="K631" s="533"/>
      <c r="L631" s="533"/>
      <c r="M631" s="533"/>
      <c r="N631" s="532"/>
      <c r="O631" s="350"/>
      <c r="P631" s="464"/>
      <c r="Q631" s="464"/>
      <c r="R631" s="464"/>
      <c r="S631" s="464"/>
      <c r="T631" s="464"/>
      <c r="U631" s="464"/>
      <c r="V631" s="464"/>
    </row>
    <row r="632" spans="1:22">
      <c r="A632" s="531"/>
      <c r="B632" s="532"/>
      <c r="C632" s="350"/>
      <c r="D632" s="350"/>
      <c r="E632" s="533"/>
      <c r="F632" s="533"/>
      <c r="G632" s="533"/>
      <c r="H632" s="533"/>
      <c r="I632" s="533"/>
      <c r="J632" s="533"/>
      <c r="K632" s="533"/>
      <c r="L632" s="533"/>
      <c r="M632" s="533"/>
      <c r="N632" s="532"/>
      <c r="O632" s="350"/>
      <c r="P632" s="464"/>
      <c r="Q632" s="464"/>
      <c r="R632" s="464"/>
      <c r="S632" s="464"/>
      <c r="T632" s="464"/>
      <c r="U632" s="464"/>
      <c r="V632" s="464"/>
    </row>
    <row r="633" spans="1:22">
      <c r="A633" s="531"/>
      <c r="B633" s="532"/>
      <c r="C633" s="350"/>
      <c r="D633" s="350"/>
      <c r="E633" s="533"/>
      <c r="F633" s="533"/>
      <c r="G633" s="533"/>
      <c r="H633" s="533"/>
      <c r="I633" s="533"/>
      <c r="J633" s="533"/>
      <c r="K633" s="533"/>
      <c r="L633" s="533"/>
      <c r="M633" s="533"/>
      <c r="N633" s="532"/>
      <c r="O633" s="350"/>
      <c r="P633" s="464"/>
      <c r="Q633" s="464"/>
      <c r="R633" s="464"/>
      <c r="S633" s="464"/>
      <c r="T633" s="464"/>
      <c r="U633" s="464"/>
      <c r="V633" s="464"/>
    </row>
    <row r="634" spans="1:22">
      <c r="A634" s="531"/>
      <c r="B634" s="532"/>
      <c r="C634" s="350"/>
      <c r="D634" s="350"/>
      <c r="E634" s="533"/>
      <c r="F634" s="533"/>
      <c r="G634" s="533"/>
      <c r="H634" s="533"/>
      <c r="I634" s="533"/>
      <c r="J634" s="533"/>
      <c r="K634" s="533"/>
      <c r="L634" s="533"/>
      <c r="M634" s="533"/>
      <c r="N634" s="532"/>
      <c r="O634" s="350"/>
      <c r="P634" s="464"/>
      <c r="Q634" s="464"/>
      <c r="R634" s="464"/>
      <c r="S634" s="464"/>
      <c r="T634" s="464"/>
      <c r="U634" s="464"/>
      <c r="V634" s="464"/>
    </row>
    <row r="635" spans="1:22">
      <c r="A635" s="531"/>
      <c r="B635" s="532"/>
      <c r="C635" s="350"/>
      <c r="D635" s="350"/>
      <c r="E635" s="533"/>
      <c r="F635" s="533"/>
      <c r="G635" s="533"/>
      <c r="H635" s="533"/>
      <c r="I635" s="533"/>
      <c r="J635" s="533"/>
      <c r="K635" s="533"/>
      <c r="L635" s="533"/>
      <c r="M635" s="533"/>
      <c r="N635" s="532"/>
      <c r="O635" s="350"/>
      <c r="P635" s="464"/>
      <c r="Q635" s="464"/>
      <c r="R635" s="464"/>
      <c r="S635" s="464"/>
      <c r="T635" s="464"/>
      <c r="U635" s="464"/>
      <c r="V635" s="464"/>
    </row>
    <row r="636" spans="1:22">
      <c r="A636" s="531"/>
      <c r="B636" s="532"/>
      <c r="C636" s="350"/>
      <c r="D636" s="350"/>
      <c r="E636" s="533"/>
      <c r="F636" s="533"/>
      <c r="G636" s="533"/>
      <c r="H636" s="533"/>
      <c r="I636" s="533"/>
      <c r="J636" s="533"/>
      <c r="K636" s="533"/>
      <c r="L636" s="533"/>
      <c r="M636" s="533"/>
      <c r="N636" s="532"/>
      <c r="O636" s="350"/>
      <c r="P636" s="464"/>
      <c r="Q636" s="464"/>
      <c r="R636" s="464"/>
      <c r="S636" s="464"/>
      <c r="T636" s="464"/>
      <c r="U636" s="464"/>
      <c r="V636" s="464"/>
    </row>
    <row r="637" spans="1:22">
      <c r="A637" s="531"/>
      <c r="B637" s="532"/>
      <c r="C637" s="350"/>
      <c r="D637" s="350"/>
      <c r="E637" s="533"/>
      <c r="F637" s="533"/>
      <c r="G637" s="533"/>
      <c r="H637" s="533"/>
      <c r="I637" s="533"/>
      <c r="J637" s="533"/>
      <c r="K637" s="533"/>
      <c r="L637" s="533"/>
      <c r="M637" s="533"/>
      <c r="N637" s="532"/>
      <c r="O637" s="350"/>
      <c r="P637" s="464"/>
      <c r="Q637" s="464"/>
      <c r="R637" s="464"/>
      <c r="S637" s="464"/>
      <c r="T637" s="464"/>
      <c r="U637" s="464"/>
      <c r="V637" s="464"/>
    </row>
    <row r="638" spans="1:22">
      <c r="A638" s="531"/>
      <c r="B638" s="532"/>
      <c r="C638" s="350"/>
      <c r="D638" s="350"/>
      <c r="E638" s="533"/>
      <c r="F638" s="533"/>
      <c r="G638" s="533"/>
      <c r="H638" s="533"/>
      <c r="I638" s="533"/>
      <c r="J638" s="533"/>
      <c r="K638" s="533"/>
      <c r="L638" s="533"/>
      <c r="M638" s="533"/>
      <c r="N638" s="532"/>
      <c r="O638" s="350"/>
      <c r="P638" s="464"/>
      <c r="Q638" s="464"/>
      <c r="R638" s="464"/>
      <c r="S638" s="464"/>
      <c r="T638" s="464"/>
      <c r="U638" s="464"/>
      <c r="V638" s="464"/>
    </row>
    <row r="639" spans="1:22">
      <c r="A639" s="531"/>
      <c r="B639" s="532"/>
      <c r="C639" s="350"/>
      <c r="D639" s="350"/>
      <c r="E639" s="533"/>
      <c r="F639" s="533"/>
      <c r="G639" s="533"/>
      <c r="H639" s="533"/>
      <c r="I639" s="533"/>
      <c r="J639" s="533"/>
      <c r="K639" s="533"/>
      <c r="L639" s="533"/>
      <c r="M639" s="533"/>
      <c r="N639" s="532"/>
      <c r="O639" s="350"/>
      <c r="P639" s="464"/>
      <c r="Q639" s="464"/>
      <c r="R639" s="464"/>
      <c r="S639" s="464"/>
      <c r="T639" s="464"/>
      <c r="U639" s="464"/>
      <c r="V639" s="464"/>
    </row>
    <row r="640" spans="1:22">
      <c r="A640" s="531"/>
      <c r="B640" s="532"/>
      <c r="C640" s="350"/>
      <c r="D640" s="350"/>
      <c r="E640" s="533"/>
      <c r="F640" s="533"/>
      <c r="G640" s="533"/>
      <c r="H640" s="533"/>
      <c r="I640" s="533"/>
      <c r="J640" s="533"/>
      <c r="K640" s="533"/>
      <c r="L640" s="533"/>
      <c r="M640" s="533"/>
      <c r="N640" s="532"/>
      <c r="O640" s="350"/>
      <c r="P640" s="464"/>
      <c r="Q640" s="464"/>
      <c r="R640" s="464"/>
      <c r="S640" s="464"/>
      <c r="T640" s="464"/>
      <c r="U640" s="464"/>
      <c r="V640" s="464"/>
    </row>
    <row r="641" spans="1:22">
      <c r="A641" s="531"/>
      <c r="B641" s="532"/>
      <c r="C641" s="350"/>
      <c r="D641" s="350"/>
      <c r="E641" s="533"/>
      <c r="F641" s="533"/>
      <c r="G641" s="533"/>
      <c r="H641" s="533"/>
      <c r="I641" s="533"/>
      <c r="J641" s="533"/>
      <c r="K641" s="533"/>
      <c r="L641" s="533"/>
      <c r="M641" s="533"/>
      <c r="N641" s="532"/>
      <c r="O641" s="350"/>
      <c r="P641" s="464"/>
      <c r="Q641" s="464"/>
      <c r="R641" s="464"/>
      <c r="S641" s="464"/>
      <c r="T641" s="464"/>
      <c r="U641" s="464"/>
      <c r="V641" s="464"/>
    </row>
    <row r="642" spans="1:22">
      <c r="A642" s="531"/>
      <c r="B642" s="532"/>
      <c r="C642" s="350"/>
      <c r="D642" s="350"/>
      <c r="E642" s="533"/>
      <c r="F642" s="533"/>
      <c r="G642" s="533"/>
      <c r="H642" s="533"/>
      <c r="I642" s="533"/>
      <c r="J642" s="533"/>
      <c r="K642" s="533"/>
      <c r="L642" s="533"/>
      <c r="M642" s="533"/>
      <c r="N642" s="532"/>
      <c r="O642" s="350"/>
      <c r="P642" s="464"/>
      <c r="Q642" s="464"/>
      <c r="R642" s="464"/>
      <c r="S642" s="464"/>
      <c r="T642" s="464"/>
      <c r="U642" s="464"/>
      <c r="V642" s="464"/>
    </row>
    <row r="643" spans="1:22">
      <c r="A643" s="531"/>
      <c r="B643" s="532"/>
      <c r="C643" s="350"/>
      <c r="D643" s="350"/>
      <c r="E643" s="533"/>
      <c r="F643" s="533"/>
      <c r="G643" s="533"/>
      <c r="H643" s="533"/>
      <c r="I643" s="533"/>
      <c r="J643" s="533"/>
      <c r="K643" s="533"/>
      <c r="L643" s="533"/>
      <c r="M643" s="533"/>
      <c r="N643" s="532"/>
      <c r="O643" s="350"/>
      <c r="P643" s="464"/>
      <c r="Q643" s="464"/>
      <c r="R643" s="464"/>
      <c r="S643" s="464"/>
      <c r="T643" s="464"/>
      <c r="U643" s="464"/>
      <c r="V643" s="464"/>
    </row>
    <row r="644" spans="1:22">
      <c r="A644" s="531"/>
      <c r="B644" s="532"/>
      <c r="C644" s="350"/>
      <c r="D644" s="350"/>
      <c r="E644" s="533"/>
      <c r="F644" s="533"/>
      <c r="G644" s="533"/>
      <c r="H644" s="533"/>
      <c r="I644" s="533"/>
      <c r="J644" s="533"/>
      <c r="K644" s="533"/>
      <c r="L644" s="533"/>
      <c r="M644" s="533"/>
      <c r="N644" s="532"/>
      <c r="O644" s="350"/>
      <c r="P644" s="464"/>
      <c r="Q644" s="464"/>
      <c r="R644" s="464"/>
      <c r="S644" s="464"/>
      <c r="T644" s="464"/>
      <c r="U644" s="464"/>
      <c r="V644" s="464"/>
    </row>
    <row r="645" spans="1:22">
      <c r="A645" s="531"/>
      <c r="B645" s="532"/>
      <c r="C645" s="350"/>
      <c r="D645" s="350"/>
      <c r="E645" s="533"/>
      <c r="F645" s="533"/>
      <c r="G645" s="533"/>
      <c r="H645" s="533"/>
      <c r="I645" s="533"/>
      <c r="J645" s="533"/>
      <c r="K645" s="533"/>
      <c r="L645" s="533"/>
      <c r="M645" s="533"/>
      <c r="N645" s="532"/>
      <c r="O645" s="350"/>
      <c r="P645" s="464"/>
      <c r="Q645" s="464"/>
      <c r="R645" s="464"/>
      <c r="S645" s="464"/>
      <c r="T645" s="464"/>
      <c r="U645" s="464"/>
      <c r="V645" s="464"/>
    </row>
    <row r="646" spans="1:22">
      <c r="A646" s="531"/>
      <c r="B646" s="532"/>
      <c r="C646" s="350"/>
      <c r="D646" s="350"/>
      <c r="E646" s="533"/>
      <c r="F646" s="533"/>
      <c r="G646" s="533"/>
      <c r="H646" s="533"/>
      <c r="I646" s="533"/>
      <c r="J646" s="533"/>
      <c r="K646" s="533"/>
      <c r="L646" s="533"/>
      <c r="M646" s="533"/>
      <c r="N646" s="532"/>
      <c r="O646" s="350"/>
      <c r="P646" s="464"/>
      <c r="Q646" s="464"/>
      <c r="R646" s="464"/>
      <c r="S646" s="464"/>
      <c r="T646" s="464"/>
      <c r="U646" s="464"/>
      <c r="V646" s="464"/>
    </row>
    <row r="647" spans="1:22">
      <c r="A647" s="531"/>
      <c r="B647" s="532"/>
      <c r="C647" s="350"/>
      <c r="D647" s="350"/>
      <c r="E647" s="533"/>
      <c r="F647" s="533"/>
      <c r="G647" s="533"/>
      <c r="H647" s="533"/>
      <c r="I647" s="533"/>
      <c r="J647" s="533"/>
      <c r="K647" s="533"/>
      <c r="L647" s="533"/>
      <c r="M647" s="533"/>
      <c r="N647" s="532"/>
      <c r="O647" s="350"/>
      <c r="P647" s="464"/>
      <c r="Q647" s="464"/>
      <c r="R647" s="464"/>
      <c r="S647" s="464"/>
      <c r="T647" s="464"/>
      <c r="U647" s="464"/>
      <c r="V647" s="464"/>
    </row>
    <row r="648" spans="1:22">
      <c r="A648" s="531"/>
      <c r="B648" s="532"/>
      <c r="C648" s="350"/>
      <c r="D648" s="350"/>
      <c r="E648" s="533"/>
      <c r="F648" s="533"/>
      <c r="G648" s="533"/>
      <c r="H648" s="533"/>
      <c r="I648" s="533"/>
      <c r="J648" s="533"/>
      <c r="K648" s="533"/>
      <c r="L648" s="533"/>
      <c r="M648" s="533"/>
      <c r="N648" s="532"/>
      <c r="O648" s="350"/>
      <c r="P648" s="464"/>
      <c r="Q648" s="464"/>
      <c r="R648" s="464"/>
      <c r="S648" s="464"/>
      <c r="T648" s="464"/>
      <c r="U648" s="464"/>
      <c r="V648" s="464"/>
    </row>
    <row r="649" spans="1:22">
      <c r="A649" s="531"/>
      <c r="B649" s="532"/>
      <c r="C649" s="350"/>
      <c r="D649" s="350"/>
      <c r="E649" s="533"/>
      <c r="F649" s="533"/>
      <c r="G649" s="533"/>
      <c r="H649" s="533"/>
      <c r="I649" s="533"/>
      <c r="J649" s="533"/>
      <c r="K649" s="533"/>
      <c r="L649" s="533"/>
      <c r="M649" s="533"/>
      <c r="N649" s="532"/>
      <c r="O649" s="350"/>
      <c r="P649" s="464"/>
      <c r="Q649" s="464"/>
      <c r="R649" s="464"/>
      <c r="S649" s="464"/>
      <c r="T649" s="464"/>
      <c r="U649" s="464"/>
      <c r="V649" s="464"/>
    </row>
    <row r="650" spans="1:22">
      <c r="A650" s="531"/>
      <c r="B650" s="532"/>
      <c r="C650" s="350"/>
      <c r="D650" s="350"/>
      <c r="E650" s="533"/>
      <c r="F650" s="533"/>
      <c r="G650" s="533"/>
      <c r="H650" s="533"/>
      <c r="I650" s="533"/>
      <c r="J650" s="533"/>
      <c r="K650" s="533"/>
      <c r="L650" s="533"/>
      <c r="M650" s="533"/>
      <c r="N650" s="532"/>
      <c r="O650" s="350"/>
      <c r="P650" s="464"/>
      <c r="Q650" s="464"/>
      <c r="R650" s="464"/>
      <c r="S650" s="464"/>
      <c r="T650" s="464"/>
      <c r="U650" s="464"/>
      <c r="V650" s="464"/>
    </row>
    <row r="651" spans="1:22">
      <c r="A651" s="531"/>
      <c r="B651" s="532"/>
      <c r="C651" s="350"/>
      <c r="D651" s="350"/>
      <c r="E651" s="533"/>
      <c r="F651" s="533"/>
      <c r="G651" s="533"/>
      <c r="H651" s="533"/>
      <c r="I651" s="533"/>
      <c r="J651" s="533"/>
      <c r="K651" s="533"/>
      <c r="L651" s="533"/>
      <c r="M651" s="533"/>
      <c r="N651" s="532"/>
      <c r="O651" s="350"/>
      <c r="P651" s="464"/>
      <c r="Q651" s="464"/>
      <c r="R651" s="464"/>
      <c r="S651" s="464"/>
      <c r="T651" s="464"/>
      <c r="U651" s="464"/>
      <c r="V651" s="464"/>
    </row>
    <row r="652" spans="1:22">
      <c r="A652" s="531"/>
      <c r="B652" s="532"/>
      <c r="C652" s="350"/>
      <c r="D652" s="350"/>
      <c r="E652" s="533"/>
      <c r="F652" s="533"/>
      <c r="G652" s="533"/>
      <c r="H652" s="533"/>
      <c r="I652" s="533"/>
      <c r="J652" s="533"/>
      <c r="K652" s="533"/>
      <c r="L652" s="533"/>
      <c r="M652" s="533"/>
      <c r="N652" s="532"/>
      <c r="O652" s="350"/>
      <c r="P652" s="464"/>
      <c r="Q652" s="464"/>
      <c r="R652" s="464"/>
      <c r="S652" s="464"/>
      <c r="T652" s="464"/>
      <c r="U652" s="464"/>
      <c r="V652" s="464"/>
    </row>
    <row r="653" spans="1:22">
      <c r="A653" s="531"/>
      <c r="B653" s="532"/>
      <c r="C653" s="350"/>
      <c r="D653" s="350"/>
      <c r="E653" s="533"/>
      <c r="F653" s="533"/>
      <c r="G653" s="533"/>
      <c r="H653" s="533"/>
      <c r="I653" s="533"/>
      <c r="J653" s="533"/>
      <c r="K653" s="533"/>
      <c r="L653" s="533"/>
      <c r="M653" s="533"/>
      <c r="N653" s="532"/>
      <c r="O653" s="350"/>
      <c r="P653" s="464"/>
      <c r="Q653" s="464"/>
      <c r="R653" s="464"/>
      <c r="S653" s="464"/>
      <c r="T653" s="464"/>
      <c r="U653" s="464"/>
      <c r="V653" s="464"/>
    </row>
    <row r="654" spans="1:22">
      <c r="A654" s="531"/>
      <c r="B654" s="532"/>
      <c r="C654" s="350"/>
      <c r="D654" s="350"/>
      <c r="E654" s="533"/>
      <c r="F654" s="533"/>
      <c r="G654" s="533"/>
      <c r="H654" s="533"/>
      <c r="I654" s="533"/>
      <c r="J654" s="533"/>
      <c r="K654" s="533"/>
      <c r="L654" s="533"/>
      <c r="M654" s="533"/>
      <c r="N654" s="532"/>
      <c r="O654" s="350"/>
      <c r="P654" s="464"/>
      <c r="Q654" s="464"/>
      <c r="R654" s="464"/>
      <c r="S654" s="464"/>
      <c r="T654" s="464"/>
      <c r="U654" s="464"/>
      <c r="V654" s="464"/>
    </row>
    <row r="655" spans="1:22">
      <c r="A655" s="531"/>
      <c r="B655" s="532"/>
      <c r="C655" s="350"/>
      <c r="D655" s="350"/>
      <c r="E655" s="533"/>
      <c r="F655" s="533"/>
      <c r="G655" s="533"/>
      <c r="H655" s="533"/>
      <c r="I655" s="533"/>
      <c r="J655" s="533"/>
      <c r="K655" s="533"/>
      <c r="L655" s="533"/>
      <c r="M655" s="533"/>
      <c r="N655" s="532"/>
      <c r="O655" s="350"/>
      <c r="P655" s="464"/>
      <c r="Q655" s="464"/>
      <c r="R655" s="464"/>
      <c r="S655" s="464"/>
      <c r="T655" s="464"/>
      <c r="U655" s="464"/>
      <c r="V655" s="464"/>
    </row>
    <row r="656" spans="1:22">
      <c r="A656" s="531"/>
      <c r="B656" s="532"/>
      <c r="C656" s="350"/>
      <c r="D656" s="350"/>
      <c r="E656" s="533"/>
      <c r="F656" s="533"/>
      <c r="G656" s="533"/>
      <c r="H656" s="533"/>
      <c r="I656" s="533"/>
      <c r="J656" s="533"/>
      <c r="K656" s="533"/>
      <c r="L656" s="533"/>
      <c r="M656" s="533"/>
      <c r="N656" s="532"/>
      <c r="O656" s="350"/>
      <c r="P656" s="464"/>
      <c r="Q656" s="464"/>
      <c r="R656" s="464"/>
      <c r="S656" s="464"/>
      <c r="T656" s="464"/>
      <c r="U656" s="464"/>
      <c r="V656" s="464"/>
    </row>
    <row r="657" spans="1:22">
      <c r="A657" s="531"/>
      <c r="B657" s="532"/>
      <c r="C657" s="350"/>
      <c r="D657" s="350"/>
      <c r="E657" s="533"/>
      <c r="F657" s="533"/>
      <c r="G657" s="533"/>
      <c r="H657" s="533"/>
      <c r="I657" s="533"/>
      <c r="J657" s="533"/>
      <c r="K657" s="533"/>
      <c r="L657" s="533"/>
      <c r="M657" s="533"/>
      <c r="N657" s="532"/>
      <c r="O657" s="350"/>
      <c r="P657" s="464"/>
      <c r="Q657" s="464"/>
      <c r="R657" s="464"/>
      <c r="S657" s="464"/>
      <c r="T657" s="464"/>
      <c r="U657" s="464"/>
      <c r="V657" s="464"/>
    </row>
    <row r="658" spans="1:22">
      <c r="A658" s="531"/>
      <c r="B658" s="532"/>
      <c r="C658" s="350"/>
      <c r="D658" s="350"/>
      <c r="E658" s="533"/>
      <c r="F658" s="533"/>
      <c r="G658" s="533"/>
      <c r="H658" s="533"/>
      <c r="I658" s="533"/>
      <c r="J658" s="533"/>
      <c r="K658" s="533"/>
      <c r="L658" s="533"/>
      <c r="M658" s="533"/>
      <c r="N658" s="532"/>
      <c r="O658" s="350"/>
      <c r="P658" s="464"/>
      <c r="Q658" s="464"/>
      <c r="R658" s="464"/>
      <c r="S658" s="464"/>
      <c r="T658" s="464"/>
      <c r="U658" s="464"/>
      <c r="V658" s="464"/>
    </row>
    <row r="659" spans="1:22">
      <c r="A659" s="531"/>
      <c r="B659" s="532"/>
      <c r="C659" s="350"/>
      <c r="D659" s="350"/>
      <c r="E659" s="533"/>
      <c r="F659" s="533"/>
      <c r="G659" s="533"/>
      <c r="H659" s="533"/>
      <c r="I659" s="533"/>
      <c r="J659" s="533"/>
      <c r="K659" s="533"/>
      <c r="L659" s="533"/>
      <c r="M659" s="533"/>
      <c r="N659" s="532"/>
      <c r="O659" s="350"/>
      <c r="P659" s="464"/>
      <c r="Q659" s="464"/>
      <c r="R659" s="464"/>
      <c r="S659" s="464"/>
      <c r="T659" s="464"/>
      <c r="U659" s="464"/>
      <c r="V659" s="464"/>
    </row>
    <row r="660" spans="1:22">
      <c r="A660" s="531"/>
      <c r="B660" s="532"/>
      <c r="C660" s="350"/>
      <c r="D660" s="350"/>
      <c r="E660" s="533"/>
      <c r="F660" s="533"/>
      <c r="G660" s="533"/>
      <c r="H660" s="533"/>
      <c r="I660" s="533"/>
      <c r="J660" s="533"/>
      <c r="K660" s="533"/>
      <c r="L660" s="533"/>
      <c r="M660" s="533"/>
      <c r="N660" s="532"/>
      <c r="O660" s="350"/>
      <c r="P660" s="464"/>
      <c r="Q660" s="464"/>
      <c r="R660" s="464"/>
      <c r="S660" s="464"/>
      <c r="T660" s="464"/>
      <c r="U660" s="464"/>
      <c r="V660" s="464"/>
    </row>
    <row r="661" spans="1:22">
      <c r="A661" s="531"/>
      <c r="B661" s="532"/>
      <c r="C661" s="350"/>
      <c r="D661" s="350"/>
      <c r="E661" s="533"/>
      <c r="F661" s="533"/>
      <c r="G661" s="533"/>
      <c r="H661" s="533"/>
      <c r="I661" s="533"/>
      <c r="J661" s="533"/>
      <c r="K661" s="533"/>
      <c r="L661" s="533"/>
      <c r="M661" s="533"/>
      <c r="N661" s="532"/>
      <c r="O661" s="350"/>
      <c r="P661" s="464"/>
      <c r="Q661" s="464"/>
      <c r="R661" s="464"/>
      <c r="S661" s="464"/>
      <c r="T661" s="464"/>
      <c r="U661" s="464"/>
      <c r="V661" s="464"/>
    </row>
    <row r="662" spans="1:22">
      <c r="A662" s="531"/>
      <c r="B662" s="532"/>
      <c r="C662" s="350"/>
      <c r="D662" s="350"/>
      <c r="E662" s="533"/>
      <c r="F662" s="533"/>
      <c r="G662" s="533"/>
      <c r="H662" s="533"/>
      <c r="I662" s="533"/>
      <c r="J662" s="533"/>
      <c r="K662" s="533"/>
      <c r="L662" s="533"/>
      <c r="M662" s="533"/>
      <c r="N662" s="532"/>
      <c r="O662" s="350"/>
      <c r="P662" s="464"/>
      <c r="Q662" s="464"/>
      <c r="R662" s="464"/>
      <c r="S662" s="464"/>
      <c r="T662" s="464"/>
      <c r="U662" s="464"/>
      <c r="V662" s="464"/>
    </row>
    <row r="663" spans="1:22">
      <c r="A663" s="531"/>
      <c r="B663" s="532"/>
      <c r="C663" s="350"/>
      <c r="D663" s="350"/>
      <c r="E663" s="533"/>
      <c r="F663" s="533"/>
      <c r="G663" s="533"/>
      <c r="H663" s="533"/>
      <c r="I663" s="533"/>
      <c r="J663" s="533"/>
      <c r="K663" s="533"/>
      <c r="L663" s="533"/>
      <c r="M663" s="533"/>
      <c r="N663" s="532"/>
      <c r="O663" s="350"/>
      <c r="P663" s="464"/>
      <c r="Q663" s="464"/>
      <c r="R663" s="464"/>
      <c r="S663" s="464"/>
      <c r="T663" s="464"/>
      <c r="U663" s="464"/>
      <c r="V663" s="464"/>
    </row>
    <row r="664" spans="1:22">
      <c r="A664" s="531"/>
      <c r="B664" s="532"/>
      <c r="C664" s="350"/>
      <c r="D664" s="350"/>
      <c r="E664" s="533"/>
      <c r="F664" s="533"/>
      <c r="G664" s="533"/>
      <c r="H664" s="533"/>
      <c r="I664" s="533"/>
      <c r="J664" s="533"/>
      <c r="K664" s="533"/>
      <c r="L664" s="533"/>
      <c r="M664" s="533"/>
      <c r="N664" s="532"/>
      <c r="O664" s="350"/>
      <c r="P664" s="464"/>
      <c r="Q664" s="464"/>
      <c r="R664" s="464"/>
      <c r="S664" s="464"/>
      <c r="T664" s="464"/>
      <c r="U664" s="464"/>
      <c r="V664" s="464"/>
    </row>
    <row r="665" spans="1:22">
      <c r="A665" s="531"/>
      <c r="B665" s="532"/>
      <c r="C665" s="350"/>
      <c r="D665" s="350"/>
      <c r="E665" s="533"/>
      <c r="F665" s="533"/>
      <c r="G665" s="533"/>
      <c r="H665" s="533"/>
      <c r="I665" s="533"/>
      <c r="J665" s="533"/>
      <c r="K665" s="533"/>
      <c r="L665" s="533"/>
      <c r="M665" s="533"/>
      <c r="N665" s="532"/>
      <c r="O665" s="350"/>
      <c r="P665" s="464"/>
      <c r="Q665" s="464"/>
      <c r="R665" s="464"/>
      <c r="S665" s="464"/>
      <c r="T665" s="464"/>
      <c r="U665" s="464"/>
      <c r="V665" s="464"/>
    </row>
    <row r="666" spans="1:22">
      <c r="A666" s="531"/>
      <c r="B666" s="532"/>
      <c r="C666" s="350"/>
      <c r="D666" s="350"/>
      <c r="E666" s="533"/>
      <c r="F666" s="533"/>
      <c r="G666" s="533"/>
      <c r="H666" s="533"/>
      <c r="I666" s="533"/>
      <c r="J666" s="533"/>
      <c r="K666" s="533"/>
      <c r="L666" s="533"/>
      <c r="M666" s="533"/>
      <c r="N666" s="532"/>
      <c r="O666" s="350"/>
      <c r="P666" s="464"/>
      <c r="Q666" s="464"/>
      <c r="R666" s="464"/>
      <c r="S666" s="464"/>
      <c r="T666" s="464"/>
      <c r="U666" s="464"/>
      <c r="V666" s="464"/>
    </row>
    <row r="667" spans="1:22">
      <c r="A667" s="531"/>
      <c r="B667" s="532"/>
      <c r="C667" s="350"/>
      <c r="D667" s="350"/>
      <c r="E667" s="533"/>
      <c r="F667" s="533"/>
      <c r="G667" s="533"/>
      <c r="H667" s="533"/>
      <c r="I667" s="533"/>
      <c r="J667" s="533"/>
      <c r="K667" s="533"/>
      <c r="L667" s="533"/>
      <c r="M667" s="533"/>
      <c r="N667" s="532"/>
      <c r="O667" s="350"/>
      <c r="P667" s="464"/>
      <c r="Q667" s="464"/>
      <c r="R667" s="464"/>
      <c r="S667" s="464"/>
      <c r="T667" s="464"/>
      <c r="U667" s="464"/>
      <c r="V667" s="464"/>
    </row>
    <row r="668" spans="1:22">
      <c r="A668" s="531"/>
      <c r="B668" s="532"/>
      <c r="C668" s="350"/>
      <c r="D668" s="350"/>
      <c r="E668" s="533"/>
      <c r="F668" s="533"/>
      <c r="G668" s="533"/>
      <c r="H668" s="533"/>
      <c r="I668" s="533"/>
      <c r="J668" s="533"/>
      <c r="K668" s="533"/>
      <c r="L668" s="533"/>
      <c r="M668" s="533"/>
      <c r="N668" s="532"/>
      <c r="O668" s="350"/>
      <c r="P668" s="464"/>
      <c r="Q668" s="464"/>
      <c r="R668" s="464"/>
      <c r="S668" s="464"/>
      <c r="T668" s="464"/>
      <c r="U668" s="464"/>
      <c r="V668" s="464"/>
    </row>
    <row r="669" spans="1:22">
      <c r="A669" s="531"/>
      <c r="B669" s="532"/>
      <c r="C669" s="350"/>
      <c r="D669" s="350"/>
      <c r="E669" s="533"/>
      <c r="F669" s="533"/>
      <c r="G669" s="533"/>
      <c r="H669" s="533"/>
      <c r="I669" s="533"/>
      <c r="J669" s="533"/>
      <c r="K669" s="533"/>
      <c r="L669" s="533"/>
      <c r="M669" s="533"/>
      <c r="N669" s="532"/>
      <c r="O669" s="350"/>
      <c r="P669" s="464"/>
      <c r="Q669" s="464"/>
      <c r="R669" s="464"/>
      <c r="S669" s="464"/>
      <c r="T669" s="464"/>
      <c r="U669" s="464"/>
      <c r="V669" s="464"/>
    </row>
    <row r="670" spans="1:22">
      <c r="A670" s="531"/>
      <c r="B670" s="532"/>
      <c r="C670" s="350"/>
      <c r="D670" s="350"/>
      <c r="E670" s="533"/>
      <c r="F670" s="533"/>
      <c r="G670" s="533"/>
      <c r="H670" s="533"/>
      <c r="I670" s="533"/>
      <c r="J670" s="533"/>
      <c r="K670" s="533"/>
      <c r="L670" s="533"/>
      <c r="M670" s="533"/>
      <c r="N670" s="532"/>
      <c r="O670" s="350"/>
      <c r="P670" s="464"/>
      <c r="Q670" s="464"/>
      <c r="R670" s="464"/>
      <c r="S670" s="464"/>
      <c r="T670" s="464"/>
      <c r="U670" s="464"/>
      <c r="V670" s="464"/>
    </row>
    <row r="671" spans="1:22">
      <c r="A671" s="531"/>
      <c r="B671" s="532"/>
      <c r="C671" s="350"/>
      <c r="D671" s="350"/>
      <c r="E671" s="533"/>
      <c r="F671" s="533"/>
      <c r="G671" s="533"/>
      <c r="H671" s="533"/>
      <c r="I671" s="533"/>
      <c r="J671" s="533"/>
      <c r="K671" s="533"/>
      <c r="L671" s="533"/>
      <c r="M671" s="533"/>
      <c r="N671" s="532"/>
      <c r="O671" s="350"/>
      <c r="P671" s="464"/>
      <c r="Q671" s="464"/>
      <c r="R671" s="464"/>
      <c r="S671" s="464"/>
      <c r="T671" s="464"/>
      <c r="U671" s="464"/>
      <c r="V671" s="464"/>
    </row>
    <row r="672" spans="1:22">
      <c r="A672" s="531"/>
      <c r="B672" s="532"/>
      <c r="C672" s="350"/>
      <c r="D672" s="350"/>
      <c r="E672" s="533"/>
      <c r="F672" s="533"/>
      <c r="G672" s="533"/>
      <c r="H672" s="533"/>
      <c r="I672" s="533"/>
      <c r="J672" s="533"/>
      <c r="K672" s="533"/>
      <c r="L672" s="533"/>
      <c r="M672" s="533"/>
      <c r="N672" s="532"/>
      <c r="O672" s="350"/>
      <c r="P672" s="464"/>
      <c r="Q672" s="464"/>
      <c r="R672" s="464"/>
      <c r="S672" s="464"/>
      <c r="T672" s="464"/>
      <c r="U672" s="464"/>
      <c r="V672" s="464"/>
    </row>
    <row r="673" spans="1:22">
      <c r="A673" s="531"/>
      <c r="B673" s="532"/>
      <c r="C673" s="350"/>
      <c r="D673" s="350"/>
      <c r="E673" s="533"/>
      <c r="F673" s="533"/>
      <c r="G673" s="533"/>
      <c r="H673" s="533"/>
      <c r="I673" s="533"/>
      <c r="J673" s="533"/>
      <c r="K673" s="533"/>
      <c r="L673" s="533"/>
      <c r="M673" s="533"/>
      <c r="N673" s="532"/>
      <c r="O673" s="350"/>
      <c r="P673" s="464"/>
      <c r="Q673" s="464"/>
      <c r="R673" s="464"/>
      <c r="S673" s="464"/>
      <c r="T673" s="464"/>
      <c r="U673" s="464"/>
      <c r="V673" s="464"/>
    </row>
    <row r="674" spans="1:22">
      <c r="A674" s="531"/>
      <c r="B674" s="532"/>
      <c r="C674" s="350"/>
      <c r="D674" s="350"/>
      <c r="E674" s="533"/>
      <c r="F674" s="533"/>
      <c r="G674" s="533"/>
      <c r="H674" s="533"/>
      <c r="I674" s="533"/>
      <c r="J674" s="533"/>
      <c r="K674" s="533"/>
      <c r="L674" s="533"/>
      <c r="M674" s="533"/>
      <c r="N674" s="532"/>
      <c r="O674" s="350"/>
      <c r="P674" s="464"/>
      <c r="Q674" s="464"/>
      <c r="R674" s="464"/>
      <c r="S674" s="464"/>
      <c r="T674" s="464"/>
      <c r="U674" s="464"/>
      <c r="V674" s="464"/>
    </row>
    <row r="675" spans="1:22">
      <c r="A675" s="531"/>
      <c r="B675" s="532"/>
      <c r="C675" s="350"/>
      <c r="D675" s="350"/>
      <c r="E675" s="533"/>
      <c r="F675" s="533"/>
      <c r="G675" s="533"/>
      <c r="H675" s="533"/>
      <c r="I675" s="533"/>
      <c r="J675" s="533"/>
      <c r="K675" s="533"/>
      <c r="L675" s="533"/>
      <c r="M675" s="533"/>
      <c r="N675" s="532"/>
      <c r="O675" s="350"/>
      <c r="P675" s="464"/>
      <c r="Q675" s="464"/>
      <c r="R675" s="464"/>
      <c r="S675" s="464"/>
      <c r="T675" s="464"/>
      <c r="U675" s="464"/>
      <c r="V675" s="464"/>
    </row>
    <row r="676" spans="1:22">
      <c r="A676" s="531"/>
      <c r="B676" s="532"/>
      <c r="C676" s="350"/>
      <c r="D676" s="350"/>
      <c r="E676" s="533"/>
      <c r="F676" s="533"/>
      <c r="G676" s="533"/>
      <c r="H676" s="533"/>
      <c r="I676" s="533"/>
      <c r="J676" s="533"/>
      <c r="K676" s="533"/>
      <c r="L676" s="533"/>
      <c r="M676" s="533"/>
      <c r="N676" s="532"/>
      <c r="O676" s="350"/>
      <c r="P676" s="464"/>
      <c r="Q676" s="464"/>
      <c r="R676" s="464"/>
      <c r="S676" s="464"/>
      <c r="T676" s="464"/>
      <c r="U676" s="464"/>
      <c r="V676" s="464"/>
    </row>
    <row r="677" spans="1:22">
      <c r="A677" s="531"/>
      <c r="B677" s="532"/>
      <c r="C677" s="350"/>
      <c r="D677" s="350"/>
      <c r="E677" s="533"/>
      <c r="F677" s="533"/>
      <c r="G677" s="533"/>
      <c r="H677" s="533"/>
      <c r="I677" s="533"/>
      <c r="J677" s="533"/>
      <c r="K677" s="533"/>
      <c r="L677" s="533"/>
      <c r="M677" s="533"/>
      <c r="N677" s="532"/>
      <c r="O677" s="350"/>
      <c r="P677" s="464"/>
      <c r="Q677" s="464"/>
      <c r="R677" s="464"/>
      <c r="S677" s="464"/>
      <c r="T677" s="464"/>
      <c r="U677" s="464"/>
      <c r="V677" s="464"/>
    </row>
    <row r="678" spans="1:22">
      <c r="A678" s="531"/>
      <c r="B678" s="532"/>
      <c r="C678" s="350"/>
      <c r="D678" s="350"/>
      <c r="E678" s="533"/>
      <c r="F678" s="533"/>
      <c r="G678" s="533"/>
      <c r="H678" s="533"/>
      <c r="I678" s="533"/>
      <c r="J678" s="533"/>
      <c r="K678" s="533"/>
      <c r="L678" s="533"/>
      <c r="M678" s="533"/>
      <c r="N678" s="532"/>
      <c r="O678" s="350"/>
      <c r="P678" s="464"/>
      <c r="Q678" s="464"/>
      <c r="R678" s="464"/>
      <c r="S678" s="464"/>
      <c r="T678" s="464"/>
      <c r="U678" s="464"/>
      <c r="V678" s="464"/>
    </row>
    <row r="679" spans="1:22">
      <c r="A679" s="531"/>
      <c r="B679" s="532"/>
      <c r="C679" s="350"/>
      <c r="D679" s="350"/>
      <c r="E679" s="533"/>
      <c r="F679" s="533"/>
      <c r="G679" s="533"/>
      <c r="H679" s="533"/>
      <c r="I679" s="533"/>
      <c r="J679" s="533"/>
      <c r="K679" s="533"/>
      <c r="L679" s="533"/>
      <c r="M679" s="533"/>
      <c r="N679" s="532"/>
      <c r="O679" s="350"/>
      <c r="P679" s="464"/>
      <c r="Q679" s="464"/>
      <c r="R679" s="464"/>
      <c r="S679" s="464"/>
      <c r="T679" s="464"/>
      <c r="U679" s="464"/>
      <c r="V679" s="464"/>
    </row>
    <row r="680" spans="1:22">
      <c r="A680" s="531"/>
      <c r="B680" s="532"/>
      <c r="C680" s="350"/>
      <c r="D680" s="350"/>
      <c r="E680" s="533"/>
      <c r="F680" s="533"/>
      <c r="G680" s="533"/>
      <c r="H680" s="533"/>
      <c r="I680" s="533"/>
      <c r="J680" s="533"/>
      <c r="K680" s="533"/>
      <c r="L680" s="533"/>
      <c r="M680" s="533"/>
      <c r="N680" s="532"/>
      <c r="O680" s="350"/>
      <c r="P680" s="464"/>
      <c r="Q680" s="464"/>
      <c r="R680" s="464"/>
      <c r="S680" s="464"/>
      <c r="T680" s="464"/>
      <c r="U680" s="464"/>
      <c r="V680" s="464"/>
    </row>
    <row r="681" spans="1:22">
      <c r="A681" s="531"/>
      <c r="B681" s="532"/>
      <c r="C681" s="350"/>
      <c r="D681" s="350"/>
      <c r="E681" s="533"/>
      <c r="F681" s="533"/>
      <c r="G681" s="533"/>
      <c r="H681" s="533"/>
      <c r="I681" s="533"/>
      <c r="J681" s="533"/>
      <c r="K681" s="533"/>
      <c r="L681" s="533"/>
      <c r="M681" s="533"/>
      <c r="N681" s="532"/>
      <c r="O681" s="350"/>
      <c r="P681" s="464"/>
      <c r="Q681" s="464"/>
      <c r="R681" s="464"/>
      <c r="S681" s="464"/>
      <c r="T681" s="464"/>
      <c r="U681" s="464"/>
      <c r="V681" s="464"/>
    </row>
    <row r="682" spans="1:22">
      <c r="A682" s="531"/>
      <c r="B682" s="532"/>
      <c r="C682" s="350"/>
      <c r="D682" s="350"/>
      <c r="E682" s="533"/>
      <c r="F682" s="533"/>
      <c r="G682" s="533"/>
      <c r="H682" s="533"/>
      <c r="I682" s="533"/>
      <c r="J682" s="533"/>
      <c r="K682" s="533"/>
      <c r="L682" s="533"/>
      <c r="M682" s="533"/>
      <c r="N682" s="532"/>
      <c r="O682" s="350"/>
      <c r="P682" s="464"/>
      <c r="Q682" s="464"/>
      <c r="R682" s="464"/>
      <c r="S682" s="464"/>
      <c r="T682" s="464"/>
      <c r="U682" s="464"/>
      <c r="V682" s="464"/>
    </row>
    <row r="683" spans="1:22">
      <c r="A683" s="531"/>
      <c r="B683" s="532"/>
      <c r="C683" s="350"/>
      <c r="D683" s="350"/>
      <c r="E683" s="533"/>
      <c r="F683" s="533"/>
      <c r="G683" s="533"/>
      <c r="H683" s="533"/>
      <c r="I683" s="533"/>
      <c r="J683" s="533"/>
      <c r="K683" s="533"/>
      <c r="L683" s="533"/>
      <c r="M683" s="533"/>
      <c r="N683" s="532"/>
      <c r="O683" s="350"/>
      <c r="P683" s="464"/>
      <c r="Q683" s="464"/>
      <c r="R683" s="464"/>
      <c r="S683" s="464"/>
      <c r="T683" s="464"/>
      <c r="U683" s="464"/>
      <c r="V683" s="464"/>
    </row>
    <row r="684" spans="1:22">
      <c r="A684" s="531"/>
      <c r="B684" s="532"/>
      <c r="C684" s="350"/>
      <c r="D684" s="350"/>
      <c r="E684" s="533"/>
      <c r="F684" s="533"/>
      <c r="G684" s="533"/>
      <c r="H684" s="533"/>
      <c r="I684" s="533"/>
      <c r="J684" s="533"/>
      <c r="K684" s="533"/>
      <c r="L684" s="533"/>
      <c r="M684" s="533"/>
      <c r="N684" s="532"/>
      <c r="O684" s="350"/>
      <c r="P684" s="464"/>
      <c r="Q684" s="464"/>
      <c r="R684" s="464"/>
      <c r="S684" s="464"/>
      <c r="T684" s="464"/>
      <c r="U684" s="464"/>
      <c r="V684" s="464"/>
    </row>
    <row r="685" spans="1:22">
      <c r="A685" s="531"/>
      <c r="B685" s="532"/>
      <c r="C685" s="350"/>
      <c r="D685" s="350"/>
      <c r="E685" s="533"/>
      <c r="F685" s="533"/>
      <c r="G685" s="533"/>
      <c r="H685" s="533"/>
      <c r="I685" s="533"/>
      <c r="J685" s="533"/>
      <c r="K685" s="533"/>
      <c r="L685" s="533"/>
      <c r="M685" s="533"/>
      <c r="N685" s="532"/>
      <c r="O685" s="350"/>
      <c r="P685" s="464"/>
      <c r="Q685" s="464"/>
      <c r="R685" s="464"/>
      <c r="S685" s="464"/>
      <c r="T685" s="464"/>
      <c r="U685" s="464"/>
      <c r="V685" s="464"/>
    </row>
    <row r="686" spans="1:22">
      <c r="A686" s="531"/>
      <c r="B686" s="532"/>
      <c r="C686" s="350"/>
      <c r="D686" s="350"/>
      <c r="E686" s="533"/>
      <c r="F686" s="533"/>
      <c r="G686" s="533"/>
      <c r="H686" s="533"/>
      <c r="I686" s="533"/>
      <c r="J686" s="533"/>
      <c r="K686" s="533"/>
      <c r="L686" s="533"/>
      <c r="M686" s="533"/>
      <c r="N686" s="532"/>
      <c r="O686" s="350"/>
      <c r="P686" s="464"/>
      <c r="Q686" s="464"/>
      <c r="R686" s="464"/>
      <c r="S686" s="464"/>
      <c r="T686" s="464"/>
      <c r="U686" s="464"/>
      <c r="V686" s="464"/>
    </row>
    <row r="687" spans="1:22">
      <c r="A687" s="531"/>
      <c r="B687" s="532"/>
      <c r="C687" s="350"/>
      <c r="D687" s="350"/>
      <c r="E687" s="533"/>
      <c r="F687" s="533"/>
      <c r="G687" s="533"/>
      <c r="H687" s="533"/>
      <c r="I687" s="533"/>
      <c r="J687" s="533"/>
      <c r="K687" s="533"/>
      <c r="L687" s="533"/>
      <c r="M687" s="533"/>
      <c r="N687" s="532"/>
      <c r="O687" s="350"/>
      <c r="P687" s="464"/>
      <c r="Q687" s="464"/>
      <c r="R687" s="464"/>
      <c r="S687" s="464"/>
      <c r="T687" s="464"/>
      <c r="U687" s="464"/>
      <c r="V687" s="464"/>
    </row>
    <row r="688" spans="1:22">
      <c r="A688" s="531"/>
      <c r="B688" s="532"/>
      <c r="C688" s="350"/>
      <c r="D688" s="350"/>
      <c r="E688" s="533"/>
      <c r="F688" s="533"/>
      <c r="G688" s="533"/>
      <c r="H688" s="533"/>
      <c r="I688" s="533"/>
      <c r="J688" s="533"/>
      <c r="K688" s="533"/>
      <c r="L688" s="533"/>
      <c r="M688" s="533"/>
      <c r="N688" s="532"/>
      <c r="O688" s="350"/>
      <c r="P688" s="464"/>
      <c r="Q688" s="464"/>
      <c r="R688" s="464"/>
      <c r="S688" s="464"/>
      <c r="T688" s="464"/>
      <c r="U688" s="464"/>
      <c r="V688" s="464"/>
    </row>
    <row r="689" spans="1:22">
      <c r="A689" s="531"/>
      <c r="B689" s="532"/>
      <c r="C689" s="350"/>
      <c r="D689" s="350"/>
      <c r="E689" s="533"/>
      <c r="F689" s="533"/>
      <c r="G689" s="533"/>
      <c r="H689" s="533"/>
      <c r="I689" s="533"/>
      <c r="J689" s="533"/>
      <c r="K689" s="533"/>
      <c r="L689" s="533"/>
      <c r="M689" s="533"/>
      <c r="N689" s="532"/>
      <c r="O689" s="350"/>
      <c r="P689" s="464"/>
      <c r="Q689" s="464"/>
      <c r="R689" s="464"/>
      <c r="S689" s="464"/>
      <c r="T689" s="464"/>
      <c r="U689" s="464"/>
      <c r="V689" s="464"/>
    </row>
    <row r="690" spans="1:22">
      <c r="A690" s="531"/>
      <c r="B690" s="532"/>
      <c r="C690" s="350"/>
      <c r="D690" s="350"/>
      <c r="E690" s="533"/>
      <c r="F690" s="533"/>
      <c r="G690" s="533"/>
      <c r="H690" s="533"/>
      <c r="I690" s="533"/>
      <c r="J690" s="533"/>
      <c r="K690" s="533"/>
      <c r="L690" s="533"/>
      <c r="M690" s="533"/>
      <c r="N690" s="532"/>
      <c r="O690" s="350"/>
      <c r="P690" s="464"/>
      <c r="Q690" s="464"/>
      <c r="R690" s="464"/>
      <c r="S690" s="464"/>
      <c r="T690" s="464"/>
      <c r="U690" s="464"/>
      <c r="V690" s="464"/>
    </row>
    <row r="691" spans="1:22">
      <c r="A691" s="531"/>
      <c r="B691" s="532"/>
      <c r="C691" s="350"/>
      <c r="D691" s="350"/>
      <c r="E691" s="533"/>
      <c r="F691" s="533"/>
      <c r="G691" s="533"/>
      <c r="H691" s="533"/>
      <c r="I691" s="533"/>
      <c r="J691" s="533"/>
      <c r="K691" s="533"/>
      <c r="L691" s="533"/>
      <c r="M691" s="533"/>
      <c r="N691" s="532"/>
      <c r="O691" s="350"/>
      <c r="P691" s="464"/>
      <c r="Q691" s="464"/>
      <c r="R691" s="464"/>
      <c r="S691" s="464"/>
      <c r="T691" s="464"/>
      <c r="U691" s="464"/>
      <c r="V691" s="464"/>
    </row>
    <row r="692" spans="1:22">
      <c r="A692" s="531"/>
      <c r="B692" s="532"/>
      <c r="C692" s="350"/>
      <c r="D692" s="350"/>
      <c r="E692" s="533"/>
      <c r="F692" s="533"/>
      <c r="G692" s="533"/>
      <c r="H692" s="533"/>
      <c r="I692" s="533"/>
      <c r="J692" s="533"/>
      <c r="K692" s="533"/>
      <c r="L692" s="533"/>
      <c r="M692" s="533"/>
      <c r="N692" s="532"/>
      <c r="O692" s="350"/>
      <c r="P692" s="464"/>
      <c r="Q692" s="464"/>
      <c r="R692" s="464"/>
      <c r="S692" s="464"/>
      <c r="T692" s="464"/>
      <c r="U692" s="464"/>
      <c r="V692" s="464"/>
    </row>
    <row r="693" spans="1:22">
      <c r="A693" s="531"/>
      <c r="B693" s="532"/>
      <c r="C693" s="350"/>
      <c r="D693" s="350"/>
      <c r="E693" s="533"/>
      <c r="F693" s="533"/>
      <c r="G693" s="533"/>
      <c r="H693" s="533"/>
      <c r="I693" s="533"/>
      <c r="J693" s="533"/>
      <c r="K693" s="533"/>
      <c r="L693" s="533"/>
      <c r="M693" s="533"/>
      <c r="N693" s="532"/>
      <c r="O693" s="350"/>
      <c r="P693" s="464"/>
      <c r="Q693" s="464"/>
      <c r="R693" s="464"/>
      <c r="S693" s="464"/>
      <c r="T693" s="464"/>
      <c r="U693" s="464"/>
      <c r="V693" s="464"/>
    </row>
    <row r="694" spans="1:22">
      <c r="A694" s="531"/>
      <c r="B694" s="532"/>
      <c r="C694" s="350"/>
      <c r="D694" s="350"/>
      <c r="E694" s="533"/>
      <c r="F694" s="533"/>
      <c r="G694" s="533"/>
      <c r="H694" s="533"/>
      <c r="I694" s="533"/>
      <c r="J694" s="533"/>
      <c r="K694" s="533"/>
      <c r="L694" s="533"/>
      <c r="M694" s="533"/>
      <c r="N694" s="532"/>
      <c r="O694" s="350"/>
      <c r="P694" s="464"/>
      <c r="Q694" s="464"/>
      <c r="R694" s="464"/>
      <c r="S694" s="464"/>
      <c r="T694" s="464"/>
      <c r="U694" s="464"/>
      <c r="V694" s="464"/>
    </row>
    <row r="695" spans="1:22">
      <c r="A695" s="531"/>
      <c r="B695" s="532"/>
      <c r="C695" s="350"/>
      <c r="D695" s="350"/>
      <c r="E695" s="533"/>
      <c r="F695" s="533"/>
      <c r="G695" s="533"/>
      <c r="H695" s="533"/>
      <c r="I695" s="533"/>
      <c r="J695" s="533"/>
      <c r="K695" s="533"/>
      <c r="L695" s="533"/>
      <c r="M695" s="533"/>
      <c r="N695" s="532"/>
      <c r="O695" s="350"/>
      <c r="P695" s="464"/>
      <c r="Q695" s="464"/>
      <c r="R695" s="464"/>
      <c r="S695" s="464"/>
      <c r="T695" s="464"/>
      <c r="U695" s="464"/>
      <c r="V695" s="464"/>
    </row>
    <row r="696" spans="1:22">
      <c r="A696" s="531"/>
      <c r="B696" s="532"/>
      <c r="C696" s="350"/>
      <c r="D696" s="350"/>
      <c r="E696" s="533"/>
      <c r="F696" s="533"/>
      <c r="G696" s="533"/>
      <c r="H696" s="533"/>
      <c r="I696" s="533"/>
      <c r="J696" s="533"/>
      <c r="K696" s="533"/>
      <c r="L696" s="533"/>
      <c r="M696" s="533"/>
      <c r="N696" s="532"/>
      <c r="O696" s="350"/>
      <c r="P696" s="464"/>
      <c r="Q696" s="464"/>
      <c r="R696" s="464"/>
      <c r="S696" s="464"/>
      <c r="T696" s="464"/>
      <c r="U696" s="464"/>
      <c r="V696" s="464"/>
    </row>
    <row r="697" spans="1:22">
      <c r="A697" s="531"/>
      <c r="B697" s="532"/>
      <c r="C697" s="350"/>
      <c r="D697" s="350"/>
      <c r="E697" s="533"/>
      <c r="F697" s="533"/>
      <c r="G697" s="533"/>
      <c r="H697" s="533"/>
      <c r="I697" s="533"/>
      <c r="J697" s="533"/>
      <c r="K697" s="533"/>
      <c r="L697" s="533"/>
      <c r="M697" s="533"/>
      <c r="N697" s="532"/>
      <c r="O697" s="350"/>
      <c r="P697" s="464"/>
      <c r="Q697" s="464"/>
      <c r="R697" s="464"/>
      <c r="S697" s="464"/>
      <c r="T697" s="464"/>
      <c r="U697" s="464"/>
      <c r="V697" s="464"/>
    </row>
    <row r="698" spans="1:22">
      <c r="A698" s="531"/>
      <c r="B698" s="532"/>
      <c r="C698" s="350"/>
      <c r="D698" s="350"/>
      <c r="E698" s="533"/>
      <c r="F698" s="533"/>
      <c r="G698" s="533"/>
      <c r="H698" s="533"/>
      <c r="I698" s="533"/>
      <c r="J698" s="533"/>
      <c r="K698" s="533"/>
      <c r="L698" s="533"/>
      <c r="M698" s="533"/>
      <c r="N698" s="532"/>
      <c r="O698" s="350"/>
      <c r="P698" s="464"/>
      <c r="Q698" s="464"/>
      <c r="R698" s="464"/>
      <c r="S698" s="464"/>
      <c r="T698" s="464"/>
      <c r="U698" s="464"/>
      <c r="V698" s="464"/>
    </row>
    <row r="699" spans="1:22">
      <c r="A699" s="531"/>
      <c r="B699" s="532"/>
      <c r="C699" s="350"/>
      <c r="D699" s="350"/>
      <c r="E699" s="533"/>
      <c r="F699" s="533"/>
      <c r="G699" s="533"/>
      <c r="H699" s="533"/>
      <c r="I699" s="533"/>
      <c r="J699" s="533"/>
      <c r="K699" s="533"/>
      <c r="L699" s="533"/>
      <c r="M699" s="533"/>
      <c r="N699" s="532"/>
      <c r="O699" s="350"/>
      <c r="P699" s="464"/>
      <c r="Q699" s="464"/>
      <c r="R699" s="464"/>
      <c r="S699" s="464"/>
      <c r="T699" s="464"/>
      <c r="U699" s="464"/>
      <c r="V699" s="464"/>
    </row>
    <row r="700" spans="1:22">
      <c r="A700" s="531"/>
      <c r="B700" s="532"/>
      <c r="C700" s="350"/>
      <c r="D700" s="350"/>
      <c r="E700" s="533"/>
      <c r="F700" s="533"/>
      <c r="G700" s="533"/>
      <c r="H700" s="533"/>
      <c r="I700" s="533"/>
      <c r="J700" s="533"/>
      <c r="K700" s="533"/>
      <c r="L700" s="533"/>
      <c r="M700" s="533"/>
      <c r="N700" s="532"/>
      <c r="O700" s="350"/>
      <c r="P700" s="464"/>
      <c r="Q700" s="464"/>
      <c r="R700" s="464"/>
      <c r="S700" s="464"/>
      <c r="T700" s="464"/>
      <c r="U700" s="464"/>
      <c r="V700" s="464"/>
    </row>
    <row r="701" spans="1:22">
      <c r="A701" s="531"/>
      <c r="B701" s="532"/>
      <c r="C701" s="350"/>
      <c r="D701" s="350"/>
      <c r="E701" s="533"/>
      <c r="F701" s="533"/>
      <c r="G701" s="533"/>
      <c r="H701" s="533"/>
      <c r="I701" s="533"/>
      <c r="J701" s="533"/>
      <c r="K701" s="533"/>
      <c r="L701" s="533"/>
      <c r="M701" s="533"/>
      <c r="N701" s="532"/>
      <c r="O701" s="350"/>
      <c r="P701" s="464"/>
      <c r="Q701" s="464"/>
      <c r="R701" s="464"/>
      <c r="S701" s="464"/>
      <c r="T701" s="464"/>
      <c r="U701" s="464"/>
      <c r="V701" s="464"/>
    </row>
    <row r="702" spans="1:22">
      <c r="A702" s="531"/>
      <c r="B702" s="532"/>
      <c r="C702" s="350"/>
      <c r="D702" s="350"/>
      <c r="E702" s="533"/>
      <c r="F702" s="533"/>
      <c r="G702" s="533"/>
      <c r="H702" s="533"/>
      <c r="I702" s="533"/>
      <c r="J702" s="533"/>
      <c r="K702" s="533"/>
      <c r="L702" s="533"/>
      <c r="M702" s="533"/>
      <c r="N702" s="532"/>
      <c r="O702" s="350"/>
      <c r="P702" s="464"/>
      <c r="Q702" s="464"/>
      <c r="R702" s="464"/>
      <c r="S702" s="464"/>
      <c r="T702" s="464"/>
      <c r="U702" s="464"/>
      <c r="V702" s="464"/>
    </row>
    <row r="703" spans="1:22">
      <c r="A703" s="531"/>
      <c r="B703" s="532"/>
      <c r="C703" s="350"/>
      <c r="D703" s="350"/>
      <c r="E703" s="533"/>
      <c r="F703" s="533"/>
      <c r="G703" s="533"/>
      <c r="H703" s="533"/>
      <c r="I703" s="533"/>
      <c r="J703" s="533"/>
      <c r="K703" s="533"/>
      <c r="L703" s="533"/>
      <c r="M703" s="533"/>
      <c r="N703" s="532"/>
      <c r="O703" s="350"/>
      <c r="P703" s="464"/>
      <c r="Q703" s="464"/>
      <c r="R703" s="464"/>
      <c r="S703" s="464"/>
      <c r="T703" s="464"/>
      <c r="U703" s="464"/>
      <c r="V703" s="464"/>
    </row>
    <row r="704" spans="1:22">
      <c r="A704" s="531"/>
      <c r="B704" s="532"/>
      <c r="C704" s="350"/>
      <c r="D704" s="350"/>
      <c r="E704" s="533"/>
      <c r="F704" s="533"/>
      <c r="G704" s="533"/>
      <c r="H704" s="533"/>
      <c r="I704" s="533"/>
      <c r="J704" s="533"/>
      <c r="K704" s="533"/>
      <c r="L704" s="533"/>
      <c r="M704" s="533"/>
      <c r="N704" s="532"/>
      <c r="O704" s="350"/>
      <c r="P704" s="464"/>
      <c r="Q704" s="464"/>
      <c r="R704" s="464"/>
      <c r="S704" s="464"/>
      <c r="T704" s="464"/>
      <c r="U704" s="464"/>
      <c r="V704" s="464"/>
    </row>
    <row r="705" spans="1:22">
      <c r="A705" s="531"/>
      <c r="B705" s="532"/>
      <c r="C705" s="350"/>
      <c r="D705" s="350"/>
      <c r="E705" s="533"/>
      <c r="F705" s="533"/>
      <c r="G705" s="533"/>
      <c r="H705" s="533"/>
      <c r="I705" s="533"/>
      <c r="J705" s="533"/>
      <c r="K705" s="533"/>
      <c r="L705" s="533"/>
      <c r="M705" s="533"/>
      <c r="N705" s="532"/>
      <c r="O705" s="350"/>
      <c r="P705" s="464"/>
      <c r="Q705" s="464"/>
      <c r="R705" s="464"/>
      <c r="S705" s="464"/>
      <c r="T705" s="464"/>
      <c r="U705" s="464"/>
      <c r="V705" s="464"/>
    </row>
    <row r="706" spans="1:22">
      <c r="A706" s="531"/>
      <c r="B706" s="532"/>
      <c r="C706" s="350"/>
      <c r="D706" s="350"/>
      <c r="E706" s="533"/>
      <c r="F706" s="533"/>
      <c r="G706" s="533"/>
      <c r="H706" s="533"/>
      <c r="I706" s="533"/>
      <c r="J706" s="533"/>
      <c r="K706" s="533"/>
      <c r="L706" s="533"/>
      <c r="M706" s="533"/>
      <c r="N706" s="532"/>
      <c r="O706" s="350"/>
      <c r="P706" s="464"/>
      <c r="Q706" s="464"/>
      <c r="R706" s="464"/>
      <c r="S706" s="464"/>
      <c r="T706" s="464"/>
      <c r="U706" s="464"/>
      <c r="V706" s="464"/>
    </row>
    <row r="707" spans="1:22">
      <c r="A707" s="531"/>
      <c r="B707" s="532"/>
      <c r="C707" s="350"/>
      <c r="D707" s="350"/>
      <c r="E707" s="533"/>
      <c r="F707" s="533"/>
      <c r="G707" s="533"/>
      <c r="H707" s="533"/>
      <c r="I707" s="533"/>
      <c r="J707" s="533"/>
      <c r="K707" s="533"/>
      <c r="L707" s="533"/>
      <c r="M707" s="533"/>
      <c r="N707" s="532"/>
      <c r="O707" s="350"/>
      <c r="P707" s="464"/>
      <c r="Q707" s="464"/>
      <c r="R707" s="464"/>
      <c r="S707" s="464"/>
      <c r="T707" s="464"/>
      <c r="U707" s="464"/>
      <c r="V707" s="464"/>
    </row>
    <row r="708" spans="1:22">
      <c r="A708" s="531"/>
      <c r="B708" s="532"/>
      <c r="C708" s="350"/>
      <c r="D708" s="350"/>
      <c r="E708" s="533"/>
      <c r="F708" s="533"/>
      <c r="G708" s="533"/>
      <c r="H708" s="533"/>
      <c r="I708" s="533"/>
      <c r="J708" s="533"/>
      <c r="K708" s="533"/>
      <c r="L708" s="533"/>
      <c r="M708" s="533"/>
      <c r="N708" s="532"/>
      <c r="O708" s="350"/>
      <c r="P708" s="464"/>
      <c r="Q708" s="464"/>
      <c r="R708" s="464"/>
      <c r="S708" s="464"/>
      <c r="T708" s="464"/>
      <c r="U708" s="464"/>
      <c r="V708" s="464"/>
    </row>
    <row r="709" spans="1:22">
      <c r="A709" s="531"/>
      <c r="B709" s="532"/>
      <c r="C709" s="350"/>
      <c r="D709" s="350"/>
      <c r="E709" s="533"/>
      <c r="F709" s="533"/>
      <c r="G709" s="533"/>
      <c r="H709" s="533"/>
      <c r="I709" s="533"/>
      <c r="J709" s="533"/>
      <c r="K709" s="533"/>
      <c r="L709" s="533"/>
      <c r="M709" s="533"/>
      <c r="N709" s="532"/>
      <c r="O709" s="350"/>
      <c r="P709" s="464"/>
      <c r="Q709" s="464"/>
      <c r="R709" s="464"/>
      <c r="S709" s="464"/>
      <c r="T709" s="464"/>
      <c r="U709" s="464"/>
      <c r="V709" s="464"/>
    </row>
    <row r="710" spans="1:22">
      <c r="A710" s="531"/>
      <c r="B710" s="532"/>
      <c r="C710" s="350"/>
      <c r="D710" s="350"/>
      <c r="E710" s="533"/>
      <c r="F710" s="533"/>
      <c r="G710" s="533"/>
      <c r="H710" s="533"/>
      <c r="I710" s="533"/>
      <c r="J710" s="533"/>
      <c r="K710" s="533"/>
      <c r="L710" s="533"/>
      <c r="M710" s="533"/>
      <c r="N710" s="532"/>
      <c r="O710" s="350"/>
      <c r="P710" s="464"/>
      <c r="Q710" s="464"/>
      <c r="R710" s="464"/>
      <c r="S710" s="464"/>
      <c r="T710" s="464"/>
      <c r="U710" s="464"/>
      <c r="V710" s="464"/>
    </row>
    <row r="711" spans="1:22">
      <c r="A711" s="531"/>
      <c r="B711" s="532"/>
      <c r="C711" s="350"/>
      <c r="D711" s="350"/>
      <c r="E711" s="533"/>
      <c r="F711" s="533"/>
      <c r="G711" s="533"/>
      <c r="H711" s="533"/>
      <c r="I711" s="533"/>
      <c r="J711" s="533"/>
      <c r="K711" s="533"/>
      <c r="L711" s="533"/>
      <c r="M711" s="533"/>
      <c r="N711" s="532"/>
      <c r="O711" s="350"/>
      <c r="P711" s="464"/>
      <c r="Q711" s="464"/>
      <c r="R711" s="464"/>
      <c r="S711" s="464"/>
      <c r="T711" s="464"/>
      <c r="U711" s="464"/>
      <c r="V711" s="464"/>
    </row>
    <row r="712" spans="1:22">
      <c r="A712" s="531"/>
      <c r="B712" s="532"/>
      <c r="C712" s="350"/>
      <c r="D712" s="350"/>
      <c r="E712" s="533"/>
      <c r="F712" s="533"/>
      <c r="G712" s="533"/>
      <c r="H712" s="533"/>
      <c r="I712" s="533"/>
      <c r="J712" s="533"/>
      <c r="K712" s="533"/>
      <c r="L712" s="533"/>
      <c r="M712" s="533"/>
      <c r="N712" s="532"/>
      <c r="O712" s="350"/>
      <c r="P712" s="464"/>
      <c r="Q712" s="464"/>
      <c r="R712" s="464"/>
      <c r="S712" s="464"/>
      <c r="T712" s="464"/>
      <c r="U712" s="464"/>
      <c r="V712" s="464"/>
    </row>
    <row r="713" spans="1:22">
      <c r="A713" s="531"/>
      <c r="B713" s="532"/>
      <c r="C713" s="350"/>
      <c r="D713" s="350"/>
      <c r="E713" s="533"/>
      <c r="F713" s="533"/>
      <c r="G713" s="533"/>
      <c r="H713" s="533"/>
      <c r="I713" s="533"/>
      <c r="J713" s="533"/>
      <c r="K713" s="533"/>
      <c r="L713" s="533"/>
      <c r="M713" s="533"/>
      <c r="N713" s="532"/>
      <c r="O713" s="350"/>
      <c r="P713" s="464"/>
      <c r="Q713" s="464"/>
      <c r="R713" s="464"/>
      <c r="S713" s="464"/>
      <c r="T713" s="464"/>
      <c r="U713" s="464"/>
      <c r="V713" s="464"/>
    </row>
    <row r="714" spans="1:22">
      <c r="A714" s="531"/>
      <c r="B714" s="532"/>
      <c r="C714" s="350"/>
      <c r="D714" s="350"/>
      <c r="E714" s="533"/>
      <c r="F714" s="533"/>
      <c r="G714" s="533"/>
      <c r="H714" s="533"/>
      <c r="I714" s="533"/>
      <c r="J714" s="533"/>
      <c r="K714" s="533"/>
      <c r="L714" s="533"/>
      <c r="M714" s="533"/>
      <c r="N714" s="532"/>
      <c r="O714" s="350"/>
      <c r="P714" s="464"/>
      <c r="Q714" s="464"/>
      <c r="R714" s="464"/>
      <c r="S714" s="464"/>
      <c r="T714" s="464"/>
      <c r="U714" s="464"/>
      <c r="V714" s="464"/>
    </row>
    <row r="715" spans="1:22">
      <c r="A715" s="531"/>
      <c r="B715" s="532"/>
      <c r="C715" s="350"/>
      <c r="D715" s="350"/>
      <c r="E715" s="533"/>
      <c r="F715" s="533"/>
      <c r="G715" s="533"/>
      <c r="H715" s="533"/>
      <c r="I715" s="533"/>
      <c r="J715" s="533"/>
      <c r="K715" s="533"/>
      <c r="L715" s="533"/>
      <c r="M715" s="533"/>
      <c r="N715" s="532"/>
      <c r="O715" s="350"/>
      <c r="P715" s="464"/>
      <c r="Q715" s="464"/>
      <c r="R715" s="464"/>
      <c r="S715" s="464"/>
      <c r="T715" s="464"/>
      <c r="U715" s="464"/>
      <c r="V715" s="464"/>
    </row>
    <row r="716" spans="1:22">
      <c r="A716" s="531"/>
      <c r="B716" s="532"/>
      <c r="C716" s="350"/>
      <c r="D716" s="350"/>
      <c r="E716" s="533"/>
      <c r="F716" s="533"/>
      <c r="G716" s="533"/>
      <c r="H716" s="533"/>
      <c r="I716" s="533"/>
      <c r="J716" s="533"/>
      <c r="K716" s="533"/>
      <c r="L716" s="533"/>
      <c r="M716" s="533"/>
      <c r="N716" s="532"/>
      <c r="O716" s="350"/>
      <c r="P716" s="464"/>
      <c r="Q716" s="464"/>
      <c r="R716" s="464"/>
      <c r="S716" s="464"/>
      <c r="T716" s="464"/>
      <c r="U716" s="464"/>
      <c r="V716" s="464"/>
    </row>
    <row r="717" spans="1:22">
      <c r="A717" s="531"/>
      <c r="B717" s="532"/>
      <c r="C717" s="350"/>
      <c r="D717" s="350"/>
      <c r="E717" s="533"/>
      <c r="F717" s="533"/>
      <c r="G717" s="533"/>
      <c r="H717" s="533"/>
      <c r="I717" s="533"/>
      <c r="J717" s="533"/>
      <c r="K717" s="533"/>
      <c r="L717" s="533"/>
      <c r="M717" s="533"/>
      <c r="N717" s="532"/>
      <c r="O717" s="350"/>
      <c r="P717" s="464"/>
      <c r="Q717" s="464"/>
      <c r="R717" s="464"/>
      <c r="S717" s="464"/>
      <c r="T717" s="464"/>
      <c r="U717" s="464"/>
      <c r="V717" s="464"/>
    </row>
    <row r="718" spans="1:22">
      <c r="A718" s="531"/>
      <c r="B718" s="532"/>
      <c r="C718" s="350"/>
      <c r="D718" s="350"/>
      <c r="E718" s="533"/>
      <c r="F718" s="533"/>
      <c r="G718" s="533"/>
      <c r="H718" s="533"/>
      <c r="I718" s="533"/>
      <c r="J718" s="533"/>
      <c r="K718" s="533"/>
      <c r="L718" s="533"/>
      <c r="M718" s="533"/>
      <c r="N718" s="532"/>
      <c r="O718" s="350"/>
      <c r="P718" s="464"/>
      <c r="Q718" s="464"/>
      <c r="R718" s="464"/>
      <c r="S718" s="464"/>
      <c r="T718" s="464"/>
      <c r="U718" s="464"/>
      <c r="V718" s="464"/>
    </row>
    <row r="719" spans="1:22">
      <c r="A719" s="531"/>
      <c r="B719" s="532"/>
      <c r="C719" s="350"/>
      <c r="D719" s="350"/>
      <c r="E719" s="533"/>
      <c r="F719" s="533"/>
      <c r="G719" s="533"/>
      <c r="H719" s="533"/>
      <c r="I719" s="533"/>
      <c r="J719" s="533"/>
      <c r="K719" s="533"/>
      <c r="L719" s="533"/>
      <c r="M719" s="533"/>
      <c r="N719" s="532"/>
      <c r="O719" s="350"/>
      <c r="P719" s="464"/>
      <c r="Q719" s="464"/>
      <c r="R719" s="464"/>
      <c r="S719" s="464"/>
      <c r="T719" s="464"/>
      <c r="U719" s="464"/>
      <c r="V719" s="464"/>
    </row>
    <row r="720" spans="1:22">
      <c r="A720" s="531"/>
      <c r="B720" s="532"/>
      <c r="C720" s="350"/>
      <c r="D720" s="350"/>
      <c r="E720" s="533"/>
      <c r="F720" s="533"/>
      <c r="G720" s="533"/>
      <c r="H720" s="533"/>
      <c r="I720" s="533"/>
      <c r="J720" s="533"/>
      <c r="K720" s="533"/>
      <c r="L720" s="533"/>
      <c r="M720" s="533"/>
      <c r="N720" s="532"/>
      <c r="O720" s="350"/>
      <c r="P720" s="464"/>
      <c r="Q720" s="464"/>
      <c r="R720" s="464"/>
      <c r="S720" s="464"/>
      <c r="T720" s="464"/>
      <c r="U720" s="464"/>
      <c r="V720" s="464"/>
    </row>
    <row r="721" spans="1:22">
      <c r="A721" s="531"/>
      <c r="B721" s="532"/>
      <c r="C721" s="350"/>
      <c r="D721" s="350"/>
      <c r="E721" s="533"/>
      <c r="F721" s="533"/>
      <c r="G721" s="533"/>
      <c r="H721" s="533"/>
      <c r="I721" s="533"/>
      <c r="J721" s="533"/>
      <c r="K721" s="533"/>
      <c r="L721" s="533"/>
      <c r="M721" s="533"/>
      <c r="N721" s="532"/>
      <c r="O721" s="350"/>
      <c r="P721" s="464"/>
      <c r="Q721" s="464"/>
      <c r="R721" s="464"/>
      <c r="S721" s="464"/>
      <c r="T721" s="464"/>
      <c r="U721" s="464"/>
      <c r="V721" s="464"/>
    </row>
    <row r="722" spans="1:22">
      <c r="A722" s="531"/>
      <c r="B722" s="532"/>
      <c r="C722" s="350"/>
      <c r="D722" s="350"/>
      <c r="E722" s="533"/>
      <c r="F722" s="533"/>
      <c r="G722" s="533"/>
      <c r="H722" s="533"/>
      <c r="I722" s="533"/>
      <c r="J722" s="533"/>
      <c r="K722" s="533"/>
      <c r="L722" s="533"/>
      <c r="M722" s="533"/>
      <c r="N722" s="532"/>
      <c r="O722" s="350"/>
      <c r="P722" s="464"/>
      <c r="Q722" s="464"/>
      <c r="R722" s="464"/>
      <c r="S722" s="464"/>
      <c r="T722" s="464"/>
      <c r="U722" s="464"/>
      <c r="V722" s="464"/>
    </row>
    <row r="723" spans="1:22">
      <c r="A723" s="531"/>
      <c r="B723" s="532"/>
      <c r="C723" s="350"/>
      <c r="D723" s="350"/>
      <c r="E723" s="533"/>
      <c r="F723" s="533"/>
      <c r="G723" s="533"/>
      <c r="H723" s="533"/>
      <c r="I723" s="533"/>
      <c r="J723" s="533"/>
      <c r="K723" s="533"/>
      <c r="L723" s="533"/>
      <c r="M723" s="533"/>
      <c r="N723" s="532"/>
      <c r="O723" s="350"/>
      <c r="P723" s="464"/>
      <c r="Q723" s="464"/>
      <c r="R723" s="464"/>
      <c r="S723" s="464"/>
      <c r="T723" s="464"/>
      <c r="U723" s="464"/>
      <c r="V723" s="464"/>
    </row>
    <row r="724" spans="1:22">
      <c r="A724" s="531"/>
      <c r="B724" s="532"/>
      <c r="C724" s="350"/>
      <c r="D724" s="350"/>
      <c r="E724" s="533"/>
      <c r="F724" s="533"/>
      <c r="G724" s="533"/>
      <c r="H724" s="533"/>
      <c r="I724" s="533"/>
      <c r="J724" s="533"/>
      <c r="K724" s="533"/>
      <c r="L724" s="533"/>
      <c r="M724" s="533"/>
      <c r="N724" s="532"/>
      <c r="O724" s="350"/>
      <c r="P724" s="464"/>
      <c r="Q724" s="464"/>
      <c r="R724" s="464"/>
      <c r="S724" s="464"/>
      <c r="T724" s="464"/>
      <c r="U724" s="464"/>
      <c r="V724" s="464"/>
    </row>
    <row r="725" spans="1:22">
      <c r="A725" s="531"/>
      <c r="B725" s="532"/>
      <c r="C725" s="350"/>
      <c r="D725" s="350"/>
      <c r="E725" s="533"/>
      <c r="F725" s="533"/>
      <c r="G725" s="533"/>
      <c r="H725" s="533"/>
      <c r="I725" s="533"/>
      <c r="J725" s="533"/>
      <c r="K725" s="533"/>
      <c r="L725" s="533"/>
      <c r="M725" s="533"/>
      <c r="N725" s="532"/>
      <c r="O725" s="350"/>
      <c r="P725" s="464"/>
      <c r="Q725" s="464"/>
      <c r="R725" s="464"/>
      <c r="S725" s="464"/>
      <c r="T725" s="464"/>
      <c r="U725" s="464"/>
      <c r="V725" s="464"/>
    </row>
    <row r="726" spans="1:22">
      <c r="A726" s="531"/>
      <c r="B726" s="532"/>
      <c r="C726" s="350"/>
      <c r="D726" s="350"/>
      <c r="E726" s="533"/>
      <c r="F726" s="533"/>
      <c r="G726" s="533"/>
      <c r="H726" s="533"/>
      <c r="I726" s="533"/>
      <c r="J726" s="533"/>
      <c r="K726" s="533"/>
      <c r="L726" s="533"/>
      <c r="M726" s="533"/>
      <c r="N726" s="532"/>
      <c r="O726" s="350"/>
      <c r="P726" s="464"/>
      <c r="Q726" s="464"/>
      <c r="R726" s="464"/>
      <c r="S726" s="464"/>
      <c r="T726" s="464"/>
      <c r="U726" s="464"/>
      <c r="V726" s="464"/>
    </row>
    <row r="727" spans="1:22">
      <c r="A727" s="531"/>
      <c r="B727" s="532"/>
      <c r="C727" s="350"/>
      <c r="D727" s="350"/>
      <c r="E727" s="533"/>
      <c r="F727" s="533"/>
      <c r="G727" s="533"/>
      <c r="H727" s="533"/>
      <c r="I727" s="533"/>
      <c r="J727" s="533"/>
      <c r="K727" s="533"/>
      <c r="L727" s="533"/>
      <c r="M727" s="533"/>
      <c r="N727" s="532"/>
      <c r="O727" s="350"/>
      <c r="P727" s="464"/>
      <c r="Q727" s="464"/>
      <c r="R727" s="464"/>
      <c r="S727" s="464"/>
      <c r="T727" s="464"/>
      <c r="U727" s="464"/>
      <c r="V727" s="464"/>
    </row>
    <row r="728" spans="1:22">
      <c r="A728" s="531"/>
      <c r="B728" s="532"/>
      <c r="C728" s="350"/>
      <c r="D728" s="350"/>
      <c r="E728" s="533"/>
      <c r="F728" s="533"/>
      <c r="G728" s="533"/>
      <c r="H728" s="533"/>
      <c r="I728" s="533"/>
      <c r="J728" s="533"/>
      <c r="K728" s="533"/>
      <c r="L728" s="533"/>
      <c r="M728" s="533"/>
      <c r="N728" s="532"/>
      <c r="O728" s="350"/>
      <c r="P728" s="464"/>
      <c r="Q728" s="464"/>
      <c r="R728" s="464"/>
      <c r="S728" s="464"/>
      <c r="T728" s="464"/>
      <c r="U728" s="464"/>
      <c r="V728" s="464"/>
    </row>
    <row r="729" spans="1:22">
      <c r="A729" s="531"/>
      <c r="B729" s="532"/>
      <c r="C729" s="350"/>
      <c r="D729" s="350"/>
      <c r="E729" s="533"/>
      <c r="F729" s="533"/>
      <c r="G729" s="533"/>
      <c r="H729" s="533"/>
      <c r="I729" s="533"/>
      <c r="J729" s="533"/>
      <c r="K729" s="533"/>
      <c r="L729" s="533"/>
      <c r="M729" s="533"/>
      <c r="N729" s="532"/>
      <c r="O729" s="350"/>
      <c r="P729" s="464"/>
      <c r="Q729" s="464"/>
      <c r="R729" s="464"/>
      <c r="S729" s="464"/>
      <c r="T729" s="464"/>
      <c r="U729" s="464"/>
      <c r="V729" s="464"/>
    </row>
    <row r="730" spans="1:22">
      <c r="A730" s="531"/>
      <c r="B730" s="532"/>
      <c r="C730" s="350"/>
      <c r="D730" s="350"/>
      <c r="E730" s="533"/>
      <c r="F730" s="533"/>
      <c r="G730" s="533"/>
      <c r="H730" s="533"/>
      <c r="I730" s="533"/>
      <c r="J730" s="533"/>
      <c r="K730" s="533"/>
      <c r="L730" s="533"/>
      <c r="M730" s="533"/>
      <c r="N730" s="532"/>
      <c r="O730" s="350"/>
      <c r="P730" s="464"/>
      <c r="Q730" s="464"/>
      <c r="R730" s="464"/>
      <c r="S730" s="464"/>
      <c r="T730" s="464"/>
      <c r="U730" s="464"/>
      <c r="V730" s="464"/>
    </row>
    <row r="731" spans="1:22">
      <c r="A731" s="531"/>
      <c r="B731" s="532"/>
      <c r="C731" s="350"/>
      <c r="D731" s="350"/>
      <c r="E731" s="533"/>
      <c r="F731" s="533"/>
      <c r="G731" s="533"/>
      <c r="H731" s="533"/>
      <c r="I731" s="533"/>
      <c r="J731" s="533"/>
      <c r="K731" s="533"/>
      <c r="L731" s="533"/>
      <c r="M731" s="533"/>
      <c r="N731" s="532"/>
      <c r="O731" s="350"/>
      <c r="P731" s="464"/>
      <c r="Q731" s="464"/>
      <c r="R731" s="464"/>
      <c r="S731" s="464"/>
      <c r="T731" s="464"/>
      <c r="U731" s="464"/>
      <c r="V731" s="464"/>
    </row>
    <row r="732" spans="1:22">
      <c r="A732" s="531"/>
      <c r="B732" s="532"/>
      <c r="C732" s="350"/>
      <c r="D732" s="350"/>
      <c r="E732" s="533"/>
      <c r="F732" s="533"/>
      <c r="G732" s="533"/>
      <c r="H732" s="533"/>
      <c r="I732" s="533"/>
      <c r="J732" s="533"/>
      <c r="K732" s="533"/>
      <c r="L732" s="533"/>
      <c r="M732" s="533"/>
      <c r="N732" s="532"/>
      <c r="O732" s="350"/>
      <c r="P732" s="464"/>
      <c r="Q732" s="464"/>
      <c r="R732" s="464"/>
      <c r="S732" s="464"/>
      <c r="T732" s="464"/>
      <c r="U732" s="464"/>
      <c r="V732" s="464"/>
    </row>
    <row r="733" spans="1:22">
      <c r="A733" s="531"/>
      <c r="B733" s="532"/>
      <c r="C733" s="350"/>
      <c r="D733" s="350"/>
      <c r="E733" s="533"/>
      <c r="F733" s="533"/>
      <c r="G733" s="533"/>
      <c r="H733" s="533"/>
      <c r="I733" s="533"/>
      <c r="J733" s="533"/>
      <c r="K733" s="533"/>
      <c r="L733" s="533"/>
      <c r="M733" s="533"/>
      <c r="N733" s="532"/>
      <c r="O733" s="350"/>
      <c r="P733" s="464"/>
      <c r="Q733" s="464"/>
      <c r="R733" s="464"/>
      <c r="S733" s="464"/>
      <c r="T733" s="464"/>
      <c r="U733" s="464"/>
      <c r="V733" s="464"/>
    </row>
    <row r="734" spans="1:22">
      <c r="A734" s="531"/>
      <c r="B734" s="532"/>
      <c r="C734" s="350"/>
      <c r="D734" s="350"/>
      <c r="E734" s="533"/>
      <c r="F734" s="533"/>
      <c r="G734" s="533"/>
      <c r="H734" s="533"/>
      <c r="I734" s="533"/>
      <c r="J734" s="533"/>
      <c r="K734" s="533"/>
      <c r="L734" s="533"/>
      <c r="M734" s="533"/>
      <c r="N734" s="532"/>
      <c r="O734" s="350"/>
      <c r="P734" s="464"/>
      <c r="Q734" s="464"/>
      <c r="R734" s="464"/>
      <c r="S734" s="464"/>
      <c r="T734" s="464"/>
      <c r="U734" s="464"/>
      <c r="V734" s="464"/>
    </row>
    <row r="735" spans="1:22">
      <c r="A735" s="531"/>
      <c r="B735" s="532"/>
      <c r="C735" s="350"/>
      <c r="D735" s="350"/>
      <c r="E735" s="533"/>
      <c r="F735" s="533"/>
      <c r="G735" s="533"/>
      <c r="H735" s="533"/>
      <c r="I735" s="533"/>
      <c r="J735" s="533"/>
      <c r="K735" s="533"/>
      <c r="L735" s="533"/>
      <c r="M735" s="533"/>
      <c r="N735" s="532"/>
      <c r="O735" s="350"/>
      <c r="P735" s="464"/>
      <c r="Q735" s="464"/>
      <c r="R735" s="464"/>
      <c r="S735" s="464"/>
      <c r="T735" s="464"/>
      <c r="U735" s="464"/>
      <c r="V735" s="464"/>
    </row>
    <row r="736" spans="1:22">
      <c r="A736" s="531"/>
      <c r="B736" s="532"/>
      <c r="C736" s="350"/>
      <c r="D736" s="350"/>
      <c r="E736" s="533"/>
      <c r="F736" s="533"/>
      <c r="G736" s="533"/>
      <c r="H736" s="533"/>
      <c r="I736" s="533"/>
      <c r="J736" s="533"/>
      <c r="K736" s="533"/>
      <c r="L736" s="533"/>
      <c r="M736" s="533"/>
      <c r="N736" s="532"/>
      <c r="O736" s="350"/>
      <c r="P736" s="464"/>
      <c r="Q736" s="464"/>
      <c r="R736" s="464"/>
      <c r="S736" s="464"/>
      <c r="T736" s="464"/>
      <c r="U736" s="464"/>
      <c r="V736" s="464"/>
    </row>
    <row r="737" spans="1:22">
      <c r="A737" s="531"/>
      <c r="B737" s="532"/>
      <c r="C737" s="350"/>
      <c r="D737" s="350"/>
      <c r="E737" s="533"/>
      <c r="F737" s="533"/>
      <c r="G737" s="533"/>
      <c r="H737" s="533"/>
      <c r="I737" s="533"/>
      <c r="J737" s="533"/>
      <c r="K737" s="533"/>
      <c r="L737" s="533"/>
      <c r="M737" s="533"/>
      <c r="N737" s="532"/>
      <c r="O737" s="350"/>
      <c r="P737" s="464"/>
      <c r="Q737" s="464"/>
      <c r="R737" s="464"/>
      <c r="S737" s="464"/>
      <c r="T737" s="464"/>
      <c r="U737" s="464"/>
      <c r="V737" s="464"/>
    </row>
    <row r="738" spans="1:22">
      <c r="A738" s="531"/>
      <c r="B738" s="532"/>
      <c r="C738" s="350"/>
      <c r="D738" s="350"/>
      <c r="E738" s="533"/>
      <c r="F738" s="533"/>
      <c r="G738" s="533"/>
      <c r="H738" s="533"/>
      <c r="I738" s="533"/>
      <c r="J738" s="533"/>
      <c r="K738" s="533"/>
      <c r="L738" s="533"/>
      <c r="M738" s="533"/>
      <c r="N738" s="532"/>
      <c r="O738" s="350"/>
      <c r="P738" s="464"/>
      <c r="Q738" s="464"/>
      <c r="R738" s="464"/>
      <c r="S738" s="464"/>
      <c r="T738" s="464"/>
      <c r="U738" s="464"/>
      <c r="V738" s="464"/>
    </row>
    <row r="739" spans="1:22">
      <c r="A739" s="531"/>
      <c r="B739" s="532"/>
      <c r="C739" s="350"/>
      <c r="D739" s="350"/>
      <c r="E739" s="533"/>
      <c r="F739" s="533"/>
      <c r="G739" s="533"/>
      <c r="H739" s="533"/>
      <c r="I739" s="533"/>
      <c r="J739" s="533"/>
      <c r="K739" s="533"/>
      <c r="L739" s="533"/>
      <c r="M739" s="533"/>
      <c r="N739" s="532"/>
      <c r="O739" s="350"/>
      <c r="P739" s="464"/>
      <c r="Q739" s="464"/>
      <c r="R739" s="464"/>
      <c r="S739" s="464"/>
      <c r="T739" s="464"/>
      <c r="U739" s="464"/>
      <c r="V739" s="464"/>
    </row>
    <row r="740" spans="1:22">
      <c r="A740" s="531"/>
      <c r="B740" s="532"/>
      <c r="C740" s="350"/>
      <c r="D740" s="350"/>
      <c r="E740" s="533"/>
      <c r="F740" s="533"/>
      <c r="G740" s="533"/>
      <c r="H740" s="533"/>
      <c r="I740" s="533"/>
      <c r="J740" s="533"/>
      <c r="K740" s="533"/>
      <c r="L740" s="533"/>
      <c r="M740" s="533"/>
      <c r="N740" s="532"/>
      <c r="O740" s="350"/>
      <c r="P740" s="464"/>
      <c r="Q740" s="464"/>
      <c r="R740" s="464"/>
      <c r="S740" s="464"/>
      <c r="T740" s="464"/>
      <c r="U740" s="464"/>
      <c r="V740" s="464"/>
    </row>
    <row r="741" spans="1:22">
      <c r="A741" s="531"/>
      <c r="B741" s="532"/>
      <c r="C741" s="350"/>
      <c r="D741" s="350"/>
      <c r="E741" s="533"/>
      <c r="F741" s="533"/>
      <c r="G741" s="533"/>
      <c r="H741" s="533"/>
      <c r="I741" s="533"/>
      <c r="J741" s="533"/>
      <c r="K741" s="533"/>
      <c r="L741" s="533"/>
      <c r="M741" s="533"/>
      <c r="N741" s="532"/>
      <c r="O741" s="350"/>
      <c r="P741" s="464"/>
      <c r="Q741" s="464"/>
      <c r="R741" s="464"/>
      <c r="S741" s="464"/>
      <c r="T741" s="464"/>
      <c r="U741" s="464"/>
      <c r="V741" s="464"/>
    </row>
    <row r="742" spans="1:22">
      <c r="A742" s="531"/>
      <c r="B742" s="532"/>
      <c r="C742" s="350"/>
      <c r="D742" s="350"/>
      <c r="E742" s="533"/>
      <c r="F742" s="533"/>
      <c r="G742" s="533"/>
      <c r="H742" s="533"/>
      <c r="I742" s="533"/>
      <c r="J742" s="533"/>
      <c r="K742" s="533"/>
      <c r="L742" s="533"/>
      <c r="M742" s="533"/>
      <c r="N742" s="532"/>
      <c r="O742" s="350"/>
      <c r="P742" s="464"/>
      <c r="Q742" s="464"/>
      <c r="R742" s="464"/>
      <c r="S742" s="464"/>
      <c r="T742" s="464"/>
      <c r="U742" s="464"/>
      <c r="V742" s="464"/>
    </row>
    <row r="743" spans="1:22">
      <c r="A743" s="531"/>
      <c r="B743" s="532"/>
      <c r="C743" s="350"/>
      <c r="D743" s="350"/>
      <c r="E743" s="533"/>
      <c r="F743" s="533"/>
      <c r="G743" s="533"/>
      <c r="H743" s="533"/>
      <c r="I743" s="533"/>
      <c r="J743" s="533"/>
      <c r="K743" s="533"/>
      <c r="L743" s="533"/>
      <c r="M743" s="533"/>
      <c r="N743" s="532"/>
      <c r="O743" s="350"/>
      <c r="P743" s="464"/>
      <c r="Q743" s="464"/>
      <c r="R743" s="464"/>
      <c r="S743" s="464"/>
      <c r="T743" s="464"/>
      <c r="U743" s="464"/>
      <c r="V743" s="464"/>
    </row>
    <row r="744" spans="1:22">
      <c r="A744" s="531"/>
      <c r="B744" s="532"/>
      <c r="C744" s="350"/>
      <c r="D744" s="350"/>
      <c r="E744" s="533"/>
      <c r="F744" s="533"/>
      <c r="G744" s="533"/>
      <c r="H744" s="533"/>
      <c r="I744" s="533"/>
      <c r="J744" s="533"/>
      <c r="K744" s="533"/>
      <c r="L744" s="533"/>
      <c r="M744" s="533"/>
      <c r="N744" s="532"/>
      <c r="O744" s="350"/>
      <c r="P744" s="464"/>
      <c r="Q744" s="464"/>
      <c r="R744" s="464"/>
      <c r="S744" s="464"/>
      <c r="T744" s="464"/>
      <c r="U744" s="464"/>
      <c r="V744" s="464"/>
    </row>
    <row r="745" spans="1:22">
      <c r="A745" s="531"/>
      <c r="B745" s="532"/>
      <c r="C745" s="350"/>
      <c r="D745" s="350"/>
      <c r="E745" s="533"/>
      <c r="F745" s="533"/>
      <c r="G745" s="533"/>
      <c r="H745" s="533"/>
      <c r="I745" s="533"/>
      <c r="J745" s="533"/>
      <c r="K745" s="533"/>
      <c r="L745" s="533"/>
      <c r="M745" s="533"/>
      <c r="N745" s="532"/>
      <c r="O745" s="350"/>
      <c r="P745" s="464"/>
      <c r="Q745" s="464"/>
      <c r="R745" s="464"/>
      <c r="S745" s="464"/>
      <c r="T745" s="464"/>
      <c r="U745" s="464"/>
      <c r="V745" s="464"/>
    </row>
    <row r="746" spans="1:22">
      <c r="A746" s="531"/>
      <c r="B746" s="532"/>
      <c r="C746" s="350"/>
      <c r="D746" s="350"/>
      <c r="E746" s="533"/>
      <c r="F746" s="533"/>
      <c r="G746" s="533"/>
      <c r="H746" s="533"/>
      <c r="I746" s="533"/>
      <c r="J746" s="533"/>
      <c r="K746" s="533"/>
      <c r="L746" s="533"/>
      <c r="M746" s="533"/>
      <c r="N746" s="532"/>
      <c r="O746" s="350"/>
      <c r="P746" s="464"/>
      <c r="Q746" s="464"/>
      <c r="R746" s="464"/>
      <c r="S746" s="464"/>
      <c r="T746" s="464"/>
      <c r="U746" s="464"/>
      <c r="V746" s="464"/>
    </row>
    <row r="747" spans="1:22">
      <c r="A747" s="531"/>
      <c r="B747" s="532"/>
      <c r="C747" s="350"/>
      <c r="D747" s="350"/>
      <c r="E747" s="533"/>
      <c r="F747" s="533"/>
      <c r="G747" s="533"/>
      <c r="H747" s="533"/>
      <c r="I747" s="533"/>
      <c r="J747" s="533"/>
      <c r="K747" s="533"/>
      <c r="L747" s="533"/>
      <c r="M747" s="533"/>
      <c r="N747" s="532"/>
      <c r="O747" s="350"/>
      <c r="P747" s="464"/>
      <c r="Q747" s="464"/>
      <c r="R747" s="464"/>
      <c r="S747" s="464"/>
      <c r="T747" s="464"/>
      <c r="U747" s="464"/>
      <c r="V747" s="464"/>
    </row>
    <row r="748" spans="1:22">
      <c r="A748" s="531"/>
      <c r="B748" s="532"/>
      <c r="C748" s="350"/>
      <c r="D748" s="350"/>
      <c r="E748" s="533"/>
      <c r="F748" s="533"/>
      <c r="G748" s="533"/>
      <c r="H748" s="533"/>
      <c r="I748" s="533"/>
      <c r="J748" s="533"/>
      <c r="K748" s="533"/>
      <c r="L748" s="533"/>
      <c r="M748" s="533"/>
      <c r="N748" s="532"/>
      <c r="O748" s="350"/>
      <c r="P748" s="464"/>
      <c r="Q748" s="464"/>
      <c r="R748" s="464"/>
      <c r="S748" s="464"/>
      <c r="T748" s="464"/>
      <c r="U748" s="464"/>
      <c r="V748" s="464"/>
    </row>
    <row r="749" spans="1:22">
      <c r="A749" s="531"/>
      <c r="B749" s="532"/>
      <c r="C749" s="350"/>
      <c r="D749" s="350"/>
      <c r="E749" s="533"/>
      <c r="F749" s="533"/>
      <c r="G749" s="533"/>
      <c r="H749" s="533"/>
      <c r="I749" s="533"/>
      <c r="J749" s="533"/>
      <c r="K749" s="533"/>
      <c r="L749" s="533"/>
      <c r="M749" s="533"/>
      <c r="N749" s="532"/>
      <c r="O749" s="350"/>
      <c r="P749" s="464"/>
      <c r="Q749" s="464"/>
      <c r="R749" s="464"/>
      <c r="S749" s="464"/>
      <c r="T749" s="464"/>
      <c r="U749" s="464"/>
      <c r="V749" s="464"/>
    </row>
    <row r="750" spans="1:22">
      <c r="A750" s="531"/>
      <c r="B750" s="532"/>
      <c r="C750" s="350"/>
      <c r="D750" s="350"/>
      <c r="E750" s="533"/>
      <c r="F750" s="533"/>
      <c r="G750" s="533"/>
      <c r="H750" s="533"/>
      <c r="I750" s="533"/>
      <c r="J750" s="533"/>
      <c r="K750" s="533"/>
      <c r="L750" s="533"/>
      <c r="M750" s="533"/>
      <c r="N750" s="532"/>
      <c r="O750" s="350"/>
      <c r="P750" s="464"/>
      <c r="Q750" s="464"/>
      <c r="R750" s="464"/>
      <c r="S750" s="464"/>
      <c r="T750" s="464"/>
      <c r="U750" s="464"/>
      <c r="V750" s="464"/>
    </row>
    <row r="751" spans="1:22">
      <c r="A751" s="531"/>
      <c r="B751" s="532"/>
      <c r="C751" s="350"/>
      <c r="D751" s="350"/>
      <c r="E751" s="533"/>
      <c r="F751" s="533"/>
      <c r="G751" s="533"/>
      <c r="H751" s="533"/>
      <c r="I751" s="533"/>
      <c r="J751" s="533"/>
      <c r="K751" s="533"/>
      <c r="L751" s="533"/>
      <c r="M751" s="533"/>
      <c r="N751" s="532"/>
      <c r="O751" s="350"/>
      <c r="P751" s="464"/>
      <c r="Q751" s="464"/>
      <c r="R751" s="464"/>
      <c r="S751" s="464"/>
      <c r="T751" s="464"/>
      <c r="U751" s="464"/>
      <c r="V751" s="464"/>
    </row>
    <row r="752" spans="1:22">
      <c r="A752" s="531"/>
      <c r="B752" s="532"/>
      <c r="C752" s="350"/>
      <c r="D752" s="350"/>
      <c r="E752" s="533"/>
      <c r="F752" s="533"/>
      <c r="G752" s="533"/>
      <c r="H752" s="533"/>
      <c r="I752" s="533"/>
      <c r="J752" s="533"/>
      <c r="K752" s="533"/>
      <c r="L752" s="533"/>
      <c r="M752" s="533"/>
      <c r="N752" s="532"/>
      <c r="O752" s="350"/>
      <c r="P752" s="464"/>
      <c r="Q752" s="464"/>
      <c r="R752" s="464"/>
      <c r="S752" s="464"/>
      <c r="T752" s="464"/>
      <c r="U752" s="464"/>
      <c r="V752" s="464"/>
    </row>
    <row r="753" spans="1:22">
      <c r="A753" s="531"/>
      <c r="B753" s="532"/>
      <c r="C753" s="350"/>
      <c r="D753" s="350"/>
      <c r="E753" s="533"/>
      <c r="F753" s="533"/>
      <c r="G753" s="533"/>
      <c r="H753" s="533"/>
      <c r="I753" s="533"/>
      <c r="J753" s="533"/>
      <c r="K753" s="533"/>
      <c r="L753" s="533"/>
      <c r="M753" s="533"/>
      <c r="N753" s="532"/>
      <c r="O753" s="350"/>
      <c r="P753" s="464"/>
      <c r="Q753" s="464"/>
      <c r="R753" s="464"/>
      <c r="S753" s="464"/>
      <c r="T753" s="464"/>
      <c r="U753" s="464"/>
      <c r="V753" s="464"/>
    </row>
    <row r="754" spans="1:22">
      <c r="A754" s="531"/>
      <c r="B754" s="532"/>
      <c r="C754" s="350"/>
      <c r="D754" s="350"/>
      <c r="E754" s="533"/>
      <c r="F754" s="533"/>
      <c r="G754" s="533"/>
      <c r="H754" s="533"/>
      <c r="I754" s="533"/>
      <c r="J754" s="533"/>
      <c r="K754" s="533"/>
      <c r="L754" s="533"/>
      <c r="M754" s="533"/>
      <c r="N754" s="532"/>
      <c r="O754" s="350"/>
      <c r="P754" s="464"/>
      <c r="Q754" s="464"/>
      <c r="R754" s="464"/>
      <c r="S754" s="464"/>
      <c r="T754" s="464"/>
      <c r="U754" s="464"/>
      <c r="V754" s="464"/>
    </row>
    <row r="755" spans="1:22">
      <c r="A755" s="531"/>
      <c r="B755" s="532"/>
      <c r="C755" s="350"/>
      <c r="D755" s="350"/>
      <c r="E755" s="533"/>
      <c r="F755" s="533"/>
      <c r="G755" s="533"/>
      <c r="H755" s="533"/>
      <c r="I755" s="533"/>
      <c r="J755" s="533"/>
      <c r="K755" s="533"/>
      <c r="L755" s="533"/>
      <c r="M755" s="533"/>
      <c r="N755" s="532"/>
      <c r="O755" s="350"/>
      <c r="P755" s="464"/>
      <c r="Q755" s="464"/>
      <c r="R755" s="464"/>
      <c r="S755" s="464"/>
      <c r="T755" s="464"/>
      <c r="U755" s="464"/>
      <c r="V755" s="464"/>
    </row>
    <row r="756" spans="1:22">
      <c r="A756" s="531"/>
      <c r="B756" s="532"/>
      <c r="C756" s="350"/>
      <c r="D756" s="350"/>
      <c r="E756" s="533"/>
      <c r="F756" s="533"/>
      <c r="G756" s="533"/>
      <c r="H756" s="533"/>
      <c r="I756" s="533"/>
      <c r="J756" s="533"/>
      <c r="K756" s="533"/>
      <c r="L756" s="533"/>
      <c r="M756" s="533"/>
      <c r="N756" s="532"/>
      <c r="O756" s="350"/>
      <c r="P756" s="464"/>
      <c r="Q756" s="464"/>
      <c r="R756" s="464"/>
      <c r="S756" s="464"/>
      <c r="T756" s="464"/>
      <c r="U756" s="464"/>
      <c r="V756" s="464"/>
    </row>
    <row r="757" spans="1:22">
      <c r="A757" s="531"/>
      <c r="B757" s="532"/>
      <c r="C757" s="350"/>
      <c r="D757" s="350"/>
      <c r="E757" s="533"/>
      <c r="F757" s="533"/>
      <c r="G757" s="533"/>
      <c r="H757" s="533"/>
      <c r="I757" s="533"/>
      <c r="J757" s="533"/>
      <c r="K757" s="533"/>
      <c r="L757" s="533"/>
      <c r="M757" s="533"/>
      <c r="N757" s="532"/>
      <c r="O757" s="350"/>
      <c r="P757" s="464"/>
      <c r="Q757" s="464"/>
      <c r="R757" s="464"/>
      <c r="S757" s="464"/>
      <c r="T757" s="464"/>
      <c r="U757" s="464"/>
      <c r="V757" s="464"/>
    </row>
    <row r="758" spans="1:22">
      <c r="A758" s="531"/>
      <c r="B758" s="532"/>
      <c r="C758" s="350"/>
      <c r="D758" s="350"/>
      <c r="E758" s="533"/>
      <c r="F758" s="533"/>
      <c r="G758" s="533"/>
      <c r="H758" s="533"/>
      <c r="I758" s="533"/>
      <c r="J758" s="533"/>
      <c r="K758" s="533"/>
      <c r="L758" s="533"/>
      <c r="M758" s="533"/>
      <c r="N758" s="532"/>
      <c r="O758" s="350"/>
      <c r="P758" s="464"/>
      <c r="Q758" s="464"/>
      <c r="R758" s="464"/>
      <c r="S758" s="464"/>
      <c r="T758" s="464"/>
      <c r="U758" s="464"/>
      <c r="V758" s="464"/>
    </row>
    <row r="759" spans="1:22">
      <c r="A759" s="531"/>
      <c r="B759" s="532"/>
      <c r="C759" s="350"/>
      <c r="D759" s="350"/>
      <c r="E759" s="533"/>
      <c r="F759" s="533"/>
      <c r="G759" s="533"/>
      <c r="H759" s="533"/>
      <c r="I759" s="533"/>
      <c r="J759" s="533"/>
      <c r="K759" s="533"/>
      <c r="L759" s="533"/>
      <c r="M759" s="533"/>
      <c r="N759" s="532"/>
      <c r="O759" s="350"/>
      <c r="P759" s="464"/>
      <c r="Q759" s="464"/>
      <c r="R759" s="464"/>
      <c r="S759" s="464"/>
      <c r="T759" s="464"/>
      <c r="U759" s="464"/>
      <c r="V759" s="464"/>
    </row>
    <row r="760" spans="1:22">
      <c r="A760" s="531"/>
      <c r="B760" s="532"/>
      <c r="C760" s="350"/>
      <c r="D760" s="350"/>
      <c r="E760" s="533"/>
      <c r="F760" s="533"/>
      <c r="G760" s="533"/>
      <c r="H760" s="533"/>
      <c r="I760" s="533"/>
      <c r="J760" s="533"/>
      <c r="K760" s="533"/>
      <c r="L760" s="533"/>
      <c r="M760" s="533"/>
      <c r="N760" s="532"/>
      <c r="O760" s="350"/>
      <c r="P760" s="464"/>
      <c r="Q760" s="464"/>
      <c r="R760" s="464"/>
      <c r="S760" s="464"/>
      <c r="T760" s="464"/>
      <c r="U760" s="464"/>
      <c r="V760" s="464"/>
    </row>
    <row r="761" spans="1:22">
      <c r="A761" s="531"/>
      <c r="B761" s="532"/>
      <c r="C761" s="350"/>
      <c r="D761" s="350"/>
      <c r="E761" s="533"/>
      <c r="F761" s="533"/>
      <c r="G761" s="533"/>
      <c r="H761" s="533"/>
      <c r="I761" s="533"/>
      <c r="J761" s="533"/>
      <c r="K761" s="533"/>
      <c r="L761" s="533"/>
      <c r="M761" s="533"/>
      <c r="N761" s="532"/>
      <c r="O761" s="350"/>
      <c r="P761" s="464"/>
      <c r="Q761" s="464"/>
      <c r="R761" s="464"/>
      <c r="S761" s="464"/>
      <c r="T761" s="464"/>
      <c r="U761" s="464"/>
      <c r="V761" s="464"/>
    </row>
    <row r="762" spans="1:22">
      <c r="A762" s="531"/>
      <c r="B762" s="532"/>
      <c r="C762" s="350"/>
      <c r="D762" s="350"/>
      <c r="E762" s="533"/>
      <c r="F762" s="533"/>
      <c r="G762" s="533"/>
      <c r="H762" s="533"/>
      <c r="I762" s="533"/>
      <c r="J762" s="533"/>
      <c r="K762" s="533"/>
      <c r="L762" s="533"/>
      <c r="M762" s="533"/>
      <c r="N762" s="532"/>
      <c r="O762" s="350"/>
      <c r="P762" s="464"/>
      <c r="Q762" s="464"/>
      <c r="R762" s="464"/>
      <c r="S762" s="464"/>
      <c r="T762" s="464"/>
      <c r="U762" s="464"/>
      <c r="V762" s="464"/>
    </row>
    <row r="763" spans="1:22">
      <c r="A763" s="531"/>
      <c r="B763" s="532"/>
      <c r="C763" s="350"/>
      <c r="D763" s="350"/>
      <c r="E763" s="533"/>
      <c r="F763" s="533"/>
      <c r="G763" s="533"/>
      <c r="H763" s="533"/>
      <c r="I763" s="533"/>
      <c r="J763" s="533"/>
      <c r="K763" s="533"/>
      <c r="L763" s="533"/>
      <c r="M763" s="533"/>
      <c r="N763" s="532"/>
      <c r="O763" s="350"/>
      <c r="P763" s="464"/>
      <c r="Q763" s="464"/>
      <c r="R763" s="464"/>
      <c r="S763" s="464"/>
      <c r="T763" s="464"/>
      <c r="U763" s="464"/>
      <c r="V763" s="464"/>
    </row>
    <row r="764" spans="1:22">
      <c r="A764" s="531"/>
      <c r="B764" s="532"/>
      <c r="C764" s="350"/>
      <c r="D764" s="350"/>
      <c r="E764" s="533"/>
      <c r="F764" s="533"/>
      <c r="G764" s="533"/>
      <c r="H764" s="533"/>
      <c r="I764" s="533"/>
      <c r="J764" s="533"/>
      <c r="K764" s="533"/>
      <c r="L764" s="533"/>
      <c r="M764" s="533"/>
      <c r="N764" s="532"/>
      <c r="O764" s="350"/>
      <c r="P764" s="464"/>
      <c r="Q764" s="464"/>
      <c r="R764" s="464"/>
      <c r="S764" s="464"/>
      <c r="T764" s="464"/>
      <c r="U764" s="464"/>
      <c r="V764" s="464"/>
    </row>
    <row r="765" spans="1:22">
      <c r="A765" s="531"/>
      <c r="B765" s="532"/>
      <c r="C765" s="350"/>
      <c r="D765" s="350"/>
      <c r="E765" s="533"/>
      <c r="F765" s="533"/>
      <c r="G765" s="533"/>
      <c r="H765" s="533"/>
      <c r="I765" s="533"/>
      <c r="J765" s="533"/>
      <c r="K765" s="533"/>
      <c r="L765" s="533"/>
      <c r="M765" s="533"/>
      <c r="N765" s="532"/>
      <c r="O765" s="350"/>
      <c r="P765" s="464"/>
      <c r="Q765" s="464"/>
      <c r="R765" s="464"/>
      <c r="S765" s="464"/>
      <c r="T765" s="464"/>
      <c r="U765" s="464"/>
      <c r="V765" s="464"/>
    </row>
    <row r="766" spans="1:22">
      <c r="A766" s="531"/>
      <c r="B766" s="532"/>
      <c r="C766" s="350"/>
      <c r="D766" s="350"/>
      <c r="E766" s="533"/>
      <c r="F766" s="533"/>
      <c r="G766" s="533"/>
      <c r="H766" s="533"/>
      <c r="I766" s="533"/>
      <c r="J766" s="533"/>
      <c r="K766" s="533"/>
      <c r="L766" s="533"/>
      <c r="M766" s="533"/>
      <c r="N766" s="532"/>
      <c r="O766" s="350"/>
      <c r="P766" s="464"/>
      <c r="Q766" s="464"/>
      <c r="R766" s="464"/>
      <c r="S766" s="464"/>
      <c r="T766" s="464"/>
      <c r="U766" s="464"/>
      <c r="V766" s="464"/>
    </row>
    <row r="767" spans="1:22">
      <c r="A767" s="531"/>
      <c r="B767" s="532"/>
      <c r="C767" s="350"/>
      <c r="D767" s="350"/>
      <c r="E767" s="533"/>
      <c r="F767" s="533"/>
      <c r="G767" s="533"/>
      <c r="H767" s="533"/>
      <c r="I767" s="533"/>
      <c r="J767" s="533"/>
      <c r="K767" s="533"/>
      <c r="L767" s="533"/>
      <c r="M767" s="533"/>
      <c r="N767" s="532"/>
      <c r="O767" s="350"/>
      <c r="P767" s="464"/>
      <c r="Q767" s="464"/>
      <c r="R767" s="464"/>
      <c r="S767" s="464"/>
      <c r="T767" s="464"/>
      <c r="U767" s="464"/>
      <c r="V767" s="464"/>
    </row>
    <row r="768" spans="1:22">
      <c r="A768" s="531"/>
      <c r="B768" s="532"/>
      <c r="C768" s="350"/>
      <c r="D768" s="350"/>
      <c r="E768" s="533"/>
      <c r="F768" s="533"/>
      <c r="G768" s="533"/>
      <c r="H768" s="533"/>
      <c r="I768" s="533"/>
      <c r="J768" s="533"/>
      <c r="K768" s="533"/>
      <c r="L768" s="533"/>
      <c r="M768" s="533"/>
      <c r="N768" s="532"/>
      <c r="O768" s="350"/>
      <c r="P768" s="464"/>
      <c r="Q768" s="464"/>
      <c r="R768" s="464"/>
      <c r="S768" s="464"/>
      <c r="T768" s="464"/>
      <c r="U768" s="464"/>
      <c r="V768" s="464"/>
    </row>
    <row r="769" spans="1:22">
      <c r="A769" s="531"/>
      <c r="B769" s="532"/>
      <c r="C769" s="350"/>
      <c r="D769" s="350"/>
      <c r="E769" s="533"/>
      <c r="F769" s="533"/>
      <c r="G769" s="533"/>
      <c r="H769" s="533"/>
      <c r="I769" s="533"/>
      <c r="J769" s="533"/>
      <c r="K769" s="533"/>
      <c r="L769" s="533"/>
      <c r="M769" s="533"/>
      <c r="N769" s="532"/>
      <c r="O769" s="350"/>
      <c r="P769" s="464"/>
      <c r="Q769" s="464"/>
      <c r="R769" s="464"/>
      <c r="S769" s="464"/>
      <c r="T769" s="464"/>
      <c r="U769" s="464"/>
      <c r="V769" s="464"/>
    </row>
    <row r="770" spans="1:22">
      <c r="A770" s="531"/>
      <c r="B770" s="532"/>
      <c r="C770" s="350"/>
      <c r="D770" s="350"/>
      <c r="E770" s="533"/>
      <c r="F770" s="533"/>
      <c r="G770" s="533"/>
      <c r="H770" s="533"/>
      <c r="I770" s="533"/>
      <c r="J770" s="533"/>
      <c r="K770" s="533"/>
      <c r="L770" s="533"/>
      <c r="M770" s="533"/>
      <c r="N770" s="532"/>
      <c r="O770" s="350"/>
      <c r="P770" s="464"/>
      <c r="Q770" s="464"/>
      <c r="R770" s="464"/>
      <c r="S770" s="464"/>
      <c r="T770" s="464"/>
      <c r="U770" s="464"/>
      <c r="V770" s="464"/>
    </row>
    <row r="771" spans="1:22">
      <c r="A771" s="531"/>
      <c r="B771" s="532"/>
      <c r="C771" s="350"/>
      <c r="D771" s="350"/>
      <c r="E771" s="533"/>
      <c r="F771" s="533"/>
      <c r="G771" s="533"/>
      <c r="H771" s="533"/>
      <c r="I771" s="533"/>
      <c r="J771" s="533"/>
      <c r="K771" s="533"/>
      <c r="L771" s="533"/>
      <c r="M771" s="533"/>
      <c r="N771" s="532"/>
      <c r="O771" s="350"/>
      <c r="P771" s="464"/>
      <c r="Q771" s="464"/>
      <c r="R771" s="464"/>
      <c r="S771" s="464"/>
      <c r="T771" s="464"/>
      <c r="U771" s="464"/>
      <c r="V771" s="464"/>
    </row>
    <row r="772" spans="1:22">
      <c r="A772" s="531"/>
      <c r="B772" s="532"/>
      <c r="C772" s="350"/>
      <c r="D772" s="350"/>
      <c r="E772" s="533"/>
      <c r="F772" s="533"/>
      <c r="G772" s="533"/>
      <c r="H772" s="533"/>
      <c r="I772" s="533"/>
      <c r="J772" s="533"/>
      <c r="K772" s="533"/>
      <c r="L772" s="533"/>
      <c r="M772" s="533"/>
      <c r="N772" s="532"/>
      <c r="O772" s="350"/>
      <c r="P772" s="464"/>
      <c r="Q772" s="464"/>
      <c r="R772" s="464"/>
      <c r="S772" s="464"/>
      <c r="T772" s="464"/>
      <c r="U772" s="464"/>
      <c r="V772" s="464"/>
    </row>
    <row r="773" spans="1:22">
      <c r="A773" s="531"/>
      <c r="B773" s="532"/>
      <c r="C773" s="350"/>
      <c r="D773" s="350"/>
      <c r="E773" s="533"/>
      <c r="F773" s="533"/>
      <c r="G773" s="533"/>
      <c r="H773" s="533"/>
      <c r="I773" s="533"/>
      <c r="J773" s="533"/>
      <c r="K773" s="533"/>
      <c r="L773" s="533"/>
      <c r="M773" s="533"/>
      <c r="N773" s="532"/>
      <c r="O773" s="350"/>
      <c r="P773" s="464"/>
      <c r="Q773" s="464"/>
      <c r="R773" s="464"/>
      <c r="S773" s="464"/>
      <c r="T773" s="464"/>
      <c r="U773" s="464"/>
      <c r="V773" s="464"/>
    </row>
    <row r="774" spans="1:22">
      <c r="A774" s="531"/>
      <c r="B774" s="532"/>
      <c r="C774" s="350"/>
      <c r="D774" s="350"/>
      <c r="E774" s="533"/>
      <c r="F774" s="533"/>
      <c r="G774" s="533"/>
      <c r="H774" s="533"/>
      <c r="I774" s="533"/>
      <c r="J774" s="533"/>
      <c r="K774" s="533"/>
      <c r="L774" s="533"/>
      <c r="M774" s="533"/>
      <c r="N774" s="532"/>
      <c r="O774" s="350"/>
      <c r="P774" s="464"/>
      <c r="Q774" s="464"/>
      <c r="R774" s="464"/>
      <c r="S774" s="464"/>
      <c r="T774" s="464"/>
      <c r="U774" s="464"/>
      <c r="V774" s="464"/>
    </row>
    <row r="775" spans="1:22">
      <c r="A775" s="531"/>
      <c r="B775" s="532"/>
      <c r="C775" s="350"/>
      <c r="D775" s="350"/>
      <c r="E775" s="533"/>
      <c r="F775" s="533"/>
      <c r="G775" s="533"/>
      <c r="H775" s="533"/>
      <c r="I775" s="533"/>
      <c r="J775" s="533"/>
      <c r="K775" s="533"/>
      <c r="L775" s="533"/>
      <c r="M775" s="533"/>
      <c r="N775" s="532"/>
      <c r="O775" s="350"/>
      <c r="P775" s="464"/>
      <c r="Q775" s="464"/>
      <c r="R775" s="464"/>
      <c r="S775" s="464"/>
      <c r="T775" s="464"/>
      <c r="U775" s="464"/>
      <c r="V775" s="464"/>
    </row>
    <row r="776" spans="1:22">
      <c r="A776" s="531"/>
      <c r="B776" s="532"/>
      <c r="C776" s="350"/>
      <c r="D776" s="350"/>
      <c r="E776" s="533"/>
      <c r="F776" s="533"/>
      <c r="G776" s="533"/>
      <c r="H776" s="533"/>
      <c r="I776" s="533"/>
      <c r="J776" s="533"/>
      <c r="K776" s="533"/>
      <c r="L776" s="533"/>
      <c r="M776" s="533"/>
      <c r="N776" s="532"/>
      <c r="O776" s="350"/>
      <c r="P776" s="464"/>
      <c r="Q776" s="464"/>
      <c r="R776" s="464"/>
      <c r="S776" s="464"/>
      <c r="T776" s="464"/>
      <c r="U776" s="464"/>
      <c r="V776" s="464"/>
    </row>
    <row r="777" spans="1:22">
      <c r="A777" s="531"/>
      <c r="B777" s="532"/>
      <c r="C777" s="350"/>
      <c r="D777" s="350"/>
      <c r="E777" s="533"/>
      <c r="F777" s="533"/>
      <c r="G777" s="533"/>
      <c r="H777" s="533"/>
      <c r="I777" s="533"/>
      <c r="J777" s="533"/>
      <c r="K777" s="533"/>
      <c r="L777" s="533"/>
      <c r="M777" s="533"/>
      <c r="N777" s="532"/>
      <c r="O777" s="350"/>
      <c r="P777" s="464"/>
      <c r="Q777" s="464"/>
      <c r="R777" s="464"/>
      <c r="S777" s="464"/>
      <c r="T777" s="464"/>
      <c r="U777" s="464"/>
      <c r="V777" s="464"/>
    </row>
    <row r="778" spans="1:22">
      <c r="A778" s="531"/>
      <c r="B778" s="532"/>
      <c r="C778" s="350"/>
      <c r="D778" s="350"/>
      <c r="E778" s="533"/>
      <c r="F778" s="533"/>
      <c r="G778" s="533"/>
      <c r="H778" s="533"/>
      <c r="I778" s="533"/>
      <c r="J778" s="533"/>
      <c r="K778" s="533"/>
      <c r="L778" s="533"/>
      <c r="M778" s="533"/>
      <c r="N778" s="532"/>
      <c r="O778" s="350"/>
      <c r="P778" s="464"/>
      <c r="Q778" s="464"/>
      <c r="R778" s="464"/>
      <c r="S778" s="464"/>
      <c r="T778" s="464"/>
      <c r="U778" s="464"/>
      <c r="V778" s="464"/>
    </row>
    <row r="779" spans="1:22">
      <c r="A779" s="531"/>
      <c r="B779" s="532"/>
      <c r="C779" s="350"/>
      <c r="D779" s="350"/>
      <c r="E779" s="533"/>
      <c r="F779" s="533"/>
      <c r="G779" s="533"/>
      <c r="H779" s="533"/>
      <c r="I779" s="533"/>
      <c r="J779" s="533"/>
      <c r="K779" s="533"/>
      <c r="L779" s="533"/>
      <c r="M779" s="533"/>
      <c r="N779" s="532"/>
      <c r="O779" s="350"/>
      <c r="P779" s="464"/>
      <c r="Q779" s="464"/>
      <c r="R779" s="464"/>
      <c r="S779" s="464"/>
      <c r="T779" s="464"/>
      <c r="U779" s="464"/>
      <c r="V779" s="464"/>
    </row>
    <row r="780" spans="1:22">
      <c r="A780" s="531"/>
      <c r="B780" s="532"/>
      <c r="C780" s="350"/>
      <c r="D780" s="350"/>
      <c r="E780" s="533"/>
      <c r="F780" s="533"/>
      <c r="G780" s="533"/>
      <c r="H780" s="533"/>
      <c r="I780" s="533"/>
      <c r="J780" s="533"/>
      <c r="K780" s="533"/>
      <c r="L780" s="533"/>
      <c r="M780" s="533"/>
      <c r="N780" s="532"/>
      <c r="O780" s="350"/>
      <c r="P780" s="464"/>
      <c r="Q780" s="464"/>
      <c r="R780" s="464"/>
      <c r="S780" s="464"/>
      <c r="T780" s="464"/>
      <c r="U780" s="464"/>
      <c r="V780" s="464"/>
    </row>
    <row r="781" spans="1:22">
      <c r="A781" s="531"/>
      <c r="B781" s="532"/>
      <c r="C781" s="350"/>
      <c r="D781" s="350"/>
      <c r="E781" s="533"/>
      <c r="F781" s="533"/>
      <c r="G781" s="533"/>
      <c r="H781" s="533"/>
      <c r="I781" s="533"/>
      <c r="J781" s="533"/>
      <c r="K781" s="533"/>
      <c r="L781" s="533"/>
      <c r="M781" s="533"/>
      <c r="N781" s="532"/>
      <c r="O781" s="350"/>
      <c r="P781" s="464"/>
      <c r="Q781" s="464"/>
      <c r="R781" s="464"/>
      <c r="S781" s="464"/>
      <c r="T781" s="464"/>
      <c r="U781" s="464"/>
      <c r="V781" s="464"/>
    </row>
    <row r="782" spans="1:22">
      <c r="A782" s="531"/>
      <c r="B782" s="532"/>
      <c r="C782" s="350"/>
      <c r="D782" s="350"/>
      <c r="E782" s="533"/>
      <c r="F782" s="533"/>
      <c r="G782" s="533"/>
      <c r="H782" s="533"/>
      <c r="I782" s="533"/>
      <c r="J782" s="533"/>
      <c r="K782" s="533"/>
      <c r="L782" s="533"/>
      <c r="M782" s="533"/>
      <c r="N782" s="532"/>
      <c r="O782" s="350"/>
      <c r="P782" s="464"/>
      <c r="Q782" s="464"/>
      <c r="R782" s="464"/>
      <c r="S782" s="464"/>
      <c r="T782" s="464"/>
      <c r="U782" s="464"/>
      <c r="V782" s="464"/>
    </row>
    <row r="783" spans="1:22">
      <c r="A783" s="531"/>
      <c r="B783" s="532"/>
      <c r="C783" s="350"/>
      <c r="D783" s="350"/>
      <c r="E783" s="533"/>
      <c r="F783" s="533"/>
      <c r="G783" s="533"/>
      <c r="H783" s="533"/>
      <c r="I783" s="533"/>
      <c r="J783" s="533"/>
      <c r="K783" s="533"/>
      <c r="L783" s="533"/>
      <c r="M783" s="533"/>
      <c r="N783" s="532"/>
      <c r="O783" s="350"/>
      <c r="P783" s="464"/>
      <c r="Q783" s="464"/>
      <c r="R783" s="464"/>
      <c r="S783" s="464"/>
      <c r="T783" s="464"/>
      <c r="U783" s="464"/>
      <c r="V783" s="464"/>
    </row>
    <row r="784" spans="1:22">
      <c r="A784" s="531"/>
      <c r="B784" s="532"/>
      <c r="C784" s="350"/>
      <c r="D784" s="350"/>
      <c r="E784" s="533"/>
      <c r="F784" s="533"/>
      <c r="G784" s="533"/>
      <c r="H784" s="533"/>
      <c r="I784" s="533"/>
      <c r="J784" s="533"/>
      <c r="K784" s="533"/>
      <c r="L784" s="533"/>
      <c r="M784" s="533"/>
      <c r="N784" s="532"/>
      <c r="O784" s="350"/>
      <c r="P784" s="464"/>
      <c r="Q784" s="464"/>
      <c r="R784" s="464"/>
      <c r="S784" s="464"/>
      <c r="T784" s="464"/>
      <c r="U784" s="464"/>
      <c r="V784" s="464"/>
    </row>
    <row r="785" spans="1:22">
      <c r="A785" s="531"/>
      <c r="B785" s="532"/>
      <c r="C785" s="350"/>
      <c r="D785" s="350"/>
      <c r="E785" s="533"/>
      <c r="F785" s="533"/>
      <c r="G785" s="533"/>
      <c r="H785" s="533"/>
      <c r="I785" s="533"/>
      <c r="J785" s="533"/>
      <c r="K785" s="533"/>
      <c r="L785" s="533"/>
      <c r="M785" s="533"/>
      <c r="N785" s="532"/>
      <c r="O785" s="350"/>
      <c r="P785" s="464"/>
      <c r="Q785" s="464"/>
      <c r="R785" s="464"/>
      <c r="S785" s="464"/>
      <c r="T785" s="464"/>
      <c r="U785" s="464"/>
      <c r="V785" s="464"/>
    </row>
    <row r="786" spans="1:22">
      <c r="A786" s="531"/>
      <c r="B786" s="532"/>
      <c r="C786" s="350"/>
      <c r="D786" s="350"/>
      <c r="E786" s="533"/>
      <c r="F786" s="533"/>
      <c r="G786" s="533"/>
      <c r="H786" s="533"/>
      <c r="I786" s="533"/>
      <c r="J786" s="533"/>
      <c r="K786" s="533"/>
      <c r="L786" s="533"/>
      <c r="M786" s="533"/>
      <c r="N786" s="532"/>
      <c r="O786" s="350"/>
      <c r="P786" s="464"/>
      <c r="Q786" s="464"/>
      <c r="R786" s="464"/>
      <c r="S786" s="464"/>
      <c r="T786" s="464"/>
      <c r="U786" s="464"/>
      <c r="V786" s="464"/>
    </row>
    <row r="787" spans="1:22">
      <c r="A787" s="531"/>
      <c r="B787" s="532"/>
      <c r="C787" s="350"/>
      <c r="D787" s="350"/>
      <c r="E787" s="533"/>
      <c r="F787" s="533"/>
      <c r="G787" s="533"/>
      <c r="H787" s="533"/>
      <c r="I787" s="533"/>
      <c r="J787" s="533"/>
      <c r="K787" s="533"/>
      <c r="L787" s="533"/>
      <c r="M787" s="533"/>
      <c r="N787" s="532"/>
      <c r="O787" s="350"/>
      <c r="P787" s="464"/>
      <c r="Q787" s="464"/>
      <c r="R787" s="464"/>
      <c r="S787" s="464"/>
      <c r="T787" s="464"/>
      <c r="U787" s="464"/>
      <c r="V787" s="464"/>
    </row>
    <row r="788" spans="1:22">
      <c r="A788" s="531"/>
      <c r="B788" s="532"/>
      <c r="C788" s="350"/>
      <c r="D788" s="350"/>
      <c r="E788" s="533"/>
      <c r="F788" s="533"/>
      <c r="G788" s="533"/>
      <c r="H788" s="533"/>
      <c r="I788" s="533"/>
      <c r="J788" s="533"/>
      <c r="K788" s="533"/>
      <c r="L788" s="533"/>
      <c r="M788" s="533"/>
      <c r="N788" s="532"/>
      <c r="O788" s="350"/>
      <c r="P788" s="464"/>
      <c r="Q788" s="464"/>
      <c r="R788" s="464"/>
      <c r="S788" s="464"/>
      <c r="T788" s="464"/>
      <c r="U788" s="464"/>
      <c r="V788" s="464"/>
    </row>
    <row r="789" spans="1:22">
      <c r="A789" s="531"/>
      <c r="B789" s="532"/>
      <c r="C789" s="350"/>
      <c r="D789" s="350"/>
      <c r="E789" s="533"/>
      <c r="F789" s="533"/>
      <c r="G789" s="533"/>
      <c r="H789" s="533"/>
      <c r="I789" s="533"/>
      <c r="J789" s="533"/>
      <c r="K789" s="533"/>
      <c r="L789" s="533"/>
      <c r="M789" s="533"/>
      <c r="N789" s="532"/>
      <c r="O789" s="350"/>
      <c r="P789" s="464"/>
      <c r="Q789" s="464"/>
      <c r="R789" s="464"/>
      <c r="S789" s="464"/>
      <c r="T789" s="464"/>
      <c r="U789" s="464"/>
      <c r="V789" s="464"/>
    </row>
    <row r="790" spans="1:22">
      <c r="A790" s="531"/>
      <c r="B790" s="532"/>
      <c r="C790" s="350"/>
      <c r="D790" s="350"/>
      <c r="E790" s="533"/>
      <c r="F790" s="533"/>
      <c r="G790" s="533"/>
      <c r="H790" s="533"/>
      <c r="I790" s="533"/>
      <c r="J790" s="533"/>
      <c r="K790" s="533"/>
      <c r="L790" s="533"/>
      <c r="M790" s="533"/>
      <c r="N790" s="532"/>
      <c r="O790" s="350"/>
      <c r="P790" s="464"/>
      <c r="Q790" s="464"/>
      <c r="R790" s="464"/>
      <c r="S790" s="464"/>
      <c r="T790" s="464"/>
      <c r="U790" s="464"/>
      <c r="V790" s="464"/>
    </row>
    <row r="791" spans="1:22">
      <c r="A791" s="531"/>
      <c r="B791" s="532"/>
      <c r="C791" s="350"/>
      <c r="D791" s="350"/>
      <c r="E791" s="533"/>
      <c r="F791" s="533"/>
      <c r="G791" s="533"/>
      <c r="H791" s="533"/>
      <c r="I791" s="533"/>
      <c r="J791" s="533"/>
      <c r="K791" s="533"/>
      <c r="L791" s="533"/>
      <c r="M791" s="533"/>
      <c r="N791" s="532"/>
      <c r="O791" s="350"/>
      <c r="P791" s="464"/>
      <c r="Q791" s="464"/>
      <c r="R791" s="464"/>
      <c r="S791" s="464"/>
      <c r="T791" s="464"/>
      <c r="U791" s="464"/>
      <c r="V791" s="464"/>
    </row>
    <row r="792" spans="1:22">
      <c r="A792" s="531"/>
      <c r="B792" s="532"/>
      <c r="C792" s="350"/>
      <c r="D792" s="350"/>
      <c r="E792" s="533"/>
      <c r="F792" s="533"/>
      <c r="G792" s="533"/>
      <c r="H792" s="533"/>
      <c r="I792" s="533"/>
      <c r="J792" s="533"/>
      <c r="K792" s="533"/>
      <c r="L792" s="533"/>
      <c r="M792" s="533"/>
      <c r="N792" s="532"/>
      <c r="O792" s="350"/>
      <c r="P792" s="464"/>
      <c r="Q792" s="464"/>
      <c r="R792" s="464"/>
      <c r="S792" s="464"/>
      <c r="T792" s="464"/>
      <c r="U792" s="464"/>
      <c r="V792" s="464"/>
    </row>
    <row r="793" spans="1:22">
      <c r="A793" s="531"/>
      <c r="B793" s="532"/>
      <c r="C793" s="350"/>
      <c r="D793" s="350"/>
      <c r="E793" s="533"/>
      <c r="F793" s="533"/>
      <c r="G793" s="533"/>
      <c r="H793" s="533"/>
      <c r="I793" s="533"/>
      <c r="J793" s="533"/>
      <c r="K793" s="533"/>
      <c r="L793" s="533"/>
      <c r="M793" s="533"/>
      <c r="N793" s="532"/>
      <c r="O793" s="350"/>
      <c r="P793" s="464"/>
      <c r="Q793" s="464"/>
      <c r="R793" s="464"/>
      <c r="S793" s="464"/>
      <c r="T793" s="464"/>
      <c r="U793" s="464"/>
      <c r="V793" s="464"/>
    </row>
    <row r="794" spans="1:22">
      <c r="A794" s="531"/>
      <c r="B794" s="532"/>
      <c r="C794" s="350"/>
      <c r="D794" s="350"/>
      <c r="E794" s="533"/>
      <c r="F794" s="533"/>
      <c r="G794" s="533"/>
      <c r="H794" s="533"/>
      <c r="I794" s="533"/>
      <c r="J794" s="533"/>
      <c r="K794" s="533"/>
      <c r="L794" s="533"/>
      <c r="M794" s="533"/>
      <c r="N794" s="532"/>
      <c r="O794" s="350"/>
      <c r="P794" s="464"/>
      <c r="Q794" s="464"/>
      <c r="R794" s="464"/>
      <c r="S794" s="464"/>
      <c r="T794" s="464"/>
      <c r="U794" s="464"/>
      <c r="V794" s="464"/>
    </row>
    <row r="795" spans="1:22">
      <c r="A795" s="531"/>
      <c r="B795" s="532"/>
      <c r="C795" s="350"/>
      <c r="D795" s="350"/>
      <c r="E795" s="533"/>
      <c r="F795" s="533"/>
      <c r="G795" s="533"/>
      <c r="H795" s="533"/>
      <c r="I795" s="533"/>
      <c r="J795" s="533"/>
      <c r="K795" s="533"/>
      <c r="L795" s="533"/>
      <c r="M795" s="533"/>
      <c r="N795" s="532"/>
      <c r="O795" s="350"/>
      <c r="P795" s="464"/>
      <c r="Q795" s="464"/>
      <c r="R795" s="464"/>
      <c r="S795" s="464"/>
      <c r="T795" s="464"/>
      <c r="U795" s="464"/>
      <c r="V795" s="464"/>
    </row>
    <row r="796" spans="1:22">
      <c r="A796" s="531"/>
      <c r="B796" s="532"/>
      <c r="C796" s="350"/>
      <c r="D796" s="350"/>
      <c r="E796" s="533"/>
      <c r="F796" s="533"/>
      <c r="G796" s="533"/>
      <c r="H796" s="533"/>
      <c r="I796" s="533"/>
      <c r="J796" s="533"/>
      <c r="K796" s="533"/>
      <c r="L796" s="533"/>
      <c r="M796" s="533"/>
      <c r="N796" s="532"/>
      <c r="O796" s="350"/>
      <c r="P796" s="464"/>
      <c r="Q796" s="464"/>
      <c r="R796" s="464"/>
      <c r="S796" s="464"/>
      <c r="T796" s="464"/>
      <c r="U796" s="464"/>
      <c r="V796" s="464"/>
    </row>
    <row r="797" spans="1:22">
      <c r="A797" s="531"/>
      <c r="B797" s="532"/>
      <c r="C797" s="350"/>
      <c r="D797" s="350"/>
      <c r="E797" s="533"/>
      <c r="F797" s="533"/>
      <c r="G797" s="533"/>
      <c r="H797" s="533"/>
      <c r="I797" s="533"/>
      <c r="J797" s="533"/>
      <c r="K797" s="533"/>
      <c r="L797" s="533"/>
      <c r="M797" s="533"/>
      <c r="N797" s="532"/>
      <c r="O797" s="350"/>
      <c r="P797" s="464"/>
      <c r="Q797" s="464"/>
      <c r="R797" s="464"/>
      <c r="S797" s="464"/>
      <c r="T797" s="464"/>
      <c r="U797" s="464"/>
      <c r="V797" s="464"/>
    </row>
    <row r="798" spans="1:22">
      <c r="A798" s="531"/>
      <c r="B798" s="532"/>
      <c r="C798" s="350"/>
      <c r="D798" s="350"/>
      <c r="E798" s="533"/>
      <c r="F798" s="533"/>
      <c r="G798" s="533"/>
      <c r="H798" s="533"/>
      <c r="I798" s="533"/>
      <c r="J798" s="533"/>
      <c r="K798" s="533"/>
      <c r="L798" s="533"/>
      <c r="M798" s="533"/>
      <c r="N798" s="532"/>
      <c r="O798" s="350"/>
      <c r="P798" s="464"/>
      <c r="Q798" s="464"/>
      <c r="R798" s="464"/>
      <c r="S798" s="464"/>
      <c r="T798" s="464"/>
      <c r="U798" s="464"/>
      <c r="V798" s="464"/>
    </row>
    <row r="799" spans="1:22">
      <c r="A799" s="531"/>
      <c r="B799" s="532"/>
      <c r="C799" s="350"/>
      <c r="D799" s="350"/>
      <c r="E799" s="533"/>
      <c r="F799" s="533"/>
      <c r="G799" s="533"/>
      <c r="H799" s="533"/>
      <c r="I799" s="533"/>
      <c r="J799" s="533"/>
      <c r="K799" s="533"/>
      <c r="L799" s="533"/>
      <c r="M799" s="533"/>
      <c r="N799" s="532"/>
      <c r="O799" s="350"/>
      <c r="P799" s="464"/>
      <c r="Q799" s="464"/>
      <c r="R799" s="464"/>
      <c r="S799" s="464"/>
      <c r="T799" s="464"/>
      <c r="U799" s="464"/>
      <c r="V799" s="464"/>
    </row>
    <row r="800" spans="1:22">
      <c r="A800" s="531"/>
      <c r="B800" s="532"/>
      <c r="C800" s="350"/>
      <c r="D800" s="350"/>
      <c r="E800" s="533"/>
      <c r="F800" s="533"/>
      <c r="G800" s="533"/>
      <c r="H800" s="533"/>
      <c r="I800" s="533"/>
      <c r="J800" s="533"/>
      <c r="K800" s="533"/>
      <c r="L800" s="533"/>
      <c r="M800" s="533"/>
      <c r="N800" s="532"/>
      <c r="O800" s="350"/>
      <c r="P800" s="464"/>
      <c r="Q800" s="464"/>
      <c r="R800" s="464"/>
      <c r="S800" s="464"/>
      <c r="T800" s="464"/>
      <c r="U800" s="464"/>
      <c r="V800" s="464"/>
    </row>
    <row r="801" spans="1:22">
      <c r="A801" s="531"/>
      <c r="B801" s="532"/>
      <c r="C801" s="350"/>
      <c r="D801" s="350"/>
      <c r="E801" s="533"/>
      <c r="F801" s="533"/>
      <c r="G801" s="533"/>
      <c r="H801" s="533"/>
      <c r="I801" s="533"/>
      <c r="J801" s="533"/>
      <c r="K801" s="533"/>
      <c r="L801" s="533"/>
      <c r="M801" s="533"/>
      <c r="N801" s="532"/>
      <c r="O801" s="350"/>
      <c r="P801" s="464"/>
      <c r="Q801" s="464"/>
      <c r="R801" s="464"/>
      <c r="S801" s="464"/>
      <c r="T801" s="464"/>
      <c r="U801" s="464"/>
      <c r="V801" s="464"/>
    </row>
    <row r="802" spans="1:22">
      <c r="A802" s="531"/>
      <c r="B802" s="532"/>
      <c r="C802" s="350"/>
      <c r="D802" s="350"/>
      <c r="E802" s="533"/>
      <c r="F802" s="533"/>
      <c r="G802" s="533"/>
      <c r="H802" s="533"/>
      <c r="I802" s="533"/>
      <c r="J802" s="533"/>
      <c r="K802" s="533"/>
      <c r="L802" s="533"/>
      <c r="M802" s="533"/>
      <c r="N802" s="532"/>
      <c r="O802" s="350"/>
      <c r="P802" s="464"/>
      <c r="Q802" s="464"/>
      <c r="R802" s="464"/>
      <c r="S802" s="464"/>
      <c r="T802" s="464"/>
      <c r="U802" s="464"/>
      <c r="V802" s="464"/>
    </row>
    <row r="803" spans="1:22">
      <c r="A803" s="531"/>
      <c r="B803" s="532"/>
      <c r="C803" s="350"/>
      <c r="D803" s="350"/>
      <c r="E803" s="533"/>
      <c r="F803" s="533"/>
      <c r="G803" s="533"/>
      <c r="H803" s="533"/>
      <c r="I803" s="533"/>
      <c r="J803" s="533"/>
      <c r="K803" s="533"/>
      <c r="L803" s="533"/>
      <c r="M803" s="533"/>
      <c r="N803" s="532"/>
      <c r="O803" s="350"/>
      <c r="P803" s="464"/>
      <c r="Q803" s="464"/>
      <c r="R803" s="464"/>
      <c r="S803" s="464"/>
      <c r="T803" s="464"/>
      <c r="U803" s="464"/>
      <c r="V803" s="464"/>
    </row>
    <row r="804" spans="1:22">
      <c r="A804" s="531"/>
      <c r="B804" s="532"/>
      <c r="C804" s="350"/>
      <c r="D804" s="350"/>
      <c r="E804" s="533"/>
      <c r="F804" s="533"/>
      <c r="G804" s="533"/>
      <c r="H804" s="533"/>
      <c r="I804" s="533"/>
      <c r="J804" s="533"/>
      <c r="K804" s="533"/>
      <c r="L804" s="533"/>
      <c r="M804" s="533"/>
      <c r="N804" s="532"/>
      <c r="O804" s="350"/>
      <c r="P804" s="464"/>
      <c r="Q804" s="464"/>
      <c r="R804" s="464"/>
      <c r="S804" s="464"/>
      <c r="T804" s="464"/>
      <c r="U804" s="464"/>
      <c r="V804" s="464"/>
    </row>
    <row r="805" spans="1:22">
      <c r="A805" s="531"/>
      <c r="B805" s="532"/>
      <c r="C805" s="350"/>
      <c r="D805" s="350"/>
      <c r="E805" s="533"/>
      <c r="F805" s="533"/>
      <c r="G805" s="533"/>
      <c r="H805" s="533"/>
      <c r="I805" s="533"/>
      <c r="J805" s="533"/>
      <c r="K805" s="533"/>
      <c r="L805" s="533"/>
      <c r="M805" s="533"/>
      <c r="N805" s="532"/>
      <c r="O805" s="350"/>
      <c r="P805" s="464"/>
      <c r="Q805" s="464"/>
      <c r="R805" s="464"/>
      <c r="S805" s="464"/>
      <c r="T805" s="464"/>
      <c r="U805" s="464"/>
      <c r="V805" s="464"/>
    </row>
    <row r="806" spans="1:22">
      <c r="A806" s="531"/>
      <c r="B806" s="532"/>
      <c r="C806" s="350"/>
      <c r="D806" s="350"/>
      <c r="E806" s="533"/>
      <c r="F806" s="533"/>
      <c r="G806" s="533"/>
      <c r="H806" s="533"/>
      <c r="I806" s="533"/>
      <c r="J806" s="533"/>
      <c r="K806" s="533"/>
      <c r="L806" s="533"/>
      <c r="M806" s="533"/>
      <c r="N806" s="532"/>
      <c r="O806" s="350"/>
      <c r="P806" s="464"/>
      <c r="Q806" s="464"/>
      <c r="R806" s="464"/>
      <c r="S806" s="464"/>
      <c r="T806" s="464"/>
      <c r="U806" s="464"/>
      <c r="V806" s="464"/>
    </row>
    <row r="807" spans="1:22">
      <c r="A807" s="531"/>
      <c r="B807" s="532"/>
      <c r="C807" s="350"/>
      <c r="D807" s="350"/>
      <c r="E807" s="533"/>
      <c r="F807" s="533"/>
      <c r="G807" s="533"/>
      <c r="H807" s="533"/>
      <c r="I807" s="533"/>
      <c r="J807" s="533"/>
      <c r="K807" s="533"/>
      <c r="L807" s="533"/>
      <c r="M807" s="533"/>
      <c r="N807" s="532"/>
      <c r="O807" s="350"/>
      <c r="P807" s="464"/>
      <c r="Q807" s="464"/>
      <c r="R807" s="464"/>
      <c r="S807" s="464"/>
      <c r="T807" s="464"/>
      <c r="U807" s="464"/>
      <c r="V807" s="464"/>
    </row>
    <row r="808" spans="1:22">
      <c r="A808" s="531"/>
      <c r="B808" s="532"/>
      <c r="C808" s="350"/>
      <c r="D808" s="350"/>
      <c r="E808" s="533"/>
      <c r="F808" s="533"/>
      <c r="G808" s="533"/>
      <c r="H808" s="533"/>
      <c r="I808" s="533"/>
      <c r="J808" s="533"/>
      <c r="K808" s="533"/>
      <c r="L808" s="533"/>
      <c r="M808" s="533"/>
      <c r="N808" s="532"/>
      <c r="O808" s="350"/>
      <c r="P808" s="464"/>
      <c r="Q808" s="464"/>
      <c r="R808" s="464"/>
      <c r="S808" s="464"/>
      <c r="T808" s="464"/>
      <c r="U808" s="464"/>
      <c r="V808" s="464"/>
    </row>
    <row r="809" spans="1:22">
      <c r="A809" s="531"/>
      <c r="B809" s="532"/>
      <c r="C809" s="350"/>
      <c r="D809" s="350"/>
      <c r="E809" s="533"/>
      <c r="F809" s="533"/>
      <c r="G809" s="533"/>
      <c r="H809" s="533"/>
      <c r="I809" s="533"/>
      <c r="J809" s="533"/>
      <c r="K809" s="533"/>
      <c r="L809" s="533"/>
      <c r="M809" s="533"/>
      <c r="N809" s="532"/>
      <c r="O809" s="350"/>
      <c r="P809" s="464"/>
      <c r="Q809" s="464"/>
      <c r="R809" s="464"/>
      <c r="S809" s="464"/>
      <c r="T809" s="464"/>
      <c r="U809" s="464"/>
      <c r="V809" s="464"/>
    </row>
    <row r="810" spans="1:22">
      <c r="A810" s="531"/>
      <c r="B810" s="532"/>
      <c r="C810" s="350"/>
      <c r="D810" s="350"/>
      <c r="E810" s="533"/>
      <c r="F810" s="533"/>
      <c r="G810" s="533"/>
      <c r="H810" s="533"/>
      <c r="I810" s="533"/>
      <c r="J810" s="533"/>
      <c r="K810" s="533"/>
      <c r="L810" s="533"/>
      <c r="M810" s="533"/>
      <c r="N810" s="532"/>
      <c r="O810" s="350"/>
      <c r="P810" s="464"/>
      <c r="Q810" s="464"/>
      <c r="R810" s="464"/>
      <c r="S810" s="464"/>
      <c r="T810" s="464"/>
      <c r="U810" s="464"/>
      <c r="V810" s="464"/>
    </row>
    <row r="811" spans="1:22">
      <c r="A811" s="531"/>
      <c r="B811" s="532"/>
      <c r="C811" s="350"/>
      <c r="D811" s="350"/>
      <c r="E811" s="533"/>
      <c r="F811" s="533"/>
      <c r="G811" s="533"/>
      <c r="H811" s="533"/>
      <c r="I811" s="533"/>
      <c r="J811" s="533"/>
      <c r="K811" s="533"/>
      <c r="L811" s="533"/>
      <c r="M811" s="533"/>
      <c r="N811" s="532"/>
      <c r="O811" s="350"/>
      <c r="P811" s="464"/>
      <c r="Q811" s="464"/>
      <c r="R811" s="464"/>
      <c r="S811" s="464"/>
      <c r="T811" s="464"/>
      <c r="U811" s="464"/>
      <c r="V811" s="464"/>
    </row>
    <row r="812" spans="1:22">
      <c r="A812" s="531"/>
      <c r="B812" s="532"/>
      <c r="C812" s="350"/>
      <c r="D812" s="350"/>
      <c r="E812" s="533"/>
      <c r="F812" s="533"/>
      <c r="G812" s="533"/>
      <c r="H812" s="533"/>
      <c r="I812" s="533"/>
      <c r="J812" s="533"/>
      <c r="K812" s="533"/>
      <c r="L812" s="533"/>
      <c r="M812" s="533"/>
      <c r="N812" s="532"/>
      <c r="O812" s="350"/>
      <c r="P812" s="464"/>
      <c r="Q812" s="464"/>
      <c r="R812" s="464"/>
      <c r="S812" s="464"/>
      <c r="T812" s="464"/>
      <c r="U812" s="464"/>
      <c r="V812" s="464"/>
    </row>
    <row r="813" spans="1:22">
      <c r="A813" s="531"/>
      <c r="B813" s="532"/>
      <c r="C813" s="350"/>
      <c r="D813" s="350"/>
      <c r="E813" s="533"/>
      <c r="F813" s="533"/>
      <c r="G813" s="533"/>
      <c r="H813" s="533"/>
      <c r="I813" s="533"/>
      <c r="J813" s="533"/>
      <c r="K813" s="533"/>
      <c r="L813" s="533"/>
      <c r="M813" s="533"/>
      <c r="N813" s="532"/>
      <c r="O813" s="350"/>
      <c r="P813" s="464"/>
      <c r="Q813" s="464"/>
      <c r="R813" s="464"/>
      <c r="S813" s="464"/>
      <c r="T813" s="464"/>
      <c r="U813" s="464"/>
      <c r="V813" s="464"/>
    </row>
    <row r="814" spans="1:22">
      <c r="A814" s="531"/>
      <c r="B814" s="532"/>
      <c r="C814" s="350"/>
      <c r="D814" s="350"/>
      <c r="E814" s="533"/>
      <c r="F814" s="533"/>
      <c r="G814" s="533"/>
      <c r="H814" s="533"/>
      <c r="I814" s="533"/>
      <c r="J814" s="533"/>
      <c r="K814" s="533"/>
      <c r="L814" s="533"/>
      <c r="M814" s="533"/>
      <c r="N814" s="532"/>
      <c r="O814" s="350"/>
      <c r="P814" s="464"/>
      <c r="Q814" s="464"/>
      <c r="R814" s="464"/>
      <c r="S814" s="464"/>
      <c r="T814" s="464"/>
      <c r="U814" s="464"/>
      <c r="V814" s="464"/>
    </row>
    <row r="815" spans="1:22">
      <c r="A815" s="531"/>
      <c r="B815" s="532"/>
      <c r="C815" s="350"/>
      <c r="D815" s="350"/>
      <c r="E815" s="533"/>
      <c r="F815" s="533"/>
      <c r="G815" s="533"/>
      <c r="H815" s="533"/>
      <c r="I815" s="533"/>
      <c r="J815" s="533"/>
      <c r="K815" s="533"/>
      <c r="L815" s="533"/>
      <c r="M815" s="533"/>
      <c r="N815" s="532"/>
      <c r="O815" s="350"/>
      <c r="P815" s="464"/>
      <c r="Q815" s="464"/>
      <c r="R815" s="464"/>
      <c r="S815" s="464"/>
      <c r="T815" s="464"/>
      <c r="U815" s="464"/>
      <c r="V815" s="464"/>
    </row>
    <row r="816" spans="1:22">
      <c r="A816" s="531"/>
      <c r="B816" s="532"/>
      <c r="C816" s="350"/>
      <c r="D816" s="350"/>
      <c r="E816" s="533"/>
      <c r="F816" s="533"/>
      <c r="G816" s="533"/>
      <c r="H816" s="533"/>
      <c r="I816" s="533"/>
      <c r="J816" s="533"/>
      <c r="K816" s="533"/>
      <c r="L816" s="533"/>
      <c r="M816" s="533"/>
      <c r="N816" s="532"/>
      <c r="O816" s="350"/>
      <c r="P816" s="464"/>
      <c r="Q816" s="464"/>
      <c r="R816" s="464"/>
      <c r="S816" s="464"/>
      <c r="T816" s="464"/>
      <c r="U816" s="464"/>
      <c r="V816" s="464"/>
    </row>
    <row r="817" spans="1:22">
      <c r="A817" s="531"/>
      <c r="B817" s="532"/>
      <c r="C817" s="350"/>
      <c r="D817" s="350"/>
      <c r="E817" s="533"/>
      <c r="F817" s="533"/>
      <c r="G817" s="533"/>
      <c r="H817" s="533"/>
      <c r="I817" s="533"/>
      <c r="J817" s="533"/>
      <c r="K817" s="533"/>
      <c r="L817" s="533"/>
      <c r="M817" s="533"/>
      <c r="N817" s="532"/>
      <c r="O817" s="350"/>
      <c r="P817" s="464"/>
      <c r="Q817" s="464"/>
      <c r="R817" s="464"/>
      <c r="S817" s="464"/>
      <c r="T817" s="464"/>
      <c r="U817" s="464"/>
      <c r="V817" s="464"/>
    </row>
    <row r="818" spans="1:22">
      <c r="A818" s="531"/>
      <c r="B818" s="532"/>
      <c r="C818" s="350"/>
      <c r="D818" s="350"/>
      <c r="E818" s="533"/>
      <c r="F818" s="533"/>
      <c r="G818" s="533"/>
      <c r="H818" s="533"/>
      <c r="I818" s="533"/>
      <c r="J818" s="533"/>
      <c r="K818" s="533"/>
      <c r="L818" s="533"/>
      <c r="M818" s="533"/>
      <c r="N818" s="532"/>
      <c r="O818" s="350"/>
      <c r="P818" s="464"/>
      <c r="Q818" s="464"/>
      <c r="R818" s="464"/>
      <c r="S818" s="464"/>
      <c r="T818" s="464"/>
      <c r="U818" s="464"/>
      <c r="V818" s="464"/>
    </row>
    <row r="819" spans="1:22">
      <c r="A819" s="531"/>
      <c r="B819" s="532"/>
      <c r="C819" s="350"/>
      <c r="D819" s="350"/>
      <c r="E819" s="533"/>
      <c r="F819" s="533"/>
      <c r="G819" s="533"/>
      <c r="H819" s="533"/>
      <c r="I819" s="533"/>
      <c r="J819" s="533"/>
      <c r="K819" s="533"/>
      <c r="L819" s="533"/>
      <c r="M819" s="533"/>
      <c r="N819" s="532"/>
      <c r="O819" s="350"/>
      <c r="P819" s="464"/>
      <c r="Q819" s="464"/>
      <c r="R819" s="464"/>
      <c r="S819" s="464"/>
      <c r="T819" s="464"/>
      <c r="U819" s="464"/>
      <c r="V819" s="464"/>
    </row>
    <row r="820" spans="1:22">
      <c r="A820" s="531"/>
      <c r="B820" s="532"/>
      <c r="C820" s="350"/>
      <c r="D820" s="350"/>
      <c r="E820" s="533"/>
      <c r="F820" s="533"/>
      <c r="G820" s="533"/>
      <c r="H820" s="533"/>
      <c r="I820" s="533"/>
      <c r="J820" s="533"/>
      <c r="K820" s="533"/>
      <c r="L820" s="533"/>
      <c r="M820" s="533"/>
      <c r="N820" s="532"/>
      <c r="O820" s="350"/>
      <c r="P820" s="464"/>
      <c r="Q820" s="464"/>
      <c r="R820" s="464"/>
      <c r="S820" s="464"/>
      <c r="T820" s="464"/>
      <c r="U820" s="464"/>
      <c r="V820" s="464"/>
    </row>
    <row r="821" spans="1:22">
      <c r="A821" s="531"/>
      <c r="B821" s="532"/>
      <c r="C821" s="350"/>
      <c r="D821" s="350"/>
      <c r="E821" s="533"/>
      <c r="F821" s="533"/>
      <c r="G821" s="533"/>
      <c r="H821" s="533"/>
      <c r="I821" s="533"/>
      <c r="J821" s="533"/>
      <c r="K821" s="533"/>
      <c r="L821" s="533"/>
      <c r="M821" s="533"/>
      <c r="N821" s="532"/>
      <c r="O821" s="350"/>
      <c r="P821" s="464"/>
      <c r="Q821" s="464"/>
      <c r="R821" s="464"/>
      <c r="S821" s="464"/>
      <c r="T821" s="464"/>
      <c r="U821" s="464"/>
      <c r="V821" s="464"/>
    </row>
    <row r="822" spans="1:22">
      <c r="A822" s="531"/>
      <c r="B822" s="532"/>
      <c r="C822" s="350"/>
      <c r="D822" s="350"/>
      <c r="E822" s="533"/>
      <c r="F822" s="533"/>
      <c r="G822" s="533"/>
      <c r="H822" s="533"/>
      <c r="I822" s="533"/>
      <c r="J822" s="533"/>
      <c r="K822" s="533"/>
      <c r="L822" s="533"/>
      <c r="M822" s="533"/>
      <c r="N822" s="532"/>
      <c r="O822" s="350"/>
      <c r="P822" s="464"/>
      <c r="Q822" s="464"/>
      <c r="R822" s="464"/>
      <c r="S822" s="464"/>
      <c r="T822" s="464"/>
      <c r="U822" s="464"/>
      <c r="V822" s="464"/>
    </row>
    <row r="823" spans="1:22">
      <c r="A823" s="531"/>
      <c r="B823" s="532"/>
      <c r="C823" s="350"/>
      <c r="D823" s="350"/>
      <c r="E823" s="533"/>
      <c r="F823" s="533"/>
      <c r="G823" s="533"/>
      <c r="H823" s="533"/>
      <c r="I823" s="533"/>
      <c r="J823" s="533"/>
      <c r="K823" s="533"/>
      <c r="L823" s="533"/>
      <c r="M823" s="533"/>
      <c r="N823" s="532"/>
      <c r="O823" s="350"/>
      <c r="P823" s="464"/>
      <c r="Q823" s="464"/>
      <c r="R823" s="464"/>
      <c r="S823" s="464"/>
      <c r="T823" s="464"/>
      <c r="U823" s="464"/>
      <c r="V823" s="464"/>
    </row>
    <row r="824" spans="1:22">
      <c r="A824" s="531"/>
      <c r="B824" s="532"/>
      <c r="C824" s="350"/>
      <c r="D824" s="350"/>
      <c r="E824" s="533"/>
      <c r="F824" s="533"/>
      <c r="G824" s="533"/>
      <c r="H824" s="533"/>
      <c r="I824" s="533"/>
      <c r="J824" s="533"/>
      <c r="K824" s="533"/>
      <c r="L824" s="533"/>
      <c r="M824" s="533"/>
      <c r="N824" s="532"/>
      <c r="O824" s="350"/>
      <c r="P824" s="464"/>
      <c r="Q824" s="464"/>
      <c r="R824" s="464"/>
      <c r="S824" s="464"/>
      <c r="T824" s="464"/>
      <c r="U824" s="464"/>
      <c r="V824" s="464"/>
    </row>
    <row r="825" spans="1:22">
      <c r="A825" s="531"/>
      <c r="B825" s="532"/>
      <c r="C825" s="350"/>
      <c r="D825" s="350"/>
      <c r="E825" s="533"/>
      <c r="F825" s="533"/>
      <c r="G825" s="533"/>
      <c r="H825" s="533"/>
      <c r="I825" s="533"/>
      <c r="J825" s="533"/>
      <c r="K825" s="533"/>
      <c r="L825" s="533"/>
      <c r="M825" s="533"/>
      <c r="N825" s="532"/>
      <c r="O825" s="350"/>
      <c r="P825" s="464"/>
      <c r="Q825" s="464"/>
      <c r="R825" s="464"/>
      <c r="S825" s="464"/>
      <c r="T825" s="464"/>
      <c r="U825" s="464"/>
      <c r="V825" s="464"/>
    </row>
    <row r="826" spans="1:22">
      <c r="A826" s="531"/>
      <c r="B826" s="532"/>
      <c r="C826" s="350"/>
      <c r="D826" s="350"/>
      <c r="E826" s="533"/>
      <c r="F826" s="533"/>
      <c r="G826" s="533"/>
      <c r="H826" s="533"/>
      <c r="I826" s="533"/>
      <c r="J826" s="533"/>
      <c r="K826" s="533"/>
      <c r="L826" s="533"/>
      <c r="M826" s="533"/>
      <c r="N826" s="532"/>
      <c r="O826" s="350"/>
      <c r="P826" s="464"/>
      <c r="Q826" s="464"/>
      <c r="R826" s="464"/>
      <c r="S826" s="464"/>
      <c r="T826" s="464"/>
      <c r="U826" s="464"/>
      <c r="V826" s="464"/>
    </row>
    <row r="827" spans="1:22">
      <c r="A827" s="531"/>
      <c r="B827" s="532"/>
      <c r="C827" s="350"/>
      <c r="D827" s="350"/>
      <c r="E827" s="533"/>
      <c r="F827" s="533"/>
      <c r="G827" s="533"/>
      <c r="H827" s="533"/>
      <c r="I827" s="533"/>
      <c r="J827" s="533"/>
      <c r="K827" s="533"/>
      <c r="L827" s="533"/>
      <c r="M827" s="533"/>
      <c r="N827" s="532"/>
      <c r="O827" s="350"/>
      <c r="P827" s="464"/>
      <c r="Q827" s="464"/>
      <c r="R827" s="464"/>
      <c r="S827" s="464"/>
      <c r="T827" s="464"/>
      <c r="U827" s="464"/>
      <c r="V827" s="464"/>
    </row>
    <row r="828" spans="1:22">
      <c r="A828" s="531"/>
      <c r="B828" s="532"/>
      <c r="C828" s="350"/>
      <c r="D828" s="350"/>
      <c r="E828" s="533"/>
      <c r="F828" s="533"/>
      <c r="G828" s="533"/>
      <c r="H828" s="533"/>
      <c r="I828" s="533"/>
      <c r="J828" s="533"/>
      <c r="K828" s="533"/>
      <c r="L828" s="533"/>
      <c r="M828" s="533"/>
      <c r="N828" s="532"/>
      <c r="O828" s="350"/>
      <c r="P828" s="464"/>
      <c r="Q828" s="464"/>
      <c r="R828" s="464"/>
      <c r="S828" s="464"/>
      <c r="T828" s="464"/>
      <c r="U828" s="464"/>
      <c r="V828" s="464"/>
    </row>
    <row r="829" spans="1:22">
      <c r="A829" s="531"/>
      <c r="B829" s="532"/>
      <c r="C829" s="350"/>
      <c r="D829" s="350"/>
      <c r="E829" s="533"/>
      <c r="F829" s="533"/>
      <c r="G829" s="533"/>
      <c r="H829" s="533"/>
      <c r="I829" s="533"/>
      <c r="J829" s="533"/>
      <c r="K829" s="533"/>
      <c r="L829" s="533"/>
      <c r="M829" s="533"/>
      <c r="N829" s="532"/>
      <c r="O829" s="350"/>
      <c r="P829" s="464"/>
      <c r="Q829" s="464"/>
      <c r="R829" s="464"/>
      <c r="S829" s="464"/>
      <c r="T829" s="464"/>
      <c r="U829" s="464"/>
      <c r="V829" s="464"/>
    </row>
    <row r="830" spans="1:22">
      <c r="A830" s="531"/>
      <c r="B830" s="532"/>
      <c r="C830" s="350"/>
      <c r="D830" s="350"/>
      <c r="E830" s="533"/>
      <c r="F830" s="533"/>
      <c r="G830" s="533"/>
      <c r="H830" s="533"/>
      <c r="I830" s="533"/>
      <c r="J830" s="533"/>
      <c r="K830" s="533"/>
      <c r="L830" s="533"/>
      <c r="M830" s="533"/>
      <c r="N830" s="532"/>
      <c r="O830" s="350"/>
      <c r="P830" s="464"/>
      <c r="Q830" s="464"/>
      <c r="R830" s="464"/>
      <c r="S830" s="464"/>
      <c r="T830" s="464"/>
      <c r="U830" s="464"/>
      <c r="V830" s="464"/>
    </row>
    <row r="831" spans="1:22">
      <c r="A831" s="531"/>
      <c r="B831" s="532"/>
      <c r="C831" s="350"/>
      <c r="D831" s="350"/>
      <c r="E831" s="533"/>
      <c r="F831" s="533"/>
      <c r="G831" s="533"/>
      <c r="H831" s="533"/>
      <c r="I831" s="533"/>
      <c r="J831" s="533"/>
      <c r="K831" s="533"/>
      <c r="L831" s="533"/>
      <c r="M831" s="533"/>
      <c r="N831" s="532"/>
      <c r="O831" s="350"/>
      <c r="P831" s="464"/>
      <c r="Q831" s="464"/>
      <c r="R831" s="464"/>
      <c r="S831" s="464"/>
      <c r="T831" s="464"/>
      <c r="U831" s="464"/>
      <c r="V831" s="464"/>
    </row>
    <row r="832" spans="1:22">
      <c r="A832" s="531"/>
      <c r="B832" s="532"/>
      <c r="C832" s="350"/>
      <c r="D832" s="350"/>
      <c r="E832" s="533"/>
      <c r="F832" s="533"/>
      <c r="G832" s="533"/>
      <c r="H832" s="533"/>
      <c r="I832" s="533"/>
      <c r="J832" s="533"/>
      <c r="K832" s="533"/>
      <c r="L832" s="533"/>
      <c r="M832" s="533"/>
      <c r="N832" s="532"/>
      <c r="O832" s="350"/>
      <c r="P832" s="464"/>
      <c r="Q832" s="464"/>
      <c r="R832" s="464"/>
      <c r="S832" s="464"/>
      <c r="T832" s="464"/>
      <c r="U832" s="464"/>
      <c r="V832" s="464"/>
    </row>
    <row r="833" spans="1:22">
      <c r="A833" s="531"/>
      <c r="B833" s="532"/>
      <c r="C833" s="350"/>
      <c r="D833" s="350"/>
      <c r="E833" s="533"/>
      <c r="F833" s="533"/>
      <c r="G833" s="533"/>
      <c r="H833" s="533"/>
      <c r="I833" s="533"/>
      <c r="J833" s="533"/>
      <c r="K833" s="533"/>
      <c r="L833" s="533"/>
      <c r="M833" s="533"/>
      <c r="N833" s="532"/>
      <c r="O833" s="350"/>
      <c r="P833" s="464"/>
      <c r="Q833" s="464"/>
      <c r="R833" s="464"/>
      <c r="S833" s="464"/>
      <c r="T833" s="464"/>
      <c r="U833" s="464"/>
      <c r="V833" s="464"/>
    </row>
    <row r="834" spans="1:22">
      <c r="A834" s="531"/>
      <c r="B834" s="532"/>
      <c r="C834" s="350"/>
      <c r="D834" s="350"/>
      <c r="E834" s="533"/>
      <c r="F834" s="533"/>
      <c r="G834" s="533"/>
      <c r="H834" s="533"/>
      <c r="I834" s="533"/>
      <c r="J834" s="533"/>
      <c r="K834" s="533"/>
      <c r="L834" s="533"/>
      <c r="M834" s="533"/>
      <c r="N834" s="532"/>
      <c r="O834" s="350"/>
      <c r="P834" s="464"/>
      <c r="Q834" s="464"/>
      <c r="R834" s="464"/>
      <c r="S834" s="464"/>
      <c r="T834" s="464"/>
      <c r="U834" s="464"/>
      <c r="V834" s="464"/>
    </row>
    <row r="835" spans="1:22">
      <c r="A835" s="531"/>
      <c r="B835" s="532"/>
      <c r="C835" s="350"/>
      <c r="D835" s="350"/>
      <c r="E835" s="533"/>
      <c r="F835" s="533"/>
      <c r="G835" s="533"/>
      <c r="H835" s="533"/>
      <c r="I835" s="533"/>
      <c r="J835" s="533"/>
      <c r="K835" s="533"/>
      <c r="L835" s="533"/>
      <c r="M835" s="533"/>
      <c r="N835" s="532"/>
      <c r="O835" s="350"/>
      <c r="P835" s="464"/>
      <c r="Q835" s="464"/>
      <c r="R835" s="464"/>
      <c r="S835" s="464"/>
      <c r="T835" s="464"/>
      <c r="U835" s="464"/>
      <c r="V835" s="464"/>
    </row>
    <row r="836" spans="1:22">
      <c r="A836" s="531"/>
      <c r="B836" s="532"/>
      <c r="C836" s="350"/>
      <c r="D836" s="350"/>
      <c r="E836" s="533"/>
      <c r="F836" s="533"/>
      <c r="G836" s="533"/>
      <c r="H836" s="533"/>
      <c r="I836" s="533"/>
      <c r="J836" s="533"/>
      <c r="K836" s="533"/>
      <c r="L836" s="533"/>
      <c r="M836" s="533"/>
      <c r="N836" s="532"/>
      <c r="O836" s="350"/>
      <c r="P836" s="464"/>
      <c r="Q836" s="464"/>
      <c r="R836" s="464"/>
      <c r="S836" s="464"/>
      <c r="T836" s="464"/>
      <c r="U836" s="464"/>
      <c r="V836" s="464"/>
    </row>
    <row r="837" spans="1:22">
      <c r="A837" s="531"/>
      <c r="B837" s="532"/>
      <c r="C837" s="350"/>
      <c r="D837" s="350"/>
      <c r="E837" s="533"/>
      <c r="F837" s="533"/>
      <c r="G837" s="533"/>
      <c r="H837" s="533"/>
      <c r="I837" s="533"/>
      <c r="J837" s="533"/>
      <c r="K837" s="533"/>
      <c r="L837" s="533"/>
      <c r="M837" s="533"/>
      <c r="N837" s="532"/>
      <c r="O837" s="350"/>
      <c r="P837" s="464"/>
      <c r="Q837" s="464"/>
      <c r="R837" s="464"/>
      <c r="S837" s="464"/>
      <c r="T837" s="464"/>
      <c r="U837" s="464"/>
      <c r="V837" s="464"/>
    </row>
    <row r="838" spans="1:22">
      <c r="A838" s="531"/>
      <c r="B838" s="532"/>
      <c r="C838" s="350"/>
      <c r="D838" s="350"/>
      <c r="E838" s="533"/>
      <c r="F838" s="533"/>
      <c r="G838" s="533"/>
      <c r="H838" s="533"/>
      <c r="I838" s="533"/>
      <c r="J838" s="533"/>
      <c r="K838" s="533"/>
      <c r="L838" s="533"/>
      <c r="M838" s="533"/>
      <c r="N838" s="532"/>
      <c r="O838" s="350"/>
      <c r="P838" s="464"/>
      <c r="Q838" s="464"/>
      <c r="R838" s="464"/>
      <c r="S838" s="464"/>
      <c r="T838" s="464"/>
      <c r="U838" s="464"/>
      <c r="V838" s="464"/>
    </row>
    <row r="839" spans="1:22">
      <c r="A839" s="531"/>
      <c r="B839" s="532"/>
      <c r="C839" s="350"/>
      <c r="D839" s="350"/>
      <c r="E839" s="533"/>
      <c r="F839" s="533"/>
      <c r="G839" s="533"/>
      <c r="H839" s="533"/>
      <c r="I839" s="533"/>
      <c r="J839" s="533"/>
      <c r="K839" s="533"/>
      <c r="L839" s="533"/>
      <c r="M839" s="533"/>
      <c r="N839" s="532"/>
      <c r="O839" s="350"/>
      <c r="P839" s="464"/>
      <c r="Q839" s="464"/>
      <c r="R839" s="464"/>
      <c r="S839" s="464"/>
      <c r="T839" s="464"/>
      <c r="U839" s="464"/>
      <c r="V839" s="464"/>
    </row>
    <row r="840" spans="1:22">
      <c r="A840" s="531"/>
      <c r="B840" s="532"/>
      <c r="C840" s="350"/>
      <c r="D840" s="350"/>
      <c r="E840" s="533"/>
      <c r="F840" s="533"/>
      <c r="G840" s="533"/>
      <c r="H840" s="533"/>
      <c r="I840" s="533"/>
      <c r="J840" s="533"/>
      <c r="K840" s="533"/>
      <c r="L840" s="533"/>
      <c r="M840" s="533"/>
      <c r="N840" s="532"/>
      <c r="O840" s="350"/>
      <c r="P840" s="464"/>
      <c r="Q840" s="464"/>
      <c r="R840" s="464"/>
      <c r="S840" s="464"/>
      <c r="T840" s="464"/>
      <c r="U840" s="464"/>
      <c r="V840" s="464"/>
    </row>
    <row r="841" spans="1:22">
      <c r="A841" s="531"/>
      <c r="B841" s="532"/>
      <c r="C841" s="350"/>
      <c r="D841" s="350"/>
      <c r="E841" s="533"/>
      <c r="F841" s="533"/>
      <c r="G841" s="533"/>
      <c r="H841" s="533"/>
      <c r="I841" s="533"/>
      <c r="J841" s="533"/>
      <c r="K841" s="533"/>
      <c r="L841" s="533"/>
      <c r="M841" s="533"/>
      <c r="N841" s="532"/>
      <c r="O841" s="350"/>
      <c r="P841" s="464"/>
      <c r="Q841" s="464"/>
      <c r="R841" s="464"/>
      <c r="S841" s="464"/>
      <c r="T841" s="464"/>
      <c r="U841" s="464"/>
      <c r="V841" s="464"/>
    </row>
    <row r="842" spans="1:22">
      <c r="A842" s="531"/>
      <c r="B842" s="532"/>
      <c r="C842" s="350"/>
      <c r="D842" s="350"/>
      <c r="E842" s="533"/>
      <c r="F842" s="533"/>
      <c r="G842" s="533"/>
      <c r="H842" s="533"/>
      <c r="I842" s="533"/>
      <c r="J842" s="533"/>
      <c r="K842" s="533"/>
      <c r="L842" s="533"/>
      <c r="M842" s="533"/>
      <c r="N842" s="532"/>
      <c r="O842" s="350"/>
      <c r="P842" s="464"/>
      <c r="Q842" s="464"/>
      <c r="R842" s="464"/>
      <c r="S842" s="464"/>
      <c r="T842" s="464"/>
      <c r="U842" s="464"/>
      <c r="V842" s="464"/>
    </row>
    <row r="843" spans="1:22">
      <c r="A843" s="531"/>
      <c r="B843" s="532"/>
      <c r="C843" s="350"/>
      <c r="D843" s="350"/>
      <c r="E843" s="533"/>
      <c r="F843" s="533"/>
      <c r="G843" s="533"/>
      <c r="H843" s="533"/>
      <c r="I843" s="533"/>
      <c r="J843" s="533"/>
      <c r="K843" s="533"/>
      <c r="L843" s="533"/>
      <c r="M843" s="533"/>
      <c r="N843" s="532"/>
      <c r="O843" s="350"/>
      <c r="P843" s="464"/>
      <c r="Q843" s="464"/>
      <c r="R843" s="464"/>
      <c r="S843" s="464"/>
      <c r="T843" s="464"/>
      <c r="U843" s="464"/>
      <c r="V843" s="464"/>
    </row>
    <row r="844" spans="1:22">
      <c r="A844" s="531"/>
      <c r="B844" s="532"/>
      <c r="C844" s="350"/>
      <c r="D844" s="350"/>
      <c r="E844" s="533"/>
      <c r="F844" s="533"/>
      <c r="G844" s="533"/>
      <c r="H844" s="533"/>
      <c r="I844" s="533"/>
      <c r="J844" s="533"/>
      <c r="K844" s="533"/>
      <c r="L844" s="533"/>
      <c r="M844" s="533"/>
      <c r="N844" s="532"/>
      <c r="O844" s="350"/>
      <c r="P844" s="464"/>
      <c r="Q844" s="464"/>
      <c r="R844" s="464"/>
      <c r="S844" s="464"/>
      <c r="T844" s="464"/>
      <c r="U844" s="464"/>
      <c r="V844" s="464"/>
    </row>
    <row r="845" spans="1:22">
      <c r="A845" s="531"/>
      <c r="B845" s="532"/>
      <c r="C845" s="350"/>
      <c r="D845" s="350"/>
      <c r="E845" s="533"/>
      <c r="F845" s="533"/>
      <c r="G845" s="533"/>
      <c r="H845" s="533"/>
      <c r="I845" s="533"/>
      <c r="J845" s="533"/>
      <c r="K845" s="533"/>
      <c r="L845" s="533"/>
      <c r="M845" s="533"/>
      <c r="N845" s="532"/>
      <c r="O845" s="350"/>
      <c r="P845" s="464"/>
      <c r="Q845" s="464"/>
      <c r="R845" s="464"/>
      <c r="S845" s="464"/>
      <c r="T845" s="464"/>
      <c r="U845" s="464"/>
      <c r="V845" s="464"/>
    </row>
    <row r="846" spans="1:22">
      <c r="A846" s="531"/>
      <c r="B846" s="532"/>
      <c r="C846" s="350"/>
      <c r="D846" s="350"/>
      <c r="E846" s="533"/>
      <c r="F846" s="533"/>
      <c r="G846" s="533"/>
      <c r="H846" s="533"/>
      <c r="I846" s="533"/>
      <c r="J846" s="533"/>
      <c r="K846" s="533"/>
      <c r="L846" s="533"/>
      <c r="M846" s="533"/>
      <c r="N846" s="532"/>
      <c r="O846" s="350"/>
      <c r="P846" s="464"/>
      <c r="Q846" s="464"/>
      <c r="R846" s="464"/>
      <c r="S846" s="464"/>
      <c r="T846" s="464"/>
      <c r="U846" s="464"/>
      <c r="V846" s="464"/>
    </row>
    <row r="847" spans="1:22">
      <c r="A847" s="531"/>
      <c r="B847" s="532"/>
      <c r="C847" s="350"/>
      <c r="D847" s="350"/>
      <c r="E847" s="533"/>
      <c r="F847" s="533"/>
      <c r="G847" s="533"/>
      <c r="H847" s="533"/>
      <c r="I847" s="533"/>
      <c r="J847" s="533"/>
      <c r="K847" s="533"/>
      <c r="L847" s="533"/>
      <c r="M847" s="533"/>
      <c r="N847" s="532"/>
      <c r="O847" s="350"/>
      <c r="P847" s="464"/>
      <c r="Q847" s="464"/>
      <c r="R847" s="464"/>
      <c r="S847" s="464"/>
      <c r="T847" s="464"/>
      <c r="U847" s="464"/>
      <c r="V847" s="464"/>
    </row>
    <row r="848" spans="1:22">
      <c r="A848" s="531"/>
      <c r="B848" s="532"/>
      <c r="C848" s="350"/>
      <c r="D848" s="350"/>
      <c r="E848" s="533"/>
      <c r="F848" s="533"/>
      <c r="G848" s="533"/>
      <c r="H848" s="533"/>
      <c r="I848" s="533"/>
      <c r="J848" s="533"/>
      <c r="K848" s="533"/>
      <c r="L848" s="533"/>
      <c r="M848" s="533"/>
      <c r="N848" s="532"/>
      <c r="O848" s="350"/>
      <c r="P848" s="464"/>
      <c r="Q848" s="464"/>
      <c r="R848" s="464"/>
      <c r="S848" s="464"/>
      <c r="T848" s="464"/>
      <c r="U848" s="464"/>
      <c r="V848" s="464"/>
    </row>
    <row r="849" spans="1:22">
      <c r="A849" s="531"/>
      <c r="B849" s="532"/>
      <c r="C849" s="350"/>
      <c r="D849" s="350"/>
      <c r="E849" s="533"/>
      <c r="F849" s="533"/>
      <c r="G849" s="533"/>
      <c r="H849" s="533"/>
      <c r="I849" s="533"/>
      <c r="J849" s="533"/>
      <c r="K849" s="533"/>
      <c r="L849" s="533"/>
      <c r="M849" s="533"/>
      <c r="N849" s="532"/>
      <c r="O849" s="350"/>
      <c r="P849" s="464"/>
      <c r="Q849" s="464"/>
      <c r="R849" s="464"/>
      <c r="S849" s="464"/>
      <c r="T849" s="464"/>
      <c r="U849" s="464"/>
      <c r="V849" s="464"/>
    </row>
    <row r="850" spans="1:22">
      <c r="A850" s="531"/>
      <c r="B850" s="532"/>
      <c r="C850" s="350"/>
      <c r="D850" s="350"/>
      <c r="E850" s="533"/>
      <c r="F850" s="533"/>
      <c r="G850" s="533"/>
      <c r="H850" s="533"/>
      <c r="I850" s="533"/>
      <c r="J850" s="533"/>
      <c r="K850" s="533"/>
      <c r="L850" s="533"/>
      <c r="M850" s="533"/>
      <c r="N850" s="532"/>
      <c r="O850" s="350"/>
      <c r="P850" s="464"/>
      <c r="Q850" s="464"/>
      <c r="R850" s="464"/>
      <c r="S850" s="464"/>
      <c r="T850" s="464"/>
      <c r="U850" s="464"/>
      <c r="V850" s="464"/>
    </row>
    <row r="851" spans="1:22">
      <c r="A851" s="531"/>
      <c r="B851" s="532"/>
      <c r="C851" s="350"/>
      <c r="D851" s="350"/>
      <c r="E851" s="533"/>
      <c r="F851" s="533"/>
      <c r="G851" s="533"/>
      <c r="H851" s="533"/>
      <c r="I851" s="533"/>
      <c r="J851" s="533"/>
      <c r="K851" s="533"/>
      <c r="L851" s="533"/>
      <c r="M851" s="533"/>
      <c r="N851" s="532"/>
      <c r="O851" s="350"/>
      <c r="P851" s="464"/>
      <c r="Q851" s="464"/>
      <c r="R851" s="464"/>
      <c r="S851" s="464"/>
      <c r="T851" s="464"/>
      <c r="U851" s="464"/>
      <c r="V851" s="464"/>
    </row>
    <row r="852" spans="1:22">
      <c r="A852" s="531"/>
      <c r="B852" s="532"/>
      <c r="C852" s="350"/>
      <c r="D852" s="350"/>
      <c r="E852" s="533"/>
      <c r="F852" s="533"/>
      <c r="G852" s="533"/>
      <c r="H852" s="533"/>
      <c r="I852" s="533"/>
      <c r="J852" s="533"/>
      <c r="K852" s="533"/>
      <c r="L852" s="533"/>
      <c r="M852" s="533"/>
      <c r="N852" s="532"/>
      <c r="O852" s="350"/>
      <c r="P852" s="464"/>
      <c r="Q852" s="464"/>
      <c r="R852" s="464"/>
      <c r="S852" s="464"/>
      <c r="T852" s="464"/>
      <c r="U852" s="464"/>
      <c r="V852" s="464"/>
    </row>
    <row r="853" spans="1:22">
      <c r="A853" s="531"/>
      <c r="B853" s="532"/>
      <c r="C853" s="350"/>
      <c r="D853" s="350"/>
      <c r="E853" s="533"/>
      <c r="F853" s="533"/>
      <c r="G853" s="533"/>
      <c r="H853" s="533"/>
      <c r="I853" s="533"/>
      <c r="J853" s="533"/>
      <c r="K853" s="533"/>
      <c r="L853" s="533"/>
      <c r="M853" s="533"/>
      <c r="N853" s="532"/>
      <c r="O853" s="350"/>
      <c r="P853" s="464"/>
      <c r="Q853" s="464"/>
      <c r="R853" s="464"/>
      <c r="S853" s="464"/>
      <c r="T853" s="464"/>
      <c r="U853" s="464"/>
      <c r="V853" s="464"/>
    </row>
    <row r="854" spans="1:22">
      <c r="A854" s="531"/>
      <c r="B854" s="532"/>
      <c r="C854" s="350"/>
      <c r="D854" s="350"/>
      <c r="E854" s="533"/>
      <c r="F854" s="533"/>
      <c r="G854" s="533"/>
      <c r="H854" s="533"/>
      <c r="I854" s="533"/>
      <c r="J854" s="533"/>
      <c r="K854" s="533"/>
      <c r="L854" s="533"/>
      <c r="M854" s="533"/>
      <c r="N854" s="532"/>
      <c r="O854" s="350"/>
      <c r="P854" s="464"/>
      <c r="Q854" s="464"/>
      <c r="R854" s="464"/>
      <c r="S854" s="464"/>
      <c r="T854" s="464"/>
      <c r="U854" s="464"/>
      <c r="V854" s="464"/>
    </row>
    <row r="855" spans="1:22">
      <c r="A855" s="531"/>
      <c r="B855" s="532"/>
      <c r="C855" s="350"/>
      <c r="D855" s="350"/>
      <c r="E855" s="533"/>
      <c r="F855" s="533"/>
      <c r="G855" s="533"/>
      <c r="H855" s="533"/>
      <c r="I855" s="533"/>
      <c r="J855" s="533"/>
      <c r="K855" s="533"/>
      <c r="L855" s="533"/>
      <c r="M855" s="533"/>
      <c r="N855" s="532"/>
      <c r="O855" s="350"/>
      <c r="P855" s="464"/>
      <c r="Q855" s="464"/>
      <c r="R855" s="464"/>
      <c r="S855" s="464"/>
      <c r="T855" s="464"/>
      <c r="U855" s="464"/>
      <c r="V855" s="464"/>
    </row>
    <row r="856" spans="1:22">
      <c r="A856" s="531"/>
      <c r="B856" s="532"/>
      <c r="C856" s="350"/>
      <c r="D856" s="350"/>
      <c r="E856" s="533"/>
      <c r="F856" s="533"/>
      <c r="G856" s="533"/>
      <c r="H856" s="533"/>
      <c r="I856" s="533"/>
      <c r="J856" s="533"/>
      <c r="K856" s="533"/>
      <c r="L856" s="533"/>
      <c r="M856" s="533"/>
      <c r="N856" s="532"/>
      <c r="O856" s="350"/>
      <c r="P856" s="464"/>
      <c r="Q856" s="464"/>
      <c r="R856" s="464"/>
      <c r="S856" s="464"/>
      <c r="T856" s="464"/>
      <c r="U856" s="464"/>
      <c r="V856" s="464"/>
    </row>
    <row r="857" spans="1:22">
      <c r="A857" s="531"/>
      <c r="B857" s="532"/>
      <c r="C857" s="350"/>
      <c r="D857" s="350"/>
      <c r="E857" s="533"/>
      <c r="F857" s="533"/>
      <c r="G857" s="533"/>
      <c r="H857" s="533"/>
      <c r="I857" s="533"/>
      <c r="J857" s="533"/>
      <c r="K857" s="533"/>
      <c r="L857" s="533"/>
      <c r="M857" s="533"/>
      <c r="N857" s="532"/>
      <c r="O857" s="350"/>
      <c r="P857" s="464"/>
      <c r="Q857" s="464"/>
      <c r="R857" s="464"/>
      <c r="S857" s="464"/>
      <c r="T857" s="464"/>
      <c r="U857" s="464"/>
      <c r="V857" s="464"/>
    </row>
    <row r="858" spans="1:22">
      <c r="A858" s="531"/>
      <c r="B858" s="532"/>
      <c r="C858" s="350"/>
      <c r="D858" s="350"/>
      <c r="E858" s="533"/>
      <c r="F858" s="533"/>
      <c r="G858" s="533"/>
      <c r="H858" s="533"/>
      <c r="I858" s="533"/>
      <c r="J858" s="533"/>
      <c r="K858" s="533"/>
      <c r="L858" s="533"/>
      <c r="M858" s="533"/>
      <c r="N858" s="532"/>
      <c r="O858" s="350"/>
      <c r="P858" s="464"/>
      <c r="Q858" s="464"/>
      <c r="R858" s="464"/>
      <c r="S858" s="464"/>
      <c r="T858" s="464"/>
      <c r="U858" s="464"/>
      <c r="V858" s="464"/>
    </row>
    <row r="859" spans="1:22">
      <c r="A859" s="531"/>
      <c r="B859" s="532"/>
      <c r="C859" s="350"/>
      <c r="D859" s="350"/>
      <c r="E859" s="533"/>
      <c r="F859" s="533"/>
      <c r="G859" s="533"/>
      <c r="H859" s="533"/>
      <c r="I859" s="533"/>
      <c r="J859" s="533"/>
      <c r="K859" s="533"/>
      <c r="L859" s="533"/>
      <c r="M859" s="533"/>
      <c r="N859" s="532"/>
      <c r="O859" s="350"/>
      <c r="P859" s="464"/>
      <c r="Q859" s="464"/>
      <c r="R859" s="464"/>
      <c r="S859" s="464"/>
      <c r="T859" s="464"/>
      <c r="U859" s="464"/>
      <c r="V859" s="464"/>
    </row>
    <row r="860" spans="1:22">
      <c r="A860" s="531"/>
      <c r="B860" s="532"/>
      <c r="C860" s="350"/>
      <c r="D860" s="350"/>
      <c r="E860" s="533"/>
      <c r="F860" s="533"/>
      <c r="G860" s="533"/>
      <c r="H860" s="533"/>
      <c r="I860" s="533"/>
      <c r="J860" s="533"/>
      <c r="K860" s="533"/>
      <c r="L860" s="533"/>
      <c r="M860" s="533"/>
      <c r="N860" s="532"/>
      <c r="O860" s="350"/>
      <c r="P860" s="464"/>
      <c r="Q860" s="464"/>
      <c r="R860" s="464"/>
      <c r="S860" s="464"/>
      <c r="T860" s="464"/>
      <c r="U860" s="464"/>
      <c r="V860" s="464"/>
    </row>
    <row r="861" spans="1:22">
      <c r="A861" s="531"/>
      <c r="B861" s="532"/>
      <c r="C861" s="350"/>
      <c r="D861" s="350"/>
      <c r="E861" s="533"/>
      <c r="F861" s="533"/>
      <c r="G861" s="533"/>
      <c r="H861" s="533"/>
      <c r="I861" s="533"/>
      <c r="J861" s="533"/>
      <c r="K861" s="533"/>
      <c r="L861" s="533"/>
      <c r="M861" s="533"/>
      <c r="N861" s="532"/>
      <c r="O861" s="350"/>
      <c r="P861" s="464"/>
      <c r="Q861" s="464"/>
      <c r="R861" s="464"/>
      <c r="S861" s="464"/>
      <c r="T861" s="464"/>
      <c r="U861" s="464"/>
      <c r="V861" s="464"/>
    </row>
    <row r="862" spans="1:22">
      <c r="A862" s="531"/>
      <c r="B862" s="532"/>
      <c r="C862" s="350"/>
      <c r="D862" s="350"/>
      <c r="E862" s="533"/>
      <c r="F862" s="533"/>
      <c r="G862" s="533"/>
      <c r="H862" s="533"/>
      <c r="I862" s="533"/>
      <c r="J862" s="533"/>
      <c r="K862" s="533"/>
      <c r="L862" s="533"/>
      <c r="M862" s="533"/>
      <c r="N862" s="532"/>
      <c r="O862" s="350"/>
      <c r="P862" s="464"/>
      <c r="Q862" s="464"/>
      <c r="R862" s="464"/>
      <c r="S862" s="464"/>
      <c r="T862" s="464"/>
      <c r="U862" s="464"/>
      <c r="V862" s="464"/>
    </row>
    <row r="863" spans="1:22">
      <c r="A863" s="531"/>
      <c r="B863" s="532"/>
      <c r="C863" s="350"/>
      <c r="D863" s="350"/>
      <c r="E863" s="533"/>
      <c r="F863" s="533"/>
      <c r="G863" s="533"/>
      <c r="H863" s="533"/>
      <c r="I863" s="533"/>
      <c r="J863" s="533"/>
      <c r="K863" s="533"/>
      <c r="L863" s="533"/>
      <c r="M863" s="533"/>
      <c r="N863" s="532"/>
      <c r="O863" s="350"/>
      <c r="P863" s="464"/>
      <c r="Q863" s="464"/>
      <c r="R863" s="464"/>
      <c r="S863" s="464"/>
      <c r="T863" s="464"/>
      <c r="U863" s="464"/>
      <c r="V863" s="464"/>
    </row>
    <row r="864" spans="1:22">
      <c r="A864" s="531"/>
      <c r="B864" s="532"/>
      <c r="C864" s="350"/>
      <c r="D864" s="350"/>
      <c r="E864" s="533"/>
      <c r="F864" s="533"/>
      <c r="G864" s="533"/>
      <c r="H864" s="533"/>
      <c r="I864" s="533"/>
      <c r="J864" s="533"/>
      <c r="K864" s="533"/>
      <c r="L864" s="533"/>
      <c r="M864" s="533"/>
      <c r="N864" s="532"/>
      <c r="O864" s="350"/>
      <c r="P864" s="464"/>
      <c r="Q864" s="464"/>
      <c r="R864" s="464"/>
      <c r="S864" s="464"/>
      <c r="T864" s="464"/>
      <c r="U864" s="464"/>
      <c r="V864" s="464"/>
    </row>
    <row r="865" spans="1:22">
      <c r="A865" s="531"/>
      <c r="B865" s="532"/>
      <c r="C865" s="350"/>
      <c r="D865" s="350"/>
      <c r="E865" s="533"/>
      <c r="F865" s="533"/>
      <c r="G865" s="533"/>
      <c r="H865" s="533"/>
      <c r="I865" s="533"/>
      <c r="J865" s="533"/>
      <c r="K865" s="533"/>
      <c r="L865" s="533"/>
      <c r="M865" s="533"/>
      <c r="N865" s="532"/>
      <c r="O865" s="350"/>
      <c r="P865" s="464"/>
      <c r="Q865" s="464"/>
      <c r="R865" s="464"/>
      <c r="S865" s="464"/>
      <c r="T865" s="464"/>
      <c r="U865" s="464"/>
      <c r="V865" s="464"/>
    </row>
    <row r="866" spans="1:22">
      <c r="A866" s="531"/>
      <c r="B866" s="532"/>
      <c r="C866" s="350"/>
      <c r="D866" s="350"/>
      <c r="E866" s="533"/>
      <c r="F866" s="533"/>
      <c r="G866" s="533"/>
      <c r="H866" s="533"/>
      <c r="I866" s="533"/>
      <c r="J866" s="533"/>
      <c r="K866" s="533"/>
      <c r="L866" s="533"/>
      <c r="M866" s="533"/>
      <c r="N866" s="532"/>
      <c r="O866" s="350"/>
      <c r="P866" s="464"/>
      <c r="Q866" s="464"/>
      <c r="R866" s="464"/>
      <c r="S866" s="464"/>
      <c r="T866" s="464"/>
      <c r="U866" s="464"/>
      <c r="V866" s="464"/>
    </row>
    <row r="867" spans="1:22">
      <c r="A867" s="531"/>
      <c r="B867" s="532"/>
      <c r="C867" s="350"/>
      <c r="D867" s="350"/>
      <c r="E867" s="533"/>
      <c r="F867" s="533"/>
      <c r="G867" s="533"/>
      <c r="H867" s="533"/>
      <c r="I867" s="533"/>
      <c r="J867" s="533"/>
      <c r="K867" s="533"/>
      <c r="L867" s="533"/>
      <c r="M867" s="533"/>
      <c r="N867" s="532"/>
      <c r="O867" s="350"/>
      <c r="P867" s="464"/>
      <c r="Q867" s="464"/>
      <c r="R867" s="464"/>
      <c r="S867" s="464"/>
      <c r="T867" s="464"/>
      <c r="U867" s="464"/>
      <c r="V867" s="464"/>
    </row>
    <row r="868" spans="1:22">
      <c r="A868" s="531"/>
      <c r="B868" s="532"/>
      <c r="C868" s="350"/>
      <c r="D868" s="350"/>
      <c r="E868" s="533"/>
      <c r="F868" s="533"/>
      <c r="G868" s="533"/>
      <c r="H868" s="533"/>
      <c r="I868" s="533"/>
      <c r="J868" s="533"/>
      <c r="K868" s="533"/>
      <c r="L868" s="533"/>
      <c r="M868" s="533"/>
      <c r="N868" s="532"/>
      <c r="O868" s="350"/>
      <c r="P868" s="464"/>
      <c r="Q868" s="464"/>
      <c r="R868" s="464"/>
      <c r="S868" s="464"/>
      <c r="T868" s="464"/>
      <c r="U868" s="464"/>
      <c r="V868" s="464"/>
    </row>
    <row r="869" spans="1:22">
      <c r="A869" s="531"/>
      <c r="B869" s="532"/>
      <c r="C869" s="350"/>
      <c r="D869" s="350"/>
      <c r="E869" s="533"/>
      <c r="F869" s="533"/>
      <c r="G869" s="533"/>
      <c r="H869" s="533"/>
      <c r="I869" s="533"/>
      <c r="J869" s="533"/>
      <c r="K869" s="533"/>
      <c r="L869" s="533"/>
      <c r="M869" s="533"/>
      <c r="N869" s="532"/>
      <c r="O869" s="350"/>
      <c r="P869" s="464"/>
      <c r="Q869" s="464"/>
      <c r="R869" s="464"/>
      <c r="S869" s="464"/>
      <c r="T869" s="464"/>
      <c r="U869" s="464"/>
      <c r="V869" s="464"/>
    </row>
    <row r="870" spans="1:22">
      <c r="A870" s="531"/>
      <c r="B870" s="532"/>
      <c r="C870" s="350"/>
      <c r="D870" s="350"/>
      <c r="E870" s="533"/>
      <c r="F870" s="533"/>
      <c r="G870" s="533"/>
      <c r="H870" s="533"/>
      <c r="I870" s="533"/>
      <c r="J870" s="533"/>
      <c r="K870" s="533"/>
      <c r="L870" s="533"/>
      <c r="M870" s="533"/>
      <c r="N870" s="532"/>
      <c r="O870" s="350"/>
      <c r="P870" s="464"/>
      <c r="Q870" s="464"/>
      <c r="R870" s="464"/>
      <c r="S870" s="464"/>
      <c r="T870" s="464"/>
      <c r="U870" s="464"/>
      <c r="V870" s="464"/>
    </row>
    <row r="871" spans="1:22">
      <c r="A871" s="531"/>
      <c r="B871" s="532"/>
      <c r="C871" s="350"/>
      <c r="D871" s="350"/>
      <c r="E871" s="533"/>
      <c r="F871" s="533"/>
      <c r="G871" s="533"/>
      <c r="H871" s="533"/>
      <c r="I871" s="533"/>
      <c r="J871" s="533"/>
      <c r="K871" s="533"/>
      <c r="L871" s="533"/>
      <c r="M871" s="533"/>
      <c r="N871" s="532"/>
      <c r="O871" s="350"/>
      <c r="P871" s="464"/>
      <c r="Q871" s="464"/>
      <c r="R871" s="464"/>
      <c r="S871" s="464"/>
      <c r="T871" s="464"/>
      <c r="U871" s="464"/>
      <c r="V871" s="464"/>
    </row>
    <row r="872" spans="1:22">
      <c r="A872" s="531"/>
      <c r="B872" s="532"/>
      <c r="C872" s="350"/>
      <c r="D872" s="350"/>
      <c r="E872" s="533"/>
      <c r="F872" s="533"/>
      <c r="G872" s="533"/>
      <c r="H872" s="533"/>
      <c r="I872" s="533"/>
      <c r="J872" s="533"/>
      <c r="K872" s="533"/>
      <c r="L872" s="533"/>
      <c r="M872" s="533"/>
      <c r="N872" s="532"/>
      <c r="O872" s="350"/>
      <c r="P872" s="464"/>
      <c r="Q872" s="464"/>
      <c r="R872" s="464"/>
      <c r="S872" s="464"/>
      <c r="T872" s="464"/>
      <c r="U872" s="464"/>
      <c r="V872" s="464"/>
    </row>
    <row r="873" spans="1:22">
      <c r="A873" s="531"/>
      <c r="B873" s="532"/>
      <c r="C873" s="350"/>
      <c r="D873" s="350"/>
      <c r="E873" s="533"/>
      <c r="F873" s="533"/>
      <c r="G873" s="533"/>
      <c r="H873" s="533"/>
      <c r="I873" s="533"/>
      <c r="J873" s="533"/>
      <c r="K873" s="533"/>
      <c r="L873" s="533"/>
      <c r="M873" s="533"/>
      <c r="N873" s="532"/>
      <c r="O873" s="350"/>
      <c r="P873" s="464"/>
      <c r="Q873" s="464"/>
      <c r="R873" s="464"/>
      <c r="S873" s="464"/>
      <c r="T873" s="464"/>
      <c r="U873" s="464"/>
      <c r="V873" s="464"/>
    </row>
    <row r="874" spans="1:22">
      <c r="A874" s="531"/>
      <c r="B874" s="532"/>
      <c r="C874" s="350"/>
      <c r="D874" s="350"/>
      <c r="E874" s="533"/>
      <c r="F874" s="533"/>
      <c r="G874" s="533"/>
      <c r="H874" s="533"/>
      <c r="I874" s="533"/>
      <c r="J874" s="533"/>
      <c r="K874" s="533"/>
      <c r="L874" s="533"/>
      <c r="M874" s="533"/>
      <c r="N874" s="532"/>
      <c r="O874" s="350"/>
      <c r="P874" s="464"/>
      <c r="Q874" s="464"/>
      <c r="R874" s="464"/>
      <c r="S874" s="464"/>
      <c r="T874" s="464"/>
      <c r="U874" s="464"/>
      <c r="V874" s="464"/>
    </row>
    <row r="875" spans="1:22">
      <c r="A875" s="531"/>
      <c r="B875" s="532"/>
      <c r="C875" s="350"/>
      <c r="D875" s="350"/>
      <c r="E875" s="533"/>
      <c r="F875" s="533"/>
      <c r="G875" s="533"/>
      <c r="H875" s="533"/>
      <c r="I875" s="533"/>
      <c r="J875" s="533"/>
      <c r="K875" s="533"/>
      <c r="L875" s="533"/>
      <c r="M875" s="533"/>
      <c r="N875" s="532"/>
      <c r="O875" s="350"/>
      <c r="P875" s="464"/>
      <c r="Q875" s="464"/>
      <c r="R875" s="464"/>
      <c r="S875" s="464"/>
      <c r="T875" s="464"/>
      <c r="U875" s="464"/>
      <c r="V875" s="464"/>
    </row>
    <row r="876" spans="1:22">
      <c r="A876" s="531"/>
      <c r="B876" s="532"/>
      <c r="C876" s="350"/>
      <c r="D876" s="350"/>
      <c r="E876" s="533"/>
      <c r="F876" s="533"/>
      <c r="G876" s="533"/>
      <c r="H876" s="533"/>
      <c r="I876" s="533"/>
      <c r="J876" s="533"/>
      <c r="K876" s="533"/>
      <c r="L876" s="533"/>
      <c r="M876" s="533"/>
      <c r="N876" s="532"/>
      <c r="O876" s="350"/>
      <c r="P876" s="464"/>
      <c r="Q876" s="464"/>
      <c r="R876" s="464"/>
      <c r="S876" s="464"/>
      <c r="T876" s="464"/>
      <c r="U876" s="464"/>
      <c r="V876" s="464"/>
    </row>
    <row r="877" spans="1:22">
      <c r="A877" s="531"/>
      <c r="B877" s="532"/>
      <c r="C877" s="350"/>
      <c r="D877" s="350"/>
      <c r="E877" s="533"/>
      <c r="F877" s="533"/>
      <c r="G877" s="533"/>
      <c r="H877" s="533"/>
      <c r="I877" s="533"/>
      <c r="J877" s="533"/>
      <c r="K877" s="533"/>
      <c r="L877" s="533"/>
      <c r="M877" s="533"/>
      <c r="N877" s="532"/>
      <c r="O877" s="350"/>
      <c r="P877" s="464"/>
      <c r="Q877" s="464"/>
      <c r="R877" s="464"/>
      <c r="S877" s="464"/>
      <c r="T877" s="464"/>
      <c r="U877" s="464"/>
      <c r="V877" s="464"/>
    </row>
    <row r="878" spans="1:22">
      <c r="A878" s="531"/>
      <c r="B878" s="532"/>
      <c r="C878" s="350"/>
      <c r="D878" s="350"/>
      <c r="E878" s="533"/>
      <c r="F878" s="533"/>
      <c r="G878" s="533"/>
      <c r="H878" s="533"/>
      <c r="I878" s="533"/>
      <c r="J878" s="533"/>
      <c r="K878" s="533"/>
      <c r="L878" s="533"/>
      <c r="M878" s="533"/>
      <c r="N878" s="532"/>
      <c r="O878" s="350"/>
      <c r="P878" s="464"/>
      <c r="Q878" s="464"/>
      <c r="R878" s="464"/>
      <c r="S878" s="464"/>
      <c r="T878" s="464"/>
      <c r="U878" s="464"/>
      <c r="V878" s="464"/>
    </row>
    <row r="879" spans="1:22">
      <c r="A879" s="531"/>
      <c r="B879" s="532"/>
      <c r="C879" s="350"/>
      <c r="D879" s="350"/>
      <c r="E879" s="533"/>
      <c r="F879" s="533"/>
      <c r="G879" s="533"/>
      <c r="H879" s="533"/>
      <c r="I879" s="533"/>
      <c r="J879" s="533"/>
      <c r="K879" s="533"/>
      <c r="L879" s="533"/>
      <c r="M879" s="533"/>
      <c r="N879" s="532"/>
      <c r="O879" s="350"/>
      <c r="P879" s="464"/>
      <c r="Q879" s="464"/>
      <c r="R879" s="464"/>
      <c r="S879" s="464"/>
      <c r="T879" s="464"/>
      <c r="U879" s="464"/>
      <c r="V879" s="464"/>
    </row>
    <row r="880" spans="1:22">
      <c r="A880" s="531"/>
      <c r="B880" s="532"/>
      <c r="C880" s="350"/>
      <c r="D880" s="350"/>
      <c r="E880" s="533"/>
      <c r="F880" s="533"/>
      <c r="G880" s="533"/>
      <c r="H880" s="533"/>
      <c r="I880" s="533"/>
      <c r="J880" s="533"/>
      <c r="K880" s="533"/>
      <c r="L880" s="533"/>
      <c r="M880" s="533"/>
      <c r="N880" s="532"/>
      <c r="O880" s="350"/>
      <c r="P880" s="464"/>
      <c r="Q880" s="464"/>
      <c r="R880" s="464"/>
      <c r="S880" s="464"/>
      <c r="T880" s="464"/>
      <c r="U880" s="464"/>
      <c r="V880" s="464"/>
    </row>
    <row r="881" spans="1:22">
      <c r="A881" s="531"/>
      <c r="B881" s="532"/>
      <c r="C881" s="350"/>
      <c r="D881" s="350"/>
      <c r="E881" s="533"/>
      <c r="F881" s="533"/>
      <c r="G881" s="533"/>
      <c r="H881" s="533"/>
      <c r="I881" s="533"/>
      <c r="J881" s="533"/>
      <c r="K881" s="533"/>
      <c r="L881" s="533"/>
      <c r="M881" s="533"/>
      <c r="N881" s="532"/>
      <c r="O881" s="350"/>
      <c r="P881" s="464"/>
      <c r="Q881" s="464"/>
      <c r="R881" s="464"/>
      <c r="S881" s="464"/>
      <c r="T881" s="464"/>
      <c r="U881" s="464"/>
      <c r="V881" s="464"/>
    </row>
    <row r="882" spans="1:22">
      <c r="A882" s="531"/>
      <c r="B882" s="532"/>
      <c r="C882" s="350"/>
      <c r="D882" s="350"/>
      <c r="E882" s="533"/>
      <c r="F882" s="533"/>
      <c r="G882" s="533"/>
      <c r="H882" s="533"/>
      <c r="I882" s="533"/>
      <c r="J882" s="533"/>
      <c r="K882" s="533"/>
      <c r="L882" s="533"/>
      <c r="M882" s="533"/>
      <c r="N882" s="532"/>
      <c r="O882" s="350"/>
      <c r="P882" s="464"/>
      <c r="Q882" s="464"/>
      <c r="R882" s="464"/>
      <c r="S882" s="464"/>
      <c r="T882" s="464"/>
      <c r="U882" s="464"/>
      <c r="V882" s="464"/>
    </row>
    <row r="883" spans="1:22">
      <c r="A883" s="531"/>
      <c r="B883" s="532"/>
      <c r="C883" s="350"/>
      <c r="D883" s="350"/>
      <c r="E883" s="533"/>
      <c r="F883" s="533"/>
      <c r="G883" s="533"/>
      <c r="H883" s="533"/>
      <c r="I883" s="533"/>
      <c r="J883" s="533"/>
      <c r="K883" s="533"/>
      <c r="L883" s="533"/>
      <c r="M883" s="533"/>
      <c r="N883" s="532"/>
      <c r="O883" s="350"/>
      <c r="P883" s="464"/>
      <c r="Q883" s="464"/>
      <c r="R883" s="464"/>
      <c r="S883" s="464"/>
      <c r="T883" s="464"/>
      <c r="U883" s="464"/>
      <c r="V883" s="464"/>
    </row>
    <row r="884" spans="1:22">
      <c r="A884" s="531"/>
      <c r="B884" s="532"/>
      <c r="C884" s="350"/>
      <c r="D884" s="350"/>
      <c r="E884" s="533"/>
      <c r="F884" s="533"/>
      <c r="G884" s="533"/>
      <c r="H884" s="533"/>
      <c r="I884" s="533"/>
      <c r="J884" s="533"/>
      <c r="K884" s="533"/>
      <c r="L884" s="533"/>
      <c r="M884" s="533"/>
      <c r="N884" s="532"/>
      <c r="O884" s="350"/>
      <c r="P884" s="464"/>
      <c r="Q884" s="464"/>
      <c r="R884" s="464"/>
      <c r="S884" s="464"/>
      <c r="T884" s="464"/>
      <c r="U884" s="464"/>
      <c r="V884" s="464"/>
    </row>
    <row r="885" spans="1:22">
      <c r="A885" s="531"/>
      <c r="B885" s="532"/>
      <c r="C885" s="350"/>
      <c r="D885" s="350"/>
      <c r="E885" s="533"/>
      <c r="F885" s="533"/>
      <c r="G885" s="533"/>
      <c r="H885" s="533"/>
      <c r="I885" s="533"/>
      <c r="J885" s="533"/>
      <c r="K885" s="533"/>
      <c r="L885" s="533"/>
      <c r="M885" s="533"/>
      <c r="N885" s="532"/>
      <c r="O885" s="350"/>
      <c r="P885" s="464"/>
      <c r="Q885" s="464"/>
      <c r="R885" s="464"/>
      <c r="S885" s="464"/>
      <c r="T885" s="464"/>
      <c r="U885" s="464"/>
      <c r="V885" s="464"/>
    </row>
    <row r="886" spans="1:22">
      <c r="A886" s="531"/>
      <c r="B886" s="532"/>
      <c r="C886" s="350"/>
      <c r="D886" s="350"/>
      <c r="E886" s="533"/>
      <c r="F886" s="533"/>
      <c r="G886" s="533"/>
      <c r="H886" s="533"/>
      <c r="I886" s="533"/>
      <c r="J886" s="533"/>
      <c r="K886" s="533"/>
      <c r="L886" s="533"/>
      <c r="M886" s="533"/>
      <c r="N886" s="532"/>
      <c r="O886" s="350"/>
      <c r="P886" s="464"/>
      <c r="Q886" s="464"/>
      <c r="R886" s="464"/>
      <c r="S886" s="464"/>
      <c r="T886" s="464"/>
      <c r="U886" s="464"/>
      <c r="V886" s="464"/>
    </row>
    <row r="887" spans="1:22">
      <c r="A887" s="531"/>
      <c r="B887" s="532"/>
      <c r="C887" s="350"/>
      <c r="D887" s="350"/>
      <c r="E887" s="533"/>
      <c r="F887" s="533"/>
      <c r="G887" s="533"/>
      <c r="H887" s="533"/>
      <c r="I887" s="533"/>
      <c r="J887" s="533"/>
      <c r="K887" s="533"/>
      <c r="L887" s="533"/>
      <c r="M887" s="533"/>
      <c r="N887" s="532"/>
      <c r="O887" s="350"/>
      <c r="P887" s="464"/>
      <c r="Q887" s="464"/>
      <c r="R887" s="464"/>
      <c r="S887" s="464"/>
      <c r="T887" s="464"/>
      <c r="U887" s="464"/>
      <c r="V887" s="464"/>
    </row>
    <row r="888" spans="1:22">
      <c r="A888" s="531"/>
      <c r="B888" s="532"/>
      <c r="C888" s="350"/>
      <c r="D888" s="350"/>
      <c r="E888" s="533"/>
      <c r="F888" s="533"/>
      <c r="G888" s="533"/>
      <c r="H888" s="533"/>
      <c r="I888" s="533"/>
      <c r="J888" s="533"/>
      <c r="K888" s="533"/>
      <c r="L888" s="533"/>
      <c r="M888" s="533"/>
      <c r="N888" s="532"/>
      <c r="O888" s="350"/>
      <c r="P888" s="464"/>
      <c r="Q888" s="464"/>
      <c r="R888" s="464"/>
      <c r="S888" s="464"/>
      <c r="T888" s="464"/>
      <c r="U888" s="464"/>
      <c r="V888" s="464"/>
    </row>
    <row r="889" spans="1:22">
      <c r="A889" s="531"/>
      <c r="B889" s="532"/>
      <c r="C889" s="350"/>
      <c r="D889" s="350"/>
      <c r="E889" s="533"/>
      <c r="F889" s="533"/>
      <c r="G889" s="533"/>
      <c r="H889" s="533"/>
      <c r="I889" s="533"/>
      <c r="J889" s="533"/>
      <c r="K889" s="533"/>
      <c r="L889" s="533"/>
      <c r="M889" s="533"/>
      <c r="N889" s="532"/>
      <c r="O889" s="350"/>
      <c r="P889" s="464"/>
      <c r="Q889" s="464"/>
      <c r="R889" s="464"/>
      <c r="S889" s="464"/>
      <c r="T889" s="464"/>
      <c r="U889" s="464"/>
      <c r="V889" s="464"/>
    </row>
    <row r="890" spans="1:22">
      <c r="A890" s="531"/>
      <c r="B890" s="532"/>
      <c r="C890" s="350"/>
      <c r="D890" s="350"/>
      <c r="E890" s="533"/>
      <c r="F890" s="533"/>
      <c r="G890" s="533"/>
      <c r="H890" s="533"/>
      <c r="I890" s="533"/>
      <c r="J890" s="533"/>
      <c r="K890" s="533"/>
      <c r="L890" s="533"/>
      <c r="M890" s="533"/>
      <c r="N890" s="532"/>
      <c r="O890" s="350"/>
      <c r="P890" s="464"/>
      <c r="Q890" s="464"/>
      <c r="R890" s="464"/>
      <c r="S890" s="464"/>
      <c r="T890" s="464"/>
      <c r="U890" s="464"/>
      <c r="V890" s="464"/>
    </row>
    <row r="891" spans="1:22">
      <c r="A891" s="531"/>
      <c r="B891" s="532"/>
      <c r="C891" s="350"/>
      <c r="D891" s="350"/>
      <c r="E891" s="533"/>
      <c r="F891" s="533"/>
      <c r="G891" s="533"/>
      <c r="H891" s="533"/>
      <c r="I891" s="533"/>
      <c r="J891" s="533"/>
      <c r="K891" s="533"/>
      <c r="L891" s="533"/>
      <c r="M891" s="533"/>
      <c r="N891" s="532"/>
      <c r="O891" s="350"/>
      <c r="P891" s="464"/>
      <c r="Q891" s="464"/>
      <c r="R891" s="464"/>
      <c r="S891" s="464"/>
      <c r="T891" s="464"/>
      <c r="U891" s="464"/>
      <c r="V891" s="464"/>
    </row>
    <row r="892" spans="1:22">
      <c r="A892" s="531"/>
      <c r="B892" s="532"/>
      <c r="C892" s="350"/>
      <c r="D892" s="350"/>
      <c r="E892" s="533"/>
      <c r="F892" s="533"/>
      <c r="G892" s="533"/>
      <c r="H892" s="533"/>
      <c r="I892" s="533"/>
      <c r="J892" s="533"/>
      <c r="K892" s="533"/>
      <c r="L892" s="533"/>
      <c r="M892" s="533"/>
      <c r="N892" s="532"/>
      <c r="O892" s="350"/>
      <c r="P892" s="464"/>
      <c r="Q892" s="464"/>
      <c r="R892" s="464"/>
      <c r="S892" s="464"/>
      <c r="T892" s="464"/>
      <c r="U892" s="464"/>
      <c r="V892" s="464"/>
    </row>
    <row r="893" spans="1:22">
      <c r="A893" s="531"/>
      <c r="B893" s="532"/>
      <c r="C893" s="350"/>
      <c r="D893" s="350"/>
      <c r="E893" s="533"/>
      <c r="F893" s="533"/>
      <c r="G893" s="533"/>
      <c r="H893" s="533"/>
      <c r="I893" s="533"/>
      <c r="J893" s="533"/>
      <c r="K893" s="533"/>
      <c r="L893" s="533"/>
      <c r="M893" s="533"/>
      <c r="N893" s="532"/>
      <c r="O893" s="350"/>
      <c r="P893" s="464"/>
      <c r="Q893" s="464"/>
      <c r="R893" s="464"/>
      <c r="S893" s="464"/>
      <c r="T893" s="464"/>
      <c r="U893" s="464"/>
      <c r="V893" s="464"/>
    </row>
    <row r="894" spans="1:22">
      <c r="A894" s="531"/>
      <c r="B894" s="532"/>
      <c r="C894" s="350"/>
      <c r="D894" s="350"/>
      <c r="E894" s="533"/>
      <c r="F894" s="533"/>
      <c r="G894" s="533"/>
      <c r="H894" s="533"/>
      <c r="I894" s="533"/>
      <c r="J894" s="533"/>
      <c r="K894" s="533"/>
      <c r="L894" s="533"/>
      <c r="M894" s="533"/>
      <c r="N894" s="532"/>
      <c r="O894" s="350"/>
      <c r="P894" s="464"/>
      <c r="Q894" s="464"/>
      <c r="R894" s="464"/>
      <c r="S894" s="464"/>
      <c r="T894" s="464"/>
      <c r="U894" s="464"/>
      <c r="V894" s="464"/>
    </row>
    <row r="895" spans="1:22">
      <c r="A895" s="531"/>
      <c r="B895" s="532"/>
      <c r="C895" s="350"/>
      <c r="D895" s="350"/>
      <c r="E895" s="533"/>
      <c r="F895" s="533"/>
      <c r="G895" s="533"/>
      <c r="H895" s="533"/>
      <c r="I895" s="533"/>
      <c r="J895" s="533"/>
      <c r="K895" s="533"/>
      <c r="L895" s="533"/>
      <c r="M895" s="533"/>
      <c r="N895" s="532"/>
      <c r="O895" s="350"/>
      <c r="P895" s="464"/>
      <c r="Q895" s="464"/>
      <c r="R895" s="464"/>
      <c r="S895" s="464"/>
      <c r="T895" s="464"/>
      <c r="U895" s="464"/>
      <c r="V895" s="464"/>
    </row>
    <row r="896" spans="1:22">
      <c r="A896" s="531"/>
      <c r="B896" s="532"/>
      <c r="C896" s="350"/>
      <c r="D896" s="350"/>
      <c r="E896" s="533"/>
      <c r="F896" s="533"/>
      <c r="G896" s="533"/>
      <c r="H896" s="533"/>
      <c r="I896" s="533"/>
      <c r="J896" s="533"/>
      <c r="K896" s="533"/>
      <c r="L896" s="533"/>
      <c r="M896" s="533"/>
      <c r="N896" s="532"/>
      <c r="O896" s="350"/>
      <c r="P896" s="464"/>
      <c r="Q896" s="464"/>
      <c r="R896" s="464"/>
      <c r="S896" s="464"/>
      <c r="T896" s="464"/>
      <c r="U896" s="464"/>
      <c r="V896" s="464"/>
    </row>
    <row r="897" spans="1:22">
      <c r="A897" s="531"/>
      <c r="B897" s="532"/>
      <c r="C897" s="350"/>
      <c r="D897" s="350"/>
      <c r="E897" s="533"/>
      <c r="F897" s="533"/>
      <c r="G897" s="533"/>
      <c r="H897" s="533"/>
      <c r="I897" s="533"/>
      <c r="J897" s="533"/>
      <c r="K897" s="533"/>
      <c r="L897" s="533"/>
      <c r="M897" s="533"/>
      <c r="N897" s="532"/>
      <c r="O897" s="350"/>
      <c r="P897" s="464"/>
      <c r="Q897" s="464"/>
      <c r="R897" s="464"/>
      <c r="S897" s="464"/>
      <c r="T897" s="464"/>
      <c r="U897" s="464"/>
      <c r="V897" s="464"/>
    </row>
    <row r="898" spans="1:22">
      <c r="A898" s="531"/>
      <c r="B898" s="532"/>
      <c r="C898" s="350"/>
      <c r="D898" s="350"/>
      <c r="E898" s="533"/>
      <c r="F898" s="533"/>
      <c r="G898" s="533"/>
      <c r="H898" s="533"/>
      <c r="I898" s="533"/>
      <c r="J898" s="533"/>
      <c r="K898" s="533"/>
      <c r="L898" s="533"/>
      <c r="M898" s="533"/>
      <c r="N898" s="532"/>
      <c r="O898" s="350"/>
      <c r="P898" s="464"/>
      <c r="Q898" s="464"/>
      <c r="R898" s="464"/>
      <c r="S898" s="464"/>
      <c r="T898" s="464"/>
      <c r="U898" s="464"/>
      <c r="V898" s="464"/>
    </row>
    <row r="899" spans="1:22">
      <c r="A899" s="531"/>
      <c r="B899" s="532"/>
      <c r="C899" s="350"/>
      <c r="D899" s="350"/>
      <c r="E899" s="533"/>
      <c r="F899" s="533"/>
      <c r="G899" s="533"/>
      <c r="H899" s="533"/>
      <c r="I899" s="533"/>
      <c r="J899" s="533"/>
      <c r="K899" s="533"/>
      <c r="L899" s="533"/>
      <c r="M899" s="533"/>
      <c r="N899" s="532"/>
      <c r="O899" s="350"/>
      <c r="P899" s="464"/>
      <c r="Q899" s="464"/>
      <c r="R899" s="464"/>
      <c r="S899" s="464"/>
      <c r="T899" s="464"/>
      <c r="U899" s="464"/>
      <c r="V899" s="464"/>
    </row>
    <row r="900" spans="1:22">
      <c r="A900" s="531"/>
      <c r="B900" s="532"/>
      <c r="C900" s="350"/>
      <c r="D900" s="350"/>
      <c r="E900" s="533"/>
      <c r="F900" s="533"/>
      <c r="G900" s="533"/>
      <c r="H900" s="533"/>
      <c r="I900" s="533"/>
      <c r="J900" s="533"/>
      <c r="K900" s="533"/>
      <c r="L900" s="533"/>
      <c r="M900" s="533"/>
      <c r="N900" s="532"/>
      <c r="O900" s="350"/>
      <c r="P900" s="464"/>
      <c r="Q900" s="464"/>
      <c r="R900" s="464"/>
      <c r="S900" s="464"/>
      <c r="T900" s="464"/>
      <c r="U900" s="464"/>
      <c r="V900" s="464"/>
    </row>
    <row r="901" spans="1:22">
      <c r="A901" s="531"/>
      <c r="B901" s="532"/>
      <c r="C901" s="350"/>
      <c r="D901" s="350"/>
      <c r="E901" s="533"/>
      <c r="F901" s="533"/>
      <c r="G901" s="533"/>
      <c r="H901" s="533"/>
      <c r="I901" s="533"/>
      <c r="J901" s="533"/>
      <c r="K901" s="533"/>
      <c r="L901" s="533"/>
      <c r="M901" s="533"/>
      <c r="N901" s="532"/>
      <c r="O901" s="350"/>
      <c r="P901" s="464"/>
      <c r="Q901" s="464"/>
      <c r="R901" s="464"/>
      <c r="S901" s="464"/>
      <c r="T901" s="464"/>
      <c r="U901" s="464"/>
      <c r="V901" s="464"/>
    </row>
    <row r="902" spans="1:22">
      <c r="A902" s="531"/>
      <c r="B902" s="532"/>
      <c r="C902" s="350"/>
      <c r="D902" s="350"/>
      <c r="E902" s="533"/>
      <c r="F902" s="533"/>
      <c r="G902" s="533"/>
      <c r="H902" s="533"/>
      <c r="I902" s="533"/>
      <c r="J902" s="533"/>
      <c r="K902" s="533"/>
      <c r="L902" s="533"/>
      <c r="M902" s="533"/>
      <c r="N902" s="532"/>
      <c r="O902" s="350"/>
      <c r="P902" s="464"/>
      <c r="Q902" s="464"/>
      <c r="R902" s="464"/>
      <c r="S902" s="464"/>
      <c r="T902" s="464"/>
      <c r="U902" s="464"/>
      <c r="V902" s="464"/>
    </row>
    <row r="903" spans="1:22">
      <c r="A903" s="531"/>
      <c r="B903" s="532"/>
      <c r="C903" s="350"/>
      <c r="D903" s="350"/>
      <c r="E903" s="533"/>
      <c r="F903" s="533"/>
      <c r="G903" s="533"/>
      <c r="H903" s="533"/>
      <c r="I903" s="533"/>
      <c r="J903" s="533"/>
      <c r="K903" s="533"/>
      <c r="L903" s="533"/>
      <c r="M903" s="533"/>
      <c r="N903" s="532"/>
      <c r="O903" s="350"/>
      <c r="P903" s="464"/>
      <c r="Q903" s="464"/>
      <c r="R903" s="464"/>
      <c r="S903" s="464"/>
      <c r="T903" s="464"/>
      <c r="U903" s="464"/>
      <c r="V903" s="464"/>
    </row>
    <row r="904" spans="1:22">
      <c r="A904" s="531"/>
      <c r="B904" s="532"/>
      <c r="C904" s="350"/>
      <c r="D904" s="350"/>
      <c r="E904" s="533"/>
      <c r="F904" s="533"/>
      <c r="G904" s="533"/>
      <c r="H904" s="533"/>
      <c r="I904" s="533"/>
      <c r="J904" s="533"/>
      <c r="K904" s="533"/>
      <c r="L904" s="533"/>
      <c r="M904" s="533"/>
      <c r="N904" s="532"/>
      <c r="O904" s="350"/>
      <c r="P904" s="464"/>
      <c r="Q904" s="464"/>
      <c r="R904" s="464"/>
      <c r="S904" s="464"/>
      <c r="T904" s="464"/>
      <c r="U904" s="464"/>
      <c r="V904" s="464"/>
    </row>
    <row r="905" spans="1:22">
      <c r="A905" s="531"/>
      <c r="B905" s="532"/>
      <c r="C905" s="350"/>
      <c r="D905" s="350"/>
      <c r="E905" s="533"/>
      <c r="F905" s="533"/>
      <c r="G905" s="533"/>
      <c r="H905" s="533"/>
      <c r="I905" s="533"/>
      <c r="J905" s="533"/>
      <c r="K905" s="533"/>
      <c r="L905" s="533"/>
      <c r="M905" s="533"/>
      <c r="N905" s="532"/>
      <c r="O905" s="350"/>
      <c r="P905" s="464"/>
      <c r="Q905" s="464"/>
      <c r="R905" s="464"/>
      <c r="S905" s="464"/>
      <c r="T905" s="464"/>
      <c r="U905" s="464"/>
      <c r="V905" s="464"/>
    </row>
    <row r="906" spans="1:22">
      <c r="A906" s="531"/>
      <c r="B906" s="532"/>
      <c r="C906" s="350"/>
      <c r="D906" s="350"/>
      <c r="E906" s="533"/>
      <c r="F906" s="533"/>
      <c r="G906" s="533"/>
      <c r="H906" s="533"/>
      <c r="I906" s="533"/>
      <c r="J906" s="533"/>
      <c r="K906" s="533"/>
      <c r="L906" s="533"/>
      <c r="M906" s="533"/>
      <c r="N906" s="532"/>
      <c r="O906" s="350"/>
      <c r="P906" s="464"/>
      <c r="Q906" s="464"/>
      <c r="R906" s="464"/>
      <c r="S906" s="464"/>
      <c r="T906" s="464"/>
      <c r="U906" s="464"/>
      <c r="V906" s="464"/>
    </row>
    <row r="907" spans="1:22">
      <c r="A907" s="531"/>
      <c r="B907" s="532"/>
      <c r="C907" s="350"/>
      <c r="D907" s="350"/>
      <c r="E907" s="533"/>
      <c r="F907" s="533"/>
      <c r="G907" s="533"/>
      <c r="H907" s="533"/>
      <c r="I907" s="533"/>
      <c r="J907" s="533"/>
      <c r="K907" s="533"/>
      <c r="L907" s="533"/>
      <c r="M907" s="533"/>
      <c r="N907" s="532"/>
      <c r="O907" s="350"/>
      <c r="P907" s="464"/>
      <c r="Q907" s="464"/>
      <c r="R907" s="464"/>
      <c r="S907" s="464"/>
      <c r="T907" s="464"/>
      <c r="U907" s="464"/>
      <c r="V907" s="464"/>
    </row>
    <row r="908" spans="1:22">
      <c r="A908" s="531"/>
      <c r="B908" s="532"/>
      <c r="C908" s="350"/>
      <c r="D908" s="350"/>
      <c r="E908" s="533"/>
      <c r="F908" s="533"/>
      <c r="G908" s="533"/>
      <c r="H908" s="533"/>
      <c r="I908" s="533"/>
      <c r="J908" s="533"/>
      <c r="K908" s="533"/>
      <c r="L908" s="533"/>
      <c r="M908" s="533"/>
      <c r="N908" s="532"/>
      <c r="O908" s="350"/>
      <c r="P908" s="464"/>
      <c r="Q908" s="464"/>
      <c r="R908" s="464"/>
      <c r="S908" s="464"/>
      <c r="T908" s="464"/>
      <c r="U908" s="464"/>
      <c r="V908" s="464"/>
    </row>
    <row r="909" spans="1:22">
      <c r="A909" s="531"/>
      <c r="B909" s="532"/>
      <c r="C909" s="350"/>
      <c r="D909" s="350"/>
      <c r="E909" s="533"/>
      <c r="F909" s="533"/>
      <c r="G909" s="533"/>
      <c r="H909" s="533"/>
      <c r="I909" s="533"/>
      <c r="J909" s="533"/>
      <c r="K909" s="533"/>
      <c r="L909" s="533"/>
      <c r="M909" s="533"/>
      <c r="N909" s="532"/>
      <c r="O909" s="350"/>
      <c r="P909" s="464"/>
      <c r="Q909" s="464"/>
      <c r="R909" s="464"/>
      <c r="S909" s="464"/>
      <c r="T909" s="464"/>
      <c r="U909" s="464"/>
      <c r="V909" s="464"/>
    </row>
    <row r="910" spans="1:22">
      <c r="A910" s="531"/>
      <c r="B910" s="532"/>
      <c r="C910" s="350"/>
      <c r="D910" s="350"/>
      <c r="E910" s="533"/>
      <c r="F910" s="533"/>
      <c r="G910" s="533"/>
      <c r="H910" s="533"/>
      <c r="I910" s="533"/>
      <c r="J910" s="533"/>
      <c r="K910" s="533"/>
      <c r="L910" s="533"/>
      <c r="M910" s="533"/>
      <c r="N910" s="532"/>
      <c r="O910" s="350"/>
      <c r="P910" s="464"/>
      <c r="Q910" s="464"/>
      <c r="R910" s="464"/>
      <c r="S910" s="464"/>
      <c r="T910" s="464"/>
      <c r="U910" s="464"/>
      <c r="V910" s="464"/>
    </row>
    <row r="911" spans="1:22">
      <c r="A911" s="531"/>
      <c r="B911" s="532"/>
      <c r="C911" s="350"/>
      <c r="D911" s="350"/>
      <c r="E911" s="533"/>
      <c r="F911" s="533"/>
      <c r="G911" s="533"/>
      <c r="H911" s="533"/>
      <c r="I911" s="533"/>
      <c r="J911" s="533"/>
      <c r="K911" s="533"/>
      <c r="L911" s="533"/>
      <c r="M911" s="533"/>
      <c r="N911" s="532"/>
      <c r="O911" s="350"/>
      <c r="P911" s="464"/>
      <c r="Q911" s="464"/>
      <c r="R911" s="464"/>
      <c r="S911" s="464"/>
      <c r="T911" s="464"/>
      <c r="U911" s="464"/>
      <c r="V911" s="464"/>
    </row>
    <row r="912" spans="1:22">
      <c r="A912" s="531"/>
      <c r="B912" s="532"/>
      <c r="C912" s="350"/>
      <c r="D912" s="350"/>
      <c r="E912" s="533"/>
      <c r="F912" s="533"/>
      <c r="G912" s="533"/>
      <c r="H912" s="533"/>
      <c r="I912" s="533"/>
      <c r="J912" s="533"/>
      <c r="K912" s="533"/>
      <c r="L912" s="533"/>
      <c r="M912" s="533"/>
      <c r="N912" s="532"/>
      <c r="O912" s="350"/>
      <c r="P912" s="464"/>
      <c r="Q912" s="464"/>
      <c r="R912" s="464"/>
      <c r="S912" s="464"/>
      <c r="T912" s="464"/>
      <c r="U912" s="464"/>
      <c r="V912" s="464"/>
    </row>
    <row r="913" spans="1:22">
      <c r="A913" s="531"/>
      <c r="B913" s="532"/>
      <c r="C913" s="350"/>
      <c r="D913" s="350"/>
      <c r="E913" s="533"/>
      <c r="F913" s="533"/>
      <c r="G913" s="533"/>
      <c r="H913" s="533"/>
      <c r="I913" s="533"/>
      <c r="J913" s="533"/>
      <c r="K913" s="533"/>
      <c r="L913" s="533"/>
      <c r="M913" s="533"/>
      <c r="N913" s="532"/>
      <c r="O913" s="350"/>
      <c r="P913" s="464"/>
      <c r="Q913" s="464"/>
      <c r="R913" s="464"/>
      <c r="S913" s="464"/>
      <c r="T913" s="464"/>
      <c r="U913" s="464"/>
      <c r="V913" s="464"/>
    </row>
    <row r="914" spans="1:22">
      <c r="A914" s="531"/>
      <c r="B914" s="532"/>
      <c r="C914" s="350"/>
      <c r="D914" s="350"/>
      <c r="E914" s="533"/>
      <c r="F914" s="533"/>
      <c r="G914" s="533"/>
      <c r="H914" s="533"/>
      <c r="I914" s="533"/>
      <c r="J914" s="533"/>
      <c r="K914" s="533"/>
      <c r="L914" s="533"/>
      <c r="M914" s="533"/>
      <c r="N914" s="532"/>
      <c r="O914" s="350"/>
      <c r="P914" s="464"/>
      <c r="Q914" s="464"/>
      <c r="R914" s="464"/>
      <c r="S914" s="464"/>
      <c r="T914" s="464"/>
      <c r="U914" s="464"/>
      <c r="V914" s="464"/>
    </row>
    <row r="915" spans="1:22">
      <c r="A915" s="531"/>
      <c r="B915" s="532"/>
      <c r="C915" s="350"/>
      <c r="D915" s="350"/>
      <c r="E915" s="533"/>
      <c r="F915" s="533"/>
      <c r="G915" s="533"/>
      <c r="H915" s="533"/>
      <c r="I915" s="533"/>
      <c r="J915" s="533"/>
      <c r="K915" s="533"/>
      <c r="L915" s="533"/>
      <c r="M915" s="533"/>
      <c r="N915" s="532"/>
      <c r="O915" s="350"/>
      <c r="P915" s="464"/>
      <c r="Q915" s="464"/>
      <c r="R915" s="464"/>
      <c r="S915" s="464"/>
      <c r="T915" s="464"/>
      <c r="U915" s="464"/>
      <c r="V915" s="464"/>
    </row>
    <row r="916" spans="1:22">
      <c r="A916" s="531"/>
      <c r="B916" s="532"/>
      <c r="C916" s="350"/>
      <c r="D916" s="350"/>
      <c r="E916" s="533"/>
      <c r="F916" s="533"/>
      <c r="G916" s="533"/>
      <c r="H916" s="533"/>
      <c r="I916" s="533"/>
      <c r="J916" s="533"/>
      <c r="K916" s="533"/>
      <c r="L916" s="533"/>
      <c r="M916" s="533"/>
      <c r="N916" s="532"/>
      <c r="O916" s="350"/>
      <c r="P916" s="464"/>
      <c r="Q916" s="464"/>
      <c r="R916" s="464"/>
      <c r="S916" s="464"/>
      <c r="T916" s="464"/>
      <c r="U916" s="464"/>
      <c r="V916" s="464"/>
    </row>
    <row r="917" spans="1:22">
      <c r="A917" s="531"/>
      <c r="B917" s="532"/>
      <c r="C917" s="350"/>
      <c r="D917" s="350"/>
      <c r="E917" s="533"/>
      <c r="F917" s="533"/>
      <c r="G917" s="533"/>
      <c r="H917" s="533"/>
      <c r="I917" s="533"/>
      <c r="J917" s="533"/>
      <c r="K917" s="533"/>
      <c r="L917" s="533"/>
      <c r="M917" s="533"/>
      <c r="N917" s="532"/>
      <c r="O917" s="350"/>
      <c r="P917" s="464"/>
      <c r="Q917" s="464"/>
      <c r="R917" s="464"/>
      <c r="S917" s="464"/>
      <c r="T917" s="464"/>
      <c r="U917" s="464"/>
      <c r="V917" s="464"/>
    </row>
    <row r="918" spans="1:22">
      <c r="A918" s="531"/>
      <c r="B918" s="532"/>
      <c r="C918" s="350"/>
      <c r="D918" s="350"/>
      <c r="E918" s="533"/>
      <c r="F918" s="533"/>
      <c r="G918" s="533"/>
      <c r="H918" s="533"/>
      <c r="I918" s="533"/>
      <c r="J918" s="533"/>
      <c r="K918" s="533"/>
      <c r="L918" s="533"/>
      <c r="M918" s="533"/>
      <c r="N918" s="532"/>
      <c r="O918" s="350"/>
      <c r="P918" s="464"/>
      <c r="Q918" s="464"/>
      <c r="R918" s="464"/>
      <c r="S918" s="464"/>
      <c r="T918" s="464"/>
      <c r="U918" s="464"/>
      <c r="V918" s="464"/>
    </row>
    <row r="919" spans="1:22">
      <c r="A919" s="531"/>
      <c r="B919" s="532"/>
      <c r="C919" s="350"/>
      <c r="D919" s="350"/>
      <c r="E919" s="533"/>
      <c r="F919" s="533"/>
      <c r="G919" s="533"/>
      <c r="H919" s="533"/>
      <c r="I919" s="533"/>
      <c r="J919" s="533"/>
      <c r="K919" s="533"/>
      <c r="L919" s="533"/>
      <c r="M919" s="533"/>
      <c r="N919" s="532"/>
      <c r="O919" s="350"/>
      <c r="P919" s="464"/>
      <c r="Q919" s="464"/>
      <c r="R919" s="464"/>
      <c r="S919" s="464"/>
      <c r="T919" s="464"/>
      <c r="U919" s="464"/>
      <c r="V919" s="464"/>
    </row>
    <row r="920" spans="1:22">
      <c r="A920" s="531"/>
      <c r="B920" s="532"/>
      <c r="C920" s="350"/>
      <c r="D920" s="350"/>
      <c r="E920" s="533"/>
      <c r="F920" s="533"/>
      <c r="G920" s="533"/>
      <c r="H920" s="533"/>
      <c r="I920" s="533"/>
      <c r="J920" s="533"/>
      <c r="K920" s="533"/>
      <c r="L920" s="533"/>
      <c r="M920" s="533"/>
      <c r="N920" s="532"/>
      <c r="O920" s="350"/>
      <c r="P920" s="464"/>
      <c r="Q920" s="464"/>
      <c r="R920" s="464"/>
      <c r="S920" s="464"/>
      <c r="T920" s="464"/>
      <c r="U920" s="464"/>
      <c r="V920" s="464"/>
    </row>
    <row r="921" spans="1:22">
      <c r="A921" s="531"/>
      <c r="B921" s="532"/>
      <c r="C921" s="350"/>
      <c r="D921" s="350"/>
      <c r="E921" s="533"/>
      <c r="F921" s="533"/>
      <c r="G921" s="533"/>
      <c r="H921" s="533"/>
      <c r="I921" s="533"/>
      <c r="J921" s="533"/>
      <c r="K921" s="533"/>
      <c r="L921" s="533"/>
      <c r="M921" s="533"/>
      <c r="N921" s="532"/>
      <c r="O921" s="350"/>
      <c r="P921" s="464"/>
      <c r="Q921" s="464"/>
      <c r="R921" s="464"/>
      <c r="S921" s="464"/>
      <c r="T921" s="464"/>
      <c r="U921" s="464"/>
      <c r="V921" s="464"/>
    </row>
    <row r="922" spans="1:22">
      <c r="A922" s="531"/>
      <c r="B922" s="532"/>
      <c r="C922" s="350"/>
      <c r="D922" s="350"/>
      <c r="E922" s="533"/>
      <c r="F922" s="533"/>
      <c r="G922" s="533"/>
      <c r="H922" s="533"/>
      <c r="I922" s="533"/>
      <c r="J922" s="533"/>
      <c r="K922" s="533"/>
      <c r="L922" s="533"/>
      <c r="M922" s="533"/>
      <c r="N922" s="532"/>
      <c r="O922" s="350"/>
      <c r="P922" s="464"/>
      <c r="Q922" s="464"/>
      <c r="R922" s="464"/>
      <c r="S922" s="464"/>
      <c r="T922" s="464"/>
      <c r="U922" s="464"/>
      <c r="V922" s="464"/>
    </row>
    <row r="923" spans="1:22">
      <c r="A923" s="531"/>
      <c r="B923" s="532"/>
      <c r="C923" s="350"/>
      <c r="D923" s="350"/>
      <c r="E923" s="533"/>
      <c r="F923" s="533"/>
      <c r="G923" s="533"/>
      <c r="H923" s="533"/>
      <c r="I923" s="533"/>
      <c r="J923" s="533"/>
      <c r="K923" s="533"/>
      <c r="L923" s="533"/>
      <c r="M923" s="533"/>
      <c r="N923" s="532"/>
      <c r="O923" s="350"/>
      <c r="P923" s="464"/>
      <c r="Q923" s="464"/>
      <c r="R923" s="464"/>
      <c r="S923" s="464"/>
      <c r="T923" s="464"/>
      <c r="U923" s="464"/>
      <c r="V923" s="464"/>
    </row>
    <row r="924" spans="1:22">
      <c r="A924" s="531"/>
      <c r="B924" s="532"/>
      <c r="C924" s="350"/>
      <c r="D924" s="350"/>
      <c r="E924" s="533"/>
      <c r="F924" s="533"/>
      <c r="G924" s="533"/>
      <c r="H924" s="533"/>
      <c r="I924" s="533"/>
      <c r="J924" s="533"/>
      <c r="K924" s="533"/>
      <c r="L924" s="533"/>
      <c r="M924" s="533"/>
      <c r="N924" s="532"/>
      <c r="O924" s="350"/>
      <c r="P924" s="464"/>
      <c r="Q924" s="464"/>
      <c r="R924" s="464"/>
      <c r="S924" s="464"/>
      <c r="T924" s="464"/>
      <c r="U924" s="464"/>
      <c r="V924" s="464"/>
    </row>
    <row r="925" spans="1:22">
      <c r="A925" s="531"/>
      <c r="B925" s="532"/>
      <c r="C925" s="350"/>
      <c r="D925" s="350"/>
      <c r="E925" s="533"/>
      <c r="F925" s="533"/>
      <c r="G925" s="533"/>
      <c r="H925" s="533"/>
      <c r="I925" s="533"/>
      <c r="J925" s="533"/>
      <c r="K925" s="533"/>
      <c r="L925" s="533"/>
      <c r="M925" s="533"/>
      <c r="N925" s="532"/>
      <c r="O925" s="350"/>
      <c r="P925" s="464"/>
      <c r="Q925" s="464"/>
      <c r="R925" s="464"/>
      <c r="S925" s="464"/>
      <c r="T925" s="464"/>
      <c r="U925" s="464"/>
      <c r="V925" s="464"/>
    </row>
    <row r="926" spans="1:22">
      <c r="A926" s="531"/>
      <c r="B926" s="532"/>
      <c r="C926" s="350"/>
      <c r="D926" s="350"/>
      <c r="E926" s="533"/>
      <c r="F926" s="533"/>
      <c r="G926" s="533"/>
      <c r="H926" s="533"/>
      <c r="I926" s="533"/>
      <c r="J926" s="533"/>
      <c r="K926" s="533"/>
      <c r="L926" s="533"/>
      <c r="M926" s="533"/>
      <c r="N926" s="532"/>
      <c r="O926" s="350"/>
      <c r="P926" s="464"/>
      <c r="Q926" s="464"/>
      <c r="R926" s="464"/>
      <c r="S926" s="464"/>
      <c r="T926" s="464"/>
      <c r="U926" s="464"/>
      <c r="V926" s="464"/>
    </row>
    <row r="927" spans="1:22">
      <c r="A927" s="531"/>
      <c r="B927" s="532"/>
      <c r="C927" s="350"/>
      <c r="D927" s="350"/>
      <c r="E927" s="533"/>
      <c r="F927" s="533"/>
      <c r="G927" s="533"/>
      <c r="H927" s="533"/>
      <c r="I927" s="533"/>
      <c r="J927" s="533"/>
      <c r="K927" s="533"/>
      <c r="L927" s="533"/>
      <c r="M927" s="533"/>
      <c r="N927" s="532"/>
      <c r="O927" s="350"/>
      <c r="P927" s="464"/>
      <c r="Q927" s="464"/>
      <c r="R927" s="464"/>
      <c r="S927" s="464"/>
      <c r="T927" s="464"/>
      <c r="U927" s="464"/>
      <c r="V927" s="464"/>
    </row>
    <row r="928" spans="1:22">
      <c r="A928" s="531"/>
      <c r="B928" s="532"/>
      <c r="C928" s="350"/>
      <c r="D928" s="350"/>
      <c r="E928" s="533"/>
      <c r="F928" s="533"/>
      <c r="G928" s="533"/>
      <c r="H928" s="533"/>
      <c r="I928" s="533"/>
      <c r="J928" s="533"/>
      <c r="K928" s="533"/>
      <c r="L928" s="533"/>
      <c r="M928" s="533"/>
      <c r="N928" s="532"/>
      <c r="O928" s="350"/>
      <c r="P928" s="464"/>
      <c r="Q928" s="464"/>
      <c r="R928" s="464"/>
      <c r="S928" s="464"/>
      <c r="T928" s="464"/>
      <c r="U928" s="464"/>
      <c r="V928" s="464"/>
    </row>
    <row r="929" spans="1:22">
      <c r="A929" s="531"/>
      <c r="B929" s="532"/>
      <c r="C929" s="350"/>
      <c r="D929" s="350"/>
      <c r="E929" s="533"/>
      <c r="F929" s="533"/>
      <c r="G929" s="533"/>
      <c r="H929" s="533"/>
      <c r="I929" s="533"/>
      <c r="J929" s="533"/>
      <c r="K929" s="533"/>
      <c r="L929" s="533"/>
      <c r="M929" s="533"/>
      <c r="N929" s="532"/>
      <c r="O929" s="350"/>
      <c r="P929" s="464"/>
      <c r="Q929" s="464"/>
      <c r="R929" s="464"/>
      <c r="S929" s="464"/>
      <c r="T929" s="464"/>
      <c r="U929" s="464"/>
      <c r="V929" s="464"/>
    </row>
    <row r="930" spans="1:22">
      <c r="A930" s="531"/>
      <c r="B930" s="532"/>
      <c r="C930" s="350"/>
      <c r="D930" s="350"/>
      <c r="E930" s="533"/>
      <c r="F930" s="533"/>
      <c r="G930" s="533"/>
      <c r="H930" s="533"/>
      <c r="I930" s="533"/>
      <c r="J930" s="533"/>
      <c r="K930" s="533"/>
      <c r="L930" s="533"/>
      <c r="M930" s="533"/>
      <c r="N930" s="532"/>
      <c r="O930" s="350"/>
      <c r="P930" s="464"/>
      <c r="Q930" s="464"/>
      <c r="R930" s="464"/>
      <c r="S930" s="464"/>
      <c r="T930" s="464"/>
      <c r="U930" s="464"/>
      <c r="V930" s="464"/>
    </row>
    <row r="931" spans="1:22">
      <c r="A931" s="531"/>
      <c r="B931" s="532"/>
      <c r="C931" s="350"/>
      <c r="D931" s="350"/>
      <c r="E931" s="533"/>
      <c r="F931" s="533"/>
      <c r="G931" s="533"/>
      <c r="H931" s="533"/>
      <c r="I931" s="533"/>
      <c r="J931" s="533"/>
      <c r="K931" s="533"/>
      <c r="L931" s="533"/>
      <c r="M931" s="533"/>
      <c r="N931" s="532"/>
      <c r="O931" s="350"/>
      <c r="P931" s="464"/>
      <c r="Q931" s="464"/>
      <c r="R931" s="464"/>
      <c r="S931" s="464"/>
      <c r="T931" s="464"/>
      <c r="U931" s="464"/>
      <c r="V931" s="464"/>
    </row>
    <row r="932" spans="1:22">
      <c r="A932" s="531"/>
      <c r="B932" s="532"/>
      <c r="C932" s="350"/>
      <c r="D932" s="350"/>
      <c r="E932" s="533"/>
      <c r="F932" s="533"/>
      <c r="G932" s="533"/>
      <c r="H932" s="533"/>
      <c r="I932" s="533"/>
      <c r="J932" s="533"/>
      <c r="K932" s="533"/>
      <c r="L932" s="533"/>
      <c r="M932" s="533"/>
      <c r="N932" s="532"/>
      <c r="O932" s="350"/>
      <c r="P932" s="464"/>
      <c r="Q932" s="464"/>
      <c r="R932" s="464"/>
      <c r="S932" s="464"/>
      <c r="T932" s="464"/>
      <c r="U932" s="464"/>
      <c r="V932" s="464"/>
    </row>
    <row r="933" spans="1:22">
      <c r="A933" s="531"/>
      <c r="B933" s="532"/>
      <c r="C933" s="350"/>
      <c r="D933" s="350"/>
      <c r="E933" s="533"/>
      <c r="F933" s="533"/>
      <c r="G933" s="533"/>
      <c r="H933" s="533"/>
      <c r="I933" s="533"/>
      <c r="J933" s="533"/>
      <c r="K933" s="533"/>
      <c r="L933" s="533"/>
      <c r="M933" s="533"/>
      <c r="N933" s="532"/>
      <c r="O933" s="350"/>
      <c r="P933" s="464"/>
      <c r="Q933" s="464"/>
      <c r="R933" s="464"/>
      <c r="S933" s="464"/>
      <c r="T933" s="464"/>
      <c r="U933" s="464"/>
      <c r="V933" s="464"/>
    </row>
    <row r="934" spans="1:22">
      <c r="A934" s="531"/>
      <c r="B934" s="532"/>
      <c r="C934" s="350"/>
      <c r="D934" s="350"/>
      <c r="E934" s="533"/>
      <c r="F934" s="533"/>
      <c r="G934" s="533"/>
      <c r="H934" s="533"/>
      <c r="I934" s="533"/>
      <c r="J934" s="533"/>
      <c r="K934" s="533"/>
      <c r="L934" s="533"/>
      <c r="M934" s="533"/>
      <c r="N934" s="532"/>
      <c r="O934" s="350"/>
      <c r="P934" s="464"/>
      <c r="Q934" s="464"/>
      <c r="R934" s="464"/>
      <c r="S934" s="464"/>
      <c r="T934" s="464"/>
      <c r="U934" s="464"/>
      <c r="V934" s="464"/>
    </row>
    <row r="935" spans="1:22">
      <c r="A935" s="531"/>
      <c r="B935" s="532"/>
      <c r="C935" s="350"/>
      <c r="D935" s="350"/>
      <c r="E935" s="533"/>
      <c r="F935" s="533"/>
      <c r="G935" s="533"/>
      <c r="H935" s="533"/>
      <c r="I935" s="533"/>
      <c r="J935" s="533"/>
      <c r="K935" s="533"/>
      <c r="L935" s="533"/>
      <c r="M935" s="533"/>
      <c r="N935" s="532"/>
      <c r="O935" s="350"/>
      <c r="P935" s="464"/>
      <c r="Q935" s="464"/>
      <c r="R935" s="464"/>
      <c r="S935" s="464"/>
      <c r="T935" s="464"/>
      <c r="U935" s="464"/>
      <c r="V935" s="464"/>
    </row>
    <row r="936" spans="1:22">
      <c r="A936" s="531"/>
      <c r="B936" s="532"/>
      <c r="C936" s="350"/>
      <c r="D936" s="350"/>
      <c r="E936" s="533"/>
      <c r="F936" s="533"/>
      <c r="G936" s="533"/>
      <c r="H936" s="533"/>
      <c r="I936" s="533"/>
      <c r="J936" s="533"/>
      <c r="K936" s="533"/>
      <c r="L936" s="533"/>
      <c r="M936" s="533"/>
      <c r="N936" s="532"/>
      <c r="O936" s="350"/>
      <c r="P936" s="464"/>
      <c r="Q936" s="464"/>
      <c r="R936" s="464"/>
      <c r="S936" s="464"/>
      <c r="T936" s="464"/>
      <c r="U936" s="464"/>
      <c r="V936" s="464"/>
    </row>
    <row r="937" spans="1:22">
      <c r="A937" s="531"/>
      <c r="B937" s="532"/>
      <c r="C937" s="350"/>
      <c r="D937" s="350"/>
      <c r="E937" s="533"/>
      <c r="F937" s="533"/>
      <c r="G937" s="533"/>
      <c r="H937" s="533"/>
      <c r="I937" s="533"/>
      <c r="J937" s="533"/>
      <c r="K937" s="533"/>
      <c r="L937" s="533"/>
      <c r="M937" s="533"/>
      <c r="N937" s="532"/>
      <c r="O937" s="350"/>
      <c r="P937" s="464"/>
      <c r="Q937" s="464"/>
      <c r="R937" s="464"/>
      <c r="S937" s="464"/>
      <c r="T937" s="464"/>
      <c r="U937" s="464"/>
      <c r="V937" s="464"/>
    </row>
    <row r="938" spans="1:22">
      <c r="A938" s="531"/>
      <c r="B938" s="532"/>
      <c r="C938" s="350"/>
      <c r="D938" s="350"/>
      <c r="E938" s="533"/>
      <c r="F938" s="533"/>
      <c r="G938" s="533"/>
      <c r="H938" s="533"/>
      <c r="I938" s="533"/>
      <c r="J938" s="533"/>
      <c r="K938" s="533"/>
      <c r="L938" s="533"/>
      <c r="M938" s="533"/>
      <c r="N938" s="532"/>
      <c r="O938" s="350"/>
      <c r="P938" s="464"/>
      <c r="Q938" s="464"/>
      <c r="R938" s="464"/>
      <c r="S938" s="464"/>
      <c r="T938" s="464"/>
      <c r="U938" s="464"/>
      <c r="V938" s="464"/>
    </row>
    <row r="939" spans="1:22">
      <c r="A939" s="531"/>
      <c r="B939" s="532"/>
      <c r="C939" s="350"/>
      <c r="D939" s="350"/>
      <c r="E939" s="533"/>
      <c r="F939" s="533"/>
      <c r="G939" s="533"/>
      <c r="H939" s="533"/>
      <c r="I939" s="533"/>
      <c r="J939" s="533"/>
      <c r="K939" s="533"/>
      <c r="L939" s="533"/>
      <c r="M939" s="533"/>
      <c r="N939" s="532"/>
      <c r="O939" s="350"/>
      <c r="P939" s="464"/>
      <c r="Q939" s="464"/>
      <c r="R939" s="464"/>
      <c r="S939" s="464"/>
      <c r="T939" s="464"/>
      <c r="U939" s="464"/>
      <c r="V939" s="464"/>
    </row>
    <row r="940" spans="1:22">
      <c r="A940" s="531"/>
      <c r="B940" s="532"/>
      <c r="C940" s="350"/>
      <c r="D940" s="350"/>
      <c r="E940" s="533"/>
      <c r="F940" s="533"/>
      <c r="G940" s="533"/>
      <c r="H940" s="533"/>
      <c r="I940" s="533"/>
      <c r="J940" s="533"/>
      <c r="K940" s="533"/>
      <c r="L940" s="533"/>
      <c r="M940" s="533"/>
      <c r="N940" s="532"/>
      <c r="O940" s="350"/>
      <c r="P940" s="464"/>
      <c r="Q940" s="464"/>
      <c r="R940" s="464"/>
      <c r="S940" s="464"/>
      <c r="T940" s="464"/>
      <c r="U940" s="464"/>
      <c r="V940" s="464"/>
    </row>
    <row r="941" spans="1:22">
      <c r="A941" s="531"/>
      <c r="B941" s="532"/>
      <c r="C941" s="350"/>
      <c r="D941" s="350"/>
      <c r="E941" s="533"/>
      <c r="F941" s="533"/>
      <c r="G941" s="533"/>
      <c r="H941" s="533"/>
      <c r="I941" s="533"/>
      <c r="J941" s="533"/>
      <c r="K941" s="533"/>
      <c r="L941" s="533"/>
      <c r="M941" s="533"/>
      <c r="N941" s="532"/>
      <c r="O941" s="350"/>
      <c r="P941" s="464"/>
      <c r="Q941" s="464"/>
      <c r="R941" s="464"/>
      <c r="S941" s="464"/>
      <c r="T941" s="464"/>
      <c r="U941" s="464"/>
      <c r="V941" s="464"/>
    </row>
    <row r="942" spans="1:22">
      <c r="A942" s="531"/>
      <c r="B942" s="532"/>
      <c r="C942" s="350"/>
      <c r="D942" s="350"/>
      <c r="E942" s="533"/>
      <c r="F942" s="533"/>
      <c r="G942" s="533"/>
      <c r="H942" s="533"/>
      <c r="I942" s="533"/>
      <c r="J942" s="533"/>
      <c r="K942" s="533"/>
      <c r="L942" s="533"/>
      <c r="M942" s="533"/>
      <c r="N942" s="532"/>
      <c r="O942" s="350"/>
      <c r="P942" s="464"/>
      <c r="Q942" s="464"/>
      <c r="R942" s="464"/>
      <c r="S942" s="464"/>
      <c r="T942" s="464"/>
      <c r="U942" s="464"/>
      <c r="V942" s="464"/>
    </row>
    <row r="943" spans="1:22">
      <c r="A943" s="531"/>
      <c r="B943" s="532"/>
      <c r="C943" s="350"/>
      <c r="D943" s="350"/>
      <c r="E943" s="533"/>
      <c r="F943" s="533"/>
      <c r="G943" s="533"/>
      <c r="H943" s="533"/>
      <c r="I943" s="533"/>
      <c r="J943" s="533"/>
      <c r="K943" s="533"/>
      <c r="L943" s="533"/>
      <c r="M943" s="533"/>
      <c r="N943" s="532"/>
      <c r="O943" s="350"/>
      <c r="P943" s="464"/>
      <c r="Q943" s="464"/>
      <c r="R943" s="464"/>
      <c r="S943" s="464"/>
      <c r="T943" s="464"/>
      <c r="U943" s="464"/>
      <c r="V943" s="464"/>
    </row>
    <row r="944" spans="1:22">
      <c r="A944" s="531"/>
      <c r="B944" s="532"/>
      <c r="C944" s="350"/>
      <c r="D944" s="350"/>
      <c r="E944" s="533"/>
      <c r="F944" s="533"/>
      <c r="G944" s="533"/>
      <c r="H944" s="533"/>
      <c r="I944" s="533"/>
      <c r="J944" s="533"/>
      <c r="K944" s="533"/>
      <c r="L944" s="533"/>
      <c r="M944" s="533"/>
      <c r="N944" s="532"/>
      <c r="O944" s="350"/>
      <c r="P944" s="464"/>
      <c r="Q944" s="464"/>
      <c r="R944" s="464"/>
      <c r="S944" s="464"/>
      <c r="T944" s="464"/>
      <c r="U944" s="464"/>
      <c r="V944" s="464"/>
    </row>
    <row r="945" spans="1:22">
      <c r="A945" s="531"/>
      <c r="B945" s="532"/>
      <c r="C945" s="350"/>
      <c r="D945" s="350"/>
      <c r="E945" s="533"/>
      <c r="F945" s="533"/>
      <c r="G945" s="533"/>
      <c r="H945" s="533"/>
      <c r="I945" s="533"/>
      <c r="J945" s="533"/>
      <c r="K945" s="533"/>
      <c r="L945" s="533"/>
      <c r="M945" s="533"/>
      <c r="N945" s="532"/>
      <c r="O945" s="350"/>
      <c r="P945" s="464"/>
      <c r="Q945" s="464"/>
      <c r="R945" s="464"/>
      <c r="S945" s="464"/>
      <c r="T945" s="464"/>
      <c r="U945" s="464"/>
      <c r="V945" s="464"/>
    </row>
    <row r="946" spans="1:22">
      <c r="A946" s="531"/>
      <c r="B946" s="532"/>
      <c r="C946" s="350"/>
      <c r="D946" s="350"/>
      <c r="E946" s="533"/>
      <c r="F946" s="533"/>
      <c r="G946" s="533"/>
      <c r="H946" s="533"/>
      <c r="I946" s="533"/>
      <c r="J946" s="533"/>
      <c r="K946" s="533"/>
      <c r="L946" s="533"/>
      <c r="M946" s="533"/>
      <c r="N946" s="532"/>
      <c r="O946" s="350"/>
      <c r="P946" s="464"/>
      <c r="Q946" s="464"/>
      <c r="R946" s="464"/>
      <c r="S946" s="464"/>
      <c r="T946" s="464"/>
      <c r="U946" s="464"/>
      <c r="V946" s="464"/>
    </row>
    <row r="947" spans="1:22">
      <c r="A947" s="531"/>
      <c r="B947" s="532"/>
      <c r="C947" s="350"/>
      <c r="D947" s="350"/>
      <c r="E947" s="533"/>
      <c r="F947" s="533"/>
      <c r="G947" s="533"/>
      <c r="H947" s="533"/>
      <c r="I947" s="533"/>
      <c r="J947" s="533"/>
      <c r="K947" s="533"/>
      <c r="L947" s="533"/>
      <c r="M947" s="533"/>
      <c r="N947" s="532"/>
      <c r="O947" s="350"/>
      <c r="P947" s="464"/>
      <c r="Q947" s="464"/>
      <c r="R947" s="464"/>
      <c r="S947" s="464"/>
      <c r="T947" s="464"/>
      <c r="U947" s="464"/>
      <c r="V947" s="464"/>
    </row>
    <row r="948" spans="1:22">
      <c r="A948" s="531"/>
      <c r="B948" s="532"/>
      <c r="C948" s="350"/>
      <c r="D948" s="350"/>
      <c r="E948" s="533"/>
      <c r="F948" s="533"/>
      <c r="G948" s="533"/>
      <c r="H948" s="533"/>
      <c r="I948" s="533"/>
      <c r="J948" s="533"/>
      <c r="K948" s="533"/>
      <c r="L948" s="533"/>
      <c r="M948" s="533"/>
      <c r="N948" s="532"/>
      <c r="O948" s="350"/>
      <c r="P948" s="464"/>
      <c r="Q948" s="464"/>
      <c r="R948" s="464"/>
      <c r="S948" s="464"/>
      <c r="T948" s="464"/>
      <c r="U948" s="464"/>
      <c r="V948" s="464"/>
    </row>
    <row r="949" spans="1:22">
      <c r="A949" s="531"/>
      <c r="B949" s="532"/>
      <c r="C949" s="350"/>
      <c r="D949" s="350"/>
      <c r="E949" s="533"/>
      <c r="F949" s="533"/>
      <c r="G949" s="533"/>
      <c r="H949" s="533"/>
      <c r="I949" s="533"/>
      <c r="J949" s="533"/>
      <c r="K949" s="533"/>
      <c r="L949" s="533"/>
      <c r="M949" s="533"/>
      <c r="N949" s="532"/>
      <c r="O949" s="350"/>
      <c r="P949" s="464"/>
      <c r="Q949" s="464"/>
      <c r="R949" s="464"/>
      <c r="S949" s="464"/>
      <c r="T949" s="464"/>
      <c r="U949" s="464"/>
      <c r="V949" s="464"/>
    </row>
    <row r="950" spans="1:22">
      <c r="A950" s="531"/>
      <c r="B950" s="532"/>
      <c r="C950" s="350"/>
      <c r="D950" s="350"/>
      <c r="E950" s="533"/>
      <c r="F950" s="533"/>
      <c r="G950" s="533"/>
      <c r="H950" s="533"/>
      <c r="I950" s="533"/>
      <c r="J950" s="533"/>
      <c r="K950" s="533"/>
      <c r="L950" s="533"/>
      <c r="M950" s="533"/>
      <c r="N950" s="532"/>
      <c r="O950" s="350"/>
      <c r="P950" s="464"/>
      <c r="Q950" s="464"/>
      <c r="R950" s="464"/>
      <c r="S950" s="464"/>
      <c r="T950" s="464"/>
      <c r="U950" s="464"/>
      <c r="V950" s="464"/>
    </row>
    <row r="951" spans="1:22">
      <c r="A951" s="531"/>
      <c r="B951" s="532"/>
      <c r="C951" s="350"/>
      <c r="D951" s="350"/>
      <c r="E951" s="533"/>
      <c r="F951" s="533"/>
      <c r="G951" s="533"/>
      <c r="H951" s="533"/>
      <c r="I951" s="533"/>
      <c r="J951" s="533"/>
      <c r="K951" s="533"/>
      <c r="L951" s="533"/>
      <c r="M951" s="533"/>
      <c r="N951" s="532"/>
      <c r="O951" s="350"/>
      <c r="P951" s="464"/>
      <c r="Q951" s="464"/>
      <c r="R951" s="464"/>
      <c r="S951" s="464"/>
      <c r="T951" s="464"/>
      <c r="U951" s="464"/>
      <c r="V951" s="464"/>
    </row>
    <row r="952" spans="1:22">
      <c r="A952" s="531"/>
      <c r="B952" s="532"/>
      <c r="C952" s="350"/>
      <c r="D952" s="350"/>
      <c r="E952" s="533"/>
      <c r="F952" s="533"/>
      <c r="G952" s="533"/>
      <c r="H952" s="533"/>
      <c r="I952" s="533"/>
      <c r="J952" s="533"/>
      <c r="K952" s="533"/>
      <c r="L952" s="533"/>
      <c r="M952" s="533"/>
      <c r="N952" s="532"/>
      <c r="O952" s="350"/>
      <c r="P952" s="464"/>
      <c r="Q952" s="464"/>
      <c r="R952" s="464"/>
      <c r="S952" s="464"/>
      <c r="T952" s="464"/>
      <c r="U952" s="464"/>
      <c r="V952" s="464"/>
    </row>
    <row r="953" spans="1:22">
      <c r="A953" s="531"/>
      <c r="B953" s="532"/>
      <c r="C953" s="350"/>
      <c r="D953" s="350"/>
      <c r="E953" s="533"/>
      <c r="F953" s="533"/>
      <c r="G953" s="533"/>
      <c r="H953" s="533"/>
      <c r="I953" s="533"/>
      <c r="J953" s="533"/>
      <c r="K953" s="533"/>
      <c r="L953" s="533"/>
      <c r="M953" s="533"/>
      <c r="N953" s="532"/>
      <c r="O953" s="350"/>
      <c r="P953" s="464"/>
      <c r="Q953" s="464"/>
      <c r="R953" s="464"/>
      <c r="S953" s="464"/>
      <c r="T953" s="464"/>
      <c r="U953" s="464"/>
      <c r="V953" s="464"/>
    </row>
    <row r="954" spans="1:22">
      <c r="A954" s="531"/>
      <c r="B954" s="532"/>
      <c r="C954" s="350"/>
      <c r="D954" s="350"/>
      <c r="E954" s="533"/>
      <c r="F954" s="533"/>
      <c r="G954" s="533"/>
      <c r="H954" s="533"/>
      <c r="I954" s="533"/>
      <c r="J954" s="533"/>
      <c r="K954" s="533"/>
      <c r="L954" s="533"/>
      <c r="M954" s="533"/>
      <c r="N954" s="532"/>
      <c r="O954" s="350"/>
      <c r="P954" s="464"/>
      <c r="Q954" s="464"/>
      <c r="R954" s="464"/>
      <c r="S954" s="464"/>
      <c r="T954" s="464"/>
      <c r="U954" s="464"/>
      <c r="V954" s="464"/>
    </row>
    <row r="955" spans="1:22">
      <c r="A955" s="531"/>
      <c r="B955" s="532"/>
      <c r="C955" s="350"/>
      <c r="D955" s="350"/>
      <c r="E955" s="533"/>
      <c r="F955" s="533"/>
      <c r="G955" s="533"/>
      <c r="H955" s="533"/>
      <c r="I955" s="533"/>
      <c r="J955" s="533"/>
      <c r="K955" s="533"/>
      <c r="L955" s="533"/>
      <c r="M955" s="533"/>
      <c r="N955" s="532"/>
      <c r="O955" s="350"/>
      <c r="P955" s="464"/>
      <c r="Q955" s="464"/>
      <c r="R955" s="464"/>
      <c r="S955" s="464"/>
      <c r="T955" s="464"/>
      <c r="U955" s="464"/>
      <c r="V955" s="464"/>
    </row>
    <row r="956" spans="1:22">
      <c r="A956" s="531"/>
      <c r="B956" s="532"/>
      <c r="C956" s="350"/>
      <c r="D956" s="350"/>
      <c r="E956" s="533"/>
      <c r="F956" s="533"/>
      <c r="G956" s="533"/>
      <c r="H956" s="533"/>
      <c r="I956" s="533"/>
      <c r="J956" s="533"/>
      <c r="K956" s="533"/>
      <c r="L956" s="533"/>
      <c r="M956" s="533"/>
      <c r="N956" s="532"/>
      <c r="O956" s="350"/>
      <c r="P956" s="464"/>
      <c r="Q956" s="464"/>
      <c r="R956" s="464"/>
      <c r="S956" s="464"/>
      <c r="T956" s="464"/>
      <c r="U956" s="464"/>
      <c r="V956" s="464"/>
    </row>
    <row r="957" spans="1:22">
      <c r="A957" s="531"/>
      <c r="B957" s="532"/>
      <c r="C957" s="350"/>
      <c r="D957" s="350"/>
      <c r="E957" s="533"/>
      <c r="F957" s="533"/>
      <c r="G957" s="533"/>
      <c r="H957" s="533"/>
      <c r="I957" s="533"/>
      <c r="J957" s="533"/>
      <c r="K957" s="533"/>
      <c r="L957" s="533"/>
      <c r="M957" s="533"/>
      <c r="N957" s="532"/>
      <c r="O957" s="350"/>
      <c r="P957" s="464"/>
      <c r="Q957" s="464"/>
      <c r="R957" s="464"/>
      <c r="S957" s="464"/>
      <c r="T957" s="464"/>
      <c r="U957" s="464"/>
      <c r="V957" s="464"/>
    </row>
    <row r="958" spans="1:22">
      <c r="A958" s="531"/>
      <c r="B958" s="532"/>
      <c r="C958" s="350"/>
      <c r="D958" s="350"/>
      <c r="E958" s="533"/>
      <c r="F958" s="533"/>
      <c r="G958" s="533"/>
      <c r="H958" s="533"/>
      <c r="I958" s="533"/>
      <c r="J958" s="533"/>
      <c r="K958" s="533"/>
      <c r="L958" s="533"/>
      <c r="M958" s="533"/>
      <c r="N958" s="532"/>
      <c r="O958" s="350"/>
      <c r="P958" s="464"/>
      <c r="Q958" s="464"/>
      <c r="R958" s="464"/>
      <c r="S958" s="464"/>
      <c r="T958" s="464"/>
      <c r="U958" s="464"/>
      <c r="V958" s="464"/>
    </row>
    <row r="959" spans="1:22">
      <c r="A959" s="531"/>
      <c r="B959" s="532"/>
      <c r="C959" s="350"/>
      <c r="D959" s="350"/>
      <c r="E959" s="533"/>
      <c r="F959" s="533"/>
      <c r="G959" s="533"/>
      <c r="H959" s="533"/>
      <c r="I959" s="533"/>
      <c r="J959" s="533"/>
      <c r="K959" s="533"/>
      <c r="L959" s="533"/>
      <c r="M959" s="533"/>
      <c r="N959" s="532"/>
      <c r="O959" s="350"/>
      <c r="P959" s="464"/>
      <c r="Q959" s="464"/>
      <c r="R959" s="464"/>
      <c r="S959" s="464"/>
      <c r="T959" s="464"/>
      <c r="U959" s="464"/>
      <c r="V959" s="464"/>
    </row>
    <row r="960" spans="1:22">
      <c r="A960" s="531"/>
      <c r="B960" s="532"/>
      <c r="C960" s="350"/>
      <c r="D960" s="350"/>
      <c r="E960" s="533"/>
      <c r="F960" s="533"/>
      <c r="G960" s="533"/>
      <c r="H960" s="533"/>
      <c r="I960" s="533"/>
      <c r="J960" s="533"/>
      <c r="K960" s="533"/>
      <c r="L960" s="533"/>
      <c r="M960" s="533"/>
      <c r="N960" s="532"/>
      <c r="O960" s="350"/>
      <c r="P960" s="464"/>
      <c r="Q960" s="464"/>
      <c r="R960" s="464"/>
      <c r="S960" s="464"/>
      <c r="T960" s="464"/>
      <c r="U960" s="464"/>
      <c r="V960" s="464"/>
    </row>
    <row r="961" spans="1:22">
      <c r="A961" s="531"/>
      <c r="B961" s="532"/>
      <c r="C961" s="350"/>
      <c r="D961" s="350"/>
      <c r="E961" s="533"/>
      <c r="F961" s="533"/>
      <c r="G961" s="533"/>
      <c r="H961" s="533"/>
      <c r="I961" s="533"/>
      <c r="J961" s="533"/>
      <c r="K961" s="533"/>
      <c r="L961" s="533"/>
      <c r="M961" s="533"/>
      <c r="N961" s="532"/>
      <c r="O961" s="350"/>
      <c r="P961" s="464"/>
      <c r="Q961" s="464"/>
      <c r="R961" s="464"/>
      <c r="S961" s="464"/>
      <c r="T961" s="464"/>
      <c r="U961" s="464"/>
      <c r="V961" s="464"/>
    </row>
    <row r="962" spans="1:22">
      <c r="A962" s="531"/>
      <c r="B962" s="532"/>
      <c r="C962" s="350"/>
      <c r="D962" s="350"/>
      <c r="E962" s="533"/>
      <c r="F962" s="533"/>
      <c r="G962" s="533"/>
      <c r="H962" s="533"/>
      <c r="I962" s="533"/>
      <c r="J962" s="533"/>
      <c r="K962" s="533"/>
      <c r="L962" s="533"/>
      <c r="M962" s="533"/>
      <c r="N962" s="532"/>
      <c r="O962" s="350"/>
      <c r="P962" s="464"/>
      <c r="Q962" s="464"/>
      <c r="R962" s="464"/>
      <c r="S962" s="464"/>
      <c r="T962" s="464"/>
      <c r="U962" s="464"/>
      <c r="V962" s="464"/>
    </row>
    <row r="963" spans="1:22">
      <c r="A963" s="531"/>
      <c r="B963" s="532"/>
      <c r="C963" s="350"/>
      <c r="D963" s="350"/>
      <c r="E963" s="533"/>
      <c r="F963" s="533"/>
      <c r="G963" s="533"/>
      <c r="H963" s="533"/>
      <c r="I963" s="533"/>
      <c r="J963" s="533"/>
      <c r="K963" s="533"/>
      <c r="L963" s="533"/>
      <c r="M963" s="533"/>
      <c r="N963" s="532"/>
      <c r="O963" s="350"/>
      <c r="P963" s="464"/>
      <c r="Q963" s="464"/>
      <c r="R963" s="464"/>
      <c r="S963" s="464"/>
      <c r="T963" s="464"/>
      <c r="U963" s="464"/>
      <c r="V963" s="464"/>
    </row>
    <row r="964" spans="1:22">
      <c r="A964" s="531"/>
      <c r="B964" s="532"/>
      <c r="C964" s="350"/>
      <c r="D964" s="350"/>
      <c r="E964" s="533"/>
      <c r="F964" s="533"/>
      <c r="G964" s="533"/>
      <c r="H964" s="533"/>
      <c r="I964" s="533"/>
      <c r="J964" s="533"/>
      <c r="K964" s="533"/>
      <c r="L964" s="533"/>
      <c r="M964" s="533"/>
      <c r="N964" s="532"/>
      <c r="O964" s="350"/>
      <c r="P964" s="464"/>
      <c r="Q964" s="464"/>
      <c r="R964" s="464"/>
      <c r="S964" s="464"/>
      <c r="T964" s="464"/>
      <c r="U964" s="464"/>
      <c r="V964" s="464"/>
    </row>
    <row r="965" spans="1:22">
      <c r="A965" s="531"/>
      <c r="B965" s="532"/>
      <c r="C965" s="350"/>
      <c r="D965" s="350"/>
      <c r="E965" s="533"/>
      <c r="F965" s="533"/>
      <c r="G965" s="533"/>
      <c r="H965" s="533"/>
      <c r="I965" s="533"/>
      <c r="J965" s="533"/>
      <c r="K965" s="533"/>
      <c r="L965" s="533"/>
      <c r="M965" s="533"/>
      <c r="N965" s="532"/>
      <c r="O965" s="350"/>
      <c r="P965" s="464"/>
      <c r="Q965" s="464"/>
      <c r="R965" s="464"/>
      <c r="S965" s="464"/>
      <c r="T965" s="464"/>
      <c r="U965" s="464"/>
      <c r="V965" s="464"/>
    </row>
    <row r="966" spans="1:22">
      <c r="A966" s="531"/>
      <c r="B966" s="532"/>
      <c r="C966" s="350"/>
      <c r="D966" s="350"/>
      <c r="E966" s="533"/>
      <c r="F966" s="533"/>
      <c r="G966" s="533"/>
      <c r="H966" s="533"/>
      <c r="I966" s="533"/>
      <c r="J966" s="533"/>
      <c r="K966" s="533"/>
      <c r="L966" s="533"/>
      <c r="M966" s="533"/>
      <c r="N966" s="532"/>
      <c r="O966" s="350"/>
      <c r="P966" s="464"/>
      <c r="Q966" s="464"/>
      <c r="R966" s="464"/>
      <c r="S966" s="464"/>
      <c r="T966" s="464"/>
      <c r="U966" s="464"/>
      <c r="V966" s="464"/>
    </row>
    <row r="967" spans="1:22">
      <c r="A967" s="531"/>
      <c r="B967" s="532"/>
      <c r="C967" s="350"/>
      <c r="D967" s="350"/>
      <c r="E967" s="533"/>
      <c r="F967" s="533"/>
      <c r="G967" s="533"/>
      <c r="H967" s="533"/>
      <c r="I967" s="533"/>
      <c r="J967" s="533"/>
      <c r="K967" s="533"/>
      <c r="L967" s="533"/>
      <c r="M967" s="533"/>
      <c r="N967" s="532"/>
      <c r="O967" s="350"/>
      <c r="P967" s="464"/>
      <c r="Q967" s="464"/>
      <c r="R967" s="464"/>
      <c r="S967" s="464"/>
      <c r="T967" s="464"/>
      <c r="U967" s="464"/>
      <c r="V967" s="464"/>
    </row>
    <row r="968" spans="1:22">
      <c r="A968" s="531"/>
      <c r="B968" s="532"/>
      <c r="C968" s="350"/>
      <c r="D968" s="350"/>
      <c r="E968" s="533"/>
      <c r="F968" s="533"/>
      <c r="G968" s="533"/>
      <c r="H968" s="533"/>
      <c r="I968" s="533"/>
      <c r="J968" s="533"/>
      <c r="K968" s="533"/>
      <c r="L968" s="533"/>
      <c r="M968" s="533"/>
      <c r="N968" s="532"/>
      <c r="O968" s="350"/>
      <c r="P968" s="464"/>
      <c r="Q968" s="464"/>
      <c r="R968" s="464"/>
      <c r="S968" s="464"/>
      <c r="T968" s="464"/>
      <c r="U968" s="464"/>
      <c r="V968" s="464"/>
    </row>
    <row r="969" spans="1:22">
      <c r="A969" s="531"/>
      <c r="B969" s="532"/>
      <c r="C969" s="350"/>
      <c r="D969" s="350"/>
      <c r="E969" s="533"/>
      <c r="F969" s="533"/>
      <c r="G969" s="533"/>
      <c r="H969" s="533"/>
      <c r="I969" s="533"/>
      <c r="J969" s="533"/>
      <c r="K969" s="533"/>
      <c r="L969" s="533"/>
      <c r="M969" s="533"/>
      <c r="N969" s="532"/>
      <c r="O969" s="350"/>
      <c r="P969" s="464"/>
      <c r="Q969" s="464"/>
      <c r="R969" s="464"/>
      <c r="S969" s="464"/>
      <c r="T969" s="464"/>
      <c r="U969" s="464"/>
      <c r="V969" s="464"/>
    </row>
    <row r="970" spans="1:22">
      <c r="A970" s="531"/>
      <c r="B970" s="532"/>
      <c r="C970" s="350"/>
      <c r="D970" s="350"/>
      <c r="E970" s="533"/>
      <c r="F970" s="533"/>
      <c r="G970" s="533"/>
      <c r="H970" s="533"/>
      <c r="I970" s="533"/>
      <c r="J970" s="533"/>
      <c r="K970" s="533"/>
      <c r="L970" s="533"/>
      <c r="M970" s="533"/>
      <c r="N970" s="532"/>
      <c r="O970" s="350"/>
      <c r="P970" s="464"/>
      <c r="Q970" s="464"/>
      <c r="R970" s="464"/>
      <c r="S970" s="464"/>
      <c r="T970" s="464"/>
      <c r="U970" s="464"/>
      <c r="V970" s="464"/>
    </row>
    <row r="971" spans="1:22">
      <c r="A971" s="531"/>
      <c r="B971" s="532"/>
      <c r="C971" s="350"/>
      <c r="D971" s="350"/>
      <c r="E971" s="533"/>
      <c r="F971" s="533"/>
      <c r="G971" s="533"/>
      <c r="H971" s="533"/>
      <c r="I971" s="533"/>
      <c r="J971" s="533"/>
      <c r="K971" s="533"/>
      <c r="L971" s="533"/>
      <c r="M971" s="533"/>
      <c r="N971" s="532"/>
      <c r="O971" s="350"/>
      <c r="P971" s="464"/>
      <c r="Q971" s="464"/>
      <c r="R971" s="464"/>
      <c r="S971" s="464"/>
      <c r="T971" s="464"/>
      <c r="U971" s="464"/>
      <c r="V971" s="464"/>
    </row>
    <row r="972" spans="1:22">
      <c r="A972" s="531"/>
      <c r="B972" s="532"/>
      <c r="C972" s="350"/>
      <c r="D972" s="350"/>
      <c r="E972" s="533"/>
      <c r="F972" s="533"/>
      <c r="G972" s="533"/>
      <c r="H972" s="533"/>
      <c r="I972" s="533"/>
      <c r="J972" s="533"/>
      <c r="K972" s="533"/>
      <c r="L972" s="533"/>
      <c r="M972" s="533"/>
      <c r="N972" s="532"/>
      <c r="O972" s="350"/>
      <c r="P972" s="464"/>
      <c r="Q972" s="464"/>
      <c r="R972" s="464"/>
      <c r="S972" s="464"/>
      <c r="T972" s="464"/>
      <c r="U972" s="464"/>
      <c r="V972" s="464"/>
    </row>
    <row r="973" spans="1:22">
      <c r="A973" s="531"/>
      <c r="B973" s="532"/>
      <c r="C973" s="350"/>
      <c r="D973" s="350"/>
      <c r="E973" s="533"/>
      <c r="F973" s="533"/>
      <c r="G973" s="533"/>
      <c r="H973" s="533"/>
      <c r="I973" s="533"/>
      <c r="J973" s="533"/>
      <c r="K973" s="533"/>
      <c r="L973" s="533"/>
      <c r="M973" s="533"/>
      <c r="N973" s="532"/>
      <c r="O973" s="350"/>
      <c r="P973" s="464"/>
      <c r="Q973" s="464"/>
      <c r="R973" s="464"/>
      <c r="S973" s="464"/>
      <c r="T973" s="464"/>
      <c r="U973" s="464"/>
      <c r="V973" s="464"/>
    </row>
    <row r="974" spans="1:22">
      <c r="A974" s="531"/>
      <c r="B974" s="532"/>
      <c r="C974" s="350"/>
      <c r="D974" s="350"/>
      <c r="E974" s="533"/>
      <c r="F974" s="533"/>
      <c r="G974" s="533"/>
      <c r="H974" s="533"/>
      <c r="I974" s="533"/>
      <c r="J974" s="533"/>
      <c r="K974" s="533"/>
      <c r="L974" s="533"/>
      <c r="M974" s="533"/>
      <c r="N974" s="532"/>
      <c r="O974" s="350"/>
      <c r="P974" s="464"/>
      <c r="Q974" s="464"/>
      <c r="R974" s="464"/>
      <c r="S974" s="464"/>
      <c r="T974" s="464"/>
      <c r="U974" s="464"/>
      <c r="V974" s="464"/>
    </row>
    <row r="975" spans="1:22">
      <c r="A975" s="531"/>
      <c r="B975" s="532"/>
      <c r="C975" s="350"/>
      <c r="D975" s="350"/>
      <c r="E975" s="533"/>
      <c r="F975" s="533"/>
      <c r="G975" s="533"/>
      <c r="H975" s="533"/>
      <c r="I975" s="533"/>
      <c r="J975" s="533"/>
      <c r="K975" s="533"/>
      <c r="L975" s="533"/>
      <c r="M975" s="533"/>
      <c r="N975" s="532"/>
      <c r="O975" s="350"/>
      <c r="P975" s="464"/>
      <c r="Q975" s="464"/>
      <c r="R975" s="464"/>
      <c r="S975" s="464"/>
      <c r="T975" s="464"/>
      <c r="U975" s="464"/>
      <c r="V975" s="464"/>
    </row>
    <row r="976" spans="1:22">
      <c r="A976" s="531"/>
      <c r="B976" s="532"/>
      <c r="C976" s="350"/>
      <c r="D976" s="350"/>
      <c r="E976" s="533"/>
      <c r="F976" s="533"/>
      <c r="G976" s="533"/>
      <c r="H976" s="533"/>
      <c r="I976" s="533"/>
      <c r="J976" s="533"/>
      <c r="K976" s="533"/>
      <c r="L976" s="533"/>
      <c r="M976" s="533"/>
      <c r="N976" s="532"/>
      <c r="O976" s="350"/>
      <c r="P976" s="464"/>
      <c r="Q976" s="464"/>
      <c r="R976" s="464"/>
      <c r="S976" s="464"/>
      <c r="T976" s="464"/>
      <c r="U976" s="464"/>
      <c r="V976" s="464"/>
    </row>
    <row r="977" spans="1:22">
      <c r="A977" s="531"/>
      <c r="B977" s="532"/>
      <c r="C977" s="350"/>
      <c r="D977" s="350"/>
      <c r="E977" s="533"/>
      <c r="F977" s="533"/>
      <c r="G977" s="533"/>
      <c r="H977" s="533"/>
      <c r="I977" s="533"/>
      <c r="J977" s="533"/>
      <c r="K977" s="533"/>
      <c r="L977" s="533"/>
      <c r="M977" s="533"/>
      <c r="N977" s="532"/>
      <c r="O977" s="350"/>
      <c r="P977" s="464"/>
      <c r="Q977" s="464"/>
      <c r="R977" s="464"/>
      <c r="S977" s="464"/>
      <c r="T977" s="464"/>
      <c r="U977" s="464"/>
      <c r="V977" s="464"/>
    </row>
    <row r="978" spans="1:22">
      <c r="A978" s="531"/>
      <c r="B978" s="532"/>
      <c r="C978" s="350"/>
      <c r="D978" s="350"/>
      <c r="E978" s="533"/>
      <c r="F978" s="533"/>
      <c r="G978" s="533"/>
      <c r="H978" s="533"/>
      <c r="I978" s="533"/>
      <c r="J978" s="533"/>
      <c r="K978" s="533"/>
      <c r="L978" s="533"/>
      <c r="M978" s="533"/>
      <c r="N978" s="532"/>
      <c r="O978" s="350"/>
      <c r="P978" s="464"/>
      <c r="Q978" s="464"/>
      <c r="R978" s="464"/>
      <c r="S978" s="464"/>
      <c r="T978" s="464"/>
      <c r="U978" s="464"/>
      <c r="V978" s="464"/>
    </row>
    <row r="979" spans="1:22">
      <c r="A979" s="531"/>
      <c r="B979" s="532"/>
      <c r="C979" s="350"/>
      <c r="D979" s="350"/>
      <c r="E979" s="533"/>
      <c r="F979" s="533"/>
      <c r="G979" s="533"/>
      <c r="H979" s="533"/>
      <c r="I979" s="533"/>
      <c r="J979" s="533"/>
      <c r="K979" s="533"/>
      <c r="L979" s="533"/>
      <c r="M979" s="533"/>
      <c r="N979" s="532"/>
      <c r="O979" s="350"/>
      <c r="P979" s="464"/>
      <c r="Q979" s="464"/>
      <c r="R979" s="464"/>
      <c r="S979" s="464"/>
      <c r="T979" s="464"/>
      <c r="U979" s="464"/>
      <c r="V979" s="464"/>
    </row>
    <row r="980" spans="1:22">
      <c r="A980" s="531"/>
      <c r="B980" s="532"/>
      <c r="C980" s="350"/>
      <c r="D980" s="350"/>
      <c r="E980" s="533"/>
      <c r="F980" s="533"/>
      <c r="G980" s="533"/>
      <c r="H980" s="533"/>
      <c r="I980" s="533"/>
      <c r="J980" s="533"/>
      <c r="K980" s="533"/>
      <c r="L980" s="533"/>
      <c r="M980" s="533"/>
      <c r="N980" s="532"/>
      <c r="O980" s="350"/>
      <c r="P980" s="464"/>
      <c r="Q980" s="464"/>
      <c r="R980" s="464"/>
      <c r="S980" s="464"/>
      <c r="T980" s="464"/>
      <c r="U980" s="464"/>
      <c r="V980" s="464"/>
    </row>
    <row r="981" spans="1:22">
      <c r="A981" s="531"/>
      <c r="B981" s="532"/>
      <c r="C981" s="350"/>
      <c r="D981" s="350"/>
      <c r="E981" s="533"/>
      <c r="F981" s="533"/>
      <c r="G981" s="533"/>
      <c r="H981" s="533"/>
      <c r="I981" s="533"/>
      <c r="J981" s="533"/>
      <c r="K981" s="533"/>
      <c r="L981" s="533"/>
      <c r="M981" s="533"/>
      <c r="N981" s="532"/>
      <c r="O981" s="350"/>
      <c r="P981" s="464"/>
      <c r="Q981" s="464"/>
      <c r="R981" s="464"/>
      <c r="S981" s="464"/>
      <c r="T981" s="464"/>
      <c r="U981" s="464"/>
      <c r="V981" s="464"/>
    </row>
    <row r="982" spans="1:22">
      <c r="A982" s="531"/>
      <c r="B982" s="532"/>
      <c r="C982" s="350"/>
      <c r="D982" s="350"/>
      <c r="E982" s="533"/>
      <c r="F982" s="533"/>
      <c r="G982" s="533"/>
      <c r="H982" s="533"/>
      <c r="I982" s="533"/>
      <c r="J982" s="533"/>
      <c r="K982" s="533"/>
      <c r="L982" s="533"/>
      <c r="M982" s="533"/>
      <c r="N982" s="532"/>
      <c r="O982" s="350"/>
      <c r="P982" s="464"/>
      <c r="Q982" s="464"/>
      <c r="R982" s="464"/>
      <c r="S982" s="464"/>
      <c r="T982" s="464"/>
      <c r="U982" s="464"/>
      <c r="V982" s="464"/>
    </row>
    <row r="983" spans="1:22">
      <c r="A983" s="531"/>
      <c r="B983" s="532"/>
      <c r="C983" s="350"/>
      <c r="D983" s="350"/>
      <c r="E983" s="533"/>
      <c r="F983" s="533"/>
      <c r="G983" s="533"/>
      <c r="H983" s="533"/>
      <c r="I983" s="533"/>
      <c r="J983" s="533"/>
      <c r="K983" s="533"/>
      <c r="L983" s="533"/>
      <c r="M983" s="533"/>
      <c r="N983" s="532"/>
      <c r="O983" s="350"/>
      <c r="P983" s="464"/>
      <c r="Q983" s="464"/>
      <c r="R983" s="464"/>
      <c r="S983" s="464"/>
      <c r="T983" s="464"/>
      <c r="U983" s="464"/>
      <c r="V983" s="464"/>
    </row>
    <row r="984" spans="1:22">
      <c r="A984" s="531"/>
      <c r="B984" s="532"/>
      <c r="C984" s="350"/>
      <c r="D984" s="350"/>
      <c r="E984" s="533"/>
      <c r="F984" s="533"/>
      <c r="G984" s="533"/>
      <c r="H984" s="533"/>
      <c r="I984" s="533"/>
      <c r="J984" s="533"/>
      <c r="K984" s="533"/>
      <c r="L984" s="533"/>
      <c r="M984" s="533"/>
      <c r="N984" s="532"/>
      <c r="O984" s="350"/>
      <c r="P984" s="464"/>
      <c r="Q984" s="464"/>
      <c r="R984" s="464"/>
      <c r="S984" s="464"/>
      <c r="T984" s="464"/>
      <c r="U984" s="464"/>
      <c r="V984" s="464"/>
    </row>
    <row r="985" spans="1:22">
      <c r="A985" s="531"/>
      <c r="B985" s="532"/>
      <c r="C985" s="350"/>
      <c r="D985" s="350"/>
      <c r="E985" s="533"/>
      <c r="F985" s="533"/>
      <c r="G985" s="533"/>
      <c r="H985" s="533"/>
      <c r="I985" s="533"/>
      <c r="J985" s="533"/>
      <c r="K985" s="533"/>
      <c r="L985" s="533"/>
      <c r="M985" s="533"/>
      <c r="N985" s="532"/>
      <c r="O985" s="350"/>
      <c r="P985" s="464"/>
      <c r="Q985" s="464"/>
      <c r="R985" s="464"/>
      <c r="S985" s="464"/>
      <c r="T985" s="464"/>
      <c r="U985" s="464"/>
      <c r="V985" s="464"/>
    </row>
    <row r="986" spans="1:22">
      <c r="A986" s="531"/>
      <c r="B986" s="532"/>
      <c r="C986" s="350"/>
      <c r="D986" s="350"/>
      <c r="E986" s="533"/>
      <c r="F986" s="533"/>
      <c r="G986" s="533"/>
      <c r="H986" s="533"/>
      <c r="I986" s="533"/>
      <c r="J986" s="533"/>
      <c r="K986" s="533"/>
      <c r="L986" s="533"/>
      <c r="M986" s="533"/>
      <c r="N986" s="532"/>
      <c r="O986" s="350"/>
      <c r="P986" s="464"/>
      <c r="Q986" s="464"/>
      <c r="R986" s="464"/>
      <c r="S986" s="464"/>
      <c r="T986" s="464"/>
      <c r="U986" s="464"/>
      <c r="V986" s="464"/>
    </row>
    <row r="987" spans="1:22">
      <c r="A987" s="531"/>
      <c r="B987" s="532"/>
      <c r="C987" s="350"/>
      <c r="D987" s="350"/>
      <c r="E987" s="533"/>
      <c r="F987" s="533"/>
      <c r="G987" s="533"/>
      <c r="H987" s="533"/>
      <c r="I987" s="533"/>
      <c r="J987" s="533"/>
      <c r="K987" s="533"/>
      <c r="L987" s="533"/>
      <c r="M987" s="533"/>
      <c r="N987" s="532"/>
      <c r="O987" s="350"/>
      <c r="P987" s="464"/>
      <c r="Q987" s="464"/>
      <c r="R987" s="464"/>
      <c r="S987" s="464"/>
      <c r="T987" s="464"/>
      <c r="U987" s="464"/>
      <c r="V987" s="464"/>
    </row>
    <row r="988" spans="1:22">
      <c r="A988" s="531"/>
      <c r="B988" s="532"/>
      <c r="C988" s="350"/>
      <c r="D988" s="350"/>
      <c r="E988" s="533"/>
      <c r="F988" s="533"/>
      <c r="G988" s="533"/>
      <c r="H988" s="533"/>
      <c r="I988" s="533"/>
      <c r="J988" s="533"/>
      <c r="K988" s="533"/>
      <c r="L988" s="533"/>
      <c r="M988" s="533"/>
      <c r="N988" s="532"/>
      <c r="O988" s="350"/>
      <c r="P988" s="464"/>
      <c r="Q988" s="464"/>
      <c r="R988" s="464"/>
      <c r="S988" s="464"/>
      <c r="T988" s="464"/>
      <c r="U988" s="464"/>
      <c r="V988" s="464"/>
    </row>
    <row r="989" spans="1:22">
      <c r="A989" s="531"/>
      <c r="B989" s="532"/>
      <c r="C989" s="350"/>
      <c r="D989" s="350"/>
      <c r="E989" s="533"/>
      <c r="F989" s="533"/>
      <c r="G989" s="533"/>
      <c r="H989" s="533"/>
      <c r="I989" s="533"/>
      <c r="J989" s="533"/>
      <c r="K989" s="533"/>
      <c r="L989" s="533"/>
      <c r="M989" s="533"/>
      <c r="N989" s="532"/>
      <c r="O989" s="350"/>
      <c r="P989" s="464"/>
      <c r="Q989" s="464"/>
      <c r="R989" s="464"/>
      <c r="S989" s="464"/>
      <c r="T989" s="464"/>
      <c r="U989" s="464"/>
      <c r="V989" s="464"/>
    </row>
    <row r="990" spans="1:22">
      <c r="A990" s="531"/>
      <c r="B990" s="532"/>
      <c r="C990" s="350"/>
      <c r="D990" s="350"/>
      <c r="E990" s="533"/>
      <c r="F990" s="533"/>
      <c r="G990" s="533"/>
      <c r="H990" s="533"/>
      <c r="I990" s="533"/>
      <c r="J990" s="533"/>
      <c r="K990" s="533"/>
      <c r="L990" s="533"/>
      <c r="M990" s="533"/>
      <c r="N990" s="532"/>
      <c r="O990" s="350"/>
      <c r="P990" s="464"/>
      <c r="Q990" s="464"/>
      <c r="R990" s="464"/>
      <c r="S990" s="464"/>
      <c r="T990" s="464"/>
      <c r="U990" s="464"/>
      <c r="V990" s="464"/>
    </row>
    <row r="991" spans="1:22">
      <c r="A991" s="531"/>
      <c r="B991" s="532"/>
      <c r="C991" s="350"/>
      <c r="D991" s="350"/>
      <c r="E991" s="533"/>
      <c r="F991" s="533"/>
      <c r="G991" s="533"/>
      <c r="H991" s="533"/>
      <c r="I991" s="533"/>
      <c r="J991" s="533"/>
      <c r="K991" s="533"/>
      <c r="L991" s="533"/>
      <c r="M991" s="533"/>
      <c r="N991" s="532"/>
      <c r="O991" s="350"/>
      <c r="P991" s="464"/>
      <c r="Q991" s="464"/>
      <c r="R991" s="464"/>
      <c r="S991" s="464"/>
      <c r="T991" s="464"/>
      <c r="U991" s="464"/>
      <c r="V991" s="464"/>
    </row>
    <row r="992" spans="1:22">
      <c r="A992" s="531"/>
      <c r="B992" s="532"/>
      <c r="C992" s="350"/>
      <c r="D992" s="350"/>
      <c r="E992" s="533"/>
      <c r="F992" s="533"/>
      <c r="G992" s="533"/>
      <c r="H992" s="533"/>
      <c r="I992" s="533"/>
      <c r="J992" s="533"/>
      <c r="K992" s="533"/>
      <c r="L992" s="533"/>
      <c r="M992" s="533"/>
      <c r="N992" s="532"/>
      <c r="O992" s="350"/>
      <c r="P992" s="464"/>
      <c r="Q992" s="464"/>
      <c r="R992" s="464"/>
      <c r="S992" s="464"/>
      <c r="T992" s="464"/>
      <c r="U992" s="464"/>
      <c r="V992" s="464"/>
    </row>
    <row r="993" spans="1:22">
      <c r="A993" s="531"/>
      <c r="B993" s="532"/>
      <c r="C993" s="350"/>
      <c r="D993" s="350"/>
      <c r="E993" s="533"/>
      <c r="F993" s="533"/>
      <c r="G993" s="533"/>
      <c r="H993" s="533"/>
      <c r="I993" s="533"/>
      <c r="J993" s="533"/>
      <c r="K993" s="533"/>
      <c r="L993" s="533"/>
      <c r="M993" s="533"/>
      <c r="N993" s="532"/>
      <c r="O993" s="350"/>
      <c r="P993" s="464"/>
      <c r="Q993" s="464"/>
      <c r="R993" s="464"/>
      <c r="S993" s="464"/>
      <c r="T993" s="464"/>
      <c r="U993" s="464"/>
      <c r="V993" s="464"/>
    </row>
    <row r="994" spans="1:22">
      <c r="A994" s="531"/>
      <c r="B994" s="532"/>
      <c r="C994" s="350"/>
      <c r="D994" s="350"/>
      <c r="E994" s="533"/>
      <c r="F994" s="533"/>
      <c r="G994" s="533"/>
      <c r="H994" s="533"/>
      <c r="I994" s="533"/>
      <c r="J994" s="533"/>
      <c r="K994" s="533"/>
      <c r="L994" s="533"/>
      <c r="M994" s="533"/>
      <c r="N994" s="532"/>
      <c r="O994" s="350"/>
      <c r="P994" s="464"/>
      <c r="Q994" s="464"/>
      <c r="R994" s="464"/>
      <c r="S994" s="464"/>
      <c r="T994" s="464"/>
      <c r="U994" s="464"/>
      <c r="V994" s="464"/>
    </row>
    <row r="995" spans="1:22">
      <c r="A995" s="531"/>
      <c r="B995" s="532"/>
      <c r="C995" s="350"/>
      <c r="D995" s="350"/>
      <c r="E995" s="533"/>
      <c r="F995" s="533"/>
      <c r="G995" s="533"/>
      <c r="H995" s="533"/>
      <c r="I995" s="533"/>
      <c r="J995" s="533"/>
      <c r="K995" s="533"/>
      <c r="L995" s="533"/>
      <c r="M995" s="533"/>
      <c r="N995" s="532"/>
      <c r="O995" s="350"/>
      <c r="P995" s="464"/>
      <c r="Q995" s="464"/>
      <c r="R995" s="464"/>
      <c r="S995" s="464"/>
      <c r="T995" s="464"/>
      <c r="U995" s="464"/>
      <c r="V995" s="464"/>
    </row>
    <row r="996" spans="1:22">
      <c r="A996" s="531"/>
      <c r="B996" s="532"/>
      <c r="C996" s="350"/>
      <c r="D996" s="350"/>
      <c r="E996" s="533"/>
      <c r="F996" s="533"/>
      <c r="G996" s="533"/>
      <c r="H996" s="533"/>
      <c r="I996" s="533"/>
      <c r="J996" s="533"/>
      <c r="K996" s="533"/>
      <c r="L996" s="533"/>
      <c r="M996" s="533"/>
      <c r="N996" s="532"/>
      <c r="O996" s="350"/>
      <c r="P996" s="464"/>
      <c r="Q996" s="464"/>
      <c r="R996" s="464"/>
      <c r="S996" s="464"/>
      <c r="T996" s="464"/>
      <c r="U996" s="464"/>
      <c r="V996" s="464"/>
    </row>
    <row r="997" spans="1:22">
      <c r="A997" s="531"/>
      <c r="B997" s="532"/>
      <c r="C997" s="350"/>
      <c r="D997" s="350"/>
      <c r="E997" s="533"/>
      <c r="F997" s="533"/>
      <c r="G997" s="533"/>
      <c r="H997" s="533"/>
      <c r="I997" s="533"/>
      <c r="J997" s="533"/>
      <c r="K997" s="533"/>
      <c r="L997" s="533"/>
      <c r="M997" s="533"/>
      <c r="N997" s="532"/>
      <c r="O997" s="350"/>
      <c r="P997" s="464"/>
      <c r="Q997" s="464"/>
      <c r="R997" s="464"/>
      <c r="S997" s="464"/>
      <c r="T997" s="464"/>
      <c r="U997" s="464"/>
      <c r="V997" s="464"/>
    </row>
    <row r="998" spans="1:22">
      <c r="A998" s="531"/>
      <c r="B998" s="532"/>
      <c r="C998" s="350"/>
      <c r="D998" s="350"/>
      <c r="E998" s="533"/>
      <c r="F998" s="533"/>
      <c r="G998" s="533"/>
      <c r="H998" s="533"/>
      <c r="I998" s="533"/>
      <c r="J998" s="533"/>
      <c r="K998" s="533"/>
      <c r="L998" s="533"/>
      <c r="M998" s="533"/>
      <c r="N998" s="532"/>
      <c r="O998" s="350"/>
      <c r="P998" s="464"/>
      <c r="Q998" s="464"/>
      <c r="R998" s="464"/>
      <c r="S998" s="464"/>
      <c r="T998" s="464"/>
      <c r="U998" s="464"/>
      <c r="V998" s="464"/>
    </row>
    <row r="999" spans="1:22">
      <c r="A999" s="531"/>
      <c r="B999" s="532"/>
      <c r="C999" s="350"/>
      <c r="D999" s="350"/>
      <c r="E999" s="533"/>
      <c r="F999" s="533"/>
      <c r="G999" s="533"/>
      <c r="H999" s="533"/>
      <c r="I999" s="533"/>
      <c r="J999" s="533"/>
      <c r="K999" s="533"/>
      <c r="L999" s="533"/>
      <c r="M999" s="533"/>
      <c r="N999" s="532"/>
      <c r="O999" s="350"/>
      <c r="P999" s="464"/>
      <c r="Q999" s="464"/>
      <c r="R999" s="464"/>
      <c r="S999" s="464"/>
      <c r="T999" s="464"/>
      <c r="U999" s="464"/>
      <c r="V999" s="464"/>
    </row>
    <row r="1000" spans="1:22">
      <c r="A1000" s="531"/>
      <c r="B1000" s="532"/>
      <c r="C1000" s="350"/>
      <c r="D1000" s="350"/>
      <c r="E1000" s="533"/>
      <c r="F1000" s="533"/>
      <c r="G1000" s="533"/>
      <c r="H1000" s="533"/>
      <c r="I1000" s="533"/>
      <c r="J1000" s="533"/>
      <c r="K1000" s="533"/>
      <c r="L1000" s="533"/>
      <c r="M1000" s="533"/>
      <c r="N1000" s="532"/>
      <c r="O1000" s="350"/>
      <c r="P1000" s="464"/>
      <c r="Q1000" s="464"/>
      <c r="R1000" s="464"/>
      <c r="S1000" s="464"/>
      <c r="T1000" s="464"/>
      <c r="U1000" s="464"/>
      <c r="V1000" s="464"/>
    </row>
    <row r="1001" spans="1:22">
      <c r="A1001" s="531"/>
      <c r="B1001" s="532"/>
      <c r="C1001" s="350"/>
      <c r="D1001" s="350"/>
      <c r="E1001" s="533"/>
      <c r="F1001" s="533"/>
      <c r="G1001" s="533"/>
      <c r="H1001" s="533"/>
      <c r="I1001" s="533"/>
      <c r="J1001" s="533"/>
      <c r="K1001" s="533"/>
      <c r="L1001" s="533"/>
      <c r="M1001" s="533"/>
      <c r="N1001" s="532"/>
      <c r="O1001" s="350"/>
      <c r="P1001" s="464"/>
      <c r="Q1001" s="464"/>
      <c r="R1001" s="464"/>
      <c r="S1001" s="464"/>
      <c r="T1001" s="464"/>
      <c r="U1001" s="464"/>
      <c r="V1001" s="464"/>
    </row>
    <row r="1002" spans="1:22">
      <c r="A1002" s="531"/>
      <c r="B1002" s="532"/>
      <c r="C1002" s="350"/>
      <c r="D1002" s="350"/>
      <c r="E1002" s="533"/>
      <c r="F1002" s="533"/>
      <c r="G1002" s="533"/>
      <c r="H1002" s="533"/>
      <c r="I1002" s="533"/>
      <c r="J1002" s="533"/>
      <c r="K1002" s="533"/>
      <c r="L1002" s="533"/>
      <c r="M1002" s="533"/>
      <c r="N1002" s="532"/>
      <c r="O1002" s="350"/>
      <c r="P1002" s="464"/>
      <c r="Q1002" s="464"/>
      <c r="R1002" s="464"/>
      <c r="S1002" s="464"/>
      <c r="T1002" s="464"/>
      <c r="U1002" s="464"/>
      <c r="V1002" s="464"/>
    </row>
    <row r="1003" spans="1:22">
      <c r="A1003" s="531"/>
      <c r="B1003" s="532"/>
      <c r="C1003" s="350"/>
      <c r="D1003" s="350"/>
      <c r="E1003" s="533"/>
      <c r="F1003" s="533"/>
      <c r="G1003" s="533"/>
      <c r="H1003" s="533"/>
      <c r="I1003" s="533"/>
      <c r="J1003" s="533"/>
      <c r="K1003" s="533"/>
      <c r="L1003" s="533"/>
      <c r="M1003" s="533"/>
      <c r="N1003" s="532"/>
      <c r="O1003" s="350"/>
      <c r="P1003" s="464"/>
      <c r="Q1003" s="464"/>
      <c r="R1003" s="464"/>
      <c r="S1003" s="464"/>
      <c r="T1003" s="464"/>
      <c r="U1003" s="464"/>
      <c r="V1003" s="464"/>
    </row>
    <row r="1004" spans="1:22">
      <c r="A1004" s="531"/>
      <c r="B1004" s="532"/>
      <c r="C1004" s="350"/>
      <c r="D1004" s="350"/>
      <c r="E1004" s="533"/>
      <c r="F1004" s="533"/>
      <c r="G1004" s="533"/>
      <c r="H1004" s="533"/>
      <c r="I1004" s="533"/>
      <c r="J1004" s="533"/>
      <c r="K1004" s="533"/>
      <c r="L1004" s="533"/>
      <c r="M1004" s="533"/>
      <c r="N1004" s="532"/>
      <c r="O1004" s="350"/>
      <c r="P1004" s="464"/>
      <c r="Q1004" s="464"/>
      <c r="R1004" s="464"/>
      <c r="S1004" s="464"/>
      <c r="T1004" s="464"/>
      <c r="U1004" s="464"/>
      <c r="V1004" s="464"/>
    </row>
    <row r="1005" spans="1:22">
      <c r="A1005" s="531"/>
      <c r="B1005" s="532"/>
      <c r="C1005" s="350"/>
      <c r="D1005" s="350"/>
      <c r="E1005" s="533"/>
      <c r="F1005" s="533"/>
      <c r="G1005" s="533"/>
      <c r="H1005" s="533"/>
      <c r="I1005" s="533"/>
      <c r="J1005" s="533"/>
      <c r="K1005" s="533"/>
      <c r="L1005" s="533"/>
      <c r="M1005" s="533"/>
      <c r="N1005" s="532"/>
      <c r="O1005" s="350"/>
      <c r="P1005" s="464"/>
      <c r="Q1005" s="464"/>
      <c r="R1005" s="464"/>
      <c r="S1005" s="464"/>
      <c r="T1005" s="464"/>
      <c r="U1005" s="464"/>
      <c r="V1005" s="464"/>
    </row>
    <row r="1006" spans="1:22">
      <c r="A1006" s="531"/>
      <c r="B1006" s="532"/>
      <c r="C1006" s="350"/>
      <c r="D1006" s="350"/>
      <c r="E1006" s="533"/>
      <c r="F1006" s="533"/>
      <c r="G1006" s="533"/>
      <c r="H1006" s="533"/>
      <c r="I1006" s="533"/>
      <c r="J1006" s="533"/>
      <c r="K1006" s="533"/>
      <c r="L1006" s="533"/>
      <c r="M1006" s="533"/>
      <c r="N1006" s="532"/>
      <c r="O1006" s="350"/>
      <c r="P1006" s="464"/>
      <c r="Q1006" s="464"/>
      <c r="R1006" s="464"/>
      <c r="S1006" s="464"/>
      <c r="T1006" s="464"/>
      <c r="U1006" s="464"/>
      <c r="V1006" s="464"/>
    </row>
    <row r="1007" spans="1:22">
      <c r="A1007" s="531"/>
      <c r="B1007" s="532"/>
      <c r="C1007" s="350"/>
      <c r="D1007" s="350"/>
      <c r="E1007" s="533"/>
      <c r="F1007" s="533"/>
      <c r="G1007" s="533"/>
      <c r="H1007" s="533"/>
      <c r="I1007" s="533"/>
      <c r="J1007" s="533"/>
      <c r="K1007" s="533"/>
      <c r="L1007" s="533"/>
      <c r="M1007" s="533"/>
      <c r="N1007" s="532"/>
      <c r="O1007" s="350"/>
      <c r="P1007" s="464"/>
      <c r="Q1007" s="464"/>
      <c r="R1007" s="464"/>
      <c r="S1007" s="464"/>
      <c r="T1007" s="464"/>
      <c r="U1007" s="464"/>
      <c r="V1007" s="464"/>
    </row>
    <row r="1008" spans="1:22">
      <c r="A1008" s="531"/>
      <c r="B1008" s="532"/>
      <c r="C1008" s="350"/>
      <c r="D1008" s="350"/>
      <c r="E1008" s="533"/>
      <c r="F1008" s="533"/>
      <c r="G1008" s="533"/>
      <c r="H1008" s="533"/>
      <c r="I1008" s="533"/>
      <c r="J1008" s="533"/>
      <c r="K1008" s="533"/>
      <c r="L1008" s="533"/>
      <c r="M1008" s="533"/>
      <c r="N1008" s="532"/>
      <c r="O1008" s="350"/>
      <c r="P1008" s="464"/>
      <c r="Q1008" s="464"/>
      <c r="R1008" s="464"/>
      <c r="S1008" s="464"/>
      <c r="T1008" s="464"/>
      <c r="U1008" s="464"/>
      <c r="V1008" s="464"/>
    </row>
    <row r="1009" spans="1:22">
      <c r="A1009" s="531"/>
      <c r="B1009" s="532"/>
      <c r="C1009" s="350"/>
      <c r="D1009" s="350"/>
      <c r="E1009" s="533"/>
      <c r="F1009" s="533"/>
      <c r="G1009" s="533"/>
      <c r="H1009" s="533"/>
      <c r="I1009" s="533"/>
      <c r="J1009" s="533"/>
      <c r="K1009" s="533"/>
      <c r="L1009" s="533"/>
      <c r="M1009" s="533"/>
      <c r="N1009" s="532"/>
      <c r="O1009" s="350"/>
      <c r="P1009" s="464"/>
      <c r="Q1009" s="464"/>
      <c r="R1009" s="464"/>
      <c r="S1009" s="464"/>
      <c r="T1009" s="464"/>
      <c r="U1009" s="464"/>
      <c r="V1009" s="464"/>
    </row>
    <row r="1010" spans="1:22">
      <c r="A1010" s="531"/>
      <c r="B1010" s="532"/>
      <c r="C1010" s="350"/>
      <c r="D1010" s="350"/>
      <c r="E1010" s="533"/>
      <c r="F1010" s="533"/>
      <c r="G1010" s="533"/>
      <c r="H1010" s="533"/>
      <c r="I1010" s="533"/>
      <c r="J1010" s="533"/>
      <c r="K1010" s="533"/>
      <c r="L1010" s="533"/>
      <c r="M1010" s="533"/>
      <c r="N1010" s="532"/>
      <c r="O1010" s="350"/>
      <c r="P1010" s="464"/>
      <c r="Q1010" s="464"/>
      <c r="R1010" s="464"/>
      <c r="S1010" s="464"/>
      <c r="T1010" s="464"/>
      <c r="U1010" s="464"/>
      <c r="V1010" s="464"/>
    </row>
    <row r="1011" spans="1:22">
      <c r="A1011" s="531"/>
      <c r="B1011" s="532"/>
      <c r="C1011" s="350"/>
      <c r="D1011" s="350"/>
      <c r="E1011" s="533"/>
      <c r="F1011" s="533"/>
      <c r="G1011" s="533"/>
      <c r="H1011" s="533"/>
      <c r="I1011" s="533"/>
      <c r="J1011" s="533"/>
      <c r="K1011" s="533"/>
      <c r="L1011" s="533"/>
      <c r="M1011" s="533"/>
      <c r="N1011" s="532"/>
      <c r="O1011" s="350"/>
      <c r="P1011" s="464"/>
      <c r="Q1011" s="464"/>
      <c r="R1011" s="464"/>
      <c r="S1011" s="464"/>
      <c r="T1011" s="464"/>
      <c r="U1011" s="464"/>
      <c r="V1011" s="464"/>
    </row>
    <row r="1012" spans="1:22">
      <c r="A1012" s="531"/>
      <c r="B1012" s="532"/>
      <c r="C1012" s="350"/>
      <c r="D1012" s="350"/>
      <c r="E1012" s="533"/>
      <c r="F1012" s="533"/>
      <c r="G1012" s="533"/>
      <c r="H1012" s="533"/>
      <c r="I1012" s="533"/>
      <c r="J1012" s="533"/>
      <c r="K1012" s="533"/>
      <c r="L1012" s="533"/>
      <c r="M1012" s="533"/>
      <c r="N1012" s="532"/>
      <c r="O1012" s="350"/>
      <c r="P1012" s="464"/>
      <c r="Q1012" s="464"/>
      <c r="R1012" s="464"/>
      <c r="S1012" s="464"/>
      <c r="T1012" s="464"/>
      <c r="U1012" s="464"/>
      <c r="V1012" s="464"/>
    </row>
    <row r="1013" spans="1:22">
      <c r="A1013" s="531"/>
      <c r="B1013" s="532"/>
      <c r="C1013" s="350"/>
      <c r="D1013" s="350"/>
      <c r="E1013" s="533"/>
      <c r="F1013" s="533"/>
      <c r="G1013" s="533"/>
      <c r="H1013" s="533"/>
      <c r="I1013" s="533"/>
      <c r="J1013" s="533"/>
      <c r="K1013" s="533"/>
      <c r="L1013" s="533"/>
      <c r="M1013" s="533"/>
      <c r="N1013" s="532"/>
      <c r="O1013" s="350"/>
      <c r="P1013" s="464"/>
      <c r="Q1013" s="464"/>
      <c r="R1013" s="464"/>
      <c r="S1013" s="464"/>
      <c r="T1013" s="464"/>
      <c r="U1013" s="464"/>
      <c r="V1013" s="464"/>
    </row>
    <row r="1014" spans="1:22">
      <c r="A1014" s="531"/>
      <c r="B1014" s="532"/>
      <c r="C1014" s="350"/>
      <c r="D1014" s="350"/>
      <c r="E1014" s="533"/>
      <c r="F1014" s="533"/>
      <c r="G1014" s="533"/>
      <c r="H1014" s="533"/>
      <c r="I1014" s="533"/>
      <c r="J1014" s="533"/>
      <c r="K1014" s="533"/>
      <c r="L1014" s="533"/>
      <c r="M1014" s="533"/>
      <c r="N1014" s="532"/>
      <c r="O1014" s="350"/>
      <c r="P1014" s="464"/>
      <c r="Q1014" s="464"/>
      <c r="R1014" s="464"/>
      <c r="S1014" s="464"/>
      <c r="T1014" s="464"/>
      <c r="U1014" s="464"/>
      <c r="V1014" s="464"/>
    </row>
    <row r="1015" spans="1:22">
      <c r="A1015" s="531"/>
      <c r="B1015" s="532"/>
      <c r="C1015" s="350"/>
      <c r="D1015" s="350"/>
      <c r="E1015" s="533"/>
      <c r="F1015" s="533"/>
      <c r="G1015" s="533"/>
      <c r="H1015" s="533"/>
      <c r="I1015" s="533"/>
      <c r="J1015" s="533"/>
      <c r="K1015" s="533"/>
      <c r="L1015" s="533"/>
      <c r="M1015" s="533"/>
      <c r="N1015" s="532"/>
      <c r="O1015" s="350"/>
      <c r="P1015" s="464"/>
      <c r="Q1015" s="464"/>
      <c r="R1015" s="464"/>
      <c r="S1015" s="464"/>
      <c r="T1015" s="464"/>
      <c r="U1015" s="464"/>
      <c r="V1015" s="464"/>
    </row>
    <row r="1016" spans="1:22">
      <c r="A1016" s="531"/>
      <c r="B1016" s="532"/>
      <c r="C1016" s="350"/>
      <c r="D1016" s="350"/>
      <c r="E1016" s="533"/>
      <c r="F1016" s="533"/>
      <c r="G1016" s="533"/>
      <c r="H1016" s="533"/>
      <c r="I1016" s="533"/>
      <c r="J1016" s="533"/>
      <c r="K1016" s="533"/>
      <c r="L1016" s="533"/>
      <c r="M1016" s="533"/>
      <c r="N1016" s="532"/>
      <c r="O1016" s="350"/>
      <c r="P1016" s="464"/>
      <c r="Q1016" s="464"/>
      <c r="R1016" s="464"/>
      <c r="S1016" s="464"/>
      <c r="T1016" s="464"/>
      <c r="U1016" s="464"/>
      <c r="V1016" s="464"/>
    </row>
    <row r="1017" spans="1:22">
      <c r="A1017" s="531"/>
      <c r="B1017" s="532"/>
      <c r="C1017" s="350"/>
      <c r="D1017" s="350"/>
      <c r="E1017" s="533"/>
      <c r="F1017" s="533"/>
      <c r="G1017" s="533"/>
      <c r="H1017" s="533"/>
      <c r="I1017" s="533"/>
      <c r="J1017" s="533"/>
      <c r="K1017" s="533"/>
      <c r="L1017" s="533"/>
      <c r="M1017" s="533"/>
      <c r="N1017" s="532"/>
      <c r="O1017" s="350"/>
      <c r="P1017" s="464"/>
      <c r="Q1017" s="464"/>
      <c r="R1017" s="464"/>
      <c r="S1017" s="464"/>
      <c r="T1017" s="464"/>
      <c r="U1017" s="464"/>
      <c r="V1017" s="464"/>
    </row>
    <row r="1018" spans="1:22">
      <c r="A1018" s="531"/>
      <c r="B1018" s="532"/>
      <c r="C1018" s="350"/>
      <c r="D1018" s="350"/>
      <c r="E1018" s="533"/>
      <c r="F1018" s="533"/>
      <c r="G1018" s="533"/>
      <c r="H1018" s="533"/>
      <c r="I1018" s="533"/>
      <c r="J1018" s="533"/>
      <c r="K1018" s="533"/>
      <c r="L1018" s="533"/>
      <c r="M1018" s="533"/>
      <c r="N1018" s="532"/>
      <c r="O1018" s="350"/>
      <c r="P1018" s="464"/>
      <c r="Q1018" s="464"/>
      <c r="R1018" s="464"/>
      <c r="S1018" s="464"/>
      <c r="T1018" s="464"/>
      <c r="U1018" s="464"/>
      <c r="V1018" s="464"/>
    </row>
    <row r="1019" spans="1:22">
      <c r="A1019" s="531"/>
      <c r="B1019" s="532"/>
      <c r="C1019" s="350"/>
      <c r="D1019" s="350"/>
      <c r="E1019" s="533"/>
      <c r="F1019" s="533"/>
      <c r="G1019" s="533"/>
      <c r="H1019" s="533"/>
      <c r="I1019" s="533"/>
      <c r="J1019" s="533"/>
      <c r="K1019" s="533"/>
      <c r="L1019" s="533"/>
      <c r="M1019" s="533"/>
      <c r="N1019" s="532"/>
      <c r="O1019" s="350"/>
      <c r="P1019" s="464"/>
      <c r="Q1019" s="464"/>
      <c r="R1019" s="464"/>
      <c r="S1019" s="464"/>
      <c r="T1019" s="464"/>
      <c r="U1019" s="464"/>
      <c r="V1019" s="464"/>
    </row>
    <row r="1020" spans="1:22">
      <c r="A1020" s="531"/>
      <c r="B1020" s="532"/>
      <c r="C1020" s="350"/>
      <c r="D1020" s="350"/>
      <c r="E1020" s="533"/>
      <c r="F1020" s="533"/>
      <c r="G1020" s="533"/>
      <c r="H1020" s="533"/>
      <c r="I1020" s="533"/>
      <c r="J1020" s="533"/>
      <c r="K1020" s="533"/>
      <c r="L1020" s="533"/>
      <c r="M1020" s="533"/>
      <c r="N1020" s="532"/>
      <c r="O1020" s="350"/>
      <c r="P1020" s="464"/>
      <c r="Q1020" s="464"/>
      <c r="R1020" s="464"/>
      <c r="S1020" s="464"/>
      <c r="T1020" s="464"/>
      <c r="U1020" s="464"/>
      <c r="V1020" s="464"/>
    </row>
    <row r="1021" spans="1:22">
      <c r="A1021" s="531"/>
      <c r="B1021" s="532"/>
      <c r="C1021" s="350"/>
      <c r="D1021" s="350"/>
      <c r="E1021" s="533"/>
      <c r="F1021" s="533"/>
      <c r="G1021" s="533"/>
      <c r="H1021" s="533"/>
      <c r="I1021" s="533"/>
      <c r="J1021" s="533"/>
      <c r="K1021" s="533"/>
      <c r="L1021" s="533"/>
      <c r="M1021" s="533"/>
      <c r="N1021" s="532"/>
      <c r="O1021" s="350"/>
      <c r="P1021" s="464"/>
      <c r="Q1021" s="464"/>
      <c r="R1021" s="464"/>
      <c r="S1021" s="464"/>
      <c r="T1021" s="464"/>
      <c r="U1021" s="464"/>
      <c r="V1021" s="464"/>
    </row>
    <row r="1022" spans="1:22">
      <c r="A1022" s="531"/>
      <c r="B1022" s="532"/>
      <c r="C1022" s="350"/>
      <c r="D1022" s="350"/>
      <c r="E1022" s="533"/>
      <c r="F1022" s="533"/>
      <c r="G1022" s="533"/>
      <c r="H1022" s="533"/>
      <c r="I1022" s="533"/>
      <c r="J1022" s="533"/>
      <c r="K1022" s="533"/>
      <c r="L1022" s="533"/>
      <c r="M1022" s="533"/>
      <c r="N1022" s="532"/>
      <c r="O1022" s="350"/>
      <c r="P1022" s="464"/>
      <c r="Q1022" s="464"/>
      <c r="R1022" s="464"/>
      <c r="S1022" s="464"/>
      <c r="T1022" s="464"/>
      <c r="U1022" s="464"/>
      <c r="V1022" s="464"/>
    </row>
    <row r="1023" spans="1:22">
      <c r="A1023" s="531"/>
      <c r="B1023" s="532"/>
      <c r="C1023" s="350"/>
      <c r="D1023" s="350"/>
      <c r="E1023" s="533"/>
      <c r="F1023" s="533"/>
      <c r="G1023" s="533"/>
      <c r="H1023" s="533"/>
      <c r="I1023" s="533"/>
      <c r="J1023" s="533"/>
      <c r="K1023" s="533"/>
      <c r="L1023" s="533"/>
      <c r="M1023" s="533"/>
      <c r="N1023" s="532"/>
      <c r="O1023" s="350"/>
      <c r="P1023" s="464"/>
      <c r="Q1023" s="464"/>
      <c r="R1023" s="464"/>
      <c r="S1023" s="464"/>
      <c r="T1023" s="464"/>
      <c r="U1023" s="464"/>
      <c r="V1023" s="464"/>
    </row>
    <row r="1024" spans="1:22">
      <c r="A1024" s="531"/>
      <c r="B1024" s="532"/>
      <c r="C1024" s="350"/>
      <c r="D1024" s="350"/>
      <c r="E1024" s="533"/>
      <c r="F1024" s="533"/>
      <c r="G1024" s="533"/>
      <c r="H1024" s="533"/>
      <c r="I1024" s="533"/>
      <c r="J1024" s="533"/>
      <c r="K1024" s="533"/>
      <c r="L1024" s="533"/>
      <c r="M1024" s="533"/>
      <c r="N1024" s="532"/>
      <c r="O1024" s="350"/>
      <c r="P1024" s="464"/>
      <c r="Q1024" s="464"/>
      <c r="R1024" s="464"/>
      <c r="S1024" s="464"/>
      <c r="T1024" s="464"/>
      <c r="U1024" s="464"/>
      <c r="V1024" s="464"/>
    </row>
    <row r="1025" spans="1:22">
      <c r="A1025" s="531"/>
      <c r="B1025" s="532"/>
      <c r="C1025" s="350"/>
      <c r="D1025" s="350"/>
      <c r="E1025" s="533"/>
      <c r="F1025" s="533"/>
      <c r="G1025" s="533"/>
      <c r="H1025" s="533"/>
      <c r="I1025" s="533"/>
      <c r="J1025" s="533"/>
      <c r="K1025" s="533"/>
      <c r="L1025" s="533"/>
      <c r="M1025" s="533"/>
      <c r="N1025" s="532"/>
      <c r="O1025" s="350"/>
      <c r="P1025" s="464"/>
      <c r="Q1025" s="464"/>
      <c r="R1025" s="464"/>
      <c r="S1025" s="464"/>
      <c r="T1025" s="464"/>
      <c r="U1025" s="464"/>
      <c r="V1025" s="464"/>
    </row>
    <row r="1026" spans="1:22">
      <c r="A1026" s="531"/>
      <c r="B1026" s="532"/>
      <c r="C1026" s="350"/>
      <c r="D1026" s="350"/>
      <c r="E1026" s="533"/>
      <c r="F1026" s="533"/>
      <c r="G1026" s="533"/>
      <c r="H1026" s="533"/>
      <c r="I1026" s="533"/>
      <c r="J1026" s="533"/>
      <c r="K1026" s="533"/>
      <c r="L1026" s="533"/>
      <c r="M1026" s="533"/>
      <c r="N1026" s="532"/>
      <c r="O1026" s="350"/>
      <c r="P1026" s="464"/>
      <c r="Q1026" s="464"/>
      <c r="R1026" s="464"/>
      <c r="S1026" s="464"/>
      <c r="T1026" s="464"/>
      <c r="U1026" s="464"/>
      <c r="V1026" s="464"/>
    </row>
    <row r="1027" spans="1:22">
      <c r="A1027" s="531"/>
      <c r="B1027" s="532"/>
      <c r="C1027" s="350"/>
      <c r="D1027" s="350"/>
      <c r="E1027" s="533"/>
      <c r="F1027" s="533"/>
      <c r="G1027" s="533"/>
      <c r="H1027" s="533"/>
      <c r="I1027" s="533"/>
      <c r="J1027" s="533"/>
      <c r="K1027" s="533"/>
      <c r="L1027" s="533"/>
      <c r="M1027" s="533"/>
      <c r="N1027" s="532"/>
      <c r="O1027" s="350"/>
      <c r="P1027" s="464"/>
      <c r="Q1027" s="464"/>
      <c r="R1027" s="464"/>
      <c r="S1027" s="464"/>
      <c r="T1027" s="464"/>
      <c r="U1027" s="464"/>
      <c r="V1027" s="464"/>
    </row>
    <row r="1028" spans="1:22">
      <c r="A1028" s="531"/>
      <c r="B1028" s="532"/>
      <c r="C1028" s="350"/>
      <c r="D1028" s="350"/>
      <c r="E1028" s="533"/>
      <c r="F1028" s="533"/>
      <c r="G1028" s="533"/>
      <c r="H1028" s="533"/>
      <c r="I1028" s="533"/>
      <c r="J1028" s="533"/>
      <c r="K1028" s="533"/>
      <c r="L1028" s="533"/>
      <c r="M1028" s="533"/>
      <c r="N1028" s="532"/>
      <c r="O1028" s="350"/>
      <c r="P1028" s="464"/>
      <c r="Q1028" s="464"/>
      <c r="R1028" s="464"/>
      <c r="S1028" s="464"/>
      <c r="T1028" s="464"/>
      <c r="U1028" s="464"/>
      <c r="V1028" s="464"/>
    </row>
    <row r="1029" spans="1:22">
      <c r="A1029" s="531"/>
      <c r="B1029" s="532"/>
      <c r="C1029" s="350"/>
      <c r="D1029" s="350"/>
      <c r="E1029" s="533"/>
      <c r="F1029" s="533"/>
      <c r="G1029" s="533"/>
      <c r="H1029" s="533"/>
      <c r="I1029" s="533"/>
      <c r="J1029" s="533"/>
      <c r="K1029" s="533"/>
      <c r="L1029" s="533"/>
      <c r="M1029" s="533"/>
      <c r="N1029" s="532"/>
      <c r="O1029" s="350"/>
      <c r="P1029" s="464"/>
      <c r="Q1029" s="464"/>
      <c r="R1029" s="464"/>
      <c r="S1029" s="464"/>
      <c r="T1029" s="464"/>
      <c r="U1029" s="464"/>
      <c r="V1029" s="464"/>
    </row>
    <row r="1030" spans="1:22">
      <c r="A1030" s="531"/>
      <c r="B1030" s="532"/>
      <c r="C1030" s="350"/>
      <c r="D1030" s="350"/>
      <c r="E1030" s="533"/>
      <c r="F1030" s="533"/>
      <c r="G1030" s="533"/>
      <c r="H1030" s="533"/>
      <c r="I1030" s="533"/>
      <c r="J1030" s="533"/>
      <c r="K1030" s="533"/>
      <c r="L1030" s="533"/>
      <c r="M1030" s="533"/>
      <c r="N1030" s="532"/>
      <c r="O1030" s="350"/>
      <c r="P1030" s="464"/>
      <c r="Q1030" s="464"/>
      <c r="R1030" s="464"/>
      <c r="S1030" s="464"/>
      <c r="T1030" s="464"/>
      <c r="U1030" s="464"/>
      <c r="V1030" s="464"/>
    </row>
    <row r="1031" spans="1:22">
      <c r="A1031" s="531"/>
      <c r="B1031" s="532"/>
      <c r="C1031" s="350"/>
      <c r="D1031" s="350"/>
      <c r="E1031" s="533"/>
      <c r="F1031" s="533"/>
      <c r="G1031" s="533"/>
      <c r="H1031" s="533"/>
      <c r="I1031" s="533"/>
      <c r="J1031" s="533"/>
      <c r="K1031" s="533"/>
      <c r="L1031" s="533"/>
      <c r="M1031" s="533"/>
      <c r="N1031" s="532"/>
      <c r="O1031" s="350"/>
      <c r="P1031" s="464"/>
      <c r="Q1031" s="464"/>
      <c r="R1031" s="464"/>
      <c r="S1031" s="464"/>
      <c r="T1031" s="464"/>
      <c r="U1031" s="464"/>
      <c r="V1031" s="464"/>
    </row>
    <row r="1032" spans="1:22">
      <c r="A1032" s="531"/>
      <c r="B1032" s="532"/>
      <c r="C1032" s="350"/>
      <c r="D1032" s="350"/>
      <c r="E1032" s="533"/>
      <c r="F1032" s="533"/>
      <c r="G1032" s="533"/>
      <c r="H1032" s="533"/>
      <c r="I1032" s="533"/>
      <c r="J1032" s="533"/>
      <c r="K1032" s="533"/>
      <c r="L1032" s="533"/>
      <c r="M1032" s="533"/>
      <c r="N1032" s="532"/>
      <c r="O1032" s="350"/>
      <c r="P1032" s="464"/>
      <c r="Q1032" s="464"/>
      <c r="R1032" s="464"/>
      <c r="S1032" s="464"/>
      <c r="T1032" s="464"/>
      <c r="U1032" s="464"/>
      <c r="V1032" s="464"/>
    </row>
    <row r="1033" spans="1:22">
      <c r="A1033" s="531"/>
      <c r="B1033" s="532"/>
      <c r="C1033" s="350"/>
      <c r="D1033" s="350"/>
      <c r="E1033" s="533"/>
      <c r="F1033" s="533"/>
      <c r="G1033" s="533"/>
      <c r="H1033" s="533"/>
      <c r="I1033" s="533"/>
      <c r="J1033" s="533"/>
      <c r="K1033" s="533"/>
      <c r="L1033" s="533"/>
      <c r="M1033" s="533"/>
      <c r="N1033" s="532"/>
      <c r="O1033" s="350"/>
      <c r="P1033" s="464"/>
      <c r="Q1033" s="464"/>
      <c r="R1033" s="464"/>
      <c r="S1033" s="464"/>
      <c r="T1033" s="464"/>
      <c r="U1033" s="464"/>
      <c r="V1033" s="464"/>
    </row>
    <row r="1034" spans="1:22">
      <c r="A1034" s="531"/>
      <c r="B1034" s="532"/>
      <c r="C1034" s="350"/>
      <c r="D1034" s="350"/>
      <c r="E1034" s="533"/>
      <c r="F1034" s="533"/>
      <c r="G1034" s="533"/>
      <c r="H1034" s="533"/>
      <c r="I1034" s="533"/>
      <c r="J1034" s="533"/>
      <c r="K1034" s="533"/>
      <c r="L1034" s="533"/>
      <c r="M1034" s="533"/>
      <c r="N1034" s="532"/>
      <c r="O1034" s="350"/>
      <c r="P1034" s="464"/>
      <c r="Q1034" s="464"/>
      <c r="R1034" s="464"/>
      <c r="S1034" s="464"/>
      <c r="T1034" s="464"/>
      <c r="U1034" s="464"/>
      <c r="V1034" s="464"/>
    </row>
    <row r="1035" spans="1:22">
      <c r="A1035" s="531"/>
      <c r="B1035" s="532"/>
      <c r="C1035" s="350"/>
      <c r="D1035" s="350"/>
      <c r="E1035" s="533"/>
      <c r="F1035" s="533"/>
      <c r="G1035" s="533"/>
      <c r="H1035" s="533"/>
      <c r="I1035" s="533"/>
      <c r="J1035" s="533"/>
      <c r="K1035" s="533"/>
      <c r="L1035" s="533"/>
      <c r="M1035" s="533"/>
      <c r="N1035" s="532"/>
      <c r="O1035" s="350"/>
      <c r="P1035" s="464"/>
      <c r="Q1035" s="464"/>
      <c r="R1035" s="464"/>
      <c r="S1035" s="464"/>
      <c r="T1035" s="464"/>
      <c r="U1035" s="464"/>
      <c r="V1035" s="464"/>
    </row>
    <row r="1036" spans="1:22">
      <c r="A1036" s="531"/>
      <c r="B1036" s="532"/>
      <c r="C1036" s="350"/>
      <c r="D1036" s="350"/>
      <c r="E1036" s="533"/>
      <c r="F1036" s="533"/>
      <c r="G1036" s="533"/>
      <c r="H1036" s="533"/>
      <c r="I1036" s="533"/>
      <c r="J1036" s="533"/>
      <c r="K1036" s="533"/>
      <c r="L1036" s="533"/>
      <c r="M1036" s="533"/>
      <c r="N1036" s="532"/>
      <c r="O1036" s="350"/>
      <c r="P1036" s="464"/>
      <c r="Q1036" s="464"/>
      <c r="R1036" s="464"/>
      <c r="S1036" s="464"/>
      <c r="T1036" s="464"/>
      <c r="U1036" s="464"/>
      <c r="V1036" s="464"/>
    </row>
    <row r="1037" spans="1:22">
      <c r="A1037" s="531"/>
      <c r="B1037" s="532"/>
      <c r="C1037" s="350"/>
      <c r="D1037" s="350"/>
      <c r="E1037" s="533"/>
      <c r="F1037" s="533"/>
      <c r="G1037" s="533"/>
      <c r="H1037" s="533"/>
      <c r="I1037" s="533"/>
      <c r="J1037" s="533"/>
      <c r="K1037" s="533"/>
      <c r="L1037" s="533"/>
      <c r="M1037" s="533"/>
      <c r="N1037" s="532"/>
      <c r="O1037" s="350"/>
      <c r="P1037" s="464"/>
      <c r="Q1037" s="464"/>
      <c r="R1037" s="464"/>
      <c r="S1037" s="464"/>
      <c r="T1037" s="464"/>
      <c r="U1037" s="464"/>
      <c r="V1037" s="464"/>
    </row>
    <row r="1038" spans="1:22">
      <c r="A1038" s="531"/>
      <c r="B1038" s="532"/>
      <c r="C1038" s="350"/>
      <c r="D1038" s="350"/>
      <c r="E1038" s="533"/>
      <c r="F1038" s="533"/>
      <c r="G1038" s="533"/>
      <c r="H1038" s="533"/>
      <c r="I1038" s="533"/>
      <c r="J1038" s="533"/>
      <c r="K1038" s="533"/>
      <c r="L1038" s="533"/>
      <c r="M1038" s="533"/>
      <c r="N1038" s="532"/>
      <c r="O1038" s="350"/>
      <c r="P1038" s="464"/>
      <c r="Q1038" s="464"/>
      <c r="R1038" s="464"/>
      <c r="S1038" s="464"/>
      <c r="T1038" s="464"/>
      <c r="U1038" s="464"/>
      <c r="V1038" s="464"/>
    </row>
    <row r="1039" spans="1:22">
      <c r="A1039" s="531"/>
      <c r="B1039" s="532"/>
      <c r="C1039" s="350"/>
      <c r="D1039" s="350"/>
      <c r="E1039" s="533"/>
      <c r="F1039" s="533"/>
      <c r="G1039" s="533"/>
      <c r="H1039" s="533"/>
      <c r="I1039" s="533"/>
      <c r="J1039" s="533"/>
      <c r="K1039" s="533"/>
      <c r="L1039" s="533"/>
      <c r="M1039" s="533"/>
      <c r="N1039" s="532"/>
      <c r="O1039" s="350"/>
      <c r="P1039" s="464"/>
      <c r="Q1039" s="464"/>
      <c r="R1039" s="464"/>
      <c r="S1039" s="464"/>
      <c r="T1039" s="464"/>
      <c r="U1039" s="464"/>
      <c r="V1039" s="464"/>
    </row>
    <row r="1040" spans="1:22">
      <c r="A1040" s="531"/>
      <c r="B1040" s="532"/>
      <c r="C1040" s="350"/>
      <c r="D1040" s="350"/>
      <c r="E1040" s="533"/>
      <c r="F1040" s="533"/>
      <c r="G1040" s="533"/>
      <c r="H1040" s="533"/>
      <c r="I1040" s="533"/>
      <c r="J1040" s="533"/>
      <c r="K1040" s="533"/>
      <c r="L1040" s="533"/>
      <c r="M1040" s="533"/>
      <c r="N1040" s="532"/>
      <c r="O1040" s="350"/>
      <c r="P1040" s="464"/>
      <c r="Q1040" s="464"/>
      <c r="R1040" s="464"/>
      <c r="S1040" s="464"/>
      <c r="T1040" s="464"/>
      <c r="U1040" s="464"/>
      <c r="V1040" s="464"/>
    </row>
    <row r="1041" spans="1:22">
      <c r="A1041" s="531"/>
      <c r="B1041" s="532"/>
      <c r="C1041" s="350"/>
      <c r="D1041" s="350"/>
      <c r="E1041" s="533"/>
      <c r="F1041" s="533"/>
      <c r="G1041" s="533"/>
      <c r="H1041" s="533"/>
      <c r="I1041" s="533"/>
      <c r="J1041" s="533"/>
      <c r="K1041" s="533"/>
      <c r="L1041" s="533"/>
      <c r="M1041" s="533"/>
      <c r="N1041" s="532"/>
      <c r="O1041" s="350"/>
      <c r="P1041" s="464"/>
      <c r="Q1041" s="464"/>
      <c r="R1041" s="464"/>
      <c r="S1041" s="464"/>
      <c r="T1041" s="464"/>
      <c r="U1041" s="464"/>
      <c r="V1041" s="464"/>
    </row>
    <row r="1042" spans="1:22">
      <c r="A1042" s="531"/>
      <c r="B1042" s="532"/>
      <c r="C1042" s="350"/>
      <c r="D1042" s="350"/>
      <c r="E1042" s="533"/>
      <c r="F1042" s="533"/>
      <c r="G1042" s="533"/>
      <c r="H1042" s="533"/>
      <c r="I1042" s="533"/>
      <c r="J1042" s="533"/>
      <c r="K1042" s="533"/>
      <c r="L1042" s="533"/>
      <c r="M1042" s="533"/>
      <c r="N1042" s="532"/>
      <c r="O1042" s="350"/>
      <c r="P1042" s="464"/>
      <c r="Q1042" s="464"/>
      <c r="R1042" s="464"/>
      <c r="S1042" s="464"/>
      <c r="T1042" s="464"/>
      <c r="U1042" s="464"/>
      <c r="V1042" s="464"/>
    </row>
    <row r="1043" spans="1:22">
      <c r="A1043" s="531"/>
      <c r="B1043" s="532"/>
      <c r="C1043" s="350"/>
      <c r="D1043" s="350"/>
      <c r="E1043" s="533"/>
      <c r="F1043" s="533"/>
      <c r="G1043" s="533"/>
      <c r="H1043" s="533"/>
      <c r="I1043" s="533"/>
      <c r="J1043" s="533"/>
      <c r="K1043" s="533"/>
      <c r="L1043" s="533"/>
      <c r="M1043" s="533"/>
      <c r="N1043" s="532"/>
      <c r="O1043" s="350"/>
      <c r="P1043" s="464"/>
      <c r="Q1043" s="464"/>
      <c r="R1043" s="464"/>
      <c r="S1043" s="464"/>
      <c r="T1043" s="464"/>
      <c r="U1043" s="464"/>
      <c r="V1043" s="464"/>
    </row>
    <row r="1044" spans="1:22">
      <c r="A1044" s="531"/>
      <c r="B1044" s="532"/>
      <c r="C1044" s="350"/>
      <c r="D1044" s="350"/>
      <c r="E1044" s="533"/>
      <c r="F1044" s="533"/>
      <c r="G1044" s="533"/>
      <c r="H1044" s="533"/>
      <c r="I1044" s="533"/>
      <c r="J1044" s="533"/>
      <c r="K1044" s="533"/>
      <c r="L1044" s="533"/>
      <c r="M1044" s="533"/>
      <c r="N1044" s="532"/>
      <c r="O1044" s="350"/>
      <c r="P1044" s="464"/>
      <c r="Q1044" s="464"/>
      <c r="R1044" s="464"/>
      <c r="S1044" s="464"/>
      <c r="T1044" s="464"/>
      <c r="U1044" s="464"/>
      <c r="V1044" s="464"/>
    </row>
    <row r="1045" spans="1:22">
      <c r="A1045" s="531"/>
      <c r="B1045" s="532"/>
      <c r="C1045" s="350"/>
      <c r="D1045" s="350"/>
      <c r="E1045" s="533"/>
      <c r="F1045" s="533"/>
      <c r="G1045" s="533"/>
      <c r="H1045" s="533"/>
      <c r="I1045" s="533"/>
      <c r="J1045" s="533"/>
      <c r="K1045" s="533"/>
      <c r="L1045" s="533"/>
      <c r="M1045" s="533"/>
      <c r="N1045" s="532"/>
      <c r="O1045" s="350"/>
      <c r="P1045" s="464"/>
      <c r="Q1045" s="464"/>
      <c r="R1045" s="464"/>
      <c r="S1045" s="464"/>
      <c r="T1045" s="464"/>
      <c r="U1045" s="464"/>
      <c r="V1045" s="464"/>
    </row>
    <row r="1046" spans="1:22">
      <c r="A1046" s="531"/>
      <c r="B1046" s="532"/>
      <c r="C1046" s="350"/>
      <c r="D1046" s="350"/>
      <c r="E1046" s="533"/>
      <c r="F1046" s="533"/>
      <c r="G1046" s="533"/>
      <c r="H1046" s="533"/>
      <c r="I1046" s="533"/>
      <c r="J1046" s="533"/>
      <c r="K1046" s="533"/>
      <c r="L1046" s="533"/>
      <c r="M1046" s="533"/>
      <c r="N1046" s="532"/>
      <c r="O1046" s="350"/>
      <c r="P1046" s="464"/>
      <c r="Q1046" s="464"/>
      <c r="R1046" s="464"/>
      <c r="S1046" s="464"/>
      <c r="T1046" s="464"/>
      <c r="U1046" s="464"/>
      <c r="V1046" s="464"/>
    </row>
    <row r="1047" spans="1:22">
      <c r="A1047" s="531"/>
      <c r="B1047" s="532"/>
      <c r="C1047" s="350"/>
      <c r="D1047" s="350"/>
      <c r="E1047" s="533"/>
      <c r="F1047" s="533"/>
      <c r="G1047" s="533"/>
      <c r="H1047" s="533"/>
      <c r="I1047" s="533"/>
      <c r="J1047" s="533"/>
      <c r="K1047" s="533"/>
      <c r="L1047" s="533"/>
      <c r="M1047" s="533"/>
      <c r="N1047" s="532"/>
      <c r="O1047" s="350"/>
      <c r="P1047" s="464"/>
      <c r="Q1047" s="464"/>
      <c r="R1047" s="464"/>
      <c r="S1047" s="464"/>
      <c r="T1047" s="464"/>
      <c r="U1047" s="464"/>
      <c r="V1047" s="464"/>
    </row>
    <row r="1048" spans="1:22">
      <c r="A1048" s="531"/>
      <c r="B1048" s="532"/>
      <c r="C1048" s="350"/>
      <c r="D1048" s="350"/>
      <c r="E1048" s="533"/>
      <c r="F1048" s="533"/>
      <c r="G1048" s="533"/>
      <c r="H1048" s="533"/>
      <c r="I1048" s="533"/>
      <c r="J1048" s="533"/>
      <c r="K1048" s="533"/>
      <c r="L1048" s="533"/>
      <c r="M1048" s="533"/>
      <c r="N1048" s="532"/>
      <c r="O1048" s="350"/>
      <c r="P1048" s="464"/>
      <c r="Q1048" s="464"/>
      <c r="R1048" s="464"/>
      <c r="S1048" s="464"/>
      <c r="T1048" s="464"/>
      <c r="U1048" s="464"/>
      <c r="V1048" s="464"/>
    </row>
    <row r="1049" spans="1:22">
      <c r="A1049" s="531"/>
      <c r="B1049" s="532"/>
      <c r="C1049" s="350"/>
      <c r="D1049" s="350"/>
      <c r="E1049" s="533"/>
      <c r="F1049" s="533"/>
      <c r="G1049" s="533"/>
      <c r="H1049" s="533"/>
      <c r="I1049" s="533"/>
      <c r="J1049" s="533"/>
      <c r="K1049" s="533"/>
      <c r="L1049" s="533"/>
      <c r="M1049" s="533"/>
      <c r="N1049" s="532"/>
      <c r="O1049" s="350"/>
      <c r="P1049" s="464"/>
      <c r="Q1049" s="464"/>
      <c r="R1049" s="464"/>
      <c r="S1049" s="464"/>
      <c r="T1049" s="464"/>
      <c r="U1049" s="464"/>
      <c r="V1049" s="464"/>
    </row>
    <row r="1050" spans="1:22">
      <c r="A1050" s="531"/>
      <c r="B1050" s="532"/>
      <c r="C1050" s="350"/>
      <c r="D1050" s="350"/>
      <c r="E1050" s="533"/>
      <c r="F1050" s="533"/>
      <c r="G1050" s="533"/>
      <c r="H1050" s="533"/>
      <c r="I1050" s="533"/>
      <c r="J1050" s="533"/>
      <c r="K1050" s="533"/>
      <c r="L1050" s="533"/>
      <c r="M1050" s="533"/>
      <c r="N1050" s="532"/>
      <c r="O1050" s="350"/>
      <c r="P1050" s="464"/>
      <c r="Q1050" s="464"/>
      <c r="R1050" s="464"/>
      <c r="S1050" s="464"/>
      <c r="T1050" s="464"/>
      <c r="U1050" s="464"/>
      <c r="V1050" s="464"/>
    </row>
    <row r="1051" spans="1:22">
      <c r="A1051" s="531"/>
      <c r="B1051" s="532"/>
      <c r="C1051" s="350"/>
      <c r="D1051" s="350"/>
      <c r="E1051" s="533"/>
      <c r="F1051" s="533"/>
      <c r="G1051" s="533"/>
      <c r="H1051" s="533"/>
      <c r="I1051" s="533"/>
      <c r="J1051" s="533"/>
      <c r="K1051" s="533"/>
      <c r="L1051" s="533"/>
      <c r="M1051" s="533"/>
      <c r="N1051" s="532"/>
      <c r="O1051" s="350"/>
      <c r="P1051" s="464"/>
      <c r="Q1051" s="464"/>
      <c r="R1051" s="464"/>
      <c r="S1051" s="464"/>
      <c r="T1051" s="464"/>
      <c r="U1051" s="464"/>
      <c r="V1051" s="464"/>
    </row>
    <row r="1052" spans="1:22">
      <c r="A1052" s="531"/>
      <c r="B1052" s="532"/>
      <c r="C1052" s="350"/>
      <c r="D1052" s="350"/>
      <c r="E1052" s="533"/>
      <c r="F1052" s="533"/>
      <c r="G1052" s="533"/>
      <c r="H1052" s="533"/>
      <c r="I1052" s="533"/>
      <c r="J1052" s="533"/>
      <c r="K1052" s="533"/>
      <c r="L1052" s="533"/>
      <c r="M1052" s="533"/>
      <c r="N1052" s="532"/>
      <c r="O1052" s="350"/>
      <c r="P1052" s="464"/>
      <c r="Q1052" s="464"/>
      <c r="R1052" s="464"/>
      <c r="S1052" s="464"/>
      <c r="T1052" s="464"/>
      <c r="U1052" s="464"/>
      <c r="V1052" s="464"/>
    </row>
    <row r="1053" spans="1:22">
      <c r="A1053" s="531"/>
      <c r="B1053" s="532"/>
      <c r="C1053" s="350"/>
      <c r="D1053" s="350"/>
      <c r="E1053" s="533"/>
      <c r="F1053" s="533"/>
      <c r="G1053" s="533"/>
      <c r="H1053" s="533"/>
      <c r="I1053" s="533"/>
      <c r="J1053" s="533"/>
      <c r="K1053" s="533"/>
      <c r="L1053" s="533"/>
      <c r="M1053" s="533"/>
      <c r="N1053" s="532"/>
      <c r="O1053" s="350"/>
      <c r="P1053" s="464"/>
      <c r="Q1053" s="464"/>
      <c r="R1053" s="464"/>
      <c r="S1053" s="464"/>
      <c r="T1053" s="464"/>
      <c r="U1053" s="464"/>
      <c r="V1053" s="464"/>
    </row>
    <row r="1054" spans="1:22">
      <c r="A1054" s="531"/>
      <c r="B1054" s="532"/>
      <c r="C1054" s="350"/>
      <c r="D1054" s="350"/>
      <c r="E1054" s="533"/>
      <c r="F1054" s="533"/>
      <c r="G1054" s="533"/>
      <c r="H1054" s="533"/>
      <c r="I1054" s="533"/>
      <c r="J1054" s="533"/>
      <c r="K1054" s="533"/>
      <c r="L1054" s="533"/>
      <c r="M1054" s="533"/>
      <c r="N1054" s="532"/>
      <c r="O1054" s="350"/>
      <c r="P1054" s="464"/>
      <c r="Q1054" s="464"/>
      <c r="R1054" s="464"/>
      <c r="S1054" s="464"/>
      <c r="T1054" s="464"/>
      <c r="U1054" s="464"/>
      <c r="V1054" s="464"/>
    </row>
    <row r="1055" spans="1:22">
      <c r="A1055" s="531"/>
      <c r="B1055" s="532"/>
      <c r="C1055" s="350"/>
      <c r="D1055" s="350"/>
      <c r="E1055" s="533"/>
      <c r="F1055" s="533"/>
      <c r="G1055" s="533"/>
      <c r="H1055" s="533"/>
      <c r="I1055" s="533"/>
      <c r="J1055" s="533"/>
      <c r="K1055" s="533"/>
      <c r="L1055" s="533"/>
      <c r="M1055" s="533"/>
      <c r="N1055" s="532"/>
      <c r="O1055" s="350"/>
      <c r="P1055" s="464"/>
      <c r="Q1055" s="464"/>
      <c r="R1055" s="464"/>
      <c r="S1055" s="464"/>
      <c r="T1055" s="464"/>
      <c r="U1055" s="464"/>
      <c r="V1055" s="464"/>
    </row>
    <row r="1056" spans="1:22">
      <c r="A1056" s="531"/>
      <c r="B1056" s="532"/>
      <c r="C1056" s="350"/>
      <c r="D1056" s="350"/>
      <c r="E1056" s="533"/>
      <c r="F1056" s="533"/>
      <c r="G1056" s="533"/>
      <c r="H1056" s="533"/>
      <c r="I1056" s="533"/>
      <c r="J1056" s="533"/>
      <c r="K1056" s="533"/>
      <c r="L1056" s="533"/>
      <c r="M1056" s="533"/>
      <c r="N1056" s="532"/>
      <c r="O1056" s="350"/>
      <c r="P1056" s="464"/>
      <c r="Q1056" s="464"/>
      <c r="R1056" s="464"/>
      <c r="S1056" s="464"/>
      <c r="T1056" s="464"/>
      <c r="U1056" s="464"/>
      <c r="V1056" s="464"/>
    </row>
    <row r="1057" spans="1:22">
      <c r="A1057" s="531"/>
      <c r="B1057" s="532"/>
      <c r="C1057" s="350"/>
      <c r="D1057" s="350"/>
      <c r="E1057" s="533"/>
      <c r="F1057" s="533"/>
      <c r="G1057" s="533"/>
      <c r="H1057" s="533"/>
      <c r="I1057" s="533"/>
      <c r="J1057" s="533"/>
      <c r="K1057" s="533"/>
      <c r="L1057" s="533"/>
      <c r="M1057" s="533"/>
      <c r="N1057" s="532"/>
      <c r="O1057" s="350"/>
      <c r="P1057" s="464"/>
      <c r="Q1057" s="464"/>
      <c r="R1057" s="464"/>
      <c r="S1057" s="464"/>
      <c r="T1057" s="464"/>
      <c r="U1057" s="464"/>
      <c r="V1057" s="464"/>
    </row>
    <row r="1058" spans="1:22">
      <c r="A1058" s="531"/>
      <c r="B1058" s="532"/>
      <c r="C1058" s="350"/>
      <c r="D1058" s="350"/>
      <c r="E1058" s="533"/>
      <c r="F1058" s="533"/>
      <c r="G1058" s="533"/>
      <c r="H1058" s="533"/>
      <c r="I1058" s="533"/>
      <c r="J1058" s="533"/>
      <c r="K1058" s="533"/>
      <c r="L1058" s="533"/>
      <c r="M1058" s="533"/>
      <c r="N1058" s="532"/>
      <c r="O1058" s="350"/>
      <c r="P1058" s="464"/>
      <c r="Q1058" s="464"/>
      <c r="R1058" s="464"/>
      <c r="S1058" s="464"/>
      <c r="T1058" s="464"/>
      <c r="U1058" s="464"/>
      <c r="V1058" s="464"/>
    </row>
    <row r="1059" spans="1:22">
      <c r="A1059" s="531"/>
      <c r="B1059" s="532"/>
      <c r="C1059" s="350"/>
      <c r="D1059" s="350"/>
      <c r="E1059" s="533"/>
      <c r="F1059" s="533"/>
      <c r="G1059" s="533"/>
      <c r="H1059" s="533"/>
      <c r="I1059" s="533"/>
      <c r="J1059" s="533"/>
      <c r="K1059" s="533"/>
      <c r="L1059" s="533"/>
      <c r="M1059" s="533"/>
      <c r="N1059" s="532"/>
      <c r="O1059" s="350"/>
      <c r="P1059" s="464"/>
      <c r="Q1059" s="464"/>
      <c r="R1059" s="464"/>
      <c r="S1059" s="464"/>
      <c r="T1059" s="464"/>
      <c r="U1059" s="464"/>
      <c r="V1059" s="464"/>
    </row>
    <row r="1060" spans="1:22">
      <c r="A1060" s="531"/>
      <c r="B1060" s="532"/>
      <c r="C1060" s="350"/>
      <c r="D1060" s="350"/>
      <c r="E1060" s="533"/>
      <c r="F1060" s="533"/>
      <c r="G1060" s="533"/>
      <c r="H1060" s="533"/>
      <c r="I1060" s="533"/>
      <c r="J1060" s="533"/>
      <c r="K1060" s="533"/>
      <c r="L1060" s="533"/>
      <c r="M1060" s="533"/>
      <c r="N1060" s="532"/>
      <c r="O1060" s="350"/>
      <c r="P1060" s="464"/>
      <c r="Q1060" s="464"/>
      <c r="R1060" s="464"/>
      <c r="S1060" s="464"/>
      <c r="T1060" s="464"/>
      <c r="U1060" s="464"/>
      <c r="V1060" s="464"/>
    </row>
    <row r="1061" spans="1:22">
      <c r="A1061" s="531"/>
      <c r="B1061" s="532"/>
      <c r="C1061" s="350"/>
      <c r="D1061" s="350"/>
      <c r="E1061" s="533"/>
      <c r="F1061" s="533"/>
      <c r="G1061" s="533"/>
      <c r="H1061" s="533"/>
      <c r="I1061" s="533"/>
      <c r="J1061" s="533"/>
      <c r="K1061" s="533"/>
      <c r="L1061" s="533"/>
      <c r="M1061" s="533"/>
      <c r="N1061" s="532"/>
      <c r="O1061" s="350"/>
      <c r="P1061" s="464"/>
      <c r="Q1061" s="464"/>
      <c r="R1061" s="464"/>
      <c r="S1061" s="464"/>
      <c r="T1061" s="464"/>
      <c r="U1061" s="464"/>
      <c r="V1061" s="464"/>
    </row>
    <row r="1062" spans="1:22">
      <c r="A1062" s="531"/>
      <c r="B1062" s="532"/>
      <c r="C1062" s="350"/>
      <c r="D1062" s="350"/>
      <c r="E1062" s="533"/>
      <c r="F1062" s="533"/>
      <c r="G1062" s="533"/>
      <c r="H1062" s="533"/>
      <c r="I1062" s="533"/>
      <c r="J1062" s="533"/>
      <c r="K1062" s="533"/>
      <c r="L1062" s="533"/>
      <c r="M1062" s="533"/>
      <c r="N1062" s="532"/>
      <c r="O1062" s="350"/>
      <c r="P1062" s="464"/>
      <c r="Q1062" s="464"/>
      <c r="R1062" s="464"/>
      <c r="S1062" s="464"/>
      <c r="T1062" s="464"/>
      <c r="U1062" s="464"/>
      <c r="V1062" s="464"/>
    </row>
    <row r="1063" spans="1:22">
      <c r="A1063" s="531"/>
      <c r="B1063" s="532"/>
      <c r="C1063" s="350"/>
      <c r="D1063" s="350"/>
      <c r="E1063" s="533"/>
      <c r="F1063" s="533"/>
      <c r="G1063" s="533"/>
      <c r="H1063" s="533"/>
      <c r="I1063" s="533"/>
      <c r="J1063" s="533"/>
      <c r="K1063" s="533"/>
      <c r="L1063" s="533"/>
      <c r="M1063" s="533"/>
      <c r="N1063" s="532"/>
      <c r="O1063" s="350"/>
      <c r="P1063" s="464"/>
      <c r="Q1063" s="464"/>
      <c r="R1063" s="464"/>
      <c r="S1063" s="464"/>
      <c r="T1063" s="464"/>
      <c r="U1063" s="464"/>
      <c r="V1063" s="464"/>
    </row>
    <row r="1064" spans="1:22">
      <c r="A1064" s="531"/>
      <c r="B1064" s="532"/>
      <c r="C1064" s="350"/>
      <c r="D1064" s="350"/>
      <c r="E1064" s="533"/>
      <c r="F1064" s="533"/>
      <c r="G1064" s="533"/>
      <c r="H1064" s="533"/>
      <c r="I1064" s="533"/>
      <c r="J1064" s="533"/>
      <c r="K1064" s="533"/>
      <c r="L1064" s="533"/>
      <c r="M1064" s="533"/>
      <c r="N1064" s="532"/>
      <c r="O1064" s="350"/>
      <c r="P1064" s="464"/>
      <c r="Q1064" s="464"/>
      <c r="R1064" s="464"/>
      <c r="S1064" s="464"/>
      <c r="T1064" s="464"/>
      <c r="U1064" s="464"/>
      <c r="V1064" s="464"/>
    </row>
    <row r="1065" spans="1:22">
      <c r="A1065" s="531"/>
      <c r="B1065" s="532"/>
      <c r="C1065" s="350"/>
      <c r="D1065" s="350"/>
      <c r="E1065" s="533"/>
      <c r="F1065" s="533"/>
      <c r="G1065" s="533"/>
      <c r="H1065" s="533"/>
      <c r="I1065" s="533"/>
      <c r="J1065" s="533"/>
      <c r="K1065" s="533"/>
      <c r="L1065" s="533"/>
      <c r="M1065" s="533"/>
      <c r="N1065" s="532"/>
      <c r="O1065" s="350"/>
      <c r="P1065" s="464"/>
      <c r="Q1065" s="464"/>
      <c r="R1065" s="464"/>
      <c r="S1065" s="464"/>
      <c r="T1065" s="464"/>
      <c r="U1065" s="464"/>
      <c r="V1065" s="464"/>
    </row>
    <row r="1066" spans="1:22">
      <c r="A1066" s="531"/>
      <c r="B1066" s="532"/>
      <c r="C1066" s="350"/>
      <c r="D1066" s="350"/>
      <c r="E1066" s="533"/>
      <c r="F1066" s="533"/>
      <c r="G1066" s="533"/>
      <c r="H1066" s="533"/>
      <c r="I1066" s="533"/>
      <c r="J1066" s="533"/>
      <c r="K1066" s="533"/>
      <c r="L1066" s="533"/>
      <c r="M1066" s="533"/>
      <c r="N1066" s="532"/>
      <c r="O1066" s="350"/>
      <c r="P1066" s="464"/>
      <c r="Q1066" s="464"/>
      <c r="R1066" s="464"/>
      <c r="S1066" s="464"/>
      <c r="T1066" s="464"/>
      <c r="U1066" s="464"/>
      <c r="V1066" s="464"/>
    </row>
    <row r="1067" spans="1:22">
      <c r="A1067" s="531"/>
      <c r="B1067" s="532"/>
      <c r="C1067" s="350"/>
      <c r="D1067" s="350"/>
      <c r="E1067" s="533"/>
      <c r="F1067" s="533"/>
      <c r="G1067" s="533"/>
      <c r="H1067" s="533"/>
      <c r="I1067" s="533"/>
      <c r="J1067" s="533"/>
      <c r="K1067" s="533"/>
      <c r="L1067" s="533"/>
      <c r="M1067" s="533"/>
      <c r="N1067" s="532"/>
      <c r="O1067" s="350"/>
      <c r="P1067" s="464"/>
      <c r="Q1067" s="464"/>
      <c r="R1067" s="464"/>
      <c r="S1067" s="464"/>
      <c r="T1067" s="464"/>
      <c r="U1067" s="464"/>
      <c r="V1067" s="464"/>
    </row>
    <row r="1068" spans="1:22">
      <c r="A1068" s="531"/>
      <c r="B1068" s="532"/>
      <c r="C1068" s="350"/>
      <c r="D1068" s="350"/>
      <c r="E1068" s="533"/>
      <c r="F1068" s="533"/>
      <c r="G1068" s="533"/>
      <c r="H1068" s="533"/>
      <c r="I1068" s="533"/>
      <c r="J1068" s="533"/>
      <c r="K1068" s="533"/>
      <c r="L1068" s="533"/>
      <c r="M1068" s="533"/>
      <c r="N1068" s="532"/>
      <c r="O1068" s="350"/>
      <c r="P1068" s="464"/>
      <c r="Q1068" s="464"/>
      <c r="R1068" s="464"/>
      <c r="S1068" s="464"/>
      <c r="T1068" s="464"/>
      <c r="U1068" s="464"/>
      <c r="V1068" s="464"/>
    </row>
    <row r="1069" spans="1:22">
      <c r="A1069" s="531"/>
      <c r="B1069" s="532"/>
      <c r="C1069" s="350"/>
      <c r="D1069" s="350"/>
      <c r="E1069" s="533"/>
      <c r="F1069" s="533"/>
      <c r="G1069" s="533"/>
      <c r="H1069" s="533"/>
      <c r="I1069" s="533"/>
      <c r="J1069" s="533"/>
      <c r="K1069" s="533"/>
      <c r="L1069" s="533"/>
      <c r="M1069" s="533"/>
      <c r="N1069" s="532"/>
      <c r="O1069" s="350"/>
      <c r="P1069" s="464"/>
      <c r="Q1069" s="464"/>
      <c r="R1069" s="464"/>
      <c r="S1069" s="464"/>
      <c r="T1069" s="464"/>
      <c r="U1069" s="464"/>
      <c r="V1069" s="464"/>
    </row>
    <row r="1070" spans="1:22">
      <c r="A1070" s="531"/>
      <c r="B1070" s="532"/>
      <c r="C1070" s="350"/>
      <c r="D1070" s="350"/>
      <c r="E1070" s="533"/>
      <c r="F1070" s="533"/>
      <c r="G1070" s="533"/>
      <c r="H1070" s="533"/>
      <c r="I1070" s="533"/>
      <c r="J1070" s="533"/>
      <c r="K1070" s="533"/>
      <c r="L1070" s="533"/>
      <c r="M1070" s="533"/>
      <c r="N1070" s="532"/>
      <c r="O1070" s="350"/>
      <c r="P1070" s="464"/>
      <c r="Q1070" s="464"/>
      <c r="R1070" s="464"/>
      <c r="S1070" s="464"/>
      <c r="T1070" s="464"/>
      <c r="U1070" s="464"/>
      <c r="V1070" s="464"/>
    </row>
    <row r="1071" spans="1:22">
      <c r="A1071" s="531"/>
      <c r="B1071" s="532"/>
      <c r="C1071" s="350"/>
      <c r="D1071" s="350"/>
      <c r="E1071" s="533"/>
      <c r="F1071" s="533"/>
      <c r="G1071" s="533"/>
      <c r="H1071" s="533"/>
      <c r="I1071" s="533"/>
      <c r="J1071" s="533"/>
      <c r="K1071" s="533"/>
      <c r="L1071" s="533"/>
      <c r="M1071" s="533"/>
      <c r="N1071" s="532"/>
      <c r="O1071" s="350"/>
      <c r="P1071" s="464"/>
      <c r="Q1071" s="464"/>
      <c r="R1071" s="464"/>
      <c r="S1071" s="464"/>
      <c r="T1071" s="464"/>
      <c r="U1071" s="464"/>
      <c r="V1071" s="464"/>
    </row>
    <row r="1072" spans="1:22">
      <c r="A1072" s="531"/>
      <c r="B1072" s="532"/>
      <c r="C1072" s="350"/>
      <c r="D1072" s="350"/>
      <c r="E1072" s="533"/>
      <c r="F1072" s="533"/>
      <c r="G1072" s="533"/>
      <c r="H1072" s="533"/>
      <c r="I1072" s="533"/>
      <c r="J1072" s="533"/>
      <c r="K1072" s="533"/>
      <c r="L1072" s="533"/>
      <c r="M1072" s="533"/>
      <c r="N1072" s="532"/>
      <c r="O1072" s="350"/>
      <c r="P1072" s="464"/>
      <c r="Q1072" s="464"/>
      <c r="R1072" s="464"/>
      <c r="S1072" s="464"/>
      <c r="T1072" s="464"/>
      <c r="U1072" s="464"/>
      <c r="V1072" s="464"/>
    </row>
    <row r="1073" spans="1:22">
      <c r="A1073" s="531"/>
      <c r="B1073" s="532"/>
      <c r="C1073" s="350"/>
      <c r="D1073" s="350"/>
      <c r="E1073" s="533"/>
      <c r="F1073" s="533"/>
      <c r="G1073" s="533"/>
      <c r="H1073" s="533"/>
      <c r="I1073" s="533"/>
      <c r="J1073" s="533"/>
      <c r="K1073" s="533"/>
      <c r="L1073" s="533"/>
      <c r="M1073" s="533"/>
      <c r="N1073" s="532"/>
      <c r="O1073" s="350"/>
      <c r="P1073" s="464"/>
      <c r="Q1073" s="464"/>
      <c r="R1073" s="464"/>
      <c r="S1073" s="464"/>
      <c r="T1073" s="464"/>
      <c r="U1073" s="464"/>
      <c r="V1073" s="464"/>
    </row>
    <row r="1074" spans="1:22">
      <c r="A1074" s="531"/>
      <c r="B1074" s="532"/>
      <c r="C1074" s="350"/>
      <c r="D1074" s="350"/>
      <c r="E1074" s="533"/>
      <c r="F1074" s="533"/>
      <c r="G1074" s="533"/>
      <c r="H1074" s="533"/>
      <c r="I1074" s="533"/>
      <c r="J1074" s="533"/>
      <c r="K1074" s="533"/>
      <c r="L1074" s="533"/>
      <c r="M1074" s="533"/>
      <c r="N1074" s="532"/>
      <c r="O1074" s="350"/>
      <c r="P1074" s="464"/>
      <c r="Q1074" s="464"/>
      <c r="R1074" s="464"/>
      <c r="S1074" s="464"/>
      <c r="T1074" s="464"/>
      <c r="U1074" s="464"/>
      <c r="V1074" s="464"/>
    </row>
    <row r="1075" spans="1:22">
      <c r="A1075" s="531"/>
      <c r="B1075" s="532"/>
      <c r="C1075" s="350"/>
      <c r="D1075" s="350"/>
      <c r="E1075" s="533"/>
      <c r="F1075" s="533"/>
      <c r="G1075" s="533"/>
      <c r="H1075" s="533"/>
      <c r="I1075" s="533"/>
      <c r="J1075" s="533"/>
      <c r="K1075" s="533"/>
      <c r="L1075" s="533"/>
      <c r="M1075" s="533"/>
      <c r="N1075" s="532"/>
      <c r="O1075" s="350"/>
      <c r="P1075" s="464"/>
      <c r="Q1075" s="464"/>
      <c r="R1075" s="464"/>
      <c r="S1075" s="464"/>
      <c r="T1075" s="464"/>
      <c r="U1075" s="464"/>
      <c r="V1075" s="464"/>
    </row>
    <row r="1076" spans="1:22">
      <c r="A1076" s="531"/>
      <c r="B1076" s="532"/>
      <c r="C1076" s="350"/>
      <c r="D1076" s="350"/>
      <c r="E1076" s="533"/>
      <c r="F1076" s="533"/>
      <c r="G1076" s="533"/>
      <c r="H1076" s="533"/>
      <c r="I1076" s="533"/>
      <c r="J1076" s="533"/>
      <c r="K1076" s="533"/>
      <c r="L1076" s="533"/>
      <c r="M1076" s="533"/>
      <c r="N1076" s="532"/>
      <c r="O1076" s="350"/>
      <c r="P1076" s="464"/>
      <c r="Q1076" s="464"/>
      <c r="R1076" s="464"/>
      <c r="S1076" s="464"/>
      <c r="T1076" s="464"/>
      <c r="U1076" s="464"/>
      <c r="V1076" s="464"/>
    </row>
    <row r="1077" spans="1:22">
      <c r="A1077" s="531"/>
      <c r="B1077" s="532"/>
      <c r="C1077" s="350"/>
      <c r="D1077" s="350"/>
      <c r="E1077" s="533"/>
      <c r="F1077" s="533"/>
      <c r="G1077" s="533"/>
      <c r="H1077" s="533"/>
      <c r="I1077" s="533"/>
      <c r="J1077" s="533"/>
      <c r="K1077" s="533"/>
      <c r="L1077" s="533"/>
      <c r="M1077" s="533"/>
      <c r="N1077" s="532"/>
      <c r="O1077" s="350"/>
      <c r="P1077" s="464"/>
      <c r="Q1077" s="464"/>
      <c r="R1077" s="464"/>
      <c r="S1077" s="464"/>
      <c r="T1077" s="464"/>
      <c r="U1077" s="464"/>
      <c r="V1077" s="464"/>
    </row>
    <row r="1078" spans="1:22">
      <c r="A1078" s="531"/>
      <c r="B1078" s="532"/>
      <c r="C1078" s="350"/>
      <c r="D1078" s="350"/>
      <c r="E1078" s="533"/>
      <c r="F1078" s="533"/>
      <c r="G1078" s="533"/>
      <c r="H1078" s="533"/>
      <c r="I1078" s="533"/>
      <c r="J1078" s="533"/>
      <c r="K1078" s="533"/>
      <c r="L1078" s="533"/>
      <c r="M1078" s="533"/>
      <c r="N1078" s="532"/>
      <c r="O1078" s="350"/>
      <c r="P1078" s="464"/>
      <c r="Q1078" s="464"/>
      <c r="R1078" s="464"/>
      <c r="S1078" s="464"/>
      <c r="T1078" s="464"/>
      <c r="U1078" s="464"/>
      <c r="V1078" s="464"/>
    </row>
    <row r="1079" spans="1:22">
      <c r="A1079" s="531"/>
      <c r="B1079" s="532"/>
      <c r="C1079" s="350"/>
      <c r="D1079" s="350"/>
      <c r="E1079" s="533"/>
      <c r="F1079" s="533"/>
      <c r="G1079" s="533"/>
      <c r="H1079" s="533"/>
      <c r="I1079" s="533"/>
      <c r="J1079" s="533"/>
      <c r="K1079" s="533"/>
      <c r="L1079" s="533"/>
      <c r="M1079" s="533"/>
      <c r="N1079" s="532"/>
      <c r="O1079" s="350"/>
      <c r="P1079" s="464"/>
      <c r="Q1079" s="464"/>
      <c r="R1079" s="464"/>
      <c r="S1079" s="464"/>
      <c r="T1079" s="464"/>
      <c r="U1079" s="464"/>
      <c r="V1079" s="464"/>
    </row>
    <row r="1080" spans="1:22">
      <c r="A1080" s="531"/>
      <c r="B1080" s="532"/>
      <c r="C1080" s="350"/>
      <c r="D1080" s="350"/>
      <c r="E1080" s="533"/>
      <c r="F1080" s="533"/>
      <c r="G1080" s="533"/>
      <c r="H1080" s="533"/>
      <c r="I1080" s="533"/>
      <c r="J1080" s="533"/>
      <c r="K1080" s="533"/>
      <c r="L1080" s="533"/>
      <c r="M1080" s="533"/>
      <c r="N1080" s="532"/>
      <c r="O1080" s="350"/>
      <c r="P1080" s="464"/>
      <c r="Q1080" s="464"/>
      <c r="R1080" s="464"/>
      <c r="S1080" s="464"/>
      <c r="T1080" s="464"/>
      <c r="U1080" s="464"/>
      <c r="V1080" s="464"/>
    </row>
    <row r="1081" spans="1:22">
      <c r="A1081" s="531"/>
      <c r="B1081" s="532"/>
      <c r="C1081" s="350"/>
      <c r="D1081" s="350"/>
      <c r="E1081" s="533"/>
      <c r="F1081" s="533"/>
      <c r="G1081" s="533"/>
      <c r="H1081" s="533"/>
      <c r="I1081" s="533"/>
      <c r="J1081" s="533"/>
      <c r="K1081" s="533"/>
      <c r="L1081" s="533"/>
      <c r="M1081" s="533"/>
      <c r="N1081" s="532"/>
      <c r="O1081" s="350"/>
      <c r="P1081" s="464"/>
      <c r="Q1081" s="464"/>
      <c r="R1081" s="464"/>
      <c r="S1081" s="464"/>
      <c r="T1081" s="464"/>
      <c r="U1081" s="464"/>
      <c r="V1081" s="464"/>
    </row>
    <row r="1082" spans="1:22">
      <c r="A1082" s="531"/>
      <c r="B1082" s="532"/>
      <c r="C1082" s="350"/>
      <c r="D1082" s="350"/>
      <c r="E1082" s="533"/>
      <c r="F1082" s="533"/>
      <c r="G1082" s="533"/>
      <c r="H1082" s="533"/>
      <c r="I1082" s="533"/>
      <c r="J1082" s="533"/>
      <c r="K1082" s="533"/>
      <c r="L1082" s="533"/>
      <c r="M1082" s="533"/>
      <c r="N1082" s="532"/>
      <c r="O1082" s="350"/>
      <c r="P1082" s="464"/>
      <c r="Q1082" s="464"/>
      <c r="R1082" s="464"/>
      <c r="S1082" s="464"/>
      <c r="T1082" s="464"/>
      <c r="U1082" s="464"/>
      <c r="V1082" s="464"/>
    </row>
    <row r="1083" spans="1:22">
      <c r="A1083" s="531"/>
      <c r="B1083" s="532"/>
      <c r="C1083" s="350"/>
      <c r="D1083" s="350"/>
      <c r="E1083" s="533"/>
      <c r="F1083" s="533"/>
      <c r="G1083" s="533"/>
      <c r="H1083" s="533"/>
      <c r="I1083" s="533"/>
      <c r="J1083" s="533"/>
      <c r="K1083" s="533"/>
      <c r="L1083" s="533"/>
      <c r="M1083" s="533"/>
      <c r="N1083" s="532"/>
      <c r="O1083" s="350"/>
      <c r="P1083" s="464"/>
      <c r="Q1083" s="464"/>
      <c r="R1083" s="464"/>
      <c r="S1083" s="464"/>
      <c r="T1083" s="464"/>
      <c r="U1083" s="464"/>
      <c r="V1083" s="464"/>
    </row>
    <row r="1084" spans="1:22">
      <c r="A1084" s="531"/>
      <c r="B1084" s="532"/>
      <c r="C1084" s="350"/>
      <c r="D1084" s="350"/>
      <c r="E1084" s="533"/>
      <c r="F1084" s="533"/>
      <c r="G1084" s="533"/>
      <c r="H1084" s="533"/>
      <c r="I1084" s="533"/>
      <c r="J1084" s="533"/>
      <c r="K1084" s="533"/>
      <c r="L1084" s="533"/>
      <c r="M1084" s="533"/>
      <c r="N1084" s="532"/>
      <c r="O1084" s="350"/>
      <c r="P1084" s="464"/>
      <c r="Q1084" s="464"/>
      <c r="R1084" s="464"/>
      <c r="S1084" s="464"/>
      <c r="T1084" s="464"/>
      <c r="U1084" s="464"/>
      <c r="V1084" s="464"/>
    </row>
    <row r="1085" spans="1:22">
      <c r="A1085" s="531"/>
      <c r="B1085" s="532"/>
      <c r="C1085" s="350"/>
      <c r="D1085" s="350"/>
      <c r="E1085" s="533"/>
      <c r="F1085" s="533"/>
      <c r="G1085" s="533"/>
      <c r="H1085" s="533"/>
      <c r="I1085" s="533"/>
      <c r="J1085" s="533"/>
      <c r="K1085" s="533"/>
      <c r="L1085" s="533"/>
      <c r="M1085" s="533"/>
      <c r="N1085" s="532"/>
      <c r="O1085" s="350"/>
      <c r="P1085" s="464"/>
      <c r="Q1085" s="464"/>
      <c r="R1085" s="464"/>
      <c r="S1085" s="464"/>
      <c r="T1085" s="464"/>
      <c r="U1085" s="464"/>
      <c r="V1085" s="464"/>
    </row>
    <row r="1086" spans="1:22">
      <c r="A1086" s="531"/>
      <c r="B1086" s="532"/>
      <c r="C1086" s="350"/>
      <c r="D1086" s="350"/>
      <c r="E1086" s="533"/>
      <c r="F1086" s="533"/>
      <c r="G1086" s="533"/>
      <c r="H1086" s="533"/>
      <c r="I1086" s="533"/>
      <c r="J1086" s="533"/>
      <c r="K1086" s="533"/>
      <c r="L1086" s="533"/>
      <c r="M1086" s="533"/>
      <c r="N1086" s="532"/>
      <c r="O1086" s="350"/>
      <c r="P1086" s="464"/>
      <c r="Q1086" s="464"/>
      <c r="R1086" s="464"/>
      <c r="S1086" s="464"/>
      <c r="T1086" s="464"/>
      <c r="U1086" s="464"/>
      <c r="V1086" s="464"/>
    </row>
    <row r="1087" spans="1:22">
      <c r="A1087" s="531"/>
      <c r="B1087" s="532"/>
      <c r="C1087" s="350"/>
      <c r="D1087" s="350"/>
      <c r="E1087" s="533"/>
      <c r="F1087" s="533"/>
      <c r="G1087" s="533"/>
      <c r="H1087" s="533"/>
      <c r="I1087" s="533"/>
      <c r="J1087" s="533"/>
      <c r="K1087" s="533"/>
      <c r="L1087" s="533"/>
      <c r="M1087" s="533"/>
      <c r="N1087" s="532"/>
      <c r="O1087" s="350"/>
      <c r="P1087" s="464"/>
      <c r="Q1087" s="464"/>
      <c r="R1087" s="464"/>
      <c r="S1087" s="464"/>
      <c r="T1087" s="464"/>
      <c r="U1087" s="464"/>
      <c r="V1087" s="464"/>
    </row>
    <row r="1088" spans="1:22">
      <c r="A1088" s="531"/>
      <c r="B1088" s="532"/>
      <c r="C1088" s="350"/>
      <c r="D1088" s="350"/>
      <c r="E1088" s="533"/>
      <c r="F1088" s="533"/>
      <c r="G1088" s="533"/>
      <c r="H1088" s="533"/>
      <c r="I1088" s="533"/>
      <c r="J1088" s="533"/>
      <c r="K1088" s="533"/>
      <c r="L1088" s="533"/>
      <c r="M1088" s="533"/>
      <c r="N1088" s="532"/>
      <c r="O1088" s="350"/>
      <c r="P1088" s="464"/>
      <c r="Q1088" s="464"/>
      <c r="R1088" s="464"/>
      <c r="S1088" s="464"/>
      <c r="T1088" s="464"/>
      <c r="U1088" s="464"/>
      <c r="V1088" s="464"/>
    </row>
    <row r="1089" spans="1:22">
      <c r="A1089" s="531"/>
      <c r="B1089" s="532"/>
      <c r="C1089" s="350"/>
      <c r="D1089" s="350"/>
      <c r="E1089" s="533"/>
      <c r="F1089" s="533"/>
      <c r="G1089" s="533"/>
      <c r="H1089" s="533"/>
      <c r="I1089" s="533"/>
      <c r="J1089" s="533"/>
      <c r="K1089" s="533"/>
      <c r="L1089" s="533"/>
      <c r="M1089" s="533"/>
      <c r="N1089" s="532"/>
      <c r="O1089" s="350"/>
      <c r="P1089" s="464"/>
      <c r="Q1089" s="464"/>
      <c r="R1089" s="464"/>
      <c r="S1089" s="464"/>
      <c r="T1089" s="464"/>
      <c r="U1089" s="464"/>
      <c r="V1089" s="464"/>
    </row>
    <row r="1090" spans="1:22">
      <c r="A1090" s="531"/>
      <c r="B1090" s="532"/>
      <c r="C1090" s="350"/>
      <c r="D1090" s="350"/>
      <c r="E1090" s="533"/>
      <c r="F1090" s="533"/>
      <c r="G1090" s="533"/>
      <c r="H1090" s="533"/>
      <c r="I1090" s="533"/>
      <c r="J1090" s="533"/>
      <c r="K1090" s="533"/>
      <c r="L1090" s="533"/>
      <c r="M1090" s="533"/>
      <c r="N1090" s="532"/>
      <c r="O1090" s="350"/>
      <c r="P1090" s="464"/>
      <c r="Q1090" s="464"/>
      <c r="R1090" s="464"/>
      <c r="S1090" s="464"/>
      <c r="T1090" s="464"/>
      <c r="U1090" s="464"/>
      <c r="V1090" s="464"/>
    </row>
    <row r="1091" spans="1:22">
      <c r="A1091" s="531"/>
      <c r="B1091" s="532"/>
      <c r="C1091" s="350"/>
      <c r="D1091" s="350"/>
      <c r="E1091" s="533"/>
      <c r="F1091" s="533"/>
      <c r="G1091" s="533"/>
      <c r="H1091" s="533"/>
      <c r="I1091" s="533"/>
      <c r="J1091" s="533"/>
      <c r="K1091" s="533"/>
      <c r="L1091" s="533"/>
      <c r="M1091" s="533"/>
      <c r="N1091" s="532"/>
      <c r="O1091" s="350"/>
      <c r="P1091" s="464"/>
      <c r="Q1091" s="464"/>
      <c r="R1091" s="464"/>
      <c r="S1091" s="464"/>
      <c r="T1091" s="464"/>
      <c r="U1091" s="464"/>
      <c r="V1091" s="464"/>
    </row>
    <row r="1092" spans="1:22">
      <c r="A1092" s="531"/>
      <c r="B1092" s="532"/>
      <c r="C1092" s="350"/>
      <c r="D1092" s="350"/>
      <c r="E1092" s="533"/>
      <c r="F1092" s="533"/>
      <c r="G1092" s="533"/>
      <c r="H1092" s="533"/>
      <c r="I1092" s="533"/>
      <c r="J1092" s="533"/>
      <c r="K1092" s="533"/>
      <c r="L1092" s="533"/>
      <c r="M1092" s="533"/>
      <c r="N1092" s="532"/>
      <c r="O1092" s="350"/>
      <c r="P1092" s="464"/>
      <c r="Q1092" s="464"/>
      <c r="R1092" s="464"/>
      <c r="S1092" s="464"/>
      <c r="T1092" s="464"/>
      <c r="U1092" s="464"/>
      <c r="V1092" s="464"/>
    </row>
    <row r="1093" spans="1:22">
      <c r="A1093" s="531"/>
      <c r="B1093" s="532"/>
      <c r="C1093" s="350"/>
      <c r="D1093" s="350"/>
      <c r="E1093" s="533"/>
      <c r="F1093" s="533"/>
      <c r="G1093" s="533"/>
      <c r="H1093" s="533"/>
      <c r="I1093" s="533"/>
      <c r="J1093" s="533"/>
      <c r="K1093" s="533"/>
      <c r="L1093" s="533"/>
      <c r="M1093" s="533"/>
      <c r="N1093" s="532"/>
      <c r="O1093" s="350"/>
      <c r="P1093" s="464"/>
      <c r="Q1093" s="464"/>
      <c r="R1093" s="464"/>
      <c r="S1093" s="464"/>
      <c r="T1093" s="464"/>
      <c r="U1093" s="464"/>
      <c r="V1093" s="464"/>
    </row>
    <row r="1094" spans="1:22">
      <c r="A1094" s="531"/>
      <c r="B1094" s="532"/>
      <c r="C1094" s="350"/>
      <c r="D1094" s="350"/>
      <c r="E1094" s="533"/>
      <c r="F1094" s="533"/>
      <c r="G1094" s="533"/>
      <c r="H1094" s="533"/>
      <c r="I1094" s="533"/>
      <c r="J1094" s="533"/>
      <c r="K1094" s="533"/>
      <c r="L1094" s="533"/>
      <c r="M1094" s="533"/>
      <c r="N1094" s="532"/>
      <c r="O1094" s="350"/>
      <c r="P1094" s="464"/>
      <c r="Q1094" s="464"/>
      <c r="R1094" s="464"/>
      <c r="S1094" s="464"/>
      <c r="T1094" s="464"/>
      <c r="U1094" s="464"/>
      <c r="V1094" s="464"/>
    </row>
    <row r="1095" spans="1:22">
      <c r="A1095" s="531"/>
      <c r="B1095" s="532"/>
      <c r="C1095" s="350"/>
      <c r="D1095" s="350"/>
      <c r="E1095" s="533"/>
      <c r="F1095" s="533"/>
      <c r="G1095" s="533"/>
      <c r="H1095" s="533"/>
      <c r="I1095" s="533"/>
      <c r="J1095" s="533"/>
      <c r="K1095" s="533"/>
      <c r="L1095" s="533"/>
      <c r="M1095" s="533"/>
      <c r="N1095" s="532"/>
      <c r="O1095" s="350"/>
      <c r="P1095" s="464"/>
      <c r="Q1095" s="464"/>
      <c r="R1095" s="464"/>
      <c r="S1095" s="464"/>
      <c r="T1095" s="464"/>
      <c r="U1095" s="464"/>
      <c r="V1095" s="464"/>
    </row>
    <row r="1096" spans="1:22">
      <c r="A1096" s="531"/>
      <c r="B1096" s="532"/>
      <c r="C1096" s="350"/>
      <c r="D1096" s="350"/>
      <c r="E1096" s="533"/>
      <c r="F1096" s="533"/>
      <c r="G1096" s="533"/>
      <c r="H1096" s="533"/>
      <c r="I1096" s="533"/>
      <c r="J1096" s="533"/>
      <c r="K1096" s="533"/>
      <c r="L1096" s="533"/>
      <c r="M1096" s="533"/>
      <c r="N1096" s="532"/>
      <c r="O1096" s="350"/>
      <c r="P1096" s="464"/>
      <c r="Q1096" s="464"/>
      <c r="R1096" s="464"/>
      <c r="S1096" s="464"/>
      <c r="T1096" s="464"/>
      <c r="U1096" s="464"/>
      <c r="V1096" s="464"/>
    </row>
    <row r="1097" spans="1:22">
      <c r="A1097" s="531"/>
      <c r="B1097" s="532"/>
      <c r="C1097" s="350"/>
      <c r="D1097" s="350"/>
      <c r="E1097" s="533"/>
      <c r="F1097" s="533"/>
      <c r="G1097" s="533"/>
      <c r="H1097" s="533"/>
      <c r="I1097" s="533"/>
      <c r="J1097" s="533"/>
      <c r="K1097" s="533"/>
      <c r="L1097" s="533"/>
      <c r="M1097" s="533"/>
      <c r="N1097" s="532"/>
      <c r="O1097" s="350"/>
      <c r="P1097" s="464"/>
      <c r="Q1097" s="464"/>
      <c r="R1097" s="464"/>
      <c r="S1097" s="464"/>
      <c r="T1097" s="464"/>
      <c r="U1097" s="464"/>
      <c r="V1097" s="464"/>
    </row>
    <row r="1098" spans="1:22">
      <c r="A1098" s="531"/>
      <c r="B1098" s="532"/>
      <c r="C1098" s="350"/>
      <c r="D1098" s="350"/>
      <c r="E1098" s="533"/>
      <c r="F1098" s="533"/>
      <c r="G1098" s="533"/>
      <c r="H1098" s="533"/>
      <c r="I1098" s="533"/>
      <c r="J1098" s="533"/>
      <c r="K1098" s="533"/>
      <c r="L1098" s="533"/>
      <c r="M1098" s="533"/>
      <c r="N1098" s="532"/>
      <c r="O1098" s="350"/>
      <c r="P1098" s="464"/>
      <c r="Q1098" s="464"/>
      <c r="R1098" s="464"/>
      <c r="S1098" s="464"/>
      <c r="T1098" s="464"/>
      <c r="U1098" s="464"/>
      <c r="V1098" s="464"/>
    </row>
    <row r="1099" spans="1:22">
      <c r="A1099" s="531"/>
      <c r="B1099" s="532"/>
      <c r="C1099" s="350"/>
      <c r="D1099" s="350"/>
      <c r="E1099" s="533"/>
      <c r="F1099" s="533"/>
      <c r="G1099" s="533"/>
      <c r="H1099" s="533"/>
      <c r="I1099" s="533"/>
      <c r="J1099" s="533"/>
      <c r="K1099" s="533"/>
      <c r="L1099" s="533"/>
      <c r="M1099" s="533"/>
      <c r="N1099" s="532"/>
      <c r="O1099" s="350"/>
      <c r="P1099" s="464"/>
      <c r="Q1099" s="464"/>
      <c r="R1099" s="464"/>
      <c r="S1099" s="464"/>
      <c r="T1099" s="464"/>
      <c r="U1099" s="464"/>
      <c r="V1099" s="464"/>
    </row>
    <row r="1100" spans="1:22">
      <c r="A1100" s="531"/>
      <c r="B1100" s="532"/>
      <c r="C1100" s="350"/>
      <c r="D1100" s="350"/>
      <c r="E1100" s="533"/>
      <c r="F1100" s="533"/>
      <c r="G1100" s="533"/>
      <c r="H1100" s="533"/>
      <c r="I1100" s="533"/>
      <c r="J1100" s="533"/>
      <c r="K1100" s="533"/>
      <c r="L1100" s="533"/>
      <c r="M1100" s="533"/>
      <c r="N1100" s="532"/>
      <c r="O1100" s="350"/>
      <c r="P1100" s="464"/>
      <c r="Q1100" s="464"/>
      <c r="R1100" s="464"/>
      <c r="S1100" s="464"/>
      <c r="T1100" s="464"/>
      <c r="U1100" s="464"/>
      <c r="V1100" s="464"/>
    </row>
    <row r="1101" spans="1:22">
      <c r="A1101" s="531"/>
      <c r="B1101" s="532"/>
      <c r="C1101" s="350"/>
      <c r="D1101" s="350"/>
      <c r="E1101" s="533"/>
      <c r="F1101" s="533"/>
      <c r="G1101" s="533"/>
      <c r="H1101" s="533"/>
      <c r="I1101" s="533"/>
      <c r="J1101" s="533"/>
      <c r="K1101" s="533"/>
      <c r="L1101" s="533"/>
      <c r="M1101" s="533"/>
      <c r="N1101" s="532"/>
      <c r="O1101" s="350"/>
      <c r="P1101" s="464"/>
      <c r="Q1101" s="464"/>
      <c r="R1101" s="464"/>
      <c r="S1101" s="464"/>
      <c r="T1101" s="464"/>
      <c r="U1101" s="464"/>
      <c r="V1101" s="464"/>
    </row>
    <row r="1102" spans="1:22">
      <c r="A1102" s="531"/>
      <c r="B1102" s="532"/>
      <c r="C1102" s="350"/>
      <c r="D1102" s="350"/>
      <c r="E1102" s="533"/>
      <c r="F1102" s="533"/>
      <c r="G1102" s="533"/>
      <c r="H1102" s="533"/>
      <c r="I1102" s="533"/>
      <c r="J1102" s="533"/>
      <c r="K1102" s="533"/>
      <c r="L1102" s="533"/>
      <c r="M1102" s="533"/>
      <c r="N1102" s="532"/>
      <c r="O1102" s="350"/>
      <c r="P1102" s="464"/>
      <c r="Q1102" s="464"/>
      <c r="R1102" s="464"/>
      <c r="S1102" s="464"/>
      <c r="T1102" s="464"/>
      <c r="U1102" s="464"/>
      <c r="V1102" s="464"/>
    </row>
    <row r="1103" spans="1:22">
      <c r="A1103" s="531"/>
      <c r="B1103" s="532"/>
      <c r="C1103" s="350"/>
      <c r="D1103" s="350"/>
      <c r="E1103" s="533"/>
      <c r="F1103" s="533"/>
      <c r="G1103" s="533"/>
      <c r="H1103" s="533"/>
      <c r="I1103" s="533"/>
      <c r="J1103" s="533"/>
      <c r="K1103" s="533"/>
      <c r="L1103" s="533"/>
      <c r="M1103" s="533"/>
      <c r="N1103" s="532"/>
      <c r="O1103" s="350"/>
      <c r="P1103" s="464"/>
      <c r="Q1103" s="464"/>
      <c r="R1103" s="464"/>
      <c r="S1103" s="464"/>
      <c r="T1103" s="464"/>
      <c r="U1103" s="464"/>
      <c r="V1103" s="464"/>
    </row>
    <row r="1104" spans="1:22">
      <c r="A1104" s="531"/>
      <c r="B1104" s="532"/>
      <c r="C1104" s="350"/>
      <c r="D1104" s="350"/>
      <c r="E1104" s="533"/>
      <c r="F1104" s="533"/>
      <c r="G1104" s="533"/>
      <c r="H1104" s="533"/>
      <c r="I1104" s="533"/>
      <c r="J1104" s="533"/>
      <c r="K1104" s="533"/>
      <c r="L1104" s="533"/>
      <c r="M1104" s="533"/>
      <c r="N1104" s="532"/>
      <c r="O1104" s="350"/>
      <c r="P1104" s="464"/>
      <c r="Q1104" s="464"/>
      <c r="R1104" s="464"/>
      <c r="S1104" s="464"/>
      <c r="T1104" s="464"/>
      <c r="U1104" s="464"/>
      <c r="V1104" s="464"/>
    </row>
    <row r="1105" spans="1:22">
      <c r="A1105" s="531"/>
      <c r="B1105" s="532"/>
      <c r="C1105" s="350"/>
      <c r="D1105" s="350"/>
      <c r="E1105" s="533"/>
      <c r="F1105" s="533"/>
      <c r="G1105" s="533"/>
      <c r="H1105" s="533"/>
      <c r="I1105" s="533"/>
      <c r="J1105" s="533"/>
      <c r="K1105" s="533"/>
      <c r="L1105" s="533"/>
      <c r="M1105" s="533"/>
      <c r="N1105" s="532"/>
      <c r="O1105" s="350"/>
      <c r="P1105" s="464"/>
      <c r="Q1105" s="464"/>
      <c r="R1105" s="464"/>
      <c r="S1105" s="464"/>
      <c r="T1105" s="464"/>
      <c r="U1105" s="464"/>
      <c r="V1105" s="464"/>
    </row>
    <row r="1106" spans="1:22">
      <c r="A1106" s="531"/>
      <c r="B1106" s="532"/>
      <c r="C1106" s="350"/>
      <c r="D1106" s="350"/>
      <c r="E1106" s="533"/>
      <c r="F1106" s="533"/>
      <c r="G1106" s="533"/>
      <c r="H1106" s="533"/>
      <c r="I1106" s="533"/>
      <c r="J1106" s="533"/>
      <c r="K1106" s="533"/>
      <c r="L1106" s="533"/>
      <c r="M1106" s="533"/>
      <c r="N1106" s="532"/>
      <c r="O1106" s="350"/>
      <c r="P1106" s="464"/>
      <c r="Q1106" s="464"/>
      <c r="R1106" s="464"/>
      <c r="S1106" s="464"/>
      <c r="T1106" s="464"/>
      <c r="U1106" s="464"/>
      <c r="V1106" s="464"/>
    </row>
    <row r="1107" spans="1:22">
      <c r="A1107" s="531"/>
      <c r="B1107" s="532"/>
      <c r="C1107" s="350"/>
      <c r="D1107" s="350"/>
      <c r="E1107" s="533"/>
      <c r="F1107" s="533"/>
      <c r="G1107" s="533"/>
      <c r="H1107" s="533"/>
      <c r="I1107" s="533"/>
      <c r="J1107" s="533"/>
      <c r="K1107" s="533"/>
      <c r="L1107" s="533"/>
      <c r="M1107" s="533"/>
      <c r="N1107" s="532"/>
      <c r="O1107" s="350"/>
      <c r="P1107" s="464"/>
      <c r="Q1107" s="464"/>
      <c r="R1107" s="464"/>
      <c r="S1107" s="464"/>
      <c r="T1107" s="464"/>
      <c r="U1107" s="464"/>
      <c r="V1107" s="464"/>
    </row>
    <row r="1108" spans="1:22">
      <c r="A1108" s="531"/>
      <c r="B1108" s="532"/>
      <c r="C1108" s="350"/>
      <c r="D1108" s="350"/>
      <c r="E1108" s="533"/>
      <c r="F1108" s="533"/>
      <c r="G1108" s="533"/>
      <c r="H1108" s="533"/>
      <c r="I1108" s="533"/>
      <c r="J1108" s="533"/>
      <c r="K1108" s="533"/>
      <c r="L1108" s="533"/>
      <c r="M1108" s="533"/>
      <c r="N1108" s="532"/>
      <c r="O1108" s="350"/>
      <c r="P1108" s="464"/>
      <c r="Q1108" s="464"/>
      <c r="R1108" s="464"/>
      <c r="S1108" s="464"/>
      <c r="T1108" s="464"/>
      <c r="U1108" s="464"/>
      <c r="V1108" s="464"/>
    </row>
    <row r="1109" spans="1:22">
      <c r="A1109" s="531"/>
      <c r="B1109" s="532"/>
      <c r="C1109" s="350"/>
      <c r="D1109" s="350"/>
      <c r="E1109" s="533"/>
      <c r="F1109" s="533"/>
      <c r="G1109" s="533"/>
      <c r="H1109" s="533"/>
      <c r="I1109" s="533"/>
      <c r="J1109" s="533"/>
      <c r="K1109" s="533"/>
      <c r="L1109" s="533"/>
      <c r="M1109" s="533"/>
      <c r="N1109" s="532"/>
      <c r="O1109" s="350"/>
      <c r="P1109" s="464"/>
      <c r="Q1109" s="464"/>
      <c r="R1109" s="464"/>
      <c r="S1109" s="464"/>
      <c r="T1109" s="464"/>
      <c r="U1109" s="464"/>
      <c r="V1109" s="464"/>
    </row>
    <row r="1110" spans="1:22">
      <c r="A1110" s="531"/>
      <c r="B1110" s="532"/>
      <c r="C1110" s="350"/>
      <c r="D1110" s="350"/>
      <c r="E1110" s="533"/>
      <c r="F1110" s="533"/>
      <c r="G1110" s="533"/>
      <c r="H1110" s="533"/>
      <c r="I1110" s="533"/>
      <c r="J1110" s="533"/>
      <c r="K1110" s="533"/>
      <c r="L1110" s="533"/>
      <c r="M1110" s="533"/>
      <c r="N1110" s="532"/>
      <c r="O1110" s="350"/>
      <c r="P1110" s="464"/>
      <c r="Q1110" s="464"/>
      <c r="R1110" s="464"/>
      <c r="S1110" s="464"/>
      <c r="T1110" s="464"/>
      <c r="U1110" s="464"/>
      <c r="V1110" s="464"/>
    </row>
    <row r="1111" spans="1:22">
      <c r="A1111" s="531"/>
      <c r="B1111" s="532"/>
      <c r="C1111" s="350"/>
      <c r="D1111" s="350"/>
      <c r="E1111" s="533"/>
      <c r="F1111" s="533"/>
      <c r="G1111" s="533"/>
      <c r="H1111" s="533"/>
      <c r="I1111" s="533"/>
      <c r="J1111" s="533"/>
      <c r="K1111" s="533"/>
      <c r="L1111" s="533"/>
      <c r="M1111" s="533"/>
      <c r="N1111" s="532"/>
      <c r="O1111" s="350"/>
      <c r="P1111" s="464"/>
      <c r="Q1111" s="464"/>
      <c r="R1111" s="464"/>
      <c r="S1111" s="464"/>
      <c r="T1111" s="464"/>
      <c r="U1111" s="464"/>
      <c r="V1111" s="464"/>
    </row>
    <row r="1112" spans="1:22">
      <c r="A1112" s="531"/>
      <c r="B1112" s="532"/>
      <c r="C1112" s="350"/>
      <c r="D1112" s="350"/>
      <c r="E1112" s="533"/>
      <c r="F1112" s="533"/>
      <c r="G1112" s="533"/>
      <c r="H1112" s="533"/>
      <c r="I1112" s="533"/>
      <c r="J1112" s="533"/>
      <c r="K1112" s="533"/>
      <c r="L1112" s="533"/>
      <c r="M1112" s="533"/>
      <c r="N1112" s="532"/>
      <c r="O1112" s="350"/>
      <c r="P1112" s="464"/>
      <c r="Q1112" s="464"/>
      <c r="R1112" s="464"/>
      <c r="S1112" s="464"/>
      <c r="T1112" s="464"/>
      <c r="U1112" s="464"/>
      <c r="V1112" s="464"/>
    </row>
    <row r="1113" spans="1:22">
      <c r="A1113" s="531"/>
      <c r="B1113" s="532"/>
      <c r="C1113" s="350"/>
      <c r="D1113" s="350"/>
      <c r="E1113" s="533"/>
      <c r="F1113" s="533"/>
      <c r="G1113" s="533"/>
      <c r="H1113" s="533"/>
      <c r="I1113" s="533"/>
      <c r="J1113" s="533"/>
      <c r="K1113" s="533"/>
      <c r="L1113" s="533"/>
      <c r="M1113" s="533"/>
      <c r="N1113" s="532"/>
      <c r="O1113" s="350"/>
      <c r="P1113" s="464"/>
      <c r="Q1113" s="464"/>
      <c r="R1113" s="464"/>
      <c r="S1113" s="464"/>
      <c r="T1113" s="464"/>
      <c r="U1113" s="464"/>
      <c r="V1113" s="464"/>
    </row>
    <row r="1114" spans="1:22">
      <c r="A1114" s="531"/>
      <c r="B1114" s="532"/>
      <c r="C1114" s="350"/>
      <c r="D1114" s="350"/>
      <c r="E1114" s="533"/>
      <c r="F1114" s="533"/>
      <c r="G1114" s="533"/>
      <c r="H1114" s="533"/>
      <c r="I1114" s="533"/>
      <c r="J1114" s="533"/>
      <c r="K1114" s="533"/>
      <c r="L1114" s="533"/>
      <c r="M1114" s="533"/>
      <c r="N1114" s="532"/>
      <c r="O1114" s="350"/>
      <c r="P1114" s="464"/>
      <c r="Q1114" s="464"/>
      <c r="R1114" s="464"/>
      <c r="S1114" s="464"/>
      <c r="T1114" s="464"/>
      <c r="U1114" s="464"/>
      <c r="V1114" s="464"/>
    </row>
    <row r="1115" spans="1:22">
      <c r="A1115" s="531"/>
      <c r="B1115" s="532"/>
      <c r="C1115" s="350"/>
      <c r="D1115" s="350"/>
      <c r="E1115" s="533"/>
      <c r="F1115" s="533"/>
      <c r="G1115" s="533"/>
      <c r="H1115" s="533"/>
      <c r="I1115" s="533"/>
      <c r="J1115" s="533"/>
      <c r="K1115" s="533"/>
      <c r="L1115" s="533"/>
      <c r="M1115" s="533"/>
      <c r="N1115" s="532"/>
      <c r="O1115" s="350"/>
      <c r="P1115" s="464"/>
      <c r="Q1115" s="464"/>
      <c r="R1115" s="464"/>
      <c r="S1115" s="464"/>
      <c r="T1115" s="464"/>
      <c r="U1115" s="464"/>
      <c r="V1115" s="464"/>
    </row>
    <row r="1116" spans="1:22">
      <c r="A1116" s="531"/>
      <c r="B1116" s="532"/>
      <c r="C1116" s="350"/>
      <c r="D1116" s="350"/>
      <c r="E1116" s="533"/>
      <c r="F1116" s="533"/>
      <c r="G1116" s="533"/>
      <c r="H1116" s="533"/>
      <c r="I1116" s="533"/>
      <c r="J1116" s="533"/>
      <c r="K1116" s="533"/>
      <c r="L1116" s="533"/>
      <c r="M1116" s="533"/>
      <c r="N1116" s="532"/>
      <c r="O1116" s="350"/>
      <c r="P1116" s="464"/>
      <c r="Q1116" s="464"/>
      <c r="R1116" s="464"/>
      <c r="S1116" s="464"/>
      <c r="T1116" s="464"/>
      <c r="U1116" s="464"/>
      <c r="V1116" s="464"/>
    </row>
    <row r="1117" spans="1:22">
      <c r="A1117" s="531"/>
      <c r="B1117" s="532"/>
      <c r="C1117" s="350"/>
      <c r="D1117" s="350"/>
      <c r="E1117" s="533"/>
      <c r="F1117" s="533"/>
      <c r="G1117" s="533"/>
      <c r="H1117" s="533"/>
      <c r="I1117" s="533"/>
      <c r="J1117" s="533"/>
      <c r="K1117" s="533"/>
      <c r="L1117" s="533"/>
      <c r="M1117" s="533"/>
      <c r="N1117" s="532"/>
      <c r="O1117" s="350"/>
      <c r="P1117" s="464"/>
      <c r="Q1117" s="464"/>
      <c r="R1117" s="464"/>
      <c r="S1117" s="464"/>
      <c r="T1117" s="464"/>
      <c r="U1117" s="464"/>
      <c r="V1117" s="464"/>
    </row>
    <row r="1118" spans="1:22">
      <c r="A1118" s="531"/>
      <c r="B1118" s="532"/>
      <c r="C1118" s="350"/>
      <c r="D1118" s="350"/>
      <c r="E1118" s="533"/>
      <c r="F1118" s="533"/>
      <c r="G1118" s="533"/>
      <c r="H1118" s="533"/>
      <c r="I1118" s="533"/>
      <c r="J1118" s="533"/>
      <c r="K1118" s="533"/>
      <c r="L1118" s="533"/>
      <c r="M1118" s="533"/>
      <c r="N1118" s="532"/>
      <c r="O1118" s="350"/>
      <c r="P1118" s="464"/>
      <c r="Q1118" s="464"/>
      <c r="R1118" s="464"/>
      <c r="S1118" s="464"/>
      <c r="T1118" s="464"/>
      <c r="U1118" s="464"/>
      <c r="V1118" s="464"/>
    </row>
    <row r="1119" spans="1:22">
      <c r="A1119" s="531"/>
      <c r="B1119" s="532"/>
      <c r="C1119" s="350"/>
      <c r="D1119" s="350"/>
      <c r="E1119" s="533"/>
      <c r="F1119" s="533"/>
      <c r="G1119" s="533"/>
      <c r="H1119" s="533"/>
      <c r="I1119" s="533"/>
      <c r="J1119" s="533"/>
      <c r="K1119" s="533"/>
      <c r="L1119" s="533"/>
      <c r="M1119" s="533"/>
      <c r="N1119" s="532"/>
      <c r="O1119" s="350"/>
      <c r="P1119" s="464"/>
      <c r="Q1119" s="464"/>
      <c r="R1119" s="464"/>
      <c r="S1119" s="464"/>
      <c r="T1119" s="464"/>
      <c r="U1119" s="464"/>
      <c r="V1119" s="464"/>
    </row>
    <row r="1120" spans="1:22">
      <c r="A1120" s="531"/>
      <c r="B1120" s="532"/>
      <c r="C1120" s="350"/>
      <c r="D1120" s="350"/>
      <c r="E1120" s="533"/>
      <c r="F1120" s="533"/>
      <c r="G1120" s="533"/>
      <c r="H1120" s="533"/>
      <c r="I1120" s="533"/>
      <c r="J1120" s="533"/>
      <c r="K1120" s="533"/>
      <c r="L1120" s="533"/>
      <c r="M1120" s="533"/>
      <c r="N1120" s="532"/>
      <c r="O1120" s="350"/>
      <c r="P1120" s="464"/>
      <c r="Q1120" s="464"/>
      <c r="R1120" s="464"/>
      <c r="S1120" s="464"/>
      <c r="T1120" s="464"/>
      <c r="U1120" s="464"/>
      <c r="V1120" s="464"/>
    </row>
    <row r="1121" spans="1:22">
      <c r="A1121" s="531"/>
      <c r="B1121" s="532"/>
      <c r="C1121" s="350"/>
      <c r="D1121" s="350"/>
      <c r="E1121" s="533"/>
      <c r="F1121" s="533"/>
      <c r="G1121" s="533"/>
      <c r="H1121" s="533"/>
      <c r="I1121" s="533"/>
      <c r="J1121" s="533"/>
      <c r="K1121" s="533"/>
      <c r="L1121" s="533"/>
      <c r="M1121" s="533"/>
      <c r="N1121" s="532"/>
      <c r="O1121" s="350"/>
      <c r="P1121" s="464"/>
      <c r="Q1121" s="464"/>
      <c r="R1121" s="464"/>
      <c r="S1121" s="464"/>
      <c r="T1121" s="464"/>
      <c r="U1121" s="464"/>
      <c r="V1121" s="464"/>
    </row>
    <row r="1122" spans="1:22">
      <c r="A1122" s="531"/>
      <c r="B1122" s="532"/>
      <c r="C1122" s="350"/>
      <c r="D1122" s="350"/>
      <c r="E1122" s="533"/>
      <c r="F1122" s="533"/>
      <c r="G1122" s="533"/>
      <c r="H1122" s="533"/>
      <c r="I1122" s="533"/>
      <c r="J1122" s="533"/>
      <c r="K1122" s="533"/>
      <c r="L1122" s="533"/>
      <c r="M1122" s="533"/>
      <c r="N1122" s="532"/>
      <c r="O1122" s="350"/>
      <c r="P1122" s="464"/>
      <c r="Q1122" s="464"/>
      <c r="R1122" s="464"/>
      <c r="S1122" s="464"/>
      <c r="T1122" s="464"/>
      <c r="U1122" s="464"/>
      <c r="V1122" s="464"/>
    </row>
    <row r="1123" spans="1:22">
      <c r="A1123" s="531"/>
      <c r="B1123" s="532"/>
      <c r="C1123" s="350"/>
      <c r="D1123" s="350"/>
      <c r="E1123" s="533"/>
      <c r="F1123" s="533"/>
      <c r="G1123" s="533"/>
      <c r="H1123" s="533"/>
      <c r="I1123" s="533"/>
      <c r="J1123" s="533"/>
      <c r="K1123" s="533"/>
      <c r="L1123" s="533"/>
      <c r="M1123" s="533"/>
      <c r="N1123" s="532"/>
      <c r="O1123" s="350"/>
      <c r="P1123" s="464"/>
      <c r="Q1123" s="464"/>
      <c r="R1123" s="464"/>
      <c r="S1123" s="464"/>
      <c r="T1123" s="464"/>
      <c r="U1123" s="464"/>
      <c r="V1123" s="464"/>
    </row>
    <row r="1124" spans="1:22">
      <c r="A1124" s="531"/>
      <c r="B1124" s="532"/>
      <c r="C1124" s="350"/>
      <c r="D1124" s="350"/>
      <c r="E1124" s="533"/>
      <c r="F1124" s="533"/>
      <c r="G1124" s="533"/>
      <c r="H1124" s="533"/>
      <c r="I1124" s="533"/>
      <c r="J1124" s="533"/>
      <c r="K1124" s="533"/>
      <c r="L1124" s="533"/>
      <c r="M1124" s="533"/>
      <c r="N1124" s="532"/>
      <c r="O1124" s="350"/>
      <c r="P1124" s="464"/>
      <c r="Q1124" s="464"/>
      <c r="R1124" s="464"/>
      <c r="S1124" s="464"/>
      <c r="T1124" s="464"/>
      <c r="U1124" s="464"/>
      <c r="V1124" s="464"/>
    </row>
    <row r="1125" spans="1:22">
      <c r="A1125" s="531"/>
      <c r="B1125" s="532"/>
      <c r="C1125" s="350"/>
      <c r="D1125" s="350"/>
      <c r="E1125" s="533"/>
      <c r="F1125" s="533"/>
      <c r="G1125" s="533"/>
      <c r="H1125" s="533"/>
      <c r="I1125" s="533"/>
      <c r="J1125" s="533"/>
      <c r="K1125" s="533"/>
      <c r="L1125" s="533"/>
      <c r="M1125" s="533"/>
      <c r="N1125" s="532"/>
      <c r="O1125" s="350"/>
      <c r="P1125" s="464"/>
      <c r="Q1125" s="464"/>
      <c r="R1125" s="464"/>
      <c r="S1125" s="464"/>
      <c r="T1125" s="464"/>
      <c r="U1125" s="464"/>
      <c r="V1125" s="464"/>
    </row>
    <row r="1126" spans="1:22">
      <c r="A1126" s="531"/>
      <c r="B1126" s="532"/>
      <c r="C1126" s="350"/>
      <c r="D1126" s="350"/>
      <c r="E1126" s="533"/>
      <c r="F1126" s="533"/>
      <c r="G1126" s="533"/>
      <c r="H1126" s="533"/>
      <c r="I1126" s="533"/>
      <c r="J1126" s="533"/>
      <c r="K1126" s="533"/>
      <c r="L1126" s="533"/>
      <c r="M1126" s="533"/>
      <c r="N1126" s="532"/>
      <c r="O1126" s="350"/>
      <c r="P1126" s="464"/>
      <c r="Q1126" s="464"/>
      <c r="R1126" s="464"/>
      <c r="S1126" s="464"/>
      <c r="T1126" s="464"/>
      <c r="U1126" s="464"/>
      <c r="V1126" s="464"/>
    </row>
    <row r="1127" spans="1:22">
      <c r="A1127" s="531"/>
      <c r="B1127" s="532"/>
      <c r="C1127" s="350"/>
      <c r="D1127" s="350"/>
      <c r="E1127" s="533"/>
      <c r="F1127" s="533"/>
      <c r="G1127" s="533"/>
      <c r="H1127" s="533"/>
      <c r="I1127" s="533"/>
      <c r="J1127" s="533"/>
      <c r="K1127" s="533"/>
      <c r="L1127" s="533"/>
      <c r="M1127" s="533"/>
      <c r="N1127" s="532"/>
      <c r="O1127" s="350"/>
      <c r="P1127" s="464"/>
      <c r="Q1127" s="464"/>
      <c r="R1127" s="464"/>
      <c r="S1127" s="464"/>
      <c r="T1127" s="464"/>
      <c r="U1127" s="464"/>
      <c r="V1127" s="464"/>
    </row>
    <row r="1128" spans="1:22">
      <c r="A1128" s="531"/>
      <c r="B1128" s="532"/>
      <c r="C1128" s="350"/>
      <c r="D1128" s="350"/>
      <c r="E1128" s="533"/>
      <c r="F1128" s="533"/>
      <c r="G1128" s="533"/>
      <c r="H1128" s="533"/>
      <c r="I1128" s="533"/>
      <c r="J1128" s="533"/>
      <c r="K1128" s="533"/>
      <c r="L1128" s="533"/>
      <c r="M1128" s="533"/>
      <c r="N1128" s="532"/>
      <c r="O1128" s="350"/>
      <c r="P1128" s="464"/>
      <c r="Q1128" s="464"/>
      <c r="R1128" s="464"/>
      <c r="S1128" s="464"/>
      <c r="T1128" s="464"/>
      <c r="U1128" s="464"/>
      <c r="V1128" s="464"/>
    </row>
    <row r="1129" spans="1:22">
      <c r="A1129" s="531"/>
      <c r="B1129" s="532"/>
      <c r="C1129" s="350"/>
      <c r="D1129" s="350"/>
      <c r="E1129" s="533"/>
      <c r="F1129" s="533"/>
      <c r="G1129" s="533"/>
      <c r="H1129" s="533"/>
      <c r="I1129" s="533"/>
      <c r="J1129" s="533"/>
      <c r="K1129" s="533"/>
      <c r="L1129" s="533"/>
      <c r="M1129" s="533"/>
      <c r="N1129" s="532"/>
      <c r="O1129" s="350"/>
      <c r="P1129" s="464"/>
      <c r="Q1129" s="464"/>
      <c r="R1129" s="464"/>
      <c r="S1129" s="464"/>
      <c r="T1129" s="464"/>
      <c r="U1129" s="464"/>
      <c r="V1129" s="464"/>
    </row>
    <row r="1130" spans="1:22">
      <c r="A1130" s="531"/>
      <c r="B1130" s="532"/>
      <c r="C1130" s="350"/>
      <c r="D1130" s="350"/>
      <c r="E1130" s="533"/>
      <c r="F1130" s="533"/>
      <c r="G1130" s="533"/>
      <c r="H1130" s="533"/>
      <c r="I1130" s="533"/>
      <c r="J1130" s="533"/>
      <c r="K1130" s="533"/>
      <c r="L1130" s="533"/>
      <c r="M1130" s="533"/>
      <c r="N1130" s="532"/>
      <c r="O1130" s="350"/>
      <c r="P1130" s="464"/>
      <c r="Q1130" s="464"/>
      <c r="R1130" s="464"/>
      <c r="S1130" s="464"/>
      <c r="T1130" s="464"/>
      <c r="U1130" s="464"/>
      <c r="V1130" s="464"/>
    </row>
    <row r="1131" spans="1:22">
      <c r="A1131" s="531"/>
      <c r="B1131" s="532"/>
      <c r="C1131" s="350"/>
      <c r="D1131" s="350"/>
      <c r="E1131" s="533"/>
      <c r="F1131" s="533"/>
      <c r="G1131" s="533"/>
      <c r="H1131" s="533"/>
      <c r="I1131" s="533"/>
      <c r="J1131" s="533"/>
      <c r="K1131" s="533"/>
      <c r="L1131" s="533"/>
      <c r="M1131" s="533"/>
      <c r="N1131" s="532"/>
      <c r="O1131" s="350"/>
      <c r="P1131" s="464"/>
      <c r="Q1131" s="464"/>
      <c r="R1131" s="464"/>
      <c r="S1131" s="464"/>
      <c r="T1131" s="464"/>
      <c r="U1131" s="464"/>
      <c r="V1131" s="464"/>
    </row>
    <row r="1132" spans="1:22">
      <c r="A1132" s="531"/>
      <c r="B1132" s="532"/>
      <c r="C1132" s="350"/>
      <c r="D1132" s="350"/>
      <c r="E1132" s="533"/>
      <c r="F1132" s="533"/>
      <c r="G1132" s="533"/>
      <c r="H1132" s="533"/>
      <c r="I1132" s="533"/>
      <c r="J1132" s="533"/>
      <c r="K1132" s="533"/>
      <c r="L1132" s="533"/>
      <c r="M1132" s="533"/>
      <c r="N1132" s="532"/>
      <c r="O1132" s="350"/>
      <c r="P1132" s="464"/>
      <c r="Q1132" s="464"/>
      <c r="R1132" s="464"/>
      <c r="S1132" s="464"/>
      <c r="T1132" s="464"/>
      <c r="U1132" s="464"/>
      <c r="V1132" s="464"/>
    </row>
    <row r="1133" spans="1:22">
      <c r="A1133" s="531"/>
      <c r="B1133" s="532"/>
      <c r="C1133" s="350"/>
      <c r="D1133" s="350"/>
      <c r="E1133" s="533"/>
      <c r="F1133" s="533"/>
      <c r="G1133" s="533"/>
      <c r="H1133" s="533"/>
      <c r="I1133" s="533"/>
      <c r="J1133" s="533"/>
      <c r="K1133" s="533"/>
      <c r="L1133" s="533"/>
      <c r="M1133" s="533"/>
      <c r="N1133" s="532"/>
      <c r="O1133" s="350"/>
      <c r="P1133" s="464"/>
      <c r="Q1133" s="464"/>
      <c r="R1133" s="464"/>
      <c r="S1133" s="464"/>
      <c r="T1133" s="464"/>
      <c r="U1133" s="464"/>
      <c r="V1133" s="464"/>
    </row>
    <row r="1134" spans="1:22">
      <c r="A1134" s="531"/>
      <c r="B1134" s="532"/>
      <c r="C1134" s="350"/>
      <c r="D1134" s="350"/>
      <c r="E1134" s="533"/>
      <c r="F1134" s="533"/>
      <c r="G1134" s="533"/>
      <c r="H1134" s="533"/>
      <c r="I1134" s="533"/>
      <c r="J1134" s="533"/>
      <c r="K1134" s="533"/>
      <c r="L1134" s="533"/>
      <c r="M1134" s="533"/>
      <c r="N1134" s="532"/>
      <c r="O1134" s="350"/>
      <c r="P1134" s="464"/>
      <c r="Q1134" s="464"/>
      <c r="R1134" s="464"/>
      <c r="S1134" s="464"/>
      <c r="T1134" s="464"/>
      <c r="U1134" s="464"/>
      <c r="V1134" s="464"/>
    </row>
    <row r="1135" spans="1:22">
      <c r="A1135" s="531"/>
      <c r="B1135" s="532"/>
      <c r="C1135" s="350"/>
      <c r="D1135" s="350"/>
      <c r="E1135" s="533"/>
      <c r="F1135" s="533"/>
      <c r="G1135" s="533"/>
      <c r="H1135" s="533"/>
      <c r="I1135" s="533"/>
      <c r="J1135" s="533"/>
      <c r="K1135" s="533"/>
      <c r="L1135" s="533"/>
      <c r="M1135" s="533"/>
      <c r="N1135" s="532"/>
      <c r="O1135" s="350"/>
      <c r="P1135" s="464"/>
      <c r="Q1135" s="464"/>
      <c r="R1135" s="464"/>
      <c r="S1135" s="464"/>
      <c r="T1135" s="464"/>
      <c r="U1135" s="464"/>
      <c r="V1135" s="464"/>
    </row>
    <row r="1136" spans="1:22">
      <c r="A1136" s="531"/>
      <c r="B1136" s="532"/>
      <c r="C1136" s="350"/>
      <c r="D1136" s="350"/>
      <c r="E1136" s="533"/>
      <c r="F1136" s="533"/>
      <c r="G1136" s="533"/>
      <c r="H1136" s="533"/>
      <c r="I1136" s="533"/>
      <c r="J1136" s="533"/>
      <c r="K1136" s="533"/>
      <c r="L1136" s="533"/>
      <c r="M1136" s="533"/>
      <c r="N1136" s="532"/>
      <c r="O1136" s="350"/>
      <c r="P1136" s="464"/>
      <c r="Q1136" s="464"/>
      <c r="R1136" s="464"/>
      <c r="S1136" s="464"/>
      <c r="T1136" s="464"/>
      <c r="U1136" s="464"/>
      <c r="V1136" s="464"/>
    </row>
    <row r="1137" spans="1:22">
      <c r="A1137" s="531"/>
      <c r="B1137" s="532"/>
      <c r="C1137" s="350"/>
      <c r="D1137" s="350"/>
      <c r="E1137" s="533"/>
      <c r="F1137" s="533"/>
      <c r="G1137" s="533"/>
      <c r="H1137" s="533"/>
      <c r="I1137" s="533"/>
      <c r="J1137" s="533"/>
      <c r="K1137" s="533"/>
      <c r="L1137" s="533"/>
      <c r="M1137" s="533"/>
      <c r="N1137" s="532"/>
      <c r="O1137" s="350"/>
      <c r="P1137" s="464"/>
      <c r="Q1137" s="464"/>
      <c r="R1137" s="464"/>
      <c r="S1137" s="464"/>
      <c r="T1137" s="464"/>
      <c r="U1137" s="464"/>
      <c r="V1137" s="464"/>
    </row>
    <row r="1138" spans="1:22">
      <c r="A1138" s="531"/>
      <c r="B1138" s="532"/>
      <c r="C1138" s="350"/>
      <c r="D1138" s="350"/>
      <c r="E1138" s="533"/>
      <c r="F1138" s="533"/>
      <c r="G1138" s="533"/>
      <c r="H1138" s="533"/>
      <c r="I1138" s="533"/>
      <c r="J1138" s="533"/>
      <c r="K1138" s="533"/>
      <c r="L1138" s="533"/>
      <c r="M1138" s="533"/>
      <c r="N1138" s="532"/>
      <c r="O1138" s="350"/>
      <c r="P1138" s="464"/>
      <c r="Q1138" s="464"/>
      <c r="R1138" s="464"/>
      <c r="S1138" s="464"/>
      <c r="T1138" s="464"/>
      <c r="U1138" s="464"/>
      <c r="V1138" s="464"/>
    </row>
    <row r="1139" spans="1:22">
      <c r="A1139" s="531"/>
      <c r="B1139" s="532"/>
      <c r="C1139" s="350"/>
      <c r="D1139" s="350"/>
      <c r="E1139" s="533"/>
      <c r="F1139" s="533"/>
      <c r="G1139" s="533"/>
      <c r="H1139" s="533"/>
      <c r="I1139" s="533"/>
      <c r="J1139" s="533"/>
      <c r="K1139" s="533"/>
      <c r="L1139" s="533"/>
      <c r="M1139" s="533"/>
      <c r="N1139" s="532"/>
      <c r="O1139" s="350"/>
      <c r="P1139" s="464"/>
      <c r="Q1139" s="464"/>
      <c r="R1139" s="464"/>
      <c r="S1139" s="464"/>
      <c r="T1139" s="464"/>
      <c r="U1139" s="464"/>
      <c r="V1139" s="464"/>
    </row>
    <row r="1140" spans="1:22">
      <c r="A1140" s="531"/>
      <c r="B1140" s="532"/>
      <c r="C1140" s="350"/>
      <c r="D1140" s="350"/>
      <c r="E1140" s="533"/>
      <c r="F1140" s="533"/>
      <c r="G1140" s="533"/>
      <c r="H1140" s="533"/>
      <c r="I1140" s="533"/>
      <c r="J1140" s="533"/>
      <c r="K1140" s="533"/>
      <c r="L1140" s="533"/>
      <c r="M1140" s="533"/>
      <c r="N1140" s="532"/>
      <c r="O1140" s="350"/>
      <c r="P1140" s="464"/>
      <c r="Q1140" s="464"/>
      <c r="R1140" s="464"/>
      <c r="S1140" s="464"/>
      <c r="T1140" s="464"/>
      <c r="U1140" s="464"/>
      <c r="V1140" s="464"/>
    </row>
    <row r="1141" spans="1:22">
      <c r="A1141" s="531"/>
      <c r="B1141" s="532"/>
      <c r="C1141" s="350"/>
      <c r="D1141" s="350"/>
      <c r="E1141" s="533"/>
      <c r="F1141" s="533"/>
      <c r="G1141" s="533"/>
      <c r="H1141" s="533"/>
      <c r="I1141" s="533"/>
      <c r="J1141" s="533"/>
      <c r="K1141" s="533"/>
      <c r="L1141" s="533"/>
      <c r="M1141" s="533"/>
      <c r="N1141" s="532"/>
      <c r="O1141" s="350"/>
      <c r="P1141" s="464"/>
      <c r="Q1141" s="464"/>
      <c r="R1141" s="464"/>
      <c r="S1141" s="464"/>
      <c r="T1141" s="464"/>
      <c r="U1141" s="464"/>
      <c r="V1141" s="464"/>
    </row>
    <row r="1142" spans="1:22">
      <c r="A1142" s="531"/>
      <c r="B1142" s="532"/>
      <c r="C1142" s="350"/>
      <c r="D1142" s="350"/>
      <c r="E1142" s="533"/>
      <c r="F1142" s="533"/>
      <c r="G1142" s="533"/>
      <c r="H1142" s="533"/>
      <c r="I1142" s="533"/>
      <c r="J1142" s="533"/>
      <c r="K1142" s="533"/>
      <c r="L1142" s="533"/>
      <c r="M1142" s="533"/>
      <c r="N1142" s="532"/>
      <c r="O1142" s="350"/>
      <c r="P1142" s="464"/>
      <c r="Q1142" s="464"/>
      <c r="R1142" s="464"/>
      <c r="S1142" s="464"/>
      <c r="T1142" s="464"/>
      <c r="U1142" s="464"/>
      <c r="V1142" s="464"/>
    </row>
    <row r="1143" spans="1:22">
      <c r="A1143" s="531"/>
      <c r="B1143" s="532"/>
      <c r="C1143" s="350"/>
      <c r="D1143" s="350"/>
      <c r="E1143" s="533"/>
      <c r="F1143" s="533"/>
      <c r="G1143" s="533"/>
      <c r="H1143" s="533"/>
      <c r="I1143" s="533"/>
      <c r="J1143" s="533"/>
      <c r="K1143" s="533"/>
      <c r="L1143" s="533"/>
      <c r="M1143" s="533"/>
      <c r="N1143" s="532"/>
      <c r="O1143" s="350"/>
      <c r="P1143" s="464"/>
      <c r="Q1143" s="464"/>
      <c r="R1143" s="464"/>
      <c r="S1143" s="464"/>
      <c r="T1143" s="464"/>
      <c r="U1143" s="464"/>
      <c r="V1143" s="464"/>
    </row>
    <row r="1144" spans="1:22">
      <c r="A1144" s="531"/>
      <c r="B1144" s="532"/>
      <c r="C1144" s="350"/>
      <c r="D1144" s="350"/>
      <c r="E1144" s="533"/>
      <c r="F1144" s="533"/>
      <c r="G1144" s="533"/>
      <c r="H1144" s="533"/>
      <c r="I1144" s="533"/>
      <c r="J1144" s="533"/>
      <c r="K1144" s="533"/>
      <c r="L1144" s="533"/>
      <c r="M1144" s="533"/>
      <c r="N1144" s="532"/>
      <c r="O1144" s="350"/>
      <c r="P1144" s="464"/>
      <c r="Q1144" s="464"/>
      <c r="R1144" s="464"/>
      <c r="S1144" s="464"/>
      <c r="T1144" s="464"/>
      <c r="U1144" s="464"/>
      <c r="V1144" s="464"/>
    </row>
    <row r="1145" spans="1:22">
      <c r="A1145" s="531"/>
      <c r="B1145" s="532"/>
      <c r="C1145" s="350"/>
      <c r="D1145" s="350"/>
      <c r="E1145" s="533"/>
      <c r="F1145" s="533"/>
      <c r="G1145" s="533"/>
      <c r="H1145" s="533"/>
      <c r="I1145" s="533"/>
      <c r="J1145" s="533"/>
      <c r="K1145" s="533"/>
      <c r="L1145" s="533"/>
      <c r="M1145" s="533"/>
      <c r="N1145" s="532"/>
      <c r="O1145" s="350"/>
      <c r="P1145" s="464"/>
      <c r="Q1145" s="464"/>
      <c r="R1145" s="464"/>
      <c r="S1145" s="464"/>
      <c r="T1145" s="464"/>
      <c r="U1145" s="464"/>
      <c r="V1145" s="464"/>
    </row>
    <row r="1146" spans="1:22">
      <c r="A1146" s="531"/>
      <c r="B1146" s="532"/>
      <c r="C1146" s="350"/>
      <c r="D1146" s="350"/>
      <c r="E1146" s="533"/>
      <c r="F1146" s="533"/>
      <c r="G1146" s="533"/>
      <c r="H1146" s="533"/>
      <c r="I1146" s="533"/>
      <c r="J1146" s="533"/>
      <c r="K1146" s="533"/>
      <c r="L1146" s="533"/>
      <c r="M1146" s="533"/>
      <c r="N1146" s="532"/>
      <c r="O1146" s="350"/>
      <c r="P1146" s="464"/>
      <c r="Q1146" s="464"/>
      <c r="R1146" s="464"/>
      <c r="S1146" s="464"/>
      <c r="T1146" s="464"/>
      <c r="U1146" s="464"/>
      <c r="V1146" s="464"/>
    </row>
    <row r="1147" spans="1:22">
      <c r="A1147" s="531"/>
      <c r="B1147" s="532"/>
      <c r="C1147" s="350"/>
      <c r="D1147" s="350"/>
      <c r="E1147" s="533"/>
      <c r="F1147" s="533"/>
      <c r="G1147" s="533"/>
      <c r="H1147" s="533"/>
      <c r="I1147" s="533"/>
      <c r="J1147" s="533"/>
      <c r="K1147" s="533"/>
      <c r="L1147" s="533"/>
      <c r="M1147" s="533"/>
      <c r="N1147" s="532"/>
      <c r="O1147" s="350"/>
      <c r="P1147" s="464"/>
      <c r="Q1147" s="464"/>
      <c r="R1147" s="464"/>
      <c r="S1147" s="464"/>
      <c r="T1147" s="464"/>
      <c r="U1147" s="464"/>
      <c r="V1147" s="464"/>
    </row>
    <row r="1148" spans="1:22">
      <c r="A1148" s="531"/>
      <c r="B1148" s="532"/>
      <c r="C1148" s="350"/>
      <c r="D1148" s="350"/>
      <c r="E1148" s="533"/>
      <c r="F1148" s="533"/>
      <c r="G1148" s="533"/>
      <c r="H1148" s="533"/>
      <c r="I1148" s="533"/>
      <c r="J1148" s="533"/>
      <c r="K1148" s="533"/>
      <c r="L1148" s="533"/>
      <c r="M1148" s="533"/>
      <c r="N1148" s="532"/>
      <c r="O1148" s="350"/>
      <c r="P1148" s="464"/>
      <c r="Q1148" s="464"/>
      <c r="R1148" s="464"/>
      <c r="S1148" s="464"/>
      <c r="T1148" s="464"/>
      <c r="U1148" s="464"/>
      <c r="V1148" s="464"/>
    </row>
    <row r="1149" spans="1:22">
      <c r="A1149" s="531"/>
      <c r="B1149" s="532"/>
      <c r="C1149" s="350"/>
      <c r="D1149" s="350"/>
      <c r="E1149" s="533"/>
      <c r="F1149" s="533"/>
      <c r="G1149" s="533"/>
      <c r="H1149" s="533"/>
      <c r="I1149" s="533"/>
      <c r="J1149" s="533"/>
      <c r="K1149" s="533"/>
      <c r="L1149" s="533"/>
      <c r="M1149" s="533"/>
      <c r="N1149" s="532"/>
      <c r="O1149" s="350"/>
      <c r="P1149" s="464"/>
      <c r="Q1149" s="464"/>
      <c r="R1149" s="464"/>
      <c r="S1149" s="464"/>
      <c r="T1149" s="464"/>
      <c r="U1149" s="464"/>
      <c r="V1149" s="464"/>
    </row>
    <row r="1150" spans="1:22">
      <c r="A1150" s="531"/>
      <c r="B1150" s="532"/>
      <c r="C1150" s="350"/>
      <c r="D1150" s="350"/>
      <c r="E1150" s="533"/>
      <c r="F1150" s="533"/>
      <c r="G1150" s="533"/>
      <c r="H1150" s="533"/>
      <c r="I1150" s="533"/>
      <c r="J1150" s="533"/>
      <c r="K1150" s="533"/>
      <c r="L1150" s="533"/>
      <c r="M1150" s="533"/>
      <c r="N1150" s="532"/>
      <c r="O1150" s="350"/>
      <c r="P1150" s="464"/>
      <c r="Q1150" s="464"/>
      <c r="R1150" s="464"/>
      <c r="S1150" s="464"/>
      <c r="T1150" s="464"/>
      <c r="U1150" s="464"/>
      <c r="V1150" s="464"/>
    </row>
    <row r="1151" spans="1:22">
      <c r="A1151" s="531"/>
      <c r="B1151" s="532"/>
      <c r="C1151" s="350"/>
      <c r="D1151" s="350"/>
      <c r="E1151" s="533"/>
      <c r="F1151" s="533"/>
      <c r="G1151" s="533"/>
      <c r="H1151" s="533"/>
      <c r="I1151" s="533"/>
      <c r="J1151" s="533"/>
      <c r="K1151" s="533"/>
      <c r="L1151" s="533"/>
      <c r="M1151" s="533"/>
      <c r="N1151" s="532"/>
      <c r="O1151" s="350"/>
      <c r="P1151" s="464"/>
      <c r="Q1151" s="464"/>
      <c r="R1151" s="464"/>
      <c r="S1151" s="464"/>
      <c r="T1151" s="464"/>
      <c r="U1151" s="464"/>
      <c r="V1151" s="464"/>
    </row>
    <row r="1152" spans="1:22">
      <c r="A1152" s="531"/>
      <c r="B1152" s="532"/>
      <c r="C1152" s="350"/>
      <c r="D1152" s="350"/>
      <c r="E1152" s="533"/>
      <c r="F1152" s="533"/>
      <c r="G1152" s="533"/>
      <c r="H1152" s="533"/>
      <c r="I1152" s="533"/>
      <c r="J1152" s="533"/>
      <c r="K1152" s="533"/>
      <c r="L1152" s="533"/>
      <c r="M1152" s="533"/>
      <c r="N1152" s="532"/>
      <c r="O1152" s="350"/>
      <c r="P1152" s="464"/>
      <c r="Q1152" s="464"/>
      <c r="R1152" s="464"/>
      <c r="S1152" s="464"/>
      <c r="T1152" s="464"/>
      <c r="U1152" s="464"/>
      <c r="V1152" s="464"/>
    </row>
    <row r="1153" spans="1:22">
      <c r="A1153" s="531"/>
      <c r="B1153" s="532"/>
      <c r="C1153" s="350"/>
      <c r="D1153" s="350"/>
      <c r="E1153" s="533"/>
      <c r="F1153" s="533"/>
      <c r="G1153" s="533"/>
      <c r="H1153" s="533"/>
      <c r="I1153" s="533"/>
      <c r="J1153" s="533"/>
      <c r="K1153" s="533"/>
      <c r="L1153" s="533"/>
      <c r="M1153" s="533"/>
      <c r="N1153" s="532"/>
      <c r="O1153" s="350"/>
      <c r="P1153" s="464"/>
      <c r="Q1153" s="464"/>
      <c r="R1153" s="464"/>
      <c r="S1153" s="464"/>
      <c r="T1153" s="464"/>
      <c r="U1153" s="464"/>
      <c r="V1153" s="464"/>
    </row>
    <row r="1154" spans="1:22">
      <c r="A1154" s="531"/>
      <c r="B1154" s="532"/>
      <c r="C1154" s="350"/>
      <c r="D1154" s="350"/>
      <c r="E1154" s="533"/>
      <c r="F1154" s="533"/>
      <c r="G1154" s="533"/>
      <c r="H1154" s="533"/>
      <c r="I1154" s="533"/>
      <c r="J1154" s="533"/>
      <c r="K1154" s="533"/>
      <c r="L1154" s="533"/>
      <c r="M1154" s="533"/>
      <c r="N1154" s="532"/>
      <c r="O1154" s="350"/>
      <c r="P1154" s="464"/>
      <c r="Q1154" s="464"/>
      <c r="R1154" s="464"/>
      <c r="S1154" s="464"/>
      <c r="T1154" s="464"/>
      <c r="U1154" s="464"/>
      <c r="V1154" s="464"/>
    </row>
    <row r="1155" spans="1:22">
      <c r="A1155" s="531"/>
      <c r="B1155" s="532"/>
      <c r="C1155" s="350"/>
      <c r="D1155" s="350"/>
      <c r="E1155" s="533"/>
      <c r="F1155" s="533"/>
      <c r="G1155" s="533"/>
      <c r="H1155" s="533"/>
      <c r="I1155" s="533"/>
      <c r="J1155" s="533"/>
      <c r="K1155" s="533"/>
      <c r="L1155" s="533"/>
      <c r="M1155" s="533"/>
      <c r="N1155" s="532"/>
      <c r="O1155" s="350"/>
      <c r="P1155" s="464"/>
      <c r="Q1155" s="464"/>
      <c r="R1155" s="464"/>
      <c r="S1155" s="464"/>
      <c r="T1155" s="464"/>
      <c r="U1155" s="464"/>
      <c r="V1155" s="464"/>
    </row>
    <row r="1156" spans="1:22">
      <c r="A1156" s="531"/>
      <c r="B1156" s="532"/>
      <c r="C1156" s="350"/>
      <c r="D1156" s="350"/>
      <c r="E1156" s="533"/>
      <c r="F1156" s="533"/>
      <c r="G1156" s="533"/>
      <c r="H1156" s="533"/>
      <c r="I1156" s="533"/>
      <c r="J1156" s="533"/>
      <c r="K1156" s="533"/>
      <c r="L1156" s="533"/>
      <c r="M1156" s="533"/>
      <c r="N1156" s="532"/>
      <c r="O1156" s="350"/>
      <c r="P1156" s="464"/>
      <c r="Q1156" s="464"/>
      <c r="R1156" s="464"/>
      <c r="S1156" s="464"/>
      <c r="T1156" s="464"/>
      <c r="U1156" s="464"/>
      <c r="V1156" s="464"/>
    </row>
    <row r="1157" spans="1:22">
      <c r="A1157" s="531"/>
      <c r="B1157" s="532"/>
      <c r="C1157" s="350"/>
      <c r="D1157" s="350"/>
      <c r="E1157" s="533"/>
      <c r="F1157" s="533"/>
      <c r="G1157" s="533"/>
      <c r="H1157" s="533"/>
      <c r="I1157" s="533"/>
      <c r="J1157" s="533"/>
      <c r="K1157" s="533"/>
      <c r="L1157" s="533"/>
      <c r="M1157" s="533"/>
      <c r="N1157" s="532"/>
      <c r="O1157" s="350"/>
      <c r="P1157" s="464"/>
      <c r="Q1157" s="464"/>
      <c r="R1157" s="464"/>
      <c r="S1157" s="464"/>
      <c r="T1157" s="464"/>
      <c r="U1157" s="464"/>
      <c r="V1157" s="464"/>
    </row>
    <row r="1158" spans="1:22">
      <c r="A1158" s="531"/>
      <c r="B1158" s="532"/>
      <c r="C1158" s="350"/>
      <c r="D1158" s="350"/>
      <c r="E1158" s="533"/>
      <c r="F1158" s="533"/>
      <c r="G1158" s="533"/>
      <c r="H1158" s="533"/>
      <c r="I1158" s="533"/>
      <c r="J1158" s="533"/>
      <c r="K1158" s="533"/>
      <c r="L1158" s="533"/>
      <c r="M1158" s="533"/>
      <c r="N1158" s="532"/>
      <c r="O1158" s="350"/>
      <c r="P1158" s="464"/>
      <c r="Q1158" s="464"/>
      <c r="R1158" s="464"/>
      <c r="S1158" s="464"/>
      <c r="T1158" s="464"/>
      <c r="U1158" s="464"/>
      <c r="V1158" s="464"/>
    </row>
    <row r="1159" spans="1:22">
      <c r="A1159" s="531"/>
      <c r="B1159" s="532"/>
      <c r="C1159" s="350"/>
      <c r="D1159" s="350"/>
      <c r="E1159" s="533"/>
      <c r="F1159" s="533"/>
      <c r="G1159" s="533"/>
      <c r="H1159" s="533"/>
      <c r="I1159" s="533"/>
      <c r="J1159" s="533"/>
      <c r="K1159" s="533"/>
      <c r="L1159" s="533"/>
      <c r="M1159" s="533"/>
      <c r="N1159" s="532"/>
      <c r="O1159" s="350"/>
      <c r="P1159" s="464"/>
      <c r="Q1159" s="464"/>
      <c r="R1159" s="464"/>
      <c r="S1159" s="464"/>
      <c r="T1159" s="464"/>
      <c r="U1159" s="464"/>
      <c r="V1159" s="464"/>
    </row>
    <row r="1160" spans="1:22">
      <c r="A1160" s="531"/>
      <c r="B1160" s="532"/>
      <c r="C1160" s="350"/>
      <c r="D1160" s="350"/>
      <c r="E1160" s="533"/>
      <c r="F1160" s="533"/>
      <c r="G1160" s="533"/>
      <c r="H1160" s="533"/>
      <c r="I1160" s="533"/>
      <c r="J1160" s="533"/>
      <c r="K1160" s="533"/>
      <c r="L1160" s="533"/>
      <c r="M1160" s="533"/>
      <c r="N1160" s="532"/>
      <c r="O1160" s="350"/>
      <c r="P1160" s="464"/>
      <c r="Q1160" s="464"/>
      <c r="R1160" s="464"/>
      <c r="S1160" s="464"/>
      <c r="T1160" s="464"/>
      <c r="U1160" s="464"/>
      <c r="V1160" s="464"/>
    </row>
    <row r="1161" spans="1:22">
      <c r="A1161" s="531"/>
      <c r="B1161" s="532"/>
      <c r="C1161" s="350"/>
      <c r="D1161" s="350"/>
      <c r="E1161" s="533"/>
      <c r="F1161" s="533"/>
      <c r="G1161" s="533"/>
      <c r="H1161" s="533"/>
      <c r="I1161" s="533"/>
      <c r="J1161" s="533"/>
      <c r="K1161" s="533"/>
      <c r="L1161" s="533"/>
      <c r="M1161" s="533"/>
      <c r="N1161" s="532"/>
      <c r="O1161" s="350"/>
      <c r="P1161" s="464"/>
      <c r="Q1161" s="464"/>
      <c r="R1161" s="464"/>
      <c r="S1161" s="464"/>
      <c r="T1161" s="464"/>
      <c r="U1161" s="464"/>
      <c r="V1161" s="464"/>
    </row>
    <row r="1162" spans="1:22">
      <c r="A1162" s="531"/>
      <c r="B1162" s="532"/>
      <c r="C1162" s="350"/>
      <c r="D1162" s="350"/>
      <c r="E1162" s="533"/>
      <c r="F1162" s="533"/>
      <c r="G1162" s="533"/>
      <c r="H1162" s="533"/>
      <c r="I1162" s="533"/>
      <c r="J1162" s="533"/>
      <c r="K1162" s="533"/>
      <c r="L1162" s="533"/>
      <c r="M1162" s="533"/>
      <c r="N1162" s="532"/>
      <c r="O1162" s="350"/>
      <c r="P1162" s="464"/>
      <c r="Q1162" s="464"/>
      <c r="R1162" s="464"/>
      <c r="S1162" s="464"/>
      <c r="T1162" s="464"/>
      <c r="U1162" s="464"/>
      <c r="V1162" s="464"/>
    </row>
    <row r="1163" spans="1:22">
      <c r="A1163" s="531"/>
      <c r="B1163" s="532"/>
      <c r="C1163" s="350"/>
      <c r="D1163" s="350"/>
      <c r="E1163" s="533"/>
      <c r="F1163" s="533"/>
      <c r="G1163" s="533"/>
      <c r="H1163" s="533"/>
      <c r="I1163" s="533"/>
      <c r="J1163" s="533"/>
      <c r="K1163" s="533"/>
      <c r="L1163" s="533"/>
      <c r="M1163" s="533"/>
      <c r="N1163" s="532"/>
      <c r="O1163" s="350"/>
      <c r="P1163" s="464"/>
      <c r="Q1163" s="464"/>
      <c r="R1163" s="464"/>
      <c r="S1163" s="464"/>
      <c r="T1163" s="464"/>
      <c r="U1163" s="464"/>
      <c r="V1163" s="464"/>
    </row>
    <row r="1164" spans="1:22">
      <c r="A1164" s="531"/>
      <c r="B1164" s="532"/>
      <c r="C1164" s="350"/>
      <c r="D1164" s="350"/>
      <c r="E1164" s="533"/>
      <c r="F1164" s="533"/>
      <c r="G1164" s="533"/>
      <c r="H1164" s="533"/>
      <c r="I1164" s="533"/>
      <c r="J1164" s="533"/>
      <c r="K1164" s="533"/>
      <c r="L1164" s="533"/>
      <c r="M1164" s="533"/>
      <c r="N1164" s="532"/>
      <c r="O1164" s="350"/>
      <c r="P1164" s="464"/>
      <c r="Q1164" s="464"/>
      <c r="R1164" s="464"/>
      <c r="S1164" s="464"/>
      <c r="T1164" s="464"/>
      <c r="U1164" s="464"/>
      <c r="V1164" s="464"/>
    </row>
    <row r="1165" spans="1:22">
      <c r="A1165" s="531"/>
      <c r="B1165" s="532"/>
      <c r="C1165" s="350"/>
      <c r="D1165" s="350"/>
      <c r="E1165" s="533"/>
      <c r="F1165" s="533"/>
      <c r="G1165" s="533"/>
      <c r="H1165" s="533"/>
      <c r="I1165" s="533"/>
      <c r="J1165" s="533"/>
      <c r="K1165" s="533"/>
      <c r="L1165" s="533"/>
      <c r="M1165" s="533"/>
      <c r="N1165" s="532"/>
      <c r="O1165" s="350"/>
      <c r="P1165" s="464"/>
      <c r="Q1165" s="464"/>
      <c r="R1165" s="464"/>
      <c r="S1165" s="464"/>
      <c r="T1165" s="464"/>
      <c r="U1165" s="464"/>
      <c r="V1165" s="464"/>
    </row>
    <row r="1166" spans="1:22">
      <c r="A1166" s="531"/>
      <c r="B1166" s="532"/>
      <c r="C1166" s="350"/>
      <c r="D1166" s="350"/>
      <c r="E1166" s="533"/>
      <c r="F1166" s="533"/>
      <c r="G1166" s="533"/>
      <c r="H1166" s="533"/>
      <c r="I1166" s="533"/>
      <c r="J1166" s="533"/>
      <c r="K1166" s="533"/>
      <c r="L1166" s="533"/>
      <c r="M1166" s="533"/>
      <c r="N1166" s="532"/>
      <c r="O1166" s="350"/>
      <c r="P1166" s="464"/>
      <c r="Q1166" s="464"/>
      <c r="R1166" s="464"/>
      <c r="S1166" s="464"/>
      <c r="T1166" s="464"/>
      <c r="U1166" s="464"/>
      <c r="V1166" s="464"/>
    </row>
    <row r="1167" spans="1:22">
      <c r="A1167" s="531"/>
      <c r="B1167" s="532"/>
      <c r="C1167" s="350"/>
      <c r="D1167" s="350"/>
      <c r="E1167" s="533"/>
      <c r="F1167" s="533"/>
      <c r="G1167" s="533"/>
      <c r="H1167" s="533"/>
      <c r="I1167" s="533"/>
      <c r="J1167" s="533"/>
      <c r="K1167" s="533"/>
      <c r="L1167" s="533"/>
      <c r="M1167" s="533"/>
      <c r="N1167" s="532"/>
      <c r="O1167" s="350"/>
      <c r="P1167" s="464"/>
      <c r="Q1167" s="464"/>
      <c r="R1167" s="464"/>
      <c r="S1167" s="464"/>
      <c r="T1167" s="464"/>
      <c r="U1167" s="464"/>
      <c r="V1167" s="464"/>
    </row>
    <row r="1168" spans="1:22">
      <c r="A1168" s="531"/>
      <c r="B1168" s="532"/>
      <c r="C1168" s="350"/>
      <c r="D1168" s="350"/>
      <c r="E1168" s="533"/>
      <c r="F1168" s="533"/>
      <c r="G1168" s="533"/>
      <c r="H1168" s="533"/>
      <c r="I1168" s="533"/>
      <c r="J1168" s="533"/>
      <c r="K1168" s="533"/>
      <c r="L1168" s="533"/>
      <c r="M1168" s="533"/>
      <c r="N1168" s="532"/>
      <c r="O1168" s="350"/>
      <c r="P1168" s="464"/>
      <c r="Q1168" s="464"/>
      <c r="R1168" s="464"/>
      <c r="S1168" s="464"/>
      <c r="T1168" s="464"/>
      <c r="U1168" s="464"/>
      <c r="V1168" s="464"/>
    </row>
    <row r="1169" spans="1:22">
      <c r="A1169" s="531"/>
      <c r="B1169" s="532"/>
      <c r="C1169" s="350"/>
      <c r="D1169" s="350"/>
      <c r="E1169" s="533"/>
      <c r="F1169" s="533"/>
      <c r="G1169" s="533"/>
      <c r="H1169" s="533"/>
      <c r="I1169" s="533"/>
      <c r="J1169" s="533"/>
      <c r="K1169" s="533"/>
      <c r="L1169" s="533"/>
      <c r="M1169" s="533"/>
      <c r="N1169" s="532"/>
      <c r="O1169" s="350"/>
      <c r="P1169" s="464"/>
      <c r="Q1169" s="464"/>
      <c r="R1169" s="464"/>
      <c r="S1169" s="464"/>
      <c r="T1169" s="464"/>
      <c r="U1169" s="464"/>
      <c r="V1169" s="464"/>
    </row>
    <row r="1170" spans="1:22">
      <c r="A1170" s="531"/>
      <c r="B1170" s="532"/>
      <c r="C1170" s="350"/>
      <c r="D1170" s="350"/>
      <c r="E1170" s="533"/>
      <c r="F1170" s="533"/>
      <c r="G1170" s="533"/>
      <c r="H1170" s="533"/>
      <c r="I1170" s="533"/>
      <c r="J1170" s="533"/>
      <c r="K1170" s="533"/>
      <c r="L1170" s="533"/>
      <c r="M1170" s="533"/>
      <c r="N1170" s="532"/>
      <c r="O1170" s="350"/>
      <c r="P1170" s="464"/>
      <c r="Q1170" s="464"/>
      <c r="R1170" s="464"/>
      <c r="S1170" s="464"/>
      <c r="T1170" s="464"/>
      <c r="U1170" s="464"/>
      <c r="V1170" s="464"/>
    </row>
    <row r="1171" spans="1:22">
      <c r="A1171" s="531"/>
      <c r="B1171" s="532"/>
      <c r="C1171" s="350"/>
      <c r="D1171" s="350"/>
      <c r="E1171" s="533"/>
      <c r="F1171" s="533"/>
      <c r="G1171" s="533"/>
      <c r="H1171" s="533"/>
      <c r="I1171" s="533"/>
      <c r="J1171" s="533"/>
      <c r="K1171" s="533"/>
      <c r="L1171" s="533"/>
      <c r="M1171" s="533"/>
      <c r="N1171" s="532"/>
      <c r="O1171" s="350"/>
      <c r="P1171" s="464"/>
      <c r="Q1171" s="464"/>
      <c r="R1171" s="464"/>
      <c r="S1171" s="464"/>
      <c r="T1171" s="464"/>
      <c r="U1171" s="464"/>
      <c r="V1171" s="464"/>
    </row>
    <row r="1172" spans="1:22">
      <c r="A1172" s="531"/>
      <c r="B1172" s="532"/>
      <c r="C1172" s="350"/>
      <c r="D1172" s="350"/>
      <c r="E1172" s="533"/>
      <c r="F1172" s="533"/>
      <c r="G1172" s="533"/>
      <c r="H1172" s="533"/>
      <c r="I1172" s="533"/>
      <c r="J1172" s="533"/>
      <c r="K1172" s="533"/>
      <c r="L1172" s="533"/>
      <c r="M1172" s="533"/>
      <c r="N1172" s="532"/>
      <c r="O1172" s="350"/>
      <c r="P1172" s="464"/>
      <c r="Q1172" s="464"/>
      <c r="R1172" s="464"/>
      <c r="S1172" s="464"/>
      <c r="T1172" s="464"/>
      <c r="U1172" s="464"/>
      <c r="V1172" s="464"/>
    </row>
    <row r="1173" spans="1:22">
      <c r="A1173" s="531"/>
      <c r="B1173" s="532"/>
      <c r="C1173" s="350"/>
      <c r="D1173" s="350"/>
      <c r="E1173" s="533"/>
      <c r="F1173" s="533"/>
      <c r="G1173" s="533"/>
      <c r="H1173" s="533"/>
      <c r="I1173" s="533"/>
      <c r="J1173" s="533"/>
      <c r="K1173" s="533"/>
      <c r="L1173" s="533"/>
      <c r="M1173" s="533"/>
      <c r="N1173" s="532"/>
      <c r="O1173" s="350"/>
      <c r="P1173" s="464"/>
      <c r="Q1173" s="464"/>
      <c r="R1173" s="464"/>
      <c r="S1173" s="464"/>
      <c r="T1173" s="464"/>
      <c r="U1173" s="464"/>
      <c r="V1173" s="464"/>
    </row>
    <row r="1174" spans="1:22">
      <c r="A1174" s="531"/>
      <c r="B1174" s="532"/>
      <c r="C1174" s="350"/>
      <c r="D1174" s="350"/>
      <c r="E1174" s="533"/>
      <c r="F1174" s="533"/>
      <c r="G1174" s="533"/>
      <c r="H1174" s="533"/>
      <c r="I1174" s="533"/>
      <c r="J1174" s="533"/>
      <c r="K1174" s="533"/>
      <c r="L1174" s="533"/>
      <c r="M1174" s="533"/>
      <c r="N1174" s="532"/>
      <c r="O1174" s="350"/>
      <c r="P1174" s="464"/>
      <c r="Q1174" s="464"/>
      <c r="R1174" s="464"/>
      <c r="S1174" s="464"/>
      <c r="T1174" s="464"/>
      <c r="U1174" s="464"/>
      <c r="V1174" s="464"/>
    </row>
    <row r="1175" spans="1:22">
      <c r="A1175" s="531"/>
      <c r="B1175" s="532"/>
      <c r="C1175" s="350"/>
      <c r="D1175" s="350"/>
      <c r="E1175" s="533"/>
      <c r="F1175" s="533"/>
      <c r="G1175" s="533"/>
      <c r="H1175" s="533"/>
      <c r="I1175" s="533"/>
      <c r="J1175" s="533"/>
      <c r="K1175" s="533"/>
      <c r="L1175" s="533"/>
      <c r="M1175" s="533"/>
      <c r="N1175" s="532"/>
      <c r="O1175" s="350"/>
      <c r="P1175" s="464"/>
      <c r="Q1175" s="464"/>
      <c r="R1175" s="464"/>
      <c r="S1175" s="464"/>
      <c r="T1175" s="464"/>
      <c r="U1175" s="464"/>
      <c r="V1175" s="464"/>
    </row>
    <row r="1176" spans="1:22">
      <c r="A1176" s="531"/>
      <c r="B1176" s="532"/>
      <c r="C1176" s="350"/>
      <c r="D1176" s="350"/>
      <c r="E1176" s="533"/>
      <c r="F1176" s="533"/>
      <c r="G1176" s="533"/>
      <c r="H1176" s="533"/>
      <c r="I1176" s="533"/>
      <c r="J1176" s="533"/>
      <c r="K1176" s="533"/>
      <c r="L1176" s="533"/>
      <c r="M1176" s="533"/>
      <c r="N1176" s="532"/>
      <c r="O1176" s="350"/>
      <c r="P1176" s="464"/>
      <c r="Q1176" s="464"/>
      <c r="R1176" s="464"/>
      <c r="S1176" s="464"/>
      <c r="T1176" s="464"/>
      <c r="U1176" s="464"/>
      <c r="V1176" s="464"/>
    </row>
    <row r="1177" spans="1:22">
      <c r="A1177" s="531"/>
      <c r="B1177" s="532"/>
      <c r="C1177" s="350"/>
      <c r="D1177" s="350"/>
      <c r="E1177" s="533"/>
      <c r="F1177" s="533"/>
      <c r="G1177" s="533"/>
      <c r="H1177" s="533"/>
      <c r="I1177" s="533"/>
      <c r="J1177" s="533"/>
      <c r="K1177" s="533"/>
      <c r="L1177" s="533"/>
      <c r="M1177" s="533"/>
      <c r="N1177" s="532"/>
      <c r="O1177" s="350"/>
      <c r="P1177" s="464"/>
      <c r="Q1177" s="464"/>
      <c r="R1177" s="464"/>
      <c r="S1177" s="464"/>
      <c r="T1177" s="464"/>
      <c r="U1177" s="464"/>
      <c r="V1177" s="464"/>
    </row>
    <row r="1178" spans="1:22">
      <c r="A1178" s="531"/>
      <c r="B1178" s="532"/>
      <c r="C1178" s="350"/>
      <c r="D1178" s="350"/>
      <c r="E1178" s="533"/>
      <c r="F1178" s="533"/>
      <c r="G1178" s="533"/>
      <c r="H1178" s="533"/>
      <c r="I1178" s="533"/>
      <c r="J1178" s="533"/>
      <c r="K1178" s="533"/>
      <c r="L1178" s="533"/>
      <c r="M1178" s="533"/>
      <c r="N1178" s="532"/>
      <c r="O1178" s="350"/>
      <c r="P1178" s="464"/>
      <c r="Q1178" s="464"/>
      <c r="R1178" s="464"/>
      <c r="S1178" s="464"/>
      <c r="T1178" s="464"/>
      <c r="U1178" s="464"/>
      <c r="V1178" s="464"/>
    </row>
    <row r="1179" spans="1:22">
      <c r="A1179" s="531"/>
      <c r="B1179" s="532"/>
      <c r="C1179" s="350"/>
      <c r="D1179" s="350"/>
      <c r="E1179" s="533"/>
      <c r="F1179" s="533"/>
      <c r="G1179" s="533"/>
      <c r="H1179" s="533"/>
      <c r="I1179" s="533"/>
      <c r="J1179" s="533"/>
      <c r="K1179" s="533"/>
      <c r="L1179" s="533"/>
      <c r="M1179" s="533"/>
      <c r="N1179" s="532"/>
      <c r="O1179" s="350"/>
      <c r="P1179" s="464"/>
      <c r="Q1179" s="464"/>
      <c r="R1179" s="464"/>
      <c r="S1179" s="464"/>
      <c r="T1179" s="464"/>
      <c r="U1179" s="464"/>
      <c r="V1179" s="464"/>
    </row>
    <row r="1180" spans="1:22">
      <c r="A1180" s="531"/>
      <c r="B1180" s="532"/>
      <c r="C1180" s="350"/>
      <c r="D1180" s="350"/>
      <c r="E1180" s="533"/>
      <c r="F1180" s="533"/>
      <c r="G1180" s="533"/>
      <c r="H1180" s="533"/>
      <c r="I1180" s="533"/>
      <c r="J1180" s="533"/>
      <c r="K1180" s="533"/>
      <c r="L1180" s="533"/>
      <c r="M1180" s="533"/>
      <c r="N1180" s="532"/>
      <c r="O1180" s="350"/>
      <c r="P1180" s="464"/>
      <c r="Q1180" s="464"/>
      <c r="R1180" s="464"/>
      <c r="S1180" s="464"/>
      <c r="T1180" s="464"/>
      <c r="U1180" s="464"/>
      <c r="V1180" s="464"/>
    </row>
    <row r="1181" spans="1:22">
      <c r="A1181" s="531"/>
      <c r="B1181" s="532"/>
      <c r="C1181" s="350"/>
      <c r="D1181" s="350"/>
      <c r="E1181" s="533"/>
      <c r="F1181" s="533"/>
      <c r="G1181" s="533"/>
      <c r="H1181" s="533"/>
      <c r="I1181" s="533"/>
      <c r="J1181" s="533"/>
      <c r="K1181" s="533"/>
      <c r="L1181" s="533"/>
      <c r="M1181" s="533"/>
      <c r="N1181" s="532"/>
      <c r="O1181" s="350"/>
      <c r="P1181" s="464"/>
      <c r="Q1181" s="464"/>
      <c r="R1181" s="464"/>
      <c r="S1181" s="464"/>
      <c r="T1181" s="464"/>
      <c r="U1181" s="464"/>
      <c r="V1181" s="464"/>
    </row>
    <row r="1182" spans="1:22">
      <c r="A1182" s="531"/>
      <c r="B1182" s="532"/>
      <c r="C1182" s="350"/>
      <c r="D1182" s="350"/>
      <c r="E1182" s="533"/>
      <c r="F1182" s="533"/>
      <c r="G1182" s="533"/>
      <c r="H1182" s="533"/>
      <c r="I1182" s="533"/>
      <c r="J1182" s="533"/>
      <c r="K1182" s="533"/>
      <c r="L1182" s="533"/>
      <c r="M1182" s="533"/>
      <c r="N1182" s="532"/>
      <c r="O1182" s="350"/>
      <c r="P1182" s="464"/>
      <c r="Q1182" s="464"/>
      <c r="R1182" s="464"/>
      <c r="S1182" s="464"/>
      <c r="T1182" s="464"/>
      <c r="U1182" s="464"/>
      <c r="V1182" s="464"/>
    </row>
    <row r="1183" spans="1:22">
      <c r="A1183" s="531"/>
      <c r="B1183" s="532"/>
      <c r="C1183" s="350"/>
      <c r="D1183" s="350"/>
      <c r="E1183" s="533"/>
      <c r="F1183" s="533"/>
      <c r="G1183" s="533"/>
      <c r="H1183" s="533"/>
      <c r="I1183" s="533"/>
      <c r="J1183" s="533"/>
      <c r="K1183" s="533"/>
      <c r="L1183" s="533"/>
      <c r="M1183" s="533"/>
      <c r="N1183" s="532"/>
      <c r="O1183" s="350"/>
      <c r="P1183" s="464"/>
      <c r="Q1183" s="464"/>
      <c r="R1183" s="464"/>
      <c r="S1183" s="464"/>
      <c r="T1183" s="464"/>
      <c r="U1183" s="464"/>
      <c r="V1183" s="464"/>
    </row>
    <row r="1184" spans="1:22">
      <c r="A1184" s="531"/>
      <c r="B1184" s="532"/>
      <c r="C1184" s="350"/>
      <c r="D1184" s="350"/>
      <c r="E1184" s="533"/>
      <c r="F1184" s="533"/>
      <c r="G1184" s="533"/>
      <c r="H1184" s="533"/>
      <c r="I1184" s="533"/>
      <c r="J1184" s="533"/>
      <c r="K1184" s="533"/>
      <c r="L1184" s="533"/>
      <c r="M1184" s="533"/>
      <c r="N1184" s="532"/>
      <c r="O1184" s="350"/>
      <c r="P1184" s="464"/>
      <c r="Q1184" s="464"/>
      <c r="R1184" s="464"/>
      <c r="S1184" s="464"/>
      <c r="T1184" s="464"/>
      <c r="U1184" s="464"/>
      <c r="V1184" s="464"/>
    </row>
    <row r="1185" spans="1:22">
      <c r="A1185" s="531"/>
      <c r="B1185" s="532"/>
      <c r="C1185" s="350"/>
      <c r="D1185" s="350"/>
      <c r="E1185" s="533"/>
      <c r="F1185" s="533"/>
      <c r="G1185" s="533"/>
      <c r="H1185" s="533"/>
      <c r="I1185" s="533"/>
      <c r="J1185" s="533"/>
      <c r="K1185" s="533"/>
      <c r="L1185" s="533"/>
      <c r="M1185" s="533"/>
      <c r="N1185" s="532"/>
      <c r="O1185" s="350"/>
      <c r="P1185" s="464"/>
      <c r="Q1185" s="464"/>
      <c r="R1185" s="464"/>
      <c r="S1185" s="464"/>
      <c r="T1185" s="464"/>
      <c r="U1185" s="464"/>
      <c r="V1185" s="464"/>
    </row>
    <row r="1186" spans="1:22">
      <c r="A1186" s="531"/>
      <c r="B1186" s="532"/>
      <c r="C1186" s="350"/>
      <c r="D1186" s="350"/>
      <c r="E1186" s="533"/>
      <c r="F1186" s="533"/>
      <c r="G1186" s="533"/>
      <c r="H1186" s="533"/>
      <c r="I1186" s="533"/>
      <c r="J1186" s="533"/>
      <c r="K1186" s="533"/>
      <c r="L1186" s="533"/>
      <c r="M1186" s="533"/>
      <c r="N1186" s="532"/>
      <c r="O1186" s="350"/>
      <c r="P1186" s="464"/>
      <c r="Q1186" s="464"/>
      <c r="R1186" s="464"/>
      <c r="S1186" s="464"/>
      <c r="T1186" s="464"/>
      <c r="U1186" s="464"/>
      <c r="V1186" s="464"/>
    </row>
    <row r="1187" spans="1:22">
      <c r="A1187" s="531"/>
      <c r="B1187" s="532"/>
      <c r="C1187" s="350"/>
      <c r="D1187" s="350"/>
      <c r="E1187" s="533"/>
      <c r="F1187" s="533"/>
      <c r="G1187" s="533"/>
      <c r="H1187" s="533"/>
      <c r="I1187" s="533"/>
      <c r="J1187" s="533"/>
      <c r="K1187" s="533"/>
      <c r="L1187" s="533"/>
      <c r="M1187" s="533"/>
      <c r="N1187" s="532"/>
      <c r="O1187" s="350"/>
      <c r="P1187" s="464"/>
      <c r="Q1187" s="464"/>
      <c r="R1187" s="464"/>
      <c r="S1187" s="464"/>
      <c r="T1187" s="464"/>
      <c r="U1187" s="464"/>
      <c r="V1187" s="464"/>
    </row>
    <row r="1188" spans="1:22">
      <c r="A1188" s="531"/>
      <c r="B1188" s="532"/>
      <c r="C1188" s="350"/>
      <c r="D1188" s="350"/>
      <c r="E1188" s="533"/>
      <c r="F1188" s="533"/>
      <c r="G1188" s="533"/>
      <c r="H1188" s="533"/>
      <c r="I1188" s="533"/>
      <c r="J1188" s="533"/>
      <c r="K1188" s="533"/>
      <c r="L1188" s="533"/>
      <c r="M1188" s="533"/>
      <c r="N1188" s="532"/>
      <c r="O1188" s="350"/>
      <c r="P1188" s="464"/>
      <c r="Q1188" s="464"/>
      <c r="R1188" s="464"/>
      <c r="S1188" s="464"/>
      <c r="T1188" s="464"/>
      <c r="U1188" s="464"/>
      <c r="V1188" s="464"/>
    </row>
    <row r="1189" spans="1:22">
      <c r="A1189" s="531"/>
      <c r="B1189" s="532"/>
      <c r="C1189" s="350"/>
      <c r="D1189" s="350"/>
      <c r="E1189" s="533"/>
      <c r="F1189" s="533"/>
      <c r="G1189" s="533"/>
      <c r="H1189" s="533"/>
      <c r="I1189" s="533"/>
      <c r="J1189" s="533"/>
      <c r="K1189" s="533"/>
      <c r="L1189" s="533"/>
      <c r="M1189" s="533"/>
      <c r="N1189" s="532"/>
      <c r="O1189" s="350"/>
      <c r="P1189" s="464"/>
      <c r="Q1189" s="464"/>
      <c r="R1189" s="464"/>
      <c r="S1189" s="464"/>
      <c r="T1189" s="464"/>
      <c r="U1189" s="464"/>
      <c r="V1189" s="464"/>
    </row>
    <row r="1190" spans="1:22">
      <c r="A1190" s="531"/>
      <c r="B1190" s="532"/>
      <c r="C1190" s="350"/>
      <c r="D1190" s="350"/>
      <c r="E1190" s="533"/>
      <c r="F1190" s="533"/>
      <c r="G1190" s="533"/>
      <c r="H1190" s="533"/>
      <c r="I1190" s="533"/>
      <c r="J1190" s="533"/>
      <c r="K1190" s="533"/>
      <c r="L1190" s="533"/>
      <c r="M1190" s="533"/>
      <c r="N1190" s="532"/>
      <c r="O1190" s="350"/>
      <c r="P1190" s="464"/>
      <c r="Q1190" s="464"/>
      <c r="R1190" s="464"/>
      <c r="S1190" s="464"/>
      <c r="T1190" s="464"/>
      <c r="U1190" s="464"/>
      <c r="V1190" s="464"/>
    </row>
    <row r="1191" spans="1:22">
      <c r="A1191" s="531"/>
      <c r="B1191" s="532"/>
      <c r="C1191" s="350"/>
      <c r="D1191" s="350"/>
      <c r="E1191" s="533"/>
      <c r="F1191" s="533"/>
      <c r="G1191" s="533"/>
      <c r="H1191" s="533"/>
      <c r="I1191" s="533"/>
      <c r="J1191" s="533"/>
      <c r="K1191" s="533"/>
      <c r="L1191" s="533"/>
      <c r="M1191" s="533"/>
      <c r="N1191" s="532"/>
      <c r="O1191" s="350"/>
      <c r="P1191" s="464"/>
      <c r="Q1191" s="464"/>
      <c r="R1191" s="464"/>
      <c r="S1191" s="464"/>
      <c r="T1191" s="464"/>
      <c r="U1191" s="464"/>
      <c r="V1191" s="464"/>
    </row>
    <row r="1192" spans="1:22">
      <c r="A1192" s="531"/>
      <c r="B1192" s="532"/>
      <c r="C1192" s="350"/>
      <c r="D1192" s="350"/>
      <c r="E1192" s="533"/>
      <c r="F1192" s="533"/>
      <c r="G1192" s="533"/>
      <c r="H1192" s="533"/>
      <c r="I1192" s="533"/>
      <c r="J1192" s="533"/>
      <c r="K1192" s="533"/>
      <c r="L1192" s="533"/>
      <c r="M1192" s="533"/>
      <c r="N1192" s="532"/>
      <c r="O1192" s="350"/>
      <c r="P1192" s="464"/>
      <c r="Q1192" s="464"/>
      <c r="R1192" s="464"/>
      <c r="S1192" s="464"/>
      <c r="T1192" s="464"/>
      <c r="U1192" s="464"/>
      <c r="V1192" s="464"/>
    </row>
    <row r="1193" spans="1:22">
      <c r="A1193" s="531"/>
      <c r="B1193" s="532"/>
      <c r="C1193" s="350"/>
      <c r="D1193" s="350"/>
      <c r="E1193" s="533"/>
      <c r="F1193" s="533"/>
      <c r="G1193" s="533"/>
      <c r="H1193" s="533"/>
      <c r="I1193" s="533"/>
      <c r="J1193" s="533"/>
      <c r="K1193" s="533"/>
      <c r="L1193" s="533"/>
      <c r="M1193" s="533"/>
      <c r="N1193" s="532"/>
      <c r="O1193" s="350"/>
      <c r="P1193" s="464"/>
      <c r="Q1193" s="464"/>
      <c r="R1193" s="464"/>
      <c r="S1193" s="464"/>
      <c r="T1193" s="464"/>
      <c r="U1193" s="464"/>
      <c r="V1193" s="464"/>
    </row>
    <row r="1194" spans="1:22">
      <c r="A1194" s="531"/>
      <c r="B1194" s="532"/>
      <c r="C1194" s="350"/>
      <c r="D1194" s="350"/>
      <c r="E1194" s="533"/>
      <c r="F1194" s="533"/>
      <c r="G1194" s="533"/>
      <c r="H1194" s="533"/>
      <c r="I1194" s="533"/>
      <c r="J1194" s="533"/>
      <c r="K1194" s="533"/>
      <c r="L1194" s="533"/>
      <c r="M1194" s="533"/>
      <c r="N1194" s="532"/>
      <c r="O1194" s="350"/>
      <c r="P1194" s="464"/>
      <c r="Q1194" s="464"/>
      <c r="R1194" s="464"/>
      <c r="S1194" s="464"/>
      <c r="T1194" s="464"/>
      <c r="U1194" s="464"/>
      <c r="V1194" s="464"/>
    </row>
    <row r="1195" spans="1:22">
      <c r="A1195" s="531"/>
      <c r="B1195" s="532"/>
      <c r="C1195" s="350"/>
      <c r="D1195" s="350"/>
      <c r="E1195" s="533"/>
      <c r="F1195" s="533"/>
      <c r="G1195" s="533"/>
      <c r="H1195" s="533"/>
      <c r="I1195" s="533"/>
      <c r="J1195" s="533"/>
      <c r="K1195" s="533"/>
      <c r="L1195" s="533"/>
      <c r="M1195" s="533"/>
      <c r="N1195" s="532"/>
      <c r="O1195" s="350"/>
      <c r="P1195" s="464"/>
      <c r="Q1195" s="464"/>
      <c r="R1195" s="464"/>
      <c r="S1195" s="464"/>
      <c r="T1195" s="464"/>
      <c r="U1195" s="464"/>
      <c r="V1195" s="464"/>
    </row>
    <row r="1196" spans="1:22">
      <c r="A1196" s="531"/>
      <c r="B1196" s="532"/>
      <c r="C1196" s="350"/>
      <c r="D1196" s="350"/>
      <c r="E1196" s="533"/>
      <c r="F1196" s="533"/>
      <c r="G1196" s="533"/>
      <c r="H1196" s="533"/>
      <c r="I1196" s="533"/>
      <c r="J1196" s="533"/>
      <c r="K1196" s="533"/>
      <c r="L1196" s="533"/>
      <c r="M1196" s="533"/>
      <c r="N1196" s="532"/>
      <c r="O1196" s="350"/>
      <c r="P1196" s="464"/>
      <c r="Q1196" s="464"/>
      <c r="R1196" s="464"/>
      <c r="S1196" s="464"/>
      <c r="T1196" s="464"/>
      <c r="U1196" s="464"/>
      <c r="V1196" s="464"/>
    </row>
    <row r="1197" spans="1:22">
      <c r="A1197" s="531"/>
      <c r="B1197" s="532"/>
      <c r="C1197" s="350"/>
      <c r="D1197" s="350"/>
      <c r="E1197" s="533"/>
      <c r="F1197" s="533"/>
      <c r="G1197" s="533"/>
      <c r="H1197" s="533"/>
      <c r="I1197" s="533"/>
      <c r="J1197" s="533"/>
      <c r="K1197" s="533"/>
      <c r="L1197" s="533"/>
      <c r="M1197" s="533"/>
      <c r="N1197" s="532"/>
      <c r="O1197" s="350"/>
      <c r="P1197" s="464"/>
      <c r="Q1197" s="464"/>
      <c r="R1197" s="464"/>
      <c r="S1197" s="464"/>
      <c r="T1197" s="464"/>
      <c r="U1197" s="464"/>
      <c r="V1197" s="464"/>
    </row>
    <row r="1198" spans="1:22">
      <c r="A1198" s="531"/>
      <c r="B1198" s="532"/>
      <c r="C1198" s="350"/>
      <c r="D1198" s="350"/>
      <c r="E1198" s="533"/>
      <c r="F1198" s="533"/>
      <c r="G1198" s="533"/>
      <c r="H1198" s="533"/>
      <c r="I1198" s="533"/>
      <c r="J1198" s="533"/>
      <c r="K1198" s="533"/>
      <c r="L1198" s="533"/>
      <c r="M1198" s="533"/>
      <c r="N1198" s="532"/>
      <c r="O1198" s="350"/>
      <c r="P1198" s="464"/>
      <c r="Q1198" s="464"/>
      <c r="R1198" s="464"/>
      <c r="S1198" s="464"/>
      <c r="T1198" s="464"/>
      <c r="U1198" s="464"/>
      <c r="V1198" s="464"/>
    </row>
    <row r="1199" spans="1:22">
      <c r="A1199" s="531"/>
      <c r="B1199" s="532"/>
      <c r="C1199" s="350"/>
      <c r="D1199" s="350"/>
      <c r="E1199" s="533"/>
      <c r="F1199" s="533"/>
      <c r="G1199" s="533"/>
      <c r="H1199" s="533"/>
      <c r="I1199" s="533"/>
      <c r="J1199" s="533"/>
      <c r="K1199" s="533"/>
      <c r="L1199" s="533"/>
      <c r="M1199" s="533"/>
      <c r="N1199" s="532"/>
      <c r="O1199" s="350"/>
      <c r="P1199" s="464"/>
      <c r="Q1199" s="464"/>
      <c r="R1199" s="464"/>
      <c r="S1199" s="464"/>
      <c r="T1199" s="464"/>
      <c r="U1199" s="464"/>
      <c r="V1199" s="464"/>
    </row>
    <row r="1200" spans="1:22">
      <c r="A1200" s="531"/>
      <c r="B1200" s="532"/>
      <c r="C1200" s="350"/>
      <c r="D1200" s="350"/>
      <c r="E1200" s="533"/>
      <c r="F1200" s="533"/>
      <c r="G1200" s="533"/>
      <c r="H1200" s="533"/>
      <c r="I1200" s="533"/>
      <c r="J1200" s="533"/>
      <c r="K1200" s="533"/>
      <c r="L1200" s="533"/>
      <c r="M1200" s="533"/>
      <c r="N1200" s="532"/>
      <c r="O1200" s="350"/>
      <c r="P1200" s="464"/>
      <c r="Q1200" s="464"/>
      <c r="R1200" s="464"/>
      <c r="S1200" s="464"/>
      <c r="T1200" s="464"/>
      <c r="U1200" s="464"/>
      <c r="V1200" s="464"/>
    </row>
    <row r="1201" spans="1:22">
      <c r="A1201" s="531"/>
      <c r="B1201" s="532"/>
      <c r="C1201" s="350"/>
      <c r="D1201" s="350"/>
      <c r="E1201" s="533"/>
      <c r="F1201" s="533"/>
      <c r="G1201" s="533"/>
      <c r="H1201" s="533"/>
      <c r="I1201" s="533"/>
      <c r="J1201" s="533"/>
      <c r="K1201" s="533"/>
      <c r="L1201" s="533"/>
      <c r="M1201" s="533"/>
      <c r="N1201" s="532"/>
      <c r="O1201" s="350"/>
      <c r="P1201" s="464"/>
      <c r="Q1201" s="464"/>
      <c r="R1201" s="464"/>
      <c r="S1201" s="464"/>
      <c r="T1201" s="464"/>
      <c r="U1201" s="464"/>
      <c r="V1201" s="464"/>
    </row>
    <row r="1202" spans="1:22">
      <c r="A1202" s="531"/>
      <c r="B1202" s="532"/>
      <c r="C1202" s="350"/>
      <c r="D1202" s="350"/>
      <c r="E1202" s="533"/>
      <c r="F1202" s="533"/>
      <c r="G1202" s="533"/>
      <c r="H1202" s="533"/>
      <c r="I1202" s="533"/>
      <c r="J1202" s="533"/>
      <c r="K1202" s="533"/>
      <c r="L1202" s="533"/>
      <c r="M1202" s="533"/>
      <c r="N1202" s="532"/>
      <c r="O1202" s="350"/>
      <c r="P1202" s="464"/>
      <c r="Q1202" s="464"/>
      <c r="R1202" s="464"/>
      <c r="S1202" s="464"/>
      <c r="T1202" s="464"/>
      <c r="U1202" s="464"/>
      <c r="V1202" s="464"/>
    </row>
    <row r="1203" spans="1:22">
      <c r="A1203" s="531"/>
      <c r="B1203" s="532"/>
      <c r="C1203" s="350"/>
      <c r="D1203" s="350"/>
      <c r="E1203" s="533"/>
      <c r="F1203" s="533"/>
      <c r="G1203" s="533"/>
      <c r="H1203" s="533"/>
      <c r="I1203" s="533"/>
      <c r="J1203" s="533"/>
      <c r="K1203" s="533"/>
      <c r="L1203" s="533"/>
      <c r="M1203" s="533"/>
      <c r="N1203" s="532"/>
      <c r="O1203" s="350"/>
      <c r="P1203" s="464"/>
      <c r="Q1203" s="464"/>
      <c r="R1203" s="464"/>
      <c r="S1203" s="464"/>
      <c r="T1203" s="464"/>
      <c r="U1203" s="464"/>
      <c r="V1203" s="464"/>
    </row>
    <row r="1204" spans="1:22">
      <c r="A1204" s="531"/>
      <c r="B1204" s="532"/>
      <c r="C1204" s="350"/>
      <c r="D1204" s="350"/>
      <c r="E1204" s="533"/>
      <c r="F1204" s="533"/>
      <c r="G1204" s="533"/>
      <c r="H1204" s="533"/>
      <c r="I1204" s="533"/>
      <c r="J1204" s="533"/>
      <c r="K1204" s="533"/>
      <c r="L1204" s="533"/>
      <c r="M1204" s="533"/>
      <c r="N1204" s="532"/>
      <c r="O1204" s="350"/>
      <c r="P1204" s="464"/>
      <c r="Q1204" s="464"/>
      <c r="R1204" s="464"/>
      <c r="S1204" s="464"/>
      <c r="T1204" s="464"/>
      <c r="U1204" s="464"/>
      <c r="V1204" s="464"/>
    </row>
    <row r="1205" spans="1:22">
      <c r="A1205" s="531"/>
      <c r="B1205" s="532"/>
      <c r="C1205" s="350"/>
      <c r="D1205" s="350"/>
      <c r="E1205" s="533"/>
      <c r="F1205" s="533"/>
      <c r="G1205" s="533"/>
      <c r="H1205" s="533"/>
      <c r="I1205" s="533"/>
      <c r="J1205" s="533"/>
      <c r="K1205" s="533"/>
      <c r="L1205" s="533"/>
      <c r="M1205" s="533"/>
      <c r="N1205" s="532"/>
      <c r="O1205" s="350"/>
      <c r="P1205" s="464"/>
      <c r="Q1205" s="464"/>
      <c r="R1205" s="464"/>
      <c r="S1205" s="464"/>
      <c r="T1205" s="464"/>
      <c r="U1205" s="464"/>
      <c r="V1205" s="464"/>
    </row>
    <row r="1206" spans="1:22">
      <c r="A1206" s="531"/>
      <c r="B1206" s="532"/>
      <c r="C1206" s="350"/>
      <c r="D1206" s="350"/>
      <c r="E1206" s="533"/>
      <c r="F1206" s="533"/>
      <c r="G1206" s="533"/>
      <c r="H1206" s="533"/>
      <c r="I1206" s="533"/>
      <c r="J1206" s="533"/>
      <c r="K1206" s="533"/>
      <c r="L1206" s="533"/>
      <c r="M1206" s="533"/>
      <c r="N1206" s="532"/>
      <c r="O1206" s="350"/>
      <c r="P1206" s="464"/>
      <c r="Q1206" s="464"/>
      <c r="R1206" s="464"/>
      <c r="S1206" s="464"/>
      <c r="T1206" s="464"/>
      <c r="U1206" s="464"/>
      <c r="V1206" s="464"/>
    </row>
    <row r="1207" spans="1:22">
      <c r="A1207" s="531"/>
      <c r="B1207" s="532"/>
      <c r="C1207" s="350"/>
      <c r="D1207" s="350"/>
      <c r="E1207" s="533"/>
      <c r="F1207" s="533"/>
      <c r="G1207" s="533"/>
      <c r="H1207" s="533"/>
      <c r="I1207" s="533"/>
      <c r="J1207" s="533"/>
      <c r="K1207" s="533"/>
      <c r="L1207" s="533"/>
      <c r="M1207" s="533"/>
      <c r="N1207" s="532"/>
      <c r="O1207" s="350"/>
      <c r="P1207" s="464"/>
      <c r="Q1207" s="464"/>
      <c r="R1207" s="464"/>
      <c r="S1207" s="464"/>
      <c r="T1207" s="464"/>
      <c r="U1207" s="464"/>
      <c r="V1207" s="464"/>
    </row>
    <row r="1208" spans="1:22">
      <c r="A1208" s="531"/>
      <c r="B1208" s="532"/>
      <c r="C1208" s="350"/>
      <c r="D1208" s="350"/>
      <c r="E1208" s="533"/>
      <c r="F1208" s="533"/>
      <c r="G1208" s="533"/>
      <c r="H1208" s="533"/>
      <c r="I1208" s="533"/>
      <c r="J1208" s="533"/>
      <c r="K1208" s="533"/>
      <c r="L1208" s="533"/>
      <c r="M1208" s="533"/>
      <c r="N1208" s="532"/>
      <c r="O1208" s="350"/>
      <c r="P1208" s="464"/>
      <c r="Q1208" s="464"/>
      <c r="R1208" s="464"/>
      <c r="S1208" s="464"/>
      <c r="T1208" s="464"/>
      <c r="U1208" s="464"/>
      <c r="V1208" s="464"/>
    </row>
    <row r="1209" spans="1:22">
      <c r="A1209" s="531"/>
      <c r="B1209" s="532"/>
      <c r="C1209" s="350"/>
      <c r="D1209" s="350"/>
      <c r="E1209" s="533"/>
      <c r="F1209" s="533"/>
      <c r="G1209" s="533"/>
      <c r="H1209" s="533"/>
      <c r="I1209" s="533"/>
      <c r="J1209" s="533"/>
      <c r="K1209" s="533"/>
      <c r="L1209" s="533"/>
      <c r="M1209" s="533"/>
      <c r="N1209" s="532"/>
      <c r="O1209" s="350"/>
      <c r="P1209" s="464"/>
      <c r="Q1209" s="464"/>
      <c r="R1209" s="464"/>
      <c r="S1209" s="464"/>
      <c r="T1209" s="464"/>
      <c r="U1209" s="464"/>
      <c r="V1209" s="464"/>
    </row>
    <row r="1210" spans="1:22">
      <c r="A1210" s="531"/>
      <c r="B1210" s="532"/>
      <c r="C1210" s="350"/>
      <c r="D1210" s="350"/>
      <c r="E1210" s="533"/>
      <c r="F1210" s="533"/>
      <c r="G1210" s="533"/>
      <c r="H1210" s="533"/>
      <c r="I1210" s="533"/>
      <c r="J1210" s="533"/>
      <c r="K1210" s="533"/>
      <c r="L1210" s="533"/>
      <c r="M1210" s="533"/>
      <c r="N1210" s="532"/>
      <c r="O1210" s="350"/>
      <c r="P1210" s="464"/>
      <c r="Q1210" s="464"/>
      <c r="R1210" s="464"/>
      <c r="S1210" s="464"/>
      <c r="T1210" s="464"/>
      <c r="U1210" s="464"/>
      <c r="V1210" s="464"/>
    </row>
    <row r="1211" spans="1:22">
      <c r="A1211" s="531"/>
      <c r="B1211" s="532"/>
      <c r="C1211" s="350"/>
      <c r="D1211" s="350"/>
      <c r="E1211" s="533"/>
      <c r="F1211" s="533"/>
      <c r="G1211" s="533"/>
      <c r="H1211" s="533"/>
      <c r="I1211" s="533"/>
      <c r="J1211" s="533"/>
      <c r="K1211" s="533"/>
      <c r="L1211" s="533"/>
      <c r="M1211" s="533"/>
      <c r="N1211" s="532"/>
      <c r="O1211" s="350"/>
      <c r="P1211" s="464"/>
      <c r="Q1211" s="464"/>
      <c r="R1211" s="464"/>
      <c r="S1211" s="464"/>
      <c r="T1211" s="464"/>
      <c r="U1211" s="464"/>
      <c r="V1211" s="464"/>
    </row>
    <row r="1212" spans="1:22">
      <c r="A1212" s="531"/>
      <c r="B1212" s="532"/>
      <c r="C1212" s="350"/>
      <c r="D1212" s="350"/>
      <c r="E1212" s="533"/>
      <c r="F1212" s="533"/>
      <c r="G1212" s="533"/>
      <c r="H1212" s="533"/>
      <c r="I1212" s="533"/>
      <c r="J1212" s="533"/>
      <c r="K1212" s="533"/>
      <c r="L1212" s="533"/>
      <c r="M1212" s="533"/>
      <c r="N1212" s="532"/>
      <c r="O1212" s="350"/>
      <c r="P1212" s="464"/>
      <c r="Q1212" s="464"/>
      <c r="R1212" s="464"/>
      <c r="S1212" s="464"/>
      <c r="T1212" s="464"/>
      <c r="U1212" s="464"/>
      <c r="V1212" s="464"/>
    </row>
    <row r="1213" spans="1:22">
      <c r="A1213" s="531"/>
      <c r="B1213" s="532"/>
      <c r="C1213" s="350"/>
      <c r="D1213" s="350"/>
      <c r="E1213" s="533"/>
      <c r="F1213" s="533"/>
      <c r="G1213" s="533"/>
      <c r="H1213" s="533"/>
      <c r="I1213" s="533"/>
      <c r="J1213" s="533"/>
      <c r="K1213" s="533"/>
      <c r="L1213" s="533"/>
      <c r="M1213" s="533"/>
      <c r="N1213" s="532"/>
      <c r="O1213" s="350"/>
      <c r="P1213" s="464"/>
      <c r="Q1213" s="464"/>
      <c r="R1213" s="464"/>
      <c r="S1213" s="464"/>
      <c r="T1213" s="464"/>
      <c r="U1213" s="464"/>
      <c r="V1213" s="464"/>
    </row>
    <row r="1214" spans="1:22">
      <c r="A1214" s="531"/>
      <c r="B1214" s="532"/>
      <c r="C1214" s="350"/>
      <c r="D1214" s="350"/>
      <c r="E1214" s="533"/>
      <c r="F1214" s="533"/>
      <c r="G1214" s="533"/>
      <c r="H1214" s="533"/>
      <c r="I1214" s="533"/>
      <c r="J1214" s="533"/>
      <c r="K1214" s="533"/>
      <c r="L1214" s="533"/>
      <c r="M1214" s="533"/>
      <c r="N1214" s="532"/>
      <c r="O1214" s="350"/>
      <c r="P1214" s="464"/>
      <c r="Q1214" s="464"/>
      <c r="R1214" s="464"/>
      <c r="S1214" s="464"/>
      <c r="T1214" s="464"/>
      <c r="U1214" s="464"/>
      <c r="V1214" s="464"/>
    </row>
    <row r="1215" spans="1:22">
      <c r="A1215" s="531"/>
      <c r="B1215" s="532"/>
      <c r="C1215" s="350"/>
      <c r="D1215" s="350"/>
      <c r="E1215" s="533"/>
      <c r="F1215" s="533"/>
      <c r="G1215" s="533"/>
      <c r="H1215" s="533"/>
      <c r="I1215" s="533"/>
      <c r="J1215" s="533"/>
      <c r="K1215" s="533"/>
      <c r="L1215" s="533"/>
      <c r="M1215" s="533"/>
      <c r="N1215" s="532"/>
      <c r="O1215" s="350"/>
      <c r="P1215" s="464"/>
      <c r="Q1215" s="464"/>
      <c r="R1215" s="464"/>
      <c r="S1215" s="464"/>
      <c r="T1215" s="464"/>
      <c r="U1215" s="464"/>
      <c r="V1215" s="464"/>
    </row>
    <row r="1216" spans="1:22">
      <c r="A1216" s="531"/>
      <c r="B1216" s="532"/>
      <c r="C1216" s="350"/>
      <c r="D1216" s="350"/>
      <c r="E1216" s="533"/>
      <c r="F1216" s="533"/>
      <c r="G1216" s="533"/>
      <c r="H1216" s="533"/>
      <c r="I1216" s="533"/>
      <c r="J1216" s="533"/>
      <c r="K1216" s="533"/>
      <c r="L1216" s="533"/>
      <c r="M1216" s="533"/>
      <c r="N1216" s="532"/>
      <c r="O1216" s="350"/>
      <c r="P1216" s="464"/>
      <c r="Q1216" s="464"/>
      <c r="R1216" s="464"/>
      <c r="S1216" s="464"/>
      <c r="T1216" s="464"/>
      <c r="U1216" s="464"/>
      <c r="V1216" s="464"/>
    </row>
    <row r="1217" spans="1:22">
      <c r="A1217" s="531"/>
      <c r="B1217" s="532"/>
      <c r="C1217" s="350"/>
      <c r="D1217" s="350"/>
      <c r="E1217" s="533"/>
      <c r="F1217" s="533"/>
      <c r="G1217" s="533"/>
      <c r="H1217" s="533"/>
      <c r="I1217" s="533"/>
      <c r="J1217" s="533"/>
      <c r="K1217" s="533"/>
      <c r="L1217" s="533"/>
      <c r="M1217" s="533"/>
      <c r="N1217" s="532"/>
      <c r="O1217" s="350"/>
      <c r="P1217" s="464"/>
      <c r="Q1217" s="464"/>
      <c r="R1217" s="464"/>
      <c r="S1217" s="464"/>
      <c r="T1217" s="464"/>
      <c r="U1217" s="464"/>
      <c r="V1217" s="464"/>
    </row>
    <row r="1218" spans="1:22">
      <c r="A1218" s="531"/>
      <c r="B1218" s="532"/>
      <c r="C1218" s="350"/>
      <c r="D1218" s="350"/>
      <c r="E1218" s="533"/>
      <c r="F1218" s="533"/>
      <c r="G1218" s="533"/>
      <c r="H1218" s="533"/>
      <c r="I1218" s="533"/>
      <c r="J1218" s="533"/>
      <c r="K1218" s="533"/>
      <c r="L1218" s="533"/>
      <c r="M1218" s="533"/>
      <c r="N1218" s="532"/>
      <c r="O1218" s="350"/>
      <c r="P1218" s="464"/>
      <c r="Q1218" s="464"/>
      <c r="R1218" s="464"/>
      <c r="S1218" s="464"/>
      <c r="T1218" s="464"/>
      <c r="U1218" s="464"/>
      <c r="V1218" s="464"/>
    </row>
    <row r="1219" spans="1:22">
      <c r="A1219" s="531"/>
      <c r="B1219" s="532"/>
      <c r="C1219" s="350"/>
      <c r="D1219" s="350"/>
      <c r="E1219" s="533"/>
      <c r="F1219" s="533"/>
      <c r="G1219" s="533"/>
      <c r="H1219" s="533"/>
      <c r="I1219" s="533"/>
      <c r="J1219" s="533"/>
      <c r="K1219" s="533"/>
      <c r="L1219" s="533"/>
      <c r="M1219" s="533"/>
      <c r="N1219" s="532"/>
      <c r="O1219" s="350"/>
      <c r="P1219" s="464"/>
      <c r="Q1219" s="464"/>
      <c r="R1219" s="464"/>
      <c r="S1219" s="464"/>
      <c r="T1219" s="464"/>
      <c r="U1219" s="464"/>
      <c r="V1219" s="464"/>
    </row>
    <row r="1220" spans="1:22">
      <c r="A1220" s="531"/>
      <c r="B1220" s="532"/>
      <c r="C1220" s="350"/>
      <c r="D1220" s="350"/>
      <c r="E1220" s="533"/>
      <c r="F1220" s="533"/>
      <c r="G1220" s="533"/>
      <c r="H1220" s="533"/>
      <c r="I1220" s="533"/>
      <c r="J1220" s="533"/>
      <c r="K1220" s="533"/>
      <c r="L1220" s="533"/>
      <c r="M1220" s="533"/>
      <c r="N1220" s="532"/>
      <c r="O1220" s="350"/>
      <c r="P1220" s="464"/>
      <c r="Q1220" s="464"/>
      <c r="R1220" s="464"/>
      <c r="S1220" s="464"/>
      <c r="T1220" s="464"/>
      <c r="U1220" s="464"/>
      <c r="V1220" s="464"/>
    </row>
    <row r="1221" spans="1:22">
      <c r="A1221" s="531"/>
      <c r="B1221" s="532"/>
      <c r="C1221" s="350"/>
      <c r="D1221" s="350"/>
      <c r="E1221" s="533"/>
      <c r="F1221" s="533"/>
      <c r="G1221" s="533"/>
      <c r="H1221" s="533"/>
      <c r="I1221" s="533"/>
      <c r="J1221" s="533"/>
      <c r="K1221" s="533"/>
      <c r="L1221" s="533"/>
      <c r="M1221" s="533"/>
      <c r="N1221" s="532"/>
      <c r="O1221" s="350"/>
      <c r="P1221" s="464"/>
      <c r="Q1221" s="464"/>
      <c r="R1221" s="464"/>
      <c r="S1221" s="464"/>
      <c r="T1221" s="464"/>
      <c r="U1221" s="464"/>
      <c r="V1221" s="464"/>
    </row>
    <row r="1222" spans="1:22">
      <c r="A1222" s="531"/>
      <c r="B1222" s="532"/>
      <c r="C1222" s="350"/>
      <c r="D1222" s="350"/>
      <c r="E1222" s="533"/>
      <c r="F1222" s="533"/>
      <c r="G1222" s="533"/>
      <c r="H1222" s="533"/>
      <c r="I1222" s="533"/>
      <c r="J1222" s="533"/>
      <c r="K1222" s="533"/>
      <c r="L1222" s="533"/>
      <c r="M1222" s="533"/>
      <c r="N1222" s="532"/>
      <c r="O1222" s="350"/>
      <c r="P1222" s="464"/>
      <c r="Q1222" s="464"/>
      <c r="R1222" s="464"/>
      <c r="S1222" s="464"/>
      <c r="T1222" s="464"/>
      <c r="U1222" s="464"/>
      <c r="V1222" s="464"/>
    </row>
    <row r="1223" spans="1:22">
      <c r="A1223" s="531"/>
      <c r="B1223" s="532"/>
      <c r="C1223" s="350"/>
      <c r="D1223" s="350"/>
      <c r="E1223" s="533"/>
      <c r="F1223" s="533"/>
      <c r="G1223" s="533"/>
      <c r="H1223" s="533"/>
      <c r="I1223" s="533"/>
      <c r="J1223" s="533"/>
      <c r="K1223" s="533"/>
      <c r="L1223" s="533"/>
      <c r="M1223" s="533"/>
      <c r="N1223" s="532"/>
      <c r="O1223" s="350"/>
      <c r="P1223" s="464"/>
      <c r="Q1223" s="464"/>
      <c r="R1223" s="464"/>
      <c r="S1223" s="464"/>
      <c r="T1223" s="464"/>
      <c r="U1223" s="464"/>
      <c r="V1223" s="464"/>
    </row>
    <row r="1224" spans="1:22">
      <c r="A1224" s="531"/>
      <c r="B1224" s="532"/>
      <c r="C1224" s="350"/>
      <c r="D1224" s="350"/>
      <c r="E1224" s="533"/>
      <c r="F1224" s="533"/>
      <c r="G1224" s="533"/>
      <c r="H1224" s="533"/>
      <c r="I1224" s="533"/>
      <c r="J1224" s="533"/>
      <c r="K1224" s="533"/>
      <c r="L1224" s="533"/>
      <c r="M1224" s="533"/>
      <c r="N1224" s="532"/>
      <c r="O1224" s="350"/>
      <c r="P1224" s="464"/>
      <c r="Q1224" s="464"/>
      <c r="R1224" s="464"/>
      <c r="S1224" s="464"/>
      <c r="T1224" s="464"/>
      <c r="U1224" s="464"/>
      <c r="V1224" s="464"/>
    </row>
    <row r="1225" spans="1:22">
      <c r="A1225" s="531"/>
      <c r="B1225" s="532"/>
      <c r="C1225" s="350"/>
      <c r="D1225" s="350"/>
      <c r="E1225" s="533"/>
      <c r="F1225" s="533"/>
      <c r="G1225" s="533"/>
      <c r="H1225" s="533"/>
      <c r="I1225" s="533"/>
      <c r="J1225" s="533"/>
      <c r="K1225" s="533"/>
      <c r="L1225" s="533"/>
      <c r="M1225" s="533"/>
      <c r="N1225" s="532"/>
      <c r="O1225" s="350"/>
      <c r="P1225" s="464"/>
      <c r="Q1225" s="464"/>
      <c r="R1225" s="464"/>
      <c r="S1225" s="464"/>
      <c r="T1225" s="464"/>
      <c r="U1225" s="464"/>
      <c r="V1225" s="464"/>
    </row>
    <row r="1226" spans="1:22">
      <c r="A1226" s="531"/>
      <c r="B1226" s="532"/>
      <c r="C1226" s="350"/>
      <c r="D1226" s="350"/>
      <c r="E1226" s="533"/>
      <c r="F1226" s="533"/>
      <c r="G1226" s="533"/>
      <c r="H1226" s="533"/>
      <c r="I1226" s="533"/>
      <c r="J1226" s="533"/>
      <c r="K1226" s="533"/>
      <c r="L1226" s="533"/>
      <c r="M1226" s="533"/>
      <c r="N1226" s="532"/>
      <c r="O1226" s="350"/>
      <c r="P1226" s="464"/>
      <c r="Q1226" s="464"/>
      <c r="R1226" s="464"/>
      <c r="S1226" s="464"/>
      <c r="T1226" s="464"/>
      <c r="U1226" s="464"/>
      <c r="V1226" s="464"/>
    </row>
    <row r="1227" spans="1:22">
      <c r="A1227" s="531"/>
      <c r="B1227" s="532"/>
      <c r="C1227" s="350"/>
      <c r="D1227" s="350"/>
      <c r="E1227" s="533"/>
      <c r="F1227" s="533"/>
      <c r="G1227" s="533"/>
      <c r="H1227" s="533"/>
      <c r="I1227" s="533"/>
      <c r="J1227" s="533"/>
      <c r="K1227" s="533"/>
      <c r="L1227" s="533"/>
      <c r="M1227" s="533"/>
      <c r="N1227" s="532"/>
      <c r="O1227" s="350"/>
      <c r="P1227" s="464"/>
      <c r="Q1227" s="464"/>
      <c r="R1227" s="464"/>
      <c r="S1227" s="464"/>
      <c r="T1227" s="464"/>
      <c r="U1227" s="464"/>
      <c r="V1227" s="464"/>
    </row>
    <row r="1228" spans="1:22">
      <c r="A1228" s="531"/>
      <c r="B1228" s="532"/>
      <c r="C1228" s="350"/>
      <c r="D1228" s="350"/>
      <c r="E1228" s="533"/>
      <c r="F1228" s="533"/>
      <c r="G1228" s="533"/>
      <c r="H1228" s="533"/>
      <c r="I1228" s="533"/>
      <c r="J1228" s="533"/>
      <c r="K1228" s="533"/>
      <c r="L1228" s="533"/>
      <c r="M1228" s="533"/>
      <c r="N1228" s="532"/>
      <c r="O1228" s="350"/>
      <c r="P1228" s="464"/>
      <c r="Q1228" s="464"/>
      <c r="R1228" s="464"/>
      <c r="S1228" s="464"/>
      <c r="T1228" s="464"/>
      <c r="U1228" s="464"/>
      <c r="V1228" s="464"/>
    </row>
    <row r="1229" spans="1:22">
      <c r="A1229" s="531"/>
      <c r="B1229" s="532"/>
      <c r="C1229" s="350"/>
      <c r="D1229" s="350"/>
      <c r="E1229" s="533"/>
      <c r="F1229" s="533"/>
      <c r="G1229" s="533"/>
      <c r="H1229" s="533"/>
      <c r="I1229" s="533"/>
      <c r="J1229" s="533"/>
      <c r="K1229" s="533"/>
      <c r="L1229" s="533"/>
      <c r="M1229" s="533"/>
      <c r="N1229" s="532"/>
      <c r="O1229" s="350"/>
      <c r="P1229" s="464"/>
      <c r="Q1229" s="464"/>
      <c r="R1229" s="464"/>
      <c r="S1229" s="464"/>
      <c r="T1229" s="464"/>
      <c r="U1229" s="464"/>
      <c r="V1229" s="464"/>
    </row>
    <row r="1230" spans="1:22">
      <c r="A1230" s="531"/>
      <c r="B1230" s="532"/>
      <c r="C1230" s="350"/>
      <c r="D1230" s="350"/>
      <c r="E1230" s="533"/>
      <c r="F1230" s="533"/>
      <c r="G1230" s="533"/>
      <c r="H1230" s="533"/>
      <c r="I1230" s="533"/>
      <c r="J1230" s="533"/>
      <c r="K1230" s="533"/>
      <c r="L1230" s="533"/>
      <c r="M1230" s="533"/>
      <c r="N1230" s="532"/>
      <c r="O1230" s="350"/>
      <c r="P1230" s="464"/>
      <c r="Q1230" s="464"/>
      <c r="R1230" s="464"/>
      <c r="S1230" s="464"/>
      <c r="T1230" s="464"/>
      <c r="U1230" s="464"/>
      <c r="V1230" s="464"/>
    </row>
    <row r="1231" spans="1:22">
      <c r="A1231" s="531"/>
      <c r="B1231" s="532"/>
      <c r="C1231" s="350"/>
      <c r="D1231" s="350"/>
      <c r="E1231" s="533"/>
      <c r="F1231" s="533"/>
      <c r="G1231" s="533"/>
      <c r="H1231" s="533"/>
      <c r="I1231" s="533"/>
      <c r="J1231" s="533"/>
      <c r="K1231" s="533"/>
      <c r="L1231" s="533"/>
      <c r="M1231" s="533"/>
      <c r="N1231" s="532"/>
      <c r="O1231" s="350"/>
      <c r="P1231" s="464"/>
      <c r="Q1231" s="464"/>
      <c r="R1231" s="464"/>
      <c r="S1231" s="464"/>
      <c r="T1231" s="464"/>
      <c r="U1231" s="464"/>
      <c r="V1231" s="464"/>
    </row>
    <row r="1232" spans="1:22">
      <c r="A1232" s="531"/>
      <c r="B1232" s="532"/>
      <c r="C1232" s="350"/>
      <c r="D1232" s="350"/>
      <c r="E1232" s="533"/>
      <c r="F1232" s="533"/>
      <c r="G1232" s="533"/>
      <c r="H1232" s="533"/>
      <c r="I1232" s="533"/>
      <c r="J1232" s="533"/>
      <c r="K1232" s="533"/>
      <c r="L1232" s="533"/>
      <c r="M1232" s="533"/>
      <c r="N1232" s="532"/>
      <c r="O1232" s="350"/>
      <c r="P1232" s="464"/>
      <c r="Q1232" s="464"/>
      <c r="R1232" s="464"/>
      <c r="S1232" s="464"/>
      <c r="T1232" s="464"/>
      <c r="U1232" s="464"/>
      <c r="V1232" s="464"/>
    </row>
    <row r="1233" spans="1:22">
      <c r="A1233" s="531"/>
      <c r="B1233" s="532"/>
      <c r="C1233" s="350"/>
      <c r="D1233" s="350"/>
      <c r="E1233" s="533"/>
      <c r="F1233" s="533"/>
      <c r="G1233" s="533"/>
      <c r="H1233" s="533"/>
      <c r="I1233" s="533"/>
      <c r="J1233" s="533"/>
      <c r="K1233" s="533"/>
      <c r="L1233" s="533"/>
      <c r="M1233" s="533"/>
      <c r="N1233" s="532"/>
      <c r="O1233" s="350"/>
      <c r="P1233" s="464"/>
      <c r="Q1233" s="464"/>
      <c r="R1233" s="464"/>
      <c r="S1233" s="464"/>
      <c r="T1233" s="464"/>
      <c r="U1233" s="464"/>
      <c r="V1233" s="464"/>
    </row>
    <row r="1234" spans="1:22">
      <c r="A1234" s="531"/>
      <c r="B1234" s="532"/>
      <c r="C1234" s="350"/>
      <c r="D1234" s="350"/>
      <c r="E1234" s="533"/>
      <c r="F1234" s="533"/>
      <c r="G1234" s="533"/>
      <c r="H1234" s="533"/>
      <c r="I1234" s="533"/>
      <c r="J1234" s="533"/>
      <c r="K1234" s="533"/>
      <c r="L1234" s="533"/>
      <c r="M1234" s="533"/>
      <c r="N1234" s="532"/>
      <c r="O1234" s="350"/>
      <c r="P1234" s="464"/>
      <c r="Q1234" s="464"/>
      <c r="R1234" s="464"/>
      <c r="S1234" s="464"/>
      <c r="T1234" s="464"/>
      <c r="U1234" s="464"/>
      <c r="V1234" s="464"/>
    </row>
    <row r="1235" spans="1:22">
      <c r="A1235" s="531"/>
      <c r="B1235" s="532"/>
      <c r="C1235" s="350"/>
      <c r="D1235" s="350"/>
      <c r="E1235" s="533"/>
      <c r="F1235" s="533"/>
      <c r="G1235" s="533"/>
      <c r="H1235" s="533"/>
      <c r="I1235" s="533"/>
      <c r="J1235" s="533"/>
      <c r="K1235" s="533"/>
      <c r="L1235" s="533"/>
      <c r="M1235" s="533"/>
      <c r="N1235" s="532"/>
      <c r="O1235" s="350"/>
      <c r="P1235" s="464"/>
      <c r="Q1235" s="464"/>
      <c r="R1235" s="464"/>
      <c r="S1235" s="464"/>
      <c r="T1235" s="464"/>
      <c r="U1235" s="464"/>
      <c r="V1235" s="464"/>
    </row>
    <row r="1236" spans="1:22">
      <c r="A1236" s="531"/>
      <c r="B1236" s="532"/>
      <c r="C1236" s="350"/>
      <c r="D1236" s="350"/>
      <c r="E1236" s="533"/>
      <c r="F1236" s="533"/>
      <c r="G1236" s="533"/>
      <c r="H1236" s="533"/>
      <c r="I1236" s="533"/>
      <c r="J1236" s="533"/>
      <c r="K1236" s="533"/>
      <c r="L1236" s="533"/>
      <c r="M1236" s="533"/>
      <c r="N1236" s="532"/>
      <c r="O1236" s="350"/>
      <c r="P1236" s="464"/>
      <c r="Q1236" s="464"/>
      <c r="R1236" s="464"/>
      <c r="S1236" s="464"/>
      <c r="T1236" s="464"/>
      <c r="U1236" s="464"/>
      <c r="V1236" s="464"/>
    </row>
    <row r="1237" spans="1:22">
      <c r="A1237" s="531"/>
      <c r="B1237" s="532"/>
      <c r="C1237" s="350"/>
      <c r="D1237" s="350"/>
      <c r="E1237" s="533"/>
      <c r="F1237" s="533"/>
      <c r="G1237" s="533"/>
      <c r="H1237" s="533"/>
      <c r="I1237" s="533"/>
      <c r="J1237" s="533"/>
      <c r="K1237" s="533"/>
      <c r="L1237" s="533"/>
      <c r="M1237" s="533"/>
      <c r="N1237" s="532"/>
      <c r="O1237" s="350"/>
      <c r="P1237" s="464"/>
      <c r="Q1237" s="464"/>
      <c r="R1237" s="464"/>
      <c r="S1237" s="464"/>
      <c r="T1237" s="464"/>
      <c r="U1237" s="464"/>
      <c r="V1237" s="464"/>
    </row>
    <row r="1238" spans="1:22">
      <c r="A1238" s="531"/>
      <c r="B1238" s="532"/>
      <c r="C1238" s="350"/>
      <c r="D1238" s="350"/>
      <c r="E1238" s="533"/>
      <c r="F1238" s="533"/>
      <c r="G1238" s="533"/>
      <c r="H1238" s="533"/>
      <c r="I1238" s="533"/>
      <c r="J1238" s="533"/>
      <c r="K1238" s="533"/>
      <c r="L1238" s="533"/>
      <c r="M1238" s="533"/>
      <c r="N1238" s="532"/>
      <c r="O1238" s="350"/>
      <c r="P1238" s="464"/>
      <c r="Q1238" s="464"/>
      <c r="R1238" s="464"/>
      <c r="S1238" s="464"/>
      <c r="T1238" s="464"/>
      <c r="U1238" s="464"/>
      <c r="V1238" s="464"/>
    </row>
    <row r="1239" spans="1:22">
      <c r="A1239" s="531"/>
      <c r="B1239" s="532"/>
      <c r="C1239" s="350"/>
      <c r="D1239" s="350"/>
      <c r="E1239" s="533"/>
      <c r="F1239" s="533"/>
      <c r="G1239" s="533"/>
      <c r="H1239" s="533"/>
      <c r="I1239" s="533"/>
      <c r="J1239" s="533"/>
      <c r="K1239" s="533"/>
      <c r="L1239" s="533"/>
      <c r="M1239" s="533"/>
      <c r="N1239" s="532"/>
      <c r="O1239" s="350"/>
      <c r="P1239" s="464"/>
      <c r="Q1239" s="464"/>
      <c r="R1239" s="464"/>
      <c r="S1239" s="464"/>
      <c r="T1239" s="464"/>
      <c r="U1239" s="464"/>
      <c r="V1239" s="464"/>
    </row>
    <row r="1240" spans="1:22">
      <c r="A1240" s="531"/>
      <c r="B1240" s="532"/>
      <c r="C1240" s="350"/>
      <c r="D1240" s="350"/>
      <c r="E1240" s="533"/>
      <c r="F1240" s="533"/>
      <c r="G1240" s="533"/>
      <c r="H1240" s="533"/>
      <c r="I1240" s="533"/>
      <c r="J1240" s="533"/>
      <c r="K1240" s="533"/>
      <c r="L1240" s="533"/>
      <c r="M1240" s="533"/>
      <c r="N1240" s="532"/>
      <c r="O1240" s="350"/>
      <c r="P1240" s="464"/>
      <c r="Q1240" s="464"/>
      <c r="R1240" s="464"/>
      <c r="S1240" s="464"/>
      <c r="T1240" s="464"/>
      <c r="U1240" s="464"/>
      <c r="V1240" s="464"/>
    </row>
    <row r="1241" spans="1:22">
      <c r="A1241" s="531"/>
      <c r="B1241" s="532"/>
      <c r="C1241" s="350"/>
      <c r="D1241" s="350"/>
      <c r="E1241" s="533"/>
      <c r="F1241" s="533"/>
      <c r="G1241" s="533"/>
      <c r="H1241" s="533"/>
      <c r="I1241" s="533"/>
      <c r="J1241" s="533"/>
      <c r="K1241" s="533"/>
      <c r="L1241" s="533"/>
      <c r="M1241" s="533"/>
      <c r="N1241" s="532"/>
      <c r="O1241" s="350"/>
      <c r="P1241" s="464"/>
      <c r="Q1241" s="464"/>
      <c r="R1241" s="464"/>
      <c r="S1241" s="464"/>
      <c r="T1241" s="464"/>
      <c r="U1241" s="464"/>
      <c r="V1241" s="464"/>
    </row>
    <row r="1242" spans="1:22">
      <c r="A1242" s="531"/>
      <c r="B1242" s="532"/>
      <c r="C1242" s="350"/>
      <c r="D1242" s="350"/>
      <c r="E1242" s="533"/>
      <c r="F1242" s="533"/>
      <c r="G1242" s="533"/>
      <c r="H1242" s="533"/>
      <c r="I1242" s="533"/>
      <c r="J1242" s="533"/>
      <c r="K1242" s="533"/>
      <c r="L1242" s="533"/>
      <c r="M1242" s="533"/>
      <c r="N1242" s="532"/>
      <c r="O1242" s="350"/>
      <c r="P1242" s="464"/>
      <c r="Q1242" s="464"/>
      <c r="R1242" s="464"/>
      <c r="S1242" s="464"/>
      <c r="T1242" s="464"/>
      <c r="U1242" s="464"/>
      <c r="V1242" s="464"/>
    </row>
    <row r="1243" spans="1:22">
      <c r="A1243" s="531"/>
      <c r="B1243" s="532"/>
      <c r="C1243" s="350"/>
      <c r="D1243" s="350"/>
      <c r="E1243" s="533"/>
      <c r="F1243" s="533"/>
      <c r="G1243" s="533"/>
      <c r="H1243" s="533"/>
      <c r="I1243" s="533"/>
      <c r="J1243" s="533"/>
      <c r="K1243" s="533"/>
      <c r="L1243" s="533"/>
      <c r="M1243" s="533"/>
      <c r="N1243" s="532"/>
      <c r="O1243" s="350"/>
      <c r="P1243" s="464"/>
      <c r="Q1243" s="464"/>
      <c r="R1243" s="464"/>
      <c r="S1243" s="464"/>
      <c r="T1243" s="464"/>
      <c r="U1243" s="464"/>
      <c r="V1243" s="464"/>
    </row>
    <row r="1244" spans="1:22">
      <c r="A1244" s="531"/>
      <c r="B1244" s="532"/>
      <c r="C1244" s="350"/>
      <c r="D1244" s="350"/>
      <c r="E1244" s="533"/>
      <c r="F1244" s="533"/>
      <c r="G1244" s="533"/>
      <c r="H1244" s="533"/>
      <c r="I1244" s="533"/>
      <c r="J1244" s="533"/>
      <c r="K1244" s="533"/>
      <c r="L1244" s="533"/>
      <c r="M1244" s="533"/>
      <c r="N1244" s="532"/>
      <c r="O1244" s="350"/>
      <c r="P1244" s="464"/>
      <c r="Q1244" s="464"/>
      <c r="R1244" s="464"/>
      <c r="S1244" s="464"/>
      <c r="T1244" s="464"/>
      <c r="U1244" s="464"/>
      <c r="V1244" s="464"/>
    </row>
    <row r="1245" spans="1:22">
      <c r="A1245" s="531"/>
      <c r="B1245" s="532"/>
      <c r="C1245" s="350"/>
      <c r="D1245" s="350"/>
      <c r="E1245" s="533"/>
      <c r="F1245" s="533"/>
      <c r="G1245" s="533"/>
      <c r="H1245" s="533"/>
      <c r="I1245" s="533"/>
      <c r="J1245" s="533"/>
      <c r="K1245" s="533"/>
      <c r="L1245" s="533"/>
      <c r="M1245" s="533"/>
      <c r="N1245" s="532"/>
      <c r="O1245" s="350"/>
      <c r="P1245" s="464"/>
      <c r="Q1245" s="464"/>
      <c r="R1245" s="464"/>
      <c r="S1245" s="464"/>
      <c r="T1245" s="464"/>
      <c r="U1245" s="464"/>
      <c r="V1245" s="464"/>
    </row>
    <row r="1246" spans="1:22">
      <c r="A1246" s="531"/>
      <c r="B1246" s="532"/>
      <c r="C1246" s="350"/>
      <c r="D1246" s="350"/>
      <c r="E1246" s="533"/>
      <c r="F1246" s="533"/>
      <c r="G1246" s="533"/>
      <c r="H1246" s="533"/>
      <c r="I1246" s="533"/>
      <c r="J1246" s="533"/>
      <c r="K1246" s="533"/>
      <c r="L1246" s="533"/>
      <c r="M1246" s="533"/>
      <c r="N1246" s="532"/>
      <c r="O1246" s="350"/>
      <c r="P1246" s="464"/>
      <c r="Q1246" s="464"/>
      <c r="R1246" s="464"/>
      <c r="S1246" s="464"/>
      <c r="T1246" s="464"/>
      <c r="U1246" s="464"/>
      <c r="V1246" s="464"/>
    </row>
    <row r="1247" spans="1:22">
      <c r="A1247" s="531"/>
      <c r="B1247" s="532"/>
      <c r="C1247" s="350"/>
      <c r="D1247" s="350"/>
      <c r="E1247" s="533"/>
      <c r="F1247" s="533"/>
      <c r="G1247" s="533"/>
      <c r="H1247" s="533"/>
      <c r="I1247" s="533"/>
      <c r="J1247" s="533"/>
      <c r="K1247" s="533"/>
      <c r="L1247" s="533"/>
      <c r="M1247" s="533"/>
      <c r="N1247" s="532"/>
      <c r="O1247" s="350"/>
      <c r="P1247" s="464"/>
      <c r="Q1247" s="464"/>
      <c r="R1247" s="464"/>
      <c r="S1247" s="464"/>
      <c r="T1247" s="464"/>
      <c r="U1247" s="464"/>
      <c r="V1247" s="464"/>
    </row>
    <row r="1248" spans="1:22">
      <c r="A1248" s="531"/>
      <c r="B1248" s="532"/>
      <c r="C1248" s="350"/>
      <c r="D1248" s="350"/>
      <c r="E1248" s="533"/>
      <c r="F1248" s="533"/>
      <c r="G1248" s="533"/>
      <c r="H1248" s="533"/>
      <c r="I1248" s="533"/>
      <c r="J1248" s="533"/>
      <c r="K1248" s="533"/>
      <c r="L1248" s="533"/>
      <c r="M1248" s="533"/>
      <c r="N1248" s="532"/>
      <c r="O1248" s="350"/>
      <c r="P1248" s="464"/>
      <c r="Q1248" s="464"/>
      <c r="R1248" s="464"/>
      <c r="S1248" s="464"/>
      <c r="T1248" s="464"/>
      <c r="U1248" s="464"/>
      <c r="V1248" s="464"/>
    </row>
    <row r="1249" spans="1:22">
      <c r="A1249" s="531"/>
      <c r="B1249" s="532"/>
      <c r="C1249" s="350"/>
      <c r="D1249" s="350"/>
      <c r="E1249" s="533"/>
      <c r="F1249" s="533"/>
      <c r="G1249" s="533"/>
      <c r="H1249" s="533"/>
      <c r="I1249" s="533"/>
      <c r="J1249" s="533"/>
      <c r="K1249" s="533"/>
      <c r="L1249" s="533"/>
      <c r="M1249" s="533"/>
      <c r="N1249" s="532"/>
      <c r="O1249" s="350"/>
      <c r="P1249" s="464"/>
      <c r="Q1249" s="464"/>
      <c r="R1249" s="464"/>
      <c r="S1249" s="464"/>
      <c r="T1249" s="464"/>
      <c r="U1249" s="464"/>
      <c r="V1249" s="464"/>
    </row>
    <row r="1250" spans="1:22">
      <c r="A1250" s="531"/>
      <c r="B1250" s="532"/>
      <c r="C1250" s="350"/>
      <c r="D1250" s="350"/>
      <c r="E1250" s="533"/>
      <c r="F1250" s="533"/>
      <c r="G1250" s="533"/>
      <c r="H1250" s="533"/>
      <c r="I1250" s="533"/>
      <c r="J1250" s="533"/>
      <c r="K1250" s="533"/>
      <c r="L1250" s="533"/>
      <c r="M1250" s="533"/>
      <c r="N1250" s="532"/>
      <c r="O1250" s="350"/>
      <c r="P1250" s="464"/>
      <c r="Q1250" s="464"/>
      <c r="R1250" s="464"/>
      <c r="S1250" s="464"/>
      <c r="T1250" s="464"/>
      <c r="U1250" s="464"/>
      <c r="V1250" s="464"/>
    </row>
    <row r="1251" spans="1:22">
      <c r="A1251" s="531"/>
      <c r="B1251" s="532"/>
      <c r="C1251" s="350"/>
      <c r="D1251" s="350"/>
      <c r="E1251" s="533"/>
      <c r="F1251" s="533"/>
      <c r="G1251" s="533"/>
      <c r="H1251" s="533"/>
      <c r="I1251" s="533"/>
      <c r="J1251" s="533"/>
      <c r="K1251" s="533"/>
      <c r="L1251" s="533"/>
      <c r="M1251" s="533"/>
      <c r="N1251" s="532"/>
      <c r="O1251" s="350"/>
      <c r="P1251" s="464"/>
      <c r="Q1251" s="464"/>
      <c r="R1251" s="464"/>
      <c r="S1251" s="464"/>
      <c r="T1251" s="464"/>
      <c r="U1251" s="464"/>
      <c r="V1251" s="464"/>
    </row>
    <row r="1252" spans="1:22">
      <c r="A1252" s="531"/>
      <c r="B1252" s="532"/>
      <c r="C1252" s="350"/>
      <c r="D1252" s="350"/>
      <c r="E1252" s="533"/>
      <c r="F1252" s="533"/>
      <c r="G1252" s="533"/>
      <c r="H1252" s="533"/>
      <c r="I1252" s="533"/>
      <c r="J1252" s="533"/>
      <c r="K1252" s="533"/>
      <c r="L1252" s="533"/>
      <c r="M1252" s="533"/>
      <c r="N1252" s="532"/>
      <c r="O1252" s="350"/>
      <c r="P1252" s="464"/>
      <c r="Q1252" s="464"/>
      <c r="R1252" s="464"/>
      <c r="S1252" s="464"/>
      <c r="T1252" s="464"/>
      <c r="U1252" s="464"/>
      <c r="V1252" s="464"/>
    </row>
    <row r="1253" spans="1:22">
      <c r="A1253" s="531"/>
      <c r="B1253" s="532"/>
      <c r="C1253" s="350"/>
      <c r="D1253" s="350"/>
      <c r="E1253" s="533"/>
      <c r="F1253" s="533"/>
      <c r="G1253" s="533"/>
      <c r="H1253" s="533"/>
      <c r="I1253" s="533"/>
      <c r="J1253" s="533"/>
      <c r="K1253" s="533"/>
      <c r="L1253" s="533"/>
      <c r="M1253" s="533"/>
      <c r="N1253" s="532"/>
      <c r="O1253" s="350"/>
      <c r="P1253" s="464"/>
      <c r="Q1253" s="464"/>
      <c r="R1253" s="464"/>
      <c r="S1253" s="464"/>
      <c r="T1253" s="464"/>
      <c r="U1253" s="464"/>
      <c r="V1253" s="464"/>
    </row>
    <row r="1254" spans="1:22">
      <c r="A1254" s="531"/>
      <c r="B1254" s="532"/>
      <c r="C1254" s="350"/>
      <c r="D1254" s="350"/>
      <c r="E1254" s="533"/>
      <c r="F1254" s="533"/>
      <c r="G1254" s="533"/>
      <c r="H1254" s="533"/>
      <c r="I1254" s="533"/>
      <c r="J1254" s="533"/>
      <c r="K1254" s="533"/>
      <c r="L1254" s="533"/>
      <c r="M1254" s="533"/>
      <c r="N1254" s="532"/>
      <c r="O1254" s="350"/>
      <c r="P1254" s="464"/>
      <c r="Q1254" s="464"/>
      <c r="R1254" s="464"/>
      <c r="S1254" s="464"/>
      <c r="T1254" s="464"/>
      <c r="U1254" s="464"/>
      <c r="V1254" s="464"/>
    </row>
    <row r="1255" spans="1:22">
      <c r="A1255" s="531"/>
      <c r="B1255" s="532"/>
      <c r="C1255" s="350"/>
      <c r="D1255" s="350"/>
      <c r="E1255" s="533"/>
      <c r="F1255" s="533"/>
      <c r="G1255" s="533"/>
      <c r="H1255" s="533"/>
      <c r="I1255" s="533"/>
      <c r="J1255" s="533"/>
      <c r="K1255" s="533"/>
      <c r="L1255" s="533"/>
      <c r="M1255" s="533"/>
      <c r="N1255" s="532"/>
      <c r="O1255" s="350"/>
      <c r="P1255" s="464"/>
      <c r="Q1255" s="464"/>
      <c r="R1255" s="464"/>
      <c r="S1255" s="464"/>
      <c r="T1255" s="464"/>
      <c r="U1255" s="464"/>
      <c r="V1255" s="464"/>
    </row>
    <row r="1256" spans="1:22">
      <c r="A1256" s="531"/>
      <c r="B1256" s="532"/>
      <c r="C1256" s="350"/>
      <c r="D1256" s="350"/>
      <c r="E1256" s="533"/>
      <c r="F1256" s="533"/>
      <c r="G1256" s="533"/>
      <c r="H1256" s="533"/>
      <c r="I1256" s="533"/>
      <c r="J1256" s="533"/>
      <c r="K1256" s="533"/>
      <c r="L1256" s="533"/>
      <c r="M1256" s="533"/>
      <c r="N1256" s="532"/>
      <c r="O1256" s="350"/>
      <c r="P1256" s="464"/>
      <c r="Q1256" s="464"/>
      <c r="R1256" s="464"/>
      <c r="S1256" s="464"/>
      <c r="T1256" s="464"/>
      <c r="U1256" s="464"/>
      <c r="V1256" s="464"/>
    </row>
    <row r="1257" spans="1:22">
      <c r="A1257" s="531"/>
      <c r="B1257" s="532"/>
      <c r="C1257" s="350"/>
      <c r="D1257" s="350"/>
      <c r="E1257" s="533"/>
      <c r="F1257" s="533"/>
      <c r="G1257" s="533"/>
      <c r="H1257" s="533"/>
      <c r="I1257" s="533"/>
      <c r="J1257" s="533"/>
      <c r="K1257" s="533"/>
      <c r="L1257" s="533"/>
      <c r="M1257" s="533"/>
      <c r="N1257" s="532"/>
      <c r="O1257" s="350"/>
      <c r="P1257" s="464"/>
      <c r="Q1257" s="464"/>
      <c r="R1257" s="464"/>
      <c r="S1257" s="464"/>
      <c r="T1257" s="464"/>
      <c r="U1257" s="464"/>
      <c r="V1257" s="464"/>
    </row>
    <row r="1258" spans="1:22">
      <c r="A1258" s="531"/>
      <c r="B1258" s="532"/>
      <c r="C1258" s="350"/>
      <c r="D1258" s="350"/>
      <c r="E1258" s="533"/>
      <c r="F1258" s="533"/>
      <c r="G1258" s="533"/>
      <c r="H1258" s="533"/>
      <c r="I1258" s="533"/>
      <c r="J1258" s="533"/>
      <c r="K1258" s="533"/>
      <c r="L1258" s="533"/>
      <c r="M1258" s="533"/>
      <c r="N1258" s="532"/>
      <c r="O1258" s="350"/>
      <c r="P1258" s="464"/>
      <c r="Q1258" s="464"/>
      <c r="R1258" s="464"/>
      <c r="S1258" s="464"/>
      <c r="T1258" s="464"/>
      <c r="U1258" s="464"/>
      <c r="V1258" s="464"/>
    </row>
    <row r="1259" spans="1:22">
      <c r="A1259" s="531"/>
      <c r="B1259" s="532"/>
      <c r="C1259" s="350"/>
      <c r="D1259" s="350"/>
      <c r="E1259" s="533"/>
      <c r="F1259" s="533"/>
      <c r="G1259" s="533"/>
      <c r="H1259" s="533"/>
      <c r="I1259" s="533"/>
      <c r="J1259" s="533"/>
      <c r="K1259" s="533"/>
      <c r="L1259" s="533"/>
      <c r="M1259" s="533"/>
      <c r="N1259" s="532"/>
      <c r="O1259" s="350"/>
      <c r="P1259" s="464"/>
      <c r="Q1259" s="464"/>
      <c r="R1259" s="464"/>
      <c r="S1259" s="464"/>
      <c r="T1259" s="464"/>
      <c r="U1259" s="464"/>
      <c r="V1259" s="464"/>
    </row>
    <row r="1260" spans="1:22">
      <c r="A1260" s="531"/>
      <c r="B1260" s="532"/>
      <c r="C1260" s="350"/>
      <c r="D1260" s="350"/>
      <c r="E1260" s="533"/>
      <c r="F1260" s="533"/>
      <c r="G1260" s="533"/>
      <c r="H1260" s="533"/>
      <c r="I1260" s="533"/>
      <c r="J1260" s="533"/>
      <c r="K1260" s="533"/>
      <c r="L1260" s="533"/>
      <c r="M1260" s="533"/>
      <c r="N1260" s="532"/>
      <c r="O1260" s="350"/>
      <c r="P1260" s="464"/>
      <c r="Q1260" s="464"/>
      <c r="R1260" s="464"/>
      <c r="S1260" s="464"/>
      <c r="T1260" s="464"/>
      <c r="U1260" s="464"/>
      <c r="V1260" s="464"/>
    </row>
    <row r="1261" spans="1:22">
      <c r="A1261" s="531"/>
      <c r="B1261" s="532"/>
      <c r="C1261" s="350"/>
      <c r="D1261" s="350"/>
      <c r="E1261" s="533"/>
      <c r="F1261" s="533"/>
      <c r="G1261" s="533"/>
      <c r="H1261" s="533"/>
      <c r="I1261" s="533"/>
      <c r="J1261" s="533"/>
      <c r="K1261" s="533"/>
      <c r="L1261" s="533"/>
      <c r="M1261" s="533"/>
      <c r="N1261" s="532"/>
      <c r="O1261" s="350"/>
      <c r="P1261" s="464"/>
      <c r="Q1261" s="464"/>
      <c r="R1261" s="464"/>
      <c r="S1261" s="464"/>
      <c r="T1261" s="464"/>
      <c r="U1261" s="464"/>
      <c r="V1261" s="464"/>
    </row>
    <row r="1262" spans="1:22">
      <c r="A1262" s="531"/>
      <c r="B1262" s="532"/>
      <c r="C1262" s="350"/>
      <c r="D1262" s="350"/>
      <c r="E1262" s="533"/>
      <c r="F1262" s="533"/>
      <c r="G1262" s="533"/>
      <c r="H1262" s="533"/>
      <c r="I1262" s="533"/>
      <c r="J1262" s="533"/>
      <c r="K1262" s="533"/>
      <c r="L1262" s="533"/>
      <c r="M1262" s="533"/>
      <c r="N1262" s="532"/>
      <c r="O1262" s="350"/>
      <c r="P1262" s="464"/>
      <c r="Q1262" s="464"/>
      <c r="R1262" s="464"/>
      <c r="S1262" s="464"/>
      <c r="T1262" s="464"/>
      <c r="U1262" s="464"/>
      <c r="V1262" s="464"/>
    </row>
    <row r="1263" spans="1:22">
      <c r="A1263" s="531"/>
      <c r="B1263" s="532"/>
      <c r="C1263" s="350"/>
      <c r="D1263" s="350"/>
      <c r="E1263" s="533"/>
      <c r="F1263" s="533"/>
      <c r="G1263" s="533"/>
      <c r="H1263" s="533"/>
      <c r="I1263" s="533"/>
      <c r="J1263" s="533"/>
      <c r="K1263" s="533"/>
      <c r="L1263" s="533"/>
      <c r="M1263" s="533"/>
      <c r="N1263" s="532"/>
      <c r="O1263" s="350"/>
      <c r="P1263" s="464"/>
      <c r="Q1263" s="464"/>
      <c r="R1263" s="464"/>
      <c r="S1263" s="464"/>
      <c r="T1263" s="464"/>
      <c r="U1263" s="464"/>
      <c r="V1263" s="464"/>
    </row>
    <row r="1264" spans="1:22">
      <c r="A1264" s="531"/>
      <c r="B1264" s="532"/>
      <c r="C1264" s="350"/>
      <c r="D1264" s="350"/>
      <c r="E1264" s="533"/>
      <c r="F1264" s="533"/>
      <c r="G1264" s="533"/>
      <c r="H1264" s="533"/>
      <c r="I1264" s="533"/>
      <c r="J1264" s="533"/>
      <c r="K1264" s="533"/>
      <c r="L1264" s="533"/>
      <c r="M1264" s="533"/>
      <c r="N1264" s="532"/>
      <c r="O1264" s="350"/>
      <c r="P1264" s="464"/>
      <c r="Q1264" s="464"/>
      <c r="R1264" s="464"/>
      <c r="S1264" s="464"/>
      <c r="T1264" s="464"/>
      <c r="U1264" s="464"/>
      <c r="V1264" s="464"/>
    </row>
    <row r="1265" spans="1:22">
      <c r="A1265" s="531"/>
      <c r="B1265" s="532"/>
      <c r="C1265" s="350"/>
      <c r="D1265" s="350"/>
      <c r="E1265" s="533"/>
      <c r="F1265" s="533"/>
      <c r="G1265" s="533"/>
      <c r="H1265" s="533"/>
      <c r="I1265" s="533"/>
      <c r="J1265" s="533"/>
      <c r="K1265" s="533"/>
      <c r="L1265" s="533"/>
      <c r="M1265" s="533"/>
      <c r="N1265" s="532"/>
      <c r="O1265" s="350"/>
      <c r="P1265" s="464"/>
      <c r="Q1265" s="464"/>
      <c r="R1265" s="464"/>
      <c r="S1265" s="464"/>
      <c r="T1265" s="464"/>
      <c r="U1265" s="464"/>
      <c r="V1265" s="464"/>
    </row>
    <row r="1266" spans="1:22">
      <c r="A1266" s="531"/>
      <c r="B1266" s="532"/>
      <c r="C1266" s="350"/>
      <c r="D1266" s="350"/>
      <c r="E1266" s="533"/>
      <c r="F1266" s="533"/>
      <c r="G1266" s="533"/>
      <c r="H1266" s="533"/>
      <c r="I1266" s="533"/>
      <c r="J1266" s="533"/>
      <c r="K1266" s="533"/>
      <c r="L1266" s="533"/>
      <c r="M1266" s="533"/>
      <c r="N1266" s="532"/>
      <c r="O1266" s="350"/>
      <c r="P1266" s="464"/>
      <c r="Q1266" s="464"/>
      <c r="R1266" s="464"/>
      <c r="S1266" s="464"/>
      <c r="T1266" s="464"/>
      <c r="U1266" s="464"/>
      <c r="V1266" s="464"/>
    </row>
    <row r="1267" spans="1:22">
      <c r="A1267" s="531"/>
      <c r="B1267" s="532"/>
      <c r="C1267" s="350"/>
      <c r="D1267" s="350"/>
      <c r="E1267" s="533"/>
      <c r="F1267" s="533"/>
      <c r="G1267" s="533"/>
      <c r="H1267" s="533"/>
      <c r="I1267" s="533"/>
      <c r="J1267" s="533"/>
      <c r="K1267" s="533"/>
      <c r="L1267" s="533"/>
      <c r="M1267" s="533"/>
      <c r="N1267" s="532"/>
      <c r="O1267" s="350"/>
      <c r="P1267" s="464"/>
      <c r="Q1267" s="464"/>
      <c r="R1267" s="464"/>
      <c r="S1267" s="464"/>
      <c r="T1267" s="464"/>
      <c r="U1267" s="464"/>
      <c r="V1267" s="464"/>
    </row>
    <row r="1268" spans="1:22">
      <c r="A1268" s="531"/>
      <c r="B1268" s="532"/>
      <c r="C1268" s="350"/>
      <c r="D1268" s="350"/>
      <c r="E1268" s="533"/>
      <c r="F1268" s="533"/>
      <c r="G1268" s="533"/>
      <c r="H1268" s="533"/>
      <c r="I1268" s="533"/>
      <c r="J1268" s="533"/>
      <c r="K1268" s="533"/>
      <c r="L1268" s="533"/>
      <c r="M1268" s="533"/>
      <c r="N1268" s="532"/>
      <c r="O1268" s="350"/>
      <c r="P1268" s="464"/>
      <c r="Q1268" s="464"/>
      <c r="R1268" s="464"/>
      <c r="S1268" s="464"/>
      <c r="T1268" s="464"/>
      <c r="U1268" s="464"/>
      <c r="V1268" s="464"/>
    </row>
    <row r="1269" spans="1:22">
      <c r="A1269" s="531"/>
      <c r="B1269" s="532"/>
      <c r="C1269" s="350"/>
      <c r="D1269" s="350"/>
      <c r="E1269" s="533"/>
      <c r="F1269" s="533"/>
      <c r="G1269" s="533"/>
      <c r="H1269" s="533"/>
      <c r="I1269" s="533"/>
      <c r="J1269" s="533"/>
      <c r="K1269" s="533"/>
      <c r="L1269" s="533"/>
      <c r="M1269" s="533"/>
      <c r="N1269" s="532"/>
      <c r="O1269" s="350"/>
      <c r="P1269" s="464"/>
      <c r="Q1269" s="464"/>
      <c r="R1269" s="464"/>
      <c r="S1269" s="464"/>
      <c r="T1269" s="464"/>
      <c r="U1269" s="464"/>
      <c r="V1269" s="464"/>
    </row>
    <row r="1270" spans="1:22">
      <c r="A1270" s="531"/>
      <c r="B1270" s="532"/>
      <c r="C1270" s="350"/>
      <c r="D1270" s="350"/>
      <c r="E1270" s="533"/>
      <c r="F1270" s="533"/>
      <c r="G1270" s="533"/>
      <c r="H1270" s="533"/>
      <c r="I1270" s="533"/>
      <c r="J1270" s="533"/>
      <c r="K1270" s="533"/>
      <c r="L1270" s="533"/>
      <c r="M1270" s="533"/>
      <c r="N1270" s="532"/>
      <c r="O1270" s="350"/>
      <c r="P1270" s="464"/>
      <c r="Q1270" s="464"/>
      <c r="R1270" s="464"/>
      <c r="S1270" s="464"/>
      <c r="T1270" s="464"/>
      <c r="U1270" s="464"/>
      <c r="V1270" s="464"/>
    </row>
    <row r="1271" spans="1:22">
      <c r="A1271" s="531"/>
      <c r="B1271" s="532"/>
      <c r="C1271" s="350"/>
      <c r="D1271" s="350"/>
      <c r="E1271" s="533"/>
      <c r="F1271" s="533"/>
      <c r="G1271" s="533"/>
      <c r="H1271" s="533"/>
      <c r="I1271" s="533"/>
      <c r="J1271" s="533"/>
      <c r="K1271" s="533"/>
      <c r="L1271" s="533"/>
      <c r="M1271" s="533"/>
      <c r="N1271" s="532"/>
      <c r="O1271" s="350"/>
      <c r="P1271" s="464"/>
      <c r="Q1271" s="464"/>
      <c r="R1271" s="464"/>
      <c r="S1271" s="464"/>
      <c r="T1271" s="464"/>
      <c r="U1271" s="464"/>
      <c r="V1271" s="464"/>
    </row>
    <row r="1272" spans="1:22">
      <c r="A1272" s="531"/>
      <c r="B1272" s="532"/>
      <c r="C1272" s="350"/>
      <c r="D1272" s="350"/>
      <c r="E1272" s="533"/>
      <c r="F1272" s="533"/>
      <c r="G1272" s="533"/>
      <c r="H1272" s="533"/>
      <c r="I1272" s="533"/>
      <c r="J1272" s="533"/>
      <c r="K1272" s="533"/>
      <c r="L1272" s="533"/>
      <c r="M1272" s="533"/>
      <c r="N1272" s="532"/>
      <c r="O1272" s="350"/>
      <c r="P1272" s="464"/>
      <c r="Q1272" s="464"/>
      <c r="R1272" s="464"/>
      <c r="S1272" s="464"/>
      <c r="T1272" s="464"/>
      <c r="U1272" s="464"/>
      <c r="V1272" s="464"/>
    </row>
    <row r="1273" spans="1:22">
      <c r="A1273" s="531"/>
      <c r="B1273" s="532"/>
      <c r="C1273" s="350"/>
      <c r="D1273" s="350"/>
      <c r="E1273" s="533"/>
      <c r="F1273" s="533"/>
      <c r="G1273" s="533"/>
      <c r="H1273" s="533"/>
      <c r="I1273" s="533"/>
      <c r="J1273" s="533"/>
      <c r="K1273" s="533"/>
      <c r="L1273" s="533"/>
      <c r="M1273" s="533"/>
      <c r="N1273" s="532"/>
      <c r="O1273" s="350"/>
      <c r="P1273" s="464"/>
      <c r="Q1273" s="464"/>
      <c r="R1273" s="464"/>
      <c r="S1273" s="464"/>
      <c r="T1273" s="464"/>
      <c r="U1273" s="464"/>
      <c r="V1273" s="464"/>
    </row>
    <row r="1274" spans="1:22">
      <c r="A1274" s="531"/>
      <c r="B1274" s="532"/>
      <c r="C1274" s="350"/>
      <c r="D1274" s="350"/>
      <c r="E1274" s="533"/>
      <c r="F1274" s="533"/>
      <c r="G1274" s="533"/>
      <c r="H1274" s="533"/>
      <c r="I1274" s="533"/>
      <c r="J1274" s="533"/>
      <c r="K1274" s="533"/>
      <c r="L1274" s="533"/>
      <c r="M1274" s="533"/>
      <c r="N1274" s="532"/>
      <c r="O1274" s="350"/>
      <c r="P1274" s="464"/>
      <c r="Q1274" s="464"/>
      <c r="R1274" s="464"/>
      <c r="S1274" s="464"/>
      <c r="T1274" s="464"/>
      <c r="U1274" s="464"/>
      <c r="V1274" s="464"/>
    </row>
    <row r="1275" spans="1:22">
      <c r="A1275" s="531"/>
      <c r="B1275" s="532"/>
      <c r="C1275" s="350"/>
      <c r="D1275" s="350"/>
      <c r="E1275" s="533"/>
      <c r="F1275" s="533"/>
      <c r="G1275" s="533"/>
      <c r="H1275" s="533"/>
      <c r="I1275" s="533"/>
      <c r="J1275" s="533"/>
      <c r="K1275" s="533"/>
      <c r="L1275" s="533"/>
      <c r="M1275" s="533"/>
      <c r="N1275" s="532"/>
      <c r="O1275" s="350"/>
      <c r="P1275" s="464"/>
      <c r="Q1275" s="464"/>
      <c r="R1275" s="464"/>
      <c r="S1275" s="464"/>
      <c r="T1275" s="464"/>
      <c r="U1275" s="464"/>
      <c r="V1275" s="464"/>
    </row>
    <row r="1276" spans="1:22">
      <c r="A1276" s="531"/>
      <c r="B1276" s="532"/>
      <c r="C1276" s="350"/>
      <c r="D1276" s="350"/>
      <c r="E1276" s="533"/>
      <c r="F1276" s="533"/>
      <c r="G1276" s="533"/>
      <c r="H1276" s="533"/>
      <c r="I1276" s="533"/>
      <c r="J1276" s="533"/>
      <c r="K1276" s="533"/>
      <c r="L1276" s="533"/>
      <c r="M1276" s="533"/>
      <c r="N1276" s="532"/>
      <c r="O1276" s="350"/>
      <c r="P1276" s="464"/>
      <c r="Q1276" s="464"/>
      <c r="R1276" s="464"/>
      <c r="S1276" s="464"/>
      <c r="T1276" s="464"/>
      <c r="U1276" s="464"/>
      <c r="V1276" s="464"/>
    </row>
    <row r="1277" spans="1:22">
      <c r="A1277" s="531"/>
      <c r="B1277" s="532"/>
      <c r="C1277" s="350"/>
      <c r="D1277" s="350"/>
      <c r="E1277" s="533"/>
      <c r="F1277" s="533"/>
      <c r="G1277" s="533"/>
      <c r="H1277" s="533"/>
      <c r="I1277" s="533"/>
      <c r="J1277" s="533"/>
      <c r="K1277" s="533"/>
      <c r="L1277" s="533"/>
      <c r="M1277" s="533"/>
      <c r="N1277" s="532"/>
      <c r="O1277" s="350"/>
      <c r="P1277" s="464"/>
      <c r="Q1277" s="464"/>
      <c r="R1277" s="464"/>
      <c r="S1277" s="464"/>
      <c r="T1277" s="464"/>
      <c r="U1277" s="464"/>
      <c r="V1277" s="464"/>
    </row>
    <row r="1278" spans="1:22">
      <c r="A1278" s="531"/>
      <c r="B1278" s="532"/>
      <c r="C1278" s="350"/>
      <c r="D1278" s="350"/>
      <c r="E1278" s="533"/>
      <c r="F1278" s="533"/>
      <c r="G1278" s="533"/>
      <c r="H1278" s="533"/>
      <c r="I1278" s="533"/>
      <c r="J1278" s="533"/>
      <c r="K1278" s="533"/>
      <c r="L1278" s="533"/>
      <c r="M1278" s="533"/>
      <c r="N1278" s="532"/>
      <c r="O1278" s="350"/>
      <c r="P1278" s="464"/>
      <c r="Q1278" s="464"/>
      <c r="R1278" s="464"/>
      <c r="S1278" s="464"/>
      <c r="T1278" s="464"/>
      <c r="U1278" s="464"/>
      <c r="V1278" s="464"/>
    </row>
    <row r="1279" spans="1:22">
      <c r="A1279" s="531"/>
      <c r="B1279" s="532"/>
      <c r="C1279" s="350"/>
      <c r="D1279" s="350"/>
      <c r="E1279" s="533"/>
      <c r="F1279" s="533"/>
      <c r="G1279" s="533"/>
      <c r="H1279" s="533"/>
      <c r="I1279" s="533"/>
      <c r="J1279" s="533"/>
      <c r="K1279" s="533"/>
      <c r="L1279" s="533"/>
      <c r="M1279" s="533"/>
      <c r="N1279" s="532"/>
      <c r="O1279" s="350"/>
      <c r="P1279" s="464"/>
      <c r="Q1279" s="464"/>
      <c r="R1279" s="464"/>
      <c r="S1279" s="464"/>
      <c r="T1279" s="464"/>
      <c r="U1279" s="464"/>
      <c r="V1279" s="464"/>
    </row>
    <row r="1280" spans="1:22">
      <c r="A1280" s="531"/>
      <c r="B1280" s="532"/>
      <c r="C1280" s="350"/>
      <c r="D1280" s="350"/>
      <c r="E1280" s="533"/>
      <c r="F1280" s="533"/>
      <c r="G1280" s="533"/>
      <c r="H1280" s="533"/>
      <c r="I1280" s="533"/>
      <c r="J1280" s="533"/>
      <c r="K1280" s="533"/>
      <c r="L1280" s="533"/>
      <c r="M1280" s="533"/>
      <c r="N1280" s="532"/>
      <c r="O1280" s="350"/>
      <c r="P1280" s="464"/>
      <c r="Q1280" s="464"/>
      <c r="R1280" s="464"/>
      <c r="S1280" s="464"/>
      <c r="T1280" s="464"/>
      <c r="U1280" s="464"/>
      <c r="V1280" s="464"/>
    </row>
    <row r="1281" spans="1:22">
      <c r="A1281" s="531"/>
      <c r="B1281" s="532"/>
      <c r="C1281" s="350"/>
      <c r="D1281" s="350"/>
      <c r="E1281" s="533"/>
      <c r="F1281" s="533"/>
      <c r="G1281" s="533"/>
      <c r="H1281" s="533"/>
      <c r="I1281" s="533"/>
      <c r="J1281" s="533"/>
      <c r="K1281" s="533"/>
      <c r="L1281" s="533"/>
      <c r="M1281" s="533"/>
      <c r="N1281" s="532"/>
      <c r="O1281" s="350"/>
      <c r="P1281" s="464"/>
      <c r="Q1281" s="464"/>
      <c r="R1281" s="464"/>
      <c r="S1281" s="464"/>
      <c r="T1281" s="464"/>
      <c r="U1281" s="464"/>
      <c r="V1281" s="464"/>
    </row>
    <row r="1282" spans="1:22">
      <c r="A1282" s="531"/>
      <c r="B1282" s="532"/>
      <c r="C1282" s="350"/>
      <c r="D1282" s="350"/>
      <c r="E1282" s="533"/>
      <c r="F1282" s="533"/>
      <c r="G1282" s="533"/>
      <c r="H1282" s="533"/>
      <c r="I1282" s="533"/>
      <c r="J1282" s="533"/>
      <c r="K1282" s="533"/>
      <c r="L1282" s="533"/>
      <c r="M1282" s="533"/>
      <c r="N1282" s="532"/>
      <c r="O1282" s="350"/>
      <c r="P1282" s="464"/>
      <c r="Q1282" s="464"/>
      <c r="R1282" s="464"/>
      <c r="S1282" s="464"/>
      <c r="T1282" s="464"/>
      <c r="U1282" s="464"/>
      <c r="V1282" s="464"/>
    </row>
    <row r="1283" spans="1:22">
      <c r="A1283" s="531"/>
      <c r="B1283" s="532"/>
      <c r="C1283" s="350"/>
      <c r="D1283" s="350"/>
      <c r="E1283" s="533"/>
      <c r="F1283" s="533"/>
      <c r="G1283" s="533"/>
      <c r="H1283" s="533"/>
      <c r="I1283" s="533"/>
      <c r="J1283" s="533"/>
      <c r="K1283" s="533"/>
      <c r="L1283" s="533"/>
      <c r="M1283" s="533"/>
      <c r="N1283" s="532"/>
      <c r="O1283" s="350"/>
      <c r="P1283" s="464"/>
      <c r="Q1283" s="464"/>
      <c r="R1283" s="464"/>
      <c r="S1283" s="464"/>
      <c r="T1283" s="464"/>
      <c r="U1283" s="464"/>
      <c r="V1283" s="464"/>
    </row>
    <row r="1284" spans="1:22">
      <c r="A1284" s="531"/>
      <c r="B1284" s="532"/>
      <c r="C1284" s="350"/>
      <c r="D1284" s="350"/>
      <c r="E1284" s="533"/>
      <c r="F1284" s="533"/>
      <c r="G1284" s="533"/>
      <c r="H1284" s="533"/>
      <c r="I1284" s="533"/>
      <c r="J1284" s="533"/>
      <c r="K1284" s="533"/>
      <c r="L1284" s="533"/>
      <c r="M1284" s="533"/>
      <c r="N1284" s="532"/>
      <c r="O1284" s="350"/>
      <c r="P1284" s="464"/>
      <c r="Q1284" s="464"/>
      <c r="R1284" s="464"/>
      <c r="S1284" s="464"/>
      <c r="T1284" s="464"/>
      <c r="U1284" s="464"/>
      <c r="V1284" s="464"/>
    </row>
    <row r="1285" spans="1:22">
      <c r="A1285" s="531"/>
      <c r="B1285" s="532"/>
      <c r="C1285" s="350"/>
      <c r="D1285" s="350"/>
      <c r="E1285" s="533"/>
      <c r="F1285" s="533"/>
      <c r="G1285" s="533"/>
      <c r="H1285" s="533"/>
      <c r="I1285" s="533"/>
      <c r="J1285" s="533"/>
      <c r="K1285" s="533"/>
      <c r="L1285" s="533"/>
      <c r="M1285" s="533"/>
      <c r="N1285" s="532"/>
      <c r="O1285" s="350"/>
      <c r="P1285" s="464"/>
      <c r="Q1285" s="464"/>
      <c r="R1285" s="464"/>
      <c r="S1285" s="464"/>
      <c r="T1285" s="464"/>
      <c r="U1285" s="464"/>
      <c r="V1285" s="464"/>
    </row>
    <row r="1286" spans="1:22">
      <c r="A1286" s="531"/>
      <c r="B1286" s="532"/>
      <c r="C1286" s="350"/>
      <c r="D1286" s="350"/>
      <c r="E1286" s="533"/>
      <c r="F1286" s="533"/>
      <c r="G1286" s="533"/>
      <c r="H1286" s="533"/>
      <c r="I1286" s="533"/>
      <c r="J1286" s="533"/>
      <c r="K1286" s="533"/>
      <c r="L1286" s="533"/>
      <c r="M1286" s="533"/>
      <c r="N1286" s="532"/>
      <c r="O1286" s="350"/>
      <c r="P1286" s="464"/>
      <c r="Q1286" s="464"/>
      <c r="R1286" s="464"/>
      <c r="S1286" s="464"/>
      <c r="T1286" s="464"/>
      <c r="U1286" s="464"/>
      <c r="V1286" s="464"/>
    </row>
    <row r="1287" spans="1:22">
      <c r="A1287" s="531"/>
      <c r="B1287" s="532"/>
      <c r="C1287" s="350"/>
      <c r="D1287" s="350"/>
      <c r="E1287" s="533"/>
      <c r="F1287" s="533"/>
      <c r="G1287" s="533"/>
      <c r="H1287" s="533"/>
      <c r="I1287" s="533"/>
      <c r="J1287" s="533"/>
      <c r="K1287" s="533"/>
      <c r="L1287" s="533"/>
      <c r="M1287" s="533"/>
      <c r="N1287" s="532"/>
      <c r="O1287" s="350"/>
      <c r="P1287" s="464"/>
      <c r="Q1287" s="464"/>
      <c r="R1287" s="464"/>
      <c r="S1287" s="464"/>
      <c r="T1287" s="464"/>
      <c r="U1287" s="464"/>
      <c r="V1287" s="464"/>
    </row>
    <row r="1288" spans="1:22">
      <c r="A1288" s="531"/>
      <c r="B1288" s="532"/>
      <c r="C1288" s="350"/>
      <c r="D1288" s="350"/>
      <c r="E1288" s="533"/>
      <c r="F1288" s="533"/>
      <c r="G1288" s="533"/>
      <c r="H1288" s="533"/>
      <c r="I1288" s="533"/>
      <c r="J1288" s="533"/>
      <c r="K1288" s="533"/>
      <c r="L1288" s="533"/>
      <c r="M1288" s="533"/>
      <c r="N1288" s="532"/>
      <c r="O1288" s="350"/>
      <c r="P1288" s="464"/>
      <c r="Q1288" s="464"/>
      <c r="R1288" s="464"/>
      <c r="S1288" s="464"/>
      <c r="T1288" s="464"/>
      <c r="U1288" s="464"/>
      <c r="V1288" s="464"/>
    </row>
    <row r="1289" spans="1:22">
      <c r="A1289" s="531"/>
      <c r="B1289" s="532"/>
      <c r="C1289" s="350"/>
      <c r="D1289" s="350"/>
      <c r="E1289" s="533"/>
      <c r="F1289" s="533"/>
      <c r="G1289" s="533"/>
      <c r="H1289" s="533"/>
      <c r="I1289" s="533"/>
      <c r="J1289" s="533"/>
      <c r="K1289" s="533"/>
      <c r="L1289" s="533"/>
      <c r="M1289" s="533"/>
      <c r="N1289" s="532"/>
      <c r="O1289" s="350"/>
      <c r="P1289" s="464"/>
      <c r="Q1289" s="464"/>
      <c r="R1289" s="464"/>
      <c r="S1289" s="464"/>
      <c r="T1289" s="464"/>
      <c r="U1289" s="464"/>
      <c r="V1289" s="464"/>
    </row>
    <row r="1290" spans="1:22">
      <c r="A1290" s="531"/>
      <c r="B1290" s="532"/>
      <c r="C1290" s="350"/>
      <c r="D1290" s="350"/>
      <c r="E1290" s="533"/>
      <c r="F1290" s="533"/>
      <c r="G1290" s="533"/>
      <c r="H1290" s="533"/>
      <c r="I1290" s="533"/>
      <c r="J1290" s="533"/>
      <c r="K1290" s="533"/>
      <c r="L1290" s="533"/>
      <c r="M1290" s="533"/>
      <c r="N1290" s="532"/>
      <c r="O1290" s="350"/>
      <c r="P1290" s="464"/>
      <c r="Q1290" s="464"/>
      <c r="R1290" s="464"/>
      <c r="S1290" s="464"/>
      <c r="T1290" s="464"/>
      <c r="U1290" s="464"/>
      <c r="V1290" s="464"/>
    </row>
    <row r="1291" spans="1:22">
      <c r="A1291" s="531"/>
      <c r="B1291" s="532"/>
      <c r="C1291" s="350"/>
      <c r="D1291" s="350"/>
      <c r="E1291" s="533"/>
      <c r="F1291" s="533"/>
      <c r="G1291" s="533"/>
      <c r="H1291" s="533"/>
      <c r="I1291" s="533"/>
      <c r="J1291" s="533"/>
      <c r="K1291" s="533"/>
      <c r="L1291" s="533"/>
      <c r="M1291" s="533"/>
      <c r="N1291" s="532"/>
      <c r="O1291" s="350"/>
      <c r="P1291" s="464"/>
      <c r="Q1291" s="464"/>
      <c r="R1291" s="464"/>
      <c r="S1291" s="464"/>
      <c r="T1291" s="464"/>
      <c r="U1291" s="464"/>
      <c r="V1291" s="464"/>
    </row>
    <row r="1292" spans="1:22">
      <c r="A1292" s="531"/>
      <c r="B1292" s="532"/>
      <c r="C1292" s="350"/>
      <c r="D1292" s="350"/>
      <c r="E1292" s="533"/>
      <c r="F1292" s="533"/>
      <c r="G1292" s="533"/>
      <c r="H1292" s="533"/>
      <c r="I1292" s="533"/>
      <c r="J1292" s="533"/>
      <c r="K1292" s="533"/>
      <c r="L1292" s="533"/>
      <c r="M1292" s="533"/>
      <c r="N1292" s="532"/>
      <c r="O1292" s="350"/>
      <c r="P1292" s="464"/>
      <c r="Q1292" s="464"/>
      <c r="R1292" s="464"/>
      <c r="S1292" s="464"/>
      <c r="T1292" s="464"/>
      <c r="U1292" s="464"/>
      <c r="V1292" s="464"/>
    </row>
    <row r="1293" spans="1:22">
      <c r="A1293" s="531"/>
      <c r="B1293" s="532"/>
      <c r="C1293" s="350"/>
      <c r="D1293" s="350"/>
      <c r="E1293" s="533"/>
      <c r="F1293" s="533"/>
      <c r="G1293" s="533"/>
      <c r="H1293" s="533"/>
      <c r="I1293" s="533"/>
      <c r="J1293" s="533"/>
      <c r="K1293" s="533"/>
      <c r="L1293" s="533"/>
      <c r="M1293" s="533"/>
      <c r="N1293" s="532"/>
      <c r="O1293" s="350"/>
      <c r="P1293" s="464"/>
      <c r="Q1293" s="464"/>
      <c r="R1293" s="464"/>
      <c r="S1293" s="464"/>
      <c r="T1293" s="464"/>
      <c r="U1293" s="464"/>
      <c r="V1293" s="464"/>
    </row>
    <row r="1294" spans="1:22">
      <c r="A1294" s="531"/>
      <c r="B1294" s="532"/>
      <c r="C1294" s="350"/>
      <c r="D1294" s="350"/>
      <c r="E1294" s="533"/>
      <c r="F1294" s="533"/>
      <c r="G1294" s="533"/>
      <c r="H1294" s="533"/>
      <c r="I1294" s="533"/>
      <c r="J1294" s="533"/>
      <c r="K1294" s="533"/>
      <c r="L1294" s="533"/>
      <c r="M1294" s="533"/>
      <c r="N1294" s="532"/>
      <c r="O1294" s="350"/>
      <c r="P1294" s="464"/>
      <c r="Q1294" s="464"/>
      <c r="R1294" s="464"/>
      <c r="S1294" s="464"/>
      <c r="T1294" s="464"/>
      <c r="U1294" s="464"/>
      <c r="V1294" s="464"/>
    </row>
    <row r="1295" spans="1:22">
      <c r="A1295" s="531"/>
      <c r="B1295" s="532"/>
      <c r="C1295" s="350"/>
      <c r="D1295" s="350"/>
      <c r="E1295" s="533"/>
      <c r="F1295" s="533"/>
      <c r="G1295" s="533"/>
      <c r="H1295" s="533"/>
      <c r="I1295" s="533"/>
      <c r="J1295" s="533"/>
      <c r="K1295" s="533"/>
      <c r="L1295" s="533"/>
      <c r="M1295" s="533"/>
      <c r="N1295" s="532"/>
      <c r="O1295" s="350"/>
      <c r="P1295" s="464"/>
      <c r="Q1295" s="464"/>
      <c r="R1295" s="464"/>
      <c r="S1295" s="464"/>
      <c r="T1295" s="464"/>
      <c r="U1295" s="464"/>
      <c r="V1295" s="464"/>
    </row>
    <row r="1296" spans="1:22">
      <c r="A1296" s="531"/>
      <c r="B1296" s="532"/>
      <c r="C1296" s="350"/>
      <c r="D1296" s="350"/>
      <c r="E1296" s="533"/>
      <c r="F1296" s="533"/>
      <c r="G1296" s="533"/>
      <c r="H1296" s="533"/>
      <c r="I1296" s="533"/>
      <c r="J1296" s="533"/>
      <c r="K1296" s="533"/>
      <c r="L1296" s="533"/>
      <c r="M1296" s="533"/>
      <c r="N1296" s="532"/>
      <c r="O1296" s="350"/>
      <c r="P1296" s="464"/>
      <c r="Q1296" s="464"/>
      <c r="R1296" s="464"/>
      <c r="S1296" s="464"/>
      <c r="T1296" s="464"/>
      <c r="U1296" s="464"/>
      <c r="V1296" s="464"/>
    </row>
    <row r="1297" spans="1:22">
      <c r="A1297" s="531"/>
      <c r="B1297" s="532"/>
      <c r="C1297" s="350"/>
      <c r="D1297" s="350"/>
      <c r="E1297" s="533"/>
      <c r="F1297" s="533"/>
      <c r="G1297" s="533"/>
      <c r="H1297" s="533"/>
      <c r="I1297" s="533"/>
      <c r="J1297" s="533"/>
      <c r="K1297" s="533"/>
      <c r="L1297" s="533"/>
      <c r="M1297" s="533"/>
      <c r="N1297" s="532"/>
      <c r="O1297" s="350"/>
      <c r="P1297" s="464"/>
      <c r="Q1297" s="464"/>
      <c r="R1297" s="464"/>
      <c r="S1297" s="464"/>
      <c r="T1297" s="464"/>
      <c r="U1297" s="464"/>
      <c r="V1297" s="464"/>
    </row>
    <row r="1298" spans="1:22">
      <c r="A1298" s="531"/>
      <c r="B1298" s="532"/>
      <c r="C1298" s="350"/>
      <c r="D1298" s="350"/>
      <c r="E1298" s="533"/>
      <c r="F1298" s="533"/>
      <c r="G1298" s="533"/>
      <c r="H1298" s="533"/>
      <c r="I1298" s="533"/>
      <c r="J1298" s="533"/>
      <c r="K1298" s="533"/>
      <c r="L1298" s="533"/>
      <c r="M1298" s="533"/>
      <c r="N1298" s="532"/>
      <c r="O1298" s="350"/>
      <c r="P1298" s="464"/>
      <c r="Q1298" s="464"/>
      <c r="R1298" s="464"/>
      <c r="S1298" s="464"/>
      <c r="T1298" s="464"/>
      <c r="U1298" s="464"/>
      <c r="V1298" s="464"/>
    </row>
    <row r="1299" spans="1:22">
      <c r="A1299" s="531"/>
      <c r="B1299" s="532"/>
      <c r="C1299" s="350"/>
      <c r="D1299" s="350"/>
      <c r="E1299" s="533"/>
      <c r="F1299" s="533"/>
      <c r="G1299" s="533"/>
      <c r="H1299" s="533"/>
      <c r="I1299" s="533"/>
      <c r="J1299" s="533"/>
      <c r="K1299" s="533"/>
      <c r="L1299" s="533"/>
      <c r="M1299" s="533"/>
      <c r="N1299" s="532"/>
      <c r="O1299" s="350"/>
      <c r="P1299" s="464"/>
      <c r="Q1299" s="464"/>
      <c r="R1299" s="464"/>
      <c r="S1299" s="464"/>
      <c r="T1299" s="464"/>
      <c r="U1299" s="464"/>
      <c r="V1299" s="464"/>
    </row>
    <row r="1300" spans="1:22">
      <c r="A1300" s="531"/>
      <c r="B1300" s="532"/>
      <c r="C1300" s="350"/>
      <c r="D1300" s="350"/>
      <c r="E1300" s="533"/>
      <c r="F1300" s="533"/>
      <c r="G1300" s="533"/>
      <c r="H1300" s="533"/>
      <c r="I1300" s="533"/>
      <c r="J1300" s="533"/>
      <c r="K1300" s="533"/>
      <c r="L1300" s="533"/>
      <c r="M1300" s="533"/>
      <c r="N1300" s="532"/>
      <c r="O1300" s="350"/>
      <c r="P1300" s="464"/>
      <c r="Q1300" s="464"/>
      <c r="R1300" s="464"/>
      <c r="S1300" s="464"/>
      <c r="T1300" s="464"/>
      <c r="U1300" s="464"/>
      <c r="V1300" s="464"/>
    </row>
    <row r="1301" spans="1:22">
      <c r="A1301" s="531"/>
      <c r="B1301" s="532"/>
      <c r="C1301" s="350"/>
      <c r="D1301" s="350"/>
      <c r="E1301" s="533"/>
      <c r="F1301" s="533"/>
      <c r="G1301" s="533"/>
      <c r="H1301" s="533"/>
      <c r="I1301" s="533"/>
      <c r="J1301" s="533"/>
      <c r="K1301" s="533"/>
      <c r="L1301" s="533"/>
      <c r="M1301" s="533"/>
      <c r="N1301" s="532"/>
      <c r="O1301" s="350"/>
      <c r="P1301" s="464"/>
      <c r="Q1301" s="464"/>
      <c r="R1301" s="464"/>
      <c r="S1301" s="464"/>
      <c r="T1301" s="464"/>
      <c r="U1301" s="464"/>
      <c r="V1301" s="464"/>
    </row>
    <row r="1302" spans="1:22">
      <c r="A1302" s="531"/>
      <c r="B1302" s="532"/>
      <c r="C1302" s="350"/>
      <c r="D1302" s="350"/>
      <c r="E1302" s="533"/>
      <c r="F1302" s="533"/>
      <c r="G1302" s="533"/>
      <c r="H1302" s="533"/>
      <c r="I1302" s="533"/>
      <c r="J1302" s="533"/>
      <c r="K1302" s="533"/>
      <c r="L1302" s="533"/>
      <c r="M1302" s="533"/>
      <c r="N1302" s="532"/>
      <c r="O1302" s="350"/>
      <c r="P1302" s="464"/>
      <c r="Q1302" s="464"/>
      <c r="R1302" s="464"/>
      <c r="S1302" s="464"/>
      <c r="T1302" s="464"/>
      <c r="U1302" s="464"/>
      <c r="V1302" s="464"/>
    </row>
    <row r="1303" spans="1:22">
      <c r="A1303" s="531"/>
      <c r="B1303" s="532"/>
      <c r="C1303" s="350"/>
      <c r="D1303" s="350"/>
      <c r="E1303" s="533"/>
      <c r="F1303" s="533"/>
      <c r="G1303" s="533"/>
      <c r="H1303" s="533"/>
      <c r="I1303" s="533"/>
      <c r="J1303" s="533"/>
      <c r="K1303" s="533"/>
      <c r="L1303" s="533"/>
      <c r="M1303" s="533"/>
      <c r="N1303" s="532"/>
      <c r="O1303" s="350"/>
      <c r="P1303" s="464"/>
      <c r="Q1303" s="464"/>
      <c r="R1303" s="464"/>
      <c r="S1303" s="464"/>
      <c r="T1303" s="464"/>
      <c r="U1303" s="464"/>
      <c r="V1303" s="464"/>
    </row>
    <row r="1304" spans="1:22">
      <c r="A1304" s="531"/>
      <c r="B1304" s="532"/>
      <c r="C1304" s="350"/>
      <c r="D1304" s="350"/>
      <c r="E1304" s="533"/>
      <c r="F1304" s="533"/>
      <c r="G1304" s="533"/>
      <c r="H1304" s="533"/>
      <c r="I1304" s="533"/>
      <c r="J1304" s="533"/>
      <c r="K1304" s="533"/>
      <c r="L1304" s="533"/>
      <c r="M1304" s="533"/>
      <c r="N1304" s="532"/>
      <c r="O1304" s="350"/>
      <c r="P1304" s="464"/>
      <c r="Q1304" s="464"/>
      <c r="R1304" s="464"/>
      <c r="S1304" s="464"/>
      <c r="T1304" s="464"/>
      <c r="U1304" s="464"/>
      <c r="V1304" s="464"/>
    </row>
    <row r="1305" spans="1:22">
      <c r="A1305" s="531"/>
      <c r="B1305" s="532"/>
      <c r="C1305" s="350"/>
      <c r="D1305" s="350"/>
      <c r="E1305" s="533"/>
      <c r="F1305" s="533"/>
      <c r="G1305" s="533"/>
      <c r="H1305" s="533"/>
      <c r="I1305" s="533"/>
      <c r="J1305" s="533"/>
      <c r="K1305" s="533"/>
      <c r="L1305" s="533"/>
      <c r="M1305" s="533"/>
      <c r="N1305" s="532"/>
      <c r="O1305" s="350"/>
      <c r="P1305" s="464"/>
      <c r="Q1305" s="464"/>
      <c r="R1305" s="464"/>
      <c r="S1305" s="464"/>
      <c r="T1305" s="464"/>
      <c r="U1305" s="464"/>
      <c r="V1305" s="464"/>
    </row>
    <row r="1306" spans="1:22">
      <c r="A1306" s="531"/>
      <c r="B1306" s="532"/>
      <c r="C1306" s="350"/>
      <c r="D1306" s="350"/>
      <c r="E1306" s="533"/>
      <c r="F1306" s="533"/>
      <c r="G1306" s="533"/>
      <c r="H1306" s="533"/>
      <c r="I1306" s="533"/>
      <c r="J1306" s="533"/>
      <c r="K1306" s="533"/>
      <c r="L1306" s="533"/>
      <c r="M1306" s="533"/>
      <c r="N1306" s="532"/>
      <c r="O1306" s="350"/>
      <c r="P1306" s="464"/>
      <c r="Q1306" s="464"/>
      <c r="R1306" s="464"/>
      <c r="S1306" s="464"/>
      <c r="T1306" s="464"/>
      <c r="U1306" s="464"/>
      <c r="V1306" s="464"/>
    </row>
    <row r="1307" spans="1:22">
      <c r="A1307" s="531"/>
      <c r="B1307" s="532"/>
      <c r="C1307" s="350"/>
      <c r="D1307" s="350"/>
      <c r="E1307" s="533"/>
      <c r="F1307" s="533"/>
      <c r="G1307" s="533"/>
      <c r="H1307" s="533"/>
      <c r="I1307" s="533"/>
      <c r="J1307" s="533"/>
      <c r="K1307" s="533"/>
      <c r="L1307" s="533"/>
      <c r="M1307" s="533"/>
      <c r="N1307" s="532"/>
      <c r="O1307" s="350"/>
      <c r="P1307" s="464"/>
      <c r="Q1307" s="464"/>
      <c r="R1307" s="464"/>
      <c r="S1307" s="464"/>
      <c r="T1307" s="464"/>
      <c r="U1307" s="464"/>
      <c r="V1307" s="464"/>
    </row>
    <row r="1308" spans="1:22">
      <c r="A1308" s="531"/>
      <c r="B1308" s="532"/>
      <c r="C1308" s="350"/>
      <c r="D1308" s="350"/>
      <c r="E1308" s="533"/>
      <c r="F1308" s="533"/>
      <c r="G1308" s="533"/>
      <c r="H1308" s="533"/>
      <c r="I1308" s="533"/>
      <c r="J1308" s="533"/>
      <c r="K1308" s="533"/>
      <c r="L1308" s="533"/>
      <c r="M1308" s="533"/>
      <c r="N1308" s="532"/>
      <c r="O1308" s="350"/>
      <c r="P1308" s="464"/>
      <c r="Q1308" s="464"/>
      <c r="R1308" s="464"/>
      <c r="S1308" s="464"/>
      <c r="T1308" s="464"/>
      <c r="U1308" s="464"/>
      <c r="V1308" s="464"/>
    </row>
    <row r="1309" spans="1:22">
      <c r="A1309" s="531"/>
      <c r="B1309" s="532"/>
      <c r="C1309" s="350"/>
      <c r="D1309" s="350"/>
      <c r="E1309" s="533"/>
      <c r="F1309" s="533"/>
      <c r="G1309" s="533"/>
      <c r="H1309" s="533"/>
      <c r="I1309" s="533"/>
      <c r="J1309" s="533"/>
      <c r="K1309" s="533"/>
      <c r="L1309" s="533"/>
      <c r="M1309" s="533"/>
      <c r="N1309" s="532"/>
      <c r="O1309" s="350"/>
      <c r="P1309" s="464"/>
      <c r="Q1309" s="464"/>
      <c r="R1309" s="464"/>
      <c r="S1309" s="464"/>
      <c r="T1309" s="464"/>
      <c r="U1309" s="464"/>
      <c r="V1309" s="464"/>
    </row>
    <row r="1310" spans="1:22">
      <c r="A1310" s="531"/>
      <c r="B1310" s="532"/>
      <c r="C1310" s="350"/>
      <c r="D1310" s="350"/>
      <c r="E1310" s="533"/>
      <c r="F1310" s="533"/>
      <c r="G1310" s="533"/>
      <c r="H1310" s="533"/>
      <c r="I1310" s="533"/>
      <c r="J1310" s="533"/>
      <c r="K1310" s="533"/>
      <c r="L1310" s="533"/>
      <c r="M1310" s="533"/>
      <c r="N1310" s="532"/>
      <c r="O1310" s="350"/>
      <c r="P1310" s="464"/>
      <c r="Q1310" s="464"/>
      <c r="R1310" s="464"/>
      <c r="S1310" s="464"/>
      <c r="T1310" s="464"/>
      <c r="U1310" s="464"/>
      <c r="V1310" s="464"/>
    </row>
    <row r="1311" spans="1:22">
      <c r="A1311" s="531"/>
      <c r="B1311" s="532"/>
      <c r="C1311" s="350"/>
      <c r="D1311" s="350"/>
      <c r="E1311" s="533"/>
      <c r="F1311" s="533"/>
      <c r="G1311" s="533"/>
      <c r="H1311" s="533"/>
      <c r="I1311" s="533"/>
      <c r="J1311" s="533"/>
      <c r="K1311" s="533"/>
      <c r="L1311" s="533"/>
      <c r="M1311" s="533"/>
      <c r="N1311" s="532"/>
      <c r="O1311" s="350"/>
      <c r="P1311" s="464"/>
      <c r="Q1311" s="464"/>
      <c r="R1311" s="464"/>
      <c r="S1311" s="464"/>
      <c r="T1311" s="464"/>
      <c r="U1311" s="464"/>
      <c r="V1311" s="464"/>
    </row>
    <row r="1312" spans="1:22">
      <c r="A1312" s="531"/>
      <c r="B1312" s="532"/>
      <c r="C1312" s="350"/>
      <c r="D1312" s="350"/>
      <c r="E1312" s="533"/>
      <c r="F1312" s="533"/>
      <c r="G1312" s="533"/>
      <c r="H1312" s="533"/>
      <c r="I1312" s="533"/>
      <c r="J1312" s="533"/>
      <c r="K1312" s="533"/>
      <c r="L1312" s="533"/>
      <c r="M1312" s="533"/>
      <c r="N1312" s="532"/>
      <c r="O1312" s="350"/>
      <c r="P1312" s="464"/>
      <c r="Q1312" s="464"/>
      <c r="R1312" s="464"/>
      <c r="S1312" s="464"/>
      <c r="T1312" s="464"/>
      <c r="U1312" s="464"/>
      <c r="V1312" s="464"/>
    </row>
    <row r="1313" spans="1:22">
      <c r="A1313" s="531"/>
      <c r="B1313" s="532"/>
      <c r="C1313" s="350"/>
      <c r="D1313" s="350"/>
      <c r="E1313" s="533"/>
      <c r="F1313" s="533"/>
      <c r="G1313" s="533"/>
      <c r="H1313" s="533"/>
      <c r="I1313" s="533"/>
      <c r="J1313" s="533"/>
      <c r="K1313" s="533"/>
      <c r="L1313" s="533"/>
      <c r="M1313" s="533"/>
      <c r="N1313" s="532"/>
      <c r="O1313" s="350"/>
      <c r="P1313" s="464"/>
      <c r="Q1313" s="464"/>
      <c r="R1313" s="464"/>
      <c r="S1313" s="464"/>
      <c r="T1313" s="464"/>
      <c r="U1313" s="464"/>
      <c r="V1313" s="464"/>
    </row>
    <row r="1314" spans="1:22">
      <c r="A1314" s="531"/>
      <c r="B1314" s="532"/>
      <c r="C1314" s="350"/>
      <c r="D1314" s="350"/>
      <c r="E1314" s="533"/>
      <c r="F1314" s="533"/>
      <c r="G1314" s="533"/>
      <c r="H1314" s="533"/>
      <c r="I1314" s="533"/>
      <c r="J1314" s="533"/>
      <c r="K1314" s="533"/>
      <c r="L1314" s="533"/>
      <c r="M1314" s="533"/>
      <c r="N1314" s="532"/>
      <c r="O1314" s="350"/>
      <c r="P1314" s="464"/>
      <c r="Q1314" s="464"/>
      <c r="R1314" s="464"/>
      <c r="S1314" s="464"/>
      <c r="T1314" s="464"/>
      <c r="U1314" s="464"/>
      <c r="V1314" s="464"/>
    </row>
    <row r="1315" spans="1:22">
      <c r="A1315" s="531"/>
      <c r="B1315" s="532"/>
      <c r="C1315" s="350"/>
      <c r="D1315" s="350"/>
      <c r="E1315" s="533"/>
      <c r="F1315" s="533"/>
      <c r="G1315" s="533"/>
      <c r="H1315" s="533"/>
      <c r="I1315" s="533"/>
      <c r="J1315" s="533"/>
      <c r="K1315" s="533"/>
      <c r="L1315" s="533"/>
      <c r="M1315" s="533"/>
      <c r="N1315" s="532"/>
      <c r="O1315" s="350"/>
      <c r="P1315" s="464"/>
      <c r="Q1315" s="464"/>
      <c r="R1315" s="464"/>
      <c r="S1315" s="464"/>
      <c r="T1315" s="464"/>
      <c r="U1315" s="464"/>
      <c r="V1315" s="464"/>
    </row>
    <row r="1316" spans="1:22">
      <c r="A1316" s="531"/>
      <c r="B1316" s="532"/>
      <c r="C1316" s="350"/>
      <c r="D1316" s="350"/>
      <c r="E1316" s="533"/>
      <c r="F1316" s="533"/>
      <c r="G1316" s="533"/>
      <c r="H1316" s="533"/>
      <c r="I1316" s="533"/>
      <c r="J1316" s="533"/>
      <c r="K1316" s="533"/>
      <c r="L1316" s="533"/>
      <c r="M1316" s="533"/>
      <c r="N1316" s="532"/>
      <c r="O1316" s="350"/>
      <c r="P1316" s="464"/>
      <c r="Q1316" s="464"/>
      <c r="R1316" s="464"/>
      <c r="S1316" s="464"/>
      <c r="T1316" s="464"/>
      <c r="U1316" s="464"/>
      <c r="V1316" s="464"/>
    </row>
    <row r="1317" spans="1:22">
      <c r="A1317" s="531"/>
      <c r="B1317" s="532"/>
      <c r="C1317" s="350"/>
      <c r="D1317" s="350"/>
      <c r="E1317" s="533"/>
      <c r="F1317" s="533"/>
      <c r="G1317" s="533"/>
      <c r="H1317" s="533"/>
      <c r="I1317" s="533"/>
      <c r="J1317" s="533"/>
      <c r="K1317" s="533"/>
      <c r="L1317" s="533"/>
      <c r="M1317" s="533"/>
      <c r="N1317" s="532"/>
      <c r="O1317" s="350"/>
      <c r="P1317" s="464"/>
      <c r="Q1317" s="464"/>
      <c r="R1317" s="464"/>
      <c r="S1317" s="464"/>
      <c r="T1317" s="464"/>
      <c r="U1317" s="464"/>
      <c r="V1317" s="464"/>
    </row>
    <row r="1318" spans="1:22">
      <c r="A1318" s="531"/>
      <c r="B1318" s="532"/>
      <c r="C1318" s="350"/>
      <c r="D1318" s="350"/>
      <c r="E1318" s="533"/>
      <c r="F1318" s="533"/>
      <c r="G1318" s="533"/>
      <c r="H1318" s="533"/>
      <c r="I1318" s="533"/>
      <c r="J1318" s="533"/>
      <c r="K1318" s="533"/>
      <c r="L1318" s="533"/>
      <c r="M1318" s="533"/>
      <c r="N1318" s="532"/>
      <c r="O1318" s="350"/>
      <c r="P1318" s="464"/>
      <c r="Q1318" s="464"/>
      <c r="R1318" s="464"/>
      <c r="S1318" s="464"/>
      <c r="T1318" s="464"/>
      <c r="U1318" s="464"/>
      <c r="V1318" s="464"/>
    </row>
    <row r="1319" spans="1:22">
      <c r="A1319" s="531"/>
      <c r="B1319" s="532"/>
      <c r="C1319" s="350"/>
      <c r="D1319" s="350"/>
      <c r="E1319" s="533"/>
      <c r="F1319" s="533"/>
      <c r="G1319" s="533"/>
      <c r="H1319" s="533"/>
      <c r="I1319" s="533"/>
      <c r="J1319" s="533"/>
      <c r="K1319" s="533"/>
      <c r="L1319" s="533"/>
      <c r="M1319" s="533"/>
      <c r="N1319" s="532"/>
      <c r="O1319" s="350"/>
      <c r="P1319" s="464"/>
      <c r="Q1319" s="464"/>
      <c r="R1319" s="464"/>
      <c r="S1319" s="464"/>
      <c r="T1319" s="464"/>
      <c r="U1319" s="464"/>
      <c r="V1319" s="464"/>
    </row>
    <row r="1320" spans="1:22">
      <c r="A1320" s="531"/>
      <c r="B1320" s="532"/>
      <c r="C1320" s="350"/>
      <c r="D1320" s="350"/>
      <c r="E1320" s="533"/>
      <c r="F1320" s="533"/>
      <c r="G1320" s="533"/>
      <c r="H1320" s="533"/>
      <c r="I1320" s="533"/>
      <c r="J1320" s="533"/>
      <c r="K1320" s="533"/>
      <c r="L1320" s="533"/>
      <c r="M1320" s="533"/>
      <c r="N1320" s="532"/>
      <c r="O1320" s="350"/>
      <c r="P1320" s="464"/>
      <c r="Q1320" s="464"/>
      <c r="R1320" s="464"/>
      <c r="S1320" s="464"/>
      <c r="T1320" s="464"/>
      <c r="U1320" s="464"/>
      <c r="V1320" s="464"/>
    </row>
    <row r="1321" spans="1:22">
      <c r="A1321" s="531"/>
      <c r="B1321" s="532"/>
      <c r="C1321" s="350"/>
      <c r="D1321" s="350"/>
      <c r="E1321" s="533"/>
      <c r="F1321" s="533"/>
      <c r="G1321" s="533"/>
      <c r="H1321" s="533"/>
      <c r="I1321" s="533"/>
      <c r="J1321" s="533"/>
      <c r="K1321" s="533"/>
      <c r="L1321" s="533"/>
      <c r="M1321" s="533"/>
      <c r="N1321" s="532"/>
      <c r="O1321" s="350"/>
      <c r="P1321" s="464"/>
      <c r="Q1321" s="464"/>
      <c r="R1321" s="464"/>
      <c r="S1321" s="464"/>
      <c r="T1321" s="464"/>
      <c r="U1321" s="464"/>
      <c r="V1321" s="464"/>
    </row>
    <row r="1322" spans="1:22">
      <c r="A1322" s="531"/>
      <c r="B1322" s="532"/>
      <c r="C1322" s="350"/>
      <c r="D1322" s="350"/>
      <c r="E1322" s="533"/>
      <c r="F1322" s="533"/>
      <c r="G1322" s="533"/>
      <c r="H1322" s="533"/>
      <c r="I1322" s="533"/>
      <c r="J1322" s="533"/>
      <c r="K1322" s="533"/>
      <c r="L1322" s="533"/>
      <c r="M1322" s="533"/>
      <c r="N1322" s="532"/>
      <c r="O1322" s="350"/>
      <c r="P1322" s="464"/>
      <c r="Q1322" s="464"/>
      <c r="R1322" s="464"/>
      <c r="S1322" s="464"/>
      <c r="T1322" s="464"/>
      <c r="U1322" s="464"/>
      <c r="V1322" s="464"/>
    </row>
    <row r="1323" spans="1:22">
      <c r="A1323" s="531"/>
      <c r="B1323" s="532"/>
      <c r="C1323" s="350"/>
      <c r="D1323" s="350"/>
      <c r="E1323" s="533"/>
      <c r="F1323" s="533"/>
      <c r="G1323" s="533"/>
      <c r="H1323" s="533"/>
      <c r="I1323" s="533"/>
      <c r="J1323" s="533"/>
      <c r="K1323" s="533"/>
      <c r="L1323" s="533"/>
      <c r="M1323" s="533"/>
      <c r="N1323" s="532"/>
      <c r="O1323" s="350"/>
      <c r="P1323" s="464"/>
      <c r="Q1323" s="464"/>
      <c r="R1323" s="464"/>
      <c r="S1323" s="464"/>
      <c r="T1323" s="464"/>
      <c r="U1323" s="464"/>
      <c r="V1323" s="464"/>
    </row>
    <row r="1324" spans="1:22">
      <c r="A1324" s="531"/>
      <c r="B1324" s="532"/>
      <c r="C1324" s="350"/>
      <c r="D1324" s="350"/>
      <c r="E1324" s="533"/>
      <c r="F1324" s="533"/>
      <c r="G1324" s="533"/>
      <c r="H1324" s="533"/>
      <c r="I1324" s="533"/>
      <c r="J1324" s="533"/>
      <c r="K1324" s="533"/>
      <c r="L1324" s="533"/>
      <c r="M1324" s="533"/>
      <c r="N1324" s="532"/>
      <c r="O1324" s="350"/>
      <c r="P1324" s="464"/>
      <c r="Q1324" s="464"/>
      <c r="R1324" s="464"/>
      <c r="S1324" s="464"/>
      <c r="T1324" s="464"/>
      <c r="U1324" s="464"/>
      <c r="V1324" s="464"/>
    </row>
    <row r="1325" spans="1:22">
      <c r="A1325" s="531"/>
      <c r="B1325" s="532"/>
      <c r="C1325" s="350"/>
      <c r="D1325" s="350"/>
      <c r="E1325" s="533"/>
      <c r="F1325" s="533"/>
      <c r="G1325" s="533"/>
      <c r="H1325" s="533"/>
      <c r="I1325" s="533"/>
      <c r="J1325" s="533"/>
      <c r="K1325" s="533"/>
      <c r="L1325" s="533"/>
      <c r="M1325" s="533"/>
      <c r="N1325" s="532"/>
      <c r="O1325" s="350"/>
      <c r="P1325" s="464"/>
      <c r="Q1325" s="464"/>
      <c r="R1325" s="464"/>
      <c r="S1325" s="464"/>
      <c r="T1325" s="464"/>
      <c r="U1325" s="464"/>
      <c r="V1325" s="464"/>
    </row>
    <row r="1326" spans="1:22">
      <c r="A1326" s="531"/>
      <c r="B1326" s="532"/>
      <c r="C1326" s="350"/>
      <c r="D1326" s="350"/>
      <c r="E1326" s="533"/>
      <c r="F1326" s="533"/>
      <c r="G1326" s="533"/>
      <c r="H1326" s="533"/>
      <c r="I1326" s="533"/>
      <c r="J1326" s="533"/>
      <c r="K1326" s="533"/>
      <c r="L1326" s="533"/>
      <c r="M1326" s="533"/>
      <c r="N1326" s="532"/>
      <c r="O1326" s="350"/>
      <c r="P1326" s="464"/>
      <c r="Q1326" s="464"/>
      <c r="R1326" s="464"/>
      <c r="S1326" s="464"/>
      <c r="T1326" s="464"/>
      <c r="U1326" s="464"/>
      <c r="V1326" s="464"/>
    </row>
    <row r="1327" spans="1:22">
      <c r="A1327" s="531"/>
      <c r="B1327" s="532"/>
      <c r="C1327" s="350"/>
      <c r="D1327" s="350"/>
      <c r="E1327" s="533"/>
      <c r="F1327" s="533"/>
      <c r="G1327" s="533"/>
      <c r="H1327" s="533"/>
      <c r="I1327" s="533"/>
      <c r="J1327" s="533"/>
      <c r="K1327" s="533"/>
      <c r="L1327" s="533"/>
      <c r="M1327" s="533"/>
      <c r="N1327" s="532"/>
      <c r="O1327" s="350"/>
      <c r="P1327" s="464"/>
      <c r="Q1327" s="464"/>
      <c r="R1327" s="464"/>
      <c r="S1327" s="464"/>
      <c r="T1327" s="464"/>
      <c r="U1327" s="464"/>
      <c r="V1327" s="464"/>
    </row>
    <row r="1328" spans="1:22">
      <c r="A1328" s="531"/>
      <c r="B1328" s="532"/>
      <c r="C1328" s="350"/>
      <c r="D1328" s="350"/>
      <c r="E1328" s="533"/>
      <c r="F1328" s="533"/>
      <c r="G1328" s="533"/>
      <c r="H1328" s="533"/>
      <c r="I1328" s="533"/>
      <c r="J1328" s="533"/>
      <c r="K1328" s="533"/>
      <c r="L1328" s="533"/>
      <c r="M1328" s="533"/>
      <c r="N1328" s="532"/>
      <c r="O1328" s="350"/>
      <c r="P1328" s="464"/>
      <c r="Q1328" s="464"/>
      <c r="R1328" s="464"/>
      <c r="S1328" s="464"/>
      <c r="T1328" s="464"/>
      <c r="U1328" s="464"/>
      <c r="V1328" s="464"/>
    </row>
    <row r="1329" spans="1:22">
      <c r="A1329" s="531"/>
      <c r="B1329" s="532"/>
      <c r="C1329" s="350"/>
      <c r="D1329" s="350"/>
      <c r="E1329" s="533"/>
      <c r="F1329" s="533"/>
      <c r="G1329" s="533"/>
      <c r="H1329" s="533"/>
      <c r="I1329" s="533"/>
      <c r="J1329" s="533"/>
      <c r="K1329" s="533"/>
      <c r="L1329" s="533"/>
      <c r="M1329" s="533"/>
      <c r="N1329" s="532"/>
      <c r="O1329" s="350"/>
      <c r="P1329" s="464"/>
      <c r="Q1329" s="464"/>
      <c r="R1329" s="464"/>
      <c r="S1329" s="464"/>
      <c r="T1329" s="464"/>
      <c r="U1329" s="464"/>
      <c r="V1329" s="464"/>
    </row>
    <row r="1330" spans="1:22">
      <c r="A1330" s="531"/>
      <c r="B1330" s="532"/>
      <c r="C1330" s="350"/>
      <c r="D1330" s="350"/>
      <c r="E1330" s="533"/>
      <c r="F1330" s="533"/>
      <c r="G1330" s="533"/>
      <c r="H1330" s="533"/>
      <c r="I1330" s="533"/>
      <c r="J1330" s="533"/>
      <c r="K1330" s="533"/>
      <c r="L1330" s="533"/>
      <c r="M1330" s="533"/>
      <c r="N1330" s="532"/>
      <c r="O1330" s="350"/>
      <c r="P1330" s="464"/>
      <c r="Q1330" s="464"/>
      <c r="R1330" s="464"/>
      <c r="S1330" s="464"/>
      <c r="T1330" s="464"/>
      <c r="U1330" s="464"/>
      <c r="V1330" s="464"/>
    </row>
    <row r="1331" spans="1:22">
      <c r="A1331" s="531"/>
      <c r="B1331" s="532"/>
      <c r="C1331" s="350"/>
      <c r="D1331" s="350"/>
      <c r="E1331" s="533"/>
      <c r="F1331" s="533"/>
      <c r="G1331" s="533"/>
      <c r="H1331" s="533"/>
      <c r="I1331" s="533"/>
      <c r="J1331" s="533"/>
      <c r="K1331" s="533"/>
      <c r="L1331" s="533"/>
      <c r="M1331" s="533"/>
      <c r="N1331" s="532"/>
      <c r="O1331" s="350"/>
      <c r="P1331" s="464"/>
      <c r="Q1331" s="464"/>
      <c r="R1331" s="464"/>
      <c r="S1331" s="464"/>
      <c r="T1331" s="464"/>
      <c r="U1331" s="464"/>
      <c r="V1331" s="464"/>
    </row>
    <row r="1332" spans="1:22">
      <c r="A1332" s="531"/>
      <c r="B1332" s="532"/>
      <c r="C1332" s="350"/>
      <c r="D1332" s="350"/>
      <c r="E1332" s="533"/>
      <c r="F1332" s="533"/>
      <c r="G1332" s="533"/>
      <c r="H1332" s="533"/>
      <c r="I1332" s="533"/>
      <c r="J1332" s="533"/>
      <c r="K1332" s="533"/>
      <c r="L1332" s="533"/>
      <c r="M1332" s="533"/>
      <c r="N1332" s="532"/>
      <c r="O1332" s="350"/>
      <c r="P1332" s="464"/>
      <c r="Q1332" s="464"/>
      <c r="R1332" s="464"/>
      <c r="S1332" s="464"/>
      <c r="T1332" s="464"/>
      <c r="U1332" s="464"/>
      <c r="V1332" s="464"/>
    </row>
    <row r="1333" spans="1:22">
      <c r="A1333" s="531"/>
      <c r="B1333" s="532"/>
      <c r="C1333" s="350"/>
      <c r="D1333" s="350"/>
      <c r="E1333" s="533"/>
      <c r="F1333" s="533"/>
      <c r="G1333" s="533"/>
      <c r="H1333" s="533"/>
      <c r="I1333" s="533"/>
      <c r="J1333" s="533"/>
      <c r="K1333" s="533"/>
      <c r="L1333" s="533"/>
      <c r="M1333" s="533"/>
      <c r="N1333" s="532"/>
      <c r="O1333" s="350"/>
      <c r="P1333" s="464"/>
      <c r="Q1333" s="464"/>
      <c r="R1333" s="464"/>
      <c r="S1333" s="464"/>
      <c r="T1333" s="464"/>
      <c r="U1333" s="464"/>
      <c r="V1333" s="464"/>
    </row>
    <row r="1334" spans="1:22">
      <c r="A1334" s="531"/>
      <c r="B1334" s="532"/>
      <c r="C1334" s="350"/>
      <c r="D1334" s="350"/>
      <c r="E1334" s="533"/>
      <c r="F1334" s="533"/>
      <c r="G1334" s="533"/>
      <c r="H1334" s="533"/>
      <c r="I1334" s="533"/>
      <c r="J1334" s="533"/>
      <c r="K1334" s="533"/>
      <c r="L1334" s="533"/>
      <c r="M1334" s="533"/>
      <c r="N1334" s="532"/>
      <c r="O1334" s="350"/>
      <c r="P1334" s="464"/>
      <c r="Q1334" s="464"/>
      <c r="R1334" s="464"/>
      <c r="S1334" s="464"/>
      <c r="T1334" s="464"/>
      <c r="U1334" s="464"/>
      <c r="V1334" s="464"/>
    </row>
    <row r="1335" spans="1:22">
      <c r="A1335" s="531"/>
      <c r="B1335" s="532"/>
      <c r="C1335" s="350"/>
      <c r="D1335" s="350"/>
      <c r="E1335" s="533"/>
      <c r="F1335" s="533"/>
      <c r="G1335" s="533"/>
      <c r="H1335" s="533"/>
      <c r="I1335" s="533"/>
      <c r="J1335" s="533"/>
      <c r="K1335" s="533"/>
      <c r="L1335" s="533"/>
      <c r="M1335" s="533"/>
      <c r="N1335" s="532"/>
      <c r="O1335" s="350"/>
      <c r="P1335" s="464"/>
      <c r="Q1335" s="464"/>
      <c r="R1335" s="464"/>
      <c r="S1335" s="464"/>
      <c r="T1335" s="464"/>
      <c r="U1335" s="464"/>
      <c r="V1335" s="464"/>
    </row>
    <row r="1336" spans="1:22">
      <c r="A1336" s="531"/>
      <c r="B1336" s="532"/>
      <c r="C1336" s="350"/>
      <c r="D1336" s="350"/>
      <c r="E1336" s="533"/>
      <c r="F1336" s="533"/>
      <c r="G1336" s="533"/>
      <c r="H1336" s="533"/>
      <c r="I1336" s="533"/>
      <c r="J1336" s="533"/>
      <c r="K1336" s="533"/>
      <c r="L1336" s="533"/>
      <c r="M1336" s="533"/>
      <c r="N1336" s="532"/>
      <c r="O1336" s="350"/>
      <c r="P1336" s="464"/>
      <c r="Q1336" s="464"/>
      <c r="R1336" s="464"/>
      <c r="S1336" s="464"/>
      <c r="T1336" s="464"/>
      <c r="U1336" s="464"/>
      <c r="V1336" s="464"/>
    </row>
    <row r="1337" spans="1:22">
      <c r="A1337" s="531"/>
      <c r="B1337" s="532"/>
      <c r="C1337" s="350"/>
      <c r="D1337" s="350"/>
      <c r="E1337" s="533"/>
      <c r="F1337" s="533"/>
      <c r="G1337" s="533"/>
      <c r="H1337" s="533"/>
      <c r="I1337" s="533"/>
      <c r="J1337" s="533"/>
      <c r="K1337" s="533"/>
      <c r="L1337" s="533"/>
      <c r="M1337" s="533"/>
      <c r="N1337" s="532"/>
      <c r="O1337" s="350"/>
      <c r="P1337" s="464"/>
      <c r="Q1337" s="464"/>
      <c r="R1337" s="464"/>
      <c r="S1337" s="464"/>
      <c r="T1337" s="464"/>
      <c r="U1337" s="464"/>
      <c r="V1337" s="464"/>
    </row>
    <row r="1338" spans="1:22">
      <c r="A1338" s="531"/>
      <c r="B1338" s="532"/>
      <c r="C1338" s="350"/>
      <c r="D1338" s="350"/>
      <c r="E1338" s="533"/>
      <c r="F1338" s="533"/>
      <c r="G1338" s="533"/>
      <c r="H1338" s="533"/>
      <c r="I1338" s="533"/>
      <c r="J1338" s="533"/>
      <c r="K1338" s="533"/>
      <c r="L1338" s="533"/>
      <c r="M1338" s="533"/>
      <c r="N1338" s="532"/>
      <c r="O1338" s="350"/>
      <c r="P1338" s="464"/>
      <c r="Q1338" s="464"/>
      <c r="R1338" s="464"/>
      <c r="S1338" s="464"/>
      <c r="T1338" s="464"/>
      <c r="U1338" s="464"/>
      <c r="V1338" s="464"/>
    </row>
    <row r="1339" spans="1:22">
      <c r="A1339" s="531"/>
      <c r="B1339" s="532"/>
      <c r="C1339" s="350"/>
      <c r="D1339" s="350"/>
      <c r="E1339" s="533"/>
      <c r="F1339" s="533"/>
      <c r="G1339" s="533"/>
      <c r="H1339" s="533"/>
      <c r="I1339" s="533"/>
      <c r="J1339" s="533"/>
      <c r="K1339" s="533"/>
      <c r="L1339" s="533"/>
      <c r="M1339" s="533"/>
      <c r="N1339" s="532"/>
      <c r="O1339" s="350"/>
      <c r="P1339" s="464"/>
      <c r="Q1339" s="464"/>
      <c r="R1339" s="464"/>
      <c r="S1339" s="464"/>
      <c r="T1339" s="464"/>
      <c r="U1339" s="464"/>
      <c r="V1339" s="464"/>
    </row>
    <row r="1340" spans="1:22">
      <c r="A1340" s="531"/>
      <c r="B1340" s="532"/>
      <c r="C1340" s="350"/>
      <c r="D1340" s="350"/>
      <c r="E1340" s="533"/>
      <c r="F1340" s="533"/>
      <c r="G1340" s="533"/>
      <c r="H1340" s="533"/>
      <c r="I1340" s="533"/>
      <c r="J1340" s="533"/>
      <c r="K1340" s="533"/>
      <c r="L1340" s="533"/>
      <c r="M1340" s="533"/>
      <c r="N1340" s="532"/>
      <c r="O1340" s="350"/>
      <c r="P1340" s="464"/>
      <c r="Q1340" s="464"/>
      <c r="R1340" s="464"/>
      <c r="S1340" s="464"/>
      <c r="T1340" s="464"/>
      <c r="U1340" s="464"/>
      <c r="V1340" s="464"/>
    </row>
    <row r="1341" spans="1:22">
      <c r="A1341" s="531"/>
      <c r="B1341" s="532"/>
      <c r="C1341" s="350"/>
      <c r="D1341" s="350"/>
      <c r="E1341" s="533"/>
      <c r="F1341" s="533"/>
      <c r="G1341" s="533"/>
      <c r="H1341" s="533"/>
      <c r="I1341" s="533"/>
      <c r="J1341" s="533"/>
      <c r="K1341" s="533"/>
      <c r="L1341" s="533"/>
      <c r="M1341" s="533"/>
      <c r="N1341" s="532"/>
      <c r="O1341" s="350"/>
      <c r="P1341" s="464"/>
      <c r="Q1341" s="464"/>
      <c r="R1341" s="464"/>
      <c r="S1341" s="464"/>
      <c r="T1341" s="464"/>
      <c r="U1341" s="464"/>
      <c r="V1341" s="464"/>
    </row>
    <row r="1342" spans="1:22">
      <c r="A1342" s="531"/>
      <c r="B1342" s="532"/>
      <c r="C1342" s="350"/>
      <c r="D1342" s="350"/>
      <c r="E1342" s="533"/>
      <c r="F1342" s="533"/>
      <c r="G1342" s="533"/>
      <c r="H1342" s="533"/>
      <c r="I1342" s="533"/>
      <c r="J1342" s="533"/>
      <c r="K1342" s="533"/>
      <c r="L1342" s="533"/>
      <c r="M1342" s="533"/>
      <c r="N1342" s="532"/>
      <c r="O1342" s="350"/>
      <c r="P1342" s="464"/>
      <c r="Q1342" s="464"/>
      <c r="R1342" s="464"/>
      <c r="S1342" s="464"/>
      <c r="T1342" s="464"/>
      <c r="U1342" s="464"/>
      <c r="V1342" s="464"/>
    </row>
    <row r="1343" spans="1:22">
      <c r="A1343" s="531"/>
      <c r="B1343" s="532"/>
      <c r="C1343" s="350"/>
      <c r="D1343" s="350"/>
      <c r="E1343" s="533"/>
      <c r="F1343" s="533"/>
      <c r="G1343" s="533"/>
      <c r="H1343" s="533"/>
      <c r="I1343" s="533"/>
      <c r="J1343" s="533"/>
      <c r="K1343" s="533"/>
      <c r="L1343" s="533"/>
      <c r="M1343" s="533"/>
      <c r="N1343" s="532"/>
      <c r="O1343" s="350"/>
      <c r="P1343" s="464"/>
      <c r="Q1343" s="464"/>
      <c r="R1343" s="464"/>
      <c r="S1343" s="464"/>
      <c r="T1343" s="464"/>
      <c r="U1343" s="464"/>
      <c r="V1343" s="464"/>
    </row>
    <row r="1344" spans="1:22">
      <c r="A1344" s="531"/>
      <c r="B1344" s="532"/>
      <c r="C1344" s="350"/>
      <c r="D1344" s="350"/>
      <c r="E1344" s="533"/>
      <c r="F1344" s="533"/>
      <c r="G1344" s="533"/>
      <c r="H1344" s="533"/>
      <c r="I1344" s="533"/>
      <c r="J1344" s="533"/>
      <c r="K1344" s="533"/>
      <c r="L1344" s="533"/>
      <c r="M1344" s="533"/>
      <c r="N1344" s="532"/>
      <c r="O1344" s="350"/>
      <c r="P1344" s="464"/>
      <c r="Q1344" s="464"/>
      <c r="R1344" s="464"/>
      <c r="S1344" s="464"/>
      <c r="T1344" s="464"/>
      <c r="U1344" s="464"/>
      <c r="V1344" s="464"/>
    </row>
    <row r="1345" spans="1:22">
      <c r="A1345" s="531"/>
      <c r="B1345" s="532"/>
      <c r="C1345" s="350"/>
      <c r="D1345" s="350"/>
      <c r="E1345" s="533"/>
      <c r="F1345" s="533"/>
      <c r="G1345" s="533"/>
      <c r="H1345" s="533"/>
      <c r="I1345" s="533"/>
      <c r="J1345" s="533"/>
      <c r="K1345" s="533"/>
      <c r="L1345" s="533"/>
      <c r="M1345" s="533"/>
      <c r="N1345" s="532"/>
      <c r="O1345" s="350"/>
      <c r="P1345" s="464"/>
      <c r="Q1345" s="464"/>
      <c r="R1345" s="464"/>
      <c r="S1345" s="464"/>
      <c r="T1345" s="464"/>
      <c r="U1345" s="464"/>
      <c r="V1345" s="464"/>
    </row>
    <row r="1346" spans="1:22">
      <c r="A1346" s="531"/>
      <c r="B1346" s="532"/>
      <c r="C1346" s="350"/>
      <c r="D1346" s="350"/>
      <c r="E1346" s="533"/>
      <c r="F1346" s="533"/>
      <c r="G1346" s="533"/>
      <c r="H1346" s="533"/>
      <c r="I1346" s="533"/>
      <c r="J1346" s="533"/>
      <c r="K1346" s="533"/>
      <c r="L1346" s="533"/>
      <c r="M1346" s="533"/>
      <c r="N1346" s="532"/>
      <c r="O1346" s="350"/>
      <c r="P1346" s="464"/>
      <c r="Q1346" s="464"/>
      <c r="R1346" s="464"/>
      <c r="S1346" s="464"/>
      <c r="T1346" s="464"/>
      <c r="U1346" s="464"/>
      <c r="V1346" s="464"/>
    </row>
    <row r="1347" spans="1:22">
      <c r="A1347" s="531"/>
      <c r="B1347" s="532"/>
      <c r="C1347" s="350"/>
      <c r="D1347" s="350"/>
      <c r="E1347" s="533"/>
      <c r="F1347" s="533"/>
      <c r="G1347" s="533"/>
      <c r="H1347" s="533"/>
      <c r="I1347" s="533"/>
      <c r="J1347" s="533"/>
      <c r="K1347" s="533"/>
      <c r="L1347" s="533"/>
      <c r="M1347" s="533"/>
      <c r="N1347" s="532"/>
      <c r="O1347" s="350"/>
      <c r="P1347" s="464"/>
      <c r="Q1347" s="464"/>
      <c r="R1347" s="464"/>
      <c r="S1347" s="464"/>
      <c r="T1347" s="464"/>
      <c r="U1347" s="464"/>
      <c r="V1347" s="464"/>
    </row>
    <row r="1348" spans="1:22">
      <c r="A1348" s="531"/>
      <c r="B1348" s="532"/>
      <c r="C1348" s="350"/>
      <c r="D1348" s="350"/>
      <c r="E1348" s="533"/>
      <c r="F1348" s="533"/>
      <c r="G1348" s="533"/>
      <c r="H1348" s="533"/>
      <c r="I1348" s="533"/>
      <c r="J1348" s="533"/>
      <c r="K1348" s="533"/>
      <c r="L1348" s="533"/>
      <c r="M1348" s="533"/>
      <c r="N1348" s="532"/>
      <c r="O1348" s="350"/>
      <c r="P1348" s="464"/>
      <c r="Q1348" s="464"/>
      <c r="R1348" s="464"/>
      <c r="S1348" s="464"/>
      <c r="T1348" s="464"/>
      <c r="U1348" s="464"/>
      <c r="V1348" s="464"/>
    </row>
    <row r="1349" spans="1:22">
      <c r="A1349" s="531"/>
      <c r="B1349" s="532"/>
      <c r="C1349" s="350"/>
      <c r="D1349" s="350"/>
      <c r="E1349" s="533"/>
      <c r="F1349" s="533"/>
      <c r="G1349" s="533"/>
      <c r="H1349" s="533"/>
      <c r="I1349" s="533"/>
      <c r="J1349" s="533"/>
      <c r="K1349" s="533"/>
      <c r="L1349" s="533"/>
      <c r="M1349" s="533"/>
      <c r="N1349" s="532"/>
      <c r="O1349" s="350"/>
      <c r="P1349" s="464"/>
      <c r="Q1349" s="464"/>
      <c r="R1349" s="464"/>
      <c r="S1349" s="464"/>
      <c r="T1349" s="464"/>
      <c r="U1349" s="464"/>
      <c r="V1349" s="464"/>
    </row>
    <row r="1350" spans="1:22">
      <c r="A1350" s="531"/>
      <c r="B1350" s="532"/>
      <c r="C1350" s="350"/>
      <c r="D1350" s="350"/>
      <c r="E1350" s="533"/>
      <c r="F1350" s="533"/>
      <c r="G1350" s="533"/>
      <c r="H1350" s="533"/>
      <c r="I1350" s="533"/>
      <c r="J1350" s="533"/>
      <c r="K1350" s="533"/>
      <c r="L1350" s="533"/>
      <c r="M1350" s="533"/>
      <c r="N1350" s="532"/>
      <c r="O1350" s="350"/>
      <c r="P1350" s="464"/>
      <c r="Q1350" s="464"/>
      <c r="R1350" s="464"/>
      <c r="S1350" s="464"/>
      <c r="T1350" s="464"/>
      <c r="U1350" s="464"/>
      <c r="V1350" s="464"/>
    </row>
    <row r="1351" spans="1:22">
      <c r="A1351" s="531"/>
      <c r="B1351" s="532"/>
      <c r="C1351" s="350"/>
      <c r="D1351" s="350"/>
      <c r="E1351" s="533"/>
      <c r="F1351" s="533"/>
      <c r="G1351" s="533"/>
      <c r="H1351" s="533"/>
      <c r="I1351" s="533"/>
      <c r="J1351" s="533"/>
      <c r="K1351" s="533"/>
      <c r="L1351" s="533"/>
      <c r="M1351" s="533"/>
      <c r="N1351" s="532"/>
      <c r="O1351" s="350"/>
      <c r="P1351" s="464"/>
      <c r="Q1351" s="464"/>
      <c r="R1351" s="464"/>
      <c r="S1351" s="464"/>
      <c r="T1351" s="464"/>
      <c r="U1351" s="464"/>
      <c r="V1351" s="464"/>
    </row>
    <row r="1352" spans="1:22">
      <c r="A1352" s="531"/>
      <c r="B1352" s="532"/>
      <c r="C1352" s="350"/>
      <c r="D1352" s="350"/>
      <c r="E1352" s="533"/>
      <c r="F1352" s="533"/>
      <c r="G1352" s="533"/>
      <c r="H1352" s="533"/>
      <c r="I1352" s="533"/>
      <c r="J1352" s="533"/>
      <c r="K1352" s="533"/>
      <c r="L1352" s="533"/>
      <c r="M1352" s="533"/>
      <c r="N1352" s="532"/>
      <c r="O1352" s="350"/>
      <c r="P1352" s="464"/>
      <c r="Q1352" s="464"/>
      <c r="R1352" s="464"/>
      <c r="S1352" s="464"/>
      <c r="T1352" s="464"/>
      <c r="U1352" s="464"/>
      <c r="V1352" s="464"/>
    </row>
    <row r="1353" spans="1:22">
      <c r="A1353" s="531"/>
      <c r="B1353" s="532"/>
      <c r="C1353" s="350"/>
      <c r="D1353" s="350"/>
      <c r="E1353" s="533"/>
      <c r="F1353" s="533"/>
      <c r="G1353" s="533"/>
      <c r="H1353" s="533"/>
      <c r="I1353" s="533"/>
      <c r="J1353" s="533"/>
      <c r="K1353" s="533"/>
      <c r="L1353" s="533"/>
      <c r="M1353" s="533"/>
      <c r="N1353" s="532"/>
      <c r="O1353" s="350"/>
      <c r="P1353" s="464"/>
      <c r="Q1353" s="464"/>
      <c r="R1353" s="464"/>
      <c r="S1353" s="464"/>
      <c r="T1353" s="464"/>
      <c r="U1353" s="464"/>
      <c r="V1353" s="464"/>
    </row>
    <row r="1354" spans="1:22">
      <c r="A1354" s="531"/>
      <c r="B1354" s="532"/>
      <c r="C1354" s="350"/>
      <c r="D1354" s="350"/>
      <c r="E1354" s="533"/>
      <c r="F1354" s="533"/>
      <c r="G1354" s="533"/>
      <c r="H1354" s="533"/>
      <c r="I1354" s="533"/>
      <c r="J1354" s="533"/>
      <c r="K1354" s="533"/>
      <c r="L1354" s="533"/>
      <c r="M1354" s="533"/>
      <c r="N1354" s="532"/>
      <c r="O1354" s="350"/>
      <c r="P1354" s="464"/>
      <c r="Q1354" s="464"/>
      <c r="R1354" s="464"/>
      <c r="S1354" s="464"/>
      <c r="T1354" s="464"/>
      <c r="U1354" s="464"/>
      <c r="V1354" s="464"/>
    </row>
    <row r="1355" spans="1:22">
      <c r="A1355" s="531"/>
      <c r="B1355" s="532"/>
      <c r="C1355" s="350"/>
      <c r="D1355" s="350"/>
      <c r="E1355" s="533"/>
      <c r="F1355" s="533"/>
      <c r="G1355" s="533"/>
      <c r="H1355" s="533"/>
      <c r="I1355" s="533"/>
      <c r="J1355" s="533"/>
      <c r="K1355" s="533"/>
      <c r="L1355" s="533"/>
      <c r="M1355" s="533"/>
      <c r="N1355" s="532"/>
      <c r="O1355" s="350"/>
      <c r="P1355" s="464"/>
      <c r="Q1355" s="464"/>
      <c r="R1355" s="464"/>
      <c r="S1355" s="464"/>
      <c r="T1355" s="464"/>
      <c r="U1355" s="464"/>
      <c r="V1355" s="464"/>
    </row>
    <row r="1356" spans="1:22">
      <c r="A1356" s="531"/>
      <c r="B1356" s="532"/>
      <c r="C1356" s="350"/>
      <c r="D1356" s="350"/>
      <c r="E1356" s="533"/>
      <c r="F1356" s="533"/>
      <c r="G1356" s="533"/>
      <c r="H1356" s="533"/>
      <c r="I1356" s="533"/>
      <c r="J1356" s="533"/>
      <c r="K1356" s="533"/>
      <c r="L1356" s="533"/>
      <c r="M1356" s="533"/>
      <c r="N1356" s="532"/>
      <c r="O1356" s="350"/>
      <c r="P1356" s="464"/>
      <c r="Q1356" s="464"/>
      <c r="R1356" s="464"/>
      <c r="S1356" s="464"/>
      <c r="T1356" s="464"/>
      <c r="U1356" s="464"/>
      <c r="V1356" s="464"/>
    </row>
    <row r="1357" spans="1:22">
      <c r="A1357" s="531"/>
      <c r="B1357" s="532"/>
      <c r="C1357" s="350"/>
      <c r="D1357" s="350"/>
      <c r="E1357" s="533"/>
      <c r="F1357" s="533"/>
      <c r="G1357" s="533"/>
      <c r="H1357" s="533"/>
      <c r="I1357" s="533"/>
      <c r="J1357" s="533"/>
      <c r="K1357" s="533"/>
      <c r="L1357" s="533"/>
      <c r="M1357" s="533"/>
      <c r="N1357" s="532"/>
      <c r="O1357" s="350"/>
      <c r="P1357" s="464"/>
      <c r="Q1357" s="464"/>
      <c r="R1357" s="464"/>
      <c r="S1357" s="464"/>
      <c r="T1357" s="464"/>
      <c r="U1357" s="464"/>
      <c r="V1357" s="464"/>
    </row>
    <row r="1358" spans="1:22">
      <c r="A1358" s="531"/>
      <c r="B1358" s="532"/>
      <c r="C1358" s="350"/>
      <c r="D1358" s="350"/>
      <c r="E1358" s="533"/>
      <c r="F1358" s="533"/>
      <c r="G1358" s="533"/>
      <c r="H1358" s="533"/>
      <c r="I1358" s="533"/>
      <c r="J1358" s="533"/>
      <c r="K1358" s="533"/>
      <c r="L1358" s="533"/>
      <c r="M1358" s="533"/>
      <c r="N1358" s="532"/>
      <c r="O1358" s="350"/>
      <c r="P1358" s="464"/>
      <c r="Q1358" s="464"/>
      <c r="R1358" s="464"/>
      <c r="S1358" s="464"/>
      <c r="T1358" s="464"/>
      <c r="U1358" s="464"/>
      <c r="V1358" s="464"/>
    </row>
    <row r="1359" spans="1:22">
      <c r="A1359" s="531"/>
      <c r="B1359" s="532"/>
      <c r="C1359" s="350"/>
      <c r="D1359" s="350"/>
      <c r="E1359" s="533"/>
      <c r="F1359" s="533"/>
      <c r="G1359" s="533"/>
      <c r="H1359" s="533"/>
      <c r="I1359" s="533"/>
      <c r="J1359" s="533"/>
      <c r="K1359" s="533"/>
      <c r="L1359" s="533"/>
      <c r="M1359" s="533"/>
      <c r="N1359" s="532"/>
      <c r="O1359" s="350"/>
      <c r="P1359" s="464"/>
      <c r="Q1359" s="464"/>
      <c r="R1359" s="464"/>
      <c r="S1359" s="464"/>
      <c r="T1359" s="464"/>
      <c r="U1359" s="464"/>
      <c r="V1359" s="464"/>
    </row>
    <row r="1360" spans="1:22">
      <c r="A1360" s="531"/>
      <c r="B1360" s="532"/>
      <c r="C1360" s="350"/>
      <c r="D1360" s="350"/>
      <c r="E1360" s="533"/>
      <c r="F1360" s="533"/>
      <c r="G1360" s="533"/>
      <c r="H1360" s="533"/>
      <c r="I1360" s="533"/>
      <c r="J1360" s="533"/>
      <c r="K1360" s="533"/>
      <c r="L1360" s="533"/>
      <c r="M1360" s="533"/>
      <c r="N1360" s="532"/>
      <c r="O1360" s="350"/>
      <c r="P1360" s="464"/>
      <c r="Q1360" s="464"/>
      <c r="R1360" s="464"/>
      <c r="S1360" s="464"/>
      <c r="T1360" s="464"/>
      <c r="U1360" s="464"/>
      <c r="V1360" s="464"/>
    </row>
    <row r="1361" spans="1:22">
      <c r="A1361" s="531"/>
      <c r="B1361" s="532"/>
      <c r="C1361" s="350"/>
      <c r="D1361" s="350"/>
      <c r="E1361" s="533"/>
      <c r="F1361" s="533"/>
      <c r="G1361" s="533"/>
      <c r="H1361" s="533"/>
      <c r="I1361" s="533"/>
      <c r="J1361" s="533"/>
      <c r="K1361" s="533"/>
      <c r="L1361" s="533"/>
      <c r="M1361" s="533"/>
      <c r="N1361" s="532"/>
      <c r="O1361" s="350"/>
      <c r="P1361" s="464"/>
      <c r="Q1361" s="464"/>
      <c r="R1361" s="464"/>
      <c r="S1361" s="464"/>
      <c r="T1361" s="464"/>
      <c r="U1361" s="464"/>
      <c r="V1361" s="464"/>
    </row>
    <row r="1362" spans="1:22">
      <c r="A1362" s="531"/>
      <c r="B1362" s="532"/>
      <c r="C1362" s="350"/>
      <c r="D1362" s="350"/>
      <c r="E1362" s="533"/>
      <c r="F1362" s="533"/>
      <c r="G1362" s="533"/>
      <c r="H1362" s="533"/>
      <c r="I1362" s="533"/>
      <c r="J1362" s="533"/>
      <c r="K1362" s="533"/>
      <c r="L1362" s="533"/>
      <c r="M1362" s="533"/>
      <c r="N1362" s="532"/>
      <c r="O1362" s="350"/>
      <c r="P1362" s="464"/>
      <c r="Q1362" s="464"/>
      <c r="R1362" s="464"/>
      <c r="S1362" s="464"/>
      <c r="T1362" s="464"/>
      <c r="U1362" s="464"/>
      <c r="V1362" s="464"/>
    </row>
    <row r="1363" spans="1:22">
      <c r="A1363" s="531"/>
      <c r="B1363" s="532"/>
      <c r="C1363" s="350"/>
      <c r="D1363" s="350"/>
      <c r="E1363" s="533"/>
      <c r="F1363" s="533"/>
      <c r="G1363" s="533"/>
      <c r="H1363" s="533"/>
      <c r="I1363" s="533"/>
      <c r="J1363" s="533"/>
      <c r="K1363" s="533"/>
      <c r="L1363" s="533"/>
      <c r="M1363" s="533"/>
      <c r="N1363" s="532"/>
      <c r="O1363" s="350"/>
      <c r="P1363" s="464"/>
      <c r="Q1363" s="464"/>
      <c r="R1363" s="464"/>
      <c r="S1363" s="464"/>
      <c r="T1363" s="464"/>
      <c r="U1363" s="464"/>
      <c r="V1363" s="464"/>
    </row>
    <row r="1364" spans="1:22">
      <c r="A1364" s="531"/>
      <c r="B1364" s="532"/>
      <c r="C1364" s="350"/>
      <c r="D1364" s="350"/>
      <c r="E1364" s="533"/>
      <c r="F1364" s="533"/>
      <c r="G1364" s="533"/>
      <c r="H1364" s="533"/>
      <c r="I1364" s="533"/>
      <c r="J1364" s="533"/>
      <c r="K1364" s="533"/>
      <c r="L1364" s="533"/>
      <c r="M1364" s="533"/>
      <c r="N1364" s="532"/>
      <c r="O1364" s="350"/>
      <c r="P1364" s="464"/>
      <c r="Q1364" s="464"/>
      <c r="R1364" s="464"/>
      <c r="S1364" s="464"/>
      <c r="T1364" s="464"/>
      <c r="U1364" s="464"/>
      <c r="V1364" s="464"/>
    </row>
    <row r="1365" spans="1:22">
      <c r="A1365" s="531"/>
      <c r="B1365" s="532"/>
      <c r="C1365" s="350"/>
      <c r="D1365" s="350"/>
      <c r="E1365" s="533"/>
      <c r="F1365" s="533"/>
      <c r="G1365" s="533"/>
      <c r="H1365" s="533"/>
      <c r="I1365" s="533"/>
      <c r="J1365" s="533"/>
      <c r="K1365" s="533"/>
      <c r="L1365" s="533"/>
      <c r="M1365" s="533"/>
      <c r="N1365" s="532"/>
      <c r="O1365" s="350"/>
      <c r="P1365" s="464"/>
      <c r="Q1365" s="464"/>
      <c r="R1365" s="464"/>
      <c r="S1365" s="464"/>
      <c r="T1365" s="464"/>
      <c r="U1365" s="464"/>
      <c r="V1365" s="464"/>
    </row>
    <row r="1366" spans="1:22">
      <c r="A1366" s="531"/>
      <c r="B1366" s="532"/>
      <c r="C1366" s="350"/>
      <c r="D1366" s="350"/>
      <c r="E1366" s="533"/>
      <c r="F1366" s="533"/>
      <c r="G1366" s="533"/>
      <c r="H1366" s="533"/>
      <c r="I1366" s="533"/>
      <c r="J1366" s="533"/>
      <c r="K1366" s="533"/>
      <c r="L1366" s="533"/>
      <c r="M1366" s="533"/>
      <c r="N1366" s="532"/>
      <c r="O1366" s="350"/>
      <c r="P1366" s="464"/>
      <c r="Q1366" s="464"/>
      <c r="R1366" s="464"/>
      <c r="S1366" s="464"/>
      <c r="T1366" s="464"/>
      <c r="U1366" s="464"/>
      <c r="V1366" s="464"/>
    </row>
    <row r="1367" spans="1:22">
      <c r="A1367" s="531"/>
      <c r="B1367" s="532"/>
      <c r="C1367" s="350"/>
      <c r="D1367" s="350"/>
      <c r="E1367" s="533"/>
      <c r="F1367" s="533"/>
      <c r="G1367" s="533"/>
      <c r="H1367" s="533"/>
      <c r="I1367" s="533"/>
      <c r="J1367" s="533"/>
      <c r="K1367" s="533"/>
      <c r="L1367" s="533"/>
      <c r="M1367" s="533"/>
      <c r="N1367" s="532"/>
      <c r="O1367" s="350"/>
      <c r="P1367" s="464"/>
      <c r="Q1367" s="464"/>
      <c r="R1367" s="464"/>
      <c r="S1367" s="464"/>
      <c r="T1367" s="464"/>
      <c r="U1367" s="464"/>
      <c r="V1367" s="464"/>
    </row>
    <row r="1368" spans="1:22">
      <c r="A1368" s="531"/>
      <c r="B1368" s="532"/>
      <c r="C1368" s="350"/>
      <c r="D1368" s="350"/>
      <c r="E1368" s="533"/>
      <c r="F1368" s="533"/>
      <c r="G1368" s="533"/>
      <c r="H1368" s="533"/>
      <c r="I1368" s="533"/>
      <c r="J1368" s="533"/>
      <c r="K1368" s="533"/>
      <c r="L1368" s="533"/>
      <c r="M1368" s="533"/>
      <c r="N1368" s="532"/>
      <c r="O1368" s="350"/>
      <c r="P1368" s="464"/>
      <c r="Q1368" s="464"/>
      <c r="R1368" s="464"/>
      <c r="S1368" s="464"/>
      <c r="T1368" s="464"/>
      <c r="U1368" s="464"/>
      <c r="V1368" s="464"/>
    </row>
    <row r="1369" spans="1:22">
      <c r="A1369" s="531"/>
      <c r="B1369" s="532"/>
      <c r="C1369" s="350"/>
      <c r="D1369" s="350"/>
      <c r="E1369" s="533"/>
      <c r="F1369" s="533"/>
      <c r="G1369" s="533"/>
      <c r="H1369" s="533"/>
      <c r="I1369" s="533"/>
      <c r="J1369" s="533"/>
      <c r="K1369" s="533"/>
      <c r="L1369" s="533"/>
      <c r="M1369" s="533"/>
      <c r="N1369" s="532"/>
      <c r="O1369" s="350"/>
      <c r="P1369" s="464"/>
      <c r="Q1369" s="464"/>
      <c r="R1369" s="464"/>
      <c r="S1369" s="464"/>
      <c r="T1369" s="464"/>
      <c r="U1369" s="464"/>
      <c r="V1369" s="464"/>
    </row>
    <row r="1370" spans="1:22">
      <c r="A1370" s="531"/>
      <c r="B1370" s="532"/>
      <c r="C1370" s="350"/>
      <c r="D1370" s="350"/>
      <c r="E1370" s="533"/>
      <c r="F1370" s="533"/>
      <c r="G1370" s="533"/>
      <c r="H1370" s="533"/>
      <c r="I1370" s="533"/>
      <c r="J1370" s="533"/>
      <c r="K1370" s="533"/>
      <c r="L1370" s="533"/>
      <c r="M1370" s="533"/>
      <c r="N1370" s="532"/>
      <c r="O1370" s="350"/>
      <c r="P1370" s="464"/>
      <c r="Q1370" s="464"/>
      <c r="R1370" s="464"/>
      <c r="S1370" s="464"/>
      <c r="T1370" s="464"/>
      <c r="U1370" s="464"/>
      <c r="V1370" s="464"/>
    </row>
    <row r="1371" spans="1:22">
      <c r="A1371" s="531"/>
      <c r="B1371" s="532"/>
      <c r="C1371" s="350"/>
      <c r="D1371" s="350"/>
      <c r="E1371" s="533"/>
      <c r="F1371" s="533"/>
      <c r="G1371" s="533"/>
      <c r="H1371" s="533"/>
      <c r="I1371" s="533"/>
      <c r="J1371" s="533"/>
      <c r="K1371" s="533"/>
      <c r="L1371" s="533"/>
      <c r="M1371" s="533"/>
      <c r="N1371" s="532"/>
      <c r="O1371" s="350"/>
      <c r="P1371" s="464"/>
      <c r="Q1371" s="464"/>
      <c r="R1371" s="464"/>
      <c r="S1371" s="464"/>
      <c r="T1371" s="464"/>
      <c r="U1371" s="464"/>
      <c r="V1371" s="464"/>
    </row>
    <row r="1372" spans="1:22">
      <c r="A1372" s="531"/>
      <c r="B1372" s="532"/>
      <c r="C1372" s="350"/>
      <c r="D1372" s="350"/>
      <c r="E1372" s="533"/>
      <c r="F1372" s="533"/>
      <c r="G1372" s="533"/>
      <c r="H1372" s="533"/>
      <c r="I1372" s="533"/>
      <c r="J1372" s="533"/>
      <c r="K1372" s="533"/>
      <c r="L1372" s="533"/>
      <c r="M1372" s="533"/>
      <c r="N1372" s="532"/>
      <c r="O1372" s="350"/>
      <c r="P1372" s="464"/>
      <c r="Q1372" s="464"/>
      <c r="R1372" s="464"/>
      <c r="S1372" s="464"/>
      <c r="T1372" s="464"/>
      <c r="U1372" s="464"/>
      <c r="V1372" s="464"/>
    </row>
    <row r="1373" spans="1:22">
      <c r="A1373" s="531"/>
      <c r="B1373" s="532"/>
      <c r="C1373" s="350"/>
      <c r="D1373" s="350"/>
      <c r="E1373" s="533"/>
      <c r="F1373" s="533"/>
      <c r="G1373" s="533"/>
      <c r="H1373" s="533"/>
      <c r="I1373" s="533"/>
      <c r="J1373" s="533"/>
      <c r="K1373" s="533"/>
      <c r="L1373" s="533"/>
      <c r="M1373" s="533"/>
      <c r="N1373" s="532"/>
      <c r="O1373" s="350"/>
      <c r="P1373" s="464"/>
      <c r="Q1373" s="464"/>
      <c r="R1373" s="464"/>
      <c r="S1373" s="464"/>
      <c r="T1373" s="464"/>
      <c r="U1373" s="464"/>
      <c r="V1373" s="464"/>
    </row>
    <row r="1374" spans="1:22">
      <c r="A1374" s="531"/>
      <c r="B1374" s="532"/>
      <c r="C1374" s="350"/>
      <c r="D1374" s="350"/>
      <c r="E1374" s="533"/>
      <c r="F1374" s="533"/>
      <c r="G1374" s="533"/>
      <c r="H1374" s="533"/>
      <c r="I1374" s="533"/>
      <c r="J1374" s="533"/>
      <c r="K1374" s="533"/>
      <c r="L1374" s="533"/>
      <c r="M1374" s="533"/>
      <c r="N1374" s="532"/>
      <c r="O1374" s="350"/>
      <c r="P1374" s="464"/>
      <c r="Q1374" s="464"/>
      <c r="R1374" s="464"/>
      <c r="S1374" s="464"/>
      <c r="T1374" s="464"/>
      <c r="U1374" s="464"/>
      <c r="V1374" s="464"/>
    </row>
    <row r="1375" spans="1:22">
      <c r="A1375" s="531"/>
      <c r="B1375" s="532"/>
      <c r="C1375" s="350"/>
      <c r="D1375" s="350"/>
      <c r="E1375" s="533"/>
      <c r="F1375" s="533"/>
      <c r="G1375" s="533"/>
      <c r="H1375" s="533"/>
      <c r="I1375" s="533"/>
      <c r="J1375" s="533"/>
      <c r="K1375" s="533"/>
      <c r="L1375" s="533"/>
      <c r="M1375" s="533"/>
      <c r="N1375" s="532"/>
      <c r="O1375" s="350"/>
      <c r="P1375" s="464"/>
      <c r="Q1375" s="464"/>
      <c r="R1375" s="464"/>
      <c r="S1375" s="464"/>
      <c r="T1375" s="464"/>
      <c r="U1375" s="464"/>
      <c r="V1375" s="464"/>
    </row>
    <row r="1376" spans="1:22">
      <c r="A1376" s="531"/>
      <c r="B1376" s="532"/>
      <c r="C1376" s="350"/>
      <c r="D1376" s="350"/>
      <c r="E1376" s="533"/>
      <c r="F1376" s="533"/>
      <c r="G1376" s="533"/>
      <c r="H1376" s="533"/>
      <c r="I1376" s="533"/>
      <c r="J1376" s="533"/>
      <c r="K1376" s="533"/>
      <c r="L1376" s="533"/>
      <c r="M1376" s="533"/>
      <c r="N1376" s="532"/>
      <c r="O1376" s="350"/>
      <c r="P1376" s="464"/>
      <c r="Q1376" s="464"/>
      <c r="R1376" s="464"/>
      <c r="S1376" s="464"/>
      <c r="T1376" s="464"/>
      <c r="U1376" s="464"/>
      <c r="V1376" s="464"/>
    </row>
    <row r="1377" spans="1:22">
      <c r="A1377" s="531"/>
      <c r="B1377" s="532"/>
      <c r="C1377" s="350"/>
      <c r="D1377" s="350"/>
      <c r="E1377" s="533"/>
      <c r="F1377" s="533"/>
      <c r="G1377" s="533"/>
      <c r="H1377" s="533"/>
      <c r="I1377" s="533"/>
      <c r="J1377" s="533"/>
      <c r="K1377" s="533"/>
      <c r="L1377" s="533"/>
      <c r="M1377" s="533"/>
      <c r="N1377" s="532"/>
      <c r="O1377" s="350"/>
      <c r="P1377" s="464"/>
      <c r="Q1377" s="464"/>
      <c r="R1377" s="464"/>
      <c r="S1377" s="464"/>
      <c r="T1377" s="464"/>
      <c r="U1377" s="464"/>
      <c r="V1377" s="464"/>
    </row>
    <row r="1378" spans="1:22">
      <c r="A1378" s="531"/>
      <c r="B1378" s="532"/>
      <c r="C1378" s="350"/>
      <c r="D1378" s="350"/>
      <c r="E1378" s="533"/>
      <c r="F1378" s="533"/>
      <c r="G1378" s="533"/>
      <c r="H1378" s="533"/>
      <c r="I1378" s="533"/>
      <c r="J1378" s="533"/>
      <c r="K1378" s="533"/>
      <c r="L1378" s="533"/>
      <c r="M1378" s="533"/>
      <c r="N1378" s="532"/>
      <c r="O1378" s="350"/>
      <c r="P1378" s="464"/>
      <c r="Q1378" s="464"/>
      <c r="R1378" s="464"/>
      <c r="S1378" s="464"/>
      <c r="T1378" s="464"/>
      <c r="U1378" s="464"/>
      <c r="V1378" s="464"/>
    </row>
    <row r="1379" spans="1:22">
      <c r="A1379" s="531"/>
      <c r="B1379" s="532"/>
      <c r="C1379" s="350"/>
      <c r="D1379" s="350"/>
      <c r="E1379" s="533"/>
      <c r="F1379" s="533"/>
      <c r="G1379" s="533"/>
      <c r="H1379" s="533"/>
      <c r="I1379" s="533"/>
      <c r="J1379" s="533"/>
      <c r="K1379" s="533"/>
      <c r="L1379" s="533"/>
      <c r="M1379" s="533"/>
      <c r="N1379" s="532"/>
      <c r="O1379" s="350"/>
      <c r="P1379" s="464"/>
      <c r="Q1379" s="464"/>
      <c r="R1379" s="464"/>
      <c r="S1379" s="464"/>
      <c r="T1379" s="464"/>
      <c r="U1379" s="464"/>
      <c r="V1379" s="464"/>
    </row>
    <row r="1380" spans="1:22">
      <c r="A1380" s="531"/>
      <c r="B1380" s="532"/>
      <c r="C1380" s="350"/>
      <c r="D1380" s="350"/>
      <c r="E1380" s="533"/>
      <c r="F1380" s="533"/>
      <c r="G1380" s="533"/>
      <c r="H1380" s="533"/>
      <c r="I1380" s="533"/>
      <c r="J1380" s="533"/>
      <c r="K1380" s="533"/>
      <c r="L1380" s="533"/>
      <c r="M1380" s="533"/>
      <c r="N1380" s="532"/>
      <c r="O1380" s="350"/>
      <c r="P1380" s="464"/>
      <c r="Q1380" s="464"/>
      <c r="R1380" s="464"/>
      <c r="S1380" s="464"/>
      <c r="T1380" s="464"/>
      <c r="U1380" s="464"/>
      <c r="V1380" s="464"/>
    </row>
    <row r="1381" spans="1:22">
      <c r="A1381" s="531"/>
      <c r="B1381" s="532"/>
      <c r="C1381" s="350"/>
      <c r="D1381" s="350"/>
      <c r="E1381" s="533"/>
      <c r="F1381" s="533"/>
      <c r="G1381" s="533"/>
      <c r="H1381" s="533"/>
      <c r="I1381" s="533"/>
      <c r="J1381" s="533"/>
      <c r="K1381" s="533"/>
      <c r="L1381" s="533"/>
      <c r="M1381" s="533"/>
      <c r="N1381" s="532"/>
      <c r="O1381" s="350"/>
      <c r="P1381" s="464"/>
      <c r="Q1381" s="464"/>
      <c r="R1381" s="464"/>
      <c r="S1381" s="464"/>
      <c r="T1381" s="464"/>
      <c r="U1381" s="464"/>
      <c r="V1381" s="464"/>
    </row>
    <row r="1382" spans="1:22">
      <c r="A1382" s="531"/>
      <c r="B1382" s="532"/>
      <c r="C1382" s="350"/>
      <c r="D1382" s="350"/>
      <c r="E1382" s="533"/>
      <c r="F1382" s="533"/>
      <c r="G1382" s="533"/>
      <c r="H1382" s="533"/>
      <c r="I1382" s="533"/>
      <c r="J1382" s="533"/>
      <c r="K1382" s="533"/>
      <c r="L1382" s="533"/>
      <c r="M1382" s="533"/>
      <c r="N1382" s="532"/>
      <c r="O1382" s="350"/>
      <c r="P1382" s="464"/>
      <c r="Q1382" s="464"/>
      <c r="R1382" s="464"/>
      <c r="S1382" s="464"/>
      <c r="T1382" s="464"/>
      <c r="U1382" s="464"/>
      <c r="V1382" s="464"/>
    </row>
    <row r="1383" spans="1:22">
      <c r="A1383" s="531"/>
      <c r="B1383" s="532"/>
      <c r="C1383" s="350"/>
      <c r="D1383" s="350"/>
      <c r="E1383" s="533"/>
      <c r="F1383" s="533"/>
      <c r="G1383" s="533"/>
      <c r="H1383" s="533"/>
      <c r="I1383" s="533"/>
      <c r="J1383" s="533"/>
      <c r="K1383" s="533"/>
      <c r="L1383" s="533"/>
      <c r="M1383" s="533"/>
      <c r="N1383" s="532"/>
      <c r="O1383" s="350"/>
      <c r="P1383" s="464"/>
      <c r="Q1383" s="464"/>
      <c r="R1383" s="464"/>
      <c r="S1383" s="464"/>
      <c r="T1383" s="464"/>
      <c r="U1383" s="464"/>
      <c r="V1383" s="464"/>
    </row>
    <row r="1384" spans="1:22">
      <c r="A1384" s="531"/>
      <c r="B1384" s="532"/>
      <c r="C1384" s="350"/>
      <c r="D1384" s="350"/>
      <c r="E1384" s="533"/>
      <c r="F1384" s="533"/>
      <c r="G1384" s="533"/>
      <c r="H1384" s="533"/>
      <c r="I1384" s="533"/>
      <c r="J1384" s="533"/>
      <c r="K1384" s="533"/>
      <c r="L1384" s="533"/>
      <c r="M1384" s="533"/>
      <c r="N1384" s="532"/>
      <c r="O1384" s="350"/>
      <c r="P1384" s="464"/>
      <c r="Q1384" s="464"/>
      <c r="R1384" s="464"/>
      <c r="S1384" s="464"/>
      <c r="T1384" s="464"/>
      <c r="U1384" s="464"/>
      <c r="V1384" s="464"/>
    </row>
    <row r="1385" spans="1:22">
      <c r="A1385" s="531"/>
      <c r="B1385" s="532"/>
      <c r="C1385" s="350"/>
      <c r="D1385" s="350"/>
      <c r="E1385" s="533"/>
      <c r="F1385" s="533"/>
      <c r="G1385" s="533"/>
      <c r="H1385" s="533"/>
      <c r="I1385" s="533"/>
      <c r="J1385" s="533"/>
      <c r="K1385" s="533"/>
      <c r="L1385" s="533"/>
      <c r="M1385" s="533"/>
      <c r="N1385" s="532"/>
      <c r="O1385" s="350"/>
      <c r="P1385" s="464"/>
      <c r="Q1385" s="464"/>
      <c r="R1385" s="464"/>
      <c r="S1385" s="464"/>
      <c r="T1385" s="464"/>
      <c r="U1385" s="464"/>
      <c r="V1385" s="464"/>
    </row>
    <row r="1386" spans="1:22">
      <c r="A1386" s="531"/>
      <c r="B1386" s="532"/>
      <c r="C1386" s="350"/>
      <c r="D1386" s="350"/>
      <c r="E1386" s="533"/>
      <c r="F1386" s="533"/>
      <c r="G1386" s="533"/>
      <c r="H1386" s="533"/>
      <c r="I1386" s="533"/>
      <c r="J1386" s="533"/>
      <c r="K1386" s="533"/>
      <c r="L1386" s="533"/>
      <c r="M1386" s="533"/>
      <c r="N1386" s="532"/>
      <c r="O1386" s="350"/>
      <c r="P1386" s="464"/>
      <c r="Q1386" s="464"/>
      <c r="R1386" s="464"/>
      <c r="S1386" s="464"/>
      <c r="T1386" s="464"/>
      <c r="U1386" s="464"/>
      <c r="V1386" s="464"/>
    </row>
    <row r="1387" spans="1:22">
      <c r="A1387" s="531"/>
      <c r="B1387" s="532"/>
      <c r="C1387" s="350"/>
      <c r="D1387" s="350"/>
      <c r="E1387" s="533"/>
      <c r="F1387" s="533"/>
      <c r="G1387" s="533"/>
      <c r="H1387" s="533"/>
      <c r="I1387" s="533"/>
      <c r="J1387" s="533"/>
      <c r="K1387" s="533"/>
      <c r="L1387" s="533"/>
      <c r="M1387" s="533"/>
      <c r="N1387" s="532"/>
      <c r="O1387" s="350"/>
      <c r="P1387" s="464"/>
      <c r="Q1387" s="464"/>
      <c r="R1387" s="464"/>
      <c r="S1387" s="464"/>
      <c r="T1387" s="464"/>
      <c r="U1387" s="464"/>
      <c r="V1387" s="464"/>
    </row>
    <row r="1388" spans="1:22">
      <c r="A1388" s="531"/>
      <c r="B1388" s="532"/>
      <c r="C1388" s="350"/>
      <c r="D1388" s="350"/>
      <c r="E1388" s="533"/>
      <c r="F1388" s="533"/>
      <c r="G1388" s="533"/>
      <c r="H1388" s="533"/>
      <c r="I1388" s="533"/>
      <c r="J1388" s="533"/>
      <c r="K1388" s="533"/>
      <c r="L1388" s="533"/>
      <c r="M1388" s="533"/>
      <c r="N1388" s="532"/>
      <c r="O1388" s="350"/>
      <c r="P1388" s="464"/>
      <c r="Q1388" s="464"/>
      <c r="R1388" s="464"/>
      <c r="S1388" s="464"/>
      <c r="T1388" s="464"/>
      <c r="U1388" s="464"/>
      <c r="V1388" s="464"/>
    </row>
    <row r="1389" spans="1:22">
      <c r="A1389" s="531"/>
      <c r="B1389" s="532"/>
      <c r="C1389" s="350"/>
      <c r="D1389" s="350"/>
      <c r="E1389" s="533"/>
      <c r="F1389" s="533"/>
      <c r="G1389" s="533"/>
      <c r="H1389" s="533"/>
      <c r="I1389" s="533"/>
      <c r="J1389" s="533"/>
      <c r="K1389" s="533"/>
      <c r="L1389" s="533"/>
      <c r="M1389" s="533"/>
      <c r="N1389" s="532"/>
      <c r="O1389" s="350"/>
      <c r="P1389" s="464"/>
      <c r="Q1389" s="464"/>
      <c r="R1389" s="464"/>
      <c r="S1389" s="464"/>
      <c r="T1389" s="464"/>
      <c r="U1389" s="464"/>
      <c r="V1389" s="464"/>
    </row>
    <row r="1390" spans="1:22">
      <c r="A1390" s="531"/>
      <c r="B1390" s="532"/>
      <c r="C1390" s="350"/>
      <c r="D1390" s="350"/>
      <c r="E1390" s="533"/>
      <c r="F1390" s="533"/>
      <c r="G1390" s="533"/>
      <c r="H1390" s="533"/>
      <c r="I1390" s="533"/>
      <c r="J1390" s="533"/>
      <c r="K1390" s="533"/>
      <c r="L1390" s="533"/>
      <c r="M1390" s="533"/>
      <c r="N1390" s="532"/>
      <c r="O1390" s="350"/>
      <c r="P1390" s="464"/>
      <c r="Q1390" s="464"/>
      <c r="R1390" s="464"/>
      <c r="S1390" s="464"/>
      <c r="T1390" s="464"/>
      <c r="U1390" s="464"/>
      <c r="V1390" s="464"/>
    </row>
    <row r="1391" spans="1:22">
      <c r="A1391" s="531"/>
      <c r="B1391" s="532"/>
      <c r="C1391" s="350"/>
      <c r="D1391" s="350"/>
      <c r="E1391" s="533"/>
      <c r="F1391" s="533"/>
      <c r="G1391" s="533"/>
      <c r="H1391" s="533"/>
      <c r="I1391" s="533"/>
      <c r="J1391" s="533"/>
      <c r="K1391" s="533"/>
      <c r="L1391" s="533"/>
      <c r="M1391" s="533"/>
      <c r="N1391" s="532"/>
      <c r="O1391" s="350"/>
      <c r="P1391" s="464"/>
      <c r="Q1391" s="464"/>
      <c r="R1391" s="464"/>
      <c r="S1391" s="464"/>
      <c r="T1391" s="464"/>
      <c r="U1391" s="464"/>
      <c r="V1391" s="464"/>
    </row>
    <row r="1392" spans="1:22">
      <c r="A1392" s="531"/>
      <c r="B1392" s="532"/>
      <c r="C1392" s="350"/>
      <c r="D1392" s="350"/>
      <c r="E1392" s="533"/>
      <c r="F1392" s="533"/>
      <c r="G1392" s="533"/>
      <c r="H1392" s="533"/>
      <c r="I1392" s="533"/>
      <c r="J1392" s="533"/>
      <c r="K1392" s="533"/>
      <c r="L1392" s="533"/>
      <c r="M1392" s="533"/>
      <c r="N1392" s="532"/>
      <c r="O1392" s="350"/>
      <c r="P1392" s="464"/>
      <c r="Q1392" s="464"/>
      <c r="R1392" s="464"/>
      <c r="S1392" s="464"/>
      <c r="T1392" s="464"/>
      <c r="U1392" s="464"/>
      <c r="V1392" s="464"/>
    </row>
    <row r="1393" spans="1:22">
      <c r="A1393" s="531"/>
      <c r="B1393" s="532"/>
      <c r="C1393" s="350"/>
      <c r="D1393" s="350"/>
      <c r="E1393" s="533"/>
      <c r="F1393" s="533"/>
      <c r="G1393" s="533"/>
      <c r="H1393" s="533"/>
      <c r="I1393" s="533"/>
      <c r="J1393" s="533"/>
      <c r="K1393" s="533"/>
      <c r="L1393" s="533"/>
      <c r="M1393" s="533"/>
      <c r="N1393" s="532"/>
      <c r="O1393" s="350"/>
      <c r="P1393" s="464"/>
      <c r="Q1393" s="464"/>
      <c r="R1393" s="464"/>
      <c r="S1393" s="464"/>
      <c r="T1393" s="464"/>
      <c r="U1393" s="464"/>
      <c r="V1393" s="464"/>
    </row>
    <row r="1394" spans="1:22">
      <c r="A1394" s="531"/>
      <c r="B1394" s="532"/>
      <c r="C1394" s="350"/>
      <c r="D1394" s="350"/>
      <c r="E1394" s="533"/>
      <c r="F1394" s="533"/>
      <c r="G1394" s="533"/>
      <c r="H1394" s="533"/>
      <c r="I1394" s="533"/>
      <c r="J1394" s="533"/>
      <c r="K1394" s="533"/>
      <c r="L1394" s="533"/>
      <c r="M1394" s="533"/>
      <c r="N1394" s="532"/>
      <c r="O1394" s="350"/>
      <c r="P1394" s="464"/>
      <c r="Q1394" s="464"/>
      <c r="R1394" s="464"/>
      <c r="S1394" s="464"/>
      <c r="T1394" s="464"/>
      <c r="U1394" s="464"/>
      <c r="V1394" s="464"/>
    </row>
    <row r="1395" spans="1:22">
      <c r="A1395" s="531"/>
      <c r="B1395" s="532"/>
      <c r="C1395" s="350"/>
      <c r="D1395" s="350"/>
      <c r="E1395" s="533"/>
      <c r="F1395" s="533"/>
      <c r="G1395" s="533"/>
      <c r="H1395" s="533"/>
      <c r="I1395" s="533"/>
      <c r="J1395" s="533"/>
      <c r="K1395" s="533"/>
      <c r="L1395" s="533"/>
      <c r="M1395" s="533"/>
      <c r="N1395" s="532"/>
      <c r="O1395" s="350"/>
      <c r="P1395" s="464"/>
      <c r="Q1395" s="464"/>
      <c r="R1395" s="464"/>
      <c r="S1395" s="464"/>
      <c r="T1395" s="464"/>
      <c r="U1395" s="464"/>
      <c r="V1395" s="464"/>
    </row>
    <row r="1396" spans="1:22">
      <c r="A1396" s="531"/>
      <c r="B1396" s="532"/>
      <c r="C1396" s="350"/>
      <c r="D1396" s="350"/>
      <c r="E1396" s="533"/>
      <c r="F1396" s="533"/>
      <c r="G1396" s="533"/>
      <c r="H1396" s="533"/>
      <c r="I1396" s="533"/>
      <c r="J1396" s="533"/>
      <c r="K1396" s="533"/>
      <c r="L1396" s="533"/>
      <c r="M1396" s="533"/>
      <c r="N1396" s="532"/>
      <c r="O1396" s="350"/>
      <c r="P1396" s="464"/>
      <c r="Q1396" s="464"/>
      <c r="R1396" s="464"/>
      <c r="S1396" s="464"/>
      <c r="T1396" s="464"/>
      <c r="U1396" s="464"/>
      <c r="V1396" s="464"/>
    </row>
    <row r="1397" spans="1:22">
      <c r="A1397" s="531"/>
      <c r="B1397" s="532"/>
      <c r="C1397" s="350"/>
      <c r="D1397" s="350"/>
      <c r="E1397" s="533"/>
      <c r="F1397" s="533"/>
      <c r="G1397" s="533"/>
      <c r="H1397" s="533"/>
      <c r="I1397" s="533"/>
      <c r="J1397" s="533"/>
      <c r="K1397" s="533"/>
      <c r="L1397" s="533"/>
      <c r="M1397" s="533"/>
      <c r="N1397" s="532"/>
      <c r="O1397" s="350"/>
      <c r="P1397" s="464"/>
      <c r="Q1397" s="464"/>
      <c r="R1397" s="464"/>
      <c r="S1397" s="464"/>
      <c r="T1397" s="464"/>
      <c r="U1397" s="464"/>
      <c r="V1397" s="464"/>
    </row>
    <row r="1398" spans="1:22">
      <c r="A1398" s="531"/>
      <c r="B1398" s="532"/>
      <c r="C1398" s="350"/>
      <c r="D1398" s="350"/>
      <c r="E1398" s="533"/>
      <c r="F1398" s="533"/>
      <c r="G1398" s="533"/>
      <c r="H1398" s="533"/>
      <c r="I1398" s="533"/>
      <c r="J1398" s="533"/>
      <c r="K1398" s="533"/>
      <c r="L1398" s="533"/>
      <c r="M1398" s="533"/>
      <c r="N1398" s="532"/>
      <c r="O1398" s="350"/>
      <c r="P1398" s="464"/>
      <c r="Q1398" s="464"/>
      <c r="R1398" s="464"/>
      <c r="S1398" s="464"/>
      <c r="T1398" s="464"/>
      <c r="U1398" s="464"/>
      <c r="V1398" s="464"/>
    </row>
    <row r="1399" spans="1:22">
      <c r="A1399" s="531"/>
      <c r="B1399" s="532"/>
      <c r="C1399" s="350"/>
      <c r="D1399" s="350"/>
      <c r="E1399" s="533"/>
      <c r="F1399" s="533"/>
      <c r="G1399" s="533"/>
      <c r="H1399" s="533"/>
      <c r="I1399" s="533"/>
      <c r="J1399" s="533"/>
      <c r="K1399" s="533"/>
      <c r="L1399" s="533"/>
      <c r="M1399" s="533"/>
      <c r="N1399" s="532"/>
      <c r="O1399" s="350"/>
      <c r="P1399" s="464"/>
      <c r="Q1399" s="464"/>
      <c r="R1399" s="464"/>
      <c r="S1399" s="464"/>
      <c r="T1399" s="464"/>
      <c r="U1399" s="464"/>
      <c r="V1399" s="464"/>
    </row>
    <row r="1400" spans="1:22">
      <c r="A1400" s="531"/>
      <c r="B1400" s="532"/>
      <c r="C1400" s="350"/>
      <c r="D1400" s="350"/>
      <c r="E1400" s="533"/>
      <c r="F1400" s="533"/>
      <c r="G1400" s="533"/>
      <c r="H1400" s="533"/>
      <c r="I1400" s="533"/>
      <c r="J1400" s="533"/>
      <c r="K1400" s="533"/>
      <c r="L1400" s="533"/>
      <c r="M1400" s="533"/>
      <c r="N1400" s="532"/>
      <c r="O1400" s="350"/>
      <c r="P1400" s="464"/>
      <c r="Q1400" s="464"/>
      <c r="R1400" s="464"/>
      <c r="S1400" s="464"/>
      <c r="T1400" s="464"/>
      <c r="U1400" s="464"/>
      <c r="V1400" s="464"/>
    </row>
    <row r="1401" spans="1:22">
      <c r="A1401" s="531"/>
      <c r="B1401" s="532"/>
      <c r="C1401" s="350"/>
      <c r="D1401" s="350"/>
      <c r="E1401" s="533"/>
      <c r="F1401" s="533"/>
      <c r="G1401" s="533"/>
      <c r="H1401" s="533"/>
      <c r="I1401" s="533"/>
      <c r="J1401" s="533"/>
      <c r="K1401" s="533"/>
      <c r="L1401" s="533"/>
      <c r="M1401" s="533"/>
      <c r="N1401" s="532"/>
      <c r="O1401" s="350"/>
      <c r="P1401" s="464"/>
      <c r="Q1401" s="464"/>
      <c r="R1401" s="464"/>
      <c r="S1401" s="464"/>
      <c r="T1401" s="464"/>
      <c r="U1401" s="464"/>
      <c r="V1401" s="464"/>
    </row>
    <row r="1402" spans="1:22">
      <c r="A1402" s="531"/>
      <c r="B1402" s="532"/>
      <c r="C1402" s="350"/>
      <c r="D1402" s="350"/>
      <c r="E1402" s="533"/>
      <c r="F1402" s="533"/>
      <c r="G1402" s="533"/>
      <c r="H1402" s="533"/>
      <c r="I1402" s="533"/>
      <c r="J1402" s="533"/>
      <c r="K1402" s="533"/>
      <c r="L1402" s="533"/>
      <c r="M1402" s="533"/>
      <c r="N1402" s="532"/>
      <c r="O1402" s="350"/>
      <c r="P1402" s="464"/>
      <c r="Q1402" s="464"/>
      <c r="R1402" s="464"/>
      <c r="S1402" s="464"/>
      <c r="T1402" s="464"/>
      <c r="U1402" s="464"/>
      <c r="V1402" s="464"/>
    </row>
    <row r="1403" spans="1:22">
      <c r="A1403" s="531"/>
      <c r="B1403" s="532"/>
      <c r="C1403" s="350"/>
      <c r="D1403" s="350"/>
      <c r="E1403" s="533"/>
      <c r="F1403" s="533"/>
      <c r="G1403" s="533"/>
      <c r="H1403" s="533"/>
      <c r="I1403" s="533"/>
      <c r="J1403" s="533"/>
      <c r="K1403" s="533"/>
      <c r="L1403" s="533"/>
      <c r="M1403" s="533"/>
      <c r="N1403" s="532"/>
      <c r="O1403" s="350"/>
      <c r="P1403" s="464"/>
      <c r="Q1403" s="464"/>
      <c r="R1403" s="464"/>
      <c r="S1403" s="464"/>
      <c r="T1403" s="464"/>
      <c r="U1403" s="464"/>
      <c r="V1403" s="464"/>
    </row>
    <row r="1404" spans="1:22">
      <c r="A1404" s="531"/>
      <c r="B1404" s="532"/>
      <c r="C1404" s="350"/>
      <c r="D1404" s="350"/>
      <c r="E1404" s="533"/>
      <c r="F1404" s="533"/>
      <c r="G1404" s="533"/>
      <c r="H1404" s="533"/>
      <c r="I1404" s="533"/>
      <c r="J1404" s="533"/>
      <c r="K1404" s="533"/>
      <c r="L1404" s="533"/>
      <c r="M1404" s="533"/>
      <c r="N1404" s="532"/>
      <c r="O1404" s="350"/>
      <c r="P1404" s="464"/>
      <c r="Q1404" s="464"/>
      <c r="R1404" s="464"/>
      <c r="S1404" s="464"/>
      <c r="T1404" s="464"/>
      <c r="U1404" s="464"/>
      <c r="V1404" s="464"/>
    </row>
    <row r="1405" spans="1:22">
      <c r="A1405" s="531"/>
      <c r="B1405" s="532"/>
      <c r="C1405" s="350"/>
      <c r="D1405" s="350"/>
      <c r="E1405" s="533"/>
      <c r="F1405" s="533"/>
      <c r="G1405" s="533"/>
      <c r="H1405" s="533"/>
      <c r="I1405" s="533"/>
      <c r="J1405" s="533"/>
      <c r="K1405" s="533"/>
      <c r="L1405" s="533"/>
      <c r="M1405" s="533"/>
      <c r="N1405" s="532"/>
      <c r="O1405" s="350"/>
      <c r="P1405" s="464"/>
      <c r="Q1405" s="464"/>
      <c r="R1405" s="464"/>
      <c r="S1405" s="464"/>
      <c r="T1405" s="464"/>
      <c r="U1405" s="464"/>
      <c r="V1405" s="464"/>
    </row>
    <row r="1406" spans="1:22">
      <c r="A1406" s="531"/>
      <c r="B1406" s="532"/>
      <c r="C1406" s="350"/>
      <c r="D1406" s="350"/>
      <c r="E1406" s="533"/>
      <c r="F1406" s="533"/>
      <c r="G1406" s="533"/>
      <c r="H1406" s="533"/>
      <c r="I1406" s="533"/>
      <c r="J1406" s="533"/>
      <c r="K1406" s="533"/>
      <c r="L1406" s="533"/>
      <c r="M1406" s="533"/>
      <c r="N1406" s="532"/>
      <c r="O1406" s="350"/>
      <c r="P1406" s="464"/>
      <c r="Q1406" s="464"/>
      <c r="R1406" s="464"/>
      <c r="S1406" s="464"/>
      <c r="T1406" s="464"/>
      <c r="U1406" s="464"/>
      <c r="V1406" s="464"/>
    </row>
    <row r="1407" spans="1:22">
      <c r="A1407" s="531"/>
      <c r="B1407" s="532"/>
      <c r="C1407" s="350"/>
      <c r="D1407" s="350"/>
      <c r="E1407" s="533"/>
      <c r="F1407" s="533"/>
      <c r="G1407" s="533"/>
      <c r="H1407" s="533"/>
      <c r="I1407" s="533"/>
      <c r="J1407" s="533"/>
      <c r="K1407" s="533"/>
      <c r="L1407" s="533"/>
      <c r="M1407" s="533"/>
      <c r="N1407" s="532"/>
      <c r="O1407" s="350"/>
      <c r="P1407" s="464"/>
      <c r="Q1407" s="464"/>
      <c r="R1407" s="464"/>
      <c r="S1407" s="464"/>
      <c r="T1407" s="464"/>
      <c r="U1407" s="464"/>
      <c r="V1407" s="464"/>
    </row>
    <row r="1408" spans="1:22">
      <c r="A1408" s="531"/>
      <c r="B1408" s="532"/>
      <c r="C1408" s="350"/>
      <c r="D1408" s="350"/>
      <c r="E1408" s="533"/>
      <c r="F1408" s="533"/>
      <c r="G1408" s="533"/>
      <c r="H1408" s="533"/>
      <c r="I1408" s="533"/>
      <c r="J1408" s="533"/>
      <c r="K1408" s="533"/>
      <c r="L1408" s="533"/>
      <c r="M1408" s="533"/>
      <c r="N1408" s="532"/>
      <c r="O1408" s="350"/>
      <c r="P1408" s="464"/>
      <c r="Q1408" s="464"/>
      <c r="R1408" s="464"/>
      <c r="S1408" s="464"/>
      <c r="T1408" s="464"/>
      <c r="U1408" s="464"/>
      <c r="V1408" s="464"/>
    </row>
    <row r="1409" spans="1:22">
      <c r="A1409" s="531"/>
      <c r="B1409" s="532"/>
      <c r="C1409" s="350"/>
      <c r="D1409" s="350"/>
      <c r="E1409" s="533"/>
      <c r="F1409" s="533"/>
      <c r="G1409" s="533"/>
      <c r="H1409" s="533"/>
      <c r="I1409" s="533"/>
      <c r="J1409" s="533"/>
      <c r="K1409" s="533"/>
      <c r="L1409" s="533"/>
      <c r="M1409" s="533"/>
      <c r="N1409" s="532"/>
      <c r="O1409" s="350"/>
      <c r="P1409" s="464"/>
      <c r="Q1409" s="464"/>
      <c r="R1409" s="464"/>
      <c r="S1409" s="464"/>
      <c r="T1409" s="464"/>
      <c r="U1409" s="464"/>
      <c r="V1409" s="464"/>
    </row>
    <row r="1410" spans="1:22">
      <c r="A1410" s="531"/>
      <c r="B1410" s="532"/>
      <c r="C1410" s="350"/>
      <c r="D1410" s="350"/>
      <c r="E1410" s="533"/>
      <c r="F1410" s="533"/>
      <c r="G1410" s="533"/>
      <c r="H1410" s="533"/>
      <c r="I1410" s="533"/>
      <c r="J1410" s="533"/>
      <c r="K1410" s="533"/>
      <c r="L1410" s="533"/>
      <c r="M1410" s="533"/>
      <c r="N1410" s="532"/>
      <c r="O1410" s="350"/>
      <c r="P1410" s="464"/>
      <c r="Q1410" s="464"/>
      <c r="R1410" s="464"/>
      <c r="S1410" s="464"/>
      <c r="T1410" s="464"/>
      <c r="U1410" s="464"/>
      <c r="V1410" s="464"/>
    </row>
    <row r="1411" spans="1:22">
      <c r="A1411" s="531"/>
      <c r="B1411" s="532"/>
      <c r="C1411" s="350"/>
      <c r="D1411" s="350"/>
      <c r="E1411" s="533"/>
      <c r="F1411" s="533"/>
      <c r="G1411" s="533"/>
      <c r="H1411" s="533"/>
      <c r="I1411" s="533"/>
      <c r="J1411" s="533"/>
      <c r="K1411" s="533"/>
      <c r="L1411" s="533"/>
      <c r="M1411" s="533"/>
      <c r="N1411" s="532"/>
      <c r="O1411" s="350"/>
      <c r="P1411" s="464"/>
      <c r="Q1411" s="464"/>
      <c r="R1411" s="464"/>
      <c r="S1411" s="464"/>
      <c r="T1411" s="464"/>
      <c r="U1411" s="464"/>
      <c r="V1411" s="464"/>
    </row>
    <row r="1412" spans="1:22">
      <c r="A1412" s="531"/>
      <c r="B1412" s="532"/>
      <c r="C1412" s="350"/>
      <c r="D1412" s="350"/>
      <c r="E1412" s="533"/>
      <c r="F1412" s="533"/>
      <c r="G1412" s="533"/>
      <c r="H1412" s="533"/>
      <c r="I1412" s="533"/>
      <c r="J1412" s="533"/>
      <c r="K1412" s="533"/>
      <c r="L1412" s="533"/>
      <c r="M1412" s="533"/>
      <c r="N1412" s="532"/>
      <c r="O1412" s="350"/>
      <c r="P1412" s="464"/>
      <c r="Q1412" s="464"/>
      <c r="R1412" s="464"/>
      <c r="S1412" s="464"/>
      <c r="T1412" s="464"/>
      <c r="U1412" s="464"/>
      <c r="V1412" s="464"/>
    </row>
    <row r="1413" spans="1:22">
      <c r="A1413" s="531"/>
      <c r="B1413" s="532"/>
      <c r="C1413" s="350"/>
      <c r="D1413" s="350"/>
      <c r="E1413" s="533"/>
      <c r="F1413" s="533"/>
      <c r="G1413" s="533"/>
      <c r="H1413" s="533"/>
      <c r="I1413" s="533"/>
      <c r="J1413" s="533"/>
      <c r="K1413" s="533"/>
      <c r="L1413" s="533"/>
      <c r="M1413" s="533"/>
      <c r="N1413" s="532"/>
      <c r="O1413" s="350"/>
      <c r="P1413" s="464"/>
      <c r="Q1413" s="464"/>
      <c r="R1413" s="464"/>
      <c r="S1413" s="464"/>
      <c r="T1413" s="464"/>
      <c r="U1413" s="464"/>
      <c r="V1413" s="464"/>
    </row>
    <row r="1414" spans="1:22">
      <c r="A1414" s="531"/>
      <c r="B1414" s="532"/>
      <c r="C1414" s="350"/>
      <c r="D1414" s="350"/>
      <c r="E1414" s="533"/>
      <c r="F1414" s="533"/>
      <c r="G1414" s="533"/>
      <c r="H1414" s="533"/>
      <c r="I1414" s="533"/>
      <c r="J1414" s="533"/>
      <c r="K1414" s="533"/>
      <c r="L1414" s="533"/>
      <c r="M1414" s="533"/>
      <c r="N1414" s="532"/>
      <c r="O1414" s="350"/>
      <c r="P1414" s="464"/>
      <c r="Q1414" s="464"/>
      <c r="R1414" s="464"/>
      <c r="S1414" s="464"/>
      <c r="T1414" s="464"/>
      <c r="U1414" s="464"/>
      <c r="V1414" s="464"/>
    </row>
    <row r="1415" spans="1:22">
      <c r="A1415" s="531"/>
      <c r="B1415" s="532"/>
      <c r="C1415" s="350"/>
      <c r="D1415" s="350"/>
      <c r="E1415" s="533"/>
      <c r="F1415" s="533"/>
      <c r="G1415" s="533"/>
      <c r="H1415" s="533"/>
      <c r="I1415" s="533"/>
      <c r="J1415" s="533"/>
      <c r="K1415" s="533"/>
      <c r="L1415" s="533"/>
      <c r="M1415" s="533"/>
      <c r="N1415" s="532"/>
      <c r="O1415" s="350"/>
      <c r="P1415" s="464"/>
      <c r="Q1415" s="464"/>
      <c r="R1415" s="464"/>
      <c r="S1415" s="464"/>
      <c r="T1415" s="464"/>
      <c r="U1415" s="464"/>
      <c r="V1415" s="464"/>
    </row>
    <row r="1416" spans="1:22">
      <c r="A1416" s="531"/>
      <c r="B1416" s="532"/>
      <c r="C1416" s="350"/>
      <c r="D1416" s="350"/>
      <c r="E1416" s="533"/>
      <c r="F1416" s="533"/>
      <c r="G1416" s="533"/>
      <c r="H1416" s="533"/>
      <c r="I1416" s="533"/>
      <c r="J1416" s="533"/>
      <c r="K1416" s="533"/>
      <c r="L1416" s="533"/>
      <c r="M1416" s="533"/>
      <c r="N1416" s="532"/>
      <c r="O1416" s="350"/>
      <c r="P1416" s="464"/>
      <c r="Q1416" s="464"/>
      <c r="R1416" s="464"/>
      <c r="S1416" s="464"/>
      <c r="T1416" s="464"/>
      <c r="U1416" s="464"/>
      <c r="V1416" s="464"/>
    </row>
    <row r="1417" spans="1:22">
      <c r="A1417" s="531"/>
      <c r="B1417" s="532"/>
      <c r="C1417" s="350"/>
      <c r="D1417" s="350"/>
      <c r="E1417" s="533"/>
      <c r="F1417" s="533"/>
      <c r="G1417" s="533"/>
      <c r="H1417" s="533"/>
      <c r="I1417" s="533"/>
      <c r="J1417" s="533"/>
      <c r="K1417" s="533"/>
      <c r="L1417" s="533"/>
      <c r="M1417" s="533"/>
      <c r="N1417" s="532"/>
      <c r="O1417" s="350"/>
      <c r="P1417" s="464"/>
      <c r="Q1417" s="464"/>
      <c r="R1417" s="464"/>
      <c r="S1417" s="464"/>
      <c r="T1417" s="464"/>
      <c r="U1417" s="464"/>
      <c r="V1417" s="464"/>
    </row>
    <row r="1418" spans="1:22">
      <c r="A1418" s="531"/>
      <c r="B1418" s="532"/>
      <c r="C1418" s="350"/>
      <c r="D1418" s="350"/>
      <c r="E1418" s="533"/>
      <c r="F1418" s="533"/>
      <c r="G1418" s="533"/>
      <c r="H1418" s="533"/>
      <c r="I1418" s="533"/>
      <c r="J1418" s="533"/>
      <c r="K1418" s="533"/>
      <c r="L1418" s="533"/>
      <c r="M1418" s="533"/>
      <c r="N1418" s="532"/>
      <c r="O1418" s="350"/>
      <c r="P1418" s="464"/>
      <c r="Q1418" s="464"/>
      <c r="R1418" s="464"/>
      <c r="S1418" s="464"/>
      <c r="T1418" s="464"/>
      <c r="U1418" s="464"/>
      <c r="V1418" s="464"/>
    </row>
    <row r="1419" spans="1:22">
      <c r="A1419" s="531"/>
      <c r="B1419" s="532"/>
      <c r="C1419" s="350"/>
      <c r="D1419" s="350"/>
      <c r="E1419" s="533"/>
      <c r="F1419" s="533"/>
      <c r="G1419" s="533"/>
      <c r="H1419" s="533"/>
      <c r="I1419" s="533"/>
      <c r="J1419" s="533"/>
      <c r="K1419" s="533"/>
      <c r="L1419" s="533"/>
      <c r="M1419" s="533"/>
      <c r="N1419" s="532"/>
      <c r="O1419" s="350"/>
      <c r="P1419" s="464"/>
      <c r="Q1419" s="464"/>
      <c r="R1419" s="464"/>
      <c r="S1419" s="464"/>
      <c r="T1419" s="464"/>
      <c r="U1419" s="464"/>
      <c r="V1419" s="464"/>
    </row>
    <row r="1420" spans="1:22">
      <c r="A1420" s="531"/>
      <c r="B1420" s="532"/>
      <c r="C1420" s="350"/>
      <c r="D1420" s="350"/>
      <c r="E1420" s="533"/>
      <c r="F1420" s="533"/>
      <c r="G1420" s="533"/>
      <c r="H1420" s="533"/>
      <c r="I1420" s="533"/>
      <c r="J1420" s="533"/>
      <c r="K1420" s="533"/>
      <c r="L1420" s="533"/>
      <c r="M1420" s="533"/>
      <c r="N1420" s="532"/>
      <c r="O1420" s="350"/>
      <c r="P1420" s="464"/>
      <c r="Q1420" s="464"/>
      <c r="R1420" s="464"/>
      <c r="S1420" s="464"/>
      <c r="T1420" s="464"/>
      <c r="U1420" s="464"/>
      <c r="V1420" s="464"/>
    </row>
    <row r="1421" spans="1:22">
      <c r="A1421" s="531"/>
      <c r="B1421" s="532"/>
      <c r="C1421" s="350"/>
      <c r="D1421" s="350"/>
      <c r="E1421" s="533"/>
      <c r="F1421" s="533"/>
      <c r="G1421" s="533"/>
      <c r="H1421" s="533"/>
      <c r="I1421" s="533"/>
      <c r="J1421" s="533"/>
      <c r="K1421" s="533"/>
      <c r="L1421" s="533"/>
      <c r="M1421" s="533"/>
      <c r="N1421" s="532"/>
      <c r="O1421" s="350"/>
      <c r="P1421" s="464"/>
      <c r="Q1421" s="464"/>
      <c r="R1421" s="464"/>
      <c r="S1421" s="464"/>
      <c r="T1421" s="464"/>
      <c r="U1421" s="464"/>
      <c r="V1421" s="464"/>
    </row>
    <row r="1422" spans="1:22">
      <c r="A1422" s="531"/>
      <c r="B1422" s="532"/>
      <c r="C1422" s="350"/>
      <c r="D1422" s="350"/>
      <c r="E1422" s="533"/>
      <c r="F1422" s="533"/>
      <c r="G1422" s="533"/>
      <c r="H1422" s="533"/>
      <c r="I1422" s="533"/>
      <c r="J1422" s="533"/>
      <c r="K1422" s="533"/>
      <c r="L1422" s="533"/>
      <c r="M1422" s="533"/>
      <c r="N1422" s="532"/>
      <c r="O1422" s="350"/>
      <c r="P1422" s="464"/>
      <c r="Q1422" s="464"/>
      <c r="R1422" s="464"/>
      <c r="S1422" s="464"/>
      <c r="T1422" s="464"/>
      <c r="U1422" s="464"/>
      <c r="V1422" s="464"/>
    </row>
    <row r="1423" spans="1:22">
      <c r="A1423" s="531"/>
      <c r="B1423" s="532"/>
      <c r="C1423" s="350"/>
      <c r="D1423" s="350"/>
      <c r="E1423" s="533"/>
      <c r="F1423" s="533"/>
      <c r="G1423" s="533"/>
      <c r="H1423" s="533"/>
      <c r="I1423" s="533"/>
      <c r="J1423" s="533"/>
      <c r="K1423" s="533"/>
      <c r="L1423" s="533"/>
      <c r="M1423" s="533"/>
      <c r="N1423" s="532"/>
      <c r="O1423" s="350"/>
      <c r="P1423" s="464"/>
      <c r="Q1423" s="464"/>
      <c r="R1423" s="464"/>
      <c r="S1423" s="464"/>
      <c r="T1423" s="464"/>
      <c r="U1423" s="464"/>
      <c r="V1423" s="464"/>
    </row>
    <row r="1424" spans="1:22">
      <c r="A1424" s="531"/>
      <c r="B1424" s="532"/>
      <c r="C1424" s="350"/>
      <c r="D1424" s="350"/>
      <c r="E1424" s="533"/>
      <c r="F1424" s="533"/>
      <c r="G1424" s="533"/>
      <c r="H1424" s="533"/>
      <c r="I1424" s="533"/>
      <c r="J1424" s="533"/>
      <c r="K1424" s="533"/>
      <c r="L1424" s="533"/>
      <c r="M1424" s="533"/>
      <c r="N1424" s="532"/>
      <c r="O1424" s="350"/>
      <c r="P1424" s="464"/>
      <c r="Q1424" s="464"/>
      <c r="R1424" s="464"/>
      <c r="S1424" s="464"/>
      <c r="T1424" s="464"/>
      <c r="U1424" s="464"/>
      <c r="V1424" s="464"/>
    </row>
    <row r="1425" spans="1:22">
      <c r="A1425" s="531"/>
      <c r="B1425" s="532"/>
      <c r="C1425" s="350"/>
      <c r="D1425" s="350"/>
      <c r="E1425" s="533"/>
      <c r="F1425" s="533"/>
      <c r="G1425" s="533"/>
      <c r="H1425" s="533"/>
      <c r="I1425" s="533"/>
      <c r="J1425" s="533"/>
      <c r="K1425" s="533"/>
      <c r="L1425" s="533"/>
      <c r="M1425" s="533"/>
      <c r="N1425" s="532"/>
      <c r="O1425" s="350"/>
      <c r="P1425" s="464"/>
      <c r="Q1425" s="464"/>
      <c r="R1425" s="464"/>
      <c r="S1425" s="464"/>
      <c r="T1425" s="464"/>
      <c r="U1425" s="464"/>
      <c r="V1425" s="464"/>
    </row>
    <row r="1426" spans="1:22">
      <c r="A1426" s="531"/>
      <c r="B1426" s="532"/>
      <c r="C1426" s="350"/>
      <c r="D1426" s="350"/>
      <c r="E1426" s="533"/>
      <c r="F1426" s="533"/>
      <c r="G1426" s="533"/>
      <c r="H1426" s="533"/>
      <c r="I1426" s="533"/>
      <c r="J1426" s="533"/>
      <c r="K1426" s="533"/>
      <c r="L1426" s="533"/>
      <c r="M1426" s="533"/>
      <c r="N1426" s="532"/>
      <c r="O1426" s="350"/>
      <c r="P1426" s="464"/>
      <c r="Q1426" s="464"/>
      <c r="R1426" s="464"/>
      <c r="S1426" s="464"/>
      <c r="T1426" s="464"/>
      <c r="U1426" s="464"/>
      <c r="V1426" s="464"/>
    </row>
    <row r="1427" spans="1:22">
      <c r="A1427" s="531"/>
      <c r="B1427" s="532"/>
      <c r="C1427" s="350"/>
      <c r="D1427" s="350"/>
      <c r="E1427" s="533"/>
      <c r="F1427" s="533"/>
      <c r="G1427" s="533"/>
      <c r="H1427" s="533"/>
      <c r="I1427" s="533"/>
      <c r="J1427" s="533"/>
      <c r="K1427" s="533"/>
      <c r="L1427" s="533"/>
      <c r="M1427" s="533"/>
      <c r="N1427" s="532"/>
      <c r="O1427" s="350"/>
      <c r="P1427" s="464"/>
      <c r="Q1427" s="464"/>
      <c r="R1427" s="464"/>
      <c r="S1427" s="464"/>
      <c r="T1427" s="464"/>
      <c r="U1427" s="464"/>
      <c r="V1427" s="464"/>
    </row>
    <row r="1428" spans="1:22">
      <c r="A1428" s="531"/>
      <c r="B1428" s="532"/>
      <c r="C1428" s="350"/>
      <c r="D1428" s="350"/>
      <c r="E1428" s="533"/>
      <c r="F1428" s="533"/>
      <c r="G1428" s="533"/>
      <c r="H1428" s="533"/>
      <c r="I1428" s="533"/>
      <c r="J1428" s="533"/>
      <c r="K1428" s="533"/>
      <c r="L1428" s="533"/>
      <c r="M1428" s="533"/>
      <c r="N1428" s="532"/>
      <c r="O1428" s="350"/>
      <c r="P1428" s="464"/>
      <c r="Q1428" s="464"/>
      <c r="R1428" s="464"/>
      <c r="S1428" s="464"/>
      <c r="T1428" s="464"/>
      <c r="U1428" s="464"/>
      <c r="V1428" s="464"/>
    </row>
    <row r="1429" spans="1:22">
      <c r="A1429" s="531"/>
      <c r="B1429" s="532"/>
      <c r="C1429" s="350"/>
      <c r="D1429" s="350"/>
      <c r="E1429" s="533"/>
      <c r="F1429" s="533"/>
      <c r="G1429" s="533"/>
      <c r="H1429" s="533"/>
      <c r="I1429" s="533"/>
      <c r="J1429" s="533"/>
      <c r="K1429" s="533"/>
      <c r="L1429" s="533"/>
      <c r="M1429" s="533"/>
      <c r="N1429" s="532"/>
      <c r="O1429" s="350"/>
      <c r="P1429" s="464"/>
      <c r="Q1429" s="464"/>
      <c r="R1429" s="464"/>
      <c r="S1429" s="464"/>
      <c r="T1429" s="464"/>
      <c r="U1429" s="464"/>
      <c r="V1429" s="464"/>
    </row>
    <row r="1430" spans="1:22">
      <c r="A1430" s="531"/>
      <c r="B1430" s="532"/>
      <c r="C1430" s="350"/>
      <c r="D1430" s="350"/>
      <c r="E1430" s="533"/>
      <c r="F1430" s="533"/>
      <c r="G1430" s="533"/>
      <c r="H1430" s="533"/>
      <c r="I1430" s="533"/>
      <c r="J1430" s="533"/>
      <c r="K1430" s="533"/>
      <c r="L1430" s="533"/>
      <c r="M1430" s="533"/>
      <c r="N1430" s="532"/>
      <c r="O1430" s="350"/>
      <c r="P1430" s="464"/>
      <c r="Q1430" s="464"/>
      <c r="R1430" s="464"/>
      <c r="S1430" s="464"/>
      <c r="T1430" s="464"/>
      <c r="U1430" s="464"/>
      <c r="V1430" s="464"/>
    </row>
    <row r="1431" spans="1:22">
      <c r="A1431" s="531"/>
      <c r="B1431" s="532"/>
      <c r="C1431" s="350"/>
      <c r="D1431" s="350"/>
      <c r="E1431" s="533"/>
      <c r="F1431" s="533"/>
      <c r="G1431" s="533"/>
      <c r="H1431" s="533"/>
      <c r="I1431" s="533"/>
      <c r="J1431" s="533"/>
      <c r="K1431" s="533"/>
      <c r="L1431" s="533"/>
      <c r="M1431" s="533"/>
      <c r="N1431" s="532"/>
      <c r="O1431" s="350"/>
      <c r="P1431" s="464"/>
      <c r="Q1431" s="464"/>
      <c r="R1431" s="464"/>
      <c r="S1431" s="464"/>
      <c r="T1431" s="464"/>
      <c r="U1431" s="464"/>
      <c r="V1431" s="464"/>
    </row>
    <row r="1432" spans="1:22">
      <c r="A1432" s="531"/>
      <c r="B1432" s="532"/>
      <c r="C1432" s="350"/>
      <c r="D1432" s="350"/>
      <c r="E1432" s="533"/>
      <c r="F1432" s="533"/>
      <c r="G1432" s="533"/>
      <c r="H1432" s="533"/>
      <c r="I1432" s="533"/>
      <c r="J1432" s="533"/>
      <c r="K1432" s="533"/>
      <c r="L1432" s="533"/>
      <c r="M1432" s="533"/>
      <c r="N1432" s="532"/>
      <c r="O1432" s="350"/>
      <c r="P1432" s="464"/>
      <c r="Q1432" s="464"/>
      <c r="R1432" s="464"/>
      <c r="S1432" s="464"/>
      <c r="T1432" s="464"/>
      <c r="U1432" s="464"/>
      <c r="V1432" s="464"/>
    </row>
    <row r="1433" spans="1:22">
      <c r="A1433" s="531"/>
      <c r="B1433" s="532"/>
      <c r="C1433" s="350"/>
      <c r="D1433" s="350"/>
      <c r="E1433" s="533"/>
      <c r="F1433" s="533"/>
      <c r="G1433" s="533"/>
      <c r="H1433" s="533"/>
      <c r="I1433" s="533"/>
      <c r="J1433" s="533"/>
      <c r="K1433" s="533"/>
      <c r="L1433" s="533"/>
      <c r="M1433" s="533"/>
      <c r="N1433" s="532"/>
      <c r="O1433" s="350"/>
      <c r="P1433" s="464"/>
      <c r="Q1433" s="464"/>
      <c r="R1433" s="464"/>
      <c r="S1433" s="464"/>
      <c r="T1433" s="464"/>
      <c r="U1433" s="464"/>
      <c r="V1433" s="464"/>
    </row>
    <row r="1434" spans="1:22">
      <c r="A1434" s="531"/>
      <c r="B1434" s="532"/>
      <c r="C1434" s="350"/>
      <c r="D1434" s="350"/>
      <c r="E1434" s="533"/>
      <c r="F1434" s="533"/>
      <c r="G1434" s="533"/>
      <c r="H1434" s="533"/>
      <c r="I1434" s="533"/>
      <c r="J1434" s="533"/>
      <c r="K1434" s="533"/>
      <c r="L1434" s="533"/>
      <c r="M1434" s="533"/>
      <c r="N1434" s="532"/>
      <c r="O1434" s="350"/>
      <c r="P1434" s="464"/>
      <c r="Q1434" s="464"/>
      <c r="R1434" s="464"/>
      <c r="S1434" s="464"/>
      <c r="T1434" s="464"/>
      <c r="U1434" s="464"/>
      <c r="V1434" s="464"/>
    </row>
    <row r="1435" spans="1:22">
      <c r="A1435" s="531"/>
      <c r="B1435" s="532"/>
      <c r="C1435" s="350"/>
      <c r="D1435" s="350"/>
      <c r="E1435" s="533"/>
      <c r="F1435" s="533"/>
      <c r="G1435" s="533"/>
      <c r="H1435" s="533"/>
      <c r="I1435" s="533"/>
      <c r="J1435" s="533"/>
      <c r="K1435" s="533"/>
      <c r="L1435" s="533"/>
      <c r="M1435" s="533"/>
      <c r="N1435" s="532"/>
      <c r="O1435" s="350"/>
      <c r="P1435" s="464"/>
      <c r="Q1435" s="464"/>
      <c r="R1435" s="464"/>
      <c r="S1435" s="464"/>
      <c r="T1435" s="464"/>
      <c r="U1435" s="464"/>
      <c r="V1435" s="464"/>
    </row>
    <row r="1436" spans="1:22">
      <c r="A1436" s="531"/>
      <c r="B1436" s="532"/>
      <c r="C1436" s="350"/>
      <c r="D1436" s="350"/>
      <c r="E1436" s="533"/>
      <c r="F1436" s="533"/>
      <c r="G1436" s="533"/>
      <c r="H1436" s="533"/>
      <c r="I1436" s="533"/>
      <c r="J1436" s="533"/>
      <c r="K1436" s="533"/>
      <c r="L1436" s="533"/>
      <c r="M1436" s="533"/>
      <c r="N1436" s="532"/>
      <c r="O1436" s="350"/>
      <c r="P1436" s="464"/>
      <c r="Q1436" s="464"/>
      <c r="R1436" s="464"/>
      <c r="S1436" s="464"/>
      <c r="T1436" s="464"/>
      <c r="U1436" s="464"/>
      <c r="V1436" s="464"/>
    </row>
    <row r="1437" spans="1:22">
      <c r="A1437" s="531"/>
      <c r="B1437" s="532"/>
      <c r="C1437" s="350"/>
      <c r="D1437" s="350"/>
      <c r="E1437" s="533"/>
      <c r="F1437" s="533"/>
      <c r="G1437" s="533"/>
      <c r="H1437" s="533"/>
      <c r="I1437" s="533"/>
      <c r="J1437" s="533"/>
      <c r="K1437" s="533"/>
      <c r="L1437" s="533"/>
      <c r="M1437" s="533"/>
      <c r="N1437" s="532"/>
      <c r="O1437" s="350"/>
      <c r="P1437" s="464"/>
      <c r="Q1437" s="464"/>
      <c r="R1437" s="464"/>
      <c r="S1437" s="464"/>
      <c r="T1437" s="464"/>
      <c r="U1437" s="464"/>
      <c r="V1437" s="464"/>
    </row>
    <row r="1438" spans="1:22">
      <c r="A1438" s="531"/>
      <c r="B1438" s="532"/>
      <c r="C1438" s="350"/>
      <c r="D1438" s="350"/>
      <c r="E1438" s="533"/>
      <c r="F1438" s="533"/>
      <c r="G1438" s="533"/>
      <c r="H1438" s="533"/>
      <c r="I1438" s="533"/>
      <c r="J1438" s="533"/>
      <c r="K1438" s="533"/>
      <c r="L1438" s="533"/>
      <c r="M1438" s="533"/>
      <c r="N1438" s="532"/>
      <c r="O1438" s="350"/>
      <c r="P1438" s="464"/>
      <c r="Q1438" s="464"/>
      <c r="R1438" s="464"/>
      <c r="S1438" s="464"/>
      <c r="T1438" s="464"/>
      <c r="U1438" s="464"/>
      <c r="V1438" s="464"/>
    </row>
    <row r="1439" spans="1:22">
      <c r="A1439" s="531"/>
      <c r="B1439" s="532"/>
      <c r="C1439" s="350"/>
      <c r="D1439" s="350"/>
      <c r="E1439" s="533"/>
      <c r="F1439" s="533"/>
      <c r="G1439" s="533"/>
      <c r="H1439" s="533"/>
      <c r="I1439" s="533"/>
      <c r="J1439" s="533"/>
      <c r="K1439" s="533"/>
      <c r="L1439" s="533"/>
      <c r="M1439" s="533"/>
      <c r="N1439" s="532"/>
      <c r="O1439" s="350"/>
      <c r="P1439" s="464"/>
      <c r="Q1439" s="464"/>
      <c r="R1439" s="464"/>
      <c r="S1439" s="464"/>
      <c r="T1439" s="464"/>
      <c r="U1439" s="464"/>
      <c r="V1439" s="464"/>
    </row>
    <row r="1440" spans="1:22">
      <c r="A1440" s="531"/>
      <c r="B1440" s="532"/>
      <c r="C1440" s="350"/>
      <c r="D1440" s="350"/>
      <c r="E1440" s="533"/>
      <c r="F1440" s="533"/>
      <c r="G1440" s="533"/>
      <c r="H1440" s="533"/>
      <c r="I1440" s="533"/>
      <c r="J1440" s="533"/>
      <c r="K1440" s="533"/>
      <c r="L1440" s="533"/>
      <c r="M1440" s="533"/>
      <c r="N1440" s="532"/>
      <c r="O1440" s="350"/>
      <c r="P1440" s="464"/>
      <c r="Q1440" s="464"/>
      <c r="R1440" s="464"/>
      <c r="S1440" s="464"/>
      <c r="T1440" s="464"/>
      <c r="U1440" s="464"/>
      <c r="V1440" s="464"/>
    </row>
    <row r="1441" spans="1:22">
      <c r="A1441" s="531"/>
      <c r="B1441" s="532"/>
      <c r="C1441" s="350"/>
      <c r="D1441" s="350"/>
      <c r="E1441" s="533"/>
      <c r="F1441" s="533"/>
      <c r="G1441" s="533"/>
      <c r="H1441" s="533"/>
      <c r="I1441" s="533"/>
      <c r="J1441" s="533"/>
      <c r="K1441" s="533"/>
      <c r="L1441" s="533"/>
      <c r="M1441" s="533"/>
      <c r="N1441" s="532"/>
      <c r="O1441" s="350"/>
      <c r="P1441" s="464"/>
      <c r="Q1441" s="464"/>
      <c r="R1441" s="464"/>
      <c r="S1441" s="464"/>
      <c r="T1441" s="464"/>
      <c r="U1441" s="464"/>
      <c r="V1441" s="464"/>
    </row>
    <row r="1442" spans="1:22">
      <c r="A1442" s="531"/>
      <c r="B1442" s="532"/>
      <c r="C1442" s="350"/>
      <c r="D1442" s="350"/>
      <c r="E1442" s="533"/>
      <c r="F1442" s="533"/>
      <c r="G1442" s="533"/>
      <c r="H1442" s="533"/>
      <c r="I1442" s="533"/>
      <c r="J1442" s="533"/>
      <c r="K1442" s="533"/>
      <c r="L1442" s="533"/>
      <c r="M1442" s="533"/>
      <c r="N1442" s="532"/>
      <c r="O1442" s="350"/>
      <c r="P1442" s="464"/>
      <c r="Q1442" s="464"/>
      <c r="R1442" s="464"/>
      <c r="S1442" s="464"/>
      <c r="T1442" s="464"/>
      <c r="U1442" s="464"/>
      <c r="V1442" s="464"/>
    </row>
    <row r="1443" spans="1:22">
      <c r="A1443" s="531"/>
      <c r="B1443" s="532"/>
      <c r="C1443" s="350"/>
      <c r="D1443" s="350"/>
      <c r="E1443" s="533"/>
      <c r="F1443" s="533"/>
      <c r="G1443" s="533"/>
      <c r="H1443" s="533"/>
      <c r="I1443" s="533"/>
      <c r="J1443" s="533"/>
      <c r="K1443" s="533"/>
      <c r="L1443" s="533"/>
      <c r="M1443" s="533"/>
      <c r="N1443" s="532"/>
      <c r="O1443" s="350"/>
      <c r="P1443" s="464"/>
      <c r="Q1443" s="464"/>
      <c r="R1443" s="464"/>
      <c r="S1443" s="464"/>
      <c r="T1443" s="464"/>
      <c r="U1443" s="464"/>
      <c r="V1443" s="464"/>
    </row>
    <row r="1444" spans="1:22">
      <c r="A1444" s="531"/>
      <c r="B1444" s="532"/>
      <c r="C1444" s="350"/>
      <c r="D1444" s="350"/>
      <c r="E1444" s="533"/>
      <c r="F1444" s="533"/>
      <c r="G1444" s="533"/>
      <c r="H1444" s="533"/>
      <c r="I1444" s="533"/>
      <c r="J1444" s="533"/>
      <c r="K1444" s="533"/>
      <c r="L1444" s="533"/>
      <c r="M1444" s="533"/>
      <c r="N1444" s="532"/>
      <c r="O1444" s="350"/>
      <c r="P1444" s="464"/>
      <c r="Q1444" s="464"/>
      <c r="R1444" s="464"/>
      <c r="S1444" s="464"/>
      <c r="T1444" s="464"/>
      <c r="U1444" s="464"/>
      <c r="V1444" s="464"/>
    </row>
    <row r="1445" spans="1:22">
      <c r="A1445" s="531"/>
      <c r="B1445" s="532"/>
      <c r="C1445" s="350"/>
      <c r="D1445" s="350"/>
      <c r="E1445" s="533"/>
      <c r="F1445" s="533"/>
      <c r="G1445" s="533"/>
      <c r="H1445" s="533"/>
      <c r="I1445" s="533"/>
      <c r="J1445" s="533"/>
      <c r="K1445" s="533"/>
      <c r="L1445" s="533"/>
      <c r="M1445" s="533"/>
      <c r="N1445" s="532"/>
      <c r="O1445" s="350"/>
      <c r="P1445" s="464"/>
      <c r="Q1445" s="464"/>
      <c r="R1445" s="464"/>
      <c r="S1445" s="464"/>
      <c r="T1445" s="464"/>
      <c r="U1445" s="464"/>
      <c r="V1445" s="464"/>
    </row>
    <row r="1446" spans="1:22">
      <c r="A1446" s="531"/>
      <c r="B1446" s="532"/>
      <c r="C1446" s="350"/>
      <c r="D1446" s="350"/>
      <c r="E1446" s="533"/>
      <c r="F1446" s="533"/>
      <c r="G1446" s="533"/>
      <c r="H1446" s="533"/>
      <c r="I1446" s="533"/>
      <c r="J1446" s="533"/>
      <c r="K1446" s="533"/>
      <c r="L1446" s="533"/>
      <c r="M1446" s="533"/>
      <c r="N1446" s="532"/>
      <c r="O1446" s="350"/>
      <c r="P1446" s="464"/>
      <c r="Q1446" s="464"/>
      <c r="R1446" s="464"/>
      <c r="S1446" s="464"/>
      <c r="T1446" s="464"/>
      <c r="U1446" s="464"/>
      <c r="V1446" s="464"/>
    </row>
    <row r="1447" spans="1:22">
      <c r="A1447" s="531"/>
      <c r="B1447" s="532"/>
      <c r="C1447" s="350"/>
      <c r="D1447" s="350"/>
      <c r="E1447" s="533"/>
      <c r="F1447" s="533"/>
      <c r="G1447" s="533"/>
      <c r="H1447" s="533"/>
      <c r="I1447" s="533"/>
      <c r="J1447" s="533"/>
      <c r="K1447" s="533"/>
      <c r="L1447" s="533"/>
      <c r="M1447" s="533"/>
      <c r="N1447" s="532"/>
      <c r="O1447" s="350"/>
      <c r="P1447" s="464"/>
      <c r="Q1447" s="464"/>
      <c r="R1447" s="464"/>
      <c r="S1447" s="464"/>
      <c r="T1447" s="464"/>
      <c r="U1447" s="464"/>
      <c r="V1447" s="464"/>
    </row>
    <row r="1448" spans="1:22">
      <c r="A1448" s="531"/>
      <c r="B1448" s="532"/>
      <c r="C1448" s="350"/>
      <c r="D1448" s="350"/>
      <c r="E1448" s="533"/>
      <c r="F1448" s="533"/>
      <c r="G1448" s="533"/>
      <c r="H1448" s="533"/>
      <c r="I1448" s="533"/>
      <c r="J1448" s="533"/>
      <c r="K1448" s="533"/>
      <c r="L1448" s="533"/>
      <c r="M1448" s="533"/>
      <c r="N1448" s="532"/>
      <c r="O1448" s="350"/>
      <c r="P1448" s="464"/>
      <c r="Q1448" s="464"/>
      <c r="R1448" s="464"/>
      <c r="S1448" s="464"/>
      <c r="T1448" s="464"/>
      <c r="U1448" s="464"/>
      <c r="V1448" s="464"/>
    </row>
    <row r="1449" spans="1:22">
      <c r="A1449" s="531"/>
      <c r="B1449" s="532"/>
      <c r="C1449" s="350"/>
      <c r="D1449" s="350"/>
      <c r="E1449" s="533"/>
      <c r="F1449" s="533"/>
      <c r="G1449" s="533"/>
      <c r="H1449" s="533"/>
      <c r="I1449" s="533"/>
      <c r="J1449" s="533"/>
      <c r="K1449" s="533"/>
      <c r="L1449" s="533"/>
      <c r="M1449" s="533"/>
      <c r="N1449" s="532"/>
      <c r="O1449" s="350"/>
      <c r="P1449" s="464"/>
      <c r="Q1449" s="464"/>
      <c r="R1449" s="464"/>
      <c r="S1449" s="464"/>
      <c r="T1449" s="464"/>
      <c r="U1449" s="464"/>
      <c r="V1449" s="464"/>
    </row>
    <row r="1450" spans="1:22">
      <c r="A1450" s="531"/>
      <c r="B1450" s="532"/>
      <c r="C1450" s="350"/>
      <c r="D1450" s="350"/>
      <c r="E1450" s="533"/>
      <c r="F1450" s="533"/>
      <c r="G1450" s="533"/>
      <c r="H1450" s="533"/>
      <c r="I1450" s="533"/>
      <c r="J1450" s="533"/>
      <c r="K1450" s="533"/>
      <c r="L1450" s="533"/>
      <c r="M1450" s="533"/>
      <c r="N1450" s="532"/>
      <c r="O1450" s="350"/>
      <c r="P1450" s="464"/>
      <c r="Q1450" s="464"/>
      <c r="R1450" s="464"/>
      <c r="S1450" s="464"/>
      <c r="T1450" s="464"/>
      <c r="U1450" s="464"/>
      <c r="V1450" s="464"/>
    </row>
    <row r="1451" spans="1:22">
      <c r="A1451" s="531"/>
      <c r="B1451" s="532"/>
      <c r="C1451" s="350"/>
      <c r="D1451" s="350"/>
      <c r="E1451" s="533"/>
      <c r="F1451" s="533"/>
      <c r="G1451" s="533"/>
      <c r="H1451" s="533"/>
      <c r="I1451" s="533"/>
      <c r="J1451" s="533"/>
      <c r="K1451" s="533"/>
      <c r="L1451" s="533"/>
      <c r="M1451" s="533"/>
      <c r="N1451" s="532"/>
      <c r="O1451" s="350"/>
      <c r="P1451" s="464"/>
      <c r="Q1451" s="464"/>
      <c r="R1451" s="464"/>
      <c r="S1451" s="464"/>
      <c r="T1451" s="464"/>
      <c r="U1451" s="464"/>
      <c r="V1451" s="464"/>
    </row>
    <row r="1452" spans="1:22">
      <c r="A1452" s="531"/>
      <c r="B1452" s="532"/>
      <c r="C1452" s="350"/>
      <c r="D1452" s="350"/>
      <c r="E1452" s="533"/>
      <c r="F1452" s="533"/>
      <c r="G1452" s="533"/>
      <c r="H1452" s="533"/>
      <c r="I1452" s="533"/>
      <c r="J1452" s="533"/>
      <c r="K1452" s="533"/>
      <c r="L1452" s="533"/>
      <c r="M1452" s="533"/>
      <c r="N1452" s="532"/>
      <c r="O1452" s="350"/>
      <c r="P1452" s="464"/>
      <c r="Q1452" s="464"/>
      <c r="R1452" s="464"/>
      <c r="S1452" s="464"/>
      <c r="T1452" s="464"/>
      <c r="U1452" s="464"/>
      <c r="V1452" s="464"/>
    </row>
    <row r="1453" spans="1:22">
      <c r="A1453" s="531"/>
      <c r="B1453" s="532"/>
      <c r="C1453" s="350"/>
      <c r="D1453" s="350"/>
      <c r="E1453" s="533"/>
      <c r="F1453" s="533"/>
      <c r="G1453" s="533"/>
      <c r="H1453" s="533"/>
      <c r="I1453" s="533"/>
      <c r="J1453" s="533"/>
      <c r="K1453" s="533"/>
      <c r="L1453" s="533"/>
      <c r="M1453" s="533"/>
      <c r="N1453" s="532"/>
      <c r="O1453" s="350"/>
      <c r="P1453" s="464"/>
      <c r="Q1453" s="464"/>
      <c r="R1453" s="464"/>
      <c r="S1453" s="464"/>
      <c r="T1453" s="464"/>
      <c r="U1453" s="464"/>
      <c r="V1453" s="464"/>
    </row>
    <row r="1454" spans="1:22">
      <c r="A1454" s="531"/>
      <c r="B1454" s="532"/>
      <c r="C1454" s="350"/>
      <c r="D1454" s="350"/>
      <c r="E1454" s="533"/>
      <c r="F1454" s="533"/>
      <c r="G1454" s="533"/>
      <c r="H1454" s="533"/>
      <c r="I1454" s="533"/>
      <c r="J1454" s="533"/>
      <c r="K1454" s="533"/>
      <c r="L1454" s="533"/>
      <c r="M1454" s="533"/>
      <c r="N1454" s="532"/>
      <c r="O1454" s="350"/>
      <c r="P1454" s="464"/>
      <c r="Q1454" s="464"/>
      <c r="R1454" s="464"/>
      <c r="S1454" s="464"/>
      <c r="T1454" s="464"/>
      <c r="U1454" s="464"/>
      <c r="V1454" s="464"/>
    </row>
    <row r="1455" spans="1:22">
      <c r="A1455" s="531"/>
      <c r="B1455" s="532"/>
      <c r="C1455" s="350"/>
      <c r="D1455" s="350"/>
      <c r="E1455" s="533"/>
      <c r="F1455" s="533"/>
      <c r="G1455" s="533"/>
      <c r="H1455" s="533"/>
      <c r="I1455" s="533"/>
      <c r="J1455" s="533"/>
      <c r="K1455" s="533"/>
      <c r="L1455" s="533"/>
      <c r="M1455" s="533"/>
      <c r="N1455" s="532"/>
      <c r="O1455" s="350"/>
      <c r="P1455" s="464"/>
      <c r="Q1455" s="464"/>
      <c r="R1455" s="464"/>
      <c r="S1455" s="464"/>
      <c r="T1455" s="464"/>
      <c r="U1455" s="464"/>
      <c r="V1455" s="464"/>
    </row>
    <row r="1456" spans="1:22">
      <c r="A1456" s="531"/>
      <c r="B1456" s="532"/>
      <c r="C1456" s="350"/>
      <c r="D1456" s="350"/>
      <c r="E1456" s="533"/>
      <c r="F1456" s="533"/>
      <c r="G1456" s="533"/>
      <c r="H1456" s="533"/>
      <c r="I1456" s="533"/>
      <c r="J1456" s="533"/>
      <c r="K1456" s="533"/>
      <c r="L1456" s="533"/>
      <c r="M1456" s="533"/>
      <c r="N1456" s="532"/>
      <c r="O1456" s="350"/>
      <c r="P1456" s="464"/>
      <c r="Q1456" s="464"/>
      <c r="R1456" s="464"/>
      <c r="S1456" s="464"/>
      <c r="T1456" s="464"/>
      <c r="U1456" s="464"/>
      <c r="V1456" s="464"/>
    </row>
    <row r="1457" spans="1:22">
      <c r="A1457" s="531"/>
      <c r="B1457" s="532"/>
      <c r="C1457" s="350"/>
      <c r="D1457" s="350"/>
      <c r="E1457" s="533"/>
      <c r="F1457" s="533"/>
      <c r="G1457" s="533"/>
      <c r="H1457" s="533"/>
      <c r="I1457" s="533"/>
      <c r="J1457" s="533"/>
      <c r="K1457" s="533"/>
      <c r="L1457" s="533"/>
      <c r="M1457" s="533"/>
      <c r="N1457" s="532"/>
      <c r="O1457" s="350"/>
      <c r="P1457" s="464"/>
      <c r="Q1457" s="464"/>
      <c r="R1457" s="464"/>
      <c r="S1457" s="464"/>
      <c r="T1457" s="464"/>
      <c r="U1457" s="464"/>
      <c r="V1457" s="464"/>
    </row>
    <row r="1458" spans="1:22">
      <c r="A1458" s="531"/>
      <c r="B1458" s="532"/>
      <c r="C1458" s="350"/>
      <c r="D1458" s="350"/>
      <c r="E1458" s="533"/>
      <c r="F1458" s="533"/>
      <c r="G1458" s="533"/>
      <c r="H1458" s="533"/>
      <c r="I1458" s="533"/>
      <c r="J1458" s="533"/>
      <c r="K1458" s="533"/>
      <c r="L1458" s="533"/>
      <c r="M1458" s="533"/>
      <c r="N1458" s="532"/>
      <c r="O1458" s="350"/>
      <c r="P1458" s="464"/>
      <c r="Q1458" s="464"/>
      <c r="R1458" s="464"/>
      <c r="S1458" s="464"/>
      <c r="T1458" s="464"/>
      <c r="U1458" s="464"/>
      <c r="V1458" s="464"/>
    </row>
    <row r="1459" spans="1:22">
      <c r="A1459" s="531"/>
      <c r="B1459" s="532"/>
      <c r="C1459" s="350"/>
      <c r="D1459" s="350"/>
      <c r="E1459" s="533"/>
      <c r="F1459" s="533"/>
      <c r="G1459" s="533"/>
      <c r="H1459" s="533"/>
      <c r="I1459" s="533"/>
      <c r="J1459" s="533"/>
      <c r="K1459" s="533"/>
      <c r="L1459" s="533"/>
      <c r="M1459" s="533"/>
      <c r="N1459" s="532"/>
      <c r="O1459" s="350"/>
      <c r="P1459" s="464"/>
      <c r="Q1459" s="464"/>
      <c r="R1459" s="464"/>
      <c r="S1459" s="464"/>
      <c r="T1459" s="464"/>
      <c r="U1459" s="464"/>
      <c r="V1459" s="464"/>
    </row>
    <row r="1460" spans="1:22">
      <c r="A1460" s="531"/>
      <c r="B1460" s="532"/>
      <c r="C1460" s="350"/>
      <c r="D1460" s="350"/>
      <c r="E1460" s="533"/>
      <c r="F1460" s="533"/>
      <c r="G1460" s="533"/>
      <c r="H1460" s="533"/>
      <c r="I1460" s="533"/>
      <c r="J1460" s="533"/>
      <c r="K1460" s="533"/>
      <c r="L1460" s="533"/>
      <c r="M1460" s="533"/>
      <c r="N1460" s="532"/>
      <c r="O1460" s="350"/>
      <c r="P1460" s="464"/>
      <c r="Q1460" s="464"/>
      <c r="R1460" s="464"/>
      <c r="S1460" s="464"/>
      <c r="T1460" s="464"/>
      <c r="U1460" s="464"/>
      <c r="V1460" s="464"/>
    </row>
    <row r="1461" spans="1:22">
      <c r="A1461" s="531"/>
      <c r="B1461" s="532"/>
      <c r="C1461" s="350"/>
      <c r="D1461" s="350"/>
      <c r="E1461" s="533"/>
      <c r="F1461" s="533"/>
      <c r="G1461" s="533"/>
      <c r="H1461" s="533"/>
      <c r="I1461" s="533"/>
      <c r="J1461" s="533"/>
      <c r="K1461" s="533"/>
      <c r="L1461" s="533"/>
      <c r="M1461" s="533"/>
      <c r="N1461" s="532"/>
      <c r="O1461" s="350"/>
      <c r="P1461" s="464"/>
      <c r="Q1461" s="464"/>
      <c r="R1461" s="464"/>
      <c r="S1461" s="464"/>
      <c r="T1461" s="464"/>
      <c r="U1461" s="464"/>
      <c r="V1461" s="464"/>
    </row>
    <row r="1462" spans="1:22">
      <c r="A1462" s="531"/>
      <c r="B1462" s="532"/>
      <c r="C1462" s="350"/>
      <c r="D1462" s="350"/>
      <c r="E1462" s="533"/>
      <c r="F1462" s="533"/>
      <c r="G1462" s="533"/>
      <c r="H1462" s="533"/>
      <c r="I1462" s="533"/>
      <c r="J1462" s="533"/>
      <c r="K1462" s="533"/>
      <c r="L1462" s="533"/>
      <c r="M1462" s="533"/>
      <c r="N1462" s="532"/>
      <c r="O1462" s="350"/>
      <c r="P1462" s="464"/>
      <c r="Q1462" s="464"/>
      <c r="R1462" s="464"/>
      <c r="S1462" s="464"/>
      <c r="T1462" s="464"/>
      <c r="U1462" s="464"/>
      <c r="V1462" s="464"/>
    </row>
    <row r="1463" spans="1:22">
      <c r="A1463" s="531"/>
      <c r="B1463" s="532"/>
      <c r="C1463" s="350"/>
      <c r="D1463" s="350"/>
      <c r="E1463" s="533"/>
      <c r="F1463" s="533"/>
      <c r="G1463" s="533"/>
      <c r="H1463" s="533"/>
      <c r="I1463" s="533"/>
      <c r="J1463" s="533"/>
      <c r="K1463" s="533"/>
      <c r="L1463" s="533"/>
      <c r="M1463" s="533"/>
      <c r="N1463" s="532"/>
      <c r="O1463" s="350"/>
      <c r="P1463" s="464"/>
      <c r="Q1463" s="464"/>
      <c r="R1463" s="464"/>
      <c r="S1463" s="464"/>
      <c r="T1463" s="464"/>
      <c r="U1463" s="464"/>
      <c r="V1463" s="464"/>
    </row>
    <row r="1464" spans="1:22">
      <c r="A1464" s="531"/>
      <c r="B1464" s="532"/>
      <c r="C1464" s="350"/>
      <c r="D1464" s="350"/>
      <c r="E1464" s="533"/>
      <c r="F1464" s="533"/>
      <c r="G1464" s="533"/>
      <c r="H1464" s="533"/>
      <c r="I1464" s="533"/>
      <c r="J1464" s="533"/>
      <c r="K1464" s="533"/>
      <c r="L1464" s="533"/>
      <c r="M1464" s="533"/>
      <c r="N1464" s="532"/>
      <c r="O1464" s="350"/>
      <c r="P1464" s="464"/>
      <c r="Q1464" s="464"/>
      <c r="R1464" s="464"/>
      <c r="S1464" s="464"/>
      <c r="T1464" s="464"/>
      <c r="U1464" s="464"/>
      <c r="V1464" s="464"/>
    </row>
    <row r="1465" spans="1:22">
      <c r="A1465" s="531"/>
      <c r="B1465" s="532"/>
      <c r="C1465" s="350"/>
      <c r="D1465" s="350"/>
      <c r="E1465" s="533"/>
      <c r="F1465" s="533"/>
      <c r="G1465" s="533"/>
      <c r="H1465" s="533"/>
      <c r="I1465" s="533"/>
      <c r="J1465" s="533"/>
      <c r="K1465" s="533"/>
      <c r="L1465" s="533"/>
      <c r="M1465" s="533"/>
      <c r="N1465" s="532"/>
      <c r="O1465" s="350"/>
      <c r="P1465" s="464"/>
      <c r="Q1465" s="464"/>
      <c r="R1465" s="464"/>
      <c r="S1465" s="464"/>
      <c r="T1465" s="464"/>
      <c r="U1465" s="464"/>
      <c r="V1465" s="464"/>
    </row>
    <row r="1466" spans="1:22">
      <c r="A1466" s="531"/>
      <c r="B1466" s="532"/>
      <c r="C1466" s="350"/>
      <c r="D1466" s="350"/>
      <c r="E1466" s="533"/>
      <c r="F1466" s="533"/>
      <c r="G1466" s="533"/>
      <c r="H1466" s="533"/>
      <c r="I1466" s="533"/>
      <c r="J1466" s="533"/>
      <c r="K1466" s="533"/>
      <c r="L1466" s="533"/>
      <c r="M1466" s="533"/>
      <c r="N1466" s="532"/>
      <c r="O1466" s="350"/>
      <c r="P1466" s="464"/>
      <c r="Q1466" s="464"/>
      <c r="R1466" s="464"/>
      <c r="S1466" s="464"/>
      <c r="T1466" s="464"/>
      <c r="U1466" s="464"/>
      <c r="V1466" s="464"/>
    </row>
    <row r="1467" spans="1:22">
      <c r="A1467" s="531"/>
      <c r="B1467" s="532"/>
      <c r="C1467" s="350"/>
      <c r="D1467" s="350"/>
      <c r="E1467" s="533"/>
      <c r="F1467" s="533"/>
      <c r="G1467" s="533"/>
      <c r="H1467" s="533"/>
      <c r="I1467" s="533"/>
      <c r="J1467" s="533"/>
      <c r="K1467" s="533"/>
      <c r="L1467" s="533"/>
      <c r="M1467" s="533"/>
      <c r="N1467" s="532"/>
      <c r="O1467" s="350"/>
      <c r="P1467" s="464"/>
      <c r="Q1467" s="464"/>
      <c r="R1467" s="464"/>
      <c r="S1467" s="464"/>
      <c r="T1467" s="464"/>
      <c r="U1467" s="464"/>
      <c r="V1467" s="464"/>
    </row>
    <row r="1468" spans="1:22">
      <c r="A1468" s="531"/>
      <c r="B1468" s="532"/>
      <c r="C1468" s="350"/>
      <c r="D1468" s="350"/>
      <c r="E1468" s="533"/>
      <c r="F1468" s="533"/>
      <c r="G1468" s="533"/>
      <c r="H1468" s="533"/>
      <c r="I1468" s="533"/>
      <c r="J1468" s="533"/>
      <c r="K1468" s="533"/>
      <c r="L1468" s="533"/>
      <c r="M1468" s="533"/>
      <c r="N1468" s="532"/>
      <c r="O1468" s="350"/>
      <c r="P1468" s="464"/>
      <c r="Q1468" s="464"/>
      <c r="R1468" s="464"/>
      <c r="S1468" s="464"/>
      <c r="T1468" s="464"/>
      <c r="U1468" s="464"/>
      <c r="V1468" s="464"/>
    </row>
    <row r="1469" spans="1:22">
      <c r="A1469" s="531"/>
      <c r="B1469" s="532"/>
      <c r="C1469" s="350"/>
      <c r="D1469" s="350"/>
      <c r="E1469" s="533"/>
      <c r="F1469" s="533"/>
      <c r="G1469" s="533"/>
      <c r="H1469" s="533"/>
      <c r="I1469" s="533"/>
      <c r="J1469" s="533"/>
      <c r="K1469" s="533"/>
      <c r="L1469" s="533"/>
      <c r="M1469" s="533"/>
      <c r="N1469" s="532"/>
      <c r="O1469" s="350"/>
      <c r="P1469" s="464"/>
      <c r="Q1469" s="464"/>
      <c r="R1469" s="464"/>
      <c r="S1469" s="464"/>
      <c r="T1469" s="464"/>
      <c r="U1469" s="464"/>
      <c r="V1469" s="464"/>
    </row>
    <row r="1470" spans="1:22">
      <c r="A1470" s="531"/>
      <c r="B1470" s="532"/>
      <c r="C1470" s="350"/>
      <c r="D1470" s="350"/>
      <c r="E1470" s="533"/>
      <c r="F1470" s="533"/>
      <c r="G1470" s="533"/>
      <c r="H1470" s="533"/>
      <c r="I1470" s="533"/>
      <c r="J1470" s="533"/>
      <c r="K1470" s="533"/>
      <c r="L1470" s="533"/>
      <c r="M1470" s="533"/>
      <c r="N1470" s="532"/>
      <c r="O1470" s="350"/>
      <c r="P1470" s="464"/>
      <c r="Q1470" s="464"/>
      <c r="R1470" s="464"/>
      <c r="S1470" s="464"/>
      <c r="T1470" s="464"/>
      <c r="U1470" s="464"/>
      <c r="V1470" s="464"/>
    </row>
    <row r="1471" spans="1:22">
      <c r="A1471" s="531"/>
      <c r="B1471" s="532"/>
      <c r="C1471" s="350"/>
      <c r="D1471" s="350"/>
      <c r="E1471" s="533"/>
      <c r="F1471" s="533"/>
      <c r="G1471" s="533"/>
      <c r="H1471" s="533"/>
      <c r="I1471" s="533"/>
      <c r="J1471" s="533"/>
      <c r="K1471" s="533"/>
      <c r="L1471" s="533"/>
      <c r="M1471" s="533"/>
      <c r="N1471" s="532"/>
      <c r="O1471" s="350"/>
      <c r="P1471" s="464"/>
      <c r="Q1471" s="464"/>
      <c r="R1471" s="464"/>
      <c r="S1471" s="464"/>
      <c r="T1471" s="464"/>
      <c r="U1471" s="464"/>
      <c r="V1471" s="464"/>
    </row>
    <row r="1472" spans="1:22">
      <c r="A1472" s="531"/>
      <c r="B1472" s="532"/>
      <c r="C1472" s="350"/>
      <c r="D1472" s="350"/>
      <c r="E1472" s="533"/>
      <c r="F1472" s="533"/>
      <c r="G1472" s="533"/>
      <c r="H1472" s="533"/>
      <c r="I1472" s="533"/>
      <c r="J1472" s="533"/>
      <c r="K1472" s="533"/>
      <c r="L1472" s="533"/>
      <c r="M1472" s="533"/>
      <c r="N1472" s="532"/>
      <c r="O1472" s="350"/>
      <c r="P1472" s="464"/>
      <c r="Q1472" s="464"/>
      <c r="R1472" s="464"/>
      <c r="S1472" s="464"/>
      <c r="T1472" s="464"/>
      <c r="U1472" s="464"/>
      <c r="V1472" s="464"/>
    </row>
    <row r="1473" spans="1:22">
      <c r="A1473" s="531"/>
      <c r="B1473" s="532"/>
      <c r="C1473" s="350"/>
      <c r="D1473" s="350"/>
      <c r="E1473" s="533"/>
      <c r="F1473" s="533"/>
      <c r="G1473" s="533"/>
      <c r="H1473" s="533"/>
      <c r="I1473" s="533"/>
      <c r="J1473" s="533"/>
      <c r="K1473" s="533"/>
      <c r="L1473" s="533"/>
      <c r="M1473" s="533"/>
      <c r="N1473" s="532"/>
      <c r="O1473" s="350"/>
      <c r="P1473" s="464"/>
      <c r="Q1473" s="464"/>
      <c r="R1473" s="464"/>
      <c r="S1473" s="464"/>
      <c r="T1473" s="464"/>
      <c r="U1473" s="464"/>
      <c r="V1473" s="464"/>
    </row>
    <row r="1474" spans="1:22">
      <c r="A1474" s="531"/>
      <c r="B1474" s="532"/>
      <c r="C1474" s="350"/>
      <c r="D1474" s="350"/>
      <c r="E1474" s="533"/>
      <c r="F1474" s="533"/>
      <c r="G1474" s="533"/>
      <c r="H1474" s="533"/>
      <c r="I1474" s="533"/>
      <c r="J1474" s="533"/>
      <c r="K1474" s="533"/>
      <c r="L1474" s="533"/>
      <c r="M1474" s="533"/>
      <c r="N1474" s="532"/>
      <c r="O1474" s="350"/>
      <c r="P1474" s="464"/>
      <c r="Q1474" s="464"/>
      <c r="R1474" s="464"/>
      <c r="S1474" s="464"/>
      <c r="T1474" s="464"/>
      <c r="U1474" s="464"/>
      <c r="V1474" s="464"/>
    </row>
    <row r="1475" spans="1:22">
      <c r="A1475" s="531"/>
      <c r="B1475" s="532"/>
      <c r="C1475" s="350"/>
      <c r="D1475" s="350"/>
      <c r="E1475" s="533"/>
      <c r="F1475" s="533"/>
      <c r="G1475" s="533"/>
      <c r="H1475" s="533"/>
      <c r="I1475" s="533"/>
      <c r="J1475" s="533"/>
      <c r="K1475" s="533"/>
      <c r="L1475" s="533"/>
      <c r="M1475" s="533"/>
      <c r="N1475" s="532"/>
      <c r="O1475" s="350"/>
      <c r="P1475" s="464"/>
      <c r="Q1475" s="464"/>
      <c r="R1475" s="464"/>
      <c r="S1475" s="464"/>
      <c r="T1475" s="464"/>
      <c r="U1475" s="464"/>
      <c r="V1475" s="464"/>
    </row>
    <row r="1476" spans="1:22">
      <c r="A1476" s="531"/>
      <c r="B1476" s="532"/>
      <c r="C1476" s="350"/>
      <c r="D1476" s="350"/>
      <c r="E1476" s="533"/>
      <c r="F1476" s="533"/>
      <c r="G1476" s="533"/>
      <c r="H1476" s="533"/>
      <c r="I1476" s="533"/>
      <c r="J1476" s="533"/>
      <c r="K1476" s="533"/>
      <c r="L1476" s="533"/>
      <c r="M1476" s="533"/>
      <c r="N1476" s="532"/>
      <c r="O1476" s="350"/>
      <c r="P1476" s="464"/>
      <c r="Q1476" s="464"/>
      <c r="R1476" s="464"/>
      <c r="S1476" s="464"/>
      <c r="T1476" s="464"/>
      <c r="U1476" s="464"/>
      <c r="V1476" s="464"/>
    </row>
    <row r="1477" spans="1:22">
      <c r="A1477" s="531"/>
      <c r="B1477" s="532"/>
      <c r="C1477" s="350"/>
      <c r="D1477" s="350"/>
      <c r="E1477" s="533"/>
      <c r="F1477" s="533"/>
      <c r="G1477" s="533"/>
      <c r="H1477" s="533"/>
      <c r="I1477" s="533"/>
      <c r="J1477" s="533"/>
      <c r="K1477" s="533"/>
      <c r="L1477" s="533"/>
      <c r="M1477" s="533"/>
      <c r="N1477" s="532"/>
      <c r="O1477" s="350"/>
      <c r="P1477" s="464"/>
      <c r="Q1477" s="464"/>
      <c r="R1477" s="464"/>
      <c r="S1477" s="464"/>
      <c r="T1477" s="464"/>
      <c r="U1477" s="464"/>
      <c r="V1477" s="464"/>
    </row>
    <row r="1478" spans="1:22">
      <c r="A1478" s="531"/>
      <c r="B1478" s="532"/>
      <c r="C1478" s="350"/>
      <c r="D1478" s="350"/>
      <c r="E1478" s="533"/>
      <c r="F1478" s="533"/>
      <c r="G1478" s="533"/>
      <c r="H1478" s="533"/>
      <c r="I1478" s="533"/>
      <c r="J1478" s="533"/>
      <c r="K1478" s="533"/>
      <c r="L1478" s="533"/>
      <c r="M1478" s="533"/>
      <c r="N1478" s="532"/>
      <c r="O1478" s="350"/>
      <c r="P1478" s="464"/>
      <c r="Q1478" s="464"/>
      <c r="R1478" s="464"/>
      <c r="S1478" s="464"/>
      <c r="T1478" s="464"/>
      <c r="U1478" s="464"/>
      <c r="V1478" s="464"/>
    </row>
    <row r="1479" spans="1:22">
      <c r="A1479" s="531"/>
      <c r="B1479" s="532"/>
      <c r="C1479" s="350"/>
      <c r="D1479" s="350"/>
      <c r="E1479" s="533"/>
      <c r="F1479" s="533"/>
      <c r="G1479" s="533"/>
      <c r="H1479" s="533"/>
      <c r="I1479" s="533"/>
      <c r="J1479" s="533"/>
      <c r="K1479" s="533"/>
      <c r="L1479" s="533"/>
      <c r="M1479" s="533"/>
      <c r="N1479" s="532"/>
      <c r="O1479" s="350"/>
      <c r="P1479" s="464"/>
      <c r="Q1479" s="464"/>
      <c r="R1479" s="464"/>
      <c r="S1479" s="464"/>
      <c r="T1479" s="464"/>
      <c r="U1479" s="464"/>
      <c r="V1479" s="464"/>
    </row>
    <row r="1480" spans="1:22">
      <c r="A1480" s="531"/>
      <c r="B1480" s="532"/>
      <c r="C1480" s="350"/>
      <c r="D1480" s="350"/>
      <c r="E1480" s="533"/>
      <c r="F1480" s="533"/>
      <c r="G1480" s="533"/>
      <c r="H1480" s="533"/>
      <c r="I1480" s="533"/>
      <c r="J1480" s="533"/>
      <c r="K1480" s="533"/>
      <c r="L1480" s="533"/>
      <c r="M1480" s="533"/>
      <c r="N1480" s="532"/>
      <c r="O1480" s="350"/>
      <c r="P1480" s="464"/>
      <c r="Q1480" s="464"/>
      <c r="R1480" s="464"/>
      <c r="S1480" s="464"/>
      <c r="T1480" s="464"/>
      <c r="U1480" s="464"/>
      <c r="V1480" s="464"/>
    </row>
    <row r="1481" spans="1:22">
      <c r="A1481" s="531"/>
      <c r="B1481" s="532"/>
      <c r="C1481" s="350"/>
      <c r="D1481" s="350"/>
      <c r="E1481" s="533"/>
      <c r="F1481" s="533"/>
      <c r="G1481" s="533"/>
      <c r="H1481" s="533"/>
      <c r="I1481" s="533"/>
      <c r="J1481" s="533"/>
      <c r="K1481" s="533"/>
      <c r="L1481" s="533"/>
      <c r="M1481" s="533"/>
      <c r="N1481" s="532"/>
      <c r="O1481" s="350"/>
      <c r="P1481" s="464"/>
      <c r="Q1481" s="464"/>
      <c r="R1481" s="464"/>
      <c r="S1481" s="464"/>
      <c r="T1481" s="464"/>
      <c r="U1481" s="464"/>
      <c r="V1481" s="464"/>
    </row>
    <row r="1482" spans="1:22">
      <c r="A1482" s="531"/>
      <c r="B1482" s="532"/>
      <c r="C1482" s="350"/>
      <c r="D1482" s="350"/>
      <c r="E1482" s="533"/>
      <c r="F1482" s="533"/>
      <c r="G1482" s="533"/>
      <c r="H1482" s="533"/>
      <c r="I1482" s="533"/>
      <c r="J1482" s="533"/>
      <c r="K1482" s="533"/>
      <c r="L1482" s="533"/>
      <c r="M1482" s="533"/>
      <c r="N1482" s="532"/>
      <c r="O1482" s="350"/>
      <c r="P1482" s="464"/>
      <c r="Q1482" s="464"/>
      <c r="R1482" s="464"/>
      <c r="S1482" s="464"/>
      <c r="T1482" s="464"/>
      <c r="U1482" s="464"/>
      <c r="V1482" s="464"/>
    </row>
    <row r="1483" spans="1:22">
      <c r="A1483" s="531"/>
      <c r="B1483" s="532"/>
      <c r="C1483" s="350"/>
      <c r="D1483" s="350"/>
      <c r="E1483" s="533"/>
      <c r="F1483" s="533"/>
      <c r="G1483" s="533"/>
      <c r="H1483" s="533"/>
      <c r="I1483" s="533"/>
      <c r="J1483" s="533"/>
      <c r="K1483" s="533"/>
      <c r="L1483" s="533"/>
      <c r="M1483" s="533"/>
      <c r="N1483" s="532"/>
      <c r="O1483" s="350"/>
      <c r="P1483" s="464"/>
      <c r="Q1483" s="464"/>
      <c r="R1483" s="464"/>
      <c r="S1483" s="464"/>
      <c r="T1483" s="464"/>
      <c r="U1483" s="464"/>
      <c r="V1483" s="464"/>
    </row>
    <row r="1484" spans="1:22">
      <c r="A1484" s="531"/>
      <c r="B1484" s="532"/>
      <c r="C1484" s="350"/>
      <c r="D1484" s="350"/>
      <c r="E1484" s="533"/>
      <c r="F1484" s="533"/>
      <c r="G1484" s="533"/>
      <c r="H1484" s="533"/>
      <c r="I1484" s="533"/>
      <c r="J1484" s="533"/>
      <c r="K1484" s="533"/>
      <c r="L1484" s="533"/>
      <c r="M1484" s="533"/>
      <c r="N1484" s="532"/>
      <c r="O1484" s="350"/>
      <c r="P1484" s="464"/>
      <c r="Q1484" s="464"/>
      <c r="R1484" s="464"/>
      <c r="S1484" s="464"/>
      <c r="T1484" s="464"/>
      <c r="U1484" s="464"/>
      <c r="V1484" s="464"/>
    </row>
    <row r="1485" spans="1:22">
      <c r="A1485" s="531"/>
      <c r="B1485" s="532"/>
      <c r="C1485" s="350"/>
      <c r="D1485" s="350"/>
      <c r="E1485" s="533"/>
      <c r="F1485" s="533"/>
      <c r="G1485" s="533"/>
      <c r="H1485" s="533"/>
      <c r="I1485" s="533"/>
      <c r="J1485" s="533"/>
      <c r="K1485" s="533"/>
      <c r="L1485" s="533"/>
      <c r="M1485" s="533"/>
      <c r="N1485" s="532"/>
      <c r="O1485" s="350"/>
      <c r="P1485" s="464"/>
      <c r="Q1485" s="464"/>
      <c r="R1485" s="464"/>
      <c r="S1485" s="464"/>
      <c r="T1485" s="464"/>
      <c r="U1485" s="464"/>
      <c r="V1485" s="464"/>
    </row>
    <row r="1486" spans="1:22">
      <c r="A1486" s="531"/>
      <c r="B1486" s="532"/>
      <c r="C1486" s="350"/>
      <c r="D1486" s="350"/>
      <c r="E1486" s="533"/>
      <c r="F1486" s="533"/>
      <c r="G1486" s="533"/>
      <c r="H1486" s="533"/>
      <c r="I1486" s="533"/>
      <c r="J1486" s="533"/>
      <c r="K1486" s="533"/>
      <c r="L1486" s="533"/>
      <c r="M1486" s="533"/>
      <c r="N1486" s="532"/>
      <c r="O1486" s="350"/>
      <c r="P1486" s="464"/>
      <c r="Q1486" s="464"/>
      <c r="R1486" s="464"/>
      <c r="S1486" s="464"/>
      <c r="T1486" s="464"/>
      <c r="U1486" s="464"/>
      <c r="V1486" s="464"/>
    </row>
    <row r="1487" spans="1:22">
      <c r="A1487" s="531"/>
      <c r="B1487" s="532"/>
      <c r="C1487" s="350"/>
      <c r="D1487" s="350"/>
      <c r="E1487" s="533"/>
      <c r="F1487" s="533"/>
      <c r="G1487" s="533"/>
      <c r="H1487" s="533"/>
      <c r="I1487" s="533"/>
      <c r="J1487" s="533"/>
      <c r="K1487" s="533"/>
      <c r="L1487" s="533"/>
      <c r="M1487" s="533"/>
      <c r="N1487" s="532"/>
      <c r="O1487" s="350"/>
      <c r="P1487" s="464"/>
      <c r="Q1487" s="464"/>
      <c r="R1487" s="464"/>
      <c r="S1487" s="464"/>
      <c r="T1487" s="464"/>
      <c r="U1487" s="464"/>
      <c r="V1487" s="464"/>
    </row>
    <row r="1488" spans="1:22">
      <c r="A1488" s="531"/>
      <c r="B1488" s="532"/>
      <c r="C1488" s="350"/>
      <c r="D1488" s="350"/>
      <c r="E1488" s="533"/>
      <c r="F1488" s="533"/>
      <c r="G1488" s="533"/>
      <c r="H1488" s="533"/>
      <c r="I1488" s="533"/>
      <c r="J1488" s="533"/>
      <c r="K1488" s="533"/>
      <c r="L1488" s="533"/>
      <c r="M1488" s="533"/>
      <c r="N1488" s="532"/>
      <c r="O1488" s="350"/>
      <c r="P1488" s="464"/>
      <c r="Q1488" s="464"/>
      <c r="R1488" s="464"/>
      <c r="S1488" s="464"/>
      <c r="T1488" s="464"/>
      <c r="U1488" s="464"/>
      <c r="V1488" s="464"/>
    </row>
    <row r="1489" spans="1:22">
      <c r="A1489" s="531"/>
      <c r="B1489" s="532"/>
      <c r="C1489" s="350"/>
      <c r="D1489" s="350"/>
      <c r="E1489" s="533"/>
      <c r="F1489" s="533"/>
      <c r="G1489" s="533"/>
      <c r="H1489" s="533"/>
      <c r="I1489" s="533"/>
      <c r="J1489" s="533"/>
      <c r="K1489" s="533"/>
      <c r="L1489" s="533"/>
      <c r="M1489" s="533"/>
      <c r="N1489" s="532"/>
      <c r="O1489" s="350"/>
      <c r="P1489" s="464"/>
      <c r="Q1489" s="464"/>
      <c r="R1489" s="464"/>
      <c r="S1489" s="464"/>
      <c r="T1489" s="464"/>
      <c r="U1489" s="464"/>
      <c r="V1489" s="464"/>
    </row>
    <row r="1490" spans="1:22">
      <c r="A1490" s="531"/>
      <c r="B1490" s="532"/>
      <c r="C1490" s="350"/>
      <c r="D1490" s="350"/>
      <c r="E1490" s="533"/>
      <c r="F1490" s="533"/>
      <c r="G1490" s="533"/>
      <c r="H1490" s="533"/>
      <c r="I1490" s="533"/>
      <c r="J1490" s="533"/>
      <c r="K1490" s="533"/>
      <c r="L1490" s="533"/>
      <c r="M1490" s="533"/>
      <c r="N1490" s="532"/>
      <c r="O1490" s="350"/>
      <c r="P1490" s="464"/>
      <c r="Q1490" s="464"/>
      <c r="R1490" s="464"/>
      <c r="S1490" s="464"/>
      <c r="T1490" s="464"/>
      <c r="U1490" s="464"/>
      <c r="V1490" s="464"/>
    </row>
    <row r="1491" spans="1:22">
      <c r="A1491" s="531"/>
      <c r="B1491" s="532"/>
      <c r="C1491" s="350"/>
      <c r="D1491" s="350"/>
      <c r="E1491" s="533"/>
      <c r="F1491" s="533"/>
      <c r="G1491" s="533"/>
      <c r="H1491" s="533"/>
      <c r="I1491" s="533"/>
      <c r="J1491" s="533"/>
      <c r="K1491" s="533"/>
      <c r="L1491" s="533"/>
      <c r="M1491" s="533"/>
      <c r="N1491" s="532"/>
      <c r="O1491" s="350"/>
      <c r="P1491" s="464"/>
      <c r="Q1491" s="464"/>
      <c r="R1491" s="464"/>
      <c r="S1491" s="464"/>
      <c r="T1491" s="464"/>
      <c r="U1491" s="464"/>
      <c r="V1491" s="464"/>
    </row>
    <row r="1492" spans="1:22">
      <c r="A1492" s="531"/>
      <c r="B1492" s="532"/>
      <c r="C1492" s="350"/>
      <c r="D1492" s="350"/>
      <c r="E1492" s="533"/>
      <c r="F1492" s="533"/>
      <c r="G1492" s="533"/>
      <c r="H1492" s="533"/>
      <c r="I1492" s="533"/>
      <c r="J1492" s="533"/>
      <c r="K1492" s="533"/>
      <c r="L1492" s="533"/>
      <c r="M1492" s="533"/>
      <c r="N1492" s="532"/>
      <c r="O1492" s="350"/>
      <c r="P1492" s="464"/>
      <c r="Q1492" s="464"/>
      <c r="R1492" s="464"/>
      <c r="S1492" s="464"/>
      <c r="T1492" s="464"/>
      <c r="U1492" s="464"/>
      <c r="V1492" s="464"/>
    </row>
    <row r="1493" spans="1:22">
      <c r="A1493" s="531"/>
      <c r="B1493" s="532"/>
      <c r="C1493" s="350"/>
      <c r="D1493" s="350"/>
      <c r="E1493" s="533"/>
      <c r="F1493" s="533"/>
      <c r="G1493" s="533"/>
      <c r="H1493" s="533"/>
      <c r="I1493" s="533"/>
      <c r="J1493" s="533"/>
      <c r="K1493" s="533"/>
      <c r="L1493" s="533"/>
      <c r="M1493" s="533"/>
      <c r="N1493" s="532"/>
      <c r="O1493" s="350"/>
      <c r="P1493" s="464"/>
      <c r="Q1493" s="464"/>
      <c r="R1493" s="464"/>
      <c r="S1493" s="464"/>
      <c r="T1493" s="464"/>
      <c r="U1493" s="464"/>
      <c r="V1493" s="464"/>
    </row>
    <row r="1494" spans="1:22">
      <c r="A1494" s="531"/>
      <c r="B1494" s="532"/>
      <c r="C1494" s="350"/>
      <c r="D1494" s="350"/>
      <c r="E1494" s="533"/>
      <c r="F1494" s="533"/>
      <c r="G1494" s="533"/>
      <c r="H1494" s="533"/>
      <c r="I1494" s="533"/>
      <c r="J1494" s="533"/>
      <c r="K1494" s="533"/>
      <c r="L1494" s="533"/>
      <c r="M1494" s="533"/>
      <c r="N1494" s="532"/>
      <c r="O1494" s="350"/>
      <c r="P1494" s="464"/>
      <c r="Q1494" s="464"/>
      <c r="R1494" s="464"/>
      <c r="S1494" s="464"/>
      <c r="T1494" s="464"/>
      <c r="U1494" s="464"/>
      <c r="V1494" s="464"/>
    </row>
    <row r="1495" spans="1:22">
      <c r="A1495" s="531"/>
      <c r="B1495" s="532"/>
      <c r="C1495" s="350"/>
      <c r="D1495" s="350"/>
      <c r="E1495" s="533"/>
      <c r="F1495" s="533"/>
      <c r="G1495" s="533"/>
      <c r="H1495" s="533"/>
      <c r="I1495" s="533"/>
      <c r="J1495" s="533"/>
      <c r="K1495" s="533"/>
      <c r="L1495" s="533"/>
      <c r="M1495" s="533"/>
      <c r="N1495" s="532"/>
      <c r="O1495" s="350"/>
      <c r="P1495" s="464"/>
      <c r="Q1495" s="464"/>
      <c r="R1495" s="464"/>
      <c r="S1495" s="464"/>
      <c r="T1495" s="464"/>
      <c r="U1495" s="464"/>
      <c r="V1495" s="464"/>
    </row>
    <row r="1496" spans="1:22">
      <c r="A1496" s="531"/>
      <c r="B1496" s="532"/>
      <c r="C1496" s="350"/>
      <c r="D1496" s="350"/>
      <c r="E1496" s="533"/>
      <c r="F1496" s="533"/>
      <c r="G1496" s="533"/>
      <c r="H1496" s="533"/>
      <c r="I1496" s="533"/>
      <c r="J1496" s="533"/>
      <c r="K1496" s="533"/>
      <c r="L1496" s="533"/>
      <c r="M1496" s="533"/>
      <c r="N1496" s="532"/>
      <c r="O1496" s="350"/>
      <c r="P1496" s="464"/>
      <c r="Q1496" s="464"/>
      <c r="R1496" s="464"/>
      <c r="S1496" s="464"/>
      <c r="T1496" s="464"/>
      <c r="U1496" s="464"/>
      <c r="V1496" s="464"/>
    </row>
    <row r="1497" spans="1:22">
      <c r="A1497" s="531"/>
      <c r="B1497" s="532"/>
      <c r="C1497" s="350"/>
      <c r="D1497" s="350"/>
      <c r="E1497" s="533"/>
      <c r="F1497" s="533"/>
      <c r="G1497" s="533"/>
      <c r="H1497" s="533"/>
      <c r="I1497" s="533"/>
      <c r="J1497" s="533"/>
      <c r="K1497" s="533"/>
      <c r="L1497" s="533"/>
      <c r="M1497" s="533"/>
      <c r="N1497" s="532"/>
      <c r="O1497" s="350"/>
      <c r="P1497" s="464"/>
      <c r="Q1497" s="464"/>
      <c r="R1497" s="464"/>
      <c r="S1497" s="464"/>
      <c r="T1497" s="464"/>
      <c r="U1497" s="464"/>
      <c r="V1497" s="464"/>
    </row>
    <row r="1498" spans="1:22">
      <c r="A1498" s="531"/>
      <c r="B1498" s="532"/>
      <c r="C1498" s="350"/>
      <c r="D1498" s="350"/>
      <c r="E1498" s="533"/>
      <c r="F1498" s="533"/>
      <c r="G1498" s="533"/>
      <c r="H1498" s="533"/>
      <c r="I1498" s="533"/>
      <c r="J1498" s="533"/>
      <c r="K1498" s="533"/>
      <c r="L1498" s="533"/>
      <c r="M1498" s="533"/>
      <c r="N1498" s="532"/>
      <c r="O1498" s="350"/>
      <c r="P1498" s="464"/>
      <c r="Q1498" s="464"/>
      <c r="R1498" s="464"/>
      <c r="S1498" s="464"/>
      <c r="T1498" s="464"/>
      <c r="U1498" s="464"/>
      <c r="V1498" s="464"/>
    </row>
    <row r="1499" spans="1:22">
      <c r="A1499" s="531"/>
      <c r="B1499" s="532"/>
      <c r="C1499" s="350"/>
      <c r="D1499" s="350"/>
      <c r="E1499" s="533"/>
      <c r="F1499" s="533"/>
      <c r="G1499" s="533"/>
      <c r="H1499" s="533"/>
      <c r="I1499" s="533"/>
      <c r="J1499" s="533"/>
      <c r="K1499" s="533"/>
      <c r="L1499" s="533"/>
      <c r="M1499" s="533"/>
      <c r="N1499" s="532"/>
      <c r="O1499" s="350"/>
      <c r="P1499" s="464"/>
      <c r="Q1499" s="464"/>
      <c r="R1499" s="464"/>
      <c r="S1499" s="464"/>
      <c r="T1499" s="464"/>
      <c r="U1499" s="464"/>
      <c r="V1499" s="464"/>
    </row>
    <row r="1500" spans="1:22">
      <c r="A1500" s="531"/>
      <c r="B1500" s="532"/>
      <c r="C1500" s="350"/>
      <c r="D1500" s="350"/>
      <c r="E1500" s="533"/>
      <c r="F1500" s="533"/>
      <c r="G1500" s="533"/>
      <c r="H1500" s="533"/>
      <c r="I1500" s="533"/>
      <c r="J1500" s="533"/>
      <c r="K1500" s="533"/>
      <c r="L1500" s="533"/>
      <c r="M1500" s="533"/>
      <c r="N1500" s="532"/>
      <c r="O1500" s="350"/>
      <c r="P1500" s="464"/>
      <c r="Q1500" s="464"/>
      <c r="R1500" s="464"/>
      <c r="S1500" s="464"/>
      <c r="T1500" s="464"/>
      <c r="U1500" s="464"/>
      <c r="V1500" s="464"/>
    </row>
    <row r="1501" spans="1:22">
      <c r="A1501" s="531"/>
      <c r="B1501" s="532"/>
      <c r="C1501" s="350"/>
      <c r="D1501" s="350"/>
      <c r="E1501" s="533"/>
      <c r="F1501" s="533"/>
      <c r="G1501" s="533"/>
      <c r="H1501" s="533"/>
      <c r="I1501" s="533"/>
      <c r="J1501" s="533"/>
      <c r="K1501" s="533"/>
      <c r="L1501" s="533"/>
      <c r="M1501" s="533"/>
      <c r="N1501" s="532"/>
      <c r="O1501" s="350"/>
      <c r="P1501" s="464"/>
      <c r="Q1501" s="464"/>
      <c r="R1501" s="464"/>
      <c r="S1501" s="464"/>
      <c r="T1501" s="464"/>
      <c r="U1501" s="464"/>
      <c r="V1501" s="464"/>
    </row>
    <row r="1502" spans="1:22">
      <c r="A1502" s="531"/>
      <c r="B1502" s="532"/>
      <c r="C1502" s="350"/>
      <c r="D1502" s="350"/>
      <c r="E1502" s="533"/>
      <c r="F1502" s="533"/>
      <c r="G1502" s="533"/>
      <c r="H1502" s="533"/>
      <c r="I1502" s="533"/>
      <c r="J1502" s="533"/>
      <c r="K1502" s="533"/>
      <c r="L1502" s="533"/>
      <c r="M1502" s="533"/>
      <c r="N1502" s="532"/>
      <c r="O1502" s="350"/>
      <c r="P1502" s="464"/>
      <c r="Q1502" s="464"/>
      <c r="R1502" s="464"/>
      <c r="S1502" s="464"/>
      <c r="T1502" s="464"/>
      <c r="U1502" s="464"/>
      <c r="V1502" s="464"/>
    </row>
    <row r="1503" spans="1:22">
      <c r="A1503" s="531"/>
      <c r="B1503" s="532"/>
      <c r="C1503" s="350"/>
      <c r="D1503" s="350"/>
      <c r="E1503" s="533"/>
      <c r="F1503" s="533"/>
      <c r="G1503" s="533"/>
      <c r="H1503" s="533"/>
      <c r="I1503" s="533"/>
      <c r="J1503" s="533"/>
      <c r="K1503" s="533"/>
      <c r="L1503" s="533"/>
      <c r="M1503" s="533"/>
      <c r="N1503" s="532"/>
      <c r="O1503" s="350"/>
      <c r="P1503" s="464"/>
      <c r="Q1503" s="464"/>
      <c r="R1503" s="464"/>
      <c r="S1503" s="464"/>
      <c r="T1503" s="464"/>
      <c r="U1503" s="464"/>
      <c r="V1503" s="464"/>
    </row>
    <row r="1504" spans="1:22">
      <c r="A1504" s="531"/>
      <c r="B1504" s="532"/>
      <c r="C1504" s="350"/>
      <c r="D1504" s="350"/>
      <c r="E1504" s="533"/>
      <c r="F1504" s="533"/>
      <c r="G1504" s="533"/>
      <c r="H1504" s="533"/>
      <c r="I1504" s="533"/>
      <c r="J1504" s="533"/>
      <c r="K1504" s="533"/>
      <c r="L1504" s="533"/>
      <c r="M1504" s="533"/>
      <c r="N1504" s="532"/>
      <c r="O1504" s="350"/>
      <c r="P1504" s="464"/>
      <c r="Q1504" s="464"/>
      <c r="R1504" s="464"/>
      <c r="S1504" s="464"/>
      <c r="T1504" s="464"/>
      <c r="U1504" s="464"/>
      <c r="V1504" s="464"/>
    </row>
    <row r="1505" spans="1:22">
      <c r="A1505" s="531"/>
      <c r="B1505" s="532"/>
      <c r="C1505" s="350"/>
      <c r="D1505" s="350"/>
      <c r="E1505" s="533"/>
      <c r="F1505" s="533"/>
      <c r="G1505" s="533"/>
      <c r="H1505" s="533"/>
      <c r="I1505" s="533"/>
      <c r="J1505" s="533"/>
      <c r="K1505" s="533"/>
      <c r="L1505" s="533"/>
      <c r="M1505" s="533"/>
      <c r="N1505" s="532"/>
      <c r="O1505" s="350"/>
      <c r="P1505" s="464"/>
      <c r="Q1505" s="464"/>
      <c r="R1505" s="464"/>
      <c r="S1505" s="464"/>
      <c r="T1505" s="464"/>
      <c r="U1505" s="464"/>
      <c r="V1505" s="464"/>
    </row>
    <row r="1506" spans="1:22">
      <c r="A1506" s="531"/>
      <c r="B1506" s="532"/>
      <c r="C1506" s="350"/>
      <c r="D1506" s="350"/>
      <c r="E1506" s="533"/>
      <c r="F1506" s="533"/>
      <c r="G1506" s="533"/>
      <c r="H1506" s="533"/>
      <c r="I1506" s="533"/>
      <c r="J1506" s="533"/>
      <c r="K1506" s="533"/>
      <c r="L1506" s="533"/>
      <c r="M1506" s="533"/>
      <c r="N1506" s="532"/>
      <c r="O1506" s="350"/>
      <c r="P1506" s="464"/>
      <c r="Q1506" s="464"/>
      <c r="R1506" s="464"/>
      <c r="S1506" s="464"/>
      <c r="T1506" s="464"/>
      <c r="U1506" s="464"/>
      <c r="V1506" s="464"/>
    </row>
    <row r="1507" spans="1:22">
      <c r="A1507" s="531"/>
      <c r="B1507" s="532"/>
      <c r="C1507" s="350"/>
      <c r="D1507" s="350"/>
      <c r="E1507" s="533"/>
      <c r="F1507" s="533"/>
      <c r="G1507" s="533"/>
      <c r="H1507" s="533"/>
      <c r="I1507" s="533"/>
      <c r="J1507" s="533"/>
      <c r="K1507" s="533"/>
      <c r="L1507" s="533"/>
      <c r="M1507" s="533"/>
      <c r="N1507" s="532"/>
      <c r="O1507" s="350"/>
      <c r="P1507" s="464"/>
      <c r="Q1507" s="464"/>
      <c r="R1507" s="464"/>
      <c r="S1507" s="464"/>
      <c r="T1507" s="464"/>
      <c r="U1507" s="464"/>
      <c r="V1507" s="464"/>
    </row>
    <row r="1508" spans="1:22">
      <c r="A1508" s="531"/>
      <c r="B1508" s="532"/>
      <c r="C1508" s="350"/>
      <c r="D1508" s="350"/>
      <c r="E1508" s="533"/>
      <c r="F1508" s="533"/>
      <c r="G1508" s="533"/>
      <c r="H1508" s="533"/>
      <c r="I1508" s="533"/>
      <c r="J1508" s="533"/>
      <c r="K1508" s="533"/>
      <c r="L1508" s="533"/>
      <c r="M1508" s="533"/>
      <c r="N1508" s="532"/>
      <c r="O1508" s="350"/>
      <c r="P1508" s="464"/>
      <c r="Q1508" s="464"/>
      <c r="R1508" s="464"/>
      <c r="S1508" s="464"/>
      <c r="T1508" s="464"/>
      <c r="U1508" s="464"/>
      <c r="V1508" s="464"/>
    </row>
    <row r="1509" spans="1:22">
      <c r="A1509" s="531"/>
      <c r="B1509" s="532"/>
      <c r="C1509" s="350"/>
      <c r="D1509" s="350"/>
      <c r="E1509" s="533"/>
      <c r="F1509" s="533"/>
      <c r="G1509" s="533"/>
      <c r="H1509" s="533"/>
      <c r="I1509" s="533"/>
      <c r="J1509" s="533"/>
      <c r="K1509" s="533"/>
      <c r="L1509" s="533"/>
      <c r="M1509" s="533"/>
      <c r="N1509" s="532"/>
      <c r="O1509" s="350"/>
      <c r="P1509" s="464"/>
      <c r="Q1509" s="464"/>
      <c r="R1509" s="464"/>
      <c r="S1509" s="464"/>
      <c r="T1509" s="464"/>
      <c r="U1509" s="464"/>
      <c r="V1509" s="464"/>
    </row>
    <row r="1510" spans="1:22">
      <c r="A1510" s="531"/>
      <c r="B1510" s="532"/>
      <c r="C1510" s="350"/>
      <c r="D1510" s="350"/>
      <c r="E1510" s="533"/>
      <c r="F1510" s="533"/>
      <c r="G1510" s="533"/>
      <c r="H1510" s="533"/>
      <c r="I1510" s="533"/>
      <c r="J1510" s="533"/>
      <c r="K1510" s="533"/>
      <c r="L1510" s="533"/>
      <c r="M1510" s="533"/>
      <c r="N1510" s="532"/>
      <c r="O1510" s="350"/>
      <c r="P1510" s="464"/>
      <c r="Q1510" s="464"/>
      <c r="R1510" s="464"/>
      <c r="S1510" s="464"/>
      <c r="T1510" s="464"/>
      <c r="U1510" s="464"/>
      <c r="V1510" s="464"/>
    </row>
    <row r="1511" spans="1:22">
      <c r="A1511" s="531"/>
      <c r="B1511" s="532"/>
      <c r="C1511" s="350"/>
      <c r="D1511" s="350"/>
      <c r="E1511" s="533"/>
      <c r="F1511" s="533"/>
      <c r="G1511" s="533"/>
      <c r="H1511" s="533"/>
      <c r="I1511" s="533"/>
      <c r="J1511" s="533"/>
      <c r="K1511" s="533"/>
      <c r="L1511" s="533"/>
      <c r="M1511" s="533"/>
      <c r="N1511" s="532"/>
      <c r="O1511" s="350"/>
      <c r="P1511" s="464"/>
      <c r="Q1511" s="464"/>
      <c r="R1511" s="464"/>
      <c r="S1511" s="464"/>
      <c r="T1511" s="464"/>
      <c r="U1511" s="464"/>
      <c r="V1511" s="464"/>
    </row>
    <row r="1512" spans="1:22">
      <c r="A1512" s="531"/>
      <c r="B1512" s="532"/>
      <c r="C1512" s="350"/>
      <c r="D1512" s="350"/>
      <c r="E1512" s="533"/>
      <c r="F1512" s="533"/>
      <c r="G1512" s="533"/>
      <c r="H1512" s="533"/>
      <c r="I1512" s="533"/>
      <c r="J1512" s="533"/>
      <c r="K1512" s="533"/>
      <c r="L1512" s="533"/>
      <c r="M1512" s="533"/>
      <c r="N1512" s="532"/>
      <c r="O1512" s="350"/>
      <c r="P1512" s="464"/>
      <c r="Q1512" s="464"/>
      <c r="R1512" s="464"/>
      <c r="S1512" s="464"/>
      <c r="T1512" s="464"/>
      <c r="U1512" s="464"/>
      <c r="V1512" s="464"/>
    </row>
    <row r="1513" spans="1:22">
      <c r="A1513" s="531"/>
      <c r="B1513" s="532"/>
      <c r="C1513" s="350"/>
      <c r="D1513" s="350"/>
      <c r="E1513" s="533"/>
      <c r="F1513" s="533"/>
      <c r="G1513" s="533"/>
      <c r="H1513" s="533"/>
      <c r="I1513" s="533"/>
      <c r="J1513" s="533"/>
      <c r="K1513" s="533"/>
      <c r="L1513" s="533"/>
      <c r="M1513" s="533"/>
      <c r="N1513" s="532"/>
      <c r="O1513" s="350"/>
      <c r="P1513" s="464"/>
      <c r="Q1513" s="464"/>
      <c r="R1513" s="464"/>
      <c r="S1513" s="464"/>
      <c r="T1513" s="464"/>
      <c r="U1513" s="464"/>
      <c r="V1513" s="464"/>
    </row>
    <row r="1514" spans="1:22">
      <c r="A1514" s="531"/>
      <c r="B1514" s="532"/>
      <c r="C1514" s="350"/>
      <c r="D1514" s="350"/>
      <c r="E1514" s="533"/>
      <c r="F1514" s="533"/>
      <c r="G1514" s="533"/>
      <c r="H1514" s="533"/>
      <c r="I1514" s="533"/>
      <c r="J1514" s="533"/>
      <c r="K1514" s="533"/>
      <c r="L1514" s="533"/>
      <c r="M1514" s="533"/>
      <c r="N1514" s="532"/>
      <c r="O1514" s="350"/>
      <c r="P1514" s="464"/>
      <c r="Q1514" s="464"/>
      <c r="R1514" s="464"/>
      <c r="S1514" s="464"/>
      <c r="T1514" s="464"/>
      <c r="U1514" s="464"/>
      <c r="V1514" s="464"/>
    </row>
    <row r="1515" spans="1:22">
      <c r="A1515" s="531"/>
      <c r="B1515" s="532"/>
      <c r="C1515" s="350"/>
      <c r="D1515" s="350"/>
      <c r="E1515" s="533"/>
      <c r="F1515" s="533"/>
      <c r="G1515" s="533"/>
      <c r="H1515" s="533"/>
      <c r="I1515" s="533"/>
      <c r="J1515" s="533"/>
      <c r="K1515" s="533"/>
      <c r="L1515" s="533"/>
      <c r="M1515" s="533"/>
      <c r="N1515" s="532"/>
      <c r="O1515" s="350"/>
      <c r="P1515" s="464"/>
      <c r="Q1515" s="464"/>
      <c r="R1515" s="464"/>
      <c r="S1515" s="464"/>
      <c r="T1515" s="464"/>
      <c r="U1515" s="464"/>
      <c r="V1515" s="464"/>
    </row>
    <row r="1516" spans="1:22">
      <c r="A1516" s="531"/>
      <c r="B1516" s="532"/>
      <c r="C1516" s="350"/>
      <c r="D1516" s="350"/>
      <c r="E1516" s="533"/>
      <c r="F1516" s="533"/>
      <c r="G1516" s="533"/>
      <c r="H1516" s="533"/>
      <c r="I1516" s="533"/>
      <c r="J1516" s="533"/>
      <c r="K1516" s="533"/>
      <c r="L1516" s="533"/>
      <c r="M1516" s="533"/>
      <c r="N1516" s="532"/>
      <c r="O1516" s="350"/>
      <c r="P1516" s="464"/>
      <c r="Q1516" s="464"/>
      <c r="R1516" s="464"/>
      <c r="S1516" s="464"/>
      <c r="T1516" s="464"/>
      <c r="U1516" s="464"/>
      <c r="V1516" s="464"/>
    </row>
    <row r="1517" spans="1:22">
      <c r="A1517" s="531"/>
      <c r="B1517" s="532"/>
      <c r="C1517" s="350"/>
      <c r="D1517" s="350"/>
      <c r="E1517" s="533"/>
      <c r="F1517" s="533"/>
      <c r="G1517" s="533"/>
      <c r="H1517" s="533"/>
      <c r="I1517" s="533"/>
      <c r="J1517" s="533"/>
      <c r="K1517" s="533"/>
      <c r="L1517" s="533"/>
      <c r="M1517" s="533"/>
      <c r="N1517" s="532"/>
      <c r="O1517" s="350"/>
      <c r="P1517" s="464"/>
      <c r="Q1517" s="464"/>
      <c r="R1517" s="464"/>
      <c r="S1517" s="464"/>
      <c r="T1517" s="464"/>
      <c r="U1517" s="464"/>
      <c r="V1517" s="464"/>
    </row>
    <row r="1518" spans="1:22">
      <c r="A1518" s="531"/>
      <c r="B1518" s="532"/>
      <c r="C1518" s="350"/>
      <c r="D1518" s="350"/>
      <c r="E1518" s="533"/>
      <c r="F1518" s="533"/>
      <c r="G1518" s="533"/>
      <c r="H1518" s="533"/>
      <c r="I1518" s="533"/>
      <c r="J1518" s="533"/>
      <c r="K1518" s="533"/>
      <c r="L1518" s="533"/>
      <c r="M1518" s="533"/>
      <c r="N1518" s="532"/>
      <c r="O1518" s="350"/>
      <c r="P1518" s="464"/>
      <c r="Q1518" s="464"/>
      <c r="R1518" s="464"/>
      <c r="S1518" s="464"/>
      <c r="T1518" s="464"/>
      <c r="U1518" s="464"/>
      <c r="V1518" s="464"/>
    </row>
    <row r="1519" spans="1:22">
      <c r="A1519" s="531"/>
      <c r="B1519" s="532"/>
      <c r="C1519" s="350"/>
      <c r="D1519" s="350"/>
      <c r="E1519" s="533"/>
      <c r="F1519" s="533"/>
      <c r="G1519" s="533"/>
      <c r="H1519" s="533"/>
      <c r="I1519" s="533"/>
      <c r="J1519" s="533"/>
      <c r="K1519" s="533"/>
      <c r="L1519" s="533"/>
      <c r="M1519" s="533"/>
      <c r="N1519" s="532"/>
      <c r="O1519" s="350"/>
      <c r="P1519" s="464"/>
      <c r="Q1519" s="464"/>
      <c r="R1519" s="464"/>
      <c r="S1519" s="464"/>
      <c r="T1519" s="464"/>
      <c r="U1519" s="464"/>
      <c r="V1519" s="464"/>
    </row>
    <row r="1520" spans="1:22">
      <c r="A1520" s="531"/>
      <c r="B1520" s="532"/>
      <c r="C1520" s="350"/>
      <c r="D1520" s="350"/>
      <c r="E1520" s="533"/>
      <c r="F1520" s="533"/>
      <c r="G1520" s="533"/>
      <c r="H1520" s="533"/>
      <c r="I1520" s="533"/>
      <c r="J1520" s="533"/>
      <c r="K1520" s="533"/>
      <c r="L1520" s="533"/>
      <c r="M1520" s="533"/>
      <c r="N1520" s="532"/>
      <c r="O1520" s="350"/>
      <c r="P1520" s="464"/>
      <c r="Q1520" s="464"/>
      <c r="R1520" s="464"/>
      <c r="S1520" s="464"/>
      <c r="T1520" s="464"/>
      <c r="U1520" s="464"/>
      <c r="V1520" s="464"/>
    </row>
    <row r="1521" spans="1:22">
      <c r="A1521" s="531"/>
      <c r="B1521" s="532"/>
      <c r="C1521" s="350"/>
      <c r="D1521" s="350"/>
      <c r="E1521" s="533"/>
      <c r="F1521" s="533"/>
      <c r="G1521" s="533"/>
      <c r="H1521" s="533"/>
      <c r="I1521" s="533"/>
      <c r="J1521" s="533"/>
      <c r="K1521" s="533"/>
      <c r="L1521" s="533"/>
      <c r="M1521" s="533"/>
      <c r="N1521" s="532"/>
      <c r="O1521" s="350"/>
      <c r="P1521" s="464"/>
      <c r="Q1521" s="464"/>
      <c r="R1521" s="464"/>
      <c r="S1521" s="464"/>
      <c r="T1521" s="464"/>
      <c r="U1521" s="464"/>
      <c r="V1521" s="464"/>
    </row>
    <row r="1522" spans="1:22">
      <c r="A1522" s="531"/>
      <c r="B1522" s="532"/>
      <c r="C1522" s="350"/>
      <c r="D1522" s="350"/>
      <c r="E1522" s="533"/>
      <c r="F1522" s="533"/>
      <c r="G1522" s="533"/>
      <c r="H1522" s="533"/>
      <c r="I1522" s="533"/>
      <c r="J1522" s="533"/>
      <c r="K1522" s="533"/>
      <c r="L1522" s="533"/>
      <c r="M1522" s="533"/>
      <c r="N1522" s="532"/>
      <c r="O1522" s="350"/>
      <c r="P1522" s="464"/>
      <c r="Q1522" s="464"/>
      <c r="R1522" s="464"/>
      <c r="S1522" s="464"/>
      <c r="T1522" s="464"/>
      <c r="U1522" s="464"/>
      <c r="V1522" s="464"/>
    </row>
    <row r="1523" spans="1:22">
      <c r="A1523" s="531"/>
      <c r="B1523" s="532"/>
      <c r="C1523" s="350"/>
      <c r="D1523" s="350"/>
      <c r="E1523" s="533"/>
      <c r="F1523" s="533"/>
      <c r="G1523" s="533"/>
      <c r="H1523" s="533"/>
      <c r="I1523" s="533"/>
      <c r="J1523" s="533"/>
      <c r="K1523" s="533"/>
      <c r="L1523" s="533"/>
      <c r="M1523" s="533"/>
      <c r="N1523" s="532"/>
      <c r="O1523" s="350"/>
      <c r="P1523" s="464"/>
      <c r="Q1523" s="464"/>
      <c r="R1523" s="464"/>
      <c r="S1523" s="464"/>
      <c r="T1523" s="464"/>
      <c r="U1523" s="464"/>
      <c r="V1523" s="464"/>
    </row>
    <row r="1524" spans="1:22">
      <c r="A1524" s="531"/>
      <c r="B1524" s="532"/>
      <c r="C1524" s="350"/>
      <c r="D1524" s="350"/>
      <c r="E1524" s="533"/>
      <c r="F1524" s="533"/>
      <c r="G1524" s="533"/>
      <c r="H1524" s="533"/>
      <c r="I1524" s="533"/>
      <c r="J1524" s="533"/>
      <c r="K1524" s="533"/>
      <c r="L1524" s="533"/>
      <c r="M1524" s="533"/>
      <c r="N1524" s="532"/>
      <c r="O1524" s="350"/>
      <c r="P1524" s="464"/>
      <c r="Q1524" s="464"/>
      <c r="R1524" s="464"/>
      <c r="S1524" s="464"/>
      <c r="T1524" s="464"/>
      <c r="U1524" s="464"/>
      <c r="V1524" s="464"/>
    </row>
    <row r="1525" spans="1:22">
      <c r="A1525" s="531"/>
      <c r="B1525" s="532"/>
      <c r="C1525" s="350"/>
      <c r="D1525" s="350"/>
      <c r="E1525" s="533"/>
      <c r="F1525" s="533"/>
      <c r="G1525" s="533"/>
      <c r="H1525" s="533"/>
      <c r="I1525" s="533"/>
      <c r="J1525" s="533"/>
      <c r="K1525" s="533"/>
      <c r="L1525" s="533"/>
      <c r="M1525" s="533"/>
      <c r="N1525" s="532"/>
      <c r="O1525" s="350"/>
      <c r="P1525" s="464"/>
      <c r="Q1525" s="464"/>
      <c r="R1525" s="464"/>
      <c r="S1525" s="464"/>
      <c r="T1525" s="464"/>
      <c r="U1525" s="464"/>
      <c r="V1525" s="464"/>
    </row>
    <row r="1526" spans="1:22">
      <c r="A1526" s="531"/>
      <c r="B1526" s="532"/>
      <c r="C1526" s="350"/>
      <c r="D1526" s="350"/>
      <c r="E1526" s="533"/>
      <c r="F1526" s="533"/>
      <c r="G1526" s="533"/>
      <c r="H1526" s="533"/>
      <c r="I1526" s="533"/>
      <c r="J1526" s="533"/>
      <c r="K1526" s="533"/>
      <c r="L1526" s="533"/>
      <c r="M1526" s="533"/>
      <c r="N1526" s="532"/>
      <c r="O1526" s="350"/>
      <c r="P1526" s="464"/>
      <c r="Q1526" s="464"/>
      <c r="R1526" s="464"/>
      <c r="S1526" s="464"/>
      <c r="T1526" s="464"/>
      <c r="U1526" s="464"/>
      <c r="V1526" s="464"/>
    </row>
    <row r="1527" spans="1:22">
      <c r="A1527" s="531"/>
      <c r="B1527" s="532"/>
      <c r="C1527" s="350"/>
      <c r="D1527" s="350"/>
      <c r="E1527" s="533"/>
      <c r="F1527" s="533"/>
      <c r="G1527" s="533"/>
      <c r="H1527" s="533"/>
      <c r="I1527" s="533"/>
      <c r="J1527" s="533"/>
      <c r="K1527" s="533"/>
      <c r="L1527" s="533"/>
      <c r="M1527" s="533"/>
      <c r="N1527" s="532"/>
      <c r="O1527" s="350"/>
      <c r="P1527" s="464"/>
      <c r="Q1527" s="464"/>
      <c r="R1527" s="464"/>
      <c r="S1527" s="464"/>
      <c r="T1527" s="464"/>
      <c r="U1527" s="464"/>
      <c r="V1527" s="464"/>
    </row>
    <row r="1528" spans="1:22">
      <c r="A1528" s="531"/>
      <c r="B1528" s="532"/>
      <c r="C1528" s="350"/>
      <c r="D1528" s="350"/>
      <c r="E1528" s="533"/>
      <c r="F1528" s="533"/>
      <c r="G1528" s="533"/>
      <c r="H1528" s="533"/>
      <c r="I1528" s="533"/>
      <c r="J1528" s="533"/>
      <c r="K1528" s="533"/>
      <c r="L1528" s="533"/>
      <c r="M1528" s="533"/>
      <c r="N1528" s="532"/>
      <c r="O1528" s="350"/>
      <c r="P1528" s="464"/>
      <c r="Q1528" s="464"/>
      <c r="R1528" s="464"/>
      <c r="S1528" s="464"/>
      <c r="T1528" s="464"/>
      <c r="U1528" s="464"/>
      <c r="V1528" s="464"/>
    </row>
    <row r="1529" spans="1:22">
      <c r="A1529" s="531"/>
      <c r="B1529" s="532"/>
      <c r="C1529" s="350"/>
      <c r="D1529" s="350"/>
      <c r="E1529" s="533"/>
      <c r="F1529" s="533"/>
      <c r="G1529" s="533"/>
      <c r="H1529" s="533"/>
      <c r="I1529" s="533"/>
      <c r="J1529" s="533"/>
      <c r="K1529" s="533"/>
      <c r="L1529" s="533"/>
      <c r="M1529" s="533"/>
      <c r="N1529" s="532"/>
      <c r="O1529" s="350"/>
      <c r="P1529" s="464"/>
      <c r="Q1529" s="464"/>
      <c r="R1529" s="464"/>
      <c r="S1529" s="464"/>
      <c r="T1529" s="464"/>
      <c r="U1529" s="464"/>
      <c r="V1529" s="464"/>
    </row>
    <row r="1530" spans="1:22">
      <c r="A1530" s="531"/>
      <c r="B1530" s="532"/>
      <c r="C1530" s="350"/>
      <c r="D1530" s="350"/>
      <c r="E1530" s="533"/>
      <c r="F1530" s="533"/>
      <c r="G1530" s="533"/>
      <c r="H1530" s="533"/>
      <c r="I1530" s="533"/>
      <c r="J1530" s="533"/>
      <c r="K1530" s="533"/>
      <c r="L1530" s="533"/>
      <c r="M1530" s="533"/>
      <c r="N1530" s="532"/>
      <c r="O1530" s="350"/>
      <c r="P1530" s="464"/>
      <c r="Q1530" s="464"/>
      <c r="R1530" s="464"/>
      <c r="S1530" s="464"/>
      <c r="T1530" s="464"/>
      <c r="U1530" s="464"/>
      <c r="V1530" s="464"/>
    </row>
    <row r="1531" spans="1:22">
      <c r="A1531" s="531"/>
      <c r="B1531" s="532"/>
      <c r="C1531" s="350"/>
      <c r="D1531" s="350"/>
      <c r="E1531" s="533"/>
      <c r="F1531" s="533"/>
      <c r="G1531" s="533"/>
      <c r="H1531" s="533"/>
      <c r="I1531" s="533"/>
      <c r="J1531" s="533"/>
      <c r="K1531" s="533"/>
      <c r="L1531" s="533"/>
      <c r="M1531" s="533"/>
      <c r="N1531" s="532"/>
      <c r="O1531" s="350"/>
      <c r="P1531" s="464"/>
      <c r="Q1531" s="464"/>
      <c r="R1531" s="464"/>
      <c r="S1531" s="464"/>
      <c r="T1531" s="464"/>
      <c r="U1531" s="464"/>
      <c r="V1531" s="464"/>
    </row>
    <row r="1532" spans="1:22">
      <c r="A1532" s="531"/>
      <c r="B1532" s="532"/>
      <c r="C1532" s="350"/>
      <c r="D1532" s="350"/>
      <c r="E1532" s="533"/>
      <c r="F1532" s="533"/>
      <c r="G1532" s="533"/>
      <c r="H1532" s="533"/>
      <c r="I1532" s="533"/>
      <c r="J1532" s="533"/>
      <c r="K1532" s="533"/>
      <c r="L1532" s="533"/>
      <c r="M1532" s="533"/>
      <c r="N1532" s="532"/>
      <c r="O1532" s="350"/>
      <c r="P1532" s="464"/>
      <c r="Q1532" s="464"/>
      <c r="R1532" s="464"/>
      <c r="S1532" s="464"/>
      <c r="T1532" s="464"/>
      <c r="U1532" s="464"/>
      <c r="V1532" s="464"/>
    </row>
    <row r="1533" spans="1:22">
      <c r="A1533" s="531"/>
      <c r="B1533" s="532"/>
      <c r="C1533" s="350"/>
      <c r="D1533" s="350"/>
      <c r="E1533" s="533"/>
      <c r="F1533" s="533"/>
      <c r="G1533" s="533"/>
      <c r="H1533" s="533"/>
      <c r="I1533" s="533"/>
      <c r="J1533" s="533"/>
      <c r="K1533" s="533"/>
      <c r="L1533" s="533"/>
      <c r="M1533" s="533"/>
      <c r="N1533" s="532"/>
      <c r="O1533" s="350"/>
      <c r="P1533" s="464"/>
      <c r="Q1533" s="464"/>
      <c r="R1533" s="464"/>
      <c r="S1533" s="464"/>
      <c r="T1533" s="464"/>
      <c r="U1533" s="464"/>
      <c r="V1533" s="464"/>
    </row>
    <row r="1534" spans="1:22">
      <c r="A1534" s="531"/>
      <c r="B1534" s="532"/>
      <c r="C1534" s="350"/>
      <c r="D1534" s="350"/>
      <c r="E1534" s="533"/>
      <c r="F1534" s="533"/>
      <c r="G1534" s="533"/>
      <c r="H1534" s="533"/>
      <c r="I1534" s="533"/>
      <c r="J1534" s="533"/>
      <c r="K1534" s="533"/>
      <c r="L1534" s="533"/>
      <c r="M1534" s="533"/>
      <c r="N1534" s="532"/>
      <c r="O1534" s="350"/>
      <c r="P1534" s="464"/>
      <c r="Q1534" s="464"/>
      <c r="R1534" s="464"/>
      <c r="S1534" s="464"/>
      <c r="T1534" s="464"/>
      <c r="U1534" s="464"/>
      <c r="V1534" s="464"/>
    </row>
    <row r="1535" spans="1:22">
      <c r="A1535" s="531"/>
      <c r="B1535" s="532"/>
      <c r="C1535" s="350"/>
      <c r="D1535" s="350"/>
      <c r="E1535" s="533"/>
      <c r="F1535" s="533"/>
      <c r="G1535" s="533"/>
      <c r="H1535" s="533"/>
      <c r="I1535" s="533"/>
      <c r="J1535" s="533"/>
      <c r="K1535" s="533"/>
      <c r="L1535" s="533"/>
      <c r="M1535" s="533"/>
      <c r="N1535" s="532"/>
      <c r="O1535" s="350"/>
      <c r="P1535" s="464"/>
      <c r="Q1535" s="464"/>
      <c r="R1535" s="464"/>
      <c r="S1535" s="464"/>
      <c r="T1535" s="464"/>
      <c r="U1535" s="464"/>
      <c r="V1535" s="464"/>
    </row>
    <row r="1536" spans="1:22">
      <c r="A1536" s="531"/>
      <c r="B1536" s="532"/>
      <c r="C1536" s="350"/>
      <c r="D1536" s="350"/>
      <c r="E1536" s="533"/>
      <c r="F1536" s="533"/>
      <c r="G1536" s="533"/>
      <c r="H1536" s="533"/>
      <c r="I1536" s="533"/>
      <c r="J1536" s="533"/>
      <c r="K1536" s="533"/>
      <c r="L1536" s="533"/>
      <c r="M1536" s="533"/>
      <c r="N1536" s="532"/>
      <c r="O1536" s="350"/>
      <c r="P1536" s="464"/>
      <c r="Q1536" s="464"/>
      <c r="R1536" s="464"/>
      <c r="S1536" s="464"/>
      <c r="T1536" s="464"/>
      <c r="U1536" s="464"/>
      <c r="V1536" s="464"/>
    </row>
    <row r="1537" spans="1:22">
      <c r="A1537" s="531"/>
      <c r="B1537" s="532"/>
      <c r="C1537" s="350"/>
      <c r="D1537" s="350"/>
      <c r="E1537" s="533"/>
      <c r="F1537" s="533"/>
      <c r="G1537" s="533"/>
      <c r="H1537" s="533"/>
      <c r="I1537" s="533"/>
      <c r="J1537" s="533"/>
      <c r="K1537" s="533"/>
      <c r="L1537" s="533"/>
      <c r="M1537" s="533"/>
      <c r="N1537" s="532"/>
      <c r="O1537" s="350"/>
      <c r="P1537" s="464"/>
      <c r="Q1537" s="464"/>
      <c r="R1537" s="464"/>
      <c r="S1537" s="464"/>
      <c r="T1537" s="464"/>
      <c r="U1537" s="464"/>
      <c r="V1537" s="464"/>
    </row>
    <row r="1538" spans="1:22">
      <c r="A1538" s="531"/>
      <c r="B1538" s="532"/>
      <c r="C1538" s="350"/>
      <c r="D1538" s="350"/>
      <c r="E1538" s="533"/>
      <c r="F1538" s="533"/>
      <c r="G1538" s="533"/>
      <c r="H1538" s="533"/>
      <c r="I1538" s="533"/>
      <c r="J1538" s="533"/>
      <c r="K1538" s="533"/>
      <c r="L1538" s="533"/>
      <c r="M1538" s="533"/>
      <c r="N1538" s="532"/>
      <c r="O1538" s="350"/>
      <c r="P1538" s="464"/>
      <c r="Q1538" s="464"/>
      <c r="R1538" s="464"/>
      <c r="S1538" s="464"/>
      <c r="T1538" s="464"/>
      <c r="U1538" s="464"/>
      <c r="V1538" s="464"/>
    </row>
    <row r="1539" spans="1:22">
      <c r="A1539" s="531"/>
      <c r="B1539" s="532"/>
      <c r="C1539" s="350"/>
      <c r="D1539" s="350"/>
      <c r="E1539" s="533"/>
      <c r="F1539" s="533"/>
      <c r="G1539" s="533"/>
      <c r="H1539" s="533"/>
      <c r="I1539" s="533"/>
      <c r="J1539" s="533"/>
      <c r="K1539" s="533"/>
      <c r="L1539" s="533"/>
      <c r="M1539" s="533"/>
      <c r="N1539" s="532"/>
      <c r="O1539" s="350"/>
      <c r="P1539" s="464"/>
      <c r="Q1539" s="464"/>
      <c r="R1539" s="464"/>
      <c r="S1539" s="464"/>
      <c r="T1539" s="464"/>
      <c r="U1539" s="464"/>
      <c r="V1539" s="464"/>
    </row>
    <row r="1540" spans="1:22">
      <c r="A1540" s="531"/>
      <c r="B1540" s="532"/>
      <c r="C1540" s="350"/>
      <c r="D1540" s="350"/>
      <c r="E1540" s="533"/>
      <c r="F1540" s="533"/>
      <c r="G1540" s="533"/>
      <c r="H1540" s="533"/>
      <c r="I1540" s="533"/>
      <c r="J1540" s="533"/>
      <c r="K1540" s="533"/>
      <c r="L1540" s="533"/>
      <c r="M1540" s="533"/>
      <c r="N1540" s="532"/>
      <c r="O1540" s="350"/>
      <c r="P1540" s="464"/>
      <c r="Q1540" s="464"/>
      <c r="R1540" s="464"/>
      <c r="S1540" s="464"/>
      <c r="T1540" s="464"/>
      <c r="U1540" s="464"/>
      <c r="V1540" s="464"/>
    </row>
    <row r="1541" spans="1:22">
      <c r="A1541" s="531"/>
      <c r="B1541" s="532"/>
      <c r="C1541" s="350"/>
      <c r="D1541" s="350"/>
      <c r="E1541" s="533"/>
      <c r="F1541" s="533"/>
      <c r="G1541" s="533"/>
      <c r="H1541" s="533"/>
      <c r="I1541" s="533"/>
      <c r="J1541" s="533"/>
      <c r="K1541" s="533"/>
      <c r="L1541" s="533"/>
      <c r="M1541" s="533"/>
      <c r="N1541" s="532"/>
      <c r="O1541" s="350"/>
      <c r="P1541" s="464"/>
      <c r="Q1541" s="464"/>
      <c r="R1541" s="464"/>
      <c r="S1541" s="464"/>
      <c r="T1541" s="464"/>
      <c r="U1541" s="464"/>
      <c r="V1541" s="464"/>
    </row>
    <row r="1542" spans="1:22">
      <c r="A1542" s="531"/>
      <c r="B1542" s="532"/>
      <c r="C1542" s="350"/>
      <c r="D1542" s="350"/>
      <c r="E1542" s="533"/>
      <c r="F1542" s="533"/>
      <c r="G1542" s="533"/>
      <c r="H1542" s="533"/>
      <c r="I1542" s="533"/>
      <c r="J1542" s="533"/>
      <c r="K1542" s="533"/>
      <c r="L1542" s="533"/>
      <c r="M1542" s="533"/>
      <c r="N1542" s="532"/>
      <c r="O1542" s="350"/>
      <c r="P1542" s="464"/>
      <c r="Q1542" s="464"/>
      <c r="R1542" s="464"/>
      <c r="S1542" s="464"/>
      <c r="T1542" s="464"/>
      <c r="U1542" s="464"/>
      <c r="V1542" s="464"/>
    </row>
    <row r="1543" spans="1:22">
      <c r="A1543" s="531"/>
      <c r="B1543" s="532"/>
      <c r="C1543" s="350"/>
      <c r="D1543" s="350"/>
      <c r="E1543" s="533"/>
      <c r="F1543" s="533"/>
      <c r="G1543" s="533"/>
      <c r="H1543" s="533"/>
      <c r="I1543" s="533"/>
      <c r="J1543" s="533"/>
      <c r="K1543" s="533"/>
      <c r="L1543" s="533"/>
      <c r="M1543" s="533"/>
      <c r="N1543" s="532"/>
      <c r="O1543" s="350"/>
      <c r="P1543" s="464"/>
      <c r="Q1543" s="464"/>
      <c r="R1543" s="464"/>
      <c r="S1543" s="464"/>
      <c r="T1543" s="464"/>
      <c r="U1543" s="464"/>
      <c r="V1543" s="464"/>
    </row>
    <row r="1544" spans="1:22">
      <c r="A1544" s="531"/>
      <c r="B1544" s="532"/>
      <c r="C1544" s="350"/>
      <c r="D1544" s="350"/>
      <c r="E1544" s="533"/>
      <c r="F1544" s="533"/>
      <c r="G1544" s="533"/>
      <c r="H1544" s="533"/>
      <c r="I1544" s="533"/>
      <c r="J1544" s="533"/>
      <c r="K1544" s="533"/>
      <c r="L1544" s="533"/>
      <c r="M1544" s="533"/>
      <c r="N1544" s="532"/>
      <c r="O1544" s="350"/>
      <c r="P1544" s="464"/>
      <c r="Q1544" s="464"/>
      <c r="R1544" s="464"/>
      <c r="S1544" s="464"/>
      <c r="T1544" s="464"/>
      <c r="U1544" s="464"/>
      <c r="V1544" s="464"/>
    </row>
    <row r="1545" spans="1:22">
      <c r="A1545" s="531"/>
      <c r="B1545" s="532"/>
      <c r="C1545" s="350"/>
      <c r="D1545" s="350"/>
      <c r="E1545" s="533"/>
      <c r="F1545" s="533"/>
      <c r="G1545" s="533"/>
      <c r="H1545" s="533"/>
      <c r="I1545" s="533"/>
      <c r="J1545" s="533"/>
      <c r="K1545" s="533"/>
      <c r="L1545" s="533"/>
      <c r="M1545" s="533"/>
      <c r="N1545" s="532"/>
      <c r="O1545" s="350"/>
      <c r="P1545" s="464"/>
      <c r="Q1545" s="464"/>
      <c r="R1545" s="464"/>
      <c r="S1545" s="464"/>
      <c r="T1545" s="464"/>
      <c r="U1545" s="464"/>
      <c r="V1545" s="464"/>
    </row>
    <row r="1546" spans="1:22">
      <c r="A1546" s="531"/>
      <c r="B1546" s="532"/>
      <c r="C1546" s="350"/>
      <c r="D1546" s="350"/>
      <c r="E1546" s="533"/>
      <c r="F1546" s="533"/>
      <c r="G1546" s="533"/>
      <c r="H1546" s="533"/>
      <c r="I1546" s="533"/>
      <c r="J1546" s="533"/>
      <c r="K1546" s="533"/>
      <c r="L1546" s="533"/>
      <c r="M1546" s="533"/>
      <c r="N1546" s="532"/>
      <c r="O1546" s="350"/>
      <c r="P1546" s="464"/>
      <c r="Q1546" s="464"/>
      <c r="R1546" s="464"/>
      <c r="S1546" s="464"/>
      <c r="T1546" s="464"/>
      <c r="U1546" s="464"/>
      <c r="V1546" s="464"/>
    </row>
    <row r="1547" spans="1:22">
      <c r="A1547" s="531"/>
      <c r="B1547" s="532"/>
      <c r="C1547" s="350"/>
      <c r="D1547" s="350"/>
      <c r="E1547" s="533"/>
      <c r="F1547" s="533"/>
      <c r="G1547" s="533"/>
      <c r="H1547" s="533"/>
      <c r="I1547" s="533"/>
      <c r="J1547" s="533"/>
      <c r="K1547" s="533"/>
      <c r="L1547" s="533"/>
      <c r="M1547" s="533"/>
      <c r="N1547" s="532"/>
      <c r="O1547" s="350"/>
      <c r="P1547" s="464"/>
      <c r="Q1547" s="464"/>
      <c r="R1547" s="464"/>
      <c r="S1547" s="464"/>
      <c r="T1547" s="464"/>
      <c r="U1547" s="464"/>
      <c r="V1547" s="464"/>
    </row>
    <row r="1548" spans="1:22">
      <c r="A1548" s="531"/>
      <c r="B1548" s="532"/>
      <c r="C1548" s="350"/>
      <c r="D1548" s="350"/>
      <c r="E1548" s="533"/>
      <c r="F1548" s="533"/>
      <c r="G1548" s="533"/>
      <c r="H1548" s="533"/>
      <c r="I1548" s="533"/>
      <c r="J1548" s="533"/>
      <c r="K1548" s="533"/>
      <c r="L1548" s="533"/>
      <c r="M1548" s="533"/>
      <c r="N1548" s="532"/>
      <c r="O1548" s="350"/>
      <c r="P1548" s="464"/>
      <c r="Q1548" s="464"/>
      <c r="R1548" s="464"/>
      <c r="S1548" s="464"/>
      <c r="T1548" s="464"/>
      <c r="U1548" s="464"/>
      <c r="V1548" s="464"/>
    </row>
    <row r="1549" spans="1:22">
      <c r="A1549" s="531"/>
      <c r="B1549" s="532"/>
      <c r="C1549" s="350"/>
      <c r="D1549" s="350"/>
      <c r="E1549" s="533"/>
      <c r="F1549" s="533"/>
      <c r="G1549" s="533"/>
      <c r="H1549" s="533"/>
      <c r="I1549" s="533"/>
      <c r="J1549" s="533"/>
      <c r="K1549" s="533"/>
      <c r="L1549" s="533"/>
      <c r="M1549" s="533"/>
      <c r="N1549" s="532"/>
      <c r="O1549" s="350"/>
      <c r="P1549" s="464"/>
      <c r="Q1549" s="464"/>
      <c r="R1549" s="464"/>
      <c r="S1549" s="464"/>
      <c r="T1549" s="464"/>
      <c r="U1549" s="464"/>
      <c r="V1549" s="464"/>
    </row>
    <row r="1550" spans="1:22">
      <c r="A1550" s="531"/>
      <c r="B1550" s="532"/>
      <c r="C1550" s="350"/>
      <c r="D1550" s="350"/>
      <c r="E1550" s="533"/>
      <c r="F1550" s="533"/>
      <c r="G1550" s="533"/>
      <c r="H1550" s="533"/>
      <c r="I1550" s="533"/>
      <c r="J1550" s="533"/>
      <c r="K1550" s="533"/>
      <c r="L1550" s="533"/>
      <c r="M1550" s="533"/>
      <c r="N1550" s="532"/>
      <c r="O1550" s="350"/>
      <c r="P1550" s="464"/>
      <c r="Q1550" s="464"/>
      <c r="R1550" s="464"/>
      <c r="S1550" s="464"/>
      <c r="T1550" s="464"/>
      <c r="U1550" s="464"/>
      <c r="V1550" s="464"/>
    </row>
    <row r="1551" spans="1:22">
      <c r="A1551" s="531"/>
      <c r="B1551" s="532"/>
      <c r="C1551" s="350"/>
      <c r="D1551" s="350"/>
      <c r="E1551" s="533"/>
      <c r="F1551" s="533"/>
      <c r="G1551" s="533"/>
      <c r="H1551" s="533"/>
      <c r="I1551" s="533"/>
      <c r="J1551" s="533"/>
      <c r="K1551" s="533"/>
      <c r="L1551" s="533"/>
      <c r="M1551" s="533"/>
      <c r="N1551" s="532"/>
      <c r="O1551" s="350"/>
      <c r="P1551" s="464"/>
      <c r="Q1551" s="464"/>
      <c r="R1551" s="464"/>
      <c r="S1551" s="464"/>
      <c r="T1551" s="464"/>
      <c r="U1551" s="464"/>
      <c r="V1551" s="464"/>
    </row>
    <row r="1552" spans="1:22">
      <c r="A1552" s="531"/>
      <c r="B1552" s="532"/>
      <c r="C1552" s="350"/>
      <c r="D1552" s="350"/>
      <c r="E1552" s="533"/>
      <c r="F1552" s="533"/>
      <c r="G1552" s="533"/>
      <c r="H1552" s="533"/>
      <c r="I1552" s="533"/>
      <c r="J1552" s="533"/>
      <c r="K1552" s="533"/>
      <c r="L1552" s="533"/>
      <c r="M1552" s="533"/>
      <c r="N1552" s="532"/>
      <c r="O1552" s="350"/>
      <c r="P1552" s="464"/>
      <c r="Q1552" s="464"/>
      <c r="R1552" s="464"/>
      <c r="S1552" s="464"/>
      <c r="T1552" s="464"/>
      <c r="U1552" s="464"/>
      <c r="V1552" s="464"/>
    </row>
    <row r="1553" spans="1:22">
      <c r="A1553" s="531"/>
      <c r="B1553" s="532"/>
      <c r="C1553" s="350"/>
      <c r="D1553" s="350"/>
      <c r="E1553" s="533"/>
      <c r="F1553" s="533"/>
      <c r="G1553" s="533"/>
      <c r="H1553" s="533"/>
      <c r="I1553" s="533"/>
      <c r="J1553" s="533"/>
      <c r="K1553" s="533"/>
      <c r="L1553" s="533"/>
      <c r="M1553" s="533"/>
      <c r="N1553" s="532"/>
      <c r="O1553" s="350"/>
      <c r="P1553" s="464"/>
      <c r="Q1553" s="464"/>
      <c r="R1553" s="464"/>
      <c r="S1553" s="464"/>
      <c r="T1553" s="464"/>
      <c r="U1553" s="464"/>
      <c r="V1553" s="464"/>
    </row>
    <row r="1554" spans="1:22">
      <c r="A1554" s="531"/>
      <c r="B1554" s="532"/>
      <c r="C1554" s="350"/>
      <c r="D1554" s="350"/>
      <c r="E1554" s="533"/>
      <c r="F1554" s="533"/>
      <c r="G1554" s="533"/>
      <c r="H1554" s="533"/>
      <c r="I1554" s="533"/>
      <c r="J1554" s="533"/>
      <c r="K1554" s="533"/>
      <c r="L1554" s="533"/>
      <c r="M1554" s="533"/>
      <c r="N1554" s="532"/>
      <c r="O1554" s="350"/>
      <c r="P1554" s="464"/>
      <c r="Q1554" s="464"/>
      <c r="R1554" s="464"/>
      <c r="S1554" s="464"/>
      <c r="T1554" s="464"/>
      <c r="U1554" s="464"/>
      <c r="V1554" s="464"/>
    </row>
    <row r="1555" spans="1:22">
      <c r="A1555" s="531"/>
      <c r="B1555" s="532"/>
      <c r="C1555" s="350"/>
      <c r="D1555" s="350"/>
      <c r="E1555" s="533"/>
      <c r="F1555" s="533"/>
      <c r="G1555" s="533"/>
      <c r="H1555" s="533"/>
      <c r="I1555" s="533"/>
      <c r="J1555" s="533"/>
      <c r="K1555" s="533"/>
      <c r="L1555" s="533"/>
      <c r="M1555" s="533"/>
      <c r="N1555" s="532"/>
      <c r="O1555" s="350"/>
      <c r="P1555" s="464"/>
      <c r="Q1555" s="464"/>
      <c r="R1555" s="464"/>
      <c r="S1555" s="464"/>
      <c r="T1555" s="464"/>
      <c r="U1555" s="464"/>
      <c r="V1555" s="464"/>
    </row>
    <row r="1556" spans="1:22">
      <c r="A1556" s="531"/>
      <c r="B1556" s="532"/>
      <c r="C1556" s="350"/>
      <c r="D1556" s="350"/>
      <c r="E1556" s="533"/>
      <c r="F1556" s="533"/>
      <c r="G1556" s="533"/>
      <c r="H1556" s="533"/>
      <c r="I1556" s="533"/>
      <c r="J1556" s="533"/>
      <c r="K1556" s="533"/>
      <c r="L1556" s="533"/>
      <c r="M1556" s="533"/>
      <c r="N1556" s="532"/>
      <c r="O1556" s="350"/>
      <c r="P1556" s="464"/>
      <c r="Q1556" s="464"/>
      <c r="R1556" s="464"/>
      <c r="S1556" s="464"/>
      <c r="T1556" s="464"/>
      <c r="U1556" s="464"/>
      <c r="V1556" s="464"/>
    </row>
    <row r="1557" spans="1:22">
      <c r="A1557" s="531"/>
      <c r="B1557" s="532"/>
      <c r="C1557" s="350"/>
      <c r="D1557" s="350"/>
      <c r="E1557" s="533"/>
      <c r="F1557" s="533"/>
      <c r="G1557" s="533"/>
      <c r="H1557" s="533"/>
      <c r="I1557" s="533"/>
      <c r="J1557" s="533"/>
      <c r="K1557" s="533"/>
      <c r="L1557" s="533"/>
      <c r="M1557" s="533"/>
      <c r="N1557" s="532"/>
      <c r="O1557" s="350"/>
      <c r="P1557" s="464"/>
      <c r="Q1557" s="464"/>
      <c r="R1557" s="464"/>
      <c r="S1557" s="464"/>
      <c r="T1557" s="464"/>
      <c r="U1557" s="464"/>
      <c r="V1557" s="464"/>
    </row>
    <row r="1558" spans="1:22">
      <c r="A1558" s="531"/>
      <c r="B1558" s="532"/>
      <c r="C1558" s="350"/>
      <c r="D1558" s="350"/>
      <c r="E1558" s="533"/>
      <c r="F1558" s="533"/>
      <c r="G1558" s="533"/>
      <c r="H1558" s="533"/>
      <c r="I1558" s="533"/>
      <c r="J1558" s="533"/>
      <c r="K1558" s="533"/>
      <c r="L1558" s="533"/>
      <c r="M1558" s="533"/>
      <c r="N1558" s="532"/>
      <c r="O1558" s="350"/>
      <c r="P1558" s="464"/>
      <c r="Q1558" s="464"/>
      <c r="R1558" s="464"/>
      <c r="S1558" s="464"/>
      <c r="T1558" s="464"/>
      <c r="U1558" s="464"/>
      <c r="V1558" s="464"/>
    </row>
    <row r="1559" spans="1:22">
      <c r="A1559" s="531"/>
      <c r="B1559" s="532"/>
      <c r="C1559" s="350"/>
      <c r="D1559" s="350"/>
      <c r="E1559" s="533"/>
      <c r="F1559" s="533"/>
      <c r="G1559" s="533"/>
      <c r="H1559" s="533"/>
      <c r="I1559" s="533"/>
      <c r="J1559" s="533"/>
      <c r="K1559" s="533"/>
      <c r="L1559" s="533"/>
      <c r="M1559" s="533"/>
      <c r="N1559" s="532"/>
      <c r="O1559" s="350"/>
      <c r="P1559" s="464"/>
      <c r="Q1559" s="464"/>
      <c r="R1559" s="464"/>
      <c r="S1559" s="464"/>
      <c r="T1559" s="464"/>
      <c r="U1559" s="464"/>
      <c r="V1559" s="464"/>
    </row>
    <row r="1560" spans="1:22">
      <c r="A1560" s="531"/>
      <c r="B1560" s="532"/>
      <c r="C1560" s="350"/>
      <c r="D1560" s="350"/>
      <c r="E1560" s="533"/>
      <c r="F1560" s="533"/>
      <c r="G1560" s="533"/>
      <c r="H1560" s="533"/>
      <c r="I1560" s="533"/>
      <c r="J1560" s="533"/>
      <c r="K1560" s="533"/>
      <c r="L1560" s="533"/>
      <c r="M1560" s="533"/>
      <c r="N1560" s="532"/>
      <c r="O1560" s="350"/>
      <c r="P1560" s="464"/>
      <c r="Q1560" s="464"/>
      <c r="R1560" s="464"/>
      <c r="S1560" s="464"/>
      <c r="T1560" s="464"/>
      <c r="U1560" s="464"/>
      <c r="V1560" s="464"/>
    </row>
    <row r="1561" spans="1:22">
      <c r="A1561" s="531"/>
      <c r="B1561" s="532"/>
      <c r="C1561" s="350"/>
      <c r="D1561" s="350"/>
      <c r="E1561" s="533"/>
      <c r="F1561" s="533"/>
      <c r="G1561" s="533"/>
      <c r="H1561" s="533"/>
      <c r="I1561" s="533"/>
      <c r="J1561" s="533"/>
      <c r="K1561" s="533"/>
      <c r="L1561" s="533"/>
      <c r="M1561" s="533"/>
      <c r="N1561" s="532"/>
      <c r="O1561" s="350"/>
      <c r="P1561" s="464"/>
      <c r="Q1561" s="464"/>
      <c r="R1561" s="464"/>
      <c r="S1561" s="464"/>
      <c r="T1561" s="464"/>
      <c r="U1561" s="464"/>
      <c r="V1561" s="464"/>
    </row>
    <row r="1562" spans="1:22">
      <c r="A1562" s="531"/>
      <c r="B1562" s="532"/>
      <c r="C1562" s="350"/>
      <c r="D1562" s="350"/>
      <c r="E1562" s="533"/>
      <c r="F1562" s="533"/>
      <c r="G1562" s="533"/>
      <c r="H1562" s="533"/>
      <c r="I1562" s="533"/>
      <c r="J1562" s="533"/>
      <c r="K1562" s="533"/>
      <c r="L1562" s="533"/>
      <c r="M1562" s="533"/>
      <c r="N1562" s="532"/>
      <c r="O1562" s="350"/>
      <c r="P1562" s="464"/>
      <c r="Q1562" s="464"/>
      <c r="R1562" s="464"/>
      <c r="S1562" s="464"/>
      <c r="T1562" s="464"/>
      <c r="U1562" s="464"/>
      <c r="V1562" s="464"/>
    </row>
    <row r="1563" spans="1:22">
      <c r="A1563" s="531"/>
      <c r="B1563" s="532"/>
      <c r="C1563" s="350"/>
      <c r="D1563" s="350"/>
      <c r="E1563" s="533"/>
      <c r="F1563" s="533"/>
      <c r="G1563" s="533"/>
      <c r="H1563" s="533"/>
      <c r="I1563" s="533"/>
      <c r="J1563" s="533"/>
      <c r="K1563" s="533"/>
      <c r="L1563" s="533"/>
      <c r="M1563" s="533"/>
      <c r="N1563" s="532"/>
      <c r="O1563" s="350"/>
      <c r="P1563" s="464"/>
      <c r="Q1563" s="464"/>
      <c r="R1563" s="464"/>
      <c r="S1563" s="464"/>
      <c r="T1563" s="464"/>
      <c r="U1563" s="464"/>
      <c r="V1563" s="464"/>
    </row>
    <row r="1564" spans="1:22">
      <c r="A1564" s="531"/>
      <c r="B1564" s="532"/>
      <c r="C1564" s="350"/>
      <c r="D1564" s="350"/>
      <c r="E1564" s="533"/>
      <c r="F1564" s="533"/>
      <c r="G1564" s="533"/>
      <c r="H1564" s="533"/>
      <c r="I1564" s="533"/>
      <c r="J1564" s="533"/>
      <c r="K1564" s="533"/>
      <c r="L1564" s="533"/>
      <c r="M1564" s="533"/>
      <c r="N1564" s="532"/>
      <c r="O1564" s="350"/>
      <c r="P1564" s="464"/>
      <c r="Q1564" s="464"/>
      <c r="R1564" s="464"/>
      <c r="S1564" s="464"/>
      <c r="T1564" s="464"/>
      <c r="U1564" s="464"/>
      <c r="V1564" s="464"/>
    </row>
    <row r="1565" spans="1:22">
      <c r="A1565" s="531"/>
      <c r="B1565" s="532"/>
      <c r="C1565" s="350"/>
      <c r="D1565" s="350"/>
      <c r="E1565" s="533"/>
      <c r="F1565" s="533"/>
      <c r="G1565" s="533"/>
      <c r="H1565" s="533"/>
      <c r="I1565" s="533"/>
      <c r="J1565" s="533"/>
      <c r="K1565" s="533"/>
      <c r="L1565" s="533"/>
      <c r="M1565" s="533"/>
      <c r="N1565" s="532"/>
      <c r="O1565" s="350"/>
      <c r="P1565" s="464"/>
      <c r="Q1565" s="464"/>
      <c r="R1565" s="464"/>
      <c r="S1565" s="464"/>
      <c r="T1565" s="464"/>
      <c r="U1565" s="464"/>
      <c r="V1565" s="464"/>
    </row>
    <row r="1566" spans="1:22">
      <c r="A1566" s="531"/>
      <c r="B1566" s="532"/>
      <c r="C1566" s="350"/>
      <c r="D1566" s="350"/>
      <c r="E1566" s="533"/>
      <c r="F1566" s="533"/>
      <c r="G1566" s="533"/>
      <c r="H1566" s="533"/>
      <c r="I1566" s="533"/>
      <c r="J1566" s="533"/>
      <c r="K1566" s="533"/>
      <c r="L1566" s="533"/>
      <c r="M1566" s="533"/>
      <c r="N1566" s="532"/>
      <c r="O1566" s="350"/>
      <c r="P1566" s="464"/>
      <c r="Q1566" s="464"/>
      <c r="R1566" s="464"/>
      <c r="S1566" s="464"/>
      <c r="T1566" s="464"/>
      <c r="U1566" s="464"/>
      <c r="V1566" s="464"/>
    </row>
    <row r="1567" spans="1:22">
      <c r="A1567" s="531"/>
      <c r="B1567" s="532"/>
      <c r="C1567" s="350"/>
      <c r="D1567" s="350"/>
      <c r="E1567" s="533"/>
      <c r="F1567" s="533"/>
      <c r="G1567" s="533"/>
      <c r="H1567" s="533"/>
      <c r="I1567" s="533"/>
      <c r="J1567" s="533"/>
      <c r="K1567" s="533"/>
      <c r="L1567" s="533"/>
      <c r="M1567" s="533"/>
      <c r="N1567" s="532"/>
      <c r="O1567" s="350"/>
      <c r="P1567" s="464"/>
      <c r="Q1567" s="464"/>
      <c r="R1567" s="464"/>
      <c r="S1567" s="464"/>
      <c r="T1567" s="464"/>
      <c r="U1567" s="464"/>
      <c r="V1567" s="464"/>
    </row>
    <row r="1568" spans="1:22">
      <c r="A1568" s="531"/>
      <c r="B1568" s="532"/>
      <c r="C1568" s="350"/>
      <c r="D1568" s="350"/>
      <c r="E1568" s="533"/>
      <c r="F1568" s="533"/>
      <c r="G1568" s="533"/>
      <c r="H1568" s="533"/>
      <c r="I1568" s="533"/>
      <c r="J1568" s="533"/>
      <c r="K1568" s="533"/>
      <c r="L1568" s="533"/>
      <c r="M1568" s="533"/>
      <c r="N1568" s="532"/>
      <c r="O1568" s="350"/>
      <c r="P1568" s="464"/>
      <c r="Q1568" s="464"/>
      <c r="R1568" s="464"/>
      <c r="S1568" s="464"/>
      <c r="T1568" s="464"/>
      <c r="U1568" s="464"/>
      <c r="V1568" s="464"/>
    </row>
    <row r="1569" spans="1:22">
      <c r="A1569" s="531"/>
      <c r="B1569" s="532"/>
      <c r="C1569" s="350"/>
      <c r="D1569" s="350"/>
      <c r="E1569" s="533"/>
      <c r="F1569" s="533"/>
      <c r="G1569" s="533"/>
      <c r="H1569" s="533"/>
      <c r="I1569" s="533"/>
      <c r="J1569" s="533"/>
      <c r="K1569" s="533"/>
      <c r="L1569" s="533"/>
      <c r="M1569" s="533"/>
      <c r="N1569" s="532"/>
      <c r="O1569" s="350"/>
      <c r="P1569" s="464"/>
      <c r="Q1569" s="464"/>
      <c r="R1569" s="464"/>
      <c r="S1569" s="464"/>
      <c r="T1569" s="464"/>
      <c r="U1569" s="464"/>
      <c r="V1569" s="464"/>
    </row>
    <row r="1570" spans="1:22">
      <c r="A1570" s="531"/>
      <c r="B1570" s="532"/>
      <c r="C1570" s="350"/>
      <c r="D1570" s="350"/>
      <c r="E1570" s="533"/>
      <c r="F1570" s="533"/>
      <c r="G1570" s="533"/>
      <c r="H1570" s="533"/>
      <c r="I1570" s="533"/>
      <c r="J1570" s="533"/>
      <c r="K1570" s="533"/>
      <c r="L1570" s="533"/>
      <c r="M1570" s="533"/>
      <c r="N1570" s="532"/>
      <c r="O1570" s="350"/>
      <c r="P1570" s="464"/>
      <c r="Q1570" s="464"/>
      <c r="R1570" s="464"/>
      <c r="S1570" s="464"/>
      <c r="T1570" s="464"/>
      <c r="U1570" s="464"/>
      <c r="V1570" s="464"/>
    </row>
    <row r="1571" spans="1:22">
      <c r="A1571" s="531"/>
      <c r="B1571" s="532"/>
      <c r="C1571" s="350"/>
      <c r="D1571" s="350"/>
      <c r="E1571" s="533"/>
      <c r="F1571" s="533"/>
      <c r="G1571" s="533"/>
      <c r="H1571" s="533"/>
      <c r="I1571" s="533"/>
      <c r="J1571" s="533"/>
      <c r="K1571" s="533"/>
      <c r="L1571" s="533"/>
      <c r="M1571" s="533"/>
      <c r="N1571" s="532"/>
      <c r="O1571" s="350"/>
      <c r="P1571" s="464"/>
      <c r="Q1571" s="464"/>
      <c r="R1571" s="464"/>
      <c r="S1571" s="464"/>
      <c r="T1571" s="464"/>
      <c r="U1571" s="464"/>
      <c r="V1571" s="464"/>
    </row>
    <row r="1572" spans="1:22">
      <c r="A1572" s="531"/>
      <c r="B1572" s="532"/>
      <c r="C1572" s="350"/>
      <c r="D1572" s="350"/>
      <c r="E1572" s="533"/>
      <c r="F1572" s="533"/>
      <c r="G1572" s="533"/>
      <c r="H1572" s="533"/>
      <c r="I1572" s="533"/>
      <c r="J1572" s="533"/>
      <c r="K1572" s="533"/>
      <c r="L1572" s="533"/>
      <c r="M1572" s="533"/>
      <c r="N1572" s="532"/>
      <c r="O1572" s="350"/>
      <c r="P1572" s="464"/>
      <c r="Q1572" s="464"/>
      <c r="R1572" s="464"/>
      <c r="S1572" s="464"/>
      <c r="T1572" s="464"/>
      <c r="U1572" s="464"/>
      <c r="V1572" s="464"/>
    </row>
    <row r="1573" spans="1:22">
      <c r="A1573" s="531"/>
      <c r="B1573" s="532"/>
      <c r="C1573" s="350"/>
      <c r="D1573" s="350"/>
      <c r="E1573" s="533"/>
      <c r="F1573" s="533"/>
      <c r="G1573" s="533"/>
      <c r="H1573" s="533"/>
      <c r="I1573" s="533"/>
      <c r="J1573" s="533"/>
      <c r="K1573" s="533"/>
      <c r="L1573" s="533"/>
      <c r="M1573" s="533"/>
      <c r="N1573" s="532"/>
      <c r="O1573" s="350"/>
      <c r="P1573" s="464"/>
      <c r="Q1573" s="464"/>
      <c r="R1573" s="464"/>
      <c r="S1573" s="464"/>
      <c r="T1573" s="464"/>
      <c r="U1573" s="464"/>
      <c r="V1573" s="464"/>
    </row>
    <row r="1574" spans="1:22">
      <c r="A1574" s="531"/>
      <c r="B1574" s="532"/>
      <c r="C1574" s="350"/>
      <c r="D1574" s="350"/>
      <c r="E1574" s="533"/>
      <c r="F1574" s="533"/>
      <c r="G1574" s="533"/>
      <c r="H1574" s="533"/>
      <c r="I1574" s="533"/>
      <c r="J1574" s="533"/>
      <c r="K1574" s="533"/>
      <c r="L1574" s="533"/>
      <c r="M1574" s="533"/>
      <c r="N1574" s="532"/>
      <c r="O1574" s="350"/>
      <c r="P1574" s="464"/>
      <c r="Q1574" s="464"/>
      <c r="R1574" s="464"/>
      <c r="S1574" s="464"/>
      <c r="T1574" s="464"/>
      <c r="U1574" s="464"/>
      <c r="V1574" s="464"/>
    </row>
    <row r="1575" spans="1:22">
      <c r="A1575" s="531"/>
      <c r="B1575" s="532"/>
      <c r="C1575" s="350"/>
      <c r="D1575" s="350"/>
      <c r="E1575" s="533"/>
      <c r="F1575" s="533"/>
      <c r="G1575" s="533"/>
      <c r="H1575" s="533"/>
      <c r="I1575" s="533"/>
      <c r="J1575" s="533"/>
      <c r="K1575" s="533"/>
      <c r="L1575" s="533"/>
      <c r="M1575" s="533"/>
      <c r="N1575" s="532"/>
      <c r="O1575" s="350"/>
      <c r="P1575" s="464"/>
      <c r="Q1575" s="464"/>
      <c r="R1575" s="464"/>
      <c r="S1575" s="464"/>
      <c r="T1575" s="464"/>
      <c r="U1575" s="464"/>
      <c r="V1575" s="464"/>
    </row>
    <row r="1576" spans="1:22">
      <c r="A1576" s="531"/>
      <c r="B1576" s="532"/>
      <c r="C1576" s="350"/>
      <c r="D1576" s="350"/>
      <c r="E1576" s="533"/>
      <c r="F1576" s="533"/>
      <c r="G1576" s="533"/>
      <c r="H1576" s="533"/>
      <c r="I1576" s="533"/>
      <c r="J1576" s="533"/>
      <c r="K1576" s="533"/>
      <c r="L1576" s="533"/>
      <c r="M1576" s="533"/>
      <c r="N1576" s="532"/>
      <c r="O1576" s="350"/>
      <c r="P1576" s="464"/>
      <c r="Q1576" s="464"/>
      <c r="R1576" s="464"/>
      <c r="S1576" s="464"/>
      <c r="T1576" s="464"/>
      <c r="U1576" s="464"/>
      <c r="V1576" s="464"/>
    </row>
    <row r="1577" spans="1:22">
      <c r="A1577" s="531"/>
      <c r="B1577" s="532"/>
      <c r="C1577" s="350"/>
      <c r="D1577" s="350"/>
      <c r="E1577" s="533"/>
      <c r="F1577" s="533"/>
      <c r="G1577" s="533"/>
      <c r="H1577" s="533"/>
      <c r="I1577" s="533"/>
      <c r="J1577" s="533"/>
      <c r="K1577" s="533"/>
      <c r="L1577" s="533"/>
      <c r="M1577" s="533"/>
      <c r="N1577" s="532"/>
      <c r="O1577" s="350"/>
      <c r="P1577" s="464"/>
      <c r="Q1577" s="464"/>
      <c r="R1577" s="464"/>
      <c r="S1577" s="464"/>
      <c r="T1577" s="464"/>
      <c r="U1577" s="464"/>
      <c r="V1577" s="464"/>
    </row>
    <row r="1578" spans="1:22">
      <c r="A1578" s="531"/>
      <c r="B1578" s="532"/>
      <c r="C1578" s="350"/>
      <c r="D1578" s="350"/>
      <c r="E1578" s="533"/>
      <c r="F1578" s="533"/>
      <c r="G1578" s="533"/>
      <c r="H1578" s="533"/>
      <c r="I1578" s="533"/>
      <c r="J1578" s="533"/>
      <c r="K1578" s="533"/>
      <c r="L1578" s="533"/>
      <c r="M1578" s="533"/>
      <c r="N1578" s="532"/>
      <c r="O1578" s="350"/>
      <c r="P1578" s="464"/>
      <c r="Q1578" s="464"/>
      <c r="R1578" s="464"/>
      <c r="S1578" s="464"/>
      <c r="T1578" s="464"/>
      <c r="U1578" s="464"/>
      <c r="V1578" s="464"/>
    </row>
    <row r="1579" spans="1:22">
      <c r="A1579" s="531"/>
      <c r="B1579" s="532"/>
      <c r="C1579" s="350"/>
      <c r="D1579" s="350"/>
      <c r="E1579" s="533"/>
      <c r="F1579" s="533"/>
      <c r="G1579" s="533"/>
      <c r="H1579" s="533"/>
      <c r="I1579" s="533"/>
      <c r="J1579" s="533"/>
      <c r="K1579" s="533"/>
      <c r="L1579" s="533"/>
      <c r="M1579" s="533"/>
      <c r="N1579" s="532"/>
      <c r="O1579" s="350"/>
      <c r="P1579" s="464"/>
      <c r="Q1579" s="464"/>
      <c r="R1579" s="464"/>
      <c r="S1579" s="464"/>
      <c r="T1579" s="464"/>
      <c r="U1579" s="464"/>
      <c r="V1579" s="464"/>
    </row>
    <row r="1580" spans="1:22">
      <c r="A1580" s="531"/>
      <c r="B1580" s="532"/>
      <c r="C1580" s="350"/>
      <c r="D1580" s="350"/>
      <c r="E1580" s="533"/>
      <c r="F1580" s="533"/>
      <c r="G1580" s="533"/>
      <c r="H1580" s="533"/>
      <c r="I1580" s="533"/>
      <c r="J1580" s="533"/>
      <c r="K1580" s="533"/>
      <c r="L1580" s="533"/>
      <c r="M1580" s="533"/>
      <c r="N1580" s="532"/>
      <c r="O1580" s="350"/>
      <c r="P1580" s="464"/>
      <c r="Q1580" s="464"/>
      <c r="R1580" s="464"/>
      <c r="S1580" s="464"/>
      <c r="T1580" s="464"/>
      <c r="U1580" s="464"/>
      <c r="V1580" s="464"/>
    </row>
    <row r="1581" spans="1:22">
      <c r="A1581" s="531"/>
      <c r="B1581" s="532"/>
      <c r="C1581" s="350"/>
      <c r="D1581" s="350"/>
      <c r="E1581" s="533"/>
      <c r="F1581" s="533"/>
      <c r="G1581" s="533"/>
      <c r="H1581" s="533"/>
      <c r="I1581" s="533"/>
      <c r="J1581" s="533"/>
      <c r="K1581" s="533"/>
      <c r="L1581" s="533"/>
      <c r="M1581" s="533"/>
      <c r="N1581" s="532"/>
      <c r="O1581" s="350"/>
      <c r="P1581" s="464"/>
      <c r="Q1581" s="464"/>
      <c r="R1581" s="464"/>
      <c r="S1581" s="464"/>
      <c r="T1581" s="464"/>
      <c r="U1581" s="464"/>
      <c r="V1581" s="464"/>
    </row>
    <row r="1582" spans="1:22">
      <c r="A1582" s="531"/>
      <c r="B1582" s="532"/>
      <c r="C1582" s="350"/>
      <c r="D1582" s="350"/>
      <c r="E1582" s="533"/>
      <c r="F1582" s="533"/>
      <c r="G1582" s="533"/>
      <c r="H1582" s="533"/>
      <c r="I1582" s="533"/>
      <c r="J1582" s="533"/>
      <c r="K1582" s="533"/>
      <c r="L1582" s="533"/>
      <c r="M1582" s="533"/>
      <c r="N1582" s="532"/>
      <c r="O1582" s="350"/>
      <c r="P1582" s="464"/>
      <c r="Q1582" s="464"/>
      <c r="R1582" s="464"/>
      <c r="S1582" s="464"/>
      <c r="T1582" s="464"/>
      <c r="U1582" s="464"/>
      <c r="V1582" s="464"/>
    </row>
    <row r="1583" spans="1:22">
      <c r="A1583" s="531"/>
      <c r="B1583" s="532"/>
      <c r="C1583" s="350"/>
      <c r="D1583" s="350"/>
      <c r="E1583" s="533"/>
      <c r="F1583" s="533"/>
      <c r="G1583" s="533"/>
      <c r="H1583" s="533"/>
      <c r="I1583" s="533"/>
      <c r="J1583" s="533"/>
      <c r="K1583" s="533"/>
      <c r="L1583" s="533"/>
      <c r="M1583" s="533"/>
      <c r="N1583" s="532"/>
      <c r="O1583" s="350"/>
      <c r="P1583" s="464"/>
      <c r="Q1583" s="464"/>
      <c r="R1583" s="464"/>
      <c r="S1583" s="464"/>
      <c r="T1583" s="464"/>
      <c r="U1583" s="464"/>
      <c r="V1583" s="464"/>
    </row>
    <row r="1584" spans="1:22">
      <c r="A1584" s="531"/>
      <c r="B1584" s="532"/>
      <c r="C1584" s="350"/>
      <c r="D1584" s="350"/>
      <c r="E1584" s="533"/>
      <c r="F1584" s="533"/>
      <c r="G1584" s="533"/>
      <c r="H1584" s="533"/>
      <c r="I1584" s="533"/>
      <c r="J1584" s="533"/>
      <c r="K1584" s="533"/>
      <c r="L1584" s="533"/>
      <c r="M1584" s="533"/>
      <c r="N1584" s="532"/>
      <c r="O1584" s="350"/>
      <c r="P1584" s="464"/>
      <c r="Q1584" s="464"/>
      <c r="R1584" s="464"/>
      <c r="S1584" s="464"/>
      <c r="T1584" s="464"/>
      <c r="U1584" s="464"/>
      <c r="V1584" s="464"/>
    </row>
    <row r="1585" spans="1:22">
      <c r="A1585" s="531"/>
      <c r="B1585" s="532"/>
      <c r="C1585" s="350"/>
      <c r="D1585" s="350"/>
      <c r="E1585" s="533"/>
      <c r="F1585" s="533"/>
      <c r="G1585" s="533"/>
      <c r="H1585" s="533"/>
      <c r="I1585" s="533"/>
      <c r="J1585" s="533"/>
      <c r="K1585" s="533"/>
      <c r="L1585" s="533"/>
      <c r="M1585" s="533"/>
      <c r="N1585" s="532"/>
      <c r="O1585" s="350"/>
      <c r="P1585" s="464"/>
      <c r="Q1585" s="464"/>
      <c r="R1585" s="464"/>
      <c r="S1585" s="464"/>
      <c r="T1585" s="464"/>
      <c r="U1585" s="464"/>
      <c r="V1585" s="464"/>
    </row>
    <row r="1586" spans="1:22">
      <c r="A1586" s="531"/>
      <c r="B1586" s="532"/>
      <c r="C1586" s="350"/>
      <c r="D1586" s="350"/>
      <c r="E1586" s="533"/>
      <c r="F1586" s="533"/>
      <c r="G1586" s="533"/>
      <c r="H1586" s="533"/>
      <c r="I1586" s="533"/>
      <c r="J1586" s="533"/>
      <c r="K1586" s="533"/>
      <c r="L1586" s="533"/>
      <c r="M1586" s="533"/>
      <c r="N1586" s="532"/>
      <c r="O1586" s="350"/>
      <c r="P1586" s="464"/>
      <c r="Q1586" s="464"/>
      <c r="R1586" s="464"/>
      <c r="S1586" s="464"/>
      <c r="T1586" s="464"/>
      <c r="U1586" s="464"/>
      <c r="V1586" s="464"/>
    </row>
    <row r="1587" spans="1:22">
      <c r="A1587" s="531"/>
      <c r="B1587" s="532"/>
      <c r="C1587" s="350"/>
      <c r="D1587" s="350"/>
      <c r="E1587" s="533"/>
      <c r="F1587" s="533"/>
      <c r="G1587" s="533"/>
      <c r="H1587" s="533"/>
      <c r="I1587" s="533"/>
      <c r="J1587" s="533"/>
      <c r="K1587" s="533"/>
      <c r="L1587" s="533"/>
      <c r="M1587" s="533"/>
      <c r="N1587" s="532"/>
      <c r="O1587" s="350"/>
      <c r="P1587" s="464"/>
      <c r="Q1587" s="464"/>
      <c r="R1587" s="464"/>
      <c r="S1587" s="464"/>
      <c r="T1587" s="464"/>
      <c r="U1587" s="464"/>
      <c r="V1587" s="464"/>
    </row>
    <row r="1588" spans="1:22">
      <c r="A1588" s="531"/>
      <c r="B1588" s="532"/>
      <c r="C1588" s="350"/>
      <c r="D1588" s="350"/>
      <c r="E1588" s="533"/>
      <c r="F1588" s="533"/>
      <c r="G1588" s="533"/>
      <c r="H1588" s="533"/>
      <c r="I1588" s="533"/>
      <c r="J1588" s="533"/>
      <c r="K1588" s="533"/>
      <c r="L1588" s="533"/>
      <c r="M1588" s="533"/>
      <c r="N1588" s="532"/>
      <c r="O1588" s="350"/>
      <c r="P1588" s="464"/>
      <c r="Q1588" s="464"/>
      <c r="R1588" s="464"/>
      <c r="S1588" s="464"/>
      <c r="T1588" s="464"/>
      <c r="U1588" s="464"/>
      <c r="V1588" s="464"/>
    </row>
    <row r="1589" spans="1:22">
      <c r="A1589" s="531"/>
      <c r="B1589" s="532"/>
      <c r="C1589" s="350"/>
      <c r="D1589" s="350"/>
      <c r="E1589" s="533"/>
      <c r="F1589" s="533"/>
      <c r="G1589" s="533"/>
      <c r="H1589" s="533"/>
      <c r="I1589" s="533"/>
      <c r="J1589" s="533"/>
      <c r="K1589" s="533"/>
      <c r="L1589" s="533"/>
      <c r="M1589" s="533"/>
      <c r="N1589" s="532"/>
      <c r="O1589" s="350"/>
      <c r="P1589" s="464"/>
      <c r="Q1589" s="464"/>
      <c r="R1589" s="464"/>
      <c r="S1589" s="464"/>
      <c r="T1589" s="464"/>
      <c r="U1589" s="464"/>
      <c r="V1589" s="464"/>
    </row>
    <row r="1590" spans="1:22">
      <c r="A1590" s="531"/>
      <c r="B1590" s="532"/>
      <c r="C1590" s="350"/>
      <c r="D1590" s="350"/>
      <c r="E1590" s="533"/>
      <c r="F1590" s="533"/>
      <c r="G1590" s="533"/>
      <c r="H1590" s="533"/>
      <c r="I1590" s="533"/>
      <c r="J1590" s="533"/>
      <c r="K1590" s="533"/>
      <c r="L1590" s="533"/>
      <c r="M1590" s="533"/>
      <c r="N1590" s="532"/>
      <c r="O1590" s="350"/>
      <c r="P1590" s="464"/>
      <c r="Q1590" s="464"/>
      <c r="R1590" s="464"/>
      <c r="S1590" s="464"/>
      <c r="T1590" s="464"/>
      <c r="U1590" s="464"/>
      <c r="V1590" s="464"/>
    </row>
    <row r="1591" spans="1:22">
      <c r="A1591" s="531"/>
      <c r="B1591" s="532"/>
      <c r="C1591" s="350"/>
      <c r="D1591" s="350"/>
      <c r="E1591" s="533"/>
      <c r="F1591" s="533"/>
      <c r="G1591" s="533"/>
      <c r="H1591" s="533"/>
      <c r="I1591" s="533"/>
      <c r="J1591" s="533"/>
      <c r="K1591" s="533"/>
      <c r="L1591" s="533"/>
      <c r="M1591" s="533"/>
      <c r="N1591" s="532"/>
      <c r="O1591" s="350"/>
      <c r="P1591" s="464"/>
      <c r="Q1591" s="464"/>
      <c r="R1591" s="464"/>
      <c r="S1591" s="464"/>
      <c r="T1591" s="464"/>
      <c r="U1591" s="464"/>
      <c r="V1591" s="464"/>
    </row>
    <row r="1592" spans="1:22">
      <c r="A1592" s="531"/>
      <c r="B1592" s="532"/>
      <c r="C1592" s="350"/>
      <c r="D1592" s="350"/>
      <c r="E1592" s="533"/>
      <c r="F1592" s="533"/>
      <c r="G1592" s="533"/>
      <c r="H1592" s="533"/>
      <c r="I1592" s="533"/>
      <c r="J1592" s="533"/>
      <c r="K1592" s="533"/>
      <c r="L1592" s="533"/>
      <c r="M1592" s="533"/>
      <c r="N1592" s="532"/>
      <c r="O1592" s="350"/>
      <c r="P1592" s="464"/>
      <c r="Q1592" s="464"/>
      <c r="R1592" s="464"/>
      <c r="S1592" s="464"/>
      <c r="T1592" s="464"/>
      <c r="U1592" s="464"/>
      <c r="V1592" s="464"/>
    </row>
    <row r="1593" spans="1:22">
      <c r="A1593" s="531"/>
      <c r="B1593" s="532"/>
      <c r="C1593" s="350"/>
      <c r="D1593" s="350"/>
      <c r="E1593" s="533"/>
      <c r="F1593" s="533"/>
      <c r="G1593" s="533"/>
      <c r="H1593" s="533"/>
      <c r="I1593" s="533"/>
      <c r="J1593" s="533"/>
      <c r="K1593" s="533"/>
      <c r="L1593" s="533"/>
      <c r="M1593" s="533"/>
      <c r="N1593" s="532"/>
      <c r="O1593" s="350"/>
      <c r="P1593" s="464"/>
      <c r="Q1593" s="464"/>
      <c r="R1593" s="464"/>
      <c r="S1593" s="464"/>
      <c r="T1593" s="464"/>
      <c r="U1593" s="464"/>
      <c r="V1593" s="464"/>
    </row>
    <row r="1594" spans="1:22">
      <c r="A1594" s="531"/>
      <c r="B1594" s="532"/>
      <c r="C1594" s="350"/>
      <c r="D1594" s="350"/>
      <c r="E1594" s="533"/>
      <c r="F1594" s="533"/>
      <c r="G1594" s="533"/>
      <c r="H1594" s="533"/>
      <c r="I1594" s="533"/>
      <c r="J1594" s="533"/>
      <c r="K1594" s="533"/>
      <c r="L1594" s="533"/>
      <c r="M1594" s="533"/>
      <c r="N1594" s="532"/>
      <c r="O1594" s="350"/>
      <c r="P1594" s="464"/>
      <c r="Q1594" s="464"/>
      <c r="R1594" s="464"/>
      <c r="S1594" s="464"/>
      <c r="T1594" s="464"/>
      <c r="U1594" s="464"/>
      <c r="V1594" s="464"/>
    </row>
    <row r="1595" spans="1:22">
      <c r="A1595" s="531"/>
      <c r="B1595" s="532"/>
      <c r="C1595" s="350"/>
      <c r="D1595" s="350"/>
      <c r="E1595" s="533"/>
      <c r="F1595" s="533"/>
      <c r="G1595" s="533"/>
      <c r="H1595" s="533"/>
      <c r="I1595" s="533"/>
      <c r="J1595" s="533"/>
      <c r="K1595" s="533"/>
      <c r="L1595" s="533"/>
      <c r="M1595" s="533"/>
      <c r="N1595" s="532"/>
      <c r="O1595" s="350"/>
      <c r="P1595" s="464"/>
      <c r="Q1595" s="464"/>
      <c r="R1595" s="464"/>
      <c r="S1595" s="464"/>
      <c r="T1595" s="464"/>
      <c r="U1595" s="464"/>
      <c r="V1595" s="464"/>
    </row>
    <row r="1596" spans="1:22">
      <c r="A1596" s="531"/>
      <c r="B1596" s="532"/>
      <c r="C1596" s="350"/>
      <c r="D1596" s="350"/>
      <c r="E1596" s="533"/>
      <c r="F1596" s="533"/>
      <c r="G1596" s="533"/>
      <c r="H1596" s="533"/>
      <c r="I1596" s="533"/>
      <c r="J1596" s="533"/>
      <c r="K1596" s="533"/>
      <c r="L1596" s="533"/>
      <c r="M1596" s="533"/>
      <c r="N1596" s="532"/>
      <c r="O1596" s="350"/>
      <c r="P1596" s="464"/>
      <c r="Q1596" s="464"/>
      <c r="R1596" s="464"/>
      <c r="S1596" s="464"/>
      <c r="T1596" s="464"/>
      <c r="U1596" s="464"/>
      <c r="V1596" s="464"/>
    </row>
    <row r="1597" spans="1:22">
      <c r="A1597" s="531"/>
      <c r="B1597" s="532"/>
      <c r="C1597" s="350"/>
      <c r="D1597" s="350"/>
      <c r="E1597" s="533"/>
      <c r="F1597" s="533"/>
      <c r="G1597" s="533"/>
      <c r="H1597" s="533"/>
      <c r="I1597" s="533"/>
      <c r="J1597" s="533"/>
      <c r="K1597" s="533"/>
      <c r="L1597" s="533"/>
      <c r="M1597" s="533"/>
      <c r="N1597" s="532"/>
      <c r="O1597" s="350"/>
      <c r="P1597" s="464"/>
      <c r="Q1597" s="464"/>
      <c r="R1597" s="464"/>
      <c r="S1597" s="464"/>
      <c r="T1597" s="464"/>
      <c r="U1597" s="464"/>
      <c r="V1597" s="464"/>
    </row>
    <row r="1598" spans="1:22">
      <c r="A1598" s="531"/>
      <c r="B1598" s="532"/>
      <c r="C1598" s="350"/>
      <c r="D1598" s="350"/>
      <c r="E1598" s="533"/>
      <c r="F1598" s="533"/>
      <c r="G1598" s="533"/>
      <c r="H1598" s="533"/>
      <c r="I1598" s="533"/>
      <c r="J1598" s="533"/>
      <c r="K1598" s="533"/>
      <c r="L1598" s="533"/>
      <c r="M1598" s="533"/>
      <c r="N1598" s="532"/>
      <c r="O1598" s="350"/>
      <c r="P1598" s="464"/>
      <c r="Q1598" s="464"/>
      <c r="R1598" s="464"/>
      <c r="S1598" s="464"/>
      <c r="T1598" s="464"/>
      <c r="U1598" s="464"/>
      <c r="V1598" s="464"/>
    </row>
    <row r="1599" spans="1:22">
      <c r="A1599" s="531"/>
      <c r="B1599" s="532"/>
      <c r="C1599" s="350"/>
      <c r="D1599" s="350"/>
      <c r="E1599" s="533"/>
      <c r="F1599" s="533"/>
      <c r="G1599" s="533"/>
      <c r="H1599" s="533"/>
      <c r="I1599" s="533"/>
      <c r="J1599" s="533"/>
      <c r="K1599" s="533"/>
      <c r="L1599" s="533"/>
      <c r="M1599" s="533"/>
      <c r="N1599" s="532"/>
      <c r="O1599" s="350"/>
      <c r="P1599" s="464"/>
      <c r="Q1599" s="464"/>
      <c r="R1599" s="464"/>
      <c r="S1599" s="464"/>
      <c r="T1599" s="464"/>
      <c r="U1599" s="464"/>
      <c r="V1599" s="464"/>
    </row>
    <row r="1600" spans="1:22">
      <c r="A1600" s="531"/>
      <c r="B1600" s="532"/>
      <c r="C1600" s="350"/>
      <c r="D1600" s="350"/>
      <c r="E1600" s="533"/>
      <c r="F1600" s="533"/>
      <c r="G1600" s="533"/>
      <c r="H1600" s="533"/>
      <c r="I1600" s="533"/>
      <c r="J1600" s="533"/>
      <c r="K1600" s="533"/>
      <c r="L1600" s="533"/>
      <c r="M1600" s="533"/>
      <c r="N1600" s="532"/>
      <c r="O1600" s="350"/>
      <c r="P1600" s="464"/>
      <c r="Q1600" s="464"/>
      <c r="R1600" s="464"/>
      <c r="S1600" s="464"/>
      <c r="T1600" s="464"/>
      <c r="U1600" s="464"/>
      <c r="V1600" s="464"/>
    </row>
    <row r="1601" spans="1:22">
      <c r="A1601" s="531"/>
      <c r="B1601" s="532"/>
      <c r="C1601" s="350"/>
      <c r="D1601" s="350"/>
      <c r="E1601" s="533"/>
      <c r="F1601" s="533"/>
      <c r="G1601" s="533"/>
      <c r="H1601" s="533"/>
      <c r="I1601" s="533"/>
      <c r="J1601" s="533"/>
      <c r="K1601" s="533"/>
      <c r="L1601" s="533"/>
      <c r="M1601" s="533"/>
      <c r="N1601" s="532"/>
      <c r="O1601" s="350"/>
      <c r="P1601" s="464"/>
      <c r="Q1601" s="464"/>
      <c r="R1601" s="464"/>
      <c r="S1601" s="464"/>
      <c r="T1601" s="464"/>
      <c r="U1601" s="464"/>
      <c r="V1601" s="464"/>
    </row>
    <row r="1602" spans="1:22">
      <c r="A1602" s="531"/>
      <c r="B1602" s="532"/>
      <c r="C1602" s="350"/>
      <c r="D1602" s="350"/>
      <c r="E1602" s="533"/>
      <c r="F1602" s="533"/>
      <c r="G1602" s="533"/>
      <c r="H1602" s="533"/>
      <c r="I1602" s="533"/>
      <c r="J1602" s="533"/>
      <c r="K1602" s="533"/>
      <c r="L1602" s="533"/>
      <c r="M1602" s="533"/>
      <c r="N1602" s="532"/>
      <c r="O1602" s="350"/>
      <c r="P1602" s="464"/>
      <c r="Q1602" s="464"/>
      <c r="R1602" s="464"/>
      <c r="S1602" s="464"/>
      <c r="T1602" s="464"/>
      <c r="U1602" s="464"/>
      <c r="V1602" s="464"/>
    </row>
    <row r="1603" spans="1:22">
      <c r="A1603" s="531"/>
      <c r="B1603" s="532"/>
      <c r="C1603" s="350"/>
      <c r="D1603" s="350"/>
      <c r="E1603" s="533"/>
      <c r="F1603" s="533"/>
      <c r="G1603" s="533"/>
      <c r="H1603" s="533"/>
      <c r="I1603" s="533"/>
      <c r="J1603" s="533"/>
      <c r="K1603" s="533"/>
      <c r="L1603" s="533"/>
      <c r="M1603" s="533"/>
      <c r="N1603" s="532"/>
      <c r="O1603" s="350"/>
      <c r="P1603" s="464"/>
      <c r="Q1603" s="464"/>
      <c r="R1603" s="464"/>
      <c r="S1603" s="464"/>
      <c r="T1603" s="464"/>
      <c r="U1603" s="464"/>
      <c r="V1603" s="464"/>
    </row>
    <row r="1604" spans="1:22">
      <c r="A1604" s="531"/>
      <c r="B1604" s="532"/>
      <c r="C1604" s="350"/>
      <c r="D1604" s="350"/>
      <c r="E1604" s="533"/>
      <c r="F1604" s="533"/>
      <c r="G1604" s="533"/>
      <c r="H1604" s="533"/>
      <c r="I1604" s="533"/>
      <c r="J1604" s="533"/>
      <c r="K1604" s="533"/>
      <c r="L1604" s="533"/>
      <c r="M1604" s="533"/>
      <c r="N1604" s="532"/>
      <c r="O1604" s="350"/>
      <c r="P1604" s="464"/>
      <c r="Q1604" s="464"/>
      <c r="R1604" s="464"/>
      <c r="S1604" s="464"/>
      <c r="T1604" s="464"/>
      <c r="U1604" s="464"/>
      <c r="V1604" s="464"/>
    </row>
    <row r="1605" spans="1:22">
      <c r="A1605" s="531"/>
      <c r="B1605" s="532"/>
      <c r="C1605" s="350"/>
      <c r="D1605" s="350"/>
      <c r="E1605" s="533"/>
      <c r="F1605" s="533"/>
      <c r="G1605" s="533"/>
      <c r="H1605" s="533"/>
      <c r="I1605" s="533"/>
      <c r="J1605" s="533"/>
      <c r="K1605" s="533"/>
      <c r="L1605" s="533"/>
      <c r="M1605" s="533"/>
      <c r="N1605" s="532"/>
      <c r="O1605" s="350"/>
      <c r="P1605" s="464"/>
      <c r="Q1605" s="464"/>
      <c r="R1605" s="464"/>
      <c r="S1605" s="464"/>
      <c r="T1605" s="464"/>
      <c r="U1605" s="464"/>
      <c r="V1605" s="464"/>
    </row>
    <row r="1606" spans="1:22">
      <c r="A1606" s="531"/>
      <c r="B1606" s="532"/>
      <c r="C1606" s="350"/>
      <c r="D1606" s="350"/>
      <c r="E1606" s="533"/>
      <c r="F1606" s="533"/>
      <c r="G1606" s="533"/>
      <c r="H1606" s="533"/>
      <c r="I1606" s="533"/>
      <c r="J1606" s="533"/>
      <c r="K1606" s="533"/>
      <c r="L1606" s="533"/>
      <c r="M1606" s="533"/>
      <c r="N1606" s="532"/>
      <c r="O1606" s="350"/>
      <c r="P1606" s="464"/>
      <c r="Q1606" s="464"/>
      <c r="R1606" s="464"/>
      <c r="S1606" s="464"/>
      <c r="T1606" s="464"/>
      <c r="U1606" s="464"/>
      <c r="V1606" s="464"/>
    </row>
    <row r="1607" spans="1:22">
      <c r="A1607" s="531"/>
      <c r="B1607" s="532"/>
      <c r="C1607" s="350"/>
      <c r="D1607" s="350"/>
      <c r="E1607" s="533"/>
      <c r="F1607" s="533"/>
      <c r="G1607" s="533"/>
      <c r="H1607" s="533"/>
      <c r="I1607" s="533"/>
      <c r="J1607" s="533"/>
      <c r="K1607" s="533"/>
      <c r="L1607" s="533"/>
      <c r="M1607" s="533"/>
      <c r="N1607" s="532"/>
      <c r="O1607" s="350"/>
      <c r="P1607" s="464"/>
      <c r="Q1607" s="464"/>
      <c r="R1607" s="464"/>
      <c r="S1607" s="464"/>
      <c r="T1607" s="464"/>
      <c r="U1607" s="464"/>
      <c r="V1607" s="464"/>
    </row>
    <row r="1608" spans="1:22">
      <c r="A1608" s="531"/>
      <c r="B1608" s="532"/>
      <c r="C1608" s="350"/>
      <c r="D1608" s="350"/>
      <c r="E1608" s="533"/>
      <c r="F1608" s="533"/>
      <c r="G1608" s="533"/>
      <c r="H1608" s="533"/>
      <c r="I1608" s="533"/>
      <c r="J1608" s="533"/>
      <c r="K1608" s="533"/>
      <c r="L1608" s="533"/>
      <c r="M1608" s="533"/>
      <c r="N1608" s="532"/>
      <c r="O1608" s="350"/>
      <c r="P1608" s="464"/>
      <c r="Q1608" s="464"/>
      <c r="R1608" s="464"/>
      <c r="S1608" s="464"/>
      <c r="T1608" s="464"/>
      <c r="U1608" s="464"/>
      <c r="V1608" s="464"/>
    </row>
    <row r="1609" spans="1:22">
      <c r="A1609" s="531"/>
      <c r="B1609" s="532"/>
      <c r="C1609" s="350"/>
      <c r="D1609" s="350"/>
      <c r="E1609" s="533"/>
      <c r="F1609" s="533"/>
      <c r="G1609" s="533"/>
      <c r="H1609" s="533"/>
      <c r="I1609" s="533"/>
      <c r="J1609" s="533"/>
      <c r="K1609" s="533"/>
      <c r="L1609" s="533"/>
      <c r="M1609" s="533"/>
      <c r="N1609" s="532"/>
      <c r="O1609" s="350"/>
      <c r="P1609" s="464"/>
      <c r="Q1609" s="464"/>
      <c r="R1609" s="464"/>
      <c r="S1609" s="464"/>
      <c r="T1609" s="464"/>
      <c r="U1609" s="464"/>
      <c r="V1609" s="464"/>
    </row>
    <row r="1610" spans="1:22">
      <c r="A1610" s="531"/>
      <c r="B1610" s="532"/>
      <c r="C1610" s="350"/>
      <c r="D1610" s="350"/>
      <c r="E1610" s="533"/>
      <c r="F1610" s="533"/>
      <c r="G1610" s="533"/>
      <c r="H1610" s="533"/>
      <c r="I1610" s="533"/>
      <c r="J1610" s="533"/>
      <c r="K1610" s="533"/>
      <c r="L1610" s="533"/>
      <c r="M1610" s="533"/>
      <c r="N1610" s="532"/>
      <c r="O1610" s="350"/>
      <c r="P1610" s="464"/>
      <c r="Q1610" s="464"/>
      <c r="R1610" s="464"/>
      <c r="S1610" s="464"/>
      <c r="T1610" s="464"/>
      <c r="U1610" s="464"/>
      <c r="V1610" s="464"/>
    </row>
    <row r="1611" spans="1:22">
      <c r="A1611" s="531"/>
      <c r="B1611" s="532"/>
      <c r="C1611" s="350"/>
      <c r="D1611" s="350"/>
      <c r="E1611" s="533"/>
      <c r="F1611" s="533"/>
      <c r="G1611" s="533"/>
      <c r="H1611" s="533"/>
      <c r="I1611" s="533"/>
      <c r="J1611" s="533"/>
      <c r="K1611" s="533"/>
      <c r="L1611" s="533"/>
      <c r="M1611" s="533"/>
      <c r="N1611" s="532"/>
      <c r="O1611" s="350"/>
      <c r="P1611" s="464"/>
      <c r="Q1611" s="464"/>
      <c r="R1611" s="464"/>
      <c r="S1611" s="464"/>
      <c r="T1611" s="464"/>
      <c r="U1611" s="464"/>
      <c r="V1611" s="464"/>
    </row>
    <row r="1612" spans="1:22">
      <c r="A1612" s="531"/>
      <c r="B1612" s="532"/>
      <c r="C1612" s="350"/>
      <c r="D1612" s="350"/>
      <c r="E1612" s="533"/>
      <c r="F1612" s="533"/>
      <c r="G1612" s="533"/>
      <c r="H1612" s="533"/>
      <c r="I1612" s="533"/>
      <c r="J1612" s="533"/>
      <c r="K1612" s="533"/>
      <c r="L1612" s="533"/>
      <c r="M1612" s="533"/>
      <c r="N1612" s="532"/>
      <c r="O1612" s="350"/>
      <c r="P1612" s="464"/>
      <c r="Q1612" s="464"/>
      <c r="R1612" s="464"/>
      <c r="S1612" s="464"/>
      <c r="T1612" s="464"/>
      <c r="U1612" s="464"/>
      <c r="V1612" s="464"/>
    </row>
    <row r="1613" spans="1:22">
      <c r="A1613" s="531"/>
      <c r="B1613" s="532"/>
      <c r="C1613" s="350"/>
      <c r="D1613" s="350"/>
      <c r="E1613" s="533"/>
      <c r="F1613" s="533"/>
      <c r="G1613" s="533"/>
      <c r="H1613" s="533"/>
      <c r="I1613" s="533"/>
      <c r="J1613" s="533"/>
      <c r="K1613" s="533"/>
      <c r="L1613" s="533"/>
      <c r="M1613" s="533"/>
      <c r="N1613" s="532"/>
      <c r="O1613" s="350"/>
      <c r="P1613" s="464"/>
      <c r="Q1613" s="464"/>
      <c r="R1613" s="464"/>
      <c r="S1613" s="464"/>
      <c r="T1613" s="464"/>
      <c r="U1613" s="464"/>
      <c r="V1613" s="464"/>
    </row>
    <row r="1614" spans="1:22">
      <c r="A1614" s="531"/>
      <c r="B1614" s="532"/>
      <c r="C1614" s="350"/>
      <c r="D1614" s="350"/>
      <c r="E1614" s="533"/>
      <c r="F1614" s="533"/>
      <c r="G1614" s="533"/>
      <c r="H1614" s="533"/>
      <c r="I1614" s="533"/>
      <c r="J1614" s="533"/>
      <c r="K1614" s="533"/>
      <c r="L1614" s="533"/>
      <c r="M1614" s="533"/>
      <c r="N1614" s="532"/>
      <c r="O1614" s="350"/>
      <c r="P1614" s="464"/>
      <c r="Q1614" s="464"/>
      <c r="R1614" s="464"/>
      <c r="S1614" s="464"/>
      <c r="T1614" s="464"/>
      <c r="U1614" s="464"/>
      <c r="V1614" s="464"/>
    </row>
    <row r="1615" spans="1:22">
      <c r="A1615" s="531"/>
      <c r="B1615" s="532"/>
      <c r="C1615" s="350"/>
      <c r="D1615" s="350"/>
      <c r="E1615" s="533"/>
      <c r="F1615" s="533"/>
      <c r="G1615" s="533"/>
      <c r="H1615" s="533"/>
      <c r="I1615" s="533"/>
      <c r="J1615" s="533"/>
      <c r="K1615" s="533"/>
      <c r="L1615" s="533"/>
      <c r="M1615" s="533"/>
      <c r="N1615" s="532"/>
      <c r="O1615" s="350"/>
      <c r="P1615" s="464"/>
      <c r="Q1615" s="464"/>
      <c r="R1615" s="464"/>
      <c r="S1615" s="464"/>
      <c r="T1615" s="464"/>
      <c r="U1615" s="464"/>
      <c r="V1615" s="464"/>
    </row>
    <row r="1616" spans="1:22">
      <c r="A1616" s="531"/>
      <c r="B1616" s="532"/>
      <c r="C1616" s="350"/>
      <c r="D1616" s="350"/>
      <c r="E1616" s="533"/>
      <c r="F1616" s="533"/>
      <c r="G1616" s="533"/>
      <c r="H1616" s="533"/>
      <c r="I1616" s="533"/>
      <c r="J1616" s="533"/>
      <c r="K1616" s="533"/>
      <c r="L1616" s="533"/>
      <c r="M1616" s="533"/>
      <c r="N1616" s="532"/>
      <c r="O1616" s="350"/>
      <c r="P1616" s="464"/>
      <c r="Q1616" s="464"/>
      <c r="R1616" s="464"/>
      <c r="S1616" s="464"/>
      <c r="T1616" s="464"/>
      <c r="U1616" s="464"/>
      <c r="V1616" s="464"/>
    </row>
    <row r="1617" spans="1:22">
      <c r="A1617" s="531"/>
      <c r="B1617" s="532"/>
      <c r="C1617" s="350"/>
      <c r="D1617" s="350"/>
      <c r="E1617" s="533"/>
      <c r="F1617" s="533"/>
      <c r="G1617" s="533"/>
      <c r="H1617" s="533"/>
      <c r="I1617" s="533"/>
      <c r="J1617" s="533"/>
      <c r="K1617" s="533"/>
      <c r="L1617" s="533"/>
      <c r="M1617" s="533"/>
      <c r="N1617" s="532"/>
      <c r="O1617" s="350"/>
      <c r="P1617" s="464"/>
      <c r="Q1617" s="464"/>
      <c r="R1617" s="464"/>
      <c r="S1617" s="464"/>
      <c r="T1617" s="464"/>
      <c r="U1617" s="464"/>
      <c r="V1617" s="464"/>
    </row>
    <row r="1618" spans="1:22">
      <c r="A1618" s="531"/>
      <c r="B1618" s="532"/>
      <c r="C1618" s="350"/>
      <c r="D1618" s="350"/>
      <c r="E1618" s="533"/>
      <c r="F1618" s="533"/>
      <c r="G1618" s="533"/>
      <c r="H1618" s="533"/>
      <c r="I1618" s="533"/>
      <c r="J1618" s="533"/>
      <c r="K1618" s="533"/>
      <c r="L1618" s="533"/>
      <c r="M1618" s="533"/>
      <c r="N1618" s="532"/>
      <c r="O1618" s="350"/>
      <c r="P1618" s="464"/>
      <c r="Q1618" s="464"/>
      <c r="R1618" s="464"/>
      <c r="S1618" s="464"/>
      <c r="T1618" s="464"/>
      <c r="U1618" s="464"/>
      <c r="V1618" s="464"/>
    </row>
    <row r="1619" spans="1:22">
      <c r="A1619" s="531"/>
      <c r="B1619" s="532"/>
      <c r="C1619" s="350"/>
      <c r="D1619" s="350"/>
      <c r="E1619" s="533"/>
      <c r="F1619" s="533"/>
      <c r="G1619" s="533"/>
      <c r="H1619" s="533"/>
      <c r="I1619" s="533"/>
      <c r="J1619" s="533"/>
      <c r="K1619" s="533"/>
      <c r="L1619" s="533"/>
      <c r="M1619" s="533"/>
      <c r="N1619" s="532"/>
      <c r="O1619" s="350"/>
      <c r="P1619" s="464"/>
      <c r="Q1619" s="464"/>
      <c r="R1619" s="464"/>
      <c r="S1619" s="464"/>
      <c r="T1619" s="464"/>
      <c r="U1619" s="464"/>
      <c r="V1619" s="464"/>
    </row>
    <row r="1620" spans="1:22">
      <c r="A1620" s="531"/>
      <c r="B1620" s="532"/>
      <c r="C1620" s="350"/>
      <c r="D1620" s="350"/>
      <c r="E1620" s="533"/>
      <c r="F1620" s="533"/>
      <c r="G1620" s="533"/>
      <c r="H1620" s="533"/>
      <c r="I1620" s="533"/>
      <c r="J1620" s="533"/>
      <c r="K1620" s="533"/>
      <c r="L1620" s="533"/>
      <c r="M1620" s="533"/>
      <c r="N1620" s="532"/>
      <c r="O1620" s="350"/>
      <c r="P1620" s="464"/>
      <c r="Q1620" s="464"/>
      <c r="R1620" s="464"/>
      <c r="S1620" s="464"/>
      <c r="T1620" s="464"/>
      <c r="U1620" s="464"/>
      <c r="V1620" s="464"/>
    </row>
    <row r="1621" spans="1:22">
      <c r="A1621" s="531"/>
      <c r="B1621" s="532"/>
      <c r="C1621" s="350"/>
      <c r="D1621" s="350"/>
      <c r="E1621" s="533"/>
      <c r="F1621" s="533"/>
      <c r="G1621" s="533"/>
      <c r="H1621" s="533"/>
      <c r="I1621" s="533"/>
      <c r="J1621" s="533"/>
      <c r="K1621" s="533"/>
      <c r="L1621" s="533"/>
      <c r="M1621" s="533"/>
      <c r="N1621" s="532"/>
      <c r="O1621" s="350"/>
      <c r="P1621" s="464"/>
      <c r="Q1621" s="464"/>
      <c r="R1621" s="464"/>
      <c r="S1621" s="464"/>
      <c r="T1621" s="464"/>
      <c r="U1621" s="464"/>
      <c r="V1621" s="464"/>
    </row>
    <row r="1622" spans="1:22">
      <c r="A1622" s="531"/>
      <c r="B1622" s="532"/>
      <c r="C1622" s="350"/>
      <c r="D1622" s="350"/>
      <c r="E1622" s="533"/>
      <c r="F1622" s="533"/>
      <c r="G1622" s="533"/>
      <c r="H1622" s="533"/>
      <c r="I1622" s="533"/>
      <c r="J1622" s="533"/>
      <c r="K1622" s="533"/>
      <c r="L1622" s="533"/>
      <c r="M1622" s="533"/>
      <c r="N1622" s="532"/>
      <c r="O1622" s="350"/>
      <c r="P1622" s="464"/>
      <c r="Q1622" s="464"/>
      <c r="R1622" s="464"/>
      <c r="S1622" s="464"/>
      <c r="T1622" s="464"/>
      <c r="U1622" s="464"/>
      <c r="V1622" s="464"/>
    </row>
    <row r="1623" spans="1:22">
      <c r="A1623" s="531"/>
      <c r="B1623" s="532"/>
      <c r="C1623" s="350"/>
      <c r="D1623" s="350"/>
      <c r="E1623" s="533"/>
      <c r="F1623" s="533"/>
      <c r="G1623" s="533"/>
      <c r="H1623" s="533"/>
      <c r="I1623" s="533"/>
      <c r="J1623" s="533"/>
      <c r="K1623" s="533"/>
      <c r="L1623" s="533"/>
      <c r="M1623" s="533"/>
      <c r="N1623" s="532"/>
      <c r="O1623" s="350"/>
      <c r="P1623" s="464"/>
      <c r="Q1623" s="464"/>
      <c r="R1623" s="464"/>
      <c r="S1623" s="464"/>
      <c r="T1623" s="464"/>
      <c r="U1623" s="464"/>
      <c r="V1623" s="464"/>
    </row>
    <row r="1624" spans="1:22">
      <c r="A1624" s="531"/>
      <c r="B1624" s="532"/>
      <c r="C1624" s="350"/>
      <c r="D1624" s="350"/>
      <c r="E1624" s="533"/>
      <c r="F1624" s="533"/>
      <c r="G1624" s="533"/>
      <c r="H1624" s="533"/>
      <c r="I1624" s="533"/>
      <c r="J1624" s="533"/>
      <c r="K1624" s="533"/>
      <c r="L1624" s="533"/>
      <c r="M1624" s="533"/>
      <c r="N1624" s="532"/>
      <c r="O1624" s="350"/>
      <c r="P1624" s="464"/>
      <c r="Q1624" s="464"/>
      <c r="R1624" s="464"/>
      <c r="S1624" s="464"/>
      <c r="T1624" s="464"/>
      <c r="U1624" s="464"/>
      <c r="V1624" s="464"/>
    </row>
    <row r="1625" spans="1:22">
      <c r="A1625" s="531"/>
      <c r="B1625" s="532"/>
      <c r="C1625" s="350"/>
      <c r="D1625" s="350"/>
      <c r="E1625" s="533"/>
      <c r="F1625" s="533"/>
      <c r="G1625" s="533"/>
      <c r="H1625" s="533"/>
      <c r="I1625" s="533"/>
      <c r="J1625" s="533"/>
      <c r="K1625" s="533"/>
      <c r="L1625" s="533"/>
      <c r="M1625" s="533"/>
      <c r="N1625" s="532"/>
      <c r="O1625" s="350"/>
      <c r="P1625" s="464"/>
      <c r="Q1625" s="464"/>
      <c r="R1625" s="464"/>
      <c r="S1625" s="464"/>
      <c r="T1625" s="464"/>
      <c r="U1625" s="464"/>
      <c r="V1625" s="464"/>
    </row>
    <row r="1626" spans="1:22">
      <c r="A1626" s="531"/>
      <c r="B1626" s="532"/>
      <c r="C1626" s="350"/>
      <c r="D1626" s="350"/>
      <c r="E1626" s="533"/>
      <c r="F1626" s="533"/>
      <c r="G1626" s="533"/>
      <c r="H1626" s="533"/>
      <c r="I1626" s="533"/>
      <c r="J1626" s="533"/>
      <c r="K1626" s="533"/>
      <c r="L1626" s="533"/>
      <c r="M1626" s="533"/>
      <c r="N1626" s="532"/>
      <c r="O1626" s="350"/>
      <c r="P1626" s="464"/>
      <c r="Q1626" s="464"/>
      <c r="R1626" s="464"/>
      <c r="S1626" s="464"/>
      <c r="T1626" s="464"/>
      <c r="U1626" s="464"/>
      <c r="V1626" s="464"/>
    </row>
    <row r="1627" spans="1:22">
      <c r="A1627" s="531"/>
      <c r="B1627" s="532"/>
      <c r="C1627" s="350"/>
      <c r="D1627" s="350"/>
      <c r="E1627" s="533"/>
      <c r="F1627" s="533"/>
      <c r="G1627" s="533"/>
      <c r="H1627" s="533"/>
      <c r="I1627" s="533"/>
      <c r="J1627" s="533"/>
      <c r="K1627" s="533"/>
      <c r="L1627" s="533"/>
      <c r="M1627" s="533"/>
      <c r="N1627" s="532"/>
      <c r="O1627" s="350"/>
      <c r="P1627" s="464"/>
      <c r="Q1627" s="464"/>
      <c r="R1627" s="464"/>
      <c r="S1627" s="464"/>
      <c r="T1627" s="464"/>
      <c r="U1627" s="464"/>
      <c r="V1627" s="464"/>
    </row>
    <row r="1628" spans="1:22">
      <c r="A1628" s="531"/>
      <c r="B1628" s="532"/>
      <c r="C1628" s="350"/>
      <c r="D1628" s="350"/>
      <c r="E1628" s="533"/>
      <c r="F1628" s="533"/>
      <c r="G1628" s="533"/>
      <c r="H1628" s="533"/>
      <c r="I1628" s="533"/>
      <c r="J1628" s="533"/>
      <c r="K1628" s="533"/>
      <c r="L1628" s="533"/>
      <c r="M1628" s="533"/>
      <c r="N1628" s="532"/>
      <c r="O1628" s="350"/>
      <c r="P1628" s="464"/>
      <c r="Q1628" s="464"/>
      <c r="R1628" s="464"/>
      <c r="S1628" s="464"/>
      <c r="T1628" s="464"/>
      <c r="U1628" s="464"/>
      <c r="V1628" s="464"/>
    </row>
    <row r="1629" spans="1:22">
      <c r="A1629" s="531"/>
      <c r="B1629" s="532"/>
      <c r="C1629" s="350"/>
      <c r="D1629" s="350"/>
      <c r="E1629" s="533"/>
      <c r="F1629" s="533"/>
      <c r="G1629" s="533"/>
      <c r="H1629" s="533"/>
      <c r="I1629" s="533"/>
      <c r="J1629" s="533"/>
      <c r="K1629" s="533"/>
      <c r="L1629" s="533"/>
      <c r="M1629" s="533"/>
      <c r="N1629" s="532"/>
      <c r="O1629" s="350"/>
      <c r="P1629" s="464"/>
      <c r="Q1629" s="464"/>
      <c r="R1629" s="464"/>
      <c r="S1629" s="464"/>
      <c r="T1629" s="464"/>
      <c r="U1629" s="464"/>
      <c r="V1629" s="464"/>
    </row>
    <row r="1630" spans="1:22">
      <c r="A1630" s="531"/>
      <c r="B1630" s="532"/>
      <c r="C1630" s="350"/>
      <c r="D1630" s="350"/>
      <c r="E1630" s="533"/>
      <c r="F1630" s="533"/>
      <c r="G1630" s="533"/>
      <c r="H1630" s="533"/>
      <c r="I1630" s="533"/>
      <c r="J1630" s="533"/>
      <c r="K1630" s="533"/>
      <c r="L1630" s="533"/>
      <c r="M1630" s="533"/>
      <c r="N1630" s="532"/>
      <c r="O1630" s="350"/>
      <c r="P1630" s="464"/>
      <c r="Q1630" s="464"/>
      <c r="R1630" s="464"/>
      <c r="S1630" s="464"/>
      <c r="T1630" s="464"/>
      <c r="U1630" s="464"/>
      <c r="V1630" s="464"/>
    </row>
    <row r="1631" spans="1:22">
      <c r="A1631" s="531"/>
      <c r="B1631" s="532"/>
      <c r="C1631" s="350"/>
      <c r="D1631" s="350"/>
      <c r="E1631" s="533"/>
      <c r="F1631" s="533"/>
      <c r="G1631" s="533"/>
      <c r="H1631" s="533"/>
      <c r="I1631" s="533"/>
      <c r="J1631" s="533"/>
      <c r="K1631" s="533"/>
      <c r="L1631" s="533"/>
      <c r="M1631" s="533"/>
      <c r="N1631" s="532"/>
      <c r="O1631" s="350"/>
      <c r="P1631" s="464"/>
      <c r="Q1631" s="464"/>
      <c r="R1631" s="464"/>
      <c r="S1631" s="464"/>
      <c r="T1631" s="464"/>
      <c r="U1631" s="464"/>
      <c r="V1631" s="464"/>
    </row>
    <row r="1632" spans="1:22">
      <c r="A1632" s="531"/>
      <c r="B1632" s="532"/>
      <c r="C1632" s="350"/>
      <c r="D1632" s="350"/>
      <c r="E1632" s="533"/>
      <c r="F1632" s="533"/>
      <c r="G1632" s="533"/>
      <c r="H1632" s="533"/>
      <c r="I1632" s="533"/>
      <c r="J1632" s="533"/>
      <c r="K1632" s="533"/>
      <c r="L1632" s="533"/>
      <c r="M1632" s="533"/>
      <c r="N1632" s="532"/>
      <c r="O1632" s="350"/>
      <c r="P1632" s="464"/>
      <c r="Q1632" s="464"/>
      <c r="R1632" s="464"/>
      <c r="S1632" s="464"/>
      <c r="T1632" s="464"/>
      <c r="U1632" s="464"/>
      <c r="V1632" s="464"/>
    </row>
    <row r="1633" spans="1:22">
      <c r="A1633" s="531"/>
      <c r="B1633" s="532"/>
      <c r="C1633" s="350"/>
      <c r="D1633" s="350"/>
      <c r="E1633" s="533"/>
      <c r="F1633" s="533"/>
      <c r="G1633" s="533"/>
      <c r="H1633" s="533"/>
      <c r="I1633" s="533"/>
      <c r="J1633" s="533"/>
      <c r="K1633" s="533"/>
      <c r="L1633" s="533"/>
      <c r="M1633" s="533"/>
      <c r="N1633" s="532"/>
      <c r="O1633" s="350"/>
      <c r="P1633" s="464"/>
      <c r="Q1633" s="464"/>
      <c r="R1633" s="464"/>
      <c r="S1633" s="464"/>
      <c r="T1633" s="464"/>
      <c r="U1633" s="464"/>
      <c r="V1633" s="464"/>
    </row>
    <row r="1634" spans="1:22">
      <c r="A1634" s="531"/>
      <c r="B1634" s="532"/>
      <c r="C1634" s="350"/>
      <c r="D1634" s="350"/>
      <c r="E1634" s="533"/>
      <c r="F1634" s="533"/>
      <c r="G1634" s="533"/>
      <c r="H1634" s="533"/>
      <c r="I1634" s="533"/>
      <c r="J1634" s="533"/>
      <c r="K1634" s="533"/>
      <c r="L1634" s="533"/>
      <c r="M1634" s="533"/>
      <c r="N1634" s="532"/>
      <c r="O1634" s="350"/>
      <c r="P1634" s="464"/>
      <c r="Q1634" s="464"/>
      <c r="R1634" s="464"/>
      <c r="S1634" s="464"/>
      <c r="T1634" s="464"/>
      <c r="U1634" s="464"/>
      <c r="V1634" s="464"/>
    </row>
    <row r="1635" spans="1:22">
      <c r="A1635" s="531"/>
      <c r="B1635" s="532"/>
      <c r="C1635" s="350"/>
      <c r="D1635" s="350"/>
      <c r="E1635" s="533"/>
      <c r="F1635" s="533"/>
      <c r="G1635" s="533"/>
      <c r="H1635" s="533"/>
      <c r="I1635" s="533"/>
      <c r="J1635" s="533"/>
      <c r="K1635" s="533"/>
      <c r="L1635" s="533"/>
      <c r="M1635" s="533"/>
      <c r="N1635" s="532"/>
      <c r="O1635" s="350"/>
      <c r="P1635" s="464"/>
      <c r="Q1635" s="464"/>
      <c r="R1635" s="464"/>
      <c r="S1635" s="464"/>
      <c r="T1635" s="464"/>
      <c r="U1635" s="464"/>
      <c r="V1635" s="464"/>
    </row>
    <row r="1636" spans="1:22">
      <c r="A1636" s="531"/>
      <c r="B1636" s="532"/>
      <c r="C1636" s="350"/>
      <c r="D1636" s="350"/>
      <c r="E1636" s="533"/>
      <c r="F1636" s="533"/>
      <c r="G1636" s="533"/>
      <c r="H1636" s="533"/>
      <c r="I1636" s="533"/>
      <c r="J1636" s="533"/>
      <c r="K1636" s="533"/>
      <c r="L1636" s="533"/>
      <c r="M1636" s="533"/>
      <c r="N1636" s="532"/>
      <c r="O1636" s="350"/>
      <c r="P1636" s="464"/>
      <c r="Q1636" s="464"/>
      <c r="R1636" s="464"/>
      <c r="S1636" s="464"/>
      <c r="T1636" s="464"/>
      <c r="U1636" s="464"/>
      <c r="V1636" s="464"/>
    </row>
    <row r="1637" spans="1:22">
      <c r="A1637" s="531"/>
      <c r="B1637" s="532"/>
      <c r="C1637" s="350"/>
      <c r="D1637" s="350"/>
      <c r="E1637" s="533"/>
      <c r="F1637" s="533"/>
      <c r="G1637" s="533"/>
      <c r="H1637" s="533"/>
      <c r="I1637" s="533"/>
      <c r="J1637" s="533"/>
      <c r="K1637" s="533"/>
      <c r="L1637" s="533"/>
      <c r="M1637" s="533"/>
      <c r="N1637" s="532"/>
      <c r="O1637" s="350"/>
      <c r="P1637" s="464"/>
      <c r="Q1637" s="464"/>
      <c r="R1637" s="464"/>
      <c r="S1637" s="464"/>
      <c r="T1637" s="464"/>
      <c r="U1637" s="464"/>
      <c r="V1637" s="464"/>
    </row>
    <row r="1638" spans="1:22">
      <c r="A1638" s="531"/>
      <c r="B1638" s="532"/>
      <c r="C1638" s="350"/>
      <c r="D1638" s="350"/>
      <c r="E1638" s="533"/>
      <c r="F1638" s="533"/>
      <c r="G1638" s="533"/>
      <c r="H1638" s="533"/>
      <c r="I1638" s="533"/>
      <c r="J1638" s="533"/>
      <c r="K1638" s="533"/>
      <c r="L1638" s="533"/>
      <c r="M1638" s="533"/>
      <c r="N1638" s="532"/>
      <c r="O1638" s="350"/>
      <c r="P1638" s="464"/>
      <c r="Q1638" s="464"/>
      <c r="R1638" s="464"/>
      <c r="S1638" s="464"/>
      <c r="T1638" s="464"/>
      <c r="U1638" s="464"/>
      <c r="V1638" s="464"/>
    </row>
    <row r="1639" spans="1:22">
      <c r="A1639" s="531"/>
      <c r="B1639" s="532"/>
      <c r="C1639" s="350"/>
      <c r="D1639" s="350"/>
      <c r="E1639" s="533"/>
      <c r="F1639" s="533"/>
      <c r="G1639" s="533"/>
      <c r="H1639" s="533"/>
      <c r="I1639" s="533"/>
      <c r="J1639" s="533"/>
      <c r="K1639" s="533"/>
      <c r="L1639" s="533"/>
      <c r="M1639" s="533"/>
      <c r="N1639" s="532"/>
      <c r="O1639" s="350"/>
      <c r="P1639" s="464"/>
      <c r="Q1639" s="464"/>
      <c r="R1639" s="464"/>
      <c r="S1639" s="464"/>
      <c r="T1639" s="464"/>
      <c r="U1639" s="464"/>
      <c r="V1639" s="464"/>
    </row>
    <row r="1640" spans="1:22">
      <c r="A1640" s="531"/>
      <c r="B1640" s="532"/>
      <c r="C1640" s="350"/>
      <c r="D1640" s="350"/>
      <c r="E1640" s="533"/>
      <c r="F1640" s="533"/>
      <c r="G1640" s="533"/>
      <c r="H1640" s="533"/>
      <c r="I1640" s="533"/>
      <c r="J1640" s="533"/>
      <c r="K1640" s="533"/>
      <c r="L1640" s="533"/>
      <c r="M1640" s="533"/>
      <c r="N1640" s="532"/>
      <c r="O1640" s="350"/>
      <c r="P1640" s="464"/>
      <c r="Q1640" s="464"/>
      <c r="R1640" s="464"/>
      <c r="S1640" s="464"/>
      <c r="T1640" s="464"/>
      <c r="U1640" s="464"/>
      <c r="V1640" s="464"/>
    </row>
    <row r="1641" spans="1:22">
      <c r="A1641" s="531"/>
      <c r="B1641" s="532"/>
      <c r="C1641" s="350"/>
      <c r="D1641" s="350"/>
      <c r="E1641" s="533"/>
      <c r="F1641" s="533"/>
      <c r="G1641" s="533"/>
      <c r="H1641" s="533"/>
      <c r="I1641" s="533"/>
      <c r="J1641" s="533"/>
      <c r="K1641" s="533"/>
      <c r="L1641" s="533"/>
      <c r="M1641" s="533"/>
      <c r="N1641" s="532"/>
      <c r="O1641" s="350"/>
      <c r="P1641" s="464"/>
      <c r="Q1641" s="464"/>
      <c r="R1641" s="464"/>
      <c r="S1641" s="464"/>
      <c r="T1641" s="464"/>
      <c r="U1641" s="464"/>
      <c r="V1641" s="464"/>
    </row>
    <row r="1642" spans="1:22">
      <c r="A1642" s="531"/>
      <c r="B1642" s="532"/>
      <c r="C1642" s="350"/>
      <c r="D1642" s="350"/>
      <c r="E1642" s="533"/>
      <c r="F1642" s="533"/>
      <c r="G1642" s="533"/>
      <c r="H1642" s="533"/>
      <c r="I1642" s="533"/>
      <c r="J1642" s="533"/>
      <c r="K1642" s="533"/>
      <c r="L1642" s="533"/>
      <c r="M1642" s="533"/>
      <c r="N1642" s="532"/>
      <c r="O1642" s="350"/>
      <c r="P1642" s="464"/>
      <c r="Q1642" s="464"/>
      <c r="R1642" s="464"/>
      <c r="S1642" s="464"/>
      <c r="T1642" s="464"/>
      <c r="U1642" s="464"/>
      <c r="V1642" s="464"/>
    </row>
    <row r="1643" spans="1:22">
      <c r="A1643" s="531"/>
      <c r="B1643" s="532"/>
      <c r="C1643" s="350"/>
      <c r="D1643" s="350"/>
      <c r="E1643" s="533"/>
      <c r="F1643" s="533"/>
      <c r="G1643" s="533"/>
      <c r="H1643" s="533"/>
      <c r="I1643" s="533"/>
      <c r="J1643" s="533"/>
      <c r="K1643" s="533"/>
      <c r="L1643" s="533"/>
      <c r="M1643" s="533"/>
      <c r="N1643" s="532"/>
      <c r="O1643" s="350"/>
      <c r="P1643" s="464"/>
      <c r="Q1643" s="464"/>
      <c r="R1643" s="464"/>
      <c r="S1643" s="464"/>
      <c r="T1643" s="464"/>
      <c r="U1643" s="464"/>
      <c r="V1643" s="464"/>
    </row>
    <row r="1644" spans="1:22">
      <c r="A1644" s="531"/>
      <c r="B1644" s="532"/>
      <c r="C1644" s="350"/>
      <c r="D1644" s="350"/>
      <c r="E1644" s="533"/>
      <c r="F1644" s="533"/>
      <c r="G1644" s="533"/>
      <c r="H1644" s="533"/>
      <c r="I1644" s="533"/>
      <c r="J1644" s="533"/>
      <c r="K1644" s="533"/>
      <c r="L1644" s="533"/>
      <c r="M1644" s="533"/>
      <c r="N1644" s="532"/>
      <c r="O1644" s="350"/>
      <c r="P1644" s="464"/>
      <c r="Q1644" s="464"/>
      <c r="R1644" s="464"/>
      <c r="S1644" s="464"/>
      <c r="T1644" s="464"/>
      <c r="U1644" s="464"/>
      <c r="V1644" s="464"/>
    </row>
    <row r="1645" spans="1:22">
      <c r="A1645" s="531"/>
      <c r="B1645" s="532"/>
      <c r="C1645" s="350"/>
      <c r="D1645" s="350"/>
      <c r="E1645" s="533"/>
      <c r="F1645" s="533"/>
      <c r="G1645" s="533"/>
      <c r="H1645" s="533"/>
      <c r="I1645" s="533"/>
      <c r="J1645" s="533"/>
      <c r="K1645" s="533"/>
      <c r="L1645" s="533"/>
      <c r="M1645" s="533"/>
      <c r="N1645" s="532"/>
      <c r="O1645" s="350"/>
      <c r="P1645" s="464"/>
      <c r="Q1645" s="464"/>
      <c r="R1645" s="464"/>
      <c r="S1645" s="464"/>
      <c r="T1645" s="464"/>
      <c r="U1645" s="464"/>
      <c r="V1645" s="464"/>
    </row>
    <row r="1646" spans="1:22">
      <c r="A1646" s="531"/>
      <c r="B1646" s="532"/>
      <c r="C1646" s="350"/>
      <c r="D1646" s="350"/>
      <c r="E1646" s="533"/>
      <c r="F1646" s="533"/>
      <c r="G1646" s="533"/>
      <c r="H1646" s="533"/>
      <c r="I1646" s="533"/>
      <c r="J1646" s="533"/>
      <c r="K1646" s="533"/>
      <c r="L1646" s="533"/>
      <c r="M1646" s="533"/>
      <c r="N1646" s="532"/>
      <c r="O1646" s="350"/>
      <c r="P1646" s="464"/>
      <c r="Q1646" s="464"/>
      <c r="R1646" s="464"/>
      <c r="S1646" s="464"/>
      <c r="T1646" s="464"/>
      <c r="U1646" s="464"/>
      <c r="V1646" s="464"/>
    </row>
    <row r="1647" spans="1:22">
      <c r="A1647" s="531"/>
      <c r="B1647" s="532"/>
      <c r="C1647" s="350"/>
      <c r="D1647" s="350"/>
      <c r="E1647" s="533"/>
      <c r="F1647" s="533"/>
      <c r="G1647" s="533"/>
      <c r="H1647" s="533"/>
      <c r="I1647" s="533"/>
      <c r="J1647" s="533"/>
      <c r="K1647" s="533"/>
      <c r="L1647" s="533"/>
      <c r="M1647" s="533"/>
      <c r="N1647" s="532"/>
      <c r="O1647" s="350"/>
      <c r="P1647" s="464"/>
      <c r="Q1647" s="464"/>
      <c r="R1647" s="464"/>
      <c r="S1647" s="464"/>
      <c r="T1647" s="464"/>
      <c r="U1647" s="464"/>
      <c r="V1647" s="464"/>
    </row>
    <row r="1648" spans="1:22">
      <c r="A1648" s="531"/>
      <c r="B1648" s="532"/>
      <c r="C1648" s="350"/>
      <c r="D1648" s="350"/>
      <c r="E1648" s="533"/>
      <c r="F1648" s="533"/>
      <c r="G1648" s="533"/>
      <c r="H1648" s="533"/>
      <c r="I1648" s="533"/>
      <c r="J1648" s="533"/>
      <c r="K1648" s="533"/>
      <c r="L1648" s="533"/>
      <c r="M1648" s="533"/>
      <c r="N1648" s="532"/>
      <c r="O1648" s="350"/>
      <c r="P1648" s="464"/>
      <c r="Q1648" s="464"/>
      <c r="R1648" s="464"/>
      <c r="S1648" s="464"/>
      <c r="T1648" s="464"/>
      <c r="U1648" s="464"/>
      <c r="V1648" s="464"/>
    </row>
    <row r="1649" spans="1:22">
      <c r="A1649" s="531"/>
      <c r="B1649" s="532"/>
      <c r="C1649" s="350"/>
      <c r="D1649" s="350"/>
      <c r="E1649" s="533"/>
      <c r="F1649" s="533"/>
      <c r="G1649" s="533"/>
      <c r="H1649" s="533"/>
      <c r="I1649" s="533"/>
      <c r="J1649" s="533"/>
      <c r="K1649" s="533"/>
      <c r="L1649" s="533"/>
      <c r="M1649" s="533"/>
      <c r="N1649" s="532"/>
      <c r="O1649" s="350"/>
      <c r="P1649" s="464"/>
      <c r="Q1649" s="464"/>
      <c r="R1649" s="464"/>
      <c r="S1649" s="464"/>
      <c r="T1649" s="464"/>
      <c r="U1649" s="464"/>
      <c r="V1649" s="464"/>
    </row>
    <row r="1650" spans="1:22">
      <c r="A1650" s="531"/>
      <c r="B1650" s="532"/>
      <c r="C1650" s="350"/>
      <c r="D1650" s="350"/>
      <c r="E1650" s="533"/>
      <c r="F1650" s="533"/>
      <c r="G1650" s="533"/>
      <c r="H1650" s="533"/>
      <c r="I1650" s="533"/>
      <c r="J1650" s="533"/>
      <c r="K1650" s="533"/>
      <c r="L1650" s="533"/>
      <c r="M1650" s="533"/>
      <c r="N1650" s="532"/>
      <c r="O1650" s="350"/>
      <c r="P1650" s="464"/>
      <c r="Q1650" s="464"/>
      <c r="R1650" s="464"/>
      <c r="S1650" s="464"/>
      <c r="T1650" s="464"/>
      <c r="U1650" s="464"/>
      <c r="V1650" s="464"/>
    </row>
    <row r="1651" spans="1:22">
      <c r="A1651" s="531"/>
      <c r="B1651" s="532"/>
      <c r="C1651" s="350"/>
      <c r="D1651" s="350"/>
      <c r="E1651" s="533"/>
      <c r="F1651" s="533"/>
      <c r="G1651" s="533"/>
      <c r="H1651" s="533"/>
      <c r="I1651" s="533"/>
      <c r="J1651" s="533"/>
      <c r="K1651" s="533"/>
      <c r="L1651" s="533"/>
      <c r="M1651" s="533"/>
      <c r="N1651" s="532"/>
      <c r="O1651" s="350"/>
      <c r="P1651" s="464"/>
      <c r="Q1651" s="464"/>
      <c r="R1651" s="464"/>
      <c r="S1651" s="464"/>
      <c r="T1651" s="464"/>
      <c r="U1651" s="464"/>
      <c r="V1651" s="464"/>
    </row>
    <row r="1652" spans="1:22">
      <c r="A1652" s="531"/>
      <c r="B1652" s="532"/>
      <c r="C1652" s="350"/>
      <c r="D1652" s="350"/>
      <c r="E1652" s="533"/>
      <c r="F1652" s="533"/>
      <c r="G1652" s="533"/>
      <c r="H1652" s="533"/>
      <c r="I1652" s="533"/>
      <c r="J1652" s="533"/>
      <c r="K1652" s="533"/>
      <c r="L1652" s="533"/>
      <c r="M1652" s="533"/>
      <c r="N1652" s="532"/>
      <c r="O1652" s="350"/>
      <c r="P1652" s="464"/>
      <c r="Q1652" s="464"/>
      <c r="R1652" s="464"/>
      <c r="S1652" s="464"/>
      <c r="T1652" s="464"/>
      <c r="U1652" s="464"/>
      <c r="V1652" s="464"/>
    </row>
    <row r="1653" spans="1:22">
      <c r="A1653" s="531"/>
      <c r="B1653" s="532"/>
      <c r="C1653" s="350"/>
      <c r="D1653" s="350"/>
      <c r="E1653" s="533"/>
      <c r="F1653" s="533"/>
      <c r="G1653" s="533"/>
      <c r="H1653" s="533"/>
      <c r="I1653" s="533"/>
      <c r="J1653" s="533"/>
      <c r="K1653" s="533"/>
      <c r="L1653" s="533"/>
      <c r="M1653" s="533"/>
      <c r="N1653" s="532"/>
      <c r="O1653" s="350"/>
      <c r="P1653" s="464"/>
      <c r="Q1653" s="464"/>
      <c r="R1653" s="464"/>
      <c r="S1653" s="464"/>
      <c r="T1653" s="464"/>
      <c r="U1653" s="464"/>
      <c r="V1653" s="464"/>
    </row>
    <row r="1654" spans="1:22">
      <c r="A1654" s="531"/>
      <c r="B1654" s="532"/>
      <c r="C1654" s="350"/>
      <c r="D1654" s="350"/>
      <c r="E1654" s="533"/>
      <c r="F1654" s="533"/>
      <c r="G1654" s="533"/>
      <c r="H1654" s="533"/>
      <c r="I1654" s="533"/>
      <c r="J1654" s="533"/>
      <c r="K1654" s="533"/>
      <c r="L1654" s="533"/>
      <c r="M1654" s="533"/>
      <c r="N1654" s="532"/>
      <c r="O1654" s="350"/>
      <c r="P1654" s="464"/>
      <c r="Q1654" s="464"/>
      <c r="R1654" s="464"/>
      <c r="S1654" s="464"/>
      <c r="T1654" s="464"/>
      <c r="U1654" s="464"/>
      <c r="V1654" s="464"/>
    </row>
    <row r="1655" spans="1:22">
      <c r="A1655" s="531"/>
      <c r="B1655" s="532"/>
      <c r="C1655" s="350"/>
      <c r="D1655" s="350"/>
      <c r="E1655" s="533"/>
      <c r="F1655" s="533"/>
      <c r="G1655" s="533"/>
      <c r="H1655" s="533"/>
      <c r="I1655" s="533"/>
      <c r="J1655" s="533"/>
      <c r="K1655" s="533"/>
      <c r="L1655" s="533"/>
      <c r="M1655" s="533"/>
      <c r="N1655" s="532"/>
      <c r="O1655" s="350"/>
      <c r="P1655" s="464"/>
      <c r="Q1655" s="464"/>
      <c r="R1655" s="464"/>
      <c r="S1655" s="464"/>
      <c r="T1655" s="464"/>
      <c r="U1655" s="464"/>
      <c r="V1655" s="464"/>
    </row>
    <row r="1656" spans="1:22">
      <c r="A1656" s="531"/>
      <c r="B1656" s="532"/>
      <c r="C1656" s="350"/>
      <c r="D1656" s="350"/>
      <c r="E1656" s="533"/>
      <c r="F1656" s="533"/>
      <c r="G1656" s="533"/>
      <c r="H1656" s="533"/>
      <c r="I1656" s="533"/>
      <c r="J1656" s="533"/>
      <c r="K1656" s="533"/>
      <c r="L1656" s="533"/>
      <c r="M1656" s="533"/>
      <c r="N1656" s="532"/>
      <c r="O1656" s="350"/>
      <c r="P1656" s="464"/>
      <c r="Q1656" s="464"/>
      <c r="R1656" s="464"/>
      <c r="S1656" s="464"/>
      <c r="T1656" s="464"/>
      <c r="U1656" s="464"/>
      <c r="V1656" s="464"/>
    </row>
    <row r="1657" spans="1:22">
      <c r="A1657" s="531"/>
      <c r="B1657" s="532"/>
      <c r="C1657" s="350"/>
      <c r="D1657" s="350"/>
      <c r="E1657" s="533"/>
      <c r="F1657" s="533"/>
      <c r="G1657" s="533"/>
      <c r="H1657" s="533"/>
      <c r="I1657" s="533"/>
      <c r="J1657" s="533"/>
      <c r="K1657" s="533"/>
      <c r="L1657" s="533"/>
      <c r="M1657" s="533"/>
      <c r="N1657" s="532"/>
      <c r="O1657" s="350"/>
      <c r="P1657" s="464"/>
      <c r="Q1657" s="464"/>
      <c r="R1657" s="464"/>
      <c r="S1657" s="464"/>
      <c r="T1657" s="464"/>
      <c r="U1657" s="464"/>
      <c r="V1657" s="464"/>
    </row>
    <row r="1658" spans="1:22">
      <c r="A1658" s="531"/>
      <c r="B1658" s="532"/>
      <c r="C1658" s="350"/>
      <c r="D1658" s="350"/>
      <c r="E1658" s="533"/>
      <c r="F1658" s="533"/>
      <c r="G1658" s="533"/>
      <c r="H1658" s="533"/>
      <c r="I1658" s="533"/>
      <c r="J1658" s="533"/>
      <c r="K1658" s="533"/>
      <c r="L1658" s="533"/>
      <c r="M1658" s="533"/>
      <c r="N1658" s="532"/>
      <c r="O1658" s="350"/>
      <c r="P1658" s="464"/>
      <c r="Q1658" s="464"/>
      <c r="R1658" s="464"/>
      <c r="S1658" s="464"/>
      <c r="T1658" s="464"/>
      <c r="U1658" s="464"/>
      <c r="V1658" s="464"/>
    </row>
    <row r="1659" spans="1:22">
      <c r="A1659" s="531"/>
      <c r="B1659" s="532"/>
      <c r="C1659" s="350"/>
      <c r="D1659" s="350"/>
      <c r="E1659" s="533"/>
      <c r="F1659" s="533"/>
      <c r="G1659" s="533"/>
      <c r="H1659" s="533"/>
      <c r="I1659" s="533"/>
      <c r="J1659" s="533"/>
      <c r="K1659" s="533"/>
      <c r="L1659" s="533"/>
      <c r="M1659" s="533"/>
      <c r="N1659" s="532"/>
      <c r="O1659" s="350"/>
      <c r="P1659" s="464"/>
      <c r="Q1659" s="464"/>
      <c r="R1659" s="464"/>
      <c r="S1659" s="464"/>
      <c r="T1659" s="464"/>
      <c r="U1659" s="464"/>
      <c r="V1659" s="464"/>
    </row>
    <row r="1660" spans="1:22">
      <c r="A1660" s="531"/>
      <c r="B1660" s="532"/>
      <c r="C1660" s="350"/>
      <c r="D1660" s="350"/>
      <c r="E1660" s="533"/>
      <c r="F1660" s="533"/>
      <c r="G1660" s="533"/>
      <c r="H1660" s="533"/>
      <c r="I1660" s="533"/>
      <c r="J1660" s="533"/>
      <c r="K1660" s="533"/>
      <c r="L1660" s="533"/>
      <c r="M1660" s="533"/>
      <c r="N1660" s="532"/>
      <c r="O1660" s="350"/>
      <c r="P1660" s="464"/>
      <c r="Q1660" s="464"/>
      <c r="R1660" s="464"/>
      <c r="S1660" s="464"/>
      <c r="T1660" s="464"/>
      <c r="U1660" s="464"/>
      <c r="V1660" s="464"/>
    </row>
    <row r="1661" spans="1:22">
      <c r="A1661" s="531"/>
      <c r="B1661" s="532"/>
      <c r="C1661" s="350"/>
      <c r="D1661" s="350"/>
      <c r="E1661" s="533"/>
      <c r="F1661" s="533"/>
      <c r="G1661" s="533"/>
      <c r="H1661" s="533"/>
      <c r="I1661" s="533"/>
      <c r="J1661" s="533"/>
      <c r="K1661" s="533"/>
      <c r="L1661" s="533"/>
      <c r="M1661" s="533"/>
      <c r="N1661" s="532"/>
      <c r="O1661" s="350"/>
      <c r="P1661" s="464"/>
      <c r="Q1661" s="464"/>
      <c r="R1661" s="464"/>
      <c r="S1661" s="464"/>
      <c r="T1661" s="464"/>
      <c r="U1661" s="464"/>
      <c r="V1661" s="464"/>
    </row>
    <row r="1662" spans="1:22">
      <c r="A1662" s="531"/>
      <c r="B1662" s="532"/>
      <c r="C1662" s="350"/>
      <c r="D1662" s="350"/>
      <c r="E1662" s="533"/>
      <c r="F1662" s="533"/>
      <c r="G1662" s="533"/>
      <c r="H1662" s="533"/>
      <c r="I1662" s="533"/>
      <c r="J1662" s="533"/>
      <c r="K1662" s="533"/>
      <c r="L1662" s="533"/>
      <c r="M1662" s="533"/>
      <c r="N1662" s="532"/>
      <c r="O1662" s="350"/>
      <c r="P1662" s="464"/>
      <c r="Q1662" s="464"/>
      <c r="R1662" s="464"/>
      <c r="S1662" s="464"/>
      <c r="T1662" s="464"/>
      <c r="U1662" s="464"/>
      <c r="V1662" s="464"/>
    </row>
    <row r="1663" spans="1:22">
      <c r="A1663" s="531"/>
      <c r="B1663" s="532"/>
      <c r="C1663" s="350"/>
      <c r="D1663" s="350"/>
      <c r="E1663" s="533"/>
      <c r="F1663" s="533"/>
      <c r="G1663" s="533"/>
      <c r="H1663" s="533"/>
      <c r="I1663" s="533"/>
      <c r="J1663" s="533"/>
      <c r="K1663" s="533"/>
      <c r="L1663" s="533"/>
      <c r="M1663" s="533"/>
      <c r="N1663" s="532"/>
      <c r="O1663" s="350"/>
      <c r="P1663" s="464"/>
      <c r="Q1663" s="464"/>
      <c r="R1663" s="464"/>
      <c r="S1663" s="464"/>
      <c r="T1663" s="464"/>
      <c r="U1663" s="464"/>
      <c r="V1663" s="464"/>
    </row>
    <row r="1664" spans="1:22">
      <c r="A1664" s="531"/>
      <c r="B1664" s="532"/>
      <c r="C1664" s="350"/>
      <c r="D1664" s="350"/>
      <c r="E1664" s="533"/>
      <c r="F1664" s="533"/>
      <c r="G1664" s="533"/>
      <c r="H1664" s="533"/>
      <c r="I1664" s="533"/>
      <c r="J1664" s="533"/>
      <c r="K1664" s="533"/>
      <c r="L1664" s="533"/>
      <c r="M1664" s="533"/>
      <c r="N1664" s="532"/>
      <c r="O1664" s="350"/>
      <c r="P1664" s="464"/>
      <c r="Q1664" s="464"/>
      <c r="R1664" s="464"/>
      <c r="S1664" s="464"/>
      <c r="T1664" s="464"/>
      <c r="U1664" s="464"/>
      <c r="V1664" s="464"/>
    </row>
    <row r="1665" spans="1:22">
      <c r="A1665" s="531"/>
      <c r="B1665" s="532"/>
      <c r="C1665" s="350"/>
      <c r="D1665" s="350"/>
      <c r="E1665" s="533"/>
      <c r="F1665" s="533"/>
      <c r="G1665" s="533"/>
      <c r="H1665" s="533"/>
      <c r="I1665" s="533"/>
      <c r="J1665" s="533"/>
      <c r="K1665" s="533"/>
      <c r="L1665" s="533"/>
      <c r="M1665" s="533"/>
      <c r="N1665" s="532"/>
      <c r="O1665" s="350"/>
      <c r="P1665" s="464"/>
      <c r="Q1665" s="464"/>
      <c r="R1665" s="464"/>
      <c r="S1665" s="464"/>
      <c r="T1665" s="464"/>
      <c r="U1665" s="464"/>
      <c r="V1665" s="464"/>
    </row>
    <row r="1666" spans="1:22">
      <c r="A1666" s="531"/>
      <c r="B1666" s="532"/>
      <c r="C1666" s="350"/>
      <c r="D1666" s="350"/>
      <c r="E1666" s="533"/>
      <c r="F1666" s="533"/>
      <c r="G1666" s="533"/>
      <c r="H1666" s="533"/>
      <c r="I1666" s="533"/>
      <c r="J1666" s="533"/>
      <c r="K1666" s="533"/>
      <c r="L1666" s="533"/>
      <c r="M1666" s="533"/>
      <c r="N1666" s="532"/>
      <c r="O1666" s="350"/>
      <c r="P1666" s="464"/>
      <c r="Q1666" s="464"/>
      <c r="R1666" s="464"/>
      <c r="S1666" s="464"/>
      <c r="T1666" s="464"/>
      <c r="U1666" s="464"/>
      <c r="V1666" s="464"/>
    </row>
    <row r="1667" spans="1:22">
      <c r="A1667" s="531"/>
      <c r="B1667" s="532"/>
      <c r="C1667" s="350"/>
      <c r="D1667" s="350"/>
      <c r="E1667" s="533"/>
      <c r="F1667" s="533"/>
      <c r="G1667" s="533"/>
      <c r="H1667" s="533"/>
      <c r="I1667" s="533"/>
      <c r="J1667" s="533"/>
      <c r="K1667" s="533"/>
      <c r="L1667" s="533"/>
      <c r="M1667" s="533"/>
      <c r="N1667" s="532"/>
      <c r="O1667" s="350"/>
      <c r="P1667" s="464"/>
      <c r="Q1667" s="464"/>
      <c r="R1667" s="464"/>
      <c r="S1667" s="464"/>
      <c r="T1667" s="464"/>
      <c r="U1667" s="464"/>
      <c r="V1667" s="464"/>
    </row>
    <row r="1668" spans="1:22">
      <c r="A1668" s="531"/>
      <c r="B1668" s="532"/>
      <c r="C1668" s="350"/>
      <c r="D1668" s="350"/>
      <c r="E1668" s="533"/>
      <c r="F1668" s="533"/>
      <c r="G1668" s="533"/>
      <c r="H1668" s="533"/>
      <c r="I1668" s="533"/>
      <c r="J1668" s="533"/>
      <c r="K1668" s="533"/>
      <c r="L1668" s="533"/>
      <c r="M1668" s="533"/>
      <c r="N1668" s="532"/>
      <c r="O1668" s="350"/>
      <c r="P1668" s="464"/>
      <c r="Q1668" s="464"/>
      <c r="R1668" s="464"/>
      <c r="S1668" s="464"/>
      <c r="T1668" s="464"/>
      <c r="U1668" s="464"/>
      <c r="V1668" s="464"/>
    </row>
    <row r="1669" spans="1:22">
      <c r="A1669" s="531"/>
      <c r="B1669" s="532"/>
      <c r="C1669" s="350"/>
      <c r="D1669" s="350"/>
      <c r="E1669" s="533"/>
      <c r="F1669" s="533"/>
      <c r="G1669" s="533"/>
      <c r="H1669" s="533"/>
      <c r="I1669" s="533"/>
      <c r="J1669" s="533"/>
      <c r="K1669" s="533"/>
      <c r="L1669" s="533"/>
      <c r="M1669" s="533"/>
      <c r="N1669" s="532"/>
      <c r="O1669" s="350"/>
      <c r="P1669" s="464"/>
      <c r="Q1669" s="464"/>
      <c r="R1669" s="464"/>
      <c r="S1669" s="464"/>
      <c r="T1669" s="464"/>
      <c r="U1669" s="464"/>
      <c r="V1669" s="464"/>
    </row>
    <row r="1670" spans="1:22">
      <c r="A1670" s="531"/>
      <c r="B1670" s="532"/>
      <c r="C1670" s="350"/>
      <c r="D1670" s="350"/>
      <c r="E1670" s="533"/>
      <c r="F1670" s="533"/>
      <c r="G1670" s="533"/>
      <c r="H1670" s="533"/>
      <c r="I1670" s="533"/>
      <c r="J1670" s="533"/>
      <c r="K1670" s="533"/>
      <c r="L1670" s="533"/>
      <c r="M1670" s="533"/>
      <c r="N1670" s="532"/>
      <c r="O1670" s="350"/>
      <c r="P1670" s="464"/>
      <c r="Q1670" s="464"/>
      <c r="R1670" s="464"/>
      <c r="S1670" s="464"/>
      <c r="T1670" s="464"/>
      <c r="U1670" s="464"/>
      <c r="V1670" s="464"/>
    </row>
    <row r="1671" spans="1:22">
      <c r="A1671" s="531"/>
      <c r="B1671" s="532"/>
      <c r="C1671" s="350"/>
      <c r="D1671" s="350"/>
      <c r="E1671" s="533"/>
      <c r="F1671" s="533"/>
      <c r="G1671" s="533"/>
      <c r="H1671" s="533"/>
      <c r="I1671" s="533"/>
      <c r="J1671" s="533"/>
      <c r="K1671" s="533"/>
      <c r="L1671" s="533"/>
      <c r="M1671" s="533"/>
      <c r="N1671" s="532"/>
      <c r="O1671" s="350"/>
      <c r="P1671" s="464"/>
      <c r="Q1671" s="464"/>
      <c r="R1671" s="464"/>
      <c r="S1671" s="464"/>
      <c r="T1671" s="464"/>
      <c r="U1671" s="464"/>
      <c r="V1671" s="464"/>
    </row>
    <row r="1672" spans="1:22">
      <c r="A1672" s="531"/>
      <c r="B1672" s="532"/>
      <c r="C1672" s="350"/>
      <c r="D1672" s="350"/>
      <c r="E1672" s="533"/>
      <c r="F1672" s="533"/>
      <c r="G1672" s="533"/>
      <c r="H1672" s="533"/>
      <c r="I1672" s="533"/>
      <c r="J1672" s="533"/>
      <c r="K1672" s="533"/>
      <c r="L1672" s="533"/>
      <c r="M1672" s="533"/>
      <c r="N1672" s="532"/>
      <c r="O1672" s="350"/>
      <c r="P1672" s="464"/>
      <c r="Q1672" s="464"/>
      <c r="R1672" s="464"/>
      <c r="S1672" s="464"/>
      <c r="T1672" s="464"/>
      <c r="U1672" s="464"/>
      <c r="V1672" s="464"/>
    </row>
    <row r="1673" spans="1:22">
      <c r="A1673" s="531"/>
      <c r="B1673" s="532"/>
      <c r="C1673" s="350"/>
      <c r="D1673" s="350"/>
      <c r="E1673" s="533"/>
      <c r="F1673" s="533"/>
      <c r="G1673" s="533"/>
      <c r="H1673" s="533"/>
      <c r="I1673" s="533"/>
      <c r="J1673" s="533"/>
      <c r="K1673" s="533"/>
      <c r="L1673" s="533"/>
      <c r="M1673" s="533"/>
      <c r="N1673" s="532"/>
      <c r="O1673" s="350"/>
      <c r="P1673" s="464"/>
      <c r="Q1673" s="464"/>
      <c r="R1673" s="464"/>
      <c r="S1673" s="464"/>
      <c r="T1673" s="464"/>
      <c r="U1673" s="464"/>
      <c r="V1673" s="464"/>
    </row>
    <row r="1674" spans="1:22">
      <c r="A1674" s="531"/>
      <c r="B1674" s="532"/>
      <c r="C1674" s="350"/>
      <c r="D1674" s="350"/>
      <c r="E1674" s="533"/>
      <c r="F1674" s="533"/>
      <c r="G1674" s="533"/>
      <c r="H1674" s="533"/>
      <c r="I1674" s="533"/>
      <c r="J1674" s="533"/>
      <c r="K1674" s="533"/>
      <c r="L1674" s="533"/>
      <c r="M1674" s="533"/>
      <c r="N1674" s="532"/>
      <c r="O1674" s="350"/>
      <c r="P1674" s="464"/>
      <c r="Q1674" s="464"/>
      <c r="R1674" s="464"/>
      <c r="S1674" s="464"/>
      <c r="T1674" s="464"/>
      <c r="U1674" s="464"/>
      <c r="V1674" s="464"/>
    </row>
    <row r="1675" spans="1:22">
      <c r="A1675" s="531"/>
      <c r="B1675" s="532"/>
      <c r="C1675" s="350"/>
      <c r="D1675" s="350"/>
      <c r="E1675" s="533"/>
      <c r="F1675" s="533"/>
      <c r="G1675" s="533"/>
      <c r="H1675" s="533"/>
      <c r="I1675" s="533"/>
      <c r="J1675" s="533"/>
      <c r="K1675" s="533"/>
      <c r="L1675" s="533"/>
      <c r="M1675" s="533"/>
      <c r="N1675" s="532"/>
      <c r="O1675" s="350"/>
      <c r="P1675" s="464"/>
      <c r="Q1675" s="464"/>
      <c r="R1675" s="464"/>
      <c r="S1675" s="464"/>
      <c r="T1675" s="464"/>
      <c r="U1675" s="464"/>
      <c r="V1675" s="464"/>
    </row>
    <row r="1676" spans="1:22">
      <c r="A1676" s="531"/>
      <c r="B1676" s="532"/>
      <c r="C1676" s="350"/>
      <c r="D1676" s="350"/>
      <c r="E1676" s="533"/>
      <c r="F1676" s="533"/>
      <c r="G1676" s="533"/>
      <c r="H1676" s="533"/>
      <c r="I1676" s="533"/>
      <c r="J1676" s="533"/>
      <c r="K1676" s="533"/>
      <c r="L1676" s="533"/>
      <c r="M1676" s="533"/>
      <c r="N1676" s="532"/>
      <c r="O1676" s="350"/>
      <c r="P1676" s="464"/>
      <c r="Q1676" s="464"/>
      <c r="R1676" s="464"/>
      <c r="S1676" s="464"/>
      <c r="T1676" s="464"/>
      <c r="U1676" s="464"/>
      <c r="V1676" s="464"/>
    </row>
    <row r="1677" spans="1:22">
      <c r="A1677" s="531"/>
      <c r="B1677" s="532"/>
      <c r="C1677" s="350"/>
      <c r="D1677" s="350"/>
      <c r="E1677" s="533"/>
      <c r="F1677" s="533"/>
      <c r="G1677" s="533"/>
      <c r="H1677" s="533"/>
      <c r="I1677" s="533"/>
      <c r="J1677" s="533"/>
      <c r="K1677" s="533"/>
      <c r="L1677" s="533"/>
      <c r="M1677" s="533"/>
      <c r="N1677" s="532"/>
      <c r="O1677" s="350"/>
      <c r="P1677" s="464"/>
      <c r="Q1677" s="464"/>
      <c r="R1677" s="464"/>
      <c r="S1677" s="464"/>
      <c r="T1677" s="464"/>
      <c r="U1677" s="464"/>
      <c r="V1677" s="464"/>
    </row>
    <row r="1678" spans="1:22">
      <c r="A1678" s="531"/>
      <c r="B1678" s="532"/>
      <c r="C1678" s="350"/>
      <c r="D1678" s="350"/>
      <c r="E1678" s="533"/>
      <c r="F1678" s="533"/>
      <c r="G1678" s="533"/>
      <c r="H1678" s="533"/>
      <c r="I1678" s="533"/>
      <c r="J1678" s="533"/>
      <c r="K1678" s="533"/>
      <c r="L1678" s="533"/>
      <c r="M1678" s="533"/>
      <c r="N1678" s="532"/>
      <c r="O1678" s="350"/>
      <c r="P1678" s="464"/>
      <c r="Q1678" s="464"/>
      <c r="R1678" s="464"/>
      <c r="S1678" s="464"/>
      <c r="T1678" s="464"/>
      <c r="U1678" s="464"/>
      <c r="V1678" s="464"/>
    </row>
    <row r="1679" spans="1:22">
      <c r="A1679" s="531"/>
      <c r="B1679" s="532"/>
      <c r="C1679" s="350"/>
      <c r="D1679" s="350"/>
      <c r="E1679" s="533"/>
      <c r="F1679" s="533"/>
      <c r="G1679" s="533"/>
      <c r="H1679" s="533"/>
      <c r="I1679" s="533"/>
      <c r="J1679" s="533"/>
      <c r="K1679" s="533"/>
      <c r="L1679" s="533"/>
      <c r="M1679" s="533"/>
      <c r="N1679" s="532"/>
      <c r="O1679" s="350"/>
      <c r="P1679" s="464"/>
      <c r="Q1679" s="464"/>
      <c r="R1679" s="464"/>
      <c r="S1679" s="464"/>
      <c r="T1679" s="464"/>
      <c r="U1679" s="464"/>
      <c r="V1679" s="464"/>
    </row>
    <row r="1680" spans="1:22">
      <c r="A1680" s="531"/>
      <c r="B1680" s="532"/>
      <c r="C1680" s="350"/>
      <c r="D1680" s="350"/>
      <c r="E1680" s="533"/>
      <c r="F1680" s="533"/>
      <c r="G1680" s="533"/>
      <c r="H1680" s="533"/>
      <c r="I1680" s="533"/>
      <c r="J1680" s="533"/>
      <c r="K1680" s="533"/>
      <c r="L1680" s="533"/>
      <c r="M1680" s="533"/>
      <c r="N1680" s="532"/>
      <c r="O1680" s="350"/>
      <c r="P1680" s="464"/>
      <c r="Q1680" s="464"/>
      <c r="R1680" s="464"/>
      <c r="S1680" s="464"/>
      <c r="T1680" s="464"/>
      <c r="U1680" s="464"/>
      <c r="V1680" s="464"/>
    </row>
    <row r="1681" spans="1:22">
      <c r="A1681" s="531"/>
      <c r="B1681" s="532"/>
      <c r="C1681" s="350"/>
      <c r="D1681" s="350"/>
      <c r="E1681" s="533"/>
      <c r="F1681" s="533"/>
      <c r="G1681" s="533"/>
      <c r="H1681" s="533"/>
      <c r="I1681" s="533"/>
      <c r="J1681" s="533"/>
      <c r="K1681" s="533"/>
      <c r="L1681" s="533"/>
      <c r="M1681" s="533"/>
      <c r="N1681" s="532"/>
      <c r="O1681" s="350"/>
      <c r="P1681" s="464"/>
      <c r="Q1681" s="464"/>
      <c r="R1681" s="464"/>
      <c r="S1681" s="464"/>
      <c r="T1681" s="464"/>
      <c r="U1681" s="464"/>
      <c r="V1681" s="464"/>
    </row>
    <row r="1682" spans="1:22">
      <c r="A1682" s="531"/>
      <c r="B1682" s="532"/>
      <c r="C1682" s="350"/>
      <c r="D1682" s="350"/>
      <c r="E1682" s="533"/>
      <c r="F1682" s="533"/>
      <c r="G1682" s="533"/>
      <c r="H1682" s="533"/>
      <c r="I1682" s="533"/>
      <c r="J1682" s="533"/>
      <c r="K1682" s="533"/>
      <c r="L1682" s="533"/>
      <c r="M1682" s="533"/>
      <c r="N1682" s="532"/>
      <c r="O1682" s="350"/>
      <c r="P1682" s="464"/>
      <c r="Q1682" s="464"/>
      <c r="R1682" s="464"/>
      <c r="S1682" s="464"/>
      <c r="T1682" s="464"/>
      <c r="U1682" s="464"/>
      <c r="V1682" s="464"/>
    </row>
    <row r="1683" spans="1:22">
      <c r="A1683" s="531"/>
      <c r="B1683" s="532"/>
      <c r="C1683" s="350"/>
      <c r="D1683" s="350"/>
      <c r="E1683" s="533"/>
      <c r="F1683" s="533"/>
      <c r="G1683" s="533"/>
      <c r="H1683" s="533"/>
      <c r="I1683" s="533"/>
      <c r="J1683" s="533"/>
      <c r="K1683" s="533"/>
      <c r="L1683" s="533"/>
      <c r="M1683" s="533"/>
      <c r="N1683" s="532"/>
      <c r="O1683" s="350"/>
      <c r="P1683" s="464"/>
      <c r="Q1683" s="464"/>
      <c r="R1683" s="464"/>
      <c r="S1683" s="464"/>
      <c r="T1683" s="464"/>
      <c r="U1683" s="464"/>
      <c r="V1683" s="464"/>
    </row>
    <row r="1684" spans="1:22">
      <c r="A1684" s="531"/>
      <c r="B1684" s="532"/>
      <c r="C1684" s="350"/>
      <c r="D1684" s="350"/>
      <c r="E1684" s="533"/>
      <c r="F1684" s="533"/>
      <c r="G1684" s="533"/>
      <c r="H1684" s="533"/>
      <c r="I1684" s="533"/>
      <c r="J1684" s="533"/>
      <c r="K1684" s="533"/>
      <c r="L1684" s="533"/>
      <c r="M1684" s="533"/>
      <c r="N1684" s="532"/>
      <c r="O1684" s="350"/>
      <c r="P1684" s="464"/>
      <c r="Q1684" s="464"/>
      <c r="R1684" s="464"/>
      <c r="S1684" s="464"/>
      <c r="T1684" s="464"/>
      <c r="U1684" s="464"/>
      <c r="V1684" s="464"/>
    </row>
    <row r="1685" spans="1:22">
      <c r="A1685" s="531"/>
      <c r="B1685" s="532"/>
      <c r="C1685" s="350"/>
      <c r="D1685" s="350"/>
      <c r="E1685" s="533"/>
      <c r="F1685" s="533"/>
      <c r="G1685" s="533"/>
      <c r="H1685" s="533"/>
      <c r="I1685" s="533"/>
      <c r="J1685" s="533"/>
      <c r="K1685" s="533"/>
      <c r="L1685" s="533"/>
      <c r="M1685" s="533"/>
      <c r="N1685" s="532"/>
      <c r="O1685" s="350"/>
      <c r="P1685" s="464"/>
      <c r="Q1685" s="464"/>
      <c r="R1685" s="464"/>
      <c r="S1685" s="464"/>
      <c r="T1685" s="464"/>
      <c r="U1685" s="464"/>
      <c r="V1685" s="464"/>
    </row>
    <row r="1686" spans="1:22">
      <c r="A1686" s="531"/>
      <c r="B1686" s="532"/>
      <c r="C1686" s="350"/>
      <c r="D1686" s="350"/>
      <c r="E1686" s="533"/>
      <c r="F1686" s="533"/>
      <c r="G1686" s="533"/>
      <c r="H1686" s="533"/>
      <c r="I1686" s="533"/>
      <c r="J1686" s="533"/>
      <c r="K1686" s="533"/>
      <c r="L1686" s="533"/>
      <c r="M1686" s="533"/>
      <c r="N1686" s="532"/>
      <c r="O1686" s="350"/>
      <c r="P1686" s="464"/>
      <c r="Q1686" s="464"/>
      <c r="R1686" s="464"/>
      <c r="S1686" s="464"/>
      <c r="T1686" s="464"/>
      <c r="U1686" s="464"/>
      <c r="V1686" s="464"/>
    </row>
    <row r="1687" spans="1:22">
      <c r="A1687" s="531"/>
      <c r="B1687" s="532"/>
      <c r="C1687" s="350"/>
      <c r="D1687" s="350"/>
      <c r="E1687" s="533"/>
      <c r="F1687" s="533"/>
      <c r="G1687" s="533"/>
      <c r="H1687" s="533"/>
      <c r="I1687" s="533"/>
      <c r="J1687" s="533"/>
      <c r="K1687" s="533"/>
      <c r="L1687" s="533"/>
      <c r="M1687" s="533"/>
      <c r="N1687" s="532"/>
      <c r="O1687" s="350"/>
      <c r="P1687" s="464"/>
      <c r="Q1687" s="464"/>
      <c r="R1687" s="464"/>
      <c r="S1687" s="464"/>
      <c r="T1687" s="464"/>
      <c r="U1687" s="464"/>
      <c r="V1687" s="464"/>
    </row>
    <row r="1688" spans="1:22">
      <c r="A1688" s="531"/>
      <c r="B1688" s="532"/>
      <c r="C1688" s="350"/>
      <c r="D1688" s="350"/>
      <c r="E1688" s="533"/>
      <c r="F1688" s="533"/>
      <c r="G1688" s="533"/>
      <c r="H1688" s="533"/>
      <c r="I1688" s="533"/>
      <c r="J1688" s="533"/>
      <c r="K1688" s="533"/>
      <c r="L1688" s="533"/>
      <c r="M1688" s="533"/>
      <c r="N1688" s="532"/>
      <c r="O1688" s="350"/>
      <c r="P1688" s="464"/>
      <c r="Q1688" s="464"/>
      <c r="R1688" s="464"/>
      <c r="S1688" s="464"/>
      <c r="T1688" s="464"/>
      <c r="U1688" s="464"/>
      <c r="V1688" s="464"/>
    </row>
    <row r="1689" spans="1:22">
      <c r="A1689" s="531"/>
      <c r="B1689" s="532"/>
      <c r="C1689" s="350"/>
      <c r="D1689" s="350"/>
      <c r="E1689" s="533"/>
      <c r="F1689" s="533"/>
      <c r="G1689" s="533"/>
      <c r="H1689" s="533"/>
      <c r="I1689" s="533"/>
      <c r="J1689" s="533"/>
      <c r="K1689" s="533"/>
      <c r="L1689" s="533"/>
      <c r="M1689" s="533"/>
      <c r="N1689" s="532"/>
      <c r="O1689" s="350"/>
      <c r="P1689" s="464"/>
      <c r="Q1689" s="464"/>
      <c r="R1689" s="464"/>
      <c r="S1689" s="464"/>
      <c r="T1689" s="464"/>
      <c r="U1689" s="464"/>
      <c r="V1689" s="464"/>
    </row>
    <row r="1690" spans="1:22">
      <c r="A1690" s="531"/>
      <c r="B1690" s="532"/>
      <c r="C1690" s="350"/>
      <c r="D1690" s="350"/>
      <c r="E1690" s="533"/>
      <c r="F1690" s="533"/>
      <c r="G1690" s="533"/>
      <c r="H1690" s="533"/>
      <c r="I1690" s="533"/>
      <c r="J1690" s="533"/>
      <c r="K1690" s="533"/>
      <c r="L1690" s="533"/>
      <c r="M1690" s="533"/>
      <c r="N1690" s="532"/>
      <c r="O1690" s="350"/>
      <c r="P1690" s="464"/>
      <c r="Q1690" s="464"/>
      <c r="R1690" s="464"/>
      <c r="S1690" s="464"/>
      <c r="T1690" s="464"/>
      <c r="U1690" s="464"/>
      <c r="V1690" s="464"/>
    </row>
    <row r="1691" spans="1:22">
      <c r="A1691" s="531"/>
      <c r="B1691" s="532"/>
      <c r="C1691" s="350"/>
      <c r="D1691" s="350"/>
      <c r="E1691" s="533"/>
      <c r="F1691" s="533"/>
      <c r="G1691" s="533"/>
      <c r="H1691" s="533"/>
      <c r="I1691" s="533"/>
      <c r="J1691" s="533"/>
      <c r="K1691" s="533"/>
      <c r="L1691" s="533"/>
      <c r="M1691" s="533"/>
      <c r="N1691" s="532"/>
      <c r="O1691" s="350"/>
      <c r="P1691" s="464"/>
      <c r="Q1691" s="464"/>
      <c r="R1691" s="464"/>
      <c r="S1691" s="464"/>
      <c r="T1691" s="464"/>
      <c r="U1691" s="464"/>
      <c r="V1691" s="464"/>
    </row>
    <row r="1692" spans="1:22">
      <c r="A1692" s="531"/>
      <c r="B1692" s="532"/>
      <c r="C1692" s="350"/>
      <c r="D1692" s="350"/>
      <c r="E1692" s="533"/>
      <c r="F1692" s="533"/>
      <c r="G1692" s="533"/>
      <c r="H1692" s="533"/>
      <c r="I1692" s="533"/>
      <c r="J1692" s="533"/>
      <c r="K1692" s="533"/>
      <c r="L1692" s="533"/>
      <c r="M1692" s="533"/>
      <c r="N1692" s="532"/>
      <c r="O1692" s="350"/>
      <c r="P1692" s="464"/>
      <c r="Q1692" s="464"/>
      <c r="R1692" s="464"/>
      <c r="S1692" s="464"/>
      <c r="T1692" s="464"/>
      <c r="U1692" s="464"/>
      <c r="V1692" s="464"/>
    </row>
    <row r="1693" spans="1:22">
      <c r="A1693" s="531"/>
      <c r="B1693" s="532"/>
      <c r="C1693" s="350"/>
      <c r="D1693" s="350"/>
      <c r="E1693" s="533"/>
      <c r="F1693" s="533"/>
      <c r="G1693" s="533"/>
      <c r="H1693" s="533"/>
      <c r="I1693" s="533"/>
      <c r="J1693" s="533"/>
      <c r="K1693" s="533"/>
      <c r="L1693" s="533"/>
      <c r="M1693" s="533"/>
      <c r="N1693" s="532"/>
      <c r="O1693" s="350"/>
      <c r="P1693" s="464"/>
      <c r="Q1693" s="464"/>
      <c r="R1693" s="464"/>
      <c r="S1693" s="464"/>
      <c r="T1693" s="464"/>
      <c r="U1693" s="464"/>
      <c r="V1693" s="464"/>
    </row>
    <row r="1694" spans="1:22">
      <c r="A1694" s="531"/>
      <c r="B1694" s="532"/>
      <c r="C1694" s="350"/>
      <c r="D1694" s="350"/>
      <c r="E1694" s="533"/>
      <c r="F1694" s="533"/>
      <c r="G1694" s="533"/>
      <c r="H1694" s="533"/>
      <c r="I1694" s="533"/>
      <c r="J1694" s="533"/>
      <c r="K1694" s="533"/>
      <c r="L1694" s="533"/>
      <c r="M1694" s="533"/>
      <c r="N1694" s="532"/>
      <c r="O1694" s="350"/>
      <c r="P1694" s="464"/>
      <c r="Q1694" s="464"/>
      <c r="R1694" s="464"/>
      <c r="S1694" s="464"/>
      <c r="T1694" s="464"/>
      <c r="U1694" s="464"/>
      <c r="V1694" s="464"/>
    </row>
    <row r="1695" spans="1:22">
      <c r="A1695" s="531"/>
      <c r="B1695" s="532"/>
      <c r="C1695" s="350"/>
      <c r="D1695" s="350"/>
      <c r="E1695" s="533"/>
      <c r="F1695" s="533"/>
      <c r="G1695" s="533"/>
      <c r="H1695" s="533"/>
      <c r="I1695" s="533"/>
      <c r="J1695" s="533"/>
      <c r="K1695" s="533"/>
      <c r="L1695" s="533"/>
      <c r="M1695" s="533"/>
      <c r="N1695" s="532"/>
      <c r="O1695" s="350"/>
      <c r="P1695" s="464"/>
      <c r="Q1695" s="464"/>
      <c r="R1695" s="464"/>
      <c r="S1695" s="464"/>
      <c r="T1695" s="464"/>
      <c r="U1695" s="464"/>
      <c r="V1695" s="464"/>
    </row>
    <row r="1696" spans="1:22">
      <c r="A1696" s="531"/>
      <c r="B1696" s="532"/>
      <c r="C1696" s="350"/>
      <c r="D1696" s="350"/>
      <c r="E1696" s="533"/>
      <c r="F1696" s="533"/>
      <c r="G1696" s="533"/>
      <c r="H1696" s="533"/>
      <c r="I1696" s="533"/>
      <c r="J1696" s="533"/>
      <c r="K1696" s="533"/>
      <c r="L1696" s="533"/>
      <c r="M1696" s="533"/>
      <c r="N1696" s="532"/>
      <c r="O1696" s="350"/>
      <c r="P1696" s="464"/>
      <c r="Q1696" s="464"/>
      <c r="R1696" s="464"/>
      <c r="S1696" s="464"/>
      <c r="T1696" s="464"/>
      <c r="U1696" s="464"/>
      <c r="V1696" s="464"/>
    </row>
    <row r="1697" spans="1:22">
      <c r="A1697" s="531"/>
      <c r="B1697" s="532"/>
      <c r="C1697" s="350"/>
      <c r="D1697" s="350"/>
      <c r="E1697" s="533"/>
      <c r="F1697" s="533"/>
      <c r="G1697" s="533"/>
      <c r="H1697" s="533"/>
      <c r="I1697" s="533"/>
      <c r="J1697" s="533"/>
      <c r="K1697" s="533"/>
      <c r="L1697" s="533"/>
      <c r="M1697" s="533"/>
      <c r="N1697" s="532"/>
      <c r="O1697" s="350"/>
      <c r="P1697" s="464"/>
      <c r="Q1697" s="464"/>
      <c r="R1697" s="464"/>
      <c r="S1697" s="464"/>
      <c r="T1697" s="464"/>
      <c r="U1697" s="464"/>
      <c r="V1697" s="464"/>
    </row>
    <row r="1698" spans="1:22">
      <c r="A1698" s="531"/>
      <c r="B1698" s="532"/>
      <c r="C1698" s="350"/>
      <c r="D1698" s="350"/>
      <c r="E1698" s="533"/>
      <c r="F1698" s="533"/>
      <c r="G1698" s="533"/>
      <c r="H1698" s="533"/>
      <c r="I1698" s="533"/>
      <c r="J1698" s="533"/>
      <c r="K1698" s="533"/>
      <c r="L1698" s="533"/>
      <c r="M1698" s="533"/>
      <c r="N1698" s="532"/>
      <c r="O1698" s="350"/>
      <c r="P1698" s="464"/>
      <c r="Q1698" s="464"/>
      <c r="R1698" s="464"/>
      <c r="S1698" s="464"/>
      <c r="T1698" s="464"/>
      <c r="U1698" s="464"/>
      <c r="V1698" s="464"/>
    </row>
    <row r="1699" spans="1:22">
      <c r="A1699" s="531"/>
      <c r="B1699" s="532"/>
      <c r="C1699" s="350"/>
      <c r="D1699" s="350"/>
      <c r="E1699" s="533"/>
      <c r="F1699" s="533"/>
      <c r="G1699" s="533"/>
      <c r="H1699" s="533"/>
      <c r="I1699" s="533"/>
      <c r="J1699" s="533"/>
      <c r="K1699" s="533"/>
      <c r="L1699" s="533"/>
      <c r="M1699" s="533"/>
      <c r="N1699" s="532"/>
      <c r="O1699" s="350"/>
      <c r="P1699" s="464"/>
      <c r="Q1699" s="464"/>
      <c r="R1699" s="464"/>
      <c r="S1699" s="464"/>
      <c r="T1699" s="464"/>
      <c r="U1699" s="464"/>
      <c r="V1699" s="464"/>
    </row>
    <row r="1700" spans="1:22">
      <c r="A1700" s="531"/>
      <c r="B1700" s="532"/>
      <c r="C1700" s="350"/>
      <c r="D1700" s="350"/>
      <c r="E1700" s="533"/>
      <c r="F1700" s="533"/>
      <c r="G1700" s="533"/>
      <c r="H1700" s="533"/>
      <c r="I1700" s="533"/>
      <c r="J1700" s="533"/>
      <c r="K1700" s="533"/>
      <c r="L1700" s="533"/>
      <c r="M1700" s="533"/>
      <c r="N1700" s="532"/>
      <c r="O1700" s="350"/>
      <c r="P1700" s="464"/>
      <c r="Q1700" s="464"/>
      <c r="R1700" s="464"/>
      <c r="S1700" s="464"/>
      <c r="T1700" s="464"/>
      <c r="U1700" s="464"/>
      <c r="V1700" s="464"/>
    </row>
    <row r="1701" spans="1:22">
      <c r="A1701" s="531"/>
      <c r="B1701" s="532"/>
      <c r="C1701" s="350"/>
      <c r="D1701" s="350"/>
      <c r="E1701" s="533"/>
      <c r="F1701" s="533"/>
      <c r="G1701" s="533"/>
      <c r="H1701" s="533"/>
      <c r="I1701" s="533"/>
      <c r="J1701" s="533"/>
      <c r="K1701" s="533"/>
      <c r="L1701" s="533"/>
      <c r="M1701" s="533"/>
      <c r="N1701" s="532"/>
      <c r="O1701" s="350"/>
      <c r="P1701" s="464"/>
      <c r="Q1701" s="464"/>
      <c r="R1701" s="464"/>
      <c r="S1701" s="464"/>
      <c r="T1701" s="464"/>
      <c r="U1701" s="464"/>
      <c r="V1701" s="464"/>
    </row>
    <row r="1702" spans="1:22">
      <c r="A1702" s="531"/>
      <c r="B1702" s="532"/>
      <c r="C1702" s="350"/>
      <c r="D1702" s="350"/>
      <c r="E1702" s="533"/>
      <c r="F1702" s="533"/>
      <c r="G1702" s="533"/>
      <c r="H1702" s="533"/>
      <c r="I1702" s="533"/>
      <c r="J1702" s="533"/>
      <c r="K1702" s="533"/>
      <c r="L1702" s="533"/>
      <c r="M1702" s="533"/>
      <c r="N1702" s="532"/>
      <c r="O1702" s="350"/>
      <c r="P1702" s="464"/>
      <c r="Q1702" s="464"/>
      <c r="R1702" s="464"/>
      <c r="S1702" s="464"/>
      <c r="T1702" s="464"/>
      <c r="U1702" s="464"/>
      <c r="V1702" s="464"/>
    </row>
    <row r="1703" spans="1:22">
      <c r="A1703" s="531"/>
      <c r="B1703" s="532"/>
      <c r="C1703" s="350"/>
      <c r="D1703" s="350"/>
      <c r="E1703" s="533"/>
      <c r="F1703" s="533"/>
      <c r="G1703" s="533"/>
      <c r="H1703" s="533"/>
      <c r="I1703" s="533"/>
      <c r="J1703" s="533"/>
      <c r="K1703" s="533"/>
      <c r="L1703" s="533"/>
      <c r="M1703" s="533"/>
      <c r="N1703" s="532"/>
      <c r="O1703" s="350"/>
      <c r="P1703" s="464"/>
      <c r="Q1703" s="464"/>
      <c r="R1703" s="464"/>
      <c r="S1703" s="464"/>
      <c r="T1703" s="464"/>
      <c r="U1703" s="464"/>
      <c r="V1703" s="464"/>
    </row>
    <row r="1704" spans="1:22">
      <c r="A1704" s="531"/>
      <c r="B1704" s="532"/>
      <c r="C1704" s="350"/>
      <c r="D1704" s="350"/>
      <c r="E1704" s="533"/>
      <c r="F1704" s="533"/>
      <c r="G1704" s="533"/>
      <c r="H1704" s="533"/>
      <c r="I1704" s="533"/>
      <c r="J1704" s="533"/>
      <c r="K1704" s="533"/>
      <c r="L1704" s="533"/>
      <c r="M1704" s="533"/>
      <c r="N1704" s="532"/>
      <c r="O1704" s="350"/>
      <c r="P1704" s="464"/>
      <c r="Q1704" s="464"/>
      <c r="R1704" s="464"/>
      <c r="S1704" s="464"/>
      <c r="T1704" s="464"/>
      <c r="U1704" s="464"/>
      <c r="V1704" s="464"/>
    </row>
    <row r="1705" spans="1:22">
      <c r="A1705" s="531"/>
      <c r="B1705" s="532"/>
      <c r="C1705" s="350"/>
      <c r="D1705" s="350"/>
      <c r="E1705" s="533"/>
      <c r="F1705" s="533"/>
      <c r="G1705" s="533"/>
      <c r="H1705" s="533"/>
      <c r="I1705" s="533"/>
      <c r="J1705" s="533"/>
      <c r="K1705" s="533"/>
      <c r="L1705" s="533"/>
      <c r="M1705" s="533"/>
      <c r="N1705" s="532"/>
      <c r="O1705" s="350"/>
      <c r="P1705" s="464"/>
      <c r="Q1705" s="464"/>
      <c r="R1705" s="464"/>
      <c r="S1705" s="464"/>
      <c r="T1705" s="464"/>
      <c r="U1705" s="464"/>
      <c r="V1705" s="464"/>
    </row>
    <row r="1706" spans="1:22">
      <c r="A1706" s="531"/>
      <c r="B1706" s="532"/>
      <c r="C1706" s="350"/>
      <c r="D1706" s="350"/>
      <c r="E1706" s="533"/>
      <c r="F1706" s="533"/>
      <c r="G1706" s="533"/>
      <c r="H1706" s="533"/>
      <c r="I1706" s="533"/>
      <c r="J1706" s="533"/>
      <c r="K1706" s="533"/>
      <c r="L1706" s="533"/>
      <c r="M1706" s="533"/>
      <c r="N1706" s="532"/>
      <c r="O1706" s="350"/>
      <c r="P1706" s="464"/>
      <c r="Q1706" s="464"/>
      <c r="R1706" s="464"/>
      <c r="S1706" s="464"/>
      <c r="T1706" s="464"/>
      <c r="U1706" s="464"/>
      <c r="V1706" s="464"/>
    </row>
    <row r="1707" spans="1:22">
      <c r="A1707" s="531"/>
      <c r="B1707" s="532"/>
      <c r="C1707" s="350"/>
      <c r="D1707" s="350"/>
      <c r="E1707" s="533"/>
      <c r="F1707" s="533"/>
      <c r="G1707" s="533"/>
      <c r="H1707" s="533"/>
      <c r="I1707" s="533"/>
      <c r="J1707" s="533"/>
      <c r="K1707" s="533"/>
      <c r="L1707" s="533"/>
      <c r="M1707" s="533"/>
      <c r="N1707" s="532"/>
      <c r="O1707" s="350"/>
      <c r="P1707" s="464"/>
      <c r="Q1707" s="464"/>
      <c r="R1707" s="464"/>
      <c r="S1707" s="464"/>
      <c r="T1707" s="464"/>
      <c r="U1707" s="464"/>
      <c r="V1707" s="464"/>
    </row>
    <row r="1708" spans="1:22">
      <c r="A1708" s="531"/>
      <c r="B1708" s="532"/>
      <c r="C1708" s="350"/>
      <c r="D1708" s="350"/>
      <c r="E1708" s="533"/>
      <c r="F1708" s="533"/>
      <c r="G1708" s="533"/>
      <c r="H1708" s="533"/>
      <c r="I1708" s="533"/>
      <c r="J1708" s="533"/>
      <c r="K1708" s="533"/>
      <c r="L1708" s="533"/>
      <c r="M1708" s="533"/>
      <c r="N1708" s="532"/>
      <c r="O1708" s="350"/>
      <c r="P1708" s="464"/>
      <c r="Q1708" s="464"/>
      <c r="R1708" s="464"/>
      <c r="S1708" s="464"/>
      <c r="T1708" s="464"/>
      <c r="U1708" s="464"/>
      <c r="V1708" s="464"/>
    </row>
    <row r="1709" spans="1:22">
      <c r="A1709" s="531"/>
      <c r="B1709" s="532"/>
      <c r="C1709" s="350"/>
      <c r="D1709" s="350"/>
      <c r="E1709" s="533"/>
      <c r="F1709" s="533"/>
      <c r="G1709" s="533"/>
      <c r="H1709" s="533"/>
      <c r="I1709" s="533"/>
      <c r="J1709" s="533"/>
      <c r="K1709" s="533"/>
      <c r="L1709" s="533"/>
      <c r="M1709" s="533"/>
      <c r="N1709" s="532"/>
      <c r="O1709" s="350"/>
      <c r="P1709" s="464"/>
      <c r="Q1709" s="464"/>
      <c r="R1709" s="464"/>
      <c r="S1709" s="464"/>
      <c r="T1709" s="464"/>
      <c r="U1709" s="464"/>
      <c r="V1709" s="464"/>
    </row>
    <row r="1710" spans="1:22">
      <c r="A1710" s="531"/>
      <c r="B1710" s="532"/>
      <c r="C1710" s="350"/>
      <c r="D1710" s="350"/>
      <c r="E1710" s="533"/>
      <c r="F1710" s="533"/>
      <c r="G1710" s="533"/>
      <c r="H1710" s="533"/>
      <c r="I1710" s="533"/>
      <c r="J1710" s="533"/>
      <c r="K1710" s="533"/>
      <c r="L1710" s="533"/>
      <c r="M1710" s="533"/>
      <c r="N1710" s="532"/>
      <c r="O1710" s="350"/>
      <c r="P1710" s="464"/>
      <c r="Q1710" s="464"/>
      <c r="R1710" s="464"/>
      <c r="S1710" s="464"/>
      <c r="T1710" s="464"/>
      <c r="U1710" s="464"/>
      <c r="V1710" s="464"/>
    </row>
    <row r="1711" spans="1:22">
      <c r="A1711" s="531"/>
      <c r="B1711" s="532"/>
      <c r="C1711" s="350"/>
      <c r="D1711" s="350"/>
      <c r="E1711" s="533"/>
      <c r="F1711" s="533"/>
      <c r="G1711" s="533"/>
      <c r="H1711" s="533"/>
      <c r="I1711" s="533"/>
      <c r="J1711" s="533"/>
      <c r="K1711" s="533"/>
      <c r="L1711" s="533"/>
      <c r="M1711" s="533"/>
      <c r="N1711" s="532"/>
      <c r="O1711" s="350"/>
      <c r="P1711" s="464"/>
      <c r="Q1711" s="464"/>
      <c r="R1711" s="464"/>
      <c r="S1711" s="464"/>
      <c r="T1711" s="464"/>
      <c r="U1711" s="464"/>
      <c r="V1711" s="464"/>
    </row>
    <row r="1712" spans="1:22">
      <c r="A1712" s="531"/>
      <c r="B1712" s="532"/>
      <c r="C1712" s="350"/>
      <c r="D1712" s="350"/>
      <c r="E1712" s="533"/>
      <c r="F1712" s="533"/>
      <c r="G1712" s="533"/>
      <c r="H1712" s="533"/>
      <c r="I1712" s="533"/>
      <c r="J1712" s="533"/>
      <c r="K1712" s="533"/>
      <c r="L1712" s="533"/>
      <c r="M1712" s="533"/>
      <c r="N1712" s="532"/>
      <c r="O1712" s="350"/>
      <c r="P1712" s="464"/>
      <c r="Q1712" s="464"/>
      <c r="R1712" s="464"/>
      <c r="S1712" s="464"/>
      <c r="T1712" s="464"/>
      <c r="U1712" s="464"/>
      <c r="V1712" s="464"/>
    </row>
    <row r="1713" spans="1:22">
      <c r="A1713" s="531"/>
      <c r="B1713" s="532"/>
      <c r="C1713" s="350"/>
      <c r="D1713" s="350"/>
      <c r="E1713" s="533"/>
      <c r="F1713" s="533"/>
      <c r="G1713" s="533"/>
      <c r="H1713" s="533"/>
      <c r="I1713" s="533"/>
      <c r="J1713" s="533"/>
      <c r="K1713" s="533"/>
      <c r="L1713" s="533"/>
      <c r="M1713" s="533"/>
      <c r="N1713" s="532"/>
      <c r="O1713" s="350"/>
      <c r="P1713" s="464"/>
      <c r="Q1713" s="464"/>
      <c r="R1713" s="464"/>
      <c r="S1713" s="464"/>
      <c r="T1713" s="464"/>
      <c r="U1713" s="464"/>
      <c r="V1713" s="464"/>
    </row>
    <row r="1714" spans="1:22">
      <c r="A1714" s="531"/>
      <c r="B1714" s="532"/>
      <c r="C1714" s="350"/>
      <c r="D1714" s="350"/>
      <c r="E1714" s="533"/>
      <c r="F1714" s="533"/>
      <c r="G1714" s="533"/>
      <c r="H1714" s="533"/>
      <c r="I1714" s="533"/>
      <c r="J1714" s="533"/>
      <c r="K1714" s="533"/>
      <c r="L1714" s="533"/>
      <c r="M1714" s="533"/>
      <c r="N1714" s="532"/>
      <c r="O1714" s="350"/>
      <c r="P1714" s="464"/>
      <c r="Q1714" s="464"/>
      <c r="R1714" s="464"/>
      <c r="S1714" s="464"/>
      <c r="T1714" s="464"/>
      <c r="U1714" s="464"/>
      <c r="V1714" s="464"/>
    </row>
    <row r="1715" spans="1:22">
      <c r="A1715" s="531"/>
      <c r="B1715" s="532"/>
      <c r="C1715" s="350"/>
      <c r="D1715" s="350"/>
      <c r="E1715" s="533"/>
      <c r="F1715" s="533"/>
      <c r="G1715" s="533"/>
      <c r="H1715" s="533"/>
      <c r="I1715" s="533"/>
      <c r="J1715" s="533"/>
      <c r="K1715" s="533"/>
      <c r="L1715" s="533"/>
      <c r="M1715" s="533"/>
      <c r="N1715" s="532"/>
      <c r="O1715" s="350"/>
      <c r="P1715" s="464"/>
      <c r="Q1715" s="464"/>
      <c r="R1715" s="464"/>
      <c r="S1715" s="464"/>
      <c r="T1715" s="464"/>
      <c r="U1715" s="464"/>
      <c r="V1715" s="464"/>
    </row>
    <row r="1716" spans="1:22">
      <c r="A1716" s="531"/>
      <c r="B1716" s="532"/>
      <c r="C1716" s="350"/>
      <c r="D1716" s="350"/>
      <c r="E1716" s="533"/>
      <c r="F1716" s="533"/>
      <c r="G1716" s="533"/>
      <c r="H1716" s="533"/>
      <c r="I1716" s="533"/>
      <c r="J1716" s="533"/>
      <c r="K1716" s="533"/>
      <c r="L1716" s="533"/>
      <c r="M1716" s="533"/>
      <c r="N1716" s="532"/>
      <c r="O1716" s="350"/>
      <c r="P1716" s="464"/>
      <c r="Q1716" s="464"/>
      <c r="R1716" s="464"/>
      <c r="S1716" s="464"/>
      <c r="T1716" s="464"/>
      <c r="U1716" s="464"/>
      <c r="V1716" s="464"/>
    </row>
    <row r="1717" spans="1:22">
      <c r="A1717" s="531"/>
      <c r="B1717" s="532"/>
      <c r="C1717" s="350"/>
      <c r="D1717" s="350"/>
      <c r="E1717" s="533"/>
      <c r="F1717" s="533"/>
      <c r="G1717" s="533"/>
      <c r="H1717" s="533"/>
      <c r="I1717" s="533"/>
      <c r="J1717" s="533"/>
      <c r="K1717" s="533"/>
      <c r="L1717" s="533"/>
      <c r="M1717" s="533"/>
      <c r="N1717" s="532"/>
      <c r="O1717" s="350"/>
      <c r="P1717" s="464"/>
      <c r="Q1717" s="464"/>
      <c r="R1717" s="464"/>
      <c r="S1717" s="464"/>
      <c r="T1717" s="464"/>
      <c r="U1717" s="464"/>
      <c r="V1717" s="464"/>
    </row>
    <row r="1718" spans="1:22">
      <c r="A1718" s="531"/>
      <c r="B1718" s="532"/>
      <c r="C1718" s="350"/>
      <c r="D1718" s="350"/>
      <c r="E1718" s="533"/>
      <c r="F1718" s="533"/>
      <c r="G1718" s="533"/>
      <c r="H1718" s="533"/>
      <c r="I1718" s="533"/>
      <c r="J1718" s="533"/>
      <c r="K1718" s="533"/>
      <c r="L1718" s="533"/>
      <c r="M1718" s="533"/>
      <c r="N1718" s="532"/>
      <c r="O1718" s="350"/>
      <c r="P1718" s="464"/>
      <c r="Q1718" s="464"/>
      <c r="R1718" s="464"/>
      <c r="S1718" s="464"/>
      <c r="T1718" s="464"/>
      <c r="U1718" s="464"/>
      <c r="V1718" s="464"/>
    </row>
    <row r="1719" spans="1:22">
      <c r="A1719" s="531"/>
      <c r="B1719" s="532"/>
      <c r="C1719" s="350"/>
      <c r="D1719" s="350"/>
      <c r="E1719" s="533"/>
      <c r="F1719" s="533"/>
      <c r="G1719" s="533"/>
      <c r="H1719" s="533"/>
      <c r="I1719" s="533"/>
      <c r="J1719" s="533"/>
      <c r="K1719" s="533"/>
      <c r="L1719" s="533"/>
      <c r="M1719" s="533"/>
      <c r="N1719" s="532"/>
      <c r="O1719" s="350"/>
      <c r="P1719" s="464"/>
      <c r="Q1719" s="464"/>
      <c r="R1719" s="464"/>
      <c r="S1719" s="464"/>
      <c r="T1719" s="464"/>
      <c r="U1719" s="464"/>
      <c r="V1719" s="464"/>
    </row>
    <row r="1720" spans="1:22">
      <c r="A1720" s="531"/>
      <c r="B1720" s="532"/>
      <c r="C1720" s="350"/>
      <c r="D1720" s="350"/>
      <c r="E1720" s="533"/>
      <c r="F1720" s="533"/>
      <c r="G1720" s="533"/>
      <c r="H1720" s="533"/>
      <c r="I1720" s="533"/>
      <c r="J1720" s="533"/>
      <c r="K1720" s="533"/>
      <c r="L1720" s="533"/>
      <c r="M1720" s="533"/>
      <c r="N1720" s="532"/>
      <c r="O1720" s="350"/>
      <c r="P1720" s="464"/>
      <c r="Q1720" s="464"/>
      <c r="R1720" s="464"/>
      <c r="S1720" s="464"/>
      <c r="T1720" s="464"/>
      <c r="U1720" s="464"/>
      <c r="V1720" s="464"/>
    </row>
    <row r="1721" spans="1:22">
      <c r="A1721" s="531"/>
      <c r="B1721" s="532"/>
      <c r="C1721" s="350"/>
      <c r="D1721" s="350"/>
      <c r="E1721" s="533"/>
      <c r="F1721" s="533"/>
      <c r="G1721" s="533"/>
      <c r="H1721" s="533"/>
      <c r="I1721" s="533"/>
      <c r="J1721" s="533"/>
      <c r="K1721" s="533"/>
      <c r="L1721" s="533"/>
      <c r="M1721" s="533"/>
      <c r="N1721" s="532"/>
      <c r="O1721" s="350"/>
      <c r="P1721" s="464"/>
      <c r="Q1721" s="464"/>
      <c r="R1721" s="464"/>
      <c r="S1721" s="464"/>
      <c r="T1721" s="464"/>
      <c r="U1721" s="464"/>
      <c r="V1721" s="464"/>
    </row>
    <row r="1722" spans="1:22">
      <c r="A1722" s="531"/>
      <c r="B1722" s="532"/>
      <c r="C1722" s="350"/>
      <c r="D1722" s="350"/>
      <c r="E1722" s="533"/>
      <c r="F1722" s="533"/>
      <c r="G1722" s="533"/>
      <c r="H1722" s="533"/>
      <c r="I1722" s="533"/>
      <c r="J1722" s="533"/>
      <c r="K1722" s="533"/>
      <c r="L1722" s="533"/>
      <c r="M1722" s="533"/>
      <c r="N1722" s="532"/>
      <c r="O1722" s="350"/>
      <c r="P1722" s="464"/>
      <c r="Q1722" s="464"/>
      <c r="R1722" s="464"/>
      <c r="S1722" s="464"/>
      <c r="T1722" s="464"/>
      <c r="U1722" s="464"/>
      <c r="V1722" s="464"/>
    </row>
    <row r="1723" spans="1:22">
      <c r="A1723" s="531"/>
      <c r="B1723" s="532"/>
      <c r="C1723" s="350"/>
      <c r="D1723" s="350"/>
      <c r="E1723" s="533"/>
      <c r="F1723" s="533"/>
      <c r="G1723" s="533"/>
      <c r="H1723" s="533"/>
      <c r="I1723" s="533"/>
      <c r="J1723" s="533"/>
      <c r="K1723" s="533"/>
      <c r="L1723" s="533"/>
      <c r="M1723" s="533"/>
      <c r="N1723" s="532"/>
      <c r="O1723" s="350"/>
      <c r="P1723" s="464"/>
      <c r="Q1723" s="464"/>
      <c r="R1723" s="464"/>
      <c r="S1723" s="464"/>
      <c r="T1723" s="464"/>
      <c r="U1723" s="464"/>
      <c r="V1723" s="464"/>
    </row>
    <row r="1724" spans="1:22">
      <c r="A1724" s="531"/>
      <c r="B1724" s="532"/>
      <c r="C1724" s="350"/>
      <c r="D1724" s="350"/>
      <c r="E1724" s="533"/>
      <c r="F1724" s="533"/>
      <c r="G1724" s="533"/>
      <c r="H1724" s="533"/>
      <c r="I1724" s="533"/>
      <c r="J1724" s="533"/>
      <c r="K1724" s="533"/>
      <c r="L1724" s="533"/>
      <c r="M1724" s="533"/>
      <c r="N1724" s="532"/>
      <c r="O1724" s="350"/>
      <c r="P1724" s="464"/>
      <c r="Q1724" s="464"/>
      <c r="R1724" s="464"/>
      <c r="S1724" s="464"/>
      <c r="T1724" s="464"/>
      <c r="U1724" s="464"/>
      <c r="V1724" s="464"/>
    </row>
    <row r="1725" spans="1:22">
      <c r="A1725" s="531"/>
      <c r="B1725" s="532"/>
      <c r="C1725" s="350"/>
      <c r="D1725" s="350"/>
      <c r="E1725" s="533"/>
      <c r="F1725" s="533"/>
      <c r="G1725" s="533"/>
      <c r="H1725" s="533"/>
      <c r="I1725" s="533"/>
      <c r="J1725" s="533"/>
      <c r="K1725" s="533"/>
      <c r="L1725" s="533"/>
      <c r="M1725" s="533"/>
      <c r="N1725" s="532"/>
      <c r="O1725" s="350"/>
      <c r="P1725" s="464"/>
      <c r="Q1725" s="464"/>
      <c r="R1725" s="464"/>
      <c r="S1725" s="464"/>
      <c r="T1725" s="464"/>
      <c r="U1725" s="464"/>
      <c r="V1725" s="464"/>
    </row>
    <row r="1726" spans="1:22">
      <c r="A1726" s="531"/>
      <c r="B1726" s="532"/>
      <c r="C1726" s="350"/>
      <c r="D1726" s="350"/>
      <c r="E1726" s="533"/>
      <c r="F1726" s="533"/>
      <c r="G1726" s="533"/>
      <c r="H1726" s="533"/>
      <c r="I1726" s="533"/>
      <c r="J1726" s="533"/>
      <c r="K1726" s="533"/>
      <c r="L1726" s="533"/>
      <c r="M1726" s="533"/>
      <c r="N1726" s="532"/>
      <c r="O1726" s="350"/>
      <c r="P1726" s="464"/>
      <c r="Q1726" s="464"/>
      <c r="R1726" s="464"/>
      <c r="S1726" s="464"/>
      <c r="T1726" s="464"/>
      <c r="U1726" s="464"/>
      <c r="V1726" s="464"/>
    </row>
    <row r="1727" spans="1:22">
      <c r="A1727" s="531"/>
      <c r="B1727" s="532"/>
      <c r="C1727" s="350"/>
      <c r="D1727" s="350"/>
      <c r="E1727" s="533"/>
      <c r="F1727" s="533"/>
      <c r="G1727" s="533"/>
      <c r="H1727" s="533"/>
      <c r="I1727" s="533"/>
      <c r="J1727" s="533"/>
      <c r="K1727" s="533"/>
      <c r="L1727" s="533"/>
      <c r="M1727" s="533"/>
      <c r="N1727" s="532"/>
      <c r="O1727" s="350"/>
      <c r="P1727" s="464"/>
      <c r="Q1727" s="464"/>
      <c r="R1727" s="464"/>
      <c r="S1727" s="464"/>
      <c r="T1727" s="464"/>
      <c r="U1727" s="464"/>
      <c r="V1727" s="464"/>
    </row>
    <row r="1728" spans="1:22">
      <c r="A1728" s="531"/>
      <c r="B1728" s="532"/>
      <c r="C1728" s="350"/>
      <c r="D1728" s="350"/>
      <c r="E1728" s="533"/>
      <c r="F1728" s="533"/>
      <c r="G1728" s="533"/>
      <c r="H1728" s="533"/>
      <c r="I1728" s="533"/>
      <c r="J1728" s="533"/>
      <c r="K1728" s="533"/>
      <c r="L1728" s="533"/>
      <c r="M1728" s="533"/>
      <c r="N1728" s="532"/>
      <c r="O1728" s="350"/>
      <c r="P1728" s="464"/>
      <c r="Q1728" s="464"/>
      <c r="R1728" s="464"/>
      <c r="S1728" s="464"/>
      <c r="T1728" s="464"/>
      <c r="U1728" s="464"/>
      <c r="V1728" s="464"/>
    </row>
    <row r="1729" spans="1:22">
      <c r="A1729" s="531"/>
      <c r="B1729" s="532"/>
      <c r="C1729" s="350"/>
      <c r="D1729" s="350"/>
      <c r="E1729" s="533"/>
      <c r="F1729" s="533"/>
      <c r="G1729" s="533"/>
      <c r="H1729" s="533"/>
      <c r="I1729" s="533"/>
      <c r="J1729" s="533"/>
      <c r="K1729" s="533"/>
      <c r="L1729" s="533"/>
      <c r="M1729" s="533"/>
      <c r="N1729" s="532"/>
      <c r="O1729" s="350"/>
      <c r="P1729" s="464"/>
      <c r="Q1729" s="464"/>
      <c r="R1729" s="464"/>
      <c r="S1729" s="464"/>
      <c r="T1729" s="464"/>
      <c r="U1729" s="464"/>
      <c r="V1729" s="464"/>
    </row>
    <row r="1730" spans="1:22">
      <c r="A1730" s="531"/>
      <c r="B1730" s="532"/>
      <c r="C1730" s="350"/>
      <c r="D1730" s="350"/>
      <c r="E1730" s="533"/>
      <c r="F1730" s="533"/>
      <c r="G1730" s="533"/>
      <c r="H1730" s="533"/>
      <c r="I1730" s="533"/>
      <c r="J1730" s="533"/>
      <c r="K1730" s="533"/>
      <c r="L1730" s="533"/>
      <c r="M1730" s="533"/>
      <c r="N1730" s="532"/>
      <c r="O1730" s="350"/>
      <c r="P1730" s="464"/>
      <c r="Q1730" s="464"/>
      <c r="R1730" s="464"/>
      <c r="S1730" s="464"/>
      <c r="T1730" s="464"/>
      <c r="U1730" s="464"/>
      <c r="V1730" s="464"/>
    </row>
    <row r="1731" spans="1:22">
      <c r="A1731" s="531"/>
      <c r="B1731" s="532"/>
      <c r="C1731" s="350"/>
      <c r="D1731" s="350"/>
      <c r="E1731" s="533"/>
      <c r="F1731" s="533"/>
      <c r="G1731" s="533"/>
      <c r="H1731" s="533"/>
      <c r="I1731" s="533"/>
      <c r="J1731" s="533"/>
      <c r="K1731" s="533"/>
      <c r="L1731" s="533"/>
      <c r="M1731" s="533"/>
      <c r="N1731" s="532"/>
      <c r="O1731" s="350"/>
      <c r="P1731" s="464"/>
      <c r="Q1731" s="464"/>
      <c r="R1731" s="464"/>
      <c r="S1731" s="464"/>
      <c r="T1731" s="464"/>
      <c r="U1731" s="464"/>
      <c r="V1731" s="464"/>
    </row>
    <row r="1732" spans="1:22">
      <c r="A1732" s="531"/>
      <c r="B1732" s="532"/>
      <c r="C1732" s="350"/>
      <c r="D1732" s="350"/>
      <c r="E1732" s="533"/>
      <c r="F1732" s="533"/>
      <c r="G1732" s="533"/>
      <c r="H1732" s="533"/>
      <c r="I1732" s="533"/>
      <c r="J1732" s="533"/>
      <c r="K1732" s="533"/>
      <c r="L1732" s="533"/>
      <c r="M1732" s="533"/>
      <c r="N1732" s="532"/>
      <c r="O1732" s="350"/>
      <c r="P1732" s="464"/>
      <c r="Q1732" s="464"/>
      <c r="R1732" s="464"/>
      <c r="S1732" s="464"/>
      <c r="T1732" s="464"/>
      <c r="U1732" s="464"/>
      <c r="V1732" s="464"/>
    </row>
    <row r="1733" spans="1:22">
      <c r="A1733" s="531"/>
      <c r="B1733" s="532"/>
      <c r="C1733" s="350"/>
      <c r="D1733" s="350"/>
      <c r="E1733" s="533"/>
      <c r="F1733" s="533"/>
      <c r="G1733" s="533"/>
      <c r="H1733" s="533"/>
      <c r="I1733" s="533"/>
      <c r="J1733" s="533"/>
      <c r="K1733" s="533"/>
      <c r="L1733" s="533"/>
      <c r="M1733" s="533"/>
      <c r="N1733" s="532"/>
      <c r="O1733" s="350"/>
      <c r="P1733" s="464"/>
      <c r="Q1733" s="464"/>
      <c r="R1733" s="464"/>
      <c r="S1733" s="464"/>
      <c r="T1733" s="464"/>
      <c r="U1733" s="464"/>
      <c r="V1733" s="464"/>
    </row>
    <row r="1734" spans="1:22">
      <c r="A1734" s="531"/>
      <c r="B1734" s="532"/>
      <c r="C1734" s="350"/>
      <c r="D1734" s="350"/>
      <c r="E1734" s="533"/>
      <c r="F1734" s="533"/>
      <c r="G1734" s="533"/>
      <c r="H1734" s="533"/>
      <c r="I1734" s="533"/>
      <c r="J1734" s="533"/>
      <c r="K1734" s="533"/>
      <c r="L1734" s="533"/>
      <c r="M1734" s="533"/>
      <c r="N1734" s="532"/>
      <c r="O1734" s="350"/>
      <c r="P1734" s="464"/>
      <c r="Q1734" s="464"/>
      <c r="R1734" s="464"/>
      <c r="S1734" s="464"/>
      <c r="T1734" s="464"/>
      <c r="U1734" s="464"/>
      <c r="V1734" s="464"/>
    </row>
    <row r="1735" spans="1:22">
      <c r="A1735" s="531"/>
      <c r="B1735" s="532"/>
      <c r="C1735" s="350"/>
      <c r="D1735" s="350"/>
      <c r="E1735" s="533"/>
      <c r="F1735" s="533"/>
      <c r="G1735" s="533"/>
      <c r="H1735" s="533"/>
      <c r="I1735" s="533"/>
      <c r="J1735" s="533"/>
      <c r="K1735" s="533"/>
      <c r="L1735" s="533"/>
      <c r="M1735" s="533"/>
      <c r="N1735" s="532"/>
      <c r="O1735" s="350"/>
      <c r="P1735" s="464"/>
      <c r="Q1735" s="464"/>
      <c r="R1735" s="464"/>
      <c r="S1735" s="464"/>
      <c r="T1735" s="464"/>
      <c r="U1735" s="464"/>
      <c r="V1735" s="464"/>
    </row>
    <row r="1736" spans="1:22">
      <c r="A1736" s="531"/>
      <c r="B1736" s="532"/>
      <c r="C1736" s="350"/>
      <c r="D1736" s="350"/>
      <c r="E1736" s="533"/>
      <c r="F1736" s="533"/>
      <c r="G1736" s="533"/>
      <c r="H1736" s="533"/>
      <c r="I1736" s="533"/>
      <c r="J1736" s="533"/>
      <c r="K1736" s="533"/>
      <c r="L1736" s="533"/>
      <c r="M1736" s="533"/>
      <c r="N1736" s="532"/>
      <c r="O1736" s="350"/>
      <c r="P1736" s="464"/>
      <c r="Q1736" s="464"/>
      <c r="R1736" s="464"/>
      <c r="S1736" s="464"/>
      <c r="T1736" s="464"/>
      <c r="U1736" s="464"/>
      <c r="V1736" s="464"/>
    </row>
    <row r="1737" spans="1:22">
      <c r="A1737" s="531"/>
      <c r="B1737" s="532"/>
      <c r="C1737" s="350"/>
      <c r="D1737" s="350"/>
      <c r="E1737" s="533"/>
      <c r="F1737" s="533"/>
      <c r="G1737" s="533"/>
      <c r="H1737" s="533"/>
      <c r="I1737" s="533"/>
      <c r="J1737" s="533"/>
      <c r="K1737" s="533"/>
      <c r="L1737" s="533"/>
      <c r="M1737" s="533"/>
      <c r="N1737" s="532"/>
      <c r="O1737" s="350"/>
      <c r="P1737" s="464"/>
      <c r="Q1737" s="464"/>
      <c r="R1737" s="464"/>
      <c r="S1737" s="464"/>
      <c r="T1737" s="464"/>
      <c r="U1737" s="464"/>
      <c r="V1737" s="464"/>
    </row>
    <row r="1738" spans="1:22">
      <c r="A1738" s="531"/>
      <c r="B1738" s="532"/>
      <c r="C1738" s="350"/>
      <c r="D1738" s="350"/>
      <c r="E1738" s="533"/>
      <c r="F1738" s="533"/>
      <c r="G1738" s="533"/>
      <c r="H1738" s="533"/>
      <c r="I1738" s="533"/>
      <c r="J1738" s="533"/>
      <c r="K1738" s="533"/>
      <c r="L1738" s="533"/>
      <c r="M1738" s="533"/>
      <c r="N1738" s="532"/>
      <c r="O1738" s="350"/>
      <c r="P1738" s="464"/>
      <c r="Q1738" s="464"/>
      <c r="R1738" s="464"/>
      <c r="S1738" s="464"/>
      <c r="T1738" s="464"/>
      <c r="U1738" s="464"/>
      <c r="V1738" s="464"/>
    </row>
    <row r="1739" spans="1:22">
      <c r="A1739" s="531"/>
      <c r="B1739" s="532"/>
      <c r="C1739" s="350"/>
      <c r="D1739" s="350"/>
      <c r="E1739" s="533"/>
      <c r="F1739" s="533"/>
      <c r="G1739" s="533"/>
      <c r="H1739" s="533"/>
      <c r="I1739" s="533"/>
      <c r="J1739" s="533"/>
      <c r="K1739" s="533"/>
      <c r="L1739" s="533"/>
      <c r="M1739" s="533"/>
      <c r="N1739" s="532"/>
      <c r="O1739" s="350"/>
      <c r="P1739" s="464"/>
      <c r="Q1739" s="464"/>
      <c r="R1739" s="464"/>
      <c r="S1739" s="464"/>
      <c r="T1739" s="464"/>
      <c r="U1739" s="464"/>
      <c r="V1739" s="464"/>
    </row>
    <row r="1740" spans="1:22">
      <c r="A1740" s="531"/>
      <c r="B1740" s="532"/>
      <c r="C1740" s="350"/>
      <c r="D1740" s="350"/>
      <c r="E1740" s="533"/>
      <c r="F1740" s="533"/>
      <c r="G1740" s="533"/>
      <c r="H1740" s="533"/>
      <c r="I1740" s="533"/>
      <c r="J1740" s="533"/>
      <c r="K1740" s="533"/>
      <c r="L1740" s="533"/>
      <c r="M1740" s="533"/>
      <c r="N1740" s="532"/>
      <c r="O1740" s="350"/>
      <c r="P1740" s="464"/>
      <c r="Q1740" s="464"/>
      <c r="R1740" s="464"/>
      <c r="S1740" s="464"/>
      <c r="T1740" s="464"/>
      <c r="U1740" s="464"/>
      <c r="V1740" s="464"/>
    </row>
    <row r="1741" spans="1:22">
      <c r="A1741" s="531"/>
      <c r="B1741" s="532"/>
      <c r="C1741" s="350"/>
      <c r="D1741" s="350"/>
      <c r="E1741" s="533"/>
      <c r="F1741" s="533"/>
      <c r="G1741" s="533"/>
      <c r="H1741" s="533"/>
      <c r="I1741" s="533"/>
      <c r="J1741" s="533"/>
      <c r="K1741" s="533"/>
      <c r="L1741" s="533"/>
      <c r="M1741" s="533"/>
      <c r="N1741" s="532"/>
      <c r="O1741" s="350"/>
      <c r="P1741" s="464"/>
      <c r="Q1741" s="464"/>
      <c r="R1741" s="464"/>
      <c r="S1741" s="464"/>
      <c r="T1741" s="464"/>
      <c r="U1741" s="464"/>
      <c r="V1741" s="464"/>
    </row>
    <row r="1742" spans="1:22">
      <c r="A1742" s="531"/>
      <c r="B1742" s="532"/>
      <c r="C1742" s="350"/>
      <c r="D1742" s="350"/>
      <c r="E1742" s="533"/>
      <c r="F1742" s="533"/>
      <c r="G1742" s="533"/>
      <c r="H1742" s="533"/>
      <c r="I1742" s="533"/>
      <c r="J1742" s="533"/>
      <c r="K1742" s="533"/>
      <c r="L1742" s="533"/>
      <c r="M1742" s="533"/>
      <c r="N1742" s="532"/>
      <c r="O1742" s="350"/>
      <c r="P1742" s="464"/>
      <c r="Q1742" s="464"/>
      <c r="R1742" s="464"/>
      <c r="S1742" s="464"/>
      <c r="T1742" s="464"/>
      <c r="U1742" s="464"/>
      <c r="V1742" s="464"/>
    </row>
    <row r="1743" spans="1:22">
      <c r="A1743" s="531"/>
      <c r="B1743" s="532"/>
      <c r="C1743" s="350"/>
      <c r="D1743" s="350"/>
      <c r="E1743" s="533"/>
      <c r="F1743" s="533"/>
      <c r="G1743" s="533"/>
      <c r="H1743" s="533"/>
      <c r="I1743" s="533"/>
      <c r="J1743" s="533"/>
      <c r="K1743" s="533"/>
      <c r="L1743" s="533"/>
      <c r="M1743" s="533"/>
      <c r="N1743" s="532"/>
      <c r="O1743" s="350"/>
      <c r="P1743" s="464"/>
      <c r="Q1743" s="464"/>
      <c r="R1743" s="464"/>
      <c r="S1743" s="464"/>
      <c r="T1743" s="464"/>
      <c r="U1743" s="464"/>
      <c r="V1743" s="464"/>
    </row>
    <row r="1744" spans="1:22">
      <c r="A1744" s="531"/>
      <c r="B1744" s="532"/>
      <c r="C1744" s="350"/>
      <c r="D1744" s="350"/>
      <c r="E1744" s="533"/>
      <c r="F1744" s="533"/>
      <c r="G1744" s="533"/>
      <c r="H1744" s="533"/>
      <c r="I1744" s="533"/>
      <c r="J1744" s="533"/>
      <c r="K1744" s="533"/>
      <c r="L1744" s="533"/>
      <c r="M1744" s="533"/>
      <c r="N1744" s="532"/>
      <c r="O1744" s="350"/>
      <c r="P1744" s="464"/>
      <c r="Q1744" s="464"/>
      <c r="R1744" s="464"/>
      <c r="S1744" s="464"/>
      <c r="T1744" s="464"/>
      <c r="U1744" s="464"/>
      <c r="V1744" s="464"/>
    </row>
    <row r="1745" spans="1:22">
      <c r="A1745" s="531"/>
      <c r="B1745" s="532"/>
      <c r="C1745" s="350"/>
      <c r="D1745" s="350"/>
      <c r="E1745" s="533"/>
      <c r="F1745" s="533"/>
      <c r="G1745" s="533"/>
      <c r="H1745" s="533"/>
      <c r="I1745" s="533"/>
      <c r="J1745" s="533"/>
      <c r="K1745" s="533"/>
      <c r="L1745" s="533"/>
      <c r="M1745" s="533"/>
      <c r="N1745" s="532"/>
      <c r="O1745" s="350"/>
      <c r="P1745" s="464"/>
      <c r="Q1745" s="464"/>
      <c r="R1745" s="464"/>
      <c r="S1745" s="464"/>
      <c r="T1745" s="464"/>
      <c r="U1745" s="464"/>
      <c r="V1745" s="464"/>
    </row>
    <row r="1746" spans="1:22">
      <c r="A1746" s="531"/>
      <c r="B1746" s="532"/>
      <c r="C1746" s="350"/>
      <c r="D1746" s="350"/>
      <c r="E1746" s="533"/>
      <c r="F1746" s="533"/>
      <c r="G1746" s="533"/>
      <c r="H1746" s="533"/>
      <c r="I1746" s="533"/>
      <c r="J1746" s="533"/>
      <c r="K1746" s="533"/>
      <c r="L1746" s="533"/>
      <c r="M1746" s="533"/>
      <c r="N1746" s="532"/>
      <c r="O1746" s="350"/>
      <c r="P1746" s="464"/>
      <c r="Q1746" s="464"/>
      <c r="R1746" s="464"/>
      <c r="S1746" s="464"/>
      <c r="T1746" s="464"/>
      <c r="U1746" s="464"/>
      <c r="V1746" s="464"/>
    </row>
    <row r="1747" spans="1:22">
      <c r="A1747" s="531"/>
      <c r="B1747" s="532"/>
      <c r="C1747" s="350"/>
      <c r="D1747" s="350"/>
      <c r="E1747" s="533"/>
      <c r="F1747" s="533"/>
      <c r="G1747" s="533"/>
      <c r="H1747" s="533"/>
      <c r="I1747" s="533"/>
      <c r="J1747" s="533"/>
      <c r="K1747" s="533"/>
      <c r="L1747" s="533"/>
      <c r="M1747" s="533"/>
      <c r="N1747" s="532"/>
      <c r="O1747" s="350"/>
      <c r="P1747" s="464"/>
      <c r="Q1747" s="464"/>
      <c r="R1747" s="464"/>
      <c r="S1747" s="464"/>
      <c r="T1747" s="464"/>
      <c r="U1747" s="464"/>
      <c r="V1747" s="464"/>
    </row>
    <row r="1748" spans="1:22">
      <c r="A1748" s="531"/>
      <c r="B1748" s="532"/>
      <c r="C1748" s="350"/>
      <c r="D1748" s="350"/>
      <c r="E1748" s="533"/>
      <c r="F1748" s="533"/>
      <c r="G1748" s="533"/>
      <c r="H1748" s="533"/>
      <c r="I1748" s="533"/>
      <c r="J1748" s="533"/>
      <c r="K1748" s="533"/>
      <c r="L1748" s="533"/>
      <c r="M1748" s="533"/>
      <c r="N1748" s="532"/>
      <c r="O1748" s="350"/>
      <c r="P1748" s="464"/>
      <c r="Q1748" s="464"/>
      <c r="R1748" s="464"/>
      <c r="S1748" s="464"/>
      <c r="T1748" s="464"/>
      <c r="U1748" s="464"/>
      <c r="V1748" s="464"/>
    </row>
    <row r="1749" spans="1:22">
      <c r="A1749" s="531"/>
      <c r="B1749" s="532"/>
      <c r="C1749" s="350"/>
      <c r="D1749" s="350"/>
      <c r="E1749" s="533"/>
      <c r="F1749" s="533"/>
      <c r="G1749" s="533"/>
      <c r="H1749" s="533"/>
      <c r="I1749" s="533"/>
      <c r="J1749" s="533"/>
      <c r="K1749" s="533"/>
      <c r="L1749" s="533"/>
      <c r="M1749" s="533"/>
      <c r="N1749" s="532"/>
      <c r="O1749" s="350"/>
      <c r="P1749" s="464"/>
      <c r="Q1749" s="464"/>
      <c r="R1749" s="464"/>
      <c r="S1749" s="464"/>
      <c r="T1749" s="464"/>
      <c r="U1749" s="464"/>
      <c r="V1749" s="464"/>
    </row>
    <row r="1750" spans="1:22">
      <c r="A1750" s="531"/>
      <c r="B1750" s="532"/>
      <c r="C1750" s="350"/>
      <c r="D1750" s="350"/>
      <c r="E1750" s="533"/>
      <c r="F1750" s="533"/>
      <c r="G1750" s="533"/>
      <c r="H1750" s="533"/>
      <c r="I1750" s="533"/>
      <c r="J1750" s="533"/>
      <c r="K1750" s="533"/>
      <c r="L1750" s="533"/>
      <c r="M1750" s="533"/>
      <c r="N1750" s="532"/>
      <c r="O1750" s="350"/>
      <c r="P1750" s="464"/>
      <c r="Q1750" s="464"/>
      <c r="R1750" s="464"/>
      <c r="S1750" s="464"/>
      <c r="T1750" s="464"/>
      <c r="U1750" s="464"/>
      <c r="V1750" s="464"/>
    </row>
    <row r="1751" spans="1:22">
      <c r="A1751" s="531"/>
      <c r="B1751" s="532"/>
      <c r="C1751" s="350"/>
      <c r="D1751" s="350"/>
      <c r="E1751" s="533"/>
      <c r="F1751" s="533"/>
      <c r="G1751" s="533"/>
      <c r="H1751" s="533"/>
      <c r="I1751" s="533"/>
      <c r="J1751" s="533"/>
      <c r="K1751" s="533"/>
      <c r="L1751" s="533"/>
      <c r="M1751" s="533"/>
      <c r="N1751" s="532"/>
      <c r="O1751" s="350"/>
      <c r="P1751" s="464"/>
      <c r="Q1751" s="464"/>
      <c r="R1751" s="464"/>
      <c r="S1751" s="464"/>
      <c r="T1751" s="464"/>
      <c r="U1751" s="464"/>
      <c r="V1751" s="464"/>
    </row>
    <row r="1752" spans="1:22">
      <c r="A1752" s="531"/>
      <c r="B1752" s="532"/>
      <c r="C1752" s="350"/>
      <c r="D1752" s="350"/>
      <c r="E1752" s="533"/>
      <c r="F1752" s="533"/>
      <c r="G1752" s="533"/>
      <c r="H1752" s="533"/>
      <c r="I1752" s="533"/>
      <c r="J1752" s="533"/>
      <c r="K1752" s="533"/>
      <c r="L1752" s="533"/>
      <c r="M1752" s="533"/>
      <c r="N1752" s="532"/>
      <c r="O1752" s="350"/>
      <c r="P1752" s="464"/>
      <c r="Q1752" s="464"/>
      <c r="R1752" s="464"/>
      <c r="S1752" s="464"/>
      <c r="T1752" s="464"/>
      <c r="U1752" s="464"/>
      <c r="V1752" s="464"/>
    </row>
    <row r="1753" spans="1:22">
      <c r="A1753" s="531"/>
      <c r="B1753" s="532"/>
      <c r="C1753" s="350"/>
      <c r="D1753" s="350"/>
      <c r="E1753" s="533"/>
      <c r="F1753" s="533"/>
      <c r="G1753" s="533"/>
      <c r="H1753" s="533"/>
      <c r="I1753" s="533"/>
      <c r="J1753" s="533"/>
      <c r="K1753" s="533"/>
      <c r="L1753" s="533"/>
      <c r="M1753" s="533"/>
      <c r="N1753" s="532"/>
      <c r="O1753" s="350"/>
      <c r="P1753" s="464"/>
      <c r="Q1753" s="464"/>
      <c r="R1753" s="464"/>
      <c r="S1753" s="464"/>
      <c r="T1753" s="464"/>
      <c r="U1753" s="464"/>
      <c r="V1753" s="464"/>
    </row>
    <row r="1754" spans="1:22">
      <c r="A1754" s="531"/>
      <c r="B1754" s="532"/>
      <c r="C1754" s="350"/>
      <c r="D1754" s="350"/>
      <c r="E1754" s="533"/>
      <c r="F1754" s="533"/>
      <c r="G1754" s="533"/>
      <c r="H1754" s="533"/>
      <c r="I1754" s="533"/>
      <c r="J1754" s="533"/>
      <c r="K1754" s="533"/>
      <c r="L1754" s="533"/>
      <c r="M1754" s="533"/>
      <c r="N1754" s="532"/>
      <c r="O1754" s="350"/>
      <c r="P1754" s="464"/>
      <c r="Q1754" s="464"/>
      <c r="R1754" s="464"/>
      <c r="S1754" s="464"/>
      <c r="T1754" s="464"/>
      <c r="U1754" s="464"/>
      <c r="V1754" s="464"/>
    </row>
    <row r="1755" spans="1:22">
      <c r="A1755" s="531"/>
      <c r="B1755" s="532"/>
      <c r="C1755" s="350"/>
      <c r="D1755" s="350"/>
      <c r="E1755" s="533"/>
      <c r="F1755" s="533"/>
      <c r="G1755" s="533"/>
      <c r="H1755" s="533"/>
      <c r="I1755" s="533"/>
      <c r="J1755" s="533"/>
      <c r="K1755" s="533"/>
      <c r="L1755" s="533"/>
      <c r="M1755" s="533"/>
      <c r="N1755" s="532"/>
      <c r="O1755" s="350"/>
      <c r="P1755" s="464"/>
      <c r="Q1755" s="464"/>
      <c r="R1755" s="464"/>
      <c r="S1755" s="464"/>
      <c r="T1755" s="464"/>
      <c r="U1755" s="464"/>
      <c r="V1755" s="464"/>
    </row>
    <row r="1756" spans="1:22">
      <c r="A1756" s="531"/>
      <c r="B1756" s="532"/>
      <c r="C1756" s="350"/>
      <c r="D1756" s="350"/>
      <c r="E1756" s="533"/>
      <c r="F1756" s="533"/>
      <c r="G1756" s="533"/>
      <c r="H1756" s="533"/>
      <c r="I1756" s="533"/>
      <c r="J1756" s="533"/>
      <c r="K1756" s="533"/>
      <c r="L1756" s="533"/>
      <c r="M1756" s="533"/>
      <c r="N1756" s="532"/>
      <c r="O1756" s="350"/>
      <c r="P1756" s="464"/>
      <c r="Q1756" s="464"/>
      <c r="R1756" s="464"/>
      <c r="S1756" s="464"/>
      <c r="T1756" s="464"/>
      <c r="U1756" s="464"/>
      <c r="V1756" s="464"/>
    </row>
    <row r="1757" spans="1:22">
      <c r="A1757" s="531"/>
      <c r="B1757" s="532"/>
      <c r="C1757" s="350"/>
      <c r="D1757" s="350"/>
      <c r="E1757" s="533"/>
      <c r="F1757" s="533"/>
      <c r="G1757" s="533"/>
      <c r="H1757" s="533"/>
      <c r="I1757" s="533"/>
      <c r="J1757" s="533"/>
      <c r="K1757" s="533"/>
      <c r="L1757" s="533"/>
      <c r="M1757" s="533"/>
      <c r="N1757" s="532"/>
      <c r="O1757" s="350"/>
      <c r="P1757" s="464"/>
      <c r="Q1757" s="464"/>
      <c r="R1757" s="464"/>
      <c r="S1757" s="464"/>
      <c r="T1757" s="464"/>
      <c r="U1757" s="464"/>
      <c r="V1757" s="464"/>
    </row>
    <row r="1758" spans="1:22">
      <c r="A1758" s="531"/>
      <c r="B1758" s="532"/>
      <c r="C1758" s="350"/>
      <c r="D1758" s="350"/>
      <c r="E1758" s="533"/>
      <c r="F1758" s="533"/>
      <c r="G1758" s="533"/>
      <c r="H1758" s="533"/>
      <c r="I1758" s="533"/>
      <c r="J1758" s="533"/>
      <c r="K1758" s="533"/>
      <c r="L1758" s="533"/>
      <c r="M1758" s="533"/>
      <c r="N1758" s="532"/>
      <c r="O1758" s="350"/>
      <c r="P1758" s="464"/>
      <c r="Q1758" s="464"/>
      <c r="R1758" s="464"/>
      <c r="S1758" s="464"/>
      <c r="T1758" s="464"/>
      <c r="U1758" s="464"/>
      <c r="V1758" s="464"/>
    </row>
    <row r="1759" spans="1:22">
      <c r="A1759" s="531"/>
      <c r="B1759" s="532"/>
      <c r="C1759" s="350"/>
      <c r="D1759" s="350"/>
      <c r="E1759" s="533"/>
      <c r="F1759" s="533"/>
      <c r="G1759" s="533"/>
      <c r="H1759" s="533"/>
      <c r="I1759" s="533"/>
      <c r="J1759" s="533"/>
      <c r="K1759" s="533"/>
      <c r="L1759" s="533"/>
      <c r="M1759" s="533"/>
      <c r="N1759" s="532"/>
      <c r="O1759" s="350"/>
      <c r="P1759" s="464"/>
      <c r="Q1759" s="464"/>
      <c r="R1759" s="464"/>
      <c r="S1759" s="464"/>
      <c r="T1759" s="464"/>
      <c r="U1759" s="464"/>
      <c r="V1759" s="464"/>
    </row>
    <row r="1760" spans="1:22">
      <c r="A1760" s="531"/>
      <c r="B1760" s="532"/>
      <c r="C1760" s="350"/>
      <c r="D1760" s="350"/>
      <c r="E1760" s="533"/>
      <c r="F1760" s="533"/>
      <c r="G1760" s="533"/>
      <c r="H1760" s="533"/>
      <c r="I1760" s="533"/>
      <c r="J1760" s="533"/>
      <c r="K1760" s="533"/>
      <c r="L1760" s="533"/>
      <c r="M1760" s="533"/>
      <c r="N1760" s="532"/>
      <c r="O1760" s="350"/>
      <c r="P1760" s="464"/>
      <c r="Q1760" s="464"/>
      <c r="R1760" s="464"/>
      <c r="S1760" s="464"/>
      <c r="T1760" s="464"/>
      <c r="U1760" s="464"/>
      <c r="V1760" s="464"/>
    </row>
    <row r="1761" spans="1:22">
      <c r="A1761" s="531"/>
      <c r="B1761" s="532"/>
      <c r="C1761" s="350"/>
      <c r="D1761" s="350"/>
      <c r="E1761" s="533"/>
      <c r="F1761" s="533"/>
      <c r="G1761" s="533"/>
      <c r="H1761" s="533"/>
      <c r="I1761" s="533"/>
      <c r="J1761" s="533"/>
      <c r="K1761" s="533"/>
      <c r="L1761" s="533"/>
      <c r="M1761" s="533"/>
      <c r="N1761" s="532"/>
      <c r="O1761" s="350"/>
      <c r="P1761" s="464"/>
      <c r="Q1761" s="464"/>
      <c r="R1761" s="464"/>
      <c r="S1761" s="464"/>
      <c r="T1761" s="464"/>
      <c r="U1761" s="464"/>
      <c r="V1761" s="464"/>
    </row>
    <row r="1762" spans="1:22">
      <c r="A1762" s="531"/>
      <c r="B1762" s="532"/>
      <c r="C1762" s="350"/>
      <c r="D1762" s="350"/>
      <c r="E1762" s="533"/>
      <c r="F1762" s="533"/>
      <c r="G1762" s="533"/>
      <c r="H1762" s="533"/>
      <c r="I1762" s="533"/>
      <c r="J1762" s="533"/>
      <c r="K1762" s="533"/>
      <c r="L1762" s="533"/>
      <c r="M1762" s="533"/>
      <c r="N1762" s="532"/>
      <c r="O1762" s="350"/>
      <c r="P1762" s="464"/>
      <c r="Q1762" s="464"/>
      <c r="R1762" s="464"/>
      <c r="S1762" s="464"/>
      <c r="T1762" s="464"/>
      <c r="U1762" s="464"/>
      <c r="V1762" s="464"/>
    </row>
    <row r="1763" spans="1:22">
      <c r="A1763" s="531"/>
      <c r="B1763" s="532"/>
      <c r="C1763" s="350"/>
      <c r="D1763" s="350"/>
      <c r="E1763" s="533"/>
      <c r="F1763" s="533"/>
      <c r="G1763" s="533"/>
      <c r="H1763" s="533"/>
      <c r="I1763" s="533"/>
      <c r="J1763" s="533"/>
      <c r="K1763" s="533"/>
      <c r="L1763" s="533"/>
      <c r="M1763" s="533"/>
      <c r="N1763" s="532"/>
      <c r="O1763" s="350"/>
      <c r="P1763" s="464"/>
      <c r="Q1763" s="464"/>
      <c r="R1763" s="464"/>
      <c r="S1763" s="464"/>
      <c r="T1763" s="464"/>
      <c r="U1763" s="464"/>
      <c r="V1763" s="464"/>
    </row>
    <row r="1764" spans="1:22">
      <c r="A1764" s="531"/>
      <c r="B1764" s="532"/>
      <c r="C1764" s="350"/>
      <c r="D1764" s="350"/>
      <c r="E1764" s="533"/>
      <c r="F1764" s="533"/>
      <c r="G1764" s="533"/>
      <c r="H1764" s="533"/>
      <c r="I1764" s="533"/>
      <c r="J1764" s="533"/>
      <c r="K1764" s="533"/>
      <c r="L1764" s="533"/>
      <c r="M1764" s="533"/>
      <c r="N1764" s="532"/>
      <c r="O1764" s="350"/>
      <c r="P1764" s="464"/>
      <c r="Q1764" s="464"/>
      <c r="R1764" s="464"/>
      <c r="S1764" s="464"/>
      <c r="T1764" s="464"/>
      <c r="U1764" s="464"/>
      <c r="V1764" s="464"/>
    </row>
    <row r="1765" spans="1:22">
      <c r="A1765" s="531"/>
      <c r="B1765" s="532"/>
      <c r="C1765" s="350"/>
      <c r="D1765" s="350"/>
      <c r="E1765" s="533"/>
      <c r="F1765" s="533"/>
      <c r="G1765" s="533"/>
      <c r="H1765" s="533"/>
      <c r="I1765" s="533"/>
      <c r="J1765" s="533"/>
      <c r="K1765" s="533"/>
      <c r="L1765" s="533"/>
      <c r="M1765" s="533"/>
      <c r="N1765" s="532"/>
      <c r="O1765" s="350"/>
      <c r="P1765" s="464"/>
      <c r="Q1765" s="464"/>
      <c r="R1765" s="464"/>
      <c r="S1765" s="464"/>
      <c r="T1765" s="464"/>
      <c r="U1765" s="464"/>
      <c r="V1765" s="464"/>
    </row>
    <row r="1766" spans="1:22">
      <c r="A1766" s="531"/>
      <c r="B1766" s="532"/>
      <c r="C1766" s="350"/>
      <c r="D1766" s="350"/>
      <c r="E1766" s="533"/>
      <c r="F1766" s="533"/>
      <c r="G1766" s="533"/>
      <c r="H1766" s="533"/>
      <c r="I1766" s="533"/>
      <c r="J1766" s="533"/>
      <c r="K1766" s="533"/>
      <c r="L1766" s="533"/>
      <c r="M1766" s="533"/>
      <c r="N1766" s="532"/>
      <c r="O1766" s="350"/>
      <c r="P1766" s="464"/>
      <c r="Q1766" s="464"/>
      <c r="R1766" s="464"/>
      <c r="S1766" s="464"/>
      <c r="T1766" s="464"/>
      <c r="U1766" s="464"/>
      <c r="V1766" s="464"/>
    </row>
    <row r="1767" spans="1:22">
      <c r="A1767" s="531"/>
      <c r="B1767" s="532"/>
      <c r="C1767" s="350"/>
      <c r="D1767" s="350"/>
      <c r="E1767" s="533"/>
      <c r="F1767" s="533"/>
      <c r="G1767" s="533"/>
      <c r="H1767" s="533"/>
      <c r="I1767" s="533"/>
      <c r="J1767" s="533"/>
      <c r="K1767" s="533"/>
      <c r="L1767" s="533"/>
      <c r="M1767" s="533"/>
      <c r="N1767" s="532"/>
      <c r="O1767" s="350"/>
      <c r="P1767" s="464"/>
      <c r="Q1767" s="464"/>
      <c r="R1767" s="464"/>
      <c r="S1767" s="464"/>
      <c r="T1767" s="464"/>
      <c r="U1767" s="464"/>
      <c r="V1767" s="464"/>
    </row>
    <row r="1768" spans="1:22">
      <c r="A1768" s="531"/>
      <c r="B1768" s="532"/>
      <c r="C1768" s="350"/>
      <c r="D1768" s="350"/>
      <c r="E1768" s="533"/>
      <c r="F1768" s="533"/>
      <c r="G1768" s="533"/>
      <c r="H1768" s="533"/>
      <c r="I1768" s="533"/>
      <c r="J1768" s="533"/>
      <c r="K1768" s="533"/>
      <c r="L1768" s="533"/>
      <c r="M1768" s="533"/>
      <c r="N1768" s="532"/>
      <c r="O1768" s="350"/>
      <c r="P1768" s="464"/>
      <c r="Q1768" s="464"/>
      <c r="R1768" s="464"/>
      <c r="S1768" s="464"/>
      <c r="T1768" s="464"/>
      <c r="U1768" s="464"/>
      <c r="V1768" s="464"/>
    </row>
    <row r="1769" spans="1:22">
      <c r="A1769" s="531"/>
      <c r="B1769" s="532"/>
      <c r="C1769" s="350"/>
      <c r="D1769" s="350"/>
      <c r="E1769" s="533"/>
      <c r="F1769" s="533"/>
      <c r="G1769" s="533"/>
      <c r="H1769" s="533"/>
      <c r="I1769" s="533"/>
      <c r="J1769" s="533"/>
      <c r="K1769" s="533"/>
      <c r="L1769" s="533"/>
      <c r="M1769" s="533"/>
      <c r="N1769" s="532"/>
      <c r="O1769" s="350"/>
      <c r="P1769" s="464"/>
      <c r="Q1769" s="464"/>
      <c r="R1769" s="464"/>
      <c r="S1769" s="464"/>
      <c r="T1769" s="464"/>
      <c r="U1769" s="464"/>
      <c r="V1769" s="464"/>
    </row>
    <row r="1770" spans="1:22">
      <c r="A1770" s="531"/>
      <c r="B1770" s="532"/>
      <c r="C1770" s="350"/>
      <c r="D1770" s="350"/>
      <c r="E1770" s="533"/>
      <c r="F1770" s="533"/>
      <c r="G1770" s="533"/>
      <c r="H1770" s="533"/>
      <c r="I1770" s="533"/>
      <c r="J1770" s="533"/>
      <c r="K1770" s="533"/>
      <c r="L1770" s="533"/>
      <c r="M1770" s="533"/>
      <c r="N1770" s="532"/>
      <c r="O1770" s="350"/>
      <c r="P1770" s="464"/>
      <c r="Q1770" s="464"/>
      <c r="R1770" s="464"/>
      <c r="S1770" s="464"/>
      <c r="T1770" s="464"/>
      <c r="U1770" s="464"/>
      <c r="V1770" s="464"/>
    </row>
    <row r="1771" spans="1:22">
      <c r="A1771" s="531"/>
      <c r="B1771" s="532"/>
      <c r="C1771" s="350"/>
      <c r="D1771" s="350"/>
      <c r="E1771" s="533"/>
      <c r="F1771" s="533"/>
      <c r="G1771" s="533"/>
      <c r="H1771" s="533"/>
      <c r="I1771" s="533"/>
      <c r="J1771" s="533"/>
      <c r="K1771" s="533"/>
      <c r="L1771" s="533"/>
      <c r="M1771" s="533"/>
      <c r="N1771" s="532"/>
      <c r="O1771" s="350"/>
      <c r="P1771" s="464"/>
      <c r="Q1771" s="464"/>
      <c r="R1771" s="464"/>
      <c r="S1771" s="464"/>
      <c r="T1771" s="464"/>
      <c r="U1771" s="464"/>
      <c r="V1771" s="464"/>
    </row>
    <row r="1772" spans="1:22">
      <c r="A1772" s="531"/>
      <c r="B1772" s="532"/>
      <c r="C1772" s="350"/>
      <c r="D1772" s="350"/>
      <c r="E1772" s="533"/>
      <c r="F1772" s="533"/>
      <c r="G1772" s="533"/>
      <c r="H1772" s="533"/>
      <c r="I1772" s="533"/>
      <c r="J1772" s="533"/>
      <c r="K1772" s="533"/>
      <c r="L1772" s="533"/>
      <c r="M1772" s="533"/>
      <c r="N1772" s="532"/>
      <c r="O1772" s="350"/>
      <c r="P1772" s="464"/>
      <c r="Q1772" s="464"/>
      <c r="R1772" s="464"/>
      <c r="S1772" s="464"/>
      <c r="T1772" s="464"/>
      <c r="U1772" s="464"/>
      <c r="V1772" s="464"/>
    </row>
    <row r="1773" spans="1:22">
      <c r="A1773" s="531"/>
      <c r="B1773" s="532"/>
      <c r="C1773" s="350"/>
      <c r="D1773" s="350"/>
      <c r="E1773" s="533"/>
      <c r="F1773" s="533"/>
      <c r="G1773" s="533"/>
      <c r="H1773" s="533"/>
      <c r="I1773" s="533"/>
      <c r="J1773" s="533"/>
      <c r="K1773" s="533"/>
      <c r="L1773" s="533"/>
      <c r="M1773" s="533"/>
      <c r="N1773" s="532"/>
      <c r="O1773" s="350"/>
      <c r="P1773" s="464"/>
      <c r="Q1773" s="464"/>
      <c r="R1773" s="464"/>
      <c r="S1773" s="464"/>
      <c r="T1773" s="464"/>
      <c r="U1773" s="464"/>
      <c r="V1773" s="464"/>
    </row>
    <row r="1774" spans="1:22">
      <c r="A1774" s="531"/>
      <c r="B1774" s="532"/>
      <c r="C1774" s="350"/>
      <c r="D1774" s="350"/>
      <c r="E1774" s="533"/>
      <c r="F1774" s="533"/>
      <c r="G1774" s="533"/>
      <c r="H1774" s="533"/>
      <c r="I1774" s="533"/>
      <c r="J1774" s="533"/>
      <c r="K1774" s="533"/>
      <c r="L1774" s="533"/>
      <c r="M1774" s="533"/>
      <c r="N1774" s="532"/>
      <c r="O1774" s="350"/>
      <c r="P1774" s="464"/>
      <c r="Q1774" s="464"/>
      <c r="R1774" s="464"/>
      <c r="S1774" s="464"/>
      <c r="T1774" s="464"/>
      <c r="U1774" s="464"/>
      <c r="V1774" s="464"/>
    </row>
    <row r="1775" spans="1:22">
      <c r="A1775" s="531"/>
      <c r="B1775" s="532"/>
      <c r="C1775" s="350"/>
      <c r="D1775" s="350"/>
      <c r="E1775" s="533"/>
      <c r="F1775" s="533"/>
      <c r="G1775" s="533"/>
      <c r="H1775" s="533"/>
      <c r="I1775" s="533"/>
      <c r="J1775" s="533"/>
      <c r="K1775" s="533"/>
      <c r="L1775" s="533"/>
      <c r="M1775" s="533"/>
      <c r="N1775" s="532"/>
      <c r="O1775" s="350"/>
      <c r="P1775" s="464"/>
      <c r="Q1775" s="464"/>
      <c r="R1775" s="464"/>
      <c r="S1775" s="464"/>
      <c r="T1775" s="464"/>
      <c r="U1775" s="464"/>
      <c r="V1775" s="464"/>
    </row>
    <row r="1776" spans="1:22">
      <c r="A1776" s="531"/>
      <c r="B1776" s="532"/>
      <c r="C1776" s="350"/>
      <c r="D1776" s="350"/>
      <c r="E1776" s="533"/>
      <c r="F1776" s="533"/>
      <c r="G1776" s="533"/>
      <c r="H1776" s="533"/>
      <c r="I1776" s="533"/>
      <c r="J1776" s="533"/>
      <c r="K1776" s="533"/>
      <c r="L1776" s="533"/>
      <c r="M1776" s="533"/>
      <c r="N1776" s="532"/>
      <c r="O1776" s="350"/>
      <c r="P1776" s="464"/>
      <c r="Q1776" s="464"/>
      <c r="R1776" s="464"/>
      <c r="S1776" s="464"/>
      <c r="T1776" s="464"/>
      <c r="U1776" s="464"/>
      <c r="V1776" s="464"/>
    </row>
    <row r="1777" spans="1:22">
      <c r="A1777" s="531"/>
      <c r="B1777" s="532"/>
      <c r="C1777" s="350"/>
      <c r="D1777" s="350"/>
      <c r="E1777" s="533"/>
      <c r="F1777" s="533"/>
      <c r="G1777" s="533"/>
      <c r="H1777" s="533"/>
      <c r="I1777" s="533"/>
      <c r="J1777" s="533"/>
      <c r="K1777" s="533"/>
      <c r="L1777" s="533"/>
      <c r="M1777" s="533"/>
      <c r="N1777" s="532"/>
      <c r="O1777" s="350"/>
      <c r="P1777" s="464"/>
      <c r="Q1777" s="464"/>
      <c r="R1777" s="464"/>
      <c r="S1777" s="464"/>
      <c r="T1777" s="464"/>
      <c r="U1777" s="464"/>
      <c r="V1777" s="464"/>
    </row>
    <row r="1778" spans="1:22">
      <c r="A1778" s="531"/>
      <c r="B1778" s="532"/>
      <c r="C1778" s="350"/>
      <c r="D1778" s="350"/>
      <c r="E1778" s="533"/>
      <c r="F1778" s="533"/>
      <c r="G1778" s="533"/>
      <c r="H1778" s="533"/>
      <c r="I1778" s="533"/>
      <c r="J1778" s="533"/>
      <c r="K1778" s="533"/>
      <c r="L1778" s="533"/>
      <c r="M1778" s="533"/>
      <c r="N1778" s="532"/>
      <c r="O1778" s="350"/>
      <c r="P1778" s="464"/>
      <c r="Q1778" s="464"/>
      <c r="R1778" s="464"/>
      <c r="S1778" s="464"/>
      <c r="T1778" s="464"/>
      <c r="U1778" s="464"/>
      <c r="V1778" s="464"/>
    </row>
    <row r="1779" spans="1:22">
      <c r="A1779" s="531"/>
      <c r="B1779" s="532"/>
      <c r="C1779" s="350"/>
      <c r="D1779" s="350"/>
      <c r="E1779" s="533"/>
      <c r="F1779" s="533"/>
      <c r="G1779" s="533"/>
      <c r="H1779" s="533"/>
      <c r="I1779" s="533"/>
      <c r="J1779" s="533"/>
      <c r="K1779" s="533"/>
      <c r="L1779" s="533"/>
      <c r="M1779" s="533"/>
      <c r="N1779" s="532"/>
      <c r="O1779" s="350"/>
      <c r="P1779" s="464"/>
      <c r="Q1779" s="464"/>
      <c r="R1779" s="464"/>
      <c r="S1779" s="464"/>
      <c r="T1779" s="464"/>
      <c r="U1779" s="464"/>
      <c r="V1779" s="464"/>
    </row>
    <row r="1780" spans="1:22">
      <c r="A1780" s="531"/>
      <c r="B1780" s="532"/>
      <c r="C1780" s="350"/>
      <c r="D1780" s="350"/>
      <c r="E1780" s="533"/>
      <c r="F1780" s="533"/>
      <c r="G1780" s="533"/>
      <c r="H1780" s="533"/>
      <c r="I1780" s="533"/>
      <c r="J1780" s="533"/>
      <c r="K1780" s="533"/>
      <c r="L1780" s="533"/>
      <c r="M1780" s="533"/>
      <c r="N1780" s="532"/>
      <c r="O1780" s="350"/>
      <c r="P1780" s="464"/>
      <c r="Q1780" s="464"/>
      <c r="R1780" s="464"/>
      <c r="S1780" s="464"/>
      <c r="T1780" s="464"/>
      <c r="U1780" s="464"/>
      <c r="V1780" s="464"/>
    </row>
    <row r="1781" spans="1:22">
      <c r="A1781" s="531"/>
      <c r="B1781" s="532"/>
      <c r="C1781" s="350"/>
      <c r="D1781" s="350"/>
      <c r="E1781" s="533"/>
      <c r="F1781" s="533"/>
      <c r="G1781" s="533"/>
      <c r="H1781" s="533"/>
      <c r="I1781" s="533"/>
      <c r="J1781" s="533"/>
      <c r="K1781" s="533"/>
      <c r="L1781" s="533"/>
      <c r="M1781" s="533"/>
      <c r="N1781" s="532"/>
      <c r="O1781" s="350"/>
      <c r="P1781" s="464"/>
      <c r="Q1781" s="464"/>
      <c r="R1781" s="464"/>
      <c r="S1781" s="464"/>
      <c r="T1781" s="464"/>
      <c r="U1781" s="464"/>
      <c r="V1781" s="464"/>
    </row>
    <row r="1782" spans="1:22">
      <c r="A1782" s="531"/>
      <c r="B1782" s="532"/>
      <c r="C1782" s="350"/>
      <c r="D1782" s="350"/>
      <c r="E1782" s="533"/>
      <c r="F1782" s="533"/>
      <c r="G1782" s="533"/>
      <c r="H1782" s="533"/>
      <c r="I1782" s="533"/>
      <c r="J1782" s="533"/>
      <c r="K1782" s="533"/>
      <c r="L1782" s="533"/>
      <c r="M1782" s="533"/>
      <c r="N1782" s="532"/>
      <c r="O1782" s="350"/>
      <c r="P1782" s="464"/>
      <c r="Q1782" s="464"/>
      <c r="R1782" s="464"/>
      <c r="S1782" s="464"/>
      <c r="T1782" s="464"/>
      <c r="U1782" s="464"/>
      <c r="V1782" s="464"/>
    </row>
    <row r="1783" spans="1:22">
      <c r="A1783" s="531"/>
      <c r="B1783" s="532"/>
      <c r="C1783" s="350"/>
      <c r="D1783" s="350"/>
      <c r="E1783" s="533"/>
      <c r="F1783" s="533"/>
      <c r="G1783" s="533"/>
      <c r="H1783" s="533"/>
      <c r="I1783" s="533"/>
      <c r="J1783" s="533"/>
      <c r="K1783" s="533"/>
      <c r="L1783" s="533"/>
      <c r="M1783" s="533"/>
      <c r="N1783" s="532"/>
      <c r="O1783" s="350"/>
      <c r="P1783" s="464"/>
      <c r="Q1783" s="464"/>
      <c r="R1783" s="464"/>
      <c r="S1783" s="464"/>
      <c r="T1783" s="464"/>
      <c r="U1783" s="464"/>
      <c r="V1783" s="464"/>
    </row>
    <row r="1784" spans="1:22">
      <c r="A1784" s="531"/>
      <c r="B1784" s="532"/>
      <c r="C1784" s="350"/>
      <c r="D1784" s="350"/>
      <c r="E1784" s="533"/>
      <c r="F1784" s="533"/>
      <c r="G1784" s="533"/>
      <c r="H1784" s="533"/>
      <c r="I1784" s="533"/>
      <c r="J1784" s="533"/>
      <c r="K1784" s="533"/>
      <c r="L1784" s="533"/>
      <c r="M1784" s="533"/>
      <c r="N1784" s="532"/>
      <c r="O1784" s="350"/>
      <c r="P1784" s="464"/>
      <c r="Q1784" s="464"/>
      <c r="R1784" s="464"/>
      <c r="S1784" s="464"/>
      <c r="T1784" s="464"/>
      <c r="U1784" s="464"/>
      <c r="V1784" s="464"/>
    </row>
    <row r="1785" spans="1:22">
      <c r="A1785" s="531"/>
      <c r="B1785" s="532"/>
      <c r="C1785" s="350"/>
      <c r="D1785" s="350"/>
      <c r="E1785" s="533"/>
      <c r="F1785" s="533"/>
      <c r="G1785" s="533"/>
      <c r="H1785" s="533"/>
      <c r="I1785" s="533"/>
      <c r="J1785" s="533"/>
      <c r="K1785" s="533"/>
      <c r="L1785" s="533"/>
      <c r="M1785" s="533"/>
      <c r="N1785" s="532"/>
      <c r="O1785" s="350"/>
      <c r="P1785" s="464"/>
      <c r="Q1785" s="464"/>
      <c r="R1785" s="464"/>
      <c r="S1785" s="464"/>
      <c r="T1785" s="464"/>
      <c r="U1785" s="464"/>
      <c r="V1785" s="464"/>
    </row>
    <row r="1786" spans="1:22">
      <c r="A1786" s="531"/>
      <c r="B1786" s="532"/>
      <c r="C1786" s="350"/>
      <c r="D1786" s="350"/>
      <c r="E1786" s="533"/>
      <c r="F1786" s="533"/>
      <c r="G1786" s="533"/>
      <c r="H1786" s="533"/>
      <c r="I1786" s="533"/>
      <c r="J1786" s="533"/>
      <c r="K1786" s="533"/>
      <c r="L1786" s="533"/>
      <c r="M1786" s="533"/>
      <c r="N1786" s="532"/>
      <c r="O1786" s="350"/>
      <c r="P1786" s="464"/>
      <c r="Q1786" s="464"/>
      <c r="R1786" s="464"/>
      <c r="S1786" s="464"/>
      <c r="T1786" s="464"/>
      <c r="U1786" s="464"/>
      <c r="V1786" s="464"/>
    </row>
    <row r="1787" spans="1:22">
      <c r="A1787" s="531"/>
      <c r="B1787" s="532"/>
      <c r="C1787" s="350"/>
      <c r="D1787" s="350"/>
      <c r="E1787" s="533"/>
      <c r="F1787" s="533"/>
      <c r="G1787" s="533"/>
      <c r="H1787" s="533"/>
      <c r="I1787" s="533"/>
      <c r="J1787" s="533"/>
      <c r="K1787" s="533"/>
      <c r="L1787" s="533"/>
      <c r="M1787" s="533"/>
      <c r="N1787" s="532"/>
      <c r="O1787" s="350"/>
      <c r="P1787" s="464"/>
      <c r="Q1787" s="464"/>
      <c r="R1787" s="464"/>
      <c r="S1787" s="464"/>
      <c r="T1787" s="464"/>
      <c r="U1787" s="464"/>
      <c r="V1787" s="464"/>
    </row>
    <row r="1788" spans="1:22">
      <c r="A1788" s="531"/>
      <c r="B1788" s="532"/>
      <c r="C1788" s="350"/>
      <c r="D1788" s="350"/>
      <c r="E1788" s="533"/>
      <c r="F1788" s="533"/>
      <c r="G1788" s="533"/>
      <c r="H1788" s="533"/>
      <c r="I1788" s="533"/>
      <c r="J1788" s="533"/>
      <c r="K1788" s="533"/>
      <c r="L1788" s="533"/>
      <c r="M1788" s="533"/>
      <c r="N1788" s="532"/>
      <c r="O1788" s="350"/>
      <c r="P1788" s="464"/>
      <c r="Q1788" s="464"/>
      <c r="R1788" s="464"/>
      <c r="S1788" s="464"/>
      <c r="T1788" s="464"/>
      <c r="U1788" s="464"/>
      <c r="V1788" s="464"/>
    </row>
    <row r="1789" spans="1:22">
      <c r="A1789" s="531"/>
      <c r="B1789" s="532"/>
      <c r="C1789" s="350"/>
      <c r="D1789" s="350"/>
      <c r="E1789" s="533"/>
      <c r="F1789" s="533"/>
      <c r="G1789" s="533"/>
      <c r="H1789" s="533"/>
      <c r="I1789" s="533"/>
      <c r="J1789" s="533"/>
      <c r="K1789" s="533"/>
      <c r="L1789" s="533"/>
      <c r="M1789" s="533"/>
      <c r="N1789" s="532"/>
      <c r="O1789" s="350"/>
      <c r="P1789" s="464"/>
      <c r="Q1789" s="464"/>
      <c r="R1789" s="464"/>
      <c r="S1789" s="464"/>
      <c r="T1789" s="464"/>
      <c r="U1789" s="464"/>
      <c r="V1789" s="464"/>
    </row>
    <row r="1790" spans="1:22">
      <c r="A1790" s="531"/>
      <c r="B1790" s="532"/>
      <c r="C1790" s="350"/>
      <c r="D1790" s="350"/>
      <c r="E1790" s="533"/>
      <c r="F1790" s="533"/>
      <c r="G1790" s="533"/>
      <c r="H1790" s="533"/>
      <c r="I1790" s="533"/>
      <c r="J1790" s="533"/>
      <c r="K1790" s="533"/>
      <c r="L1790" s="533"/>
      <c r="M1790" s="533"/>
      <c r="N1790" s="532"/>
      <c r="O1790" s="350"/>
      <c r="P1790" s="464"/>
      <c r="Q1790" s="464"/>
      <c r="R1790" s="464"/>
      <c r="S1790" s="464"/>
      <c r="T1790" s="464"/>
      <c r="U1790" s="464"/>
      <c r="V1790" s="464"/>
    </row>
    <row r="1791" spans="1:22">
      <c r="A1791" s="531"/>
      <c r="B1791" s="532"/>
      <c r="C1791" s="350"/>
      <c r="D1791" s="350"/>
      <c r="E1791" s="533"/>
      <c r="F1791" s="533"/>
      <c r="G1791" s="533"/>
      <c r="H1791" s="533"/>
      <c r="I1791" s="533"/>
      <c r="J1791" s="533"/>
      <c r="K1791" s="533"/>
      <c r="L1791" s="533"/>
      <c r="M1791" s="533"/>
      <c r="N1791" s="532"/>
      <c r="O1791" s="350"/>
      <c r="P1791" s="464"/>
      <c r="Q1791" s="464"/>
      <c r="R1791" s="464"/>
      <c r="S1791" s="464"/>
      <c r="T1791" s="464"/>
      <c r="U1791" s="464"/>
      <c r="V1791" s="464"/>
    </row>
    <row r="1792" spans="1:22">
      <c r="A1792" s="531"/>
      <c r="B1792" s="532"/>
      <c r="C1792" s="350"/>
      <c r="D1792" s="350"/>
      <c r="E1792" s="533"/>
      <c r="F1792" s="533"/>
      <c r="G1792" s="533"/>
      <c r="H1792" s="533"/>
      <c r="I1792" s="533"/>
      <c r="J1792" s="533"/>
      <c r="K1792" s="533"/>
      <c r="L1792" s="533"/>
      <c r="M1792" s="533"/>
      <c r="N1792" s="532"/>
      <c r="O1792" s="350"/>
      <c r="P1792" s="464"/>
      <c r="Q1792" s="464"/>
      <c r="R1792" s="464"/>
      <c r="S1792" s="464"/>
      <c r="T1792" s="464"/>
      <c r="U1792" s="464"/>
      <c r="V1792" s="464"/>
    </row>
    <row r="1793" spans="1:22">
      <c r="A1793" s="531"/>
      <c r="B1793" s="532"/>
      <c r="C1793" s="350"/>
      <c r="D1793" s="350"/>
      <c r="E1793" s="533"/>
      <c r="F1793" s="533"/>
      <c r="G1793" s="533"/>
      <c r="H1793" s="533"/>
      <c r="I1793" s="533"/>
      <c r="J1793" s="533"/>
      <c r="K1793" s="533"/>
      <c r="L1793" s="533"/>
      <c r="M1793" s="533"/>
      <c r="N1793" s="532"/>
      <c r="O1793" s="350"/>
      <c r="P1793" s="464"/>
      <c r="Q1793" s="464"/>
      <c r="R1793" s="464"/>
      <c r="S1793" s="464"/>
      <c r="T1793" s="464"/>
      <c r="U1793" s="464"/>
      <c r="V1793" s="464"/>
    </row>
    <row r="1794" spans="1:22">
      <c r="A1794" s="531"/>
      <c r="B1794" s="532"/>
      <c r="C1794" s="350"/>
      <c r="D1794" s="350"/>
      <c r="E1794" s="533"/>
      <c r="F1794" s="533"/>
      <c r="G1794" s="533"/>
      <c r="H1794" s="533"/>
      <c r="I1794" s="533"/>
      <c r="J1794" s="533"/>
      <c r="K1794" s="533"/>
      <c r="L1794" s="533"/>
      <c r="M1794" s="533"/>
      <c r="N1794" s="532"/>
      <c r="O1794" s="350"/>
      <c r="P1794" s="464"/>
      <c r="Q1794" s="464"/>
      <c r="R1794" s="464"/>
      <c r="S1794" s="464"/>
      <c r="T1794" s="464"/>
      <c r="U1794" s="464"/>
      <c r="V1794" s="464"/>
    </row>
    <row r="1795" spans="1:22">
      <c r="A1795" s="531"/>
      <c r="B1795" s="532"/>
      <c r="C1795" s="350"/>
      <c r="D1795" s="350"/>
      <c r="E1795" s="533"/>
      <c r="F1795" s="533"/>
      <c r="G1795" s="533"/>
      <c r="H1795" s="533"/>
      <c r="I1795" s="533"/>
      <c r="J1795" s="533"/>
      <c r="K1795" s="533"/>
      <c r="L1795" s="533"/>
      <c r="M1795" s="533"/>
      <c r="N1795" s="532"/>
      <c r="O1795" s="350"/>
      <c r="P1795" s="464"/>
      <c r="Q1795" s="464"/>
      <c r="R1795" s="464"/>
      <c r="S1795" s="464"/>
      <c r="T1795" s="464"/>
      <c r="U1795" s="464"/>
      <c r="V1795" s="464"/>
    </row>
    <row r="1796" spans="1:22">
      <c r="A1796" s="531"/>
      <c r="B1796" s="532"/>
      <c r="C1796" s="350"/>
      <c r="D1796" s="350"/>
      <c r="E1796" s="533"/>
      <c r="F1796" s="533"/>
      <c r="G1796" s="533"/>
      <c r="H1796" s="533"/>
      <c r="I1796" s="533"/>
      <c r="J1796" s="533"/>
      <c r="K1796" s="533"/>
      <c r="L1796" s="533"/>
      <c r="M1796" s="533"/>
      <c r="N1796" s="532"/>
      <c r="O1796" s="350"/>
      <c r="P1796" s="464"/>
      <c r="Q1796" s="464"/>
      <c r="R1796" s="464"/>
      <c r="S1796" s="464"/>
      <c r="T1796" s="464"/>
      <c r="U1796" s="464"/>
      <c r="V1796" s="464"/>
    </row>
    <row r="1797" spans="1:22">
      <c r="A1797" s="531"/>
      <c r="B1797" s="532"/>
      <c r="C1797" s="350"/>
      <c r="D1797" s="350"/>
      <c r="E1797" s="533"/>
      <c r="F1797" s="533"/>
      <c r="G1797" s="533"/>
      <c r="H1797" s="533"/>
      <c r="I1797" s="533"/>
      <c r="J1797" s="533"/>
      <c r="K1797" s="533"/>
      <c r="L1797" s="533"/>
      <c r="M1797" s="533"/>
      <c r="N1797" s="532"/>
      <c r="O1797" s="350"/>
      <c r="P1797" s="464"/>
      <c r="Q1797" s="464"/>
      <c r="R1797" s="464"/>
      <c r="S1797" s="464"/>
      <c r="T1797" s="464"/>
      <c r="U1797" s="464"/>
      <c r="V1797" s="464"/>
    </row>
    <row r="1798" spans="1:22">
      <c r="A1798" s="531"/>
      <c r="B1798" s="532"/>
      <c r="C1798" s="350"/>
      <c r="D1798" s="350"/>
      <c r="E1798" s="533"/>
      <c r="F1798" s="533"/>
      <c r="G1798" s="533"/>
      <c r="H1798" s="533"/>
      <c r="I1798" s="533"/>
      <c r="J1798" s="533"/>
      <c r="K1798" s="533"/>
      <c r="L1798" s="533"/>
      <c r="M1798" s="533"/>
      <c r="N1798" s="532"/>
      <c r="O1798" s="350"/>
      <c r="P1798" s="464"/>
      <c r="Q1798" s="464"/>
      <c r="R1798" s="464"/>
      <c r="S1798" s="464"/>
      <c r="T1798" s="464"/>
      <c r="U1798" s="464"/>
      <c r="V1798" s="464"/>
    </row>
    <row r="1799" spans="1:22">
      <c r="A1799" s="531"/>
      <c r="B1799" s="532"/>
      <c r="C1799" s="350"/>
      <c r="D1799" s="350"/>
      <c r="E1799" s="533"/>
      <c r="F1799" s="533"/>
      <c r="G1799" s="533"/>
      <c r="H1799" s="533"/>
      <c r="I1799" s="533"/>
      <c r="J1799" s="533"/>
      <c r="K1799" s="533"/>
      <c r="L1799" s="533"/>
      <c r="M1799" s="533"/>
      <c r="N1799" s="532"/>
      <c r="O1799" s="350"/>
      <c r="P1799" s="464"/>
      <c r="Q1799" s="464"/>
      <c r="R1799" s="464"/>
      <c r="S1799" s="464"/>
      <c r="T1799" s="464"/>
      <c r="U1799" s="464"/>
      <c r="V1799" s="464"/>
    </row>
    <row r="1800" spans="1:22">
      <c r="A1800" s="531"/>
      <c r="B1800" s="532"/>
      <c r="C1800" s="350"/>
      <c r="D1800" s="350"/>
      <c r="E1800" s="533"/>
      <c r="F1800" s="533"/>
      <c r="G1800" s="533"/>
      <c r="H1800" s="533"/>
      <c r="I1800" s="533"/>
      <c r="J1800" s="533"/>
      <c r="K1800" s="533"/>
      <c r="L1800" s="533"/>
      <c r="M1800" s="533"/>
      <c r="N1800" s="532"/>
      <c r="O1800" s="350"/>
      <c r="P1800" s="464"/>
      <c r="Q1800" s="464"/>
      <c r="R1800" s="464"/>
      <c r="S1800" s="464"/>
      <c r="T1800" s="464"/>
      <c r="U1800" s="464"/>
      <c r="V1800" s="464"/>
    </row>
    <row r="1801" spans="1:22">
      <c r="A1801" s="531"/>
      <c r="B1801" s="532"/>
      <c r="C1801" s="350"/>
      <c r="D1801" s="350"/>
      <c r="E1801" s="533"/>
      <c r="F1801" s="533"/>
      <c r="G1801" s="533"/>
      <c r="H1801" s="533"/>
      <c r="I1801" s="533"/>
      <c r="J1801" s="533"/>
      <c r="K1801" s="533"/>
      <c r="L1801" s="533"/>
      <c r="M1801" s="533"/>
      <c r="N1801" s="532"/>
      <c r="O1801" s="350"/>
      <c r="P1801" s="464"/>
      <c r="Q1801" s="464"/>
      <c r="R1801" s="464"/>
      <c r="S1801" s="464"/>
      <c r="T1801" s="464"/>
      <c r="U1801" s="464"/>
      <c r="V1801" s="464"/>
    </row>
    <row r="1802" spans="1:22">
      <c r="A1802" s="531"/>
      <c r="B1802" s="532"/>
      <c r="C1802" s="350"/>
      <c r="D1802" s="350"/>
      <c r="E1802" s="533"/>
      <c r="F1802" s="533"/>
      <c r="G1802" s="533"/>
      <c r="H1802" s="533"/>
      <c r="I1802" s="533"/>
      <c r="J1802" s="533"/>
      <c r="K1802" s="533"/>
      <c r="L1802" s="533"/>
      <c r="M1802" s="533"/>
      <c r="N1802" s="532"/>
      <c r="O1802" s="350"/>
      <c r="P1802" s="464"/>
      <c r="Q1802" s="464"/>
      <c r="R1802" s="464"/>
      <c r="S1802" s="464"/>
      <c r="T1802" s="464"/>
      <c r="U1802" s="464"/>
      <c r="V1802" s="464"/>
    </row>
    <row r="1803" spans="1:22">
      <c r="A1803" s="531"/>
      <c r="B1803" s="532"/>
      <c r="C1803" s="350"/>
      <c r="D1803" s="350"/>
      <c r="E1803" s="533"/>
      <c r="F1803" s="533"/>
      <c r="G1803" s="533"/>
      <c r="H1803" s="533"/>
      <c r="I1803" s="533"/>
      <c r="J1803" s="533"/>
      <c r="K1803" s="533"/>
      <c r="L1803" s="533"/>
      <c r="M1803" s="533"/>
      <c r="N1803" s="532"/>
      <c r="O1803" s="350"/>
      <c r="P1803" s="464"/>
      <c r="Q1803" s="464"/>
      <c r="R1803" s="464"/>
      <c r="S1803" s="464"/>
      <c r="T1803" s="464"/>
      <c r="U1803" s="464"/>
      <c r="V1803" s="464"/>
    </row>
    <row r="1804" spans="1:22">
      <c r="A1804" s="531"/>
      <c r="B1804" s="532"/>
      <c r="C1804" s="350"/>
      <c r="D1804" s="350"/>
      <c r="E1804" s="533"/>
      <c r="F1804" s="533"/>
      <c r="G1804" s="533"/>
      <c r="H1804" s="533"/>
      <c r="I1804" s="533"/>
      <c r="J1804" s="533"/>
      <c r="K1804" s="533"/>
      <c r="L1804" s="533"/>
      <c r="M1804" s="533"/>
      <c r="N1804" s="532"/>
      <c r="O1804" s="350"/>
      <c r="P1804" s="464"/>
      <c r="Q1804" s="464"/>
      <c r="R1804" s="464"/>
      <c r="S1804" s="464"/>
      <c r="T1804" s="464"/>
      <c r="U1804" s="464"/>
      <c r="V1804" s="464"/>
    </row>
    <row r="1805" spans="1:22">
      <c r="A1805" s="531"/>
      <c r="B1805" s="532"/>
      <c r="C1805" s="350"/>
      <c r="D1805" s="350"/>
      <c r="E1805" s="533"/>
      <c r="F1805" s="533"/>
      <c r="G1805" s="533"/>
      <c r="H1805" s="533"/>
      <c r="I1805" s="533"/>
      <c r="J1805" s="533"/>
      <c r="K1805" s="533"/>
      <c r="L1805" s="533"/>
      <c r="M1805" s="533"/>
      <c r="N1805" s="532"/>
      <c r="O1805" s="350"/>
      <c r="P1805" s="464"/>
      <c r="Q1805" s="464"/>
      <c r="R1805" s="464"/>
      <c r="S1805" s="464"/>
      <c r="T1805" s="464"/>
      <c r="U1805" s="464"/>
      <c r="V1805" s="464"/>
    </row>
    <row r="1806" spans="1:22">
      <c r="A1806" s="531"/>
      <c r="B1806" s="532"/>
      <c r="C1806" s="350"/>
      <c r="D1806" s="350"/>
      <c r="E1806" s="533"/>
      <c r="F1806" s="533"/>
      <c r="G1806" s="533"/>
      <c r="H1806" s="533"/>
      <c r="I1806" s="533"/>
      <c r="J1806" s="533"/>
      <c r="K1806" s="533"/>
      <c r="L1806" s="533"/>
      <c r="M1806" s="533"/>
      <c r="N1806" s="532"/>
      <c r="O1806" s="350"/>
      <c r="P1806" s="464"/>
      <c r="Q1806" s="464"/>
      <c r="R1806" s="464"/>
      <c r="S1806" s="464"/>
      <c r="T1806" s="464"/>
      <c r="U1806" s="464"/>
      <c r="V1806" s="464"/>
    </row>
    <row r="1807" spans="1:22">
      <c r="A1807" s="531"/>
      <c r="B1807" s="532"/>
      <c r="C1807" s="350"/>
      <c r="D1807" s="350"/>
      <c r="E1807" s="533"/>
      <c r="F1807" s="533"/>
      <c r="G1807" s="533"/>
      <c r="H1807" s="533"/>
      <c r="I1807" s="533"/>
      <c r="J1807" s="533"/>
      <c r="K1807" s="533"/>
      <c r="L1807" s="533"/>
      <c r="M1807" s="533"/>
      <c r="N1807" s="532"/>
      <c r="O1807" s="350"/>
      <c r="P1807" s="464"/>
      <c r="Q1807" s="464"/>
      <c r="R1807" s="464"/>
      <c r="S1807" s="464"/>
      <c r="T1807" s="464"/>
      <c r="U1807" s="464"/>
      <c r="V1807" s="464"/>
    </row>
    <row r="1808" spans="1:22">
      <c r="A1808" s="531"/>
      <c r="B1808" s="532"/>
      <c r="C1808" s="350"/>
      <c r="D1808" s="350"/>
      <c r="E1808" s="533"/>
      <c r="F1808" s="533"/>
      <c r="G1808" s="533"/>
      <c r="H1808" s="533"/>
      <c r="I1808" s="533"/>
      <c r="J1808" s="533"/>
      <c r="K1808" s="533"/>
      <c r="L1808" s="533"/>
      <c r="M1808" s="533"/>
      <c r="N1808" s="532"/>
      <c r="O1808" s="350"/>
      <c r="P1808" s="464"/>
      <c r="Q1808" s="464"/>
      <c r="R1808" s="464"/>
      <c r="S1808" s="464"/>
      <c r="T1808" s="464"/>
      <c r="U1808" s="464"/>
      <c r="V1808" s="464"/>
    </row>
    <row r="1809" spans="1:22">
      <c r="A1809" s="531"/>
      <c r="B1809" s="532"/>
      <c r="C1809" s="350"/>
      <c r="D1809" s="350"/>
      <c r="E1809" s="533"/>
      <c r="F1809" s="533"/>
      <c r="G1809" s="533"/>
      <c r="H1809" s="533"/>
      <c r="I1809" s="533"/>
      <c r="J1809" s="533"/>
      <c r="K1809" s="533"/>
      <c r="L1809" s="533"/>
      <c r="M1809" s="533"/>
      <c r="N1809" s="532"/>
      <c r="O1809" s="350"/>
      <c r="P1809" s="464"/>
      <c r="Q1809" s="464"/>
      <c r="R1809" s="464"/>
      <c r="S1809" s="464"/>
      <c r="T1809" s="464"/>
      <c r="U1809" s="464"/>
      <c r="V1809" s="464"/>
    </row>
    <row r="1810" spans="1:22">
      <c r="A1810" s="531"/>
      <c r="B1810" s="532"/>
      <c r="C1810" s="350"/>
      <c r="D1810" s="350"/>
      <c r="E1810" s="533"/>
      <c r="F1810" s="533"/>
      <c r="G1810" s="533"/>
      <c r="H1810" s="533"/>
      <c r="I1810" s="533"/>
      <c r="J1810" s="533"/>
      <c r="K1810" s="533"/>
      <c r="L1810" s="533"/>
      <c r="M1810" s="533"/>
      <c r="N1810" s="532"/>
      <c r="O1810" s="350"/>
      <c r="P1810" s="464"/>
      <c r="Q1810" s="464"/>
      <c r="R1810" s="464"/>
      <c r="S1810" s="464"/>
      <c r="T1810" s="464"/>
      <c r="U1810" s="464"/>
      <c r="V1810" s="464"/>
    </row>
    <row r="1811" spans="1:22">
      <c r="A1811" s="531"/>
      <c r="B1811" s="532"/>
      <c r="C1811" s="350"/>
      <c r="D1811" s="350"/>
      <c r="E1811" s="533"/>
      <c r="F1811" s="533"/>
      <c r="G1811" s="533"/>
      <c r="H1811" s="533"/>
      <c r="I1811" s="533"/>
      <c r="J1811" s="533"/>
      <c r="K1811" s="533"/>
      <c r="L1811" s="533"/>
      <c r="M1811" s="533"/>
      <c r="N1811" s="532"/>
      <c r="O1811" s="350"/>
      <c r="P1811" s="464"/>
      <c r="Q1811" s="464"/>
      <c r="R1811" s="464"/>
      <c r="S1811" s="464"/>
      <c r="T1811" s="464"/>
      <c r="U1811" s="464"/>
      <c r="V1811" s="464"/>
    </row>
    <row r="1812" spans="1:22">
      <c r="A1812" s="531"/>
      <c r="B1812" s="532"/>
      <c r="C1812" s="350"/>
      <c r="D1812" s="350"/>
      <c r="E1812" s="533"/>
      <c r="F1812" s="533"/>
      <c r="G1812" s="533"/>
      <c r="H1812" s="533"/>
      <c r="I1812" s="533"/>
      <c r="J1812" s="533"/>
      <c r="K1812" s="533"/>
      <c r="L1812" s="533"/>
      <c r="M1812" s="533"/>
      <c r="N1812" s="532"/>
      <c r="O1812" s="350"/>
      <c r="P1812" s="464"/>
      <c r="Q1812" s="464"/>
      <c r="R1812" s="464"/>
      <c r="S1812" s="464"/>
      <c r="T1812" s="464"/>
      <c r="U1812" s="464"/>
      <c r="V1812" s="464"/>
    </row>
    <row r="1813" spans="1:22">
      <c r="A1813" s="531"/>
      <c r="B1813" s="532"/>
      <c r="C1813" s="350"/>
      <c r="D1813" s="350"/>
      <c r="E1813" s="533"/>
      <c r="F1813" s="533"/>
      <c r="G1813" s="533"/>
      <c r="H1813" s="533"/>
      <c r="I1813" s="533"/>
      <c r="J1813" s="533"/>
      <c r="K1813" s="533"/>
      <c r="L1813" s="533"/>
      <c r="M1813" s="533"/>
      <c r="N1813" s="532"/>
      <c r="O1813" s="350"/>
      <c r="P1813" s="464"/>
      <c r="Q1813" s="464"/>
      <c r="R1813" s="464"/>
      <c r="S1813" s="464"/>
      <c r="T1813" s="464"/>
      <c r="U1813" s="464"/>
      <c r="V1813" s="464"/>
    </row>
    <row r="1814" spans="1:22">
      <c r="A1814" s="531"/>
      <c r="B1814" s="532"/>
      <c r="C1814" s="350"/>
      <c r="D1814" s="350"/>
      <c r="E1814" s="533"/>
      <c r="F1814" s="533"/>
      <c r="G1814" s="533"/>
      <c r="H1814" s="533"/>
      <c r="I1814" s="533"/>
      <c r="J1814" s="533"/>
      <c r="K1814" s="533"/>
      <c r="L1814" s="533"/>
      <c r="M1814" s="533"/>
      <c r="N1814" s="532"/>
      <c r="O1814" s="350"/>
      <c r="P1814" s="464"/>
      <c r="Q1814" s="464"/>
      <c r="R1814" s="464"/>
      <c r="S1814" s="464"/>
      <c r="T1814" s="464"/>
      <c r="U1814" s="464"/>
      <c r="V1814" s="464"/>
    </row>
    <row r="1815" spans="1:22">
      <c r="A1815" s="531"/>
      <c r="B1815" s="532"/>
      <c r="C1815" s="350"/>
      <c r="D1815" s="350"/>
      <c r="E1815" s="533"/>
      <c r="F1815" s="533"/>
      <c r="G1815" s="533"/>
      <c r="H1815" s="533"/>
      <c r="I1815" s="533"/>
      <c r="J1815" s="533"/>
      <c r="K1815" s="533"/>
      <c r="L1815" s="533"/>
      <c r="M1815" s="533"/>
      <c r="N1815" s="532"/>
      <c r="O1815" s="350"/>
      <c r="P1815" s="464"/>
      <c r="Q1815" s="464"/>
      <c r="R1815" s="464"/>
      <c r="S1815" s="464"/>
      <c r="T1815" s="464"/>
      <c r="U1815" s="464"/>
      <c r="V1815" s="464"/>
    </row>
    <row r="1816" spans="1:22">
      <c r="A1816" s="531"/>
      <c r="B1816" s="532"/>
      <c r="C1816" s="350"/>
      <c r="D1816" s="350"/>
      <c r="E1816" s="533"/>
      <c r="F1816" s="533"/>
      <c r="G1816" s="533"/>
      <c r="H1816" s="533"/>
      <c r="I1816" s="533"/>
      <c r="J1816" s="533"/>
      <c r="K1816" s="533"/>
      <c r="L1816" s="533"/>
      <c r="M1816" s="533"/>
      <c r="N1816" s="532"/>
      <c r="O1816" s="350"/>
      <c r="P1816" s="464"/>
      <c r="Q1816" s="464"/>
      <c r="R1816" s="464"/>
      <c r="S1816" s="464"/>
      <c r="T1816" s="464"/>
      <c r="U1816" s="464"/>
      <c r="V1816" s="464"/>
    </row>
    <row r="1817" spans="1:22">
      <c r="A1817" s="531"/>
      <c r="B1817" s="532"/>
      <c r="C1817" s="350"/>
      <c r="D1817" s="350"/>
      <c r="E1817" s="533"/>
      <c r="F1817" s="533"/>
      <c r="G1817" s="533"/>
      <c r="H1817" s="533"/>
      <c r="I1817" s="533"/>
      <c r="J1817" s="533"/>
      <c r="K1817" s="533"/>
      <c r="L1817" s="533"/>
      <c r="M1817" s="533"/>
      <c r="N1817" s="532"/>
      <c r="O1817" s="350"/>
      <c r="P1817" s="464"/>
      <c r="Q1817" s="464"/>
      <c r="R1817" s="464"/>
      <c r="S1817" s="464"/>
      <c r="T1817" s="464"/>
      <c r="U1817" s="464"/>
      <c r="V1817" s="464"/>
    </row>
    <row r="1818" spans="1:22">
      <c r="A1818" s="531"/>
      <c r="B1818" s="532"/>
      <c r="C1818" s="350"/>
      <c r="D1818" s="350"/>
      <c r="E1818" s="533"/>
      <c r="F1818" s="533"/>
      <c r="G1818" s="533"/>
      <c r="H1818" s="533"/>
      <c r="I1818" s="533"/>
      <c r="J1818" s="533"/>
      <c r="K1818" s="533"/>
      <c r="L1818" s="533"/>
      <c r="M1818" s="533"/>
      <c r="N1818" s="532"/>
      <c r="O1818" s="350"/>
      <c r="P1818" s="464"/>
      <c r="Q1818" s="464"/>
      <c r="R1818" s="464"/>
      <c r="S1818" s="464"/>
      <c r="T1818" s="464"/>
      <c r="U1818" s="464"/>
      <c r="V1818" s="464"/>
    </row>
    <row r="1819" spans="1:22">
      <c r="A1819" s="531"/>
      <c r="B1819" s="532"/>
      <c r="C1819" s="350"/>
      <c r="D1819" s="350"/>
      <c r="E1819" s="533"/>
      <c r="F1819" s="533"/>
      <c r="G1819" s="533"/>
      <c r="H1819" s="533"/>
      <c r="I1819" s="533"/>
      <c r="J1819" s="533"/>
      <c r="K1819" s="533"/>
      <c r="L1819" s="533"/>
      <c r="M1819" s="533"/>
      <c r="N1819" s="532"/>
      <c r="O1819" s="350"/>
      <c r="P1819" s="464"/>
      <c r="Q1819" s="464"/>
      <c r="R1819" s="464"/>
      <c r="S1819" s="464"/>
      <c r="T1819" s="464"/>
      <c r="U1819" s="464"/>
      <c r="V1819" s="464"/>
    </row>
    <row r="1820" spans="1:22">
      <c r="A1820" s="531"/>
      <c r="B1820" s="532"/>
      <c r="C1820" s="350"/>
      <c r="D1820" s="350"/>
      <c r="E1820" s="533"/>
      <c r="F1820" s="533"/>
      <c r="G1820" s="533"/>
      <c r="H1820" s="533"/>
      <c r="I1820" s="533"/>
      <c r="J1820" s="533"/>
      <c r="K1820" s="533"/>
      <c r="L1820" s="533"/>
      <c r="M1820" s="533"/>
      <c r="N1820" s="532"/>
      <c r="O1820" s="350"/>
      <c r="P1820" s="464"/>
      <c r="Q1820" s="464"/>
      <c r="R1820" s="464"/>
      <c r="S1820" s="464"/>
      <c r="T1820" s="464"/>
      <c r="U1820" s="464"/>
      <c r="V1820" s="464"/>
    </row>
    <row r="1821" spans="1:22">
      <c r="A1821" s="531"/>
      <c r="B1821" s="532"/>
      <c r="C1821" s="350"/>
      <c r="D1821" s="350"/>
      <c r="E1821" s="533"/>
      <c r="F1821" s="533"/>
      <c r="G1821" s="533"/>
      <c r="H1821" s="533"/>
      <c r="I1821" s="533"/>
      <c r="J1821" s="533"/>
      <c r="K1821" s="533"/>
      <c r="L1821" s="533"/>
      <c r="M1821" s="533"/>
      <c r="N1821" s="532"/>
      <c r="O1821" s="350"/>
      <c r="P1821" s="464"/>
      <c r="Q1821" s="464"/>
      <c r="R1821" s="464"/>
      <c r="S1821" s="464"/>
      <c r="T1821" s="464"/>
      <c r="U1821" s="464"/>
      <c r="V1821" s="464"/>
    </row>
    <row r="1822" spans="1:22">
      <c r="A1822" s="531"/>
      <c r="B1822" s="532"/>
      <c r="C1822" s="350"/>
      <c r="D1822" s="350"/>
      <c r="E1822" s="533"/>
      <c r="F1822" s="533"/>
      <c r="G1822" s="533"/>
      <c r="H1822" s="533"/>
      <c r="I1822" s="533"/>
      <c r="J1822" s="533"/>
      <c r="K1822" s="533"/>
      <c r="L1822" s="533"/>
      <c r="M1822" s="533"/>
      <c r="N1822" s="532"/>
      <c r="O1822" s="350"/>
      <c r="P1822" s="464"/>
      <c r="Q1822" s="464"/>
      <c r="R1822" s="464"/>
      <c r="S1822" s="464"/>
      <c r="T1822" s="464"/>
      <c r="U1822" s="464"/>
      <c r="V1822" s="464"/>
    </row>
    <row r="1823" spans="1:22">
      <c r="A1823" s="531"/>
      <c r="B1823" s="532"/>
      <c r="C1823" s="350"/>
      <c r="D1823" s="350"/>
      <c r="E1823" s="533"/>
      <c r="F1823" s="533"/>
      <c r="G1823" s="533"/>
      <c r="H1823" s="533"/>
      <c r="I1823" s="533"/>
      <c r="J1823" s="533"/>
      <c r="K1823" s="533"/>
      <c r="L1823" s="533"/>
      <c r="M1823" s="533"/>
      <c r="N1823" s="532"/>
      <c r="O1823" s="350"/>
      <c r="P1823" s="464"/>
      <c r="Q1823" s="464"/>
      <c r="R1823" s="464"/>
      <c r="S1823" s="464"/>
      <c r="T1823" s="464"/>
      <c r="U1823" s="464"/>
      <c r="V1823" s="464"/>
    </row>
    <row r="1824" spans="1:22">
      <c r="A1824" s="531"/>
      <c r="B1824" s="532"/>
      <c r="C1824" s="350"/>
      <c r="D1824" s="350"/>
      <c r="E1824" s="533"/>
      <c r="F1824" s="533"/>
      <c r="G1824" s="533"/>
      <c r="H1824" s="533"/>
      <c r="I1824" s="533"/>
      <c r="J1824" s="533"/>
      <c r="K1824" s="533"/>
      <c r="L1824" s="533"/>
      <c r="M1824" s="533"/>
      <c r="N1824" s="532"/>
      <c r="O1824" s="350"/>
      <c r="P1824" s="464"/>
      <c r="Q1824" s="464"/>
      <c r="R1824" s="464"/>
      <c r="S1824" s="464"/>
      <c r="T1824" s="464"/>
      <c r="U1824" s="464"/>
      <c r="V1824" s="464"/>
    </row>
    <row r="1825" spans="1:22">
      <c r="A1825" s="531"/>
      <c r="B1825" s="532"/>
      <c r="C1825" s="350"/>
      <c r="D1825" s="350"/>
      <c r="E1825" s="533"/>
      <c r="F1825" s="533"/>
      <c r="G1825" s="533"/>
      <c r="H1825" s="533"/>
      <c r="I1825" s="533"/>
      <c r="J1825" s="533"/>
      <c r="K1825" s="533"/>
      <c r="L1825" s="533"/>
      <c r="M1825" s="533"/>
      <c r="N1825" s="532"/>
      <c r="O1825" s="350"/>
      <c r="P1825" s="464"/>
      <c r="Q1825" s="464"/>
      <c r="R1825" s="464"/>
      <c r="S1825" s="464"/>
      <c r="T1825" s="464"/>
      <c r="U1825" s="464"/>
      <c r="V1825" s="464"/>
    </row>
    <row r="1826" spans="1:22">
      <c r="A1826" s="531"/>
      <c r="B1826" s="532"/>
      <c r="C1826" s="350"/>
      <c r="D1826" s="350"/>
      <c r="E1826" s="533"/>
      <c r="F1826" s="533"/>
      <c r="G1826" s="533"/>
      <c r="H1826" s="533"/>
      <c r="I1826" s="533"/>
      <c r="J1826" s="533"/>
      <c r="K1826" s="533"/>
      <c r="L1826" s="533"/>
      <c r="M1826" s="533"/>
      <c r="N1826" s="532"/>
      <c r="O1826" s="350"/>
      <c r="P1826" s="464"/>
      <c r="Q1826" s="464"/>
      <c r="R1826" s="464"/>
      <c r="S1826" s="464"/>
      <c r="T1826" s="464"/>
      <c r="U1826" s="464"/>
      <c r="V1826" s="464"/>
    </row>
    <row r="1827" spans="1:22">
      <c r="A1827" s="531"/>
      <c r="B1827" s="532"/>
      <c r="C1827" s="350"/>
      <c r="D1827" s="350"/>
      <c r="E1827" s="533"/>
      <c r="F1827" s="533"/>
      <c r="G1827" s="533"/>
      <c r="H1827" s="533"/>
      <c r="I1827" s="533"/>
      <c r="J1827" s="533"/>
      <c r="K1827" s="533"/>
      <c r="L1827" s="533"/>
      <c r="M1827" s="533"/>
      <c r="N1827" s="532"/>
      <c r="O1827" s="350"/>
      <c r="P1827" s="464"/>
      <c r="Q1827" s="464"/>
      <c r="R1827" s="464"/>
      <c r="S1827" s="464"/>
      <c r="T1827" s="464"/>
      <c r="U1827" s="464"/>
      <c r="V1827" s="464"/>
    </row>
    <row r="1828" spans="1:22">
      <c r="A1828" s="531"/>
      <c r="B1828" s="532"/>
      <c r="C1828" s="350"/>
      <c r="D1828" s="350"/>
      <c r="E1828" s="533"/>
      <c r="F1828" s="533"/>
      <c r="G1828" s="533"/>
      <c r="H1828" s="533"/>
      <c r="I1828" s="533"/>
      <c r="J1828" s="533"/>
      <c r="K1828" s="533"/>
      <c r="L1828" s="533"/>
      <c r="M1828" s="533"/>
      <c r="N1828" s="532"/>
      <c r="O1828" s="350"/>
      <c r="P1828" s="464"/>
      <c r="Q1828" s="464"/>
      <c r="R1828" s="464"/>
      <c r="S1828" s="464"/>
      <c r="T1828" s="464"/>
      <c r="U1828" s="464"/>
      <c r="V1828" s="464"/>
    </row>
    <row r="1829" spans="1:22">
      <c r="A1829" s="531"/>
      <c r="B1829" s="532"/>
      <c r="C1829" s="350"/>
      <c r="D1829" s="350"/>
      <c r="E1829" s="533"/>
      <c r="F1829" s="533"/>
      <c r="G1829" s="533"/>
      <c r="H1829" s="533"/>
      <c r="I1829" s="533"/>
      <c r="J1829" s="533"/>
      <c r="K1829" s="533"/>
      <c r="L1829" s="533"/>
      <c r="M1829" s="533"/>
      <c r="N1829" s="532"/>
      <c r="O1829" s="350"/>
      <c r="P1829" s="464"/>
      <c r="Q1829" s="464"/>
      <c r="R1829" s="464"/>
      <c r="S1829" s="464"/>
      <c r="T1829" s="464"/>
      <c r="U1829" s="464"/>
      <c r="V1829" s="464"/>
    </row>
    <row r="1830" spans="1:22">
      <c r="A1830" s="531"/>
      <c r="B1830" s="532"/>
      <c r="C1830" s="350"/>
      <c r="D1830" s="350"/>
      <c r="E1830" s="533"/>
      <c r="F1830" s="533"/>
      <c r="G1830" s="533"/>
      <c r="H1830" s="533"/>
      <c r="I1830" s="533"/>
      <c r="J1830" s="533"/>
      <c r="K1830" s="533"/>
      <c r="L1830" s="533"/>
      <c r="M1830" s="533"/>
      <c r="N1830" s="532"/>
      <c r="O1830" s="350"/>
      <c r="P1830" s="464"/>
      <c r="Q1830" s="464"/>
      <c r="R1830" s="464"/>
      <c r="S1830" s="464"/>
      <c r="T1830" s="464"/>
      <c r="U1830" s="464"/>
      <c r="V1830" s="464"/>
    </row>
    <row r="1831" spans="1:22">
      <c r="A1831" s="531"/>
      <c r="B1831" s="532"/>
      <c r="C1831" s="350"/>
      <c r="D1831" s="350"/>
      <c r="E1831" s="533"/>
      <c r="F1831" s="533"/>
      <c r="G1831" s="533"/>
      <c r="H1831" s="533"/>
      <c r="I1831" s="533"/>
      <c r="J1831" s="533"/>
      <c r="K1831" s="533"/>
      <c r="L1831" s="533"/>
      <c r="M1831" s="533"/>
      <c r="N1831" s="532"/>
      <c r="O1831" s="350"/>
      <c r="P1831" s="464"/>
      <c r="Q1831" s="464"/>
      <c r="R1831" s="464"/>
      <c r="S1831" s="464"/>
      <c r="T1831" s="464"/>
      <c r="U1831" s="464"/>
      <c r="V1831" s="464"/>
    </row>
    <row r="1832" spans="1:22">
      <c r="A1832" s="531"/>
      <c r="B1832" s="532"/>
      <c r="C1832" s="350"/>
      <c r="D1832" s="350"/>
      <c r="E1832" s="533"/>
      <c r="F1832" s="533"/>
      <c r="G1832" s="533"/>
      <c r="H1832" s="533"/>
      <c r="I1832" s="533"/>
      <c r="J1832" s="533"/>
      <c r="K1832" s="533"/>
      <c r="L1832" s="533"/>
      <c r="M1832" s="533"/>
      <c r="N1832" s="532"/>
      <c r="O1832" s="350"/>
      <c r="P1832" s="464"/>
      <c r="Q1832" s="464"/>
      <c r="R1832" s="464"/>
      <c r="S1832" s="464"/>
      <c r="T1832" s="464"/>
      <c r="U1832" s="464"/>
      <c r="V1832" s="464"/>
    </row>
    <row r="1833" spans="1:22">
      <c r="A1833" s="531"/>
      <c r="B1833" s="532"/>
      <c r="C1833" s="350"/>
      <c r="D1833" s="350"/>
      <c r="E1833" s="533"/>
      <c r="F1833" s="533"/>
      <c r="G1833" s="533"/>
      <c r="H1833" s="533"/>
      <c r="I1833" s="533"/>
      <c r="J1833" s="533"/>
      <c r="K1833" s="533"/>
      <c r="L1833" s="533"/>
      <c r="M1833" s="533"/>
      <c r="N1833" s="532"/>
      <c r="O1833" s="350"/>
      <c r="P1833" s="464"/>
      <c r="Q1833" s="464"/>
      <c r="R1833" s="464"/>
      <c r="S1833" s="464"/>
      <c r="T1833" s="464"/>
      <c r="U1833" s="464"/>
      <c r="V1833" s="464"/>
    </row>
    <row r="1834" spans="1:22">
      <c r="A1834" s="531"/>
      <c r="B1834" s="532"/>
      <c r="C1834" s="350"/>
      <c r="D1834" s="350"/>
      <c r="E1834" s="533"/>
      <c r="F1834" s="533"/>
      <c r="G1834" s="533"/>
      <c r="H1834" s="533"/>
      <c r="I1834" s="533"/>
      <c r="J1834" s="533"/>
      <c r="K1834" s="533"/>
      <c r="L1834" s="533"/>
      <c r="M1834" s="533"/>
      <c r="N1834" s="532"/>
      <c r="O1834" s="350"/>
      <c r="P1834" s="464"/>
      <c r="Q1834" s="464"/>
      <c r="R1834" s="464"/>
      <c r="S1834" s="464"/>
      <c r="T1834" s="464"/>
      <c r="U1834" s="464"/>
      <c r="V1834" s="464"/>
    </row>
    <row r="1835" spans="1:22">
      <c r="A1835" s="531"/>
      <c r="B1835" s="532"/>
      <c r="C1835" s="350"/>
      <c r="D1835" s="350"/>
      <c r="E1835" s="533"/>
      <c r="F1835" s="533"/>
      <c r="G1835" s="533"/>
      <c r="H1835" s="533"/>
      <c r="I1835" s="533"/>
      <c r="J1835" s="533"/>
      <c r="K1835" s="533"/>
      <c r="L1835" s="533"/>
      <c r="M1835" s="533"/>
      <c r="N1835" s="532"/>
      <c r="O1835" s="350"/>
      <c r="P1835" s="464"/>
      <c r="Q1835" s="464"/>
      <c r="R1835" s="464"/>
      <c r="S1835" s="464"/>
      <c r="T1835" s="464"/>
      <c r="U1835" s="464"/>
      <c r="V1835" s="464"/>
    </row>
    <row r="1836" spans="1:22">
      <c r="A1836" s="531"/>
      <c r="B1836" s="532"/>
      <c r="C1836" s="350"/>
      <c r="D1836" s="350"/>
      <c r="E1836" s="533"/>
      <c r="F1836" s="533"/>
      <c r="G1836" s="533"/>
      <c r="H1836" s="533"/>
      <c r="I1836" s="533"/>
      <c r="J1836" s="533"/>
      <c r="K1836" s="533"/>
      <c r="L1836" s="533"/>
      <c r="M1836" s="533"/>
      <c r="N1836" s="532"/>
      <c r="O1836" s="350"/>
      <c r="P1836" s="464"/>
      <c r="Q1836" s="464"/>
      <c r="R1836" s="464"/>
      <c r="S1836" s="464"/>
      <c r="T1836" s="464"/>
      <c r="U1836" s="464"/>
      <c r="V1836" s="464"/>
    </row>
    <row r="1837" spans="1:22">
      <c r="A1837" s="531"/>
      <c r="B1837" s="532"/>
      <c r="C1837" s="350"/>
      <c r="D1837" s="350"/>
      <c r="E1837" s="533"/>
      <c r="F1837" s="533"/>
      <c r="G1837" s="533"/>
      <c r="H1837" s="533"/>
      <c r="I1837" s="533"/>
      <c r="J1837" s="533"/>
      <c r="K1837" s="533"/>
      <c r="L1837" s="533"/>
      <c r="M1837" s="533"/>
      <c r="N1837" s="532"/>
      <c r="O1837" s="350"/>
      <c r="P1837" s="464"/>
      <c r="Q1837" s="464"/>
      <c r="R1837" s="464"/>
      <c r="S1837" s="464"/>
      <c r="T1837" s="464"/>
      <c r="U1837" s="464"/>
      <c r="V1837" s="464"/>
    </row>
    <row r="1838" spans="1:22">
      <c r="A1838" s="531"/>
      <c r="B1838" s="532"/>
      <c r="C1838" s="350"/>
      <c r="D1838" s="350"/>
      <c r="E1838" s="533"/>
      <c r="F1838" s="533"/>
      <c r="G1838" s="533"/>
      <c r="H1838" s="533"/>
      <c r="I1838" s="533"/>
      <c r="J1838" s="533"/>
      <c r="K1838" s="533"/>
      <c r="L1838" s="533"/>
      <c r="M1838" s="533"/>
      <c r="N1838" s="532"/>
      <c r="O1838" s="350"/>
      <c r="P1838" s="464"/>
      <c r="Q1838" s="464"/>
      <c r="R1838" s="464"/>
      <c r="S1838" s="464"/>
      <c r="T1838" s="464"/>
      <c r="U1838" s="464"/>
      <c r="V1838" s="464"/>
    </row>
    <row r="1839" spans="1:22">
      <c r="A1839" s="531"/>
      <c r="B1839" s="532"/>
      <c r="C1839" s="350"/>
      <c r="D1839" s="350"/>
      <c r="E1839" s="533"/>
      <c r="F1839" s="533"/>
      <c r="G1839" s="533"/>
      <c r="H1839" s="533"/>
      <c r="I1839" s="533"/>
      <c r="J1839" s="533"/>
      <c r="K1839" s="533"/>
      <c r="L1839" s="533"/>
      <c r="M1839" s="533"/>
      <c r="N1839" s="532"/>
      <c r="O1839" s="350"/>
      <c r="P1839" s="464"/>
      <c r="Q1839" s="464"/>
      <c r="R1839" s="464"/>
      <c r="S1839" s="464"/>
      <c r="T1839" s="464"/>
      <c r="U1839" s="464"/>
      <c r="V1839" s="464"/>
    </row>
    <row r="1840" spans="1:22">
      <c r="A1840" s="531"/>
      <c r="B1840" s="532"/>
      <c r="C1840" s="350"/>
      <c r="D1840" s="350"/>
      <c r="E1840" s="533"/>
      <c r="F1840" s="533"/>
      <c r="G1840" s="533"/>
      <c r="H1840" s="533"/>
      <c r="I1840" s="533"/>
      <c r="J1840" s="533"/>
      <c r="K1840" s="533"/>
      <c r="L1840" s="533"/>
      <c r="M1840" s="533"/>
      <c r="N1840" s="532"/>
      <c r="O1840" s="350"/>
      <c r="P1840" s="464"/>
      <c r="Q1840" s="464"/>
      <c r="R1840" s="464"/>
      <c r="S1840" s="464"/>
      <c r="T1840" s="464"/>
      <c r="U1840" s="464"/>
      <c r="V1840" s="464"/>
    </row>
    <row r="1841" spans="1:22">
      <c r="A1841" s="531"/>
      <c r="B1841" s="532"/>
      <c r="C1841" s="350"/>
      <c r="D1841" s="350"/>
      <c r="E1841" s="533"/>
      <c r="F1841" s="533"/>
      <c r="G1841" s="533"/>
      <c r="H1841" s="533"/>
      <c r="I1841" s="533"/>
      <c r="J1841" s="533"/>
      <c r="K1841" s="533"/>
      <c r="L1841" s="533"/>
      <c r="M1841" s="533"/>
      <c r="N1841" s="532"/>
      <c r="O1841" s="350"/>
      <c r="P1841" s="464"/>
      <c r="Q1841" s="464"/>
      <c r="R1841" s="464"/>
      <c r="S1841" s="464"/>
      <c r="T1841" s="464"/>
      <c r="U1841" s="464"/>
      <c r="V1841" s="464"/>
    </row>
    <row r="1842" spans="1:22">
      <c r="A1842" s="531"/>
      <c r="B1842" s="532"/>
      <c r="C1842" s="350"/>
      <c r="D1842" s="350"/>
      <c r="E1842" s="533"/>
      <c r="F1842" s="533"/>
      <c r="G1842" s="533"/>
      <c r="H1842" s="533"/>
      <c r="I1842" s="533"/>
      <c r="J1842" s="533"/>
      <c r="K1842" s="533"/>
      <c r="L1842" s="533"/>
      <c r="M1842" s="533"/>
      <c r="N1842" s="532"/>
      <c r="O1842" s="350"/>
      <c r="P1842" s="464"/>
      <c r="Q1842" s="464"/>
      <c r="R1842" s="464"/>
      <c r="S1842" s="464"/>
      <c r="T1842" s="464"/>
      <c r="U1842" s="464"/>
      <c r="V1842" s="464"/>
    </row>
    <row r="1843" spans="1:22">
      <c r="A1843" s="531"/>
      <c r="B1843" s="532"/>
      <c r="C1843" s="350"/>
      <c r="D1843" s="350"/>
      <c r="E1843" s="533"/>
      <c r="F1843" s="533"/>
      <c r="G1843" s="533"/>
      <c r="H1843" s="533"/>
      <c r="I1843" s="533"/>
      <c r="J1843" s="533"/>
      <c r="K1843" s="533"/>
      <c r="L1843" s="533"/>
      <c r="M1843" s="533"/>
      <c r="N1843" s="532"/>
      <c r="O1843" s="350"/>
      <c r="P1843" s="464"/>
      <c r="Q1843" s="464"/>
      <c r="R1843" s="464"/>
      <c r="S1843" s="464"/>
      <c r="T1843" s="464"/>
      <c r="U1843" s="464"/>
      <c r="V1843" s="464"/>
    </row>
    <row r="1844" spans="1:22">
      <c r="A1844" s="531"/>
      <c r="B1844" s="532"/>
      <c r="C1844" s="350"/>
      <c r="D1844" s="350"/>
      <c r="E1844" s="533"/>
      <c r="F1844" s="533"/>
      <c r="G1844" s="533"/>
      <c r="H1844" s="533"/>
      <c r="I1844" s="533"/>
      <c r="J1844" s="533"/>
      <c r="K1844" s="533"/>
      <c r="L1844" s="533"/>
      <c r="M1844" s="533"/>
      <c r="N1844" s="532"/>
      <c r="O1844" s="350"/>
      <c r="P1844" s="464"/>
      <c r="Q1844" s="464"/>
      <c r="R1844" s="464"/>
      <c r="S1844" s="464"/>
      <c r="T1844" s="464"/>
      <c r="U1844" s="464"/>
      <c r="V1844" s="464"/>
    </row>
    <row r="1845" spans="1:22">
      <c r="A1845" s="531"/>
      <c r="B1845" s="532"/>
      <c r="C1845" s="350"/>
      <c r="D1845" s="350"/>
      <c r="E1845" s="533"/>
      <c r="F1845" s="533"/>
      <c r="G1845" s="533"/>
      <c r="H1845" s="533"/>
      <c r="I1845" s="533"/>
      <c r="J1845" s="533"/>
      <c r="K1845" s="533"/>
      <c r="L1845" s="533"/>
      <c r="M1845" s="533"/>
      <c r="N1845" s="532"/>
      <c r="O1845" s="350"/>
      <c r="P1845" s="464"/>
      <c r="Q1845" s="464"/>
      <c r="R1845" s="464"/>
      <c r="S1845" s="464"/>
      <c r="T1845" s="464"/>
      <c r="U1845" s="464"/>
      <c r="V1845" s="464"/>
    </row>
    <row r="1846" spans="1:22">
      <c r="A1846" s="531"/>
      <c r="B1846" s="532"/>
      <c r="C1846" s="350"/>
      <c r="D1846" s="350"/>
      <c r="E1846" s="533"/>
      <c r="F1846" s="533"/>
      <c r="G1846" s="533"/>
      <c r="H1846" s="533"/>
      <c r="I1846" s="533"/>
      <c r="J1846" s="533"/>
      <c r="K1846" s="533"/>
      <c r="L1846" s="533"/>
      <c r="M1846" s="533"/>
      <c r="N1846" s="532"/>
      <c r="O1846" s="350"/>
      <c r="P1846" s="464"/>
      <c r="Q1846" s="464"/>
      <c r="R1846" s="464"/>
      <c r="S1846" s="464"/>
      <c r="T1846" s="464"/>
      <c r="U1846" s="464"/>
      <c r="V1846" s="464"/>
    </row>
    <row r="1847" spans="1:22">
      <c r="A1847" s="531"/>
      <c r="B1847" s="532"/>
      <c r="C1847" s="350"/>
      <c r="D1847" s="350"/>
      <c r="E1847" s="533"/>
      <c r="F1847" s="533"/>
      <c r="G1847" s="533"/>
      <c r="H1847" s="533"/>
      <c r="I1847" s="533"/>
      <c r="J1847" s="533"/>
      <c r="K1847" s="533"/>
      <c r="L1847" s="533"/>
      <c r="M1847" s="533"/>
      <c r="N1847" s="532"/>
      <c r="O1847" s="350"/>
      <c r="P1847" s="464"/>
      <c r="Q1847" s="464"/>
      <c r="R1847" s="464"/>
      <c r="S1847" s="464"/>
      <c r="T1847" s="464"/>
      <c r="U1847" s="464"/>
      <c r="V1847" s="464"/>
    </row>
    <row r="1848" spans="1:22">
      <c r="A1848" s="531"/>
      <c r="B1848" s="532"/>
      <c r="C1848" s="350"/>
      <c r="D1848" s="350"/>
      <c r="E1848" s="533"/>
      <c r="F1848" s="533"/>
      <c r="G1848" s="533"/>
      <c r="H1848" s="533"/>
      <c r="I1848" s="533"/>
      <c r="J1848" s="533"/>
      <c r="K1848" s="533"/>
      <c r="L1848" s="533"/>
      <c r="M1848" s="533"/>
      <c r="N1848" s="532"/>
      <c r="O1848" s="350"/>
      <c r="P1848" s="464"/>
      <c r="Q1848" s="464"/>
      <c r="R1848" s="464"/>
      <c r="S1848" s="464"/>
      <c r="T1848" s="464"/>
      <c r="U1848" s="464"/>
      <c r="V1848" s="464"/>
    </row>
    <row r="1849" spans="1:22">
      <c r="A1849" s="531"/>
      <c r="B1849" s="532"/>
      <c r="C1849" s="350"/>
      <c r="D1849" s="350"/>
      <c r="E1849" s="533"/>
      <c r="F1849" s="533"/>
      <c r="G1849" s="533"/>
      <c r="H1849" s="533"/>
      <c r="I1849" s="533"/>
      <c r="J1849" s="533"/>
      <c r="K1849" s="533"/>
      <c r="L1849" s="533"/>
      <c r="M1849" s="533"/>
      <c r="N1849" s="532"/>
      <c r="O1849" s="350"/>
      <c r="P1849" s="464"/>
      <c r="Q1849" s="464"/>
      <c r="R1849" s="464"/>
      <c r="S1849" s="464"/>
      <c r="T1849" s="464"/>
      <c r="U1849" s="464"/>
      <c r="V1849" s="464"/>
    </row>
    <row r="1850" spans="1:22">
      <c r="A1850" s="531"/>
      <c r="B1850" s="532"/>
      <c r="C1850" s="350"/>
      <c r="D1850" s="350"/>
      <c r="E1850" s="533"/>
      <c r="F1850" s="533"/>
      <c r="G1850" s="533"/>
      <c r="H1850" s="533"/>
      <c r="I1850" s="533"/>
      <c r="J1850" s="533"/>
      <c r="K1850" s="533"/>
      <c r="L1850" s="533"/>
      <c r="M1850" s="533"/>
      <c r="N1850" s="532"/>
      <c r="O1850" s="350"/>
      <c r="P1850" s="464"/>
      <c r="Q1850" s="464"/>
      <c r="R1850" s="464"/>
      <c r="S1850" s="464"/>
      <c r="T1850" s="464"/>
      <c r="U1850" s="464"/>
      <c r="V1850" s="464"/>
    </row>
    <row r="1851" spans="1:22">
      <c r="A1851" s="531"/>
      <c r="B1851" s="532"/>
      <c r="C1851" s="350"/>
      <c r="D1851" s="350"/>
      <c r="E1851" s="533"/>
      <c r="F1851" s="533"/>
      <c r="G1851" s="533"/>
      <c r="H1851" s="533"/>
      <c r="I1851" s="533"/>
      <c r="J1851" s="533"/>
      <c r="K1851" s="533"/>
      <c r="L1851" s="533"/>
      <c r="M1851" s="533"/>
      <c r="N1851" s="532"/>
      <c r="O1851" s="350"/>
      <c r="P1851" s="464"/>
      <c r="Q1851" s="464"/>
      <c r="R1851" s="464"/>
      <c r="S1851" s="464"/>
      <c r="T1851" s="464"/>
      <c r="U1851" s="464"/>
      <c r="V1851" s="464"/>
    </row>
    <row r="1852" spans="1:22">
      <c r="A1852" s="531"/>
      <c r="B1852" s="532"/>
      <c r="C1852" s="350"/>
      <c r="D1852" s="350"/>
      <c r="E1852" s="533"/>
      <c r="F1852" s="533"/>
      <c r="G1852" s="533"/>
      <c r="H1852" s="533"/>
      <c r="I1852" s="533"/>
      <c r="J1852" s="533"/>
      <c r="K1852" s="533"/>
      <c r="L1852" s="533"/>
      <c r="M1852" s="533"/>
      <c r="N1852" s="532"/>
      <c r="O1852" s="350"/>
      <c r="P1852" s="464"/>
      <c r="Q1852" s="464"/>
      <c r="R1852" s="464"/>
      <c r="S1852" s="464"/>
      <c r="T1852" s="464"/>
      <c r="U1852" s="464"/>
      <c r="V1852" s="464"/>
    </row>
    <row r="1853" spans="1:22">
      <c r="A1853" s="531"/>
      <c r="B1853" s="532"/>
      <c r="C1853" s="350"/>
      <c r="D1853" s="350"/>
      <c r="E1853" s="533"/>
      <c r="F1853" s="533"/>
      <c r="G1853" s="533"/>
      <c r="H1853" s="533"/>
      <c r="I1853" s="533"/>
      <c r="J1853" s="533"/>
      <c r="K1853" s="533"/>
      <c r="L1853" s="533"/>
      <c r="M1853" s="533"/>
      <c r="N1853" s="532"/>
      <c r="O1853" s="350"/>
      <c r="P1853" s="464"/>
      <c r="Q1853" s="464"/>
      <c r="R1853" s="464"/>
      <c r="S1853" s="464"/>
      <c r="T1853" s="464"/>
      <c r="U1853" s="464"/>
      <c r="V1853" s="464"/>
    </row>
    <row r="1854" spans="1:22">
      <c r="A1854" s="531"/>
      <c r="B1854" s="532"/>
      <c r="C1854" s="350"/>
      <c r="D1854" s="350"/>
      <c r="E1854" s="533"/>
      <c r="F1854" s="533"/>
      <c r="G1854" s="533"/>
      <c r="H1854" s="533"/>
      <c r="I1854" s="533"/>
      <c r="J1854" s="533"/>
      <c r="K1854" s="533"/>
      <c r="L1854" s="533"/>
      <c r="M1854" s="533"/>
      <c r="N1854" s="532"/>
      <c r="O1854" s="350"/>
      <c r="P1854" s="464"/>
      <c r="Q1854" s="464"/>
      <c r="R1854" s="464"/>
      <c r="S1854" s="464"/>
      <c r="T1854" s="464"/>
      <c r="U1854" s="464"/>
      <c r="V1854" s="464"/>
    </row>
    <row r="1855" spans="1:22">
      <c r="A1855" s="531"/>
      <c r="B1855" s="532"/>
      <c r="C1855" s="350"/>
      <c r="D1855" s="350"/>
      <c r="E1855" s="533"/>
      <c r="F1855" s="533"/>
      <c r="G1855" s="533"/>
      <c r="H1855" s="533"/>
      <c r="I1855" s="533"/>
      <c r="J1855" s="533"/>
      <c r="K1855" s="533"/>
      <c r="L1855" s="533"/>
      <c r="M1855" s="533"/>
      <c r="N1855" s="532"/>
      <c r="O1855" s="350"/>
      <c r="P1855" s="464"/>
      <c r="Q1855" s="464"/>
      <c r="R1855" s="464"/>
      <c r="S1855" s="464"/>
      <c r="T1855" s="464"/>
      <c r="U1855" s="464"/>
      <c r="V1855" s="464"/>
    </row>
    <row r="1856" spans="1:22">
      <c r="A1856" s="531"/>
      <c r="B1856" s="532"/>
      <c r="C1856" s="350"/>
      <c r="D1856" s="350"/>
      <c r="E1856" s="533"/>
      <c r="F1856" s="533"/>
      <c r="G1856" s="533"/>
      <c r="H1856" s="533"/>
      <c r="I1856" s="533"/>
      <c r="J1856" s="533"/>
      <c r="K1856" s="533"/>
      <c r="L1856" s="533"/>
      <c r="M1856" s="533"/>
      <c r="N1856" s="532"/>
      <c r="O1856" s="350"/>
      <c r="P1856" s="464"/>
      <c r="Q1856" s="464"/>
      <c r="R1856" s="464"/>
      <c r="S1856" s="464"/>
      <c r="T1856" s="464"/>
      <c r="U1856" s="464"/>
      <c r="V1856" s="464"/>
    </row>
    <row r="1857" spans="1:22">
      <c r="A1857" s="531"/>
      <c r="B1857" s="532"/>
      <c r="C1857" s="350"/>
      <c r="D1857" s="350"/>
      <c r="E1857" s="533"/>
      <c r="F1857" s="533"/>
      <c r="G1857" s="533"/>
      <c r="H1857" s="533"/>
      <c r="I1857" s="533"/>
      <c r="J1857" s="533"/>
      <c r="K1857" s="533"/>
      <c r="L1857" s="533"/>
      <c r="M1857" s="533"/>
      <c r="N1857" s="532"/>
      <c r="O1857" s="350"/>
      <c r="P1857" s="464"/>
      <c r="Q1857" s="464"/>
      <c r="R1857" s="464"/>
      <c r="S1857" s="464"/>
      <c r="T1857" s="464"/>
      <c r="U1857" s="464"/>
      <c r="V1857" s="464"/>
    </row>
    <row r="1858" spans="1:22">
      <c r="A1858" s="531"/>
      <c r="B1858" s="532"/>
      <c r="C1858" s="350"/>
      <c r="D1858" s="350"/>
      <c r="E1858" s="533"/>
      <c r="F1858" s="533"/>
      <c r="G1858" s="533"/>
      <c r="H1858" s="533"/>
      <c r="I1858" s="533"/>
      <c r="J1858" s="533"/>
      <c r="K1858" s="533"/>
      <c r="L1858" s="533"/>
      <c r="M1858" s="533"/>
      <c r="N1858" s="532"/>
      <c r="O1858" s="350"/>
      <c r="P1858" s="464"/>
      <c r="Q1858" s="464"/>
      <c r="R1858" s="464"/>
      <c r="S1858" s="464"/>
      <c r="T1858" s="464"/>
      <c r="U1858" s="464"/>
      <c r="V1858" s="464"/>
    </row>
    <row r="1859" spans="1:22">
      <c r="A1859" s="531"/>
      <c r="B1859" s="532"/>
      <c r="C1859" s="350"/>
      <c r="D1859" s="350"/>
      <c r="E1859" s="533"/>
      <c r="F1859" s="533"/>
      <c r="G1859" s="533"/>
      <c r="H1859" s="533"/>
      <c r="I1859" s="533"/>
      <c r="J1859" s="533"/>
      <c r="K1859" s="533"/>
      <c r="L1859" s="533"/>
      <c r="M1859" s="533"/>
      <c r="N1859" s="532"/>
      <c r="O1859" s="350"/>
      <c r="P1859" s="464"/>
      <c r="Q1859" s="464"/>
      <c r="R1859" s="464"/>
      <c r="S1859" s="464"/>
      <c r="T1859" s="464"/>
      <c r="U1859" s="464"/>
      <c r="V1859" s="464"/>
    </row>
    <row r="1860" spans="1:22">
      <c r="A1860" s="531"/>
      <c r="B1860" s="532"/>
      <c r="C1860" s="350"/>
      <c r="D1860" s="350"/>
      <c r="E1860" s="533"/>
      <c r="F1860" s="533"/>
      <c r="G1860" s="533"/>
      <c r="H1860" s="533"/>
      <c r="I1860" s="533"/>
      <c r="J1860" s="533"/>
      <c r="K1860" s="533"/>
      <c r="L1860" s="533"/>
      <c r="M1860" s="533"/>
      <c r="N1860" s="532"/>
      <c r="O1860" s="350"/>
      <c r="P1860" s="464"/>
      <c r="Q1860" s="464"/>
      <c r="R1860" s="464"/>
      <c r="S1860" s="464"/>
      <c r="T1860" s="464"/>
      <c r="U1860" s="464"/>
      <c r="V1860" s="464"/>
    </row>
    <row r="1861" spans="1:22">
      <c r="A1861" s="531"/>
      <c r="B1861" s="532"/>
      <c r="C1861" s="350"/>
      <c r="D1861" s="350"/>
      <c r="E1861" s="533"/>
      <c r="F1861" s="533"/>
      <c r="G1861" s="533"/>
      <c r="H1861" s="533"/>
      <c r="I1861" s="533"/>
      <c r="J1861" s="533"/>
      <c r="K1861" s="533"/>
      <c r="L1861" s="533"/>
      <c r="M1861" s="533"/>
      <c r="N1861" s="532"/>
      <c r="O1861" s="350"/>
      <c r="P1861" s="464"/>
      <c r="Q1861" s="464"/>
      <c r="R1861" s="464"/>
      <c r="S1861" s="464"/>
      <c r="T1861" s="464"/>
      <c r="U1861" s="464"/>
      <c r="V1861" s="464"/>
    </row>
    <row r="1862" spans="1:22">
      <c r="A1862" s="531"/>
      <c r="B1862" s="532"/>
      <c r="C1862" s="350"/>
      <c r="D1862" s="350"/>
      <c r="E1862" s="533"/>
      <c r="F1862" s="533"/>
      <c r="G1862" s="533"/>
      <c r="H1862" s="533"/>
      <c r="I1862" s="533"/>
      <c r="J1862" s="533"/>
      <c r="K1862" s="533"/>
      <c r="L1862" s="533"/>
      <c r="M1862" s="533"/>
      <c r="N1862" s="532"/>
      <c r="O1862" s="350"/>
      <c r="P1862" s="464"/>
      <c r="Q1862" s="464"/>
      <c r="R1862" s="464"/>
      <c r="S1862" s="464"/>
      <c r="T1862" s="464"/>
      <c r="U1862" s="464"/>
      <c r="V1862" s="464"/>
    </row>
    <row r="1863" spans="1:22">
      <c r="A1863" s="531"/>
      <c r="B1863" s="532"/>
      <c r="C1863" s="350"/>
      <c r="D1863" s="350"/>
      <c r="E1863" s="533"/>
      <c r="F1863" s="533"/>
      <c r="G1863" s="533"/>
      <c r="H1863" s="533"/>
      <c r="I1863" s="533"/>
      <c r="J1863" s="533"/>
      <c r="K1863" s="533"/>
      <c r="L1863" s="533"/>
      <c r="M1863" s="533"/>
      <c r="N1863" s="532"/>
      <c r="O1863" s="350"/>
      <c r="P1863" s="464"/>
      <c r="Q1863" s="464"/>
      <c r="R1863" s="464"/>
      <c r="S1863" s="464"/>
      <c r="T1863" s="464"/>
      <c r="U1863" s="464"/>
      <c r="V1863" s="464"/>
    </row>
    <row r="1864" spans="1:22">
      <c r="A1864" s="531"/>
      <c r="B1864" s="532"/>
      <c r="C1864" s="350"/>
      <c r="D1864" s="350"/>
      <c r="E1864" s="533"/>
      <c r="F1864" s="533"/>
      <c r="G1864" s="533"/>
      <c r="H1864" s="533"/>
      <c r="I1864" s="533"/>
      <c r="J1864" s="533"/>
      <c r="K1864" s="533"/>
      <c r="L1864" s="533"/>
      <c r="M1864" s="533"/>
      <c r="N1864" s="532"/>
      <c r="O1864" s="350"/>
      <c r="P1864" s="464"/>
      <c r="Q1864" s="464"/>
      <c r="R1864" s="464"/>
      <c r="S1864" s="464"/>
      <c r="T1864" s="464"/>
      <c r="U1864" s="464"/>
      <c r="V1864" s="464"/>
    </row>
    <row r="1865" spans="1:22">
      <c r="A1865" s="531"/>
      <c r="B1865" s="532"/>
      <c r="C1865" s="350"/>
      <c r="D1865" s="350"/>
      <c r="E1865" s="533"/>
      <c r="F1865" s="533"/>
      <c r="G1865" s="533"/>
      <c r="H1865" s="533"/>
      <c r="I1865" s="533"/>
      <c r="J1865" s="533"/>
      <c r="K1865" s="533"/>
      <c r="L1865" s="533"/>
      <c r="M1865" s="533"/>
      <c r="N1865" s="532"/>
      <c r="O1865" s="350"/>
      <c r="P1865" s="464"/>
      <c r="Q1865" s="464"/>
      <c r="R1865" s="464"/>
      <c r="S1865" s="464"/>
      <c r="T1865" s="464"/>
      <c r="U1865" s="464"/>
      <c r="V1865" s="464"/>
    </row>
    <row r="1866" spans="1:22">
      <c r="A1866" s="531"/>
      <c r="B1866" s="532"/>
      <c r="C1866" s="350"/>
      <c r="D1866" s="350"/>
      <c r="E1866" s="533"/>
      <c r="F1866" s="533"/>
      <c r="G1866" s="533"/>
      <c r="H1866" s="533"/>
      <c r="I1866" s="533"/>
      <c r="J1866" s="533"/>
      <c r="K1866" s="533"/>
      <c r="L1866" s="533"/>
      <c r="M1866" s="533"/>
      <c r="N1866" s="532"/>
      <c r="O1866" s="350"/>
      <c r="P1866" s="464"/>
      <c r="Q1866" s="464"/>
      <c r="R1866" s="464"/>
      <c r="S1866" s="464"/>
      <c r="T1866" s="464"/>
      <c r="U1866" s="464"/>
      <c r="V1866" s="464"/>
    </row>
    <row r="1867" spans="1:22">
      <c r="A1867" s="531"/>
      <c r="B1867" s="532"/>
      <c r="C1867" s="350"/>
      <c r="D1867" s="350"/>
      <c r="E1867" s="533"/>
      <c r="F1867" s="533"/>
      <c r="G1867" s="533"/>
      <c r="H1867" s="533"/>
      <c r="I1867" s="533"/>
      <c r="J1867" s="533"/>
      <c r="K1867" s="533"/>
      <c r="L1867" s="533"/>
      <c r="M1867" s="533"/>
      <c r="N1867" s="532"/>
      <c r="O1867" s="350"/>
      <c r="P1867" s="464"/>
      <c r="Q1867" s="464"/>
      <c r="R1867" s="464"/>
      <c r="S1867" s="464"/>
      <c r="T1867" s="464"/>
      <c r="U1867" s="464"/>
      <c r="V1867" s="464"/>
    </row>
    <row r="1868" spans="1:22">
      <c r="A1868" s="531"/>
      <c r="B1868" s="532"/>
      <c r="C1868" s="350"/>
      <c r="D1868" s="350"/>
      <c r="E1868" s="533"/>
      <c r="F1868" s="533"/>
      <c r="G1868" s="533"/>
      <c r="H1868" s="533"/>
      <c r="I1868" s="533"/>
      <c r="J1868" s="533"/>
      <c r="K1868" s="533"/>
      <c r="L1868" s="533"/>
      <c r="M1868" s="533"/>
      <c r="N1868" s="532"/>
      <c r="O1868" s="350"/>
      <c r="P1868" s="464"/>
      <c r="Q1868" s="464"/>
      <c r="R1868" s="464"/>
      <c r="S1868" s="464"/>
      <c r="T1868" s="464"/>
      <c r="U1868" s="464"/>
      <c r="V1868" s="464"/>
    </row>
    <row r="1869" spans="1:22">
      <c r="A1869" s="531"/>
      <c r="B1869" s="532"/>
      <c r="C1869" s="350"/>
      <c r="D1869" s="350"/>
      <c r="E1869" s="533"/>
      <c r="F1869" s="533"/>
      <c r="G1869" s="533"/>
      <c r="H1869" s="533"/>
      <c r="I1869" s="533"/>
      <c r="J1869" s="533"/>
      <c r="K1869" s="533"/>
      <c r="L1869" s="533"/>
      <c r="M1869" s="533"/>
      <c r="N1869" s="532"/>
      <c r="O1869" s="350"/>
      <c r="P1869" s="464"/>
      <c r="Q1869" s="464"/>
      <c r="R1869" s="464"/>
      <c r="S1869" s="464"/>
      <c r="T1869" s="464"/>
      <c r="U1869" s="464"/>
      <c r="V1869" s="464"/>
    </row>
    <row r="1870" spans="1:22">
      <c r="A1870" s="531"/>
      <c r="B1870" s="532"/>
      <c r="C1870" s="350"/>
      <c r="D1870" s="350"/>
      <c r="E1870" s="533"/>
      <c r="F1870" s="533"/>
      <c r="G1870" s="533"/>
      <c r="H1870" s="533"/>
      <c r="I1870" s="533"/>
      <c r="J1870" s="533"/>
      <c r="K1870" s="533"/>
      <c r="L1870" s="533"/>
      <c r="M1870" s="533"/>
      <c r="N1870" s="532"/>
      <c r="O1870" s="350"/>
      <c r="P1870" s="464"/>
      <c r="Q1870" s="464"/>
      <c r="R1870" s="464"/>
      <c r="S1870" s="464"/>
      <c r="T1870" s="464"/>
      <c r="U1870" s="464"/>
      <c r="V1870" s="464"/>
    </row>
    <row r="1871" spans="1:22">
      <c r="A1871" s="531"/>
      <c r="B1871" s="532"/>
      <c r="C1871" s="350"/>
      <c r="D1871" s="350"/>
      <c r="E1871" s="533"/>
      <c r="F1871" s="533"/>
      <c r="G1871" s="533"/>
      <c r="H1871" s="533"/>
      <c r="I1871" s="533"/>
      <c r="J1871" s="533"/>
      <c r="K1871" s="533"/>
      <c r="L1871" s="533"/>
      <c r="M1871" s="533"/>
      <c r="N1871" s="532"/>
      <c r="O1871" s="350"/>
      <c r="P1871" s="464"/>
      <c r="Q1871" s="464"/>
      <c r="R1871" s="464"/>
      <c r="S1871" s="464"/>
      <c r="T1871" s="464"/>
      <c r="U1871" s="464"/>
      <c r="V1871" s="464"/>
    </row>
    <row r="1872" spans="1:22">
      <c r="A1872" s="531"/>
      <c r="B1872" s="532"/>
      <c r="C1872" s="350"/>
      <c r="D1872" s="350"/>
      <c r="E1872" s="533"/>
      <c r="F1872" s="533"/>
      <c r="G1872" s="533"/>
      <c r="H1872" s="533"/>
      <c r="I1872" s="533"/>
      <c r="J1872" s="533"/>
      <c r="K1872" s="533"/>
      <c r="L1872" s="533"/>
      <c r="M1872" s="533"/>
      <c r="N1872" s="532"/>
      <c r="O1872" s="350"/>
      <c r="P1872" s="464"/>
      <c r="Q1872" s="464"/>
      <c r="R1872" s="464"/>
      <c r="S1872" s="464"/>
      <c r="T1872" s="464"/>
      <c r="U1872" s="464"/>
      <c r="V1872" s="464"/>
    </row>
    <row r="1873" spans="1:22">
      <c r="A1873" s="531"/>
      <c r="B1873" s="532"/>
      <c r="C1873" s="350"/>
      <c r="D1873" s="350"/>
      <c r="E1873" s="533"/>
      <c r="F1873" s="533"/>
      <c r="G1873" s="533"/>
      <c r="H1873" s="533"/>
      <c r="I1873" s="533"/>
      <c r="J1873" s="533"/>
      <c r="K1873" s="533"/>
      <c r="L1873" s="533"/>
      <c r="M1873" s="533"/>
      <c r="N1873" s="532"/>
      <c r="O1873" s="350"/>
      <c r="P1873" s="464"/>
      <c r="Q1873" s="464"/>
      <c r="R1873" s="464"/>
      <c r="S1873" s="464"/>
      <c r="T1873" s="464"/>
      <c r="U1873" s="464"/>
      <c r="V1873" s="464"/>
    </row>
    <row r="1874" spans="1:22">
      <c r="A1874" s="531"/>
      <c r="B1874" s="532"/>
      <c r="C1874" s="350"/>
      <c r="D1874" s="350"/>
      <c r="E1874" s="533"/>
      <c r="F1874" s="533"/>
      <c r="G1874" s="533"/>
      <c r="H1874" s="533"/>
      <c r="I1874" s="533"/>
      <c r="J1874" s="533"/>
      <c r="K1874" s="533"/>
      <c r="L1874" s="533"/>
      <c r="M1874" s="533"/>
      <c r="N1874" s="532"/>
      <c r="O1874" s="350"/>
      <c r="P1874" s="464"/>
      <c r="Q1874" s="464"/>
      <c r="R1874" s="464"/>
      <c r="S1874" s="464"/>
      <c r="T1874" s="464"/>
      <c r="U1874" s="464"/>
      <c r="V1874" s="464"/>
    </row>
    <row r="1875" spans="1:22">
      <c r="A1875" s="531"/>
      <c r="B1875" s="532"/>
      <c r="C1875" s="350"/>
      <c r="D1875" s="350"/>
      <c r="E1875" s="533"/>
      <c r="F1875" s="533"/>
      <c r="G1875" s="533"/>
      <c r="H1875" s="533"/>
      <c r="I1875" s="533"/>
      <c r="J1875" s="533"/>
      <c r="K1875" s="533"/>
      <c r="L1875" s="533"/>
      <c r="M1875" s="533"/>
      <c r="N1875" s="532"/>
      <c r="O1875" s="350"/>
      <c r="P1875" s="464"/>
      <c r="Q1875" s="464"/>
      <c r="R1875" s="464"/>
      <c r="S1875" s="464"/>
      <c r="T1875" s="464"/>
      <c r="U1875" s="464"/>
      <c r="V1875" s="464"/>
    </row>
    <row r="1876" spans="1:22">
      <c r="A1876" s="531"/>
      <c r="B1876" s="532"/>
      <c r="C1876" s="350"/>
      <c r="D1876" s="350"/>
      <c r="E1876" s="533"/>
      <c r="F1876" s="533"/>
      <c r="G1876" s="533"/>
      <c r="H1876" s="533"/>
      <c r="I1876" s="533"/>
      <c r="J1876" s="533"/>
      <c r="K1876" s="533"/>
      <c r="L1876" s="533"/>
      <c r="M1876" s="533"/>
      <c r="N1876" s="532"/>
      <c r="O1876" s="350"/>
      <c r="P1876" s="464"/>
      <c r="Q1876" s="464"/>
      <c r="R1876" s="464"/>
      <c r="S1876" s="464"/>
      <c r="T1876" s="464"/>
      <c r="U1876" s="464"/>
      <c r="V1876" s="464"/>
    </row>
    <row r="1877" spans="1:22">
      <c r="A1877" s="531"/>
      <c r="B1877" s="532"/>
      <c r="C1877" s="350"/>
      <c r="D1877" s="350"/>
      <c r="E1877" s="533"/>
      <c r="F1877" s="533"/>
      <c r="G1877" s="533"/>
      <c r="H1877" s="533"/>
      <c r="I1877" s="533"/>
      <c r="J1877" s="533"/>
      <c r="K1877" s="533"/>
      <c r="L1877" s="533"/>
      <c r="M1877" s="533"/>
      <c r="N1877" s="532"/>
      <c r="O1877" s="350"/>
      <c r="P1877" s="464"/>
      <c r="Q1877" s="464"/>
      <c r="R1877" s="464"/>
      <c r="S1877" s="464"/>
      <c r="T1877" s="464"/>
      <c r="U1877" s="464"/>
      <c r="V1877" s="464"/>
    </row>
    <row r="1878" spans="1:22">
      <c r="A1878" s="531"/>
      <c r="B1878" s="532"/>
      <c r="C1878" s="350"/>
      <c r="D1878" s="350"/>
      <c r="E1878" s="533"/>
      <c r="F1878" s="533"/>
      <c r="G1878" s="533"/>
      <c r="H1878" s="533"/>
      <c r="I1878" s="533"/>
      <c r="J1878" s="533"/>
      <c r="K1878" s="533"/>
      <c r="L1878" s="533"/>
      <c r="M1878" s="533"/>
      <c r="N1878" s="532"/>
      <c r="O1878" s="350"/>
      <c r="P1878" s="464"/>
      <c r="Q1878" s="464"/>
      <c r="R1878" s="464"/>
      <c r="S1878" s="464"/>
      <c r="T1878" s="464"/>
      <c r="U1878" s="464"/>
      <c r="V1878" s="464"/>
    </row>
    <row r="1879" spans="1:22">
      <c r="A1879" s="531"/>
      <c r="B1879" s="532"/>
      <c r="C1879" s="350"/>
      <c r="D1879" s="350"/>
      <c r="E1879" s="533"/>
      <c r="F1879" s="533"/>
      <c r="G1879" s="533"/>
      <c r="H1879" s="533"/>
      <c r="I1879" s="533"/>
      <c r="J1879" s="533"/>
      <c r="K1879" s="533"/>
      <c r="L1879" s="533"/>
      <c r="M1879" s="533"/>
      <c r="N1879" s="532"/>
      <c r="O1879" s="350"/>
      <c r="P1879" s="464"/>
      <c r="Q1879" s="464"/>
      <c r="R1879" s="464"/>
      <c r="S1879" s="464"/>
      <c r="T1879" s="464"/>
      <c r="U1879" s="464"/>
      <c r="V1879" s="464"/>
    </row>
    <row r="1880" spans="1:22">
      <c r="A1880" s="531"/>
      <c r="B1880" s="532"/>
      <c r="C1880" s="350"/>
      <c r="D1880" s="350"/>
      <c r="E1880" s="533"/>
      <c r="F1880" s="533"/>
      <c r="G1880" s="533"/>
      <c r="H1880" s="533"/>
      <c r="I1880" s="533"/>
      <c r="J1880" s="533"/>
      <c r="K1880" s="533"/>
      <c r="L1880" s="533"/>
      <c r="M1880" s="533"/>
      <c r="N1880" s="532"/>
      <c r="O1880" s="350"/>
      <c r="P1880" s="464"/>
      <c r="Q1880" s="464"/>
      <c r="R1880" s="464"/>
      <c r="S1880" s="464"/>
      <c r="T1880" s="464"/>
      <c r="U1880" s="464"/>
      <c r="V1880" s="464"/>
    </row>
    <row r="1881" spans="1:22">
      <c r="A1881" s="531"/>
      <c r="B1881" s="532"/>
      <c r="C1881" s="350"/>
      <c r="D1881" s="350"/>
      <c r="E1881" s="533"/>
      <c r="F1881" s="533"/>
      <c r="G1881" s="533"/>
      <c r="H1881" s="533"/>
      <c r="I1881" s="533"/>
      <c r="J1881" s="533"/>
      <c r="K1881" s="533"/>
      <c r="L1881" s="533"/>
      <c r="M1881" s="533"/>
      <c r="N1881" s="532"/>
      <c r="O1881" s="350"/>
      <c r="P1881" s="464"/>
      <c r="Q1881" s="464"/>
      <c r="R1881" s="464"/>
      <c r="S1881" s="464"/>
      <c r="T1881" s="464"/>
      <c r="U1881" s="464"/>
      <c r="V1881" s="464"/>
    </row>
    <row r="1882" spans="1:22">
      <c r="A1882" s="531"/>
      <c r="B1882" s="532"/>
      <c r="C1882" s="350"/>
      <c r="D1882" s="350"/>
      <c r="E1882" s="533"/>
      <c r="F1882" s="533"/>
      <c r="G1882" s="533"/>
      <c r="H1882" s="533"/>
      <c r="I1882" s="533"/>
      <c r="J1882" s="533"/>
      <c r="K1882" s="533"/>
      <c r="L1882" s="533"/>
      <c r="M1882" s="533"/>
      <c r="N1882" s="532"/>
      <c r="O1882" s="350"/>
      <c r="P1882" s="464"/>
      <c r="Q1882" s="464"/>
      <c r="R1882" s="464"/>
      <c r="S1882" s="464"/>
      <c r="T1882" s="464"/>
      <c r="U1882" s="464"/>
      <c r="V1882" s="464"/>
    </row>
    <row r="1883" spans="1:22">
      <c r="A1883" s="531"/>
      <c r="B1883" s="532"/>
      <c r="C1883" s="350"/>
      <c r="D1883" s="350"/>
      <c r="E1883" s="533"/>
      <c r="F1883" s="533"/>
      <c r="G1883" s="533"/>
      <c r="H1883" s="533"/>
      <c r="I1883" s="533"/>
      <c r="J1883" s="533"/>
      <c r="K1883" s="533"/>
      <c r="L1883" s="533"/>
      <c r="M1883" s="533"/>
      <c r="N1883" s="532"/>
      <c r="O1883" s="350"/>
      <c r="P1883" s="464"/>
      <c r="Q1883" s="464"/>
      <c r="R1883" s="464"/>
      <c r="S1883" s="464"/>
      <c r="T1883" s="464"/>
      <c r="U1883" s="464"/>
      <c r="V1883" s="464"/>
    </row>
    <row r="1884" spans="1:22">
      <c r="A1884" s="531"/>
      <c r="B1884" s="532"/>
      <c r="C1884" s="350"/>
      <c r="D1884" s="350"/>
      <c r="E1884" s="533"/>
      <c r="F1884" s="533"/>
      <c r="G1884" s="533"/>
      <c r="H1884" s="533"/>
      <c r="I1884" s="533"/>
      <c r="J1884" s="533"/>
      <c r="K1884" s="533"/>
      <c r="L1884" s="533"/>
      <c r="M1884" s="533"/>
      <c r="N1884" s="532"/>
      <c r="O1884" s="350"/>
      <c r="P1884" s="464"/>
      <c r="Q1884" s="464"/>
      <c r="R1884" s="464"/>
      <c r="S1884" s="464"/>
      <c r="T1884" s="464"/>
      <c r="U1884" s="464"/>
      <c r="V1884" s="464"/>
    </row>
    <row r="1885" spans="1:22">
      <c r="A1885" s="531"/>
      <c r="B1885" s="532"/>
      <c r="C1885" s="350"/>
      <c r="D1885" s="350"/>
      <c r="E1885" s="533"/>
      <c r="F1885" s="533"/>
      <c r="G1885" s="533"/>
      <c r="H1885" s="533"/>
      <c r="I1885" s="533"/>
      <c r="J1885" s="533"/>
      <c r="K1885" s="533"/>
      <c r="L1885" s="533"/>
      <c r="M1885" s="533"/>
      <c r="N1885" s="532"/>
      <c r="O1885" s="350"/>
      <c r="P1885" s="464"/>
      <c r="Q1885" s="464"/>
      <c r="R1885" s="464"/>
      <c r="S1885" s="464"/>
      <c r="T1885" s="464"/>
      <c r="U1885" s="464"/>
      <c r="V1885" s="464"/>
    </row>
    <row r="1886" spans="1:22">
      <c r="A1886" s="531"/>
      <c r="B1886" s="532"/>
      <c r="C1886" s="350"/>
      <c r="D1886" s="350"/>
      <c r="E1886" s="533"/>
      <c r="F1886" s="533"/>
      <c r="G1886" s="533"/>
      <c r="H1886" s="533"/>
      <c r="I1886" s="533"/>
      <c r="J1886" s="533"/>
      <c r="K1886" s="533"/>
      <c r="L1886" s="533"/>
      <c r="M1886" s="533"/>
      <c r="N1886" s="532"/>
      <c r="O1886" s="350"/>
      <c r="P1886" s="464"/>
      <c r="Q1886" s="464"/>
      <c r="R1886" s="464"/>
      <c r="S1886" s="464"/>
      <c r="T1886" s="464"/>
      <c r="U1886" s="464"/>
      <c r="V1886" s="464"/>
    </row>
    <row r="1887" spans="1:22">
      <c r="A1887" s="531"/>
      <c r="B1887" s="532"/>
      <c r="C1887" s="350"/>
      <c r="D1887" s="350"/>
      <c r="E1887" s="533"/>
      <c r="F1887" s="533"/>
      <c r="G1887" s="533"/>
      <c r="H1887" s="533"/>
      <c r="I1887" s="533"/>
      <c r="J1887" s="533"/>
      <c r="K1887" s="533"/>
      <c r="L1887" s="533"/>
      <c r="M1887" s="533"/>
      <c r="N1887" s="532"/>
      <c r="O1887" s="350"/>
      <c r="P1887" s="464"/>
      <c r="Q1887" s="464"/>
      <c r="R1887" s="464"/>
      <c r="S1887" s="464"/>
      <c r="T1887" s="464"/>
      <c r="U1887" s="464"/>
      <c r="V1887" s="464"/>
    </row>
    <row r="1888" spans="1:22">
      <c r="A1888" s="531"/>
      <c r="B1888" s="532"/>
      <c r="C1888" s="350"/>
      <c r="D1888" s="350"/>
      <c r="E1888" s="533"/>
      <c r="F1888" s="533"/>
      <c r="G1888" s="533"/>
      <c r="H1888" s="533"/>
      <c r="I1888" s="533"/>
      <c r="J1888" s="533"/>
      <c r="K1888" s="533"/>
      <c r="L1888" s="533"/>
      <c r="M1888" s="533"/>
      <c r="N1888" s="532"/>
      <c r="O1888" s="350"/>
      <c r="P1888" s="464"/>
      <c r="Q1888" s="464"/>
      <c r="R1888" s="464"/>
      <c r="S1888" s="464"/>
      <c r="T1888" s="464"/>
      <c r="U1888" s="464"/>
      <c r="V1888" s="464"/>
    </row>
    <row r="1889" spans="1:22">
      <c r="A1889" s="531"/>
      <c r="B1889" s="532"/>
      <c r="C1889" s="350"/>
      <c r="D1889" s="350"/>
      <c r="E1889" s="533"/>
      <c r="F1889" s="533"/>
      <c r="G1889" s="533"/>
      <c r="H1889" s="533"/>
      <c r="I1889" s="533"/>
      <c r="J1889" s="533"/>
      <c r="K1889" s="533"/>
      <c r="L1889" s="533"/>
      <c r="M1889" s="533"/>
      <c r="N1889" s="532"/>
      <c r="O1889" s="350"/>
      <c r="P1889" s="464"/>
      <c r="Q1889" s="464"/>
      <c r="R1889" s="464"/>
      <c r="S1889" s="464"/>
      <c r="T1889" s="464"/>
      <c r="U1889" s="464"/>
      <c r="V1889" s="464"/>
    </row>
    <row r="1890" spans="1:22">
      <c r="A1890" s="531"/>
      <c r="B1890" s="532"/>
      <c r="C1890" s="350"/>
      <c r="D1890" s="350"/>
      <c r="E1890" s="533"/>
      <c r="F1890" s="533"/>
      <c r="G1890" s="533"/>
      <c r="H1890" s="533"/>
      <c r="I1890" s="533"/>
      <c r="J1890" s="533"/>
      <c r="K1890" s="533"/>
      <c r="L1890" s="533"/>
      <c r="M1890" s="533"/>
      <c r="N1890" s="532"/>
      <c r="O1890" s="350"/>
      <c r="P1890" s="464"/>
      <c r="Q1890" s="464"/>
      <c r="R1890" s="464"/>
      <c r="S1890" s="464"/>
      <c r="T1890" s="464"/>
      <c r="U1890" s="464"/>
      <c r="V1890" s="464"/>
    </row>
    <row r="1891" spans="1:22">
      <c r="A1891" s="531"/>
      <c r="B1891" s="532"/>
      <c r="C1891" s="350"/>
      <c r="D1891" s="350"/>
      <c r="E1891" s="533"/>
      <c r="F1891" s="533"/>
      <c r="G1891" s="533"/>
      <c r="H1891" s="533"/>
      <c r="I1891" s="533"/>
      <c r="J1891" s="533"/>
      <c r="K1891" s="533"/>
      <c r="L1891" s="533"/>
      <c r="M1891" s="533"/>
      <c r="N1891" s="532"/>
      <c r="O1891" s="350"/>
      <c r="P1891" s="464"/>
      <c r="Q1891" s="464"/>
      <c r="R1891" s="464"/>
      <c r="S1891" s="464"/>
      <c r="T1891" s="464"/>
      <c r="U1891" s="464"/>
      <c r="V1891" s="464"/>
    </row>
    <row r="1892" spans="1:22">
      <c r="A1892" s="531"/>
      <c r="B1892" s="532"/>
      <c r="C1892" s="350"/>
      <c r="D1892" s="350"/>
      <c r="E1892" s="533"/>
      <c r="F1892" s="533"/>
      <c r="G1892" s="533"/>
      <c r="H1892" s="533"/>
      <c r="I1892" s="533"/>
      <c r="J1892" s="533"/>
      <c r="K1892" s="533"/>
      <c r="L1892" s="533"/>
      <c r="M1892" s="533"/>
      <c r="N1892" s="532"/>
      <c r="O1892" s="350"/>
      <c r="P1892" s="464"/>
      <c r="Q1892" s="464"/>
      <c r="R1892" s="464"/>
      <c r="S1892" s="464"/>
      <c r="T1892" s="464"/>
      <c r="U1892" s="464"/>
      <c r="V1892" s="464"/>
    </row>
    <row r="1893" spans="1:22">
      <c r="A1893" s="531"/>
      <c r="B1893" s="532"/>
      <c r="C1893" s="350"/>
      <c r="D1893" s="350"/>
      <c r="E1893" s="533"/>
      <c r="F1893" s="533"/>
      <c r="G1893" s="533"/>
      <c r="H1893" s="533"/>
      <c r="I1893" s="533"/>
      <c r="J1893" s="533"/>
      <c r="K1893" s="533"/>
      <c r="L1893" s="533"/>
      <c r="M1893" s="533"/>
      <c r="N1893" s="532"/>
      <c r="O1893" s="350"/>
      <c r="P1893" s="464"/>
      <c r="Q1893" s="464"/>
      <c r="R1893" s="464"/>
      <c r="S1893" s="464"/>
      <c r="T1893" s="464"/>
      <c r="U1893" s="464"/>
      <c r="V1893" s="464"/>
    </row>
    <row r="1894" spans="1:22">
      <c r="A1894" s="531"/>
      <c r="B1894" s="532"/>
      <c r="C1894" s="350"/>
      <c r="D1894" s="350"/>
      <c r="E1894" s="533"/>
      <c r="F1894" s="533"/>
      <c r="G1894" s="533"/>
      <c r="H1894" s="533"/>
      <c r="I1894" s="533"/>
      <c r="J1894" s="533"/>
      <c r="K1894" s="533"/>
      <c r="L1894" s="533"/>
      <c r="M1894" s="533"/>
      <c r="N1894" s="532"/>
      <c r="O1894" s="350"/>
      <c r="P1894" s="464"/>
      <c r="Q1894" s="464"/>
      <c r="R1894" s="464"/>
      <c r="S1894" s="464"/>
      <c r="T1894" s="464"/>
      <c r="U1894" s="464"/>
      <c r="V1894" s="464"/>
    </row>
    <row r="1895" spans="1:22">
      <c r="A1895" s="531"/>
      <c r="B1895" s="532"/>
      <c r="C1895" s="350"/>
      <c r="D1895" s="350"/>
      <c r="E1895" s="533"/>
      <c r="F1895" s="533"/>
      <c r="G1895" s="533"/>
      <c r="H1895" s="533"/>
      <c r="I1895" s="533"/>
      <c r="J1895" s="533"/>
      <c r="K1895" s="533"/>
      <c r="L1895" s="533"/>
      <c r="M1895" s="533"/>
      <c r="N1895" s="532"/>
      <c r="O1895" s="350"/>
      <c r="P1895" s="464"/>
      <c r="Q1895" s="464"/>
      <c r="R1895" s="464"/>
      <c r="S1895" s="464"/>
      <c r="T1895" s="464"/>
      <c r="U1895" s="464"/>
      <c r="V1895" s="464"/>
    </row>
    <row r="1896" spans="1:22">
      <c r="A1896" s="531"/>
      <c r="B1896" s="532"/>
      <c r="C1896" s="350"/>
      <c r="D1896" s="350"/>
      <c r="E1896" s="533"/>
      <c r="F1896" s="533"/>
      <c r="G1896" s="533"/>
      <c r="H1896" s="533"/>
      <c r="I1896" s="533"/>
      <c r="J1896" s="533"/>
      <c r="K1896" s="533"/>
      <c r="L1896" s="533"/>
      <c r="M1896" s="533"/>
      <c r="N1896" s="532"/>
      <c r="O1896" s="350"/>
      <c r="P1896" s="464"/>
      <c r="Q1896" s="464"/>
      <c r="R1896" s="464"/>
      <c r="S1896" s="464"/>
      <c r="T1896" s="464"/>
      <c r="U1896" s="464"/>
      <c r="V1896" s="464"/>
    </row>
    <row r="1897" spans="1:22">
      <c r="A1897" s="531"/>
      <c r="B1897" s="532"/>
      <c r="C1897" s="350"/>
      <c r="D1897" s="350"/>
      <c r="E1897" s="533"/>
      <c r="F1897" s="533"/>
      <c r="G1897" s="533"/>
      <c r="H1897" s="533"/>
      <c r="I1897" s="533"/>
      <c r="J1897" s="533"/>
      <c r="K1897" s="533"/>
      <c r="L1897" s="533"/>
      <c r="M1897" s="533"/>
      <c r="N1897" s="532"/>
      <c r="O1897" s="350"/>
      <c r="P1897" s="464"/>
      <c r="Q1897" s="464"/>
      <c r="R1897" s="464"/>
      <c r="S1897" s="464"/>
      <c r="T1897" s="464"/>
      <c r="U1897" s="464"/>
      <c r="V1897" s="464"/>
    </row>
    <row r="1898" spans="1:22">
      <c r="A1898" s="531"/>
      <c r="B1898" s="532"/>
      <c r="C1898" s="350"/>
      <c r="D1898" s="350"/>
      <c r="E1898" s="533"/>
      <c r="F1898" s="533"/>
      <c r="G1898" s="533"/>
      <c r="H1898" s="533"/>
      <c r="I1898" s="533"/>
      <c r="J1898" s="533"/>
      <c r="K1898" s="533"/>
      <c r="L1898" s="533"/>
      <c r="M1898" s="533"/>
      <c r="N1898" s="532"/>
      <c r="O1898" s="350"/>
      <c r="P1898" s="464"/>
      <c r="Q1898" s="464"/>
      <c r="R1898" s="464"/>
      <c r="S1898" s="464"/>
      <c r="T1898" s="464"/>
      <c r="U1898" s="464"/>
      <c r="V1898" s="464"/>
    </row>
    <row r="1899" spans="1:22">
      <c r="A1899" s="531"/>
      <c r="B1899" s="532"/>
      <c r="C1899" s="350"/>
      <c r="D1899" s="350"/>
      <c r="E1899" s="533"/>
      <c r="F1899" s="533"/>
      <c r="G1899" s="533"/>
      <c r="H1899" s="533"/>
      <c r="I1899" s="533"/>
      <c r="J1899" s="533"/>
      <c r="K1899" s="533"/>
      <c r="L1899" s="533"/>
      <c r="M1899" s="533"/>
      <c r="N1899" s="532"/>
      <c r="O1899" s="350"/>
      <c r="P1899" s="464"/>
      <c r="Q1899" s="464"/>
      <c r="R1899" s="464"/>
      <c r="S1899" s="464"/>
      <c r="T1899" s="464"/>
      <c r="U1899" s="464"/>
      <c r="V1899" s="464"/>
    </row>
    <row r="1900" spans="1:22">
      <c r="A1900" s="531"/>
      <c r="B1900" s="532"/>
      <c r="C1900" s="350"/>
      <c r="D1900" s="350"/>
      <c r="E1900" s="533"/>
      <c r="F1900" s="533"/>
      <c r="G1900" s="533"/>
      <c r="H1900" s="533"/>
      <c r="I1900" s="533"/>
      <c r="J1900" s="533"/>
      <c r="K1900" s="533"/>
      <c r="L1900" s="533"/>
      <c r="M1900" s="533"/>
      <c r="N1900" s="532"/>
      <c r="O1900" s="350"/>
      <c r="P1900" s="464"/>
      <c r="Q1900" s="464"/>
      <c r="R1900" s="464"/>
      <c r="S1900" s="464"/>
      <c r="T1900" s="464"/>
      <c r="U1900" s="464"/>
      <c r="V1900" s="464"/>
    </row>
    <row r="1901" spans="1:22">
      <c r="A1901" s="531"/>
      <c r="B1901" s="532"/>
      <c r="C1901" s="350"/>
      <c r="D1901" s="350"/>
      <c r="E1901" s="533"/>
      <c r="F1901" s="533"/>
      <c r="G1901" s="533"/>
      <c r="H1901" s="533"/>
      <c r="I1901" s="533"/>
      <c r="J1901" s="533"/>
      <c r="K1901" s="533"/>
      <c r="L1901" s="533"/>
      <c r="M1901" s="533"/>
      <c r="N1901" s="532"/>
      <c r="O1901" s="350"/>
      <c r="P1901" s="464"/>
      <c r="Q1901" s="464"/>
      <c r="R1901" s="464"/>
      <c r="S1901" s="464"/>
      <c r="T1901" s="464"/>
      <c r="U1901" s="464"/>
      <c r="V1901" s="464"/>
    </row>
    <row r="1902" spans="1:22">
      <c r="A1902" s="531"/>
      <c r="B1902" s="532"/>
      <c r="C1902" s="350"/>
      <c r="D1902" s="350"/>
      <c r="E1902" s="533"/>
      <c r="F1902" s="533"/>
      <c r="G1902" s="533"/>
      <c r="H1902" s="533"/>
      <c r="I1902" s="533"/>
      <c r="J1902" s="533"/>
      <c r="K1902" s="533"/>
      <c r="L1902" s="533"/>
      <c r="M1902" s="533"/>
      <c r="N1902" s="532"/>
      <c r="O1902" s="350"/>
      <c r="P1902" s="464"/>
      <c r="Q1902" s="464"/>
      <c r="R1902" s="464"/>
      <c r="S1902" s="464"/>
      <c r="T1902" s="464"/>
      <c r="U1902" s="464"/>
      <c r="V1902" s="464"/>
    </row>
    <row r="1903" spans="1:22">
      <c r="A1903" s="531"/>
      <c r="B1903" s="532"/>
      <c r="C1903" s="350"/>
      <c r="D1903" s="350"/>
      <c r="E1903" s="533"/>
      <c r="F1903" s="533"/>
      <c r="G1903" s="533"/>
      <c r="H1903" s="533"/>
      <c r="I1903" s="533"/>
      <c r="J1903" s="533"/>
      <c r="K1903" s="533"/>
      <c r="L1903" s="533"/>
      <c r="M1903" s="533"/>
      <c r="N1903" s="532"/>
      <c r="O1903" s="350"/>
      <c r="P1903" s="464"/>
      <c r="Q1903" s="464"/>
      <c r="R1903" s="464"/>
      <c r="S1903" s="464"/>
      <c r="T1903" s="464"/>
      <c r="U1903" s="464"/>
      <c r="V1903" s="464"/>
    </row>
    <row r="1904" spans="1:22">
      <c r="A1904" s="531"/>
      <c r="B1904" s="532"/>
      <c r="C1904" s="350"/>
      <c r="D1904" s="350"/>
      <c r="E1904" s="533"/>
      <c r="F1904" s="533"/>
      <c r="G1904" s="533"/>
      <c r="H1904" s="533"/>
      <c r="I1904" s="533"/>
      <c r="J1904" s="533"/>
      <c r="K1904" s="533"/>
      <c r="L1904" s="533"/>
      <c r="M1904" s="533"/>
      <c r="N1904" s="532"/>
      <c r="O1904" s="350"/>
      <c r="P1904" s="464"/>
      <c r="Q1904" s="464"/>
      <c r="R1904" s="464"/>
      <c r="S1904" s="464"/>
      <c r="T1904" s="464"/>
      <c r="U1904" s="464"/>
      <c r="V1904" s="464"/>
    </row>
    <row r="1905" spans="1:22">
      <c r="A1905" s="531"/>
      <c r="B1905" s="532"/>
      <c r="C1905" s="350"/>
      <c r="D1905" s="350"/>
      <c r="E1905" s="533"/>
      <c r="F1905" s="533"/>
      <c r="G1905" s="533"/>
      <c r="H1905" s="533"/>
      <c r="I1905" s="533"/>
      <c r="J1905" s="533"/>
      <c r="K1905" s="533"/>
      <c r="L1905" s="533"/>
      <c r="M1905" s="533"/>
      <c r="N1905" s="532"/>
      <c r="O1905" s="350"/>
      <c r="P1905" s="464"/>
      <c r="Q1905" s="464"/>
      <c r="R1905" s="464"/>
      <c r="S1905" s="464"/>
      <c r="T1905" s="464"/>
      <c r="U1905" s="464"/>
      <c r="V1905" s="464"/>
    </row>
    <row r="1906" spans="1:22">
      <c r="A1906" s="531"/>
      <c r="B1906" s="532"/>
      <c r="C1906" s="350"/>
      <c r="D1906" s="350"/>
      <c r="E1906" s="533"/>
      <c r="F1906" s="533"/>
      <c r="G1906" s="533"/>
      <c r="H1906" s="533"/>
      <c r="I1906" s="533"/>
      <c r="J1906" s="533"/>
      <c r="K1906" s="533"/>
      <c r="L1906" s="533"/>
      <c r="M1906" s="533"/>
      <c r="N1906" s="532"/>
      <c r="O1906" s="350"/>
      <c r="P1906" s="464"/>
      <c r="Q1906" s="464"/>
      <c r="R1906" s="464"/>
      <c r="S1906" s="464"/>
      <c r="T1906" s="464"/>
      <c r="U1906" s="464"/>
      <c r="V1906" s="464"/>
    </row>
    <row r="1907" spans="1:22">
      <c r="A1907" s="531"/>
      <c r="B1907" s="532"/>
      <c r="C1907" s="350"/>
      <c r="D1907" s="350"/>
      <c r="E1907" s="533"/>
      <c r="F1907" s="533"/>
      <c r="G1907" s="533"/>
      <c r="H1907" s="533"/>
      <c r="I1907" s="533"/>
      <c r="J1907" s="533"/>
      <c r="K1907" s="533"/>
      <c r="L1907" s="533"/>
      <c r="M1907" s="533"/>
      <c r="N1907" s="532"/>
      <c r="O1907" s="350"/>
      <c r="P1907" s="464"/>
      <c r="Q1907" s="464"/>
      <c r="R1907" s="464"/>
      <c r="S1907" s="464"/>
      <c r="T1907" s="464"/>
      <c r="U1907" s="464"/>
      <c r="V1907" s="464"/>
    </row>
    <row r="1908" spans="1:22">
      <c r="A1908" s="531"/>
      <c r="B1908" s="532"/>
      <c r="C1908" s="350"/>
      <c r="D1908" s="350"/>
      <c r="E1908" s="533"/>
      <c r="F1908" s="533"/>
      <c r="G1908" s="533"/>
      <c r="H1908" s="533"/>
      <c r="I1908" s="533"/>
      <c r="J1908" s="533"/>
      <c r="K1908" s="533"/>
      <c r="L1908" s="533"/>
      <c r="M1908" s="533"/>
      <c r="N1908" s="532"/>
      <c r="O1908" s="350"/>
      <c r="P1908" s="464"/>
      <c r="Q1908" s="464"/>
      <c r="R1908" s="464"/>
      <c r="S1908" s="464"/>
      <c r="T1908" s="464"/>
      <c r="U1908" s="464"/>
      <c r="V1908" s="464"/>
    </row>
    <row r="1909" spans="1:22">
      <c r="A1909" s="531"/>
      <c r="B1909" s="532"/>
      <c r="C1909" s="350"/>
      <c r="D1909" s="350"/>
      <c r="E1909" s="533"/>
      <c r="F1909" s="533"/>
      <c r="G1909" s="533"/>
      <c r="H1909" s="533"/>
      <c r="I1909" s="533"/>
      <c r="J1909" s="533"/>
      <c r="K1909" s="533"/>
      <c r="L1909" s="533"/>
      <c r="M1909" s="533"/>
      <c r="N1909" s="532"/>
      <c r="O1909" s="350"/>
      <c r="P1909" s="464"/>
      <c r="Q1909" s="464"/>
      <c r="R1909" s="464"/>
      <c r="S1909" s="464"/>
      <c r="T1909" s="464"/>
      <c r="U1909" s="464"/>
      <c r="V1909" s="464"/>
    </row>
    <row r="1910" spans="1:22">
      <c r="A1910" s="531"/>
      <c r="B1910" s="532"/>
      <c r="C1910" s="350"/>
      <c r="D1910" s="350"/>
      <c r="E1910" s="533"/>
      <c r="F1910" s="533"/>
      <c r="G1910" s="533"/>
      <c r="H1910" s="533"/>
      <c r="I1910" s="533"/>
      <c r="J1910" s="533"/>
      <c r="K1910" s="533"/>
      <c r="L1910" s="533"/>
      <c r="M1910" s="533"/>
      <c r="N1910" s="532"/>
      <c r="O1910" s="350"/>
      <c r="P1910" s="464"/>
      <c r="Q1910" s="464"/>
      <c r="R1910" s="464"/>
      <c r="S1910" s="464"/>
      <c r="T1910" s="464"/>
      <c r="U1910" s="464"/>
      <c r="V1910" s="464"/>
    </row>
    <row r="1911" spans="1:22">
      <c r="A1911" s="531"/>
      <c r="B1911" s="532"/>
      <c r="C1911" s="350"/>
      <c r="D1911" s="350"/>
      <c r="E1911" s="533"/>
      <c r="F1911" s="533"/>
      <c r="G1911" s="533"/>
      <c r="H1911" s="533"/>
      <c r="I1911" s="533"/>
      <c r="J1911" s="533"/>
      <c r="K1911" s="533"/>
      <c r="L1911" s="533"/>
      <c r="M1911" s="533"/>
      <c r="N1911" s="532"/>
      <c r="O1911" s="350"/>
      <c r="P1911" s="464"/>
      <c r="Q1911" s="464"/>
      <c r="R1911" s="464"/>
      <c r="S1911" s="464"/>
      <c r="T1911" s="464"/>
      <c r="U1911" s="464"/>
      <c r="V1911" s="464"/>
    </row>
    <row r="1912" spans="1:22">
      <c r="A1912" s="531"/>
      <c r="B1912" s="532"/>
      <c r="C1912" s="350"/>
      <c r="D1912" s="350"/>
      <c r="E1912" s="533"/>
      <c r="F1912" s="533"/>
      <c r="G1912" s="533"/>
      <c r="H1912" s="533"/>
      <c r="I1912" s="533"/>
      <c r="J1912" s="533"/>
      <c r="K1912" s="533"/>
      <c r="L1912" s="533"/>
      <c r="M1912" s="533"/>
      <c r="N1912" s="532"/>
      <c r="O1912" s="350"/>
      <c r="P1912" s="464"/>
      <c r="Q1912" s="464"/>
      <c r="R1912" s="464"/>
      <c r="S1912" s="464"/>
      <c r="T1912" s="464"/>
      <c r="U1912" s="464"/>
      <c r="V1912" s="464"/>
    </row>
    <row r="1913" spans="1:22">
      <c r="A1913" s="531"/>
      <c r="B1913" s="532"/>
      <c r="C1913" s="350"/>
      <c r="D1913" s="350"/>
      <c r="E1913" s="533"/>
      <c r="F1913" s="533"/>
      <c r="G1913" s="533"/>
      <c r="H1913" s="533"/>
      <c r="I1913" s="533"/>
      <c r="J1913" s="533"/>
      <c r="K1913" s="533"/>
      <c r="L1913" s="533"/>
      <c r="M1913" s="533"/>
      <c r="N1913" s="532"/>
      <c r="O1913" s="350"/>
      <c r="P1913" s="464"/>
      <c r="Q1913" s="464"/>
      <c r="R1913" s="464"/>
      <c r="S1913" s="464"/>
      <c r="T1913" s="464"/>
      <c r="U1913" s="464"/>
      <c r="V1913" s="464"/>
    </row>
    <row r="1914" spans="1:22">
      <c r="A1914" s="531"/>
      <c r="B1914" s="532"/>
      <c r="C1914" s="350"/>
      <c r="D1914" s="350"/>
      <c r="E1914" s="533"/>
      <c r="F1914" s="533"/>
      <c r="G1914" s="533"/>
      <c r="H1914" s="533"/>
      <c r="I1914" s="533"/>
      <c r="J1914" s="533"/>
      <c r="K1914" s="533"/>
      <c r="L1914" s="533"/>
      <c r="M1914" s="533"/>
      <c r="N1914" s="532"/>
      <c r="O1914" s="350"/>
      <c r="P1914" s="464"/>
      <c r="Q1914" s="464"/>
      <c r="R1914" s="464"/>
      <c r="S1914" s="464"/>
      <c r="T1914" s="464"/>
      <c r="U1914" s="464"/>
      <c r="V1914" s="464"/>
    </row>
    <row r="1915" spans="1:22">
      <c r="A1915" s="531"/>
      <c r="B1915" s="532"/>
      <c r="C1915" s="350"/>
      <c r="D1915" s="350"/>
      <c r="E1915" s="533"/>
      <c r="F1915" s="533"/>
      <c r="G1915" s="533"/>
      <c r="H1915" s="533"/>
      <c r="I1915" s="533"/>
      <c r="J1915" s="533"/>
      <c r="K1915" s="533"/>
      <c r="L1915" s="533"/>
      <c r="M1915" s="533"/>
      <c r="N1915" s="532"/>
      <c r="O1915" s="350"/>
      <c r="P1915" s="464"/>
      <c r="Q1915" s="464"/>
      <c r="R1915" s="464"/>
      <c r="S1915" s="464"/>
      <c r="T1915" s="464"/>
      <c r="U1915" s="464"/>
      <c r="V1915" s="464"/>
    </row>
    <row r="1916" spans="1:22">
      <c r="A1916" s="531"/>
      <c r="B1916" s="532"/>
      <c r="C1916" s="350"/>
      <c r="D1916" s="350"/>
      <c r="E1916" s="533"/>
      <c r="F1916" s="533"/>
      <c r="G1916" s="533"/>
      <c r="H1916" s="533"/>
      <c r="I1916" s="533"/>
      <c r="J1916" s="533"/>
      <c r="K1916" s="533"/>
      <c r="L1916" s="533"/>
      <c r="M1916" s="533"/>
      <c r="N1916" s="532"/>
      <c r="O1916" s="350"/>
      <c r="P1916" s="464"/>
      <c r="Q1916" s="464"/>
      <c r="R1916" s="464"/>
      <c r="S1916" s="464"/>
      <c r="T1916" s="464"/>
      <c r="U1916" s="464"/>
      <c r="V1916" s="464"/>
    </row>
    <row r="1917" spans="1:22">
      <c r="A1917" s="531"/>
      <c r="B1917" s="532"/>
      <c r="C1917" s="350"/>
      <c r="D1917" s="350"/>
      <c r="E1917" s="533"/>
      <c r="F1917" s="533"/>
      <c r="G1917" s="533"/>
      <c r="H1917" s="533"/>
      <c r="I1917" s="533"/>
      <c r="J1917" s="533"/>
      <c r="K1917" s="533"/>
      <c r="L1917" s="533"/>
      <c r="M1917" s="533"/>
      <c r="N1917" s="532"/>
      <c r="O1917" s="350"/>
      <c r="P1917" s="464"/>
      <c r="Q1917" s="464"/>
      <c r="R1917" s="464"/>
      <c r="S1917" s="464"/>
      <c r="T1917" s="464"/>
      <c r="U1917" s="464"/>
      <c r="V1917" s="464"/>
    </row>
    <row r="1918" spans="1:22">
      <c r="A1918" s="531"/>
      <c r="B1918" s="532"/>
      <c r="C1918" s="350"/>
      <c r="D1918" s="350"/>
      <c r="E1918" s="533"/>
      <c r="F1918" s="533"/>
      <c r="G1918" s="533"/>
      <c r="H1918" s="533"/>
      <c r="I1918" s="533"/>
      <c r="J1918" s="533"/>
      <c r="K1918" s="533"/>
      <c r="L1918" s="533"/>
      <c r="M1918" s="533"/>
      <c r="N1918" s="532"/>
      <c r="O1918" s="350"/>
      <c r="P1918" s="464"/>
      <c r="Q1918" s="464"/>
      <c r="R1918" s="464"/>
      <c r="S1918" s="464"/>
      <c r="T1918" s="464"/>
      <c r="U1918" s="464"/>
      <c r="V1918" s="464"/>
    </row>
    <row r="1919" spans="1:22">
      <c r="A1919" s="531"/>
      <c r="B1919" s="532"/>
      <c r="C1919" s="350"/>
      <c r="D1919" s="350"/>
      <c r="E1919" s="533"/>
      <c r="F1919" s="533"/>
      <c r="G1919" s="533"/>
      <c r="H1919" s="533"/>
      <c r="I1919" s="533"/>
      <c r="J1919" s="533"/>
      <c r="K1919" s="533"/>
      <c r="L1919" s="533"/>
      <c r="M1919" s="533"/>
      <c r="N1919" s="532"/>
      <c r="O1919" s="350"/>
      <c r="P1919" s="464"/>
      <c r="Q1919" s="464"/>
      <c r="R1919" s="464"/>
      <c r="S1919" s="464"/>
      <c r="T1919" s="464"/>
      <c r="U1919" s="464"/>
      <c r="V1919" s="464"/>
    </row>
    <row r="1920" spans="1:22">
      <c r="A1920" s="531"/>
      <c r="B1920" s="532"/>
      <c r="C1920" s="350"/>
      <c r="D1920" s="350"/>
      <c r="E1920" s="533"/>
      <c r="F1920" s="533"/>
      <c r="G1920" s="533"/>
      <c r="H1920" s="533"/>
      <c r="I1920" s="533"/>
      <c r="J1920" s="533"/>
      <c r="K1920" s="533"/>
      <c r="L1920" s="533"/>
      <c r="M1920" s="533"/>
      <c r="N1920" s="532"/>
      <c r="O1920" s="350"/>
      <c r="P1920" s="464"/>
      <c r="Q1920" s="464"/>
      <c r="R1920" s="464"/>
      <c r="S1920" s="464"/>
      <c r="T1920" s="464"/>
      <c r="U1920" s="464"/>
      <c r="V1920" s="464"/>
    </row>
    <row r="1921" spans="1:22">
      <c r="A1921" s="531"/>
      <c r="B1921" s="532"/>
      <c r="C1921" s="350"/>
      <c r="D1921" s="350"/>
      <c r="E1921" s="533"/>
      <c r="F1921" s="533"/>
      <c r="G1921" s="533"/>
      <c r="H1921" s="533"/>
      <c r="I1921" s="533"/>
      <c r="J1921" s="533"/>
      <c r="K1921" s="533"/>
      <c r="L1921" s="533"/>
      <c r="M1921" s="533"/>
      <c r="N1921" s="532"/>
      <c r="O1921" s="350"/>
      <c r="P1921" s="464"/>
      <c r="Q1921" s="464"/>
      <c r="R1921" s="464"/>
      <c r="S1921" s="464"/>
      <c r="T1921" s="464"/>
      <c r="U1921" s="464"/>
      <c r="V1921" s="464"/>
    </row>
    <row r="1922" spans="1:22">
      <c r="A1922" s="531"/>
      <c r="B1922" s="532"/>
      <c r="C1922" s="350"/>
      <c r="D1922" s="350"/>
      <c r="E1922" s="533"/>
      <c r="F1922" s="533"/>
      <c r="G1922" s="533"/>
      <c r="H1922" s="533"/>
      <c r="I1922" s="533"/>
      <c r="J1922" s="533"/>
      <c r="K1922" s="533"/>
      <c r="L1922" s="533"/>
      <c r="M1922" s="533"/>
      <c r="N1922" s="532"/>
      <c r="O1922" s="350"/>
      <c r="P1922" s="464"/>
      <c r="Q1922" s="464"/>
      <c r="R1922" s="464"/>
      <c r="S1922" s="464"/>
      <c r="T1922" s="464"/>
      <c r="U1922" s="464"/>
      <c r="V1922" s="464"/>
    </row>
    <row r="1923" spans="1:22">
      <c r="A1923" s="531"/>
      <c r="B1923" s="532"/>
      <c r="C1923" s="350"/>
      <c r="D1923" s="350"/>
      <c r="E1923" s="533"/>
      <c r="F1923" s="533"/>
      <c r="G1923" s="533"/>
      <c r="H1923" s="533"/>
      <c r="I1923" s="533"/>
      <c r="J1923" s="533"/>
      <c r="K1923" s="533"/>
      <c r="L1923" s="533"/>
      <c r="M1923" s="533"/>
      <c r="N1923" s="532"/>
      <c r="O1923" s="350"/>
      <c r="P1923" s="464"/>
      <c r="Q1923" s="464"/>
      <c r="R1923" s="464"/>
      <c r="S1923" s="464"/>
      <c r="T1923" s="464"/>
      <c r="U1923" s="464"/>
      <c r="V1923" s="464"/>
    </row>
    <row r="1924" spans="1:22">
      <c r="A1924" s="531"/>
      <c r="B1924" s="532"/>
      <c r="C1924" s="350"/>
      <c r="D1924" s="350"/>
      <c r="E1924" s="533"/>
      <c r="F1924" s="533"/>
      <c r="G1924" s="533"/>
      <c r="H1924" s="533"/>
      <c r="I1924" s="533"/>
      <c r="J1924" s="533"/>
      <c r="K1924" s="533"/>
      <c r="L1924" s="533"/>
      <c r="M1924" s="533"/>
      <c r="N1924" s="532"/>
      <c r="O1924" s="350"/>
      <c r="P1924" s="464"/>
      <c r="Q1924" s="464"/>
      <c r="R1924" s="464"/>
      <c r="S1924" s="464"/>
      <c r="T1924" s="464"/>
      <c r="U1924" s="464"/>
      <c r="V1924" s="464"/>
    </row>
    <row r="1925" spans="1:22">
      <c r="A1925" s="531"/>
      <c r="B1925" s="532"/>
      <c r="C1925" s="350"/>
      <c r="D1925" s="350"/>
      <c r="E1925" s="533"/>
      <c r="F1925" s="533"/>
      <c r="G1925" s="533"/>
      <c r="H1925" s="533"/>
      <c r="I1925" s="533"/>
      <c r="J1925" s="533"/>
      <c r="K1925" s="533"/>
      <c r="L1925" s="533"/>
      <c r="M1925" s="533"/>
      <c r="N1925" s="532"/>
      <c r="O1925" s="350"/>
      <c r="P1925" s="464"/>
      <c r="Q1925" s="464"/>
      <c r="R1925" s="464"/>
      <c r="S1925" s="464"/>
      <c r="T1925" s="464"/>
      <c r="U1925" s="464"/>
      <c r="V1925" s="464"/>
    </row>
    <row r="1926" spans="1:22">
      <c r="A1926" s="531"/>
      <c r="B1926" s="532"/>
      <c r="C1926" s="350"/>
      <c r="D1926" s="350"/>
      <c r="E1926" s="533"/>
      <c r="F1926" s="533"/>
      <c r="G1926" s="533"/>
      <c r="H1926" s="533"/>
      <c r="I1926" s="533"/>
      <c r="J1926" s="533"/>
      <c r="K1926" s="533"/>
      <c r="L1926" s="533"/>
      <c r="M1926" s="533"/>
      <c r="N1926" s="532"/>
      <c r="O1926" s="350"/>
      <c r="P1926" s="464"/>
      <c r="Q1926" s="464"/>
      <c r="R1926" s="464"/>
      <c r="S1926" s="464"/>
      <c r="T1926" s="464"/>
      <c r="U1926" s="464"/>
      <c r="V1926" s="464"/>
    </row>
    <row r="1927" spans="1:22">
      <c r="A1927" s="531"/>
      <c r="B1927" s="532"/>
      <c r="C1927" s="350"/>
      <c r="D1927" s="350"/>
      <c r="E1927" s="533"/>
      <c r="F1927" s="533"/>
      <c r="G1927" s="533"/>
      <c r="H1927" s="533"/>
      <c r="I1927" s="533"/>
      <c r="J1927" s="533"/>
      <c r="K1927" s="533"/>
      <c r="L1927" s="533"/>
      <c r="M1927" s="533"/>
      <c r="N1927" s="532"/>
      <c r="O1927" s="350"/>
      <c r="P1927" s="464"/>
      <c r="Q1927" s="464"/>
      <c r="R1927" s="464"/>
      <c r="S1927" s="464"/>
      <c r="T1927" s="464"/>
      <c r="U1927" s="464"/>
      <c r="V1927" s="464"/>
    </row>
    <row r="1928" spans="1:22">
      <c r="A1928" s="531"/>
      <c r="B1928" s="532"/>
      <c r="C1928" s="350"/>
      <c r="D1928" s="350"/>
      <c r="E1928" s="533"/>
      <c r="F1928" s="533"/>
      <c r="G1928" s="533"/>
      <c r="H1928" s="533"/>
      <c r="I1928" s="533"/>
      <c r="J1928" s="533"/>
      <c r="K1928" s="533"/>
      <c r="L1928" s="533"/>
      <c r="M1928" s="533"/>
      <c r="N1928" s="532"/>
      <c r="O1928" s="350"/>
      <c r="P1928" s="464"/>
      <c r="Q1928" s="464"/>
      <c r="R1928" s="464"/>
      <c r="S1928" s="464"/>
      <c r="T1928" s="464"/>
      <c r="U1928" s="464"/>
      <c r="V1928" s="464"/>
    </row>
    <row r="1929" spans="1:22">
      <c r="A1929" s="531"/>
      <c r="B1929" s="532"/>
      <c r="C1929" s="350"/>
      <c r="D1929" s="350"/>
      <c r="E1929" s="533"/>
      <c r="F1929" s="533"/>
      <c r="G1929" s="533"/>
      <c r="H1929" s="533"/>
      <c r="I1929" s="533"/>
      <c r="J1929" s="533"/>
      <c r="K1929" s="533"/>
      <c r="L1929" s="533"/>
      <c r="M1929" s="533"/>
      <c r="N1929" s="532"/>
      <c r="O1929" s="350"/>
      <c r="P1929" s="464"/>
      <c r="Q1929" s="464"/>
      <c r="R1929" s="464"/>
      <c r="S1929" s="464"/>
      <c r="T1929" s="464"/>
      <c r="U1929" s="464"/>
      <c r="V1929" s="464"/>
    </row>
    <row r="1930" spans="1:22">
      <c r="A1930" s="531"/>
      <c r="B1930" s="532"/>
      <c r="C1930" s="350"/>
      <c r="D1930" s="350"/>
      <c r="E1930" s="533"/>
      <c r="F1930" s="533"/>
      <c r="G1930" s="533"/>
      <c r="H1930" s="533"/>
      <c r="I1930" s="533"/>
      <c r="J1930" s="533"/>
      <c r="K1930" s="533"/>
      <c r="L1930" s="533"/>
      <c r="M1930" s="533"/>
      <c r="N1930" s="532"/>
      <c r="O1930" s="350"/>
      <c r="P1930" s="464"/>
      <c r="Q1930" s="464"/>
      <c r="R1930" s="464"/>
      <c r="S1930" s="464"/>
      <c r="T1930" s="464"/>
      <c r="U1930" s="464"/>
      <c r="V1930" s="464"/>
    </row>
    <row r="1931" spans="1:22">
      <c r="A1931" s="531"/>
      <c r="B1931" s="532"/>
      <c r="C1931" s="350"/>
      <c r="D1931" s="350"/>
      <c r="E1931" s="533"/>
      <c r="F1931" s="533"/>
      <c r="G1931" s="533"/>
      <c r="H1931" s="533"/>
      <c r="I1931" s="533"/>
      <c r="J1931" s="533"/>
      <c r="K1931" s="533"/>
      <c r="L1931" s="533"/>
      <c r="M1931" s="533"/>
      <c r="N1931" s="532"/>
      <c r="O1931" s="350"/>
      <c r="P1931" s="464"/>
      <c r="Q1931" s="464"/>
      <c r="R1931" s="464"/>
      <c r="S1931" s="464"/>
      <c r="T1931" s="464"/>
      <c r="U1931" s="464"/>
      <c r="V1931" s="464"/>
    </row>
    <row r="1932" spans="1:22">
      <c r="A1932" s="531"/>
      <c r="B1932" s="532"/>
      <c r="C1932" s="350"/>
      <c r="D1932" s="350"/>
      <c r="E1932" s="533"/>
      <c r="F1932" s="533"/>
      <c r="G1932" s="533"/>
      <c r="H1932" s="533"/>
      <c r="I1932" s="533"/>
      <c r="J1932" s="533"/>
      <c r="K1932" s="533"/>
      <c r="L1932" s="533"/>
      <c r="M1932" s="533"/>
      <c r="N1932" s="532"/>
      <c r="O1932" s="350"/>
      <c r="P1932" s="464"/>
      <c r="Q1932" s="464"/>
      <c r="R1932" s="464"/>
      <c r="S1932" s="464"/>
      <c r="T1932" s="464"/>
      <c r="U1932" s="464"/>
      <c r="V1932" s="464"/>
    </row>
    <row r="1933" spans="1:22">
      <c r="A1933" s="531"/>
      <c r="B1933" s="532"/>
      <c r="C1933" s="350"/>
      <c r="D1933" s="350"/>
      <c r="E1933" s="533"/>
      <c r="F1933" s="533"/>
      <c r="G1933" s="533"/>
      <c r="H1933" s="533"/>
      <c r="I1933" s="533"/>
      <c r="J1933" s="533"/>
      <c r="K1933" s="533"/>
      <c r="L1933" s="533"/>
      <c r="M1933" s="533"/>
      <c r="N1933" s="532"/>
      <c r="O1933" s="350"/>
      <c r="P1933" s="464"/>
      <c r="Q1933" s="464"/>
      <c r="R1933" s="464"/>
      <c r="S1933" s="464"/>
      <c r="T1933" s="464"/>
      <c r="U1933" s="464"/>
      <c r="V1933" s="464"/>
    </row>
    <row r="1934" spans="1:22">
      <c r="A1934" s="531"/>
      <c r="B1934" s="532"/>
      <c r="C1934" s="350"/>
      <c r="D1934" s="350"/>
      <c r="E1934" s="533"/>
      <c r="F1934" s="533"/>
      <c r="G1934" s="533"/>
      <c r="H1934" s="533"/>
      <c r="I1934" s="533"/>
      <c r="J1934" s="533"/>
      <c r="K1934" s="533"/>
      <c r="L1934" s="533"/>
      <c r="M1934" s="533"/>
      <c r="N1934" s="532"/>
      <c r="O1934" s="350"/>
      <c r="P1934" s="464"/>
      <c r="Q1934" s="464"/>
      <c r="R1934" s="464"/>
      <c r="S1934" s="464"/>
      <c r="T1934" s="464"/>
      <c r="U1934" s="464"/>
      <c r="V1934" s="464"/>
    </row>
    <row r="1935" spans="1:22">
      <c r="A1935" s="531"/>
      <c r="B1935" s="532"/>
      <c r="C1935" s="350"/>
      <c r="D1935" s="350"/>
      <c r="E1935" s="533"/>
      <c r="F1935" s="533"/>
      <c r="G1935" s="533"/>
      <c r="H1935" s="533"/>
      <c r="I1935" s="533"/>
      <c r="J1935" s="533"/>
      <c r="K1935" s="533"/>
      <c r="L1935" s="533"/>
      <c r="M1935" s="533"/>
      <c r="N1935" s="532"/>
      <c r="O1935" s="350"/>
      <c r="P1935" s="464"/>
      <c r="Q1935" s="464"/>
      <c r="R1935" s="464"/>
      <c r="S1935" s="464"/>
      <c r="T1935" s="464"/>
      <c r="U1935" s="464"/>
      <c r="V1935" s="464"/>
    </row>
    <row r="1936" spans="1:22">
      <c r="A1936" s="531"/>
      <c r="B1936" s="532"/>
      <c r="C1936" s="350"/>
      <c r="D1936" s="350"/>
      <c r="E1936" s="533"/>
      <c r="F1936" s="533"/>
      <c r="G1936" s="533"/>
      <c r="H1936" s="533"/>
      <c r="I1936" s="533"/>
      <c r="J1936" s="533"/>
      <c r="K1936" s="533"/>
      <c r="L1936" s="533"/>
      <c r="M1936" s="533"/>
      <c r="N1936" s="532"/>
      <c r="O1936" s="350"/>
      <c r="P1936" s="464"/>
      <c r="Q1936" s="464"/>
      <c r="R1936" s="464"/>
      <c r="S1936" s="464"/>
      <c r="T1936" s="464"/>
      <c r="U1936" s="464"/>
      <c r="V1936" s="464"/>
    </row>
    <row r="1937" spans="1:22">
      <c r="A1937" s="531"/>
      <c r="B1937" s="532"/>
      <c r="C1937" s="350"/>
      <c r="D1937" s="350"/>
      <c r="E1937" s="533"/>
      <c r="F1937" s="533"/>
      <c r="G1937" s="533"/>
      <c r="H1937" s="533"/>
      <c r="I1937" s="533"/>
      <c r="J1937" s="533"/>
      <c r="K1937" s="533"/>
      <c r="L1937" s="533"/>
      <c r="M1937" s="533"/>
      <c r="N1937" s="532"/>
      <c r="O1937" s="350"/>
      <c r="P1937" s="464"/>
      <c r="Q1937" s="464"/>
      <c r="R1937" s="464"/>
      <c r="S1937" s="464"/>
      <c r="T1937" s="464"/>
      <c r="U1937" s="464"/>
      <c r="V1937" s="464"/>
    </row>
    <row r="1938" spans="1:22">
      <c r="A1938" s="531"/>
      <c r="B1938" s="532"/>
      <c r="C1938" s="350"/>
      <c r="D1938" s="350"/>
      <c r="E1938" s="533"/>
      <c r="F1938" s="533"/>
      <c r="G1938" s="533"/>
      <c r="H1938" s="533"/>
      <c r="I1938" s="533"/>
      <c r="J1938" s="533"/>
      <c r="K1938" s="533"/>
      <c r="L1938" s="533"/>
      <c r="M1938" s="533"/>
      <c r="N1938" s="532"/>
      <c r="O1938" s="350"/>
      <c r="P1938" s="464"/>
      <c r="Q1938" s="464"/>
      <c r="R1938" s="464"/>
      <c r="S1938" s="464"/>
      <c r="T1938" s="464"/>
      <c r="U1938" s="464"/>
      <c r="V1938" s="464"/>
    </row>
    <row r="1939" spans="1:22">
      <c r="A1939" s="531"/>
      <c r="B1939" s="532"/>
      <c r="C1939" s="350"/>
      <c r="D1939" s="350"/>
      <c r="E1939" s="533"/>
      <c r="F1939" s="533"/>
      <c r="G1939" s="533"/>
      <c r="H1939" s="533"/>
      <c r="I1939" s="533"/>
      <c r="J1939" s="533"/>
      <c r="K1939" s="533"/>
      <c r="L1939" s="533"/>
      <c r="M1939" s="533"/>
      <c r="N1939" s="532"/>
      <c r="O1939" s="350"/>
      <c r="P1939" s="464"/>
      <c r="Q1939" s="464"/>
      <c r="R1939" s="464"/>
      <c r="S1939" s="464"/>
      <c r="T1939" s="464"/>
      <c r="U1939" s="464"/>
      <c r="V1939" s="464"/>
    </row>
    <row r="1940" spans="1:22">
      <c r="A1940" s="531"/>
      <c r="B1940" s="532"/>
      <c r="C1940" s="350"/>
      <c r="D1940" s="350"/>
      <c r="E1940" s="533"/>
      <c r="F1940" s="533"/>
      <c r="G1940" s="533"/>
      <c r="H1940" s="533"/>
      <c r="I1940" s="533"/>
      <c r="J1940" s="533"/>
      <c r="K1940" s="533"/>
      <c r="L1940" s="533"/>
      <c r="M1940" s="533"/>
      <c r="N1940" s="532"/>
      <c r="O1940" s="350"/>
      <c r="P1940" s="464"/>
      <c r="Q1940" s="464"/>
      <c r="R1940" s="464"/>
      <c r="S1940" s="464"/>
      <c r="T1940" s="464"/>
      <c r="U1940" s="464"/>
      <c r="V1940" s="464"/>
    </row>
    <row r="1941" spans="1:22">
      <c r="A1941" s="531"/>
      <c r="B1941" s="532"/>
      <c r="C1941" s="350"/>
      <c r="D1941" s="350"/>
      <c r="E1941" s="533"/>
      <c r="F1941" s="533"/>
      <c r="G1941" s="533"/>
      <c r="H1941" s="533"/>
      <c r="I1941" s="533"/>
      <c r="J1941" s="533"/>
      <c r="K1941" s="533"/>
      <c r="L1941" s="533"/>
      <c r="M1941" s="533"/>
      <c r="N1941" s="532"/>
      <c r="O1941" s="350"/>
      <c r="P1941" s="464"/>
      <c r="Q1941" s="464"/>
      <c r="R1941" s="464"/>
      <c r="S1941" s="464"/>
      <c r="T1941" s="464"/>
      <c r="U1941" s="464"/>
      <c r="V1941" s="464"/>
    </row>
    <row r="1942" spans="1:22">
      <c r="A1942" s="531"/>
      <c r="B1942" s="532"/>
      <c r="C1942" s="350"/>
      <c r="D1942" s="350"/>
      <c r="E1942" s="533"/>
      <c r="F1942" s="533"/>
      <c r="G1942" s="533"/>
      <c r="H1942" s="533"/>
      <c r="I1942" s="533"/>
      <c r="J1942" s="533"/>
      <c r="K1942" s="533"/>
      <c r="L1942" s="533"/>
      <c r="M1942" s="533"/>
      <c r="N1942" s="532"/>
      <c r="O1942" s="350"/>
      <c r="P1942" s="464"/>
      <c r="Q1942" s="464"/>
      <c r="R1942" s="464"/>
      <c r="S1942" s="464"/>
      <c r="T1942" s="464"/>
      <c r="U1942" s="464"/>
      <c r="V1942" s="464"/>
    </row>
    <row r="1943" spans="1:22">
      <c r="A1943" s="531"/>
      <c r="B1943" s="532"/>
      <c r="C1943" s="350"/>
      <c r="D1943" s="350"/>
      <c r="E1943" s="533"/>
      <c r="F1943" s="533"/>
      <c r="G1943" s="533"/>
      <c r="H1943" s="533"/>
      <c r="I1943" s="533"/>
      <c r="J1943" s="533"/>
      <c r="K1943" s="533"/>
      <c r="L1943" s="533"/>
      <c r="M1943" s="533"/>
      <c r="N1943" s="532"/>
      <c r="O1943" s="350"/>
      <c r="P1943" s="464"/>
      <c r="Q1943" s="464"/>
      <c r="R1943" s="464"/>
      <c r="S1943" s="464"/>
      <c r="T1943" s="464"/>
      <c r="U1943" s="464"/>
      <c r="V1943" s="464"/>
    </row>
    <row r="1944" spans="1:22">
      <c r="A1944" s="531"/>
      <c r="B1944" s="532"/>
      <c r="C1944" s="350"/>
      <c r="D1944" s="350"/>
      <c r="E1944" s="533"/>
      <c r="F1944" s="533"/>
      <c r="G1944" s="533"/>
      <c r="H1944" s="533"/>
      <c r="I1944" s="533"/>
      <c r="J1944" s="533"/>
      <c r="K1944" s="533"/>
      <c r="L1944" s="533"/>
      <c r="M1944" s="533"/>
      <c r="N1944" s="532"/>
      <c r="O1944" s="350"/>
      <c r="P1944" s="464"/>
      <c r="Q1944" s="464"/>
      <c r="R1944" s="464"/>
      <c r="S1944" s="464"/>
      <c r="T1944" s="464"/>
      <c r="U1944" s="464"/>
      <c r="V1944" s="464"/>
    </row>
    <row r="1945" spans="1:22">
      <c r="A1945" s="531"/>
      <c r="B1945" s="532"/>
      <c r="C1945" s="350"/>
      <c r="D1945" s="350"/>
      <c r="E1945" s="533"/>
      <c r="F1945" s="533"/>
      <c r="G1945" s="533"/>
      <c r="H1945" s="533"/>
      <c r="I1945" s="533"/>
      <c r="J1945" s="533"/>
      <c r="K1945" s="533"/>
      <c r="L1945" s="533"/>
      <c r="M1945" s="533"/>
      <c r="N1945" s="532"/>
      <c r="O1945" s="350"/>
      <c r="P1945" s="464"/>
      <c r="Q1945" s="464"/>
      <c r="R1945" s="464"/>
      <c r="S1945" s="464"/>
      <c r="T1945" s="464"/>
      <c r="U1945" s="464"/>
      <c r="V1945" s="464"/>
    </row>
    <row r="1946" spans="1:22">
      <c r="A1946" s="531"/>
      <c r="B1946" s="532"/>
      <c r="C1946" s="350"/>
      <c r="D1946" s="350"/>
      <c r="E1946" s="533"/>
      <c r="F1946" s="533"/>
      <c r="G1946" s="533"/>
      <c r="H1946" s="533"/>
      <c r="I1946" s="533"/>
      <c r="J1946" s="533"/>
      <c r="K1946" s="533"/>
      <c r="L1946" s="533"/>
      <c r="M1946" s="533"/>
      <c r="N1946" s="532"/>
      <c r="O1946" s="350"/>
      <c r="P1946" s="464"/>
      <c r="Q1946" s="464"/>
      <c r="R1946" s="464"/>
      <c r="S1946" s="464"/>
      <c r="T1946" s="464"/>
      <c r="U1946" s="464"/>
      <c r="V1946" s="464"/>
    </row>
    <row r="1947" spans="1:22">
      <c r="A1947" s="531"/>
      <c r="B1947" s="532"/>
      <c r="C1947" s="350"/>
      <c r="D1947" s="350"/>
      <c r="E1947" s="533"/>
      <c r="F1947" s="533"/>
      <c r="G1947" s="533"/>
      <c r="H1947" s="533"/>
      <c r="I1947" s="533"/>
      <c r="J1947" s="533"/>
      <c r="K1947" s="533"/>
      <c r="L1947" s="533"/>
      <c r="M1947" s="533"/>
      <c r="N1947" s="532"/>
      <c r="O1947" s="350"/>
      <c r="P1947" s="464"/>
      <c r="Q1947" s="464"/>
      <c r="R1947" s="464"/>
      <c r="S1947" s="464"/>
      <c r="T1947" s="464"/>
      <c r="U1947" s="464"/>
      <c r="V1947" s="464"/>
    </row>
    <row r="1948" spans="1:22">
      <c r="A1948" s="531"/>
      <c r="B1948" s="532"/>
      <c r="C1948" s="350"/>
      <c r="D1948" s="350"/>
      <c r="E1948" s="533"/>
      <c r="F1948" s="533"/>
      <c r="G1948" s="533"/>
      <c r="H1948" s="533"/>
      <c r="I1948" s="533"/>
      <c r="J1948" s="533"/>
      <c r="K1948" s="533"/>
      <c r="L1948" s="533"/>
      <c r="M1948" s="533"/>
      <c r="N1948" s="532"/>
      <c r="O1948" s="350"/>
      <c r="P1948" s="464"/>
      <c r="Q1948" s="464"/>
      <c r="R1948" s="464"/>
      <c r="S1948" s="464"/>
      <c r="T1948" s="464"/>
      <c r="U1948" s="464"/>
      <c r="V1948" s="464"/>
    </row>
    <row r="1949" spans="1:22">
      <c r="A1949" s="531"/>
      <c r="B1949" s="532"/>
      <c r="C1949" s="350"/>
      <c r="D1949" s="350"/>
      <c r="E1949" s="533"/>
      <c r="F1949" s="533"/>
      <c r="G1949" s="533"/>
      <c r="H1949" s="533"/>
      <c r="I1949" s="533"/>
      <c r="J1949" s="533"/>
      <c r="K1949" s="533"/>
      <c r="L1949" s="533"/>
      <c r="M1949" s="533"/>
      <c r="N1949" s="532"/>
      <c r="O1949" s="350"/>
      <c r="P1949" s="464"/>
      <c r="Q1949" s="464"/>
      <c r="R1949" s="464"/>
      <c r="S1949" s="464"/>
      <c r="T1949" s="464"/>
      <c r="U1949" s="464"/>
      <c r="V1949" s="464"/>
    </row>
    <row r="1950" spans="1:22">
      <c r="A1950" s="531"/>
      <c r="B1950" s="532"/>
      <c r="C1950" s="350"/>
      <c r="D1950" s="350"/>
      <c r="E1950" s="533"/>
      <c r="F1950" s="533"/>
      <c r="G1950" s="533"/>
      <c r="H1950" s="533"/>
      <c r="I1950" s="533"/>
      <c r="J1950" s="533"/>
      <c r="K1950" s="533"/>
      <c r="L1950" s="533"/>
      <c r="M1950" s="533"/>
      <c r="N1950" s="532"/>
      <c r="O1950" s="350"/>
      <c r="P1950" s="464"/>
      <c r="Q1950" s="464"/>
      <c r="R1950" s="464"/>
      <c r="S1950" s="464"/>
      <c r="T1950" s="464"/>
      <c r="U1950" s="464"/>
      <c r="V1950" s="464"/>
    </row>
    <row r="1951" spans="1:22">
      <c r="A1951" s="531"/>
      <c r="B1951" s="532"/>
      <c r="C1951" s="350"/>
      <c r="D1951" s="350"/>
      <c r="E1951" s="533"/>
      <c r="F1951" s="533"/>
      <c r="G1951" s="533"/>
      <c r="H1951" s="533"/>
      <c r="I1951" s="533"/>
      <c r="J1951" s="533"/>
      <c r="K1951" s="533"/>
      <c r="L1951" s="533"/>
      <c r="M1951" s="533"/>
      <c r="N1951" s="532"/>
      <c r="O1951" s="350"/>
      <c r="P1951" s="464"/>
      <c r="Q1951" s="464"/>
      <c r="R1951" s="464"/>
      <c r="S1951" s="464"/>
      <c r="T1951" s="464"/>
      <c r="U1951" s="464"/>
      <c r="V1951" s="464"/>
    </row>
    <row r="1952" spans="1:22">
      <c r="A1952" s="531"/>
      <c r="B1952" s="532"/>
      <c r="C1952" s="350"/>
      <c r="D1952" s="350"/>
      <c r="E1952" s="533"/>
      <c r="F1952" s="533"/>
      <c r="G1952" s="533"/>
      <c r="H1952" s="533"/>
      <c r="I1952" s="533"/>
      <c r="J1952" s="533"/>
      <c r="K1952" s="533"/>
      <c r="L1952" s="533"/>
      <c r="M1952" s="533"/>
      <c r="N1952" s="532"/>
      <c r="O1952" s="350"/>
      <c r="P1952" s="464"/>
      <c r="Q1952" s="464"/>
      <c r="R1952" s="464"/>
      <c r="S1952" s="464"/>
      <c r="T1952" s="464"/>
      <c r="U1952" s="464"/>
      <c r="V1952" s="464"/>
    </row>
    <row r="1953" spans="1:22">
      <c r="A1953" s="531"/>
      <c r="B1953" s="532"/>
      <c r="C1953" s="350"/>
      <c r="D1953" s="350"/>
      <c r="E1953" s="533"/>
      <c r="F1953" s="533"/>
      <c r="G1953" s="533"/>
      <c r="H1953" s="533"/>
      <c r="I1953" s="533"/>
      <c r="J1953" s="533"/>
      <c r="K1953" s="533"/>
      <c r="L1953" s="533"/>
      <c r="M1953" s="533"/>
      <c r="N1953" s="532"/>
      <c r="O1953" s="350"/>
      <c r="P1953" s="464"/>
      <c r="Q1953" s="464"/>
      <c r="R1953" s="464"/>
      <c r="S1953" s="464"/>
      <c r="T1953" s="464"/>
      <c r="U1953" s="464"/>
      <c r="V1953" s="464"/>
    </row>
    <row r="1954" spans="1:22">
      <c r="A1954" s="531"/>
      <c r="B1954" s="532"/>
      <c r="C1954" s="350"/>
      <c r="D1954" s="350"/>
      <c r="E1954" s="533"/>
      <c r="F1954" s="533"/>
      <c r="G1954" s="533"/>
      <c r="H1954" s="533"/>
      <c r="I1954" s="533"/>
      <c r="J1954" s="533"/>
      <c r="K1954" s="533"/>
      <c r="L1954" s="533"/>
      <c r="M1954" s="533"/>
      <c r="N1954" s="532"/>
      <c r="O1954" s="350"/>
      <c r="P1954" s="464"/>
      <c r="Q1954" s="464"/>
      <c r="R1954" s="464"/>
      <c r="S1954" s="464"/>
      <c r="T1954" s="464"/>
      <c r="U1954" s="464"/>
      <c r="V1954" s="464"/>
    </row>
    <row r="1955" spans="1:22">
      <c r="A1955" s="531"/>
      <c r="B1955" s="532"/>
      <c r="C1955" s="350"/>
      <c r="D1955" s="350"/>
      <c r="E1955" s="533"/>
      <c r="F1955" s="533"/>
      <c r="G1955" s="533"/>
      <c r="H1955" s="533"/>
      <c r="I1955" s="533"/>
      <c r="J1955" s="533"/>
      <c r="K1955" s="533"/>
      <c r="L1955" s="533"/>
      <c r="M1955" s="533"/>
      <c r="N1955" s="532"/>
      <c r="O1955" s="350"/>
      <c r="P1955" s="464"/>
      <c r="Q1955" s="464"/>
      <c r="R1955" s="464"/>
      <c r="S1955" s="464"/>
      <c r="T1955" s="464"/>
      <c r="U1955" s="464"/>
      <c r="V1955" s="464"/>
    </row>
    <row r="1956" spans="1:22">
      <c r="A1956" s="531"/>
      <c r="B1956" s="532"/>
      <c r="C1956" s="350"/>
      <c r="D1956" s="350"/>
      <c r="E1956" s="533"/>
      <c r="F1956" s="533"/>
      <c r="G1956" s="533"/>
      <c r="H1956" s="533"/>
      <c r="I1956" s="533"/>
      <c r="J1956" s="533"/>
      <c r="K1956" s="533"/>
      <c r="L1956" s="533"/>
      <c r="M1956" s="533"/>
      <c r="N1956" s="532"/>
      <c r="O1956" s="350"/>
      <c r="P1956" s="464"/>
      <c r="Q1956" s="464"/>
      <c r="R1956" s="464"/>
      <c r="S1956" s="464"/>
      <c r="T1956" s="464"/>
      <c r="U1956" s="464"/>
      <c r="V1956" s="464"/>
    </row>
    <row r="1957" spans="1:22">
      <c r="A1957" s="531"/>
      <c r="B1957" s="532"/>
      <c r="C1957" s="350"/>
      <c r="D1957" s="350"/>
      <c r="E1957" s="533"/>
      <c r="F1957" s="533"/>
      <c r="G1957" s="533"/>
      <c r="H1957" s="533"/>
      <c r="I1957" s="533"/>
      <c r="J1957" s="533"/>
      <c r="K1957" s="533"/>
      <c r="L1957" s="533"/>
      <c r="M1957" s="533"/>
      <c r="N1957" s="532"/>
      <c r="O1957" s="350"/>
      <c r="P1957" s="464"/>
      <c r="Q1957" s="464"/>
      <c r="R1957" s="464"/>
      <c r="S1957" s="464"/>
      <c r="T1957" s="464"/>
      <c r="U1957" s="464"/>
      <c r="V1957" s="464"/>
    </row>
    <row r="1958" spans="1:22">
      <c r="A1958" s="531"/>
      <c r="B1958" s="532"/>
      <c r="C1958" s="350"/>
      <c r="D1958" s="350"/>
      <c r="E1958" s="533"/>
      <c r="F1958" s="533"/>
      <c r="G1958" s="533"/>
      <c r="H1958" s="533"/>
      <c r="I1958" s="533"/>
      <c r="J1958" s="533"/>
      <c r="K1958" s="533"/>
      <c r="L1958" s="533"/>
      <c r="M1958" s="533"/>
      <c r="N1958" s="532"/>
      <c r="O1958" s="350"/>
      <c r="P1958" s="464"/>
      <c r="Q1958" s="464"/>
      <c r="R1958" s="464"/>
      <c r="S1958" s="464"/>
      <c r="T1958" s="464"/>
      <c r="U1958" s="464"/>
      <c r="V1958" s="464"/>
    </row>
    <row r="1959" spans="1:22">
      <c r="A1959" s="531"/>
      <c r="B1959" s="532"/>
      <c r="C1959" s="350"/>
      <c r="D1959" s="350"/>
      <c r="E1959" s="533"/>
      <c r="F1959" s="533"/>
      <c r="G1959" s="533"/>
      <c r="H1959" s="533"/>
      <c r="I1959" s="533"/>
      <c r="J1959" s="533"/>
      <c r="K1959" s="533"/>
      <c r="L1959" s="533"/>
      <c r="M1959" s="533"/>
      <c r="N1959" s="532"/>
      <c r="O1959" s="350"/>
      <c r="P1959" s="464"/>
      <c r="Q1959" s="464"/>
      <c r="R1959" s="464"/>
      <c r="S1959" s="464"/>
      <c r="T1959" s="464"/>
      <c r="U1959" s="464"/>
      <c r="V1959" s="464"/>
    </row>
    <row r="1960" spans="1:22">
      <c r="A1960" s="531"/>
      <c r="B1960" s="532"/>
      <c r="C1960" s="350"/>
      <c r="D1960" s="350"/>
      <c r="E1960" s="533"/>
      <c r="F1960" s="533"/>
      <c r="G1960" s="533"/>
      <c r="H1960" s="533"/>
      <c r="I1960" s="533"/>
      <c r="J1960" s="533"/>
      <c r="K1960" s="533"/>
      <c r="L1960" s="533"/>
      <c r="M1960" s="533"/>
      <c r="N1960" s="532"/>
      <c r="O1960" s="350"/>
      <c r="P1960" s="464"/>
      <c r="Q1960" s="464"/>
      <c r="R1960" s="464"/>
      <c r="S1960" s="464"/>
      <c r="T1960" s="464"/>
      <c r="U1960" s="464"/>
      <c r="V1960" s="464"/>
    </row>
    <row r="1961" spans="1:22">
      <c r="A1961" s="531"/>
      <c r="B1961" s="532"/>
      <c r="C1961" s="350"/>
      <c r="D1961" s="350"/>
      <c r="E1961" s="533"/>
      <c r="F1961" s="533"/>
      <c r="G1961" s="533"/>
      <c r="H1961" s="533"/>
      <c r="I1961" s="533"/>
      <c r="J1961" s="533"/>
      <c r="K1961" s="533"/>
      <c r="L1961" s="533"/>
      <c r="M1961" s="533"/>
      <c r="N1961" s="532"/>
      <c r="O1961" s="350"/>
      <c r="P1961" s="464"/>
      <c r="Q1961" s="464"/>
      <c r="R1961" s="464"/>
      <c r="S1961" s="464"/>
      <c r="T1961" s="464"/>
      <c r="U1961" s="464"/>
      <c r="V1961" s="464"/>
    </row>
    <row r="1962" spans="1:22">
      <c r="A1962" s="531"/>
      <c r="B1962" s="532"/>
      <c r="C1962" s="350"/>
      <c r="D1962" s="350"/>
      <c r="E1962" s="533"/>
      <c r="F1962" s="533"/>
      <c r="G1962" s="533"/>
      <c r="H1962" s="533"/>
      <c r="I1962" s="533"/>
      <c r="J1962" s="533"/>
      <c r="K1962" s="533"/>
      <c r="L1962" s="533"/>
      <c r="M1962" s="533"/>
      <c r="N1962" s="532"/>
      <c r="O1962" s="350"/>
      <c r="P1962" s="464"/>
      <c r="Q1962" s="464"/>
      <c r="R1962" s="464"/>
      <c r="S1962" s="464"/>
      <c r="T1962" s="464"/>
      <c r="U1962" s="464"/>
      <c r="V1962" s="464"/>
    </row>
    <row r="1963" spans="1:22">
      <c r="A1963" s="531"/>
      <c r="B1963" s="532"/>
      <c r="C1963" s="350"/>
      <c r="D1963" s="350"/>
      <c r="E1963" s="533"/>
      <c r="F1963" s="533"/>
      <c r="G1963" s="533"/>
      <c r="H1963" s="533"/>
      <c r="I1963" s="533"/>
      <c r="J1963" s="533"/>
      <c r="K1963" s="533"/>
      <c r="L1963" s="533"/>
      <c r="M1963" s="533"/>
      <c r="N1963" s="532"/>
      <c r="O1963" s="350"/>
      <c r="P1963" s="464"/>
      <c r="Q1963" s="464"/>
      <c r="R1963" s="464"/>
      <c r="S1963" s="464"/>
      <c r="T1963" s="464"/>
      <c r="U1963" s="464"/>
      <c r="V1963" s="464"/>
    </row>
    <row r="1964" spans="1:22">
      <c r="A1964" s="531"/>
      <c r="B1964" s="532"/>
      <c r="C1964" s="350"/>
      <c r="D1964" s="350"/>
      <c r="E1964" s="533"/>
      <c r="F1964" s="533"/>
      <c r="G1964" s="533"/>
      <c r="H1964" s="533"/>
      <c r="I1964" s="533"/>
      <c r="J1964" s="533"/>
      <c r="K1964" s="533"/>
      <c r="L1964" s="533"/>
      <c r="M1964" s="533"/>
      <c r="N1964" s="532"/>
      <c r="O1964" s="350"/>
      <c r="P1964" s="464"/>
      <c r="Q1964" s="464"/>
      <c r="R1964" s="464"/>
      <c r="S1964" s="464"/>
      <c r="T1964" s="464"/>
      <c r="U1964" s="464"/>
      <c r="V1964" s="464"/>
    </row>
    <row r="1965" spans="1:22">
      <c r="A1965" s="531"/>
      <c r="B1965" s="532"/>
      <c r="C1965" s="350"/>
      <c r="D1965" s="350"/>
      <c r="E1965" s="533"/>
      <c r="F1965" s="533"/>
      <c r="G1965" s="533"/>
      <c r="H1965" s="533"/>
      <c r="I1965" s="533"/>
      <c r="J1965" s="533"/>
      <c r="K1965" s="533"/>
      <c r="L1965" s="533"/>
      <c r="M1965" s="533"/>
      <c r="N1965" s="532"/>
      <c r="O1965" s="350"/>
      <c r="P1965" s="464"/>
      <c r="Q1965" s="464"/>
      <c r="R1965" s="464"/>
      <c r="S1965" s="464"/>
      <c r="T1965" s="464"/>
      <c r="U1965" s="464"/>
      <c r="V1965" s="464"/>
    </row>
    <row r="1966" spans="1:22">
      <c r="A1966" s="531"/>
      <c r="B1966" s="532"/>
      <c r="C1966" s="350"/>
      <c r="D1966" s="350"/>
      <c r="E1966" s="533"/>
      <c r="F1966" s="533"/>
      <c r="G1966" s="533"/>
      <c r="H1966" s="533"/>
      <c r="I1966" s="533"/>
      <c r="J1966" s="533"/>
      <c r="K1966" s="533"/>
      <c r="L1966" s="533"/>
      <c r="M1966" s="533"/>
      <c r="N1966" s="532"/>
      <c r="O1966" s="350"/>
      <c r="P1966" s="464"/>
      <c r="Q1966" s="464"/>
      <c r="R1966" s="464"/>
      <c r="S1966" s="464"/>
      <c r="T1966" s="464"/>
      <c r="U1966" s="464"/>
      <c r="V1966" s="464"/>
    </row>
    <row r="1967" spans="1:22">
      <c r="A1967" s="531"/>
      <c r="B1967" s="532"/>
      <c r="C1967" s="350"/>
      <c r="D1967" s="350"/>
      <c r="E1967" s="533"/>
      <c r="F1967" s="533"/>
      <c r="G1967" s="533"/>
      <c r="H1967" s="533"/>
      <c r="I1967" s="533"/>
      <c r="J1967" s="533"/>
      <c r="K1967" s="533"/>
      <c r="L1967" s="533"/>
      <c r="M1967" s="533"/>
      <c r="N1967" s="532"/>
      <c r="O1967" s="350"/>
      <c r="P1967" s="464"/>
      <c r="Q1967" s="464"/>
      <c r="R1967" s="464"/>
      <c r="S1967" s="464"/>
      <c r="T1967" s="464"/>
      <c r="U1967" s="464"/>
      <c r="V1967" s="464"/>
    </row>
    <row r="1968" spans="1:22">
      <c r="A1968" s="531"/>
      <c r="B1968" s="532"/>
      <c r="C1968" s="350"/>
      <c r="D1968" s="350"/>
      <c r="E1968" s="533"/>
      <c r="F1968" s="533"/>
      <c r="G1968" s="533"/>
      <c r="H1968" s="533"/>
      <c r="I1968" s="533"/>
      <c r="J1968" s="533"/>
      <c r="K1968" s="533"/>
      <c r="L1968" s="533"/>
      <c r="M1968" s="533"/>
      <c r="N1968" s="532"/>
      <c r="O1968" s="350"/>
      <c r="P1968" s="464"/>
      <c r="Q1968" s="464"/>
      <c r="R1968" s="464"/>
      <c r="S1968" s="464"/>
      <c r="T1968" s="464"/>
      <c r="U1968" s="464"/>
      <c r="V1968" s="464"/>
    </row>
    <row r="1969" spans="1:22">
      <c r="A1969" s="531"/>
      <c r="B1969" s="532"/>
      <c r="C1969" s="350"/>
      <c r="D1969" s="350"/>
      <c r="E1969" s="533"/>
      <c r="F1969" s="533"/>
      <c r="G1969" s="533"/>
      <c r="H1969" s="533"/>
      <c r="I1969" s="533"/>
      <c r="J1969" s="533"/>
      <c r="K1969" s="533"/>
      <c r="L1969" s="533"/>
      <c r="M1969" s="533"/>
      <c r="N1969" s="532"/>
      <c r="O1969" s="350"/>
      <c r="P1969" s="464"/>
      <c r="Q1969" s="464"/>
      <c r="R1969" s="464"/>
      <c r="S1969" s="464"/>
      <c r="T1969" s="464"/>
      <c r="U1969" s="464"/>
      <c r="V1969" s="464"/>
    </row>
    <row r="1970" spans="1:22">
      <c r="A1970" s="531"/>
      <c r="B1970" s="532"/>
      <c r="C1970" s="350"/>
      <c r="D1970" s="350"/>
      <c r="E1970" s="533"/>
      <c r="F1970" s="533"/>
      <c r="G1970" s="533"/>
      <c r="H1970" s="533"/>
      <c r="I1970" s="533"/>
      <c r="J1970" s="533"/>
      <c r="K1970" s="533"/>
      <c r="L1970" s="533"/>
      <c r="M1970" s="533"/>
      <c r="N1970" s="532"/>
      <c r="O1970" s="350"/>
      <c r="P1970" s="464"/>
      <c r="Q1970" s="464"/>
      <c r="R1970" s="464"/>
      <c r="S1970" s="464"/>
      <c r="T1970" s="464"/>
      <c r="U1970" s="464"/>
      <c r="V1970" s="464"/>
    </row>
    <row r="1971" spans="1:22">
      <c r="A1971" s="531"/>
      <c r="B1971" s="532"/>
      <c r="C1971" s="350"/>
      <c r="D1971" s="350"/>
      <c r="E1971" s="533"/>
      <c r="F1971" s="533"/>
      <c r="G1971" s="533"/>
      <c r="H1971" s="533"/>
      <c r="I1971" s="533"/>
      <c r="J1971" s="533"/>
      <c r="K1971" s="533"/>
      <c r="L1971" s="533"/>
      <c r="M1971" s="533"/>
      <c r="N1971" s="532"/>
      <c r="O1971" s="350"/>
      <c r="P1971" s="464"/>
      <c r="Q1971" s="464"/>
      <c r="R1971" s="464"/>
      <c r="S1971" s="464"/>
      <c r="T1971" s="464"/>
      <c r="U1971" s="464"/>
      <c r="V1971" s="464"/>
    </row>
    <row r="1972" spans="1:22">
      <c r="A1972" s="531"/>
      <c r="B1972" s="532"/>
      <c r="C1972" s="350"/>
      <c r="D1972" s="350"/>
      <c r="E1972" s="533"/>
      <c r="F1972" s="533"/>
      <c r="G1972" s="533"/>
      <c r="H1972" s="533"/>
      <c r="I1972" s="533"/>
      <c r="J1972" s="533"/>
      <c r="K1972" s="533"/>
      <c r="L1972" s="533"/>
      <c r="M1972" s="533"/>
      <c r="N1972" s="532"/>
      <c r="O1972" s="350"/>
      <c r="P1972" s="464"/>
      <c r="Q1972" s="464"/>
      <c r="R1972" s="464"/>
      <c r="S1972" s="464"/>
      <c r="T1972" s="464"/>
      <c r="U1972" s="464"/>
      <c r="V1972" s="464"/>
    </row>
    <row r="1973" spans="1:22">
      <c r="A1973" s="531"/>
      <c r="B1973" s="532"/>
      <c r="C1973" s="350"/>
      <c r="D1973" s="350"/>
      <c r="E1973" s="533"/>
      <c r="F1973" s="533"/>
      <c r="G1973" s="533"/>
      <c r="H1973" s="533"/>
      <c r="I1973" s="533"/>
      <c r="J1973" s="533"/>
      <c r="K1973" s="533"/>
      <c r="L1973" s="533"/>
      <c r="M1973" s="533"/>
      <c r="N1973" s="532"/>
      <c r="O1973" s="350"/>
      <c r="P1973" s="464"/>
      <c r="Q1973" s="464"/>
      <c r="R1973" s="464"/>
      <c r="S1973" s="464"/>
      <c r="T1973" s="464"/>
      <c r="U1973" s="464"/>
      <c r="V1973" s="464"/>
    </row>
    <row r="1974" spans="1:22">
      <c r="A1974" s="531"/>
      <c r="B1974" s="532"/>
      <c r="C1974" s="350"/>
      <c r="D1974" s="350"/>
      <c r="E1974" s="533"/>
      <c r="F1974" s="533"/>
      <c r="G1974" s="533"/>
      <c r="H1974" s="533"/>
      <c r="I1974" s="533"/>
      <c r="J1974" s="533"/>
      <c r="K1974" s="533"/>
      <c r="L1974" s="533"/>
      <c r="M1974" s="533"/>
      <c r="N1974" s="532"/>
      <c r="O1974" s="350"/>
      <c r="P1974" s="464"/>
      <c r="Q1974" s="464"/>
      <c r="R1974" s="464"/>
      <c r="S1974" s="464"/>
      <c r="T1974" s="464"/>
      <c r="U1974" s="464"/>
      <c r="V1974" s="464"/>
    </row>
    <row r="1975" spans="1:22">
      <c r="A1975" s="531"/>
      <c r="B1975" s="532"/>
      <c r="C1975" s="350"/>
      <c r="D1975" s="350"/>
      <c r="E1975" s="533"/>
      <c r="F1975" s="533"/>
      <c r="G1975" s="533"/>
      <c r="H1975" s="533"/>
      <c r="I1975" s="533"/>
      <c r="J1975" s="533"/>
      <c r="K1975" s="533"/>
      <c r="L1975" s="533"/>
      <c r="M1975" s="533"/>
      <c r="N1975" s="532"/>
      <c r="O1975" s="350"/>
      <c r="P1975" s="464"/>
      <c r="Q1975" s="464"/>
      <c r="R1975" s="464"/>
      <c r="S1975" s="464"/>
      <c r="T1975" s="464"/>
      <c r="U1975" s="464"/>
      <c r="V1975" s="464"/>
    </row>
    <row r="1976" spans="1:22">
      <c r="A1976" s="531"/>
      <c r="B1976" s="532"/>
      <c r="C1976" s="350"/>
      <c r="D1976" s="350"/>
      <c r="E1976" s="533"/>
      <c r="F1976" s="533"/>
      <c r="G1976" s="533"/>
      <c r="H1976" s="533"/>
      <c r="I1976" s="533"/>
      <c r="J1976" s="533"/>
      <c r="K1976" s="533"/>
      <c r="L1976" s="533"/>
      <c r="M1976" s="533"/>
      <c r="N1976" s="532"/>
      <c r="O1976" s="350"/>
      <c r="P1976" s="464"/>
      <c r="Q1976" s="464"/>
      <c r="R1976" s="464"/>
      <c r="S1976" s="464"/>
      <c r="T1976" s="464"/>
      <c r="U1976" s="464"/>
      <c r="V1976" s="464"/>
    </row>
    <row r="1977" spans="1:22">
      <c r="A1977" s="531"/>
      <c r="B1977" s="532"/>
      <c r="C1977" s="350"/>
      <c r="D1977" s="350"/>
      <c r="E1977" s="533"/>
      <c r="F1977" s="533"/>
      <c r="G1977" s="533"/>
      <c r="H1977" s="533"/>
      <c r="I1977" s="533"/>
      <c r="J1977" s="533"/>
      <c r="K1977" s="533"/>
      <c r="L1977" s="533"/>
      <c r="M1977" s="533"/>
      <c r="N1977" s="532"/>
      <c r="O1977" s="350"/>
      <c r="P1977" s="464"/>
      <c r="Q1977" s="464"/>
      <c r="R1977" s="464"/>
      <c r="S1977" s="464"/>
      <c r="T1977" s="464"/>
      <c r="U1977" s="464"/>
      <c r="V1977" s="464"/>
    </row>
    <row r="1978" spans="1:22">
      <c r="A1978" s="531"/>
      <c r="B1978" s="532"/>
      <c r="C1978" s="350"/>
      <c r="D1978" s="350"/>
      <c r="E1978" s="533"/>
      <c r="F1978" s="533"/>
      <c r="G1978" s="533"/>
      <c r="H1978" s="533"/>
      <c r="I1978" s="533"/>
      <c r="J1978" s="533"/>
      <c r="K1978" s="533"/>
      <c r="L1978" s="533"/>
      <c r="M1978" s="533"/>
      <c r="N1978" s="532"/>
      <c r="O1978" s="350"/>
      <c r="P1978" s="464"/>
      <c r="Q1978" s="464"/>
      <c r="R1978" s="464"/>
      <c r="S1978" s="464"/>
      <c r="T1978" s="464"/>
      <c r="U1978" s="464"/>
      <c r="V1978" s="464"/>
    </row>
    <row r="1979" spans="1:22">
      <c r="A1979" s="531"/>
      <c r="B1979" s="532"/>
      <c r="C1979" s="350"/>
      <c r="D1979" s="350"/>
      <c r="E1979" s="533"/>
      <c r="F1979" s="533"/>
      <c r="G1979" s="533"/>
      <c r="H1979" s="533"/>
      <c r="I1979" s="533"/>
      <c r="J1979" s="533"/>
      <c r="K1979" s="533"/>
      <c r="L1979" s="533"/>
      <c r="M1979" s="533"/>
      <c r="N1979" s="532"/>
      <c r="O1979" s="350"/>
      <c r="P1979" s="464"/>
      <c r="Q1979" s="464"/>
      <c r="R1979" s="464"/>
      <c r="S1979" s="464"/>
      <c r="T1979" s="464"/>
      <c r="U1979" s="464"/>
      <c r="V1979" s="464"/>
    </row>
    <row r="1980" spans="1:22">
      <c r="A1980" s="531"/>
      <c r="B1980" s="532"/>
      <c r="C1980" s="350"/>
      <c r="D1980" s="350"/>
      <c r="E1980" s="533"/>
      <c r="F1980" s="533"/>
      <c r="G1980" s="533"/>
      <c r="H1980" s="533"/>
      <c r="I1980" s="533"/>
      <c r="J1980" s="533"/>
      <c r="K1980" s="533"/>
      <c r="L1980" s="533"/>
      <c r="M1980" s="533"/>
      <c r="N1980" s="532"/>
      <c r="O1980" s="350"/>
      <c r="P1980" s="464"/>
      <c r="Q1980" s="464"/>
      <c r="R1980" s="464"/>
      <c r="S1980" s="464"/>
      <c r="T1980" s="464"/>
      <c r="U1980" s="464"/>
      <c r="V1980" s="464"/>
    </row>
    <row r="1981" spans="1:22">
      <c r="A1981" s="531"/>
      <c r="B1981" s="532"/>
      <c r="C1981" s="350"/>
      <c r="D1981" s="350"/>
      <c r="E1981" s="533"/>
      <c r="F1981" s="533"/>
      <c r="G1981" s="533"/>
      <c r="H1981" s="533"/>
      <c r="I1981" s="533"/>
      <c r="J1981" s="533"/>
      <c r="K1981" s="533"/>
      <c r="L1981" s="533"/>
      <c r="M1981" s="533"/>
      <c r="N1981" s="532"/>
      <c r="O1981" s="350"/>
      <c r="P1981" s="464"/>
      <c r="Q1981" s="464"/>
      <c r="R1981" s="464"/>
      <c r="S1981" s="464"/>
      <c r="T1981" s="464"/>
      <c r="U1981" s="464"/>
      <c r="V1981" s="464"/>
    </row>
    <row r="1982" spans="1:22">
      <c r="A1982" s="531"/>
      <c r="B1982" s="532"/>
      <c r="C1982" s="350"/>
      <c r="D1982" s="350"/>
      <c r="E1982" s="533"/>
      <c r="F1982" s="533"/>
      <c r="G1982" s="533"/>
      <c r="H1982" s="533"/>
      <c r="I1982" s="533"/>
      <c r="J1982" s="533"/>
      <c r="K1982" s="533"/>
      <c r="L1982" s="533"/>
      <c r="M1982" s="533"/>
      <c r="N1982" s="532"/>
      <c r="O1982" s="350"/>
      <c r="P1982" s="464"/>
      <c r="Q1982" s="464"/>
      <c r="R1982" s="464"/>
      <c r="S1982" s="464"/>
      <c r="T1982" s="464"/>
      <c r="U1982" s="464"/>
      <c r="V1982" s="464"/>
    </row>
    <row r="1983" spans="1:22">
      <c r="A1983" s="531"/>
      <c r="B1983" s="532"/>
      <c r="C1983" s="350"/>
      <c r="D1983" s="350"/>
      <c r="E1983" s="533"/>
      <c r="F1983" s="533"/>
      <c r="G1983" s="533"/>
      <c r="H1983" s="533"/>
      <c r="I1983" s="533"/>
      <c r="J1983" s="533"/>
      <c r="K1983" s="533"/>
      <c r="L1983" s="533"/>
      <c r="M1983" s="533"/>
      <c r="N1983" s="532"/>
      <c r="O1983" s="350"/>
      <c r="P1983" s="464"/>
      <c r="Q1983" s="464"/>
      <c r="R1983" s="464"/>
      <c r="S1983" s="464"/>
      <c r="T1983" s="464"/>
      <c r="U1983" s="464"/>
      <c r="V1983" s="464"/>
    </row>
    <row r="1984" spans="1:22">
      <c r="A1984" s="531"/>
      <c r="B1984" s="532"/>
      <c r="C1984" s="350"/>
      <c r="D1984" s="350"/>
      <c r="E1984" s="533"/>
      <c r="F1984" s="533"/>
      <c r="G1984" s="533"/>
      <c r="H1984" s="533"/>
      <c r="I1984" s="533"/>
      <c r="J1984" s="533"/>
      <c r="K1984" s="533"/>
      <c r="L1984" s="533"/>
      <c r="M1984" s="533"/>
      <c r="N1984" s="532"/>
      <c r="O1984" s="350"/>
      <c r="P1984" s="464"/>
      <c r="Q1984" s="464"/>
      <c r="R1984" s="464"/>
      <c r="S1984" s="464"/>
      <c r="T1984" s="464"/>
      <c r="U1984" s="464"/>
      <c r="V1984" s="464"/>
    </row>
    <row r="1985" spans="1:22">
      <c r="A1985" s="531"/>
      <c r="B1985" s="532"/>
      <c r="C1985" s="350"/>
      <c r="D1985" s="350"/>
      <c r="E1985" s="533"/>
      <c r="F1985" s="533"/>
      <c r="G1985" s="533"/>
      <c r="H1985" s="533"/>
      <c r="I1985" s="533"/>
      <c r="J1985" s="533"/>
      <c r="K1985" s="533"/>
      <c r="L1985" s="533"/>
      <c r="M1985" s="533"/>
      <c r="N1985" s="532"/>
      <c r="O1985" s="350"/>
      <c r="P1985" s="464"/>
      <c r="Q1985" s="464"/>
      <c r="R1985" s="464"/>
      <c r="S1985" s="464"/>
      <c r="T1985" s="464"/>
      <c r="U1985" s="464"/>
      <c r="V1985" s="464"/>
    </row>
    <row r="1986" spans="1:22">
      <c r="A1986" s="531"/>
      <c r="B1986" s="532"/>
      <c r="C1986" s="350"/>
      <c r="D1986" s="350"/>
      <c r="E1986" s="533"/>
      <c r="F1986" s="533"/>
      <c r="G1986" s="533"/>
      <c r="H1986" s="533"/>
      <c r="I1986" s="533"/>
      <c r="J1986" s="533"/>
      <c r="K1986" s="533"/>
      <c r="L1986" s="533"/>
      <c r="M1986" s="533"/>
      <c r="N1986" s="532"/>
      <c r="O1986" s="350"/>
      <c r="P1986" s="464"/>
      <c r="Q1986" s="464"/>
      <c r="R1986" s="464"/>
      <c r="S1986" s="464"/>
      <c r="T1986" s="464"/>
      <c r="U1986" s="464"/>
      <c r="V1986" s="464"/>
    </row>
    <row r="1987" spans="1:22">
      <c r="A1987" s="531"/>
      <c r="B1987" s="532"/>
      <c r="C1987" s="350"/>
      <c r="D1987" s="350"/>
      <c r="E1987" s="533"/>
      <c r="F1987" s="533"/>
      <c r="G1987" s="533"/>
      <c r="H1987" s="533"/>
      <c r="I1987" s="533"/>
      <c r="J1987" s="533"/>
      <c r="K1987" s="533"/>
      <c r="L1987" s="533"/>
      <c r="M1987" s="533"/>
      <c r="N1987" s="532"/>
      <c r="O1987" s="350"/>
      <c r="P1987" s="464"/>
      <c r="Q1987" s="464"/>
      <c r="R1987" s="464"/>
      <c r="S1987" s="464"/>
      <c r="T1987" s="464"/>
      <c r="U1987" s="464"/>
      <c r="V1987" s="464"/>
    </row>
    <row r="1988" spans="1:22">
      <c r="A1988" s="531"/>
      <c r="B1988" s="532"/>
      <c r="C1988" s="350"/>
      <c r="D1988" s="350"/>
      <c r="E1988" s="533"/>
      <c r="F1988" s="533"/>
      <c r="G1988" s="533"/>
      <c r="H1988" s="533"/>
      <c r="I1988" s="533"/>
      <c r="J1988" s="533"/>
      <c r="K1988" s="533"/>
      <c r="L1988" s="533"/>
      <c r="M1988" s="533"/>
      <c r="N1988" s="532"/>
      <c r="O1988" s="350"/>
      <c r="P1988" s="464"/>
      <c r="Q1988" s="464"/>
      <c r="R1988" s="464"/>
      <c r="S1988" s="464"/>
      <c r="T1988" s="464"/>
      <c r="U1988" s="464"/>
      <c r="V1988" s="464"/>
    </row>
    <row r="1989" spans="1:22">
      <c r="A1989" s="531"/>
      <c r="B1989" s="532"/>
      <c r="C1989" s="350"/>
      <c r="D1989" s="350"/>
      <c r="E1989" s="533"/>
      <c r="F1989" s="533"/>
      <c r="G1989" s="533"/>
      <c r="H1989" s="533"/>
      <c r="I1989" s="533"/>
      <c r="J1989" s="533"/>
      <c r="K1989" s="533"/>
      <c r="L1989" s="533"/>
      <c r="M1989" s="533"/>
      <c r="N1989" s="532"/>
      <c r="O1989" s="350"/>
      <c r="P1989" s="464"/>
      <c r="Q1989" s="464"/>
      <c r="R1989" s="464"/>
      <c r="S1989" s="464"/>
      <c r="T1989" s="464"/>
      <c r="U1989" s="464"/>
      <c r="V1989" s="464"/>
    </row>
    <row r="1990" spans="1:22">
      <c r="A1990" s="531"/>
      <c r="B1990" s="532"/>
      <c r="C1990" s="350"/>
      <c r="D1990" s="350"/>
      <c r="E1990" s="533"/>
      <c r="F1990" s="533"/>
      <c r="G1990" s="533"/>
      <c r="H1990" s="533"/>
      <c r="I1990" s="533"/>
      <c r="J1990" s="533"/>
      <c r="K1990" s="533"/>
      <c r="L1990" s="533"/>
      <c r="M1990" s="533"/>
      <c r="N1990" s="532"/>
      <c r="O1990" s="350"/>
      <c r="P1990" s="464"/>
      <c r="Q1990" s="464"/>
      <c r="R1990" s="464"/>
      <c r="S1990" s="464"/>
      <c r="T1990" s="464"/>
      <c r="U1990" s="464"/>
      <c r="V1990" s="464"/>
    </row>
    <row r="1991" spans="1:22">
      <c r="A1991" s="531"/>
      <c r="B1991" s="532"/>
      <c r="C1991" s="350"/>
      <c r="D1991" s="350"/>
      <c r="E1991" s="533"/>
      <c r="F1991" s="533"/>
      <c r="G1991" s="533"/>
      <c r="H1991" s="533"/>
      <c r="I1991" s="533"/>
      <c r="J1991" s="533"/>
      <c r="K1991" s="533"/>
      <c r="L1991" s="533"/>
      <c r="M1991" s="533"/>
      <c r="N1991" s="532"/>
      <c r="O1991" s="350"/>
      <c r="P1991" s="464"/>
      <c r="Q1991" s="464"/>
      <c r="R1991" s="464"/>
      <c r="S1991" s="464"/>
      <c r="T1991" s="464"/>
      <c r="U1991" s="464"/>
      <c r="V1991" s="464"/>
    </row>
    <row r="1992" spans="1:22">
      <c r="A1992" s="531"/>
      <c r="B1992" s="532"/>
      <c r="C1992" s="350"/>
      <c r="D1992" s="350"/>
      <c r="E1992" s="533"/>
      <c r="F1992" s="533"/>
      <c r="G1992" s="533"/>
      <c r="H1992" s="533"/>
      <c r="I1992" s="533"/>
      <c r="J1992" s="533"/>
      <c r="K1992" s="533"/>
      <c r="L1992" s="533"/>
      <c r="M1992" s="533"/>
      <c r="N1992" s="532"/>
      <c r="O1992" s="350"/>
      <c r="P1992" s="464"/>
      <c r="Q1992" s="464"/>
      <c r="R1992" s="464"/>
      <c r="S1992" s="464"/>
      <c r="T1992" s="464"/>
      <c r="U1992" s="464"/>
      <c r="V1992" s="464"/>
    </row>
    <row r="1993" spans="1:22">
      <c r="A1993" s="531"/>
      <c r="B1993" s="532"/>
      <c r="C1993" s="350"/>
      <c r="D1993" s="350"/>
      <c r="E1993" s="533"/>
      <c r="F1993" s="533"/>
      <c r="G1993" s="533"/>
      <c r="H1993" s="533"/>
      <c r="I1993" s="533"/>
      <c r="J1993" s="533"/>
      <c r="K1993" s="533"/>
      <c r="L1993" s="533"/>
      <c r="M1993" s="533"/>
      <c r="N1993" s="532"/>
      <c r="O1993" s="350"/>
      <c r="P1993" s="464"/>
      <c r="Q1993" s="464"/>
      <c r="R1993" s="464"/>
      <c r="S1993" s="464"/>
      <c r="T1993" s="464"/>
      <c r="U1993" s="464"/>
      <c r="V1993" s="464"/>
    </row>
    <row r="1994" spans="1:22">
      <c r="A1994" s="531"/>
      <c r="B1994" s="532"/>
      <c r="C1994" s="350"/>
      <c r="D1994" s="350"/>
      <c r="E1994" s="533"/>
      <c r="F1994" s="533"/>
      <c r="G1994" s="533"/>
      <c r="H1994" s="533"/>
      <c r="I1994" s="533"/>
      <c r="J1994" s="533"/>
      <c r="K1994" s="533"/>
      <c r="L1994" s="533"/>
      <c r="M1994" s="533"/>
      <c r="N1994" s="532"/>
      <c r="O1994" s="350"/>
      <c r="P1994" s="464"/>
      <c r="Q1994" s="464"/>
      <c r="R1994" s="464"/>
      <c r="S1994" s="464"/>
      <c r="T1994" s="464"/>
      <c r="U1994" s="464"/>
      <c r="V1994" s="464"/>
    </row>
    <row r="1995" spans="1:22">
      <c r="A1995" s="531"/>
      <c r="B1995" s="532"/>
      <c r="C1995" s="350"/>
      <c r="D1995" s="350"/>
      <c r="E1995" s="533"/>
      <c r="F1995" s="533"/>
      <c r="G1995" s="533"/>
      <c r="H1995" s="533"/>
      <c r="I1995" s="533"/>
      <c r="J1995" s="533"/>
      <c r="K1995" s="533"/>
      <c r="L1995" s="533"/>
      <c r="M1995" s="533"/>
      <c r="N1995" s="532"/>
      <c r="O1995" s="350"/>
      <c r="P1995" s="464"/>
      <c r="Q1995" s="464"/>
      <c r="R1995" s="464"/>
      <c r="S1995" s="464"/>
      <c r="T1995" s="464"/>
      <c r="U1995" s="464"/>
      <c r="V1995" s="464"/>
    </row>
    <row r="1996" spans="1:22">
      <c r="A1996" s="531"/>
      <c r="B1996" s="532"/>
      <c r="C1996" s="350"/>
      <c r="D1996" s="350"/>
      <c r="E1996" s="533"/>
      <c r="F1996" s="533"/>
      <c r="G1996" s="533"/>
      <c r="H1996" s="533"/>
      <c r="I1996" s="533"/>
      <c r="J1996" s="533"/>
      <c r="K1996" s="533"/>
      <c r="L1996" s="533"/>
      <c r="M1996" s="533"/>
      <c r="N1996" s="532"/>
      <c r="O1996" s="350"/>
      <c r="P1996" s="464"/>
      <c r="Q1996" s="464"/>
      <c r="R1996" s="464"/>
      <c r="S1996" s="464"/>
      <c r="T1996" s="464"/>
      <c r="U1996" s="464"/>
      <c r="V1996" s="464"/>
    </row>
    <row r="1997" spans="1:22">
      <c r="A1997" s="531"/>
      <c r="B1997" s="532"/>
      <c r="C1997" s="350"/>
      <c r="D1997" s="350"/>
      <c r="E1997" s="533"/>
      <c r="F1997" s="533"/>
      <c r="G1997" s="533"/>
      <c r="H1997" s="533"/>
      <c r="I1997" s="533"/>
      <c r="J1997" s="533"/>
      <c r="K1997" s="533"/>
      <c r="L1997" s="533"/>
      <c r="M1997" s="533"/>
      <c r="N1997" s="532"/>
      <c r="O1997" s="350"/>
      <c r="P1997" s="464"/>
      <c r="Q1997" s="464"/>
      <c r="R1997" s="464"/>
      <c r="S1997" s="464"/>
      <c r="T1997" s="464"/>
      <c r="U1997" s="464"/>
      <c r="V1997" s="464"/>
    </row>
    <row r="1998" spans="1:22">
      <c r="A1998" s="531"/>
      <c r="B1998" s="532"/>
      <c r="C1998" s="350"/>
      <c r="D1998" s="350"/>
      <c r="E1998" s="533"/>
      <c r="F1998" s="533"/>
      <c r="G1998" s="533"/>
      <c r="H1998" s="533"/>
      <c r="I1998" s="533"/>
      <c r="J1998" s="533"/>
      <c r="K1998" s="533"/>
      <c r="L1998" s="533"/>
      <c r="M1998" s="533"/>
      <c r="N1998" s="532"/>
      <c r="O1998" s="350"/>
      <c r="P1998" s="464"/>
      <c r="Q1998" s="464"/>
      <c r="R1998" s="464"/>
      <c r="S1998" s="464"/>
      <c r="T1998" s="464"/>
      <c r="U1998" s="464"/>
      <c r="V1998" s="464"/>
    </row>
    <row r="1999" spans="1:22">
      <c r="A1999" s="531"/>
      <c r="B1999" s="532"/>
      <c r="C1999" s="350"/>
      <c r="D1999" s="350"/>
      <c r="E1999" s="533"/>
      <c r="F1999" s="533"/>
      <c r="G1999" s="533"/>
      <c r="H1999" s="533"/>
      <c r="I1999" s="533"/>
      <c r="J1999" s="533"/>
      <c r="K1999" s="533"/>
      <c r="L1999" s="533"/>
      <c r="M1999" s="533"/>
      <c r="N1999" s="532"/>
      <c r="O1999" s="350"/>
      <c r="P1999" s="464"/>
      <c r="Q1999" s="464"/>
      <c r="R1999" s="464"/>
      <c r="S1999" s="464"/>
      <c r="T1999" s="464"/>
      <c r="U1999" s="464"/>
      <c r="V1999" s="464"/>
    </row>
    <row r="2000" spans="1:22">
      <c r="A2000" s="531"/>
      <c r="B2000" s="532"/>
      <c r="C2000" s="350"/>
      <c r="D2000" s="350"/>
      <c r="E2000" s="533"/>
      <c r="F2000" s="533"/>
      <c r="G2000" s="533"/>
      <c r="H2000" s="533"/>
      <c r="I2000" s="533"/>
      <c r="J2000" s="533"/>
      <c r="K2000" s="533"/>
      <c r="L2000" s="533"/>
      <c r="M2000" s="533"/>
      <c r="N2000" s="532"/>
      <c r="O2000" s="350"/>
      <c r="P2000" s="464"/>
      <c r="Q2000" s="464"/>
      <c r="R2000" s="464"/>
      <c r="S2000" s="464"/>
      <c r="T2000" s="464"/>
      <c r="U2000" s="464"/>
      <c r="V2000" s="464"/>
    </row>
    <row r="2001" spans="1:22">
      <c r="A2001" s="531"/>
      <c r="B2001" s="532"/>
      <c r="C2001" s="350"/>
      <c r="D2001" s="350"/>
      <c r="E2001" s="533"/>
      <c r="F2001" s="533"/>
      <c r="G2001" s="533"/>
      <c r="H2001" s="533"/>
      <c r="I2001" s="533"/>
      <c r="J2001" s="533"/>
      <c r="K2001" s="533"/>
      <c r="L2001" s="533"/>
      <c r="M2001" s="533"/>
      <c r="N2001" s="532"/>
      <c r="O2001" s="350"/>
      <c r="P2001" s="464"/>
      <c r="Q2001" s="464"/>
      <c r="R2001" s="464"/>
      <c r="S2001" s="464"/>
      <c r="T2001" s="464"/>
      <c r="U2001" s="464"/>
      <c r="V2001" s="464"/>
    </row>
    <row r="2002" spans="1:22">
      <c r="A2002" s="531"/>
      <c r="B2002" s="532"/>
      <c r="C2002" s="350"/>
      <c r="D2002" s="350"/>
      <c r="E2002" s="533"/>
      <c r="F2002" s="533"/>
      <c r="G2002" s="533"/>
      <c r="H2002" s="533"/>
      <c r="I2002" s="533"/>
      <c r="J2002" s="533"/>
      <c r="K2002" s="533"/>
      <c r="L2002" s="533"/>
      <c r="M2002" s="533"/>
      <c r="N2002" s="532"/>
      <c r="O2002" s="350"/>
      <c r="P2002" s="464"/>
      <c r="Q2002" s="464"/>
      <c r="R2002" s="464"/>
      <c r="S2002" s="464"/>
      <c r="T2002" s="464"/>
      <c r="U2002" s="464"/>
      <c r="V2002" s="464"/>
    </row>
    <row r="2003" spans="1:22">
      <c r="A2003" s="531"/>
      <c r="B2003" s="532"/>
      <c r="C2003" s="350"/>
      <c r="D2003" s="350"/>
      <c r="E2003" s="533"/>
      <c r="F2003" s="533"/>
      <c r="G2003" s="533"/>
      <c r="H2003" s="533"/>
      <c r="I2003" s="533"/>
      <c r="J2003" s="533"/>
      <c r="K2003" s="533"/>
      <c r="L2003" s="533"/>
      <c r="M2003" s="533"/>
      <c r="N2003" s="532"/>
      <c r="O2003" s="350"/>
      <c r="P2003" s="464"/>
      <c r="Q2003" s="464"/>
      <c r="R2003" s="464"/>
      <c r="S2003" s="464"/>
      <c r="T2003" s="464"/>
      <c r="U2003" s="464"/>
      <c r="V2003" s="464"/>
    </row>
    <row r="2004" spans="1:22">
      <c r="A2004" s="531"/>
      <c r="B2004" s="532"/>
      <c r="C2004" s="350"/>
      <c r="D2004" s="350"/>
      <c r="E2004" s="533"/>
      <c r="F2004" s="533"/>
      <c r="G2004" s="533"/>
      <c r="H2004" s="533"/>
      <c r="I2004" s="533"/>
      <c r="J2004" s="533"/>
      <c r="K2004" s="533"/>
      <c r="L2004" s="533"/>
      <c r="M2004" s="533"/>
      <c r="N2004" s="532"/>
      <c r="O2004" s="350"/>
      <c r="P2004" s="464"/>
      <c r="Q2004" s="464"/>
      <c r="R2004" s="464"/>
      <c r="S2004" s="464"/>
      <c r="T2004" s="464"/>
      <c r="U2004" s="464"/>
      <c r="V2004" s="464"/>
    </row>
    <row r="2005" spans="1:22">
      <c r="A2005" s="531"/>
      <c r="B2005" s="532"/>
      <c r="C2005" s="350"/>
      <c r="D2005" s="350"/>
      <c r="E2005" s="533"/>
      <c r="F2005" s="533"/>
      <c r="G2005" s="533"/>
      <c r="H2005" s="533"/>
      <c r="I2005" s="533"/>
      <c r="J2005" s="533"/>
      <c r="K2005" s="533"/>
      <c r="L2005" s="533"/>
      <c r="M2005" s="533"/>
      <c r="N2005" s="532"/>
      <c r="O2005" s="350"/>
      <c r="P2005" s="464"/>
      <c r="Q2005" s="464"/>
      <c r="R2005" s="464"/>
      <c r="S2005" s="464"/>
      <c r="T2005" s="464"/>
      <c r="U2005" s="464"/>
      <c r="V2005" s="464"/>
    </row>
    <row r="2006" spans="1:22">
      <c r="A2006" s="531"/>
      <c r="B2006" s="532"/>
      <c r="C2006" s="350"/>
      <c r="D2006" s="350"/>
      <c r="E2006" s="533"/>
      <c r="F2006" s="533"/>
      <c r="G2006" s="533"/>
      <c r="H2006" s="533"/>
      <c r="I2006" s="533"/>
      <c r="J2006" s="533"/>
      <c r="K2006" s="533"/>
      <c r="L2006" s="533"/>
      <c r="M2006" s="533"/>
      <c r="N2006" s="532"/>
      <c r="O2006" s="350"/>
      <c r="P2006" s="464"/>
      <c r="Q2006" s="464"/>
      <c r="R2006" s="464"/>
      <c r="S2006" s="464"/>
      <c r="T2006" s="464"/>
      <c r="U2006" s="464"/>
      <c r="V2006" s="464"/>
    </row>
    <row r="2007" spans="1:22">
      <c r="A2007" s="531"/>
      <c r="B2007" s="532"/>
      <c r="C2007" s="350"/>
      <c r="D2007" s="350"/>
      <c r="E2007" s="533"/>
      <c r="F2007" s="533"/>
      <c r="G2007" s="533"/>
      <c r="H2007" s="533"/>
      <c r="I2007" s="533"/>
      <c r="J2007" s="533"/>
      <c r="K2007" s="533"/>
      <c r="L2007" s="533"/>
      <c r="M2007" s="533"/>
      <c r="N2007" s="532"/>
      <c r="O2007" s="350"/>
      <c r="P2007" s="464"/>
      <c r="Q2007" s="464"/>
      <c r="R2007" s="464"/>
      <c r="S2007" s="464"/>
      <c r="T2007" s="464"/>
      <c r="U2007" s="464"/>
      <c r="V2007" s="464"/>
    </row>
    <row r="2008" spans="1:22">
      <c r="A2008" s="531"/>
      <c r="B2008" s="532"/>
      <c r="C2008" s="350"/>
      <c r="D2008" s="350"/>
      <c r="E2008" s="533"/>
      <c r="F2008" s="533"/>
      <c r="G2008" s="533"/>
      <c r="H2008" s="533"/>
      <c r="I2008" s="533"/>
      <c r="J2008" s="533"/>
      <c r="K2008" s="533"/>
      <c r="L2008" s="533"/>
      <c r="M2008" s="533"/>
      <c r="N2008" s="532"/>
      <c r="O2008" s="350"/>
      <c r="P2008" s="464"/>
      <c r="Q2008" s="464"/>
      <c r="R2008" s="464"/>
      <c r="S2008" s="464"/>
      <c r="T2008" s="464"/>
      <c r="U2008" s="464"/>
      <c r="V2008" s="464"/>
    </row>
    <row r="2009" spans="1:22">
      <c r="A2009" s="531"/>
      <c r="B2009" s="532"/>
      <c r="C2009" s="350"/>
      <c r="D2009" s="350"/>
      <c r="E2009" s="533"/>
      <c r="F2009" s="533"/>
      <c r="G2009" s="533"/>
      <c r="H2009" s="533"/>
      <c r="I2009" s="533"/>
      <c r="J2009" s="533"/>
      <c r="K2009" s="533"/>
      <c r="L2009" s="533"/>
      <c r="M2009" s="533"/>
      <c r="N2009" s="532"/>
      <c r="O2009" s="350"/>
      <c r="P2009" s="464"/>
      <c r="Q2009" s="464"/>
      <c r="R2009" s="464"/>
      <c r="S2009" s="464"/>
      <c r="T2009" s="464"/>
      <c r="U2009" s="464"/>
      <c r="V2009" s="464"/>
    </row>
    <row r="2010" spans="1:22">
      <c r="A2010" s="531"/>
      <c r="B2010" s="532"/>
      <c r="C2010" s="350"/>
      <c r="D2010" s="350"/>
      <c r="E2010" s="533"/>
      <c r="F2010" s="533"/>
      <c r="G2010" s="533"/>
      <c r="H2010" s="533"/>
      <c r="I2010" s="533"/>
      <c r="J2010" s="533"/>
      <c r="K2010" s="533"/>
      <c r="L2010" s="533"/>
      <c r="M2010" s="533"/>
      <c r="N2010" s="532"/>
      <c r="O2010" s="350"/>
      <c r="P2010" s="464"/>
      <c r="Q2010" s="464"/>
      <c r="R2010" s="464"/>
      <c r="S2010" s="464"/>
      <c r="T2010" s="464"/>
      <c r="U2010" s="464"/>
      <c r="V2010" s="464"/>
    </row>
    <row r="2011" spans="1:22">
      <c r="A2011" s="531"/>
      <c r="B2011" s="532"/>
      <c r="C2011" s="350"/>
      <c r="D2011" s="350"/>
      <c r="E2011" s="533"/>
      <c r="F2011" s="533"/>
      <c r="G2011" s="533"/>
      <c r="H2011" s="533"/>
      <c r="I2011" s="533"/>
      <c r="J2011" s="533"/>
      <c r="K2011" s="533"/>
      <c r="L2011" s="533"/>
      <c r="M2011" s="533"/>
      <c r="N2011" s="532"/>
      <c r="O2011" s="350"/>
      <c r="P2011" s="464"/>
      <c r="Q2011" s="464"/>
      <c r="R2011" s="464"/>
      <c r="S2011" s="464"/>
      <c r="T2011" s="464"/>
      <c r="U2011" s="464"/>
      <c r="V2011" s="464"/>
    </row>
    <row r="2012" spans="1:22">
      <c r="A2012" s="531"/>
      <c r="B2012" s="532"/>
      <c r="C2012" s="350"/>
      <c r="D2012" s="350"/>
      <c r="E2012" s="533"/>
      <c r="F2012" s="533"/>
      <c r="G2012" s="533"/>
      <c r="H2012" s="533"/>
      <c r="I2012" s="533"/>
      <c r="J2012" s="533"/>
      <c r="K2012" s="533"/>
      <c r="L2012" s="533"/>
      <c r="M2012" s="533"/>
      <c r="N2012" s="532"/>
      <c r="O2012" s="350"/>
      <c r="P2012" s="464"/>
      <c r="Q2012" s="464"/>
      <c r="R2012" s="464"/>
      <c r="S2012" s="464"/>
      <c r="T2012" s="464"/>
      <c r="U2012" s="464"/>
      <c r="V2012" s="464"/>
    </row>
    <row r="2013" spans="1:22">
      <c r="A2013" s="531"/>
      <c r="B2013" s="532"/>
      <c r="C2013" s="350"/>
      <c r="D2013" s="350"/>
      <c r="E2013" s="533"/>
      <c r="F2013" s="533"/>
      <c r="G2013" s="533"/>
      <c r="H2013" s="533"/>
      <c r="I2013" s="533"/>
      <c r="J2013" s="533"/>
      <c r="K2013" s="533"/>
      <c r="L2013" s="533"/>
      <c r="M2013" s="533"/>
      <c r="N2013" s="532"/>
      <c r="O2013" s="350"/>
      <c r="P2013" s="464"/>
      <c r="Q2013" s="464"/>
      <c r="R2013" s="464"/>
      <c r="S2013" s="464"/>
      <c r="T2013" s="464"/>
      <c r="U2013" s="464"/>
      <c r="V2013" s="464"/>
    </row>
    <row r="2014" spans="1:22">
      <c r="A2014" s="531"/>
      <c r="B2014" s="532"/>
      <c r="C2014" s="350"/>
      <c r="D2014" s="350"/>
      <c r="E2014" s="533"/>
      <c r="F2014" s="533"/>
      <c r="G2014" s="533"/>
      <c r="H2014" s="533"/>
      <c r="I2014" s="533"/>
      <c r="J2014" s="533"/>
      <c r="K2014" s="533"/>
      <c r="L2014" s="533"/>
      <c r="M2014" s="533"/>
      <c r="N2014" s="532"/>
      <c r="O2014" s="350"/>
      <c r="P2014" s="464"/>
      <c r="Q2014" s="464"/>
      <c r="R2014" s="464"/>
      <c r="S2014" s="464"/>
      <c r="T2014" s="464"/>
      <c r="U2014" s="464"/>
      <c r="V2014" s="464"/>
    </row>
    <row r="2015" spans="1:22">
      <c r="A2015" s="531"/>
      <c r="B2015" s="532"/>
      <c r="C2015" s="350"/>
      <c r="D2015" s="350"/>
      <c r="E2015" s="533"/>
      <c r="F2015" s="533"/>
      <c r="G2015" s="533"/>
      <c r="H2015" s="533"/>
      <c r="I2015" s="533"/>
      <c r="J2015" s="533"/>
      <c r="K2015" s="533"/>
      <c r="L2015" s="533"/>
      <c r="M2015" s="533"/>
      <c r="N2015" s="532"/>
      <c r="O2015" s="350"/>
      <c r="P2015" s="464"/>
      <c r="Q2015" s="464"/>
      <c r="R2015" s="464"/>
      <c r="S2015" s="464"/>
      <c r="T2015" s="464"/>
      <c r="U2015" s="464"/>
      <c r="V2015" s="464"/>
    </row>
    <row r="2016" spans="1:22">
      <c r="A2016" s="531"/>
      <c r="B2016" s="532"/>
      <c r="C2016" s="350"/>
      <c r="D2016" s="350"/>
      <c r="E2016" s="533"/>
      <c r="F2016" s="533"/>
      <c r="G2016" s="533"/>
      <c r="H2016" s="533"/>
      <c r="I2016" s="533"/>
      <c r="J2016" s="533"/>
      <c r="K2016" s="533"/>
      <c r="L2016" s="533"/>
      <c r="M2016" s="533"/>
      <c r="N2016" s="532"/>
      <c r="O2016" s="350"/>
      <c r="P2016" s="464"/>
      <c r="Q2016" s="464"/>
      <c r="R2016" s="464"/>
      <c r="S2016" s="464"/>
      <c r="T2016" s="464"/>
      <c r="U2016" s="464"/>
      <c r="V2016" s="464"/>
    </row>
    <row r="2017" spans="1:22">
      <c r="A2017" s="531"/>
      <c r="B2017" s="532"/>
      <c r="C2017" s="350"/>
      <c r="D2017" s="350"/>
      <c r="E2017" s="533"/>
      <c r="F2017" s="533"/>
      <c r="G2017" s="533"/>
      <c r="H2017" s="533"/>
      <c r="I2017" s="533"/>
      <c r="J2017" s="533"/>
      <c r="K2017" s="533"/>
      <c r="L2017" s="533"/>
      <c r="M2017" s="533"/>
      <c r="N2017" s="532"/>
      <c r="O2017" s="350"/>
      <c r="P2017" s="464"/>
      <c r="Q2017" s="464"/>
      <c r="R2017" s="464"/>
      <c r="S2017" s="464"/>
      <c r="T2017" s="464"/>
      <c r="U2017" s="464"/>
      <c r="V2017" s="464"/>
    </row>
    <row r="2018" spans="1:22">
      <c r="A2018" s="531"/>
      <c r="B2018" s="532"/>
      <c r="C2018" s="350"/>
      <c r="D2018" s="350"/>
      <c r="E2018" s="533"/>
      <c r="F2018" s="533"/>
      <c r="G2018" s="533"/>
      <c r="H2018" s="533"/>
      <c r="I2018" s="533"/>
      <c r="J2018" s="533"/>
      <c r="K2018" s="533"/>
      <c r="L2018" s="533"/>
      <c r="M2018" s="533"/>
      <c r="N2018" s="532"/>
      <c r="O2018" s="350"/>
      <c r="P2018" s="464"/>
      <c r="Q2018" s="464"/>
      <c r="R2018" s="464"/>
      <c r="S2018" s="464"/>
      <c r="T2018" s="464"/>
      <c r="U2018" s="464"/>
      <c r="V2018" s="464"/>
    </row>
    <row r="2019" spans="1:22">
      <c r="A2019" s="531"/>
      <c r="B2019" s="532"/>
      <c r="C2019" s="350"/>
      <c r="D2019" s="350"/>
      <c r="E2019" s="533"/>
      <c r="F2019" s="533"/>
      <c r="G2019" s="533"/>
      <c r="H2019" s="533"/>
      <c r="I2019" s="533"/>
      <c r="J2019" s="533"/>
      <c r="K2019" s="533"/>
      <c r="L2019" s="533"/>
      <c r="M2019" s="533"/>
      <c r="N2019" s="532"/>
      <c r="O2019" s="350"/>
      <c r="P2019" s="464"/>
      <c r="Q2019" s="464"/>
      <c r="R2019" s="464"/>
      <c r="S2019" s="464"/>
      <c r="T2019" s="464"/>
      <c r="U2019" s="464"/>
      <c r="V2019" s="464"/>
    </row>
    <row r="2020" spans="1:22">
      <c r="A2020" s="531"/>
      <c r="B2020" s="532"/>
      <c r="C2020" s="350"/>
      <c r="D2020" s="350"/>
      <c r="E2020" s="533"/>
      <c r="F2020" s="533"/>
      <c r="G2020" s="533"/>
      <c r="H2020" s="533"/>
      <c r="I2020" s="533"/>
      <c r="J2020" s="533"/>
      <c r="K2020" s="533"/>
      <c r="L2020" s="533"/>
      <c r="M2020" s="533"/>
      <c r="N2020" s="532"/>
      <c r="O2020" s="350"/>
      <c r="P2020" s="464"/>
      <c r="Q2020" s="464"/>
      <c r="R2020" s="464"/>
      <c r="S2020" s="464"/>
      <c r="T2020" s="464"/>
      <c r="U2020" s="464"/>
      <c r="V2020" s="464"/>
    </row>
    <row r="2021" spans="1:22">
      <c r="A2021" s="531"/>
      <c r="B2021" s="532"/>
      <c r="C2021" s="350"/>
      <c r="D2021" s="350"/>
      <c r="E2021" s="533"/>
      <c r="F2021" s="533"/>
      <c r="G2021" s="533"/>
      <c r="H2021" s="533"/>
      <c r="I2021" s="533"/>
      <c r="J2021" s="533"/>
      <c r="K2021" s="533"/>
      <c r="L2021" s="533"/>
      <c r="M2021" s="533"/>
      <c r="N2021" s="532"/>
      <c r="O2021" s="350"/>
      <c r="P2021" s="464"/>
      <c r="Q2021" s="464"/>
      <c r="R2021" s="464"/>
      <c r="S2021" s="464"/>
      <c r="T2021" s="464"/>
      <c r="U2021" s="464"/>
      <c r="V2021" s="464"/>
    </row>
    <row r="2022" spans="1:22">
      <c r="A2022" s="531"/>
      <c r="B2022" s="532"/>
      <c r="C2022" s="350"/>
      <c r="D2022" s="350"/>
      <c r="E2022" s="533"/>
      <c r="F2022" s="533"/>
      <c r="G2022" s="533"/>
      <c r="H2022" s="533"/>
      <c r="I2022" s="533"/>
      <c r="J2022" s="533"/>
      <c r="K2022" s="533"/>
      <c r="L2022" s="533"/>
      <c r="M2022" s="533"/>
      <c r="N2022" s="532"/>
      <c r="O2022" s="350"/>
      <c r="P2022" s="464"/>
      <c r="Q2022" s="464"/>
      <c r="R2022" s="464"/>
      <c r="S2022" s="464"/>
      <c r="T2022" s="464"/>
      <c r="U2022" s="464"/>
      <c r="V2022" s="464"/>
    </row>
    <row r="2023" spans="1:22">
      <c r="A2023" s="531"/>
      <c r="B2023" s="532"/>
      <c r="C2023" s="350"/>
      <c r="D2023" s="350"/>
      <c r="E2023" s="533"/>
      <c r="F2023" s="533"/>
      <c r="G2023" s="533"/>
      <c r="H2023" s="533"/>
      <c r="I2023" s="533"/>
      <c r="J2023" s="533"/>
      <c r="K2023" s="533"/>
      <c r="L2023" s="533"/>
      <c r="M2023" s="533"/>
      <c r="N2023" s="532"/>
      <c r="O2023" s="350"/>
      <c r="P2023" s="464"/>
      <c r="Q2023" s="464"/>
      <c r="R2023" s="464"/>
      <c r="S2023" s="464"/>
      <c r="T2023" s="464"/>
      <c r="U2023" s="464"/>
      <c r="V2023" s="464"/>
    </row>
    <row r="2024" spans="1:22">
      <c r="A2024" s="531"/>
      <c r="B2024" s="532"/>
      <c r="C2024" s="350"/>
      <c r="D2024" s="350"/>
      <c r="E2024" s="533"/>
      <c r="F2024" s="533"/>
      <c r="G2024" s="533"/>
      <c r="H2024" s="533"/>
      <c r="I2024" s="533"/>
      <c r="J2024" s="533"/>
      <c r="K2024" s="533"/>
      <c r="L2024" s="533"/>
      <c r="M2024" s="533"/>
      <c r="N2024" s="532"/>
      <c r="O2024" s="350"/>
      <c r="P2024" s="464"/>
      <c r="Q2024" s="464"/>
      <c r="R2024" s="464"/>
      <c r="S2024" s="464"/>
      <c r="T2024" s="464"/>
      <c r="U2024" s="464"/>
      <c r="V2024" s="464"/>
    </row>
    <row r="2025" spans="1:22">
      <c r="A2025" s="531"/>
      <c r="B2025" s="532"/>
      <c r="C2025" s="350"/>
      <c r="D2025" s="350"/>
      <c r="E2025" s="533"/>
      <c r="F2025" s="533"/>
      <c r="G2025" s="533"/>
      <c r="H2025" s="533"/>
      <c r="I2025" s="533"/>
      <c r="J2025" s="533"/>
      <c r="K2025" s="533"/>
      <c r="L2025" s="533"/>
      <c r="M2025" s="533"/>
      <c r="N2025" s="532"/>
      <c r="O2025" s="350"/>
      <c r="P2025" s="464"/>
      <c r="Q2025" s="464"/>
      <c r="R2025" s="464"/>
      <c r="S2025" s="464"/>
      <c r="T2025" s="464"/>
      <c r="U2025" s="464"/>
      <c r="V2025" s="464"/>
    </row>
    <row r="2026" spans="1:22">
      <c r="A2026" s="531"/>
      <c r="B2026" s="532"/>
      <c r="C2026" s="350"/>
      <c r="D2026" s="350"/>
      <c r="E2026" s="533"/>
      <c r="F2026" s="533"/>
      <c r="G2026" s="533"/>
      <c r="H2026" s="533"/>
      <c r="I2026" s="533"/>
      <c r="J2026" s="533"/>
      <c r="K2026" s="533"/>
      <c r="L2026" s="533"/>
      <c r="M2026" s="533"/>
      <c r="N2026" s="532"/>
      <c r="O2026" s="350"/>
      <c r="P2026" s="464"/>
      <c r="Q2026" s="464"/>
      <c r="R2026" s="464"/>
      <c r="S2026" s="464"/>
      <c r="T2026" s="464"/>
      <c r="U2026" s="464"/>
      <c r="V2026" s="464"/>
    </row>
    <row r="2027" spans="1:22">
      <c r="A2027" s="531"/>
      <c r="B2027" s="532"/>
      <c r="C2027" s="350"/>
      <c r="D2027" s="350"/>
      <c r="E2027" s="533"/>
      <c r="F2027" s="533"/>
      <c r="G2027" s="533"/>
      <c r="H2027" s="533"/>
      <c r="I2027" s="533"/>
      <c r="J2027" s="533"/>
      <c r="K2027" s="533"/>
      <c r="L2027" s="533"/>
      <c r="M2027" s="533"/>
      <c r="N2027" s="532"/>
      <c r="O2027" s="350"/>
      <c r="P2027" s="464"/>
      <c r="Q2027" s="464"/>
      <c r="R2027" s="464"/>
      <c r="S2027" s="464"/>
      <c r="T2027" s="464"/>
      <c r="U2027" s="464"/>
      <c r="V2027" s="464"/>
    </row>
    <row r="2028" spans="1:22">
      <c r="A2028" s="531"/>
      <c r="B2028" s="532"/>
      <c r="C2028" s="350"/>
      <c r="D2028" s="350"/>
      <c r="E2028" s="533"/>
      <c r="F2028" s="533"/>
      <c r="G2028" s="533"/>
      <c r="H2028" s="533"/>
      <c r="I2028" s="533"/>
      <c r="J2028" s="533"/>
      <c r="K2028" s="533"/>
      <c r="L2028" s="533"/>
      <c r="M2028" s="533"/>
      <c r="N2028" s="532"/>
      <c r="O2028" s="350"/>
      <c r="P2028" s="464"/>
      <c r="Q2028" s="464"/>
      <c r="R2028" s="464"/>
      <c r="S2028" s="464"/>
      <c r="T2028" s="464"/>
      <c r="U2028" s="464"/>
      <c r="V2028" s="464"/>
    </row>
    <row r="2029" spans="1:22">
      <c r="A2029" s="531"/>
      <c r="B2029" s="532"/>
      <c r="C2029" s="350"/>
      <c r="D2029" s="350"/>
      <c r="E2029" s="533"/>
      <c r="F2029" s="533"/>
      <c r="G2029" s="533"/>
      <c r="H2029" s="533"/>
      <c r="I2029" s="533"/>
      <c r="J2029" s="533"/>
      <c r="K2029" s="533"/>
      <c r="L2029" s="533"/>
      <c r="M2029" s="533"/>
      <c r="N2029" s="532"/>
      <c r="O2029" s="350"/>
      <c r="P2029" s="464"/>
      <c r="Q2029" s="464"/>
      <c r="R2029" s="464"/>
      <c r="S2029" s="464"/>
      <c r="T2029" s="464"/>
      <c r="U2029" s="464"/>
      <c r="V2029" s="464"/>
    </row>
    <row r="2030" spans="1:22">
      <c r="A2030" s="531"/>
      <c r="B2030" s="532"/>
      <c r="C2030" s="350"/>
      <c r="D2030" s="350"/>
      <c r="E2030" s="533"/>
      <c r="F2030" s="533"/>
      <c r="G2030" s="533"/>
      <c r="H2030" s="533"/>
      <c r="I2030" s="533"/>
      <c r="J2030" s="533"/>
      <c r="K2030" s="533"/>
      <c r="L2030" s="533"/>
      <c r="M2030" s="533"/>
      <c r="N2030" s="532"/>
      <c r="O2030" s="350"/>
      <c r="P2030" s="464"/>
      <c r="Q2030" s="464"/>
      <c r="R2030" s="464"/>
      <c r="S2030" s="464"/>
      <c r="T2030" s="464"/>
      <c r="U2030" s="464"/>
      <c r="V2030" s="464"/>
    </row>
    <row r="2031" spans="1:22">
      <c r="A2031" s="531"/>
      <c r="B2031" s="532"/>
      <c r="C2031" s="350"/>
      <c r="D2031" s="350"/>
      <c r="E2031" s="533"/>
      <c r="F2031" s="533"/>
      <c r="G2031" s="533"/>
      <c r="H2031" s="533"/>
      <c r="I2031" s="533"/>
      <c r="J2031" s="533"/>
      <c r="K2031" s="533"/>
      <c r="L2031" s="533"/>
      <c r="M2031" s="533"/>
      <c r="N2031" s="532"/>
      <c r="O2031" s="350"/>
      <c r="P2031" s="464"/>
      <c r="Q2031" s="464"/>
      <c r="R2031" s="464"/>
      <c r="S2031" s="464"/>
      <c r="T2031" s="464"/>
      <c r="U2031" s="464"/>
      <c r="V2031" s="464"/>
    </row>
    <row r="2032" spans="1:22">
      <c r="A2032" s="531"/>
      <c r="B2032" s="532"/>
      <c r="C2032" s="350"/>
      <c r="D2032" s="350"/>
      <c r="E2032" s="533"/>
      <c r="F2032" s="533"/>
      <c r="G2032" s="533"/>
      <c r="H2032" s="533"/>
      <c r="I2032" s="533"/>
      <c r="J2032" s="533"/>
      <c r="K2032" s="533"/>
      <c r="L2032" s="533"/>
      <c r="M2032" s="533"/>
      <c r="N2032" s="532"/>
      <c r="O2032" s="350"/>
      <c r="P2032" s="464"/>
      <c r="Q2032" s="464"/>
      <c r="R2032" s="464"/>
      <c r="S2032" s="464"/>
      <c r="T2032" s="464"/>
      <c r="U2032" s="464"/>
      <c r="V2032" s="464"/>
    </row>
    <row r="2033" spans="1:22">
      <c r="A2033" s="531"/>
      <c r="B2033" s="532"/>
      <c r="C2033" s="350"/>
      <c r="D2033" s="350"/>
      <c r="E2033" s="533"/>
      <c r="F2033" s="533"/>
      <c r="G2033" s="533"/>
      <c r="H2033" s="533"/>
      <c r="I2033" s="533"/>
      <c r="J2033" s="533"/>
      <c r="K2033" s="533"/>
      <c r="L2033" s="533"/>
      <c r="M2033" s="533"/>
      <c r="N2033" s="532"/>
      <c r="O2033" s="350"/>
      <c r="P2033" s="464"/>
      <c r="Q2033" s="464"/>
      <c r="R2033" s="464"/>
      <c r="S2033" s="464"/>
      <c r="T2033" s="464"/>
      <c r="U2033" s="464"/>
      <c r="V2033" s="464"/>
    </row>
    <row r="2034" spans="1:22">
      <c r="A2034" s="531"/>
      <c r="B2034" s="532"/>
      <c r="C2034" s="350"/>
      <c r="D2034" s="350"/>
      <c r="E2034" s="533"/>
      <c r="F2034" s="533"/>
      <c r="G2034" s="533"/>
      <c r="H2034" s="533"/>
      <c r="I2034" s="533"/>
      <c r="J2034" s="533"/>
      <c r="K2034" s="533"/>
      <c r="L2034" s="533"/>
      <c r="M2034" s="533"/>
      <c r="N2034" s="532"/>
      <c r="O2034" s="350"/>
      <c r="P2034" s="464"/>
      <c r="Q2034" s="464"/>
      <c r="R2034" s="464"/>
      <c r="S2034" s="464"/>
      <c r="T2034" s="464"/>
      <c r="U2034" s="464"/>
      <c r="V2034" s="464"/>
    </row>
    <row r="2035" spans="1:22">
      <c r="A2035" s="531"/>
      <c r="B2035" s="532"/>
      <c r="C2035" s="350"/>
      <c r="D2035" s="350"/>
      <c r="E2035" s="533"/>
      <c r="F2035" s="533"/>
      <c r="G2035" s="533"/>
      <c r="H2035" s="533"/>
      <c r="I2035" s="533"/>
      <c r="J2035" s="533"/>
      <c r="K2035" s="533"/>
      <c r="L2035" s="533"/>
      <c r="M2035" s="533"/>
      <c r="N2035" s="532"/>
      <c r="O2035" s="350"/>
      <c r="P2035" s="464"/>
      <c r="Q2035" s="464"/>
      <c r="R2035" s="464"/>
      <c r="S2035" s="464"/>
      <c r="T2035" s="464"/>
      <c r="U2035" s="464"/>
      <c r="V2035" s="464"/>
    </row>
    <row r="2036" spans="1:22">
      <c r="A2036" s="531"/>
      <c r="B2036" s="532"/>
      <c r="C2036" s="350"/>
      <c r="D2036" s="350"/>
      <c r="E2036" s="533"/>
      <c r="F2036" s="533"/>
      <c r="G2036" s="533"/>
      <c r="H2036" s="533"/>
      <c r="I2036" s="533"/>
      <c r="J2036" s="533"/>
      <c r="K2036" s="533"/>
      <c r="L2036" s="533"/>
      <c r="M2036" s="533"/>
      <c r="N2036" s="532"/>
      <c r="O2036" s="350"/>
      <c r="P2036" s="464"/>
      <c r="Q2036" s="464"/>
      <c r="R2036" s="464"/>
      <c r="S2036" s="464"/>
      <c r="T2036" s="464"/>
      <c r="U2036" s="464"/>
      <c r="V2036" s="464"/>
    </row>
    <row r="2037" spans="1:22">
      <c r="A2037" s="531"/>
      <c r="B2037" s="532"/>
      <c r="C2037" s="350"/>
      <c r="D2037" s="350"/>
      <c r="E2037" s="533"/>
      <c r="F2037" s="533"/>
      <c r="G2037" s="533"/>
      <c r="H2037" s="533"/>
      <c r="I2037" s="533"/>
      <c r="J2037" s="533"/>
      <c r="K2037" s="533"/>
      <c r="L2037" s="533"/>
      <c r="M2037" s="533"/>
      <c r="N2037" s="532"/>
      <c r="O2037" s="350"/>
      <c r="P2037" s="464"/>
      <c r="Q2037" s="464"/>
      <c r="R2037" s="464"/>
      <c r="S2037" s="464"/>
      <c r="T2037" s="464"/>
      <c r="U2037" s="464"/>
      <c r="V2037" s="464"/>
    </row>
    <row r="2038" spans="1:22">
      <c r="A2038" s="531"/>
      <c r="B2038" s="532"/>
      <c r="C2038" s="350"/>
      <c r="D2038" s="350"/>
      <c r="E2038" s="533"/>
      <c r="F2038" s="533"/>
      <c r="G2038" s="533"/>
      <c r="H2038" s="533"/>
      <c r="I2038" s="533"/>
      <c r="J2038" s="533"/>
      <c r="K2038" s="533"/>
      <c r="L2038" s="533"/>
      <c r="M2038" s="533"/>
      <c r="N2038" s="532"/>
      <c r="O2038" s="350"/>
      <c r="P2038" s="464"/>
      <c r="Q2038" s="464"/>
      <c r="R2038" s="464"/>
      <c r="S2038" s="464"/>
      <c r="T2038" s="464"/>
      <c r="U2038" s="464"/>
      <c r="V2038" s="464"/>
    </row>
    <row r="2039" spans="1:22">
      <c r="A2039" s="531"/>
      <c r="B2039" s="532"/>
      <c r="C2039" s="350"/>
      <c r="D2039" s="350"/>
      <c r="E2039" s="533"/>
      <c r="F2039" s="533"/>
      <c r="G2039" s="533"/>
      <c r="H2039" s="533"/>
      <c r="I2039" s="533"/>
      <c r="J2039" s="533"/>
      <c r="K2039" s="533"/>
      <c r="L2039" s="533"/>
      <c r="M2039" s="533"/>
      <c r="N2039" s="532"/>
      <c r="O2039" s="350"/>
      <c r="P2039" s="464"/>
      <c r="Q2039" s="464"/>
      <c r="R2039" s="464"/>
      <c r="S2039" s="464"/>
      <c r="T2039" s="464"/>
      <c r="U2039" s="464"/>
      <c r="V2039" s="464"/>
    </row>
    <row r="2040" spans="1:22">
      <c r="A2040" s="531"/>
      <c r="B2040" s="532"/>
      <c r="C2040" s="350"/>
      <c r="D2040" s="350"/>
      <c r="E2040" s="533"/>
      <c r="F2040" s="533"/>
      <c r="G2040" s="533"/>
      <c r="H2040" s="533"/>
      <c r="I2040" s="533"/>
      <c r="J2040" s="533"/>
      <c r="K2040" s="533"/>
      <c r="L2040" s="533"/>
      <c r="M2040" s="533"/>
      <c r="N2040" s="532"/>
      <c r="O2040" s="350"/>
      <c r="P2040" s="464"/>
      <c r="Q2040" s="464"/>
      <c r="R2040" s="464"/>
      <c r="S2040" s="464"/>
      <c r="T2040" s="464"/>
      <c r="U2040" s="464"/>
      <c r="V2040" s="464"/>
    </row>
    <row r="2041" spans="1:22">
      <c r="A2041" s="531"/>
      <c r="B2041" s="532"/>
      <c r="C2041" s="350"/>
      <c r="D2041" s="350"/>
      <c r="E2041" s="533"/>
      <c r="F2041" s="533"/>
      <c r="G2041" s="533"/>
      <c r="H2041" s="533"/>
      <c r="I2041" s="533"/>
      <c r="J2041" s="533"/>
      <c r="K2041" s="533"/>
      <c r="L2041" s="533"/>
      <c r="M2041" s="533"/>
      <c r="N2041" s="532"/>
      <c r="O2041" s="350"/>
      <c r="P2041" s="464"/>
      <c r="Q2041" s="464"/>
      <c r="R2041" s="464"/>
      <c r="S2041" s="464"/>
      <c r="T2041" s="464"/>
      <c r="U2041" s="464"/>
      <c r="V2041" s="464"/>
    </row>
    <row r="2042" spans="1:22">
      <c r="A2042" s="531"/>
      <c r="B2042" s="532"/>
      <c r="C2042" s="350"/>
      <c r="D2042" s="350"/>
      <c r="E2042" s="533"/>
      <c r="F2042" s="533"/>
      <c r="G2042" s="533"/>
      <c r="H2042" s="533"/>
      <c r="I2042" s="533"/>
      <c r="J2042" s="533"/>
      <c r="K2042" s="533"/>
      <c r="L2042" s="533"/>
      <c r="M2042" s="533"/>
      <c r="N2042" s="532"/>
      <c r="O2042" s="350"/>
      <c r="P2042" s="464"/>
      <c r="Q2042" s="464"/>
      <c r="R2042" s="464"/>
      <c r="S2042" s="464"/>
      <c r="T2042" s="464"/>
      <c r="U2042" s="464"/>
      <c r="V2042" s="464"/>
    </row>
    <row r="2043" spans="1:22">
      <c r="A2043" s="531"/>
      <c r="B2043" s="532"/>
      <c r="C2043" s="350"/>
      <c r="D2043" s="350"/>
      <c r="E2043" s="533"/>
      <c r="F2043" s="533"/>
      <c r="G2043" s="533"/>
      <c r="H2043" s="533"/>
      <c r="I2043" s="533"/>
      <c r="J2043" s="533"/>
      <c r="K2043" s="533"/>
      <c r="L2043" s="533"/>
      <c r="M2043" s="533"/>
      <c r="N2043" s="532"/>
      <c r="O2043" s="350"/>
      <c r="P2043" s="464"/>
      <c r="Q2043" s="464"/>
      <c r="R2043" s="464"/>
      <c r="S2043" s="464"/>
      <c r="T2043" s="464"/>
      <c r="U2043" s="464"/>
      <c r="V2043" s="464"/>
    </row>
    <row r="2044" spans="1:22">
      <c r="A2044" s="531"/>
      <c r="B2044" s="532"/>
      <c r="C2044" s="350"/>
      <c r="D2044" s="350"/>
      <c r="E2044" s="533"/>
      <c r="F2044" s="533"/>
      <c r="G2044" s="533"/>
      <c r="H2044" s="533"/>
      <c r="I2044" s="533"/>
      <c r="J2044" s="533"/>
      <c r="K2044" s="533"/>
      <c r="L2044" s="533"/>
      <c r="M2044" s="533"/>
      <c r="N2044" s="532"/>
      <c r="O2044" s="350"/>
      <c r="P2044" s="464"/>
      <c r="Q2044" s="464"/>
      <c r="R2044" s="464"/>
      <c r="S2044" s="464"/>
      <c r="T2044" s="464"/>
      <c r="U2044" s="464"/>
      <c r="V2044" s="464"/>
    </row>
    <row r="2045" spans="1:22">
      <c r="A2045" s="531"/>
      <c r="B2045" s="532"/>
      <c r="C2045" s="350"/>
      <c r="D2045" s="350"/>
      <c r="E2045" s="533"/>
      <c r="F2045" s="533"/>
      <c r="G2045" s="533"/>
      <c r="H2045" s="533"/>
      <c r="I2045" s="533"/>
      <c r="J2045" s="533"/>
      <c r="K2045" s="533"/>
      <c r="L2045" s="533"/>
      <c r="M2045" s="533"/>
      <c r="N2045" s="532"/>
      <c r="O2045" s="350"/>
      <c r="P2045" s="464"/>
      <c r="Q2045" s="464"/>
      <c r="R2045" s="464"/>
      <c r="S2045" s="464"/>
      <c r="T2045" s="464"/>
      <c r="U2045" s="464"/>
      <c r="V2045" s="464"/>
    </row>
    <row r="2046" spans="1:22">
      <c r="A2046" s="531"/>
      <c r="B2046" s="532"/>
      <c r="C2046" s="350"/>
      <c r="D2046" s="350"/>
      <c r="E2046" s="533"/>
      <c r="F2046" s="533"/>
      <c r="G2046" s="533"/>
      <c r="H2046" s="533"/>
      <c r="I2046" s="533"/>
      <c r="J2046" s="533"/>
      <c r="K2046" s="533"/>
      <c r="L2046" s="533"/>
      <c r="M2046" s="533"/>
      <c r="N2046" s="532"/>
      <c r="O2046" s="350"/>
      <c r="P2046" s="464"/>
      <c r="Q2046" s="464"/>
      <c r="R2046" s="464"/>
      <c r="S2046" s="464"/>
      <c r="T2046" s="464"/>
      <c r="U2046" s="464"/>
      <c r="V2046" s="464"/>
    </row>
    <row r="2047" spans="1:22">
      <c r="A2047" s="531"/>
      <c r="B2047" s="532"/>
      <c r="C2047" s="350"/>
      <c r="D2047" s="350"/>
      <c r="E2047" s="533"/>
      <c r="F2047" s="533"/>
      <c r="G2047" s="533"/>
      <c r="H2047" s="533"/>
      <c r="I2047" s="533"/>
      <c r="J2047" s="533"/>
      <c r="K2047" s="533"/>
      <c r="L2047" s="533"/>
      <c r="M2047" s="533"/>
      <c r="N2047" s="532"/>
      <c r="O2047" s="350"/>
      <c r="P2047" s="464"/>
      <c r="Q2047" s="464"/>
      <c r="R2047" s="464"/>
      <c r="S2047" s="464"/>
      <c r="T2047" s="464"/>
      <c r="U2047" s="464"/>
      <c r="V2047" s="464"/>
    </row>
    <row r="2048" spans="1:22">
      <c r="A2048" s="531"/>
      <c r="B2048" s="532"/>
      <c r="C2048" s="350"/>
      <c r="D2048" s="350"/>
      <c r="E2048" s="533"/>
      <c r="F2048" s="533"/>
      <c r="G2048" s="533"/>
      <c r="H2048" s="533"/>
      <c r="I2048" s="533"/>
      <c r="J2048" s="533"/>
      <c r="K2048" s="533"/>
      <c r="L2048" s="533"/>
      <c r="M2048" s="533"/>
      <c r="N2048" s="532"/>
      <c r="O2048" s="350"/>
      <c r="P2048" s="464"/>
      <c r="Q2048" s="464"/>
      <c r="R2048" s="464"/>
      <c r="S2048" s="464"/>
      <c r="T2048" s="464"/>
      <c r="U2048" s="464"/>
      <c r="V2048" s="464"/>
    </row>
    <row r="2049" spans="1:22">
      <c r="A2049" s="531"/>
      <c r="B2049" s="532"/>
      <c r="C2049" s="350"/>
      <c r="D2049" s="350"/>
      <c r="E2049" s="533"/>
      <c r="F2049" s="533"/>
      <c r="G2049" s="533"/>
      <c r="H2049" s="533"/>
      <c r="I2049" s="533"/>
      <c r="J2049" s="533"/>
      <c r="K2049" s="533"/>
      <c r="L2049" s="533"/>
      <c r="M2049" s="533"/>
      <c r="N2049" s="532"/>
      <c r="O2049" s="350"/>
      <c r="P2049" s="464"/>
      <c r="Q2049" s="464"/>
      <c r="R2049" s="464"/>
      <c r="S2049" s="464"/>
      <c r="T2049" s="464"/>
      <c r="U2049" s="464"/>
      <c r="V2049" s="464"/>
    </row>
    <row r="2050" spans="1:22">
      <c r="A2050" s="531"/>
      <c r="B2050" s="532"/>
      <c r="C2050" s="350"/>
      <c r="D2050" s="350"/>
      <c r="E2050" s="533"/>
      <c r="F2050" s="533"/>
      <c r="G2050" s="533"/>
      <c r="H2050" s="533"/>
      <c r="I2050" s="533"/>
      <c r="J2050" s="533"/>
      <c r="K2050" s="533"/>
      <c r="L2050" s="533"/>
      <c r="M2050" s="533"/>
      <c r="N2050" s="532"/>
      <c r="O2050" s="350"/>
      <c r="P2050" s="464"/>
      <c r="Q2050" s="464"/>
      <c r="R2050" s="464"/>
      <c r="S2050" s="464"/>
      <c r="T2050" s="464"/>
      <c r="U2050" s="464"/>
      <c r="V2050" s="464"/>
    </row>
    <row r="2051" spans="1:22">
      <c r="A2051" s="531"/>
      <c r="B2051" s="532"/>
      <c r="C2051" s="350"/>
      <c r="D2051" s="350"/>
      <c r="E2051" s="533"/>
      <c r="F2051" s="533"/>
      <c r="G2051" s="533"/>
      <c r="H2051" s="533"/>
      <c r="I2051" s="533"/>
      <c r="J2051" s="533"/>
      <c r="K2051" s="533"/>
      <c r="L2051" s="533"/>
      <c r="M2051" s="533"/>
      <c r="N2051" s="532"/>
      <c r="O2051" s="350"/>
      <c r="P2051" s="464"/>
      <c r="Q2051" s="464"/>
      <c r="R2051" s="464"/>
      <c r="S2051" s="464"/>
      <c r="T2051" s="464"/>
      <c r="U2051" s="464"/>
      <c r="V2051" s="464"/>
    </row>
    <row r="2052" spans="1:22">
      <c r="A2052" s="531"/>
      <c r="B2052" s="532"/>
      <c r="C2052" s="350"/>
      <c r="D2052" s="350"/>
      <c r="E2052" s="533"/>
      <c r="F2052" s="533"/>
      <c r="G2052" s="533"/>
      <c r="H2052" s="533"/>
      <c r="I2052" s="533"/>
      <c r="J2052" s="533"/>
      <c r="K2052" s="533"/>
      <c r="L2052" s="533"/>
      <c r="M2052" s="533"/>
      <c r="N2052" s="532"/>
      <c r="O2052" s="350"/>
      <c r="P2052" s="464"/>
      <c r="Q2052" s="464"/>
      <c r="R2052" s="464"/>
      <c r="S2052" s="464"/>
      <c r="T2052" s="464"/>
      <c r="U2052" s="464"/>
      <c r="V2052" s="464"/>
    </row>
    <row r="2053" spans="1:22">
      <c r="A2053" s="531"/>
      <c r="B2053" s="532"/>
      <c r="C2053" s="350"/>
      <c r="D2053" s="350"/>
      <c r="E2053" s="533"/>
      <c r="F2053" s="533"/>
      <c r="G2053" s="533"/>
      <c r="H2053" s="533"/>
      <c r="I2053" s="533"/>
      <c r="J2053" s="533"/>
      <c r="K2053" s="533"/>
      <c r="L2053" s="533"/>
      <c r="M2053" s="533"/>
      <c r="N2053" s="532"/>
      <c r="O2053" s="350"/>
      <c r="P2053" s="464"/>
      <c r="Q2053" s="464"/>
      <c r="R2053" s="464"/>
      <c r="S2053" s="464"/>
      <c r="T2053" s="464"/>
      <c r="U2053" s="464"/>
      <c r="V2053" s="464"/>
    </row>
    <row r="2054" spans="1:22">
      <c r="A2054" s="531"/>
      <c r="B2054" s="532"/>
      <c r="C2054" s="350"/>
      <c r="D2054" s="350"/>
      <c r="E2054" s="533"/>
      <c r="F2054" s="533"/>
      <c r="G2054" s="533"/>
      <c r="H2054" s="533"/>
      <c r="I2054" s="533"/>
      <c r="J2054" s="533"/>
      <c r="K2054" s="533"/>
      <c r="L2054" s="533"/>
      <c r="M2054" s="533"/>
      <c r="N2054" s="532"/>
      <c r="O2054" s="350"/>
      <c r="P2054" s="464"/>
      <c r="Q2054" s="464"/>
      <c r="R2054" s="464"/>
      <c r="S2054" s="464"/>
      <c r="T2054" s="464"/>
      <c r="U2054" s="464"/>
      <c r="V2054" s="464"/>
    </row>
    <row r="2055" spans="1:22">
      <c r="A2055" s="531"/>
      <c r="B2055" s="532"/>
      <c r="C2055" s="350"/>
      <c r="D2055" s="350"/>
      <c r="E2055" s="533"/>
      <c r="F2055" s="533"/>
      <c r="G2055" s="533"/>
      <c r="H2055" s="533"/>
      <c r="I2055" s="533"/>
      <c r="J2055" s="533"/>
      <c r="K2055" s="533"/>
      <c r="L2055" s="533"/>
      <c r="M2055" s="533"/>
      <c r="N2055" s="532"/>
      <c r="O2055" s="350"/>
      <c r="P2055" s="464"/>
      <c r="Q2055" s="464"/>
      <c r="R2055" s="464"/>
      <c r="S2055" s="464"/>
      <c r="T2055" s="464"/>
      <c r="U2055" s="464"/>
      <c r="V2055" s="464"/>
    </row>
    <row r="2056" spans="1:22">
      <c r="A2056" s="531"/>
      <c r="B2056" s="532"/>
      <c r="C2056" s="350"/>
      <c r="D2056" s="350"/>
      <c r="E2056" s="533"/>
      <c r="F2056" s="533"/>
      <c r="G2056" s="533"/>
      <c r="H2056" s="533"/>
      <c r="I2056" s="533"/>
      <c r="J2056" s="533"/>
      <c r="K2056" s="533"/>
      <c r="L2056" s="533"/>
      <c r="M2056" s="533"/>
      <c r="N2056" s="532"/>
      <c r="O2056" s="350"/>
      <c r="P2056" s="464"/>
      <c r="Q2056" s="464"/>
      <c r="R2056" s="464"/>
      <c r="S2056" s="464"/>
      <c r="T2056" s="464"/>
      <c r="U2056" s="464"/>
      <c r="V2056" s="464"/>
    </row>
    <row r="2057" spans="1:22">
      <c r="A2057" s="531"/>
      <c r="B2057" s="532"/>
      <c r="C2057" s="350"/>
      <c r="D2057" s="350"/>
      <c r="E2057" s="533"/>
      <c r="F2057" s="533"/>
      <c r="G2057" s="533"/>
      <c r="H2057" s="533"/>
      <c r="I2057" s="533"/>
      <c r="J2057" s="533"/>
      <c r="K2057" s="533"/>
      <c r="L2057" s="533"/>
      <c r="M2057" s="533"/>
      <c r="N2057" s="532"/>
      <c r="O2057" s="350"/>
      <c r="P2057" s="464"/>
      <c r="Q2057" s="464"/>
      <c r="R2057" s="464"/>
      <c r="S2057" s="464"/>
      <c r="T2057" s="464"/>
      <c r="U2057" s="464"/>
      <c r="V2057" s="464"/>
    </row>
    <row r="2058" spans="1:22">
      <c r="A2058" s="531"/>
      <c r="B2058" s="532"/>
      <c r="C2058" s="350"/>
      <c r="D2058" s="350"/>
      <c r="E2058" s="533"/>
      <c r="F2058" s="533"/>
      <c r="G2058" s="533"/>
      <c r="H2058" s="533"/>
      <c r="I2058" s="533"/>
      <c r="J2058" s="533"/>
      <c r="K2058" s="533"/>
      <c r="L2058" s="533"/>
      <c r="M2058" s="533"/>
      <c r="N2058" s="532"/>
      <c r="O2058" s="350"/>
      <c r="P2058" s="464"/>
      <c r="Q2058" s="464"/>
      <c r="R2058" s="464"/>
      <c r="S2058" s="464"/>
      <c r="T2058" s="464"/>
      <c r="U2058" s="464"/>
      <c r="V2058" s="464"/>
    </row>
    <row r="2059" spans="1:22">
      <c r="A2059" s="531"/>
      <c r="B2059" s="532"/>
      <c r="C2059" s="350"/>
      <c r="D2059" s="350"/>
      <c r="E2059" s="533"/>
      <c r="F2059" s="533"/>
      <c r="G2059" s="533"/>
      <c r="H2059" s="533"/>
      <c r="I2059" s="533"/>
      <c r="J2059" s="533"/>
      <c r="K2059" s="533"/>
      <c r="L2059" s="533"/>
      <c r="M2059" s="533"/>
      <c r="N2059" s="532"/>
      <c r="O2059" s="350"/>
      <c r="P2059" s="464"/>
      <c r="Q2059" s="464"/>
      <c r="R2059" s="464"/>
      <c r="S2059" s="464"/>
      <c r="T2059" s="464"/>
      <c r="U2059" s="464"/>
      <c r="V2059" s="464"/>
    </row>
    <row r="2060" spans="1:22">
      <c r="A2060" s="531"/>
      <c r="B2060" s="532"/>
      <c r="C2060" s="350"/>
      <c r="D2060" s="350"/>
      <c r="E2060" s="533"/>
      <c r="F2060" s="533"/>
      <c r="G2060" s="533"/>
      <c r="H2060" s="533"/>
      <c r="I2060" s="533"/>
      <c r="J2060" s="533"/>
      <c r="K2060" s="533"/>
      <c r="L2060" s="533"/>
      <c r="M2060" s="533"/>
      <c r="N2060" s="532"/>
      <c r="O2060" s="350"/>
      <c r="P2060" s="464"/>
      <c r="Q2060" s="464"/>
      <c r="R2060" s="464"/>
      <c r="S2060" s="464"/>
      <c r="T2060" s="464"/>
      <c r="U2060" s="464"/>
      <c r="V2060" s="464"/>
    </row>
    <row r="2061" spans="1:22">
      <c r="A2061" s="531"/>
      <c r="B2061" s="532"/>
      <c r="C2061" s="350"/>
      <c r="D2061" s="350"/>
      <c r="E2061" s="533"/>
      <c r="F2061" s="533"/>
      <c r="G2061" s="533"/>
      <c r="H2061" s="533"/>
      <c r="I2061" s="533"/>
      <c r="J2061" s="533"/>
      <c r="K2061" s="533"/>
      <c r="L2061" s="533"/>
      <c r="M2061" s="533"/>
      <c r="N2061" s="532"/>
      <c r="O2061" s="350"/>
      <c r="P2061" s="464"/>
      <c r="Q2061" s="464"/>
      <c r="R2061" s="464"/>
      <c r="S2061" s="464"/>
      <c r="T2061" s="464"/>
      <c r="U2061" s="464"/>
      <c r="V2061" s="464"/>
    </row>
    <row r="2062" spans="1:22">
      <c r="A2062" s="531"/>
      <c r="B2062" s="532"/>
      <c r="C2062" s="350"/>
      <c r="D2062" s="350"/>
      <c r="E2062" s="533"/>
      <c r="F2062" s="533"/>
      <c r="G2062" s="533"/>
      <c r="H2062" s="533"/>
      <c r="I2062" s="533"/>
      <c r="J2062" s="533"/>
      <c r="K2062" s="533"/>
      <c r="L2062" s="533"/>
      <c r="M2062" s="533"/>
      <c r="N2062" s="532"/>
      <c r="O2062" s="350"/>
      <c r="P2062" s="464"/>
      <c r="Q2062" s="464"/>
      <c r="R2062" s="464"/>
      <c r="S2062" s="464"/>
      <c r="T2062" s="464"/>
      <c r="U2062" s="464"/>
      <c r="V2062" s="464"/>
    </row>
    <row r="2063" spans="1:22">
      <c r="A2063" s="531"/>
      <c r="B2063" s="532"/>
      <c r="C2063" s="350"/>
      <c r="D2063" s="350"/>
      <c r="E2063" s="533"/>
      <c r="F2063" s="533"/>
      <c r="G2063" s="533"/>
      <c r="H2063" s="533"/>
      <c r="I2063" s="533"/>
      <c r="J2063" s="533"/>
      <c r="K2063" s="533"/>
      <c r="L2063" s="533"/>
      <c r="M2063" s="533"/>
      <c r="N2063" s="532"/>
      <c r="O2063" s="350"/>
      <c r="P2063" s="464"/>
      <c r="Q2063" s="464"/>
      <c r="R2063" s="464"/>
      <c r="S2063" s="464"/>
      <c r="T2063" s="464"/>
      <c r="U2063" s="464"/>
      <c r="V2063" s="464"/>
    </row>
    <row r="2064" spans="1:22">
      <c r="A2064" s="531"/>
      <c r="B2064" s="532"/>
      <c r="C2064" s="350"/>
      <c r="D2064" s="350"/>
      <c r="E2064" s="533"/>
      <c r="F2064" s="533"/>
      <c r="G2064" s="533"/>
      <c r="H2064" s="533"/>
      <c r="I2064" s="533"/>
      <c r="J2064" s="533"/>
      <c r="K2064" s="533"/>
      <c r="L2064" s="533"/>
      <c r="M2064" s="533"/>
      <c r="N2064" s="532"/>
      <c r="O2064" s="350"/>
      <c r="P2064" s="464"/>
      <c r="Q2064" s="464"/>
      <c r="R2064" s="464"/>
      <c r="S2064" s="464"/>
      <c r="T2064" s="464"/>
      <c r="U2064" s="464"/>
      <c r="V2064" s="464"/>
    </row>
    <row r="2065" spans="1:22">
      <c r="A2065" s="531"/>
      <c r="B2065" s="532"/>
      <c r="C2065" s="350"/>
      <c r="D2065" s="350"/>
      <c r="E2065" s="533"/>
      <c r="F2065" s="533"/>
      <c r="G2065" s="533"/>
      <c r="H2065" s="533"/>
      <c r="I2065" s="533"/>
      <c r="J2065" s="533"/>
      <c r="K2065" s="533"/>
      <c r="L2065" s="533"/>
      <c r="M2065" s="533"/>
      <c r="N2065" s="532"/>
      <c r="O2065" s="350"/>
      <c r="P2065" s="464"/>
      <c r="Q2065" s="464"/>
      <c r="R2065" s="464"/>
      <c r="S2065" s="464"/>
      <c r="T2065" s="464"/>
      <c r="U2065" s="464"/>
      <c r="V2065" s="464"/>
    </row>
    <row r="2066" spans="1:22">
      <c r="A2066" s="531"/>
      <c r="B2066" s="532"/>
      <c r="C2066" s="350"/>
      <c r="D2066" s="350"/>
      <c r="E2066" s="533"/>
      <c r="F2066" s="533"/>
      <c r="G2066" s="533"/>
      <c r="H2066" s="533"/>
      <c r="I2066" s="533"/>
      <c r="J2066" s="533"/>
      <c r="K2066" s="533"/>
      <c r="L2066" s="533"/>
      <c r="M2066" s="533"/>
      <c r="N2066" s="532"/>
      <c r="O2066" s="350"/>
      <c r="P2066" s="464"/>
      <c r="Q2066" s="464"/>
      <c r="R2066" s="464"/>
      <c r="S2066" s="464"/>
      <c r="T2066" s="464"/>
      <c r="U2066" s="464"/>
      <c r="V2066" s="464"/>
    </row>
    <row r="2067" spans="1:22">
      <c r="A2067" s="531"/>
      <c r="B2067" s="532"/>
      <c r="C2067" s="350"/>
      <c r="D2067" s="350"/>
      <c r="E2067" s="533"/>
      <c r="F2067" s="533"/>
      <c r="G2067" s="533"/>
      <c r="H2067" s="533"/>
      <c r="I2067" s="533"/>
      <c r="J2067" s="533"/>
      <c r="K2067" s="533"/>
      <c r="L2067" s="533"/>
      <c r="M2067" s="533"/>
      <c r="N2067" s="532"/>
      <c r="O2067" s="350"/>
      <c r="P2067" s="464"/>
      <c r="Q2067" s="464"/>
      <c r="R2067" s="464"/>
      <c r="S2067" s="464"/>
      <c r="T2067" s="464"/>
      <c r="U2067" s="464"/>
      <c r="V2067" s="464"/>
    </row>
    <row r="2068" spans="1:22">
      <c r="A2068" s="531"/>
      <c r="B2068" s="532"/>
      <c r="C2068" s="350"/>
      <c r="D2068" s="350"/>
      <c r="E2068" s="533"/>
      <c r="F2068" s="533"/>
      <c r="G2068" s="533"/>
      <c r="H2068" s="533"/>
      <c r="I2068" s="533"/>
      <c r="J2068" s="533"/>
      <c r="K2068" s="533"/>
      <c r="L2068" s="533"/>
      <c r="M2068" s="533"/>
      <c r="N2068" s="532"/>
      <c r="O2068" s="350"/>
      <c r="P2068" s="464"/>
      <c r="Q2068" s="464"/>
      <c r="R2068" s="464"/>
      <c r="S2068" s="464"/>
      <c r="T2068" s="464"/>
      <c r="U2068" s="464"/>
      <c r="V2068" s="464"/>
    </row>
    <row r="2069" spans="1:22">
      <c r="A2069" s="531"/>
      <c r="B2069" s="532"/>
      <c r="C2069" s="350"/>
      <c r="D2069" s="350"/>
      <c r="E2069" s="533"/>
      <c r="F2069" s="533"/>
      <c r="G2069" s="533"/>
      <c r="H2069" s="533"/>
      <c r="I2069" s="533"/>
      <c r="J2069" s="533"/>
      <c r="K2069" s="533"/>
      <c r="L2069" s="533"/>
      <c r="M2069" s="533"/>
      <c r="N2069" s="532"/>
      <c r="O2069" s="350"/>
      <c r="P2069" s="464"/>
      <c r="Q2069" s="464"/>
      <c r="R2069" s="464"/>
      <c r="S2069" s="464"/>
      <c r="T2069" s="464"/>
      <c r="U2069" s="464"/>
      <c r="V2069" s="464"/>
    </row>
    <row r="2070" spans="1:22">
      <c r="A2070" s="531"/>
      <c r="B2070" s="532"/>
      <c r="C2070" s="350"/>
      <c r="D2070" s="350"/>
      <c r="E2070" s="533"/>
      <c r="F2070" s="533"/>
      <c r="G2070" s="533"/>
      <c r="H2070" s="533"/>
      <c r="I2070" s="533"/>
      <c r="J2070" s="533"/>
      <c r="K2070" s="533"/>
      <c r="L2070" s="533"/>
      <c r="M2070" s="533"/>
      <c r="N2070" s="532"/>
      <c r="O2070" s="350"/>
      <c r="P2070" s="464"/>
      <c r="Q2070" s="464"/>
      <c r="R2070" s="464"/>
      <c r="S2070" s="464"/>
      <c r="T2070" s="464"/>
      <c r="U2070" s="464"/>
      <c r="V2070" s="464"/>
    </row>
    <row r="2071" spans="1:22">
      <c r="A2071" s="531"/>
      <c r="B2071" s="532"/>
      <c r="C2071" s="350"/>
      <c r="D2071" s="350"/>
      <c r="E2071" s="533"/>
      <c r="F2071" s="533"/>
      <c r="G2071" s="533"/>
      <c r="H2071" s="533"/>
      <c r="I2071" s="533"/>
      <c r="J2071" s="533"/>
      <c r="K2071" s="533"/>
      <c r="L2071" s="533"/>
      <c r="M2071" s="533"/>
      <c r="N2071" s="532"/>
      <c r="O2071" s="350"/>
      <c r="P2071" s="464"/>
      <c r="Q2071" s="464"/>
      <c r="R2071" s="464"/>
      <c r="S2071" s="464"/>
      <c r="T2071" s="464"/>
      <c r="U2071" s="464"/>
      <c r="V2071" s="464"/>
    </row>
    <row r="2072" spans="1:22">
      <c r="A2072" s="531"/>
      <c r="B2072" s="532"/>
      <c r="C2072" s="350"/>
      <c r="D2072" s="350"/>
      <c r="E2072" s="533"/>
      <c r="F2072" s="533"/>
      <c r="G2072" s="533"/>
      <c r="H2072" s="533"/>
      <c r="I2072" s="533"/>
      <c r="J2072" s="533"/>
      <c r="K2072" s="533"/>
      <c r="L2072" s="533"/>
      <c r="M2072" s="533"/>
      <c r="N2072" s="532"/>
      <c r="O2072" s="350"/>
      <c r="P2072" s="464"/>
      <c r="Q2072" s="464"/>
      <c r="R2072" s="464"/>
      <c r="S2072" s="464"/>
      <c r="T2072" s="464"/>
      <c r="U2072" s="464"/>
      <c r="V2072" s="464"/>
    </row>
    <row r="2073" spans="1:22">
      <c r="A2073" s="531"/>
      <c r="B2073" s="532"/>
      <c r="C2073" s="350"/>
      <c r="D2073" s="350"/>
      <c r="E2073" s="533"/>
      <c r="F2073" s="533"/>
      <c r="G2073" s="533"/>
      <c r="H2073" s="533"/>
      <c r="I2073" s="533"/>
      <c r="J2073" s="533"/>
      <c r="K2073" s="533"/>
      <c r="L2073" s="533"/>
      <c r="M2073" s="533"/>
      <c r="N2073" s="532"/>
      <c r="O2073" s="350"/>
      <c r="P2073" s="464"/>
      <c r="Q2073" s="464"/>
      <c r="R2073" s="464"/>
      <c r="S2073" s="464"/>
      <c r="T2073" s="464"/>
      <c r="U2073" s="464"/>
      <c r="V2073" s="464"/>
    </row>
    <row r="2074" spans="1:22">
      <c r="A2074" s="531"/>
      <c r="B2074" s="532"/>
      <c r="C2074" s="350"/>
      <c r="D2074" s="350"/>
      <c r="E2074" s="533"/>
      <c r="F2074" s="533"/>
      <c r="G2074" s="533"/>
      <c r="H2074" s="533"/>
      <c r="I2074" s="533"/>
      <c r="J2074" s="533"/>
      <c r="K2074" s="533"/>
      <c r="L2074" s="533"/>
      <c r="M2074" s="533"/>
      <c r="N2074" s="532"/>
      <c r="O2074" s="350"/>
      <c r="P2074" s="464"/>
      <c r="Q2074" s="464"/>
      <c r="R2074" s="464"/>
      <c r="S2074" s="464"/>
      <c r="T2074" s="464"/>
      <c r="U2074" s="464"/>
      <c r="V2074" s="464"/>
    </row>
    <row r="2075" spans="1:22">
      <c r="A2075" s="531"/>
      <c r="B2075" s="532"/>
      <c r="C2075" s="350"/>
      <c r="D2075" s="350"/>
      <c r="E2075" s="533"/>
      <c r="F2075" s="533"/>
      <c r="G2075" s="533"/>
      <c r="H2075" s="533"/>
      <c r="I2075" s="533"/>
      <c r="J2075" s="533"/>
      <c r="K2075" s="533"/>
      <c r="L2075" s="533"/>
      <c r="M2075" s="533"/>
      <c r="N2075" s="532"/>
      <c r="O2075" s="350"/>
      <c r="P2075" s="464"/>
      <c r="Q2075" s="464"/>
      <c r="R2075" s="464"/>
      <c r="S2075" s="464"/>
      <c r="T2075" s="464"/>
      <c r="U2075" s="464"/>
      <c r="V2075" s="464"/>
    </row>
    <row r="2076" spans="1:22">
      <c r="A2076" s="531"/>
      <c r="B2076" s="532"/>
      <c r="C2076" s="350"/>
      <c r="D2076" s="350"/>
      <c r="E2076" s="533"/>
      <c r="F2076" s="533"/>
      <c r="G2076" s="533"/>
      <c r="H2076" s="533"/>
      <c r="I2076" s="533"/>
      <c r="J2076" s="533"/>
      <c r="K2076" s="533"/>
      <c r="L2076" s="533"/>
      <c r="M2076" s="533"/>
      <c r="N2076" s="532"/>
      <c r="O2076" s="350"/>
      <c r="P2076" s="464"/>
      <c r="Q2076" s="464"/>
      <c r="R2076" s="464"/>
      <c r="S2076" s="464"/>
      <c r="T2076" s="464"/>
      <c r="U2076" s="464"/>
      <c r="V2076" s="464"/>
    </row>
    <row r="2077" spans="1:22">
      <c r="A2077" s="531"/>
      <c r="B2077" s="532"/>
      <c r="C2077" s="350"/>
      <c r="D2077" s="350"/>
      <c r="E2077" s="533"/>
      <c r="F2077" s="533"/>
      <c r="G2077" s="533"/>
      <c r="H2077" s="533"/>
      <c r="I2077" s="533"/>
      <c r="J2077" s="533"/>
      <c r="K2077" s="533"/>
      <c r="L2077" s="533"/>
      <c r="M2077" s="533"/>
      <c r="N2077" s="532"/>
      <c r="O2077" s="350"/>
      <c r="P2077" s="464"/>
      <c r="Q2077" s="464"/>
      <c r="R2077" s="464"/>
      <c r="S2077" s="464"/>
      <c r="T2077" s="464"/>
      <c r="U2077" s="464"/>
      <c r="V2077" s="464"/>
    </row>
    <row r="2078" spans="1:22">
      <c r="A2078" s="531"/>
      <c r="B2078" s="532"/>
      <c r="C2078" s="350"/>
      <c r="D2078" s="350"/>
      <c r="E2078" s="533"/>
      <c r="F2078" s="533"/>
      <c r="G2078" s="533"/>
      <c r="H2078" s="533"/>
      <c r="I2078" s="533"/>
      <c r="J2078" s="533"/>
      <c r="K2078" s="533"/>
      <c r="L2078" s="533"/>
      <c r="M2078" s="533"/>
      <c r="N2078" s="532"/>
      <c r="O2078" s="350"/>
      <c r="P2078" s="464"/>
      <c r="Q2078" s="464"/>
      <c r="R2078" s="464"/>
      <c r="S2078" s="464"/>
      <c r="T2078" s="464"/>
      <c r="U2078" s="464"/>
      <c r="V2078" s="464"/>
    </row>
    <row r="2079" spans="1:22">
      <c r="A2079" s="531"/>
      <c r="B2079" s="532"/>
      <c r="C2079" s="350"/>
      <c r="D2079" s="350"/>
      <c r="E2079" s="533"/>
      <c r="F2079" s="533"/>
      <c r="G2079" s="533"/>
      <c r="H2079" s="533"/>
      <c r="I2079" s="533"/>
      <c r="J2079" s="533"/>
      <c r="K2079" s="533"/>
      <c r="L2079" s="533"/>
      <c r="M2079" s="533"/>
      <c r="N2079" s="532"/>
      <c r="O2079" s="350"/>
      <c r="P2079" s="464"/>
      <c r="Q2079" s="464"/>
      <c r="R2079" s="464"/>
      <c r="S2079" s="464"/>
      <c r="T2079" s="464"/>
      <c r="U2079" s="464"/>
      <c r="V2079" s="464"/>
    </row>
    <row r="2080" spans="1:22">
      <c r="A2080" s="531"/>
      <c r="B2080" s="532"/>
      <c r="C2080" s="350"/>
      <c r="D2080" s="350"/>
      <c r="E2080" s="533"/>
      <c r="F2080" s="533"/>
      <c r="G2080" s="533"/>
      <c r="H2080" s="533"/>
      <c r="I2080" s="533"/>
      <c r="J2080" s="533"/>
      <c r="K2080" s="533"/>
      <c r="L2080" s="533"/>
      <c r="M2080" s="533"/>
      <c r="N2080" s="532"/>
      <c r="O2080" s="350"/>
      <c r="P2080" s="464"/>
      <c r="Q2080" s="464"/>
      <c r="R2080" s="464"/>
      <c r="S2080" s="464"/>
      <c r="T2080" s="464"/>
      <c r="U2080" s="464"/>
      <c r="V2080" s="464"/>
    </row>
    <row r="2081" spans="1:22">
      <c r="A2081" s="531"/>
      <c r="B2081" s="532"/>
      <c r="C2081" s="350"/>
      <c r="D2081" s="350"/>
      <c r="E2081" s="533"/>
      <c r="F2081" s="533"/>
      <c r="G2081" s="533"/>
      <c r="H2081" s="533"/>
      <c r="I2081" s="533"/>
      <c r="J2081" s="533"/>
      <c r="K2081" s="533"/>
      <c r="L2081" s="533"/>
      <c r="M2081" s="533"/>
      <c r="N2081" s="532"/>
      <c r="O2081" s="350"/>
      <c r="P2081" s="464"/>
      <c r="Q2081" s="464"/>
      <c r="R2081" s="464"/>
      <c r="S2081" s="464"/>
      <c r="T2081" s="464"/>
      <c r="U2081" s="464"/>
      <c r="V2081" s="464"/>
    </row>
    <row r="2082" spans="1:22">
      <c r="A2082" s="531"/>
      <c r="B2082" s="532"/>
      <c r="C2082" s="350"/>
      <c r="D2082" s="350"/>
      <c r="E2082" s="533"/>
      <c r="F2082" s="533"/>
      <c r="G2082" s="533"/>
      <c r="H2082" s="533"/>
      <c r="I2082" s="533"/>
      <c r="J2082" s="533"/>
      <c r="K2082" s="533"/>
      <c r="L2082" s="533"/>
      <c r="M2082" s="533"/>
      <c r="N2082" s="532"/>
      <c r="O2082" s="350"/>
      <c r="P2082" s="464"/>
      <c r="Q2082" s="464"/>
      <c r="R2082" s="464"/>
      <c r="S2082" s="464"/>
      <c r="T2082" s="464"/>
      <c r="U2082" s="464"/>
      <c r="V2082" s="464"/>
    </row>
    <row r="2083" spans="1:22">
      <c r="A2083" s="531"/>
      <c r="B2083" s="532"/>
      <c r="C2083" s="350"/>
      <c r="D2083" s="350"/>
      <c r="E2083" s="533"/>
      <c r="F2083" s="533"/>
      <c r="G2083" s="533"/>
      <c r="H2083" s="533"/>
      <c r="I2083" s="533"/>
      <c r="J2083" s="533"/>
      <c r="K2083" s="533"/>
      <c r="L2083" s="533"/>
      <c r="M2083" s="533"/>
      <c r="N2083" s="532"/>
      <c r="O2083" s="350"/>
      <c r="P2083" s="464"/>
      <c r="Q2083" s="464"/>
      <c r="R2083" s="464"/>
      <c r="S2083" s="464"/>
      <c r="T2083" s="464"/>
      <c r="U2083" s="464"/>
      <c r="V2083" s="464"/>
    </row>
    <row r="2084" spans="1:22">
      <c r="A2084" s="531"/>
      <c r="B2084" s="532"/>
      <c r="C2084" s="350"/>
      <c r="D2084" s="350"/>
      <c r="E2084" s="533"/>
      <c r="F2084" s="533"/>
      <c r="G2084" s="533"/>
      <c r="H2084" s="533"/>
      <c r="I2084" s="533"/>
      <c r="J2084" s="533"/>
      <c r="K2084" s="533"/>
      <c r="L2084" s="533"/>
      <c r="M2084" s="533"/>
      <c r="N2084" s="532"/>
      <c r="O2084" s="350"/>
      <c r="P2084" s="464"/>
      <c r="Q2084" s="464"/>
      <c r="R2084" s="464"/>
      <c r="S2084" s="464"/>
      <c r="T2084" s="464"/>
      <c r="U2084" s="464"/>
      <c r="V2084" s="464"/>
    </row>
    <row r="2085" spans="1:22">
      <c r="A2085" s="531"/>
      <c r="B2085" s="532"/>
      <c r="C2085" s="350"/>
      <c r="D2085" s="350"/>
      <c r="E2085" s="533"/>
      <c r="F2085" s="533"/>
      <c r="G2085" s="533"/>
      <c r="H2085" s="533"/>
      <c r="I2085" s="533"/>
      <c r="J2085" s="533"/>
      <c r="K2085" s="533"/>
      <c r="L2085" s="533"/>
      <c r="M2085" s="533"/>
      <c r="N2085" s="532"/>
      <c r="O2085" s="350"/>
      <c r="P2085" s="464"/>
      <c r="Q2085" s="464"/>
      <c r="R2085" s="464"/>
      <c r="S2085" s="464"/>
      <c r="T2085" s="464"/>
      <c r="U2085" s="464"/>
      <c r="V2085" s="464"/>
    </row>
    <row r="2086" spans="1:22">
      <c r="A2086" s="531"/>
      <c r="B2086" s="532"/>
      <c r="C2086" s="350"/>
      <c r="D2086" s="350"/>
      <c r="E2086" s="533"/>
      <c r="F2086" s="533"/>
      <c r="G2086" s="533"/>
      <c r="H2086" s="533"/>
      <c r="I2086" s="533"/>
      <c r="J2086" s="533"/>
      <c r="K2086" s="533"/>
      <c r="L2086" s="533"/>
      <c r="M2086" s="533"/>
      <c r="N2086" s="532"/>
      <c r="O2086" s="350"/>
      <c r="P2086" s="464"/>
      <c r="Q2086" s="464"/>
      <c r="R2086" s="464"/>
      <c r="S2086" s="464"/>
      <c r="T2086" s="464"/>
      <c r="U2086" s="464"/>
      <c r="V2086" s="464"/>
    </row>
    <row r="2087" spans="1:22">
      <c r="A2087" s="531"/>
      <c r="B2087" s="532"/>
      <c r="C2087" s="350"/>
      <c r="D2087" s="350"/>
      <c r="E2087" s="533"/>
      <c r="F2087" s="533"/>
      <c r="G2087" s="533"/>
      <c r="H2087" s="533"/>
      <c r="I2087" s="533"/>
      <c r="J2087" s="533"/>
      <c r="K2087" s="533"/>
      <c r="L2087" s="533"/>
      <c r="M2087" s="533"/>
      <c r="N2087" s="532"/>
      <c r="O2087" s="350"/>
      <c r="P2087" s="464"/>
      <c r="Q2087" s="464"/>
      <c r="R2087" s="464"/>
      <c r="S2087" s="464"/>
      <c r="T2087" s="464"/>
      <c r="U2087" s="464"/>
      <c r="V2087" s="464"/>
    </row>
    <row r="2088" spans="1:22">
      <c r="A2088" s="531"/>
      <c r="B2088" s="532"/>
      <c r="C2088" s="350"/>
      <c r="D2088" s="350"/>
      <c r="E2088" s="533"/>
      <c r="F2088" s="533"/>
      <c r="G2088" s="533"/>
      <c r="H2088" s="533"/>
      <c r="I2088" s="533"/>
      <c r="J2088" s="533"/>
      <c r="K2088" s="533"/>
      <c r="L2088" s="533"/>
      <c r="M2088" s="533"/>
      <c r="N2088" s="532"/>
      <c r="O2088" s="350"/>
      <c r="P2088" s="464"/>
      <c r="Q2088" s="464"/>
      <c r="R2088" s="464"/>
      <c r="S2088" s="464"/>
      <c r="T2088" s="464"/>
      <c r="U2088" s="464"/>
      <c r="V2088" s="464"/>
    </row>
    <row r="2089" spans="1:22">
      <c r="A2089" s="531"/>
      <c r="B2089" s="532"/>
      <c r="C2089" s="350"/>
      <c r="D2089" s="350"/>
      <c r="E2089" s="533"/>
      <c r="F2089" s="533"/>
      <c r="G2089" s="533"/>
      <c r="H2089" s="533"/>
      <c r="I2089" s="533"/>
      <c r="J2089" s="533"/>
      <c r="K2089" s="533"/>
      <c r="L2089" s="533"/>
      <c r="M2089" s="533"/>
      <c r="N2089" s="532"/>
      <c r="O2089" s="350"/>
      <c r="P2089" s="464"/>
      <c r="Q2089" s="464"/>
      <c r="R2089" s="464"/>
      <c r="S2089" s="464"/>
      <c r="T2089" s="464"/>
      <c r="U2089" s="464"/>
      <c r="V2089" s="464"/>
    </row>
    <row r="2090" spans="1:22">
      <c r="A2090" s="531"/>
      <c r="B2090" s="532"/>
      <c r="C2090" s="350"/>
      <c r="D2090" s="350"/>
      <c r="E2090" s="533"/>
      <c r="F2090" s="533"/>
      <c r="G2090" s="533"/>
      <c r="H2090" s="533"/>
      <c r="I2090" s="533"/>
      <c r="J2090" s="533"/>
      <c r="K2090" s="533"/>
      <c r="L2090" s="533"/>
      <c r="M2090" s="533"/>
      <c r="N2090" s="532"/>
      <c r="O2090" s="350"/>
      <c r="P2090" s="464"/>
      <c r="Q2090" s="464"/>
      <c r="R2090" s="464"/>
      <c r="S2090" s="464"/>
      <c r="T2090" s="464"/>
      <c r="U2090" s="464"/>
      <c r="V2090" s="464"/>
    </row>
    <row r="2091" spans="1:22">
      <c r="A2091" s="531"/>
      <c r="B2091" s="532"/>
      <c r="C2091" s="350"/>
      <c r="D2091" s="350"/>
      <c r="E2091" s="533"/>
      <c r="F2091" s="533"/>
      <c r="G2091" s="533"/>
      <c r="H2091" s="533"/>
      <c r="I2091" s="533"/>
      <c r="J2091" s="533"/>
      <c r="K2091" s="533"/>
      <c r="L2091" s="533"/>
      <c r="M2091" s="533"/>
      <c r="N2091" s="532"/>
      <c r="O2091" s="350"/>
      <c r="P2091" s="464"/>
      <c r="Q2091" s="464"/>
      <c r="R2091" s="464"/>
      <c r="S2091" s="464"/>
      <c r="T2091" s="464"/>
      <c r="U2091" s="464"/>
      <c r="V2091" s="464"/>
    </row>
    <row r="2092" spans="1:22">
      <c r="A2092" s="531"/>
      <c r="B2092" s="532"/>
      <c r="C2092" s="350"/>
      <c r="D2092" s="350"/>
      <c r="E2092" s="533"/>
      <c r="F2092" s="533"/>
      <c r="G2092" s="533"/>
      <c r="H2092" s="533"/>
      <c r="I2092" s="533"/>
      <c r="J2092" s="533"/>
      <c r="K2092" s="533"/>
      <c r="L2092" s="533"/>
      <c r="M2092" s="533"/>
      <c r="N2092" s="532"/>
      <c r="O2092" s="350"/>
      <c r="P2092" s="464"/>
      <c r="Q2092" s="464"/>
      <c r="R2092" s="464"/>
      <c r="S2092" s="464"/>
      <c r="T2092" s="464"/>
      <c r="U2092" s="464"/>
      <c r="V2092" s="464"/>
    </row>
    <row r="2093" spans="1:22">
      <c r="A2093" s="531"/>
      <c r="B2093" s="532"/>
      <c r="C2093" s="350"/>
      <c r="D2093" s="350"/>
      <c r="E2093" s="533"/>
      <c r="F2093" s="533"/>
      <c r="G2093" s="533"/>
      <c r="H2093" s="533"/>
      <c r="I2093" s="533"/>
      <c r="J2093" s="533"/>
      <c r="K2093" s="533"/>
      <c r="L2093" s="533"/>
      <c r="M2093" s="533"/>
      <c r="N2093" s="532"/>
      <c r="O2093" s="350"/>
      <c r="P2093" s="464"/>
      <c r="Q2093" s="464"/>
      <c r="R2093" s="464"/>
      <c r="S2093" s="464"/>
      <c r="T2093" s="464"/>
      <c r="U2093" s="464"/>
      <c r="V2093" s="464"/>
    </row>
    <row r="2094" spans="1:22">
      <c r="A2094" s="531"/>
      <c r="B2094" s="532"/>
      <c r="C2094" s="350"/>
      <c r="D2094" s="350"/>
      <c r="E2094" s="533"/>
      <c r="F2094" s="533"/>
      <c r="G2094" s="533"/>
      <c r="H2094" s="533"/>
      <c r="I2094" s="533"/>
      <c r="J2094" s="533"/>
      <c r="K2094" s="533"/>
      <c r="L2094" s="533"/>
      <c r="M2094" s="533"/>
      <c r="N2094" s="532"/>
      <c r="O2094" s="350"/>
      <c r="P2094" s="464"/>
      <c r="Q2094" s="464"/>
      <c r="R2094" s="464"/>
      <c r="S2094" s="464"/>
      <c r="T2094" s="464"/>
      <c r="U2094" s="464"/>
      <c r="V2094" s="464"/>
    </row>
    <row r="2095" spans="1:22">
      <c r="A2095" s="531"/>
      <c r="B2095" s="532"/>
      <c r="C2095" s="350"/>
      <c r="D2095" s="350"/>
      <c r="E2095" s="533"/>
      <c r="F2095" s="533"/>
      <c r="G2095" s="533"/>
      <c r="H2095" s="533"/>
      <c r="I2095" s="533"/>
      <c r="J2095" s="533"/>
      <c r="K2095" s="533"/>
      <c r="L2095" s="533"/>
      <c r="M2095" s="533"/>
      <c r="N2095" s="532"/>
      <c r="O2095" s="350"/>
      <c r="P2095" s="464"/>
      <c r="Q2095" s="464"/>
      <c r="R2095" s="464"/>
      <c r="S2095" s="464"/>
      <c r="T2095" s="464"/>
      <c r="U2095" s="464"/>
      <c r="V2095" s="464"/>
    </row>
    <row r="2096" spans="1:22">
      <c r="A2096" s="531"/>
      <c r="B2096" s="532"/>
      <c r="C2096" s="350"/>
      <c r="D2096" s="350"/>
      <c r="E2096" s="533"/>
      <c r="F2096" s="533"/>
      <c r="G2096" s="533"/>
      <c r="H2096" s="533"/>
      <c r="I2096" s="533"/>
      <c r="J2096" s="533"/>
      <c r="K2096" s="533"/>
      <c r="L2096" s="533"/>
      <c r="M2096" s="533"/>
      <c r="N2096" s="532"/>
      <c r="O2096" s="350"/>
      <c r="P2096" s="464"/>
      <c r="Q2096" s="464"/>
      <c r="R2096" s="464"/>
      <c r="S2096" s="464"/>
      <c r="T2096" s="464"/>
      <c r="U2096" s="464"/>
      <c r="V2096" s="464"/>
    </row>
    <row r="2097" spans="1:22">
      <c r="A2097" s="531"/>
      <c r="B2097" s="532"/>
      <c r="C2097" s="350"/>
      <c r="D2097" s="350"/>
      <c r="E2097" s="533"/>
      <c r="F2097" s="533"/>
      <c r="G2097" s="533"/>
      <c r="H2097" s="533"/>
      <c r="I2097" s="533"/>
      <c r="J2097" s="533"/>
      <c r="K2097" s="533"/>
      <c r="L2097" s="533"/>
      <c r="M2097" s="533"/>
      <c r="N2097" s="532"/>
      <c r="O2097" s="350"/>
      <c r="P2097" s="464"/>
      <c r="Q2097" s="464"/>
      <c r="R2097" s="464"/>
      <c r="S2097" s="464"/>
      <c r="T2097" s="464"/>
      <c r="U2097" s="464"/>
      <c r="V2097" s="464"/>
    </row>
    <row r="2098" spans="1:22">
      <c r="A2098" s="531"/>
      <c r="B2098" s="532"/>
      <c r="C2098" s="350"/>
      <c r="D2098" s="350"/>
      <c r="E2098" s="533"/>
      <c r="F2098" s="533"/>
      <c r="G2098" s="533"/>
      <c r="H2098" s="533"/>
      <c r="I2098" s="533"/>
      <c r="J2098" s="533"/>
      <c r="K2098" s="533"/>
      <c r="L2098" s="533"/>
      <c r="M2098" s="533"/>
      <c r="N2098" s="532"/>
      <c r="O2098" s="350"/>
      <c r="P2098" s="464"/>
      <c r="Q2098" s="464"/>
      <c r="R2098" s="464"/>
      <c r="S2098" s="464"/>
      <c r="T2098" s="464"/>
      <c r="U2098" s="464"/>
      <c r="V2098" s="464"/>
    </row>
    <row r="2099" spans="1:22">
      <c r="A2099" s="531"/>
      <c r="B2099" s="532"/>
      <c r="C2099" s="350"/>
      <c r="D2099" s="350"/>
      <c r="E2099" s="533"/>
      <c r="F2099" s="533"/>
      <c r="G2099" s="533"/>
      <c r="H2099" s="533"/>
      <c r="I2099" s="533"/>
      <c r="J2099" s="533"/>
      <c r="K2099" s="533"/>
      <c r="L2099" s="533"/>
      <c r="M2099" s="533"/>
      <c r="N2099" s="532"/>
      <c r="O2099" s="350"/>
      <c r="P2099" s="464"/>
      <c r="Q2099" s="464"/>
      <c r="R2099" s="464"/>
      <c r="S2099" s="464"/>
      <c r="T2099" s="464"/>
      <c r="U2099" s="464"/>
      <c r="V2099" s="464"/>
    </row>
    <row r="2100" spans="1:22">
      <c r="A2100" s="531"/>
      <c r="B2100" s="532"/>
      <c r="C2100" s="350"/>
      <c r="D2100" s="350"/>
      <c r="E2100" s="533"/>
      <c r="F2100" s="533"/>
      <c r="G2100" s="533"/>
      <c r="H2100" s="533"/>
      <c r="I2100" s="533"/>
      <c r="J2100" s="533"/>
      <c r="K2100" s="533"/>
      <c r="L2100" s="533"/>
      <c r="M2100" s="533"/>
      <c r="N2100" s="532"/>
      <c r="O2100" s="350"/>
      <c r="P2100" s="464"/>
      <c r="Q2100" s="464"/>
      <c r="R2100" s="464"/>
      <c r="S2100" s="464"/>
      <c r="T2100" s="464"/>
      <c r="U2100" s="464"/>
      <c r="V2100" s="464"/>
    </row>
    <row r="2101" spans="1:22">
      <c r="A2101" s="531"/>
      <c r="B2101" s="532"/>
      <c r="C2101" s="350"/>
      <c r="D2101" s="350"/>
      <c r="E2101" s="533"/>
      <c r="F2101" s="533"/>
      <c r="G2101" s="533"/>
      <c r="H2101" s="533"/>
      <c r="I2101" s="533"/>
      <c r="J2101" s="533"/>
      <c r="K2101" s="533"/>
      <c r="L2101" s="533"/>
      <c r="M2101" s="533"/>
      <c r="N2101" s="532"/>
      <c r="O2101" s="350"/>
      <c r="P2101" s="464"/>
      <c r="Q2101" s="464"/>
      <c r="R2101" s="464"/>
      <c r="S2101" s="464"/>
      <c r="T2101" s="464"/>
      <c r="U2101" s="464"/>
      <c r="V2101" s="464"/>
    </row>
    <row r="2102" spans="1:22">
      <c r="A2102" s="531"/>
      <c r="B2102" s="532"/>
      <c r="C2102" s="350"/>
      <c r="D2102" s="350"/>
      <c r="E2102" s="533"/>
      <c r="F2102" s="533"/>
      <c r="G2102" s="533"/>
      <c r="H2102" s="533"/>
      <c r="I2102" s="533"/>
      <c r="J2102" s="533"/>
      <c r="K2102" s="533"/>
      <c r="L2102" s="533"/>
      <c r="M2102" s="533"/>
      <c r="N2102" s="532"/>
      <c r="O2102" s="350"/>
      <c r="P2102" s="464"/>
      <c r="Q2102" s="464"/>
      <c r="R2102" s="464"/>
      <c r="S2102" s="464"/>
      <c r="T2102" s="464"/>
      <c r="U2102" s="464"/>
      <c r="V2102" s="464"/>
    </row>
    <row r="2103" spans="1:22">
      <c r="A2103" s="531"/>
      <c r="B2103" s="532"/>
      <c r="C2103" s="350"/>
      <c r="D2103" s="350"/>
      <c r="E2103" s="533"/>
      <c r="F2103" s="533"/>
      <c r="G2103" s="533"/>
      <c r="H2103" s="533"/>
      <c r="I2103" s="533"/>
      <c r="J2103" s="533"/>
      <c r="K2103" s="533"/>
      <c r="L2103" s="533"/>
      <c r="M2103" s="533"/>
      <c r="N2103" s="532"/>
      <c r="O2103" s="350"/>
      <c r="P2103" s="464"/>
      <c r="Q2103" s="464"/>
      <c r="R2103" s="464"/>
      <c r="S2103" s="464"/>
      <c r="T2103" s="464"/>
      <c r="U2103" s="464"/>
      <c r="V2103" s="464"/>
    </row>
    <row r="2104" spans="1:22">
      <c r="A2104" s="531"/>
      <c r="B2104" s="532"/>
      <c r="C2104" s="350"/>
      <c r="D2104" s="350"/>
      <c r="E2104" s="533"/>
      <c r="F2104" s="533"/>
      <c r="G2104" s="533"/>
      <c r="H2104" s="533"/>
      <c r="I2104" s="533"/>
      <c r="J2104" s="533"/>
      <c r="K2104" s="533"/>
      <c r="L2104" s="533"/>
      <c r="M2104" s="533"/>
      <c r="N2104" s="532"/>
      <c r="O2104" s="350"/>
      <c r="P2104" s="464"/>
      <c r="Q2104" s="464"/>
      <c r="R2104" s="464"/>
      <c r="S2104" s="464"/>
      <c r="T2104" s="464"/>
      <c r="U2104" s="464"/>
      <c r="V2104" s="464"/>
    </row>
    <row r="2105" spans="1:22">
      <c r="A2105" s="531"/>
      <c r="B2105" s="532"/>
      <c r="C2105" s="350"/>
      <c r="D2105" s="350"/>
      <c r="E2105" s="533"/>
      <c r="F2105" s="533"/>
      <c r="G2105" s="533"/>
      <c r="H2105" s="533"/>
      <c r="I2105" s="533"/>
      <c r="J2105" s="533"/>
      <c r="K2105" s="533"/>
      <c r="L2105" s="533"/>
      <c r="M2105" s="533"/>
      <c r="N2105" s="532"/>
      <c r="O2105" s="350"/>
      <c r="P2105" s="464"/>
      <c r="Q2105" s="464"/>
      <c r="R2105" s="464"/>
      <c r="S2105" s="464"/>
      <c r="T2105" s="464"/>
      <c r="U2105" s="464"/>
      <c r="V2105" s="464"/>
    </row>
    <row r="2106" spans="1:22">
      <c r="A2106" s="531"/>
      <c r="B2106" s="532"/>
      <c r="C2106" s="350"/>
      <c r="D2106" s="350"/>
      <c r="E2106" s="533"/>
      <c r="F2106" s="533"/>
      <c r="G2106" s="533"/>
      <c r="H2106" s="533"/>
      <c r="I2106" s="533"/>
      <c r="J2106" s="533"/>
      <c r="K2106" s="533"/>
      <c r="L2106" s="533"/>
      <c r="M2106" s="533"/>
      <c r="N2106" s="532"/>
      <c r="O2106" s="350"/>
      <c r="P2106" s="464"/>
      <c r="Q2106" s="464"/>
      <c r="R2106" s="464"/>
      <c r="S2106" s="464"/>
      <c r="T2106" s="464"/>
      <c r="U2106" s="464"/>
      <c r="V2106" s="464"/>
    </row>
    <row r="2107" spans="1:22">
      <c r="A2107" s="531"/>
      <c r="B2107" s="532"/>
      <c r="C2107" s="350"/>
      <c r="D2107" s="350"/>
      <c r="E2107" s="533"/>
      <c r="F2107" s="533"/>
      <c r="G2107" s="533"/>
      <c r="H2107" s="533"/>
      <c r="I2107" s="533"/>
      <c r="J2107" s="533"/>
      <c r="K2107" s="533"/>
      <c r="L2107" s="533"/>
      <c r="M2107" s="533"/>
      <c r="N2107" s="532"/>
      <c r="O2107" s="350"/>
      <c r="P2107" s="464"/>
      <c r="Q2107" s="464"/>
      <c r="R2107" s="464"/>
      <c r="S2107" s="464"/>
      <c r="T2107" s="464"/>
      <c r="U2107" s="464"/>
      <c r="V2107" s="464"/>
    </row>
    <row r="2108" spans="1:22">
      <c r="A2108" s="531"/>
      <c r="B2108" s="532"/>
      <c r="C2108" s="350"/>
      <c r="D2108" s="350"/>
      <c r="E2108" s="533"/>
      <c r="F2108" s="533"/>
      <c r="G2108" s="533"/>
      <c r="H2108" s="533"/>
      <c r="I2108" s="533"/>
      <c r="J2108" s="533"/>
      <c r="K2108" s="533"/>
      <c r="L2108" s="533"/>
      <c r="M2108" s="533"/>
      <c r="N2108" s="532"/>
      <c r="O2108" s="350"/>
      <c r="P2108" s="464"/>
      <c r="Q2108" s="464"/>
      <c r="R2108" s="464"/>
      <c r="S2108" s="464"/>
      <c r="T2108" s="464"/>
      <c r="U2108" s="464"/>
      <c r="V2108" s="464"/>
    </row>
    <row r="2109" spans="1:22">
      <c r="A2109" s="531"/>
      <c r="B2109" s="532"/>
      <c r="C2109" s="350"/>
      <c r="D2109" s="350"/>
      <c r="E2109" s="533"/>
      <c r="F2109" s="533"/>
      <c r="G2109" s="533"/>
      <c r="H2109" s="533"/>
      <c r="I2109" s="533"/>
      <c r="J2109" s="533"/>
      <c r="K2109" s="533"/>
      <c r="L2109" s="533"/>
      <c r="M2109" s="533"/>
      <c r="N2109" s="532"/>
      <c r="O2109" s="350"/>
      <c r="P2109" s="464"/>
      <c r="Q2109" s="464"/>
      <c r="R2109" s="464"/>
      <c r="S2109" s="464"/>
      <c r="T2109" s="464"/>
      <c r="U2109" s="464"/>
      <c r="V2109" s="464"/>
    </row>
    <row r="2110" spans="1:22">
      <c r="A2110" s="531"/>
      <c r="B2110" s="532"/>
      <c r="C2110" s="350"/>
      <c r="D2110" s="350"/>
      <c r="E2110" s="533"/>
      <c r="F2110" s="533"/>
      <c r="G2110" s="533"/>
      <c r="H2110" s="533"/>
      <c r="I2110" s="533"/>
      <c r="J2110" s="533"/>
      <c r="K2110" s="533"/>
      <c r="L2110" s="533"/>
      <c r="M2110" s="533"/>
      <c r="N2110" s="532"/>
      <c r="O2110" s="350"/>
      <c r="P2110" s="464"/>
      <c r="Q2110" s="464"/>
      <c r="R2110" s="464"/>
      <c r="S2110" s="464"/>
      <c r="T2110" s="464"/>
      <c r="U2110" s="464"/>
      <c r="V2110" s="464"/>
    </row>
    <row r="2111" spans="1:22">
      <c r="A2111" s="531"/>
      <c r="B2111" s="532"/>
      <c r="C2111" s="350"/>
      <c r="D2111" s="350"/>
      <c r="E2111" s="533"/>
      <c r="F2111" s="533"/>
      <c r="G2111" s="533"/>
      <c r="H2111" s="533"/>
      <c r="I2111" s="533"/>
      <c r="J2111" s="533"/>
      <c r="K2111" s="533"/>
      <c r="L2111" s="533"/>
      <c r="M2111" s="533"/>
      <c r="N2111" s="532"/>
      <c r="O2111" s="350"/>
      <c r="P2111" s="464"/>
      <c r="Q2111" s="464"/>
      <c r="R2111" s="464"/>
      <c r="S2111" s="464"/>
      <c r="T2111" s="464"/>
      <c r="U2111" s="464"/>
      <c r="V2111" s="464"/>
    </row>
    <row r="2112" spans="1:22">
      <c r="A2112" s="531"/>
      <c r="B2112" s="532"/>
      <c r="C2112" s="350"/>
      <c r="D2112" s="350"/>
      <c r="E2112" s="533"/>
      <c r="F2112" s="533"/>
      <c r="G2112" s="533"/>
      <c r="H2112" s="533"/>
      <c r="I2112" s="533"/>
      <c r="J2112" s="533"/>
      <c r="K2112" s="533"/>
      <c r="L2112" s="533"/>
      <c r="M2112" s="533"/>
      <c r="N2112" s="532"/>
      <c r="O2112" s="350"/>
      <c r="P2112" s="464"/>
      <c r="Q2112" s="464"/>
      <c r="R2112" s="464"/>
      <c r="S2112" s="464"/>
      <c r="T2112" s="464"/>
      <c r="U2112" s="464"/>
      <c r="V2112" s="464"/>
    </row>
    <row r="2113" spans="1:22">
      <c r="A2113" s="531"/>
      <c r="B2113" s="532"/>
      <c r="C2113" s="350"/>
      <c r="D2113" s="350"/>
      <c r="E2113" s="533"/>
      <c r="F2113" s="533"/>
      <c r="G2113" s="533"/>
      <c r="H2113" s="533"/>
      <c r="I2113" s="533"/>
      <c r="J2113" s="533"/>
      <c r="K2113" s="533"/>
      <c r="L2113" s="533"/>
      <c r="M2113" s="533"/>
      <c r="N2113" s="532"/>
      <c r="O2113" s="350"/>
      <c r="P2113" s="464"/>
      <c r="Q2113" s="464"/>
      <c r="R2113" s="464"/>
      <c r="S2113" s="464"/>
      <c r="T2113" s="464"/>
      <c r="U2113" s="464"/>
      <c r="V2113" s="464"/>
    </row>
    <row r="2114" spans="1:22">
      <c r="A2114" s="531"/>
      <c r="B2114" s="532"/>
      <c r="C2114" s="350"/>
      <c r="D2114" s="350"/>
      <c r="E2114" s="533"/>
      <c r="F2114" s="533"/>
      <c r="G2114" s="533"/>
      <c r="H2114" s="533"/>
      <c r="I2114" s="533"/>
      <c r="J2114" s="533"/>
      <c r="K2114" s="533"/>
      <c r="L2114" s="533"/>
      <c r="M2114" s="533"/>
      <c r="N2114" s="532"/>
      <c r="O2114" s="350"/>
      <c r="P2114" s="464"/>
      <c r="Q2114" s="464"/>
      <c r="R2114" s="464"/>
      <c r="S2114" s="464"/>
      <c r="T2114" s="464"/>
      <c r="U2114" s="464"/>
      <c r="V2114" s="464"/>
    </row>
    <row r="2115" spans="1:22">
      <c r="A2115" s="531"/>
      <c r="B2115" s="532"/>
      <c r="C2115" s="350"/>
      <c r="D2115" s="350"/>
      <c r="E2115" s="533"/>
      <c r="F2115" s="533"/>
      <c r="G2115" s="533"/>
      <c r="H2115" s="533"/>
      <c r="I2115" s="533"/>
      <c r="J2115" s="533"/>
      <c r="K2115" s="533"/>
      <c r="L2115" s="533"/>
      <c r="M2115" s="533"/>
      <c r="N2115" s="532"/>
      <c r="O2115" s="350"/>
      <c r="P2115" s="464"/>
      <c r="Q2115" s="464"/>
      <c r="R2115" s="464"/>
      <c r="S2115" s="464"/>
      <c r="T2115" s="464"/>
      <c r="U2115" s="464"/>
      <c r="V2115" s="464"/>
    </row>
    <row r="2116" spans="1:22">
      <c r="A2116" s="531"/>
      <c r="B2116" s="532"/>
      <c r="C2116" s="350"/>
      <c r="D2116" s="350"/>
      <c r="E2116" s="533"/>
      <c r="F2116" s="533"/>
      <c r="G2116" s="533"/>
      <c r="H2116" s="533"/>
      <c r="I2116" s="533"/>
      <c r="J2116" s="533"/>
      <c r="K2116" s="533"/>
      <c r="L2116" s="533"/>
      <c r="M2116" s="533"/>
      <c r="N2116" s="532"/>
      <c r="O2116" s="350"/>
      <c r="P2116" s="464"/>
      <c r="Q2116" s="464"/>
      <c r="R2116" s="464"/>
      <c r="S2116" s="464"/>
      <c r="T2116" s="464"/>
      <c r="U2116" s="464"/>
      <c r="V2116" s="464"/>
    </row>
    <row r="2117" spans="1:22">
      <c r="A2117" s="531"/>
      <c r="B2117" s="532"/>
      <c r="C2117" s="350"/>
      <c r="D2117" s="350"/>
      <c r="E2117" s="533"/>
      <c r="F2117" s="533"/>
      <c r="G2117" s="533"/>
      <c r="H2117" s="533"/>
      <c r="I2117" s="533"/>
      <c r="J2117" s="533"/>
      <c r="K2117" s="533"/>
      <c r="L2117" s="533"/>
      <c r="M2117" s="533"/>
      <c r="N2117" s="532"/>
      <c r="O2117" s="350"/>
      <c r="P2117" s="464"/>
      <c r="Q2117" s="464"/>
      <c r="R2117" s="464"/>
      <c r="S2117" s="464"/>
      <c r="T2117" s="464"/>
      <c r="U2117" s="464"/>
      <c r="V2117" s="464"/>
    </row>
    <row r="2118" spans="1:22">
      <c r="A2118" s="531"/>
      <c r="B2118" s="532"/>
      <c r="C2118" s="350"/>
      <c r="D2118" s="350"/>
      <c r="E2118" s="533"/>
      <c r="F2118" s="533"/>
      <c r="G2118" s="533"/>
      <c r="H2118" s="533"/>
      <c r="I2118" s="533"/>
      <c r="J2118" s="533"/>
      <c r="K2118" s="533"/>
      <c r="L2118" s="533"/>
      <c r="M2118" s="533"/>
      <c r="N2118" s="532"/>
      <c r="O2118" s="350"/>
      <c r="P2118" s="464"/>
      <c r="Q2118" s="464"/>
      <c r="R2118" s="464"/>
      <c r="S2118" s="464"/>
      <c r="T2118" s="464"/>
      <c r="U2118" s="464"/>
      <c r="V2118" s="464"/>
    </row>
    <row r="2119" spans="1:22">
      <c r="A2119" s="531"/>
      <c r="B2119" s="532"/>
      <c r="C2119" s="350"/>
      <c r="D2119" s="350"/>
      <c r="E2119" s="533"/>
      <c r="F2119" s="533"/>
      <c r="G2119" s="533"/>
      <c r="H2119" s="533"/>
      <c r="I2119" s="533"/>
      <c r="J2119" s="533"/>
      <c r="K2119" s="533"/>
      <c r="L2119" s="533"/>
      <c r="M2119" s="533"/>
      <c r="N2119" s="532"/>
      <c r="O2119" s="350"/>
      <c r="P2119" s="464"/>
      <c r="Q2119" s="464"/>
      <c r="R2119" s="464"/>
      <c r="S2119" s="464"/>
      <c r="T2119" s="464"/>
      <c r="U2119" s="464"/>
      <c r="V2119" s="464"/>
    </row>
    <row r="2120" spans="1:22">
      <c r="A2120" s="531"/>
      <c r="B2120" s="532"/>
      <c r="C2120" s="350"/>
      <c r="D2120" s="350"/>
      <c r="E2120" s="533"/>
      <c r="F2120" s="533"/>
      <c r="G2120" s="533"/>
      <c r="H2120" s="533"/>
      <c r="I2120" s="533"/>
      <c r="J2120" s="533"/>
      <c r="K2120" s="533"/>
      <c r="L2120" s="533"/>
      <c r="M2120" s="533"/>
      <c r="N2120" s="532"/>
      <c r="O2120" s="350"/>
      <c r="P2120" s="464"/>
      <c r="Q2120" s="464"/>
      <c r="R2120" s="464"/>
      <c r="S2120" s="464"/>
      <c r="T2120" s="464"/>
      <c r="U2120" s="464"/>
      <c r="V2120" s="464"/>
    </row>
    <row r="2121" spans="1:22">
      <c r="A2121" s="531"/>
      <c r="B2121" s="532"/>
      <c r="C2121" s="350"/>
      <c r="D2121" s="350"/>
      <c r="E2121" s="533"/>
      <c r="F2121" s="533"/>
      <c r="G2121" s="533"/>
      <c r="H2121" s="533"/>
      <c r="I2121" s="533"/>
      <c r="J2121" s="533"/>
      <c r="K2121" s="533"/>
      <c r="L2121" s="533"/>
      <c r="M2121" s="533"/>
      <c r="N2121" s="532"/>
      <c r="O2121" s="350"/>
      <c r="P2121" s="464"/>
      <c r="Q2121" s="464"/>
      <c r="R2121" s="464"/>
      <c r="S2121" s="464"/>
      <c r="T2121" s="464"/>
      <c r="U2121" s="464"/>
      <c r="V2121" s="464"/>
    </row>
    <row r="2122" spans="1:22">
      <c r="A2122" s="531"/>
      <c r="B2122" s="532"/>
      <c r="C2122" s="350"/>
      <c r="D2122" s="350"/>
      <c r="E2122" s="533"/>
      <c r="F2122" s="533"/>
      <c r="G2122" s="533"/>
      <c r="H2122" s="533"/>
      <c r="I2122" s="533"/>
      <c r="J2122" s="533"/>
      <c r="K2122" s="533"/>
      <c r="L2122" s="533"/>
      <c r="M2122" s="533"/>
      <c r="N2122" s="532"/>
      <c r="O2122" s="350"/>
      <c r="P2122" s="464"/>
      <c r="Q2122" s="464"/>
      <c r="R2122" s="464"/>
      <c r="S2122" s="464"/>
      <c r="T2122" s="464"/>
      <c r="U2122" s="464"/>
      <c r="V2122" s="464"/>
    </row>
    <row r="2123" spans="1:22">
      <c r="A2123" s="531"/>
      <c r="B2123" s="532"/>
      <c r="C2123" s="350"/>
      <c r="D2123" s="350"/>
      <c r="E2123" s="533"/>
      <c r="F2123" s="533"/>
      <c r="G2123" s="533"/>
      <c r="H2123" s="533"/>
      <c r="I2123" s="533"/>
      <c r="J2123" s="533"/>
      <c r="K2123" s="533"/>
      <c r="L2123" s="533"/>
      <c r="M2123" s="533"/>
      <c r="N2123" s="532"/>
      <c r="O2123" s="350"/>
      <c r="P2123" s="464"/>
      <c r="Q2123" s="464"/>
      <c r="R2123" s="464"/>
      <c r="S2123" s="464"/>
      <c r="T2123" s="464"/>
      <c r="U2123" s="464"/>
      <c r="V2123" s="464"/>
    </row>
    <row r="2124" spans="1:22">
      <c r="A2124" s="531"/>
      <c r="B2124" s="532"/>
      <c r="C2124" s="350"/>
      <c r="D2124" s="350"/>
      <c r="E2124" s="533"/>
      <c r="F2124" s="533"/>
      <c r="G2124" s="533"/>
      <c r="H2124" s="533"/>
      <c r="I2124" s="533"/>
      <c r="J2124" s="533"/>
      <c r="K2124" s="533"/>
      <c r="L2124" s="533"/>
      <c r="M2124" s="533"/>
      <c r="N2124" s="532"/>
      <c r="O2124" s="350"/>
      <c r="P2124" s="464"/>
      <c r="Q2124" s="464"/>
      <c r="R2124" s="464"/>
      <c r="S2124" s="464"/>
      <c r="T2124" s="464"/>
      <c r="U2124" s="464"/>
      <c r="V2124" s="464"/>
    </row>
    <row r="2125" spans="1:22">
      <c r="A2125" s="531"/>
      <c r="B2125" s="532"/>
      <c r="C2125" s="350"/>
      <c r="D2125" s="350"/>
      <c r="E2125" s="533"/>
      <c r="F2125" s="533"/>
      <c r="G2125" s="533"/>
      <c r="H2125" s="533"/>
      <c r="I2125" s="533"/>
      <c r="J2125" s="533"/>
      <c r="K2125" s="533"/>
      <c r="L2125" s="533"/>
      <c r="M2125" s="533"/>
      <c r="N2125" s="532"/>
      <c r="O2125" s="350"/>
      <c r="P2125" s="464"/>
      <c r="Q2125" s="464"/>
      <c r="R2125" s="464"/>
      <c r="S2125" s="464"/>
      <c r="T2125" s="464"/>
      <c r="U2125" s="464"/>
      <c r="V2125" s="464"/>
    </row>
    <row r="2126" spans="1:22">
      <c r="A2126" s="531"/>
      <c r="B2126" s="532"/>
      <c r="C2126" s="350"/>
      <c r="D2126" s="350"/>
      <c r="E2126" s="533"/>
      <c r="F2126" s="533"/>
      <c r="G2126" s="533"/>
      <c r="H2126" s="533"/>
      <c r="I2126" s="533"/>
      <c r="J2126" s="533"/>
      <c r="K2126" s="533"/>
      <c r="L2126" s="533"/>
      <c r="M2126" s="533"/>
      <c r="N2126" s="532"/>
      <c r="O2126" s="350"/>
      <c r="P2126" s="464"/>
      <c r="Q2126" s="464"/>
      <c r="R2126" s="464"/>
      <c r="S2126" s="464"/>
      <c r="T2126" s="464"/>
      <c r="U2126" s="464"/>
      <c r="V2126" s="464"/>
    </row>
    <row r="2127" spans="1:22">
      <c r="A2127" s="531"/>
      <c r="B2127" s="532"/>
      <c r="C2127" s="350"/>
      <c r="D2127" s="350"/>
      <c r="E2127" s="533"/>
      <c r="F2127" s="533"/>
      <c r="G2127" s="533"/>
      <c r="H2127" s="533"/>
      <c r="I2127" s="533"/>
      <c r="J2127" s="533"/>
      <c r="K2127" s="533"/>
      <c r="L2127" s="533"/>
      <c r="M2127" s="533"/>
      <c r="N2127" s="532"/>
      <c r="O2127" s="350"/>
      <c r="P2127" s="464"/>
      <c r="Q2127" s="464"/>
      <c r="R2127" s="464"/>
      <c r="S2127" s="464"/>
      <c r="T2127" s="464"/>
      <c r="U2127" s="464"/>
      <c r="V2127" s="464"/>
    </row>
    <row r="2128" spans="1:22">
      <c r="A2128" s="531"/>
      <c r="B2128" s="532"/>
      <c r="C2128" s="350"/>
      <c r="D2128" s="350"/>
      <c r="E2128" s="533"/>
      <c r="F2128" s="533"/>
      <c r="G2128" s="533"/>
      <c r="H2128" s="533"/>
      <c r="I2128" s="533"/>
      <c r="J2128" s="533"/>
      <c r="K2128" s="533"/>
      <c r="L2128" s="533"/>
      <c r="M2128" s="533"/>
      <c r="N2128" s="532"/>
      <c r="O2128" s="350"/>
      <c r="P2128" s="464"/>
      <c r="Q2128" s="464"/>
      <c r="R2128" s="464"/>
      <c r="S2128" s="464"/>
      <c r="T2128" s="464"/>
      <c r="U2128" s="464"/>
      <c r="V2128" s="464"/>
    </row>
    <row r="2129" spans="1:22">
      <c r="A2129" s="531"/>
      <c r="B2129" s="532"/>
      <c r="C2129" s="350"/>
      <c r="D2129" s="350"/>
      <c r="E2129" s="533"/>
      <c r="F2129" s="533"/>
      <c r="G2129" s="533"/>
      <c r="H2129" s="533"/>
      <c r="I2129" s="533"/>
      <c r="J2129" s="533"/>
      <c r="K2129" s="533"/>
      <c r="L2129" s="533"/>
      <c r="M2129" s="533"/>
      <c r="N2129" s="532"/>
      <c r="O2129" s="350"/>
      <c r="P2129" s="464"/>
      <c r="Q2129" s="464"/>
      <c r="R2129" s="464"/>
      <c r="S2129" s="464"/>
      <c r="T2129" s="464"/>
      <c r="U2129" s="464"/>
      <c r="V2129" s="464"/>
    </row>
    <row r="2130" spans="1:22">
      <c r="A2130" s="531"/>
      <c r="B2130" s="532"/>
      <c r="C2130" s="350"/>
      <c r="D2130" s="350"/>
      <c r="E2130" s="533"/>
      <c r="F2130" s="533"/>
      <c r="G2130" s="533"/>
      <c r="H2130" s="533"/>
      <c r="I2130" s="533"/>
      <c r="J2130" s="533"/>
      <c r="K2130" s="533"/>
      <c r="L2130" s="533"/>
      <c r="M2130" s="533"/>
      <c r="N2130" s="532"/>
      <c r="O2130" s="350"/>
      <c r="P2130" s="464"/>
      <c r="Q2130" s="464"/>
      <c r="R2130" s="464"/>
      <c r="S2130" s="464"/>
      <c r="T2130" s="464"/>
      <c r="U2130" s="464"/>
      <c r="V2130" s="464"/>
    </row>
    <row r="2131" spans="1:22">
      <c r="A2131" s="531"/>
      <c r="B2131" s="532"/>
      <c r="C2131" s="350"/>
      <c r="D2131" s="350"/>
      <c r="E2131" s="533"/>
      <c r="F2131" s="533"/>
      <c r="G2131" s="533"/>
      <c r="H2131" s="533"/>
      <c r="I2131" s="533"/>
      <c r="J2131" s="533"/>
      <c r="K2131" s="533"/>
      <c r="L2131" s="533"/>
      <c r="M2131" s="533"/>
      <c r="N2131" s="532"/>
      <c r="O2131" s="350"/>
      <c r="P2131" s="464"/>
      <c r="Q2131" s="464"/>
      <c r="R2131" s="464"/>
      <c r="S2131" s="464"/>
      <c r="T2131" s="464"/>
      <c r="U2131" s="464"/>
      <c r="V2131" s="464"/>
    </row>
    <row r="2132" spans="1:22">
      <c r="A2132" s="531"/>
      <c r="B2132" s="532"/>
      <c r="C2132" s="350"/>
      <c r="D2132" s="350"/>
      <c r="E2132" s="533"/>
      <c r="F2132" s="533"/>
      <c r="G2132" s="533"/>
      <c r="H2132" s="533"/>
      <c r="I2132" s="533"/>
      <c r="J2132" s="533"/>
      <c r="K2132" s="533"/>
      <c r="L2132" s="533"/>
      <c r="M2132" s="533"/>
      <c r="N2132" s="532"/>
      <c r="O2132" s="350"/>
      <c r="P2132" s="464"/>
      <c r="Q2132" s="464"/>
      <c r="R2132" s="464"/>
      <c r="S2132" s="464"/>
      <c r="T2132" s="464"/>
      <c r="U2132" s="464"/>
      <c r="V2132" s="464"/>
    </row>
    <row r="2133" spans="1:22">
      <c r="A2133" s="531"/>
      <c r="B2133" s="532"/>
      <c r="C2133" s="350"/>
      <c r="D2133" s="350"/>
      <c r="E2133" s="533"/>
      <c r="F2133" s="533"/>
      <c r="G2133" s="533"/>
      <c r="H2133" s="533"/>
      <c r="I2133" s="533"/>
      <c r="J2133" s="533"/>
      <c r="K2133" s="533"/>
      <c r="L2133" s="533"/>
      <c r="M2133" s="533"/>
      <c r="N2133" s="532"/>
      <c r="O2133" s="350"/>
      <c r="P2133" s="464"/>
      <c r="Q2133" s="464"/>
      <c r="R2133" s="464"/>
      <c r="S2133" s="464"/>
      <c r="T2133" s="464"/>
      <c r="U2133" s="464"/>
      <c r="V2133" s="464"/>
    </row>
    <row r="2134" spans="1:22">
      <c r="A2134" s="531"/>
      <c r="B2134" s="532"/>
      <c r="C2134" s="350"/>
      <c r="D2134" s="350"/>
      <c r="E2134" s="533"/>
      <c r="F2134" s="533"/>
      <c r="G2134" s="533"/>
      <c r="H2134" s="533"/>
      <c r="I2134" s="533"/>
      <c r="J2134" s="533"/>
      <c r="K2134" s="533"/>
      <c r="L2134" s="533"/>
      <c r="M2134" s="533"/>
      <c r="N2134" s="532"/>
      <c r="O2134" s="350"/>
      <c r="P2134" s="464"/>
      <c r="Q2134" s="464"/>
      <c r="R2134" s="464"/>
      <c r="S2134" s="464"/>
      <c r="T2134" s="464"/>
      <c r="U2134" s="464"/>
      <c r="V2134" s="464"/>
    </row>
    <row r="2135" spans="1:22">
      <c r="A2135" s="531"/>
      <c r="B2135" s="532"/>
      <c r="C2135" s="350"/>
      <c r="D2135" s="350"/>
      <c r="E2135" s="533"/>
      <c r="F2135" s="533"/>
      <c r="G2135" s="533"/>
      <c r="H2135" s="533"/>
      <c r="I2135" s="533"/>
      <c r="J2135" s="533"/>
      <c r="K2135" s="533"/>
      <c r="L2135" s="533"/>
      <c r="M2135" s="533"/>
      <c r="N2135" s="532"/>
      <c r="O2135" s="350"/>
      <c r="P2135" s="464"/>
      <c r="Q2135" s="464"/>
      <c r="R2135" s="464"/>
      <c r="S2135" s="464"/>
      <c r="T2135" s="464"/>
      <c r="U2135" s="464"/>
      <c r="V2135" s="464"/>
    </row>
    <row r="2136" spans="1:22">
      <c r="A2136" s="531"/>
      <c r="B2136" s="532"/>
      <c r="C2136" s="350"/>
      <c r="D2136" s="350"/>
      <c r="E2136" s="533"/>
      <c r="F2136" s="533"/>
      <c r="G2136" s="533"/>
      <c r="H2136" s="533"/>
      <c r="I2136" s="533"/>
      <c r="J2136" s="533"/>
      <c r="K2136" s="533"/>
      <c r="L2136" s="533"/>
      <c r="M2136" s="533"/>
      <c r="N2136" s="532"/>
      <c r="O2136" s="350"/>
      <c r="P2136" s="464"/>
      <c r="Q2136" s="464"/>
      <c r="R2136" s="464"/>
      <c r="S2136" s="464"/>
      <c r="T2136" s="464"/>
      <c r="U2136" s="464"/>
      <c r="V2136" s="464"/>
    </row>
    <row r="2137" spans="1:22">
      <c r="A2137" s="531"/>
      <c r="B2137" s="532"/>
      <c r="C2137" s="350"/>
      <c r="D2137" s="350"/>
      <c r="E2137" s="533"/>
      <c r="F2137" s="533"/>
      <c r="G2137" s="533"/>
      <c r="H2137" s="533"/>
      <c r="I2137" s="533"/>
      <c r="J2137" s="533"/>
      <c r="K2137" s="533"/>
      <c r="L2137" s="533"/>
      <c r="M2137" s="533"/>
      <c r="N2137" s="532"/>
      <c r="O2137" s="350"/>
      <c r="P2137" s="464"/>
      <c r="Q2137" s="464"/>
      <c r="R2137" s="464"/>
      <c r="S2137" s="464"/>
      <c r="T2137" s="464"/>
      <c r="U2137" s="464"/>
      <c r="V2137" s="464"/>
    </row>
    <row r="2138" spans="1:22">
      <c r="A2138" s="531"/>
      <c r="B2138" s="532"/>
      <c r="C2138" s="350"/>
      <c r="D2138" s="350"/>
      <c r="E2138" s="533"/>
      <c r="F2138" s="533"/>
      <c r="G2138" s="533"/>
      <c r="H2138" s="533"/>
      <c r="I2138" s="533"/>
      <c r="J2138" s="533"/>
      <c r="K2138" s="533"/>
      <c r="L2138" s="533"/>
      <c r="M2138" s="533"/>
      <c r="N2138" s="532"/>
      <c r="O2138" s="350"/>
      <c r="P2138" s="464"/>
      <c r="Q2138" s="464"/>
      <c r="R2138" s="464"/>
      <c r="S2138" s="464"/>
      <c r="T2138" s="464"/>
      <c r="U2138" s="464"/>
      <c r="V2138" s="464"/>
    </row>
    <row r="2139" spans="1:22">
      <c r="A2139" s="531"/>
      <c r="B2139" s="532"/>
      <c r="C2139" s="350"/>
      <c r="D2139" s="350"/>
      <c r="E2139" s="533"/>
      <c r="F2139" s="533"/>
      <c r="G2139" s="533"/>
      <c r="H2139" s="533"/>
      <c r="I2139" s="533"/>
      <c r="J2139" s="533"/>
      <c r="K2139" s="533"/>
      <c r="L2139" s="533"/>
      <c r="M2139" s="533"/>
      <c r="N2139" s="532"/>
      <c r="O2139" s="350"/>
      <c r="P2139" s="464"/>
      <c r="Q2139" s="464"/>
      <c r="R2139" s="464"/>
      <c r="S2139" s="464"/>
      <c r="T2139" s="464"/>
      <c r="U2139" s="464"/>
      <c r="V2139" s="464"/>
    </row>
    <row r="2140" spans="1:22">
      <c r="A2140" s="531"/>
      <c r="B2140" s="532"/>
      <c r="C2140" s="350"/>
      <c r="D2140" s="350"/>
      <c r="E2140" s="533"/>
      <c r="F2140" s="533"/>
      <c r="G2140" s="533"/>
      <c r="H2140" s="533"/>
      <c r="I2140" s="533"/>
      <c r="J2140" s="533"/>
      <c r="K2140" s="533"/>
      <c r="L2140" s="533"/>
      <c r="M2140" s="533"/>
      <c r="N2140" s="532"/>
      <c r="O2140" s="350"/>
      <c r="P2140" s="464"/>
      <c r="Q2140" s="464"/>
      <c r="R2140" s="464"/>
      <c r="S2140" s="464"/>
      <c r="T2140" s="464"/>
      <c r="U2140" s="464"/>
      <c r="V2140" s="464"/>
    </row>
    <row r="2141" spans="1:22">
      <c r="A2141" s="531"/>
      <c r="B2141" s="532"/>
      <c r="C2141" s="350"/>
      <c r="D2141" s="350"/>
      <c r="E2141" s="533"/>
      <c r="F2141" s="533"/>
      <c r="G2141" s="533"/>
      <c r="H2141" s="533"/>
      <c r="I2141" s="533"/>
      <c r="J2141" s="533"/>
      <c r="K2141" s="533"/>
      <c r="L2141" s="533"/>
      <c r="M2141" s="533"/>
      <c r="N2141" s="532"/>
      <c r="O2141" s="350"/>
      <c r="P2141" s="464"/>
      <c r="Q2141" s="464"/>
      <c r="R2141" s="464"/>
      <c r="S2141" s="464"/>
      <c r="T2141" s="464"/>
      <c r="U2141" s="464"/>
      <c r="V2141" s="464"/>
    </row>
    <row r="2142" spans="1:22">
      <c r="A2142" s="531"/>
      <c r="B2142" s="532"/>
      <c r="C2142" s="350"/>
      <c r="D2142" s="350"/>
      <c r="E2142" s="533"/>
      <c r="F2142" s="533"/>
      <c r="G2142" s="533"/>
      <c r="H2142" s="533"/>
      <c r="I2142" s="533"/>
      <c r="J2142" s="533"/>
      <c r="K2142" s="533"/>
      <c r="L2142" s="533"/>
      <c r="M2142" s="533"/>
      <c r="N2142" s="532"/>
      <c r="O2142" s="350"/>
      <c r="P2142" s="464"/>
      <c r="Q2142" s="464"/>
      <c r="R2142" s="464"/>
      <c r="S2142" s="464"/>
      <c r="T2142" s="464"/>
      <c r="U2142" s="464"/>
      <c r="V2142" s="464"/>
    </row>
    <row r="2143" spans="1:22">
      <c r="A2143" s="531"/>
      <c r="B2143" s="532"/>
      <c r="C2143" s="350"/>
      <c r="D2143" s="350"/>
      <c r="E2143" s="533"/>
      <c r="F2143" s="533"/>
      <c r="G2143" s="533"/>
      <c r="H2143" s="533"/>
      <c r="I2143" s="533"/>
      <c r="J2143" s="533"/>
      <c r="K2143" s="533"/>
      <c r="L2143" s="533"/>
      <c r="M2143" s="533"/>
      <c r="N2143" s="532"/>
      <c r="O2143" s="350"/>
      <c r="P2143" s="464"/>
      <c r="Q2143" s="464"/>
      <c r="R2143" s="464"/>
      <c r="S2143" s="464"/>
      <c r="T2143" s="464"/>
      <c r="U2143" s="464"/>
      <c r="V2143" s="464"/>
    </row>
    <row r="2144" spans="1:22">
      <c r="A2144" s="531"/>
      <c r="B2144" s="532"/>
      <c r="C2144" s="350"/>
      <c r="D2144" s="350"/>
      <c r="E2144" s="533"/>
      <c r="F2144" s="533"/>
      <c r="G2144" s="533"/>
      <c r="H2144" s="533"/>
      <c r="I2144" s="533"/>
      <c r="J2144" s="533"/>
      <c r="K2144" s="533"/>
      <c r="L2144" s="533"/>
      <c r="M2144" s="533"/>
      <c r="N2144" s="532"/>
      <c r="O2144" s="350"/>
      <c r="P2144" s="464"/>
      <c r="Q2144" s="464"/>
      <c r="R2144" s="464"/>
      <c r="S2144" s="464"/>
      <c r="T2144" s="464"/>
      <c r="U2144" s="464"/>
      <c r="V2144" s="464"/>
    </row>
    <row r="2145" spans="1:22">
      <c r="A2145" s="531"/>
      <c r="B2145" s="532"/>
      <c r="C2145" s="350"/>
      <c r="D2145" s="350"/>
      <c r="E2145" s="533"/>
      <c r="F2145" s="533"/>
      <c r="G2145" s="533"/>
      <c r="H2145" s="533"/>
      <c r="I2145" s="533"/>
      <c r="J2145" s="533"/>
      <c r="K2145" s="533"/>
      <c r="L2145" s="533"/>
      <c r="M2145" s="533"/>
      <c r="N2145" s="532"/>
      <c r="O2145" s="350"/>
      <c r="P2145" s="464"/>
      <c r="Q2145" s="464"/>
      <c r="R2145" s="464"/>
      <c r="S2145" s="464"/>
      <c r="T2145" s="464"/>
      <c r="U2145" s="464"/>
      <c r="V2145" s="464"/>
    </row>
    <row r="2146" spans="1:22">
      <c r="A2146" s="531"/>
      <c r="B2146" s="532"/>
      <c r="C2146" s="350"/>
      <c r="D2146" s="350"/>
      <c r="E2146" s="533"/>
      <c r="F2146" s="533"/>
      <c r="G2146" s="533"/>
      <c r="H2146" s="533"/>
      <c r="I2146" s="533"/>
      <c r="J2146" s="533"/>
      <c r="K2146" s="533"/>
      <c r="L2146" s="533"/>
      <c r="M2146" s="533"/>
      <c r="N2146" s="532"/>
      <c r="O2146" s="350"/>
      <c r="P2146" s="464"/>
      <c r="Q2146" s="464"/>
      <c r="R2146" s="464"/>
      <c r="S2146" s="464"/>
      <c r="T2146" s="464"/>
      <c r="U2146" s="464"/>
      <c r="V2146" s="464"/>
    </row>
    <row r="2147" spans="1:22">
      <c r="A2147" s="531"/>
      <c r="B2147" s="532"/>
      <c r="C2147" s="350"/>
      <c r="D2147" s="350"/>
      <c r="E2147" s="533"/>
      <c r="F2147" s="533"/>
      <c r="G2147" s="533"/>
      <c r="H2147" s="533"/>
      <c r="I2147" s="533"/>
      <c r="J2147" s="533"/>
      <c r="K2147" s="533"/>
      <c r="L2147" s="533"/>
      <c r="M2147" s="533"/>
      <c r="N2147" s="532"/>
      <c r="O2147" s="350"/>
      <c r="P2147" s="464"/>
      <c r="Q2147" s="464"/>
      <c r="R2147" s="464"/>
      <c r="S2147" s="464"/>
      <c r="T2147" s="464"/>
      <c r="U2147" s="464"/>
      <c r="V2147" s="464"/>
    </row>
    <row r="2148" spans="1:22">
      <c r="A2148" s="531"/>
      <c r="B2148" s="532"/>
      <c r="C2148" s="350"/>
      <c r="D2148" s="350"/>
      <c r="E2148" s="533"/>
      <c r="F2148" s="533"/>
      <c r="G2148" s="533"/>
      <c r="H2148" s="533"/>
      <c r="I2148" s="533"/>
      <c r="J2148" s="533"/>
      <c r="K2148" s="533"/>
      <c r="L2148" s="533"/>
      <c r="M2148" s="533"/>
      <c r="N2148" s="532"/>
      <c r="O2148" s="350"/>
      <c r="P2148" s="464"/>
      <c r="Q2148" s="464"/>
      <c r="R2148" s="464"/>
      <c r="S2148" s="464"/>
      <c r="T2148" s="464"/>
      <c r="U2148" s="464"/>
      <c r="V2148" s="464"/>
    </row>
    <row r="2149" spans="1:22">
      <c r="A2149" s="531"/>
      <c r="B2149" s="532"/>
      <c r="C2149" s="350"/>
      <c r="D2149" s="350"/>
      <c r="E2149" s="533"/>
      <c r="F2149" s="533"/>
      <c r="G2149" s="533"/>
      <c r="H2149" s="533"/>
      <c r="I2149" s="533"/>
      <c r="J2149" s="533"/>
      <c r="K2149" s="533"/>
      <c r="L2149" s="533"/>
      <c r="M2149" s="533"/>
      <c r="N2149" s="532"/>
      <c r="O2149" s="350"/>
      <c r="P2149" s="464"/>
      <c r="Q2149" s="464"/>
      <c r="R2149" s="464"/>
      <c r="S2149" s="464"/>
      <c r="T2149" s="464"/>
      <c r="U2149" s="464"/>
      <c r="V2149" s="464"/>
    </row>
    <row r="2150" spans="1:22">
      <c r="A2150" s="531"/>
      <c r="B2150" s="532"/>
      <c r="C2150" s="350"/>
      <c r="D2150" s="350"/>
      <c r="E2150" s="533"/>
      <c r="F2150" s="533"/>
      <c r="G2150" s="533"/>
      <c r="H2150" s="533"/>
      <c r="I2150" s="533"/>
      <c r="J2150" s="533"/>
      <c r="K2150" s="533"/>
      <c r="L2150" s="533"/>
      <c r="M2150" s="533"/>
      <c r="N2150" s="532"/>
      <c r="O2150" s="350"/>
      <c r="P2150" s="464"/>
      <c r="Q2150" s="464"/>
      <c r="R2150" s="464"/>
      <c r="S2150" s="464"/>
      <c r="T2150" s="464"/>
      <c r="U2150" s="464"/>
      <c r="V2150" s="464"/>
    </row>
    <row r="2151" spans="1:22">
      <c r="A2151" s="531"/>
      <c r="B2151" s="532"/>
      <c r="C2151" s="350"/>
      <c r="D2151" s="350"/>
      <c r="E2151" s="533"/>
      <c r="F2151" s="533"/>
      <c r="G2151" s="533"/>
      <c r="H2151" s="533"/>
      <c r="I2151" s="533"/>
      <c r="J2151" s="533"/>
      <c r="K2151" s="533"/>
      <c r="L2151" s="533"/>
      <c r="M2151" s="533"/>
      <c r="N2151" s="532"/>
      <c r="O2151" s="350"/>
      <c r="P2151" s="464"/>
      <c r="Q2151" s="464"/>
      <c r="R2151" s="464"/>
      <c r="S2151" s="464"/>
      <c r="T2151" s="464"/>
      <c r="U2151" s="464"/>
      <c r="V2151" s="464"/>
    </row>
    <row r="2152" spans="1:22">
      <c r="A2152" s="531"/>
      <c r="B2152" s="532"/>
      <c r="C2152" s="350"/>
      <c r="D2152" s="350"/>
      <c r="E2152" s="533"/>
      <c r="F2152" s="533"/>
      <c r="G2152" s="533"/>
      <c r="H2152" s="533"/>
      <c r="I2152" s="533"/>
      <c r="J2152" s="533"/>
      <c r="K2152" s="533"/>
      <c r="L2152" s="533"/>
      <c r="M2152" s="533"/>
      <c r="N2152" s="532"/>
      <c r="O2152" s="350"/>
      <c r="P2152" s="464"/>
      <c r="Q2152" s="464"/>
      <c r="R2152" s="464"/>
      <c r="S2152" s="464"/>
      <c r="T2152" s="464"/>
      <c r="U2152" s="464"/>
      <c r="V2152" s="464"/>
    </row>
    <row r="2153" spans="1:22">
      <c r="A2153" s="531"/>
      <c r="B2153" s="532"/>
      <c r="C2153" s="350"/>
      <c r="D2153" s="350"/>
      <c r="E2153" s="533"/>
      <c r="F2153" s="533"/>
      <c r="G2153" s="533"/>
      <c r="H2153" s="533"/>
      <c r="I2153" s="533"/>
      <c r="J2153" s="533"/>
      <c r="K2153" s="533"/>
      <c r="L2153" s="533"/>
      <c r="M2153" s="533"/>
      <c r="N2153" s="532"/>
      <c r="O2153" s="350"/>
      <c r="P2153" s="464"/>
      <c r="Q2153" s="464"/>
      <c r="R2153" s="464"/>
      <c r="S2153" s="464"/>
      <c r="T2153" s="464"/>
      <c r="U2153" s="464"/>
      <c r="V2153" s="464"/>
    </row>
    <row r="2154" spans="1:22">
      <c r="A2154" s="531"/>
      <c r="B2154" s="532"/>
      <c r="C2154" s="350"/>
      <c r="D2154" s="350"/>
      <c r="E2154" s="533"/>
      <c r="F2154" s="533"/>
      <c r="G2154" s="533"/>
      <c r="H2154" s="533"/>
      <c r="I2154" s="533"/>
      <c r="J2154" s="533"/>
      <c r="K2154" s="533"/>
      <c r="L2154" s="533"/>
      <c r="M2154" s="533"/>
      <c r="N2154" s="532"/>
      <c r="O2154" s="350"/>
      <c r="P2154" s="464"/>
      <c r="Q2154" s="464"/>
      <c r="R2154" s="464"/>
      <c r="S2154" s="464"/>
      <c r="T2154" s="464"/>
      <c r="U2154" s="464"/>
      <c r="V2154" s="464"/>
    </row>
    <row r="2155" spans="1:22">
      <c r="A2155" s="531"/>
      <c r="B2155" s="532"/>
      <c r="C2155" s="350"/>
      <c r="D2155" s="350"/>
      <c r="E2155" s="533"/>
      <c r="F2155" s="533"/>
      <c r="G2155" s="533"/>
      <c r="H2155" s="533"/>
      <c r="I2155" s="533"/>
      <c r="J2155" s="533"/>
      <c r="K2155" s="533"/>
      <c r="L2155" s="533"/>
      <c r="M2155" s="533"/>
      <c r="N2155" s="532"/>
      <c r="O2155" s="350"/>
      <c r="P2155" s="464"/>
      <c r="Q2155" s="464"/>
      <c r="R2155" s="464"/>
      <c r="S2155" s="464"/>
      <c r="T2155" s="464"/>
      <c r="U2155" s="464"/>
      <c r="V2155" s="464"/>
    </row>
    <row r="2156" spans="1:22">
      <c r="A2156" s="531"/>
      <c r="B2156" s="532"/>
      <c r="C2156" s="350"/>
      <c r="D2156" s="350"/>
      <c r="E2156" s="533"/>
      <c r="F2156" s="533"/>
      <c r="G2156" s="533"/>
      <c r="H2156" s="533"/>
      <c r="I2156" s="533"/>
      <c r="J2156" s="533"/>
      <c r="K2156" s="533"/>
      <c r="L2156" s="533"/>
      <c r="M2156" s="533"/>
      <c r="N2156" s="532"/>
      <c r="O2156" s="350"/>
      <c r="P2156" s="464"/>
      <c r="Q2156" s="464"/>
      <c r="R2156" s="464"/>
      <c r="S2156" s="464"/>
      <c r="T2156" s="464"/>
      <c r="U2156" s="464"/>
      <c r="V2156" s="464"/>
    </row>
    <row r="2157" spans="1:22">
      <c r="A2157" s="531"/>
      <c r="B2157" s="532"/>
      <c r="C2157" s="350"/>
      <c r="D2157" s="350"/>
      <c r="E2157" s="533"/>
      <c r="F2157" s="533"/>
      <c r="G2157" s="533"/>
      <c r="H2157" s="533"/>
      <c r="I2157" s="533"/>
      <c r="J2157" s="533"/>
      <c r="K2157" s="533"/>
      <c r="L2157" s="533"/>
      <c r="M2157" s="533"/>
      <c r="N2157" s="532"/>
      <c r="O2157" s="350"/>
      <c r="P2157" s="464"/>
      <c r="Q2157" s="464"/>
      <c r="R2157" s="464"/>
      <c r="S2157" s="464"/>
      <c r="T2157" s="464"/>
      <c r="U2157" s="464"/>
      <c r="V2157" s="464"/>
    </row>
    <row r="2158" spans="1:22">
      <c r="A2158" s="531"/>
      <c r="B2158" s="532"/>
      <c r="C2158" s="350"/>
      <c r="D2158" s="350"/>
      <c r="E2158" s="533"/>
      <c r="F2158" s="533"/>
      <c r="G2158" s="533"/>
      <c r="H2158" s="533"/>
      <c r="I2158" s="533"/>
      <c r="J2158" s="533"/>
      <c r="K2158" s="533"/>
      <c r="L2158" s="533"/>
      <c r="M2158" s="533"/>
      <c r="N2158" s="532"/>
      <c r="O2158" s="350"/>
      <c r="P2158" s="464"/>
      <c r="Q2158" s="464"/>
      <c r="R2158" s="464"/>
      <c r="S2158" s="464"/>
      <c r="T2158" s="464"/>
      <c r="U2158" s="464"/>
      <c r="V2158" s="464"/>
    </row>
    <row r="2159" spans="1:22">
      <c r="A2159" s="531"/>
      <c r="B2159" s="532"/>
      <c r="C2159" s="350"/>
      <c r="D2159" s="350"/>
      <c r="E2159" s="533"/>
      <c r="F2159" s="533"/>
      <c r="G2159" s="533"/>
      <c r="H2159" s="533"/>
      <c r="I2159" s="533"/>
      <c r="J2159" s="533"/>
      <c r="K2159" s="533"/>
      <c r="L2159" s="533"/>
      <c r="M2159" s="533"/>
      <c r="N2159" s="532"/>
      <c r="O2159" s="350"/>
      <c r="P2159" s="464"/>
      <c r="Q2159" s="464"/>
      <c r="R2159" s="464"/>
      <c r="S2159" s="464"/>
      <c r="T2159" s="464"/>
      <c r="U2159" s="464"/>
      <c r="V2159" s="464"/>
    </row>
    <row r="2160" spans="1:22">
      <c r="A2160" s="531"/>
      <c r="B2160" s="532"/>
      <c r="C2160" s="350"/>
      <c r="D2160" s="350"/>
      <c r="E2160" s="533"/>
      <c r="F2160" s="533"/>
      <c r="G2160" s="533"/>
      <c r="H2160" s="533"/>
      <c r="I2160" s="533"/>
      <c r="J2160" s="533"/>
      <c r="K2160" s="533"/>
      <c r="L2160" s="533"/>
      <c r="M2160" s="533"/>
      <c r="N2160" s="532"/>
      <c r="O2160" s="350"/>
      <c r="P2160" s="464"/>
      <c r="Q2160" s="464"/>
      <c r="R2160" s="464"/>
      <c r="S2160" s="464"/>
      <c r="T2160" s="464"/>
      <c r="U2160" s="464"/>
      <c r="V2160" s="464"/>
    </row>
    <row r="2161" spans="1:22">
      <c r="A2161" s="531"/>
      <c r="B2161" s="532"/>
      <c r="C2161" s="350"/>
      <c r="D2161" s="350"/>
      <c r="E2161" s="533"/>
      <c r="F2161" s="533"/>
      <c r="G2161" s="533"/>
      <c r="H2161" s="533"/>
      <c r="I2161" s="533"/>
      <c r="J2161" s="533"/>
      <c r="K2161" s="533"/>
      <c r="L2161" s="533"/>
      <c r="M2161" s="533"/>
      <c r="N2161" s="532"/>
      <c r="O2161" s="350"/>
      <c r="P2161" s="464"/>
      <c r="Q2161" s="464"/>
      <c r="R2161" s="464"/>
      <c r="S2161" s="464"/>
      <c r="T2161" s="464"/>
      <c r="U2161" s="464"/>
      <c r="V2161" s="464"/>
    </row>
    <row r="2162" spans="1:22">
      <c r="A2162" s="531"/>
      <c r="B2162" s="532"/>
      <c r="C2162" s="350"/>
      <c r="D2162" s="350"/>
      <c r="E2162" s="533"/>
      <c r="F2162" s="533"/>
      <c r="G2162" s="533"/>
      <c r="H2162" s="533"/>
      <c r="I2162" s="533"/>
      <c r="J2162" s="533"/>
      <c r="K2162" s="533"/>
      <c r="L2162" s="533"/>
      <c r="M2162" s="533"/>
      <c r="N2162" s="532"/>
      <c r="O2162" s="350"/>
      <c r="P2162" s="464"/>
      <c r="Q2162" s="464"/>
      <c r="R2162" s="464"/>
      <c r="S2162" s="464"/>
      <c r="T2162" s="464"/>
      <c r="U2162" s="464"/>
      <c r="V2162" s="464"/>
    </row>
    <row r="2163" spans="1:22">
      <c r="A2163" s="531"/>
      <c r="B2163" s="532"/>
      <c r="C2163" s="350"/>
      <c r="D2163" s="350"/>
      <c r="E2163" s="533"/>
      <c r="F2163" s="533"/>
      <c r="G2163" s="533"/>
      <c r="H2163" s="533"/>
      <c r="I2163" s="533"/>
      <c r="J2163" s="533"/>
      <c r="K2163" s="533"/>
      <c r="L2163" s="533"/>
      <c r="M2163" s="533"/>
      <c r="N2163" s="532"/>
      <c r="O2163" s="350"/>
      <c r="P2163" s="464"/>
      <c r="Q2163" s="464"/>
      <c r="R2163" s="464"/>
      <c r="S2163" s="464"/>
      <c r="T2163" s="464"/>
      <c r="U2163" s="464"/>
      <c r="V2163" s="464"/>
    </row>
    <row r="2164" spans="1:22">
      <c r="A2164" s="531"/>
      <c r="B2164" s="532"/>
      <c r="C2164" s="350"/>
      <c r="D2164" s="350"/>
      <c r="E2164" s="533"/>
      <c r="F2164" s="533"/>
      <c r="G2164" s="533"/>
      <c r="H2164" s="533"/>
      <c r="I2164" s="533"/>
      <c r="J2164" s="533"/>
      <c r="K2164" s="533"/>
      <c r="L2164" s="533"/>
      <c r="M2164" s="533"/>
      <c r="N2164" s="532"/>
      <c r="O2164" s="350"/>
      <c r="P2164" s="464"/>
      <c r="Q2164" s="464"/>
      <c r="R2164" s="464"/>
      <c r="S2164" s="464"/>
      <c r="T2164" s="464"/>
      <c r="U2164" s="464"/>
      <c r="V2164" s="464"/>
    </row>
    <row r="2165" spans="1:22">
      <c r="A2165" s="531"/>
      <c r="B2165" s="532"/>
      <c r="C2165" s="350"/>
      <c r="D2165" s="350"/>
      <c r="E2165" s="533"/>
      <c r="F2165" s="533"/>
      <c r="G2165" s="533"/>
      <c r="H2165" s="533"/>
      <c r="I2165" s="533"/>
      <c r="J2165" s="533"/>
      <c r="K2165" s="533"/>
      <c r="L2165" s="533"/>
      <c r="M2165" s="533"/>
      <c r="N2165" s="532"/>
      <c r="O2165" s="350"/>
      <c r="P2165" s="464"/>
      <c r="Q2165" s="464"/>
      <c r="R2165" s="464"/>
      <c r="S2165" s="464"/>
      <c r="T2165" s="464"/>
      <c r="U2165" s="464"/>
      <c r="V2165" s="464"/>
    </row>
    <row r="2166" spans="1:22">
      <c r="A2166" s="531"/>
      <c r="B2166" s="532"/>
      <c r="C2166" s="350"/>
      <c r="D2166" s="350"/>
      <c r="E2166" s="533"/>
      <c r="F2166" s="533"/>
      <c r="G2166" s="533"/>
      <c r="H2166" s="533"/>
      <c r="I2166" s="533"/>
      <c r="J2166" s="533"/>
      <c r="K2166" s="533"/>
      <c r="L2166" s="533"/>
      <c r="M2166" s="533"/>
      <c r="N2166" s="532"/>
      <c r="O2166" s="350"/>
      <c r="P2166" s="464"/>
      <c r="Q2166" s="464"/>
      <c r="R2166" s="464"/>
      <c r="S2166" s="464"/>
      <c r="T2166" s="464"/>
      <c r="U2166" s="464"/>
      <c r="V2166" s="464"/>
    </row>
    <row r="2167" spans="1:22">
      <c r="A2167" s="531"/>
      <c r="B2167" s="532"/>
      <c r="C2167" s="350"/>
      <c r="D2167" s="350"/>
      <c r="E2167" s="533"/>
      <c r="F2167" s="533"/>
      <c r="G2167" s="533"/>
      <c r="H2167" s="533"/>
      <c r="I2167" s="533"/>
      <c r="J2167" s="533"/>
      <c r="K2167" s="533"/>
      <c r="L2167" s="533"/>
      <c r="M2167" s="533"/>
      <c r="N2167" s="532"/>
      <c r="O2167" s="350"/>
      <c r="P2167" s="464"/>
      <c r="Q2167" s="464"/>
      <c r="R2167" s="464"/>
      <c r="S2167" s="464"/>
      <c r="T2167" s="464"/>
      <c r="U2167" s="464"/>
      <c r="V2167" s="464"/>
    </row>
    <row r="2168" spans="1:22">
      <c r="A2168" s="531"/>
      <c r="B2168" s="532"/>
      <c r="C2168" s="350"/>
      <c r="D2168" s="350"/>
      <c r="E2168" s="533"/>
      <c r="F2168" s="533"/>
      <c r="G2168" s="533"/>
      <c r="H2168" s="533"/>
      <c r="I2168" s="533"/>
      <c r="J2168" s="533"/>
      <c r="K2168" s="533"/>
      <c r="L2168" s="533"/>
      <c r="M2168" s="533"/>
      <c r="N2168" s="532"/>
      <c r="O2168" s="350"/>
      <c r="P2168" s="464"/>
      <c r="Q2168" s="464"/>
      <c r="R2168" s="464"/>
      <c r="S2168" s="464"/>
      <c r="T2168" s="464"/>
      <c r="U2168" s="464"/>
      <c r="V2168" s="464"/>
    </row>
    <row r="2169" spans="1:22">
      <c r="A2169" s="531"/>
      <c r="B2169" s="532"/>
      <c r="C2169" s="350"/>
      <c r="D2169" s="350"/>
      <c r="E2169" s="533"/>
      <c r="F2169" s="533"/>
      <c r="G2169" s="533"/>
      <c r="H2169" s="533"/>
      <c r="I2169" s="533"/>
      <c r="J2169" s="533"/>
      <c r="K2169" s="533"/>
      <c r="L2169" s="533"/>
      <c r="M2169" s="533"/>
      <c r="N2169" s="532"/>
      <c r="O2169" s="350"/>
      <c r="P2169" s="464"/>
      <c r="Q2169" s="464"/>
      <c r="R2169" s="464"/>
      <c r="S2169" s="464"/>
      <c r="T2169" s="464"/>
      <c r="U2169" s="464"/>
      <c r="V2169" s="464"/>
    </row>
    <row r="2170" spans="1:22">
      <c r="A2170" s="531"/>
      <c r="B2170" s="532"/>
      <c r="C2170" s="350"/>
      <c r="D2170" s="350"/>
      <c r="E2170" s="533"/>
      <c r="F2170" s="533"/>
      <c r="G2170" s="533"/>
      <c r="H2170" s="533"/>
      <c r="I2170" s="533"/>
      <c r="J2170" s="533"/>
      <c r="K2170" s="533"/>
      <c r="L2170" s="533"/>
      <c r="M2170" s="533"/>
      <c r="N2170" s="532"/>
      <c r="O2170" s="350"/>
      <c r="P2170" s="464"/>
      <c r="Q2170" s="464"/>
      <c r="R2170" s="464"/>
      <c r="S2170" s="464"/>
      <c r="T2170" s="464"/>
      <c r="U2170" s="464"/>
      <c r="V2170" s="464"/>
    </row>
    <row r="2171" spans="1:22">
      <c r="A2171" s="531"/>
      <c r="B2171" s="532"/>
      <c r="C2171" s="350"/>
      <c r="D2171" s="350"/>
      <c r="E2171" s="533"/>
      <c r="F2171" s="533"/>
      <c r="G2171" s="533"/>
      <c r="H2171" s="533"/>
      <c r="I2171" s="533"/>
      <c r="J2171" s="533"/>
      <c r="K2171" s="533"/>
      <c r="L2171" s="533"/>
      <c r="M2171" s="533"/>
      <c r="N2171" s="532"/>
      <c r="O2171" s="350"/>
      <c r="P2171" s="464"/>
      <c r="Q2171" s="464"/>
      <c r="R2171" s="464"/>
      <c r="S2171" s="464"/>
      <c r="T2171" s="464"/>
      <c r="U2171" s="464"/>
      <c r="V2171" s="464"/>
    </row>
    <row r="2172" spans="1:22">
      <c r="A2172" s="531"/>
      <c r="B2172" s="532"/>
      <c r="C2172" s="350"/>
      <c r="D2172" s="350"/>
      <c r="E2172" s="533"/>
      <c r="F2172" s="533"/>
      <c r="G2172" s="533"/>
      <c r="H2172" s="533"/>
      <c r="I2172" s="533"/>
      <c r="J2172" s="533"/>
      <c r="K2172" s="533"/>
      <c r="L2172" s="533"/>
      <c r="M2172" s="533"/>
      <c r="N2172" s="532"/>
      <c r="O2172" s="350"/>
      <c r="P2172" s="464"/>
      <c r="Q2172" s="464"/>
      <c r="R2172" s="464"/>
      <c r="S2172" s="464"/>
      <c r="T2172" s="464"/>
      <c r="U2172" s="464"/>
      <c r="V2172" s="464"/>
    </row>
    <row r="2173" spans="1:22">
      <c r="A2173" s="531"/>
      <c r="B2173" s="532"/>
      <c r="C2173" s="350"/>
      <c r="D2173" s="350"/>
      <c r="E2173" s="533"/>
      <c r="F2173" s="533"/>
      <c r="G2173" s="533"/>
      <c r="H2173" s="533"/>
      <c r="I2173" s="533"/>
      <c r="J2173" s="533"/>
      <c r="K2173" s="533"/>
      <c r="L2173" s="533"/>
      <c r="M2173" s="533"/>
      <c r="N2173" s="532"/>
      <c r="O2173" s="350"/>
      <c r="P2173" s="464"/>
      <c r="Q2173" s="464"/>
      <c r="R2173" s="464"/>
      <c r="S2173" s="464"/>
      <c r="T2173" s="464"/>
      <c r="U2173" s="464"/>
      <c r="V2173" s="464"/>
    </row>
    <row r="2174" spans="1:22">
      <c r="A2174" s="531"/>
      <c r="B2174" s="532"/>
      <c r="C2174" s="350"/>
      <c r="D2174" s="350"/>
      <c r="E2174" s="533"/>
      <c r="F2174" s="533"/>
      <c r="G2174" s="533"/>
      <c r="H2174" s="533"/>
      <c r="I2174" s="533"/>
      <c r="J2174" s="533"/>
      <c r="K2174" s="533"/>
      <c r="L2174" s="533"/>
      <c r="M2174" s="533"/>
      <c r="N2174" s="532"/>
      <c r="O2174" s="350"/>
      <c r="P2174" s="464"/>
      <c r="Q2174" s="464"/>
      <c r="R2174" s="464"/>
      <c r="S2174" s="464"/>
      <c r="T2174" s="464"/>
      <c r="U2174" s="464"/>
      <c r="V2174" s="464"/>
    </row>
    <row r="2175" spans="1:22">
      <c r="A2175" s="531"/>
      <c r="B2175" s="532"/>
      <c r="C2175" s="350"/>
      <c r="D2175" s="350"/>
      <c r="E2175" s="533"/>
      <c r="F2175" s="533"/>
      <c r="G2175" s="533"/>
      <c r="H2175" s="533"/>
      <c r="I2175" s="533"/>
      <c r="J2175" s="533"/>
      <c r="K2175" s="533"/>
      <c r="L2175" s="533"/>
      <c r="M2175" s="533"/>
      <c r="N2175" s="532"/>
      <c r="O2175" s="350"/>
      <c r="P2175" s="464"/>
      <c r="Q2175" s="464"/>
      <c r="R2175" s="464"/>
      <c r="S2175" s="464"/>
      <c r="T2175" s="464"/>
      <c r="U2175" s="464"/>
      <c r="V2175" s="464"/>
    </row>
    <row r="2176" spans="1:22">
      <c r="A2176" s="531"/>
      <c r="B2176" s="532"/>
      <c r="C2176" s="350"/>
      <c r="D2176" s="350"/>
      <c r="E2176" s="533"/>
      <c r="F2176" s="533"/>
      <c r="G2176" s="533"/>
      <c r="H2176" s="533"/>
      <c r="I2176" s="533"/>
      <c r="J2176" s="533"/>
      <c r="K2176" s="533"/>
      <c r="L2176" s="533"/>
      <c r="M2176" s="533"/>
      <c r="N2176" s="532"/>
      <c r="O2176" s="350"/>
      <c r="P2176" s="464"/>
      <c r="Q2176" s="464"/>
      <c r="R2176" s="464"/>
      <c r="S2176" s="464"/>
      <c r="T2176" s="464"/>
      <c r="U2176" s="464"/>
      <c r="V2176" s="464"/>
    </row>
    <row r="2177" spans="1:22">
      <c r="A2177" s="531"/>
      <c r="B2177" s="532"/>
      <c r="C2177" s="350"/>
      <c r="D2177" s="350"/>
      <c r="E2177" s="533"/>
      <c r="F2177" s="533"/>
      <c r="G2177" s="533"/>
      <c r="H2177" s="533"/>
      <c r="I2177" s="533"/>
      <c r="J2177" s="533"/>
      <c r="K2177" s="533"/>
      <c r="L2177" s="533"/>
      <c r="M2177" s="533"/>
      <c r="N2177" s="532"/>
      <c r="O2177" s="350"/>
      <c r="P2177" s="464"/>
      <c r="Q2177" s="464"/>
      <c r="R2177" s="464"/>
      <c r="S2177" s="464"/>
      <c r="T2177" s="464"/>
      <c r="U2177" s="464"/>
      <c r="V2177" s="464"/>
    </row>
    <row r="2178" spans="1:22">
      <c r="A2178" s="531"/>
      <c r="B2178" s="532"/>
      <c r="C2178" s="350"/>
      <c r="D2178" s="350"/>
      <c r="E2178" s="533"/>
      <c r="F2178" s="533"/>
      <c r="G2178" s="533"/>
      <c r="H2178" s="533"/>
      <c r="I2178" s="533"/>
      <c r="J2178" s="533"/>
      <c r="K2178" s="533"/>
      <c r="L2178" s="533"/>
      <c r="M2178" s="533"/>
      <c r="N2178" s="532"/>
      <c r="O2178" s="350"/>
      <c r="P2178" s="464"/>
      <c r="Q2178" s="464"/>
      <c r="R2178" s="464"/>
      <c r="S2178" s="464"/>
      <c r="T2178" s="464"/>
      <c r="U2178" s="464"/>
      <c r="V2178" s="464"/>
    </row>
    <row r="2179" spans="1:22">
      <c r="A2179" s="531"/>
      <c r="B2179" s="532"/>
      <c r="C2179" s="350"/>
      <c r="D2179" s="350"/>
      <c r="E2179" s="533"/>
      <c r="F2179" s="533"/>
      <c r="G2179" s="533"/>
      <c r="H2179" s="533"/>
      <c r="I2179" s="533"/>
      <c r="J2179" s="533"/>
      <c r="K2179" s="533"/>
      <c r="L2179" s="533"/>
      <c r="M2179" s="533"/>
      <c r="N2179" s="532"/>
      <c r="O2179" s="350"/>
      <c r="P2179" s="464"/>
      <c r="Q2179" s="464"/>
      <c r="R2179" s="464"/>
      <c r="S2179" s="464"/>
      <c r="T2179" s="464"/>
      <c r="U2179" s="464"/>
      <c r="V2179" s="464"/>
    </row>
    <row r="2180" spans="1:22">
      <c r="A2180" s="531"/>
      <c r="B2180" s="532"/>
      <c r="C2180" s="350"/>
      <c r="D2180" s="350"/>
      <c r="E2180" s="533"/>
      <c r="F2180" s="533"/>
      <c r="G2180" s="533"/>
      <c r="H2180" s="533"/>
      <c r="I2180" s="533"/>
      <c r="J2180" s="533"/>
      <c r="K2180" s="533"/>
      <c r="L2180" s="533"/>
      <c r="M2180" s="533"/>
      <c r="N2180" s="532"/>
      <c r="O2180" s="350"/>
      <c r="P2180" s="464"/>
      <c r="Q2180" s="464"/>
      <c r="R2180" s="464"/>
      <c r="S2180" s="464"/>
      <c r="T2180" s="464"/>
      <c r="U2180" s="464"/>
      <c r="V2180" s="464"/>
    </row>
    <row r="2181" spans="1:22">
      <c r="A2181" s="531"/>
      <c r="B2181" s="532"/>
      <c r="C2181" s="350"/>
      <c r="D2181" s="350"/>
      <c r="E2181" s="533"/>
      <c r="F2181" s="533"/>
      <c r="G2181" s="533"/>
      <c r="H2181" s="533"/>
      <c r="I2181" s="533"/>
      <c r="J2181" s="533"/>
      <c r="K2181" s="533"/>
      <c r="L2181" s="533"/>
      <c r="M2181" s="533"/>
      <c r="N2181" s="532"/>
      <c r="O2181" s="350"/>
      <c r="P2181" s="464"/>
      <c r="Q2181" s="464"/>
      <c r="R2181" s="464"/>
      <c r="S2181" s="464"/>
      <c r="T2181" s="464"/>
      <c r="U2181" s="464"/>
      <c r="V2181" s="464"/>
    </row>
    <row r="2182" spans="1:22">
      <c r="A2182" s="531"/>
      <c r="B2182" s="532"/>
      <c r="C2182" s="350"/>
      <c r="D2182" s="350"/>
      <c r="E2182" s="533"/>
      <c r="F2182" s="533"/>
      <c r="G2182" s="533"/>
      <c r="H2182" s="533"/>
      <c r="I2182" s="533"/>
      <c r="J2182" s="533"/>
      <c r="K2182" s="533"/>
      <c r="L2182" s="533"/>
      <c r="M2182" s="533"/>
      <c r="N2182" s="532"/>
      <c r="O2182" s="350"/>
      <c r="P2182" s="464"/>
      <c r="Q2182" s="464"/>
      <c r="R2182" s="464"/>
      <c r="S2182" s="464"/>
      <c r="T2182" s="464"/>
      <c r="U2182" s="464"/>
      <c r="V2182" s="464"/>
    </row>
    <row r="2183" spans="1:22">
      <c r="A2183" s="531"/>
      <c r="B2183" s="532"/>
      <c r="C2183" s="350"/>
      <c r="D2183" s="350"/>
      <c r="E2183" s="533"/>
      <c r="F2183" s="533"/>
      <c r="G2183" s="533"/>
      <c r="H2183" s="533"/>
      <c r="I2183" s="533"/>
      <c r="J2183" s="533"/>
      <c r="K2183" s="533"/>
      <c r="L2183" s="533"/>
      <c r="M2183" s="533"/>
      <c r="N2183" s="532"/>
      <c r="O2183" s="350"/>
      <c r="P2183" s="464"/>
      <c r="Q2183" s="464"/>
      <c r="R2183" s="464"/>
      <c r="S2183" s="464"/>
      <c r="T2183" s="464"/>
      <c r="U2183" s="464"/>
      <c r="V2183" s="464"/>
    </row>
    <row r="2184" spans="1:22">
      <c r="A2184" s="531"/>
      <c r="B2184" s="532"/>
      <c r="C2184" s="350"/>
      <c r="D2184" s="350"/>
      <c r="E2184" s="533"/>
      <c r="F2184" s="533"/>
      <c r="G2184" s="533"/>
      <c r="H2184" s="533"/>
      <c r="I2184" s="533"/>
      <c r="J2184" s="533"/>
      <c r="K2184" s="533"/>
      <c r="L2184" s="533"/>
      <c r="M2184" s="533"/>
      <c r="N2184" s="532"/>
      <c r="O2184" s="350"/>
      <c r="P2184" s="464"/>
      <c r="Q2184" s="464"/>
      <c r="R2184" s="464"/>
      <c r="S2184" s="464"/>
      <c r="T2184" s="464"/>
      <c r="U2184" s="464"/>
      <c r="V2184" s="464"/>
    </row>
    <row r="2185" spans="1:22">
      <c r="A2185" s="531"/>
      <c r="B2185" s="532"/>
      <c r="C2185" s="350"/>
      <c r="D2185" s="350"/>
      <c r="E2185" s="533"/>
      <c r="F2185" s="533"/>
      <c r="G2185" s="533"/>
      <c r="H2185" s="533"/>
      <c r="I2185" s="533"/>
      <c r="J2185" s="533"/>
      <c r="K2185" s="533"/>
      <c r="L2185" s="533"/>
      <c r="M2185" s="533"/>
      <c r="N2185" s="532"/>
      <c r="O2185" s="350"/>
      <c r="P2185" s="464"/>
      <c r="Q2185" s="464"/>
      <c r="R2185" s="464"/>
      <c r="S2185" s="464"/>
      <c r="T2185" s="464"/>
      <c r="U2185" s="464"/>
      <c r="V2185" s="464"/>
    </row>
    <row r="2186" spans="1:22">
      <c r="A2186" s="531"/>
      <c r="B2186" s="532"/>
      <c r="C2186" s="350"/>
      <c r="D2186" s="350"/>
      <c r="E2186" s="533"/>
      <c r="F2186" s="533"/>
      <c r="G2186" s="533"/>
      <c r="H2186" s="533"/>
      <c r="I2186" s="533"/>
      <c r="J2186" s="533"/>
      <c r="K2186" s="533"/>
      <c r="L2186" s="533"/>
      <c r="M2186" s="533"/>
      <c r="N2186" s="532"/>
      <c r="O2186" s="350"/>
      <c r="P2186" s="464"/>
      <c r="Q2186" s="464"/>
      <c r="R2186" s="464"/>
      <c r="S2186" s="464"/>
      <c r="T2186" s="464"/>
      <c r="U2186" s="464"/>
      <c r="V2186" s="464"/>
    </row>
    <row r="2187" spans="1:22">
      <c r="A2187" s="531"/>
      <c r="B2187" s="532"/>
      <c r="C2187" s="350"/>
      <c r="D2187" s="350"/>
      <c r="E2187" s="533"/>
      <c r="F2187" s="533"/>
      <c r="G2187" s="533"/>
      <c r="H2187" s="533"/>
      <c r="I2187" s="533"/>
      <c r="J2187" s="533"/>
      <c r="K2187" s="533"/>
      <c r="L2187" s="533"/>
      <c r="M2187" s="533"/>
      <c r="N2187" s="532"/>
      <c r="O2187" s="350"/>
      <c r="P2187" s="464"/>
      <c r="Q2187" s="464"/>
      <c r="R2187" s="464"/>
      <c r="S2187" s="464"/>
      <c r="T2187" s="464"/>
      <c r="U2187" s="464"/>
      <c r="V2187" s="464"/>
    </row>
    <row r="2188" spans="1:22">
      <c r="A2188" s="531"/>
      <c r="B2188" s="532"/>
      <c r="C2188" s="350"/>
      <c r="D2188" s="350"/>
      <c r="E2188" s="533"/>
      <c r="F2188" s="533"/>
      <c r="G2188" s="533"/>
      <c r="H2188" s="533"/>
      <c r="I2188" s="533"/>
      <c r="J2188" s="533"/>
      <c r="K2188" s="533"/>
      <c r="L2188" s="533"/>
      <c r="M2188" s="533"/>
      <c r="N2188" s="532"/>
      <c r="O2188" s="350"/>
      <c r="P2188" s="464"/>
      <c r="Q2188" s="464"/>
      <c r="R2188" s="464"/>
      <c r="S2188" s="464"/>
      <c r="T2188" s="464"/>
      <c r="U2188" s="464"/>
      <c r="V2188" s="464"/>
    </row>
    <row r="2189" spans="1:22">
      <c r="A2189" s="531"/>
      <c r="B2189" s="532"/>
      <c r="C2189" s="350"/>
      <c r="D2189" s="350"/>
      <c r="E2189" s="533"/>
      <c r="F2189" s="533"/>
      <c r="G2189" s="533"/>
      <c r="H2189" s="533"/>
      <c r="I2189" s="533"/>
      <c r="J2189" s="533"/>
      <c r="K2189" s="533"/>
      <c r="L2189" s="533"/>
      <c r="M2189" s="533"/>
      <c r="N2189" s="532"/>
      <c r="O2189" s="350"/>
      <c r="P2189" s="464"/>
      <c r="Q2189" s="464"/>
      <c r="R2189" s="464"/>
      <c r="S2189" s="464"/>
      <c r="T2189" s="464"/>
      <c r="U2189" s="464"/>
      <c r="V2189" s="464"/>
    </row>
    <row r="2190" spans="1:22">
      <c r="A2190" s="531"/>
      <c r="B2190" s="532"/>
      <c r="C2190" s="350"/>
      <c r="D2190" s="350"/>
      <c r="E2190" s="533"/>
      <c r="F2190" s="533"/>
      <c r="G2190" s="533"/>
      <c r="H2190" s="533"/>
      <c r="I2190" s="533"/>
      <c r="J2190" s="533"/>
      <c r="K2190" s="533"/>
      <c r="L2190" s="533"/>
      <c r="M2190" s="533"/>
      <c r="N2190" s="532"/>
      <c r="O2190" s="350"/>
      <c r="P2190" s="464"/>
      <c r="Q2190" s="464"/>
      <c r="R2190" s="464"/>
      <c r="S2190" s="464"/>
      <c r="T2190" s="464"/>
      <c r="U2190" s="464"/>
      <c r="V2190" s="464"/>
    </row>
    <row r="2191" spans="1:22">
      <c r="A2191" s="531"/>
      <c r="B2191" s="532"/>
      <c r="C2191" s="350"/>
      <c r="D2191" s="350"/>
      <c r="E2191" s="533"/>
      <c r="F2191" s="533"/>
      <c r="G2191" s="533"/>
      <c r="H2191" s="533"/>
      <c r="I2191" s="533"/>
      <c r="J2191" s="533"/>
      <c r="K2191" s="533"/>
      <c r="L2191" s="533"/>
      <c r="M2191" s="533"/>
      <c r="N2191" s="532"/>
      <c r="O2191" s="350"/>
      <c r="P2191" s="464"/>
      <c r="Q2191" s="464"/>
      <c r="R2191" s="464"/>
      <c r="S2191" s="464"/>
      <c r="T2191" s="464"/>
      <c r="U2191" s="464"/>
      <c r="V2191" s="464"/>
    </row>
    <row r="2192" spans="1:22">
      <c r="A2192" s="531"/>
      <c r="B2192" s="532"/>
      <c r="C2192" s="350"/>
      <c r="D2192" s="350"/>
      <c r="E2192" s="533"/>
      <c r="F2192" s="533"/>
      <c r="G2192" s="533"/>
      <c r="H2192" s="533"/>
      <c r="I2192" s="533"/>
      <c r="J2192" s="533"/>
      <c r="K2192" s="533"/>
      <c r="L2192" s="533"/>
      <c r="M2192" s="533"/>
      <c r="N2192" s="532"/>
      <c r="O2192" s="350"/>
      <c r="P2192" s="464"/>
      <c r="Q2192" s="464"/>
      <c r="R2192" s="464"/>
      <c r="S2192" s="464"/>
      <c r="T2192" s="464"/>
      <c r="U2192" s="464"/>
      <c r="V2192" s="464"/>
    </row>
    <row r="2193" spans="1:22">
      <c r="A2193" s="531"/>
      <c r="B2193" s="532"/>
      <c r="C2193" s="350"/>
      <c r="D2193" s="350"/>
      <c r="E2193" s="533"/>
      <c r="F2193" s="533"/>
      <c r="G2193" s="533"/>
      <c r="H2193" s="533"/>
      <c r="I2193" s="533"/>
      <c r="J2193" s="533"/>
      <c r="K2193" s="533"/>
      <c r="L2193" s="533"/>
      <c r="M2193" s="533"/>
      <c r="N2193" s="532"/>
      <c r="O2193" s="350"/>
      <c r="P2193" s="464"/>
      <c r="Q2193" s="464"/>
      <c r="R2193" s="464"/>
      <c r="S2193" s="464"/>
      <c r="T2193" s="464"/>
      <c r="U2193" s="464"/>
      <c r="V2193" s="464"/>
    </row>
    <row r="2194" spans="1:22">
      <c r="A2194" s="531"/>
      <c r="B2194" s="532"/>
      <c r="C2194" s="350"/>
      <c r="D2194" s="350"/>
      <c r="E2194" s="533"/>
      <c r="F2194" s="533"/>
      <c r="G2194" s="533"/>
      <c r="H2194" s="533"/>
      <c r="I2194" s="533"/>
      <c r="J2194" s="533"/>
      <c r="K2194" s="533"/>
      <c r="L2194" s="533"/>
      <c r="M2194" s="533"/>
      <c r="N2194" s="532"/>
      <c r="O2194" s="350"/>
      <c r="P2194" s="464"/>
      <c r="Q2194" s="464"/>
      <c r="R2194" s="464"/>
      <c r="S2194" s="464"/>
      <c r="T2194" s="464"/>
      <c r="U2194" s="464"/>
      <c r="V2194" s="464"/>
    </row>
    <row r="2195" spans="1:22">
      <c r="A2195" s="531"/>
      <c r="B2195" s="532"/>
      <c r="C2195" s="350"/>
      <c r="D2195" s="350"/>
      <c r="E2195" s="533"/>
      <c r="F2195" s="533"/>
      <c r="G2195" s="533"/>
      <c r="H2195" s="533"/>
      <c r="I2195" s="533"/>
      <c r="J2195" s="533"/>
      <c r="K2195" s="533"/>
      <c r="L2195" s="533"/>
      <c r="M2195" s="533"/>
      <c r="N2195" s="532"/>
      <c r="O2195" s="350"/>
      <c r="P2195" s="464"/>
      <c r="Q2195" s="464"/>
      <c r="R2195" s="464"/>
      <c r="S2195" s="464"/>
      <c r="T2195" s="464"/>
      <c r="U2195" s="464"/>
      <c r="V2195" s="464"/>
    </row>
    <row r="2196" spans="1:22">
      <c r="A2196" s="531"/>
      <c r="B2196" s="532"/>
      <c r="C2196" s="350"/>
      <c r="D2196" s="350"/>
      <c r="E2196" s="533"/>
      <c r="F2196" s="533"/>
      <c r="G2196" s="533"/>
      <c r="H2196" s="533"/>
      <c r="I2196" s="533"/>
      <c r="J2196" s="533"/>
      <c r="K2196" s="533"/>
      <c r="L2196" s="533"/>
      <c r="M2196" s="533"/>
      <c r="N2196" s="532"/>
      <c r="O2196" s="350"/>
      <c r="P2196" s="464"/>
      <c r="Q2196" s="464"/>
      <c r="R2196" s="464"/>
      <c r="S2196" s="464"/>
      <c r="T2196" s="464"/>
      <c r="U2196" s="464"/>
      <c r="V2196" s="464"/>
    </row>
    <row r="2197" spans="1:22">
      <c r="A2197" s="531"/>
      <c r="B2197" s="532"/>
      <c r="C2197" s="350"/>
      <c r="D2197" s="350"/>
      <c r="E2197" s="533"/>
      <c r="F2197" s="533"/>
      <c r="G2197" s="533"/>
      <c r="H2197" s="533"/>
      <c r="I2197" s="533"/>
      <c r="J2197" s="533"/>
      <c r="K2197" s="533"/>
      <c r="L2197" s="533"/>
      <c r="M2197" s="533"/>
      <c r="N2197" s="532"/>
      <c r="O2197" s="350"/>
      <c r="P2197" s="464"/>
      <c r="Q2197" s="464"/>
      <c r="R2197" s="464"/>
      <c r="S2197" s="464"/>
      <c r="T2197" s="464"/>
      <c r="U2197" s="464"/>
      <c r="V2197" s="464"/>
    </row>
    <row r="2198" spans="1:22">
      <c r="A2198" s="531"/>
      <c r="B2198" s="532"/>
      <c r="C2198" s="350"/>
      <c r="D2198" s="350"/>
      <c r="E2198" s="533"/>
      <c r="F2198" s="533"/>
      <c r="G2198" s="533"/>
      <c r="H2198" s="533"/>
      <c r="I2198" s="533"/>
      <c r="J2198" s="533"/>
      <c r="K2198" s="533"/>
      <c r="L2198" s="533"/>
      <c r="M2198" s="533"/>
      <c r="N2198" s="532"/>
      <c r="O2198" s="350"/>
      <c r="P2198" s="464"/>
      <c r="Q2198" s="464"/>
      <c r="R2198" s="464"/>
      <c r="S2198" s="464"/>
      <c r="T2198" s="464"/>
      <c r="U2198" s="464"/>
      <c r="V2198" s="464"/>
    </row>
    <row r="2199" spans="1:22">
      <c r="A2199" s="531"/>
      <c r="B2199" s="532"/>
      <c r="C2199" s="350"/>
      <c r="D2199" s="350"/>
      <c r="E2199" s="533"/>
      <c r="F2199" s="533"/>
      <c r="G2199" s="533"/>
      <c r="H2199" s="533"/>
      <c r="I2199" s="533"/>
      <c r="J2199" s="533"/>
      <c r="K2199" s="533"/>
      <c r="L2199" s="533"/>
      <c r="M2199" s="533"/>
      <c r="N2199" s="532"/>
      <c r="O2199" s="350"/>
      <c r="P2199" s="464"/>
      <c r="Q2199" s="464"/>
      <c r="R2199" s="464"/>
      <c r="S2199" s="464"/>
      <c r="T2199" s="464"/>
      <c r="U2199" s="464"/>
      <c r="V2199" s="464"/>
    </row>
    <row r="2200" spans="1:22">
      <c r="A2200" s="531"/>
      <c r="B2200" s="532"/>
      <c r="C2200" s="350"/>
      <c r="D2200" s="350"/>
      <c r="E2200" s="533"/>
      <c r="F2200" s="533"/>
      <c r="G2200" s="533"/>
      <c r="H2200" s="533"/>
      <c r="I2200" s="533"/>
      <c r="J2200" s="533"/>
      <c r="K2200" s="533"/>
      <c r="L2200" s="533"/>
      <c r="M2200" s="533"/>
      <c r="N2200" s="532"/>
      <c r="O2200" s="350"/>
      <c r="P2200" s="464"/>
      <c r="Q2200" s="464"/>
      <c r="R2200" s="464"/>
      <c r="S2200" s="464"/>
      <c r="T2200" s="464"/>
      <c r="U2200" s="464"/>
      <c r="V2200" s="464"/>
    </row>
    <row r="2201" spans="1:22">
      <c r="A2201" s="531"/>
      <c r="B2201" s="532"/>
      <c r="C2201" s="350"/>
      <c r="D2201" s="350"/>
      <c r="E2201" s="533"/>
      <c r="F2201" s="533"/>
      <c r="G2201" s="533"/>
      <c r="H2201" s="533"/>
      <c r="I2201" s="533"/>
      <c r="J2201" s="533"/>
      <c r="K2201" s="533"/>
      <c r="L2201" s="533"/>
      <c r="M2201" s="533"/>
      <c r="N2201" s="532"/>
      <c r="O2201" s="350"/>
      <c r="P2201" s="464"/>
      <c r="Q2201" s="464"/>
      <c r="R2201" s="464"/>
      <c r="S2201" s="464"/>
      <c r="T2201" s="464"/>
      <c r="U2201" s="464"/>
      <c r="V2201" s="464"/>
    </row>
    <row r="2202" spans="1:22">
      <c r="A2202" s="531"/>
      <c r="B2202" s="532"/>
      <c r="C2202" s="350"/>
      <c r="D2202" s="350"/>
      <c r="E2202" s="533"/>
      <c r="F2202" s="533"/>
      <c r="G2202" s="533"/>
      <c r="H2202" s="533"/>
      <c r="I2202" s="533"/>
      <c r="J2202" s="533"/>
      <c r="K2202" s="533"/>
      <c r="L2202" s="533"/>
      <c r="M2202" s="533"/>
      <c r="N2202" s="532"/>
      <c r="O2202" s="350"/>
      <c r="P2202" s="464"/>
      <c r="Q2202" s="464"/>
      <c r="R2202" s="464"/>
      <c r="S2202" s="464"/>
      <c r="T2202" s="464"/>
      <c r="U2202" s="464"/>
      <c r="V2202" s="464"/>
    </row>
    <row r="2203" spans="1:22">
      <c r="A2203" s="531"/>
      <c r="B2203" s="532"/>
      <c r="C2203" s="350"/>
      <c r="D2203" s="350"/>
      <c r="E2203" s="533"/>
      <c r="F2203" s="533"/>
      <c r="G2203" s="533"/>
      <c r="H2203" s="533"/>
      <c r="I2203" s="533"/>
      <c r="J2203" s="533"/>
      <c r="K2203" s="533"/>
      <c r="L2203" s="533"/>
      <c r="M2203" s="533"/>
      <c r="N2203" s="532"/>
      <c r="O2203" s="350"/>
      <c r="P2203" s="464"/>
      <c r="Q2203" s="464"/>
      <c r="R2203" s="464"/>
      <c r="S2203" s="464"/>
      <c r="T2203" s="464"/>
      <c r="U2203" s="464"/>
      <c r="V2203" s="464"/>
    </row>
    <row r="2204" spans="1:22">
      <c r="A2204" s="531"/>
      <c r="B2204" s="532"/>
      <c r="C2204" s="350"/>
      <c r="D2204" s="350"/>
      <c r="E2204" s="533"/>
      <c r="F2204" s="533"/>
      <c r="G2204" s="533"/>
      <c r="H2204" s="533"/>
      <c r="I2204" s="533"/>
      <c r="J2204" s="533"/>
      <c r="K2204" s="533"/>
      <c r="L2204" s="533"/>
      <c r="M2204" s="533"/>
      <c r="N2204" s="532"/>
      <c r="O2204" s="350"/>
      <c r="P2204" s="464"/>
      <c r="Q2204" s="464"/>
      <c r="R2204" s="464"/>
      <c r="S2204" s="464"/>
      <c r="T2204" s="464"/>
      <c r="U2204" s="464"/>
      <c r="V2204" s="464"/>
    </row>
    <row r="2205" spans="1:22">
      <c r="A2205" s="531"/>
      <c r="B2205" s="532"/>
      <c r="C2205" s="350"/>
      <c r="D2205" s="350"/>
      <c r="E2205" s="533"/>
      <c r="F2205" s="533"/>
      <c r="G2205" s="533"/>
      <c r="H2205" s="533"/>
      <c r="I2205" s="533"/>
      <c r="J2205" s="533"/>
      <c r="K2205" s="533"/>
      <c r="L2205" s="533"/>
      <c r="M2205" s="533"/>
      <c r="N2205" s="532"/>
      <c r="O2205" s="350"/>
      <c r="P2205" s="464"/>
      <c r="Q2205" s="464"/>
      <c r="R2205" s="464"/>
      <c r="S2205" s="464"/>
      <c r="T2205" s="464"/>
      <c r="U2205" s="464"/>
      <c r="V2205" s="464"/>
    </row>
    <row r="2206" spans="1:22">
      <c r="A2206" s="531"/>
      <c r="B2206" s="532"/>
      <c r="C2206" s="350"/>
      <c r="D2206" s="350"/>
      <c r="E2206" s="533"/>
      <c r="F2206" s="533"/>
      <c r="G2206" s="533"/>
      <c r="H2206" s="533"/>
      <c r="I2206" s="533"/>
      <c r="J2206" s="533"/>
      <c r="K2206" s="533"/>
      <c r="L2206" s="533"/>
      <c r="M2206" s="533"/>
      <c r="N2206" s="532"/>
      <c r="O2206" s="350"/>
      <c r="P2206" s="464"/>
      <c r="Q2206" s="464"/>
      <c r="R2206" s="464"/>
      <c r="S2206" s="464"/>
      <c r="T2206" s="464"/>
      <c r="U2206" s="464"/>
      <c r="V2206" s="464"/>
    </row>
    <row r="2207" spans="1:22">
      <c r="A2207" s="531"/>
      <c r="B2207" s="532"/>
      <c r="C2207" s="350"/>
      <c r="D2207" s="350"/>
      <c r="E2207" s="533"/>
      <c r="F2207" s="533"/>
      <c r="G2207" s="533"/>
      <c r="H2207" s="533"/>
      <c r="I2207" s="533"/>
      <c r="J2207" s="533"/>
      <c r="K2207" s="533"/>
      <c r="L2207" s="533"/>
      <c r="M2207" s="533"/>
      <c r="N2207" s="532"/>
      <c r="O2207" s="350"/>
      <c r="P2207" s="464"/>
      <c r="Q2207" s="464"/>
      <c r="R2207" s="464"/>
      <c r="S2207" s="464"/>
      <c r="T2207" s="464"/>
      <c r="U2207" s="464"/>
      <c r="V2207" s="464"/>
    </row>
    <row r="2208" spans="1:22">
      <c r="A2208" s="531"/>
      <c r="B2208" s="532"/>
      <c r="C2208" s="350"/>
      <c r="D2208" s="350"/>
      <c r="E2208" s="533"/>
      <c r="F2208" s="533"/>
      <c r="G2208" s="533"/>
      <c r="H2208" s="533"/>
      <c r="I2208" s="533"/>
      <c r="J2208" s="533"/>
      <c r="K2208" s="533"/>
      <c r="L2208" s="533"/>
      <c r="M2208" s="533"/>
      <c r="N2208" s="532"/>
      <c r="O2208" s="350"/>
      <c r="P2208" s="464"/>
      <c r="Q2208" s="464"/>
      <c r="R2208" s="464"/>
      <c r="S2208" s="464"/>
      <c r="T2208" s="464"/>
      <c r="U2208" s="464"/>
      <c r="V2208" s="464"/>
    </row>
    <row r="2209" spans="1:22">
      <c r="A2209" s="531"/>
      <c r="B2209" s="532"/>
      <c r="C2209" s="350"/>
      <c r="D2209" s="350"/>
      <c r="E2209" s="533"/>
      <c r="F2209" s="533"/>
      <c r="G2209" s="533"/>
      <c r="H2209" s="533"/>
      <c r="I2209" s="533"/>
      <c r="J2209" s="533"/>
      <c r="K2209" s="533"/>
      <c r="L2209" s="533"/>
      <c r="M2209" s="533"/>
      <c r="N2209" s="532"/>
      <c r="O2209" s="350"/>
      <c r="P2209" s="464"/>
      <c r="Q2209" s="464"/>
      <c r="R2209" s="464"/>
      <c r="S2209" s="464"/>
      <c r="T2209" s="464"/>
      <c r="U2209" s="464"/>
      <c r="V2209" s="464"/>
    </row>
    <row r="2210" spans="1:22">
      <c r="A2210" s="531"/>
      <c r="B2210" s="532"/>
      <c r="C2210" s="350"/>
      <c r="D2210" s="350"/>
      <c r="E2210" s="533"/>
      <c r="F2210" s="533"/>
      <c r="G2210" s="533"/>
      <c r="H2210" s="533"/>
      <c r="I2210" s="533"/>
      <c r="J2210" s="533"/>
      <c r="K2210" s="533"/>
      <c r="L2210" s="533"/>
      <c r="M2210" s="533"/>
      <c r="N2210" s="532"/>
      <c r="O2210" s="350"/>
      <c r="P2210" s="464"/>
      <c r="Q2210" s="464"/>
      <c r="R2210" s="464"/>
      <c r="S2210" s="464"/>
      <c r="T2210" s="464"/>
      <c r="U2210" s="464"/>
      <c r="V2210" s="464"/>
    </row>
    <row r="2211" spans="1:22">
      <c r="A2211" s="531"/>
      <c r="B2211" s="532"/>
      <c r="C2211" s="350"/>
      <c r="D2211" s="350"/>
      <c r="E2211" s="533"/>
      <c r="F2211" s="533"/>
      <c r="G2211" s="533"/>
      <c r="H2211" s="533"/>
      <c r="I2211" s="533"/>
      <c r="J2211" s="533"/>
      <c r="K2211" s="533"/>
      <c r="L2211" s="533"/>
      <c r="M2211" s="533"/>
      <c r="N2211" s="532"/>
      <c r="O2211" s="350"/>
      <c r="P2211" s="464"/>
      <c r="Q2211" s="464"/>
      <c r="R2211" s="464"/>
      <c r="S2211" s="464"/>
      <c r="T2211" s="464"/>
      <c r="U2211" s="464"/>
      <c r="V2211" s="464"/>
    </row>
    <row r="2212" spans="1:22">
      <c r="A2212" s="531"/>
      <c r="B2212" s="532"/>
      <c r="C2212" s="350"/>
      <c r="D2212" s="350"/>
      <c r="E2212" s="533"/>
      <c r="F2212" s="533"/>
      <c r="G2212" s="533"/>
      <c r="H2212" s="533"/>
      <c r="I2212" s="533"/>
      <c r="J2212" s="533"/>
      <c r="K2212" s="533"/>
      <c r="L2212" s="533"/>
      <c r="M2212" s="533"/>
      <c r="N2212" s="532"/>
      <c r="O2212" s="350"/>
      <c r="P2212" s="464"/>
      <c r="Q2212" s="464"/>
      <c r="R2212" s="464"/>
      <c r="S2212" s="464"/>
      <c r="T2212" s="464"/>
      <c r="U2212" s="464"/>
      <c r="V2212" s="464"/>
    </row>
    <row r="2213" spans="1:22">
      <c r="A2213" s="531"/>
      <c r="B2213" s="532"/>
      <c r="C2213" s="350"/>
      <c r="D2213" s="350"/>
      <c r="E2213" s="533"/>
      <c r="F2213" s="533"/>
      <c r="G2213" s="533"/>
      <c r="H2213" s="533"/>
      <c r="I2213" s="533"/>
      <c r="J2213" s="533"/>
      <c r="K2213" s="533"/>
      <c r="L2213" s="533"/>
      <c r="M2213" s="533"/>
      <c r="N2213" s="532"/>
      <c r="O2213" s="350"/>
      <c r="P2213" s="464"/>
      <c r="Q2213" s="464"/>
      <c r="R2213" s="464"/>
      <c r="S2213" s="464"/>
      <c r="T2213" s="464"/>
      <c r="U2213" s="464"/>
      <c r="V2213" s="464"/>
    </row>
    <row r="2214" spans="1:22">
      <c r="A2214" s="531"/>
      <c r="B2214" s="532"/>
      <c r="C2214" s="350"/>
      <c r="D2214" s="350"/>
      <c r="E2214" s="533"/>
      <c r="F2214" s="533"/>
      <c r="G2214" s="533"/>
      <c r="H2214" s="533"/>
      <c r="I2214" s="533"/>
      <c r="J2214" s="533"/>
      <c r="K2214" s="533"/>
      <c r="L2214" s="533"/>
      <c r="M2214" s="533"/>
      <c r="N2214" s="532"/>
      <c r="O2214" s="350"/>
      <c r="P2214" s="464"/>
      <c r="Q2214" s="464"/>
      <c r="R2214" s="464"/>
      <c r="S2214" s="464"/>
      <c r="T2214" s="464"/>
      <c r="U2214" s="464"/>
      <c r="V2214" s="464"/>
    </row>
    <row r="2215" spans="1:22">
      <c r="A2215" s="531"/>
      <c r="B2215" s="532"/>
      <c r="C2215" s="350"/>
      <c r="D2215" s="350"/>
      <c r="E2215" s="533"/>
      <c r="F2215" s="533"/>
      <c r="G2215" s="533"/>
      <c r="H2215" s="533"/>
      <c r="I2215" s="533"/>
      <c r="J2215" s="533"/>
      <c r="K2215" s="533"/>
      <c r="L2215" s="533"/>
      <c r="M2215" s="533"/>
      <c r="N2215" s="532"/>
      <c r="O2215" s="350"/>
      <c r="P2215" s="464"/>
      <c r="Q2215" s="464"/>
      <c r="R2215" s="464"/>
      <c r="S2215" s="464"/>
      <c r="T2215" s="464"/>
      <c r="U2215" s="464"/>
      <c r="V2215" s="464"/>
    </row>
    <row r="2216" spans="1:22">
      <c r="A2216" s="531"/>
      <c r="B2216" s="532"/>
      <c r="C2216" s="350"/>
      <c r="D2216" s="350"/>
      <c r="E2216" s="533"/>
      <c r="F2216" s="533"/>
      <c r="G2216" s="533"/>
      <c r="H2216" s="533"/>
      <c r="I2216" s="533"/>
      <c r="J2216" s="533"/>
      <c r="K2216" s="533"/>
      <c r="L2216" s="533"/>
      <c r="M2216" s="533"/>
      <c r="N2216" s="532"/>
      <c r="O2216" s="350"/>
      <c r="P2216" s="464"/>
      <c r="Q2216" s="464"/>
      <c r="R2216" s="464"/>
      <c r="S2216" s="464"/>
      <c r="T2216" s="464"/>
      <c r="U2216" s="464"/>
      <c r="V2216" s="464"/>
    </row>
    <row r="2217" spans="1:22">
      <c r="A2217" s="531"/>
      <c r="B2217" s="532"/>
      <c r="C2217" s="350"/>
      <c r="D2217" s="350"/>
      <c r="E2217" s="533"/>
      <c r="F2217" s="533"/>
      <c r="G2217" s="533"/>
      <c r="H2217" s="533"/>
      <c r="I2217" s="533"/>
      <c r="J2217" s="533"/>
      <c r="K2217" s="533"/>
      <c r="L2217" s="533"/>
      <c r="M2217" s="533"/>
      <c r="N2217" s="532"/>
      <c r="O2217" s="350"/>
      <c r="P2217" s="464"/>
      <c r="Q2217" s="464"/>
      <c r="R2217" s="464"/>
      <c r="S2217" s="464"/>
      <c r="T2217" s="464"/>
      <c r="U2217" s="464"/>
      <c r="V2217" s="464"/>
    </row>
    <row r="2218" spans="1:22">
      <c r="A2218" s="531"/>
      <c r="B2218" s="532"/>
      <c r="C2218" s="350"/>
      <c r="D2218" s="350"/>
      <c r="E2218" s="533"/>
      <c r="F2218" s="533"/>
      <c r="G2218" s="533"/>
      <c r="H2218" s="533"/>
      <c r="I2218" s="533"/>
      <c r="J2218" s="533"/>
      <c r="K2218" s="533"/>
      <c r="L2218" s="533"/>
      <c r="M2218" s="533"/>
      <c r="N2218" s="532"/>
      <c r="O2218" s="350"/>
      <c r="P2218" s="464"/>
      <c r="Q2218" s="464"/>
      <c r="R2218" s="464"/>
      <c r="S2218" s="464"/>
      <c r="T2218" s="464"/>
      <c r="U2218" s="464"/>
      <c r="V2218" s="464"/>
    </row>
    <row r="2219" spans="1:22">
      <c r="A2219" s="531"/>
      <c r="B2219" s="532"/>
      <c r="C2219" s="350"/>
      <c r="D2219" s="350"/>
      <c r="E2219" s="533"/>
      <c r="F2219" s="533"/>
      <c r="G2219" s="533"/>
      <c r="H2219" s="533"/>
      <c r="I2219" s="533"/>
      <c r="J2219" s="533"/>
      <c r="K2219" s="533"/>
      <c r="L2219" s="533"/>
      <c r="M2219" s="533"/>
      <c r="N2219" s="532"/>
      <c r="O2219" s="350"/>
      <c r="P2219" s="464"/>
      <c r="Q2219" s="464"/>
      <c r="R2219" s="464"/>
      <c r="S2219" s="464"/>
      <c r="T2219" s="464"/>
      <c r="U2219" s="464"/>
      <c r="V2219" s="464"/>
    </row>
    <row r="2220" spans="1:22">
      <c r="A2220" s="531"/>
      <c r="B2220" s="532"/>
      <c r="C2220" s="350"/>
      <c r="D2220" s="350"/>
      <c r="E2220" s="533"/>
      <c r="F2220" s="533"/>
      <c r="G2220" s="533"/>
      <c r="H2220" s="533"/>
      <c r="I2220" s="533"/>
      <c r="J2220" s="533"/>
      <c r="K2220" s="533"/>
      <c r="L2220" s="533"/>
      <c r="M2220" s="533"/>
      <c r="N2220" s="532"/>
      <c r="O2220" s="350"/>
      <c r="P2220" s="464"/>
      <c r="Q2220" s="464"/>
      <c r="R2220" s="464"/>
      <c r="S2220" s="464"/>
      <c r="T2220" s="464"/>
      <c r="U2220" s="464"/>
      <c r="V2220" s="464"/>
    </row>
    <row r="2221" spans="1:22">
      <c r="A2221" s="531"/>
      <c r="B2221" s="532"/>
      <c r="C2221" s="350"/>
      <c r="D2221" s="350"/>
      <c r="E2221" s="533"/>
      <c r="F2221" s="533"/>
      <c r="G2221" s="533"/>
      <c r="H2221" s="533"/>
      <c r="I2221" s="533"/>
      <c r="J2221" s="533"/>
      <c r="K2221" s="533"/>
      <c r="L2221" s="533"/>
      <c r="M2221" s="533"/>
      <c r="N2221" s="532"/>
      <c r="O2221" s="350"/>
      <c r="P2221" s="464"/>
      <c r="Q2221" s="464"/>
      <c r="R2221" s="464"/>
      <c r="S2221" s="464"/>
      <c r="T2221" s="464"/>
      <c r="U2221" s="464"/>
      <c r="V2221" s="464"/>
    </row>
    <row r="2222" spans="1:22">
      <c r="A2222" s="531"/>
      <c r="B2222" s="532"/>
      <c r="C2222" s="350"/>
      <c r="D2222" s="350"/>
      <c r="E2222" s="533"/>
      <c r="F2222" s="533"/>
      <c r="G2222" s="533"/>
      <c r="H2222" s="533"/>
      <c r="I2222" s="533"/>
      <c r="J2222" s="533"/>
      <c r="K2222" s="533"/>
      <c r="L2222" s="533"/>
      <c r="M2222" s="533"/>
      <c r="N2222" s="532"/>
      <c r="O2222" s="350"/>
      <c r="P2222" s="464"/>
      <c r="Q2222" s="464"/>
      <c r="R2222" s="464"/>
      <c r="S2222" s="464"/>
      <c r="T2222" s="464"/>
      <c r="U2222" s="464"/>
      <c r="V2222" s="464"/>
    </row>
    <row r="2223" spans="1:22">
      <c r="A2223" s="531"/>
      <c r="B2223" s="532"/>
      <c r="C2223" s="350"/>
      <c r="D2223" s="350"/>
      <c r="E2223" s="533"/>
      <c r="F2223" s="533"/>
      <c r="G2223" s="533"/>
      <c r="H2223" s="533"/>
      <c r="I2223" s="533"/>
      <c r="J2223" s="533"/>
      <c r="K2223" s="533"/>
      <c r="L2223" s="533"/>
      <c r="M2223" s="533"/>
      <c r="N2223" s="532"/>
      <c r="O2223" s="350"/>
      <c r="P2223" s="464"/>
      <c r="Q2223" s="464"/>
      <c r="R2223" s="464"/>
      <c r="S2223" s="464"/>
      <c r="T2223" s="464"/>
      <c r="U2223" s="464"/>
      <c r="V2223" s="464"/>
    </row>
    <row r="2224" spans="1:22">
      <c r="A2224" s="531"/>
      <c r="B2224" s="532"/>
      <c r="C2224" s="350"/>
      <c r="D2224" s="350"/>
      <c r="E2224" s="533"/>
      <c r="F2224" s="533"/>
      <c r="G2224" s="533"/>
      <c r="H2224" s="533"/>
      <c r="I2224" s="533"/>
      <c r="J2224" s="533"/>
      <c r="K2224" s="533"/>
      <c r="L2224" s="533"/>
      <c r="M2224" s="533"/>
      <c r="N2224" s="532"/>
      <c r="O2224" s="350"/>
      <c r="P2224" s="464"/>
      <c r="Q2224" s="464"/>
      <c r="R2224" s="464"/>
      <c r="S2224" s="464"/>
      <c r="T2224" s="464"/>
      <c r="U2224" s="464"/>
      <c r="V2224" s="464"/>
    </row>
    <row r="2225" spans="1:22">
      <c r="A2225" s="531"/>
      <c r="B2225" s="532"/>
      <c r="C2225" s="350"/>
      <c r="D2225" s="350"/>
      <c r="E2225" s="533"/>
      <c r="F2225" s="533"/>
      <c r="G2225" s="533"/>
      <c r="H2225" s="533"/>
      <c r="I2225" s="533"/>
      <c r="J2225" s="533"/>
      <c r="K2225" s="533"/>
      <c r="L2225" s="533"/>
      <c r="M2225" s="533"/>
      <c r="N2225" s="532"/>
      <c r="O2225" s="350"/>
      <c r="P2225" s="464"/>
      <c r="Q2225" s="464"/>
      <c r="R2225" s="464"/>
      <c r="S2225" s="464"/>
      <c r="T2225" s="464"/>
      <c r="U2225" s="464"/>
      <c r="V2225" s="464"/>
    </row>
    <row r="2226" spans="1:22">
      <c r="A2226" s="531"/>
      <c r="B2226" s="532"/>
      <c r="C2226" s="350"/>
      <c r="D2226" s="350"/>
      <c r="E2226" s="533"/>
      <c r="F2226" s="533"/>
      <c r="G2226" s="533"/>
      <c r="H2226" s="533"/>
      <c r="I2226" s="533"/>
      <c r="J2226" s="533"/>
      <c r="K2226" s="533"/>
      <c r="L2226" s="533"/>
      <c r="M2226" s="533"/>
      <c r="N2226" s="532"/>
      <c r="O2226" s="350"/>
      <c r="P2226" s="464"/>
      <c r="Q2226" s="464"/>
      <c r="R2226" s="464"/>
      <c r="S2226" s="464"/>
      <c r="T2226" s="464"/>
      <c r="U2226" s="464"/>
      <c r="V2226" s="464"/>
    </row>
    <row r="2227" spans="1:22">
      <c r="A2227" s="531"/>
      <c r="B2227" s="532"/>
      <c r="C2227" s="350"/>
      <c r="D2227" s="350"/>
      <c r="E2227" s="533"/>
      <c r="F2227" s="533"/>
      <c r="G2227" s="533"/>
      <c r="H2227" s="533"/>
      <c r="I2227" s="533"/>
      <c r="J2227" s="533"/>
      <c r="K2227" s="533"/>
      <c r="L2227" s="533"/>
      <c r="M2227" s="533"/>
      <c r="N2227" s="532"/>
      <c r="O2227" s="350"/>
      <c r="P2227" s="464"/>
      <c r="Q2227" s="464"/>
      <c r="R2227" s="464"/>
      <c r="S2227" s="464"/>
      <c r="T2227" s="464"/>
      <c r="U2227" s="464"/>
      <c r="V2227" s="464"/>
    </row>
    <row r="2228" spans="1:22">
      <c r="A2228" s="531"/>
      <c r="B2228" s="532"/>
      <c r="C2228" s="350"/>
      <c r="D2228" s="350"/>
      <c r="E2228" s="533"/>
      <c r="F2228" s="533"/>
      <c r="G2228" s="533"/>
      <c r="H2228" s="533"/>
      <c r="I2228" s="533"/>
      <c r="J2228" s="533"/>
      <c r="K2228" s="533"/>
      <c r="L2228" s="533"/>
      <c r="M2228" s="533"/>
      <c r="N2228" s="532"/>
      <c r="O2228" s="350"/>
      <c r="P2228" s="464"/>
      <c r="Q2228" s="464"/>
      <c r="R2228" s="464"/>
      <c r="S2228" s="464"/>
      <c r="T2228" s="464"/>
      <c r="U2228" s="464"/>
      <c r="V2228" s="464"/>
    </row>
    <row r="2229" spans="1:22">
      <c r="A2229" s="531"/>
      <c r="B2229" s="532"/>
      <c r="C2229" s="350"/>
      <c r="D2229" s="350"/>
      <c r="E2229" s="533"/>
      <c r="F2229" s="533"/>
      <c r="G2229" s="533"/>
      <c r="H2229" s="533"/>
      <c r="I2229" s="533"/>
      <c r="J2229" s="533"/>
      <c r="K2229" s="533"/>
      <c r="L2229" s="533"/>
      <c r="M2229" s="533"/>
      <c r="N2229" s="532"/>
      <c r="O2229" s="350"/>
      <c r="P2229" s="464"/>
      <c r="Q2229" s="464"/>
      <c r="R2229" s="464"/>
      <c r="S2229" s="464"/>
      <c r="T2229" s="464"/>
      <c r="U2229" s="464"/>
      <c r="V2229" s="464"/>
    </row>
    <row r="2230" spans="1:22">
      <c r="A2230" s="531"/>
      <c r="B2230" s="532"/>
      <c r="C2230" s="350"/>
      <c r="D2230" s="350"/>
      <c r="E2230" s="533"/>
      <c r="F2230" s="533"/>
      <c r="G2230" s="533"/>
      <c r="H2230" s="533"/>
      <c r="I2230" s="533"/>
      <c r="J2230" s="533"/>
      <c r="K2230" s="533"/>
      <c r="L2230" s="533"/>
      <c r="M2230" s="533"/>
      <c r="N2230" s="532"/>
      <c r="O2230" s="350"/>
      <c r="P2230" s="464"/>
      <c r="Q2230" s="464"/>
      <c r="R2230" s="464"/>
      <c r="S2230" s="464"/>
      <c r="T2230" s="464"/>
      <c r="U2230" s="464"/>
      <c r="V2230" s="464"/>
    </row>
    <row r="2231" spans="1:22">
      <c r="A2231" s="531"/>
      <c r="B2231" s="532"/>
      <c r="C2231" s="350"/>
      <c r="D2231" s="350"/>
      <c r="E2231" s="533"/>
      <c r="F2231" s="533"/>
      <c r="G2231" s="533"/>
      <c r="H2231" s="533"/>
      <c r="I2231" s="533"/>
      <c r="J2231" s="533"/>
      <c r="K2231" s="533"/>
      <c r="L2231" s="533"/>
      <c r="M2231" s="533"/>
      <c r="N2231" s="532"/>
      <c r="O2231" s="350"/>
      <c r="P2231" s="464"/>
      <c r="Q2231" s="464"/>
      <c r="R2231" s="464"/>
      <c r="S2231" s="464"/>
      <c r="T2231" s="464"/>
      <c r="U2231" s="464"/>
      <c r="V2231" s="464"/>
    </row>
    <row r="2232" spans="1:22">
      <c r="A2232" s="531"/>
      <c r="B2232" s="532"/>
      <c r="C2232" s="350"/>
      <c r="D2232" s="350"/>
      <c r="E2232" s="533"/>
      <c r="F2232" s="533"/>
      <c r="G2232" s="533"/>
      <c r="H2232" s="533"/>
      <c r="I2232" s="533"/>
      <c r="J2232" s="533"/>
      <c r="K2232" s="533"/>
      <c r="L2232" s="533"/>
      <c r="M2232" s="533"/>
      <c r="N2232" s="532"/>
      <c r="O2232" s="350"/>
      <c r="P2232" s="464"/>
      <c r="Q2232" s="464"/>
      <c r="R2232" s="464"/>
      <c r="S2232" s="464"/>
      <c r="T2232" s="464"/>
      <c r="U2232" s="464"/>
      <c r="V2232" s="464"/>
    </row>
    <row r="2233" spans="1:22">
      <c r="A2233" s="531"/>
      <c r="B2233" s="532"/>
      <c r="C2233" s="350"/>
      <c r="D2233" s="350"/>
      <c r="E2233" s="533"/>
      <c r="F2233" s="533"/>
      <c r="G2233" s="533"/>
      <c r="H2233" s="533"/>
      <c r="I2233" s="533"/>
      <c r="J2233" s="533"/>
      <c r="K2233" s="533"/>
      <c r="L2233" s="533"/>
      <c r="M2233" s="533"/>
      <c r="N2233" s="532"/>
      <c r="O2233" s="350"/>
      <c r="P2233" s="464"/>
      <c r="Q2233" s="464"/>
      <c r="R2233" s="464"/>
      <c r="S2233" s="464"/>
      <c r="T2233" s="464"/>
      <c r="U2233" s="464"/>
      <c r="V2233" s="464"/>
    </row>
    <row r="2234" spans="1:22">
      <c r="A2234" s="531"/>
      <c r="B2234" s="532"/>
      <c r="C2234" s="350"/>
      <c r="D2234" s="350"/>
      <c r="E2234" s="533"/>
      <c r="F2234" s="533"/>
      <c r="G2234" s="533"/>
      <c r="H2234" s="533"/>
      <c r="I2234" s="533"/>
      <c r="J2234" s="533"/>
      <c r="K2234" s="533"/>
      <c r="L2234" s="533"/>
      <c r="M2234" s="533"/>
      <c r="N2234" s="532"/>
      <c r="O2234" s="350"/>
      <c r="P2234" s="464"/>
      <c r="Q2234" s="464"/>
      <c r="R2234" s="464"/>
      <c r="S2234" s="464"/>
      <c r="T2234" s="464"/>
      <c r="U2234" s="464"/>
      <c r="V2234" s="464"/>
    </row>
    <row r="2235" spans="1:22">
      <c r="A2235" s="531"/>
      <c r="B2235" s="532"/>
      <c r="C2235" s="350"/>
      <c r="D2235" s="350"/>
      <c r="E2235" s="533"/>
      <c r="F2235" s="533"/>
      <c r="G2235" s="533"/>
      <c r="H2235" s="533"/>
      <c r="I2235" s="533"/>
      <c r="J2235" s="533"/>
      <c r="K2235" s="533"/>
      <c r="L2235" s="533"/>
      <c r="M2235" s="533"/>
      <c r="N2235" s="532"/>
      <c r="O2235" s="350"/>
      <c r="P2235" s="464"/>
      <c r="Q2235" s="464"/>
      <c r="R2235" s="464"/>
      <c r="S2235" s="464"/>
      <c r="T2235" s="464"/>
      <c r="U2235" s="464"/>
      <c r="V2235" s="464"/>
    </row>
    <row r="2236" spans="1:22">
      <c r="A2236" s="531"/>
      <c r="B2236" s="532"/>
      <c r="C2236" s="350"/>
      <c r="D2236" s="350"/>
      <c r="E2236" s="533"/>
      <c r="F2236" s="533"/>
      <c r="G2236" s="533"/>
      <c r="H2236" s="533"/>
      <c r="I2236" s="533"/>
      <c r="J2236" s="533"/>
      <c r="K2236" s="533"/>
      <c r="L2236" s="533"/>
      <c r="M2236" s="533"/>
      <c r="N2236" s="532"/>
      <c r="O2236" s="350"/>
      <c r="P2236" s="464"/>
      <c r="Q2236" s="464"/>
      <c r="R2236" s="464"/>
      <c r="S2236" s="464"/>
      <c r="T2236" s="464"/>
      <c r="U2236" s="464"/>
      <c r="V2236" s="464"/>
    </row>
    <row r="2237" spans="1:22">
      <c r="A2237" s="531"/>
      <c r="B2237" s="532"/>
      <c r="C2237" s="350"/>
      <c r="D2237" s="350"/>
      <c r="E2237" s="533"/>
      <c r="F2237" s="533"/>
      <c r="G2237" s="533"/>
      <c r="H2237" s="533"/>
      <c r="I2237" s="533"/>
      <c r="J2237" s="533"/>
      <c r="K2237" s="533"/>
      <c r="L2237" s="533"/>
      <c r="M2237" s="533"/>
      <c r="N2237" s="532"/>
      <c r="O2237" s="350"/>
      <c r="P2237" s="464"/>
      <c r="Q2237" s="464"/>
      <c r="R2237" s="464"/>
      <c r="S2237" s="464"/>
      <c r="T2237" s="464"/>
      <c r="U2237" s="464"/>
      <c r="V2237" s="464"/>
    </row>
    <row r="2238" spans="1:22">
      <c r="A2238" s="531"/>
      <c r="B2238" s="532"/>
      <c r="C2238" s="350"/>
      <c r="D2238" s="350"/>
      <c r="E2238" s="533"/>
      <c r="F2238" s="533"/>
      <c r="G2238" s="533"/>
      <c r="H2238" s="533"/>
      <c r="I2238" s="533"/>
      <c r="J2238" s="533"/>
      <c r="K2238" s="533"/>
      <c r="L2238" s="533"/>
      <c r="M2238" s="533"/>
      <c r="N2238" s="532"/>
      <c r="O2238" s="350"/>
      <c r="P2238" s="464"/>
      <c r="Q2238" s="464"/>
      <c r="R2238" s="464"/>
      <c r="S2238" s="464"/>
      <c r="T2238" s="464"/>
      <c r="U2238" s="464"/>
      <c r="V2238" s="464"/>
    </row>
    <row r="2239" spans="1:22">
      <c r="A2239" s="531"/>
      <c r="B2239" s="532"/>
      <c r="C2239" s="350"/>
      <c r="D2239" s="350"/>
      <c r="E2239" s="533"/>
      <c r="F2239" s="533"/>
      <c r="G2239" s="533"/>
      <c r="H2239" s="533"/>
      <c r="I2239" s="533"/>
      <c r="J2239" s="533"/>
      <c r="K2239" s="533"/>
      <c r="L2239" s="533"/>
      <c r="M2239" s="533"/>
      <c r="N2239" s="532"/>
      <c r="O2239" s="350"/>
      <c r="P2239" s="464"/>
      <c r="Q2239" s="464"/>
      <c r="R2239" s="464"/>
      <c r="S2239" s="464"/>
      <c r="T2239" s="464"/>
      <c r="U2239" s="464"/>
      <c r="V2239" s="464"/>
    </row>
    <row r="2240" spans="1:22">
      <c r="A2240" s="531"/>
      <c r="B2240" s="532"/>
      <c r="C2240" s="350"/>
      <c r="D2240" s="350"/>
      <c r="E2240" s="533"/>
      <c r="F2240" s="533"/>
      <c r="G2240" s="533"/>
      <c r="H2240" s="533"/>
      <c r="I2240" s="533"/>
      <c r="J2240" s="533"/>
      <c r="K2240" s="533"/>
      <c r="L2240" s="533"/>
      <c r="M2240" s="533"/>
      <c r="N2240" s="532"/>
      <c r="O2240" s="350"/>
      <c r="P2240" s="464"/>
      <c r="Q2240" s="464"/>
      <c r="R2240" s="464"/>
      <c r="S2240" s="464"/>
      <c r="T2240" s="464"/>
      <c r="U2240" s="464"/>
      <c r="V2240" s="464"/>
    </row>
    <row r="2241" spans="1:22">
      <c r="A2241" s="531"/>
      <c r="B2241" s="532"/>
      <c r="C2241" s="350"/>
      <c r="D2241" s="350"/>
      <c r="E2241" s="533"/>
      <c r="F2241" s="533"/>
      <c r="G2241" s="533"/>
      <c r="H2241" s="533"/>
      <c r="I2241" s="533"/>
      <c r="J2241" s="533"/>
      <c r="K2241" s="533"/>
      <c r="L2241" s="533"/>
      <c r="M2241" s="533"/>
      <c r="N2241" s="532"/>
      <c r="O2241" s="350"/>
      <c r="P2241" s="464"/>
      <c r="Q2241" s="464"/>
      <c r="R2241" s="464"/>
      <c r="S2241" s="464"/>
      <c r="T2241" s="464"/>
      <c r="U2241" s="464"/>
      <c r="V2241" s="464"/>
    </row>
    <row r="2242" spans="1:22">
      <c r="A2242" s="531"/>
      <c r="B2242" s="532"/>
      <c r="C2242" s="350"/>
      <c r="D2242" s="350"/>
      <c r="E2242" s="533"/>
      <c r="F2242" s="533"/>
      <c r="G2242" s="533"/>
      <c r="H2242" s="533"/>
      <c r="I2242" s="533"/>
      <c r="J2242" s="533"/>
      <c r="K2242" s="533"/>
      <c r="L2242" s="533"/>
      <c r="M2242" s="533"/>
      <c r="N2242" s="532"/>
      <c r="O2242" s="350"/>
      <c r="P2242" s="464"/>
      <c r="Q2242" s="464"/>
      <c r="R2242" s="464"/>
      <c r="S2242" s="464"/>
      <c r="T2242" s="464"/>
      <c r="U2242" s="464"/>
      <c r="V2242" s="464"/>
    </row>
    <row r="2243" spans="1:22">
      <c r="A2243" s="531"/>
      <c r="B2243" s="532"/>
      <c r="C2243" s="350"/>
      <c r="D2243" s="350"/>
      <c r="E2243" s="533"/>
      <c r="F2243" s="533"/>
      <c r="G2243" s="533"/>
      <c r="H2243" s="533"/>
      <c r="I2243" s="533"/>
      <c r="J2243" s="533"/>
      <c r="K2243" s="533"/>
      <c r="L2243" s="533"/>
      <c r="M2243" s="533"/>
      <c r="N2243" s="532"/>
      <c r="O2243" s="350"/>
      <c r="P2243" s="464"/>
      <c r="Q2243" s="464"/>
      <c r="R2243" s="464"/>
      <c r="S2243" s="464"/>
      <c r="T2243" s="464"/>
      <c r="U2243" s="464"/>
      <c r="V2243" s="464"/>
    </row>
    <row r="2244" spans="1:22">
      <c r="A2244" s="531"/>
      <c r="B2244" s="532"/>
      <c r="C2244" s="350"/>
      <c r="D2244" s="350"/>
      <c r="E2244" s="533"/>
      <c r="F2244" s="533"/>
      <c r="G2244" s="533"/>
      <c r="H2244" s="533"/>
      <c r="I2244" s="533"/>
      <c r="J2244" s="533"/>
      <c r="K2244" s="533"/>
      <c r="L2244" s="533"/>
      <c r="M2244" s="533"/>
      <c r="N2244" s="532"/>
      <c r="O2244" s="350"/>
      <c r="P2244" s="464"/>
      <c r="Q2244" s="464"/>
      <c r="R2244" s="464"/>
      <c r="S2244" s="464"/>
      <c r="T2244" s="464"/>
      <c r="U2244" s="464"/>
      <c r="V2244" s="464"/>
    </row>
    <row r="2245" spans="1:22">
      <c r="A2245" s="531"/>
      <c r="B2245" s="532"/>
      <c r="C2245" s="350"/>
      <c r="D2245" s="350"/>
      <c r="E2245" s="533"/>
      <c r="F2245" s="533"/>
      <c r="G2245" s="533"/>
      <c r="H2245" s="533"/>
      <c r="I2245" s="533"/>
      <c r="J2245" s="533"/>
      <c r="K2245" s="533"/>
      <c r="L2245" s="533"/>
      <c r="M2245" s="533"/>
      <c r="N2245" s="532"/>
      <c r="O2245" s="350"/>
      <c r="P2245" s="464"/>
      <c r="Q2245" s="464"/>
      <c r="R2245" s="464"/>
      <c r="S2245" s="464"/>
      <c r="T2245" s="464"/>
      <c r="U2245" s="464"/>
      <c r="V2245" s="464"/>
    </row>
    <row r="2246" spans="1:22">
      <c r="A2246" s="531"/>
      <c r="B2246" s="532"/>
      <c r="C2246" s="350"/>
      <c r="D2246" s="350"/>
      <c r="E2246" s="533"/>
      <c r="F2246" s="533"/>
      <c r="G2246" s="533"/>
      <c r="H2246" s="533"/>
      <c r="I2246" s="533"/>
      <c r="J2246" s="533"/>
      <c r="K2246" s="533"/>
      <c r="L2246" s="533"/>
      <c r="M2246" s="533"/>
      <c r="N2246" s="532"/>
      <c r="O2246" s="350"/>
      <c r="P2246" s="464"/>
      <c r="Q2246" s="464"/>
      <c r="R2246" s="464"/>
      <c r="S2246" s="464"/>
      <c r="T2246" s="464"/>
      <c r="U2246" s="464"/>
      <c r="V2246" s="464"/>
    </row>
    <row r="2247" spans="1:22">
      <c r="A2247" s="531"/>
      <c r="B2247" s="532"/>
      <c r="C2247" s="350"/>
      <c r="D2247" s="350"/>
      <c r="E2247" s="533"/>
      <c r="F2247" s="533"/>
      <c r="G2247" s="533"/>
      <c r="H2247" s="533"/>
      <c r="I2247" s="533"/>
      <c r="J2247" s="533"/>
      <c r="K2247" s="533"/>
      <c r="L2247" s="533"/>
      <c r="M2247" s="533"/>
      <c r="N2247" s="532"/>
      <c r="O2247" s="350"/>
      <c r="P2247" s="464"/>
      <c r="Q2247" s="464"/>
      <c r="R2247" s="464"/>
      <c r="S2247" s="464"/>
      <c r="T2247" s="464"/>
      <c r="U2247" s="464"/>
      <c r="V2247" s="464"/>
    </row>
    <row r="2248" spans="1:22">
      <c r="A2248" s="531"/>
      <c r="B2248" s="532"/>
      <c r="C2248" s="350"/>
      <c r="D2248" s="350"/>
      <c r="E2248" s="533"/>
      <c r="F2248" s="533"/>
      <c r="G2248" s="533"/>
      <c r="H2248" s="533"/>
      <c r="I2248" s="533"/>
      <c r="J2248" s="533"/>
      <c r="K2248" s="533"/>
      <c r="L2248" s="533"/>
      <c r="M2248" s="533"/>
      <c r="N2248" s="532"/>
      <c r="O2248" s="350"/>
      <c r="P2248" s="464"/>
      <c r="Q2248" s="464"/>
      <c r="R2248" s="464"/>
      <c r="S2248" s="464"/>
      <c r="T2248" s="464"/>
      <c r="U2248" s="464"/>
      <c r="V2248" s="464"/>
    </row>
    <row r="2249" spans="1:22">
      <c r="A2249" s="531"/>
      <c r="B2249" s="532"/>
      <c r="C2249" s="350"/>
      <c r="D2249" s="350"/>
      <c r="E2249" s="533"/>
      <c r="F2249" s="533"/>
      <c r="G2249" s="533"/>
      <c r="H2249" s="533"/>
      <c r="I2249" s="533"/>
      <c r="J2249" s="533"/>
      <c r="K2249" s="533"/>
      <c r="L2249" s="533"/>
      <c r="M2249" s="533"/>
      <c r="N2249" s="532"/>
      <c r="O2249" s="350"/>
      <c r="P2249" s="464"/>
      <c r="Q2249" s="464"/>
      <c r="R2249" s="464"/>
      <c r="S2249" s="464"/>
      <c r="T2249" s="464"/>
      <c r="U2249" s="464"/>
      <c r="V2249" s="464"/>
    </row>
    <row r="2250" spans="1:22">
      <c r="A2250" s="531"/>
      <c r="B2250" s="532"/>
      <c r="C2250" s="350"/>
      <c r="D2250" s="350"/>
      <c r="E2250" s="533"/>
      <c r="F2250" s="533"/>
      <c r="G2250" s="533"/>
      <c r="H2250" s="533"/>
      <c r="I2250" s="533"/>
      <c r="J2250" s="533"/>
      <c r="K2250" s="533"/>
      <c r="L2250" s="533"/>
      <c r="M2250" s="533"/>
      <c r="N2250" s="532"/>
      <c r="O2250" s="350"/>
      <c r="P2250" s="464"/>
      <c r="Q2250" s="464"/>
      <c r="R2250" s="464"/>
      <c r="S2250" s="464"/>
      <c r="T2250" s="464"/>
      <c r="U2250" s="464"/>
      <c r="V2250" s="464"/>
    </row>
    <row r="2251" spans="1:22">
      <c r="A2251" s="531"/>
      <c r="B2251" s="532"/>
      <c r="C2251" s="350"/>
      <c r="D2251" s="350"/>
      <c r="E2251" s="533"/>
      <c r="F2251" s="533"/>
      <c r="G2251" s="533"/>
      <c r="H2251" s="533"/>
      <c r="I2251" s="533"/>
      <c r="J2251" s="533"/>
      <c r="K2251" s="533"/>
      <c r="L2251" s="533"/>
      <c r="M2251" s="533"/>
      <c r="N2251" s="532"/>
      <c r="O2251" s="350"/>
      <c r="P2251" s="464"/>
      <c r="Q2251" s="464"/>
      <c r="R2251" s="464"/>
      <c r="S2251" s="464"/>
      <c r="T2251" s="464"/>
      <c r="U2251" s="464"/>
      <c r="V2251" s="464"/>
    </row>
    <row r="2252" spans="1:22">
      <c r="A2252" s="531"/>
      <c r="B2252" s="532"/>
      <c r="C2252" s="350"/>
      <c r="D2252" s="350"/>
      <c r="E2252" s="533"/>
      <c r="F2252" s="533"/>
      <c r="G2252" s="533"/>
      <c r="H2252" s="533"/>
      <c r="I2252" s="533"/>
      <c r="J2252" s="533"/>
      <c r="K2252" s="533"/>
      <c r="L2252" s="533"/>
      <c r="M2252" s="533"/>
      <c r="N2252" s="532"/>
      <c r="O2252" s="350"/>
      <c r="P2252" s="464"/>
      <c r="Q2252" s="464"/>
      <c r="R2252" s="464"/>
      <c r="S2252" s="464"/>
      <c r="T2252" s="464"/>
      <c r="U2252" s="464"/>
      <c r="V2252" s="464"/>
    </row>
    <row r="2253" spans="1:22">
      <c r="A2253" s="531"/>
      <c r="B2253" s="532"/>
      <c r="C2253" s="350"/>
      <c r="D2253" s="350"/>
      <c r="E2253" s="533"/>
      <c r="F2253" s="533"/>
      <c r="G2253" s="533"/>
      <c r="H2253" s="533"/>
      <c r="I2253" s="533"/>
      <c r="J2253" s="533"/>
      <c r="K2253" s="533"/>
      <c r="L2253" s="533"/>
      <c r="M2253" s="533"/>
      <c r="N2253" s="532"/>
      <c r="O2253" s="350"/>
      <c r="P2253" s="464"/>
      <c r="Q2253" s="464"/>
      <c r="R2253" s="464"/>
      <c r="S2253" s="464"/>
      <c r="T2253" s="464"/>
      <c r="U2253" s="464"/>
      <c r="V2253" s="464"/>
    </row>
    <row r="2254" spans="1:22">
      <c r="A2254" s="531"/>
      <c r="B2254" s="532"/>
      <c r="C2254" s="350"/>
      <c r="D2254" s="350"/>
      <c r="E2254" s="533"/>
      <c r="F2254" s="533"/>
      <c r="G2254" s="533"/>
      <c r="H2254" s="533"/>
      <c r="I2254" s="533"/>
      <c r="J2254" s="533"/>
      <c r="K2254" s="533"/>
      <c r="L2254" s="533"/>
      <c r="M2254" s="533"/>
      <c r="N2254" s="532"/>
      <c r="O2254" s="350"/>
      <c r="P2254" s="464"/>
      <c r="Q2254" s="464"/>
      <c r="R2254" s="464"/>
      <c r="S2254" s="464"/>
      <c r="T2254" s="464"/>
      <c r="U2254" s="464"/>
      <c r="V2254" s="464"/>
    </row>
    <row r="2255" spans="1:22">
      <c r="A2255" s="531"/>
      <c r="B2255" s="532"/>
      <c r="C2255" s="350"/>
      <c r="D2255" s="350"/>
      <c r="E2255" s="533"/>
      <c r="F2255" s="533"/>
      <c r="G2255" s="533"/>
      <c r="H2255" s="533"/>
      <c r="I2255" s="533"/>
      <c r="J2255" s="533"/>
      <c r="K2255" s="533"/>
      <c r="L2255" s="533"/>
      <c r="M2255" s="533"/>
      <c r="N2255" s="532"/>
      <c r="O2255" s="350"/>
      <c r="P2255" s="464"/>
      <c r="Q2255" s="464"/>
      <c r="R2255" s="464"/>
      <c r="S2255" s="464"/>
      <c r="T2255" s="464"/>
      <c r="U2255" s="464"/>
      <c r="V2255" s="464"/>
    </row>
    <row r="2256" spans="1:22">
      <c r="A2256" s="531"/>
      <c r="B2256" s="532"/>
      <c r="C2256" s="350"/>
      <c r="D2256" s="350"/>
      <c r="E2256" s="533"/>
      <c r="F2256" s="533"/>
      <c r="G2256" s="533"/>
      <c r="H2256" s="533"/>
      <c r="I2256" s="533"/>
      <c r="J2256" s="533"/>
      <c r="K2256" s="533"/>
      <c r="L2256" s="533"/>
      <c r="M2256" s="533"/>
      <c r="N2256" s="532"/>
      <c r="O2256" s="350"/>
      <c r="P2256" s="464"/>
      <c r="Q2256" s="464"/>
      <c r="R2256" s="464"/>
      <c r="S2256" s="464"/>
      <c r="T2256" s="464"/>
      <c r="U2256" s="464"/>
      <c r="V2256" s="464"/>
    </row>
    <row r="2257" spans="1:22">
      <c r="A2257" s="531"/>
      <c r="B2257" s="532"/>
      <c r="C2257" s="350"/>
      <c r="D2257" s="350"/>
      <c r="E2257" s="533"/>
      <c r="F2257" s="533"/>
      <c r="G2257" s="533"/>
      <c r="H2257" s="533"/>
      <c r="I2257" s="533"/>
      <c r="J2257" s="533"/>
      <c r="K2257" s="533"/>
      <c r="L2257" s="533"/>
      <c r="M2257" s="533"/>
      <c r="N2257" s="532"/>
      <c r="O2257" s="350"/>
      <c r="P2257" s="464"/>
      <c r="Q2257" s="464"/>
      <c r="R2257" s="464"/>
      <c r="S2257" s="464"/>
      <c r="T2257" s="464"/>
      <c r="U2257" s="464"/>
      <c r="V2257" s="464"/>
    </row>
    <row r="2258" spans="1:22">
      <c r="A2258" s="531"/>
      <c r="B2258" s="532"/>
      <c r="C2258" s="350"/>
      <c r="D2258" s="350"/>
      <c r="E2258" s="533"/>
      <c r="F2258" s="533"/>
      <c r="G2258" s="533"/>
      <c r="H2258" s="533"/>
      <c r="I2258" s="533"/>
      <c r="J2258" s="533"/>
      <c r="K2258" s="533"/>
      <c r="L2258" s="533"/>
      <c r="M2258" s="533"/>
      <c r="N2258" s="532"/>
      <c r="O2258" s="350"/>
      <c r="P2258" s="464"/>
      <c r="Q2258" s="464"/>
      <c r="R2258" s="464"/>
      <c r="S2258" s="464"/>
      <c r="T2258" s="464"/>
      <c r="U2258" s="464"/>
      <c r="V2258" s="464"/>
    </row>
    <row r="2259" spans="1:22">
      <c r="A2259" s="531"/>
      <c r="B2259" s="532"/>
      <c r="C2259" s="350"/>
      <c r="D2259" s="350"/>
      <c r="E2259" s="533"/>
      <c r="F2259" s="533"/>
      <c r="G2259" s="533"/>
      <c r="H2259" s="533"/>
      <c r="I2259" s="533"/>
      <c r="J2259" s="533"/>
      <c r="K2259" s="533"/>
      <c r="L2259" s="533"/>
      <c r="M2259" s="533"/>
      <c r="N2259" s="532"/>
      <c r="O2259" s="350"/>
      <c r="P2259" s="464"/>
      <c r="Q2259" s="464"/>
      <c r="R2259" s="464"/>
      <c r="S2259" s="464"/>
      <c r="T2259" s="464"/>
      <c r="U2259" s="464"/>
      <c r="V2259" s="464"/>
    </row>
    <row r="2260" spans="1:22">
      <c r="A2260" s="531"/>
      <c r="B2260" s="532"/>
      <c r="C2260" s="350"/>
      <c r="D2260" s="350"/>
      <c r="E2260" s="533"/>
      <c r="F2260" s="533"/>
      <c r="G2260" s="533"/>
      <c r="H2260" s="533"/>
      <c r="I2260" s="533"/>
      <c r="J2260" s="533"/>
      <c r="K2260" s="533"/>
      <c r="L2260" s="533"/>
      <c r="M2260" s="533"/>
      <c r="N2260" s="532"/>
      <c r="O2260" s="350"/>
      <c r="P2260" s="464"/>
      <c r="Q2260" s="464"/>
      <c r="R2260" s="464"/>
      <c r="S2260" s="464"/>
      <c r="T2260" s="464"/>
      <c r="U2260" s="464"/>
      <c r="V2260" s="464"/>
    </row>
    <row r="2261" spans="1:22">
      <c r="A2261" s="531"/>
      <c r="B2261" s="532"/>
      <c r="C2261" s="350"/>
      <c r="D2261" s="350"/>
      <c r="E2261" s="533"/>
      <c r="F2261" s="533"/>
      <c r="G2261" s="533"/>
      <c r="H2261" s="533"/>
      <c r="I2261" s="533"/>
      <c r="J2261" s="533"/>
      <c r="K2261" s="533"/>
      <c r="L2261" s="533"/>
      <c r="M2261" s="533"/>
      <c r="N2261" s="532"/>
      <c r="O2261" s="350"/>
      <c r="P2261" s="464"/>
      <c r="Q2261" s="464"/>
      <c r="R2261" s="464"/>
      <c r="S2261" s="464"/>
      <c r="T2261" s="464"/>
      <c r="U2261" s="464"/>
      <c r="V2261" s="464"/>
    </row>
    <row r="2262" spans="1:22">
      <c r="A2262" s="531"/>
      <c r="B2262" s="532"/>
      <c r="C2262" s="350"/>
      <c r="D2262" s="350"/>
      <c r="E2262" s="533"/>
      <c r="F2262" s="533"/>
      <c r="G2262" s="533"/>
      <c r="H2262" s="533"/>
      <c r="I2262" s="533"/>
      <c r="J2262" s="533"/>
      <c r="K2262" s="533"/>
      <c r="L2262" s="533"/>
      <c r="M2262" s="533"/>
      <c r="N2262" s="532"/>
      <c r="O2262" s="350"/>
      <c r="P2262" s="464"/>
      <c r="Q2262" s="464"/>
      <c r="R2262" s="464"/>
      <c r="S2262" s="464"/>
      <c r="T2262" s="464"/>
      <c r="U2262" s="464"/>
      <c r="V2262" s="464"/>
    </row>
    <row r="2263" spans="1:22">
      <c r="A2263" s="531"/>
      <c r="B2263" s="532"/>
      <c r="C2263" s="350"/>
      <c r="D2263" s="350"/>
      <c r="E2263" s="533"/>
      <c r="F2263" s="533"/>
      <c r="G2263" s="533"/>
      <c r="H2263" s="533"/>
      <c r="I2263" s="533"/>
      <c r="J2263" s="533"/>
      <c r="K2263" s="533"/>
      <c r="L2263" s="533"/>
      <c r="M2263" s="533"/>
      <c r="N2263" s="532"/>
      <c r="O2263" s="350"/>
      <c r="P2263" s="464"/>
      <c r="Q2263" s="464"/>
      <c r="R2263" s="464"/>
      <c r="S2263" s="464"/>
      <c r="T2263" s="464"/>
      <c r="U2263" s="464"/>
      <c r="V2263" s="464"/>
    </row>
    <row r="2264" spans="1:22">
      <c r="A2264" s="531"/>
      <c r="B2264" s="532"/>
      <c r="C2264" s="350"/>
      <c r="D2264" s="350"/>
      <c r="E2264" s="533"/>
      <c r="F2264" s="533"/>
      <c r="G2264" s="533"/>
      <c r="H2264" s="533"/>
      <c r="I2264" s="533"/>
      <c r="J2264" s="533"/>
      <c r="K2264" s="533"/>
      <c r="L2264" s="533"/>
      <c r="M2264" s="533"/>
      <c r="N2264" s="532"/>
      <c r="O2264" s="350"/>
      <c r="P2264" s="464"/>
      <c r="Q2264" s="464"/>
      <c r="R2264" s="464"/>
      <c r="S2264" s="464"/>
      <c r="T2264" s="464"/>
      <c r="U2264" s="464"/>
      <c r="V2264" s="464"/>
    </row>
    <row r="2265" spans="1:22">
      <c r="A2265" s="531"/>
      <c r="B2265" s="532"/>
      <c r="C2265" s="350"/>
      <c r="D2265" s="350"/>
      <c r="E2265" s="533"/>
      <c r="F2265" s="533"/>
      <c r="G2265" s="533"/>
      <c r="H2265" s="533"/>
      <c r="I2265" s="533"/>
      <c r="J2265" s="533"/>
      <c r="K2265" s="533"/>
      <c r="L2265" s="533"/>
      <c r="M2265" s="533"/>
      <c r="N2265" s="532"/>
      <c r="O2265" s="350"/>
      <c r="P2265" s="464"/>
      <c r="Q2265" s="464"/>
      <c r="R2265" s="464"/>
      <c r="S2265" s="464"/>
      <c r="T2265" s="464"/>
      <c r="U2265" s="464"/>
      <c r="V2265" s="464"/>
    </row>
    <row r="2266" spans="1:22">
      <c r="A2266" s="531"/>
      <c r="B2266" s="532"/>
      <c r="C2266" s="350"/>
      <c r="D2266" s="350"/>
      <c r="E2266" s="533"/>
      <c r="F2266" s="533"/>
      <c r="G2266" s="533"/>
      <c r="H2266" s="533"/>
      <c r="I2266" s="533"/>
      <c r="J2266" s="533"/>
      <c r="K2266" s="533"/>
      <c r="L2266" s="533"/>
      <c r="M2266" s="533"/>
      <c r="N2266" s="532"/>
      <c r="O2266" s="350"/>
      <c r="P2266" s="464"/>
      <c r="Q2266" s="464"/>
      <c r="R2266" s="464"/>
      <c r="S2266" s="464"/>
      <c r="T2266" s="464"/>
      <c r="U2266" s="464"/>
      <c r="V2266" s="464"/>
    </row>
    <row r="2267" spans="1:22">
      <c r="A2267" s="531"/>
      <c r="B2267" s="532"/>
      <c r="C2267" s="350"/>
      <c r="D2267" s="350"/>
      <c r="E2267" s="533"/>
      <c r="F2267" s="533"/>
      <c r="G2267" s="533"/>
      <c r="H2267" s="533"/>
      <c r="I2267" s="533"/>
      <c r="J2267" s="533"/>
      <c r="K2267" s="533"/>
      <c r="L2267" s="533"/>
      <c r="M2267" s="533"/>
      <c r="N2267" s="532"/>
      <c r="O2267" s="350"/>
      <c r="P2267" s="464"/>
      <c r="Q2267" s="464"/>
      <c r="R2267" s="464"/>
      <c r="S2267" s="464"/>
      <c r="T2267" s="464"/>
      <c r="U2267" s="464"/>
      <c r="V2267" s="464"/>
    </row>
    <row r="2268" spans="1:22">
      <c r="A2268" s="531"/>
      <c r="B2268" s="532"/>
      <c r="C2268" s="350"/>
      <c r="D2268" s="350"/>
      <c r="E2268" s="533"/>
      <c r="F2268" s="533"/>
      <c r="G2268" s="533"/>
      <c r="H2268" s="533"/>
      <c r="I2268" s="533"/>
      <c r="J2268" s="533"/>
      <c r="K2268" s="533"/>
      <c r="L2268" s="533"/>
      <c r="M2268" s="533"/>
      <c r="N2268" s="532"/>
      <c r="O2268" s="350"/>
      <c r="P2268" s="464"/>
      <c r="Q2268" s="464"/>
      <c r="R2268" s="464"/>
      <c r="S2268" s="464"/>
      <c r="T2268" s="464"/>
      <c r="U2268" s="464"/>
      <c r="V2268" s="464"/>
    </row>
    <row r="2269" spans="1:22">
      <c r="A2269" s="531"/>
      <c r="B2269" s="532"/>
      <c r="C2269" s="350"/>
      <c r="D2269" s="350"/>
      <c r="E2269" s="533"/>
      <c r="F2269" s="533"/>
      <c r="G2269" s="533"/>
      <c r="H2269" s="533"/>
      <c r="I2269" s="533"/>
      <c r="J2269" s="533"/>
      <c r="K2269" s="533"/>
      <c r="L2269" s="533"/>
      <c r="M2269" s="533"/>
      <c r="N2269" s="532"/>
      <c r="O2269" s="350"/>
      <c r="P2269" s="464"/>
      <c r="Q2269" s="464"/>
      <c r="R2269" s="464"/>
      <c r="S2269" s="464"/>
      <c r="T2269" s="464"/>
      <c r="U2269" s="464"/>
      <c r="V2269" s="464"/>
    </row>
    <row r="2270" spans="1:22">
      <c r="A2270" s="531"/>
      <c r="B2270" s="532"/>
      <c r="C2270" s="350"/>
      <c r="D2270" s="350"/>
      <c r="E2270" s="533"/>
      <c r="F2270" s="533"/>
      <c r="G2270" s="533"/>
      <c r="H2270" s="533"/>
      <c r="I2270" s="533"/>
      <c r="J2270" s="533"/>
      <c r="K2270" s="533"/>
      <c r="L2270" s="533"/>
      <c r="M2270" s="533"/>
      <c r="N2270" s="532"/>
      <c r="O2270" s="350"/>
      <c r="P2270" s="464"/>
      <c r="Q2270" s="464"/>
      <c r="R2270" s="464"/>
      <c r="S2270" s="464"/>
      <c r="T2270" s="464"/>
      <c r="U2270" s="464"/>
      <c r="V2270" s="464"/>
    </row>
    <row r="2271" spans="1:22">
      <c r="A2271" s="531"/>
      <c r="B2271" s="532"/>
      <c r="C2271" s="350"/>
      <c r="D2271" s="350"/>
      <c r="E2271" s="533"/>
      <c r="F2271" s="533"/>
      <c r="G2271" s="533"/>
      <c r="H2271" s="533"/>
      <c r="I2271" s="533"/>
      <c r="J2271" s="533"/>
      <c r="K2271" s="533"/>
      <c r="L2271" s="533"/>
      <c r="M2271" s="533"/>
      <c r="N2271" s="532"/>
      <c r="O2271" s="350"/>
      <c r="P2271" s="464"/>
      <c r="Q2271" s="464"/>
      <c r="R2271" s="464"/>
      <c r="S2271" s="464"/>
      <c r="T2271" s="464"/>
      <c r="U2271" s="464"/>
      <c r="V2271" s="464"/>
    </row>
    <row r="2272" spans="1:22">
      <c r="A2272" s="531"/>
      <c r="B2272" s="532"/>
      <c r="C2272" s="350"/>
      <c r="D2272" s="350"/>
      <c r="E2272" s="533"/>
      <c r="F2272" s="533"/>
      <c r="G2272" s="533"/>
      <c r="H2272" s="533"/>
      <c r="I2272" s="533"/>
      <c r="J2272" s="533"/>
      <c r="K2272" s="533"/>
      <c r="L2272" s="533"/>
      <c r="M2272" s="533"/>
      <c r="N2272" s="532"/>
      <c r="O2272" s="350"/>
      <c r="P2272" s="464"/>
      <c r="Q2272" s="464"/>
      <c r="R2272" s="464"/>
      <c r="S2272" s="464"/>
      <c r="T2272" s="464"/>
      <c r="U2272" s="464"/>
      <c r="V2272" s="464"/>
    </row>
    <row r="2273" spans="1:22">
      <c r="A2273" s="531"/>
      <c r="B2273" s="532"/>
      <c r="C2273" s="350"/>
      <c r="D2273" s="350"/>
      <c r="E2273" s="533"/>
      <c r="F2273" s="533"/>
      <c r="G2273" s="533"/>
      <c r="H2273" s="533"/>
      <c r="I2273" s="533"/>
      <c r="J2273" s="533"/>
      <c r="K2273" s="533"/>
      <c r="L2273" s="533"/>
      <c r="M2273" s="533"/>
      <c r="N2273" s="532"/>
      <c r="O2273" s="350"/>
      <c r="P2273" s="464"/>
      <c r="Q2273" s="464"/>
      <c r="R2273" s="464"/>
      <c r="S2273" s="464"/>
      <c r="T2273" s="464"/>
      <c r="U2273" s="464"/>
      <c r="V2273" s="464"/>
    </row>
    <row r="2274" spans="1:22">
      <c r="A2274" s="531"/>
      <c r="B2274" s="532"/>
      <c r="C2274" s="350"/>
      <c r="D2274" s="350"/>
      <c r="E2274" s="533"/>
      <c r="F2274" s="533"/>
      <c r="G2274" s="533"/>
      <c r="H2274" s="533"/>
      <c r="I2274" s="533"/>
      <c r="J2274" s="533"/>
      <c r="K2274" s="533"/>
      <c r="L2274" s="533"/>
      <c r="M2274" s="533"/>
      <c r="N2274" s="532"/>
      <c r="O2274" s="350"/>
      <c r="P2274" s="464"/>
      <c r="Q2274" s="464"/>
      <c r="R2274" s="464"/>
      <c r="S2274" s="464"/>
      <c r="T2274" s="464"/>
      <c r="U2274" s="464"/>
      <c r="V2274" s="464"/>
    </row>
    <row r="2275" spans="1:22">
      <c r="A2275" s="531"/>
      <c r="B2275" s="532"/>
      <c r="C2275" s="350"/>
      <c r="D2275" s="350"/>
      <c r="E2275" s="533"/>
      <c r="F2275" s="533"/>
      <c r="G2275" s="533"/>
      <c r="H2275" s="533"/>
      <c r="I2275" s="533"/>
      <c r="J2275" s="533"/>
      <c r="K2275" s="533"/>
      <c r="L2275" s="533"/>
      <c r="M2275" s="533"/>
      <c r="N2275" s="532"/>
      <c r="O2275" s="350"/>
      <c r="P2275" s="464"/>
      <c r="Q2275" s="464"/>
      <c r="R2275" s="464"/>
      <c r="S2275" s="464"/>
      <c r="T2275" s="464"/>
      <c r="U2275" s="464"/>
      <c r="V2275" s="464"/>
    </row>
    <row r="2276" spans="1:22">
      <c r="A2276" s="531"/>
      <c r="B2276" s="532"/>
      <c r="C2276" s="350"/>
      <c r="D2276" s="350"/>
      <c r="E2276" s="533"/>
      <c r="F2276" s="533"/>
      <c r="G2276" s="533"/>
      <c r="H2276" s="533"/>
      <c r="I2276" s="533"/>
      <c r="J2276" s="533"/>
      <c r="K2276" s="533"/>
      <c r="L2276" s="533"/>
      <c r="M2276" s="533"/>
      <c r="N2276" s="532"/>
      <c r="O2276" s="350"/>
      <c r="P2276" s="464"/>
      <c r="Q2276" s="464"/>
      <c r="R2276" s="464"/>
      <c r="S2276" s="464"/>
      <c r="T2276" s="464"/>
      <c r="U2276" s="464"/>
      <c r="V2276" s="464"/>
    </row>
    <row r="2277" spans="1:22">
      <c r="A2277" s="531"/>
      <c r="B2277" s="532"/>
      <c r="C2277" s="350"/>
      <c r="D2277" s="350"/>
      <c r="E2277" s="533"/>
      <c r="F2277" s="533"/>
      <c r="G2277" s="533"/>
      <c r="H2277" s="533"/>
      <c r="I2277" s="533"/>
      <c r="J2277" s="533"/>
      <c r="K2277" s="533"/>
      <c r="L2277" s="533"/>
      <c r="M2277" s="533"/>
      <c r="N2277" s="532"/>
      <c r="O2277" s="350"/>
      <c r="P2277" s="464"/>
      <c r="Q2277" s="464"/>
      <c r="R2277" s="464"/>
      <c r="S2277" s="464"/>
      <c r="T2277" s="464"/>
      <c r="U2277" s="464"/>
      <c r="V2277" s="464"/>
    </row>
    <row r="2278" spans="1:22">
      <c r="A2278" s="531"/>
      <c r="B2278" s="532"/>
      <c r="C2278" s="350"/>
      <c r="D2278" s="350"/>
      <c r="E2278" s="533"/>
      <c r="F2278" s="533"/>
      <c r="G2278" s="533"/>
      <c r="H2278" s="533"/>
      <c r="I2278" s="533"/>
      <c r="J2278" s="533"/>
      <c r="K2278" s="533"/>
      <c r="L2278" s="533"/>
      <c r="M2278" s="533"/>
      <c r="N2278" s="532"/>
      <c r="O2278" s="350"/>
      <c r="P2278" s="464"/>
      <c r="Q2278" s="464"/>
      <c r="R2278" s="464"/>
      <c r="S2278" s="464"/>
      <c r="T2278" s="464"/>
      <c r="U2278" s="464"/>
      <c r="V2278" s="464"/>
    </row>
    <row r="2279" spans="1:22">
      <c r="A2279" s="531"/>
      <c r="B2279" s="532"/>
      <c r="C2279" s="350"/>
      <c r="D2279" s="350"/>
      <c r="E2279" s="533"/>
      <c r="F2279" s="533"/>
      <c r="G2279" s="533"/>
      <c r="H2279" s="533"/>
      <c r="I2279" s="533"/>
      <c r="J2279" s="533"/>
      <c r="K2279" s="533"/>
      <c r="L2279" s="533"/>
      <c r="M2279" s="533"/>
      <c r="N2279" s="532"/>
      <c r="O2279" s="350"/>
      <c r="P2279" s="464"/>
      <c r="Q2279" s="464"/>
      <c r="R2279" s="464"/>
      <c r="S2279" s="464"/>
      <c r="T2279" s="464"/>
      <c r="U2279" s="464"/>
      <c r="V2279" s="464"/>
    </row>
    <row r="2280" spans="1:22">
      <c r="A2280" s="531"/>
      <c r="B2280" s="532"/>
      <c r="C2280" s="350"/>
      <c r="D2280" s="350"/>
      <c r="E2280" s="533"/>
      <c r="F2280" s="533"/>
      <c r="G2280" s="533"/>
      <c r="H2280" s="533"/>
      <c r="I2280" s="533"/>
      <c r="J2280" s="533"/>
      <c r="K2280" s="533"/>
      <c r="L2280" s="533"/>
      <c r="M2280" s="533"/>
      <c r="N2280" s="532"/>
      <c r="O2280" s="350"/>
      <c r="P2280" s="464"/>
      <c r="Q2280" s="464"/>
      <c r="R2280" s="464"/>
      <c r="S2280" s="464"/>
      <c r="T2280" s="464"/>
      <c r="U2280" s="464"/>
      <c r="V2280" s="464"/>
    </row>
    <row r="2281" spans="1:22">
      <c r="A2281" s="531"/>
      <c r="B2281" s="532"/>
      <c r="C2281" s="350"/>
      <c r="D2281" s="350"/>
      <c r="E2281" s="533"/>
      <c r="F2281" s="533"/>
      <c r="G2281" s="533"/>
      <c r="H2281" s="533"/>
      <c r="I2281" s="533"/>
      <c r="J2281" s="533"/>
      <c r="K2281" s="533"/>
      <c r="L2281" s="533"/>
      <c r="M2281" s="533"/>
      <c r="N2281" s="532"/>
      <c r="O2281" s="350"/>
      <c r="P2281" s="464"/>
      <c r="Q2281" s="464"/>
      <c r="R2281" s="464"/>
      <c r="S2281" s="464"/>
      <c r="T2281" s="464"/>
      <c r="U2281" s="464"/>
      <c r="V2281" s="464"/>
    </row>
    <row r="2282" spans="1:22">
      <c r="A2282" s="531"/>
      <c r="B2282" s="532"/>
      <c r="C2282" s="350"/>
      <c r="D2282" s="350"/>
      <c r="E2282" s="533"/>
      <c r="F2282" s="533"/>
      <c r="G2282" s="533"/>
      <c r="H2282" s="533"/>
      <c r="I2282" s="533"/>
      <c r="J2282" s="533"/>
      <c r="K2282" s="533"/>
      <c r="L2282" s="533"/>
      <c r="M2282" s="533"/>
      <c r="N2282" s="532"/>
      <c r="O2282" s="350"/>
      <c r="P2282" s="464"/>
      <c r="Q2282" s="464"/>
      <c r="R2282" s="464"/>
      <c r="S2282" s="464"/>
      <c r="T2282" s="464"/>
      <c r="U2282" s="464"/>
      <c r="V2282" s="464"/>
    </row>
    <row r="2283" spans="1:22">
      <c r="A2283" s="531"/>
      <c r="B2283" s="532"/>
      <c r="C2283" s="350"/>
      <c r="D2283" s="350"/>
      <c r="E2283" s="533"/>
      <c r="F2283" s="533"/>
      <c r="G2283" s="533"/>
      <c r="H2283" s="533"/>
      <c r="I2283" s="533"/>
      <c r="J2283" s="533"/>
      <c r="K2283" s="533"/>
      <c r="L2283" s="533"/>
      <c r="M2283" s="533"/>
      <c r="N2283" s="532"/>
      <c r="O2283" s="350"/>
      <c r="P2283" s="464"/>
      <c r="Q2283" s="464"/>
      <c r="R2283" s="464"/>
      <c r="S2283" s="464"/>
      <c r="T2283" s="464"/>
      <c r="U2283" s="464"/>
      <c r="V2283" s="464"/>
    </row>
    <row r="2284" spans="1:22">
      <c r="A2284" s="531"/>
      <c r="B2284" s="532"/>
      <c r="C2284" s="350"/>
      <c r="D2284" s="350"/>
      <c r="E2284" s="533"/>
      <c r="F2284" s="533"/>
      <c r="G2284" s="533"/>
      <c r="H2284" s="533"/>
      <c r="I2284" s="533"/>
      <c r="J2284" s="533"/>
      <c r="K2284" s="533"/>
      <c r="L2284" s="533"/>
      <c r="M2284" s="533"/>
      <c r="N2284" s="532"/>
      <c r="O2284" s="350"/>
      <c r="P2284" s="464"/>
      <c r="Q2284" s="464"/>
      <c r="R2284" s="464"/>
      <c r="S2284" s="464"/>
      <c r="T2284" s="464"/>
      <c r="U2284" s="464"/>
      <c r="V2284" s="464"/>
    </row>
    <row r="2285" spans="1:22">
      <c r="A2285" s="531"/>
      <c r="B2285" s="532"/>
      <c r="C2285" s="350"/>
      <c r="D2285" s="350"/>
      <c r="E2285" s="533"/>
      <c r="F2285" s="533"/>
      <c r="G2285" s="533"/>
      <c r="H2285" s="533"/>
      <c r="I2285" s="533"/>
      <c r="J2285" s="533"/>
      <c r="K2285" s="533"/>
      <c r="L2285" s="533"/>
      <c r="M2285" s="533"/>
      <c r="N2285" s="532"/>
      <c r="O2285" s="350"/>
      <c r="P2285" s="464"/>
      <c r="Q2285" s="464"/>
      <c r="R2285" s="464"/>
      <c r="S2285" s="464"/>
      <c r="T2285" s="464"/>
      <c r="U2285" s="464"/>
      <c r="V2285" s="464"/>
    </row>
    <row r="2286" spans="1:22">
      <c r="A2286" s="531"/>
      <c r="B2286" s="532"/>
      <c r="C2286" s="350"/>
      <c r="D2286" s="350"/>
      <c r="E2286" s="533"/>
      <c r="F2286" s="533"/>
      <c r="G2286" s="533"/>
      <c r="H2286" s="533"/>
      <c r="I2286" s="533"/>
      <c r="J2286" s="533"/>
      <c r="K2286" s="533"/>
      <c r="L2286" s="533"/>
      <c r="M2286" s="533"/>
      <c r="N2286" s="532"/>
      <c r="O2286" s="350"/>
      <c r="P2286" s="464"/>
      <c r="Q2286" s="464"/>
      <c r="R2286" s="464"/>
      <c r="S2286" s="464"/>
      <c r="T2286" s="464"/>
      <c r="U2286" s="464"/>
      <c r="V2286" s="464"/>
    </row>
    <row r="2287" spans="1:22">
      <c r="A2287" s="531"/>
      <c r="B2287" s="532"/>
      <c r="C2287" s="350"/>
      <c r="D2287" s="350"/>
      <c r="E2287" s="533"/>
      <c r="F2287" s="533"/>
      <c r="G2287" s="533"/>
      <c r="H2287" s="533"/>
      <c r="I2287" s="533"/>
      <c r="J2287" s="533"/>
      <c r="K2287" s="533"/>
      <c r="L2287" s="533"/>
      <c r="M2287" s="533"/>
      <c r="N2287" s="532"/>
      <c r="O2287" s="350"/>
      <c r="P2287" s="464"/>
      <c r="Q2287" s="464"/>
      <c r="R2287" s="464"/>
      <c r="S2287" s="464"/>
      <c r="T2287" s="464"/>
      <c r="U2287" s="464"/>
      <c r="V2287" s="464"/>
    </row>
    <row r="2288" spans="1:22">
      <c r="A2288" s="531"/>
      <c r="B2288" s="532"/>
      <c r="C2288" s="350"/>
      <c r="D2288" s="350"/>
      <c r="E2288" s="533"/>
      <c r="F2288" s="533"/>
      <c r="G2288" s="533"/>
      <c r="H2288" s="533"/>
      <c r="I2288" s="533"/>
      <c r="J2288" s="533"/>
      <c r="K2288" s="533"/>
      <c r="L2288" s="533"/>
      <c r="M2288" s="533"/>
      <c r="N2288" s="532"/>
      <c r="O2288" s="350"/>
      <c r="P2288" s="464"/>
      <c r="Q2288" s="464"/>
      <c r="R2288" s="464"/>
      <c r="S2288" s="464"/>
      <c r="T2288" s="464"/>
      <c r="U2288" s="464"/>
      <c r="V2288" s="464"/>
    </row>
    <row r="2289" spans="1:22">
      <c r="A2289" s="531"/>
      <c r="B2289" s="532"/>
      <c r="C2289" s="350"/>
      <c r="D2289" s="350"/>
      <c r="E2289" s="533"/>
      <c r="F2289" s="533"/>
      <c r="G2289" s="533"/>
      <c r="H2289" s="533"/>
      <c r="I2289" s="533"/>
      <c r="J2289" s="533"/>
      <c r="K2289" s="533"/>
      <c r="L2289" s="533"/>
      <c r="M2289" s="533"/>
      <c r="N2289" s="532"/>
      <c r="O2289" s="350"/>
      <c r="P2289" s="464"/>
      <c r="Q2289" s="464"/>
      <c r="R2289" s="464"/>
      <c r="S2289" s="464"/>
      <c r="T2289" s="464"/>
      <c r="U2289" s="464"/>
      <c r="V2289" s="464"/>
    </row>
    <row r="2290" spans="1:22">
      <c r="A2290" s="531"/>
      <c r="B2290" s="532"/>
      <c r="C2290" s="350"/>
      <c r="D2290" s="350"/>
      <c r="E2290" s="533"/>
      <c r="F2290" s="533"/>
      <c r="G2290" s="533"/>
      <c r="H2290" s="533"/>
      <c r="I2290" s="533"/>
      <c r="J2290" s="533"/>
      <c r="K2290" s="533"/>
      <c r="L2290" s="533"/>
      <c r="M2290" s="533"/>
      <c r="N2290" s="532"/>
      <c r="O2290" s="350"/>
      <c r="P2290" s="464"/>
      <c r="Q2290" s="464"/>
      <c r="R2290" s="464"/>
      <c r="S2290" s="464"/>
      <c r="T2290" s="464"/>
      <c r="U2290" s="464"/>
      <c r="V2290" s="464"/>
    </row>
    <row r="2291" spans="1:22">
      <c r="A2291" s="531"/>
      <c r="B2291" s="532"/>
      <c r="C2291" s="350"/>
      <c r="D2291" s="350"/>
      <c r="E2291" s="533"/>
      <c r="F2291" s="533"/>
      <c r="G2291" s="533"/>
      <c r="H2291" s="533"/>
      <c r="I2291" s="533"/>
      <c r="J2291" s="533"/>
      <c r="K2291" s="533"/>
      <c r="L2291" s="533"/>
      <c r="M2291" s="533"/>
      <c r="N2291" s="532"/>
      <c r="O2291" s="350"/>
      <c r="P2291" s="464"/>
      <c r="Q2291" s="464"/>
      <c r="R2291" s="464"/>
      <c r="S2291" s="464"/>
      <c r="T2291" s="464"/>
      <c r="U2291" s="464"/>
      <c r="V2291" s="464"/>
    </row>
    <row r="2292" spans="1:22">
      <c r="A2292" s="531"/>
      <c r="B2292" s="532"/>
      <c r="C2292" s="350"/>
      <c r="D2292" s="350"/>
      <c r="E2292" s="533"/>
      <c r="F2292" s="533"/>
      <c r="G2292" s="533"/>
      <c r="H2292" s="533"/>
      <c r="I2292" s="533"/>
      <c r="J2292" s="533"/>
      <c r="K2292" s="533"/>
      <c r="L2292" s="533"/>
      <c r="M2292" s="533"/>
      <c r="N2292" s="532"/>
      <c r="O2292" s="350"/>
      <c r="P2292" s="464"/>
      <c r="Q2292" s="464"/>
      <c r="R2292" s="464"/>
      <c r="S2292" s="464"/>
      <c r="T2292" s="464"/>
      <c r="U2292" s="464"/>
      <c r="V2292" s="464"/>
    </row>
    <row r="2293" spans="1:22">
      <c r="A2293" s="531"/>
      <c r="B2293" s="532"/>
      <c r="C2293" s="350"/>
      <c r="D2293" s="350"/>
      <c r="E2293" s="533"/>
      <c r="F2293" s="533"/>
      <c r="G2293" s="533"/>
      <c r="H2293" s="533"/>
      <c r="I2293" s="533"/>
      <c r="J2293" s="533"/>
      <c r="K2293" s="533"/>
      <c r="L2293" s="533"/>
      <c r="M2293" s="533"/>
      <c r="N2293" s="532"/>
      <c r="O2293" s="350"/>
      <c r="P2293" s="464"/>
      <c r="Q2293" s="464"/>
      <c r="R2293" s="464"/>
      <c r="S2293" s="464"/>
      <c r="T2293" s="464"/>
      <c r="U2293" s="464"/>
      <c r="V2293" s="464"/>
    </row>
    <row r="2294" spans="1:22">
      <c r="A2294" s="531"/>
      <c r="B2294" s="532"/>
      <c r="C2294" s="350"/>
      <c r="D2294" s="350"/>
      <c r="E2294" s="533"/>
      <c r="F2294" s="533"/>
      <c r="G2294" s="533"/>
      <c r="H2294" s="533"/>
      <c r="I2294" s="533"/>
      <c r="J2294" s="533"/>
      <c r="K2294" s="533"/>
      <c r="L2294" s="533"/>
      <c r="M2294" s="533"/>
      <c r="N2294" s="532"/>
      <c r="O2294" s="350"/>
      <c r="P2294" s="464"/>
      <c r="Q2294" s="464"/>
      <c r="R2294" s="464"/>
      <c r="S2294" s="464"/>
      <c r="T2294" s="464"/>
      <c r="U2294" s="464"/>
      <c r="V2294" s="464"/>
    </row>
    <row r="2295" spans="1:22">
      <c r="A2295" s="531"/>
      <c r="B2295" s="532"/>
      <c r="C2295" s="350"/>
      <c r="D2295" s="350"/>
      <c r="E2295" s="533"/>
      <c r="F2295" s="533"/>
      <c r="G2295" s="533"/>
      <c r="H2295" s="533"/>
      <c r="I2295" s="533"/>
      <c r="J2295" s="533"/>
      <c r="K2295" s="533"/>
      <c r="L2295" s="533"/>
      <c r="M2295" s="533"/>
      <c r="N2295" s="532"/>
      <c r="O2295" s="350"/>
      <c r="P2295" s="464"/>
      <c r="Q2295" s="464"/>
      <c r="R2295" s="464"/>
      <c r="S2295" s="464"/>
      <c r="T2295" s="464"/>
      <c r="U2295" s="464"/>
      <c r="V2295" s="464"/>
    </row>
    <row r="2296" spans="1:22">
      <c r="A2296" s="531"/>
      <c r="B2296" s="532"/>
      <c r="C2296" s="350"/>
      <c r="D2296" s="350"/>
      <c r="E2296" s="533"/>
      <c r="F2296" s="533"/>
      <c r="G2296" s="533"/>
      <c r="H2296" s="533"/>
      <c r="I2296" s="533"/>
      <c r="J2296" s="533"/>
      <c r="K2296" s="533"/>
      <c r="L2296" s="533"/>
      <c r="M2296" s="533"/>
      <c r="N2296" s="532"/>
      <c r="O2296" s="350"/>
      <c r="P2296" s="464"/>
      <c r="Q2296" s="464"/>
      <c r="R2296" s="464"/>
      <c r="S2296" s="464"/>
      <c r="T2296" s="464"/>
      <c r="U2296" s="464"/>
      <c r="V2296" s="464"/>
    </row>
    <row r="2297" spans="1:22">
      <c r="A2297" s="531"/>
      <c r="B2297" s="532"/>
      <c r="C2297" s="350"/>
      <c r="D2297" s="350"/>
      <c r="E2297" s="533"/>
      <c r="F2297" s="533"/>
      <c r="G2297" s="533"/>
      <c r="H2297" s="533"/>
      <c r="I2297" s="533"/>
      <c r="J2297" s="533"/>
      <c r="K2297" s="533"/>
      <c r="L2297" s="533"/>
      <c r="M2297" s="533"/>
      <c r="N2297" s="532"/>
      <c r="O2297" s="350"/>
      <c r="P2297" s="464"/>
      <c r="Q2297" s="464"/>
      <c r="R2297" s="464"/>
      <c r="S2297" s="464"/>
      <c r="T2297" s="464"/>
      <c r="U2297" s="464"/>
      <c r="V2297" s="464"/>
    </row>
    <row r="2298" spans="1:22">
      <c r="A2298" s="531"/>
      <c r="B2298" s="532"/>
      <c r="C2298" s="350"/>
      <c r="D2298" s="350"/>
      <c r="E2298" s="533"/>
      <c r="F2298" s="533"/>
      <c r="G2298" s="533"/>
      <c r="H2298" s="533"/>
      <c r="I2298" s="533"/>
      <c r="J2298" s="533"/>
      <c r="K2298" s="533"/>
      <c r="L2298" s="533"/>
      <c r="M2298" s="533"/>
      <c r="N2298" s="532"/>
      <c r="O2298" s="350"/>
      <c r="P2298" s="464"/>
      <c r="Q2298" s="464"/>
      <c r="R2298" s="464"/>
      <c r="S2298" s="464"/>
      <c r="T2298" s="464"/>
      <c r="U2298" s="464"/>
      <c r="V2298" s="464"/>
    </row>
    <row r="2299" spans="1:22">
      <c r="A2299" s="531"/>
      <c r="B2299" s="532"/>
      <c r="C2299" s="350"/>
      <c r="D2299" s="350"/>
      <c r="E2299" s="533"/>
      <c r="F2299" s="533"/>
      <c r="G2299" s="533"/>
      <c r="H2299" s="533"/>
      <c r="I2299" s="533"/>
      <c r="J2299" s="533"/>
      <c r="K2299" s="533"/>
      <c r="L2299" s="533"/>
      <c r="M2299" s="533"/>
      <c r="N2299" s="532"/>
      <c r="O2299" s="350"/>
      <c r="P2299" s="464"/>
      <c r="Q2299" s="464"/>
      <c r="R2299" s="464"/>
      <c r="S2299" s="464"/>
      <c r="T2299" s="464"/>
      <c r="U2299" s="464"/>
      <c r="V2299" s="464"/>
    </row>
    <row r="2300" spans="1:22">
      <c r="A2300" s="531"/>
      <c r="B2300" s="532"/>
      <c r="C2300" s="350"/>
      <c r="D2300" s="350"/>
      <c r="E2300" s="533"/>
      <c r="F2300" s="533"/>
      <c r="G2300" s="533"/>
      <c r="H2300" s="533"/>
      <c r="I2300" s="533"/>
      <c r="J2300" s="533"/>
      <c r="K2300" s="533"/>
      <c r="L2300" s="533"/>
      <c r="M2300" s="533"/>
      <c r="N2300" s="532"/>
      <c r="O2300" s="350"/>
      <c r="P2300" s="464"/>
      <c r="Q2300" s="464"/>
      <c r="R2300" s="464"/>
      <c r="S2300" s="464"/>
      <c r="T2300" s="464"/>
      <c r="U2300" s="464"/>
      <c r="V2300" s="464"/>
    </row>
    <row r="2301" spans="1:22">
      <c r="A2301" s="531"/>
      <c r="B2301" s="532"/>
      <c r="C2301" s="350"/>
      <c r="D2301" s="350"/>
      <c r="E2301" s="533"/>
      <c r="F2301" s="533"/>
      <c r="G2301" s="533"/>
      <c r="H2301" s="533"/>
      <c r="I2301" s="533"/>
      <c r="J2301" s="533"/>
      <c r="K2301" s="533"/>
      <c r="L2301" s="533"/>
      <c r="M2301" s="533"/>
      <c r="N2301" s="532"/>
      <c r="O2301" s="350"/>
      <c r="P2301" s="464"/>
      <c r="Q2301" s="464"/>
      <c r="R2301" s="464"/>
      <c r="S2301" s="464"/>
      <c r="T2301" s="464"/>
      <c r="U2301" s="464"/>
      <c r="V2301" s="464"/>
    </row>
    <row r="2302" spans="1:22">
      <c r="A2302" s="531"/>
      <c r="B2302" s="532"/>
      <c r="C2302" s="350"/>
      <c r="D2302" s="350"/>
      <c r="E2302" s="533"/>
      <c r="F2302" s="533"/>
      <c r="G2302" s="533"/>
      <c r="H2302" s="533"/>
      <c r="I2302" s="533"/>
      <c r="J2302" s="533"/>
      <c r="K2302" s="533"/>
      <c r="L2302" s="533"/>
      <c r="M2302" s="533"/>
      <c r="N2302" s="532"/>
      <c r="O2302" s="350"/>
      <c r="P2302" s="464"/>
      <c r="Q2302" s="464"/>
      <c r="R2302" s="464"/>
      <c r="S2302" s="464"/>
      <c r="T2302" s="464"/>
      <c r="U2302" s="464"/>
      <c r="V2302" s="464"/>
    </row>
    <row r="2303" spans="1:22">
      <c r="A2303" s="531"/>
      <c r="B2303" s="532"/>
      <c r="C2303" s="350"/>
      <c r="D2303" s="350"/>
      <c r="E2303" s="533"/>
      <c r="F2303" s="533"/>
      <c r="G2303" s="533"/>
      <c r="H2303" s="533"/>
      <c r="I2303" s="533"/>
      <c r="J2303" s="533"/>
      <c r="K2303" s="533"/>
      <c r="L2303" s="533"/>
      <c r="M2303" s="533"/>
      <c r="N2303" s="532"/>
      <c r="O2303" s="350"/>
      <c r="P2303" s="464"/>
      <c r="Q2303" s="464"/>
      <c r="R2303" s="464"/>
      <c r="S2303" s="464"/>
      <c r="T2303" s="464"/>
      <c r="U2303" s="464"/>
      <c r="V2303" s="464"/>
    </row>
    <row r="2304" spans="1:22">
      <c r="A2304" s="531"/>
      <c r="B2304" s="532"/>
      <c r="C2304" s="350"/>
      <c r="D2304" s="350"/>
      <c r="E2304" s="533"/>
      <c r="F2304" s="533"/>
      <c r="G2304" s="533"/>
      <c r="H2304" s="533"/>
      <c r="I2304" s="533"/>
      <c r="J2304" s="533"/>
      <c r="K2304" s="533"/>
      <c r="L2304" s="533"/>
      <c r="M2304" s="533"/>
      <c r="N2304" s="532"/>
      <c r="O2304" s="350"/>
      <c r="P2304" s="464"/>
      <c r="Q2304" s="464"/>
      <c r="R2304" s="464"/>
      <c r="S2304" s="464"/>
      <c r="T2304" s="464"/>
      <c r="U2304" s="464"/>
      <c r="V2304" s="464"/>
    </row>
    <row r="2305" spans="1:22">
      <c r="A2305" s="531"/>
      <c r="B2305" s="532"/>
      <c r="C2305" s="350"/>
      <c r="D2305" s="350"/>
      <c r="E2305" s="533"/>
      <c r="F2305" s="533"/>
      <c r="G2305" s="533"/>
      <c r="H2305" s="533"/>
      <c r="I2305" s="533"/>
      <c r="J2305" s="533"/>
      <c r="K2305" s="533"/>
      <c r="L2305" s="533"/>
      <c r="M2305" s="533"/>
      <c r="N2305" s="532"/>
      <c r="O2305" s="350"/>
      <c r="P2305" s="464"/>
      <c r="Q2305" s="464"/>
      <c r="R2305" s="464"/>
      <c r="S2305" s="464"/>
      <c r="T2305" s="464"/>
      <c r="U2305" s="464"/>
      <c r="V2305" s="464"/>
    </row>
    <row r="2306" spans="1:22">
      <c r="A2306" s="531"/>
      <c r="B2306" s="532"/>
      <c r="C2306" s="350"/>
      <c r="D2306" s="350"/>
      <c r="E2306" s="533"/>
      <c r="F2306" s="533"/>
      <c r="G2306" s="533"/>
      <c r="H2306" s="533"/>
      <c r="I2306" s="533"/>
      <c r="J2306" s="533"/>
      <c r="K2306" s="533"/>
      <c r="L2306" s="533"/>
      <c r="M2306" s="533"/>
      <c r="N2306" s="532"/>
      <c r="O2306" s="350"/>
      <c r="P2306" s="464"/>
      <c r="Q2306" s="464"/>
      <c r="R2306" s="464"/>
      <c r="S2306" s="464"/>
      <c r="T2306" s="464"/>
      <c r="U2306" s="464"/>
      <c r="V2306" s="464"/>
    </row>
    <row r="2307" spans="1:22">
      <c r="A2307" s="531"/>
      <c r="B2307" s="532"/>
      <c r="C2307" s="350"/>
      <c r="D2307" s="350"/>
      <c r="E2307" s="533"/>
      <c r="F2307" s="533"/>
      <c r="G2307" s="533"/>
      <c r="H2307" s="533"/>
      <c r="I2307" s="533"/>
      <c r="J2307" s="533"/>
      <c r="K2307" s="533"/>
      <c r="L2307" s="533"/>
      <c r="M2307" s="533"/>
      <c r="N2307" s="532"/>
      <c r="O2307" s="350"/>
      <c r="P2307" s="464"/>
      <c r="Q2307" s="464"/>
      <c r="R2307" s="464"/>
      <c r="S2307" s="464"/>
      <c r="T2307" s="464"/>
      <c r="U2307" s="464"/>
      <c r="V2307" s="464"/>
    </row>
    <row r="2308" spans="1:22">
      <c r="A2308" s="531"/>
      <c r="B2308" s="532"/>
      <c r="C2308" s="350"/>
      <c r="D2308" s="350"/>
      <c r="E2308" s="533"/>
      <c r="F2308" s="533"/>
      <c r="G2308" s="533"/>
      <c r="H2308" s="533"/>
      <c r="I2308" s="533"/>
      <c r="J2308" s="533"/>
      <c r="K2308" s="533"/>
      <c r="L2308" s="533"/>
      <c r="M2308" s="533"/>
      <c r="N2308" s="532"/>
      <c r="O2308" s="350"/>
      <c r="P2308" s="464"/>
      <c r="Q2308" s="464"/>
      <c r="R2308" s="464"/>
      <c r="S2308" s="464"/>
      <c r="T2308" s="464"/>
      <c r="U2308" s="464"/>
      <c r="V2308" s="464"/>
    </row>
    <row r="2309" spans="1:22">
      <c r="A2309" s="531"/>
      <c r="B2309" s="532"/>
      <c r="C2309" s="350"/>
      <c r="D2309" s="350"/>
      <c r="E2309" s="533"/>
      <c r="F2309" s="533"/>
      <c r="G2309" s="533"/>
      <c r="H2309" s="533"/>
      <c r="I2309" s="533"/>
      <c r="J2309" s="533"/>
      <c r="K2309" s="533"/>
      <c r="L2309" s="533"/>
      <c r="M2309" s="533"/>
      <c r="N2309" s="532"/>
      <c r="O2309" s="350"/>
      <c r="P2309" s="464"/>
      <c r="Q2309" s="464"/>
      <c r="R2309" s="464"/>
      <c r="S2309" s="464"/>
      <c r="T2309" s="464"/>
      <c r="U2309" s="464"/>
      <c r="V2309" s="464"/>
    </row>
    <row r="2310" spans="1:22">
      <c r="A2310" s="531"/>
      <c r="B2310" s="532"/>
      <c r="C2310" s="350"/>
      <c r="D2310" s="350"/>
      <c r="E2310" s="533"/>
      <c r="F2310" s="533"/>
      <c r="G2310" s="533"/>
      <c r="H2310" s="533"/>
      <c r="I2310" s="533"/>
      <c r="J2310" s="533"/>
      <c r="K2310" s="533"/>
      <c r="L2310" s="533"/>
      <c r="M2310" s="533"/>
      <c r="N2310" s="532"/>
      <c r="O2310" s="350"/>
      <c r="P2310" s="464"/>
      <c r="Q2310" s="464"/>
      <c r="R2310" s="464"/>
      <c r="S2310" s="464"/>
      <c r="T2310" s="464"/>
      <c r="U2310" s="464"/>
      <c r="V2310" s="464"/>
    </row>
    <row r="2311" spans="1:22">
      <c r="A2311" s="531"/>
      <c r="B2311" s="532"/>
      <c r="C2311" s="350"/>
      <c r="D2311" s="350"/>
      <c r="E2311" s="533"/>
      <c r="F2311" s="533"/>
      <c r="G2311" s="533"/>
      <c r="H2311" s="533"/>
      <c r="I2311" s="533"/>
      <c r="J2311" s="533"/>
      <c r="K2311" s="533"/>
      <c r="L2311" s="533"/>
      <c r="M2311" s="533"/>
      <c r="N2311" s="532"/>
      <c r="O2311" s="350"/>
      <c r="P2311" s="464"/>
      <c r="Q2311" s="464"/>
      <c r="R2311" s="464"/>
      <c r="S2311" s="464"/>
      <c r="T2311" s="464"/>
      <c r="U2311" s="464"/>
      <c r="V2311" s="464"/>
    </row>
    <row r="2312" spans="1:22">
      <c r="A2312" s="531"/>
      <c r="B2312" s="532"/>
      <c r="C2312" s="350"/>
      <c r="D2312" s="350"/>
      <c r="E2312" s="533"/>
      <c r="F2312" s="533"/>
      <c r="G2312" s="533"/>
      <c r="H2312" s="533"/>
      <c r="I2312" s="533"/>
      <c r="J2312" s="533"/>
      <c r="K2312" s="533"/>
      <c r="L2312" s="533"/>
      <c r="M2312" s="533"/>
      <c r="N2312" s="532"/>
      <c r="O2312" s="350"/>
      <c r="P2312" s="464"/>
      <c r="Q2312" s="464"/>
      <c r="R2312" s="464"/>
      <c r="S2312" s="464"/>
      <c r="T2312" s="464"/>
      <c r="U2312" s="464"/>
      <c r="V2312" s="464"/>
    </row>
    <row r="2313" spans="1:22">
      <c r="A2313" s="531"/>
      <c r="B2313" s="532"/>
      <c r="C2313" s="350"/>
      <c r="D2313" s="350"/>
      <c r="E2313" s="533"/>
      <c r="F2313" s="533"/>
      <c r="G2313" s="533"/>
      <c r="H2313" s="533"/>
      <c r="I2313" s="533"/>
      <c r="J2313" s="533"/>
      <c r="K2313" s="533"/>
      <c r="L2313" s="533"/>
      <c r="M2313" s="533"/>
      <c r="N2313" s="532"/>
      <c r="O2313" s="350"/>
      <c r="P2313" s="464"/>
      <c r="Q2313" s="464"/>
      <c r="R2313" s="464"/>
      <c r="S2313" s="464"/>
      <c r="T2313" s="464"/>
      <c r="U2313" s="464"/>
      <c r="V2313" s="464"/>
    </row>
    <row r="2314" spans="1:22">
      <c r="A2314" s="531"/>
      <c r="B2314" s="532"/>
      <c r="C2314" s="350"/>
      <c r="D2314" s="350"/>
      <c r="E2314" s="533"/>
      <c r="F2314" s="533"/>
      <c r="G2314" s="533"/>
      <c r="H2314" s="533"/>
      <c r="I2314" s="533"/>
      <c r="J2314" s="533"/>
      <c r="K2314" s="533"/>
      <c r="L2314" s="533"/>
      <c r="M2314" s="533"/>
      <c r="N2314" s="532"/>
      <c r="O2314" s="350"/>
      <c r="P2314" s="464"/>
      <c r="Q2314" s="464"/>
      <c r="R2314" s="464"/>
      <c r="S2314" s="464"/>
      <c r="T2314" s="464"/>
      <c r="U2314" s="464"/>
      <c r="V2314" s="464"/>
    </row>
    <row r="2315" spans="1:22">
      <c r="A2315" s="531"/>
      <c r="B2315" s="532"/>
      <c r="C2315" s="350"/>
      <c r="D2315" s="350"/>
      <c r="E2315" s="533"/>
      <c r="F2315" s="533"/>
      <c r="G2315" s="533"/>
      <c r="H2315" s="533"/>
      <c r="I2315" s="533"/>
      <c r="J2315" s="533"/>
      <c r="K2315" s="533"/>
      <c r="L2315" s="533"/>
      <c r="M2315" s="533"/>
      <c r="N2315" s="532"/>
      <c r="O2315" s="350"/>
      <c r="P2315" s="464"/>
      <c r="Q2315" s="464"/>
      <c r="R2315" s="464"/>
      <c r="S2315" s="464"/>
      <c r="T2315" s="464"/>
      <c r="U2315" s="464"/>
      <c r="V2315" s="464"/>
    </row>
    <row r="2316" spans="1:22">
      <c r="A2316" s="531"/>
      <c r="B2316" s="532"/>
      <c r="C2316" s="350"/>
      <c r="D2316" s="350"/>
      <c r="E2316" s="533"/>
      <c r="F2316" s="533"/>
      <c r="G2316" s="533"/>
      <c r="H2316" s="533"/>
      <c r="I2316" s="533"/>
      <c r="J2316" s="533"/>
      <c r="K2316" s="533"/>
      <c r="L2316" s="533"/>
      <c r="M2316" s="533"/>
      <c r="N2316" s="532"/>
      <c r="O2316" s="350"/>
      <c r="P2316" s="464"/>
      <c r="Q2316" s="464"/>
      <c r="R2316" s="464"/>
      <c r="S2316" s="464"/>
      <c r="T2316" s="464"/>
      <c r="U2316" s="464"/>
      <c r="V2316" s="464"/>
    </row>
    <row r="2317" spans="1:22">
      <c r="A2317" s="531"/>
      <c r="B2317" s="532"/>
      <c r="C2317" s="350"/>
      <c r="D2317" s="350"/>
      <c r="E2317" s="533"/>
      <c r="F2317" s="533"/>
      <c r="G2317" s="533"/>
      <c r="H2317" s="533"/>
      <c r="I2317" s="533"/>
      <c r="J2317" s="533"/>
      <c r="K2317" s="533"/>
      <c r="L2317" s="533"/>
      <c r="M2317" s="533"/>
      <c r="N2317" s="532"/>
      <c r="O2317" s="350"/>
      <c r="P2317" s="464"/>
      <c r="Q2317" s="464"/>
      <c r="R2317" s="464"/>
      <c r="S2317" s="464"/>
      <c r="T2317" s="464"/>
      <c r="U2317" s="464"/>
      <c r="V2317" s="464"/>
    </row>
    <row r="2318" spans="1:22">
      <c r="A2318" s="531"/>
      <c r="B2318" s="532"/>
      <c r="C2318" s="350"/>
      <c r="D2318" s="350"/>
      <c r="E2318" s="533"/>
      <c r="F2318" s="533"/>
      <c r="G2318" s="533"/>
      <c r="H2318" s="533"/>
      <c r="I2318" s="533"/>
      <c r="J2318" s="533"/>
      <c r="K2318" s="533"/>
      <c r="L2318" s="533"/>
      <c r="M2318" s="533"/>
      <c r="N2318" s="532"/>
      <c r="O2318" s="350"/>
      <c r="P2318" s="464"/>
      <c r="Q2318" s="464"/>
      <c r="R2318" s="464"/>
      <c r="S2318" s="464"/>
      <c r="T2318" s="464"/>
      <c r="U2318" s="464"/>
      <c r="V2318" s="464"/>
    </row>
    <row r="2319" spans="1:22">
      <c r="A2319" s="531"/>
      <c r="B2319" s="532"/>
      <c r="C2319" s="350"/>
      <c r="D2319" s="350"/>
      <c r="E2319" s="533"/>
      <c r="F2319" s="533"/>
      <c r="G2319" s="533"/>
      <c r="H2319" s="533"/>
      <c r="I2319" s="533"/>
      <c r="J2319" s="533"/>
      <c r="K2319" s="533"/>
      <c r="L2319" s="533"/>
      <c r="M2319" s="533"/>
      <c r="N2319" s="532"/>
      <c r="O2319" s="350"/>
      <c r="P2319" s="464"/>
      <c r="Q2319" s="464"/>
      <c r="R2319" s="464"/>
      <c r="S2319" s="464"/>
      <c r="T2319" s="464"/>
      <c r="U2319" s="464"/>
      <c r="V2319" s="464"/>
    </row>
    <row r="2320" spans="1:22">
      <c r="A2320" s="531"/>
      <c r="B2320" s="532"/>
      <c r="C2320" s="350"/>
      <c r="D2320" s="350"/>
      <c r="E2320" s="533"/>
      <c r="F2320" s="533"/>
      <c r="G2320" s="533"/>
      <c r="H2320" s="533"/>
      <c r="I2320" s="533"/>
      <c r="J2320" s="533"/>
      <c r="K2320" s="533"/>
      <c r="L2320" s="533"/>
      <c r="M2320" s="533"/>
      <c r="N2320" s="532"/>
      <c r="O2320" s="350"/>
      <c r="P2320" s="464"/>
      <c r="Q2320" s="464"/>
      <c r="R2320" s="464"/>
      <c r="S2320" s="464"/>
      <c r="T2320" s="464"/>
      <c r="U2320" s="464"/>
      <c r="V2320" s="464"/>
    </row>
    <row r="2321" spans="1:22">
      <c r="A2321" s="531"/>
      <c r="B2321" s="532"/>
      <c r="C2321" s="350"/>
      <c r="D2321" s="350"/>
      <c r="E2321" s="533"/>
      <c r="F2321" s="533"/>
      <c r="G2321" s="533"/>
      <c r="H2321" s="533"/>
      <c r="I2321" s="533"/>
      <c r="J2321" s="533"/>
      <c r="K2321" s="533"/>
      <c r="L2321" s="533"/>
      <c r="M2321" s="533"/>
      <c r="N2321" s="532"/>
      <c r="O2321" s="350"/>
      <c r="P2321" s="464"/>
      <c r="Q2321" s="464"/>
      <c r="R2321" s="464"/>
      <c r="S2321" s="464"/>
      <c r="T2321" s="464"/>
      <c r="U2321" s="464"/>
      <c r="V2321" s="464"/>
    </row>
    <row r="2322" spans="1:22">
      <c r="A2322" s="531"/>
      <c r="B2322" s="532"/>
      <c r="C2322" s="350"/>
      <c r="D2322" s="350"/>
      <c r="E2322" s="533"/>
      <c r="F2322" s="533"/>
      <c r="G2322" s="533"/>
      <c r="H2322" s="533"/>
      <c r="I2322" s="533"/>
      <c r="J2322" s="533"/>
      <c r="K2322" s="533"/>
      <c r="L2322" s="533"/>
      <c r="M2322" s="533"/>
      <c r="N2322" s="532"/>
      <c r="O2322" s="350"/>
      <c r="P2322" s="464"/>
      <c r="Q2322" s="464"/>
      <c r="R2322" s="464"/>
      <c r="S2322" s="464"/>
      <c r="T2322" s="464"/>
      <c r="U2322" s="464"/>
      <c r="V2322" s="464"/>
    </row>
    <row r="2323" spans="1:22">
      <c r="A2323" s="531"/>
      <c r="B2323" s="532"/>
      <c r="C2323" s="350"/>
      <c r="D2323" s="350"/>
      <c r="E2323" s="533"/>
      <c r="F2323" s="533"/>
      <c r="G2323" s="533"/>
      <c r="H2323" s="533"/>
      <c r="I2323" s="533"/>
      <c r="J2323" s="533"/>
      <c r="K2323" s="533"/>
      <c r="L2323" s="533"/>
      <c r="M2323" s="533"/>
      <c r="N2323" s="532"/>
      <c r="O2323" s="350"/>
      <c r="P2323" s="464"/>
      <c r="Q2323" s="464"/>
      <c r="R2323" s="464"/>
      <c r="S2323" s="464"/>
      <c r="T2323" s="464"/>
      <c r="U2323" s="464"/>
      <c r="V2323" s="464"/>
    </row>
    <row r="2324" spans="1:22">
      <c r="A2324" s="531"/>
      <c r="B2324" s="532"/>
      <c r="C2324" s="350"/>
      <c r="D2324" s="350"/>
      <c r="E2324" s="533"/>
      <c r="F2324" s="533"/>
      <c r="G2324" s="533"/>
      <c r="H2324" s="533"/>
      <c r="I2324" s="533"/>
      <c r="J2324" s="533"/>
      <c r="K2324" s="533"/>
      <c r="L2324" s="533"/>
      <c r="M2324" s="533"/>
      <c r="N2324" s="532"/>
      <c r="O2324" s="350"/>
      <c r="P2324" s="464"/>
      <c r="Q2324" s="464"/>
      <c r="R2324" s="464"/>
      <c r="S2324" s="464"/>
      <c r="T2324" s="464"/>
      <c r="U2324" s="464"/>
      <c r="V2324" s="464"/>
    </row>
    <row r="2325" spans="1:22">
      <c r="A2325" s="531"/>
      <c r="B2325" s="532"/>
      <c r="C2325" s="350"/>
      <c r="D2325" s="350"/>
      <c r="E2325" s="533"/>
      <c r="F2325" s="533"/>
      <c r="G2325" s="533"/>
      <c r="H2325" s="533"/>
      <c r="I2325" s="533"/>
      <c r="J2325" s="533"/>
      <c r="K2325" s="533"/>
      <c r="L2325" s="533"/>
      <c r="M2325" s="533"/>
      <c r="N2325" s="532"/>
      <c r="O2325" s="350"/>
      <c r="P2325" s="464"/>
      <c r="Q2325" s="464"/>
      <c r="R2325" s="464"/>
      <c r="S2325" s="464"/>
      <c r="T2325" s="464"/>
      <c r="U2325" s="464"/>
      <c r="V2325" s="464"/>
    </row>
    <row r="2326" spans="1:22">
      <c r="A2326" s="531"/>
      <c r="B2326" s="532"/>
      <c r="C2326" s="350"/>
      <c r="D2326" s="350"/>
      <c r="E2326" s="533"/>
      <c r="F2326" s="533"/>
      <c r="G2326" s="533"/>
      <c r="H2326" s="533"/>
      <c r="I2326" s="533"/>
      <c r="J2326" s="533"/>
      <c r="K2326" s="533"/>
      <c r="L2326" s="533"/>
      <c r="M2326" s="533"/>
      <c r="N2326" s="532"/>
      <c r="O2326" s="350"/>
      <c r="P2326" s="464"/>
      <c r="Q2326" s="464"/>
      <c r="R2326" s="464"/>
      <c r="S2326" s="464"/>
      <c r="T2326" s="464"/>
      <c r="U2326" s="464"/>
      <c r="V2326" s="464"/>
    </row>
    <row r="2327" spans="1:22">
      <c r="A2327" s="531"/>
      <c r="B2327" s="532"/>
      <c r="C2327" s="350"/>
      <c r="D2327" s="350"/>
      <c r="E2327" s="533"/>
      <c r="F2327" s="533"/>
      <c r="G2327" s="533"/>
      <c r="H2327" s="533"/>
      <c r="I2327" s="533"/>
      <c r="J2327" s="533"/>
      <c r="K2327" s="533"/>
      <c r="L2327" s="533"/>
      <c r="M2327" s="533"/>
      <c r="N2327" s="532"/>
      <c r="O2327" s="350"/>
      <c r="P2327" s="464"/>
      <c r="Q2327" s="464"/>
      <c r="R2327" s="464"/>
      <c r="S2327" s="464"/>
      <c r="T2327" s="464"/>
      <c r="U2327" s="464"/>
      <c r="V2327" s="464"/>
    </row>
    <row r="2328" spans="1:22">
      <c r="A2328" s="531"/>
      <c r="B2328" s="532"/>
      <c r="C2328" s="350"/>
      <c r="D2328" s="350"/>
      <c r="E2328" s="533"/>
      <c r="F2328" s="533"/>
      <c r="G2328" s="533"/>
      <c r="H2328" s="533"/>
      <c r="I2328" s="533"/>
      <c r="J2328" s="533"/>
      <c r="K2328" s="533"/>
      <c r="L2328" s="533"/>
      <c r="M2328" s="533"/>
      <c r="N2328" s="532"/>
      <c r="O2328" s="350"/>
      <c r="P2328" s="464"/>
      <c r="Q2328" s="464"/>
      <c r="R2328" s="464"/>
      <c r="S2328" s="464"/>
      <c r="T2328" s="464"/>
      <c r="U2328" s="464"/>
      <c r="V2328" s="464"/>
    </row>
    <row r="2329" spans="1:22">
      <c r="A2329" s="531"/>
      <c r="B2329" s="532"/>
      <c r="C2329" s="350"/>
      <c r="D2329" s="350"/>
      <c r="E2329" s="533"/>
      <c r="F2329" s="533"/>
      <c r="G2329" s="533"/>
      <c r="H2329" s="533"/>
      <c r="I2329" s="533"/>
      <c r="J2329" s="533"/>
      <c r="K2329" s="533"/>
      <c r="L2329" s="533"/>
      <c r="M2329" s="533"/>
      <c r="N2329" s="532"/>
      <c r="O2329" s="350"/>
      <c r="P2329" s="464"/>
      <c r="Q2329" s="464"/>
      <c r="R2329" s="464"/>
      <c r="S2329" s="464"/>
      <c r="T2329" s="464"/>
      <c r="U2329" s="464"/>
      <c r="V2329" s="464"/>
    </row>
    <row r="2330" spans="1:22">
      <c r="A2330" s="531"/>
      <c r="B2330" s="532"/>
      <c r="C2330" s="350"/>
      <c r="D2330" s="350"/>
      <c r="E2330" s="533"/>
      <c r="F2330" s="533"/>
      <c r="G2330" s="533"/>
      <c r="H2330" s="533"/>
      <c r="I2330" s="533"/>
      <c r="J2330" s="533"/>
      <c r="K2330" s="533"/>
      <c r="L2330" s="533"/>
      <c r="M2330" s="533"/>
      <c r="N2330" s="532"/>
      <c r="O2330" s="350"/>
      <c r="P2330" s="464"/>
      <c r="Q2330" s="464"/>
      <c r="R2330" s="464"/>
      <c r="S2330" s="464"/>
      <c r="T2330" s="464"/>
      <c r="U2330" s="464"/>
      <c r="V2330" s="464"/>
    </row>
    <row r="2331" spans="1:22">
      <c r="A2331" s="531"/>
      <c r="B2331" s="532"/>
      <c r="C2331" s="350"/>
      <c r="D2331" s="350"/>
      <c r="E2331" s="533"/>
      <c r="F2331" s="533"/>
      <c r="G2331" s="533"/>
      <c r="H2331" s="533"/>
      <c r="I2331" s="533"/>
      <c r="J2331" s="533"/>
      <c r="K2331" s="533"/>
      <c r="L2331" s="533"/>
      <c r="M2331" s="533"/>
      <c r="N2331" s="532"/>
      <c r="O2331" s="350"/>
      <c r="P2331" s="464"/>
      <c r="Q2331" s="464"/>
      <c r="R2331" s="464"/>
      <c r="S2331" s="464"/>
      <c r="T2331" s="464"/>
      <c r="U2331" s="464"/>
      <c r="V2331" s="464"/>
    </row>
    <row r="2332" spans="1:22">
      <c r="A2332" s="531"/>
      <c r="B2332" s="532"/>
      <c r="C2332" s="350"/>
      <c r="D2332" s="350"/>
      <c r="E2332" s="533"/>
      <c r="F2332" s="533"/>
      <c r="G2332" s="533"/>
      <c r="H2332" s="533"/>
      <c r="I2332" s="533"/>
      <c r="J2332" s="533"/>
      <c r="K2332" s="533"/>
      <c r="L2332" s="533"/>
      <c r="M2332" s="533"/>
      <c r="N2332" s="532"/>
      <c r="O2332" s="350"/>
      <c r="P2332" s="464"/>
      <c r="Q2332" s="464"/>
      <c r="R2332" s="464"/>
      <c r="S2332" s="464"/>
      <c r="T2332" s="464"/>
      <c r="U2332" s="464"/>
      <c r="V2332" s="464"/>
    </row>
    <row r="2333" spans="1:22">
      <c r="A2333" s="531"/>
      <c r="B2333" s="532"/>
      <c r="C2333" s="350"/>
      <c r="D2333" s="350"/>
      <c r="E2333" s="533"/>
      <c r="F2333" s="533"/>
      <c r="G2333" s="533"/>
      <c r="H2333" s="533"/>
      <c r="I2333" s="533"/>
      <c r="J2333" s="533"/>
      <c r="K2333" s="533"/>
      <c r="L2333" s="533"/>
      <c r="M2333" s="533"/>
      <c r="N2333" s="532"/>
      <c r="O2333" s="350"/>
      <c r="P2333" s="464"/>
      <c r="Q2333" s="464"/>
      <c r="R2333" s="464"/>
      <c r="S2333" s="464"/>
      <c r="T2333" s="464"/>
      <c r="U2333" s="464"/>
      <c r="V2333" s="464"/>
    </row>
    <row r="2334" spans="1:22">
      <c r="A2334" s="531"/>
      <c r="B2334" s="532"/>
      <c r="C2334" s="350"/>
      <c r="D2334" s="350"/>
      <c r="E2334" s="533"/>
      <c r="F2334" s="533"/>
      <c r="G2334" s="533"/>
      <c r="H2334" s="533"/>
      <c r="I2334" s="533"/>
      <c r="J2334" s="533"/>
      <c r="K2334" s="533"/>
      <c r="L2334" s="533"/>
      <c r="M2334" s="533"/>
      <c r="N2334" s="532"/>
      <c r="O2334" s="350"/>
      <c r="P2334" s="464"/>
      <c r="Q2334" s="464"/>
      <c r="R2334" s="464"/>
      <c r="S2334" s="464"/>
      <c r="T2334" s="464"/>
      <c r="U2334" s="464"/>
      <c r="V2334" s="464"/>
    </row>
    <row r="2335" spans="1:22">
      <c r="A2335" s="531"/>
      <c r="B2335" s="532"/>
      <c r="C2335" s="350"/>
      <c r="D2335" s="350"/>
      <c r="E2335" s="533"/>
      <c r="F2335" s="533"/>
      <c r="G2335" s="533"/>
      <c r="H2335" s="533"/>
      <c r="I2335" s="533"/>
      <c r="J2335" s="533"/>
      <c r="K2335" s="533"/>
      <c r="L2335" s="533"/>
      <c r="M2335" s="533"/>
      <c r="N2335" s="532"/>
      <c r="O2335" s="350"/>
      <c r="P2335" s="464"/>
      <c r="Q2335" s="464"/>
      <c r="R2335" s="464"/>
      <c r="S2335" s="464"/>
      <c r="T2335" s="464"/>
      <c r="U2335" s="464"/>
      <c r="V2335" s="464"/>
    </row>
    <row r="2336" spans="1:22">
      <c r="A2336" s="531"/>
      <c r="B2336" s="532"/>
      <c r="C2336" s="350"/>
      <c r="D2336" s="350"/>
      <c r="E2336" s="533"/>
      <c r="F2336" s="533"/>
      <c r="G2336" s="533"/>
      <c r="H2336" s="533"/>
      <c r="I2336" s="533"/>
      <c r="J2336" s="533"/>
      <c r="K2336" s="533"/>
      <c r="L2336" s="533"/>
      <c r="M2336" s="533"/>
      <c r="N2336" s="532"/>
      <c r="O2336" s="350"/>
      <c r="P2336" s="464"/>
      <c r="Q2336" s="464"/>
      <c r="R2336" s="464"/>
      <c r="S2336" s="464"/>
      <c r="T2336" s="464"/>
      <c r="U2336" s="464"/>
      <c r="V2336" s="464"/>
    </row>
    <row r="2337" spans="1:22">
      <c r="A2337" s="531"/>
      <c r="B2337" s="532"/>
      <c r="C2337" s="350"/>
      <c r="D2337" s="350"/>
      <c r="E2337" s="533"/>
      <c r="F2337" s="533"/>
      <c r="G2337" s="533"/>
      <c r="H2337" s="533"/>
      <c r="I2337" s="533"/>
      <c r="J2337" s="533"/>
      <c r="K2337" s="533"/>
      <c r="L2337" s="533"/>
      <c r="M2337" s="533"/>
      <c r="N2337" s="532"/>
      <c r="O2337" s="350"/>
      <c r="P2337" s="464"/>
      <c r="Q2337" s="464"/>
      <c r="R2337" s="464"/>
      <c r="S2337" s="464"/>
      <c r="T2337" s="464"/>
      <c r="U2337" s="464"/>
      <c r="V2337" s="464"/>
    </row>
    <row r="2338" spans="1:22">
      <c r="A2338" s="531"/>
      <c r="B2338" s="532"/>
      <c r="C2338" s="350"/>
      <c r="D2338" s="350"/>
      <c r="E2338" s="533"/>
      <c r="F2338" s="533"/>
      <c r="G2338" s="533"/>
      <c r="H2338" s="533"/>
      <c r="I2338" s="533"/>
      <c r="J2338" s="533"/>
      <c r="K2338" s="533"/>
      <c r="L2338" s="533"/>
      <c r="M2338" s="533"/>
      <c r="N2338" s="532"/>
      <c r="O2338" s="350"/>
      <c r="P2338" s="464"/>
      <c r="Q2338" s="464"/>
      <c r="R2338" s="464"/>
      <c r="S2338" s="464"/>
      <c r="T2338" s="464"/>
      <c r="U2338" s="464"/>
      <c r="V2338" s="464"/>
    </row>
    <row r="2339" spans="1:22">
      <c r="A2339" s="531"/>
      <c r="B2339" s="532"/>
      <c r="C2339" s="350"/>
      <c r="D2339" s="350"/>
      <c r="E2339" s="533"/>
      <c r="F2339" s="533"/>
      <c r="G2339" s="533"/>
      <c r="H2339" s="533"/>
      <c r="I2339" s="533"/>
      <c r="J2339" s="533"/>
      <c r="K2339" s="533"/>
      <c r="L2339" s="533"/>
      <c r="M2339" s="533"/>
      <c r="N2339" s="532"/>
      <c r="O2339" s="350"/>
      <c r="P2339" s="464"/>
      <c r="Q2339" s="464"/>
      <c r="R2339" s="464"/>
      <c r="S2339" s="464"/>
      <c r="T2339" s="464"/>
      <c r="U2339" s="464"/>
      <c r="V2339" s="464"/>
    </row>
    <row r="2340" spans="1:22">
      <c r="A2340" s="531"/>
      <c r="B2340" s="532"/>
      <c r="C2340" s="350"/>
      <c r="D2340" s="350"/>
      <c r="E2340" s="533"/>
      <c r="F2340" s="533"/>
      <c r="G2340" s="533"/>
      <c r="H2340" s="533"/>
      <c r="I2340" s="533"/>
      <c r="J2340" s="533"/>
      <c r="K2340" s="533"/>
      <c r="L2340" s="533"/>
      <c r="M2340" s="533"/>
      <c r="N2340" s="532"/>
      <c r="O2340" s="350"/>
      <c r="P2340" s="464"/>
      <c r="Q2340" s="464"/>
      <c r="R2340" s="464"/>
      <c r="S2340" s="464"/>
      <c r="T2340" s="464"/>
      <c r="U2340" s="464"/>
      <c r="V2340" s="464"/>
    </row>
    <row r="2341" spans="1:22">
      <c r="A2341" s="531"/>
      <c r="B2341" s="532"/>
      <c r="C2341" s="350"/>
      <c r="D2341" s="350"/>
      <c r="E2341" s="533"/>
      <c r="F2341" s="533"/>
      <c r="G2341" s="533"/>
      <c r="H2341" s="533"/>
      <c r="I2341" s="533"/>
      <c r="J2341" s="533"/>
      <c r="K2341" s="533"/>
      <c r="L2341" s="533"/>
      <c r="M2341" s="533"/>
      <c r="N2341" s="532"/>
      <c r="O2341" s="350"/>
      <c r="P2341" s="464"/>
      <c r="Q2341" s="464"/>
      <c r="R2341" s="464"/>
      <c r="S2341" s="464"/>
      <c r="T2341" s="464"/>
      <c r="U2341" s="464"/>
      <c r="V2341" s="464"/>
    </row>
    <row r="2342" spans="1:22">
      <c r="A2342" s="531"/>
      <c r="B2342" s="532"/>
      <c r="C2342" s="350"/>
      <c r="D2342" s="350"/>
      <c r="E2342" s="533"/>
      <c r="F2342" s="533"/>
      <c r="G2342" s="533"/>
      <c r="H2342" s="533"/>
      <c r="I2342" s="533"/>
      <c r="J2342" s="533"/>
      <c r="K2342" s="533"/>
      <c r="L2342" s="533"/>
      <c r="M2342" s="533"/>
      <c r="N2342" s="532"/>
      <c r="O2342" s="350"/>
      <c r="P2342" s="464"/>
      <c r="Q2342" s="464"/>
      <c r="R2342" s="464"/>
      <c r="S2342" s="464"/>
      <c r="T2342" s="464"/>
      <c r="U2342" s="464"/>
      <c r="V2342" s="464"/>
    </row>
    <row r="2343" spans="1:22">
      <c r="A2343" s="531"/>
      <c r="B2343" s="532"/>
      <c r="C2343" s="350"/>
      <c r="D2343" s="350"/>
      <c r="E2343" s="533"/>
      <c r="F2343" s="533"/>
      <c r="G2343" s="533"/>
      <c r="H2343" s="533"/>
      <c r="I2343" s="533"/>
      <c r="J2343" s="533"/>
      <c r="K2343" s="533"/>
      <c r="L2343" s="533"/>
      <c r="M2343" s="533"/>
      <c r="N2343" s="532"/>
      <c r="O2343" s="350"/>
      <c r="P2343" s="464"/>
      <c r="Q2343" s="464"/>
      <c r="R2343" s="464"/>
      <c r="S2343" s="464"/>
      <c r="T2343" s="464"/>
      <c r="U2343" s="464"/>
      <c r="V2343" s="464"/>
    </row>
    <row r="2344" spans="1:22">
      <c r="A2344" s="531"/>
      <c r="B2344" s="532"/>
      <c r="C2344" s="350"/>
      <c r="D2344" s="350"/>
      <c r="E2344" s="533"/>
      <c r="F2344" s="533"/>
      <c r="G2344" s="533"/>
      <c r="H2344" s="533"/>
      <c r="I2344" s="533"/>
      <c r="J2344" s="533"/>
      <c r="K2344" s="533"/>
      <c r="L2344" s="533"/>
      <c r="M2344" s="533"/>
      <c r="N2344" s="532"/>
      <c r="O2344" s="350"/>
      <c r="P2344" s="464"/>
      <c r="Q2344" s="464"/>
      <c r="R2344" s="464"/>
      <c r="S2344" s="464"/>
      <c r="T2344" s="464"/>
      <c r="U2344" s="464"/>
      <c r="V2344" s="464"/>
    </row>
    <row r="2345" spans="1:22">
      <c r="A2345" s="531"/>
      <c r="B2345" s="532"/>
      <c r="C2345" s="350"/>
      <c r="D2345" s="350"/>
      <c r="E2345" s="533"/>
      <c r="F2345" s="533"/>
      <c r="G2345" s="533"/>
      <c r="H2345" s="533"/>
      <c r="I2345" s="533"/>
      <c r="J2345" s="533"/>
      <c r="K2345" s="533"/>
      <c r="L2345" s="533"/>
      <c r="M2345" s="533"/>
      <c r="N2345" s="532"/>
      <c r="O2345" s="350"/>
      <c r="P2345" s="464"/>
      <c r="Q2345" s="464"/>
      <c r="R2345" s="464"/>
      <c r="S2345" s="464"/>
      <c r="T2345" s="464"/>
      <c r="U2345" s="464"/>
      <c r="V2345" s="464"/>
    </row>
    <row r="2346" spans="1:22">
      <c r="A2346" s="531"/>
      <c r="B2346" s="532"/>
      <c r="C2346" s="350"/>
      <c r="D2346" s="350"/>
      <c r="E2346" s="533"/>
      <c r="F2346" s="533"/>
      <c r="G2346" s="533"/>
      <c r="H2346" s="533"/>
      <c r="I2346" s="533"/>
      <c r="J2346" s="533"/>
      <c r="K2346" s="533"/>
      <c r="L2346" s="533"/>
      <c r="M2346" s="533"/>
      <c r="N2346" s="532"/>
      <c r="O2346" s="350"/>
      <c r="P2346" s="464"/>
      <c r="Q2346" s="464"/>
      <c r="R2346" s="464"/>
      <c r="S2346" s="464"/>
      <c r="T2346" s="464"/>
      <c r="U2346" s="464"/>
      <c r="V2346" s="464"/>
    </row>
    <row r="2347" spans="1:22">
      <c r="A2347" s="531"/>
      <c r="B2347" s="532"/>
      <c r="C2347" s="350"/>
      <c r="D2347" s="350"/>
      <c r="E2347" s="533"/>
      <c r="F2347" s="533"/>
      <c r="G2347" s="533"/>
      <c r="H2347" s="533"/>
      <c r="I2347" s="533"/>
      <c r="J2347" s="533"/>
      <c r="K2347" s="533"/>
      <c r="L2347" s="533"/>
      <c r="M2347" s="533"/>
      <c r="N2347" s="532"/>
      <c r="O2347" s="350"/>
      <c r="P2347" s="464"/>
      <c r="Q2347" s="464"/>
      <c r="R2347" s="464"/>
      <c r="S2347" s="464"/>
      <c r="T2347" s="464"/>
      <c r="U2347" s="464"/>
      <c r="V2347" s="464"/>
    </row>
    <row r="2348" spans="1:22">
      <c r="A2348" s="531"/>
      <c r="B2348" s="532"/>
      <c r="C2348" s="350"/>
      <c r="D2348" s="350"/>
      <c r="E2348" s="533"/>
      <c r="F2348" s="533"/>
      <c r="G2348" s="533"/>
      <c r="H2348" s="533"/>
      <c r="I2348" s="533"/>
      <c r="J2348" s="533"/>
      <c r="K2348" s="533"/>
      <c r="L2348" s="533"/>
      <c r="M2348" s="533"/>
      <c r="N2348" s="532"/>
      <c r="O2348" s="350"/>
      <c r="P2348" s="464"/>
      <c r="Q2348" s="464"/>
      <c r="R2348" s="464"/>
      <c r="S2348" s="464"/>
      <c r="T2348" s="464"/>
      <c r="U2348" s="464"/>
      <c r="V2348" s="464"/>
    </row>
    <row r="2349" spans="1:22">
      <c r="A2349" s="531"/>
      <c r="B2349" s="532"/>
      <c r="C2349" s="350"/>
      <c r="D2349" s="350"/>
      <c r="E2349" s="533"/>
      <c r="F2349" s="533"/>
      <c r="G2349" s="533"/>
      <c r="H2349" s="533"/>
      <c r="I2349" s="533"/>
      <c r="J2349" s="533"/>
      <c r="K2349" s="533"/>
      <c r="L2349" s="533"/>
      <c r="M2349" s="533"/>
      <c r="N2349" s="532"/>
      <c r="O2349" s="350"/>
      <c r="P2349" s="464"/>
      <c r="Q2349" s="464"/>
      <c r="R2349" s="464"/>
      <c r="S2349" s="464"/>
      <c r="T2349" s="464"/>
      <c r="U2349" s="464"/>
      <c r="V2349" s="464"/>
    </row>
    <row r="2350" spans="1:22">
      <c r="A2350" s="531"/>
      <c r="B2350" s="532"/>
      <c r="C2350" s="350"/>
      <c r="D2350" s="350"/>
      <c r="E2350" s="533"/>
      <c r="F2350" s="533"/>
      <c r="G2350" s="533"/>
      <c r="H2350" s="533"/>
      <c r="I2350" s="533"/>
      <c r="J2350" s="533"/>
      <c r="K2350" s="533"/>
      <c r="L2350" s="533"/>
      <c r="M2350" s="533"/>
      <c r="N2350" s="532"/>
      <c r="O2350" s="350"/>
      <c r="P2350" s="464"/>
      <c r="Q2350" s="464"/>
      <c r="R2350" s="464"/>
      <c r="S2350" s="464"/>
      <c r="T2350" s="464"/>
      <c r="U2350" s="464"/>
      <c r="V2350" s="464"/>
    </row>
    <row r="2351" spans="1:22">
      <c r="A2351" s="531"/>
      <c r="B2351" s="532"/>
      <c r="C2351" s="350"/>
      <c r="D2351" s="350"/>
      <c r="E2351" s="533"/>
      <c r="F2351" s="533"/>
      <c r="G2351" s="533"/>
      <c r="H2351" s="533"/>
      <c r="I2351" s="533"/>
      <c r="J2351" s="533"/>
      <c r="K2351" s="533"/>
      <c r="L2351" s="533"/>
      <c r="M2351" s="533"/>
      <c r="N2351" s="532"/>
      <c r="O2351" s="350"/>
      <c r="P2351" s="464"/>
      <c r="Q2351" s="464"/>
      <c r="R2351" s="464"/>
      <c r="S2351" s="464"/>
      <c r="T2351" s="464"/>
      <c r="U2351" s="464"/>
      <c r="V2351" s="464"/>
    </row>
    <row r="2352" spans="1:22">
      <c r="A2352" s="531"/>
      <c r="B2352" s="532"/>
      <c r="C2352" s="350"/>
      <c r="D2352" s="350"/>
      <c r="E2352" s="533"/>
      <c r="F2352" s="533"/>
      <c r="G2352" s="533"/>
      <c r="H2352" s="533"/>
      <c r="I2352" s="533"/>
      <c r="J2352" s="533"/>
      <c r="K2352" s="533"/>
      <c r="L2352" s="533"/>
      <c r="M2352" s="533"/>
      <c r="N2352" s="532"/>
      <c r="O2352" s="350"/>
      <c r="P2352" s="464"/>
      <c r="Q2352" s="464"/>
      <c r="R2352" s="464"/>
      <c r="S2352" s="464"/>
      <c r="T2352" s="464"/>
      <c r="U2352" s="464"/>
      <c r="V2352" s="464"/>
    </row>
    <row r="2353" spans="1:22">
      <c r="A2353" s="531"/>
      <c r="B2353" s="532"/>
      <c r="C2353" s="350"/>
      <c r="D2353" s="350"/>
      <c r="E2353" s="533"/>
      <c r="F2353" s="533"/>
      <c r="G2353" s="533"/>
      <c r="H2353" s="533"/>
      <c r="I2353" s="533"/>
      <c r="J2353" s="533"/>
      <c r="K2353" s="533"/>
      <c r="L2353" s="533"/>
      <c r="M2353" s="533"/>
      <c r="N2353" s="532"/>
      <c r="O2353" s="350"/>
      <c r="P2353" s="464"/>
      <c r="Q2353" s="464"/>
      <c r="R2353" s="464"/>
      <c r="S2353" s="464"/>
      <c r="T2353" s="464"/>
      <c r="U2353" s="464"/>
      <c r="V2353" s="464"/>
    </row>
    <row r="2354" spans="1:22">
      <c r="A2354" s="531"/>
      <c r="B2354" s="532"/>
      <c r="C2354" s="350"/>
      <c r="D2354" s="350"/>
      <c r="E2354" s="533"/>
      <c r="F2354" s="533"/>
      <c r="G2354" s="533"/>
      <c r="H2354" s="533"/>
      <c r="I2354" s="533"/>
      <c r="J2354" s="533"/>
      <c r="K2354" s="533"/>
      <c r="L2354" s="533"/>
      <c r="M2354" s="533"/>
      <c r="N2354" s="532"/>
      <c r="O2354" s="350"/>
      <c r="P2354" s="464"/>
      <c r="Q2354" s="464"/>
      <c r="R2354" s="464"/>
      <c r="S2354" s="464"/>
      <c r="T2354" s="464"/>
      <c r="U2354" s="464"/>
      <c r="V2354" s="464"/>
    </row>
    <row r="2355" spans="1:22">
      <c r="A2355" s="531"/>
      <c r="B2355" s="532"/>
      <c r="C2355" s="350"/>
      <c r="D2355" s="350"/>
      <c r="E2355" s="533"/>
      <c r="F2355" s="533"/>
      <c r="G2355" s="533"/>
      <c r="H2355" s="533"/>
      <c r="I2355" s="533"/>
      <c r="J2355" s="533"/>
      <c r="K2355" s="533"/>
      <c r="L2355" s="533"/>
      <c r="M2355" s="533"/>
      <c r="N2355" s="532"/>
      <c r="O2355" s="350"/>
      <c r="P2355" s="464"/>
      <c r="Q2355" s="464"/>
      <c r="R2355" s="464"/>
      <c r="S2355" s="464"/>
      <c r="T2355" s="464"/>
      <c r="U2355" s="464"/>
      <c r="V2355" s="464"/>
    </row>
    <row r="2356" spans="1:22">
      <c r="A2356" s="531"/>
      <c r="B2356" s="532"/>
      <c r="C2356" s="350"/>
      <c r="D2356" s="350"/>
      <c r="E2356" s="533"/>
      <c r="F2356" s="533"/>
      <c r="G2356" s="533"/>
      <c r="H2356" s="533"/>
      <c r="I2356" s="533"/>
      <c r="J2356" s="533"/>
      <c r="K2356" s="533"/>
      <c r="L2356" s="533"/>
      <c r="M2356" s="533"/>
      <c r="N2356" s="532"/>
      <c r="O2356" s="350"/>
      <c r="P2356" s="464"/>
      <c r="Q2356" s="464"/>
      <c r="R2356" s="464"/>
      <c r="S2356" s="464"/>
      <c r="T2356" s="464"/>
      <c r="U2356" s="464"/>
      <c r="V2356" s="464"/>
    </row>
    <row r="2357" spans="1:22">
      <c r="A2357" s="531"/>
      <c r="B2357" s="532"/>
      <c r="C2357" s="350"/>
      <c r="D2357" s="350"/>
      <c r="E2357" s="533"/>
      <c r="F2357" s="533"/>
      <c r="G2357" s="533"/>
      <c r="H2357" s="533"/>
      <c r="I2357" s="533"/>
      <c r="J2357" s="533"/>
      <c r="K2357" s="533"/>
      <c r="L2357" s="533"/>
      <c r="M2357" s="533"/>
      <c r="N2357" s="532"/>
      <c r="O2357" s="350"/>
      <c r="P2357" s="464"/>
      <c r="Q2357" s="464"/>
      <c r="R2357" s="464"/>
      <c r="S2357" s="464"/>
      <c r="T2357" s="464"/>
      <c r="U2357" s="464"/>
      <c r="V2357" s="464"/>
    </row>
    <row r="2358" spans="1:22">
      <c r="A2358" s="531"/>
      <c r="B2358" s="532"/>
      <c r="C2358" s="350"/>
      <c r="D2358" s="350"/>
      <c r="E2358" s="533"/>
      <c r="F2358" s="533"/>
      <c r="G2358" s="533"/>
      <c r="H2358" s="533"/>
      <c r="I2358" s="533"/>
      <c r="J2358" s="533"/>
      <c r="K2358" s="533"/>
      <c r="L2358" s="533"/>
      <c r="M2358" s="533"/>
      <c r="N2358" s="532"/>
      <c r="O2358" s="350"/>
      <c r="P2358" s="464"/>
      <c r="Q2358" s="464"/>
      <c r="R2358" s="464"/>
      <c r="S2358" s="464"/>
      <c r="T2358" s="464"/>
      <c r="U2358" s="464"/>
      <c r="V2358" s="464"/>
    </row>
    <row r="2359" spans="1:22">
      <c r="A2359" s="531"/>
      <c r="B2359" s="532"/>
      <c r="C2359" s="350"/>
      <c r="D2359" s="350"/>
      <c r="E2359" s="533"/>
      <c r="F2359" s="533"/>
      <c r="G2359" s="533"/>
      <c r="H2359" s="533"/>
      <c r="I2359" s="533"/>
      <c r="J2359" s="533"/>
      <c r="K2359" s="533"/>
      <c r="L2359" s="533"/>
      <c r="M2359" s="533"/>
      <c r="N2359" s="532"/>
      <c r="O2359" s="350"/>
      <c r="P2359" s="464"/>
      <c r="Q2359" s="464"/>
      <c r="R2359" s="464"/>
      <c r="S2359" s="464"/>
      <c r="T2359" s="464"/>
      <c r="U2359" s="464"/>
      <c r="V2359" s="464"/>
    </row>
    <row r="2360" spans="1:22">
      <c r="A2360" s="531"/>
      <c r="B2360" s="532"/>
      <c r="C2360" s="350"/>
      <c r="D2360" s="350"/>
      <c r="E2360" s="533"/>
      <c r="F2360" s="533"/>
      <c r="G2360" s="533"/>
      <c r="H2360" s="533"/>
      <c r="I2360" s="533"/>
      <c r="J2360" s="533"/>
      <c r="K2360" s="533"/>
      <c r="L2360" s="533"/>
      <c r="M2360" s="533"/>
      <c r="N2360" s="532"/>
      <c r="O2360" s="350"/>
      <c r="P2360" s="464"/>
      <c r="Q2360" s="464"/>
      <c r="R2360" s="464"/>
      <c r="S2360" s="464"/>
      <c r="T2360" s="464"/>
      <c r="U2360" s="464"/>
      <c r="V2360" s="464"/>
    </row>
    <row r="2361" spans="1:22">
      <c r="A2361" s="531"/>
      <c r="B2361" s="532"/>
      <c r="C2361" s="350"/>
      <c r="D2361" s="350"/>
      <c r="E2361" s="533"/>
      <c r="F2361" s="533"/>
      <c r="G2361" s="533"/>
      <c r="H2361" s="533"/>
      <c r="I2361" s="533"/>
      <c r="J2361" s="533"/>
      <c r="K2361" s="533"/>
      <c r="L2361" s="533"/>
      <c r="M2361" s="533"/>
      <c r="N2361" s="532"/>
      <c r="O2361" s="350"/>
      <c r="P2361" s="464"/>
      <c r="Q2361" s="464"/>
      <c r="R2361" s="464"/>
      <c r="S2361" s="464"/>
      <c r="T2361" s="464"/>
      <c r="U2361" s="464"/>
      <c r="V2361" s="464"/>
    </row>
    <row r="2362" spans="1:22">
      <c r="A2362" s="531"/>
      <c r="B2362" s="532"/>
      <c r="C2362" s="350"/>
      <c r="D2362" s="350"/>
      <c r="E2362" s="533"/>
      <c r="F2362" s="533"/>
      <c r="G2362" s="533"/>
      <c r="H2362" s="533"/>
      <c r="I2362" s="533"/>
      <c r="J2362" s="533"/>
      <c r="K2362" s="533"/>
      <c r="L2362" s="533"/>
      <c r="M2362" s="533"/>
      <c r="N2362" s="532"/>
      <c r="O2362" s="350"/>
      <c r="P2362" s="464"/>
      <c r="Q2362" s="464"/>
      <c r="R2362" s="464"/>
      <c r="S2362" s="464"/>
      <c r="T2362" s="464"/>
      <c r="U2362" s="464"/>
      <c r="V2362" s="464"/>
    </row>
    <row r="2363" spans="1:22">
      <c r="A2363" s="531"/>
      <c r="B2363" s="532"/>
      <c r="C2363" s="350"/>
      <c r="D2363" s="350"/>
      <c r="E2363" s="533"/>
      <c r="F2363" s="533"/>
      <c r="G2363" s="533"/>
      <c r="H2363" s="533"/>
      <c r="I2363" s="533"/>
      <c r="J2363" s="533"/>
      <c r="K2363" s="533"/>
      <c r="L2363" s="533"/>
      <c r="M2363" s="533"/>
      <c r="N2363" s="532"/>
      <c r="O2363" s="350"/>
      <c r="P2363" s="464"/>
      <c r="Q2363" s="464"/>
      <c r="R2363" s="464"/>
      <c r="S2363" s="464"/>
      <c r="T2363" s="464"/>
      <c r="U2363" s="464"/>
      <c r="V2363" s="464"/>
    </row>
    <row r="2364" spans="1:22">
      <c r="A2364" s="531"/>
      <c r="B2364" s="532"/>
      <c r="C2364" s="350"/>
      <c r="D2364" s="350"/>
      <c r="E2364" s="533"/>
      <c r="F2364" s="533"/>
      <c r="G2364" s="533"/>
      <c r="H2364" s="533"/>
      <c r="I2364" s="533"/>
      <c r="J2364" s="533"/>
      <c r="K2364" s="533"/>
      <c r="L2364" s="533"/>
      <c r="M2364" s="533"/>
      <c r="N2364" s="532"/>
      <c r="O2364" s="350"/>
      <c r="P2364" s="464"/>
      <c r="Q2364" s="464"/>
      <c r="R2364" s="464"/>
      <c r="S2364" s="464"/>
      <c r="T2364" s="464"/>
      <c r="U2364" s="464"/>
      <c r="V2364" s="464"/>
    </row>
    <row r="2365" spans="1:22">
      <c r="A2365" s="531"/>
      <c r="B2365" s="532"/>
      <c r="C2365" s="350"/>
      <c r="D2365" s="350"/>
      <c r="E2365" s="533"/>
      <c r="F2365" s="533"/>
      <c r="G2365" s="533"/>
      <c r="H2365" s="533"/>
      <c r="I2365" s="533"/>
      <c r="J2365" s="533"/>
      <c r="K2365" s="533"/>
      <c r="L2365" s="533"/>
      <c r="M2365" s="533"/>
      <c r="N2365" s="532"/>
      <c r="O2365" s="350"/>
      <c r="P2365" s="464"/>
      <c r="Q2365" s="464"/>
      <c r="R2365" s="464"/>
      <c r="S2365" s="464"/>
      <c r="T2365" s="464"/>
      <c r="U2365" s="464"/>
      <c r="V2365" s="464"/>
    </row>
    <row r="2366" spans="1:22">
      <c r="A2366" s="531"/>
      <c r="B2366" s="532"/>
      <c r="C2366" s="350"/>
      <c r="D2366" s="350"/>
      <c r="E2366" s="533"/>
      <c r="F2366" s="533"/>
      <c r="G2366" s="533"/>
      <c r="H2366" s="533"/>
      <c r="I2366" s="533"/>
      <c r="J2366" s="533"/>
      <c r="K2366" s="533"/>
      <c r="L2366" s="533"/>
      <c r="M2366" s="533"/>
      <c r="N2366" s="532"/>
      <c r="O2366" s="350"/>
      <c r="P2366" s="464"/>
      <c r="Q2366" s="464"/>
      <c r="R2366" s="464"/>
      <c r="S2366" s="464"/>
      <c r="T2366" s="464"/>
      <c r="U2366" s="464"/>
      <c r="V2366" s="464"/>
    </row>
    <row r="2367" spans="1:22">
      <c r="A2367" s="531"/>
      <c r="B2367" s="532"/>
      <c r="C2367" s="350"/>
      <c r="D2367" s="350"/>
      <c r="E2367" s="533"/>
      <c r="F2367" s="533"/>
      <c r="G2367" s="533"/>
      <c r="H2367" s="533"/>
      <c r="I2367" s="533"/>
      <c r="J2367" s="533"/>
      <c r="K2367" s="533"/>
      <c r="L2367" s="533"/>
      <c r="M2367" s="533"/>
      <c r="N2367" s="532"/>
      <c r="O2367" s="350"/>
      <c r="P2367" s="464"/>
      <c r="Q2367" s="464"/>
      <c r="R2367" s="464"/>
      <c r="S2367" s="464"/>
      <c r="T2367" s="464"/>
      <c r="U2367" s="464"/>
      <c r="V2367" s="464"/>
    </row>
    <row r="2368" spans="1:22">
      <c r="A2368" s="531"/>
      <c r="B2368" s="532"/>
      <c r="C2368" s="350"/>
      <c r="D2368" s="350"/>
      <c r="E2368" s="533"/>
      <c r="F2368" s="533"/>
      <c r="G2368" s="533"/>
      <c r="H2368" s="533"/>
      <c r="I2368" s="533"/>
      <c r="J2368" s="533"/>
      <c r="K2368" s="533"/>
      <c r="L2368" s="533"/>
      <c r="M2368" s="533"/>
      <c r="N2368" s="532"/>
      <c r="O2368" s="350"/>
      <c r="P2368" s="464"/>
      <c r="Q2368" s="464"/>
      <c r="R2368" s="464"/>
      <c r="S2368" s="464"/>
      <c r="T2368" s="464"/>
      <c r="U2368" s="464"/>
      <c r="V2368" s="464"/>
    </row>
    <row r="2369" spans="1:22">
      <c r="A2369" s="531"/>
      <c r="B2369" s="532"/>
      <c r="C2369" s="350"/>
      <c r="D2369" s="350"/>
      <c r="E2369" s="533"/>
      <c r="F2369" s="533"/>
      <c r="G2369" s="533"/>
      <c r="H2369" s="533"/>
      <c r="I2369" s="533"/>
      <c r="J2369" s="533"/>
      <c r="K2369" s="533"/>
      <c r="L2369" s="533"/>
      <c r="M2369" s="533"/>
      <c r="N2369" s="532"/>
      <c r="O2369" s="350"/>
      <c r="P2369" s="464"/>
      <c r="Q2369" s="464"/>
      <c r="R2369" s="464"/>
      <c r="S2369" s="464"/>
      <c r="T2369" s="464"/>
      <c r="U2369" s="464"/>
      <c r="V2369" s="464"/>
    </row>
    <row r="2370" spans="1:22">
      <c r="A2370" s="531"/>
      <c r="B2370" s="532"/>
      <c r="C2370" s="350"/>
      <c r="D2370" s="350"/>
      <c r="E2370" s="533"/>
      <c r="F2370" s="533"/>
      <c r="G2370" s="533"/>
      <c r="H2370" s="533"/>
      <c r="I2370" s="533"/>
      <c r="J2370" s="533"/>
      <c r="K2370" s="533"/>
      <c r="L2370" s="533"/>
      <c r="M2370" s="533"/>
      <c r="N2370" s="532"/>
      <c r="O2370" s="350"/>
      <c r="P2370" s="464"/>
      <c r="Q2370" s="464"/>
      <c r="R2370" s="464"/>
      <c r="S2370" s="464"/>
      <c r="T2370" s="464"/>
      <c r="U2370" s="464"/>
      <c r="V2370" s="464"/>
    </row>
    <row r="2371" spans="1:22">
      <c r="A2371" s="531"/>
      <c r="B2371" s="532"/>
      <c r="C2371" s="350"/>
      <c r="D2371" s="350"/>
      <c r="E2371" s="533"/>
      <c r="F2371" s="533"/>
      <c r="G2371" s="533"/>
      <c r="H2371" s="533"/>
      <c r="I2371" s="533"/>
      <c r="J2371" s="533"/>
      <c r="K2371" s="533"/>
      <c r="L2371" s="533"/>
      <c r="M2371" s="533"/>
      <c r="N2371" s="532"/>
      <c r="O2371" s="350"/>
      <c r="P2371" s="464"/>
      <c r="Q2371" s="464"/>
      <c r="R2371" s="464"/>
      <c r="S2371" s="464"/>
      <c r="T2371" s="464"/>
      <c r="U2371" s="464"/>
      <c r="V2371" s="464"/>
    </row>
    <row r="2372" spans="1:22">
      <c r="A2372" s="531"/>
      <c r="B2372" s="532"/>
      <c r="C2372" s="350"/>
      <c r="D2372" s="350"/>
      <c r="E2372" s="533"/>
      <c r="F2372" s="533"/>
      <c r="G2372" s="533"/>
      <c r="H2372" s="533"/>
      <c r="I2372" s="533"/>
      <c r="J2372" s="533"/>
      <c r="K2372" s="533"/>
      <c r="L2372" s="533"/>
      <c r="M2372" s="533"/>
      <c r="N2372" s="532"/>
      <c r="O2372" s="350"/>
      <c r="P2372" s="464"/>
      <c r="Q2372" s="464"/>
      <c r="R2372" s="464"/>
      <c r="S2372" s="464"/>
      <c r="T2372" s="464"/>
      <c r="U2372" s="464"/>
      <c r="V2372" s="464"/>
    </row>
    <row r="2373" spans="1:22">
      <c r="A2373" s="531"/>
      <c r="B2373" s="532"/>
      <c r="C2373" s="350"/>
      <c r="D2373" s="350"/>
      <c r="E2373" s="533"/>
      <c r="F2373" s="533"/>
      <c r="G2373" s="533"/>
      <c r="H2373" s="533"/>
      <c r="I2373" s="533"/>
      <c r="J2373" s="533"/>
      <c r="K2373" s="533"/>
      <c r="L2373" s="533"/>
      <c r="M2373" s="533"/>
      <c r="N2373" s="532"/>
      <c r="O2373" s="350"/>
      <c r="P2373" s="464"/>
      <c r="Q2373" s="464"/>
      <c r="R2373" s="464"/>
      <c r="S2373" s="464"/>
      <c r="T2373" s="464"/>
      <c r="U2373" s="464"/>
      <c r="V2373" s="464"/>
    </row>
    <row r="2374" spans="1:22">
      <c r="A2374" s="531"/>
      <c r="B2374" s="532"/>
      <c r="C2374" s="350"/>
      <c r="D2374" s="350"/>
      <c r="E2374" s="533"/>
      <c r="F2374" s="533"/>
      <c r="G2374" s="533"/>
      <c r="H2374" s="533"/>
      <c r="I2374" s="533"/>
      <c r="J2374" s="533"/>
      <c r="K2374" s="533"/>
      <c r="L2374" s="533"/>
      <c r="M2374" s="533"/>
      <c r="N2374" s="532"/>
      <c r="O2374" s="350"/>
      <c r="P2374" s="464"/>
      <c r="Q2374" s="464"/>
      <c r="R2374" s="464"/>
      <c r="S2374" s="464"/>
      <c r="T2374" s="464"/>
      <c r="U2374" s="464"/>
      <c r="V2374" s="464"/>
    </row>
    <row r="2375" spans="1:22">
      <c r="A2375" s="531"/>
      <c r="B2375" s="532"/>
      <c r="C2375" s="350"/>
      <c r="D2375" s="350"/>
      <c r="E2375" s="533"/>
      <c r="F2375" s="533"/>
      <c r="G2375" s="533"/>
      <c r="H2375" s="533"/>
      <c r="I2375" s="533"/>
      <c r="J2375" s="533"/>
      <c r="K2375" s="533"/>
      <c r="L2375" s="533"/>
      <c r="M2375" s="533"/>
      <c r="N2375" s="532"/>
      <c r="O2375" s="350"/>
      <c r="P2375" s="464"/>
      <c r="Q2375" s="464"/>
      <c r="R2375" s="464"/>
      <c r="S2375" s="464"/>
      <c r="T2375" s="464"/>
      <c r="U2375" s="464"/>
      <c r="V2375" s="464"/>
    </row>
    <row r="2376" spans="1:22">
      <c r="A2376" s="531"/>
      <c r="B2376" s="532"/>
      <c r="C2376" s="350"/>
      <c r="D2376" s="350"/>
      <c r="E2376" s="533"/>
      <c r="F2376" s="533"/>
      <c r="G2376" s="533"/>
      <c r="H2376" s="533"/>
      <c r="I2376" s="533"/>
      <c r="J2376" s="533"/>
      <c r="K2376" s="533"/>
      <c r="L2376" s="533"/>
      <c r="M2376" s="533"/>
      <c r="N2376" s="532"/>
      <c r="O2376" s="350"/>
      <c r="P2376" s="464"/>
      <c r="Q2376" s="464"/>
      <c r="R2376" s="464"/>
      <c r="S2376" s="464"/>
      <c r="T2376" s="464"/>
      <c r="U2376" s="464"/>
      <c r="V2376" s="464"/>
    </row>
    <row r="2377" spans="1:22">
      <c r="A2377" s="531"/>
      <c r="B2377" s="532"/>
      <c r="C2377" s="350"/>
      <c r="D2377" s="350"/>
      <c r="E2377" s="533"/>
      <c r="F2377" s="533"/>
      <c r="G2377" s="533"/>
      <c r="H2377" s="533"/>
      <c r="I2377" s="533"/>
      <c r="J2377" s="533"/>
      <c r="K2377" s="533"/>
      <c r="L2377" s="533"/>
      <c r="M2377" s="533"/>
      <c r="N2377" s="532"/>
      <c r="O2377" s="350"/>
      <c r="P2377" s="464"/>
      <c r="Q2377" s="464"/>
      <c r="R2377" s="464"/>
      <c r="S2377" s="464"/>
      <c r="T2377" s="464"/>
      <c r="U2377" s="464"/>
      <c r="V2377" s="464"/>
    </row>
    <row r="2378" spans="1:22">
      <c r="A2378" s="531"/>
      <c r="B2378" s="532"/>
      <c r="C2378" s="350"/>
      <c r="D2378" s="350"/>
      <c r="E2378" s="533"/>
      <c r="F2378" s="533"/>
      <c r="G2378" s="533"/>
      <c r="H2378" s="533"/>
      <c r="I2378" s="533"/>
      <c r="J2378" s="533"/>
      <c r="K2378" s="533"/>
      <c r="L2378" s="533"/>
      <c r="M2378" s="533"/>
      <c r="N2378" s="532"/>
      <c r="O2378" s="350"/>
      <c r="P2378" s="464"/>
      <c r="Q2378" s="464"/>
      <c r="R2378" s="464"/>
      <c r="S2378" s="464"/>
      <c r="T2378" s="464"/>
      <c r="U2378" s="464"/>
      <c r="V2378" s="464"/>
    </row>
    <row r="2379" spans="1:22">
      <c r="A2379" s="531"/>
      <c r="B2379" s="532"/>
      <c r="C2379" s="350"/>
      <c r="D2379" s="350"/>
      <c r="E2379" s="533"/>
      <c r="F2379" s="533"/>
      <c r="G2379" s="533"/>
      <c r="H2379" s="533"/>
      <c r="I2379" s="533"/>
      <c r="J2379" s="533"/>
      <c r="K2379" s="533"/>
      <c r="L2379" s="533"/>
      <c r="M2379" s="533"/>
      <c r="N2379" s="532"/>
      <c r="O2379" s="350"/>
      <c r="P2379" s="464"/>
      <c r="Q2379" s="464"/>
      <c r="R2379" s="464"/>
      <c r="S2379" s="464"/>
      <c r="T2379" s="464"/>
      <c r="U2379" s="464"/>
      <c r="V2379" s="464"/>
    </row>
    <row r="2380" spans="1:22">
      <c r="A2380" s="531"/>
      <c r="B2380" s="532"/>
      <c r="C2380" s="350"/>
      <c r="D2380" s="350"/>
      <c r="E2380" s="533"/>
      <c r="F2380" s="533"/>
      <c r="G2380" s="533"/>
      <c r="H2380" s="533"/>
      <c r="I2380" s="533"/>
      <c r="J2380" s="533"/>
      <c r="K2380" s="533"/>
      <c r="L2380" s="533"/>
      <c r="M2380" s="533"/>
      <c r="N2380" s="532"/>
      <c r="O2380" s="350"/>
      <c r="P2380" s="464"/>
      <c r="Q2380" s="464"/>
      <c r="R2380" s="464"/>
      <c r="S2380" s="464"/>
      <c r="T2380" s="464"/>
      <c r="U2380" s="464"/>
      <c r="V2380" s="464"/>
    </row>
    <row r="2381" spans="1:22">
      <c r="A2381" s="531"/>
      <c r="B2381" s="532"/>
      <c r="C2381" s="350"/>
      <c r="D2381" s="350"/>
      <c r="E2381" s="533"/>
      <c r="F2381" s="533"/>
      <c r="G2381" s="533"/>
      <c r="H2381" s="533"/>
      <c r="I2381" s="533"/>
      <c r="J2381" s="533"/>
      <c r="K2381" s="533"/>
      <c r="L2381" s="533"/>
      <c r="M2381" s="533"/>
      <c r="N2381" s="532"/>
      <c r="O2381" s="350"/>
      <c r="P2381" s="464"/>
      <c r="Q2381" s="464"/>
      <c r="R2381" s="464"/>
      <c r="S2381" s="464"/>
      <c r="T2381" s="464"/>
      <c r="U2381" s="464"/>
      <c r="V2381" s="464"/>
    </row>
    <row r="2382" spans="1:22">
      <c r="A2382" s="531"/>
      <c r="B2382" s="532"/>
      <c r="C2382" s="350"/>
      <c r="D2382" s="350"/>
      <c r="E2382" s="533"/>
      <c r="F2382" s="533"/>
      <c r="G2382" s="533"/>
      <c r="H2382" s="533"/>
      <c r="I2382" s="533"/>
      <c r="J2382" s="533"/>
      <c r="K2382" s="533"/>
      <c r="L2382" s="533"/>
      <c r="M2382" s="533"/>
      <c r="N2382" s="532"/>
      <c r="O2382" s="350"/>
      <c r="P2382" s="464"/>
      <c r="Q2382" s="464"/>
      <c r="R2382" s="464"/>
      <c r="S2382" s="464"/>
      <c r="T2382" s="464"/>
      <c r="U2382" s="464"/>
      <c r="V2382" s="464"/>
    </row>
    <row r="2383" spans="1:22">
      <c r="A2383" s="531"/>
      <c r="B2383" s="532"/>
      <c r="C2383" s="350"/>
      <c r="D2383" s="350"/>
      <c r="E2383" s="533"/>
      <c r="F2383" s="533"/>
      <c r="G2383" s="533"/>
      <c r="H2383" s="533"/>
      <c r="I2383" s="533"/>
      <c r="J2383" s="533"/>
      <c r="K2383" s="533"/>
      <c r="L2383" s="533"/>
      <c r="M2383" s="533"/>
      <c r="N2383" s="532"/>
      <c r="O2383" s="350"/>
      <c r="P2383" s="464"/>
      <c r="Q2383" s="464"/>
      <c r="R2383" s="464"/>
      <c r="S2383" s="464"/>
      <c r="T2383" s="464"/>
      <c r="U2383" s="464"/>
      <c r="V2383" s="464"/>
    </row>
    <row r="2384" spans="1:22">
      <c r="A2384" s="531"/>
      <c r="B2384" s="532"/>
      <c r="C2384" s="350"/>
      <c r="D2384" s="350"/>
      <c r="E2384" s="533"/>
      <c r="F2384" s="533"/>
      <c r="G2384" s="533"/>
      <c r="H2384" s="533"/>
      <c r="I2384" s="533"/>
      <c r="J2384" s="533"/>
      <c r="K2384" s="533"/>
      <c r="L2384" s="533"/>
      <c r="M2384" s="533"/>
      <c r="N2384" s="532"/>
      <c r="O2384" s="350"/>
      <c r="P2384" s="464"/>
      <c r="Q2384" s="464"/>
      <c r="R2384" s="464"/>
      <c r="S2384" s="464"/>
      <c r="T2384" s="464"/>
      <c r="U2384" s="464"/>
      <c r="V2384" s="464"/>
    </row>
    <row r="2385" spans="1:22">
      <c r="A2385" s="531"/>
      <c r="B2385" s="532"/>
      <c r="C2385" s="350"/>
      <c r="D2385" s="350"/>
      <c r="E2385" s="533"/>
      <c r="F2385" s="533"/>
      <c r="G2385" s="533"/>
      <c r="H2385" s="533"/>
      <c r="I2385" s="533"/>
      <c r="J2385" s="533"/>
      <c r="K2385" s="533"/>
      <c r="L2385" s="533"/>
      <c r="M2385" s="533"/>
      <c r="N2385" s="532"/>
      <c r="O2385" s="350"/>
      <c r="P2385" s="464"/>
      <c r="Q2385" s="464"/>
      <c r="R2385" s="464"/>
      <c r="S2385" s="464"/>
      <c r="T2385" s="464"/>
      <c r="U2385" s="464"/>
      <c r="V2385" s="464"/>
    </row>
    <row r="2386" spans="1:22">
      <c r="A2386" s="531"/>
      <c r="B2386" s="532"/>
      <c r="C2386" s="350"/>
      <c r="D2386" s="350"/>
      <c r="E2386" s="533"/>
      <c r="F2386" s="533"/>
      <c r="G2386" s="533"/>
      <c r="H2386" s="533"/>
      <c r="I2386" s="533"/>
      <c r="J2386" s="533"/>
      <c r="K2386" s="533"/>
      <c r="L2386" s="533"/>
      <c r="M2386" s="533"/>
      <c r="N2386" s="532"/>
      <c r="O2386" s="350"/>
      <c r="P2386" s="464"/>
      <c r="Q2386" s="464"/>
      <c r="R2386" s="464"/>
      <c r="S2386" s="464"/>
      <c r="T2386" s="464"/>
      <c r="U2386" s="464"/>
      <c r="V2386" s="464"/>
    </row>
    <row r="2387" spans="1:22">
      <c r="A2387" s="531"/>
      <c r="B2387" s="532"/>
      <c r="C2387" s="350"/>
      <c r="D2387" s="350"/>
      <c r="E2387" s="533"/>
      <c r="F2387" s="533"/>
      <c r="G2387" s="533"/>
      <c r="H2387" s="533"/>
      <c r="I2387" s="533"/>
      <c r="J2387" s="533"/>
      <c r="K2387" s="533"/>
      <c r="L2387" s="533"/>
      <c r="M2387" s="533"/>
      <c r="N2387" s="532"/>
      <c r="O2387" s="350"/>
      <c r="P2387" s="464"/>
      <c r="Q2387" s="464"/>
      <c r="R2387" s="464"/>
      <c r="S2387" s="464"/>
      <c r="T2387" s="464"/>
      <c r="U2387" s="464"/>
      <c r="V2387" s="464"/>
    </row>
    <row r="2388" spans="1:22">
      <c r="A2388" s="531"/>
      <c r="B2388" s="532"/>
      <c r="C2388" s="350"/>
      <c r="D2388" s="350"/>
      <c r="E2388" s="533"/>
      <c r="F2388" s="533"/>
      <c r="G2388" s="533"/>
      <c r="H2388" s="533"/>
      <c r="I2388" s="533"/>
      <c r="J2388" s="533"/>
      <c r="K2388" s="533"/>
      <c r="L2388" s="533"/>
      <c r="M2388" s="533"/>
      <c r="N2388" s="532"/>
      <c r="O2388" s="350"/>
      <c r="P2388" s="464"/>
      <c r="Q2388" s="464"/>
      <c r="R2388" s="464"/>
      <c r="S2388" s="464"/>
      <c r="T2388" s="464"/>
      <c r="U2388" s="464"/>
      <c r="V2388" s="464"/>
    </row>
    <row r="2389" spans="1:22">
      <c r="A2389" s="531"/>
      <c r="B2389" s="532"/>
      <c r="C2389" s="350"/>
      <c r="D2389" s="350"/>
      <c r="E2389" s="533"/>
      <c r="F2389" s="533"/>
      <c r="G2389" s="533"/>
      <c r="H2389" s="533"/>
      <c r="I2389" s="533"/>
      <c r="J2389" s="533"/>
      <c r="K2389" s="533"/>
      <c r="L2389" s="533"/>
      <c r="M2389" s="533"/>
      <c r="N2389" s="532"/>
      <c r="O2389" s="350"/>
      <c r="P2389" s="464"/>
      <c r="Q2389" s="464"/>
      <c r="R2389" s="464"/>
      <c r="S2389" s="464"/>
      <c r="T2389" s="464"/>
      <c r="U2389" s="464"/>
      <c r="V2389" s="464"/>
    </row>
    <row r="2390" spans="1:22">
      <c r="A2390" s="531"/>
      <c r="B2390" s="532"/>
      <c r="C2390" s="350"/>
      <c r="D2390" s="350"/>
      <c r="E2390" s="533"/>
      <c r="F2390" s="533"/>
      <c r="G2390" s="533"/>
      <c r="H2390" s="533"/>
      <c r="I2390" s="533"/>
      <c r="J2390" s="533"/>
      <c r="K2390" s="533"/>
      <c r="L2390" s="533"/>
      <c r="M2390" s="533"/>
      <c r="N2390" s="532"/>
      <c r="O2390" s="350"/>
      <c r="P2390" s="464"/>
      <c r="Q2390" s="464"/>
      <c r="R2390" s="464"/>
      <c r="S2390" s="464"/>
      <c r="T2390" s="464"/>
      <c r="U2390" s="464"/>
      <c r="V2390" s="464"/>
    </row>
    <row r="2391" spans="1:22">
      <c r="A2391" s="531"/>
      <c r="B2391" s="532"/>
      <c r="C2391" s="350"/>
      <c r="D2391" s="350"/>
      <c r="E2391" s="533"/>
      <c r="F2391" s="533"/>
      <c r="G2391" s="533"/>
      <c r="H2391" s="533"/>
      <c r="I2391" s="533"/>
      <c r="J2391" s="533"/>
      <c r="K2391" s="533"/>
      <c r="L2391" s="533"/>
      <c r="M2391" s="533"/>
      <c r="N2391" s="532"/>
      <c r="O2391" s="350"/>
      <c r="P2391" s="464"/>
      <c r="Q2391" s="464"/>
      <c r="R2391" s="464"/>
      <c r="S2391" s="464"/>
      <c r="T2391" s="464"/>
      <c r="U2391" s="464"/>
      <c r="V2391" s="464"/>
    </row>
    <row r="2392" spans="1:22">
      <c r="A2392" s="531"/>
      <c r="B2392" s="532"/>
      <c r="C2392" s="350"/>
      <c r="D2392" s="350"/>
      <c r="E2392" s="533"/>
      <c r="F2392" s="533"/>
      <c r="G2392" s="533"/>
      <c r="H2392" s="533"/>
      <c r="I2392" s="533"/>
      <c r="J2392" s="533"/>
      <c r="K2392" s="533"/>
      <c r="L2392" s="533"/>
      <c r="M2392" s="533"/>
      <c r="N2392" s="532"/>
      <c r="O2392" s="350"/>
      <c r="P2392" s="464"/>
      <c r="Q2392" s="464"/>
      <c r="R2392" s="464"/>
      <c r="S2392" s="464"/>
      <c r="T2392" s="464"/>
      <c r="U2392" s="464"/>
      <c r="V2392" s="464"/>
    </row>
    <row r="2393" spans="1:22">
      <c r="A2393" s="531"/>
      <c r="B2393" s="532"/>
      <c r="C2393" s="350"/>
      <c r="D2393" s="350"/>
      <c r="E2393" s="533"/>
      <c r="F2393" s="533"/>
      <c r="G2393" s="533"/>
      <c r="H2393" s="533"/>
      <c r="I2393" s="533"/>
      <c r="J2393" s="533"/>
      <c r="K2393" s="533"/>
      <c r="L2393" s="533"/>
      <c r="M2393" s="533"/>
      <c r="N2393" s="532"/>
      <c r="O2393" s="350"/>
      <c r="P2393" s="464"/>
      <c r="Q2393" s="464"/>
      <c r="R2393" s="464"/>
      <c r="S2393" s="464"/>
      <c r="T2393" s="464"/>
      <c r="U2393" s="464"/>
      <c r="V2393" s="464"/>
    </row>
    <row r="2394" spans="1:22">
      <c r="A2394" s="531"/>
      <c r="B2394" s="532"/>
      <c r="C2394" s="350"/>
      <c r="D2394" s="350"/>
      <c r="E2394" s="533"/>
      <c r="F2394" s="533"/>
      <c r="G2394" s="533"/>
      <c r="H2394" s="533"/>
      <c r="I2394" s="533"/>
      <c r="J2394" s="533"/>
      <c r="K2394" s="533"/>
      <c r="L2394" s="533"/>
      <c r="M2394" s="533"/>
      <c r="N2394" s="532"/>
      <c r="O2394" s="350"/>
      <c r="P2394" s="464"/>
      <c r="Q2394" s="464"/>
      <c r="R2394" s="464"/>
      <c r="S2394" s="464"/>
      <c r="T2394" s="464"/>
      <c r="U2394" s="464"/>
      <c r="V2394" s="464"/>
    </row>
    <row r="2395" spans="1:22">
      <c r="A2395" s="531"/>
      <c r="B2395" s="532"/>
      <c r="C2395" s="350"/>
      <c r="D2395" s="350"/>
      <c r="E2395" s="533"/>
      <c r="F2395" s="533"/>
      <c r="G2395" s="533"/>
      <c r="H2395" s="533"/>
      <c r="I2395" s="533"/>
      <c r="J2395" s="533"/>
      <c r="K2395" s="533"/>
      <c r="L2395" s="533"/>
      <c r="M2395" s="533"/>
      <c r="N2395" s="532"/>
      <c r="O2395" s="350"/>
      <c r="P2395" s="464"/>
      <c r="Q2395" s="464"/>
      <c r="R2395" s="464"/>
      <c r="S2395" s="464"/>
      <c r="T2395" s="464"/>
      <c r="U2395" s="464"/>
      <c r="V2395" s="464"/>
    </row>
    <row r="2396" spans="1:22">
      <c r="A2396" s="531"/>
      <c r="B2396" s="532"/>
      <c r="C2396" s="350"/>
      <c r="D2396" s="350"/>
      <c r="E2396" s="533"/>
      <c r="F2396" s="533"/>
      <c r="G2396" s="533"/>
      <c r="H2396" s="533"/>
      <c r="I2396" s="533"/>
      <c r="J2396" s="533"/>
      <c r="K2396" s="533"/>
      <c r="L2396" s="533"/>
      <c r="M2396" s="533"/>
      <c r="N2396" s="532"/>
      <c r="O2396" s="350"/>
      <c r="P2396" s="464"/>
      <c r="Q2396" s="464"/>
      <c r="R2396" s="464"/>
      <c r="S2396" s="464"/>
      <c r="T2396" s="464"/>
      <c r="U2396" s="464"/>
      <c r="V2396" s="464"/>
    </row>
    <row r="2397" spans="1:22">
      <c r="A2397" s="531"/>
      <c r="B2397" s="532"/>
      <c r="C2397" s="350"/>
      <c r="D2397" s="350"/>
      <c r="E2397" s="533"/>
      <c r="F2397" s="533"/>
      <c r="G2397" s="533"/>
      <c r="H2397" s="533"/>
      <c r="I2397" s="533"/>
      <c r="J2397" s="533"/>
      <c r="K2397" s="533"/>
      <c r="L2397" s="533"/>
      <c r="M2397" s="533"/>
      <c r="N2397" s="532"/>
      <c r="O2397" s="350"/>
      <c r="P2397" s="464"/>
      <c r="Q2397" s="464"/>
      <c r="R2397" s="464"/>
      <c r="S2397" s="464"/>
      <c r="T2397" s="464"/>
      <c r="U2397" s="464"/>
      <c r="V2397" s="464"/>
    </row>
    <row r="2398" spans="1:22">
      <c r="A2398" s="531"/>
      <c r="B2398" s="532"/>
      <c r="C2398" s="350"/>
      <c r="D2398" s="350"/>
      <c r="E2398" s="533"/>
      <c r="F2398" s="533"/>
      <c r="G2398" s="533"/>
      <c r="H2398" s="533"/>
      <c r="I2398" s="533"/>
      <c r="J2398" s="533"/>
      <c r="K2398" s="533"/>
      <c r="L2398" s="533"/>
      <c r="M2398" s="533"/>
      <c r="N2398" s="532"/>
      <c r="O2398" s="350"/>
      <c r="P2398" s="464"/>
      <c r="Q2398" s="464"/>
      <c r="R2398" s="464"/>
      <c r="S2398" s="464"/>
      <c r="T2398" s="464"/>
      <c r="U2398" s="464"/>
      <c r="V2398" s="464"/>
    </row>
    <row r="2399" spans="1:22">
      <c r="A2399" s="531"/>
      <c r="B2399" s="532"/>
      <c r="C2399" s="350"/>
      <c r="D2399" s="350"/>
      <c r="E2399" s="533"/>
      <c r="F2399" s="533"/>
      <c r="G2399" s="533"/>
      <c r="H2399" s="533"/>
      <c r="I2399" s="533"/>
      <c r="J2399" s="533"/>
      <c r="K2399" s="533"/>
      <c r="L2399" s="533"/>
      <c r="M2399" s="533"/>
      <c r="N2399" s="532"/>
      <c r="O2399" s="350"/>
      <c r="P2399" s="464"/>
      <c r="Q2399" s="464"/>
      <c r="R2399" s="464"/>
      <c r="S2399" s="464"/>
      <c r="T2399" s="464"/>
      <c r="U2399" s="464"/>
      <c r="V2399" s="464"/>
    </row>
    <row r="2400" spans="1:22">
      <c r="A2400" s="531"/>
      <c r="B2400" s="532"/>
      <c r="C2400" s="350"/>
      <c r="D2400" s="350"/>
      <c r="E2400" s="533"/>
      <c r="F2400" s="533"/>
      <c r="G2400" s="533"/>
      <c r="H2400" s="533"/>
      <c r="I2400" s="533"/>
      <c r="J2400" s="533"/>
      <c r="K2400" s="533"/>
      <c r="L2400" s="533"/>
      <c r="M2400" s="533"/>
      <c r="N2400" s="532"/>
      <c r="O2400" s="350"/>
      <c r="P2400" s="464"/>
      <c r="Q2400" s="464"/>
      <c r="R2400" s="464"/>
      <c r="S2400" s="464"/>
      <c r="T2400" s="464"/>
      <c r="U2400" s="464"/>
      <c r="V2400" s="464"/>
    </row>
    <row r="2401" spans="1:22">
      <c r="A2401" s="531"/>
      <c r="B2401" s="532"/>
      <c r="C2401" s="350"/>
      <c r="D2401" s="350"/>
      <c r="E2401" s="533"/>
      <c r="F2401" s="533"/>
      <c r="G2401" s="533"/>
      <c r="H2401" s="533"/>
      <c r="I2401" s="533"/>
      <c r="J2401" s="533"/>
      <c r="K2401" s="533"/>
      <c r="L2401" s="533"/>
      <c r="M2401" s="533"/>
      <c r="N2401" s="532"/>
      <c r="O2401" s="350"/>
      <c r="P2401" s="464"/>
      <c r="Q2401" s="464"/>
      <c r="R2401" s="464"/>
      <c r="S2401" s="464"/>
      <c r="T2401" s="464"/>
      <c r="U2401" s="464"/>
      <c r="V2401" s="464"/>
    </row>
    <row r="2402" spans="1:22">
      <c r="A2402" s="531"/>
      <c r="B2402" s="532"/>
      <c r="C2402" s="350"/>
      <c r="D2402" s="350"/>
      <c r="E2402" s="533"/>
      <c r="F2402" s="533"/>
      <c r="G2402" s="533"/>
      <c r="H2402" s="533"/>
      <c r="I2402" s="533"/>
      <c r="J2402" s="533"/>
      <c r="K2402" s="533"/>
      <c r="L2402" s="533"/>
      <c r="M2402" s="533"/>
      <c r="N2402" s="532"/>
      <c r="O2402" s="350"/>
      <c r="P2402" s="464"/>
      <c r="Q2402" s="464"/>
      <c r="R2402" s="464"/>
      <c r="S2402" s="464"/>
      <c r="T2402" s="464"/>
      <c r="U2402" s="464"/>
      <c r="V2402" s="464"/>
    </row>
    <row r="2403" spans="1:22">
      <c r="A2403" s="531"/>
      <c r="B2403" s="532"/>
      <c r="C2403" s="350"/>
      <c r="D2403" s="350"/>
      <c r="E2403" s="533"/>
      <c r="F2403" s="533"/>
      <c r="G2403" s="533"/>
      <c r="H2403" s="533"/>
      <c r="I2403" s="533"/>
      <c r="J2403" s="533"/>
      <c r="K2403" s="533"/>
      <c r="L2403" s="533"/>
      <c r="M2403" s="533"/>
      <c r="N2403" s="532"/>
      <c r="O2403" s="350"/>
      <c r="P2403" s="464"/>
      <c r="Q2403" s="464"/>
      <c r="R2403" s="464"/>
      <c r="S2403" s="464"/>
      <c r="T2403" s="464"/>
      <c r="U2403" s="464"/>
      <c r="V2403" s="464"/>
    </row>
    <row r="2404" spans="1:22">
      <c r="A2404" s="531"/>
      <c r="B2404" s="532"/>
      <c r="C2404" s="350"/>
      <c r="D2404" s="350"/>
      <c r="E2404" s="533"/>
      <c r="F2404" s="533"/>
      <c r="G2404" s="533"/>
      <c r="H2404" s="533"/>
      <c r="I2404" s="533"/>
      <c r="J2404" s="533"/>
      <c r="K2404" s="533"/>
      <c r="L2404" s="533"/>
      <c r="M2404" s="533"/>
      <c r="N2404" s="532"/>
      <c r="O2404" s="350"/>
      <c r="P2404" s="464"/>
      <c r="Q2404" s="464"/>
      <c r="R2404" s="464"/>
      <c r="S2404" s="464"/>
      <c r="T2404" s="464"/>
      <c r="U2404" s="464"/>
      <c r="V2404" s="464"/>
    </row>
    <row r="2405" spans="1:22">
      <c r="A2405" s="531"/>
      <c r="B2405" s="532"/>
      <c r="C2405" s="350"/>
      <c r="D2405" s="350"/>
      <c r="E2405" s="533"/>
      <c r="F2405" s="533"/>
      <c r="G2405" s="533"/>
      <c r="H2405" s="533"/>
      <c r="I2405" s="533"/>
      <c r="J2405" s="533"/>
      <c r="K2405" s="533"/>
      <c r="L2405" s="533"/>
      <c r="M2405" s="533"/>
      <c r="N2405" s="532"/>
      <c r="O2405" s="350"/>
      <c r="P2405" s="464"/>
      <c r="Q2405" s="464"/>
      <c r="R2405" s="464"/>
      <c r="S2405" s="464"/>
      <c r="T2405" s="464"/>
      <c r="U2405" s="464"/>
      <c r="V2405" s="464"/>
    </row>
    <row r="2406" spans="1:22">
      <c r="A2406" s="531"/>
      <c r="B2406" s="532"/>
      <c r="C2406" s="350"/>
      <c r="D2406" s="350"/>
      <c r="E2406" s="533"/>
      <c r="F2406" s="533"/>
      <c r="G2406" s="533"/>
      <c r="H2406" s="533"/>
      <c r="I2406" s="533"/>
      <c r="J2406" s="533"/>
      <c r="K2406" s="533"/>
      <c r="L2406" s="533"/>
      <c r="M2406" s="533"/>
      <c r="N2406" s="532"/>
      <c r="O2406" s="350"/>
      <c r="P2406" s="464"/>
      <c r="Q2406" s="464"/>
      <c r="R2406" s="464"/>
      <c r="S2406" s="464"/>
      <c r="T2406" s="464"/>
      <c r="U2406" s="464"/>
      <c r="V2406" s="464"/>
    </row>
    <row r="2407" spans="1:22">
      <c r="A2407" s="531"/>
      <c r="B2407" s="532"/>
      <c r="C2407" s="350"/>
      <c r="D2407" s="350"/>
      <c r="E2407" s="533"/>
      <c r="F2407" s="533"/>
      <c r="G2407" s="533"/>
      <c r="H2407" s="533"/>
      <c r="I2407" s="533"/>
      <c r="J2407" s="533"/>
      <c r="K2407" s="533"/>
      <c r="L2407" s="533"/>
      <c r="M2407" s="533"/>
      <c r="N2407" s="532"/>
      <c r="O2407" s="350"/>
      <c r="P2407" s="464"/>
      <c r="Q2407" s="464"/>
      <c r="R2407" s="464"/>
      <c r="S2407" s="464"/>
      <c r="T2407" s="464"/>
      <c r="U2407" s="464"/>
      <c r="V2407" s="464"/>
    </row>
    <row r="2408" spans="1:22">
      <c r="A2408" s="531"/>
      <c r="B2408" s="532"/>
      <c r="C2408" s="350"/>
      <c r="D2408" s="350"/>
      <c r="E2408" s="533"/>
      <c r="F2408" s="533"/>
      <c r="G2408" s="533"/>
      <c r="H2408" s="533"/>
      <c r="I2408" s="533"/>
      <c r="J2408" s="533"/>
      <c r="K2408" s="533"/>
      <c r="L2408" s="533"/>
      <c r="M2408" s="533"/>
      <c r="N2408" s="532"/>
      <c r="O2408" s="350"/>
      <c r="P2408" s="464"/>
      <c r="Q2408" s="464"/>
      <c r="R2408" s="464"/>
      <c r="S2408" s="464"/>
      <c r="T2408" s="464"/>
      <c r="U2408" s="464"/>
      <c r="V2408" s="464"/>
    </row>
    <row r="2409" spans="1:22">
      <c r="A2409" s="531"/>
      <c r="B2409" s="532"/>
      <c r="C2409" s="350"/>
      <c r="D2409" s="350"/>
      <c r="E2409" s="533"/>
      <c r="F2409" s="533"/>
      <c r="G2409" s="533"/>
      <c r="H2409" s="533"/>
      <c r="I2409" s="533"/>
      <c r="J2409" s="533"/>
      <c r="K2409" s="533"/>
      <c r="L2409" s="533"/>
      <c r="M2409" s="533"/>
      <c r="N2409" s="532"/>
      <c r="O2409" s="350"/>
      <c r="P2409" s="464"/>
      <c r="Q2409" s="464"/>
      <c r="R2409" s="464"/>
      <c r="S2409" s="464"/>
      <c r="T2409" s="464"/>
      <c r="U2409" s="464"/>
      <c r="V2409" s="464"/>
    </row>
    <row r="2410" spans="1:22">
      <c r="A2410" s="531"/>
      <c r="B2410" s="532"/>
      <c r="C2410" s="350"/>
      <c r="D2410" s="350"/>
      <c r="E2410" s="533"/>
      <c r="F2410" s="533"/>
      <c r="G2410" s="533"/>
      <c r="H2410" s="533"/>
      <c r="I2410" s="533"/>
      <c r="J2410" s="533"/>
      <c r="K2410" s="533"/>
      <c r="L2410" s="533"/>
      <c r="M2410" s="533"/>
      <c r="N2410" s="532"/>
      <c r="O2410" s="350"/>
      <c r="P2410" s="464"/>
      <c r="Q2410" s="464"/>
      <c r="R2410" s="464"/>
      <c r="S2410" s="464"/>
      <c r="T2410" s="464"/>
      <c r="U2410" s="464"/>
      <c r="V2410" s="464"/>
    </row>
    <row r="2411" spans="1:22">
      <c r="A2411" s="531"/>
      <c r="B2411" s="532"/>
      <c r="C2411" s="350"/>
      <c r="D2411" s="350"/>
      <c r="E2411" s="533"/>
      <c r="F2411" s="533"/>
      <c r="G2411" s="533"/>
      <c r="H2411" s="533"/>
      <c r="I2411" s="533"/>
      <c r="J2411" s="533"/>
      <c r="K2411" s="533"/>
      <c r="L2411" s="533"/>
      <c r="M2411" s="533"/>
      <c r="N2411" s="532"/>
      <c r="O2411" s="350"/>
      <c r="P2411" s="464"/>
      <c r="Q2411" s="464"/>
      <c r="R2411" s="464"/>
      <c r="S2411" s="464"/>
      <c r="T2411" s="464"/>
      <c r="U2411" s="464"/>
      <c r="V2411" s="464"/>
    </row>
    <row r="2412" spans="1:22">
      <c r="A2412" s="531"/>
      <c r="B2412" s="532"/>
      <c r="C2412" s="350"/>
      <c r="D2412" s="350"/>
      <c r="E2412" s="533"/>
      <c r="F2412" s="533"/>
      <c r="G2412" s="533"/>
      <c r="H2412" s="533"/>
      <c r="I2412" s="533"/>
      <c r="J2412" s="533"/>
      <c r="K2412" s="533"/>
      <c r="L2412" s="533"/>
      <c r="M2412" s="533"/>
      <c r="N2412" s="532"/>
      <c r="O2412" s="350"/>
      <c r="P2412" s="464"/>
      <c r="Q2412" s="464"/>
      <c r="R2412" s="464"/>
      <c r="S2412" s="464"/>
      <c r="T2412" s="464"/>
      <c r="U2412" s="464"/>
      <c r="V2412" s="464"/>
    </row>
    <row r="2413" spans="1:22">
      <c r="A2413" s="531"/>
      <c r="B2413" s="532"/>
      <c r="C2413" s="350"/>
      <c r="D2413" s="350"/>
      <c r="E2413" s="533"/>
      <c r="F2413" s="533"/>
      <c r="G2413" s="533"/>
      <c r="H2413" s="533"/>
      <c r="I2413" s="533"/>
      <c r="J2413" s="533"/>
      <c r="K2413" s="533"/>
      <c r="L2413" s="533"/>
      <c r="M2413" s="533"/>
      <c r="N2413" s="532"/>
      <c r="O2413" s="350"/>
      <c r="P2413" s="464"/>
      <c r="Q2413" s="464"/>
      <c r="R2413" s="464"/>
      <c r="S2413" s="464"/>
      <c r="T2413" s="464"/>
      <c r="U2413" s="464"/>
      <c r="V2413" s="464"/>
    </row>
    <row r="2414" spans="1:22">
      <c r="A2414" s="531"/>
      <c r="B2414" s="532"/>
      <c r="C2414" s="350"/>
      <c r="D2414" s="350"/>
      <c r="E2414" s="533"/>
      <c r="F2414" s="533"/>
      <c r="G2414" s="533"/>
      <c r="H2414" s="533"/>
      <c r="I2414" s="533"/>
      <c r="J2414" s="533"/>
      <c r="K2414" s="533"/>
      <c r="L2414" s="533"/>
      <c r="M2414" s="533"/>
      <c r="N2414" s="532"/>
      <c r="O2414" s="350"/>
      <c r="P2414" s="464"/>
      <c r="Q2414" s="464"/>
      <c r="R2414" s="464"/>
      <c r="S2414" s="464"/>
      <c r="T2414" s="464"/>
      <c r="U2414" s="464"/>
      <c r="V2414" s="464"/>
    </row>
    <row r="2415" spans="1:22">
      <c r="A2415" s="531"/>
      <c r="B2415" s="532"/>
      <c r="C2415" s="350"/>
      <c r="D2415" s="350"/>
      <c r="E2415" s="533"/>
      <c r="F2415" s="533"/>
      <c r="G2415" s="533"/>
      <c r="H2415" s="533"/>
      <c r="I2415" s="533"/>
      <c r="J2415" s="533"/>
      <c r="K2415" s="533"/>
      <c r="L2415" s="533"/>
      <c r="M2415" s="533"/>
      <c r="N2415" s="532"/>
      <c r="O2415" s="350"/>
      <c r="P2415" s="464"/>
      <c r="Q2415" s="464"/>
      <c r="R2415" s="464"/>
      <c r="S2415" s="464"/>
      <c r="T2415" s="464"/>
      <c r="U2415" s="464"/>
      <c r="V2415" s="464"/>
    </row>
    <row r="2416" spans="1:22">
      <c r="A2416" s="531"/>
      <c r="B2416" s="532"/>
      <c r="C2416" s="350"/>
      <c r="D2416" s="350"/>
      <c r="E2416" s="533"/>
      <c r="F2416" s="533"/>
      <c r="G2416" s="533"/>
      <c r="H2416" s="533"/>
      <c r="I2416" s="533"/>
      <c r="J2416" s="533"/>
      <c r="K2416" s="533"/>
      <c r="L2416" s="533"/>
      <c r="M2416" s="533"/>
      <c r="N2416" s="532"/>
      <c r="O2416" s="350"/>
      <c r="P2416" s="464"/>
      <c r="Q2416" s="464"/>
      <c r="R2416" s="464"/>
      <c r="S2416" s="464"/>
      <c r="T2416" s="464"/>
      <c r="U2416" s="464"/>
      <c r="V2416" s="464"/>
    </row>
    <row r="2417" spans="1:22">
      <c r="A2417" s="531"/>
      <c r="B2417" s="532"/>
      <c r="C2417" s="350"/>
      <c r="D2417" s="350"/>
      <c r="E2417" s="533"/>
      <c r="F2417" s="533"/>
      <c r="G2417" s="533"/>
      <c r="H2417" s="533"/>
      <c r="I2417" s="533"/>
      <c r="J2417" s="533"/>
      <c r="K2417" s="533"/>
      <c r="L2417" s="533"/>
      <c r="M2417" s="533"/>
      <c r="N2417" s="532"/>
      <c r="O2417" s="350"/>
      <c r="P2417" s="464"/>
      <c r="Q2417" s="464"/>
      <c r="R2417" s="464"/>
      <c r="S2417" s="464"/>
      <c r="T2417" s="464"/>
      <c r="U2417" s="464"/>
      <c r="V2417" s="464"/>
    </row>
    <row r="2418" spans="1:22">
      <c r="A2418" s="531"/>
      <c r="B2418" s="532"/>
      <c r="C2418" s="350"/>
      <c r="D2418" s="350"/>
      <c r="E2418" s="533"/>
      <c r="F2418" s="533"/>
      <c r="G2418" s="533"/>
      <c r="H2418" s="533"/>
      <c r="I2418" s="533"/>
      <c r="J2418" s="533"/>
      <c r="K2418" s="533"/>
      <c r="L2418" s="533"/>
      <c r="M2418" s="533"/>
      <c r="N2418" s="532"/>
      <c r="O2418" s="350"/>
      <c r="P2418" s="464"/>
      <c r="Q2418" s="464"/>
      <c r="R2418" s="464"/>
      <c r="S2418" s="464"/>
      <c r="T2418" s="464"/>
      <c r="U2418" s="464"/>
      <c r="V2418" s="464"/>
    </row>
    <row r="2419" spans="1:22">
      <c r="A2419" s="531"/>
      <c r="B2419" s="532"/>
      <c r="C2419" s="350"/>
      <c r="D2419" s="350"/>
      <c r="E2419" s="533"/>
      <c r="F2419" s="533"/>
      <c r="G2419" s="533"/>
      <c r="H2419" s="533"/>
      <c r="I2419" s="533"/>
      <c r="J2419" s="533"/>
      <c r="K2419" s="533"/>
      <c r="L2419" s="533"/>
      <c r="M2419" s="533"/>
      <c r="N2419" s="532"/>
      <c r="O2419" s="350"/>
      <c r="P2419" s="464"/>
      <c r="Q2419" s="464"/>
      <c r="R2419" s="464"/>
      <c r="S2419" s="464"/>
      <c r="T2419" s="464"/>
      <c r="U2419" s="464"/>
      <c r="V2419" s="464"/>
    </row>
    <row r="2420" spans="1:22">
      <c r="A2420" s="531"/>
      <c r="B2420" s="532"/>
      <c r="C2420" s="350"/>
      <c r="D2420" s="350"/>
      <c r="E2420" s="533"/>
      <c r="F2420" s="533"/>
      <c r="G2420" s="533"/>
      <c r="H2420" s="533"/>
      <c r="I2420" s="533"/>
      <c r="J2420" s="533"/>
      <c r="K2420" s="533"/>
      <c r="L2420" s="533"/>
      <c r="M2420" s="533"/>
      <c r="N2420" s="532"/>
      <c r="O2420" s="350"/>
      <c r="P2420" s="464"/>
      <c r="Q2420" s="464"/>
      <c r="R2420" s="464"/>
      <c r="S2420" s="464"/>
      <c r="T2420" s="464"/>
      <c r="U2420" s="464"/>
      <c r="V2420" s="464"/>
    </row>
    <row r="2421" spans="1:22">
      <c r="A2421" s="531"/>
      <c r="B2421" s="532"/>
      <c r="C2421" s="350"/>
      <c r="D2421" s="350"/>
      <c r="E2421" s="533"/>
      <c r="F2421" s="533"/>
      <c r="G2421" s="533"/>
      <c r="H2421" s="533"/>
      <c r="I2421" s="533"/>
      <c r="J2421" s="533"/>
      <c r="K2421" s="533"/>
      <c r="L2421" s="533"/>
      <c r="M2421" s="533"/>
      <c r="N2421" s="532"/>
      <c r="O2421" s="350"/>
      <c r="P2421" s="464"/>
      <c r="Q2421" s="464"/>
      <c r="R2421" s="464"/>
      <c r="S2421" s="464"/>
      <c r="T2421" s="464"/>
      <c r="U2421" s="464"/>
      <c r="V2421" s="464"/>
    </row>
    <row r="2422" spans="1:22">
      <c r="A2422" s="531"/>
      <c r="B2422" s="532"/>
      <c r="C2422" s="350"/>
      <c r="D2422" s="350"/>
      <c r="E2422" s="533"/>
      <c r="F2422" s="533"/>
      <c r="G2422" s="533"/>
      <c r="H2422" s="533"/>
      <c r="I2422" s="533"/>
      <c r="J2422" s="533"/>
      <c r="K2422" s="533"/>
      <c r="L2422" s="533"/>
      <c r="M2422" s="533"/>
      <c r="N2422" s="532"/>
      <c r="O2422" s="350"/>
      <c r="P2422" s="464"/>
      <c r="Q2422" s="464"/>
      <c r="R2422" s="464"/>
      <c r="S2422" s="464"/>
      <c r="T2422" s="464"/>
      <c r="U2422" s="464"/>
      <c r="V2422" s="464"/>
    </row>
    <row r="2423" spans="1:22">
      <c r="A2423" s="531"/>
      <c r="B2423" s="532"/>
      <c r="C2423" s="350"/>
      <c r="D2423" s="350"/>
      <c r="E2423" s="533"/>
      <c r="F2423" s="533"/>
      <c r="G2423" s="533"/>
      <c r="H2423" s="533"/>
      <c r="I2423" s="533"/>
      <c r="J2423" s="533"/>
      <c r="K2423" s="533"/>
      <c r="L2423" s="533"/>
      <c r="M2423" s="533"/>
      <c r="N2423" s="532"/>
      <c r="O2423" s="350"/>
      <c r="P2423" s="464"/>
      <c r="Q2423" s="464"/>
      <c r="R2423" s="464"/>
      <c r="S2423" s="464"/>
      <c r="T2423" s="464"/>
      <c r="U2423" s="464"/>
      <c r="V2423" s="464"/>
    </row>
    <row r="2424" spans="1:22">
      <c r="A2424" s="531"/>
      <c r="B2424" s="532"/>
      <c r="C2424" s="350"/>
      <c r="D2424" s="350"/>
      <c r="E2424" s="533"/>
      <c r="F2424" s="533"/>
      <c r="G2424" s="533"/>
      <c r="H2424" s="533"/>
      <c r="I2424" s="533"/>
      <c r="J2424" s="533"/>
      <c r="K2424" s="533"/>
      <c r="L2424" s="533"/>
      <c r="M2424" s="533"/>
      <c r="N2424" s="532"/>
      <c r="O2424" s="350"/>
      <c r="P2424" s="464"/>
      <c r="Q2424" s="464"/>
      <c r="R2424" s="464"/>
      <c r="S2424" s="464"/>
      <c r="T2424" s="464"/>
      <c r="U2424" s="464"/>
      <c r="V2424" s="464"/>
    </row>
    <row r="2425" spans="1:22">
      <c r="A2425" s="531"/>
      <c r="B2425" s="532"/>
      <c r="C2425" s="350"/>
      <c r="D2425" s="350"/>
      <c r="E2425" s="533"/>
      <c r="F2425" s="533"/>
      <c r="G2425" s="533"/>
      <c r="H2425" s="533"/>
      <c r="I2425" s="533"/>
      <c r="J2425" s="533"/>
      <c r="K2425" s="533"/>
      <c r="L2425" s="533"/>
      <c r="M2425" s="533"/>
      <c r="N2425" s="532"/>
      <c r="O2425" s="350"/>
      <c r="P2425" s="464"/>
      <c r="Q2425" s="464"/>
      <c r="R2425" s="464"/>
      <c r="S2425" s="464"/>
      <c r="T2425" s="464"/>
      <c r="U2425" s="464"/>
      <c r="V2425" s="464"/>
    </row>
    <row r="2426" spans="1:22">
      <c r="A2426" s="531"/>
      <c r="B2426" s="532"/>
      <c r="C2426" s="350"/>
      <c r="D2426" s="350"/>
      <c r="E2426" s="533"/>
      <c r="F2426" s="533"/>
      <c r="G2426" s="533"/>
      <c r="H2426" s="533"/>
      <c r="I2426" s="533"/>
      <c r="J2426" s="533"/>
      <c r="K2426" s="533"/>
      <c r="L2426" s="533"/>
      <c r="M2426" s="533"/>
      <c r="N2426" s="532"/>
      <c r="O2426" s="350"/>
      <c r="P2426" s="464"/>
      <c r="Q2426" s="464"/>
      <c r="R2426" s="464"/>
      <c r="S2426" s="464"/>
      <c r="T2426" s="464"/>
      <c r="U2426" s="464"/>
      <c r="V2426" s="464"/>
    </row>
    <row r="2427" spans="1:22">
      <c r="A2427" s="531"/>
      <c r="B2427" s="532"/>
      <c r="C2427" s="350"/>
      <c r="D2427" s="350"/>
      <c r="E2427" s="533"/>
      <c r="F2427" s="533"/>
      <c r="G2427" s="533"/>
      <c r="H2427" s="533"/>
      <c r="I2427" s="533"/>
      <c r="J2427" s="533"/>
      <c r="K2427" s="533"/>
      <c r="L2427" s="533"/>
      <c r="M2427" s="533"/>
      <c r="N2427" s="532"/>
      <c r="O2427" s="350"/>
      <c r="P2427" s="464"/>
      <c r="Q2427" s="464"/>
      <c r="R2427" s="464"/>
      <c r="S2427" s="464"/>
      <c r="T2427" s="464"/>
      <c r="U2427" s="464"/>
      <c r="V2427" s="464"/>
    </row>
    <row r="2428" spans="1:22">
      <c r="A2428" s="531"/>
      <c r="B2428" s="532"/>
      <c r="C2428" s="350"/>
      <c r="D2428" s="350"/>
      <c r="E2428" s="533"/>
      <c r="F2428" s="533"/>
      <c r="G2428" s="533"/>
      <c r="H2428" s="533"/>
      <c r="I2428" s="533"/>
      <c r="J2428" s="533"/>
      <c r="K2428" s="533"/>
      <c r="L2428" s="533"/>
      <c r="M2428" s="533"/>
      <c r="N2428" s="532"/>
      <c r="O2428" s="350"/>
      <c r="P2428" s="464"/>
      <c r="Q2428" s="464"/>
      <c r="R2428" s="464"/>
      <c r="S2428" s="464"/>
      <c r="T2428" s="464"/>
      <c r="U2428" s="464"/>
      <c r="V2428" s="464"/>
    </row>
    <row r="2429" spans="1:22">
      <c r="A2429" s="531"/>
      <c r="B2429" s="532"/>
      <c r="C2429" s="350"/>
      <c r="D2429" s="350"/>
      <c r="E2429" s="533"/>
      <c r="F2429" s="533"/>
      <c r="G2429" s="533"/>
      <c r="H2429" s="533"/>
      <c r="I2429" s="533"/>
      <c r="J2429" s="533"/>
      <c r="K2429" s="533"/>
      <c r="L2429" s="533"/>
      <c r="M2429" s="533"/>
      <c r="N2429" s="532"/>
      <c r="O2429" s="350"/>
      <c r="P2429" s="464"/>
      <c r="Q2429" s="464"/>
      <c r="R2429" s="464"/>
      <c r="S2429" s="464"/>
      <c r="T2429" s="464"/>
      <c r="U2429" s="464"/>
      <c r="V2429" s="464"/>
    </row>
    <row r="2430" spans="1:22">
      <c r="A2430" s="531"/>
      <c r="B2430" s="532"/>
      <c r="C2430" s="350"/>
      <c r="D2430" s="350"/>
      <c r="E2430" s="533"/>
      <c r="F2430" s="533"/>
      <c r="G2430" s="533"/>
      <c r="H2430" s="533"/>
      <c r="I2430" s="533"/>
      <c r="J2430" s="533"/>
      <c r="K2430" s="533"/>
      <c r="L2430" s="533"/>
      <c r="M2430" s="533"/>
      <c r="N2430" s="532"/>
      <c r="O2430" s="350"/>
      <c r="P2430" s="464"/>
      <c r="Q2430" s="464"/>
      <c r="R2430" s="464"/>
      <c r="S2430" s="464"/>
      <c r="T2430" s="464"/>
      <c r="U2430" s="464"/>
      <c r="V2430" s="464"/>
    </row>
    <row r="2431" spans="1:22">
      <c r="A2431" s="531"/>
      <c r="B2431" s="532"/>
      <c r="C2431" s="350"/>
      <c r="D2431" s="350"/>
      <c r="E2431" s="533"/>
      <c r="F2431" s="533"/>
      <c r="G2431" s="533"/>
      <c r="H2431" s="533"/>
      <c r="I2431" s="533"/>
      <c r="J2431" s="533"/>
      <c r="K2431" s="533"/>
      <c r="L2431" s="533"/>
      <c r="M2431" s="533"/>
      <c r="N2431" s="532"/>
      <c r="O2431" s="350"/>
      <c r="P2431" s="464"/>
      <c r="Q2431" s="464"/>
      <c r="R2431" s="464"/>
      <c r="S2431" s="464"/>
      <c r="T2431" s="464"/>
      <c r="U2431" s="464"/>
      <c r="V2431" s="464"/>
    </row>
    <row r="2432" spans="1:22">
      <c r="A2432" s="531"/>
      <c r="B2432" s="532"/>
      <c r="C2432" s="350"/>
      <c r="D2432" s="350"/>
      <c r="E2432" s="533"/>
      <c r="F2432" s="533"/>
      <c r="G2432" s="533"/>
      <c r="H2432" s="533"/>
      <c r="I2432" s="533"/>
      <c r="J2432" s="533"/>
      <c r="K2432" s="533"/>
      <c r="L2432" s="533"/>
      <c r="M2432" s="533"/>
      <c r="N2432" s="532"/>
      <c r="O2432" s="350"/>
      <c r="P2432" s="464"/>
      <c r="Q2432" s="464"/>
      <c r="R2432" s="464"/>
      <c r="S2432" s="464"/>
      <c r="T2432" s="464"/>
      <c r="U2432" s="464"/>
      <c r="V2432" s="464"/>
    </row>
    <row r="2433" spans="1:22">
      <c r="A2433" s="531"/>
      <c r="B2433" s="532"/>
      <c r="C2433" s="350"/>
      <c r="D2433" s="350"/>
      <c r="E2433" s="533"/>
      <c r="F2433" s="533"/>
      <c r="G2433" s="533"/>
      <c r="H2433" s="533"/>
      <c r="I2433" s="533"/>
      <c r="J2433" s="533"/>
      <c r="K2433" s="533"/>
      <c r="L2433" s="533"/>
      <c r="M2433" s="533"/>
      <c r="N2433" s="532"/>
      <c r="O2433" s="350"/>
      <c r="P2433" s="464"/>
      <c r="Q2433" s="464"/>
      <c r="R2433" s="464"/>
      <c r="S2433" s="464"/>
      <c r="T2433" s="464"/>
      <c r="U2433" s="464"/>
      <c r="V2433" s="464"/>
    </row>
    <row r="2434" spans="1:22">
      <c r="A2434" s="531"/>
      <c r="B2434" s="532"/>
      <c r="C2434" s="350"/>
      <c r="D2434" s="350"/>
      <c r="E2434" s="533"/>
      <c r="F2434" s="533"/>
      <c r="G2434" s="533"/>
      <c r="H2434" s="533"/>
      <c r="I2434" s="533"/>
      <c r="J2434" s="533"/>
      <c r="K2434" s="533"/>
      <c r="L2434" s="533"/>
      <c r="M2434" s="533"/>
      <c r="N2434" s="532"/>
      <c r="O2434" s="350"/>
      <c r="P2434" s="464"/>
      <c r="Q2434" s="464"/>
      <c r="R2434" s="464"/>
      <c r="S2434" s="464"/>
      <c r="T2434" s="464"/>
      <c r="U2434" s="464"/>
      <c r="V2434" s="464"/>
    </row>
    <row r="2435" spans="1:22">
      <c r="A2435" s="531"/>
      <c r="B2435" s="532"/>
      <c r="C2435" s="350"/>
      <c r="D2435" s="350"/>
      <c r="E2435" s="533"/>
      <c r="F2435" s="533"/>
      <c r="G2435" s="533"/>
      <c r="H2435" s="533"/>
      <c r="I2435" s="533"/>
      <c r="J2435" s="533"/>
      <c r="K2435" s="533"/>
      <c r="L2435" s="533"/>
      <c r="M2435" s="533"/>
      <c r="N2435" s="532"/>
      <c r="O2435" s="350"/>
      <c r="P2435" s="464"/>
      <c r="Q2435" s="464"/>
      <c r="R2435" s="464"/>
      <c r="S2435" s="464"/>
      <c r="T2435" s="464"/>
      <c r="U2435" s="464"/>
      <c r="V2435" s="464"/>
    </row>
    <row r="2436" spans="1:22">
      <c r="A2436" s="531"/>
      <c r="B2436" s="532"/>
      <c r="C2436" s="350"/>
      <c r="D2436" s="350"/>
      <c r="E2436" s="533"/>
      <c r="F2436" s="533"/>
      <c r="G2436" s="533"/>
      <c r="H2436" s="533"/>
      <c r="I2436" s="533"/>
      <c r="J2436" s="533"/>
      <c r="K2436" s="533"/>
      <c r="L2436" s="533"/>
      <c r="M2436" s="533"/>
      <c r="N2436" s="532"/>
      <c r="O2436" s="350"/>
      <c r="P2436" s="464"/>
      <c r="Q2436" s="464"/>
      <c r="R2436" s="464"/>
      <c r="S2436" s="464"/>
      <c r="T2436" s="464"/>
      <c r="U2436" s="464"/>
      <c r="V2436" s="464"/>
    </row>
    <row r="2437" spans="1:22">
      <c r="A2437" s="531"/>
      <c r="B2437" s="532"/>
      <c r="C2437" s="350"/>
      <c r="D2437" s="350"/>
      <c r="E2437" s="533"/>
      <c r="F2437" s="533"/>
      <c r="G2437" s="533"/>
      <c r="H2437" s="533"/>
      <c r="I2437" s="533"/>
      <c r="J2437" s="533"/>
      <c r="K2437" s="533"/>
      <c r="L2437" s="533"/>
      <c r="M2437" s="533"/>
      <c r="N2437" s="532"/>
      <c r="O2437" s="350"/>
      <c r="P2437" s="464"/>
      <c r="Q2437" s="464"/>
      <c r="R2437" s="464"/>
      <c r="S2437" s="464"/>
      <c r="T2437" s="464"/>
      <c r="U2437" s="464"/>
      <c r="V2437" s="464"/>
    </row>
    <row r="2438" spans="1:22">
      <c r="A2438" s="531"/>
      <c r="B2438" s="532"/>
      <c r="C2438" s="350"/>
      <c r="D2438" s="350"/>
      <c r="E2438" s="533"/>
      <c r="F2438" s="533"/>
      <c r="G2438" s="533"/>
      <c r="H2438" s="533"/>
      <c r="I2438" s="533"/>
      <c r="J2438" s="533"/>
      <c r="K2438" s="533"/>
      <c r="L2438" s="533"/>
      <c r="M2438" s="533"/>
      <c r="N2438" s="532"/>
      <c r="O2438" s="350"/>
      <c r="P2438" s="464"/>
      <c r="Q2438" s="464"/>
      <c r="R2438" s="464"/>
      <c r="S2438" s="464"/>
      <c r="T2438" s="464"/>
      <c r="U2438" s="464"/>
      <c r="V2438" s="464"/>
    </row>
    <row r="2439" spans="1:22">
      <c r="A2439" s="531"/>
      <c r="B2439" s="532"/>
      <c r="C2439" s="350"/>
      <c r="D2439" s="350"/>
      <c r="E2439" s="533"/>
      <c r="F2439" s="533"/>
      <c r="G2439" s="533"/>
      <c r="H2439" s="533"/>
      <c r="I2439" s="533"/>
      <c r="J2439" s="533"/>
      <c r="K2439" s="533"/>
      <c r="L2439" s="533"/>
      <c r="M2439" s="533"/>
      <c r="N2439" s="532"/>
      <c r="O2439" s="350"/>
      <c r="P2439" s="464"/>
      <c r="Q2439" s="464"/>
      <c r="R2439" s="464"/>
      <c r="S2439" s="464"/>
      <c r="T2439" s="464"/>
      <c r="U2439" s="464"/>
      <c r="V2439" s="464"/>
    </row>
    <row r="2440" spans="1:22">
      <c r="A2440" s="531"/>
      <c r="B2440" s="532"/>
      <c r="C2440" s="350"/>
      <c r="D2440" s="350"/>
      <c r="E2440" s="533"/>
      <c r="F2440" s="533"/>
      <c r="G2440" s="533"/>
      <c r="H2440" s="533"/>
      <c r="I2440" s="533"/>
      <c r="J2440" s="533"/>
      <c r="K2440" s="533"/>
      <c r="L2440" s="533"/>
      <c r="M2440" s="533"/>
      <c r="N2440" s="532"/>
      <c r="O2440" s="350"/>
      <c r="P2440" s="464"/>
      <c r="Q2440" s="464"/>
      <c r="R2440" s="464"/>
      <c r="S2440" s="464"/>
      <c r="T2440" s="464"/>
      <c r="U2440" s="464"/>
      <c r="V2440" s="464"/>
    </row>
    <row r="2441" spans="1:22">
      <c r="A2441" s="531"/>
      <c r="B2441" s="532"/>
      <c r="C2441" s="350"/>
      <c r="D2441" s="350"/>
      <c r="E2441" s="533"/>
      <c r="F2441" s="533"/>
      <c r="G2441" s="533"/>
      <c r="H2441" s="533"/>
      <c r="I2441" s="533"/>
      <c r="J2441" s="533"/>
      <c r="K2441" s="533"/>
      <c r="L2441" s="533"/>
      <c r="M2441" s="533"/>
      <c r="N2441" s="532"/>
      <c r="O2441" s="350"/>
      <c r="P2441" s="464"/>
      <c r="Q2441" s="464"/>
      <c r="R2441" s="464"/>
      <c r="S2441" s="464"/>
      <c r="T2441" s="464"/>
      <c r="U2441" s="464"/>
      <c r="V2441" s="464"/>
    </row>
    <row r="2442" spans="1:22">
      <c r="A2442" s="531"/>
      <c r="B2442" s="532"/>
      <c r="C2442" s="350"/>
      <c r="D2442" s="350"/>
      <c r="E2442" s="533"/>
      <c r="F2442" s="533"/>
      <c r="G2442" s="533"/>
      <c r="H2442" s="533"/>
      <c r="I2442" s="533"/>
      <c r="J2442" s="533"/>
      <c r="K2442" s="533"/>
      <c r="L2442" s="533"/>
      <c r="M2442" s="533"/>
      <c r="N2442" s="532"/>
      <c r="O2442" s="350"/>
      <c r="P2442" s="464"/>
      <c r="Q2442" s="464"/>
      <c r="R2442" s="464"/>
      <c r="S2442" s="464"/>
      <c r="T2442" s="464"/>
      <c r="U2442" s="464"/>
      <c r="V2442" s="464"/>
    </row>
    <row r="2443" spans="1:22">
      <c r="A2443" s="531"/>
      <c r="B2443" s="532"/>
      <c r="C2443" s="350"/>
      <c r="D2443" s="350"/>
      <c r="E2443" s="533"/>
      <c r="F2443" s="533"/>
      <c r="G2443" s="533"/>
      <c r="H2443" s="533"/>
      <c r="I2443" s="533"/>
      <c r="J2443" s="533"/>
      <c r="K2443" s="533"/>
      <c r="L2443" s="533"/>
      <c r="M2443" s="533"/>
      <c r="N2443" s="532"/>
      <c r="O2443" s="350"/>
      <c r="P2443" s="464"/>
      <c r="Q2443" s="464"/>
      <c r="R2443" s="464"/>
      <c r="S2443" s="464"/>
      <c r="T2443" s="464"/>
      <c r="U2443" s="464"/>
      <c r="V2443" s="464"/>
    </row>
    <row r="2444" spans="1:22">
      <c r="A2444" s="531"/>
      <c r="B2444" s="532"/>
      <c r="C2444" s="350"/>
      <c r="D2444" s="350"/>
      <c r="E2444" s="533"/>
      <c r="F2444" s="533"/>
      <c r="G2444" s="533"/>
      <c r="H2444" s="533"/>
      <c r="I2444" s="533"/>
      <c r="J2444" s="533"/>
      <c r="K2444" s="533"/>
      <c r="L2444" s="533"/>
      <c r="M2444" s="533"/>
      <c r="N2444" s="532"/>
      <c r="O2444" s="350"/>
      <c r="P2444" s="464"/>
      <c r="Q2444" s="464"/>
      <c r="R2444" s="464"/>
      <c r="S2444" s="464"/>
      <c r="T2444" s="464"/>
      <c r="U2444" s="464"/>
      <c r="V2444" s="464"/>
    </row>
    <row r="2445" spans="1:22">
      <c r="A2445" s="531"/>
      <c r="B2445" s="532"/>
      <c r="C2445" s="350"/>
      <c r="D2445" s="350"/>
      <c r="E2445" s="533"/>
      <c r="F2445" s="533"/>
      <c r="G2445" s="533"/>
      <c r="H2445" s="533"/>
      <c r="I2445" s="533"/>
      <c r="J2445" s="533"/>
      <c r="K2445" s="533"/>
      <c r="L2445" s="533"/>
      <c r="M2445" s="533"/>
      <c r="N2445" s="532"/>
      <c r="O2445" s="350"/>
      <c r="P2445" s="464"/>
      <c r="Q2445" s="464"/>
      <c r="R2445" s="464"/>
      <c r="S2445" s="464"/>
      <c r="T2445" s="464"/>
      <c r="U2445" s="464"/>
      <c r="V2445" s="464"/>
    </row>
    <row r="2446" spans="1:22">
      <c r="A2446" s="531"/>
      <c r="B2446" s="532"/>
      <c r="C2446" s="350"/>
      <c r="D2446" s="350"/>
      <c r="E2446" s="533"/>
      <c r="F2446" s="533"/>
      <c r="G2446" s="533"/>
      <c r="H2446" s="533"/>
      <c r="I2446" s="533"/>
      <c r="J2446" s="533"/>
      <c r="K2446" s="533"/>
      <c r="L2446" s="533"/>
      <c r="M2446" s="533"/>
      <c r="N2446" s="532"/>
      <c r="O2446" s="350"/>
      <c r="P2446" s="464"/>
      <c r="Q2446" s="464"/>
      <c r="R2446" s="464"/>
      <c r="S2446" s="464"/>
      <c r="T2446" s="464"/>
      <c r="U2446" s="464"/>
      <c r="V2446" s="464"/>
    </row>
    <row r="2447" spans="1:22">
      <c r="A2447" s="531"/>
      <c r="B2447" s="532"/>
      <c r="C2447" s="350"/>
      <c r="D2447" s="350"/>
      <c r="E2447" s="533"/>
      <c r="F2447" s="533"/>
      <c r="G2447" s="533"/>
      <c r="H2447" s="533"/>
      <c r="I2447" s="533"/>
      <c r="J2447" s="533"/>
      <c r="K2447" s="533"/>
      <c r="L2447" s="533"/>
      <c r="M2447" s="533"/>
      <c r="N2447" s="532"/>
      <c r="O2447" s="350"/>
      <c r="P2447" s="464"/>
      <c r="Q2447" s="464"/>
      <c r="R2447" s="464"/>
      <c r="S2447" s="464"/>
      <c r="T2447" s="464"/>
      <c r="U2447" s="464"/>
      <c r="V2447" s="464"/>
    </row>
    <row r="2448" spans="1:22">
      <c r="A2448" s="531"/>
      <c r="B2448" s="532"/>
      <c r="C2448" s="350"/>
      <c r="D2448" s="350"/>
      <c r="E2448" s="533"/>
      <c r="F2448" s="533"/>
      <c r="G2448" s="533"/>
      <c r="H2448" s="533"/>
      <c r="I2448" s="533"/>
      <c r="J2448" s="533"/>
      <c r="K2448" s="533"/>
      <c r="L2448" s="533"/>
      <c r="M2448" s="533"/>
      <c r="N2448" s="532"/>
      <c r="O2448" s="350"/>
      <c r="P2448" s="464"/>
      <c r="Q2448" s="464"/>
      <c r="R2448" s="464"/>
      <c r="S2448" s="464"/>
      <c r="T2448" s="464"/>
      <c r="U2448" s="464"/>
      <c r="V2448" s="464"/>
    </row>
    <row r="2449" spans="1:22">
      <c r="A2449" s="531"/>
      <c r="B2449" s="532"/>
      <c r="C2449" s="350"/>
      <c r="D2449" s="350"/>
      <c r="E2449" s="533"/>
      <c r="F2449" s="533"/>
      <c r="G2449" s="533"/>
      <c r="H2449" s="533"/>
      <c r="I2449" s="533"/>
      <c r="J2449" s="533"/>
      <c r="K2449" s="533"/>
      <c r="L2449" s="533"/>
      <c r="M2449" s="533"/>
      <c r="N2449" s="532"/>
      <c r="O2449" s="350"/>
      <c r="P2449" s="464"/>
      <c r="Q2449" s="464"/>
      <c r="R2449" s="464"/>
      <c r="S2449" s="464"/>
      <c r="T2449" s="464"/>
      <c r="U2449" s="464"/>
      <c r="V2449" s="464"/>
    </row>
    <row r="2450" spans="1:22">
      <c r="A2450" s="531"/>
      <c r="B2450" s="532"/>
      <c r="C2450" s="350"/>
      <c r="D2450" s="350"/>
      <c r="E2450" s="533"/>
      <c r="F2450" s="533"/>
      <c r="G2450" s="533"/>
      <c r="H2450" s="533"/>
      <c r="I2450" s="533"/>
      <c r="J2450" s="533"/>
      <c r="K2450" s="533"/>
      <c r="L2450" s="533"/>
      <c r="M2450" s="533"/>
      <c r="N2450" s="532"/>
      <c r="O2450" s="350"/>
      <c r="P2450" s="464"/>
      <c r="Q2450" s="464"/>
      <c r="R2450" s="464"/>
      <c r="S2450" s="464"/>
      <c r="T2450" s="464"/>
      <c r="U2450" s="464"/>
      <c r="V2450" s="464"/>
    </row>
    <row r="2451" spans="1:22">
      <c r="A2451" s="531"/>
      <c r="B2451" s="532"/>
      <c r="C2451" s="350"/>
      <c r="D2451" s="350"/>
      <c r="E2451" s="533"/>
      <c r="F2451" s="533"/>
      <c r="G2451" s="533"/>
      <c r="H2451" s="533"/>
      <c r="I2451" s="533"/>
      <c r="J2451" s="533"/>
      <c r="K2451" s="533"/>
      <c r="L2451" s="533"/>
      <c r="M2451" s="533"/>
      <c r="N2451" s="532"/>
      <c r="O2451" s="350"/>
      <c r="P2451" s="464"/>
      <c r="Q2451" s="464"/>
      <c r="R2451" s="464"/>
      <c r="S2451" s="464"/>
      <c r="T2451" s="464"/>
      <c r="U2451" s="464"/>
      <c r="V2451" s="464"/>
    </row>
    <row r="2452" spans="1:22">
      <c r="A2452" s="531"/>
      <c r="B2452" s="532"/>
      <c r="C2452" s="350"/>
      <c r="D2452" s="350"/>
      <c r="E2452" s="533"/>
      <c r="F2452" s="533"/>
      <c r="G2452" s="533"/>
      <c r="H2452" s="533"/>
      <c r="I2452" s="533"/>
      <c r="J2452" s="533"/>
      <c r="K2452" s="533"/>
      <c r="L2452" s="533"/>
      <c r="M2452" s="533"/>
      <c r="N2452" s="532"/>
      <c r="O2452" s="350"/>
      <c r="P2452" s="464"/>
      <c r="Q2452" s="464"/>
      <c r="R2452" s="464"/>
      <c r="S2452" s="464"/>
      <c r="T2452" s="464"/>
      <c r="U2452" s="464"/>
      <c r="V2452" s="464"/>
    </row>
    <row r="2453" spans="1:22">
      <c r="A2453" s="531"/>
      <c r="B2453" s="532"/>
      <c r="C2453" s="350"/>
      <c r="D2453" s="350"/>
      <c r="E2453" s="533"/>
      <c r="F2453" s="533"/>
      <c r="G2453" s="533"/>
      <c r="H2453" s="533"/>
      <c r="I2453" s="533"/>
      <c r="J2453" s="533"/>
      <c r="K2453" s="533"/>
      <c r="L2453" s="533"/>
      <c r="M2453" s="533"/>
      <c r="N2453" s="532"/>
      <c r="O2453" s="350"/>
      <c r="P2453" s="464"/>
      <c r="Q2453" s="464"/>
      <c r="R2453" s="464"/>
      <c r="S2453" s="464"/>
      <c r="T2453" s="464"/>
      <c r="U2453" s="464"/>
      <c r="V2453" s="464"/>
    </row>
    <row r="2454" spans="1:22">
      <c r="A2454" s="531"/>
      <c r="B2454" s="532"/>
      <c r="C2454" s="350"/>
      <c r="D2454" s="350"/>
      <c r="E2454" s="533"/>
      <c r="F2454" s="533"/>
      <c r="G2454" s="533"/>
      <c r="H2454" s="533"/>
      <c r="I2454" s="533"/>
      <c r="J2454" s="533"/>
      <c r="K2454" s="533"/>
      <c r="L2454" s="533"/>
      <c r="M2454" s="533"/>
      <c r="N2454" s="532"/>
      <c r="O2454" s="350"/>
      <c r="P2454" s="464"/>
      <c r="Q2454" s="464"/>
      <c r="R2454" s="464"/>
      <c r="S2454" s="464"/>
      <c r="T2454" s="464"/>
      <c r="U2454" s="464"/>
      <c r="V2454" s="464"/>
    </row>
    <row r="2455" spans="1:22">
      <c r="A2455" s="531"/>
      <c r="B2455" s="532"/>
      <c r="C2455" s="350"/>
      <c r="D2455" s="350"/>
      <c r="E2455" s="533"/>
      <c r="F2455" s="533"/>
      <c r="G2455" s="533"/>
      <c r="H2455" s="533"/>
      <c r="I2455" s="533"/>
      <c r="J2455" s="533"/>
      <c r="K2455" s="533"/>
      <c r="L2455" s="533"/>
      <c r="M2455" s="533"/>
      <c r="N2455" s="532"/>
      <c r="O2455" s="350"/>
      <c r="P2455" s="464"/>
      <c r="Q2455" s="464"/>
      <c r="R2455" s="464"/>
      <c r="S2455" s="464"/>
      <c r="T2455" s="464"/>
      <c r="U2455" s="464"/>
      <c r="V2455" s="464"/>
    </row>
    <row r="2456" spans="1:22">
      <c r="A2456" s="531"/>
      <c r="B2456" s="532"/>
      <c r="C2456" s="350"/>
      <c r="D2456" s="350"/>
      <c r="E2456" s="533"/>
      <c r="F2456" s="533"/>
      <c r="G2456" s="533"/>
      <c r="H2456" s="533"/>
      <c r="I2456" s="533"/>
      <c r="J2456" s="533"/>
      <c r="K2456" s="533"/>
      <c r="L2456" s="533"/>
      <c r="M2456" s="533"/>
      <c r="N2456" s="532"/>
      <c r="O2456" s="350"/>
      <c r="P2456" s="464"/>
      <c r="Q2456" s="464"/>
      <c r="R2456" s="464"/>
      <c r="S2456" s="464"/>
      <c r="T2456" s="464"/>
      <c r="U2456" s="464"/>
      <c r="V2456" s="464"/>
    </row>
    <row r="2457" spans="1:22">
      <c r="A2457" s="531"/>
      <c r="B2457" s="532"/>
      <c r="C2457" s="350"/>
      <c r="D2457" s="350"/>
      <c r="E2457" s="533"/>
      <c r="F2457" s="533"/>
      <c r="G2457" s="533"/>
      <c r="H2457" s="533"/>
      <c r="I2457" s="533"/>
      <c r="J2457" s="533"/>
      <c r="K2457" s="533"/>
      <c r="L2457" s="533"/>
      <c r="M2457" s="533"/>
      <c r="N2457" s="532"/>
      <c r="O2457" s="350"/>
      <c r="P2457" s="464"/>
      <c r="Q2457" s="464"/>
      <c r="R2457" s="464"/>
      <c r="S2457" s="464"/>
      <c r="T2457" s="464"/>
      <c r="U2457" s="464"/>
      <c r="V2457" s="464"/>
    </row>
    <row r="2458" spans="1:22">
      <c r="A2458" s="531"/>
      <c r="B2458" s="532"/>
      <c r="C2458" s="350"/>
      <c r="D2458" s="350"/>
      <c r="E2458" s="533"/>
      <c r="F2458" s="533"/>
      <c r="G2458" s="533"/>
      <c r="H2458" s="533"/>
      <c r="I2458" s="533"/>
      <c r="J2458" s="533"/>
      <c r="K2458" s="533"/>
      <c r="L2458" s="533"/>
      <c r="M2458" s="533"/>
      <c r="N2458" s="532"/>
      <c r="O2458" s="350"/>
      <c r="P2458" s="464"/>
      <c r="Q2458" s="464"/>
      <c r="R2458" s="464"/>
      <c r="S2458" s="464"/>
      <c r="T2458" s="464"/>
      <c r="U2458" s="464"/>
      <c r="V2458" s="464"/>
    </row>
    <row r="2459" spans="1:22">
      <c r="A2459" s="531"/>
      <c r="B2459" s="532"/>
      <c r="C2459" s="350"/>
      <c r="D2459" s="350"/>
      <c r="E2459" s="533"/>
      <c r="F2459" s="533"/>
      <c r="G2459" s="533"/>
      <c r="H2459" s="533"/>
      <c r="I2459" s="533"/>
      <c r="J2459" s="533"/>
      <c r="K2459" s="533"/>
      <c r="L2459" s="533"/>
      <c r="M2459" s="533"/>
      <c r="N2459" s="532"/>
      <c r="O2459" s="350"/>
      <c r="P2459" s="464"/>
      <c r="Q2459" s="464"/>
      <c r="R2459" s="464"/>
      <c r="S2459" s="464"/>
      <c r="T2459" s="464"/>
      <c r="U2459" s="464"/>
      <c r="V2459" s="464"/>
    </row>
    <row r="2460" spans="1:22">
      <c r="A2460" s="531"/>
      <c r="B2460" s="532"/>
      <c r="C2460" s="350"/>
      <c r="D2460" s="350"/>
      <c r="E2460" s="533"/>
      <c r="F2460" s="533"/>
      <c r="G2460" s="533"/>
      <c r="H2460" s="533"/>
      <c r="I2460" s="533"/>
      <c r="J2460" s="533"/>
      <c r="K2460" s="533"/>
      <c r="L2460" s="533"/>
      <c r="M2460" s="533"/>
      <c r="N2460" s="532"/>
      <c r="O2460" s="350"/>
      <c r="P2460" s="464"/>
      <c r="Q2460" s="464"/>
      <c r="R2460" s="464"/>
      <c r="S2460" s="464"/>
      <c r="T2460" s="464"/>
      <c r="U2460" s="464"/>
      <c r="V2460" s="464"/>
    </row>
    <row r="2461" spans="1:22">
      <c r="A2461" s="531"/>
      <c r="B2461" s="532"/>
      <c r="C2461" s="350"/>
      <c r="D2461" s="350"/>
      <c r="E2461" s="533"/>
      <c r="F2461" s="533"/>
      <c r="G2461" s="533"/>
      <c r="H2461" s="533"/>
      <c r="I2461" s="533"/>
      <c r="J2461" s="533"/>
      <c r="K2461" s="533"/>
      <c r="L2461" s="533"/>
      <c r="M2461" s="533"/>
      <c r="N2461" s="532"/>
      <c r="O2461" s="350"/>
      <c r="P2461" s="464"/>
      <c r="Q2461" s="464"/>
      <c r="R2461" s="464"/>
      <c r="S2461" s="464"/>
      <c r="T2461" s="464"/>
      <c r="U2461" s="464"/>
      <c r="V2461" s="464"/>
    </row>
    <row r="2462" spans="1:22">
      <c r="A2462" s="531"/>
      <c r="B2462" s="532"/>
      <c r="C2462" s="350"/>
      <c r="D2462" s="350"/>
      <c r="E2462" s="533"/>
      <c r="F2462" s="533"/>
      <c r="G2462" s="533"/>
      <c r="H2462" s="533"/>
      <c r="I2462" s="533"/>
      <c r="J2462" s="533"/>
      <c r="K2462" s="533"/>
      <c r="L2462" s="533"/>
      <c r="M2462" s="533"/>
      <c r="N2462" s="532"/>
      <c r="O2462" s="350"/>
      <c r="P2462" s="464"/>
      <c r="Q2462" s="464"/>
      <c r="R2462" s="464"/>
      <c r="S2462" s="464"/>
      <c r="T2462" s="464"/>
      <c r="U2462" s="464"/>
      <c r="V2462" s="464"/>
    </row>
    <row r="2463" spans="1:22">
      <c r="A2463" s="531"/>
      <c r="B2463" s="532"/>
      <c r="C2463" s="350"/>
      <c r="D2463" s="350"/>
      <c r="E2463" s="533"/>
      <c r="F2463" s="533"/>
      <c r="G2463" s="533"/>
      <c r="H2463" s="533"/>
      <c r="I2463" s="533"/>
      <c r="J2463" s="533"/>
      <c r="K2463" s="533"/>
      <c r="L2463" s="533"/>
      <c r="M2463" s="533"/>
      <c r="N2463" s="532"/>
      <c r="O2463" s="350"/>
      <c r="P2463" s="464"/>
      <c r="Q2463" s="464"/>
      <c r="R2463" s="464"/>
      <c r="S2463" s="464"/>
      <c r="T2463" s="464"/>
      <c r="U2463" s="464"/>
      <c r="V2463" s="464"/>
    </row>
    <row r="2464" spans="1:22">
      <c r="A2464" s="531"/>
      <c r="B2464" s="532"/>
      <c r="C2464" s="350"/>
      <c r="D2464" s="350"/>
      <c r="E2464" s="533"/>
      <c r="F2464" s="533"/>
      <c r="G2464" s="533"/>
      <c r="H2464" s="533"/>
      <c r="I2464" s="533"/>
      <c r="J2464" s="533"/>
      <c r="K2464" s="533"/>
      <c r="L2464" s="533"/>
      <c r="M2464" s="533"/>
      <c r="N2464" s="532"/>
      <c r="O2464" s="350"/>
      <c r="P2464" s="464"/>
      <c r="Q2464" s="464"/>
      <c r="R2464" s="464"/>
      <c r="S2464" s="464"/>
      <c r="T2464" s="464"/>
      <c r="U2464" s="464"/>
      <c r="V2464" s="464"/>
    </row>
    <row r="2465" spans="1:22">
      <c r="A2465" s="531"/>
      <c r="B2465" s="532"/>
      <c r="C2465" s="350"/>
      <c r="D2465" s="350"/>
      <c r="E2465" s="533"/>
      <c r="F2465" s="533"/>
      <c r="G2465" s="533"/>
      <c r="H2465" s="533"/>
      <c r="I2465" s="533"/>
      <c r="J2465" s="533"/>
      <c r="K2465" s="533"/>
      <c r="L2465" s="533"/>
      <c r="M2465" s="533"/>
      <c r="N2465" s="532"/>
      <c r="O2465" s="350"/>
      <c r="P2465" s="464"/>
      <c r="Q2465" s="464"/>
      <c r="R2465" s="464"/>
      <c r="S2465" s="464"/>
      <c r="T2465" s="464"/>
      <c r="U2465" s="464"/>
      <c r="V2465" s="464"/>
    </row>
    <row r="2466" spans="1:22">
      <c r="A2466" s="531"/>
      <c r="B2466" s="532"/>
      <c r="C2466" s="350"/>
      <c r="D2466" s="350"/>
      <c r="E2466" s="533"/>
      <c r="F2466" s="533"/>
      <c r="G2466" s="533"/>
      <c r="H2466" s="533"/>
      <c r="I2466" s="533"/>
      <c r="J2466" s="533"/>
      <c r="K2466" s="533"/>
      <c r="L2466" s="533"/>
      <c r="M2466" s="533"/>
      <c r="N2466" s="532"/>
      <c r="O2466" s="350"/>
      <c r="P2466" s="464"/>
      <c r="Q2466" s="464"/>
      <c r="R2466" s="464"/>
      <c r="S2466" s="464"/>
      <c r="T2466" s="464"/>
      <c r="U2466" s="464"/>
      <c r="V2466" s="464"/>
    </row>
    <row r="2467" spans="1:22">
      <c r="A2467" s="531"/>
      <c r="B2467" s="532"/>
      <c r="C2467" s="350"/>
      <c r="D2467" s="350"/>
      <c r="E2467" s="533"/>
      <c r="F2467" s="533"/>
      <c r="G2467" s="533"/>
      <c r="H2467" s="533"/>
      <c r="I2467" s="533"/>
      <c r="J2467" s="533"/>
      <c r="K2467" s="533"/>
      <c r="L2467" s="533"/>
      <c r="M2467" s="533"/>
      <c r="N2467" s="532"/>
      <c r="O2467" s="350"/>
      <c r="P2467" s="464"/>
      <c r="Q2467" s="464"/>
      <c r="R2467" s="464"/>
      <c r="S2467" s="464"/>
      <c r="T2467" s="464"/>
      <c r="U2467" s="464"/>
      <c r="V2467" s="464"/>
    </row>
    <row r="2468" spans="1:22">
      <c r="A2468" s="531"/>
      <c r="B2468" s="532"/>
      <c r="C2468" s="350"/>
      <c r="D2468" s="350"/>
      <c r="E2468" s="533"/>
      <c r="F2468" s="533"/>
      <c r="G2468" s="533"/>
      <c r="H2468" s="533"/>
      <c r="I2468" s="533"/>
      <c r="J2468" s="533"/>
      <c r="K2468" s="533"/>
      <c r="L2468" s="533"/>
      <c r="M2468" s="533"/>
      <c r="N2468" s="532"/>
      <c r="O2468" s="350"/>
      <c r="P2468" s="464"/>
      <c r="Q2468" s="464"/>
      <c r="R2468" s="464"/>
      <c r="S2468" s="464"/>
      <c r="T2468" s="464"/>
      <c r="U2468" s="464"/>
      <c r="V2468" s="464"/>
    </row>
    <row r="2469" spans="1:22">
      <c r="A2469" s="531"/>
      <c r="B2469" s="532"/>
      <c r="C2469" s="350"/>
      <c r="D2469" s="350"/>
      <c r="E2469" s="533"/>
      <c r="F2469" s="533"/>
      <c r="G2469" s="533"/>
      <c r="H2469" s="533"/>
      <c r="I2469" s="533"/>
      <c r="J2469" s="533"/>
      <c r="K2469" s="533"/>
      <c r="L2469" s="533"/>
      <c r="M2469" s="533"/>
      <c r="N2469" s="532"/>
      <c r="O2469" s="350"/>
      <c r="P2469" s="464"/>
      <c r="Q2469" s="464"/>
      <c r="R2469" s="464"/>
      <c r="S2469" s="464"/>
      <c r="T2469" s="464"/>
      <c r="U2469" s="464"/>
      <c r="V2469" s="464"/>
    </row>
    <row r="2470" spans="1:22">
      <c r="A2470" s="531"/>
      <c r="B2470" s="532"/>
      <c r="C2470" s="350"/>
      <c r="D2470" s="350"/>
      <c r="E2470" s="533"/>
      <c r="F2470" s="533"/>
      <c r="G2470" s="533"/>
      <c r="H2470" s="533"/>
      <c r="I2470" s="533"/>
      <c r="J2470" s="533"/>
      <c r="K2470" s="533"/>
      <c r="L2470" s="533"/>
      <c r="M2470" s="533"/>
      <c r="N2470" s="532"/>
      <c r="O2470" s="350"/>
      <c r="P2470" s="464"/>
      <c r="Q2470" s="464"/>
      <c r="R2470" s="464"/>
      <c r="S2470" s="464"/>
      <c r="T2470" s="464"/>
      <c r="U2470" s="464"/>
      <c r="V2470" s="464"/>
    </row>
    <row r="2471" spans="1:22">
      <c r="A2471" s="531"/>
      <c r="B2471" s="532"/>
      <c r="C2471" s="350"/>
      <c r="D2471" s="350"/>
      <c r="E2471" s="533"/>
      <c r="F2471" s="533"/>
      <c r="G2471" s="533"/>
      <c r="H2471" s="533"/>
      <c r="I2471" s="533"/>
      <c r="J2471" s="533"/>
      <c r="K2471" s="533"/>
      <c r="L2471" s="533"/>
      <c r="M2471" s="533"/>
      <c r="N2471" s="532"/>
      <c r="O2471" s="350"/>
      <c r="P2471" s="464"/>
      <c r="Q2471" s="464"/>
      <c r="R2471" s="464"/>
      <c r="S2471" s="464"/>
      <c r="T2471" s="464"/>
      <c r="U2471" s="464"/>
      <c r="V2471" s="464"/>
    </row>
    <row r="2472" spans="1:22">
      <c r="A2472" s="531"/>
      <c r="B2472" s="532"/>
      <c r="C2472" s="350"/>
      <c r="D2472" s="350"/>
      <c r="E2472" s="533"/>
      <c r="F2472" s="533"/>
      <c r="G2472" s="533"/>
      <c r="H2472" s="533"/>
      <c r="I2472" s="533"/>
      <c r="J2472" s="533"/>
      <c r="K2472" s="533"/>
      <c r="L2472" s="533"/>
      <c r="M2472" s="533"/>
      <c r="N2472" s="532"/>
      <c r="O2472" s="350"/>
      <c r="P2472" s="464"/>
      <c r="Q2472" s="464"/>
      <c r="R2472" s="464"/>
      <c r="S2472" s="464"/>
      <c r="T2472" s="464"/>
      <c r="U2472" s="464"/>
      <c r="V2472" s="464"/>
    </row>
    <row r="2473" spans="1:22">
      <c r="A2473" s="531"/>
      <c r="B2473" s="532"/>
      <c r="C2473" s="350"/>
      <c r="D2473" s="350"/>
      <c r="E2473" s="533"/>
      <c r="F2473" s="533"/>
      <c r="G2473" s="533"/>
      <c r="H2473" s="533"/>
      <c r="I2473" s="533"/>
      <c r="J2473" s="533"/>
      <c r="K2473" s="533"/>
      <c r="L2473" s="533"/>
      <c r="M2473" s="533"/>
      <c r="N2473" s="532"/>
      <c r="O2473" s="350"/>
      <c r="P2473" s="464"/>
      <c r="Q2473" s="464"/>
      <c r="R2473" s="464"/>
      <c r="S2473" s="464"/>
      <c r="T2473" s="464"/>
      <c r="U2473" s="464"/>
      <c r="V2473" s="464"/>
    </row>
    <row r="2474" spans="1:22">
      <c r="A2474" s="531"/>
      <c r="B2474" s="532"/>
      <c r="C2474" s="350"/>
      <c r="D2474" s="350"/>
      <c r="E2474" s="533"/>
      <c r="F2474" s="533"/>
      <c r="G2474" s="533"/>
      <c r="H2474" s="533"/>
      <c r="I2474" s="533"/>
      <c r="J2474" s="533"/>
      <c r="K2474" s="533"/>
      <c r="L2474" s="533"/>
      <c r="M2474" s="533"/>
      <c r="N2474" s="532"/>
      <c r="O2474" s="350"/>
      <c r="P2474" s="464"/>
      <c r="Q2474" s="464"/>
      <c r="R2474" s="464"/>
      <c r="S2474" s="464"/>
      <c r="T2474" s="464"/>
      <c r="U2474" s="464"/>
      <c r="V2474" s="464"/>
    </row>
    <row r="2475" spans="1:22">
      <c r="A2475" s="531"/>
      <c r="B2475" s="532"/>
      <c r="C2475" s="350"/>
      <c r="D2475" s="350"/>
      <c r="E2475" s="533"/>
      <c r="F2475" s="533"/>
      <c r="G2475" s="533"/>
      <c r="H2475" s="533"/>
      <c r="I2475" s="533"/>
      <c r="J2475" s="533"/>
      <c r="K2475" s="533"/>
      <c r="L2475" s="533"/>
      <c r="M2475" s="533"/>
      <c r="N2475" s="532"/>
      <c r="O2475" s="350"/>
      <c r="P2475" s="464"/>
      <c r="Q2475" s="464"/>
      <c r="R2475" s="464"/>
      <c r="S2475" s="464"/>
      <c r="T2475" s="464"/>
      <c r="U2475" s="464"/>
      <c r="V2475" s="464"/>
    </row>
    <row r="2476" spans="1:22">
      <c r="A2476" s="531"/>
      <c r="B2476" s="532"/>
      <c r="C2476" s="350"/>
      <c r="D2476" s="350"/>
      <c r="E2476" s="533"/>
      <c r="F2476" s="533"/>
      <c r="G2476" s="533"/>
      <c r="H2476" s="533"/>
      <c r="I2476" s="533"/>
      <c r="J2476" s="533"/>
      <c r="K2476" s="533"/>
      <c r="L2476" s="533"/>
      <c r="M2476" s="533"/>
      <c r="N2476" s="532"/>
      <c r="O2476" s="350"/>
      <c r="P2476" s="464"/>
      <c r="Q2476" s="464"/>
      <c r="R2476" s="464"/>
      <c r="S2476" s="464"/>
      <c r="T2476" s="464"/>
      <c r="U2476" s="464"/>
      <c r="V2476" s="464"/>
    </row>
    <row r="2477" spans="1:22">
      <c r="A2477" s="531"/>
      <c r="B2477" s="532"/>
      <c r="C2477" s="350"/>
      <c r="D2477" s="350"/>
      <c r="E2477" s="533"/>
      <c r="F2477" s="533"/>
      <c r="G2477" s="533"/>
      <c r="H2477" s="533"/>
      <c r="I2477" s="533"/>
      <c r="J2477" s="533"/>
      <c r="K2477" s="533"/>
      <c r="L2477" s="533"/>
      <c r="M2477" s="533"/>
      <c r="N2477" s="532"/>
      <c r="O2477" s="350"/>
      <c r="P2477" s="464"/>
      <c r="Q2477" s="464"/>
      <c r="R2477" s="464"/>
      <c r="S2477" s="464"/>
      <c r="T2477" s="464"/>
      <c r="U2477" s="464"/>
      <c r="V2477" s="464"/>
    </row>
    <row r="2478" spans="1:22">
      <c r="A2478" s="531"/>
      <c r="B2478" s="532"/>
      <c r="C2478" s="350"/>
      <c r="D2478" s="350"/>
      <c r="E2478" s="533"/>
      <c r="F2478" s="533"/>
      <c r="G2478" s="533"/>
      <c r="H2478" s="533"/>
      <c r="I2478" s="533"/>
      <c r="J2478" s="533"/>
      <c r="K2478" s="533"/>
      <c r="L2478" s="533"/>
      <c r="M2478" s="533"/>
      <c r="N2478" s="532"/>
      <c r="O2478" s="350"/>
      <c r="P2478" s="464"/>
      <c r="Q2478" s="464"/>
      <c r="R2478" s="464"/>
      <c r="S2478" s="464"/>
      <c r="T2478" s="464"/>
      <c r="U2478" s="464"/>
      <c r="V2478" s="464"/>
    </row>
    <row r="2479" spans="1:22">
      <c r="A2479" s="531"/>
      <c r="B2479" s="532"/>
      <c r="C2479" s="350"/>
      <c r="D2479" s="350"/>
      <c r="E2479" s="533"/>
      <c r="F2479" s="533"/>
      <c r="G2479" s="533"/>
      <c r="H2479" s="533"/>
      <c r="I2479" s="533"/>
      <c r="J2479" s="533"/>
      <c r="K2479" s="533"/>
      <c r="L2479" s="533"/>
      <c r="M2479" s="533"/>
      <c r="N2479" s="532"/>
      <c r="O2479" s="350"/>
      <c r="P2479" s="464"/>
      <c r="Q2479" s="464"/>
      <c r="R2479" s="464"/>
      <c r="S2479" s="464"/>
      <c r="T2479" s="464"/>
      <c r="U2479" s="464"/>
      <c r="V2479" s="464"/>
    </row>
    <row r="2480" spans="1:22">
      <c r="A2480" s="531"/>
      <c r="B2480" s="532"/>
      <c r="C2480" s="350"/>
      <c r="D2480" s="350"/>
      <c r="E2480" s="533"/>
      <c r="F2480" s="533"/>
      <c r="G2480" s="533"/>
      <c r="H2480" s="533"/>
      <c r="I2480" s="533"/>
      <c r="J2480" s="533"/>
      <c r="K2480" s="533"/>
      <c r="L2480" s="533"/>
      <c r="M2480" s="533"/>
      <c r="N2480" s="532"/>
      <c r="O2480" s="350"/>
      <c r="P2480" s="464"/>
      <c r="Q2480" s="464"/>
      <c r="R2480" s="464"/>
      <c r="S2480" s="464"/>
      <c r="T2480" s="464"/>
      <c r="U2480" s="464"/>
      <c r="V2480" s="464"/>
    </row>
    <row r="2481" spans="1:22">
      <c r="A2481" s="531"/>
      <c r="B2481" s="532"/>
      <c r="C2481" s="350"/>
      <c r="D2481" s="350"/>
      <c r="E2481" s="533"/>
      <c r="F2481" s="533"/>
      <c r="G2481" s="533"/>
      <c r="H2481" s="533"/>
      <c r="I2481" s="533"/>
      <c r="J2481" s="533"/>
      <c r="K2481" s="533"/>
      <c r="L2481" s="533"/>
      <c r="M2481" s="533"/>
      <c r="N2481" s="532"/>
      <c r="O2481" s="350"/>
      <c r="P2481" s="464"/>
      <c r="Q2481" s="464"/>
      <c r="R2481" s="464"/>
      <c r="S2481" s="464"/>
      <c r="T2481" s="464"/>
      <c r="U2481" s="464"/>
      <c r="V2481" s="464"/>
    </row>
    <row r="2482" spans="1:22">
      <c r="A2482" s="531"/>
      <c r="B2482" s="532"/>
      <c r="C2482" s="350"/>
      <c r="D2482" s="350"/>
      <c r="E2482" s="533"/>
      <c r="F2482" s="533"/>
      <c r="G2482" s="533"/>
      <c r="H2482" s="533"/>
      <c r="I2482" s="533"/>
      <c r="J2482" s="533"/>
      <c r="K2482" s="533"/>
      <c r="L2482" s="533"/>
      <c r="M2482" s="533"/>
      <c r="N2482" s="532"/>
      <c r="O2482" s="350"/>
      <c r="P2482" s="464"/>
      <c r="Q2482" s="464"/>
      <c r="R2482" s="464"/>
      <c r="S2482" s="464"/>
      <c r="T2482" s="464"/>
      <c r="U2482" s="464"/>
      <c r="V2482" s="464"/>
    </row>
    <row r="2483" spans="1:22">
      <c r="A2483" s="531"/>
      <c r="B2483" s="532"/>
      <c r="C2483" s="350"/>
      <c r="D2483" s="350"/>
      <c r="E2483" s="533"/>
      <c r="F2483" s="533"/>
      <c r="G2483" s="533"/>
      <c r="H2483" s="533"/>
      <c r="I2483" s="533"/>
      <c r="J2483" s="533"/>
      <c r="K2483" s="533"/>
      <c r="L2483" s="533"/>
      <c r="M2483" s="533"/>
      <c r="N2483" s="532"/>
      <c r="O2483" s="350"/>
      <c r="P2483" s="464"/>
      <c r="Q2483" s="464"/>
      <c r="R2483" s="464"/>
      <c r="S2483" s="464"/>
      <c r="T2483" s="464"/>
      <c r="U2483" s="464"/>
      <c r="V2483" s="464"/>
    </row>
    <row r="2484" spans="1:22">
      <c r="A2484" s="531"/>
      <c r="B2484" s="532"/>
      <c r="C2484" s="350"/>
      <c r="D2484" s="350"/>
      <c r="E2484" s="533"/>
      <c r="F2484" s="533"/>
      <c r="G2484" s="533"/>
      <c r="H2484" s="533"/>
      <c r="I2484" s="533"/>
      <c r="J2484" s="533"/>
      <c r="K2484" s="533"/>
      <c r="L2484" s="533"/>
      <c r="M2484" s="533"/>
      <c r="N2484" s="532"/>
      <c r="O2484" s="350"/>
      <c r="P2484" s="464"/>
      <c r="Q2484" s="464"/>
      <c r="R2484" s="464"/>
      <c r="S2484" s="464"/>
      <c r="T2484" s="464"/>
      <c r="U2484" s="464"/>
      <c r="V2484" s="464"/>
    </row>
    <row r="2485" spans="1:22">
      <c r="A2485" s="531"/>
      <c r="B2485" s="532"/>
      <c r="C2485" s="350"/>
      <c r="D2485" s="350"/>
      <c r="E2485" s="533"/>
      <c r="F2485" s="533"/>
      <c r="G2485" s="533"/>
      <c r="H2485" s="533"/>
      <c r="I2485" s="533"/>
      <c r="J2485" s="533"/>
      <c r="K2485" s="533"/>
      <c r="L2485" s="533"/>
      <c r="M2485" s="533"/>
      <c r="N2485" s="532"/>
      <c r="O2485" s="350"/>
      <c r="P2485" s="464"/>
      <c r="Q2485" s="464"/>
      <c r="R2485" s="464"/>
      <c r="S2485" s="464"/>
      <c r="T2485" s="464"/>
      <c r="U2485" s="464"/>
      <c r="V2485" s="464"/>
    </row>
    <row r="2486" spans="1:22">
      <c r="A2486" s="531"/>
      <c r="B2486" s="532"/>
      <c r="C2486" s="350"/>
      <c r="D2486" s="350"/>
      <c r="E2486" s="533"/>
      <c r="F2486" s="533"/>
      <c r="G2486" s="533"/>
      <c r="H2486" s="533"/>
      <c r="I2486" s="533"/>
      <c r="J2486" s="533"/>
      <c r="K2486" s="533"/>
      <c r="L2486" s="533"/>
      <c r="M2486" s="533"/>
      <c r="N2486" s="532"/>
      <c r="O2486" s="350"/>
      <c r="P2486" s="464"/>
      <c r="Q2486" s="464"/>
      <c r="R2486" s="464"/>
      <c r="S2486" s="464"/>
      <c r="T2486" s="464"/>
      <c r="U2486" s="464"/>
      <c r="V2486" s="464"/>
    </row>
    <row r="2487" spans="1:22">
      <c r="A2487" s="531"/>
      <c r="B2487" s="532"/>
      <c r="C2487" s="350"/>
      <c r="D2487" s="350"/>
      <c r="E2487" s="533"/>
      <c r="F2487" s="533"/>
      <c r="G2487" s="533"/>
      <c r="H2487" s="533"/>
      <c r="I2487" s="533"/>
      <c r="J2487" s="533"/>
      <c r="K2487" s="533"/>
      <c r="L2487" s="533"/>
      <c r="M2487" s="533"/>
      <c r="N2487" s="532"/>
      <c r="O2487" s="350"/>
      <c r="P2487" s="464"/>
      <c r="Q2487" s="464"/>
      <c r="R2487" s="464"/>
      <c r="S2487" s="464"/>
      <c r="T2487" s="464"/>
      <c r="U2487" s="464"/>
      <c r="V2487" s="464"/>
    </row>
    <row r="2488" spans="1:22">
      <c r="A2488" s="531"/>
      <c r="B2488" s="532"/>
      <c r="C2488" s="350"/>
      <c r="D2488" s="350"/>
      <c r="E2488" s="533"/>
      <c r="F2488" s="533"/>
      <c r="G2488" s="533"/>
      <c r="H2488" s="533"/>
      <c r="I2488" s="533"/>
      <c r="J2488" s="533"/>
      <c r="K2488" s="533"/>
      <c r="L2488" s="533"/>
      <c r="M2488" s="533"/>
      <c r="N2488" s="532"/>
      <c r="O2488" s="350"/>
      <c r="P2488" s="464"/>
      <c r="Q2488" s="464"/>
      <c r="R2488" s="464"/>
      <c r="S2488" s="464"/>
      <c r="T2488" s="464"/>
      <c r="U2488" s="464"/>
      <c r="V2488" s="464"/>
    </row>
    <row r="2489" spans="1:22">
      <c r="A2489" s="531"/>
      <c r="B2489" s="532"/>
      <c r="C2489" s="350"/>
      <c r="D2489" s="350"/>
      <c r="E2489" s="533"/>
      <c r="F2489" s="533"/>
      <c r="G2489" s="533"/>
      <c r="H2489" s="533"/>
      <c r="I2489" s="533"/>
      <c r="J2489" s="533"/>
      <c r="K2489" s="533"/>
      <c r="L2489" s="533"/>
      <c r="M2489" s="533"/>
      <c r="N2489" s="532"/>
      <c r="O2489" s="350"/>
      <c r="P2489" s="464"/>
      <c r="Q2489" s="464"/>
      <c r="R2489" s="464"/>
      <c r="S2489" s="464"/>
      <c r="T2489" s="464"/>
      <c r="U2489" s="464"/>
      <c r="V2489" s="464"/>
    </row>
    <row r="2490" spans="1:22">
      <c r="A2490" s="531"/>
      <c r="B2490" s="532"/>
      <c r="C2490" s="350"/>
      <c r="D2490" s="350"/>
      <c r="E2490" s="533"/>
      <c r="F2490" s="533"/>
      <c r="G2490" s="533"/>
      <c r="H2490" s="533"/>
      <c r="I2490" s="533"/>
      <c r="J2490" s="533"/>
      <c r="K2490" s="533"/>
      <c r="L2490" s="533"/>
      <c r="M2490" s="533"/>
      <c r="N2490" s="532"/>
      <c r="O2490" s="350"/>
      <c r="P2490" s="464"/>
      <c r="Q2490" s="464"/>
      <c r="R2490" s="464"/>
      <c r="S2490" s="464"/>
      <c r="T2490" s="464"/>
      <c r="U2490" s="464"/>
      <c r="V2490" s="464"/>
    </row>
    <row r="2491" spans="1:22">
      <c r="A2491" s="531"/>
      <c r="B2491" s="532"/>
      <c r="C2491" s="350"/>
      <c r="D2491" s="350"/>
      <c r="E2491" s="533"/>
      <c r="F2491" s="533"/>
      <c r="G2491" s="533"/>
      <c r="H2491" s="533"/>
      <c r="I2491" s="533"/>
      <c r="J2491" s="533"/>
      <c r="K2491" s="533"/>
      <c r="L2491" s="533"/>
      <c r="M2491" s="533"/>
      <c r="N2491" s="532"/>
      <c r="O2491" s="350"/>
      <c r="P2491" s="464"/>
      <c r="Q2491" s="464"/>
      <c r="R2491" s="464"/>
      <c r="S2491" s="464"/>
      <c r="T2491" s="464"/>
      <c r="U2491" s="464"/>
      <c r="V2491" s="464"/>
    </row>
    <row r="2492" spans="1:22">
      <c r="A2492" s="531"/>
      <c r="B2492" s="532"/>
      <c r="C2492" s="350"/>
      <c r="D2492" s="350"/>
      <c r="E2492" s="533"/>
      <c r="F2492" s="533"/>
      <c r="G2492" s="533"/>
      <c r="H2492" s="533"/>
      <c r="I2492" s="533"/>
      <c r="J2492" s="533"/>
      <c r="K2492" s="533"/>
      <c r="L2492" s="533"/>
      <c r="M2492" s="533"/>
      <c r="N2492" s="532"/>
      <c r="O2492" s="350"/>
      <c r="P2492" s="464"/>
      <c r="Q2492" s="464"/>
      <c r="R2492" s="464"/>
      <c r="S2492" s="464"/>
      <c r="T2492" s="464"/>
      <c r="U2492" s="464"/>
      <c r="V2492" s="464"/>
    </row>
    <row r="2493" spans="1:22">
      <c r="A2493" s="531"/>
      <c r="B2493" s="532"/>
      <c r="C2493" s="350"/>
      <c r="D2493" s="350"/>
      <c r="E2493" s="533"/>
      <c r="F2493" s="533"/>
      <c r="G2493" s="533"/>
      <c r="H2493" s="533"/>
      <c r="I2493" s="533"/>
      <c r="J2493" s="533"/>
      <c r="K2493" s="533"/>
      <c r="L2493" s="533"/>
      <c r="M2493" s="533"/>
      <c r="N2493" s="532"/>
      <c r="O2493" s="350"/>
      <c r="P2493" s="464"/>
      <c r="Q2493" s="464"/>
      <c r="R2493" s="464"/>
      <c r="S2493" s="464"/>
      <c r="T2493" s="464"/>
      <c r="U2493" s="464"/>
      <c r="V2493" s="464"/>
    </row>
    <row r="2494" spans="1:22">
      <c r="A2494" s="531"/>
      <c r="B2494" s="532"/>
      <c r="C2494" s="350"/>
      <c r="D2494" s="350"/>
      <c r="E2494" s="533"/>
      <c r="F2494" s="533"/>
      <c r="G2494" s="533"/>
      <c r="H2494" s="533"/>
      <c r="I2494" s="533"/>
      <c r="J2494" s="533"/>
      <c r="K2494" s="533"/>
      <c r="L2494" s="533"/>
      <c r="M2494" s="533"/>
      <c r="N2494" s="532"/>
      <c r="O2494" s="350"/>
      <c r="P2494" s="464"/>
      <c r="Q2494" s="464"/>
      <c r="R2494" s="464"/>
      <c r="S2494" s="464"/>
      <c r="T2494" s="464"/>
      <c r="U2494" s="464"/>
      <c r="V2494" s="464"/>
    </row>
    <row r="2495" spans="1:22">
      <c r="A2495" s="531"/>
      <c r="B2495" s="532"/>
      <c r="C2495" s="350"/>
      <c r="D2495" s="350"/>
      <c r="E2495" s="533"/>
      <c r="F2495" s="533"/>
      <c r="G2495" s="533"/>
      <c r="H2495" s="533"/>
      <c r="I2495" s="533"/>
      <c r="J2495" s="533"/>
      <c r="K2495" s="533"/>
      <c r="L2495" s="533"/>
      <c r="M2495" s="533"/>
      <c r="N2495" s="532"/>
      <c r="O2495" s="350"/>
      <c r="P2495" s="464"/>
      <c r="Q2495" s="464"/>
      <c r="R2495" s="464"/>
      <c r="S2495" s="464"/>
      <c r="T2495" s="464"/>
      <c r="U2495" s="464"/>
      <c r="V2495" s="464"/>
    </row>
    <row r="2496" spans="1:22">
      <c r="A2496" s="531"/>
      <c r="B2496" s="532"/>
      <c r="C2496" s="350"/>
      <c r="D2496" s="350"/>
      <c r="E2496" s="533"/>
      <c r="F2496" s="533"/>
      <c r="G2496" s="533"/>
      <c r="H2496" s="533"/>
      <c r="I2496" s="533"/>
      <c r="J2496" s="533"/>
      <c r="K2496" s="533"/>
      <c r="L2496" s="533"/>
      <c r="M2496" s="533"/>
      <c r="N2496" s="532"/>
      <c r="O2496" s="350"/>
      <c r="P2496" s="464"/>
      <c r="Q2496" s="464"/>
      <c r="R2496" s="464"/>
      <c r="S2496" s="464"/>
      <c r="T2496" s="464"/>
      <c r="U2496" s="464"/>
      <c r="V2496" s="464"/>
    </row>
    <row r="2497" spans="1:22">
      <c r="A2497" s="531"/>
      <c r="B2497" s="532"/>
      <c r="C2497" s="350"/>
      <c r="D2497" s="350"/>
      <c r="E2497" s="533"/>
      <c r="F2497" s="533"/>
      <c r="G2497" s="533"/>
      <c r="H2497" s="533"/>
      <c r="I2497" s="533"/>
      <c r="J2497" s="533"/>
      <c r="K2497" s="533"/>
      <c r="L2497" s="533"/>
      <c r="M2497" s="533"/>
      <c r="N2497" s="532"/>
      <c r="O2497" s="350"/>
      <c r="P2497" s="464"/>
      <c r="Q2497" s="464"/>
      <c r="R2497" s="464"/>
      <c r="S2497" s="464"/>
      <c r="T2497" s="464"/>
      <c r="U2497" s="464"/>
      <c r="V2497" s="464"/>
    </row>
    <row r="2498" spans="1:22">
      <c r="A2498" s="531"/>
      <c r="B2498" s="532"/>
      <c r="C2498" s="350"/>
      <c r="D2498" s="350"/>
      <c r="E2498" s="533"/>
      <c r="F2498" s="533"/>
      <c r="G2498" s="533"/>
      <c r="H2498" s="533"/>
      <c r="I2498" s="533"/>
      <c r="J2498" s="533"/>
      <c r="K2498" s="533"/>
      <c r="L2498" s="533"/>
      <c r="M2498" s="533"/>
      <c r="N2498" s="532"/>
      <c r="O2498" s="350"/>
      <c r="P2498" s="464"/>
      <c r="Q2498" s="464"/>
      <c r="R2498" s="464"/>
      <c r="S2498" s="464"/>
      <c r="T2498" s="464"/>
      <c r="U2498" s="464"/>
      <c r="V2498" s="464"/>
    </row>
    <row r="2499" spans="1:22">
      <c r="A2499" s="531"/>
      <c r="B2499" s="532"/>
      <c r="C2499" s="350"/>
      <c r="D2499" s="350"/>
      <c r="E2499" s="533"/>
      <c r="F2499" s="533"/>
      <c r="G2499" s="533"/>
      <c r="H2499" s="533"/>
      <c r="I2499" s="533"/>
      <c r="J2499" s="533"/>
      <c r="K2499" s="533"/>
      <c r="L2499" s="533"/>
      <c r="M2499" s="533"/>
      <c r="N2499" s="532"/>
      <c r="O2499" s="350"/>
      <c r="P2499" s="464"/>
      <c r="Q2499" s="464"/>
      <c r="R2499" s="464"/>
      <c r="S2499" s="464"/>
      <c r="T2499" s="464"/>
      <c r="U2499" s="464"/>
      <c r="V2499" s="464"/>
    </row>
    <row r="2500" spans="1:22">
      <c r="A2500" s="531"/>
      <c r="B2500" s="532"/>
      <c r="C2500" s="350"/>
      <c r="D2500" s="350"/>
      <c r="E2500" s="533"/>
      <c r="F2500" s="533"/>
      <c r="G2500" s="533"/>
      <c r="H2500" s="533"/>
      <c r="I2500" s="533"/>
      <c r="J2500" s="533"/>
      <c r="K2500" s="533"/>
      <c r="L2500" s="533"/>
      <c r="M2500" s="533"/>
      <c r="N2500" s="532"/>
      <c r="O2500" s="350"/>
      <c r="P2500" s="464"/>
      <c r="Q2500" s="464"/>
      <c r="R2500" s="464"/>
      <c r="S2500" s="464"/>
      <c r="T2500" s="464"/>
      <c r="U2500" s="464"/>
      <c r="V2500" s="464"/>
    </row>
    <row r="2501" spans="1:22">
      <c r="A2501" s="531"/>
      <c r="B2501" s="532"/>
      <c r="C2501" s="350"/>
      <c r="D2501" s="350"/>
      <c r="E2501" s="533"/>
      <c r="F2501" s="533"/>
      <c r="G2501" s="533"/>
      <c r="H2501" s="533"/>
      <c r="I2501" s="533"/>
      <c r="J2501" s="533"/>
      <c r="K2501" s="533"/>
      <c r="L2501" s="533"/>
      <c r="M2501" s="533"/>
      <c r="N2501" s="532"/>
      <c r="O2501" s="350"/>
      <c r="P2501" s="464"/>
      <c r="Q2501" s="464"/>
      <c r="R2501" s="464"/>
      <c r="S2501" s="464"/>
      <c r="T2501" s="464"/>
      <c r="U2501" s="464"/>
      <c r="V2501" s="464"/>
    </row>
    <row r="2502" spans="1:22">
      <c r="A2502" s="531"/>
      <c r="B2502" s="532"/>
      <c r="C2502" s="350"/>
      <c r="D2502" s="350"/>
      <c r="E2502" s="533"/>
      <c r="F2502" s="533"/>
      <c r="G2502" s="533"/>
      <c r="H2502" s="533"/>
      <c r="I2502" s="533"/>
      <c r="J2502" s="533"/>
      <c r="K2502" s="533"/>
      <c r="L2502" s="533"/>
      <c r="M2502" s="533"/>
      <c r="N2502" s="532"/>
      <c r="O2502" s="350"/>
      <c r="P2502" s="464"/>
      <c r="Q2502" s="464"/>
      <c r="R2502" s="464"/>
      <c r="S2502" s="464"/>
      <c r="T2502" s="464"/>
      <c r="U2502" s="464"/>
      <c r="V2502" s="464"/>
    </row>
    <row r="2503" spans="1:22">
      <c r="A2503" s="531"/>
      <c r="B2503" s="532"/>
      <c r="C2503" s="350"/>
      <c r="D2503" s="350"/>
      <c r="E2503" s="533"/>
      <c r="F2503" s="533"/>
      <c r="G2503" s="533"/>
      <c r="H2503" s="533"/>
      <c r="I2503" s="533"/>
      <c r="J2503" s="533"/>
      <c r="K2503" s="533"/>
      <c r="L2503" s="533"/>
      <c r="M2503" s="533"/>
      <c r="N2503" s="532"/>
      <c r="O2503" s="350"/>
      <c r="P2503" s="464"/>
      <c r="Q2503" s="464"/>
      <c r="R2503" s="464"/>
      <c r="S2503" s="464"/>
      <c r="T2503" s="464"/>
      <c r="U2503" s="464"/>
      <c r="V2503" s="464"/>
    </row>
    <row r="2504" spans="1:22">
      <c r="A2504" s="531"/>
      <c r="B2504" s="532"/>
      <c r="C2504" s="350"/>
      <c r="D2504" s="350"/>
      <c r="E2504" s="533"/>
      <c r="F2504" s="533"/>
      <c r="G2504" s="533"/>
      <c r="H2504" s="533"/>
      <c r="I2504" s="533"/>
      <c r="J2504" s="533"/>
      <c r="K2504" s="533"/>
      <c r="L2504" s="533"/>
      <c r="M2504" s="533"/>
      <c r="N2504" s="532"/>
      <c r="O2504" s="350"/>
      <c r="P2504" s="464"/>
      <c r="Q2504" s="464"/>
      <c r="R2504" s="464"/>
      <c r="S2504" s="464"/>
      <c r="T2504" s="464"/>
      <c r="U2504" s="464"/>
      <c r="V2504" s="464"/>
    </row>
    <row r="2505" spans="1:22">
      <c r="A2505" s="531"/>
      <c r="B2505" s="532"/>
      <c r="C2505" s="350"/>
      <c r="D2505" s="350"/>
      <c r="E2505" s="533"/>
      <c r="F2505" s="533"/>
      <c r="G2505" s="533"/>
      <c r="H2505" s="533"/>
      <c r="I2505" s="533"/>
      <c r="J2505" s="533"/>
      <c r="K2505" s="533"/>
      <c r="L2505" s="533"/>
      <c r="M2505" s="533"/>
      <c r="N2505" s="532"/>
      <c r="O2505" s="350"/>
      <c r="P2505" s="464"/>
      <c r="Q2505" s="464"/>
      <c r="R2505" s="464"/>
      <c r="S2505" s="464"/>
      <c r="T2505" s="464"/>
      <c r="U2505" s="464"/>
      <c r="V2505" s="464"/>
    </row>
    <row r="2506" spans="1:22">
      <c r="A2506" s="531"/>
      <c r="B2506" s="532"/>
      <c r="C2506" s="350"/>
      <c r="D2506" s="350"/>
      <c r="E2506" s="533"/>
      <c r="F2506" s="533"/>
      <c r="G2506" s="533"/>
      <c r="H2506" s="533"/>
      <c r="I2506" s="533"/>
      <c r="J2506" s="533"/>
      <c r="K2506" s="533"/>
      <c r="L2506" s="533"/>
      <c r="M2506" s="533"/>
      <c r="N2506" s="532"/>
      <c r="O2506" s="350"/>
      <c r="P2506" s="464"/>
      <c r="Q2506" s="464"/>
      <c r="R2506" s="464"/>
      <c r="S2506" s="464"/>
      <c r="T2506" s="464"/>
      <c r="U2506" s="464"/>
      <c r="V2506" s="464"/>
    </row>
    <row r="2507" spans="1:22">
      <c r="A2507" s="531"/>
      <c r="B2507" s="532"/>
      <c r="C2507" s="350"/>
      <c r="D2507" s="350"/>
      <c r="E2507" s="533"/>
      <c r="F2507" s="533"/>
      <c r="G2507" s="533"/>
      <c r="H2507" s="533"/>
      <c r="I2507" s="533"/>
      <c r="J2507" s="533"/>
      <c r="K2507" s="533"/>
      <c r="L2507" s="533"/>
      <c r="M2507" s="533"/>
      <c r="N2507" s="532"/>
      <c r="O2507" s="350"/>
      <c r="P2507" s="464"/>
      <c r="Q2507" s="464"/>
      <c r="R2507" s="464"/>
      <c r="S2507" s="464"/>
      <c r="T2507" s="464"/>
      <c r="U2507" s="464"/>
      <c r="V2507" s="464"/>
    </row>
    <row r="2508" spans="1:22">
      <c r="A2508" s="531"/>
      <c r="B2508" s="532"/>
      <c r="C2508" s="350"/>
      <c r="D2508" s="350"/>
      <c r="E2508" s="533"/>
      <c r="F2508" s="533"/>
      <c r="G2508" s="533"/>
      <c r="H2508" s="533"/>
      <c r="I2508" s="533"/>
      <c r="J2508" s="533"/>
      <c r="K2508" s="533"/>
      <c r="L2508" s="533"/>
      <c r="M2508" s="533"/>
      <c r="N2508" s="532"/>
      <c r="O2508" s="350"/>
      <c r="P2508" s="464"/>
      <c r="Q2508" s="464"/>
      <c r="R2508" s="464"/>
      <c r="S2508" s="464"/>
      <c r="T2508" s="464"/>
      <c r="U2508" s="464"/>
      <c r="V2508" s="464"/>
    </row>
    <row r="2509" spans="1:22">
      <c r="A2509" s="531"/>
      <c r="B2509" s="532"/>
      <c r="C2509" s="350"/>
      <c r="D2509" s="350"/>
      <c r="E2509" s="533"/>
      <c r="F2509" s="533"/>
      <c r="G2509" s="533"/>
      <c r="H2509" s="533"/>
      <c r="I2509" s="533"/>
      <c r="J2509" s="533"/>
      <c r="K2509" s="533"/>
      <c r="L2509" s="533"/>
      <c r="M2509" s="533"/>
      <c r="N2509" s="532"/>
      <c r="O2509" s="350"/>
      <c r="P2509" s="464"/>
      <c r="Q2509" s="464"/>
      <c r="R2509" s="464"/>
      <c r="S2509" s="464"/>
      <c r="T2509" s="464"/>
      <c r="U2509" s="464"/>
      <c r="V2509" s="464"/>
    </row>
    <row r="2510" spans="1:22">
      <c r="A2510" s="531"/>
      <c r="B2510" s="532"/>
      <c r="C2510" s="350"/>
      <c r="D2510" s="350"/>
      <c r="E2510" s="533"/>
      <c r="F2510" s="533"/>
      <c r="G2510" s="533"/>
      <c r="H2510" s="533"/>
      <c r="I2510" s="533"/>
      <c r="J2510" s="533"/>
      <c r="K2510" s="533"/>
      <c r="L2510" s="533"/>
      <c r="M2510" s="533"/>
      <c r="N2510" s="532"/>
      <c r="O2510" s="350"/>
      <c r="P2510" s="464"/>
      <c r="Q2510" s="464"/>
      <c r="R2510" s="464"/>
      <c r="S2510" s="464"/>
      <c r="T2510" s="464"/>
      <c r="U2510" s="464"/>
      <c r="V2510" s="464"/>
    </row>
    <row r="2511" spans="1:22">
      <c r="A2511" s="531"/>
      <c r="B2511" s="532"/>
      <c r="C2511" s="350"/>
      <c r="D2511" s="350"/>
      <c r="E2511" s="533"/>
      <c r="F2511" s="533"/>
      <c r="G2511" s="533"/>
      <c r="H2511" s="533"/>
      <c r="I2511" s="533"/>
      <c r="J2511" s="533"/>
      <c r="K2511" s="533"/>
      <c r="L2511" s="533"/>
      <c r="M2511" s="533"/>
      <c r="N2511" s="532"/>
      <c r="O2511" s="350"/>
      <c r="P2511" s="464"/>
      <c r="Q2511" s="464"/>
      <c r="R2511" s="464"/>
      <c r="S2511" s="464"/>
      <c r="T2511" s="464"/>
      <c r="U2511" s="464"/>
      <c r="V2511" s="464"/>
    </row>
    <row r="2512" spans="1:22">
      <c r="A2512" s="531"/>
      <c r="B2512" s="532"/>
      <c r="C2512" s="350"/>
      <c r="D2512" s="350"/>
      <c r="E2512" s="533"/>
      <c r="F2512" s="533"/>
      <c r="G2512" s="533"/>
      <c r="H2512" s="533"/>
      <c r="I2512" s="533"/>
      <c r="J2512" s="533"/>
      <c r="K2512" s="533"/>
      <c r="L2512" s="533"/>
      <c r="M2512" s="533"/>
      <c r="N2512" s="532"/>
      <c r="O2512" s="350"/>
      <c r="P2512" s="464"/>
      <c r="Q2512" s="464"/>
      <c r="R2512" s="464"/>
      <c r="S2512" s="464"/>
      <c r="T2512" s="464"/>
      <c r="U2512" s="464"/>
      <c r="V2512" s="464"/>
    </row>
    <row r="2513" spans="1:22">
      <c r="A2513" s="531"/>
      <c r="B2513" s="532"/>
      <c r="C2513" s="350"/>
      <c r="D2513" s="350"/>
      <c r="E2513" s="533"/>
      <c r="F2513" s="533"/>
      <c r="G2513" s="533"/>
      <c r="H2513" s="533"/>
      <c r="I2513" s="533"/>
      <c r="J2513" s="533"/>
      <c r="K2513" s="533"/>
      <c r="L2513" s="533"/>
      <c r="M2513" s="533"/>
      <c r="N2513" s="532"/>
      <c r="O2513" s="350"/>
      <c r="P2513" s="464"/>
      <c r="Q2513" s="464"/>
      <c r="R2513" s="464"/>
      <c r="S2513" s="464"/>
      <c r="T2513" s="464"/>
      <c r="U2513" s="464"/>
      <c r="V2513" s="464"/>
    </row>
    <row r="2514" spans="1:22">
      <c r="A2514" s="531"/>
      <c r="B2514" s="532"/>
      <c r="C2514" s="350"/>
      <c r="D2514" s="350"/>
      <c r="E2514" s="533"/>
      <c r="F2514" s="533"/>
      <c r="G2514" s="533"/>
      <c r="H2514" s="533"/>
      <c r="I2514" s="533"/>
      <c r="J2514" s="533"/>
      <c r="K2514" s="533"/>
      <c r="L2514" s="533"/>
      <c r="M2514" s="533"/>
      <c r="N2514" s="532"/>
      <c r="O2514" s="350"/>
      <c r="P2514" s="464"/>
      <c r="Q2514" s="464"/>
      <c r="R2514" s="464"/>
      <c r="S2514" s="464"/>
      <c r="T2514" s="464"/>
      <c r="U2514" s="464"/>
      <c r="V2514" s="464"/>
    </row>
    <row r="2515" spans="1:22">
      <c r="A2515" s="531"/>
      <c r="B2515" s="532"/>
      <c r="C2515" s="350"/>
      <c r="D2515" s="350"/>
      <c r="E2515" s="533"/>
      <c r="F2515" s="533"/>
      <c r="G2515" s="533"/>
      <c r="H2515" s="533"/>
      <c r="I2515" s="533"/>
      <c r="J2515" s="533"/>
      <c r="K2515" s="533"/>
      <c r="L2515" s="533"/>
      <c r="M2515" s="533"/>
      <c r="N2515" s="532"/>
      <c r="O2515" s="350"/>
      <c r="P2515" s="464"/>
      <c r="Q2515" s="464"/>
      <c r="R2515" s="464"/>
      <c r="S2515" s="464"/>
      <c r="T2515" s="464"/>
      <c r="U2515" s="464"/>
      <c r="V2515" s="464"/>
    </row>
    <row r="2516" spans="1:22">
      <c r="A2516" s="531"/>
      <c r="B2516" s="532"/>
      <c r="C2516" s="350"/>
      <c r="D2516" s="350"/>
      <c r="E2516" s="533"/>
      <c r="F2516" s="533"/>
      <c r="G2516" s="533"/>
      <c r="H2516" s="533"/>
      <c r="I2516" s="533"/>
      <c r="J2516" s="533"/>
      <c r="K2516" s="533"/>
      <c r="L2516" s="533"/>
      <c r="M2516" s="533"/>
      <c r="N2516" s="532"/>
      <c r="O2516" s="350"/>
      <c r="P2516" s="464"/>
      <c r="Q2516" s="464"/>
      <c r="R2516" s="464"/>
      <c r="S2516" s="464"/>
      <c r="T2516" s="464"/>
      <c r="U2516" s="464"/>
      <c r="V2516" s="464"/>
    </row>
    <row r="2517" spans="1:22">
      <c r="A2517" s="531"/>
      <c r="B2517" s="532"/>
      <c r="C2517" s="350"/>
      <c r="D2517" s="350"/>
      <c r="E2517" s="533"/>
      <c r="F2517" s="533"/>
      <c r="G2517" s="533"/>
      <c r="H2517" s="533"/>
      <c r="I2517" s="533"/>
      <c r="J2517" s="533"/>
      <c r="K2517" s="533"/>
      <c r="L2517" s="533"/>
      <c r="M2517" s="533"/>
      <c r="N2517" s="532"/>
      <c r="O2517" s="350"/>
      <c r="P2517" s="464"/>
      <c r="Q2517" s="464"/>
      <c r="R2517" s="464"/>
      <c r="S2517" s="464"/>
      <c r="T2517" s="464"/>
      <c r="U2517" s="464"/>
      <c r="V2517" s="464"/>
    </row>
    <row r="2518" spans="1:22">
      <c r="A2518" s="531"/>
      <c r="B2518" s="532"/>
      <c r="C2518" s="350"/>
      <c r="D2518" s="350"/>
      <c r="E2518" s="533"/>
      <c r="F2518" s="533"/>
      <c r="G2518" s="533"/>
      <c r="H2518" s="533"/>
      <c r="I2518" s="533"/>
      <c r="J2518" s="533"/>
      <c r="K2518" s="533"/>
      <c r="L2518" s="533"/>
      <c r="M2518" s="533"/>
      <c r="N2518" s="532"/>
      <c r="O2518" s="350"/>
      <c r="P2518" s="464"/>
      <c r="Q2518" s="464"/>
      <c r="R2518" s="464"/>
      <c r="S2518" s="464"/>
      <c r="T2518" s="464"/>
      <c r="U2518" s="464"/>
      <c r="V2518" s="464"/>
    </row>
    <row r="2519" spans="1:22">
      <c r="A2519" s="531"/>
      <c r="B2519" s="532"/>
      <c r="C2519" s="350"/>
      <c r="D2519" s="350"/>
      <c r="E2519" s="533"/>
      <c r="F2519" s="533"/>
      <c r="G2519" s="533"/>
      <c r="H2519" s="533"/>
      <c r="I2519" s="533"/>
      <c r="J2519" s="533"/>
      <c r="K2519" s="533"/>
      <c r="L2519" s="533"/>
      <c r="M2519" s="533"/>
      <c r="N2519" s="532"/>
      <c r="O2519" s="350"/>
      <c r="P2519" s="464"/>
      <c r="Q2519" s="464"/>
      <c r="R2519" s="464"/>
      <c r="S2519" s="464"/>
      <c r="T2519" s="464"/>
      <c r="U2519" s="464"/>
      <c r="V2519" s="464"/>
    </row>
    <row r="2520" spans="1:22">
      <c r="A2520" s="531"/>
      <c r="B2520" s="532"/>
      <c r="C2520" s="350"/>
      <c r="D2520" s="350"/>
      <c r="E2520" s="533"/>
      <c r="F2520" s="533"/>
      <c r="G2520" s="533"/>
      <c r="H2520" s="533"/>
      <c r="I2520" s="533"/>
      <c r="J2520" s="533"/>
      <c r="K2520" s="533"/>
      <c r="L2520" s="533"/>
      <c r="M2520" s="533"/>
      <c r="N2520" s="532"/>
      <c r="O2520" s="350"/>
      <c r="P2520" s="464"/>
      <c r="Q2520" s="464"/>
      <c r="R2520" s="464"/>
      <c r="S2520" s="464"/>
      <c r="T2520" s="464"/>
      <c r="U2520" s="464"/>
      <c r="V2520" s="464"/>
    </row>
    <row r="2521" spans="1:22">
      <c r="A2521" s="531"/>
      <c r="B2521" s="532"/>
      <c r="C2521" s="350"/>
      <c r="D2521" s="350"/>
      <c r="E2521" s="533"/>
      <c r="F2521" s="533"/>
      <c r="G2521" s="533"/>
      <c r="H2521" s="533"/>
      <c r="I2521" s="533"/>
      <c r="J2521" s="533"/>
      <c r="K2521" s="533"/>
      <c r="L2521" s="533"/>
      <c r="M2521" s="533"/>
      <c r="N2521" s="532"/>
      <c r="O2521" s="350"/>
      <c r="P2521" s="464"/>
      <c r="Q2521" s="464"/>
      <c r="R2521" s="464"/>
      <c r="S2521" s="464"/>
      <c r="T2521" s="464"/>
      <c r="U2521" s="464"/>
      <c r="V2521" s="464"/>
    </row>
    <row r="2522" spans="1:22">
      <c r="A2522" s="531"/>
      <c r="B2522" s="532"/>
      <c r="C2522" s="350"/>
      <c r="D2522" s="350"/>
      <c r="E2522" s="533"/>
      <c r="F2522" s="533"/>
      <c r="G2522" s="533"/>
      <c r="H2522" s="533"/>
      <c r="I2522" s="533"/>
      <c r="J2522" s="533"/>
      <c r="K2522" s="533"/>
      <c r="L2522" s="533"/>
      <c r="M2522" s="533"/>
      <c r="N2522" s="532"/>
      <c r="O2522" s="350"/>
      <c r="P2522" s="464"/>
      <c r="Q2522" s="464"/>
      <c r="R2522" s="464"/>
      <c r="S2522" s="464"/>
      <c r="T2522" s="464"/>
      <c r="U2522" s="464"/>
      <c r="V2522" s="464"/>
    </row>
    <row r="2523" spans="1:22">
      <c r="A2523" s="531"/>
      <c r="B2523" s="532"/>
      <c r="C2523" s="350"/>
      <c r="D2523" s="350"/>
      <c r="E2523" s="533"/>
      <c r="F2523" s="533"/>
      <c r="G2523" s="533"/>
      <c r="H2523" s="533"/>
      <c r="I2523" s="533"/>
      <c r="J2523" s="533"/>
      <c r="K2523" s="533"/>
      <c r="L2523" s="533"/>
      <c r="M2523" s="533"/>
      <c r="N2523" s="532"/>
      <c r="O2523" s="350"/>
      <c r="P2523" s="464"/>
      <c r="Q2523" s="464"/>
      <c r="R2523" s="464"/>
      <c r="S2523" s="464"/>
      <c r="T2523" s="464"/>
      <c r="U2523" s="464"/>
      <c r="V2523" s="464"/>
    </row>
    <row r="2524" spans="1:22">
      <c r="A2524" s="531"/>
      <c r="B2524" s="532"/>
      <c r="C2524" s="350"/>
      <c r="D2524" s="350"/>
      <c r="E2524" s="533"/>
      <c r="F2524" s="533"/>
      <c r="G2524" s="533"/>
      <c r="H2524" s="533"/>
      <c r="I2524" s="533"/>
      <c r="J2524" s="533"/>
      <c r="K2524" s="533"/>
      <c r="L2524" s="533"/>
      <c r="M2524" s="533"/>
      <c r="N2524" s="532"/>
      <c r="O2524" s="350"/>
      <c r="P2524" s="464"/>
      <c r="Q2524" s="464"/>
      <c r="R2524" s="464"/>
      <c r="S2524" s="464"/>
      <c r="T2524" s="464"/>
      <c r="U2524" s="464"/>
      <c r="V2524" s="464"/>
    </row>
    <row r="2525" spans="1:22">
      <c r="A2525" s="531"/>
      <c r="B2525" s="532"/>
      <c r="C2525" s="350"/>
      <c r="D2525" s="350"/>
      <c r="E2525" s="533"/>
      <c r="F2525" s="533"/>
      <c r="G2525" s="533"/>
      <c r="H2525" s="533"/>
      <c r="I2525" s="533"/>
      <c r="J2525" s="533"/>
      <c r="K2525" s="533"/>
      <c r="L2525" s="533"/>
      <c r="M2525" s="533"/>
      <c r="N2525" s="532"/>
      <c r="O2525" s="350"/>
      <c r="P2525" s="464"/>
      <c r="Q2525" s="464"/>
      <c r="R2525" s="464"/>
      <c r="S2525" s="464"/>
      <c r="T2525" s="464"/>
      <c r="U2525" s="464"/>
      <c r="V2525" s="464"/>
    </row>
    <row r="2526" spans="1:22">
      <c r="A2526" s="531"/>
      <c r="B2526" s="532"/>
      <c r="C2526" s="350"/>
      <c r="D2526" s="350"/>
      <c r="E2526" s="533"/>
      <c r="F2526" s="533"/>
      <c r="G2526" s="533"/>
      <c r="H2526" s="533"/>
      <c r="I2526" s="533"/>
      <c r="J2526" s="533"/>
      <c r="K2526" s="533"/>
      <c r="L2526" s="533"/>
      <c r="M2526" s="533"/>
      <c r="N2526" s="532"/>
      <c r="O2526" s="350"/>
      <c r="P2526" s="464"/>
      <c r="Q2526" s="464"/>
      <c r="R2526" s="464"/>
      <c r="S2526" s="464"/>
      <c r="T2526" s="464"/>
      <c r="U2526" s="464"/>
      <c r="V2526" s="464"/>
    </row>
    <row r="2527" spans="1:22">
      <c r="A2527" s="531"/>
      <c r="B2527" s="532"/>
      <c r="C2527" s="350"/>
      <c r="D2527" s="350"/>
      <c r="E2527" s="533"/>
      <c r="F2527" s="533"/>
      <c r="G2527" s="533"/>
      <c r="H2527" s="533"/>
      <c r="I2527" s="533"/>
      <c r="J2527" s="533"/>
      <c r="K2527" s="533"/>
      <c r="L2527" s="533"/>
      <c r="M2527" s="533"/>
      <c r="N2527" s="532"/>
      <c r="O2527" s="350"/>
      <c r="P2527" s="464"/>
      <c r="Q2527" s="464"/>
      <c r="R2527" s="464"/>
      <c r="S2527" s="464"/>
      <c r="T2527" s="464"/>
      <c r="U2527" s="464"/>
      <c r="V2527" s="464"/>
    </row>
    <row r="2528" spans="1:22">
      <c r="A2528" s="531"/>
      <c r="B2528" s="532"/>
      <c r="C2528" s="350"/>
      <c r="D2528" s="350"/>
      <c r="E2528" s="533"/>
      <c r="F2528" s="533"/>
      <c r="G2528" s="533"/>
      <c r="H2528" s="533"/>
      <c r="I2528" s="533"/>
      <c r="J2528" s="533"/>
      <c r="K2528" s="533"/>
      <c r="L2528" s="533"/>
      <c r="M2528" s="533"/>
      <c r="N2528" s="532"/>
      <c r="O2528" s="350"/>
      <c r="P2528" s="464"/>
      <c r="Q2528" s="464"/>
      <c r="R2528" s="464"/>
      <c r="S2528" s="464"/>
      <c r="T2528" s="464"/>
      <c r="U2528" s="464"/>
      <c r="V2528" s="464"/>
    </row>
    <row r="2529" spans="1:22">
      <c r="A2529" s="531"/>
      <c r="B2529" s="532"/>
      <c r="C2529" s="350"/>
      <c r="D2529" s="350"/>
      <c r="E2529" s="533"/>
      <c r="F2529" s="533"/>
      <c r="G2529" s="533"/>
      <c r="H2529" s="533"/>
      <c r="I2529" s="533"/>
      <c r="J2529" s="533"/>
      <c r="K2529" s="533"/>
      <c r="L2529" s="533"/>
      <c r="M2529" s="533"/>
      <c r="N2529" s="532"/>
      <c r="O2529" s="350"/>
      <c r="P2529" s="464"/>
      <c r="Q2529" s="464"/>
      <c r="R2529" s="464"/>
      <c r="S2529" s="464"/>
      <c r="T2529" s="464"/>
      <c r="U2529" s="464"/>
      <c r="V2529" s="464"/>
    </row>
    <row r="2530" spans="1:22">
      <c r="A2530" s="531"/>
      <c r="B2530" s="532"/>
      <c r="C2530" s="350"/>
      <c r="D2530" s="350"/>
      <c r="E2530" s="533"/>
      <c r="F2530" s="533"/>
      <c r="G2530" s="533"/>
      <c r="H2530" s="533"/>
      <c r="I2530" s="533"/>
      <c r="J2530" s="533"/>
      <c r="K2530" s="533"/>
      <c r="L2530" s="533"/>
      <c r="M2530" s="533"/>
      <c r="N2530" s="532"/>
      <c r="O2530" s="350"/>
      <c r="P2530" s="464"/>
      <c r="Q2530" s="464"/>
      <c r="R2530" s="464"/>
      <c r="S2530" s="464"/>
      <c r="T2530" s="464"/>
      <c r="U2530" s="464"/>
      <c r="V2530" s="464"/>
    </row>
    <row r="2531" spans="1:22">
      <c r="A2531" s="531"/>
      <c r="B2531" s="532"/>
      <c r="C2531" s="350"/>
      <c r="D2531" s="350"/>
      <c r="E2531" s="533"/>
      <c r="F2531" s="533"/>
      <c r="G2531" s="533"/>
      <c r="H2531" s="533"/>
      <c r="I2531" s="533"/>
      <c r="J2531" s="533"/>
      <c r="K2531" s="533"/>
      <c r="L2531" s="533"/>
      <c r="M2531" s="533"/>
      <c r="N2531" s="532"/>
      <c r="O2531" s="350"/>
      <c r="P2531" s="464"/>
      <c r="Q2531" s="464"/>
      <c r="R2531" s="464"/>
      <c r="S2531" s="464"/>
      <c r="T2531" s="464"/>
      <c r="U2531" s="464"/>
      <c r="V2531" s="464"/>
    </row>
    <row r="2532" spans="1:22">
      <c r="A2532" s="531"/>
      <c r="B2532" s="532"/>
      <c r="C2532" s="350"/>
      <c r="D2532" s="350"/>
      <c r="E2532" s="533"/>
      <c r="F2532" s="533"/>
      <c r="G2532" s="533"/>
      <c r="H2532" s="533"/>
      <c r="I2532" s="533"/>
      <c r="J2532" s="533"/>
      <c r="K2532" s="533"/>
      <c r="L2532" s="533"/>
      <c r="M2532" s="533"/>
      <c r="N2532" s="532"/>
      <c r="O2532" s="350"/>
      <c r="P2532" s="464"/>
      <c r="Q2532" s="464"/>
      <c r="R2532" s="464"/>
      <c r="S2532" s="464"/>
      <c r="T2532" s="464"/>
      <c r="U2532" s="464"/>
      <c r="V2532" s="464"/>
    </row>
    <row r="2533" spans="1:22">
      <c r="A2533" s="531"/>
      <c r="B2533" s="532"/>
      <c r="C2533" s="350"/>
      <c r="D2533" s="350"/>
      <c r="E2533" s="533"/>
      <c r="F2533" s="533"/>
      <c r="G2533" s="533"/>
      <c r="H2533" s="533"/>
      <c r="I2533" s="533"/>
      <c r="J2533" s="533"/>
      <c r="K2533" s="533"/>
      <c r="L2533" s="533"/>
      <c r="M2533" s="533"/>
      <c r="N2533" s="532"/>
      <c r="O2533" s="350"/>
      <c r="P2533" s="464"/>
      <c r="Q2533" s="464"/>
      <c r="R2533" s="464"/>
      <c r="S2533" s="464"/>
      <c r="T2533" s="464"/>
      <c r="U2533" s="464"/>
      <c r="V2533" s="464"/>
    </row>
    <row r="2534" spans="1:22">
      <c r="A2534" s="531"/>
      <c r="B2534" s="532"/>
      <c r="C2534" s="350"/>
      <c r="D2534" s="350"/>
      <c r="E2534" s="533"/>
      <c r="F2534" s="533"/>
      <c r="G2534" s="533"/>
      <c r="H2534" s="533"/>
      <c r="I2534" s="533"/>
      <c r="J2534" s="533"/>
      <c r="K2534" s="533"/>
      <c r="L2534" s="533"/>
      <c r="M2534" s="533"/>
      <c r="N2534" s="532"/>
      <c r="O2534" s="350"/>
      <c r="P2534" s="464"/>
      <c r="Q2534" s="464"/>
      <c r="R2534" s="464"/>
      <c r="S2534" s="464"/>
      <c r="T2534" s="464"/>
      <c r="U2534" s="464"/>
      <c r="V2534" s="464"/>
    </row>
    <row r="2535" spans="1:22">
      <c r="A2535" s="531"/>
      <c r="B2535" s="532"/>
      <c r="C2535" s="350"/>
      <c r="D2535" s="350"/>
      <c r="E2535" s="533"/>
      <c r="F2535" s="533"/>
      <c r="G2535" s="533"/>
      <c r="H2535" s="533"/>
      <c r="I2535" s="533"/>
      <c r="J2535" s="533"/>
      <c r="K2535" s="533"/>
      <c r="L2535" s="533"/>
      <c r="M2535" s="533"/>
      <c r="N2535" s="532"/>
      <c r="O2535" s="350"/>
      <c r="P2535" s="464"/>
      <c r="Q2535" s="464"/>
      <c r="R2535" s="464"/>
      <c r="S2535" s="464"/>
      <c r="T2535" s="464"/>
      <c r="U2535" s="464"/>
      <c r="V2535" s="464"/>
    </row>
    <row r="2536" spans="1:22">
      <c r="A2536" s="531"/>
      <c r="B2536" s="532"/>
      <c r="C2536" s="350"/>
      <c r="D2536" s="350"/>
      <c r="E2536" s="533"/>
      <c r="F2536" s="533"/>
      <c r="G2536" s="533"/>
      <c r="H2536" s="533"/>
      <c r="I2536" s="533"/>
      <c r="J2536" s="533"/>
      <c r="K2536" s="533"/>
      <c r="L2536" s="533"/>
      <c r="M2536" s="533"/>
      <c r="N2536" s="532"/>
      <c r="O2536" s="350"/>
      <c r="P2536" s="464"/>
      <c r="Q2536" s="464"/>
      <c r="R2536" s="464"/>
      <c r="S2536" s="464"/>
      <c r="T2536" s="464"/>
      <c r="U2536" s="464"/>
      <c r="V2536" s="464"/>
    </row>
    <row r="2537" spans="1:22">
      <c r="A2537" s="531"/>
      <c r="B2537" s="532"/>
      <c r="C2537" s="350"/>
      <c r="D2537" s="350"/>
      <c r="E2537" s="533"/>
      <c r="F2537" s="533"/>
      <c r="G2537" s="533"/>
      <c r="H2537" s="533"/>
      <c r="I2537" s="533"/>
      <c r="J2537" s="533"/>
      <c r="K2537" s="533"/>
      <c r="L2537" s="533"/>
      <c r="M2537" s="533"/>
      <c r="N2537" s="532"/>
      <c r="O2537" s="350"/>
      <c r="P2537" s="464"/>
      <c r="Q2537" s="464"/>
      <c r="R2537" s="464"/>
      <c r="S2537" s="464"/>
      <c r="T2537" s="464"/>
      <c r="U2537" s="464"/>
      <c r="V2537" s="464"/>
    </row>
    <row r="2538" spans="1:22">
      <c r="A2538" s="531"/>
      <c r="B2538" s="532"/>
      <c r="C2538" s="350"/>
      <c r="D2538" s="350"/>
      <c r="E2538" s="533"/>
      <c r="F2538" s="533"/>
      <c r="G2538" s="533"/>
      <c r="H2538" s="533"/>
      <c r="I2538" s="533"/>
      <c r="J2538" s="533"/>
      <c r="K2538" s="533"/>
      <c r="L2538" s="533"/>
      <c r="M2538" s="533"/>
      <c r="N2538" s="532"/>
      <c r="O2538" s="350"/>
      <c r="P2538" s="464"/>
      <c r="Q2538" s="464"/>
      <c r="R2538" s="464"/>
      <c r="S2538" s="464"/>
      <c r="T2538" s="464"/>
      <c r="U2538" s="464"/>
      <c r="V2538" s="464"/>
    </row>
    <row r="2539" spans="1:22">
      <c r="A2539" s="531"/>
      <c r="B2539" s="532"/>
      <c r="C2539" s="350"/>
      <c r="D2539" s="350"/>
      <c r="E2539" s="533"/>
      <c r="F2539" s="533"/>
      <c r="G2539" s="533"/>
      <c r="H2539" s="533"/>
      <c r="I2539" s="533"/>
      <c r="J2539" s="533"/>
      <c r="K2539" s="533"/>
      <c r="L2539" s="533"/>
      <c r="M2539" s="533"/>
      <c r="N2539" s="532"/>
      <c r="O2539" s="350"/>
      <c r="P2539" s="464"/>
      <c r="Q2539" s="464"/>
      <c r="R2539" s="464"/>
      <c r="S2539" s="464"/>
      <c r="T2539" s="464"/>
      <c r="U2539" s="464"/>
      <c r="V2539" s="464"/>
    </row>
    <row r="2540" spans="1:22">
      <c r="A2540" s="531"/>
      <c r="B2540" s="532"/>
      <c r="C2540" s="350"/>
      <c r="D2540" s="350"/>
      <c r="E2540" s="533"/>
      <c r="F2540" s="533"/>
      <c r="G2540" s="533"/>
      <c r="H2540" s="533"/>
      <c r="I2540" s="533"/>
      <c r="J2540" s="533"/>
      <c r="K2540" s="533"/>
      <c r="L2540" s="533"/>
      <c r="M2540" s="533"/>
      <c r="N2540" s="532"/>
      <c r="O2540" s="350"/>
      <c r="P2540" s="464"/>
      <c r="Q2540" s="464"/>
      <c r="R2540" s="464"/>
      <c r="S2540" s="464"/>
      <c r="T2540" s="464"/>
      <c r="U2540" s="464"/>
      <c r="V2540" s="464"/>
    </row>
    <row r="2541" spans="1:22">
      <c r="A2541" s="531"/>
      <c r="B2541" s="532"/>
      <c r="C2541" s="350"/>
      <c r="D2541" s="350"/>
      <c r="E2541" s="533"/>
      <c r="F2541" s="533"/>
      <c r="G2541" s="533"/>
      <c r="H2541" s="533"/>
      <c r="I2541" s="533"/>
      <c r="J2541" s="533"/>
      <c r="K2541" s="533"/>
      <c r="L2541" s="533"/>
      <c r="M2541" s="533"/>
      <c r="N2541" s="532"/>
      <c r="O2541" s="350"/>
      <c r="P2541" s="464"/>
      <c r="Q2541" s="464"/>
      <c r="R2541" s="464"/>
      <c r="S2541" s="464"/>
      <c r="T2541" s="464"/>
      <c r="U2541" s="464"/>
      <c r="V2541" s="464"/>
    </row>
    <row r="2542" spans="1:22">
      <c r="A2542" s="531"/>
      <c r="B2542" s="532"/>
      <c r="C2542" s="350"/>
      <c r="D2542" s="350"/>
      <c r="E2542" s="533"/>
      <c r="F2542" s="533"/>
      <c r="G2542" s="533"/>
      <c r="H2542" s="533"/>
      <c r="I2542" s="533"/>
      <c r="J2542" s="533"/>
      <c r="K2542" s="533"/>
      <c r="L2542" s="533"/>
      <c r="M2542" s="533"/>
      <c r="N2542" s="532"/>
      <c r="O2542" s="350"/>
      <c r="P2542" s="464"/>
      <c r="Q2542" s="464"/>
      <c r="R2542" s="464"/>
      <c r="S2542" s="464"/>
      <c r="T2542" s="464"/>
      <c r="U2542" s="464"/>
      <c r="V2542" s="464"/>
    </row>
    <row r="2543" spans="1:22">
      <c r="A2543" s="531"/>
      <c r="B2543" s="532"/>
      <c r="C2543" s="350"/>
      <c r="D2543" s="350"/>
      <c r="E2543" s="533"/>
      <c r="F2543" s="533"/>
      <c r="G2543" s="533"/>
      <c r="H2543" s="533"/>
      <c r="I2543" s="533"/>
      <c r="J2543" s="533"/>
      <c r="K2543" s="533"/>
      <c r="L2543" s="533"/>
      <c r="M2543" s="533"/>
      <c r="N2543" s="532"/>
      <c r="O2543" s="350"/>
      <c r="P2543" s="464"/>
      <c r="Q2543" s="464"/>
      <c r="R2543" s="464"/>
      <c r="S2543" s="464"/>
      <c r="T2543" s="464"/>
      <c r="U2543" s="464"/>
      <c r="V2543" s="464"/>
    </row>
    <row r="2544" spans="1:22">
      <c r="A2544" s="531"/>
      <c r="B2544" s="532"/>
      <c r="C2544" s="350"/>
      <c r="D2544" s="350"/>
      <c r="E2544" s="533"/>
      <c r="F2544" s="533"/>
      <c r="G2544" s="533"/>
      <c r="H2544" s="533"/>
      <c r="I2544" s="533"/>
      <c r="J2544" s="533"/>
      <c r="K2544" s="533"/>
      <c r="L2544" s="533"/>
      <c r="M2544" s="533"/>
      <c r="N2544" s="532"/>
      <c r="O2544" s="350"/>
      <c r="P2544" s="464"/>
      <c r="Q2544" s="464"/>
      <c r="R2544" s="464"/>
      <c r="S2544" s="464"/>
      <c r="T2544" s="464"/>
      <c r="U2544" s="464"/>
      <c r="V2544" s="464"/>
    </row>
    <row r="2545" spans="1:22">
      <c r="A2545" s="531"/>
      <c r="B2545" s="532"/>
      <c r="C2545" s="350"/>
      <c r="D2545" s="350"/>
      <c r="E2545" s="533"/>
      <c r="F2545" s="533"/>
      <c r="G2545" s="533"/>
      <c r="H2545" s="533"/>
      <c r="I2545" s="533"/>
      <c r="J2545" s="533"/>
      <c r="K2545" s="533"/>
      <c r="L2545" s="533"/>
      <c r="M2545" s="533"/>
      <c r="N2545" s="532"/>
      <c r="O2545" s="350"/>
      <c r="P2545" s="464"/>
      <c r="Q2545" s="464"/>
      <c r="R2545" s="464"/>
      <c r="S2545" s="464"/>
      <c r="T2545" s="464"/>
      <c r="U2545" s="464"/>
      <c r="V2545" s="464"/>
    </row>
    <row r="2546" spans="1:22">
      <c r="A2546" s="531"/>
      <c r="B2546" s="532"/>
      <c r="C2546" s="350"/>
      <c r="D2546" s="350"/>
      <c r="E2546" s="533"/>
      <c r="F2546" s="533"/>
      <c r="G2546" s="533"/>
      <c r="H2546" s="533"/>
      <c r="I2546" s="533"/>
      <c r="J2546" s="533"/>
      <c r="K2546" s="533"/>
      <c r="L2546" s="533"/>
      <c r="M2546" s="533"/>
      <c r="N2546" s="532"/>
      <c r="O2546" s="350"/>
      <c r="P2546" s="464"/>
      <c r="Q2546" s="464"/>
      <c r="R2546" s="464"/>
      <c r="S2546" s="464"/>
      <c r="T2546" s="464"/>
      <c r="U2546" s="464"/>
      <c r="V2546" s="464"/>
    </row>
    <row r="2547" spans="1:22">
      <c r="A2547" s="531"/>
      <c r="B2547" s="532"/>
      <c r="C2547" s="350"/>
      <c r="D2547" s="350"/>
      <c r="E2547" s="533"/>
      <c r="F2547" s="533"/>
      <c r="G2547" s="533"/>
      <c r="H2547" s="533"/>
      <c r="I2547" s="533"/>
      <c r="J2547" s="533"/>
      <c r="K2547" s="533"/>
      <c r="L2547" s="533"/>
      <c r="M2547" s="533"/>
      <c r="N2547" s="532"/>
      <c r="O2547" s="350"/>
      <c r="P2547" s="464"/>
      <c r="Q2547" s="464"/>
      <c r="R2547" s="464"/>
      <c r="S2547" s="464"/>
      <c r="T2547" s="464"/>
      <c r="U2547" s="464"/>
      <c r="V2547" s="464"/>
    </row>
    <row r="2548" spans="1:22">
      <c r="A2548" s="531"/>
      <c r="B2548" s="532"/>
      <c r="C2548" s="350"/>
      <c r="D2548" s="350"/>
      <c r="E2548" s="533"/>
      <c r="F2548" s="533"/>
      <c r="G2548" s="533"/>
      <c r="H2548" s="533"/>
      <c r="I2548" s="533"/>
      <c r="J2548" s="533"/>
      <c r="K2548" s="533"/>
      <c r="L2548" s="533"/>
      <c r="M2548" s="533"/>
      <c r="N2548" s="532"/>
      <c r="O2548" s="350"/>
      <c r="P2548" s="464"/>
      <c r="Q2548" s="464"/>
      <c r="R2548" s="464"/>
      <c r="S2548" s="464"/>
      <c r="T2548" s="464"/>
      <c r="U2548" s="464"/>
      <c r="V2548" s="464"/>
    </row>
    <row r="2549" spans="1:22">
      <c r="A2549" s="531"/>
      <c r="B2549" s="532"/>
      <c r="C2549" s="350"/>
      <c r="D2549" s="350"/>
      <c r="E2549" s="533"/>
      <c r="F2549" s="533"/>
      <c r="G2549" s="533"/>
      <c r="H2549" s="533"/>
      <c r="I2549" s="533"/>
      <c r="J2549" s="533"/>
      <c r="K2549" s="533"/>
      <c r="L2549" s="533"/>
      <c r="M2549" s="533"/>
      <c r="N2549" s="532"/>
      <c r="O2549" s="350"/>
      <c r="P2549" s="464"/>
      <c r="Q2549" s="464"/>
      <c r="R2549" s="464"/>
      <c r="S2549" s="464"/>
      <c r="T2549" s="464"/>
      <c r="U2549" s="464"/>
      <c r="V2549" s="464"/>
    </row>
    <row r="2550" spans="1:22">
      <c r="A2550" s="531"/>
      <c r="B2550" s="532"/>
      <c r="C2550" s="350"/>
      <c r="D2550" s="350"/>
      <c r="E2550" s="533"/>
      <c r="F2550" s="533"/>
      <c r="G2550" s="533"/>
      <c r="H2550" s="533"/>
      <c r="I2550" s="533"/>
      <c r="J2550" s="533"/>
      <c r="K2550" s="533"/>
      <c r="L2550" s="533"/>
      <c r="M2550" s="533"/>
      <c r="N2550" s="532"/>
      <c r="O2550" s="350"/>
      <c r="P2550" s="464"/>
      <c r="Q2550" s="464"/>
      <c r="R2550" s="464"/>
      <c r="S2550" s="464"/>
      <c r="T2550" s="464"/>
      <c r="U2550" s="464"/>
      <c r="V2550" s="464"/>
    </row>
    <row r="2551" spans="1:22">
      <c r="A2551" s="531"/>
      <c r="B2551" s="532"/>
      <c r="C2551" s="350"/>
      <c r="D2551" s="350"/>
      <c r="E2551" s="533"/>
      <c r="F2551" s="533"/>
      <c r="G2551" s="533"/>
      <c r="H2551" s="533"/>
      <c r="I2551" s="533"/>
      <c r="J2551" s="533"/>
      <c r="K2551" s="533"/>
      <c r="L2551" s="533"/>
      <c r="M2551" s="533"/>
      <c r="N2551" s="532"/>
      <c r="O2551" s="350"/>
      <c r="P2551" s="464"/>
      <c r="Q2551" s="464"/>
      <c r="R2551" s="464"/>
      <c r="S2551" s="464"/>
      <c r="T2551" s="464"/>
      <c r="U2551" s="464"/>
      <c r="V2551" s="464"/>
    </row>
    <row r="2552" spans="1:22">
      <c r="A2552" s="531"/>
      <c r="B2552" s="532"/>
      <c r="C2552" s="350"/>
      <c r="D2552" s="350"/>
      <c r="E2552" s="533"/>
      <c r="F2552" s="533"/>
      <c r="G2552" s="533"/>
      <c r="H2552" s="533"/>
      <c r="I2552" s="533"/>
      <c r="J2552" s="533"/>
      <c r="K2552" s="533"/>
      <c r="L2552" s="533"/>
      <c r="M2552" s="533"/>
      <c r="N2552" s="532"/>
      <c r="O2552" s="350"/>
      <c r="P2552" s="464"/>
      <c r="Q2552" s="464"/>
      <c r="R2552" s="464"/>
      <c r="S2552" s="464"/>
      <c r="T2552" s="464"/>
      <c r="U2552" s="464"/>
      <c r="V2552" s="464"/>
    </row>
    <row r="2553" spans="1:22">
      <c r="A2553" s="531"/>
      <c r="B2553" s="532"/>
      <c r="C2553" s="350"/>
      <c r="D2553" s="350"/>
      <c r="E2553" s="533"/>
      <c r="F2553" s="533"/>
      <c r="G2553" s="533"/>
      <c r="H2553" s="533"/>
      <c r="I2553" s="533"/>
      <c r="J2553" s="533"/>
      <c r="K2553" s="533"/>
      <c r="L2553" s="533"/>
      <c r="M2553" s="533"/>
      <c r="N2553" s="532"/>
      <c r="O2553" s="350"/>
      <c r="P2553" s="464"/>
      <c r="Q2553" s="464"/>
      <c r="R2553" s="464"/>
      <c r="S2553" s="464"/>
      <c r="T2553" s="464"/>
      <c r="U2553" s="464"/>
      <c r="V2553" s="464"/>
    </row>
    <row r="2554" spans="1:22">
      <c r="A2554" s="531"/>
      <c r="B2554" s="532"/>
      <c r="C2554" s="350"/>
      <c r="D2554" s="350"/>
      <c r="E2554" s="533"/>
      <c r="F2554" s="533"/>
      <c r="G2554" s="533"/>
      <c r="H2554" s="533"/>
      <c r="I2554" s="533"/>
      <c r="J2554" s="533"/>
      <c r="K2554" s="533"/>
      <c r="L2554" s="533"/>
      <c r="M2554" s="533"/>
      <c r="N2554" s="532"/>
      <c r="O2554" s="350"/>
      <c r="P2554" s="464"/>
      <c r="Q2554" s="464"/>
      <c r="R2554" s="464"/>
      <c r="S2554" s="464"/>
      <c r="T2554" s="464"/>
      <c r="U2554" s="464"/>
      <c r="V2554" s="464"/>
    </row>
    <row r="2555" spans="1:22">
      <c r="A2555" s="531"/>
      <c r="B2555" s="532"/>
      <c r="C2555" s="350"/>
      <c r="D2555" s="350"/>
      <c r="E2555" s="533"/>
      <c r="F2555" s="533"/>
      <c r="G2555" s="533"/>
      <c r="H2555" s="533"/>
      <c r="I2555" s="533"/>
      <c r="J2555" s="533"/>
      <c r="K2555" s="533"/>
      <c r="L2555" s="533"/>
      <c r="M2555" s="533"/>
      <c r="N2555" s="532"/>
      <c r="O2555" s="350"/>
      <c r="P2555" s="464"/>
      <c r="Q2555" s="464"/>
      <c r="R2555" s="464"/>
      <c r="S2555" s="464"/>
      <c r="T2555" s="464"/>
      <c r="U2555" s="464"/>
      <c r="V2555" s="464"/>
    </row>
    <row r="2556" spans="1:22">
      <c r="A2556" s="531"/>
      <c r="B2556" s="532"/>
      <c r="C2556" s="350"/>
      <c r="D2556" s="350"/>
      <c r="E2556" s="533"/>
      <c r="F2556" s="533"/>
      <c r="G2556" s="533"/>
      <c r="H2556" s="533"/>
      <c r="I2556" s="533"/>
      <c r="J2556" s="533"/>
      <c r="K2556" s="533"/>
      <c r="L2556" s="533"/>
      <c r="M2556" s="533"/>
      <c r="N2556" s="532"/>
      <c r="O2556" s="350"/>
      <c r="P2556" s="464"/>
      <c r="Q2556" s="464"/>
      <c r="R2556" s="464"/>
      <c r="S2556" s="464"/>
      <c r="T2556" s="464"/>
      <c r="U2556" s="464"/>
      <c r="V2556" s="464"/>
    </row>
    <row r="2557" spans="1:22">
      <c r="A2557" s="531"/>
      <c r="B2557" s="532"/>
      <c r="C2557" s="350"/>
      <c r="D2557" s="350"/>
      <c r="E2557" s="533"/>
      <c r="F2557" s="533"/>
      <c r="G2557" s="533"/>
      <c r="H2557" s="533"/>
      <c r="I2557" s="533"/>
      <c r="J2557" s="533"/>
      <c r="K2557" s="533"/>
      <c r="L2557" s="533"/>
      <c r="M2557" s="533"/>
      <c r="N2557" s="532"/>
      <c r="O2557" s="350"/>
      <c r="P2557" s="464"/>
      <c r="Q2557" s="464"/>
      <c r="R2557" s="464"/>
      <c r="S2557" s="464"/>
      <c r="T2557" s="464"/>
      <c r="U2557" s="464"/>
      <c r="V2557" s="464"/>
    </row>
    <row r="2558" spans="1:22">
      <c r="A2558" s="531"/>
      <c r="B2558" s="532"/>
      <c r="C2558" s="350"/>
      <c r="D2558" s="350"/>
      <c r="E2558" s="533"/>
      <c r="F2558" s="533"/>
      <c r="G2558" s="533"/>
      <c r="H2558" s="533"/>
      <c r="I2558" s="533"/>
      <c r="J2558" s="533"/>
      <c r="K2558" s="533"/>
      <c r="L2558" s="533"/>
      <c r="M2558" s="533"/>
      <c r="N2558" s="532"/>
      <c r="O2558" s="350"/>
      <c r="P2558" s="464"/>
      <c r="Q2558" s="464"/>
      <c r="R2558" s="464"/>
      <c r="S2558" s="464"/>
      <c r="T2558" s="464"/>
      <c r="U2558" s="464"/>
      <c r="V2558" s="464"/>
    </row>
    <row r="2559" spans="1:22">
      <c r="A2559" s="531"/>
      <c r="B2559" s="532"/>
      <c r="C2559" s="350"/>
      <c r="D2559" s="350"/>
      <c r="E2559" s="533"/>
      <c r="F2559" s="533"/>
      <c r="G2559" s="533"/>
      <c r="H2559" s="533"/>
      <c r="I2559" s="533"/>
      <c r="J2559" s="533"/>
      <c r="K2559" s="533"/>
      <c r="L2559" s="533"/>
      <c r="M2559" s="533"/>
      <c r="N2559" s="532"/>
      <c r="O2559" s="350"/>
      <c r="P2559" s="464"/>
      <c r="Q2559" s="464"/>
      <c r="R2559" s="464"/>
      <c r="S2559" s="464"/>
      <c r="T2559" s="464"/>
      <c r="U2559" s="464"/>
      <c r="V2559" s="464"/>
    </row>
    <row r="2560" spans="1:22">
      <c r="A2560" s="531"/>
      <c r="B2560" s="532"/>
      <c r="C2560" s="350"/>
      <c r="D2560" s="350"/>
      <c r="E2560" s="533"/>
      <c r="F2560" s="533"/>
      <c r="G2560" s="533"/>
      <c r="H2560" s="533"/>
      <c r="I2560" s="533"/>
      <c r="J2560" s="533"/>
      <c r="K2560" s="533"/>
      <c r="L2560" s="533"/>
      <c r="M2560" s="533"/>
      <c r="N2560" s="532"/>
      <c r="O2560" s="350"/>
      <c r="P2560" s="464"/>
      <c r="Q2560" s="464"/>
      <c r="R2560" s="464"/>
      <c r="S2560" s="464"/>
      <c r="T2560" s="464"/>
      <c r="U2560" s="464"/>
      <c r="V2560" s="464"/>
    </row>
    <row r="2561" spans="1:22">
      <c r="A2561" s="531"/>
      <c r="B2561" s="532"/>
      <c r="C2561" s="350"/>
      <c r="D2561" s="350"/>
      <c r="E2561" s="533"/>
      <c r="F2561" s="533"/>
      <c r="G2561" s="533"/>
      <c r="H2561" s="533"/>
      <c r="I2561" s="533"/>
      <c r="J2561" s="533"/>
      <c r="K2561" s="533"/>
      <c r="L2561" s="533"/>
      <c r="M2561" s="533"/>
      <c r="N2561" s="532"/>
      <c r="O2561" s="350"/>
      <c r="P2561" s="464"/>
      <c r="Q2561" s="464"/>
      <c r="R2561" s="464"/>
      <c r="S2561" s="464"/>
      <c r="T2561" s="464"/>
      <c r="U2561" s="464"/>
      <c r="V2561" s="464"/>
    </row>
    <row r="2562" spans="1:22">
      <c r="A2562" s="531"/>
      <c r="B2562" s="532"/>
      <c r="C2562" s="350"/>
      <c r="D2562" s="350"/>
      <c r="E2562" s="533"/>
      <c r="F2562" s="533"/>
      <c r="G2562" s="533"/>
      <c r="H2562" s="533"/>
      <c r="I2562" s="533"/>
      <c r="J2562" s="533"/>
      <c r="K2562" s="533"/>
      <c r="L2562" s="533"/>
      <c r="M2562" s="533"/>
      <c r="N2562" s="532"/>
      <c r="O2562" s="350"/>
      <c r="P2562" s="464"/>
      <c r="Q2562" s="464"/>
      <c r="R2562" s="464"/>
      <c r="S2562" s="464"/>
      <c r="T2562" s="464"/>
      <c r="U2562" s="464"/>
      <c r="V2562" s="464"/>
    </row>
    <row r="2563" spans="1:22">
      <c r="A2563" s="531"/>
      <c r="B2563" s="532"/>
      <c r="C2563" s="350"/>
      <c r="D2563" s="350"/>
      <c r="E2563" s="533"/>
      <c r="F2563" s="533"/>
      <c r="G2563" s="533"/>
      <c r="H2563" s="533"/>
      <c r="I2563" s="533"/>
      <c r="J2563" s="533"/>
      <c r="K2563" s="533"/>
      <c r="L2563" s="533"/>
      <c r="M2563" s="533"/>
      <c r="N2563" s="532"/>
      <c r="O2563" s="350"/>
      <c r="P2563" s="464"/>
      <c r="Q2563" s="464"/>
      <c r="R2563" s="464"/>
      <c r="S2563" s="464"/>
      <c r="T2563" s="464"/>
      <c r="U2563" s="464"/>
      <c r="V2563" s="464"/>
    </row>
    <row r="2564" spans="1:22">
      <c r="A2564" s="531"/>
      <c r="B2564" s="532"/>
      <c r="C2564" s="350"/>
      <c r="D2564" s="350"/>
      <c r="E2564" s="533"/>
      <c r="F2564" s="533"/>
      <c r="G2564" s="533"/>
      <c r="H2564" s="533"/>
      <c r="I2564" s="533"/>
      <c r="J2564" s="533"/>
      <c r="K2564" s="533"/>
      <c r="L2564" s="533"/>
      <c r="M2564" s="533"/>
      <c r="N2564" s="532"/>
      <c r="O2564" s="350"/>
      <c r="P2564" s="464"/>
      <c r="Q2564" s="464"/>
      <c r="R2564" s="464"/>
      <c r="S2564" s="464"/>
      <c r="T2564" s="464"/>
      <c r="U2564" s="464"/>
      <c r="V2564" s="464"/>
    </row>
    <row r="2565" spans="1:22">
      <c r="A2565" s="531"/>
      <c r="B2565" s="532"/>
      <c r="C2565" s="350"/>
      <c r="D2565" s="350"/>
      <c r="E2565" s="533"/>
      <c r="F2565" s="533"/>
      <c r="G2565" s="533"/>
      <c r="H2565" s="533"/>
      <c r="I2565" s="533"/>
      <c r="J2565" s="533"/>
      <c r="K2565" s="533"/>
      <c r="L2565" s="533"/>
      <c r="M2565" s="533"/>
      <c r="N2565" s="532"/>
      <c r="O2565" s="350"/>
      <c r="P2565" s="464"/>
      <c r="Q2565" s="464"/>
      <c r="R2565" s="464"/>
      <c r="S2565" s="464"/>
      <c r="T2565" s="464"/>
      <c r="U2565" s="464"/>
      <c r="V2565" s="464"/>
    </row>
    <row r="2566" spans="1:22">
      <c r="A2566" s="531"/>
      <c r="B2566" s="532"/>
      <c r="C2566" s="350"/>
      <c r="D2566" s="350"/>
      <c r="E2566" s="533"/>
      <c r="F2566" s="533"/>
      <c r="G2566" s="533"/>
      <c r="H2566" s="533"/>
      <c r="I2566" s="533"/>
      <c r="J2566" s="533"/>
      <c r="K2566" s="533"/>
      <c r="L2566" s="533"/>
      <c r="M2566" s="533"/>
      <c r="N2566" s="532"/>
      <c r="O2566" s="350"/>
      <c r="P2566" s="464"/>
      <c r="Q2566" s="464"/>
      <c r="R2566" s="464"/>
      <c r="S2566" s="464"/>
      <c r="T2566" s="464"/>
      <c r="U2566" s="464"/>
      <c r="V2566" s="464"/>
    </row>
    <row r="2567" spans="1:22">
      <c r="A2567" s="531"/>
      <c r="B2567" s="532"/>
      <c r="C2567" s="350"/>
      <c r="D2567" s="350"/>
      <c r="E2567" s="533"/>
      <c r="F2567" s="533"/>
      <c r="G2567" s="533"/>
      <c r="H2567" s="533"/>
      <c r="I2567" s="533"/>
      <c r="J2567" s="533"/>
      <c r="K2567" s="533"/>
      <c r="L2567" s="533"/>
      <c r="M2567" s="533"/>
      <c r="N2567" s="532"/>
      <c r="O2567" s="350"/>
      <c r="P2567" s="464"/>
      <c r="Q2567" s="464"/>
      <c r="R2567" s="464"/>
      <c r="S2567" s="464"/>
      <c r="T2567" s="464"/>
      <c r="U2567" s="464"/>
      <c r="V2567" s="464"/>
    </row>
    <row r="2568" spans="1:22">
      <c r="A2568" s="531"/>
      <c r="B2568" s="532"/>
      <c r="C2568" s="350"/>
      <c r="D2568" s="350"/>
      <c r="E2568" s="533"/>
      <c r="F2568" s="533"/>
      <c r="G2568" s="533"/>
      <c r="H2568" s="533"/>
      <c r="I2568" s="533"/>
      <c r="J2568" s="533"/>
      <c r="K2568" s="533"/>
      <c r="L2568" s="533"/>
      <c r="M2568" s="533"/>
      <c r="N2568" s="532"/>
      <c r="O2568" s="350"/>
      <c r="P2568" s="464"/>
      <c r="Q2568" s="464"/>
      <c r="R2568" s="464"/>
      <c r="S2568" s="464"/>
      <c r="T2568" s="464"/>
      <c r="U2568" s="464"/>
      <c r="V2568" s="464"/>
    </row>
    <row r="2569" spans="1:22">
      <c r="A2569" s="531"/>
      <c r="B2569" s="532"/>
      <c r="C2569" s="350"/>
      <c r="D2569" s="350"/>
      <c r="E2569" s="533"/>
      <c r="F2569" s="533"/>
      <c r="G2569" s="533"/>
      <c r="H2569" s="533"/>
      <c r="I2569" s="533"/>
      <c r="J2569" s="533"/>
      <c r="K2569" s="533"/>
      <c r="L2569" s="533"/>
      <c r="M2569" s="533"/>
      <c r="N2569" s="532"/>
      <c r="O2569" s="350"/>
      <c r="P2569" s="464"/>
      <c r="Q2569" s="464"/>
      <c r="R2569" s="464"/>
      <c r="S2569" s="464"/>
      <c r="T2569" s="464"/>
      <c r="U2569" s="464"/>
      <c r="V2569" s="464"/>
    </row>
    <row r="2570" spans="1:22">
      <c r="A2570" s="531"/>
      <c r="B2570" s="532"/>
      <c r="C2570" s="350"/>
      <c r="D2570" s="350"/>
      <c r="E2570" s="533"/>
      <c r="F2570" s="533"/>
      <c r="G2570" s="533"/>
      <c r="H2570" s="533"/>
      <c r="I2570" s="533"/>
      <c r="J2570" s="533"/>
      <c r="K2570" s="533"/>
      <c r="L2570" s="533"/>
      <c r="M2570" s="533"/>
      <c r="N2570" s="532"/>
      <c r="O2570" s="350"/>
      <c r="P2570" s="464"/>
      <c r="Q2570" s="464"/>
      <c r="R2570" s="464"/>
      <c r="S2570" s="464"/>
      <c r="T2570" s="464"/>
      <c r="U2570" s="464"/>
      <c r="V2570" s="464"/>
    </row>
    <row r="2571" spans="1:22">
      <c r="A2571" s="531"/>
      <c r="B2571" s="532"/>
      <c r="C2571" s="350"/>
      <c r="D2571" s="350"/>
      <c r="E2571" s="533"/>
      <c r="F2571" s="533"/>
      <c r="G2571" s="533"/>
      <c r="H2571" s="533"/>
      <c r="I2571" s="533"/>
      <c r="J2571" s="533"/>
      <c r="K2571" s="533"/>
      <c r="L2571" s="533"/>
      <c r="M2571" s="533"/>
      <c r="N2571" s="532"/>
      <c r="O2571" s="350"/>
      <c r="P2571" s="464"/>
      <c r="Q2571" s="464"/>
      <c r="R2571" s="464"/>
      <c r="S2571" s="464"/>
      <c r="T2571" s="464"/>
      <c r="U2571" s="464"/>
      <c r="V2571" s="464"/>
    </row>
    <row r="2572" spans="1:22">
      <c r="A2572" s="531"/>
      <c r="B2572" s="532"/>
      <c r="C2572" s="350"/>
      <c r="D2572" s="350"/>
      <c r="E2572" s="533"/>
      <c r="F2572" s="533"/>
      <c r="G2572" s="533"/>
      <c r="H2572" s="533"/>
      <c r="I2572" s="533"/>
      <c r="J2572" s="533"/>
      <c r="K2572" s="533"/>
      <c r="L2572" s="533"/>
      <c r="M2572" s="533"/>
      <c r="N2572" s="532"/>
      <c r="O2572" s="350"/>
      <c r="P2572" s="464"/>
      <c r="Q2572" s="464"/>
      <c r="R2572" s="464"/>
      <c r="S2572" s="464"/>
      <c r="T2572" s="464"/>
      <c r="U2572" s="464"/>
      <c r="V2572" s="464"/>
    </row>
    <row r="2573" spans="1:22">
      <c r="A2573" s="531"/>
      <c r="B2573" s="532"/>
      <c r="C2573" s="350"/>
      <c r="D2573" s="350"/>
      <c r="E2573" s="533"/>
      <c r="F2573" s="533"/>
      <c r="G2573" s="533"/>
      <c r="H2573" s="533"/>
      <c r="I2573" s="533"/>
      <c r="J2573" s="533"/>
      <c r="K2573" s="533"/>
      <c r="L2573" s="533"/>
      <c r="M2573" s="533"/>
      <c r="N2573" s="532"/>
      <c r="O2573" s="350"/>
      <c r="P2573" s="464"/>
      <c r="Q2573" s="464"/>
      <c r="R2573" s="464"/>
      <c r="S2573" s="464"/>
      <c r="T2573" s="464"/>
      <c r="U2573" s="464"/>
      <c r="V2573" s="464"/>
    </row>
    <row r="2574" spans="1:22">
      <c r="A2574" s="531"/>
      <c r="B2574" s="532"/>
      <c r="C2574" s="350"/>
      <c r="D2574" s="350"/>
      <c r="E2574" s="533"/>
      <c r="F2574" s="533"/>
      <c r="G2574" s="533"/>
      <c r="H2574" s="533"/>
      <c r="I2574" s="533"/>
      <c r="J2574" s="533"/>
      <c r="K2574" s="533"/>
      <c r="L2574" s="533"/>
      <c r="M2574" s="533"/>
      <c r="N2574" s="532"/>
      <c r="O2574" s="350"/>
      <c r="P2574" s="464"/>
      <c r="Q2574" s="464"/>
      <c r="R2574" s="464"/>
      <c r="S2574" s="464"/>
      <c r="T2574" s="464"/>
      <c r="U2574" s="464"/>
      <c r="V2574" s="464"/>
    </row>
    <row r="2575" spans="1:22">
      <c r="A2575" s="531"/>
      <c r="B2575" s="532"/>
      <c r="C2575" s="350"/>
      <c r="D2575" s="350"/>
      <c r="E2575" s="533"/>
      <c r="F2575" s="533"/>
      <c r="G2575" s="533"/>
      <c r="H2575" s="533"/>
      <c r="I2575" s="533"/>
      <c r="J2575" s="533"/>
      <c r="K2575" s="533"/>
      <c r="L2575" s="533"/>
      <c r="M2575" s="533"/>
      <c r="N2575" s="532"/>
      <c r="O2575" s="350"/>
      <c r="P2575" s="464"/>
      <c r="Q2575" s="464"/>
      <c r="R2575" s="464"/>
      <c r="S2575" s="464"/>
      <c r="T2575" s="464"/>
      <c r="U2575" s="464"/>
      <c r="V2575" s="464"/>
    </row>
    <row r="2576" spans="1:22">
      <c r="A2576" s="531"/>
      <c r="B2576" s="532"/>
      <c r="C2576" s="350"/>
      <c r="D2576" s="350"/>
      <c r="E2576" s="533"/>
      <c r="F2576" s="533"/>
      <c r="G2576" s="533"/>
      <c r="H2576" s="533"/>
      <c r="I2576" s="533"/>
      <c r="J2576" s="533"/>
      <c r="K2576" s="533"/>
      <c r="L2576" s="533"/>
      <c r="M2576" s="533"/>
      <c r="N2576" s="532"/>
      <c r="O2576" s="350"/>
      <c r="P2576" s="464"/>
      <c r="Q2576" s="464"/>
      <c r="R2576" s="464"/>
      <c r="S2576" s="464"/>
      <c r="T2576" s="464"/>
      <c r="U2576" s="464"/>
      <c r="V2576" s="464"/>
    </row>
    <row r="2577" spans="1:22">
      <c r="A2577" s="531"/>
      <c r="B2577" s="532"/>
      <c r="C2577" s="350"/>
      <c r="D2577" s="350"/>
      <c r="E2577" s="533"/>
      <c r="F2577" s="533"/>
      <c r="G2577" s="533"/>
      <c r="H2577" s="533"/>
      <c r="I2577" s="533"/>
      <c r="J2577" s="533"/>
      <c r="K2577" s="533"/>
      <c r="L2577" s="533"/>
      <c r="M2577" s="533"/>
      <c r="N2577" s="532"/>
      <c r="O2577" s="350"/>
      <c r="P2577" s="464"/>
      <c r="Q2577" s="464"/>
      <c r="R2577" s="464"/>
      <c r="S2577" s="464"/>
      <c r="T2577" s="464"/>
      <c r="U2577" s="464"/>
      <c r="V2577" s="464"/>
    </row>
    <row r="2578" spans="1:22">
      <c r="A2578" s="531"/>
      <c r="B2578" s="532"/>
      <c r="C2578" s="350"/>
      <c r="D2578" s="350"/>
      <c r="E2578" s="533"/>
      <c r="F2578" s="533"/>
      <c r="G2578" s="533"/>
      <c r="H2578" s="533"/>
      <c r="I2578" s="533"/>
      <c r="J2578" s="533"/>
      <c r="K2578" s="533"/>
      <c r="L2578" s="533"/>
      <c r="M2578" s="533"/>
      <c r="N2578" s="532"/>
      <c r="O2578" s="350"/>
      <c r="P2578" s="464"/>
      <c r="Q2578" s="464"/>
      <c r="R2578" s="464"/>
      <c r="S2578" s="464"/>
      <c r="T2578" s="464"/>
      <c r="U2578" s="464"/>
      <c r="V2578" s="464"/>
    </row>
    <row r="2579" spans="1:22">
      <c r="A2579" s="531"/>
      <c r="B2579" s="532"/>
      <c r="C2579" s="350"/>
      <c r="D2579" s="350"/>
      <c r="E2579" s="533"/>
      <c r="F2579" s="533"/>
      <c r="G2579" s="533"/>
      <c r="H2579" s="533"/>
      <c r="I2579" s="533"/>
      <c r="J2579" s="533"/>
      <c r="K2579" s="533"/>
      <c r="L2579" s="533"/>
      <c r="M2579" s="533"/>
      <c r="N2579" s="532"/>
      <c r="O2579" s="350"/>
      <c r="P2579" s="464"/>
      <c r="Q2579" s="464"/>
      <c r="R2579" s="464"/>
      <c r="S2579" s="464"/>
      <c r="T2579" s="464"/>
      <c r="U2579" s="464"/>
      <c r="V2579" s="464"/>
    </row>
    <row r="2580" spans="1:22">
      <c r="A2580" s="531"/>
      <c r="B2580" s="532"/>
      <c r="C2580" s="350"/>
      <c r="D2580" s="350"/>
      <c r="E2580" s="533"/>
      <c r="F2580" s="533"/>
      <c r="G2580" s="533"/>
      <c r="H2580" s="533"/>
      <c r="I2580" s="533"/>
      <c r="J2580" s="533"/>
      <c r="K2580" s="533"/>
      <c r="L2580" s="533"/>
      <c r="M2580" s="533"/>
      <c r="N2580" s="532"/>
      <c r="O2580" s="350"/>
      <c r="P2580" s="464"/>
      <c r="Q2580" s="464"/>
      <c r="R2580" s="464"/>
      <c r="S2580" s="464"/>
      <c r="T2580" s="464"/>
      <c r="U2580" s="464"/>
      <c r="V2580" s="464"/>
    </row>
    <row r="2581" spans="1:22">
      <c r="A2581" s="531"/>
      <c r="B2581" s="532"/>
      <c r="C2581" s="350"/>
      <c r="D2581" s="350"/>
      <c r="E2581" s="533"/>
      <c r="F2581" s="533"/>
      <c r="G2581" s="533"/>
      <c r="H2581" s="533"/>
      <c r="I2581" s="533"/>
      <c r="J2581" s="533"/>
      <c r="K2581" s="533"/>
      <c r="L2581" s="533"/>
      <c r="M2581" s="533"/>
      <c r="N2581" s="532"/>
      <c r="O2581" s="350"/>
      <c r="P2581" s="464"/>
      <c r="Q2581" s="464"/>
      <c r="R2581" s="464"/>
      <c r="S2581" s="464"/>
      <c r="T2581" s="464"/>
      <c r="U2581" s="464"/>
      <c r="V2581" s="464"/>
    </row>
    <row r="2582" spans="1:22">
      <c r="A2582" s="531"/>
      <c r="B2582" s="532"/>
      <c r="C2582" s="350"/>
      <c r="D2582" s="350"/>
      <c r="E2582" s="533"/>
      <c r="F2582" s="533"/>
      <c r="G2582" s="533"/>
      <c r="H2582" s="533"/>
      <c r="I2582" s="533"/>
      <c r="J2582" s="533"/>
      <c r="K2582" s="533"/>
      <c r="L2582" s="533"/>
      <c r="M2582" s="533"/>
      <c r="N2582" s="532"/>
      <c r="O2582" s="350"/>
      <c r="P2582" s="464"/>
      <c r="Q2582" s="464"/>
      <c r="R2582" s="464"/>
      <c r="S2582" s="464"/>
      <c r="T2582" s="464"/>
      <c r="U2582" s="464"/>
      <c r="V2582" s="464"/>
    </row>
    <row r="2583" spans="1:22">
      <c r="A2583" s="531"/>
      <c r="B2583" s="532"/>
      <c r="C2583" s="350"/>
      <c r="D2583" s="350"/>
      <c r="E2583" s="533"/>
      <c r="F2583" s="533"/>
      <c r="G2583" s="533"/>
      <c r="H2583" s="533"/>
      <c r="I2583" s="533"/>
      <c r="J2583" s="533"/>
      <c r="K2583" s="533"/>
      <c r="L2583" s="533"/>
      <c r="M2583" s="533"/>
      <c r="N2583" s="532"/>
      <c r="O2583" s="350"/>
      <c r="P2583" s="464"/>
      <c r="Q2583" s="464"/>
      <c r="R2583" s="464"/>
      <c r="S2583" s="464"/>
      <c r="T2583" s="464"/>
      <c r="U2583" s="464"/>
      <c r="V2583" s="464"/>
    </row>
    <row r="2584" spans="1:22">
      <c r="A2584" s="531"/>
      <c r="B2584" s="532"/>
      <c r="C2584" s="350"/>
      <c r="D2584" s="350"/>
      <c r="E2584" s="533"/>
      <c r="F2584" s="533"/>
      <c r="G2584" s="533"/>
      <c r="H2584" s="533"/>
      <c r="I2584" s="533"/>
      <c r="J2584" s="533"/>
      <c r="K2584" s="533"/>
      <c r="L2584" s="533"/>
      <c r="M2584" s="533"/>
      <c r="N2584" s="532"/>
      <c r="O2584" s="350"/>
      <c r="P2584" s="464"/>
      <c r="Q2584" s="464"/>
      <c r="R2584" s="464"/>
      <c r="S2584" s="464"/>
      <c r="T2584" s="464"/>
      <c r="U2584" s="464"/>
      <c r="V2584" s="464"/>
    </row>
    <row r="2585" spans="1:22">
      <c r="A2585" s="531"/>
      <c r="B2585" s="532"/>
      <c r="C2585" s="350"/>
      <c r="D2585" s="350"/>
      <c r="E2585" s="533"/>
      <c r="F2585" s="533"/>
      <c r="G2585" s="533"/>
      <c r="H2585" s="533"/>
      <c r="I2585" s="533"/>
      <c r="J2585" s="533"/>
      <c r="K2585" s="533"/>
      <c r="L2585" s="533"/>
      <c r="M2585" s="533"/>
      <c r="N2585" s="532"/>
      <c r="O2585" s="350"/>
      <c r="P2585" s="464"/>
      <c r="Q2585" s="464"/>
      <c r="R2585" s="464"/>
      <c r="S2585" s="464"/>
      <c r="T2585" s="464"/>
      <c r="U2585" s="464"/>
      <c r="V2585" s="464"/>
    </row>
    <row r="2586" spans="1:22">
      <c r="A2586" s="531"/>
      <c r="B2586" s="532"/>
      <c r="C2586" s="350"/>
      <c r="D2586" s="350"/>
      <c r="E2586" s="533"/>
      <c r="F2586" s="533"/>
      <c r="G2586" s="533"/>
      <c r="H2586" s="533"/>
      <c r="I2586" s="533"/>
      <c r="J2586" s="533"/>
      <c r="K2586" s="533"/>
      <c r="L2586" s="533"/>
      <c r="M2586" s="533"/>
      <c r="N2586" s="532"/>
      <c r="O2586" s="350"/>
      <c r="P2586" s="464"/>
      <c r="Q2586" s="464"/>
      <c r="R2586" s="464"/>
      <c r="S2586" s="464"/>
      <c r="T2586" s="464"/>
      <c r="U2586" s="464"/>
      <c r="V2586" s="464"/>
    </row>
    <row r="2587" spans="1:22">
      <c r="A2587" s="531"/>
      <c r="B2587" s="532"/>
      <c r="C2587" s="350"/>
      <c r="D2587" s="350"/>
      <c r="E2587" s="533"/>
      <c r="F2587" s="533"/>
      <c r="G2587" s="533"/>
      <c r="H2587" s="533"/>
      <c r="I2587" s="533"/>
      <c r="J2587" s="533"/>
      <c r="K2587" s="533"/>
      <c r="L2587" s="533"/>
      <c r="M2587" s="533"/>
      <c r="N2587" s="532"/>
      <c r="O2587" s="350"/>
      <c r="P2587" s="464"/>
      <c r="Q2587" s="464"/>
      <c r="R2587" s="464"/>
      <c r="S2587" s="464"/>
      <c r="T2587" s="464"/>
      <c r="U2587" s="464"/>
      <c r="V2587" s="464"/>
    </row>
    <row r="2588" spans="1:22">
      <c r="A2588" s="531"/>
      <c r="B2588" s="532"/>
      <c r="C2588" s="350"/>
      <c r="D2588" s="350"/>
      <c r="E2588" s="533"/>
      <c r="F2588" s="533"/>
      <c r="G2588" s="533"/>
      <c r="H2588" s="533"/>
      <c r="I2588" s="533"/>
      <c r="J2588" s="533"/>
      <c r="K2588" s="533"/>
      <c r="L2588" s="533"/>
      <c r="M2588" s="533"/>
      <c r="N2588" s="532"/>
      <c r="O2588" s="350"/>
      <c r="P2588" s="464"/>
      <c r="Q2588" s="464"/>
      <c r="R2588" s="464"/>
      <c r="S2588" s="464"/>
      <c r="T2588" s="464"/>
      <c r="U2588" s="464"/>
      <c r="V2588" s="464"/>
    </row>
    <row r="2589" spans="1:22">
      <c r="A2589" s="531"/>
      <c r="B2589" s="532"/>
      <c r="C2589" s="350"/>
      <c r="D2589" s="350"/>
      <c r="E2589" s="533"/>
      <c r="F2589" s="533"/>
      <c r="G2589" s="533"/>
      <c r="H2589" s="533"/>
      <c r="I2589" s="533"/>
      <c r="J2589" s="533"/>
      <c r="K2589" s="533"/>
      <c r="L2589" s="533"/>
      <c r="M2589" s="533"/>
      <c r="N2589" s="532"/>
      <c r="O2589" s="350"/>
      <c r="P2589" s="464"/>
      <c r="Q2589" s="464"/>
      <c r="R2589" s="464"/>
      <c r="S2589" s="464"/>
      <c r="T2589" s="464"/>
      <c r="U2589" s="464"/>
      <c r="V2589" s="464"/>
    </row>
    <row r="2590" spans="1:22">
      <c r="A2590" s="531"/>
      <c r="B2590" s="532"/>
      <c r="C2590" s="350"/>
      <c r="D2590" s="350"/>
      <c r="E2590" s="533"/>
      <c r="F2590" s="533"/>
      <c r="G2590" s="533"/>
      <c r="H2590" s="533"/>
      <c r="I2590" s="533"/>
      <c r="J2590" s="533"/>
      <c r="K2590" s="533"/>
      <c r="L2590" s="533"/>
      <c r="M2590" s="533"/>
      <c r="N2590" s="532"/>
      <c r="O2590" s="350"/>
      <c r="P2590" s="464"/>
      <c r="Q2590" s="464"/>
      <c r="R2590" s="464"/>
      <c r="S2590" s="464"/>
      <c r="T2590" s="464"/>
      <c r="U2590" s="464"/>
      <c r="V2590" s="464"/>
    </row>
    <row r="2591" spans="1:22">
      <c r="A2591" s="531"/>
      <c r="B2591" s="532"/>
      <c r="C2591" s="350"/>
      <c r="D2591" s="350"/>
      <c r="E2591" s="533"/>
      <c r="F2591" s="533"/>
      <c r="G2591" s="533"/>
      <c r="H2591" s="533"/>
      <c r="I2591" s="533"/>
      <c r="J2591" s="533"/>
      <c r="K2591" s="533"/>
      <c r="L2591" s="533"/>
      <c r="M2591" s="533"/>
      <c r="N2591" s="532"/>
      <c r="O2591" s="350"/>
      <c r="P2591" s="464"/>
      <c r="Q2591" s="464"/>
      <c r="R2591" s="464"/>
      <c r="S2591" s="464"/>
      <c r="T2591" s="464"/>
      <c r="U2591" s="464"/>
      <c r="V2591" s="464"/>
    </row>
    <row r="2592" spans="1:22">
      <c r="A2592" s="531"/>
      <c r="B2592" s="532"/>
      <c r="C2592" s="350"/>
      <c r="D2592" s="350"/>
      <c r="E2592" s="533"/>
      <c r="F2592" s="533"/>
      <c r="G2592" s="533"/>
      <c r="H2592" s="533"/>
      <c r="I2592" s="533"/>
      <c r="J2592" s="533"/>
      <c r="K2592" s="533"/>
      <c r="L2592" s="533"/>
      <c r="M2592" s="533"/>
      <c r="N2592" s="532"/>
      <c r="O2592" s="350"/>
      <c r="P2592" s="464"/>
      <c r="Q2592" s="464"/>
      <c r="R2592" s="464"/>
      <c r="S2592" s="464"/>
      <c r="T2592" s="464"/>
      <c r="U2592" s="464"/>
      <c r="V2592" s="464"/>
    </row>
    <row r="2593" spans="1:22">
      <c r="A2593" s="531"/>
      <c r="B2593" s="532"/>
      <c r="C2593" s="350"/>
      <c r="D2593" s="350"/>
      <c r="E2593" s="533"/>
      <c r="F2593" s="533"/>
      <c r="G2593" s="533"/>
      <c r="H2593" s="533"/>
      <c r="I2593" s="533"/>
      <c r="J2593" s="533"/>
      <c r="K2593" s="533"/>
      <c r="L2593" s="533"/>
      <c r="M2593" s="533"/>
      <c r="N2593" s="532"/>
      <c r="O2593" s="350"/>
      <c r="P2593" s="464"/>
      <c r="Q2593" s="464"/>
      <c r="R2593" s="464"/>
      <c r="S2593" s="464"/>
      <c r="T2593" s="464"/>
      <c r="U2593" s="464"/>
      <c r="V2593" s="464"/>
    </row>
    <row r="2594" spans="1:22">
      <c r="A2594" s="531"/>
      <c r="B2594" s="532"/>
      <c r="C2594" s="350"/>
      <c r="D2594" s="350"/>
      <c r="E2594" s="533"/>
      <c r="F2594" s="533"/>
      <c r="G2594" s="533"/>
      <c r="H2594" s="533"/>
      <c r="I2594" s="533"/>
      <c r="J2594" s="533"/>
      <c r="K2594" s="533"/>
      <c r="L2594" s="533"/>
      <c r="M2594" s="533"/>
      <c r="N2594" s="532"/>
      <c r="O2594" s="350"/>
      <c r="P2594" s="464"/>
      <c r="Q2594" s="464"/>
      <c r="R2594" s="464"/>
      <c r="S2594" s="464"/>
      <c r="T2594" s="464"/>
      <c r="U2594" s="464"/>
      <c r="V2594" s="464"/>
    </row>
    <row r="2595" spans="1:22">
      <c r="A2595" s="531"/>
      <c r="B2595" s="532"/>
      <c r="C2595" s="350"/>
      <c r="D2595" s="350"/>
      <c r="E2595" s="533"/>
      <c r="F2595" s="533"/>
      <c r="G2595" s="533"/>
      <c r="H2595" s="533"/>
      <c r="I2595" s="533"/>
      <c r="J2595" s="533"/>
      <c r="K2595" s="533"/>
      <c r="L2595" s="533"/>
      <c r="M2595" s="533"/>
      <c r="N2595" s="532"/>
      <c r="O2595" s="350"/>
      <c r="P2595" s="464"/>
      <c r="Q2595" s="464"/>
      <c r="R2595" s="464"/>
      <c r="S2595" s="464"/>
      <c r="T2595" s="464"/>
      <c r="U2595" s="464"/>
      <c r="V2595" s="464"/>
    </row>
    <row r="2596" spans="1:22">
      <c r="A2596" s="531"/>
      <c r="B2596" s="532"/>
      <c r="C2596" s="350"/>
      <c r="D2596" s="350"/>
      <c r="E2596" s="533"/>
      <c r="F2596" s="533"/>
      <c r="G2596" s="533"/>
      <c r="H2596" s="533"/>
      <c r="I2596" s="533"/>
      <c r="J2596" s="533"/>
      <c r="K2596" s="533"/>
      <c r="L2596" s="533"/>
      <c r="M2596" s="533"/>
      <c r="N2596" s="532"/>
      <c r="O2596" s="350"/>
      <c r="P2596" s="464"/>
      <c r="Q2596" s="464"/>
      <c r="R2596" s="464"/>
      <c r="S2596" s="464"/>
      <c r="T2596" s="464"/>
      <c r="U2596" s="464"/>
      <c r="V2596" s="464"/>
    </row>
    <row r="2597" spans="1:22">
      <c r="A2597" s="531"/>
      <c r="B2597" s="532"/>
      <c r="C2597" s="350"/>
      <c r="D2597" s="350"/>
      <c r="E2597" s="533"/>
      <c r="F2597" s="533"/>
      <c r="G2597" s="533"/>
      <c r="H2597" s="533"/>
      <c r="I2597" s="533"/>
      <c r="J2597" s="533"/>
      <c r="K2597" s="533"/>
      <c r="L2597" s="533"/>
      <c r="M2597" s="533"/>
      <c r="N2597" s="532"/>
      <c r="O2597" s="350"/>
      <c r="P2597" s="464"/>
      <c r="Q2597" s="464"/>
      <c r="R2597" s="464"/>
      <c r="S2597" s="464"/>
      <c r="T2597" s="464"/>
      <c r="U2597" s="464"/>
      <c r="V2597" s="464"/>
    </row>
    <row r="2598" spans="1:22">
      <c r="A2598" s="531"/>
      <c r="B2598" s="532"/>
      <c r="C2598" s="350"/>
      <c r="D2598" s="350"/>
      <c r="E2598" s="533"/>
      <c r="F2598" s="533"/>
      <c r="G2598" s="533"/>
      <c r="H2598" s="533"/>
      <c r="I2598" s="533"/>
      <c r="J2598" s="533"/>
      <c r="K2598" s="533"/>
      <c r="L2598" s="533"/>
      <c r="M2598" s="533"/>
      <c r="N2598" s="532"/>
      <c r="O2598" s="350"/>
      <c r="P2598" s="464"/>
      <c r="Q2598" s="464"/>
      <c r="R2598" s="464"/>
      <c r="S2598" s="464"/>
      <c r="T2598" s="464"/>
      <c r="U2598" s="464"/>
      <c r="V2598" s="464"/>
    </row>
    <row r="2599" spans="1:22">
      <c r="A2599" s="531"/>
      <c r="B2599" s="532"/>
      <c r="C2599" s="350"/>
      <c r="D2599" s="350"/>
      <c r="E2599" s="533"/>
      <c r="F2599" s="533"/>
      <c r="G2599" s="533"/>
      <c r="H2599" s="533"/>
      <c r="I2599" s="533"/>
      <c r="J2599" s="533"/>
      <c r="K2599" s="533"/>
      <c r="L2599" s="533"/>
      <c r="M2599" s="533"/>
      <c r="N2599" s="532"/>
      <c r="O2599" s="350"/>
      <c r="P2599" s="464"/>
      <c r="Q2599" s="464"/>
      <c r="R2599" s="464"/>
      <c r="S2599" s="464"/>
      <c r="T2599" s="464"/>
      <c r="U2599" s="464"/>
      <c r="V2599" s="464"/>
    </row>
    <row r="2600" spans="1:22">
      <c r="A2600" s="531"/>
      <c r="B2600" s="532"/>
      <c r="C2600" s="350"/>
      <c r="D2600" s="350"/>
      <c r="E2600" s="533"/>
      <c r="F2600" s="533"/>
      <c r="G2600" s="533"/>
      <c r="H2600" s="533"/>
      <c r="I2600" s="533"/>
      <c r="J2600" s="533"/>
      <c r="K2600" s="533"/>
      <c r="L2600" s="533"/>
      <c r="M2600" s="533"/>
      <c r="N2600" s="532"/>
      <c r="O2600" s="350"/>
      <c r="P2600" s="464"/>
      <c r="Q2600" s="464"/>
      <c r="R2600" s="464"/>
      <c r="S2600" s="464"/>
      <c r="T2600" s="464"/>
      <c r="U2600" s="464"/>
      <c r="V2600" s="464"/>
    </row>
    <row r="2601" spans="1:22">
      <c r="A2601" s="531"/>
      <c r="B2601" s="532"/>
      <c r="C2601" s="350"/>
      <c r="D2601" s="350"/>
      <c r="E2601" s="533"/>
      <c r="F2601" s="533"/>
      <c r="G2601" s="533"/>
      <c r="H2601" s="533"/>
      <c r="I2601" s="533"/>
      <c r="J2601" s="533"/>
      <c r="K2601" s="533"/>
      <c r="L2601" s="533"/>
      <c r="M2601" s="533"/>
      <c r="N2601" s="532"/>
      <c r="O2601" s="350"/>
      <c r="P2601" s="464"/>
      <c r="Q2601" s="464"/>
      <c r="R2601" s="464"/>
      <c r="S2601" s="464"/>
      <c r="T2601" s="464"/>
      <c r="U2601" s="464"/>
      <c r="V2601" s="464"/>
    </row>
    <row r="2602" spans="1:22">
      <c r="A2602" s="531"/>
      <c r="B2602" s="532"/>
      <c r="C2602" s="350"/>
      <c r="D2602" s="350"/>
      <c r="E2602" s="533"/>
      <c r="F2602" s="533"/>
      <c r="G2602" s="533"/>
      <c r="H2602" s="533"/>
      <c r="I2602" s="533"/>
      <c r="J2602" s="533"/>
      <c r="K2602" s="533"/>
      <c r="L2602" s="533"/>
      <c r="M2602" s="533"/>
      <c r="N2602" s="532"/>
      <c r="O2602" s="350"/>
      <c r="P2602" s="464"/>
      <c r="Q2602" s="464"/>
      <c r="R2602" s="464"/>
      <c r="S2602" s="464"/>
      <c r="T2602" s="464"/>
      <c r="U2602" s="464"/>
      <c r="V2602" s="464"/>
    </row>
    <row r="2603" spans="1:22">
      <c r="A2603" s="531"/>
      <c r="B2603" s="532"/>
      <c r="C2603" s="350"/>
      <c r="D2603" s="350"/>
      <c r="E2603" s="533"/>
      <c r="F2603" s="533"/>
      <c r="G2603" s="533"/>
      <c r="H2603" s="533"/>
      <c r="I2603" s="533"/>
      <c r="J2603" s="533"/>
      <c r="K2603" s="533"/>
      <c r="L2603" s="533"/>
      <c r="M2603" s="533"/>
      <c r="N2603" s="532"/>
      <c r="O2603" s="350"/>
      <c r="P2603" s="464"/>
      <c r="Q2603" s="464"/>
      <c r="R2603" s="464"/>
      <c r="S2603" s="464"/>
      <c r="T2603" s="464"/>
      <c r="U2603" s="464"/>
      <c r="V2603" s="464"/>
    </row>
    <row r="2604" spans="1:22">
      <c r="A2604" s="531"/>
      <c r="B2604" s="532"/>
      <c r="C2604" s="350"/>
      <c r="D2604" s="350"/>
      <c r="E2604" s="533"/>
      <c r="F2604" s="533"/>
      <c r="G2604" s="533"/>
      <c r="H2604" s="533"/>
      <c r="I2604" s="533"/>
      <c r="J2604" s="533"/>
      <c r="K2604" s="533"/>
      <c r="L2604" s="533"/>
      <c r="M2604" s="533"/>
      <c r="N2604" s="532"/>
      <c r="O2604" s="350"/>
      <c r="P2604" s="464"/>
      <c r="Q2604" s="464"/>
      <c r="R2604" s="464"/>
      <c r="S2604" s="464"/>
      <c r="T2604" s="464"/>
      <c r="U2604" s="464"/>
      <c r="V2604" s="464"/>
    </row>
    <row r="2605" spans="1:22">
      <c r="A2605" s="531"/>
      <c r="B2605" s="532"/>
      <c r="C2605" s="350"/>
      <c r="D2605" s="350"/>
      <c r="E2605" s="533"/>
      <c r="F2605" s="533"/>
      <c r="G2605" s="533"/>
      <c r="H2605" s="533"/>
      <c r="I2605" s="533"/>
      <c r="J2605" s="533"/>
      <c r="K2605" s="533"/>
      <c r="L2605" s="533"/>
      <c r="M2605" s="533"/>
      <c r="N2605" s="532"/>
      <c r="O2605" s="350"/>
      <c r="P2605" s="464"/>
      <c r="Q2605" s="464"/>
      <c r="R2605" s="464"/>
      <c r="S2605" s="464"/>
      <c r="T2605" s="464"/>
      <c r="U2605" s="464"/>
      <c r="V2605" s="464"/>
    </row>
    <row r="2606" spans="1:22">
      <c r="A2606" s="531"/>
      <c r="B2606" s="532"/>
      <c r="C2606" s="350"/>
      <c r="D2606" s="350"/>
      <c r="E2606" s="533"/>
      <c r="F2606" s="533"/>
      <c r="G2606" s="533"/>
      <c r="H2606" s="533"/>
      <c r="I2606" s="533"/>
      <c r="J2606" s="533"/>
      <c r="K2606" s="533"/>
      <c r="L2606" s="533"/>
      <c r="M2606" s="533"/>
      <c r="N2606" s="532"/>
      <c r="O2606" s="350"/>
      <c r="P2606" s="464"/>
      <c r="Q2606" s="464"/>
      <c r="R2606" s="464"/>
      <c r="S2606" s="464"/>
      <c r="T2606" s="464"/>
      <c r="U2606" s="464"/>
      <c r="V2606" s="464"/>
    </row>
    <row r="2607" spans="1:22">
      <c r="A2607" s="531"/>
      <c r="B2607" s="532"/>
      <c r="C2607" s="350"/>
      <c r="D2607" s="350"/>
      <c r="E2607" s="533"/>
      <c r="F2607" s="533"/>
      <c r="G2607" s="533"/>
      <c r="H2607" s="533"/>
      <c r="I2607" s="533"/>
      <c r="J2607" s="533"/>
      <c r="K2607" s="533"/>
      <c r="L2607" s="533"/>
      <c r="M2607" s="533"/>
      <c r="N2607" s="532"/>
      <c r="O2607" s="350"/>
      <c r="P2607" s="464"/>
      <c r="Q2607" s="464"/>
      <c r="R2607" s="464"/>
      <c r="S2607" s="464"/>
      <c r="T2607" s="464"/>
      <c r="U2607" s="464"/>
      <c r="V2607" s="464"/>
    </row>
    <row r="2608" spans="1:22">
      <c r="A2608" s="531"/>
      <c r="B2608" s="532"/>
      <c r="C2608" s="350"/>
      <c r="D2608" s="350"/>
      <c r="E2608" s="533"/>
      <c r="F2608" s="533"/>
      <c r="G2608" s="533"/>
      <c r="H2608" s="533"/>
      <c r="I2608" s="533"/>
      <c r="J2608" s="533"/>
      <c r="K2608" s="533"/>
      <c r="L2608" s="533"/>
      <c r="M2608" s="533"/>
      <c r="N2608" s="532"/>
      <c r="O2608" s="350"/>
      <c r="P2608" s="464"/>
      <c r="Q2608" s="464"/>
      <c r="R2608" s="464"/>
      <c r="S2608" s="464"/>
      <c r="T2608" s="464"/>
      <c r="U2608" s="464"/>
      <c r="V2608" s="464"/>
    </row>
    <row r="2609" spans="1:22">
      <c r="A2609" s="531"/>
      <c r="B2609" s="532"/>
      <c r="C2609" s="350"/>
      <c r="D2609" s="350"/>
      <c r="E2609" s="533"/>
      <c r="F2609" s="533"/>
      <c r="G2609" s="533"/>
      <c r="H2609" s="533"/>
      <c r="I2609" s="533"/>
      <c r="J2609" s="533"/>
      <c r="K2609" s="533"/>
      <c r="L2609" s="533"/>
      <c r="M2609" s="533"/>
      <c r="N2609" s="532"/>
      <c r="O2609" s="350"/>
      <c r="P2609" s="464"/>
      <c r="Q2609" s="464"/>
      <c r="R2609" s="464"/>
      <c r="S2609" s="464"/>
      <c r="T2609" s="464"/>
      <c r="U2609" s="464"/>
      <c r="V2609" s="464"/>
    </row>
    <row r="2610" spans="1:22">
      <c r="A2610" s="531"/>
      <c r="B2610" s="532"/>
      <c r="C2610" s="350"/>
      <c r="D2610" s="350"/>
      <c r="E2610" s="533"/>
      <c r="F2610" s="533"/>
      <c r="G2610" s="533"/>
      <c r="H2610" s="533"/>
      <c r="I2610" s="533"/>
      <c r="J2610" s="533"/>
      <c r="K2610" s="533"/>
      <c r="L2610" s="533"/>
      <c r="M2610" s="533"/>
      <c r="N2610" s="532"/>
      <c r="O2610" s="350"/>
      <c r="P2610" s="464"/>
      <c r="Q2610" s="464"/>
      <c r="R2610" s="464"/>
      <c r="S2610" s="464"/>
      <c r="T2610" s="464"/>
      <c r="U2610" s="464"/>
      <c r="V2610" s="464"/>
    </row>
    <row r="2611" spans="1:22">
      <c r="A2611" s="531"/>
      <c r="B2611" s="532"/>
      <c r="C2611" s="350"/>
      <c r="D2611" s="350"/>
      <c r="E2611" s="533"/>
      <c r="F2611" s="533"/>
      <c r="G2611" s="533"/>
      <c r="H2611" s="533"/>
      <c r="I2611" s="533"/>
      <c r="J2611" s="533"/>
      <c r="K2611" s="533"/>
      <c r="L2611" s="533"/>
      <c r="M2611" s="533"/>
      <c r="N2611" s="532"/>
      <c r="O2611" s="350"/>
      <c r="P2611" s="464"/>
      <c r="Q2611" s="464"/>
      <c r="R2611" s="464"/>
      <c r="S2611" s="464"/>
      <c r="T2611" s="464"/>
      <c r="U2611" s="464"/>
      <c r="V2611" s="464"/>
    </row>
    <row r="2612" spans="1:22">
      <c r="A2612" s="531"/>
      <c r="B2612" s="532"/>
      <c r="C2612" s="350"/>
      <c r="D2612" s="350"/>
      <c r="E2612" s="533"/>
      <c r="F2612" s="533"/>
      <c r="G2612" s="533"/>
      <c r="H2612" s="533"/>
      <c r="I2612" s="533"/>
      <c r="J2612" s="533"/>
      <c r="K2612" s="533"/>
      <c r="L2612" s="533"/>
      <c r="M2612" s="533"/>
      <c r="N2612" s="532"/>
      <c r="O2612" s="350"/>
      <c r="P2612" s="464"/>
      <c r="Q2612" s="464"/>
      <c r="R2612" s="464"/>
      <c r="S2612" s="464"/>
      <c r="T2612" s="464"/>
      <c r="U2612" s="464"/>
      <c r="V2612" s="464"/>
    </row>
    <row r="2613" spans="1:22">
      <c r="A2613" s="531"/>
      <c r="B2613" s="532"/>
      <c r="C2613" s="350"/>
      <c r="D2613" s="350"/>
      <c r="E2613" s="533"/>
      <c r="F2613" s="533"/>
      <c r="G2613" s="533"/>
      <c r="H2613" s="533"/>
      <c r="I2613" s="533"/>
      <c r="J2613" s="533"/>
      <c r="K2613" s="533"/>
      <c r="L2613" s="533"/>
      <c r="M2613" s="533"/>
      <c r="N2613" s="532"/>
      <c r="O2613" s="350"/>
      <c r="P2613" s="464"/>
      <c r="Q2613" s="464"/>
      <c r="R2613" s="464"/>
      <c r="S2613" s="464"/>
      <c r="T2613" s="464"/>
      <c r="U2613" s="464"/>
      <c r="V2613" s="464"/>
    </row>
    <row r="2614" spans="1:22">
      <c r="A2614" s="531"/>
      <c r="B2614" s="532"/>
      <c r="C2614" s="350"/>
      <c r="D2614" s="350"/>
      <c r="E2614" s="533"/>
      <c r="F2614" s="533"/>
      <c r="G2614" s="533"/>
      <c r="H2614" s="533"/>
      <c r="I2614" s="533"/>
      <c r="J2614" s="533"/>
      <c r="K2614" s="533"/>
      <c r="L2614" s="533"/>
      <c r="M2614" s="533"/>
      <c r="N2614" s="532"/>
      <c r="O2614" s="350"/>
      <c r="P2614" s="464"/>
      <c r="Q2614" s="464"/>
      <c r="R2614" s="464"/>
      <c r="S2614" s="464"/>
      <c r="T2614" s="464"/>
      <c r="U2614" s="464"/>
      <c r="V2614" s="464"/>
    </row>
    <row r="2615" spans="1:22">
      <c r="A2615" s="531"/>
      <c r="B2615" s="532"/>
      <c r="C2615" s="350"/>
      <c r="D2615" s="350"/>
      <c r="E2615" s="533"/>
      <c r="F2615" s="533"/>
      <c r="G2615" s="533"/>
      <c r="H2615" s="533"/>
      <c r="I2615" s="533"/>
      <c r="J2615" s="533"/>
      <c r="K2615" s="533"/>
      <c r="L2615" s="533"/>
      <c r="M2615" s="533"/>
      <c r="N2615" s="532"/>
      <c r="O2615" s="350"/>
      <c r="P2615" s="464"/>
      <c r="Q2615" s="464"/>
      <c r="R2615" s="464"/>
      <c r="S2615" s="464"/>
      <c r="T2615" s="464"/>
      <c r="U2615" s="464"/>
      <c r="V2615" s="464"/>
    </row>
    <row r="2616" spans="1:22">
      <c r="A2616" s="531"/>
      <c r="B2616" s="532"/>
      <c r="C2616" s="350"/>
      <c r="D2616" s="350"/>
      <c r="E2616" s="533"/>
      <c r="F2616" s="533"/>
      <c r="G2616" s="533"/>
      <c r="H2616" s="533"/>
      <c r="I2616" s="533"/>
      <c r="J2616" s="533"/>
      <c r="K2616" s="533"/>
      <c r="L2616" s="533"/>
      <c r="M2616" s="533"/>
      <c r="N2616" s="532"/>
      <c r="O2616" s="350"/>
      <c r="P2616" s="464"/>
      <c r="Q2616" s="464"/>
      <c r="R2616" s="464"/>
      <c r="S2616" s="464"/>
      <c r="T2616" s="464"/>
      <c r="U2616" s="464"/>
      <c r="V2616" s="464"/>
    </row>
    <row r="2617" spans="1:22">
      <c r="A2617" s="531"/>
      <c r="B2617" s="532"/>
      <c r="C2617" s="350"/>
      <c r="D2617" s="350"/>
      <c r="E2617" s="533"/>
      <c r="F2617" s="533"/>
      <c r="G2617" s="533"/>
      <c r="H2617" s="533"/>
      <c r="I2617" s="533"/>
      <c r="J2617" s="533"/>
      <c r="K2617" s="533"/>
      <c r="L2617" s="533"/>
      <c r="M2617" s="533"/>
      <c r="N2617" s="532"/>
      <c r="O2617" s="350"/>
      <c r="P2617" s="464"/>
      <c r="Q2617" s="464"/>
      <c r="R2617" s="464"/>
      <c r="S2617" s="464"/>
      <c r="T2617" s="464"/>
      <c r="U2617" s="464"/>
      <c r="V2617" s="464"/>
    </row>
    <row r="2618" spans="1:22">
      <c r="A2618" s="531"/>
      <c r="B2618" s="532"/>
      <c r="C2618" s="350"/>
      <c r="D2618" s="350"/>
      <c r="E2618" s="533"/>
      <c r="F2618" s="533"/>
      <c r="G2618" s="533"/>
      <c r="H2618" s="533"/>
      <c r="I2618" s="533"/>
      <c r="J2618" s="533"/>
      <c r="K2618" s="533"/>
      <c r="L2618" s="533"/>
      <c r="M2618" s="533"/>
      <c r="N2618" s="532"/>
      <c r="O2618" s="350"/>
      <c r="P2618" s="464"/>
      <c r="Q2618" s="464"/>
      <c r="R2618" s="464"/>
      <c r="S2618" s="464"/>
      <c r="T2618" s="464"/>
      <c r="U2618" s="464"/>
      <c r="V2618" s="464"/>
    </row>
    <row r="2619" spans="1:22">
      <c r="A2619" s="531"/>
      <c r="B2619" s="532"/>
      <c r="C2619" s="350"/>
      <c r="D2619" s="350"/>
      <c r="E2619" s="533"/>
      <c r="F2619" s="533"/>
      <c r="G2619" s="533"/>
      <c r="H2619" s="533"/>
      <c r="I2619" s="533"/>
      <c r="J2619" s="533"/>
      <c r="K2619" s="533"/>
      <c r="L2619" s="533"/>
      <c r="M2619" s="533"/>
      <c r="N2619" s="532"/>
      <c r="O2619" s="350"/>
      <c r="P2619" s="464"/>
      <c r="Q2619" s="464"/>
      <c r="R2619" s="464"/>
      <c r="S2619" s="464"/>
      <c r="T2619" s="464"/>
      <c r="U2619" s="464"/>
      <c r="V2619" s="464"/>
    </row>
    <row r="2620" spans="1:22">
      <c r="A2620" s="531"/>
      <c r="B2620" s="532"/>
      <c r="C2620" s="350"/>
      <c r="D2620" s="350"/>
      <c r="E2620" s="533"/>
      <c r="F2620" s="533"/>
      <c r="G2620" s="533"/>
      <c r="H2620" s="533"/>
      <c r="I2620" s="533"/>
      <c r="J2620" s="533"/>
      <c r="K2620" s="533"/>
      <c r="L2620" s="533"/>
      <c r="M2620" s="533"/>
      <c r="N2620" s="532"/>
      <c r="O2620" s="350"/>
      <c r="P2620" s="464"/>
      <c r="Q2620" s="464"/>
      <c r="R2620" s="464"/>
      <c r="S2620" s="464"/>
      <c r="T2620" s="464"/>
      <c r="U2620" s="464"/>
      <c r="V2620" s="464"/>
    </row>
    <row r="2621" spans="1:22">
      <c r="A2621" s="531"/>
      <c r="B2621" s="532"/>
      <c r="C2621" s="350"/>
      <c r="D2621" s="350"/>
      <c r="E2621" s="533"/>
      <c r="F2621" s="533"/>
      <c r="G2621" s="533"/>
      <c r="H2621" s="533"/>
      <c r="I2621" s="533"/>
      <c r="J2621" s="533"/>
      <c r="K2621" s="533"/>
      <c r="L2621" s="533"/>
      <c r="M2621" s="533"/>
      <c r="N2621" s="532"/>
      <c r="O2621" s="350"/>
      <c r="P2621" s="464"/>
      <c r="Q2621" s="464"/>
      <c r="R2621" s="464"/>
      <c r="S2621" s="464"/>
      <c r="T2621" s="464"/>
      <c r="U2621" s="464"/>
      <c r="V2621" s="464"/>
    </row>
    <row r="2622" spans="1:22">
      <c r="A2622" s="531"/>
      <c r="B2622" s="532"/>
      <c r="C2622" s="350"/>
      <c r="D2622" s="350"/>
      <c r="E2622" s="533"/>
      <c r="F2622" s="533"/>
      <c r="G2622" s="533"/>
      <c r="H2622" s="533"/>
      <c r="I2622" s="533"/>
      <c r="J2622" s="533"/>
      <c r="K2622" s="533"/>
      <c r="L2622" s="533"/>
      <c r="M2622" s="533"/>
      <c r="N2622" s="532"/>
      <c r="O2622" s="350"/>
      <c r="P2622" s="464"/>
      <c r="Q2622" s="464"/>
      <c r="R2622" s="464"/>
      <c r="S2622" s="464"/>
      <c r="T2622" s="464"/>
      <c r="U2622" s="464"/>
      <c r="V2622" s="464"/>
    </row>
    <row r="2623" spans="1:22">
      <c r="A2623" s="531"/>
      <c r="B2623" s="532"/>
      <c r="C2623" s="350"/>
      <c r="D2623" s="350"/>
      <c r="E2623" s="533"/>
      <c r="F2623" s="533"/>
      <c r="G2623" s="533"/>
      <c r="H2623" s="533"/>
      <c r="I2623" s="533"/>
      <c r="J2623" s="533"/>
      <c r="K2623" s="533"/>
      <c r="L2623" s="533"/>
      <c r="M2623" s="533"/>
      <c r="N2623" s="532"/>
      <c r="O2623" s="350"/>
      <c r="P2623" s="464"/>
      <c r="Q2623" s="464"/>
      <c r="R2623" s="464"/>
      <c r="S2623" s="464"/>
      <c r="T2623" s="464"/>
      <c r="U2623" s="464"/>
      <c r="V2623" s="464"/>
    </row>
    <row r="2624" spans="1:22">
      <c r="A2624" s="531"/>
      <c r="B2624" s="532"/>
      <c r="C2624" s="350"/>
      <c r="D2624" s="350"/>
      <c r="E2624" s="533"/>
      <c r="F2624" s="533"/>
      <c r="G2624" s="533"/>
      <c r="H2624" s="533"/>
      <c r="I2624" s="533"/>
      <c r="J2624" s="533"/>
      <c r="K2624" s="533"/>
      <c r="L2624" s="533"/>
      <c r="M2624" s="533"/>
      <c r="N2624" s="532"/>
      <c r="O2624" s="350"/>
      <c r="P2624" s="464"/>
      <c r="Q2624" s="464"/>
      <c r="R2624" s="464"/>
      <c r="S2624" s="464"/>
      <c r="T2624" s="464"/>
      <c r="U2624" s="464"/>
      <c r="V2624" s="464"/>
    </row>
    <row r="2625" spans="1:22">
      <c r="A2625" s="531"/>
      <c r="B2625" s="532"/>
      <c r="C2625" s="350"/>
      <c r="D2625" s="350"/>
      <c r="E2625" s="533"/>
      <c r="F2625" s="533"/>
      <c r="G2625" s="533"/>
      <c r="H2625" s="533"/>
      <c r="I2625" s="533"/>
      <c r="J2625" s="533"/>
      <c r="K2625" s="533"/>
      <c r="L2625" s="533"/>
      <c r="M2625" s="533"/>
      <c r="N2625" s="532"/>
      <c r="O2625" s="350"/>
      <c r="P2625" s="464"/>
      <c r="Q2625" s="464"/>
      <c r="R2625" s="464"/>
      <c r="S2625" s="464"/>
      <c r="T2625" s="464"/>
      <c r="U2625" s="464"/>
      <c r="V2625" s="464"/>
    </row>
    <row r="2626" spans="1:22">
      <c r="A2626" s="531"/>
      <c r="B2626" s="532"/>
      <c r="C2626" s="350"/>
      <c r="D2626" s="350"/>
      <c r="E2626" s="533"/>
      <c r="F2626" s="533"/>
      <c r="G2626" s="533"/>
      <c r="H2626" s="533"/>
      <c r="I2626" s="533"/>
      <c r="J2626" s="533"/>
      <c r="K2626" s="533"/>
      <c r="L2626" s="533"/>
      <c r="M2626" s="533"/>
      <c r="N2626" s="532"/>
      <c r="O2626" s="350"/>
      <c r="P2626" s="464"/>
      <c r="Q2626" s="464"/>
      <c r="R2626" s="464"/>
      <c r="S2626" s="464"/>
      <c r="T2626" s="464"/>
      <c r="U2626" s="464"/>
      <c r="V2626" s="464"/>
    </row>
    <row r="2627" spans="1:22">
      <c r="A2627" s="531"/>
      <c r="B2627" s="532"/>
      <c r="C2627" s="350"/>
      <c r="D2627" s="350"/>
      <c r="E2627" s="533"/>
      <c r="F2627" s="533"/>
      <c r="G2627" s="533"/>
      <c r="H2627" s="533"/>
      <c r="I2627" s="533"/>
      <c r="J2627" s="533"/>
      <c r="K2627" s="533"/>
      <c r="L2627" s="533"/>
      <c r="M2627" s="533"/>
      <c r="N2627" s="532"/>
      <c r="O2627" s="350"/>
      <c r="P2627" s="464"/>
      <c r="Q2627" s="464"/>
      <c r="R2627" s="464"/>
      <c r="S2627" s="464"/>
      <c r="T2627" s="464"/>
      <c r="U2627" s="464"/>
      <c r="V2627" s="464"/>
    </row>
    <row r="2628" spans="1:22">
      <c r="A2628" s="531"/>
      <c r="B2628" s="532"/>
      <c r="C2628" s="350"/>
      <c r="D2628" s="350"/>
      <c r="E2628" s="533"/>
      <c r="F2628" s="533"/>
      <c r="G2628" s="533"/>
      <c r="H2628" s="533"/>
      <c r="I2628" s="533"/>
      <c r="J2628" s="533"/>
      <c r="K2628" s="533"/>
      <c r="L2628" s="533"/>
      <c r="M2628" s="533"/>
      <c r="N2628" s="532"/>
      <c r="O2628" s="350"/>
      <c r="P2628" s="464"/>
      <c r="Q2628" s="464"/>
      <c r="R2628" s="464"/>
      <c r="S2628" s="464"/>
      <c r="T2628" s="464"/>
      <c r="U2628" s="464"/>
      <c r="V2628" s="464"/>
    </row>
    <row r="2629" spans="1:22">
      <c r="A2629" s="531"/>
      <c r="B2629" s="532"/>
      <c r="C2629" s="350"/>
      <c r="D2629" s="350"/>
      <c r="E2629" s="533"/>
      <c r="F2629" s="533"/>
      <c r="G2629" s="533"/>
      <c r="H2629" s="533"/>
      <c r="I2629" s="533"/>
      <c r="J2629" s="533"/>
      <c r="K2629" s="533"/>
      <c r="L2629" s="533"/>
      <c r="M2629" s="533"/>
      <c r="N2629" s="532"/>
      <c r="O2629" s="350"/>
      <c r="P2629" s="464"/>
      <c r="Q2629" s="464"/>
      <c r="R2629" s="464"/>
      <c r="S2629" s="464"/>
      <c r="T2629" s="464"/>
      <c r="U2629" s="464"/>
      <c r="V2629" s="464"/>
    </row>
    <row r="2630" spans="1:22">
      <c r="A2630" s="531"/>
      <c r="B2630" s="532"/>
      <c r="C2630" s="350"/>
      <c r="D2630" s="350"/>
      <c r="E2630" s="533"/>
      <c r="F2630" s="533"/>
      <c r="G2630" s="533"/>
      <c r="H2630" s="533"/>
      <c r="I2630" s="533"/>
      <c r="J2630" s="533"/>
      <c r="K2630" s="533"/>
      <c r="L2630" s="533"/>
      <c r="M2630" s="533"/>
      <c r="N2630" s="532"/>
      <c r="O2630" s="350"/>
      <c r="P2630" s="464"/>
      <c r="Q2630" s="464"/>
      <c r="R2630" s="464"/>
      <c r="S2630" s="464"/>
      <c r="T2630" s="464"/>
      <c r="U2630" s="464"/>
      <c r="V2630" s="464"/>
    </row>
    <row r="2631" spans="1:22">
      <c r="A2631" s="531"/>
      <c r="B2631" s="532"/>
      <c r="C2631" s="350"/>
      <c r="D2631" s="350"/>
      <c r="E2631" s="533"/>
      <c r="F2631" s="533"/>
      <c r="G2631" s="533"/>
      <c r="H2631" s="533"/>
      <c r="I2631" s="533"/>
      <c r="J2631" s="533"/>
      <c r="K2631" s="533"/>
      <c r="L2631" s="533"/>
      <c r="M2631" s="533"/>
      <c r="N2631" s="532"/>
      <c r="O2631" s="350"/>
      <c r="P2631" s="464"/>
      <c r="Q2631" s="464"/>
      <c r="R2631" s="464"/>
      <c r="S2631" s="464"/>
      <c r="T2631" s="464"/>
      <c r="U2631" s="464"/>
      <c r="V2631" s="464"/>
    </row>
    <row r="2632" spans="1:22">
      <c r="A2632" s="531"/>
      <c r="B2632" s="532"/>
      <c r="C2632" s="350"/>
      <c r="D2632" s="350"/>
      <c r="E2632" s="533"/>
      <c r="F2632" s="533"/>
      <c r="G2632" s="533"/>
      <c r="H2632" s="533"/>
      <c r="I2632" s="533"/>
      <c r="J2632" s="533"/>
      <c r="K2632" s="533"/>
      <c r="L2632" s="533"/>
      <c r="M2632" s="533"/>
      <c r="N2632" s="532"/>
      <c r="O2632" s="350"/>
      <c r="P2632" s="464"/>
      <c r="Q2632" s="464"/>
      <c r="R2632" s="464"/>
      <c r="S2632" s="464"/>
      <c r="T2632" s="464"/>
      <c r="U2632" s="464"/>
      <c r="V2632" s="464"/>
    </row>
    <row r="2633" spans="1:22">
      <c r="A2633" s="531"/>
      <c r="B2633" s="532"/>
      <c r="C2633" s="350"/>
      <c r="D2633" s="350"/>
      <c r="E2633" s="533"/>
      <c r="F2633" s="533"/>
      <c r="G2633" s="533"/>
      <c r="H2633" s="533"/>
      <c r="I2633" s="533"/>
      <c r="J2633" s="533"/>
      <c r="K2633" s="533"/>
      <c r="L2633" s="533"/>
      <c r="M2633" s="533"/>
      <c r="N2633" s="532"/>
      <c r="O2633" s="350"/>
      <c r="P2633" s="464"/>
      <c r="Q2633" s="464"/>
      <c r="R2633" s="464"/>
      <c r="S2633" s="464"/>
      <c r="T2633" s="464"/>
      <c r="U2633" s="464"/>
      <c r="V2633" s="464"/>
    </row>
    <row r="2634" spans="1:22">
      <c r="A2634" s="531"/>
      <c r="B2634" s="532"/>
      <c r="C2634" s="350"/>
      <c r="D2634" s="350"/>
      <c r="E2634" s="533"/>
      <c r="F2634" s="533"/>
      <c r="G2634" s="533"/>
      <c r="H2634" s="533"/>
      <c r="I2634" s="533"/>
      <c r="J2634" s="533"/>
      <c r="K2634" s="533"/>
      <c r="L2634" s="533"/>
      <c r="M2634" s="533"/>
      <c r="N2634" s="532"/>
      <c r="O2634" s="350"/>
      <c r="P2634" s="464"/>
      <c r="Q2634" s="464"/>
      <c r="R2634" s="464"/>
      <c r="S2634" s="464"/>
      <c r="T2634" s="464"/>
      <c r="U2634" s="464"/>
      <c r="V2634" s="464"/>
    </row>
    <row r="2635" spans="1:22">
      <c r="A2635" s="531"/>
      <c r="B2635" s="532"/>
      <c r="C2635" s="350"/>
      <c r="D2635" s="350"/>
      <c r="E2635" s="533"/>
      <c r="F2635" s="533"/>
      <c r="G2635" s="533"/>
      <c r="H2635" s="533"/>
      <c r="I2635" s="533"/>
      <c r="J2635" s="533"/>
      <c r="K2635" s="533"/>
      <c r="L2635" s="533"/>
      <c r="M2635" s="533"/>
      <c r="N2635" s="532"/>
      <c r="O2635" s="350"/>
      <c r="P2635" s="464"/>
      <c r="Q2635" s="464"/>
      <c r="R2635" s="464"/>
      <c r="S2635" s="464"/>
      <c r="T2635" s="464"/>
      <c r="U2635" s="464"/>
      <c r="V2635" s="464"/>
    </row>
    <row r="2636" spans="1:22">
      <c r="A2636" s="531"/>
      <c r="B2636" s="532"/>
      <c r="C2636" s="350"/>
      <c r="D2636" s="350"/>
      <c r="E2636" s="533"/>
      <c r="F2636" s="533"/>
      <c r="G2636" s="533"/>
      <c r="H2636" s="533"/>
      <c r="I2636" s="533"/>
      <c r="J2636" s="533"/>
      <c r="K2636" s="533"/>
      <c r="L2636" s="533"/>
      <c r="M2636" s="533"/>
      <c r="N2636" s="532"/>
      <c r="O2636" s="350"/>
      <c r="P2636" s="464"/>
      <c r="Q2636" s="464"/>
      <c r="R2636" s="464"/>
      <c r="S2636" s="464"/>
      <c r="T2636" s="464"/>
      <c r="U2636" s="464"/>
      <c r="V2636" s="464"/>
    </row>
    <row r="2637" spans="1:22">
      <c r="A2637" s="531"/>
      <c r="B2637" s="532"/>
      <c r="C2637" s="350"/>
      <c r="D2637" s="350"/>
      <c r="E2637" s="533"/>
      <c r="F2637" s="533"/>
      <c r="G2637" s="533"/>
      <c r="H2637" s="533"/>
      <c r="I2637" s="533"/>
      <c r="J2637" s="533"/>
      <c r="K2637" s="533"/>
      <c r="L2637" s="533"/>
      <c r="M2637" s="533"/>
      <c r="N2637" s="532"/>
      <c r="O2637" s="350"/>
      <c r="P2637" s="464"/>
      <c r="Q2637" s="464"/>
      <c r="R2637" s="464"/>
      <c r="S2637" s="464"/>
      <c r="T2637" s="464"/>
      <c r="U2637" s="464"/>
      <c r="V2637" s="464"/>
    </row>
    <row r="2638" spans="1:22">
      <c r="A2638" s="531"/>
      <c r="B2638" s="532"/>
      <c r="C2638" s="350"/>
      <c r="D2638" s="350"/>
      <c r="E2638" s="533"/>
      <c r="F2638" s="533"/>
      <c r="G2638" s="533"/>
      <c r="H2638" s="533"/>
      <c r="I2638" s="533"/>
      <c r="J2638" s="533"/>
      <c r="K2638" s="533"/>
      <c r="L2638" s="533"/>
      <c r="M2638" s="533"/>
      <c r="N2638" s="532"/>
      <c r="O2638" s="350"/>
      <c r="P2638" s="464"/>
      <c r="Q2638" s="464"/>
      <c r="R2638" s="464"/>
      <c r="S2638" s="464"/>
      <c r="T2638" s="464"/>
      <c r="U2638" s="464"/>
      <c r="V2638" s="464"/>
    </row>
    <row r="2639" spans="1:22">
      <c r="A2639" s="531"/>
      <c r="B2639" s="532"/>
      <c r="C2639" s="350"/>
      <c r="D2639" s="350"/>
      <c r="E2639" s="533"/>
      <c r="F2639" s="533"/>
      <c r="G2639" s="533"/>
      <c r="H2639" s="533"/>
      <c r="I2639" s="533"/>
      <c r="J2639" s="533"/>
      <c r="K2639" s="533"/>
      <c r="L2639" s="533"/>
      <c r="M2639" s="533"/>
      <c r="N2639" s="532"/>
      <c r="O2639" s="350"/>
      <c r="P2639" s="464"/>
      <c r="Q2639" s="464"/>
      <c r="R2639" s="464"/>
      <c r="S2639" s="464"/>
      <c r="T2639" s="464"/>
      <c r="U2639" s="464"/>
      <c r="V2639" s="464"/>
    </row>
    <row r="2640" spans="1:22">
      <c r="A2640" s="531"/>
      <c r="B2640" s="532"/>
      <c r="C2640" s="350"/>
      <c r="D2640" s="350"/>
      <c r="E2640" s="533"/>
      <c r="F2640" s="533"/>
      <c r="G2640" s="533"/>
      <c r="H2640" s="533"/>
      <c r="I2640" s="533"/>
      <c r="J2640" s="533"/>
      <c r="K2640" s="533"/>
      <c r="L2640" s="533"/>
      <c r="M2640" s="533"/>
      <c r="N2640" s="532"/>
      <c r="O2640" s="350"/>
      <c r="P2640" s="464"/>
      <c r="Q2640" s="464"/>
      <c r="R2640" s="464"/>
      <c r="S2640" s="464"/>
      <c r="T2640" s="464"/>
      <c r="U2640" s="464"/>
      <c r="V2640" s="464"/>
    </row>
    <row r="2641" spans="1:22">
      <c r="A2641" s="531"/>
      <c r="B2641" s="532"/>
      <c r="C2641" s="350"/>
      <c r="D2641" s="350"/>
      <c r="E2641" s="533"/>
      <c r="F2641" s="533"/>
      <c r="G2641" s="533"/>
      <c r="H2641" s="533"/>
      <c r="I2641" s="533"/>
      <c r="J2641" s="533"/>
      <c r="K2641" s="533"/>
      <c r="L2641" s="533"/>
      <c r="M2641" s="533"/>
      <c r="N2641" s="532"/>
      <c r="O2641" s="350"/>
      <c r="P2641" s="464"/>
      <c r="Q2641" s="464"/>
      <c r="R2641" s="464"/>
      <c r="S2641" s="464"/>
      <c r="T2641" s="464"/>
      <c r="U2641" s="464"/>
      <c r="V2641" s="464"/>
    </row>
    <row r="2642" spans="1:22">
      <c r="A2642" s="531"/>
      <c r="B2642" s="532"/>
      <c r="C2642" s="350"/>
      <c r="D2642" s="350"/>
      <c r="E2642" s="533"/>
      <c r="F2642" s="533"/>
      <c r="G2642" s="533"/>
      <c r="H2642" s="533"/>
      <c r="I2642" s="533"/>
      <c r="J2642" s="533"/>
      <c r="K2642" s="533"/>
      <c r="L2642" s="533"/>
      <c r="M2642" s="533"/>
      <c r="N2642" s="532"/>
      <c r="O2642" s="350"/>
      <c r="P2642" s="464"/>
      <c r="Q2642" s="464"/>
      <c r="R2642" s="464"/>
      <c r="S2642" s="464"/>
      <c r="T2642" s="464"/>
      <c r="U2642" s="464"/>
      <c r="V2642" s="464"/>
    </row>
    <row r="2643" spans="1:22">
      <c r="A2643" s="531"/>
      <c r="B2643" s="532"/>
      <c r="C2643" s="350"/>
      <c r="D2643" s="350"/>
      <c r="E2643" s="533"/>
      <c r="F2643" s="533"/>
      <c r="G2643" s="533"/>
      <c r="H2643" s="533"/>
      <c r="I2643" s="533"/>
      <c r="J2643" s="533"/>
      <c r="K2643" s="533"/>
      <c r="L2643" s="533"/>
      <c r="M2643" s="533"/>
      <c r="N2643" s="532"/>
      <c r="O2643" s="350"/>
      <c r="P2643" s="464"/>
      <c r="Q2643" s="464"/>
      <c r="R2643" s="464"/>
      <c r="S2643" s="464"/>
      <c r="T2643" s="464"/>
      <c r="U2643" s="464"/>
      <c r="V2643" s="464"/>
    </row>
    <row r="2644" spans="1:22">
      <c r="A2644" s="531"/>
      <c r="B2644" s="532"/>
      <c r="C2644" s="350"/>
      <c r="D2644" s="350"/>
      <c r="E2644" s="533"/>
      <c r="F2644" s="533"/>
      <c r="G2644" s="533"/>
      <c r="H2644" s="533"/>
      <c r="I2644" s="533"/>
      <c r="J2644" s="533"/>
      <c r="K2644" s="533"/>
      <c r="L2644" s="533"/>
      <c r="M2644" s="533"/>
      <c r="N2644" s="532"/>
      <c r="O2644" s="350"/>
      <c r="P2644" s="464"/>
      <c r="Q2644" s="464"/>
      <c r="R2644" s="464"/>
      <c r="S2644" s="464"/>
      <c r="T2644" s="464"/>
      <c r="U2644" s="464"/>
      <c r="V2644" s="464"/>
    </row>
    <row r="2645" spans="1:22">
      <c r="A2645" s="531"/>
      <c r="B2645" s="532"/>
      <c r="C2645" s="350"/>
      <c r="D2645" s="350"/>
      <c r="E2645" s="533"/>
      <c r="F2645" s="533"/>
      <c r="G2645" s="533"/>
      <c r="H2645" s="533"/>
      <c r="I2645" s="533"/>
      <c r="J2645" s="533"/>
      <c r="K2645" s="533"/>
      <c r="L2645" s="533"/>
      <c r="M2645" s="533"/>
      <c r="N2645" s="532"/>
      <c r="O2645" s="350"/>
      <c r="P2645" s="464"/>
      <c r="Q2645" s="464"/>
      <c r="R2645" s="464"/>
      <c r="S2645" s="464"/>
      <c r="T2645" s="464"/>
      <c r="U2645" s="464"/>
      <c r="V2645" s="464"/>
    </row>
    <row r="2646" spans="1:22">
      <c r="A2646" s="531"/>
      <c r="B2646" s="532"/>
      <c r="C2646" s="350"/>
      <c r="D2646" s="350"/>
      <c r="E2646" s="533"/>
      <c r="F2646" s="533"/>
      <c r="G2646" s="533"/>
      <c r="H2646" s="533"/>
      <c r="I2646" s="533"/>
      <c r="J2646" s="533"/>
      <c r="K2646" s="533"/>
      <c r="L2646" s="533"/>
      <c r="M2646" s="533"/>
      <c r="N2646" s="532"/>
      <c r="O2646" s="350"/>
      <c r="P2646" s="464"/>
      <c r="Q2646" s="464"/>
      <c r="R2646" s="464"/>
      <c r="S2646" s="464"/>
      <c r="T2646" s="464"/>
      <c r="U2646" s="464"/>
      <c r="V2646" s="464"/>
    </row>
    <row r="2647" spans="1:22">
      <c r="A2647" s="531"/>
      <c r="B2647" s="532"/>
      <c r="C2647" s="350"/>
      <c r="D2647" s="350"/>
      <c r="E2647" s="533"/>
      <c r="F2647" s="533"/>
      <c r="G2647" s="533"/>
      <c r="H2647" s="533"/>
      <c r="I2647" s="533"/>
      <c r="J2647" s="533"/>
      <c r="K2647" s="533"/>
      <c r="L2647" s="533"/>
      <c r="M2647" s="533"/>
      <c r="N2647" s="532"/>
      <c r="O2647" s="350"/>
      <c r="P2647" s="464"/>
      <c r="Q2647" s="464"/>
      <c r="R2647" s="464"/>
      <c r="S2647" s="464"/>
      <c r="T2647" s="464"/>
      <c r="U2647" s="464"/>
      <c r="V2647" s="464"/>
    </row>
    <row r="2648" spans="1:22">
      <c r="A2648" s="531"/>
      <c r="B2648" s="532"/>
      <c r="C2648" s="350"/>
      <c r="D2648" s="350"/>
      <c r="E2648" s="533"/>
      <c r="F2648" s="533"/>
      <c r="G2648" s="533"/>
      <c r="H2648" s="533"/>
      <c r="I2648" s="533"/>
      <c r="J2648" s="533"/>
      <c r="K2648" s="533"/>
      <c r="L2648" s="533"/>
      <c r="M2648" s="533"/>
      <c r="N2648" s="532"/>
      <c r="O2648" s="350"/>
      <c r="P2648" s="464"/>
      <c r="Q2648" s="464"/>
      <c r="R2648" s="464"/>
      <c r="S2648" s="464"/>
      <c r="T2648" s="464"/>
      <c r="U2648" s="464"/>
      <c r="V2648" s="464"/>
    </row>
    <row r="2649" spans="1:22">
      <c r="A2649" s="531"/>
      <c r="B2649" s="532"/>
      <c r="C2649" s="350"/>
      <c r="D2649" s="350"/>
      <c r="E2649" s="533"/>
      <c r="F2649" s="533"/>
      <c r="G2649" s="533"/>
      <c r="H2649" s="533"/>
      <c r="I2649" s="533"/>
      <c r="J2649" s="533"/>
      <c r="K2649" s="533"/>
      <c r="L2649" s="533"/>
      <c r="M2649" s="533"/>
      <c r="N2649" s="532"/>
      <c r="O2649" s="350"/>
      <c r="P2649" s="464"/>
      <c r="Q2649" s="464"/>
      <c r="R2649" s="464"/>
      <c r="S2649" s="464"/>
      <c r="T2649" s="464"/>
      <c r="U2649" s="464"/>
      <c r="V2649" s="464"/>
    </row>
    <row r="2650" spans="1:22">
      <c r="A2650" s="531"/>
      <c r="B2650" s="532"/>
      <c r="C2650" s="350"/>
      <c r="D2650" s="350"/>
      <c r="E2650" s="533"/>
      <c r="F2650" s="533"/>
      <c r="G2650" s="533"/>
      <c r="H2650" s="533"/>
      <c r="I2650" s="533"/>
      <c r="J2650" s="533"/>
      <c r="K2650" s="533"/>
      <c r="L2650" s="533"/>
      <c r="M2650" s="533"/>
      <c r="N2650" s="532"/>
      <c r="O2650" s="350"/>
      <c r="P2650" s="464"/>
      <c r="Q2650" s="464"/>
      <c r="R2650" s="464"/>
      <c r="S2650" s="464"/>
      <c r="T2650" s="464"/>
      <c r="U2650" s="464"/>
      <c r="V2650" s="464"/>
    </row>
    <row r="2651" spans="1:22">
      <c r="A2651" s="531"/>
      <c r="B2651" s="532"/>
      <c r="C2651" s="350"/>
      <c r="D2651" s="350"/>
      <c r="E2651" s="533"/>
      <c r="F2651" s="533"/>
      <c r="G2651" s="533"/>
      <c r="H2651" s="533"/>
      <c r="I2651" s="533"/>
      <c r="J2651" s="533"/>
      <c r="K2651" s="533"/>
      <c r="L2651" s="533"/>
      <c r="M2651" s="533"/>
      <c r="N2651" s="532"/>
      <c r="O2651" s="350"/>
      <c r="P2651" s="464"/>
      <c r="Q2651" s="464"/>
      <c r="R2651" s="464"/>
      <c r="S2651" s="464"/>
      <c r="T2651" s="464"/>
      <c r="U2651" s="464"/>
      <c r="V2651" s="464"/>
    </row>
    <row r="2652" spans="1:22">
      <c r="A2652" s="531"/>
      <c r="B2652" s="532"/>
      <c r="C2652" s="350"/>
      <c r="D2652" s="350"/>
      <c r="E2652" s="533"/>
      <c r="F2652" s="533"/>
      <c r="G2652" s="533"/>
      <c r="H2652" s="533"/>
      <c r="I2652" s="533"/>
      <c r="J2652" s="533"/>
      <c r="K2652" s="533"/>
      <c r="L2652" s="533"/>
      <c r="M2652" s="533"/>
      <c r="N2652" s="532"/>
      <c r="O2652" s="350"/>
      <c r="P2652" s="464"/>
      <c r="Q2652" s="464"/>
      <c r="R2652" s="464"/>
      <c r="S2652" s="464"/>
      <c r="T2652" s="464"/>
      <c r="U2652" s="464"/>
      <c r="V2652" s="464"/>
    </row>
    <row r="2653" spans="1:22">
      <c r="A2653" s="531"/>
      <c r="B2653" s="532"/>
      <c r="C2653" s="350"/>
      <c r="D2653" s="350"/>
      <c r="E2653" s="533"/>
      <c r="F2653" s="533"/>
      <c r="G2653" s="533"/>
      <c r="H2653" s="533"/>
      <c r="I2653" s="533"/>
      <c r="J2653" s="533"/>
      <c r="K2653" s="533"/>
      <c r="L2653" s="533"/>
      <c r="M2653" s="533"/>
      <c r="N2653" s="532"/>
      <c r="O2653" s="350"/>
      <c r="P2653" s="464"/>
      <c r="Q2653" s="464"/>
      <c r="R2653" s="464"/>
      <c r="S2653" s="464"/>
      <c r="T2653" s="464"/>
      <c r="U2653" s="464"/>
      <c r="V2653" s="464"/>
    </row>
    <row r="2654" spans="1:22">
      <c r="A2654" s="531"/>
      <c r="B2654" s="532"/>
      <c r="C2654" s="350"/>
      <c r="D2654" s="350"/>
      <c r="E2654" s="533"/>
      <c r="F2654" s="533"/>
      <c r="G2654" s="533"/>
      <c r="H2654" s="533"/>
      <c r="I2654" s="533"/>
      <c r="J2654" s="533"/>
      <c r="K2654" s="533"/>
      <c r="L2654" s="533"/>
      <c r="M2654" s="533"/>
      <c r="N2654" s="532"/>
      <c r="O2654" s="350"/>
      <c r="P2654" s="464"/>
      <c r="Q2654" s="464"/>
      <c r="R2654" s="464"/>
      <c r="S2654" s="464"/>
      <c r="T2654" s="464"/>
      <c r="U2654" s="464"/>
      <c r="V2654" s="464"/>
    </row>
    <row r="2655" spans="1:22">
      <c r="A2655" s="531"/>
      <c r="B2655" s="532"/>
      <c r="C2655" s="350"/>
      <c r="D2655" s="350"/>
      <c r="E2655" s="533"/>
      <c r="F2655" s="533"/>
      <c r="G2655" s="533"/>
      <c r="H2655" s="533"/>
      <c r="I2655" s="533"/>
      <c r="J2655" s="533"/>
      <c r="K2655" s="533"/>
      <c r="L2655" s="533"/>
      <c r="M2655" s="533"/>
      <c r="N2655" s="532"/>
      <c r="O2655" s="350"/>
      <c r="P2655" s="464"/>
      <c r="Q2655" s="464"/>
      <c r="R2655" s="464"/>
      <c r="S2655" s="464"/>
      <c r="T2655" s="464"/>
      <c r="U2655" s="464"/>
      <c r="V2655" s="464"/>
    </row>
    <row r="2656" spans="1:22">
      <c r="A2656" s="531"/>
      <c r="B2656" s="532"/>
      <c r="C2656" s="350"/>
      <c r="D2656" s="350"/>
      <c r="E2656" s="533"/>
      <c r="F2656" s="533"/>
      <c r="G2656" s="533"/>
      <c r="H2656" s="533"/>
      <c r="I2656" s="533"/>
      <c r="J2656" s="533"/>
      <c r="K2656" s="533"/>
      <c r="L2656" s="533"/>
      <c r="M2656" s="533"/>
      <c r="N2656" s="532"/>
      <c r="O2656" s="350"/>
      <c r="P2656" s="464"/>
      <c r="Q2656" s="464"/>
      <c r="R2656" s="464"/>
      <c r="S2656" s="464"/>
      <c r="T2656" s="464"/>
      <c r="U2656" s="464"/>
      <c r="V2656" s="464"/>
    </row>
    <row r="2657" spans="1:22">
      <c r="A2657" s="531"/>
      <c r="B2657" s="532"/>
      <c r="C2657" s="350"/>
      <c r="D2657" s="350"/>
      <c r="E2657" s="533"/>
      <c r="F2657" s="533"/>
      <c r="G2657" s="533"/>
      <c r="H2657" s="533"/>
      <c r="I2657" s="533"/>
      <c r="J2657" s="533"/>
      <c r="K2657" s="533"/>
      <c r="L2657" s="533"/>
      <c r="M2657" s="533"/>
      <c r="N2657" s="532"/>
      <c r="O2657" s="350"/>
      <c r="P2657" s="464"/>
      <c r="Q2657" s="464"/>
      <c r="R2657" s="464"/>
      <c r="S2657" s="464"/>
      <c r="T2657" s="464"/>
      <c r="U2657" s="464"/>
      <c r="V2657" s="464"/>
    </row>
    <row r="2658" spans="1:22">
      <c r="A2658" s="531"/>
      <c r="B2658" s="532"/>
      <c r="C2658" s="350"/>
      <c r="D2658" s="350"/>
      <c r="E2658" s="533"/>
      <c r="F2658" s="533"/>
      <c r="G2658" s="533"/>
      <c r="H2658" s="533"/>
      <c r="I2658" s="533"/>
      <c r="J2658" s="533"/>
      <c r="K2658" s="533"/>
      <c r="L2658" s="533"/>
      <c r="M2658" s="533"/>
      <c r="N2658" s="532"/>
      <c r="O2658" s="350"/>
      <c r="P2658" s="464"/>
      <c r="Q2658" s="464"/>
      <c r="R2658" s="464"/>
      <c r="S2658" s="464"/>
      <c r="T2658" s="464"/>
      <c r="U2658" s="464"/>
      <c r="V2658" s="464"/>
    </row>
    <row r="2659" spans="1:22">
      <c r="A2659" s="531"/>
      <c r="B2659" s="532"/>
      <c r="C2659" s="350"/>
      <c r="D2659" s="350"/>
      <c r="E2659" s="533"/>
      <c r="F2659" s="533"/>
      <c r="G2659" s="533"/>
      <c r="H2659" s="533"/>
      <c r="I2659" s="533"/>
      <c r="J2659" s="533"/>
      <c r="K2659" s="533"/>
      <c r="L2659" s="533"/>
      <c r="M2659" s="533"/>
      <c r="N2659" s="532"/>
      <c r="O2659" s="350"/>
      <c r="P2659" s="464"/>
      <c r="Q2659" s="464"/>
      <c r="R2659" s="464"/>
      <c r="S2659" s="464"/>
      <c r="T2659" s="464"/>
      <c r="U2659" s="464"/>
      <c r="V2659" s="464"/>
    </row>
    <row r="2660" spans="1:22">
      <c r="A2660" s="531"/>
      <c r="B2660" s="532"/>
      <c r="C2660" s="350"/>
      <c r="D2660" s="350"/>
      <c r="E2660" s="533"/>
      <c r="F2660" s="533"/>
      <c r="G2660" s="533"/>
      <c r="H2660" s="533"/>
      <c r="I2660" s="533"/>
      <c r="J2660" s="533"/>
      <c r="K2660" s="533"/>
      <c r="L2660" s="533"/>
      <c r="M2660" s="533"/>
      <c r="N2660" s="532"/>
      <c r="O2660" s="350"/>
      <c r="P2660" s="464"/>
      <c r="Q2660" s="464"/>
      <c r="R2660" s="464"/>
      <c r="S2660" s="464"/>
      <c r="T2660" s="464"/>
      <c r="U2660" s="464"/>
      <c r="V2660" s="464"/>
    </row>
    <row r="2661" spans="1:22">
      <c r="A2661" s="531"/>
      <c r="B2661" s="532"/>
      <c r="C2661" s="350"/>
      <c r="D2661" s="350"/>
      <c r="E2661" s="533"/>
      <c r="F2661" s="533"/>
      <c r="G2661" s="533"/>
      <c r="H2661" s="533"/>
      <c r="I2661" s="533"/>
      <c r="J2661" s="533"/>
      <c r="K2661" s="533"/>
      <c r="L2661" s="533"/>
      <c r="M2661" s="533"/>
      <c r="N2661" s="532"/>
      <c r="O2661" s="350"/>
      <c r="P2661" s="464"/>
      <c r="Q2661" s="464"/>
      <c r="R2661" s="464"/>
      <c r="S2661" s="464"/>
      <c r="T2661" s="464"/>
      <c r="U2661" s="464"/>
      <c r="V2661" s="464"/>
    </row>
    <row r="2662" spans="1:22">
      <c r="A2662" s="531"/>
      <c r="B2662" s="532"/>
      <c r="C2662" s="350"/>
      <c r="D2662" s="350"/>
      <c r="E2662" s="533"/>
      <c r="F2662" s="533"/>
      <c r="G2662" s="533"/>
      <c r="H2662" s="533"/>
      <c r="I2662" s="533"/>
      <c r="J2662" s="533"/>
      <c r="K2662" s="533"/>
      <c r="L2662" s="533"/>
      <c r="M2662" s="533"/>
      <c r="N2662" s="532"/>
      <c r="O2662" s="350"/>
      <c r="P2662" s="464"/>
      <c r="Q2662" s="464"/>
      <c r="R2662" s="464"/>
      <c r="S2662" s="464"/>
      <c r="T2662" s="464"/>
      <c r="U2662" s="464"/>
      <c r="V2662" s="464"/>
    </row>
    <row r="2663" spans="1:22">
      <c r="A2663" s="531"/>
      <c r="B2663" s="532"/>
      <c r="C2663" s="350"/>
      <c r="D2663" s="350"/>
      <c r="E2663" s="533"/>
      <c r="F2663" s="533"/>
      <c r="G2663" s="533"/>
      <c r="H2663" s="533"/>
      <c r="I2663" s="533"/>
      <c r="J2663" s="533"/>
      <c r="K2663" s="533"/>
      <c r="L2663" s="533"/>
      <c r="M2663" s="533"/>
      <c r="N2663" s="532"/>
      <c r="O2663" s="350"/>
      <c r="P2663" s="464"/>
      <c r="Q2663" s="464"/>
      <c r="R2663" s="464"/>
      <c r="S2663" s="464"/>
      <c r="T2663" s="464"/>
      <c r="U2663" s="464"/>
      <c r="V2663" s="464"/>
    </row>
    <row r="2664" spans="1:22">
      <c r="A2664" s="531"/>
      <c r="B2664" s="532"/>
      <c r="C2664" s="350"/>
      <c r="D2664" s="350"/>
      <c r="E2664" s="533"/>
      <c r="F2664" s="533"/>
      <c r="G2664" s="533"/>
      <c r="H2664" s="533"/>
      <c r="I2664" s="533"/>
      <c r="J2664" s="533"/>
      <c r="K2664" s="533"/>
      <c r="L2664" s="533"/>
      <c r="M2664" s="533"/>
      <c r="N2664" s="532"/>
      <c r="O2664" s="350"/>
      <c r="P2664" s="464"/>
      <c r="Q2664" s="464"/>
      <c r="R2664" s="464"/>
      <c r="S2664" s="464"/>
      <c r="T2664" s="464"/>
      <c r="U2664" s="464"/>
      <c r="V2664" s="464"/>
    </row>
    <row r="2665" spans="1:22">
      <c r="A2665" s="531"/>
      <c r="B2665" s="532"/>
      <c r="C2665" s="350"/>
      <c r="D2665" s="350"/>
      <c r="E2665" s="533"/>
      <c r="F2665" s="533"/>
      <c r="G2665" s="533"/>
      <c r="H2665" s="533"/>
      <c r="I2665" s="533"/>
      <c r="J2665" s="533"/>
      <c r="K2665" s="533"/>
      <c r="L2665" s="533"/>
      <c r="M2665" s="533"/>
      <c r="N2665" s="532"/>
      <c r="O2665" s="350"/>
      <c r="P2665" s="464"/>
      <c r="Q2665" s="464"/>
      <c r="R2665" s="464"/>
      <c r="S2665" s="464"/>
      <c r="T2665" s="464"/>
      <c r="U2665" s="464"/>
      <c r="V2665" s="464"/>
    </row>
    <row r="2666" spans="1:22">
      <c r="A2666" s="531"/>
      <c r="B2666" s="532"/>
      <c r="C2666" s="350"/>
      <c r="D2666" s="350"/>
      <c r="E2666" s="533"/>
      <c r="F2666" s="533"/>
      <c r="G2666" s="533"/>
      <c r="H2666" s="533"/>
      <c r="I2666" s="533"/>
      <c r="J2666" s="533"/>
      <c r="K2666" s="533"/>
      <c r="L2666" s="533"/>
      <c r="M2666" s="533"/>
      <c r="N2666" s="532"/>
      <c r="O2666" s="350"/>
      <c r="P2666" s="464"/>
      <c r="Q2666" s="464"/>
      <c r="R2666" s="464"/>
      <c r="S2666" s="464"/>
      <c r="T2666" s="464"/>
      <c r="U2666" s="464"/>
      <c r="V2666" s="464"/>
    </row>
    <row r="2667" spans="1:22">
      <c r="A2667" s="531"/>
      <c r="B2667" s="532"/>
      <c r="C2667" s="350"/>
      <c r="D2667" s="350"/>
      <c r="E2667" s="533"/>
      <c r="F2667" s="533"/>
      <c r="G2667" s="533"/>
      <c r="H2667" s="533"/>
      <c r="I2667" s="533"/>
      <c r="J2667" s="533"/>
      <c r="K2667" s="533"/>
      <c r="L2667" s="533"/>
      <c r="M2667" s="533"/>
      <c r="N2667" s="532"/>
      <c r="O2667" s="350"/>
      <c r="P2667" s="464"/>
      <c r="Q2667" s="464"/>
      <c r="R2667" s="464"/>
      <c r="S2667" s="464"/>
      <c r="T2667" s="464"/>
      <c r="U2667" s="464"/>
      <c r="V2667" s="464"/>
    </row>
    <row r="2668" spans="1:22">
      <c r="A2668" s="531"/>
      <c r="B2668" s="532"/>
      <c r="C2668" s="350"/>
      <c r="D2668" s="350"/>
      <c r="E2668" s="533"/>
      <c r="F2668" s="533"/>
      <c r="G2668" s="533"/>
      <c r="H2668" s="533"/>
      <c r="I2668" s="533"/>
      <c r="J2668" s="533"/>
      <c r="K2668" s="533"/>
      <c r="L2668" s="533"/>
      <c r="M2668" s="533"/>
      <c r="N2668" s="532"/>
      <c r="O2668" s="350"/>
      <c r="P2668" s="464"/>
      <c r="Q2668" s="464"/>
      <c r="R2668" s="464"/>
      <c r="S2668" s="464"/>
      <c r="T2668" s="464"/>
      <c r="U2668" s="464"/>
      <c r="V2668" s="464"/>
    </row>
    <row r="2669" spans="1:22">
      <c r="A2669" s="531"/>
      <c r="B2669" s="532"/>
      <c r="C2669" s="350"/>
      <c r="D2669" s="350"/>
      <c r="E2669" s="533"/>
      <c r="F2669" s="533"/>
      <c r="G2669" s="533"/>
      <c r="H2669" s="533"/>
      <c r="I2669" s="533"/>
      <c r="J2669" s="533"/>
      <c r="K2669" s="533"/>
      <c r="L2669" s="533"/>
      <c r="M2669" s="533"/>
      <c r="N2669" s="532"/>
      <c r="O2669" s="350"/>
      <c r="P2669" s="464"/>
      <c r="Q2669" s="464"/>
      <c r="R2669" s="464"/>
      <c r="S2669" s="464"/>
      <c r="T2669" s="464"/>
      <c r="U2669" s="464"/>
      <c r="V2669" s="464"/>
    </row>
    <row r="2670" spans="1:22">
      <c r="A2670" s="531"/>
      <c r="B2670" s="532"/>
      <c r="C2670" s="350"/>
      <c r="D2670" s="350"/>
      <c r="E2670" s="533"/>
      <c r="F2670" s="533"/>
      <c r="G2670" s="533"/>
      <c r="H2670" s="533"/>
      <c r="I2670" s="533"/>
      <c r="J2670" s="533"/>
      <c r="K2670" s="533"/>
      <c r="L2670" s="533"/>
      <c r="M2670" s="533"/>
      <c r="N2670" s="532"/>
      <c r="O2670" s="350"/>
      <c r="P2670" s="464"/>
      <c r="Q2670" s="464"/>
      <c r="R2670" s="464"/>
      <c r="S2670" s="464"/>
      <c r="T2670" s="464"/>
      <c r="U2670" s="464"/>
      <c r="V2670" s="464"/>
    </row>
    <row r="2671" spans="1:22">
      <c r="A2671" s="531"/>
      <c r="B2671" s="532"/>
      <c r="C2671" s="350"/>
      <c r="D2671" s="350"/>
      <c r="E2671" s="533"/>
      <c r="F2671" s="533"/>
      <c r="G2671" s="533"/>
      <c r="H2671" s="533"/>
      <c r="I2671" s="533"/>
      <c r="J2671" s="533"/>
      <c r="K2671" s="533"/>
      <c r="L2671" s="533"/>
      <c r="M2671" s="533"/>
      <c r="N2671" s="532"/>
      <c r="O2671" s="350"/>
      <c r="P2671" s="464"/>
      <c r="Q2671" s="464"/>
      <c r="R2671" s="464"/>
      <c r="S2671" s="464"/>
      <c r="T2671" s="464"/>
      <c r="U2671" s="464"/>
      <c r="V2671" s="464"/>
    </row>
    <row r="2672" spans="1:22">
      <c r="A2672" s="531"/>
      <c r="B2672" s="532"/>
      <c r="C2672" s="350"/>
      <c r="D2672" s="350"/>
      <c r="E2672" s="533"/>
      <c r="F2672" s="533"/>
      <c r="G2672" s="533"/>
      <c r="H2672" s="533"/>
      <c r="I2672" s="533"/>
      <c r="J2672" s="533"/>
      <c r="K2672" s="533"/>
      <c r="L2672" s="533"/>
      <c r="M2672" s="533"/>
      <c r="N2672" s="532"/>
      <c r="O2672" s="350"/>
      <c r="P2672" s="464"/>
      <c r="Q2672" s="464"/>
      <c r="R2672" s="464"/>
      <c r="S2672" s="464"/>
      <c r="T2672" s="464"/>
      <c r="U2672" s="464"/>
      <c r="V2672" s="464"/>
    </row>
    <row r="2673" spans="1:22">
      <c r="A2673" s="531"/>
      <c r="B2673" s="532"/>
      <c r="C2673" s="350"/>
      <c r="D2673" s="350"/>
      <c r="E2673" s="533"/>
      <c r="F2673" s="533"/>
      <c r="G2673" s="533"/>
      <c r="H2673" s="533"/>
      <c r="I2673" s="533"/>
      <c r="J2673" s="533"/>
      <c r="K2673" s="533"/>
      <c r="L2673" s="533"/>
      <c r="M2673" s="533"/>
      <c r="N2673" s="532"/>
      <c r="O2673" s="350"/>
      <c r="P2673" s="464"/>
      <c r="Q2673" s="464"/>
      <c r="R2673" s="464"/>
      <c r="S2673" s="464"/>
      <c r="T2673" s="464"/>
      <c r="U2673" s="464"/>
      <c r="V2673" s="464"/>
    </row>
    <row r="2674" spans="1:22">
      <c r="A2674" s="531"/>
      <c r="B2674" s="532"/>
      <c r="C2674" s="350"/>
      <c r="D2674" s="350"/>
      <c r="E2674" s="533"/>
      <c r="F2674" s="533"/>
      <c r="G2674" s="533"/>
      <c r="H2674" s="533"/>
      <c r="I2674" s="533"/>
      <c r="J2674" s="533"/>
      <c r="K2674" s="533"/>
      <c r="L2674" s="533"/>
      <c r="M2674" s="533"/>
      <c r="N2674" s="532"/>
      <c r="O2674" s="350"/>
      <c r="P2674" s="464"/>
      <c r="Q2674" s="464"/>
      <c r="R2674" s="464"/>
      <c r="S2674" s="464"/>
      <c r="T2674" s="464"/>
      <c r="U2674" s="464"/>
      <c r="V2674" s="464"/>
    </row>
    <row r="2675" spans="1:22">
      <c r="A2675" s="531"/>
      <c r="B2675" s="532"/>
      <c r="C2675" s="350"/>
      <c r="D2675" s="350"/>
      <c r="E2675" s="533"/>
      <c r="F2675" s="533"/>
      <c r="G2675" s="533"/>
      <c r="H2675" s="533"/>
      <c r="I2675" s="533"/>
      <c r="J2675" s="533"/>
      <c r="K2675" s="533"/>
      <c r="L2675" s="533"/>
      <c r="M2675" s="533"/>
      <c r="N2675" s="532"/>
      <c r="O2675" s="350"/>
      <c r="P2675" s="464"/>
      <c r="Q2675" s="464"/>
      <c r="R2675" s="464"/>
      <c r="S2675" s="464"/>
      <c r="T2675" s="464"/>
      <c r="U2675" s="464"/>
      <c r="V2675" s="464"/>
    </row>
    <row r="2676" spans="1:22">
      <c r="A2676" s="531"/>
      <c r="B2676" s="532"/>
      <c r="C2676" s="350"/>
      <c r="D2676" s="350"/>
      <c r="E2676" s="533"/>
      <c r="F2676" s="533"/>
      <c r="G2676" s="533"/>
      <c r="H2676" s="533"/>
      <c r="I2676" s="533"/>
      <c r="J2676" s="533"/>
      <c r="K2676" s="533"/>
      <c r="L2676" s="533"/>
      <c r="M2676" s="533"/>
      <c r="N2676" s="532"/>
      <c r="O2676" s="350"/>
      <c r="P2676" s="464"/>
      <c r="Q2676" s="464"/>
      <c r="R2676" s="464"/>
      <c r="S2676" s="464"/>
      <c r="T2676" s="464"/>
      <c r="U2676" s="464"/>
      <c r="V2676" s="464"/>
    </row>
    <row r="2677" spans="1:22">
      <c r="A2677" s="531"/>
      <c r="B2677" s="532"/>
      <c r="C2677" s="350"/>
      <c r="D2677" s="350"/>
      <c r="E2677" s="533"/>
      <c r="F2677" s="533"/>
      <c r="G2677" s="533"/>
      <c r="H2677" s="533"/>
      <c r="I2677" s="533"/>
      <c r="J2677" s="533"/>
      <c r="K2677" s="533"/>
      <c r="L2677" s="533"/>
      <c r="M2677" s="533"/>
      <c r="N2677" s="532"/>
      <c r="O2677" s="350"/>
      <c r="P2677" s="464"/>
      <c r="Q2677" s="464"/>
      <c r="R2677" s="464"/>
      <c r="S2677" s="464"/>
      <c r="T2677" s="464"/>
      <c r="U2677" s="464"/>
      <c r="V2677" s="464"/>
    </row>
    <row r="2678" spans="1:22">
      <c r="A2678" s="531"/>
      <c r="B2678" s="532"/>
      <c r="C2678" s="350"/>
      <c r="D2678" s="350"/>
      <c r="E2678" s="533"/>
      <c r="F2678" s="533"/>
      <c r="G2678" s="533"/>
      <c r="H2678" s="533"/>
      <c r="I2678" s="533"/>
      <c r="J2678" s="533"/>
      <c r="K2678" s="533"/>
      <c r="L2678" s="533"/>
      <c r="M2678" s="533"/>
      <c r="N2678" s="532"/>
      <c r="O2678" s="350"/>
      <c r="P2678" s="464"/>
      <c r="Q2678" s="464"/>
      <c r="R2678" s="464"/>
      <c r="S2678" s="464"/>
      <c r="T2678" s="464"/>
      <c r="U2678" s="464"/>
      <c r="V2678" s="464"/>
    </row>
    <row r="2679" spans="1:22">
      <c r="A2679" s="531"/>
      <c r="B2679" s="532"/>
      <c r="C2679" s="350"/>
      <c r="D2679" s="350"/>
      <c r="E2679" s="533"/>
      <c r="F2679" s="533"/>
      <c r="G2679" s="533"/>
      <c r="H2679" s="533"/>
      <c r="I2679" s="533"/>
      <c r="J2679" s="533"/>
      <c r="K2679" s="533"/>
      <c r="L2679" s="533"/>
      <c r="M2679" s="533"/>
      <c r="N2679" s="532"/>
      <c r="O2679" s="350"/>
      <c r="P2679" s="464"/>
      <c r="Q2679" s="464"/>
      <c r="R2679" s="464"/>
      <c r="S2679" s="464"/>
      <c r="T2679" s="464"/>
      <c r="U2679" s="464"/>
      <c r="V2679" s="464"/>
    </row>
    <row r="2680" spans="1:22">
      <c r="A2680" s="531"/>
      <c r="B2680" s="532"/>
      <c r="C2680" s="350"/>
      <c r="D2680" s="350"/>
      <c r="E2680" s="533"/>
      <c r="F2680" s="533"/>
      <c r="G2680" s="533"/>
      <c r="H2680" s="533"/>
      <c r="I2680" s="533"/>
      <c r="J2680" s="533"/>
      <c r="K2680" s="533"/>
      <c r="L2680" s="533"/>
      <c r="M2680" s="533"/>
      <c r="N2680" s="532"/>
      <c r="O2680" s="350"/>
      <c r="P2680" s="464"/>
      <c r="Q2680" s="464"/>
      <c r="R2680" s="464"/>
      <c r="S2680" s="464"/>
      <c r="T2680" s="464"/>
      <c r="U2680" s="464"/>
      <c r="V2680" s="464"/>
    </row>
    <row r="2681" spans="1:22">
      <c r="A2681" s="531"/>
      <c r="B2681" s="532"/>
      <c r="C2681" s="350"/>
      <c r="D2681" s="350"/>
      <c r="E2681" s="533"/>
      <c r="F2681" s="533"/>
      <c r="G2681" s="533"/>
      <c r="H2681" s="533"/>
      <c r="I2681" s="533"/>
      <c r="J2681" s="533"/>
      <c r="K2681" s="533"/>
      <c r="L2681" s="533"/>
      <c r="M2681" s="533"/>
      <c r="N2681" s="532"/>
      <c r="O2681" s="350"/>
      <c r="P2681" s="464"/>
      <c r="Q2681" s="464"/>
      <c r="R2681" s="464"/>
      <c r="S2681" s="464"/>
      <c r="T2681" s="464"/>
      <c r="U2681" s="464"/>
      <c r="V2681" s="464"/>
    </row>
    <row r="2682" spans="1:22">
      <c r="A2682" s="531"/>
      <c r="B2682" s="532"/>
      <c r="C2682" s="350"/>
      <c r="D2682" s="350"/>
      <c r="E2682" s="533"/>
      <c r="F2682" s="533"/>
      <c r="G2682" s="533"/>
      <c r="H2682" s="533"/>
      <c r="I2682" s="533"/>
      <c r="J2682" s="533"/>
      <c r="K2682" s="533"/>
      <c r="L2682" s="533"/>
      <c r="M2682" s="533"/>
      <c r="N2682" s="532"/>
      <c r="O2682" s="350"/>
      <c r="P2682" s="464"/>
      <c r="Q2682" s="464"/>
      <c r="R2682" s="464"/>
      <c r="S2682" s="464"/>
      <c r="T2682" s="464"/>
      <c r="U2682" s="464"/>
      <c r="V2682" s="464"/>
    </row>
    <row r="2683" spans="1:22">
      <c r="A2683" s="531"/>
      <c r="B2683" s="532"/>
      <c r="C2683" s="350"/>
      <c r="D2683" s="350"/>
      <c r="E2683" s="533"/>
      <c r="F2683" s="533"/>
      <c r="G2683" s="533"/>
      <c r="H2683" s="533"/>
      <c r="I2683" s="533"/>
      <c r="J2683" s="533"/>
      <c r="K2683" s="533"/>
      <c r="L2683" s="533"/>
      <c r="M2683" s="533"/>
      <c r="N2683" s="532"/>
      <c r="O2683" s="350"/>
      <c r="P2683" s="464"/>
      <c r="Q2683" s="464"/>
      <c r="R2683" s="464"/>
      <c r="S2683" s="464"/>
      <c r="T2683" s="464"/>
      <c r="U2683" s="464"/>
      <c r="V2683" s="464"/>
    </row>
    <row r="2684" spans="1:22">
      <c r="A2684" s="531"/>
      <c r="B2684" s="532"/>
      <c r="C2684" s="350"/>
      <c r="D2684" s="350"/>
      <c r="E2684" s="533"/>
      <c r="F2684" s="533"/>
      <c r="G2684" s="533"/>
      <c r="H2684" s="533"/>
      <c r="I2684" s="533"/>
      <c r="J2684" s="533"/>
      <c r="K2684" s="533"/>
      <c r="L2684" s="533"/>
      <c r="M2684" s="533"/>
      <c r="N2684" s="532"/>
      <c r="O2684" s="350"/>
      <c r="P2684" s="464"/>
      <c r="Q2684" s="464"/>
      <c r="R2684" s="464"/>
      <c r="S2684" s="464"/>
      <c r="T2684" s="464"/>
      <c r="U2684" s="464"/>
      <c r="V2684" s="464"/>
    </row>
    <row r="2685" spans="1:22">
      <c r="A2685" s="531"/>
      <c r="B2685" s="532"/>
      <c r="C2685" s="350"/>
      <c r="D2685" s="350"/>
      <c r="E2685" s="533"/>
      <c r="F2685" s="533"/>
      <c r="G2685" s="533"/>
      <c r="H2685" s="533"/>
      <c r="I2685" s="533"/>
      <c r="J2685" s="533"/>
      <c r="K2685" s="533"/>
      <c r="L2685" s="533"/>
      <c r="M2685" s="533"/>
      <c r="N2685" s="532"/>
      <c r="O2685" s="350"/>
      <c r="P2685" s="464"/>
      <c r="Q2685" s="464"/>
      <c r="R2685" s="464"/>
      <c r="S2685" s="464"/>
      <c r="T2685" s="464"/>
      <c r="U2685" s="464"/>
      <c r="V2685" s="464"/>
    </row>
    <row r="2686" spans="1:22">
      <c r="A2686" s="531"/>
      <c r="B2686" s="532"/>
      <c r="C2686" s="350"/>
      <c r="D2686" s="350"/>
      <c r="E2686" s="533"/>
      <c r="F2686" s="533"/>
      <c r="G2686" s="533"/>
      <c r="H2686" s="533"/>
      <c r="I2686" s="533"/>
      <c r="J2686" s="533"/>
      <c r="K2686" s="533"/>
      <c r="L2686" s="533"/>
      <c r="M2686" s="533"/>
      <c r="N2686" s="532"/>
      <c r="O2686" s="350"/>
      <c r="P2686" s="464"/>
      <c r="Q2686" s="464"/>
      <c r="R2686" s="464"/>
      <c r="S2686" s="464"/>
      <c r="T2686" s="464"/>
      <c r="U2686" s="464"/>
      <c r="V2686" s="464"/>
    </row>
    <row r="2687" spans="1:22">
      <c r="A2687" s="531"/>
      <c r="B2687" s="532"/>
      <c r="C2687" s="350"/>
      <c r="D2687" s="350"/>
      <c r="E2687" s="533"/>
      <c r="F2687" s="533"/>
      <c r="G2687" s="533"/>
      <c r="H2687" s="533"/>
      <c r="I2687" s="533"/>
      <c r="J2687" s="533"/>
      <c r="K2687" s="533"/>
      <c r="L2687" s="533"/>
      <c r="M2687" s="533"/>
      <c r="N2687" s="532"/>
      <c r="O2687" s="350"/>
      <c r="P2687" s="464"/>
      <c r="Q2687" s="464"/>
      <c r="R2687" s="464"/>
      <c r="S2687" s="464"/>
      <c r="T2687" s="464"/>
      <c r="U2687" s="464"/>
      <c r="V2687" s="464"/>
    </row>
    <row r="2688" spans="1:22">
      <c r="A2688" s="531"/>
      <c r="B2688" s="532"/>
      <c r="C2688" s="350"/>
      <c r="D2688" s="350"/>
      <c r="E2688" s="533"/>
      <c r="F2688" s="533"/>
      <c r="G2688" s="533"/>
      <c r="H2688" s="533"/>
      <c r="I2688" s="533"/>
      <c r="J2688" s="533"/>
      <c r="K2688" s="533"/>
      <c r="L2688" s="533"/>
      <c r="M2688" s="533"/>
      <c r="N2688" s="532"/>
      <c r="O2688" s="350"/>
      <c r="P2688" s="464"/>
      <c r="Q2688" s="464"/>
      <c r="R2688" s="464"/>
      <c r="S2688" s="464"/>
      <c r="T2688" s="464"/>
      <c r="U2688" s="464"/>
      <c r="V2688" s="464"/>
    </row>
    <row r="2689" spans="1:22">
      <c r="A2689" s="531"/>
      <c r="B2689" s="532"/>
      <c r="C2689" s="350"/>
      <c r="D2689" s="350"/>
      <c r="E2689" s="533"/>
      <c r="F2689" s="533"/>
      <c r="G2689" s="533"/>
      <c r="H2689" s="533"/>
      <c r="I2689" s="533"/>
      <c r="J2689" s="533"/>
      <c r="K2689" s="533"/>
      <c r="L2689" s="533"/>
      <c r="M2689" s="533"/>
      <c r="N2689" s="532"/>
      <c r="O2689" s="350"/>
      <c r="P2689" s="464"/>
      <c r="Q2689" s="464"/>
      <c r="R2689" s="464"/>
      <c r="S2689" s="464"/>
      <c r="T2689" s="464"/>
      <c r="U2689" s="464"/>
      <c r="V2689" s="464"/>
    </row>
    <row r="2690" spans="1:22">
      <c r="A2690" s="531"/>
      <c r="B2690" s="532"/>
      <c r="C2690" s="350"/>
      <c r="D2690" s="350"/>
      <c r="E2690" s="533"/>
      <c r="F2690" s="533"/>
      <c r="G2690" s="533"/>
      <c r="H2690" s="533"/>
      <c r="I2690" s="533"/>
      <c r="J2690" s="533"/>
      <c r="K2690" s="533"/>
      <c r="L2690" s="533"/>
      <c r="M2690" s="533"/>
      <c r="N2690" s="532"/>
      <c r="O2690" s="350"/>
      <c r="P2690" s="464"/>
      <c r="Q2690" s="464"/>
      <c r="R2690" s="464"/>
      <c r="S2690" s="464"/>
      <c r="T2690" s="464"/>
      <c r="U2690" s="464"/>
      <c r="V2690" s="464"/>
    </row>
    <row r="2691" spans="1:22">
      <c r="A2691" s="531"/>
      <c r="B2691" s="532"/>
      <c r="C2691" s="350"/>
      <c r="D2691" s="350"/>
      <c r="E2691" s="533"/>
      <c r="F2691" s="533"/>
      <c r="G2691" s="533"/>
      <c r="H2691" s="533"/>
      <c r="I2691" s="533"/>
      <c r="J2691" s="533"/>
      <c r="K2691" s="533"/>
      <c r="L2691" s="533"/>
      <c r="M2691" s="533"/>
      <c r="N2691" s="532"/>
      <c r="O2691" s="350"/>
      <c r="P2691" s="464"/>
      <c r="Q2691" s="464"/>
      <c r="R2691" s="464"/>
      <c r="S2691" s="464"/>
      <c r="T2691" s="464"/>
      <c r="U2691" s="464"/>
      <c r="V2691" s="464"/>
    </row>
    <row r="2692" spans="1:22">
      <c r="A2692" s="531"/>
      <c r="B2692" s="532"/>
      <c r="C2692" s="350"/>
      <c r="D2692" s="350"/>
      <c r="E2692" s="533"/>
      <c r="F2692" s="533"/>
      <c r="G2692" s="533"/>
      <c r="H2692" s="533"/>
      <c r="I2692" s="533"/>
      <c r="J2692" s="533"/>
      <c r="K2692" s="533"/>
      <c r="L2692" s="533"/>
      <c r="M2692" s="533"/>
      <c r="N2692" s="532"/>
      <c r="O2692" s="350"/>
      <c r="P2692" s="464"/>
      <c r="Q2692" s="464"/>
      <c r="R2692" s="464"/>
      <c r="S2692" s="464"/>
      <c r="T2692" s="464"/>
      <c r="U2692" s="464"/>
      <c r="V2692" s="464"/>
    </row>
    <row r="2693" spans="1:22">
      <c r="A2693" s="531"/>
      <c r="B2693" s="532"/>
      <c r="C2693" s="350"/>
      <c r="D2693" s="350"/>
      <c r="E2693" s="533"/>
      <c r="F2693" s="533"/>
      <c r="G2693" s="533"/>
      <c r="H2693" s="533"/>
      <c r="I2693" s="533"/>
      <c r="J2693" s="533"/>
      <c r="K2693" s="533"/>
      <c r="L2693" s="533"/>
      <c r="M2693" s="533"/>
      <c r="N2693" s="532"/>
      <c r="O2693" s="350"/>
      <c r="P2693" s="464"/>
      <c r="Q2693" s="464"/>
      <c r="R2693" s="464"/>
      <c r="S2693" s="464"/>
      <c r="T2693" s="464"/>
      <c r="U2693" s="464"/>
      <c r="V2693" s="464"/>
    </row>
    <row r="2694" spans="1:22">
      <c r="A2694" s="531"/>
      <c r="B2694" s="532"/>
      <c r="C2694" s="350"/>
      <c r="D2694" s="350"/>
      <c r="E2694" s="533"/>
      <c r="F2694" s="533"/>
      <c r="G2694" s="533"/>
      <c r="H2694" s="533"/>
      <c r="I2694" s="533"/>
      <c r="J2694" s="533"/>
      <c r="K2694" s="533"/>
      <c r="L2694" s="533"/>
      <c r="M2694" s="533"/>
      <c r="N2694" s="532"/>
      <c r="O2694" s="350"/>
      <c r="P2694" s="464"/>
      <c r="Q2694" s="464"/>
      <c r="R2694" s="464"/>
      <c r="S2694" s="464"/>
      <c r="T2694" s="464"/>
      <c r="U2694" s="464"/>
      <c r="V2694" s="464"/>
    </row>
    <row r="2695" spans="1:22">
      <c r="A2695" s="531"/>
      <c r="B2695" s="532"/>
      <c r="C2695" s="350"/>
      <c r="D2695" s="350"/>
      <c r="E2695" s="533"/>
      <c r="F2695" s="533"/>
      <c r="G2695" s="533"/>
      <c r="H2695" s="533"/>
      <c r="I2695" s="533"/>
      <c r="J2695" s="533"/>
      <c r="K2695" s="533"/>
      <c r="L2695" s="533"/>
      <c r="M2695" s="533"/>
      <c r="N2695" s="532"/>
      <c r="O2695" s="350"/>
      <c r="P2695" s="464"/>
      <c r="Q2695" s="464"/>
      <c r="R2695" s="464"/>
      <c r="S2695" s="464"/>
      <c r="T2695" s="464"/>
      <c r="U2695" s="464"/>
      <c r="V2695" s="464"/>
    </row>
    <row r="2696" spans="1:22">
      <c r="A2696" s="531"/>
      <c r="B2696" s="532"/>
      <c r="C2696" s="350"/>
      <c r="D2696" s="350"/>
      <c r="E2696" s="533"/>
      <c r="F2696" s="533"/>
      <c r="G2696" s="533"/>
      <c r="H2696" s="533"/>
      <c r="I2696" s="533"/>
      <c r="J2696" s="533"/>
      <c r="K2696" s="533"/>
      <c r="L2696" s="533"/>
      <c r="M2696" s="533"/>
      <c r="N2696" s="532"/>
      <c r="O2696" s="350"/>
      <c r="P2696" s="464"/>
      <c r="Q2696" s="464"/>
      <c r="R2696" s="464"/>
      <c r="S2696" s="464"/>
      <c r="T2696" s="464"/>
      <c r="U2696" s="464"/>
      <c r="V2696" s="464"/>
    </row>
    <row r="2697" spans="1:22">
      <c r="A2697" s="531"/>
      <c r="B2697" s="532"/>
      <c r="C2697" s="350"/>
      <c r="D2697" s="350"/>
      <c r="E2697" s="533"/>
      <c r="F2697" s="533"/>
      <c r="G2697" s="533"/>
      <c r="H2697" s="533"/>
      <c r="I2697" s="533"/>
      <c r="J2697" s="533"/>
      <c r="K2697" s="533"/>
      <c r="L2697" s="533"/>
      <c r="M2697" s="533"/>
      <c r="N2697" s="532"/>
      <c r="O2697" s="350"/>
      <c r="P2697" s="464"/>
      <c r="Q2697" s="464"/>
      <c r="R2697" s="464"/>
      <c r="S2697" s="464"/>
      <c r="T2697" s="464"/>
      <c r="U2697" s="464"/>
      <c r="V2697" s="464"/>
    </row>
    <row r="2698" spans="1:22">
      <c r="A2698" s="531"/>
      <c r="B2698" s="532"/>
      <c r="C2698" s="350"/>
      <c r="D2698" s="350"/>
      <c r="E2698" s="533"/>
      <c r="F2698" s="533"/>
      <c r="G2698" s="533"/>
      <c r="H2698" s="533"/>
      <c r="I2698" s="533"/>
      <c r="J2698" s="533"/>
      <c r="K2698" s="533"/>
      <c r="L2698" s="533"/>
      <c r="M2698" s="533"/>
      <c r="N2698" s="532"/>
      <c r="O2698" s="350"/>
      <c r="P2698" s="464"/>
      <c r="Q2698" s="464"/>
      <c r="R2698" s="464"/>
      <c r="S2698" s="464"/>
      <c r="T2698" s="464"/>
      <c r="U2698" s="464"/>
      <c r="V2698" s="464"/>
    </row>
    <row r="2699" spans="1:22">
      <c r="A2699" s="531"/>
      <c r="B2699" s="532"/>
      <c r="C2699" s="350"/>
      <c r="D2699" s="350"/>
      <c r="E2699" s="533"/>
      <c r="F2699" s="533"/>
      <c r="G2699" s="533"/>
      <c r="H2699" s="533"/>
      <c r="I2699" s="533"/>
      <c r="J2699" s="533"/>
      <c r="K2699" s="533"/>
      <c r="L2699" s="533"/>
      <c r="M2699" s="533"/>
      <c r="N2699" s="532"/>
      <c r="O2699" s="350"/>
      <c r="P2699" s="464"/>
      <c r="Q2699" s="464"/>
      <c r="R2699" s="464"/>
      <c r="S2699" s="464"/>
      <c r="T2699" s="464"/>
      <c r="U2699" s="464"/>
      <c r="V2699" s="464"/>
    </row>
    <row r="2700" spans="1:22">
      <c r="A2700" s="531"/>
      <c r="B2700" s="532"/>
      <c r="C2700" s="350"/>
      <c r="D2700" s="350"/>
      <c r="E2700" s="533"/>
      <c r="F2700" s="533"/>
      <c r="G2700" s="533"/>
      <c r="H2700" s="533"/>
      <c r="I2700" s="533"/>
      <c r="J2700" s="533"/>
      <c r="K2700" s="533"/>
      <c r="L2700" s="533"/>
      <c r="M2700" s="533"/>
      <c r="N2700" s="532"/>
      <c r="O2700" s="350"/>
      <c r="P2700" s="464"/>
      <c r="Q2700" s="464"/>
      <c r="R2700" s="464"/>
      <c r="S2700" s="464"/>
      <c r="T2700" s="464"/>
      <c r="U2700" s="464"/>
      <c r="V2700" s="464"/>
    </row>
    <row r="2701" spans="1:22">
      <c r="A2701" s="531"/>
      <c r="B2701" s="532"/>
      <c r="C2701" s="350"/>
      <c r="D2701" s="350"/>
      <c r="E2701" s="533"/>
      <c r="F2701" s="533"/>
      <c r="G2701" s="533"/>
      <c r="H2701" s="533"/>
      <c r="I2701" s="533"/>
      <c r="J2701" s="533"/>
      <c r="K2701" s="533"/>
      <c r="L2701" s="533"/>
      <c r="M2701" s="533"/>
      <c r="N2701" s="532"/>
      <c r="O2701" s="350"/>
      <c r="P2701" s="464"/>
      <c r="Q2701" s="464"/>
      <c r="R2701" s="464"/>
      <c r="S2701" s="464"/>
      <c r="T2701" s="464"/>
      <c r="U2701" s="464"/>
      <c r="V2701" s="464"/>
    </row>
    <row r="2702" spans="1:22">
      <c r="A2702" s="531"/>
      <c r="B2702" s="532"/>
      <c r="C2702" s="350"/>
      <c r="D2702" s="350"/>
      <c r="E2702" s="533"/>
      <c r="F2702" s="533"/>
      <c r="G2702" s="533"/>
      <c r="H2702" s="533"/>
      <c r="I2702" s="533"/>
      <c r="J2702" s="533"/>
      <c r="K2702" s="533"/>
      <c r="L2702" s="533"/>
      <c r="M2702" s="533"/>
      <c r="N2702" s="532"/>
      <c r="O2702" s="350"/>
      <c r="P2702" s="464"/>
      <c r="Q2702" s="464"/>
      <c r="R2702" s="464"/>
      <c r="S2702" s="464"/>
      <c r="T2702" s="464"/>
      <c r="U2702" s="464"/>
      <c r="V2702" s="464"/>
    </row>
    <row r="2703" spans="1:22">
      <c r="A2703" s="531"/>
      <c r="B2703" s="532"/>
      <c r="C2703" s="350"/>
      <c r="D2703" s="350"/>
      <c r="E2703" s="533"/>
      <c r="F2703" s="533"/>
      <c r="G2703" s="533"/>
      <c r="H2703" s="533"/>
      <c r="I2703" s="533"/>
      <c r="J2703" s="533"/>
      <c r="K2703" s="533"/>
      <c r="L2703" s="533"/>
      <c r="M2703" s="533"/>
      <c r="N2703" s="532"/>
      <c r="O2703" s="350"/>
      <c r="P2703" s="464"/>
      <c r="Q2703" s="464"/>
      <c r="R2703" s="464"/>
      <c r="S2703" s="464"/>
      <c r="T2703" s="464"/>
      <c r="U2703" s="464"/>
      <c r="V2703" s="464"/>
    </row>
    <row r="2704" spans="1:22">
      <c r="A2704" s="531"/>
      <c r="B2704" s="532"/>
      <c r="C2704" s="350"/>
      <c r="D2704" s="350"/>
      <c r="E2704" s="533"/>
      <c r="F2704" s="533"/>
      <c r="G2704" s="533"/>
      <c r="H2704" s="533"/>
      <c r="I2704" s="533"/>
      <c r="J2704" s="533"/>
      <c r="K2704" s="533"/>
      <c r="L2704" s="533"/>
      <c r="M2704" s="533"/>
      <c r="N2704" s="532"/>
      <c r="O2704" s="350"/>
      <c r="P2704" s="464"/>
      <c r="Q2704" s="464"/>
      <c r="R2704" s="464"/>
      <c r="S2704" s="464"/>
      <c r="T2704" s="464"/>
      <c r="U2704" s="464"/>
      <c r="V2704" s="464"/>
    </row>
    <row r="2705" spans="1:22">
      <c r="A2705" s="531"/>
      <c r="B2705" s="532"/>
      <c r="C2705" s="350"/>
      <c r="D2705" s="350"/>
      <c r="E2705" s="533"/>
      <c r="F2705" s="533"/>
      <c r="G2705" s="533"/>
      <c r="H2705" s="533"/>
      <c r="I2705" s="533"/>
      <c r="J2705" s="533"/>
      <c r="K2705" s="533"/>
      <c r="L2705" s="533"/>
      <c r="M2705" s="533"/>
      <c r="N2705" s="532"/>
      <c r="O2705" s="350"/>
      <c r="P2705" s="464"/>
      <c r="Q2705" s="464"/>
      <c r="R2705" s="464"/>
      <c r="S2705" s="464"/>
      <c r="T2705" s="464"/>
      <c r="U2705" s="464"/>
      <c r="V2705" s="464"/>
    </row>
    <row r="2706" spans="1:22">
      <c r="A2706" s="531"/>
      <c r="B2706" s="532"/>
      <c r="C2706" s="350"/>
      <c r="D2706" s="350"/>
      <c r="E2706" s="533"/>
      <c r="F2706" s="533"/>
      <c r="G2706" s="533"/>
      <c r="H2706" s="533"/>
      <c r="I2706" s="533"/>
      <c r="J2706" s="533"/>
      <c r="K2706" s="533"/>
      <c r="L2706" s="533"/>
      <c r="M2706" s="533"/>
      <c r="N2706" s="532"/>
      <c r="O2706" s="350"/>
      <c r="P2706" s="464"/>
      <c r="Q2706" s="464"/>
      <c r="R2706" s="464"/>
      <c r="S2706" s="464"/>
      <c r="T2706" s="464"/>
      <c r="U2706" s="464"/>
      <c r="V2706" s="464"/>
    </row>
    <row r="2707" spans="1:22">
      <c r="A2707" s="531"/>
      <c r="B2707" s="532"/>
      <c r="C2707" s="350"/>
      <c r="D2707" s="350"/>
      <c r="E2707" s="533"/>
      <c r="F2707" s="533"/>
      <c r="G2707" s="533"/>
      <c r="H2707" s="533"/>
      <c r="I2707" s="533"/>
      <c r="J2707" s="533"/>
      <c r="K2707" s="533"/>
      <c r="L2707" s="533"/>
      <c r="M2707" s="533"/>
      <c r="N2707" s="532"/>
      <c r="O2707" s="350"/>
      <c r="P2707" s="464"/>
      <c r="Q2707" s="464"/>
      <c r="R2707" s="464"/>
      <c r="S2707" s="464"/>
      <c r="T2707" s="464"/>
      <c r="U2707" s="464"/>
      <c r="V2707" s="464"/>
    </row>
    <row r="2708" spans="1:22">
      <c r="A2708" s="531"/>
      <c r="B2708" s="532"/>
      <c r="C2708" s="350"/>
      <c r="D2708" s="350"/>
      <c r="E2708" s="533"/>
      <c r="F2708" s="533"/>
      <c r="G2708" s="533"/>
      <c r="H2708" s="533"/>
      <c r="I2708" s="533"/>
      <c r="J2708" s="533"/>
      <c r="K2708" s="533"/>
      <c r="L2708" s="533"/>
      <c r="M2708" s="533"/>
      <c r="N2708" s="532"/>
      <c r="O2708" s="350"/>
      <c r="P2708" s="464"/>
      <c r="Q2708" s="464"/>
      <c r="R2708" s="464"/>
      <c r="S2708" s="464"/>
      <c r="T2708" s="464"/>
      <c r="U2708" s="464"/>
      <c r="V2708" s="464"/>
    </row>
    <row r="2709" spans="1:22">
      <c r="A2709" s="531"/>
      <c r="B2709" s="532"/>
      <c r="C2709" s="350"/>
      <c r="D2709" s="350"/>
      <c r="E2709" s="533"/>
      <c r="F2709" s="533"/>
      <c r="G2709" s="533"/>
      <c r="H2709" s="533"/>
      <c r="I2709" s="533"/>
      <c r="J2709" s="533"/>
      <c r="K2709" s="533"/>
      <c r="L2709" s="533"/>
      <c r="M2709" s="533"/>
      <c r="N2709" s="532"/>
      <c r="O2709" s="350"/>
      <c r="P2709" s="464"/>
      <c r="Q2709" s="464"/>
      <c r="R2709" s="464"/>
      <c r="S2709" s="464"/>
      <c r="T2709" s="464"/>
      <c r="U2709" s="464"/>
      <c r="V2709" s="464"/>
    </row>
    <row r="2710" spans="1:22">
      <c r="A2710" s="531"/>
      <c r="B2710" s="532"/>
      <c r="C2710" s="350"/>
      <c r="D2710" s="350"/>
      <c r="E2710" s="533"/>
      <c r="F2710" s="533"/>
      <c r="G2710" s="533"/>
      <c r="H2710" s="533"/>
      <c r="I2710" s="533"/>
      <c r="J2710" s="533"/>
      <c r="K2710" s="533"/>
      <c r="L2710" s="533"/>
      <c r="M2710" s="533"/>
      <c r="N2710" s="532"/>
      <c r="O2710" s="350"/>
      <c r="P2710" s="464"/>
      <c r="Q2710" s="464"/>
      <c r="R2710" s="464"/>
      <c r="S2710" s="464"/>
      <c r="T2710" s="464"/>
      <c r="U2710" s="464"/>
      <c r="V2710" s="464"/>
    </row>
    <row r="2711" spans="1:22">
      <c r="A2711" s="531"/>
      <c r="B2711" s="532"/>
      <c r="C2711" s="350"/>
      <c r="D2711" s="350"/>
      <c r="E2711" s="533"/>
      <c r="F2711" s="533"/>
      <c r="G2711" s="533"/>
      <c r="H2711" s="533"/>
      <c r="I2711" s="533"/>
      <c r="J2711" s="533"/>
      <c r="K2711" s="533"/>
      <c r="L2711" s="533"/>
      <c r="M2711" s="533"/>
      <c r="N2711" s="532"/>
      <c r="O2711" s="350"/>
      <c r="P2711" s="464"/>
      <c r="Q2711" s="464"/>
      <c r="R2711" s="464"/>
      <c r="S2711" s="464"/>
      <c r="T2711" s="464"/>
      <c r="U2711" s="464"/>
      <c r="V2711" s="464"/>
    </row>
    <row r="2712" spans="1:22">
      <c r="A2712" s="531"/>
      <c r="B2712" s="532"/>
      <c r="C2712" s="350"/>
      <c r="D2712" s="350"/>
      <c r="E2712" s="533"/>
      <c r="F2712" s="533"/>
      <c r="G2712" s="533"/>
      <c r="H2712" s="533"/>
      <c r="I2712" s="533"/>
      <c r="J2712" s="533"/>
      <c r="K2712" s="533"/>
      <c r="L2712" s="533"/>
      <c r="M2712" s="533"/>
      <c r="N2712" s="532"/>
      <c r="O2712" s="350"/>
      <c r="P2712" s="464"/>
      <c r="Q2712" s="464"/>
      <c r="R2712" s="464"/>
      <c r="S2712" s="464"/>
      <c r="T2712" s="464"/>
      <c r="U2712" s="464"/>
      <c r="V2712" s="464"/>
    </row>
    <row r="2713" spans="1:22">
      <c r="A2713" s="531"/>
      <c r="B2713" s="532"/>
      <c r="C2713" s="350"/>
      <c r="D2713" s="350"/>
      <c r="E2713" s="533"/>
      <c r="F2713" s="533"/>
      <c r="G2713" s="533"/>
      <c r="H2713" s="533"/>
      <c r="I2713" s="533"/>
      <c r="J2713" s="533"/>
      <c r="K2713" s="533"/>
      <c r="L2713" s="533"/>
      <c r="M2713" s="533"/>
      <c r="N2713" s="532"/>
      <c r="O2713" s="350"/>
      <c r="P2713" s="464"/>
      <c r="Q2713" s="464"/>
      <c r="R2713" s="464"/>
      <c r="S2713" s="464"/>
      <c r="T2713" s="464"/>
      <c r="U2713" s="464"/>
      <c r="V2713" s="464"/>
    </row>
    <row r="2714" spans="1:22">
      <c r="A2714" s="531"/>
      <c r="B2714" s="532"/>
      <c r="C2714" s="350"/>
      <c r="D2714" s="350"/>
      <c r="E2714" s="533"/>
      <c r="F2714" s="533"/>
      <c r="G2714" s="533"/>
      <c r="H2714" s="533"/>
      <c r="I2714" s="533"/>
      <c r="J2714" s="533"/>
      <c r="K2714" s="533"/>
      <c r="L2714" s="533"/>
      <c r="M2714" s="533"/>
      <c r="N2714" s="532"/>
      <c r="O2714" s="350"/>
      <c r="P2714" s="464"/>
      <c r="Q2714" s="464"/>
      <c r="R2714" s="464"/>
      <c r="S2714" s="464"/>
      <c r="T2714" s="464"/>
      <c r="U2714" s="464"/>
      <c r="V2714" s="464"/>
    </row>
    <row r="2715" spans="1:22">
      <c r="A2715" s="531"/>
      <c r="B2715" s="532"/>
      <c r="C2715" s="350"/>
      <c r="D2715" s="350"/>
      <c r="E2715" s="533"/>
      <c r="F2715" s="533"/>
      <c r="G2715" s="533"/>
      <c r="H2715" s="533"/>
      <c r="I2715" s="533"/>
      <c r="J2715" s="533"/>
      <c r="K2715" s="533"/>
      <c r="L2715" s="533"/>
      <c r="M2715" s="533"/>
      <c r="N2715" s="532"/>
      <c r="O2715" s="350"/>
      <c r="P2715" s="464"/>
      <c r="Q2715" s="464"/>
      <c r="R2715" s="464"/>
      <c r="S2715" s="464"/>
      <c r="T2715" s="464"/>
      <c r="U2715" s="464"/>
      <c r="V2715" s="464"/>
    </row>
    <row r="2716" spans="1:22">
      <c r="A2716" s="531"/>
      <c r="B2716" s="532"/>
      <c r="C2716" s="350"/>
      <c r="D2716" s="350"/>
      <c r="E2716" s="533"/>
      <c r="F2716" s="533"/>
      <c r="G2716" s="533"/>
      <c r="H2716" s="533"/>
      <c r="I2716" s="533"/>
      <c r="J2716" s="533"/>
      <c r="K2716" s="533"/>
      <c r="L2716" s="533"/>
      <c r="M2716" s="533"/>
      <c r="N2716" s="532"/>
      <c r="O2716" s="350"/>
      <c r="P2716" s="464"/>
      <c r="Q2716" s="464"/>
      <c r="R2716" s="464"/>
      <c r="S2716" s="464"/>
      <c r="T2716" s="464"/>
      <c r="U2716" s="464"/>
      <c r="V2716" s="464"/>
    </row>
    <row r="2717" spans="1:22">
      <c r="A2717" s="531"/>
      <c r="B2717" s="532"/>
      <c r="C2717" s="350"/>
      <c r="D2717" s="350"/>
      <c r="E2717" s="533"/>
      <c r="F2717" s="533"/>
      <c r="G2717" s="533"/>
      <c r="H2717" s="533"/>
      <c r="I2717" s="533"/>
      <c r="J2717" s="533"/>
      <c r="K2717" s="533"/>
      <c r="L2717" s="533"/>
      <c r="M2717" s="533"/>
      <c r="N2717" s="532"/>
      <c r="O2717" s="350"/>
      <c r="P2717" s="464"/>
      <c r="Q2717" s="464"/>
      <c r="R2717" s="464"/>
      <c r="S2717" s="464"/>
      <c r="T2717" s="464"/>
      <c r="U2717" s="464"/>
      <c r="V2717" s="464"/>
    </row>
    <row r="2718" spans="1:22">
      <c r="A2718" s="531"/>
      <c r="B2718" s="532"/>
      <c r="C2718" s="350"/>
      <c r="D2718" s="350"/>
      <c r="E2718" s="533"/>
      <c r="F2718" s="533"/>
      <c r="G2718" s="533"/>
      <c r="H2718" s="533"/>
      <c r="I2718" s="533"/>
      <c r="J2718" s="533"/>
      <c r="K2718" s="533"/>
      <c r="L2718" s="533"/>
      <c r="M2718" s="533"/>
      <c r="N2718" s="532"/>
      <c r="O2718" s="350"/>
      <c r="P2718" s="464"/>
      <c r="Q2718" s="464"/>
      <c r="R2718" s="464"/>
      <c r="S2718" s="464"/>
      <c r="T2718" s="464"/>
      <c r="U2718" s="464"/>
      <c r="V2718" s="464"/>
    </row>
    <row r="2719" spans="1:22">
      <c r="A2719" s="531"/>
      <c r="B2719" s="532"/>
      <c r="C2719" s="350"/>
      <c r="D2719" s="350"/>
      <c r="E2719" s="533"/>
      <c r="F2719" s="533"/>
      <c r="G2719" s="533"/>
      <c r="H2719" s="533"/>
      <c r="I2719" s="533"/>
      <c r="J2719" s="533"/>
      <c r="K2719" s="533"/>
      <c r="L2719" s="533"/>
      <c r="M2719" s="533"/>
      <c r="N2719" s="532"/>
      <c r="O2719" s="350"/>
      <c r="P2719" s="464"/>
      <c r="Q2719" s="464"/>
      <c r="R2719" s="464"/>
      <c r="S2719" s="464"/>
      <c r="T2719" s="464"/>
      <c r="U2719" s="464"/>
      <c r="V2719" s="464"/>
    </row>
    <row r="2720" spans="1:22">
      <c r="A2720" s="531"/>
      <c r="B2720" s="532"/>
      <c r="C2720" s="350"/>
      <c r="D2720" s="350"/>
      <c r="E2720" s="533"/>
      <c r="F2720" s="533"/>
      <c r="G2720" s="533"/>
      <c r="H2720" s="533"/>
      <c r="I2720" s="533"/>
      <c r="J2720" s="533"/>
      <c r="K2720" s="533"/>
      <c r="L2720" s="533"/>
      <c r="M2720" s="533"/>
      <c r="N2720" s="532"/>
      <c r="O2720" s="350"/>
      <c r="P2720" s="464"/>
      <c r="Q2720" s="464"/>
      <c r="R2720" s="464"/>
      <c r="S2720" s="464"/>
      <c r="T2720" s="464"/>
      <c r="U2720" s="464"/>
      <c r="V2720" s="464"/>
    </row>
    <row r="2721" spans="1:22">
      <c r="A2721" s="531"/>
      <c r="B2721" s="532"/>
      <c r="C2721" s="350"/>
      <c r="D2721" s="350"/>
      <c r="E2721" s="533"/>
      <c r="F2721" s="533"/>
      <c r="G2721" s="533"/>
      <c r="H2721" s="533"/>
      <c r="I2721" s="533"/>
      <c r="J2721" s="533"/>
      <c r="K2721" s="533"/>
      <c r="L2721" s="533"/>
      <c r="M2721" s="533"/>
      <c r="N2721" s="532"/>
      <c r="O2721" s="350"/>
      <c r="P2721" s="464"/>
      <c r="Q2721" s="464"/>
      <c r="R2721" s="464"/>
      <c r="S2721" s="464"/>
      <c r="T2721" s="464"/>
      <c r="U2721" s="464"/>
      <c r="V2721" s="464"/>
    </row>
    <row r="2722" spans="1:22">
      <c r="A2722" s="531"/>
      <c r="B2722" s="532"/>
      <c r="C2722" s="350"/>
      <c r="D2722" s="350"/>
      <c r="E2722" s="533"/>
      <c r="F2722" s="533"/>
      <c r="G2722" s="533"/>
      <c r="H2722" s="533"/>
      <c r="I2722" s="533"/>
      <c r="J2722" s="533"/>
      <c r="K2722" s="533"/>
      <c r="L2722" s="533"/>
      <c r="M2722" s="533"/>
      <c r="N2722" s="532"/>
      <c r="O2722" s="350"/>
      <c r="P2722" s="464"/>
      <c r="Q2722" s="464"/>
      <c r="R2722" s="464"/>
      <c r="S2722" s="464"/>
      <c r="T2722" s="464"/>
      <c r="U2722" s="464"/>
      <c r="V2722" s="464"/>
    </row>
    <row r="2723" spans="1:22">
      <c r="A2723" s="531"/>
      <c r="B2723" s="532"/>
      <c r="C2723" s="350"/>
      <c r="D2723" s="350"/>
      <c r="E2723" s="533"/>
      <c r="F2723" s="533"/>
      <c r="G2723" s="533"/>
      <c r="H2723" s="533"/>
      <c r="I2723" s="533"/>
      <c r="J2723" s="533"/>
      <c r="K2723" s="533"/>
      <c r="L2723" s="533"/>
      <c r="M2723" s="533"/>
      <c r="N2723" s="532"/>
      <c r="O2723" s="350"/>
      <c r="P2723" s="464"/>
      <c r="Q2723" s="464"/>
      <c r="R2723" s="464"/>
      <c r="S2723" s="464"/>
      <c r="T2723" s="464"/>
      <c r="U2723" s="464"/>
      <c r="V2723" s="464"/>
    </row>
    <row r="2724" spans="1:22">
      <c r="A2724" s="531"/>
      <c r="B2724" s="532"/>
      <c r="C2724" s="350"/>
      <c r="D2724" s="350"/>
      <c r="E2724" s="533"/>
      <c r="F2724" s="533"/>
      <c r="G2724" s="533"/>
      <c r="H2724" s="533"/>
      <c r="I2724" s="533"/>
      <c r="J2724" s="533"/>
      <c r="K2724" s="533"/>
      <c r="L2724" s="533"/>
      <c r="M2724" s="533"/>
      <c r="N2724" s="532"/>
      <c r="O2724" s="350"/>
      <c r="P2724" s="464"/>
      <c r="Q2724" s="464"/>
      <c r="R2724" s="464"/>
      <c r="S2724" s="464"/>
      <c r="T2724" s="464"/>
      <c r="U2724" s="464"/>
      <c r="V2724" s="464"/>
    </row>
    <row r="2725" spans="1:22">
      <c r="A2725" s="531"/>
      <c r="B2725" s="532"/>
      <c r="C2725" s="350"/>
      <c r="D2725" s="350"/>
      <c r="E2725" s="533"/>
      <c r="F2725" s="533"/>
      <c r="G2725" s="533"/>
      <c r="H2725" s="533"/>
      <c r="I2725" s="533"/>
      <c r="J2725" s="533"/>
      <c r="K2725" s="533"/>
      <c r="L2725" s="533"/>
      <c r="M2725" s="533"/>
      <c r="N2725" s="532"/>
      <c r="O2725" s="350"/>
      <c r="P2725" s="464"/>
      <c r="Q2725" s="464"/>
      <c r="R2725" s="464"/>
      <c r="S2725" s="464"/>
      <c r="T2725" s="464"/>
      <c r="U2725" s="464"/>
      <c r="V2725" s="464"/>
    </row>
    <row r="2726" spans="1:22">
      <c r="A2726" s="531"/>
      <c r="B2726" s="532"/>
      <c r="C2726" s="350"/>
      <c r="D2726" s="350"/>
      <c r="E2726" s="533"/>
      <c r="F2726" s="533"/>
      <c r="G2726" s="533"/>
      <c r="H2726" s="533"/>
      <c r="I2726" s="533"/>
      <c r="J2726" s="533"/>
      <c r="K2726" s="533"/>
      <c r="L2726" s="533"/>
      <c r="M2726" s="533"/>
      <c r="N2726" s="532"/>
      <c r="O2726" s="350"/>
      <c r="P2726" s="464"/>
      <c r="Q2726" s="464"/>
      <c r="R2726" s="464"/>
      <c r="S2726" s="464"/>
      <c r="T2726" s="464"/>
      <c r="U2726" s="464"/>
      <c r="V2726" s="464"/>
    </row>
    <row r="2727" spans="1:22">
      <c r="A2727" s="531"/>
      <c r="B2727" s="532"/>
      <c r="C2727" s="350"/>
      <c r="D2727" s="350"/>
      <c r="E2727" s="533"/>
      <c r="F2727" s="533"/>
      <c r="G2727" s="533"/>
      <c r="H2727" s="533"/>
      <c r="I2727" s="533"/>
      <c r="J2727" s="533"/>
      <c r="K2727" s="533"/>
      <c r="L2727" s="533"/>
      <c r="M2727" s="533"/>
      <c r="N2727" s="532"/>
      <c r="O2727" s="350"/>
      <c r="P2727" s="464"/>
      <c r="Q2727" s="464"/>
      <c r="R2727" s="464"/>
      <c r="S2727" s="464"/>
      <c r="T2727" s="464"/>
      <c r="U2727" s="464"/>
      <c r="V2727" s="464"/>
    </row>
    <row r="2728" spans="1:22">
      <c r="A2728" s="531"/>
      <c r="B2728" s="532"/>
      <c r="C2728" s="350"/>
      <c r="D2728" s="350"/>
      <c r="E2728" s="533"/>
      <c r="F2728" s="533"/>
      <c r="G2728" s="533"/>
      <c r="H2728" s="533"/>
      <c r="I2728" s="533"/>
      <c r="J2728" s="533"/>
      <c r="K2728" s="533"/>
      <c r="L2728" s="533"/>
      <c r="M2728" s="533"/>
      <c r="N2728" s="532"/>
      <c r="O2728" s="350"/>
      <c r="P2728" s="464"/>
      <c r="Q2728" s="464"/>
      <c r="R2728" s="464"/>
      <c r="S2728" s="464"/>
      <c r="T2728" s="464"/>
      <c r="U2728" s="464"/>
      <c r="V2728" s="464"/>
    </row>
    <row r="2729" spans="1:22">
      <c r="A2729" s="531"/>
      <c r="B2729" s="532"/>
      <c r="C2729" s="350"/>
      <c r="D2729" s="350"/>
      <c r="E2729" s="533"/>
      <c r="F2729" s="533"/>
      <c r="G2729" s="533"/>
      <c r="H2729" s="533"/>
      <c r="I2729" s="533"/>
      <c r="J2729" s="533"/>
      <c r="K2729" s="533"/>
      <c r="L2729" s="533"/>
      <c r="M2729" s="533"/>
      <c r="N2729" s="532"/>
      <c r="O2729" s="350"/>
      <c r="P2729" s="464"/>
      <c r="Q2729" s="464"/>
      <c r="R2729" s="464"/>
      <c r="S2729" s="464"/>
      <c r="T2729" s="464"/>
      <c r="U2729" s="464"/>
      <c r="V2729" s="464"/>
    </row>
    <row r="2730" spans="1:22">
      <c r="A2730" s="531"/>
      <c r="B2730" s="532"/>
      <c r="C2730" s="350"/>
      <c r="D2730" s="350"/>
      <c r="E2730" s="533"/>
      <c r="F2730" s="533"/>
      <c r="G2730" s="533"/>
      <c r="H2730" s="533"/>
      <c r="I2730" s="533"/>
      <c r="J2730" s="533"/>
      <c r="K2730" s="533"/>
      <c r="L2730" s="533"/>
      <c r="M2730" s="533"/>
      <c r="N2730" s="532"/>
      <c r="O2730" s="350"/>
      <c r="P2730" s="464"/>
      <c r="Q2730" s="464"/>
      <c r="R2730" s="464"/>
      <c r="S2730" s="464"/>
      <c r="T2730" s="464"/>
      <c r="U2730" s="464"/>
      <c r="V2730" s="464"/>
    </row>
    <row r="2731" spans="1:22">
      <c r="A2731" s="531"/>
      <c r="B2731" s="532"/>
      <c r="C2731" s="350"/>
      <c r="D2731" s="350"/>
      <c r="E2731" s="533"/>
      <c r="F2731" s="533"/>
      <c r="G2731" s="533"/>
      <c r="H2731" s="533"/>
      <c r="I2731" s="533"/>
      <c r="J2731" s="533"/>
      <c r="K2731" s="533"/>
      <c r="L2731" s="533"/>
      <c r="M2731" s="533"/>
      <c r="N2731" s="532"/>
      <c r="O2731" s="350"/>
      <c r="P2731" s="464"/>
      <c r="Q2731" s="464"/>
      <c r="R2731" s="464"/>
      <c r="S2731" s="464"/>
      <c r="T2731" s="464"/>
      <c r="U2731" s="464"/>
      <c r="V2731" s="464"/>
    </row>
    <row r="2732" spans="1:22">
      <c r="A2732" s="531"/>
      <c r="B2732" s="532"/>
      <c r="C2732" s="350"/>
      <c r="D2732" s="350"/>
      <c r="E2732" s="533"/>
      <c r="F2732" s="533"/>
      <c r="G2732" s="533"/>
      <c r="H2732" s="533"/>
      <c r="I2732" s="533"/>
      <c r="J2732" s="533"/>
      <c r="K2732" s="533"/>
      <c r="L2732" s="533"/>
      <c r="M2732" s="533"/>
      <c r="N2732" s="532"/>
      <c r="O2732" s="350"/>
      <c r="P2732" s="464"/>
      <c r="Q2732" s="464"/>
      <c r="R2732" s="464"/>
      <c r="S2732" s="464"/>
      <c r="T2732" s="464"/>
      <c r="U2732" s="464"/>
      <c r="V2732" s="464"/>
    </row>
    <row r="2733" spans="1:22">
      <c r="A2733" s="531"/>
      <c r="B2733" s="532"/>
      <c r="C2733" s="350"/>
      <c r="D2733" s="350"/>
      <c r="E2733" s="533"/>
      <c r="F2733" s="533"/>
      <c r="G2733" s="533"/>
      <c r="H2733" s="533"/>
      <c r="I2733" s="533"/>
      <c r="J2733" s="533"/>
      <c r="K2733" s="533"/>
      <c r="L2733" s="533"/>
      <c r="M2733" s="533"/>
      <c r="N2733" s="532"/>
      <c r="O2733" s="350"/>
      <c r="P2733" s="464"/>
      <c r="Q2733" s="464"/>
      <c r="R2733" s="464"/>
      <c r="S2733" s="464"/>
      <c r="T2733" s="464"/>
      <c r="U2733" s="464"/>
      <c r="V2733" s="464"/>
    </row>
    <row r="2734" spans="1:22">
      <c r="A2734" s="531"/>
      <c r="B2734" s="532"/>
      <c r="C2734" s="350"/>
      <c r="D2734" s="350"/>
      <c r="E2734" s="533"/>
      <c r="F2734" s="533"/>
      <c r="G2734" s="533"/>
      <c r="H2734" s="533"/>
      <c r="I2734" s="533"/>
      <c r="J2734" s="533"/>
      <c r="K2734" s="533"/>
      <c r="L2734" s="533"/>
      <c r="M2734" s="533"/>
      <c r="N2734" s="532"/>
      <c r="O2734" s="350"/>
      <c r="P2734" s="464"/>
      <c r="Q2734" s="464"/>
      <c r="R2734" s="464"/>
      <c r="S2734" s="464"/>
      <c r="T2734" s="464"/>
      <c r="U2734" s="464"/>
      <c r="V2734" s="464"/>
    </row>
    <row r="2735" spans="1:22">
      <c r="A2735" s="531"/>
      <c r="B2735" s="532"/>
      <c r="C2735" s="350"/>
      <c r="D2735" s="350"/>
      <c r="E2735" s="533"/>
      <c r="F2735" s="533"/>
      <c r="G2735" s="533"/>
      <c r="H2735" s="533"/>
      <c r="I2735" s="533"/>
      <c r="J2735" s="533"/>
      <c r="K2735" s="533"/>
      <c r="L2735" s="533"/>
      <c r="M2735" s="533"/>
      <c r="N2735" s="532"/>
      <c r="O2735" s="350"/>
      <c r="P2735" s="464"/>
      <c r="Q2735" s="464"/>
      <c r="R2735" s="464"/>
      <c r="S2735" s="464"/>
      <c r="T2735" s="464"/>
      <c r="U2735" s="464"/>
      <c r="V2735" s="464"/>
    </row>
    <row r="2736" spans="1:22">
      <c r="A2736" s="531"/>
      <c r="B2736" s="532"/>
      <c r="C2736" s="350"/>
      <c r="D2736" s="350"/>
      <c r="E2736" s="533"/>
      <c r="F2736" s="533"/>
      <c r="G2736" s="533"/>
      <c r="H2736" s="533"/>
      <c r="I2736" s="533"/>
      <c r="J2736" s="533"/>
      <c r="K2736" s="533"/>
      <c r="L2736" s="533"/>
      <c r="M2736" s="533"/>
      <c r="N2736" s="532"/>
      <c r="O2736" s="350"/>
      <c r="P2736" s="464"/>
      <c r="Q2736" s="464"/>
      <c r="R2736" s="464"/>
      <c r="S2736" s="464"/>
      <c r="T2736" s="464"/>
      <c r="U2736" s="464"/>
      <c r="V2736" s="464"/>
    </row>
    <row r="2737" spans="1:22">
      <c r="A2737" s="531"/>
      <c r="B2737" s="532"/>
      <c r="C2737" s="350"/>
      <c r="D2737" s="350"/>
      <c r="E2737" s="533"/>
      <c r="F2737" s="533"/>
      <c r="G2737" s="533"/>
      <c r="H2737" s="533"/>
      <c r="I2737" s="533"/>
      <c r="J2737" s="533"/>
      <c r="K2737" s="533"/>
      <c r="L2737" s="533"/>
      <c r="M2737" s="533"/>
      <c r="N2737" s="532"/>
      <c r="O2737" s="350"/>
      <c r="P2737" s="464"/>
      <c r="Q2737" s="464"/>
      <c r="R2737" s="464"/>
      <c r="S2737" s="464"/>
      <c r="T2737" s="464"/>
      <c r="U2737" s="464"/>
      <c r="V2737" s="464"/>
    </row>
    <row r="2738" spans="1:22">
      <c r="A2738" s="531"/>
      <c r="B2738" s="532"/>
      <c r="C2738" s="350"/>
      <c r="D2738" s="350"/>
      <c r="E2738" s="533"/>
      <c r="F2738" s="533"/>
      <c r="G2738" s="533"/>
      <c r="H2738" s="533"/>
      <c r="I2738" s="533"/>
      <c r="J2738" s="533"/>
      <c r="K2738" s="533"/>
      <c r="L2738" s="533"/>
      <c r="M2738" s="533"/>
      <c r="N2738" s="532"/>
      <c r="O2738" s="350"/>
      <c r="P2738" s="464"/>
      <c r="Q2738" s="464"/>
      <c r="R2738" s="464"/>
      <c r="S2738" s="464"/>
      <c r="T2738" s="464"/>
      <c r="U2738" s="464"/>
      <c r="V2738" s="464"/>
    </row>
    <row r="2739" spans="1:22">
      <c r="A2739" s="531"/>
      <c r="B2739" s="532"/>
      <c r="C2739" s="350"/>
      <c r="D2739" s="350"/>
      <c r="E2739" s="533"/>
      <c r="F2739" s="533"/>
      <c r="G2739" s="533"/>
      <c r="H2739" s="533"/>
      <c r="I2739" s="533"/>
      <c r="J2739" s="533"/>
      <c r="K2739" s="533"/>
      <c r="L2739" s="533"/>
      <c r="M2739" s="533"/>
      <c r="N2739" s="532"/>
      <c r="O2739" s="350"/>
      <c r="P2739" s="464"/>
      <c r="Q2739" s="464"/>
      <c r="R2739" s="464"/>
      <c r="S2739" s="464"/>
      <c r="T2739" s="464"/>
      <c r="U2739" s="464"/>
      <c r="V2739" s="464"/>
    </row>
    <row r="2740" spans="1:22">
      <c r="A2740" s="531"/>
      <c r="B2740" s="532"/>
      <c r="C2740" s="350"/>
      <c r="D2740" s="350"/>
      <c r="E2740" s="533"/>
      <c r="F2740" s="533"/>
      <c r="G2740" s="533"/>
      <c r="H2740" s="533"/>
      <c r="I2740" s="533"/>
      <c r="J2740" s="533"/>
      <c r="K2740" s="533"/>
      <c r="L2740" s="533"/>
      <c r="M2740" s="533"/>
      <c r="N2740" s="532"/>
      <c r="O2740" s="350"/>
      <c r="P2740" s="464"/>
      <c r="Q2740" s="464"/>
      <c r="R2740" s="464"/>
      <c r="S2740" s="464"/>
      <c r="T2740" s="464"/>
      <c r="U2740" s="464"/>
      <c r="V2740" s="464"/>
    </row>
    <row r="2741" spans="1:22">
      <c r="A2741" s="531"/>
      <c r="B2741" s="532"/>
      <c r="C2741" s="350"/>
      <c r="D2741" s="350"/>
      <c r="E2741" s="533"/>
      <c r="F2741" s="533"/>
      <c r="G2741" s="533"/>
      <c r="H2741" s="533"/>
      <c r="I2741" s="533"/>
      <c r="J2741" s="533"/>
      <c r="K2741" s="533"/>
      <c r="L2741" s="533"/>
      <c r="M2741" s="533"/>
      <c r="N2741" s="532"/>
      <c r="O2741" s="350"/>
      <c r="P2741" s="464"/>
      <c r="Q2741" s="464"/>
      <c r="R2741" s="464"/>
      <c r="S2741" s="464"/>
      <c r="T2741" s="464"/>
      <c r="U2741" s="464"/>
      <c r="V2741" s="464"/>
    </row>
    <row r="2742" spans="1:22">
      <c r="A2742" s="531"/>
      <c r="B2742" s="532"/>
      <c r="C2742" s="350"/>
      <c r="D2742" s="350"/>
      <c r="E2742" s="533"/>
      <c r="F2742" s="533"/>
      <c r="G2742" s="533"/>
      <c r="H2742" s="533"/>
      <c r="I2742" s="533"/>
      <c r="J2742" s="533"/>
      <c r="K2742" s="533"/>
      <c r="L2742" s="533"/>
      <c r="M2742" s="533"/>
      <c r="N2742" s="532"/>
      <c r="O2742" s="350"/>
      <c r="P2742" s="464"/>
      <c r="Q2742" s="464"/>
      <c r="R2742" s="464"/>
      <c r="S2742" s="464"/>
      <c r="T2742" s="464"/>
      <c r="U2742" s="464"/>
      <c r="V2742" s="464"/>
    </row>
    <row r="2743" spans="1:22">
      <c r="A2743" s="531"/>
      <c r="B2743" s="532"/>
      <c r="C2743" s="350"/>
      <c r="D2743" s="350"/>
      <c r="E2743" s="533"/>
      <c r="F2743" s="533"/>
      <c r="G2743" s="533"/>
      <c r="H2743" s="533"/>
      <c r="I2743" s="533"/>
      <c r="J2743" s="533"/>
      <c r="K2743" s="533"/>
      <c r="L2743" s="533"/>
      <c r="M2743" s="533"/>
      <c r="N2743" s="532"/>
      <c r="O2743" s="350"/>
      <c r="P2743" s="464"/>
      <c r="Q2743" s="464"/>
      <c r="R2743" s="464"/>
      <c r="S2743" s="464"/>
      <c r="T2743" s="464"/>
      <c r="U2743" s="464"/>
      <c r="V2743" s="464"/>
    </row>
    <row r="2744" spans="1:22">
      <c r="A2744" s="531"/>
      <c r="B2744" s="532"/>
      <c r="C2744" s="350"/>
      <c r="D2744" s="350"/>
      <c r="E2744" s="533"/>
      <c r="F2744" s="533"/>
      <c r="G2744" s="533"/>
      <c r="H2744" s="533"/>
      <c r="I2744" s="533"/>
      <c r="J2744" s="533"/>
      <c r="K2744" s="533"/>
      <c r="L2744" s="533"/>
      <c r="M2744" s="533"/>
      <c r="N2744" s="532"/>
      <c r="O2744" s="350"/>
      <c r="P2744" s="464"/>
      <c r="Q2744" s="464"/>
      <c r="R2744" s="464"/>
      <c r="S2744" s="464"/>
      <c r="T2744" s="464"/>
      <c r="U2744" s="464"/>
      <c r="V2744" s="464"/>
    </row>
    <row r="2745" spans="1:22">
      <c r="A2745" s="531"/>
      <c r="B2745" s="532"/>
      <c r="C2745" s="350"/>
      <c r="D2745" s="350"/>
      <c r="E2745" s="533"/>
      <c r="F2745" s="533"/>
      <c r="G2745" s="533"/>
      <c r="H2745" s="533"/>
      <c r="I2745" s="533"/>
      <c r="J2745" s="533"/>
      <c r="K2745" s="533"/>
      <c r="L2745" s="533"/>
      <c r="M2745" s="533"/>
      <c r="N2745" s="532"/>
      <c r="O2745" s="350"/>
      <c r="P2745" s="464"/>
      <c r="Q2745" s="464"/>
      <c r="R2745" s="464"/>
      <c r="S2745" s="464"/>
      <c r="T2745" s="464"/>
      <c r="U2745" s="464"/>
      <c r="V2745" s="464"/>
    </row>
    <row r="2746" spans="1:22">
      <c r="A2746" s="531"/>
      <c r="B2746" s="532"/>
      <c r="C2746" s="350"/>
      <c r="D2746" s="350"/>
      <c r="E2746" s="533"/>
      <c r="F2746" s="533"/>
      <c r="G2746" s="533"/>
      <c r="H2746" s="533"/>
      <c r="I2746" s="533"/>
      <c r="J2746" s="533"/>
      <c r="K2746" s="533"/>
      <c r="L2746" s="533"/>
      <c r="M2746" s="533"/>
      <c r="N2746" s="532"/>
      <c r="O2746" s="350"/>
      <c r="P2746" s="464"/>
      <c r="Q2746" s="464"/>
      <c r="R2746" s="464"/>
      <c r="S2746" s="464"/>
      <c r="T2746" s="464"/>
      <c r="U2746" s="464"/>
      <c r="V2746" s="464"/>
    </row>
    <row r="2747" spans="1:22">
      <c r="A2747" s="531"/>
      <c r="B2747" s="532"/>
      <c r="C2747" s="350"/>
      <c r="D2747" s="350"/>
      <c r="E2747" s="533"/>
      <c r="F2747" s="533"/>
      <c r="G2747" s="533"/>
      <c r="H2747" s="533"/>
      <c r="I2747" s="533"/>
      <c r="J2747" s="533"/>
      <c r="K2747" s="533"/>
      <c r="L2747" s="533"/>
      <c r="M2747" s="533"/>
      <c r="N2747" s="532"/>
      <c r="O2747" s="350"/>
      <c r="P2747" s="464"/>
      <c r="Q2747" s="464"/>
      <c r="R2747" s="464"/>
      <c r="S2747" s="464"/>
      <c r="T2747" s="464"/>
      <c r="U2747" s="464"/>
      <c r="V2747" s="464"/>
    </row>
    <row r="2748" spans="1:22">
      <c r="A2748" s="531"/>
      <c r="B2748" s="532"/>
      <c r="C2748" s="350"/>
      <c r="D2748" s="350"/>
      <c r="E2748" s="533"/>
      <c r="F2748" s="533"/>
      <c r="G2748" s="533"/>
      <c r="H2748" s="533"/>
      <c r="I2748" s="533"/>
      <c r="J2748" s="533"/>
      <c r="K2748" s="533"/>
      <c r="L2748" s="533"/>
      <c r="M2748" s="533"/>
      <c r="N2748" s="532"/>
      <c r="O2748" s="350"/>
      <c r="P2748" s="464"/>
      <c r="Q2748" s="464"/>
      <c r="R2748" s="464"/>
      <c r="S2748" s="464"/>
      <c r="T2748" s="464"/>
      <c r="U2748" s="464"/>
      <c r="V2748" s="464"/>
    </row>
    <row r="2749" spans="1:22">
      <c r="A2749" s="531"/>
      <c r="B2749" s="532"/>
      <c r="C2749" s="350"/>
      <c r="D2749" s="350"/>
      <c r="E2749" s="533"/>
      <c r="F2749" s="533"/>
      <c r="G2749" s="533"/>
      <c r="H2749" s="533"/>
      <c r="I2749" s="533"/>
      <c r="J2749" s="533"/>
      <c r="K2749" s="533"/>
      <c r="L2749" s="533"/>
      <c r="M2749" s="533"/>
      <c r="N2749" s="532"/>
      <c r="O2749" s="350"/>
      <c r="P2749" s="464"/>
      <c r="Q2749" s="464"/>
      <c r="R2749" s="464"/>
      <c r="S2749" s="464"/>
      <c r="T2749" s="464"/>
      <c r="U2749" s="464"/>
      <c r="V2749" s="464"/>
    </row>
    <row r="2750" spans="1:22">
      <c r="A2750" s="531"/>
      <c r="B2750" s="532"/>
      <c r="C2750" s="350"/>
      <c r="D2750" s="350"/>
      <c r="E2750" s="533"/>
      <c r="F2750" s="533"/>
      <c r="G2750" s="533"/>
      <c r="H2750" s="533"/>
      <c r="I2750" s="533"/>
      <c r="J2750" s="533"/>
      <c r="K2750" s="533"/>
      <c r="L2750" s="533"/>
      <c r="M2750" s="533"/>
      <c r="N2750" s="532"/>
      <c r="O2750" s="350"/>
      <c r="P2750" s="464"/>
      <c r="Q2750" s="464"/>
      <c r="R2750" s="464"/>
      <c r="S2750" s="464"/>
      <c r="T2750" s="464"/>
      <c r="U2750" s="464"/>
      <c r="V2750" s="464"/>
    </row>
    <row r="2751" spans="1:22">
      <c r="A2751" s="531"/>
      <c r="B2751" s="532"/>
      <c r="C2751" s="350"/>
      <c r="D2751" s="350"/>
      <c r="E2751" s="533"/>
      <c r="F2751" s="533"/>
      <c r="G2751" s="533"/>
      <c r="H2751" s="533"/>
      <c r="I2751" s="533"/>
      <c r="J2751" s="533"/>
      <c r="K2751" s="533"/>
      <c r="L2751" s="533"/>
      <c r="M2751" s="533"/>
      <c r="N2751" s="532"/>
      <c r="O2751" s="350"/>
      <c r="P2751" s="464"/>
      <c r="Q2751" s="464"/>
      <c r="R2751" s="464"/>
      <c r="S2751" s="464"/>
      <c r="T2751" s="464"/>
      <c r="U2751" s="464"/>
      <c r="V2751" s="464"/>
    </row>
    <row r="2752" spans="1:22">
      <c r="A2752" s="531"/>
      <c r="B2752" s="532"/>
      <c r="C2752" s="350"/>
      <c r="D2752" s="350"/>
      <c r="E2752" s="533"/>
      <c r="F2752" s="533"/>
      <c r="G2752" s="533"/>
      <c r="H2752" s="533"/>
      <c r="I2752" s="533"/>
      <c r="J2752" s="533"/>
      <c r="K2752" s="533"/>
      <c r="L2752" s="533"/>
      <c r="M2752" s="533"/>
      <c r="N2752" s="532"/>
      <c r="O2752" s="350"/>
      <c r="P2752" s="464"/>
      <c r="Q2752" s="464"/>
      <c r="R2752" s="464"/>
      <c r="S2752" s="464"/>
      <c r="T2752" s="464"/>
      <c r="U2752" s="464"/>
      <c r="V2752" s="464"/>
    </row>
    <row r="2753" spans="1:22">
      <c r="A2753" s="531"/>
      <c r="B2753" s="532"/>
      <c r="C2753" s="350"/>
      <c r="D2753" s="350"/>
      <c r="E2753" s="533"/>
      <c r="F2753" s="533"/>
      <c r="G2753" s="533"/>
      <c r="H2753" s="533"/>
      <c r="I2753" s="533"/>
      <c r="J2753" s="533"/>
      <c r="K2753" s="533"/>
      <c r="L2753" s="533"/>
      <c r="M2753" s="533"/>
      <c r="N2753" s="532"/>
      <c r="O2753" s="350"/>
      <c r="P2753" s="464"/>
      <c r="Q2753" s="464"/>
      <c r="R2753" s="464"/>
      <c r="S2753" s="464"/>
      <c r="T2753" s="464"/>
      <c r="U2753" s="464"/>
      <c r="V2753" s="464"/>
    </row>
    <row r="2754" spans="1:22">
      <c r="A2754" s="531"/>
      <c r="B2754" s="532"/>
      <c r="C2754" s="350"/>
      <c r="D2754" s="350"/>
      <c r="E2754" s="533"/>
      <c r="F2754" s="533"/>
      <c r="G2754" s="533"/>
      <c r="H2754" s="533"/>
      <c r="I2754" s="533"/>
      <c r="J2754" s="533"/>
      <c r="K2754" s="533"/>
      <c r="L2754" s="533"/>
      <c r="M2754" s="533"/>
      <c r="N2754" s="532"/>
      <c r="O2754" s="350"/>
      <c r="P2754" s="464"/>
      <c r="Q2754" s="464"/>
      <c r="R2754" s="464"/>
      <c r="S2754" s="464"/>
      <c r="T2754" s="464"/>
      <c r="U2754" s="464"/>
      <c r="V2754" s="464"/>
    </row>
    <row r="2755" spans="1:22">
      <c r="A2755" s="531"/>
      <c r="B2755" s="532"/>
      <c r="C2755" s="350"/>
      <c r="D2755" s="350"/>
      <c r="E2755" s="533"/>
      <c r="F2755" s="533"/>
      <c r="G2755" s="533"/>
      <c r="H2755" s="533"/>
      <c r="I2755" s="533"/>
      <c r="J2755" s="533"/>
      <c r="K2755" s="533"/>
      <c r="L2755" s="533"/>
      <c r="M2755" s="533"/>
      <c r="N2755" s="532"/>
      <c r="O2755" s="350"/>
      <c r="P2755" s="464"/>
      <c r="Q2755" s="464"/>
      <c r="R2755" s="464"/>
      <c r="S2755" s="464"/>
      <c r="T2755" s="464"/>
      <c r="U2755" s="464"/>
      <c r="V2755" s="464"/>
    </row>
    <row r="2756" spans="1:22">
      <c r="A2756" s="531"/>
      <c r="B2756" s="532"/>
      <c r="C2756" s="350"/>
      <c r="D2756" s="350"/>
      <c r="E2756" s="533"/>
      <c r="F2756" s="533"/>
      <c r="G2756" s="533"/>
      <c r="H2756" s="533"/>
      <c r="I2756" s="533"/>
      <c r="J2756" s="533"/>
      <c r="K2756" s="533"/>
      <c r="L2756" s="533"/>
      <c r="M2756" s="533"/>
      <c r="N2756" s="532"/>
      <c r="O2756" s="350"/>
      <c r="P2756" s="464"/>
      <c r="Q2756" s="464"/>
      <c r="R2756" s="464"/>
      <c r="S2756" s="464"/>
      <c r="T2756" s="464"/>
      <c r="U2756" s="464"/>
      <c r="V2756" s="464"/>
    </row>
    <row r="2757" spans="1:22">
      <c r="A2757" s="531"/>
      <c r="B2757" s="532"/>
      <c r="C2757" s="350"/>
      <c r="D2757" s="350"/>
      <c r="E2757" s="533"/>
      <c r="F2757" s="533"/>
      <c r="G2757" s="533"/>
      <c r="H2757" s="533"/>
      <c r="I2757" s="533"/>
      <c r="J2757" s="533"/>
      <c r="K2757" s="533"/>
      <c r="L2757" s="533"/>
      <c r="M2757" s="533"/>
      <c r="N2757" s="532"/>
      <c r="O2757" s="350"/>
      <c r="P2757" s="464"/>
      <c r="Q2757" s="464"/>
      <c r="R2757" s="464"/>
      <c r="S2757" s="464"/>
      <c r="T2757" s="464"/>
      <c r="U2757" s="464"/>
      <c r="V2757" s="464"/>
    </row>
    <row r="2758" spans="1:22">
      <c r="A2758" s="531"/>
      <c r="B2758" s="532"/>
      <c r="C2758" s="350"/>
      <c r="D2758" s="350"/>
      <c r="E2758" s="533"/>
      <c r="F2758" s="533"/>
      <c r="G2758" s="533"/>
      <c r="H2758" s="533"/>
      <c r="I2758" s="533"/>
      <c r="J2758" s="533"/>
      <c r="K2758" s="533"/>
      <c r="L2758" s="533"/>
      <c r="M2758" s="533"/>
      <c r="N2758" s="532"/>
      <c r="O2758" s="350"/>
      <c r="P2758" s="464"/>
      <c r="Q2758" s="464"/>
      <c r="R2758" s="464"/>
      <c r="S2758" s="464"/>
      <c r="T2758" s="464"/>
      <c r="U2758" s="464"/>
      <c r="V2758" s="464"/>
    </row>
    <row r="2759" spans="1:22">
      <c r="A2759" s="531"/>
      <c r="B2759" s="532"/>
      <c r="C2759" s="350"/>
      <c r="D2759" s="350"/>
      <c r="E2759" s="533"/>
      <c r="F2759" s="533"/>
      <c r="G2759" s="533"/>
      <c r="H2759" s="533"/>
      <c r="I2759" s="533"/>
      <c r="J2759" s="533"/>
      <c r="K2759" s="533"/>
      <c r="L2759" s="533"/>
      <c r="M2759" s="533"/>
      <c r="N2759" s="532"/>
      <c r="O2759" s="350"/>
      <c r="P2759" s="464"/>
      <c r="Q2759" s="464"/>
      <c r="R2759" s="464"/>
      <c r="S2759" s="464"/>
      <c r="T2759" s="464"/>
      <c r="U2759" s="464"/>
      <c r="V2759" s="464"/>
    </row>
    <row r="2760" spans="1:22">
      <c r="A2760" s="531"/>
      <c r="B2760" s="532"/>
      <c r="C2760" s="350"/>
      <c r="D2760" s="350"/>
      <c r="E2760" s="533"/>
      <c r="F2760" s="533"/>
      <c r="G2760" s="533"/>
      <c r="H2760" s="533"/>
      <c r="I2760" s="533"/>
      <c r="J2760" s="533"/>
      <c r="K2760" s="533"/>
      <c r="L2760" s="533"/>
      <c r="M2760" s="533"/>
      <c r="N2760" s="532"/>
      <c r="O2760" s="350"/>
      <c r="P2760" s="464"/>
      <c r="Q2760" s="464"/>
      <c r="R2760" s="464"/>
      <c r="S2760" s="464"/>
      <c r="T2760" s="464"/>
      <c r="U2760" s="464"/>
      <c r="V2760" s="464"/>
    </row>
    <row r="2761" spans="1:22">
      <c r="A2761" s="531"/>
      <c r="B2761" s="532"/>
      <c r="C2761" s="350"/>
      <c r="D2761" s="350"/>
      <c r="E2761" s="533"/>
      <c r="F2761" s="533"/>
      <c r="G2761" s="533"/>
      <c r="H2761" s="533"/>
      <c r="I2761" s="533"/>
      <c r="J2761" s="533"/>
      <c r="K2761" s="533"/>
      <c r="L2761" s="533"/>
      <c r="M2761" s="533"/>
      <c r="N2761" s="532"/>
      <c r="O2761" s="350"/>
      <c r="P2761" s="464"/>
      <c r="Q2761" s="464"/>
      <c r="R2761" s="464"/>
      <c r="S2761" s="464"/>
      <c r="T2761" s="464"/>
      <c r="U2761" s="464"/>
      <c r="V2761" s="464"/>
    </row>
    <row r="2762" spans="1:22">
      <c r="A2762" s="531"/>
      <c r="B2762" s="532"/>
      <c r="C2762" s="350"/>
      <c r="D2762" s="350"/>
      <c r="E2762" s="533"/>
      <c r="F2762" s="533"/>
      <c r="G2762" s="533"/>
      <c r="H2762" s="533"/>
      <c r="I2762" s="533"/>
      <c r="J2762" s="533"/>
      <c r="K2762" s="533"/>
      <c r="L2762" s="533"/>
      <c r="M2762" s="533"/>
      <c r="N2762" s="532"/>
      <c r="O2762" s="350"/>
      <c r="P2762" s="464"/>
      <c r="Q2762" s="464"/>
      <c r="R2762" s="464"/>
      <c r="S2762" s="464"/>
      <c r="T2762" s="464"/>
      <c r="U2762" s="464"/>
      <c r="V2762" s="464"/>
    </row>
    <row r="2763" spans="1:22">
      <c r="A2763" s="531"/>
      <c r="B2763" s="532"/>
      <c r="C2763" s="350"/>
      <c r="D2763" s="350"/>
      <c r="E2763" s="533"/>
      <c r="F2763" s="533"/>
      <c r="G2763" s="533"/>
      <c r="H2763" s="533"/>
      <c r="I2763" s="533"/>
      <c r="J2763" s="533"/>
      <c r="K2763" s="533"/>
      <c r="L2763" s="533"/>
      <c r="M2763" s="533"/>
      <c r="N2763" s="532"/>
      <c r="O2763" s="350"/>
      <c r="P2763" s="464"/>
      <c r="Q2763" s="464"/>
      <c r="R2763" s="464"/>
      <c r="S2763" s="464"/>
      <c r="T2763" s="464"/>
      <c r="U2763" s="464"/>
      <c r="V2763" s="464"/>
    </row>
    <row r="2764" spans="1:22">
      <c r="A2764" s="531"/>
      <c r="B2764" s="532"/>
      <c r="C2764" s="350"/>
      <c r="D2764" s="350"/>
      <c r="E2764" s="533"/>
      <c r="F2764" s="533"/>
      <c r="G2764" s="533"/>
      <c r="H2764" s="533"/>
      <c r="I2764" s="533"/>
      <c r="J2764" s="533"/>
      <c r="K2764" s="533"/>
      <c r="L2764" s="533"/>
      <c r="M2764" s="533"/>
      <c r="N2764" s="532"/>
      <c r="O2764" s="350"/>
      <c r="P2764" s="464"/>
      <c r="Q2764" s="464"/>
      <c r="R2764" s="464"/>
      <c r="S2764" s="464"/>
      <c r="T2764" s="464"/>
      <c r="U2764" s="464"/>
      <c r="V2764" s="464"/>
    </row>
    <row r="2765" spans="1:22">
      <c r="A2765" s="531"/>
      <c r="B2765" s="532"/>
      <c r="C2765" s="350"/>
      <c r="D2765" s="350"/>
      <c r="E2765" s="533"/>
      <c r="F2765" s="533"/>
      <c r="G2765" s="533"/>
      <c r="H2765" s="533"/>
      <c r="I2765" s="533"/>
      <c r="J2765" s="533"/>
      <c r="K2765" s="533"/>
      <c r="L2765" s="533"/>
      <c r="M2765" s="533"/>
      <c r="N2765" s="532"/>
      <c r="O2765" s="350"/>
      <c r="P2765" s="464"/>
      <c r="Q2765" s="464"/>
      <c r="R2765" s="464"/>
      <c r="S2765" s="464"/>
      <c r="T2765" s="464"/>
      <c r="U2765" s="464"/>
      <c r="V2765" s="464"/>
    </row>
    <row r="2766" spans="1:22">
      <c r="A2766" s="531"/>
      <c r="B2766" s="532"/>
      <c r="C2766" s="350"/>
      <c r="D2766" s="350"/>
      <c r="E2766" s="533"/>
      <c r="F2766" s="533"/>
      <c r="G2766" s="533"/>
      <c r="H2766" s="533"/>
      <c r="I2766" s="533"/>
      <c r="J2766" s="533"/>
      <c r="K2766" s="533"/>
      <c r="L2766" s="533"/>
      <c r="M2766" s="533"/>
      <c r="N2766" s="532"/>
      <c r="O2766" s="350"/>
      <c r="P2766" s="464"/>
      <c r="Q2766" s="464"/>
      <c r="R2766" s="464"/>
      <c r="S2766" s="464"/>
      <c r="T2766" s="464"/>
      <c r="U2766" s="464"/>
      <c r="V2766" s="464"/>
    </row>
    <row r="2767" spans="1:22">
      <c r="A2767" s="531"/>
      <c r="B2767" s="532"/>
      <c r="C2767" s="350"/>
      <c r="D2767" s="350"/>
      <c r="E2767" s="533"/>
      <c r="F2767" s="533"/>
      <c r="G2767" s="533"/>
      <c r="H2767" s="533"/>
      <c r="I2767" s="533"/>
      <c r="J2767" s="533"/>
      <c r="K2767" s="533"/>
      <c r="L2767" s="533"/>
      <c r="M2767" s="533"/>
      <c r="N2767" s="532"/>
      <c r="O2767" s="350"/>
      <c r="P2767" s="464"/>
      <c r="Q2767" s="464"/>
      <c r="R2767" s="464"/>
      <c r="S2767" s="464"/>
      <c r="T2767" s="464"/>
      <c r="U2767" s="464"/>
      <c r="V2767" s="464"/>
    </row>
    <row r="2768" spans="1:22">
      <c r="A2768" s="531"/>
      <c r="B2768" s="532"/>
      <c r="C2768" s="350"/>
      <c r="D2768" s="350"/>
      <c r="E2768" s="533"/>
      <c r="F2768" s="533"/>
      <c r="G2768" s="533"/>
      <c r="H2768" s="533"/>
      <c r="I2768" s="533"/>
      <c r="J2768" s="533"/>
      <c r="K2768" s="533"/>
      <c r="L2768" s="533"/>
      <c r="M2768" s="533"/>
      <c r="N2768" s="532"/>
      <c r="O2768" s="350"/>
      <c r="P2768" s="464"/>
      <c r="Q2768" s="464"/>
      <c r="R2768" s="464"/>
      <c r="S2768" s="464"/>
      <c r="T2768" s="464"/>
      <c r="U2768" s="464"/>
      <c r="V2768" s="464"/>
    </row>
    <row r="2769" spans="1:22">
      <c r="A2769" s="531"/>
      <c r="B2769" s="532"/>
      <c r="C2769" s="350"/>
      <c r="D2769" s="350"/>
      <c r="E2769" s="533"/>
      <c r="F2769" s="533"/>
      <c r="G2769" s="533"/>
      <c r="H2769" s="533"/>
      <c r="I2769" s="533"/>
      <c r="J2769" s="533"/>
      <c r="K2769" s="533"/>
      <c r="L2769" s="533"/>
      <c r="M2769" s="533"/>
      <c r="N2769" s="532"/>
      <c r="O2769" s="350"/>
      <c r="P2769" s="464"/>
      <c r="Q2769" s="464"/>
      <c r="R2769" s="464"/>
      <c r="S2769" s="464"/>
      <c r="T2769" s="464"/>
      <c r="U2769" s="464"/>
      <c r="V2769" s="464"/>
    </row>
    <row r="2770" spans="1:22">
      <c r="A2770" s="531"/>
      <c r="B2770" s="532"/>
      <c r="C2770" s="350"/>
      <c r="D2770" s="350"/>
      <c r="E2770" s="533"/>
      <c r="F2770" s="533"/>
      <c r="G2770" s="533"/>
      <c r="H2770" s="533"/>
      <c r="I2770" s="533"/>
      <c r="J2770" s="533"/>
      <c r="K2770" s="533"/>
      <c r="L2770" s="533"/>
      <c r="M2770" s="533"/>
      <c r="N2770" s="532"/>
      <c r="O2770" s="350"/>
      <c r="P2770" s="464"/>
      <c r="Q2770" s="464"/>
      <c r="R2770" s="464"/>
      <c r="S2770" s="464"/>
      <c r="T2770" s="464"/>
      <c r="U2770" s="464"/>
      <c r="V2770" s="464"/>
    </row>
    <row r="2771" spans="1:22">
      <c r="A2771" s="531"/>
      <c r="B2771" s="532"/>
      <c r="C2771" s="350"/>
      <c r="D2771" s="350"/>
      <c r="E2771" s="533"/>
      <c r="F2771" s="533"/>
      <c r="G2771" s="533"/>
      <c r="H2771" s="533"/>
      <c r="I2771" s="533"/>
      <c r="J2771" s="533"/>
      <c r="K2771" s="533"/>
      <c r="L2771" s="533"/>
      <c r="M2771" s="533"/>
      <c r="N2771" s="532"/>
      <c r="O2771" s="350"/>
      <c r="P2771" s="464"/>
      <c r="Q2771" s="464"/>
      <c r="R2771" s="464"/>
      <c r="S2771" s="464"/>
      <c r="T2771" s="464"/>
      <c r="U2771" s="464"/>
      <c r="V2771" s="464"/>
    </row>
    <row r="2772" spans="1:22">
      <c r="A2772" s="531"/>
      <c r="B2772" s="532"/>
      <c r="C2772" s="350"/>
      <c r="D2772" s="350"/>
      <c r="E2772" s="533"/>
      <c r="F2772" s="533"/>
      <c r="G2772" s="533"/>
      <c r="H2772" s="533"/>
      <c r="I2772" s="533"/>
      <c r="J2772" s="533"/>
      <c r="K2772" s="533"/>
      <c r="L2772" s="533"/>
      <c r="M2772" s="533"/>
      <c r="N2772" s="532"/>
      <c r="O2772" s="350"/>
      <c r="P2772" s="464"/>
      <c r="Q2772" s="464"/>
      <c r="R2772" s="464"/>
      <c r="S2772" s="464"/>
      <c r="T2772" s="464"/>
      <c r="U2772" s="464"/>
      <c r="V2772" s="464"/>
    </row>
    <row r="2773" spans="1:22">
      <c r="A2773" s="531"/>
      <c r="B2773" s="532"/>
      <c r="C2773" s="350"/>
      <c r="D2773" s="350"/>
      <c r="E2773" s="533"/>
      <c r="F2773" s="533"/>
      <c r="G2773" s="533"/>
      <c r="H2773" s="533"/>
      <c r="I2773" s="533"/>
      <c r="J2773" s="533"/>
      <c r="K2773" s="533"/>
      <c r="L2773" s="533"/>
      <c r="M2773" s="533"/>
      <c r="N2773" s="532"/>
      <c r="O2773" s="350"/>
      <c r="P2773" s="464"/>
      <c r="Q2773" s="464"/>
      <c r="R2773" s="464"/>
      <c r="S2773" s="464"/>
      <c r="T2773" s="464"/>
      <c r="U2773" s="464"/>
      <c r="V2773" s="464"/>
    </row>
    <row r="2774" spans="1:22">
      <c r="A2774" s="531"/>
      <c r="B2774" s="532"/>
      <c r="C2774" s="350"/>
      <c r="D2774" s="350"/>
      <c r="E2774" s="533"/>
      <c r="F2774" s="533"/>
      <c r="G2774" s="533"/>
      <c r="H2774" s="533"/>
      <c r="I2774" s="533"/>
      <c r="J2774" s="533"/>
      <c r="K2774" s="533"/>
      <c r="L2774" s="533"/>
      <c r="M2774" s="533"/>
      <c r="N2774" s="532"/>
      <c r="O2774" s="350"/>
      <c r="P2774" s="464"/>
      <c r="Q2774" s="464"/>
      <c r="R2774" s="464"/>
      <c r="S2774" s="464"/>
      <c r="T2774" s="464"/>
      <c r="U2774" s="464"/>
      <c r="V2774" s="464"/>
    </row>
    <row r="2775" spans="1:22">
      <c r="A2775" s="531"/>
      <c r="B2775" s="532"/>
      <c r="C2775" s="350"/>
      <c r="D2775" s="350"/>
      <c r="E2775" s="533"/>
      <c r="F2775" s="533"/>
      <c r="G2775" s="533"/>
      <c r="H2775" s="533"/>
      <c r="I2775" s="533"/>
      <c r="J2775" s="533"/>
      <c r="K2775" s="533"/>
      <c r="L2775" s="533"/>
      <c r="M2775" s="533"/>
      <c r="N2775" s="532"/>
      <c r="O2775" s="350"/>
      <c r="P2775" s="464"/>
      <c r="Q2775" s="464"/>
      <c r="R2775" s="464"/>
      <c r="S2775" s="464"/>
      <c r="T2775" s="464"/>
      <c r="U2775" s="464"/>
      <c r="V2775" s="464"/>
    </row>
    <row r="2776" spans="1:22">
      <c r="A2776" s="531"/>
      <c r="B2776" s="532"/>
      <c r="C2776" s="350"/>
      <c r="D2776" s="350"/>
      <c r="E2776" s="533"/>
      <c r="F2776" s="533"/>
      <c r="G2776" s="533"/>
      <c r="H2776" s="533"/>
      <c r="I2776" s="533"/>
      <c r="J2776" s="533"/>
      <c r="K2776" s="533"/>
      <c r="L2776" s="533"/>
      <c r="M2776" s="533"/>
      <c r="N2776" s="532"/>
      <c r="O2776" s="350"/>
      <c r="P2776" s="464"/>
      <c r="Q2776" s="464"/>
      <c r="R2776" s="464"/>
      <c r="S2776" s="464"/>
      <c r="T2776" s="464"/>
      <c r="U2776" s="464"/>
      <c r="V2776" s="464"/>
    </row>
    <row r="2777" spans="1:22">
      <c r="A2777" s="531"/>
      <c r="B2777" s="532"/>
      <c r="C2777" s="350"/>
      <c r="D2777" s="350"/>
      <c r="E2777" s="533"/>
      <c r="F2777" s="533"/>
      <c r="G2777" s="533"/>
      <c r="H2777" s="533"/>
      <c r="I2777" s="533"/>
      <c r="J2777" s="533"/>
      <c r="K2777" s="533"/>
      <c r="L2777" s="533"/>
      <c r="M2777" s="533"/>
      <c r="N2777" s="532"/>
      <c r="O2777" s="350"/>
      <c r="P2777" s="464"/>
      <c r="Q2777" s="464"/>
      <c r="R2777" s="464"/>
      <c r="S2777" s="464"/>
      <c r="T2777" s="464"/>
      <c r="U2777" s="464"/>
      <c r="V2777" s="464"/>
    </row>
    <row r="2778" spans="1:22">
      <c r="A2778" s="531"/>
      <c r="B2778" s="532"/>
      <c r="C2778" s="350"/>
      <c r="D2778" s="350"/>
      <c r="E2778" s="533"/>
      <c r="F2778" s="533"/>
      <c r="G2778" s="533"/>
      <c r="H2778" s="533"/>
      <c r="I2778" s="533"/>
      <c r="J2778" s="533"/>
      <c r="K2778" s="533"/>
      <c r="L2778" s="533"/>
      <c r="M2778" s="533"/>
      <c r="N2778" s="532"/>
      <c r="O2778" s="350"/>
      <c r="P2778" s="464"/>
      <c r="Q2778" s="464"/>
      <c r="R2778" s="464"/>
      <c r="S2778" s="464"/>
      <c r="T2778" s="464"/>
      <c r="U2778" s="464"/>
      <c r="V2778" s="464"/>
    </row>
    <row r="2779" spans="1:22">
      <c r="A2779" s="531"/>
      <c r="B2779" s="532"/>
      <c r="C2779" s="350"/>
      <c r="D2779" s="350"/>
      <c r="E2779" s="533"/>
      <c r="F2779" s="533"/>
      <c r="G2779" s="533"/>
      <c r="H2779" s="533"/>
      <c r="I2779" s="533"/>
      <c r="J2779" s="533"/>
      <c r="K2779" s="533"/>
      <c r="L2779" s="533"/>
      <c r="M2779" s="533"/>
      <c r="N2779" s="532"/>
      <c r="O2779" s="350"/>
      <c r="P2779" s="464"/>
      <c r="Q2779" s="464"/>
      <c r="R2779" s="464"/>
      <c r="S2779" s="464"/>
      <c r="T2779" s="464"/>
      <c r="U2779" s="464"/>
      <c r="V2779" s="464"/>
    </row>
    <row r="2780" spans="1:22">
      <c r="A2780" s="531"/>
      <c r="B2780" s="532"/>
      <c r="C2780" s="350"/>
      <c r="D2780" s="350"/>
      <c r="E2780" s="533"/>
      <c r="F2780" s="533"/>
      <c r="G2780" s="533"/>
      <c r="H2780" s="533"/>
      <c r="I2780" s="533"/>
      <c r="J2780" s="533"/>
      <c r="K2780" s="533"/>
      <c r="L2780" s="533"/>
      <c r="M2780" s="533"/>
      <c r="N2780" s="532"/>
      <c r="O2780" s="350"/>
      <c r="P2780" s="464"/>
      <c r="Q2780" s="464"/>
      <c r="R2780" s="464"/>
      <c r="S2780" s="464"/>
      <c r="T2780" s="464"/>
      <c r="U2780" s="464"/>
      <c r="V2780" s="464"/>
    </row>
    <row r="2781" spans="1:22">
      <c r="A2781" s="531"/>
      <c r="B2781" s="532"/>
      <c r="C2781" s="350"/>
      <c r="D2781" s="350"/>
      <c r="E2781" s="533"/>
      <c r="F2781" s="533"/>
      <c r="G2781" s="533"/>
      <c r="H2781" s="533"/>
      <c r="I2781" s="533"/>
      <c r="J2781" s="533"/>
      <c r="K2781" s="533"/>
      <c r="L2781" s="533"/>
      <c r="M2781" s="533"/>
      <c r="N2781" s="532"/>
      <c r="O2781" s="350"/>
      <c r="P2781" s="464"/>
      <c r="Q2781" s="464"/>
      <c r="R2781" s="464"/>
      <c r="S2781" s="464"/>
      <c r="T2781" s="464"/>
      <c r="U2781" s="464"/>
      <c r="V2781" s="464"/>
    </row>
    <row r="2782" spans="1:22">
      <c r="A2782" s="531"/>
      <c r="B2782" s="532"/>
      <c r="C2782" s="350"/>
      <c r="D2782" s="350"/>
      <c r="E2782" s="533"/>
      <c r="F2782" s="533"/>
      <c r="G2782" s="533"/>
      <c r="H2782" s="533"/>
      <c r="I2782" s="533"/>
      <c r="J2782" s="533"/>
      <c r="K2782" s="533"/>
      <c r="L2782" s="533"/>
      <c r="M2782" s="533"/>
      <c r="N2782" s="532"/>
      <c r="O2782" s="350"/>
      <c r="P2782" s="464"/>
      <c r="Q2782" s="464"/>
      <c r="R2782" s="464"/>
      <c r="S2782" s="464"/>
      <c r="T2782" s="464"/>
      <c r="U2782" s="464"/>
      <c r="V2782" s="464"/>
    </row>
    <row r="2783" spans="1:22">
      <c r="A2783" s="531"/>
      <c r="B2783" s="532"/>
      <c r="C2783" s="350"/>
      <c r="D2783" s="350"/>
      <c r="E2783" s="533"/>
      <c r="F2783" s="533"/>
      <c r="G2783" s="533"/>
      <c r="H2783" s="533"/>
      <c r="I2783" s="533"/>
      <c r="J2783" s="533"/>
      <c r="K2783" s="533"/>
      <c r="L2783" s="533"/>
      <c r="M2783" s="533"/>
      <c r="N2783" s="532"/>
      <c r="O2783" s="350"/>
      <c r="P2783" s="464"/>
      <c r="Q2783" s="464"/>
      <c r="R2783" s="464"/>
      <c r="S2783" s="464"/>
      <c r="T2783" s="464"/>
      <c r="U2783" s="464"/>
      <c r="V2783" s="464"/>
    </row>
    <row r="2784" spans="1:22">
      <c r="A2784" s="531"/>
      <c r="B2784" s="532"/>
      <c r="C2784" s="350"/>
      <c r="D2784" s="350"/>
      <c r="E2784" s="533"/>
      <c r="F2784" s="533"/>
      <c r="G2784" s="533"/>
      <c r="H2784" s="533"/>
      <c r="I2784" s="533"/>
      <c r="J2784" s="533"/>
      <c r="K2784" s="533"/>
      <c r="L2784" s="533"/>
      <c r="M2784" s="533"/>
      <c r="N2784" s="532"/>
      <c r="O2784" s="350"/>
      <c r="P2784" s="464"/>
      <c r="Q2784" s="464"/>
      <c r="R2784" s="464"/>
      <c r="S2784" s="464"/>
      <c r="T2784" s="464"/>
      <c r="U2784" s="464"/>
      <c r="V2784" s="464"/>
    </row>
    <row r="2785" spans="1:22">
      <c r="A2785" s="531"/>
      <c r="B2785" s="532"/>
      <c r="C2785" s="350"/>
      <c r="D2785" s="350"/>
      <c r="E2785" s="533"/>
      <c r="F2785" s="533"/>
      <c r="G2785" s="533"/>
      <c r="H2785" s="533"/>
      <c r="I2785" s="533"/>
      <c r="J2785" s="533"/>
      <c r="K2785" s="533"/>
      <c r="L2785" s="533"/>
      <c r="M2785" s="533"/>
      <c r="N2785" s="532"/>
      <c r="O2785" s="350"/>
      <c r="P2785" s="464"/>
      <c r="Q2785" s="464"/>
      <c r="R2785" s="464"/>
      <c r="S2785" s="464"/>
      <c r="T2785" s="464"/>
      <c r="U2785" s="464"/>
      <c r="V2785" s="464"/>
    </row>
    <row r="2786" spans="1:22">
      <c r="A2786" s="531"/>
      <c r="B2786" s="532"/>
      <c r="C2786" s="350"/>
      <c r="D2786" s="350"/>
      <c r="E2786" s="533"/>
      <c r="F2786" s="533"/>
      <c r="G2786" s="533"/>
      <c r="H2786" s="533"/>
      <c r="I2786" s="533"/>
      <c r="J2786" s="533"/>
      <c r="K2786" s="533"/>
      <c r="L2786" s="533"/>
      <c r="M2786" s="533"/>
      <c r="N2786" s="532"/>
      <c r="O2786" s="350"/>
      <c r="P2786" s="464"/>
      <c r="Q2786" s="464"/>
      <c r="R2786" s="464"/>
      <c r="S2786" s="464"/>
      <c r="T2786" s="464"/>
      <c r="U2786" s="464"/>
      <c r="V2786" s="464"/>
    </row>
    <row r="2787" spans="1:22">
      <c r="A2787" s="531"/>
      <c r="B2787" s="532"/>
      <c r="C2787" s="350"/>
      <c r="D2787" s="350"/>
      <c r="E2787" s="533"/>
      <c r="F2787" s="533"/>
      <c r="G2787" s="533"/>
      <c r="H2787" s="533"/>
      <c r="I2787" s="533"/>
      <c r="J2787" s="533"/>
      <c r="K2787" s="533"/>
      <c r="L2787" s="533"/>
      <c r="M2787" s="533"/>
      <c r="N2787" s="532"/>
      <c r="O2787" s="350"/>
      <c r="P2787" s="464"/>
      <c r="Q2787" s="464"/>
      <c r="R2787" s="464"/>
      <c r="S2787" s="464"/>
      <c r="T2787" s="464"/>
      <c r="U2787" s="464"/>
      <c r="V2787" s="464"/>
    </row>
    <row r="2788" spans="1:22">
      <c r="A2788" s="531"/>
      <c r="B2788" s="532"/>
      <c r="C2788" s="350"/>
      <c r="D2788" s="350"/>
      <c r="E2788" s="533"/>
      <c r="F2788" s="533"/>
      <c r="G2788" s="533"/>
      <c r="H2788" s="533"/>
      <c r="I2788" s="533"/>
      <c r="J2788" s="533"/>
      <c r="K2788" s="533"/>
      <c r="L2788" s="533"/>
      <c r="M2788" s="533"/>
      <c r="N2788" s="532"/>
      <c r="O2788" s="350"/>
      <c r="P2788" s="464"/>
      <c r="Q2788" s="464"/>
      <c r="R2788" s="464"/>
      <c r="S2788" s="464"/>
      <c r="T2788" s="464"/>
      <c r="U2788" s="464"/>
      <c r="V2788" s="464"/>
    </row>
    <row r="2789" spans="1:22">
      <c r="A2789" s="531"/>
      <c r="B2789" s="532"/>
      <c r="C2789" s="350"/>
      <c r="D2789" s="350"/>
      <c r="E2789" s="533"/>
      <c r="F2789" s="533"/>
      <c r="G2789" s="533"/>
      <c r="H2789" s="533"/>
      <c r="I2789" s="533"/>
      <c r="J2789" s="533"/>
      <c r="K2789" s="533"/>
      <c r="L2789" s="533"/>
      <c r="M2789" s="533"/>
      <c r="N2789" s="532"/>
      <c r="O2789" s="350"/>
      <c r="P2789" s="464"/>
      <c r="Q2789" s="464"/>
      <c r="R2789" s="464"/>
      <c r="S2789" s="464"/>
      <c r="T2789" s="464"/>
      <c r="U2789" s="464"/>
      <c r="V2789" s="464"/>
    </row>
    <row r="2790" spans="1:22">
      <c r="A2790" s="531"/>
      <c r="B2790" s="532"/>
      <c r="C2790" s="350"/>
      <c r="D2790" s="350"/>
      <c r="E2790" s="533"/>
      <c r="F2790" s="533"/>
      <c r="G2790" s="533"/>
      <c r="H2790" s="533"/>
      <c r="I2790" s="533"/>
      <c r="J2790" s="533"/>
      <c r="K2790" s="533"/>
      <c r="L2790" s="533"/>
      <c r="M2790" s="533"/>
      <c r="N2790" s="532"/>
      <c r="O2790" s="350"/>
      <c r="P2790" s="464"/>
      <c r="Q2790" s="464"/>
      <c r="R2790" s="464"/>
      <c r="S2790" s="464"/>
      <c r="T2790" s="464"/>
      <c r="U2790" s="464"/>
      <c r="V2790" s="464"/>
    </row>
    <row r="2791" spans="1:22">
      <c r="A2791" s="531"/>
      <c r="B2791" s="532"/>
      <c r="C2791" s="350"/>
      <c r="D2791" s="350"/>
      <c r="E2791" s="533"/>
      <c r="F2791" s="533"/>
      <c r="G2791" s="533"/>
      <c r="H2791" s="533"/>
      <c r="I2791" s="533"/>
      <c r="J2791" s="533"/>
      <c r="K2791" s="533"/>
      <c r="L2791" s="533"/>
      <c r="M2791" s="533"/>
      <c r="N2791" s="532"/>
      <c r="O2791" s="350"/>
      <c r="P2791" s="464"/>
      <c r="Q2791" s="464"/>
      <c r="R2791" s="464"/>
      <c r="S2791" s="464"/>
      <c r="T2791" s="464"/>
      <c r="U2791" s="464"/>
      <c r="V2791" s="464"/>
    </row>
    <row r="2792" spans="1:22">
      <c r="A2792" s="531"/>
      <c r="B2792" s="532"/>
      <c r="C2792" s="350"/>
      <c r="D2792" s="350"/>
      <c r="E2792" s="533"/>
      <c r="F2792" s="533"/>
      <c r="G2792" s="533"/>
      <c r="H2792" s="533"/>
      <c r="I2792" s="533"/>
      <c r="J2792" s="533"/>
      <c r="K2792" s="533"/>
      <c r="L2792" s="533"/>
      <c r="M2792" s="533"/>
      <c r="N2792" s="532"/>
      <c r="O2792" s="350"/>
      <c r="P2792" s="464"/>
      <c r="Q2792" s="464"/>
      <c r="R2792" s="464"/>
      <c r="S2792" s="464"/>
      <c r="T2792" s="464"/>
      <c r="U2792" s="464"/>
      <c r="V2792" s="464"/>
    </row>
    <row r="2793" spans="1:22">
      <c r="A2793" s="531"/>
      <c r="B2793" s="532"/>
      <c r="C2793" s="350"/>
      <c r="D2793" s="350"/>
      <c r="E2793" s="533"/>
      <c r="F2793" s="533"/>
      <c r="G2793" s="533"/>
      <c r="H2793" s="533"/>
      <c r="I2793" s="533"/>
      <c r="J2793" s="533"/>
      <c r="K2793" s="533"/>
      <c r="L2793" s="533"/>
      <c r="M2793" s="533"/>
      <c r="N2793" s="532"/>
      <c r="O2793" s="350"/>
      <c r="P2793" s="464"/>
      <c r="Q2793" s="464"/>
      <c r="R2793" s="464"/>
      <c r="S2793" s="464"/>
      <c r="T2793" s="464"/>
      <c r="U2793" s="464"/>
      <c r="V2793" s="464"/>
    </row>
    <row r="2794" spans="1:22">
      <c r="A2794" s="531"/>
      <c r="B2794" s="532"/>
      <c r="C2794" s="350"/>
      <c r="D2794" s="350"/>
      <c r="E2794" s="533"/>
      <c r="F2794" s="533"/>
      <c r="G2794" s="533"/>
      <c r="H2794" s="533"/>
      <c r="I2794" s="533"/>
      <c r="J2794" s="533"/>
      <c r="K2794" s="533"/>
      <c r="L2794" s="533"/>
      <c r="M2794" s="533"/>
      <c r="N2794" s="532"/>
      <c r="O2794" s="350"/>
      <c r="P2794" s="464"/>
      <c r="Q2794" s="464"/>
      <c r="R2794" s="464"/>
      <c r="S2794" s="464"/>
      <c r="T2794" s="464"/>
      <c r="U2794" s="464"/>
      <c r="V2794" s="464"/>
    </row>
    <row r="2795" spans="1:22">
      <c r="A2795" s="531"/>
      <c r="B2795" s="532"/>
      <c r="C2795" s="350"/>
      <c r="D2795" s="350"/>
      <c r="E2795" s="533"/>
      <c r="F2795" s="533"/>
      <c r="G2795" s="533"/>
      <c r="H2795" s="533"/>
      <c r="I2795" s="533"/>
      <c r="J2795" s="533"/>
      <c r="K2795" s="533"/>
      <c r="L2795" s="533"/>
      <c r="M2795" s="533"/>
      <c r="N2795" s="532"/>
      <c r="O2795" s="350"/>
      <c r="P2795" s="464"/>
      <c r="Q2795" s="464"/>
      <c r="R2795" s="464"/>
      <c r="S2795" s="464"/>
      <c r="T2795" s="464"/>
      <c r="U2795" s="464"/>
      <c r="V2795" s="464"/>
    </row>
    <row r="2796" spans="1:22">
      <c r="A2796" s="531"/>
      <c r="B2796" s="532"/>
      <c r="C2796" s="350"/>
      <c r="D2796" s="350"/>
      <c r="E2796" s="533"/>
      <c r="F2796" s="533"/>
      <c r="G2796" s="533"/>
      <c r="H2796" s="533"/>
      <c r="I2796" s="533"/>
      <c r="J2796" s="533"/>
      <c r="K2796" s="533"/>
      <c r="L2796" s="533"/>
      <c r="M2796" s="533"/>
      <c r="N2796" s="532"/>
      <c r="O2796" s="350"/>
      <c r="P2796" s="464"/>
      <c r="Q2796" s="464"/>
      <c r="R2796" s="464"/>
      <c r="S2796" s="464"/>
      <c r="T2796" s="464"/>
      <c r="U2796" s="464"/>
      <c r="V2796" s="464"/>
    </row>
    <row r="2797" spans="1:22">
      <c r="A2797" s="531"/>
      <c r="B2797" s="532"/>
      <c r="C2797" s="350"/>
      <c r="D2797" s="350"/>
      <c r="E2797" s="533"/>
      <c r="F2797" s="533"/>
      <c r="G2797" s="533"/>
      <c r="H2797" s="533"/>
      <c r="I2797" s="533"/>
      <c r="J2797" s="533"/>
      <c r="K2797" s="533"/>
      <c r="L2797" s="533"/>
      <c r="M2797" s="533"/>
      <c r="N2797" s="532"/>
      <c r="O2797" s="350"/>
      <c r="P2797" s="464"/>
      <c r="Q2797" s="464"/>
      <c r="R2797" s="464"/>
      <c r="S2797" s="464"/>
      <c r="T2797" s="464"/>
      <c r="U2797" s="464"/>
      <c r="V2797" s="464"/>
    </row>
    <row r="2798" spans="1:22">
      <c r="A2798" s="531"/>
      <c r="B2798" s="532"/>
      <c r="C2798" s="350"/>
      <c r="D2798" s="350"/>
      <c r="E2798" s="533"/>
      <c r="F2798" s="533"/>
      <c r="G2798" s="533"/>
      <c r="H2798" s="533"/>
      <c r="I2798" s="533"/>
      <c r="J2798" s="533"/>
      <c r="K2798" s="533"/>
      <c r="L2798" s="533"/>
      <c r="M2798" s="533"/>
      <c r="N2798" s="532"/>
      <c r="O2798" s="350"/>
      <c r="P2798" s="464"/>
      <c r="Q2798" s="464"/>
      <c r="R2798" s="464"/>
      <c r="S2798" s="464"/>
      <c r="T2798" s="464"/>
      <c r="U2798" s="464"/>
      <c r="V2798" s="464"/>
    </row>
    <row r="2799" spans="1:22">
      <c r="A2799" s="531"/>
      <c r="B2799" s="532"/>
      <c r="C2799" s="350"/>
      <c r="D2799" s="350"/>
      <c r="E2799" s="533"/>
      <c r="F2799" s="533"/>
      <c r="G2799" s="533"/>
      <c r="H2799" s="533"/>
      <c r="I2799" s="533"/>
      <c r="J2799" s="533"/>
      <c r="K2799" s="533"/>
      <c r="L2799" s="533"/>
      <c r="M2799" s="533"/>
      <c r="N2799" s="532"/>
      <c r="O2799" s="350"/>
      <c r="P2799" s="464"/>
      <c r="Q2799" s="464"/>
      <c r="R2799" s="464"/>
      <c r="S2799" s="464"/>
      <c r="T2799" s="464"/>
      <c r="U2799" s="464"/>
      <c r="V2799" s="464"/>
    </row>
    <row r="2800" spans="1:22">
      <c r="A2800" s="531"/>
      <c r="B2800" s="532"/>
      <c r="C2800" s="350"/>
      <c r="D2800" s="350"/>
      <c r="E2800" s="533"/>
      <c r="F2800" s="533"/>
      <c r="G2800" s="533"/>
      <c r="H2800" s="533"/>
      <c r="I2800" s="533"/>
      <c r="J2800" s="533"/>
      <c r="K2800" s="533"/>
      <c r="L2800" s="533"/>
      <c r="M2800" s="533"/>
      <c r="N2800" s="532"/>
      <c r="O2800" s="350"/>
      <c r="P2800" s="464"/>
      <c r="Q2800" s="464"/>
      <c r="R2800" s="464"/>
      <c r="S2800" s="464"/>
      <c r="T2800" s="464"/>
      <c r="U2800" s="464"/>
      <c r="V2800" s="464"/>
    </row>
    <row r="2801" spans="1:22">
      <c r="A2801" s="531"/>
      <c r="B2801" s="532"/>
      <c r="C2801" s="350"/>
      <c r="D2801" s="350"/>
      <c r="E2801" s="533"/>
      <c r="F2801" s="533"/>
      <c r="G2801" s="533"/>
      <c r="H2801" s="533"/>
      <c r="I2801" s="533"/>
      <c r="J2801" s="533"/>
      <c r="K2801" s="533"/>
      <c r="L2801" s="533"/>
      <c r="M2801" s="533"/>
      <c r="N2801" s="532"/>
      <c r="O2801" s="350"/>
      <c r="P2801" s="464"/>
      <c r="Q2801" s="464"/>
      <c r="R2801" s="464"/>
      <c r="S2801" s="464"/>
      <c r="T2801" s="464"/>
      <c r="U2801" s="464"/>
      <c r="V2801" s="464"/>
    </row>
    <row r="2802" spans="1:22">
      <c r="A2802" s="531"/>
      <c r="B2802" s="532"/>
      <c r="C2802" s="350"/>
      <c r="D2802" s="350"/>
      <c r="E2802" s="533"/>
      <c r="F2802" s="533"/>
      <c r="G2802" s="533"/>
      <c r="H2802" s="533"/>
      <c r="I2802" s="533"/>
      <c r="J2802" s="533"/>
      <c r="K2802" s="533"/>
      <c r="L2802" s="533"/>
      <c r="M2802" s="533"/>
      <c r="N2802" s="532"/>
      <c r="O2802" s="350"/>
      <c r="P2802" s="464"/>
      <c r="Q2802" s="464"/>
      <c r="R2802" s="464"/>
      <c r="S2802" s="464"/>
      <c r="T2802" s="464"/>
      <c r="U2802" s="464"/>
      <c r="V2802" s="464"/>
    </row>
    <row r="2803" spans="1:22">
      <c r="A2803" s="531"/>
      <c r="B2803" s="532"/>
      <c r="C2803" s="350"/>
      <c r="D2803" s="350"/>
      <c r="E2803" s="533"/>
      <c r="F2803" s="533"/>
      <c r="G2803" s="533"/>
      <c r="H2803" s="533"/>
      <c r="I2803" s="533"/>
      <c r="J2803" s="533"/>
      <c r="K2803" s="533"/>
      <c r="L2803" s="533"/>
      <c r="M2803" s="533"/>
      <c r="N2803" s="532"/>
      <c r="O2803" s="350"/>
      <c r="P2803" s="464"/>
      <c r="Q2803" s="464"/>
      <c r="R2803" s="464"/>
      <c r="S2803" s="464"/>
      <c r="T2803" s="464"/>
      <c r="U2803" s="464"/>
      <c r="V2803" s="464"/>
    </row>
    <row r="2804" spans="1:22">
      <c r="A2804" s="531"/>
      <c r="B2804" s="532"/>
      <c r="C2804" s="350"/>
      <c r="D2804" s="350"/>
      <c r="E2804" s="533"/>
      <c r="F2804" s="533"/>
      <c r="G2804" s="533"/>
      <c r="H2804" s="533"/>
      <c r="I2804" s="533"/>
      <c r="J2804" s="533"/>
      <c r="K2804" s="533"/>
      <c r="L2804" s="533"/>
      <c r="M2804" s="533"/>
      <c r="N2804" s="532"/>
      <c r="O2804" s="350"/>
      <c r="P2804" s="464"/>
      <c r="Q2804" s="464"/>
      <c r="R2804" s="464"/>
      <c r="S2804" s="464"/>
      <c r="T2804" s="464"/>
      <c r="U2804" s="464"/>
      <c r="V2804" s="464"/>
    </row>
    <row r="2805" spans="1:22">
      <c r="A2805" s="531"/>
      <c r="B2805" s="532"/>
      <c r="C2805" s="350"/>
      <c r="D2805" s="350"/>
      <c r="E2805" s="533"/>
      <c r="F2805" s="533"/>
      <c r="G2805" s="533"/>
      <c r="H2805" s="533"/>
      <c r="I2805" s="533"/>
      <c r="J2805" s="533"/>
      <c r="K2805" s="533"/>
      <c r="L2805" s="533"/>
      <c r="M2805" s="533"/>
      <c r="N2805" s="532"/>
      <c r="O2805" s="350"/>
      <c r="P2805" s="464"/>
      <c r="Q2805" s="464"/>
      <c r="R2805" s="464"/>
      <c r="S2805" s="464"/>
      <c r="T2805" s="464"/>
      <c r="U2805" s="464"/>
      <c r="V2805" s="464"/>
    </row>
    <row r="2806" spans="1:22">
      <c r="A2806" s="531"/>
      <c r="B2806" s="532"/>
      <c r="C2806" s="350"/>
      <c r="D2806" s="350"/>
      <c r="E2806" s="533"/>
      <c r="F2806" s="533"/>
      <c r="G2806" s="533"/>
      <c r="H2806" s="533"/>
      <c r="I2806" s="533"/>
      <c r="J2806" s="533"/>
      <c r="K2806" s="533"/>
      <c r="L2806" s="533"/>
      <c r="M2806" s="533"/>
      <c r="N2806" s="532"/>
      <c r="O2806" s="350"/>
      <c r="P2806" s="464"/>
      <c r="Q2806" s="464"/>
      <c r="R2806" s="464"/>
      <c r="S2806" s="464"/>
      <c r="T2806" s="464"/>
      <c r="U2806" s="464"/>
      <c r="V2806" s="464"/>
    </row>
    <row r="2807" spans="1:22">
      <c r="A2807" s="531"/>
      <c r="B2807" s="532"/>
      <c r="C2807" s="350"/>
      <c r="D2807" s="350"/>
      <c r="E2807" s="533"/>
      <c r="F2807" s="533"/>
      <c r="G2807" s="533"/>
      <c r="H2807" s="533"/>
      <c r="I2807" s="533"/>
      <c r="J2807" s="533"/>
      <c r="K2807" s="533"/>
      <c r="L2807" s="533"/>
      <c r="M2807" s="533"/>
      <c r="N2807" s="532"/>
      <c r="O2807" s="350"/>
      <c r="P2807" s="464"/>
      <c r="Q2807" s="464"/>
      <c r="R2807" s="464"/>
      <c r="S2807" s="464"/>
      <c r="T2807" s="464"/>
      <c r="U2807" s="464"/>
      <c r="V2807" s="464"/>
    </row>
    <row r="2808" spans="1:22">
      <c r="A2808" s="531"/>
      <c r="B2808" s="532"/>
      <c r="C2808" s="350"/>
      <c r="D2808" s="350"/>
      <c r="E2808" s="533"/>
      <c r="F2808" s="533"/>
      <c r="G2808" s="533"/>
      <c r="H2808" s="533"/>
      <c r="I2808" s="533"/>
      <c r="J2808" s="533"/>
      <c r="K2808" s="533"/>
      <c r="L2808" s="533"/>
      <c r="M2808" s="533"/>
      <c r="N2808" s="532"/>
      <c r="O2808" s="350"/>
      <c r="P2808" s="464"/>
      <c r="Q2808" s="464"/>
      <c r="R2808" s="464"/>
      <c r="S2808" s="464"/>
      <c r="T2808" s="464"/>
      <c r="U2808" s="464"/>
      <c r="V2808" s="464"/>
    </row>
    <row r="2809" spans="1:22">
      <c r="A2809" s="531"/>
      <c r="B2809" s="532"/>
      <c r="C2809" s="350"/>
      <c r="D2809" s="350"/>
      <c r="E2809" s="533"/>
      <c r="F2809" s="533"/>
      <c r="G2809" s="533"/>
      <c r="H2809" s="533"/>
      <c r="I2809" s="533"/>
      <c r="J2809" s="533"/>
      <c r="K2809" s="533"/>
      <c r="L2809" s="533"/>
      <c r="M2809" s="533"/>
      <c r="N2809" s="532"/>
      <c r="O2809" s="350"/>
      <c r="P2809" s="464"/>
      <c r="Q2809" s="464"/>
      <c r="R2809" s="464"/>
      <c r="S2809" s="464"/>
      <c r="T2809" s="464"/>
      <c r="U2809" s="464"/>
      <c r="V2809" s="464"/>
    </row>
    <row r="2810" spans="1:22">
      <c r="A2810" s="531"/>
      <c r="B2810" s="532"/>
      <c r="C2810" s="350"/>
      <c r="D2810" s="350"/>
      <c r="E2810" s="533"/>
      <c r="F2810" s="533"/>
      <c r="G2810" s="533"/>
      <c r="H2810" s="533"/>
      <c r="I2810" s="533"/>
      <c r="J2810" s="533"/>
      <c r="K2810" s="533"/>
      <c r="L2810" s="533"/>
      <c r="M2810" s="533"/>
      <c r="N2810" s="532"/>
      <c r="O2810" s="350"/>
      <c r="P2810" s="464"/>
      <c r="Q2810" s="464"/>
      <c r="R2810" s="464"/>
      <c r="S2810" s="464"/>
      <c r="T2810" s="464"/>
      <c r="U2810" s="464"/>
      <c r="V2810" s="464"/>
    </row>
    <row r="2811" spans="1:22">
      <c r="A2811" s="531"/>
      <c r="B2811" s="532"/>
      <c r="C2811" s="350"/>
      <c r="D2811" s="350"/>
      <c r="E2811" s="533"/>
      <c r="F2811" s="533"/>
      <c r="G2811" s="533"/>
      <c r="H2811" s="533"/>
      <c r="I2811" s="533"/>
      <c r="J2811" s="533"/>
      <c r="K2811" s="533"/>
      <c r="L2811" s="533"/>
      <c r="M2811" s="533"/>
      <c r="N2811" s="532"/>
      <c r="O2811" s="350"/>
      <c r="P2811" s="464"/>
      <c r="Q2811" s="464"/>
      <c r="R2811" s="464"/>
      <c r="S2811" s="464"/>
      <c r="T2811" s="464"/>
      <c r="U2811" s="464"/>
      <c r="V2811" s="464"/>
    </row>
    <row r="2812" spans="1:22">
      <c r="A2812" s="531"/>
      <c r="B2812" s="532"/>
      <c r="C2812" s="350"/>
      <c r="D2812" s="350"/>
      <c r="E2812" s="533"/>
      <c r="F2812" s="533"/>
      <c r="G2812" s="533"/>
      <c r="H2812" s="533"/>
      <c r="I2812" s="533"/>
      <c r="J2812" s="533"/>
      <c r="K2812" s="533"/>
      <c r="L2812" s="533"/>
      <c r="M2812" s="533"/>
      <c r="N2812" s="532"/>
      <c r="O2812" s="350"/>
      <c r="P2812" s="464"/>
      <c r="Q2812" s="464"/>
      <c r="R2812" s="464"/>
      <c r="S2812" s="464"/>
      <c r="T2812" s="464"/>
      <c r="U2812" s="464"/>
      <c r="V2812" s="464"/>
    </row>
    <row r="2813" spans="1:22">
      <c r="A2813" s="531"/>
      <c r="B2813" s="532"/>
      <c r="C2813" s="350"/>
      <c r="D2813" s="350"/>
      <c r="E2813" s="533"/>
      <c r="F2813" s="533"/>
      <c r="G2813" s="533"/>
      <c r="H2813" s="533"/>
      <c r="I2813" s="533"/>
      <c r="J2813" s="533"/>
      <c r="K2813" s="533"/>
      <c r="L2813" s="533"/>
      <c r="M2813" s="533"/>
      <c r="N2813" s="532"/>
      <c r="O2813" s="350"/>
      <c r="P2813" s="464"/>
      <c r="Q2813" s="464"/>
      <c r="R2813" s="464"/>
      <c r="S2813" s="464"/>
      <c r="T2813" s="464"/>
      <c r="U2813" s="464"/>
      <c r="V2813" s="464"/>
    </row>
    <row r="2814" spans="1:22">
      <c r="A2814" s="531"/>
      <c r="B2814" s="532"/>
      <c r="C2814" s="350"/>
      <c r="D2814" s="350"/>
      <c r="E2814" s="533"/>
      <c r="F2814" s="533"/>
      <c r="G2814" s="533"/>
      <c r="H2814" s="533"/>
      <c r="I2814" s="533"/>
      <c r="J2814" s="533"/>
      <c r="K2814" s="533"/>
      <c r="L2814" s="533"/>
      <c r="M2814" s="533"/>
      <c r="N2814" s="532"/>
      <c r="O2814" s="350"/>
      <c r="P2814" s="464"/>
      <c r="Q2814" s="464"/>
      <c r="R2814" s="464"/>
      <c r="S2814" s="464"/>
      <c r="T2814" s="464"/>
      <c r="U2814" s="464"/>
      <c r="V2814" s="464"/>
    </row>
    <row r="2815" spans="1:22">
      <c r="A2815" s="531"/>
      <c r="B2815" s="532"/>
      <c r="C2815" s="350"/>
      <c r="D2815" s="350"/>
      <c r="E2815" s="533"/>
      <c r="F2815" s="533"/>
      <c r="G2815" s="533"/>
      <c r="H2815" s="533"/>
      <c r="I2815" s="533"/>
      <c r="J2815" s="533"/>
      <c r="K2815" s="533"/>
      <c r="L2815" s="533"/>
      <c r="M2815" s="533"/>
      <c r="N2815" s="532"/>
      <c r="O2815" s="350"/>
      <c r="P2815" s="464"/>
      <c r="Q2815" s="464"/>
      <c r="R2815" s="464"/>
      <c r="S2815" s="464"/>
      <c r="T2815" s="464"/>
      <c r="U2815" s="464"/>
      <c r="V2815" s="464"/>
    </row>
    <row r="2816" spans="1:22">
      <c r="A2816" s="531"/>
      <c r="B2816" s="532"/>
      <c r="C2816" s="350"/>
      <c r="D2816" s="350"/>
      <c r="E2816" s="533"/>
      <c r="F2816" s="533"/>
      <c r="G2816" s="533"/>
      <c r="H2816" s="533"/>
      <c r="I2816" s="533"/>
      <c r="J2816" s="533"/>
      <c r="K2816" s="533"/>
      <c r="L2816" s="533"/>
      <c r="M2816" s="533"/>
      <c r="N2816" s="532"/>
      <c r="O2816" s="350"/>
      <c r="P2816" s="464"/>
      <c r="Q2816" s="464"/>
      <c r="R2816" s="464"/>
      <c r="S2816" s="464"/>
      <c r="T2816" s="464"/>
      <c r="U2816" s="464"/>
      <c r="V2816" s="464"/>
    </row>
    <row r="2817" spans="1:22">
      <c r="A2817" s="531"/>
      <c r="B2817" s="532"/>
      <c r="C2817" s="350"/>
      <c r="D2817" s="350"/>
      <c r="E2817" s="533"/>
      <c r="F2817" s="533"/>
      <c r="G2817" s="533"/>
      <c r="H2817" s="533"/>
      <c r="I2817" s="533"/>
      <c r="J2817" s="533"/>
      <c r="K2817" s="533"/>
      <c r="L2817" s="533"/>
      <c r="M2817" s="533"/>
      <c r="N2817" s="532"/>
      <c r="O2817" s="350"/>
      <c r="P2817" s="464"/>
      <c r="Q2817" s="464"/>
      <c r="R2817" s="464"/>
      <c r="S2817" s="464"/>
      <c r="T2817" s="464"/>
      <c r="U2817" s="464"/>
      <c r="V2817" s="464"/>
    </row>
    <row r="2818" spans="1:22">
      <c r="A2818" s="531"/>
      <c r="B2818" s="532"/>
      <c r="C2818" s="350"/>
      <c r="D2818" s="350"/>
      <c r="E2818" s="533"/>
      <c r="F2818" s="533"/>
      <c r="G2818" s="533"/>
      <c r="H2818" s="533"/>
      <c r="I2818" s="533"/>
      <c r="J2818" s="533"/>
      <c r="K2818" s="533"/>
      <c r="L2818" s="533"/>
      <c r="M2818" s="533"/>
      <c r="N2818" s="532"/>
      <c r="O2818" s="350"/>
      <c r="P2818" s="464"/>
      <c r="Q2818" s="464"/>
      <c r="R2818" s="464"/>
      <c r="S2818" s="464"/>
      <c r="T2818" s="464"/>
      <c r="U2818" s="464"/>
      <c r="V2818" s="464"/>
    </row>
    <row r="2819" spans="1:22">
      <c r="A2819" s="531"/>
      <c r="B2819" s="532"/>
      <c r="C2819" s="350"/>
      <c r="D2819" s="350"/>
      <c r="E2819" s="533"/>
      <c r="F2819" s="533"/>
      <c r="G2819" s="533"/>
      <c r="H2819" s="533"/>
      <c r="I2819" s="533"/>
      <c r="J2819" s="533"/>
      <c r="K2819" s="533"/>
      <c r="L2819" s="533"/>
      <c r="M2819" s="533"/>
      <c r="N2819" s="532"/>
      <c r="O2819" s="350"/>
      <c r="P2819" s="464"/>
      <c r="Q2819" s="464"/>
      <c r="R2819" s="464"/>
      <c r="S2819" s="464"/>
      <c r="T2819" s="464"/>
      <c r="U2819" s="464"/>
      <c r="V2819" s="464"/>
    </row>
    <row r="2820" spans="1:22">
      <c r="A2820" s="531"/>
      <c r="B2820" s="532"/>
      <c r="C2820" s="350"/>
      <c r="D2820" s="350"/>
      <c r="E2820" s="533"/>
      <c r="F2820" s="533"/>
      <c r="G2820" s="533"/>
      <c r="H2820" s="533"/>
      <c r="I2820" s="533"/>
      <c r="J2820" s="533"/>
      <c r="K2820" s="533"/>
      <c r="L2820" s="533"/>
      <c r="M2820" s="533"/>
      <c r="N2820" s="532"/>
      <c r="O2820" s="350"/>
      <c r="P2820" s="464"/>
      <c r="Q2820" s="464"/>
      <c r="R2820" s="464"/>
      <c r="S2820" s="464"/>
      <c r="T2820" s="464"/>
      <c r="U2820" s="464"/>
      <c r="V2820" s="464"/>
    </row>
    <row r="2821" spans="1:22">
      <c r="A2821" s="531"/>
      <c r="B2821" s="532"/>
      <c r="C2821" s="350"/>
      <c r="D2821" s="350"/>
      <c r="E2821" s="533"/>
      <c r="F2821" s="533"/>
      <c r="G2821" s="533"/>
      <c r="H2821" s="533"/>
      <c r="I2821" s="533"/>
      <c r="J2821" s="533"/>
      <c r="K2821" s="533"/>
      <c r="L2821" s="533"/>
      <c r="M2821" s="533"/>
      <c r="N2821" s="532"/>
      <c r="O2821" s="350"/>
      <c r="P2821" s="464"/>
      <c r="Q2821" s="464"/>
      <c r="R2821" s="464"/>
      <c r="S2821" s="464"/>
      <c r="T2821" s="464"/>
      <c r="U2821" s="464"/>
      <c r="V2821" s="464"/>
    </row>
    <row r="2822" spans="1:22">
      <c r="A2822" s="531"/>
      <c r="B2822" s="532"/>
      <c r="C2822" s="350"/>
      <c r="D2822" s="350"/>
      <c r="E2822" s="533"/>
      <c r="F2822" s="533"/>
      <c r="G2822" s="533"/>
      <c r="H2822" s="533"/>
      <c r="I2822" s="533"/>
      <c r="J2822" s="533"/>
      <c r="K2822" s="533"/>
      <c r="L2822" s="533"/>
      <c r="M2822" s="533"/>
      <c r="N2822" s="532"/>
      <c r="O2822" s="350"/>
      <c r="P2822" s="464"/>
      <c r="Q2822" s="464"/>
      <c r="R2822" s="464"/>
      <c r="S2822" s="464"/>
      <c r="T2822" s="464"/>
      <c r="U2822" s="464"/>
      <c r="V2822" s="464"/>
    </row>
    <row r="2823" spans="1:22">
      <c r="A2823" s="531"/>
      <c r="B2823" s="532"/>
      <c r="C2823" s="350"/>
      <c r="D2823" s="350"/>
      <c r="E2823" s="533"/>
      <c r="F2823" s="533"/>
      <c r="G2823" s="533"/>
      <c r="H2823" s="533"/>
      <c r="I2823" s="533"/>
      <c r="J2823" s="533"/>
      <c r="K2823" s="533"/>
      <c r="L2823" s="533"/>
      <c r="M2823" s="533"/>
      <c r="N2823" s="532"/>
      <c r="O2823" s="350"/>
      <c r="P2823" s="464"/>
      <c r="Q2823" s="464"/>
      <c r="R2823" s="464"/>
      <c r="S2823" s="464"/>
      <c r="T2823" s="464"/>
      <c r="U2823" s="464"/>
      <c r="V2823" s="464"/>
    </row>
    <row r="2824" spans="1:22">
      <c r="A2824" s="531"/>
      <c r="B2824" s="532"/>
      <c r="C2824" s="350"/>
      <c r="D2824" s="350"/>
      <c r="E2824" s="533"/>
      <c r="F2824" s="533"/>
      <c r="G2824" s="533"/>
      <c r="H2824" s="533"/>
      <c r="I2824" s="533"/>
      <c r="J2824" s="533"/>
      <c r="K2824" s="533"/>
      <c r="L2824" s="533"/>
      <c r="M2824" s="533"/>
      <c r="N2824" s="532"/>
      <c r="O2824" s="350"/>
      <c r="P2824" s="464"/>
      <c r="Q2824" s="464"/>
      <c r="R2824" s="464"/>
      <c r="S2824" s="464"/>
      <c r="T2824" s="464"/>
      <c r="U2824" s="464"/>
      <c r="V2824" s="464"/>
    </row>
    <row r="2825" spans="1:22">
      <c r="A2825" s="531"/>
      <c r="B2825" s="532"/>
      <c r="C2825" s="350"/>
      <c r="D2825" s="350"/>
      <c r="E2825" s="533"/>
      <c r="F2825" s="533"/>
      <c r="G2825" s="533"/>
      <c r="H2825" s="533"/>
      <c r="I2825" s="533"/>
      <c r="J2825" s="533"/>
      <c r="K2825" s="533"/>
      <c r="L2825" s="533"/>
      <c r="M2825" s="533"/>
      <c r="N2825" s="532"/>
      <c r="O2825" s="350"/>
      <c r="P2825" s="464"/>
      <c r="Q2825" s="464"/>
      <c r="R2825" s="464"/>
      <c r="S2825" s="464"/>
      <c r="T2825" s="464"/>
      <c r="U2825" s="464"/>
      <c r="V2825" s="464"/>
    </row>
    <row r="2826" spans="1:22">
      <c r="A2826" s="531"/>
      <c r="B2826" s="532"/>
      <c r="C2826" s="350"/>
      <c r="D2826" s="350"/>
      <c r="E2826" s="533"/>
      <c r="F2826" s="533"/>
      <c r="G2826" s="533"/>
      <c r="H2826" s="533"/>
      <c r="I2826" s="533"/>
      <c r="J2826" s="533"/>
      <c r="K2826" s="533"/>
      <c r="L2826" s="533"/>
      <c r="M2826" s="533"/>
      <c r="N2826" s="532"/>
      <c r="O2826" s="350"/>
      <c r="P2826" s="464"/>
      <c r="Q2826" s="464"/>
      <c r="R2826" s="464"/>
      <c r="S2826" s="464"/>
      <c r="T2826" s="464"/>
      <c r="U2826" s="464"/>
      <c r="V2826" s="464"/>
    </row>
    <row r="2827" spans="1:22">
      <c r="A2827" s="531"/>
      <c r="B2827" s="532"/>
      <c r="C2827" s="350"/>
      <c r="D2827" s="350"/>
      <c r="E2827" s="533"/>
      <c r="F2827" s="533"/>
      <c r="G2827" s="533"/>
      <c r="H2827" s="533"/>
      <c r="I2827" s="533"/>
      <c r="J2827" s="533"/>
      <c r="K2827" s="533"/>
      <c r="L2827" s="533"/>
      <c r="M2827" s="533"/>
      <c r="N2827" s="532"/>
      <c r="O2827" s="350"/>
      <c r="P2827" s="464"/>
      <c r="Q2827" s="464"/>
      <c r="R2827" s="464"/>
      <c r="S2827" s="464"/>
      <c r="T2827" s="464"/>
      <c r="U2827" s="464"/>
      <c r="V2827" s="464"/>
    </row>
    <row r="2828" spans="1:22">
      <c r="A2828" s="531"/>
      <c r="B2828" s="532"/>
      <c r="C2828" s="350"/>
      <c r="D2828" s="350"/>
      <c r="E2828" s="533"/>
      <c r="F2828" s="533"/>
      <c r="G2828" s="533"/>
      <c r="H2828" s="533"/>
      <c r="I2828" s="533"/>
      <c r="J2828" s="533"/>
      <c r="K2828" s="533"/>
      <c r="L2828" s="533"/>
      <c r="M2828" s="533"/>
      <c r="N2828" s="532"/>
      <c r="O2828" s="350"/>
      <c r="P2828" s="464"/>
      <c r="Q2828" s="464"/>
      <c r="R2828" s="464"/>
      <c r="S2828" s="464"/>
      <c r="T2828" s="464"/>
      <c r="U2828" s="464"/>
      <c r="V2828" s="464"/>
    </row>
    <row r="2829" spans="1:22">
      <c r="A2829" s="531"/>
      <c r="B2829" s="532"/>
      <c r="C2829" s="350"/>
      <c r="D2829" s="350"/>
      <c r="E2829" s="533"/>
      <c r="F2829" s="533"/>
      <c r="G2829" s="533"/>
      <c r="H2829" s="533"/>
      <c r="I2829" s="533"/>
      <c r="J2829" s="533"/>
      <c r="K2829" s="533"/>
      <c r="L2829" s="533"/>
      <c r="M2829" s="533"/>
      <c r="N2829" s="532"/>
      <c r="O2829" s="350"/>
      <c r="P2829" s="464"/>
      <c r="Q2829" s="464"/>
      <c r="R2829" s="464"/>
      <c r="S2829" s="464"/>
      <c r="T2829" s="464"/>
      <c r="U2829" s="464"/>
      <c r="V2829" s="464"/>
    </row>
    <row r="2830" spans="1:22">
      <c r="A2830" s="531"/>
      <c r="B2830" s="532"/>
      <c r="C2830" s="350"/>
      <c r="D2830" s="350"/>
      <c r="E2830" s="533"/>
      <c r="F2830" s="533"/>
      <c r="G2830" s="533"/>
      <c r="H2830" s="533"/>
      <c r="I2830" s="533"/>
      <c r="J2830" s="533"/>
      <c r="K2830" s="533"/>
      <c r="L2830" s="533"/>
      <c r="M2830" s="533"/>
      <c r="N2830" s="532"/>
      <c r="O2830" s="350"/>
      <c r="P2830" s="464"/>
      <c r="Q2830" s="464"/>
      <c r="R2830" s="464"/>
      <c r="S2830" s="464"/>
      <c r="T2830" s="464"/>
      <c r="U2830" s="464"/>
      <c r="V2830" s="464"/>
    </row>
    <row r="2831" spans="1:22">
      <c r="A2831" s="531"/>
      <c r="B2831" s="532"/>
      <c r="C2831" s="350"/>
      <c r="D2831" s="350"/>
      <c r="E2831" s="533"/>
      <c r="F2831" s="533"/>
      <c r="G2831" s="533"/>
      <c r="H2831" s="533"/>
      <c r="I2831" s="533"/>
      <c r="J2831" s="533"/>
      <c r="K2831" s="533"/>
      <c r="L2831" s="533"/>
      <c r="M2831" s="533"/>
      <c r="N2831" s="532"/>
      <c r="O2831" s="350"/>
      <c r="P2831" s="464"/>
      <c r="Q2831" s="464"/>
      <c r="R2831" s="464"/>
      <c r="S2831" s="464"/>
      <c r="T2831" s="464"/>
      <c r="U2831" s="464"/>
      <c r="V2831" s="464"/>
    </row>
    <row r="2832" spans="1:22">
      <c r="A2832" s="531"/>
      <c r="B2832" s="532"/>
      <c r="C2832" s="350"/>
      <c r="D2832" s="350"/>
      <c r="E2832" s="533"/>
      <c r="F2832" s="533"/>
      <c r="G2832" s="533"/>
      <c r="H2832" s="533"/>
      <c r="I2832" s="533"/>
      <c r="J2832" s="533"/>
      <c r="K2832" s="533"/>
      <c r="L2832" s="533"/>
      <c r="M2832" s="533"/>
      <c r="N2832" s="532"/>
      <c r="O2832" s="350"/>
      <c r="P2832" s="464"/>
      <c r="Q2832" s="464"/>
      <c r="R2832" s="464"/>
      <c r="S2832" s="464"/>
      <c r="T2832" s="464"/>
      <c r="U2832" s="464"/>
      <c r="V2832" s="464"/>
    </row>
    <row r="2833" spans="1:22">
      <c r="A2833" s="531"/>
      <c r="B2833" s="532"/>
      <c r="C2833" s="350"/>
      <c r="D2833" s="350"/>
      <c r="E2833" s="533"/>
      <c r="F2833" s="533"/>
      <c r="G2833" s="533"/>
      <c r="H2833" s="533"/>
      <c r="I2833" s="533"/>
      <c r="J2833" s="533"/>
      <c r="K2833" s="533"/>
      <c r="L2833" s="533"/>
      <c r="M2833" s="533"/>
      <c r="N2833" s="532"/>
      <c r="O2833" s="350"/>
      <c r="P2833" s="464"/>
      <c r="Q2833" s="464"/>
      <c r="R2833" s="464"/>
      <c r="S2833" s="464"/>
      <c r="T2833" s="464"/>
      <c r="U2833" s="464"/>
      <c r="V2833" s="464"/>
    </row>
    <row r="2834" spans="1:22">
      <c r="A2834" s="531"/>
      <c r="B2834" s="532"/>
      <c r="C2834" s="350"/>
      <c r="D2834" s="350"/>
      <c r="E2834" s="533"/>
      <c r="F2834" s="533"/>
      <c r="G2834" s="533"/>
      <c r="H2834" s="533"/>
      <c r="I2834" s="533"/>
      <c r="J2834" s="533"/>
      <c r="K2834" s="533"/>
      <c r="L2834" s="533"/>
      <c r="M2834" s="533"/>
      <c r="N2834" s="532"/>
      <c r="O2834" s="350"/>
      <c r="P2834" s="464"/>
      <c r="Q2834" s="464"/>
      <c r="R2834" s="464"/>
      <c r="S2834" s="464"/>
      <c r="T2834" s="464"/>
      <c r="U2834" s="464"/>
      <c r="V2834" s="464"/>
    </row>
    <row r="2835" spans="1:22">
      <c r="A2835" s="531"/>
      <c r="B2835" s="532"/>
      <c r="C2835" s="350"/>
      <c r="D2835" s="350"/>
      <c r="E2835" s="533"/>
      <c r="F2835" s="533"/>
      <c r="G2835" s="533"/>
      <c r="H2835" s="533"/>
      <c r="I2835" s="533"/>
      <c r="J2835" s="533"/>
      <c r="K2835" s="533"/>
      <c r="L2835" s="533"/>
      <c r="M2835" s="533"/>
      <c r="N2835" s="532"/>
      <c r="O2835" s="350"/>
      <c r="P2835" s="464"/>
      <c r="Q2835" s="464"/>
      <c r="R2835" s="464"/>
      <c r="S2835" s="464"/>
      <c r="T2835" s="464"/>
      <c r="U2835" s="464"/>
      <c r="V2835" s="464"/>
    </row>
    <row r="2836" spans="1:22">
      <c r="A2836" s="531"/>
      <c r="B2836" s="532"/>
      <c r="C2836" s="350"/>
      <c r="D2836" s="350"/>
      <c r="E2836" s="533"/>
      <c r="F2836" s="533"/>
      <c r="G2836" s="533"/>
      <c r="H2836" s="533"/>
      <c r="I2836" s="533"/>
      <c r="J2836" s="533"/>
      <c r="K2836" s="533"/>
      <c r="L2836" s="533"/>
      <c r="M2836" s="533"/>
      <c r="N2836" s="532"/>
      <c r="O2836" s="350"/>
      <c r="P2836" s="464"/>
      <c r="Q2836" s="464"/>
      <c r="R2836" s="464"/>
      <c r="S2836" s="464"/>
      <c r="T2836" s="464"/>
      <c r="U2836" s="464"/>
      <c r="V2836" s="464"/>
    </row>
    <row r="2837" spans="1:22">
      <c r="A2837" s="531"/>
      <c r="B2837" s="532"/>
      <c r="C2837" s="350"/>
      <c r="D2837" s="350"/>
      <c r="E2837" s="533"/>
      <c r="F2837" s="533"/>
      <c r="G2837" s="533"/>
      <c r="H2837" s="533"/>
      <c r="I2837" s="533"/>
      <c r="J2837" s="533"/>
      <c r="K2837" s="533"/>
      <c r="L2837" s="533"/>
      <c r="M2837" s="533"/>
      <c r="N2837" s="532"/>
      <c r="O2837" s="350"/>
      <c r="P2837" s="464"/>
      <c r="Q2837" s="464"/>
      <c r="R2837" s="464"/>
      <c r="S2837" s="464"/>
      <c r="T2837" s="464"/>
      <c r="U2837" s="464"/>
      <c r="V2837" s="464"/>
    </row>
    <row r="2838" spans="1:22">
      <c r="A2838" s="531"/>
      <c r="B2838" s="532"/>
      <c r="C2838" s="350"/>
      <c r="D2838" s="350"/>
      <c r="E2838" s="533"/>
      <c r="F2838" s="533"/>
      <c r="G2838" s="533"/>
      <c r="H2838" s="533"/>
      <c r="I2838" s="533"/>
      <c r="J2838" s="533"/>
      <c r="K2838" s="533"/>
      <c r="L2838" s="533"/>
      <c r="M2838" s="533"/>
      <c r="N2838" s="532"/>
      <c r="O2838" s="350"/>
      <c r="P2838" s="464"/>
      <c r="Q2838" s="464"/>
      <c r="R2838" s="464"/>
      <c r="S2838" s="464"/>
      <c r="T2838" s="464"/>
      <c r="U2838" s="464"/>
      <c r="V2838" s="464"/>
    </row>
    <row r="2839" spans="1:22">
      <c r="A2839" s="531"/>
      <c r="B2839" s="532"/>
      <c r="C2839" s="350"/>
      <c r="D2839" s="350"/>
      <c r="E2839" s="533"/>
      <c r="F2839" s="533"/>
      <c r="G2839" s="533"/>
      <c r="H2839" s="533"/>
      <c r="I2839" s="533"/>
      <c r="J2839" s="533"/>
      <c r="K2839" s="533"/>
      <c r="L2839" s="533"/>
      <c r="M2839" s="533"/>
      <c r="N2839" s="532"/>
      <c r="O2839" s="350"/>
      <c r="P2839" s="464"/>
      <c r="Q2839" s="464"/>
      <c r="R2839" s="464"/>
      <c r="S2839" s="464"/>
      <c r="T2839" s="464"/>
      <c r="U2839" s="464"/>
      <c r="V2839" s="464"/>
    </row>
    <row r="2840" spans="1:22">
      <c r="A2840" s="531"/>
      <c r="B2840" s="532"/>
      <c r="C2840" s="350"/>
      <c r="D2840" s="350"/>
      <c r="E2840" s="533"/>
      <c r="F2840" s="533"/>
      <c r="G2840" s="533"/>
      <c r="H2840" s="533"/>
      <c r="I2840" s="533"/>
      <c r="J2840" s="533"/>
      <c r="K2840" s="533"/>
      <c r="L2840" s="533"/>
      <c r="M2840" s="533"/>
      <c r="N2840" s="532"/>
      <c r="O2840" s="350"/>
      <c r="P2840" s="464"/>
      <c r="Q2840" s="464"/>
      <c r="R2840" s="464"/>
      <c r="S2840" s="464"/>
      <c r="T2840" s="464"/>
      <c r="U2840" s="464"/>
      <c r="V2840" s="464"/>
    </row>
    <row r="2841" spans="1:22">
      <c r="A2841" s="531"/>
      <c r="B2841" s="532"/>
      <c r="C2841" s="350"/>
      <c r="D2841" s="350"/>
      <c r="E2841" s="533"/>
      <c r="F2841" s="533"/>
      <c r="G2841" s="533"/>
      <c r="H2841" s="533"/>
      <c r="I2841" s="533"/>
      <c r="J2841" s="533"/>
      <c r="K2841" s="533"/>
      <c r="L2841" s="533"/>
      <c r="M2841" s="533"/>
      <c r="N2841" s="532"/>
      <c r="O2841" s="350"/>
      <c r="P2841" s="464"/>
      <c r="Q2841" s="464"/>
      <c r="R2841" s="464"/>
      <c r="S2841" s="464"/>
      <c r="T2841" s="464"/>
      <c r="U2841" s="464"/>
      <c r="V2841" s="464"/>
    </row>
    <row r="2842" spans="1:22">
      <c r="A2842" s="531"/>
      <c r="B2842" s="532"/>
      <c r="C2842" s="350"/>
      <c r="D2842" s="350"/>
      <c r="E2842" s="533"/>
      <c r="F2842" s="533"/>
      <c r="G2842" s="533"/>
      <c r="H2842" s="533"/>
      <c r="I2842" s="533"/>
      <c r="J2842" s="533"/>
      <c r="K2842" s="533"/>
      <c r="L2842" s="533"/>
      <c r="M2842" s="533"/>
      <c r="N2842" s="532"/>
      <c r="O2842" s="350"/>
      <c r="P2842" s="464"/>
      <c r="Q2842" s="464"/>
      <c r="R2842" s="464"/>
      <c r="S2842" s="464"/>
      <c r="T2842" s="464"/>
      <c r="U2842" s="464"/>
      <c r="V2842" s="464"/>
    </row>
    <row r="2843" spans="1:22">
      <c r="A2843" s="531"/>
      <c r="B2843" s="532"/>
      <c r="C2843" s="350"/>
      <c r="D2843" s="350"/>
      <c r="E2843" s="533"/>
      <c r="F2843" s="533"/>
      <c r="G2843" s="533"/>
      <c r="H2843" s="533"/>
      <c r="I2843" s="533"/>
      <c r="J2843" s="533"/>
      <c r="K2843" s="533"/>
      <c r="L2843" s="533"/>
      <c r="M2843" s="533"/>
      <c r="N2843" s="532"/>
      <c r="O2843" s="350"/>
      <c r="P2843" s="464"/>
      <c r="Q2843" s="464"/>
      <c r="R2843" s="464"/>
      <c r="S2843" s="464"/>
      <c r="T2843" s="464"/>
      <c r="U2843" s="464"/>
      <c r="V2843" s="464"/>
    </row>
    <row r="2844" spans="1:22">
      <c r="A2844" s="531"/>
      <c r="B2844" s="532"/>
      <c r="C2844" s="350"/>
      <c r="D2844" s="350"/>
      <c r="E2844" s="533"/>
      <c r="F2844" s="533"/>
      <c r="G2844" s="533"/>
      <c r="H2844" s="533"/>
      <c r="I2844" s="533"/>
      <c r="J2844" s="533"/>
      <c r="K2844" s="533"/>
      <c r="L2844" s="533"/>
      <c r="M2844" s="533"/>
      <c r="N2844" s="532"/>
      <c r="O2844" s="350"/>
      <c r="P2844" s="464"/>
      <c r="Q2844" s="464"/>
      <c r="R2844" s="464"/>
      <c r="S2844" s="464"/>
      <c r="T2844" s="464"/>
      <c r="U2844" s="464"/>
      <c r="V2844" s="464"/>
    </row>
    <row r="2845" spans="1:22">
      <c r="A2845" s="531"/>
      <c r="B2845" s="532"/>
      <c r="C2845" s="350"/>
      <c r="D2845" s="350"/>
      <c r="E2845" s="533"/>
      <c r="F2845" s="533"/>
      <c r="G2845" s="533"/>
      <c r="H2845" s="533"/>
      <c r="I2845" s="533"/>
      <c r="J2845" s="533"/>
      <c r="K2845" s="533"/>
      <c r="L2845" s="533"/>
      <c r="M2845" s="533"/>
      <c r="N2845" s="532"/>
      <c r="O2845" s="350"/>
      <c r="P2845" s="464"/>
      <c r="Q2845" s="464"/>
      <c r="R2845" s="464"/>
      <c r="S2845" s="464"/>
      <c r="T2845" s="464"/>
      <c r="U2845" s="464"/>
      <c r="V2845" s="464"/>
    </row>
    <row r="2846" spans="1:22">
      <c r="A2846" s="531"/>
      <c r="B2846" s="532"/>
      <c r="C2846" s="350"/>
      <c r="D2846" s="350"/>
      <c r="E2846" s="533"/>
      <c r="F2846" s="533"/>
      <c r="G2846" s="533"/>
      <c r="H2846" s="533"/>
      <c r="I2846" s="533"/>
      <c r="J2846" s="533"/>
      <c r="K2846" s="533"/>
      <c r="L2846" s="533"/>
      <c r="M2846" s="533"/>
      <c r="N2846" s="532"/>
      <c r="O2846" s="350"/>
      <c r="P2846" s="464"/>
      <c r="Q2846" s="464"/>
      <c r="R2846" s="464"/>
      <c r="S2846" s="464"/>
      <c r="T2846" s="464"/>
      <c r="U2846" s="464"/>
      <c r="V2846" s="464"/>
    </row>
    <row r="2847" spans="1:22">
      <c r="A2847" s="531"/>
      <c r="B2847" s="532"/>
      <c r="C2847" s="350"/>
      <c r="D2847" s="350"/>
      <c r="E2847" s="533"/>
      <c r="F2847" s="533"/>
      <c r="G2847" s="533"/>
      <c r="H2847" s="533"/>
      <c r="I2847" s="533"/>
      <c r="J2847" s="533"/>
      <c r="K2847" s="533"/>
      <c r="L2847" s="533"/>
      <c r="M2847" s="533"/>
      <c r="N2847" s="532"/>
      <c r="O2847" s="350"/>
      <c r="P2847" s="464"/>
      <c r="Q2847" s="464"/>
      <c r="R2847" s="464"/>
      <c r="S2847" s="464"/>
      <c r="T2847" s="464"/>
      <c r="U2847" s="464"/>
      <c r="V2847" s="464"/>
    </row>
    <row r="2848" spans="1:22">
      <c r="A2848" s="531"/>
      <c r="B2848" s="532"/>
      <c r="C2848" s="350"/>
      <c r="D2848" s="350"/>
      <c r="E2848" s="533"/>
      <c r="F2848" s="533"/>
      <c r="G2848" s="533"/>
      <c r="H2848" s="533"/>
      <c r="I2848" s="533"/>
      <c r="J2848" s="533"/>
      <c r="K2848" s="533"/>
      <c r="L2848" s="533"/>
      <c r="M2848" s="533"/>
      <c r="N2848" s="532"/>
      <c r="O2848" s="350"/>
      <c r="P2848" s="464"/>
      <c r="Q2848" s="464"/>
      <c r="R2848" s="464"/>
      <c r="S2848" s="464"/>
      <c r="T2848" s="464"/>
      <c r="U2848" s="464"/>
      <c r="V2848" s="464"/>
    </row>
    <row r="2849" spans="1:22">
      <c r="A2849" s="531"/>
      <c r="B2849" s="532"/>
      <c r="C2849" s="350"/>
      <c r="D2849" s="350"/>
      <c r="E2849" s="533"/>
      <c r="F2849" s="533"/>
      <c r="G2849" s="533"/>
      <c r="H2849" s="533"/>
      <c r="I2849" s="533"/>
      <c r="J2849" s="533"/>
      <c r="K2849" s="533"/>
      <c r="L2849" s="533"/>
      <c r="M2849" s="533"/>
      <c r="N2849" s="532"/>
      <c r="O2849" s="350"/>
      <c r="P2849" s="464"/>
      <c r="Q2849" s="464"/>
      <c r="R2849" s="464"/>
      <c r="S2849" s="464"/>
      <c r="T2849" s="464"/>
      <c r="U2849" s="464"/>
      <c r="V2849" s="464"/>
    </row>
    <row r="2850" spans="1:22">
      <c r="A2850" s="531"/>
      <c r="B2850" s="532"/>
      <c r="C2850" s="350"/>
      <c r="D2850" s="350"/>
      <c r="E2850" s="533"/>
      <c r="F2850" s="533"/>
      <c r="G2850" s="533"/>
      <c r="H2850" s="533"/>
      <c r="I2850" s="533"/>
      <c r="J2850" s="533"/>
      <c r="K2850" s="533"/>
      <c r="L2850" s="533"/>
      <c r="M2850" s="533"/>
      <c r="N2850" s="532"/>
      <c r="O2850" s="350"/>
      <c r="P2850" s="464"/>
      <c r="Q2850" s="464"/>
      <c r="R2850" s="464"/>
      <c r="S2850" s="464"/>
      <c r="T2850" s="464"/>
      <c r="U2850" s="464"/>
      <c r="V2850" s="464"/>
    </row>
    <row r="2851" spans="1:22">
      <c r="A2851" s="531"/>
      <c r="B2851" s="532"/>
      <c r="C2851" s="350"/>
      <c r="D2851" s="350"/>
      <c r="E2851" s="533"/>
      <c r="F2851" s="533"/>
      <c r="G2851" s="533"/>
      <c r="H2851" s="533"/>
      <c r="I2851" s="533"/>
      <c r="J2851" s="533"/>
      <c r="K2851" s="533"/>
      <c r="L2851" s="533"/>
      <c r="M2851" s="533"/>
      <c r="N2851" s="532"/>
      <c r="O2851" s="350"/>
      <c r="P2851" s="464"/>
      <c r="Q2851" s="464"/>
      <c r="R2851" s="464"/>
      <c r="S2851" s="464"/>
      <c r="T2851" s="464"/>
      <c r="U2851" s="464"/>
      <c r="V2851" s="464"/>
    </row>
    <row r="2852" spans="1:22">
      <c r="A2852" s="531"/>
      <c r="B2852" s="532"/>
      <c r="C2852" s="350"/>
      <c r="D2852" s="350"/>
      <c r="E2852" s="533"/>
      <c r="F2852" s="533"/>
      <c r="G2852" s="533"/>
      <c r="H2852" s="533"/>
      <c r="I2852" s="533"/>
      <c r="J2852" s="533"/>
      <c r="K2852" s="533"/>
      <c r="L2852" s="533"/>
      <c r="M2852" s="533"/>
      <c r="N2852" s="532"/>
      <c r="O2852" s="350"/>
      <c r="P2852" s="464"/>
      <c r="Q2852" s="464"/>
      <c r="R2852" s="464"/>
      <c r="S2852" s="464"/>
      <c r="T2852" s="464"/>
      <c r="U2852" s="464"/>
      <c r="V2852" s="464"/>
    </row>
    <row r="2853" spans="1:22">
      <c r="A2853" s="531"/>
      <c r="B2853" s="532"/>
      <c r="C2853" s="350"/>
      <c r="D2853" s="350"/>
      <c r="E2853" s="533"/>
      <c r="F2853" s="533"/>
      <c r="G2853" s="533"/>
      <c r="H2853" s="533"/>
      <c r="I2853" s="533"/>
      <c r="J2853" s="533"/>
      <c r="K2853" s="533"/>
      <c r="L2853" s="533"/>
      <c r="M2853" s="533"/>
      <c r="N2853" s="532"/>
      <c r="O2853" s="350"/>
      <c r="P2853" s="464"/>
      <c r="Q2853" s="464"/>
      <c r="R2853" s="464"/>
      <c r="S2853" s="464"/>
      <c r="T2853" s="464"/>
      <c r="U2853" s="464"/>
      <c r="V2853" s="464"/>
    </row>
    <row r="2854" spans="1:22">
      <c r="A2854" s="531"/>
      <c r="B2854" s="532"/>
      <c r="C2854" s="350"/>
      <c r="D2854" s="350"/>
      <c r="E2854" s="533"/>
      <c r="F2854" s="533"/>
      <c r="G2854" s="533"/>
      <c r="H2854" s="533"/>
      <c r="I2854" s="533"/>
      <c r="J2854" s="533"/>
      <c r="K2854" s="533"/>
      <c r="L2854" s="533"/>
      <c r="M2854" s="533"/>
      <c r="N2854" s="532"/>
      <c r="O2854" s="350"/>
      <c r="P2854" s="464"/>
      <c r="Q2854" s="464"/>
      <c r="R2854" s="464"/>
      <c r="S2854" s="464"/>
      <c r="T2854" s="464"/>
      <c r="U2854" s="464"/>
      <c r="V2854" s="464"/>
    </row>
    <row r="2855" spans="1:22">
      <c r="A2855" s="531"/>
      <c r="B2855" s="532"/>
      <c r="C2855" s="350"/>
      <c r="D2855" s="350"/>
      <c r="E2855" s="533"/>
      <c r="F2855" s="533"/>
      <c r="G2855" s="533"/>
      <c r="H2855" s="533"/>
      <c r="I2855" s="533"/>
      <c r="J2855" s="533"/>
      <c r="K2855" s="533"/>
      <c r="L2855" s="533"/>
      <c r="M2855" s="533"/>
      <c r="N2855" s="532"/>
      <c r="O2855" s="350"/>
      <c r="P2855" s="464"/>
      <c r="Q2855" s="464"/>
      <c r="R2855" s="464"/>
      <c r="S2855" s="464"/>
      <c r="T2855" s="464"/>
      <c r="U2855" s="464"/>
      <c r="V2855" s="464"/>
    </row>
    <row r="2856" spans="1:22">
      <c r="A2856" s="531"/>
      <c r="B2856" s="532"/>
      <c r="C2856" s="350"/>
      <c r="D2856" s="350"/>
      <c r="E2856" s="533"/>
      <c r="F2856" s="533"/>
      <c r="G2856" s="533"/>
      <c r="H2856" s="533"/>
      <c r="I2856" s="533"/>
      <c r="J2856" s="533"/>
      <c r="K2856" s="533"/>
      <c r="L2856" s="533"/>
      <c r="M2856" s="533"/>
      <c r="N2856" s="532"/>
      <c r="O2856" s="350"/>
      <c r="P2856" s="464"/>
      <c r="Q2856" s="464"/>
      <c r="R2856" s="464"/>
      <c r="S2856" s="464"/>
      <c r="T2856" s="464"/>
      <c r="U2856" s="464"/>
      <c r="V2856" s="464"/>
    </row>
    <row r="2857" spans="1:22">
      <c r="A2857" s="531"/>
      <c r="B2857" s="532"/>
      <c r="C2857" s="350"/>
      <c r="D2857" s="350"/>
      <c r="E2857" s="533"/>
      <c r="F2857" s="533"/>
      <c r="G2857" s="533"/>
      <c r="H2857" s="533"/>
      <c r="I2857" s="533"/>
      <c r="J2857" s="533"/>
      <c r="K2857" s="533"/>
      <c r="L2857" s="533"/>
      <c r="M2857" s="533"/>
      <c r="N2857" s="532"/>
      <c r="O2857" s="350"/>
      <c r="P2857" s="464"/>
      <c r="Q2857" s="464"/>
      <c r="R2857" s="464"/>
      <c r="S2857" s="464"/>
      <c r="T2857" s="464"/>
      <c r="U2857" s="464"/>
      <c r="V2857" s="464"/>
    </row>
    <row r="2858" spans="1:22">
      <c r="A2858" s="531"/>
      <c r="B2858" s="532"/>
      <c r="C2858" s="350"/>
      <c r="D2858" s="350"/>
      <c r="E2858" s="533"/>
      <c r="F2858" s="533"/>
      <c r="G2858" s="533"/>
      <c r="H2858" s="533"/>
      <c r="I2858" s="533"/>
      <c r="J2858" s="533"/>
      <c r="K2858" s="533"/>
      <c r="L2858" s="533"/>
      <c r="M2858" s="533"/>
      <c r="N2858" s="532"/>
      <c r="O2858" s="350"/>
      <c r="P2858" s="464"/>
      <c r="Q2858" s="464"/>
      <c r="R2858" s="464"/>
      <c r="S2858" s="464"/>
      <c r="T2858" s="464"/>
      <c r="U2858" s="464"/>
      <c r="V2858" s="464"/>
    </row>
    <row r="2859" spans="1:22">
      <c r="A2859" s="531"/>
      <c r="B2859" s="532"/>
      <c r="C2859" s="350"/>
      <c r="D2859" s="350"/>
      <c r="E2859" s="533"/>
      <c r="F2859" s="533"/>
      <c r="G2859" s="533"/>
      <c r="H2859" s="533"/>
      <c r="I2859" s="533"/>
      <c r="J2859" s="533"/>
      <c r="K2859" s="533"/>
      <c r="L2859" s="533"/>
      <c r="M2859" s="533"/>
      <c r="N2859" s="532"/>
      <c r="O2859" s="350"/>
      <c r="P2859" s="464"/>
      <c r="Q2859" s="464"/>
      <c r="R2859" s="464"/>
      <c r="S2859" s="464"/>
      <c r="T2859" s="464"/>
      <c r="U2859" s="464"/>
      <c r="V2859" s="464"/>
    </row>
    <row r="2860" spans="1:22">
      <c r="A2860" s="531"/>
      <c r="B2860" s="532"/>
      <c r="C2860" s="350"/>
      <c r="D2860" s="350"/>
      <c r="E2860" s="533"/>
      <c r="F2860" s="533"/>
      <c r="G2860" s="533"/>
      <c r="H2860" s="533"/>
      <c r="I2860" s="533"/>
      <c r="J2860" s="533"/>
      <c r="K2860" s="533"/>
      <c r="L2860" s="533"/>
      <c r="M2860" s="533"/>
      <c r="N2860" s="532"/>
      <c r="O2860" s="350"/>
      <c r="P2860" s="464"/>
      <c r="Q2860" s="464"/>
      <c r="R2860" s="464"/>
      <c r="S2860" s="464"/>
      <c r="T2860" s="464"/>
      <c r="U2860" s="464"/>
      <c r="V2860" s="464"/>
    </row>
    <row r="2861" spans="1:22">
      <c r="A2861" s="531"/>
      <c r="B2861" s="532"/>
      <c r="C2861" s="350"/>
      <c r="D2861" s="350"/>
      <c r="E2861" s="533"/>
      <c r="F2861" s="533"/>
      <c r="G2861" s="533"/>
      <c r="H2861" s="533"/>
      <c r="I2861" s="533"/>
      <c r="J2861" s="533"/>
      <c r="K2861" s="533"/>
      <c r="L2861" s="533"/>
      <c r="M2861" s="533"/>
      <c r="N2861" s="532"/>
      <c r="O2861" s="350"/>
      <c r="P2861" s="464"/>
      <c r="Q2861" s="464"/>
      <c r="R2861" s="464"/>
      <c r="S2861" s="464"/>
      <c r="T2861" s="464"/>
      <c r="U2861" s="464"/>
      <c r="V2861" s="464"/>
    </row>
    <row r="2862" spans="1:22">
      <c r="A2862" s="531"/>
      <c r="B2862" s="532"/>
      <c r="C2862" s="350"/>
      <c r="D2862" s="350"/>
      <c r="E2862" s="533"/>
      <c r="F2862" s="533"/>
      <c r="G2862" s="533"/>
      <c r="H2862" s="533"/>
      <c r="I2862" s="533"/>
      <c r="J2862" s="533"/>
      <c r="K2862" s="533"/>
      <c r="L2862" s="533"/>
      <c r="M2862" s="533"/>
      <c r="N2862" s="532"/>
      <c r="O2862" s="350"/>
      <c r="P2862" s="464"/>
      <c r="Q2862" s="464"/>
      <c r="R2862" s="464"/>
      <c r="S2862" s="464"/>
      <c r="T2862" s="464"/>
      <c r="U2862" s="464"/>
      <c r="V2862" s="464"/>
    </row>
    <row r="2863" spans="1:22">
      <c r="A2863" s="531"/>
      <c r="B2863" s="532"/>
      <c r="C2863" s="350"/>
      <c r="D2863" s="350"/>
      <c r="E2863" s="533"/>
      <c r="F2863" s="533"/>
      <c r="G2863" s="533"/>
      <c r="H2863" s="533"/>
      <c r="I2863" s="533"/>
      <c r="J2863" s="533"/>
      <c r="K2863" s="533"/>
      <c r="L2863" s="533"/>
      <c r="M2863" s="533"/>
      <c r="N2863" s="532"/>
      <c r="O2863" s="350"/>
      <c r="P2863" s="464"/>
      <c r="Q2863" s="464"/>
      <c r="R2863" s="464"/>
      <c r="S2863" s="464"/>
      <c r="T2863" s="464"/>
      <c r="U2863" s="464"/>
      <c r="V2863" s="464"/>
    </row>
    <row r="2864" spans="1:22">
      <c r="A2864" s="531"/>
      <c r="B2864" s="532"/>
      <c r="C2864" s="350"/>
      <c r="D2864" s="350"/>
      <c r="E2864" s="533"/>
      <c r="F2864" s="533"/>
      <c r="G2864" s="533"/>
      <c r="H2864" s="533"/>
      <c r="I2864" s="533"/>
      <c r="J2864" s="533"/>
      <c r="K2864" s="533"/>
      <c r="L2864" s="533"/>
      <c r="M2864" s="533"/>
      <c r="N2864" s="532"/>
      <c r="O2864" s="350"/>
      <c r="P2864" s="464"/>
      <c r="Q2864" s="464"/>
      <c r="R2864" s="464"/>
      <c r="S2864" s="464"/>
      <c r="T2864" s="464"/>
      <c r="U2864" s="464"/>
      <c r="V2864" s="464"/>
    </row>
    <row r="2865" spans="1:22">
      <c r="A2865" s="531"/>
      <c r="B2865" s="532"/>
      <c r="C2865" s="350"/>
      <c r="D2865" s="350"/>
      <c r="E2865" s="533"/>
      <c r="F2865" s="533"/>
      <c r="G2865" s="533"/>
      <c r="H2865" s="533"/>
      <c r="I2865" s="533"/>
      <c r="J2865" s="533"/>
      <c r="K2865" s="533"/>
      <c r="L2865" s="533"/>
      <c r="M2865" s="533"/>
      <c r="N2865" s="532"/>
      <c r="O2865" s="350"/>
      <c r="P2865" s="464"/>
      <c r="Q2865" s="464"/>
      <c r="R2865" s="464"/>
      <c r="S2865" s="464"/>
      <c r="T2865" s="464"/>
      <c r="U2865" s="464"/>
      <c r="V2865" s="464"/>
    </row>
    <row r="2866" spans="1:22">
      <c r="A2866" s="531"/>
      <c r="B2866" s="532"/>
      <c r="C2866" s="350"/>
      <c r="D2866" s="350"/>
      <c r="E2866" s="533"/>
      <c r="F2866" s="533"/>
      <c r="G2866" s="533"/>
      <c r="H2866" s="533"/>
      <c r="I2866" s="533"/>
      <c r="J2866" s="533"/>
      <c r="K2866" s="533"/>
      <c r="L2866" s="533"/>
      <c r="M2866" s="533"/>
      <c r="N2866" s="532"/>
      <c r="O2866" s="350"/>
      <c r="P2866" s="464"/>
      <c r="Q2866" s="464"/>
      <c r="R2866" s="464"/>
      <c r="S2866" s="464"/>
      <c r="T2866" s="464"/>
      <c r="U2866" s="464"/>
      <c r="V2866" s="464"/>
    </row>
    <row r="2867" spans="1:22">
      <c r="A2867" s="531"/>
      <c r="B2867" s="532"/>
      <c r="C2867" s="350"/>
      <c r="D2867" s="350"/>
      <c r="E2867" s="533"/>
      <c r="F2867" s="533"/>
      <c r="G2867" s="533"/>
      <c r="H2867" s="533"/>
      <c r="I2867" s="533"/>
      <c r="J2867" s="533"/>
      <c r="K2867" s="533"/>
      <c r="L2867" s="533"/>
      <c r="M2867" s="533"/>
      <c r="N2867" s="532"/>
      <c r="O2867" s="350"/>
      <c r="P2867" s="464"/>
      <c r="Q2867" s="464"/>
      <c r="R2867" s="464"/>
      <c r="S2867" s="464"/>
      <c r="T2867" s="464"/>
      <c r="U2867" s="464"/>
      <c r="V2867" s="464"/>
    </row>
    <row r="2868" spans="1:22">
      <c r="A2868" s="531"/>
      <c r="B2868" s="532"/>
      <c r="C2868" s="350"/>
      <c r="D2868" s="350"/>
      <c r="E2868" s="533"/>
      <c r="F2868" s="533"/>
      <c r="G2868" s="533"/>
      <c r="H2868" s="533"/>
      <c r="I2868" s="533"/>
      <c r="J2868" s="533"/>
      <c r="K2868" s="533"/>
      <c r="L2868" s="533"/>
      <c r="M2868" s="533"/>
      <c r="N2868" s="532"/>
      <c r="O2868" s="350"/>
      <c r="P2868" s="464"/>
      <c r="Q2868" s="464"/>
      <c r="R2868" s="464"/>
      <c r="S2868" s="464"/>
      <c r="T2868" s="464"/>
      <c r="U2868" s="464"/>
      <c r="V2868" s="464"/>
    </row>
    <row r="2869" spans="1:22">
      <c r="A2869" s="531"/>
      <c r="B2869" s="532"/>
      <c r="C2869" s="350"/>
      <c r="D2869" s="350"/>
      <c r="E2869" s="533"/>
      <c r="F2869" s="533"/>
      <c r="G2869" s="533"/>
      <c r="H2869" s="533"/>
      <c r="I2869" s="533"/>
      <c r="J2869" s="533"/>
      <c r="K2869" s="533"/>
      <c r="L2869" s="533"/>
      <c r="M2869" s="533"/>
      <c r="N2869" s="532"/>
      <c r="O2869" s="350"/>
      <c r="P2869" s="464"/>
      <c r="Q2869" s="464"/>
      <c r="R2869" s="464"/>
      <c r="S2869" s="464"/>
      <c r="T2869" s="464"/>
      <c r="U2869" s="464"/>
      <c r="V2869" s="464"/>
    </row>
    <row r="2870" spans="1:22">
      <c r="A2870" s="531"/>
      <c r="B2870" s="532"/>
      <c r="C2870" s="350"/>
      <c r="D2870" s="350"/>
      <c r="E2870" s="533"/>
      <c r="F2870" s="533"/>
      <c r="G2870" s="533"/>
      <c r="H2870" s="533"/>
      <c r="I2870" s="533"/>
      <c r="J2870" s="533"/>
      <c r="K2870" s="533"/>
      <c r="L2870" s="533"/>
      <c r="M2870" s="533"/>
      <c r="N2870" s="532"/>
      <c r="O2870" s="350"/>
      <c r="P2870" s="464"/>
      <c r="Q2870" s="464"/>
      <c r="R2870" s="464"/>
      <c r="S2870" s="464"/>
      <c r="T2870" s="464"/>
      <c r="U2870" s="464"/>
      <c r="V2870" s="464"/>
    </row>
    <row r="2871" spans="1:22">
      <c r="A2871" s="531"/>
      <c r="B2871" s="532"/>
      <c r="C2871" s="350"/>
      <c r="D2871" s="350"/>
      <c r="E2871" s="533"/>
      <c r="F2871" s="533"/>
      <c r="G2871" s="533"/>
      <c r="H2871" s="533"/>
      <c r="I2871" s="533"/>
      <c r="J2871" s="533"/>
      <c r="K2871" s="533"/>
      <c r="L2871" s="533"/>
      <c r="M2871" s="533"/>
      <c r="N2871" s="532"/>
      <c r="O2871" s="350"/>
      <c r="P2871" s="464"/>
      <c r="Q2871" s="464"/>
      <c r="R2871" s="464"/>
      <c r="S2871" s="464"/>
      <c r="T2871" s="464"/>
      <c r="U2871" s="464"/>
      <c r="V2871" s="464"/>
    </row>
    <row r="2872" spans="1:22">
      <c r="A2872" s="531"/>
      <c r="B2872" s="532"/>
      <c r="C2872" s="350"/>
      <c r="D2872" s="350"/>
      <c r="E2872" s="533"/>
      <c r="F2872" s="533"/>
      <c r="G2872" s="533"/>
      <c r="H2872" s="533"/>
      <c r="I2872" s="533"/>
      <c r="J2872" s="533"/>
      <c r="K2872" s="533"/>
      <c r="L2872" s="533"/>
      <c r="M2872" s="533"/>
      <c r="N2872" s="532"/>
      <c r="O2872" s="350"/>
      <c r="P2872" s="464"/>
      <c r="Q2872" s="464"/>
      <c r="R2872" s="464"/>
      <c r="S2872" s="464"/>
      <c r="T2872" s="464"/>
      <c r="U2872" s="464"/>
      <c r="V2872" s="464"/>
    </row>
    <row r="2873" spans="1:22">
      <c r="A2873" s="531"/>
      <c r="B2873" s="532"/>
      <c r="C2873" s="350"/>
      <c r="D2873" s="350"/>
      <c r="E2873" s="533"/>
      <c r="F2873" s="533"/>
      <c r="G2873" s="533"/>
      <c r="H2873" s="533"/>
      <c r="I2873" s="533"/>
      <c r="J2873" s="533"/>
      <c r="K2873" s="533"/>
      <c r="L2873" s="533"/>
      <c r="M2873" s="533"/>
      <c r="N2873" s="532"/>
      <c r="O2873" s="350"/>
      <c r="P2873" s="464"/>
      <c r="Q2873" s="464"/>
      <c r="R2873" s="464"/>
      <c r="S2873" s="464"/>
      <c r="T2873" s="464"/>
      <c r="U2873" s="464"/>
      <c r="V2873" s="464"/>
    </row>
    <row r="2874" spans="1:22">
      <c r="A2874" s="531"/>
      <c r="B2874" s="532"/>
      <c r="C2874" s="350"/>
      <c r="D2874" s="350"/>
      <c r="E2874" s="533"/>
      <c r="F2874" s="533"/>
      <c r="G2874" s="533"/>
      <c r="H2874" s="533"/>
      <c r="I2874" s="533"/>
      <c r="J2874" s="533"/>
      <c r="K2874" s="533"/>
      <c r="L2874" s="533"/>
      <c r="M2874" s="533"/>
      <c r="N2874" s="532"/>
      <c r="O2874" s="350"/>
      <c r="P2874" s="464"/>
      <c r="Q2874" s="464"/>
      <c r="R2874" s="464"/>
      <c r="S2874" s="464"/>
      <c r="T2874" s="464"/>
      <c r="U2874" s="464"/>
      <c r="V2874" s="464"/>
    </row>
    <row r="2875" spans="1:22">
      <c r="A2875" s="531"/>
      <c r="B2875" s="532"/>
      <c r="C2875" s="350"/>
      <c r="D2875" s="350"/>
      <c r="E2875" s="533"/>
      <c r="F2875" s="533"/>
      <c r="G2875" s="533"/>
      <c r="H2875" s="533"/>
      <c r="I2875" s="533"/>
      <c r="J2875" s="533"/>
      <c r="K2875" s="533"/>
      <c r="L2875" s="533"/>
      <c r="M2875" s="533"/>
      <c r="N2875" s="532"/>
      <c r="O2875" s="350"/>
      <c r="P2875" s="464"/>
      <c r="Q2875" s="464"/>
      <c r="R2875" s="464"/>
      <c r="S2875" s="464"/>
      <c r="T2875" s="464"/>
      <c r="U2875" s="464"/>
      <c r="V2875" s="464"/>
    </row>
    <row r="2876" spans="1:22">
      <c r="A2876" s="531"/>
      <c r="B2876" s="532"/>
      <c r="C2876" s="350"/>
      <c r="D2876" s="350"/>
      <c r="E2876" s="533"/>
      <c r="F2876" s="533"/>
      <c r="G2876" s="533"/>
      <c r="H2876" s="533"/>
      <c r="I2876" s="533"/>
      <c r="J2876" s="533"/>
      <c r="K2876" s="533"/>
      <c r="L2876" s="533"/>
      <c r="M2876" s="533"/>
      <c r="N2876" s="532"/>
      <c r="O2876" s="350"/>
      <c r="P2876" s="464"/>
      <c r="Q2876" s="464"/>
      <c r="R2876" s="464"/>
      <c r="S2876" s="464"/>
      <c r="T2876" s="464"/>
      <c r="U2876" s="464"/>
      <c r="V2876" s="464"/>
    </row>
    <row r="2877" spans="1:22">
      <c r="A2877" s="531"/>
      <c r="B2877" s="532"/>
      <c r="C2877" s="350"/>
      <c r="D2877" s="350"/>
      <c r="E2877" s="533"/>
      <c r="F2877" s="533"/>
      <c r="G2877" s="533"/>
      <c r="H2877" s="533"/>
      <c r="I2877" s="533"/>
      <c r="J2877" s="533"/>
      <c r="K2877" s="533"/>
      <c r="L2877" s="533"/>
      <c r="M2877" s="533"/>
      <c r="N2877" s="532"/>
      <c r="O2877" s="350"/>
      <c r="P2877" s="464"/>
      <c r="Q2877" s="464"/>
      <c r="R2877" s="464"/>
      <c r="S2877" s="464"/>
      <c r="T2877" s="464"/>
      <c r="U2877" s="464"/>
      <c r="V2877" s="464"/>
    </row>
    <row r="2878" spans="1:22">
      <c r="A2878" s="531"/>
      <c r="B2878" s="532"/>
      <c r="C2878" s="350"/>
      <c r="D2878" s="350"/>
      <c r="E2878" s="533"/>
      <c r="F2878" s="533"/>
      <c r="G2878" s="533"/>
      <c r="H2878" s="533"/>
      <c r="I2878" s="533"/>
      <c r="J2878" s="533"/>
      <c r="K2878" s="533"/>
      <c r="L2878" s="533"/>
      <c r="M2878" s="533"/>
      <c r="N2878" s="532"/>
      <c r="O2878" s="350"/>
      <c r="P2878" s="464"/>
      <c r="Q2878" s="464"/>
      <c r="R2878" s="464"/>
      <c r="S2878" s="464"/>
      <c r="T2878" s="464"/>
      <c r="U2878" s="464"/>
      <c r="V2878" s="464"/>
    </row>
    <row r="2879" spans="1:22">
      <c r="A2879" s="531"/>
      <c r="B2879" s="532"/>
      <c r="C2879" s="350"/>
      <c r="D2879" s="350"/>
      <c r="E2879" s="533"/>
      <c r="F2879" s="533"/>
      <c r="G2879" s="533"/>
      <c r="H2879" s="533"/>
      <c r="I2879" s="533"/>
      <c r="J2879" s="533"/>
      <c r="K2879" s="533"/>
      <c r="L2879" s="533"/>
      <c r="M2879" s="533"/>
      <c r="N2879" s="532"/>
      <c r="O2879" s="350"/>
      <c r="P2879" s="464"/>
      <c r="Q2879" s="464"/>
      <c r="R2879" s="464"/>
      <c r="S2879" s="464"/>
      <c r="T2879" s="464"/>
      <c r="U2879" s="464"/>
      <c r="V2879" s="464"/>
    </row>
    <row r="2880" spans="1:22">
      <c r="A2880" s="531"/>
      <c r="B2880" s="532"/>
      <c r="C2880" s="350"/>
      <c r="D2880" s="350"/>
      <c r="E2880" s="533"/>
      <c r="F2880" s="533"/>
      <c r="G2880" s="533"/>
      <c r="H2880" s="533"/>
      <c r="I2880" s="533"/>
      <c r="J2880" s="533"/>
      <c r="K2880" s="533"/>
      <c r="L2880" s="533"/>
      <c r="M2880" s="533"/>
      <c r="N2880" s="532"/>
      <c r="O2880" s="350"/>
      <c r="P2880" s="464"/>
      <c r="Q2880" s="464"/>
      <c r="R2880" s="464"/>
      <c r="S2880" s="464"/>
      <c r="T2880" s="464"/>
      <c r="U2880" s="464"/>
      <c r="V2880" s="464"/>
    </row>
    <row r="2881" spans="1:22">
      <c r="A2881" s="531"/>
      <c r="B2881" s="532"/>
      <c r="C2881" s="350"/>
      <c r="D2881" s="350"/>
      <c r="E2881" s="533"/>
      <c r="F2881" s="533"/>
      <c r="G2881" s="533"/>
      <c r="H2881" s="533"/>
      <c r="I2881" s="533"/>
      <c r="J2881" s="533"/>
      <c r="K2881" s="533"/>
      <c r="L2881" s="533"/>
      <c r="M2881" s="533"/>
      <c r="N2881" s="532"/>
      <c r="O2881" s="350"/>
      <c r="P2881" s="464"/>
      <c r="Q2881" s="464"/>
      <c r="R2881" s="464"/>
      <c r="S2881" s="464"/>
      <c r="T2881" s="464"/>
      <c r="U2881" s="464"/>
      <c r="V2881" s="464"/>
    </row>
    <row r="2882" spans="1:22">
      <c r="A2882" s="531"/>
      <c r="B2882" s="532"/>
      <c r="C2882" s="350"/>
      <c r="D2882" s="350"/>
      <c r="E2882" s="533"/>
      <c r="F2882" s="533"/>
      <c r="G2882" s="533"/>
      <c r="H2882" s="533"/>
      <c r="I2882" s="533"/>
      <c r="J2882" s="533"/>
      <c r="K2882" s="533"/>
      <c r="L2882" s="533"/>
      <c r="M2882" s="533"/>
      <c r="N2882" s="532"/>
      <c r="O2882" s="350"/>
      <c r="P2882" s="464"/>
      <c r="Q2882" s="464"/>
      <c r="R2882" s="464"/>
      <c r="S2882" s="464"/>
      <c r="T2882" s="464"/>
      <c r="U2882" s="464"/>
      <c r="V2882" s="464"/>
    </row>
    <row r="2883" spans="1:22">
      <c r="A2883" s="531"/>
      <c r="B2883" s="532"/>
      <c r="C2883" s="350"/>
      <c r="D2883" s="350"/>
      <c r="E2883" s="533"/>
      <c r="F2883" s="533"/>
      <c r="G2883" s="533"/>
      <c r="H2883" s="533"/>
      <c r="I2883" s="533"/>
      <c r="J2883" s="533"/>
      <c r="K2883" s="533"/>
      <c r="L2883" s="533"/>
      <c r="M2883" s="533"/>
      <c r="N2883" s="532"/>
      <c r="O2883" s="350"/>
      <c r="P2883" s="464"/>
      <c r="Q2883" s="464"/>
      <c r="R2883" s="464"/>
      <c r="S2883" s="464"/>
      <c r="T2883" s="464"/>
      <c r="U2883" s="464"/>
      <c r="V2883" s="464"/>
    </row>
    <row r="2884" spans="1:22">
      <c r="A2884" s="531"/>
      <c r="B2884" s="532"/>
      <c r="C2884" s="350"/>
      <c r="D2884" s="350"/>
      <c r="E2884" s="533"/>
      <c r="F2884" s="533"/>
      <c r="G2884" s="533"/>
      <c r="H2884" s="533"/>
      <c r="I2884" s="533"/>
      <c r="J2884" s="533"/>
      <c r="K2884" s="533"/>
      <c r="L2884" s="533"/>
      <c r="M2884" s="533"/>
      <c r="N2884" s="532"/>
      <c r="O2884" s="350"/>
      <c r="P2884" s="464"/>
      <c r="Q2884" s="464"/>
      <c r="R2884" s="464"/>
      <c r="S2884" s="464"/>
      <c r="T2884" s="464"/>
      <c r="U2884" s="464"/>
      <c r="V2884" s="464"/>
    </row>
    <row r="2885" spans="1:22">
      <c r="A2885" s="531"/>
      <c r="B2885" s="532"/>
      <c r="C2885" s="350"/>
      <c r="D2885" s="350"/>
      <c r="E2885" s="533"/>
      <c r="F2885" s="533"/>
      <c r="G2885" s="533"/>
      <c r="H2885" s="533"/>
      <c r="I2885" s="533"/>
      <c r="J2885" s="533"/>
      <c r="K2885" s="533"/>
      <c r="L2885" s="533"/>
      <c r="M2885" s="533"/>
      <c r="N2885" s="532"/>
      <c r="O2885" s="350"/>
      <c r="P2885" s="464"/>
      <c r="Q2885" s="464"/>
      <c r="R2885" s="464"/>
      <c r="S2885" s="464"/>
      <c r="T2885" s="464"/>
      <c r="U2885" s="464"/>
      <c r="V2885" s="464"/>
    </row>
    <row r="2886" spans="1:22">
      <c r="A2886" s="531"/>
      <c r="B2886" s="532"/>
      <c r="C2886" s="350"/>
      <c r="D2886" s="350"/>
      <c r="E2886" s="533"/>
      <c r="F2886" s="533"/>
      <c r="G2886" s="533"/>
      <c r="H2886" s="533"/>
      <c r="I2886" s="533"/>
      <c r="J2886" s="533"/>
      <c r="K2886" s="533"/>
      <c r="L2886" s="533"/>
      <c r="M2886" s="533"/>
      <c r="N2886" s="532"/>
      <c r="O2886" s="350"/>
      <c r="P2886" s="464"/>
      <c r="Q2886" s="464"/>
      <c r="R2886" s="464"/>
      <c r="S2886" s="464"/>
      <c r="T2886" s="464"/>
      <c r="U2886" s="464"/>
      <c r="V2886" s="464"/>
    </row>
    <row r="2887" spans="1:22">
      <c r="A2887" s="531"/>
      <c r="B2887" s="532"/>
      <c r="C2887" s="350"/>
      <c r="D2887" s="350"/>
      <c r="E2887" s="533"/>
      <c r="F2887" s="533"/>
      <c r="G2887" s="533"/>
      <c r="H2887" s="533"/>
      <c r="I2887" s="533"/>
      <c r="J2887" s="533"/>
      <c r="K2887" s="533"/>
      <c r="L2887" s="533"/>
      <c r="M2887" s="533"/>
      <c r="N2887" s="532"/>
      <c r="O2887" s="350"/>
      <c r="P2887" s="464"/>
      <c r="Q2887" s="464"/>
      <c r="R2887" s="464"/>
      <c r="S2887" s="464"/>
      <c r="T2887" s="464"/>
      <c r="U2887" s="464"/>
      <c r="V2887" s="464"/>
    </row>
    <row r="2888" spans="1:22">
      <c r="A2888" s="531"/>
      <c r="B2888" s="532"/>
      <c r="C2888" s="350"/>
      <c r="D2888" s="350"/>
      <c r="E2888" s="533"/>
      <c r="F2888" s="533"/>
      <c r="G2888" s="533"/>
      <c r="H2888" s="533"/>
      <c r="I2888" s="533"/>
      <c r="J2888" s="533"/>
      <c r="K2888" s="533"/>
      <c r="L2888" s="533"/>
      <c r="M2888" s="533"/>
      <c r="N2888" s="532"/>
      <c r="O2888" s="350"/>
      <c r="P2888" s="464"/>
      <c r="Q2888" s="464"/>
      <c r="R2888" s="464"/>
      <c r="S2888" s="464"/>
      <c r="T2888" s="464"/>
      <c r="U2888" s="464"/>
      <c r="V2888" s="464"/>
    </row>
    <row r="2889" spans="1:22">
      <c r="A2889" s="531"/>
      <c r="B2889" s="532"/>
      <c r="C2889" s="350"/>
      <c r="D2889" s="350"/>
      <c r="E2889" s="533"/>
      <c r="F2889" s="533"/>
      <c r="G2889" s="533"/>
      <c r="H2889" s="533"/>
      <c r="I2889" s="533"/>
      <c r="J2889" s="533"/>
      <c r="K2889" s="533"/>
      <c r="L2889" s="533"/>
      <c r="M2889" s="533"/>
      <c r="N2889" s="532"/>
      <c r="O2889" s="350"/>
      <c r="P2889" s="464"/>
      <c r="Q2889" s="464"/>
      <c r="R2889" s="464"/>
      <c r="S2889" s="464"/>
      <c r="T2889" s="464"/>
      <c r="U2889" s="464"/>
      <c r="V2889" s="464"/>
    </row>
    <row r="2890" spans="1:22">
      <c r="A2890" s="531"/>
      <c r="B2890" s="532"/>
      <c r="C2890" s="350"/>
      <c r="D2890" s="350"/>
      <c r="E2890" s="533"/>
      <c r="F2890" s="533"/>
      <c r="G2890" s="533"/>
      <c r="H2890" s="533"/>
      <c r="I2890" s="533"/>
      <c r="J2890" s="533"/>
      <c r="K2890" s="533"/>
      <c r="L2890" s="533"/>
      <c r="M2890" s="533"/>
      <c r="N2890" s="532"/>
      <c r="O2890" s="350"/>
      <c r="P2890" s="464"/>
      <c r="Q2890" s="464"/>
      <c r="R2890" s="464"/>
      <c r="S2890" s="464"/>
      <c r="T2890" s="464"/>
      <c r="U2890" s="464"/>
      <c r="V2890" s="464"/>
    </row>
    <row r="2891" spans="1:22">
      <c r="A2891" s="531"/>
      <c r="B2891" s="532"/>
      <c r="C2891" s="350"/>
      <c r="D2891" s="350"/>
      <c r="E2891" s="533"/>
      <c r="F2891" s="533"/>
      <c r="G2891" s="533"/>
      <c r="H2891" s="533"/>
      <c r="I2891" s="533"/>
      <c r="J2891" s="533"/>
      <c r="K2891" s="533"/>
      <c r="L2891" s="533"/>
      <c r="M2891" s="533"/>
      <c r="N2891" s="532"/>
      <c r="O2891" s="350"/>
      <c r="P2891" s="464"/>
      <c r="Q2891" s="464"/>
      <c r="R2891" s="464"/>
      <c r="S2891" s="464"/>
      <c r="T2891" s="464"/>
      <c r="U2891" s="464"/>
      <c r="V2891" s="464"/>
    </row>
    <row r="2892" spans="1:22">
      <c r="A2892" s="531"/>
      <c r="B2892" s="532"/>
      <c r="C2892" s="350"/>
      <c r="D2892" s="350"/>
      <c r="E2892" s="533"/>
      <c r="F2892" s="533"/>
      <c r="G2892" s="533"/>
      <c r="H2892" s="533"/>
      <c r="I2892" s="533"/>
      <c r="J2892" s="533"/>
      <c r="K2892" s="533"/>
      <c r="L2892" s="533"/>
      <c r="M2892" s="533"/>
      <c r="N2892" s="532"/>
      <c r="O2892" s="350"/>
      <c r="P2892" s="464"/>
      <c r="Q2892" s="464"/>
      <c r="R2892" s="464"/>
      <c r="S2892" s="464"/>
      <c r="T2892" s="464"/>
      <c r="U2892" s="464"/>
      <c r="V2892" s="464"/>
    </row>
    <row r="2893" spans="1:22">
      <c r="A2893" s="531"/>
      <c r="B2893" s="532"/>
      <c r="C2893" s="350"/>
      <c r="D2893" s="350"/>
      <c r="E2893" s="533"/>
      <c r="F2893" s="533"/>
      <c r="G2893" s="533"/>
      <c r="H2893" s="533"/>
      <c r="I2893" s="533"/>
      <c r="J2893" s="533"/>
      <c r="K2893" s="533"/>
      <c r="L2893" s="533"/>
      <c r="M2893" s="533"/>
      <c r="N2893" s="532"/>
      <c r="O2893" s="350"/>
      <c r="P2893" s="464"/>
      <c r="Q2893" s="464"/>
      <c r="R2893" s="464"/>
      <c r="S2893" s="464"/>
      <c r="T2893" s="464"/>
      <c r="U2893" s="464"/>
      <c r="V2893" s="464"/>
    </row>
    <row r="2894" spans="1:22">
      <c r="A2894" s="531"/>
      <c r="B2894" s="532"/>
      <c r="C2894" s="350"/>
      <c r="D2894" s="350"/>
      <c r="E2894" s="533"/>
      <c r="F2894" s="533"/>
      <c r="G2894" s="533"/>
      <c r="H2894" s="533"/>
      <c r="I2894" s="533"/>
      <c r="J2894" s="533"/>
      <c r="K2894" s="533"/>
      <c r="L2894" s="533"/>
      <c r="M2894" s="533"/>
      <c r="N2894" s="532"/>
      <c r="O2894" s="350"/>
      <c r="P2894" s="464"/>
      <c r="Q2894" s="464"/>
      <c r="R2894" s="464"/>
      <c r="S2894" s="464"/>
      <c r="T2894" s="464"/>
      <c r="U2894" s="464"/>
      <c r="V2894" s="464"/>
    </row>
    <row r="2895" spans="1:22">
      <c r="A2895" s="531"/>
      <c r="B2895" s="532"/>
      <c r="C2895" s="350"/>
      <c r="D2895" s="350"/>
      <c r="E2895" s="533"/>
      <c r="F2895" s="533"/>
      <c r="G2895" s="533"/>
      <c r="H2895" s="533"/>
      <c r="I2895" s="533"/>
      <c r="J2895" s="533"/>
      <c r="K2895" s="533"/>
      <c r="L2895" s="533"/>
      <c r="M2895" s="533"/>
      <c r="N2895" s="532"/>
      <c r="O2895" s="350"/>
      <c r="P2895" s="464"/>
      <c r="Q2895" s="464"/>
      <c r="R2895" s="464"/>
      <c r="S2895" s="464"/>
      <c r="T2895" s="464"/>
      <c r="U2895" s="464"/>
      <c r="V2895" s="464"/>
    </row>
    <row r="2896" spans="1:22">
      <c r="A2896" s="531"/>
      <c r="B2896" s="532"/>
      <c r="C2896" s="350"/>
      <c r="D2896" s="350"/>
      <c r="E2896" s="533"/>
      <c r="F2896" s="533"/>
      <c r="G2896" s="533"/>
      <c r="H2896" s="533"/>
      <c r="I2896" s="533"/>
      <c r="J2896" s="533"/>
      <c r="K2896" s="533"/>
      <c r="L2896" s="533"/>
      <c r="M2896" s="533"/>
      <c r="N2896" s="532"/>
      <c r="O2896" s="350"/>
      <c r="P2896" s="464"/>
      <c r="Q2896" s="464"/>
      <c r="R2896" s="464"/>
      <c r="S2896" s="464"/>
      <c r="T2896" s="464"/>
      <c r="U2896" s="464"/>
      <c r="V2896" s="464"/>
    </row>
    <row r="2897" spans="1:22">
      <c r="A2897" s="531"/>
      <c r="B2897" s="532"/>
      <c r="C2897" s="350"/>
      <c r="D2897" s="350"/>
      <c r="E2897" s="533"/>
      <c r="F2897" s="533"/>
      <c r="G2897" s="533"/>
      <c r="H2897" s="533"/>
      <c r="I2897" s="533"/>
      <c r="J2897" s="533"/>
      <c r="K2897" s="533"/>
      <c r="L2897" s="533"/>
      <c r="M2897" s="533"/>
      <c r="N2897" s="532"/>
      <c r="O2897" s="350"/>
      <c r="P2897" s="464"/>
      <c r="Q2897" s="464"/>
      <c r="R2897" s="464"/>
      <c r="S2897" s="464"/>
      <c r="T2897" s="464"/>
      <c r="U2897" s="464"/>
      <c r="V2897" s="464"/>
    </row>
    <row r="2898" spans="1:22">
      <c r="A2898" s="531"/>
      <c r="B2898" s="532"/>
      <c r="C2898" s="350"/>
      <c r="D2898" s="350"/>
      <c r="E2898" s="533"/>
      <c r="F2898" s="533"/>
      <c r="G2898" s="533"/>
      <c r="H2898" s="533"/>
      <c r="I2898" s="533"/>
      <c r="J2898" s="533"/>
      <c r="K2898" s="533"/>
      <c r="L2898" s="533"/>
      <c r="M2898" s="533"/>
      <c r="N2898" s="532"/>
      <c r="O2898" s="350"/>
      <c r="P2898" s="464"/>
      <c r="Q2898" s="464"/>
      <c r="R2898" s="464"/>
      <c r="S2898" s="464"/>
      <c r="T2898" s="464"/>
      <c r="U2898" s="464"/>
      <c r="V2898" s="464"/>
    </row>
    <row r="2899" spans="1:22">
      <c r="A2899" s="531"/>
      <c r="B2899" s="532"/>
      <c r="C2899" s="350"/>
      <c r="D2899" s="350"/>
      <c r="E2899" s="533"/>
      <c r="F2899" s="533"/>
      <c r="G2899" s="533"/>
      <c r="H2899" s="533"/>
      <c r="I2899" s="533"/>
      <c r="J2899" s="533"/>
      <c r="K2899" s="533"/>
      <c r="L2899" s="533"/>
      <c r="M2899" s="533"/>
      <c r="N2899" s="532"/>
      <c r="O2899" s="350"/>
      <c r="P2899" s="464"/>
      <c r="Q2899" s="464"/>
      <c r="R2899" s="464"/>
      <c r="S2899" s="464"/>
      <c r="T2899" s="464"/>
      <c r="U2899" s="464"/>
      <c r="V2899" s="464"/>
    </row>
    <row r="2900" spans="1:22">
      <c r="A2900" s="531"/>
      <c r="B2900" s="532"/>
      <c r="C2900" s="350"/>
      <c r="D2900" s="350"/>
      <c r="E2900" s="533"/>
      <c r="F2900" s="533"/>
      <c r="G2900" s="533"/>
      <c r="H2900" s="533"/>
      <c r="I2900" s="533"/>
      <c r="J2900" s="533"/>
      <c r="K2900" s="533"/>
      <c r="L2900" s="533"/>
      <c r="M2900" s="533"/>
      <c r="N2900" s="532"/>
      <c r="O2900" s="350"/>
      <c r="P2900" s="464"/>
      <c r="Q2900" s="464"/>
      <c r="R2900" s="464"/>
      <c r="S2900" s="464"/>
      <c r="T2900" s="464"/>
      <c r="U2900" s="464"/>
      <c r="V2900" s="464"/>
    </row>
    <row r="2901" spans="1:22">
      <c r="A2901" s="531"/>
      <c r="B2901" s="532"/>
      <c r="C2901" s="350"/>
      <c r="D2901" s="350"/>
      <c r="E2901" s="533"/>
      <c r="F2901" s="533"/>
      <c r="G2901" s="533"/>
      <c r="H2901" s="533"/>
      <c r="I2901" s="533"/>
      <c r="J2901" s="533"/>
      <c r="K2901" s="533"/>
      <c r="L2901" s="533"/>
      <c r="M2901" s="533"/>
      <c r="N2901" s="532"/>
      <c r="O2901" s="350"/>
      <c r="P2901" s="464"/>
      <c r="Q2901" s="464"/>
      <c r="R2901" s="464"/>
      <c r="S2901" s="464"/>
      <c r="T2901" s="464"/>
      <c r="U2901" s="464"/>
      <c r="V2901" s="464"/>
    </row>
    <row r="2902" spans="1:22">
      <c r="A2902" s="531"/>
      <c r="B2902" s="532"/>
      <c r="C2902" s="350"/>
      <c r="D2902" s="350"/>
      <c r="E2902" s="533"/>
      <c r="F2902" s="533"/>
      <c r="G2902" s="533"/>
      <c r="H2902" s="533"/>
      <c r="I2902" s="533"/>
      <c r="J2902" s="533"/>
      <c r="K2902" s="533"/>
      <c r="L2902" s="533"/>
      <c r="M2902" s="533"/>
      <c r="N2902" s="532"/>
      <c r="O2902" s="350"/>
      <c r="P2902" s="464"/>
      <c r="Q2902" s="464"/>
      <c r="R2902" s="464"/>
      <c r="S2902" s="464"/>
      <c r="T2902" s="464"/>
      <c r="U2902" s="464"/>
      <c r="V2902" s="464"/>
    </row>
    <row r="2903" spans="1:22">
      <c r="A2903" s="531"/>
      <c r="B2903" s="532"/>
      <c r="C2903" s="350"/>
      <c r="D2903" s="350"/>
      <c r="E2903" s="533"/>
      <c r="F2903" s="533"/>
      <c r="G2903" s="533"/>
      <c r="H2903" s="533"/>
      <c r="I2903" s="533"/>
      <c r="J2903" s="533"/>
      <c r="K2903" s="533"/>
      <c r="L2903" s="533"/>
      <c r="M2903" s="533"/>
      <c r="N2903" s="532"/>
      <c r="O2903" s="350"/>
      <c r="P2903" s="464"/>
      <c r="Q2903" s="464"/>
      <c r="R2903" s="464"/>
      <c r="S2903" s="464"/>
      <c r="T2903" s="464"/>
      <c r="U2903" s="464"/>
      <c r="V2903" s="464"/>
    </row>
    <row r="2904" spans="1:22">
      <c r="A2904" s="531"/>
      <c r="B2904" s="532"/>
      <c r="C2904" s="350"/>
      <c r="D2904" s="350"/>
      <c r="E2904" s="533"/>
      <c r="F2904" s="533"/>
      <c r="G2904" s="533"/>
      <c r="H2904" s="533"/>
      <c r="I2904" s="533"/>
      <c r="J2904" s="533"/>
      <c r="K2904" s="533"/>
      <c r="L2904" s="533"/>
      <c r="M2904" s="533"/>
      <c r="N2904" s="532"/>
      <c r="O2904" s="350"/>
      <c r="P2904" s="464"/>
      <c r="Q2904" s="464"/>
      <c r="R2904" s="464"/>
      <c r="S2904" s="464"/>
      <c r="T2904" s="464"/>
      <c r="U2904" s="464"/>
      <c r="V2904" s="464"/>
    </row>
    <row r="2905" spans="1:22">
      <c r="A2905" s="531"/>
      <c r="B2905" s="532"/>
      <c r="C2905" s="350"/>
      <c r="D2905" s="350"/>
      <c r="E2905" s="533"/>
      <c r="F2905" s="533"/>
      <c r="G2905" s="533"/>
      <c r="H2905" s="533"/>
      <c r="I2905" s="533"/>
      <c r="J2905" s="533"/>
      <c r="K2905" s="533"/>
      <c r="L2905" s="533"/>
      <c r="M2905" s="533"/>
      <c r="N2905" s="532"/>
      <c r="O2905" s="350"/>
      <c r="P2905" s="464"/>
      <c r="Q2905" s="464"/>
      <c r="R2905" s="464"/>
      <c r="S2905" s="464"/>
      <c r="T2905" s="464"/>
      <c r="U2905" s="464"/>
      <c r="V2905" s="464"/>
    </row>
    <row r="2906" spans="1:22">
      <c r="A2906" s="531"/>
      <c r="B2906" s="532"/>
      <c r="C2906" s="350"/>
      <c r="D2906" s="350"/>
      <c r="E2906" s="533"/>
      <c r="F2906" s="533"/>
      <c r="G2906" s="533"/>
      <c r="H2906" s="533"/>
      <c r="I2906" s="533"/>
      <c r="J2906" s="533"/>
      <c r="K2906" s="533"/>
      <c r="L2906" s="533"/>
      <c r="M2906" s="533"/>
      <c r="N2906" s="532"/>
      <c r="O2906" s="350"/>
      <c r="P2906" s="464"/>
      <c r="Q2906" s="464"/>
      <c r="R2906" s="464"/>
      <c r="S2906" s="464"/>
      <c r="T2906" s="464"/>
      <c r="U2906" s="464"/>
      <c r="V2906" s="464"/>
    </row>
    <row r="2907" spans="1:22">
      <c r="A2907" s="531"/>
      <c r="B2907" s="532"/>
      <c r="C2907" s="350"/>
      <c r="D2907" s="350"/>
      <c r="E2907" s="533"/>
      <c r="F2907" s="533"/>
      <c r="G2907" s="533"/>
      <c r="H2907" s="533"/>
      <c r="I2907" s="533"/>
      <c r="J2907" s="533"/>
      <c r="K2907" s="533"/>
      <c r="L2907" s="533"/>
      <c r="M2907" s="533"/>
      <c r="N2907" s="532"/>
      <c r="O2907" s="350"/>
      <c r="P2907" s="464"/>
      <c r="Q2907" s="464"/>
      <c r="R2907" s="464"/>
      <c r="S2907" s="464"/>
      <c r="T2907" s="464"/>
      <c r="U2907" s="464"/>
      <c r="V2907" s="464"/>
    </row>
    <row r="2908" spans="1:22">
      <c r="A2908" s="531"/>
      <c r="B2908" s="532"/>
      <c r="C2908" s="350"/>
      <c r="D2908" s="350"/>
      <c r="E2908" s="533"/>
      <c r="F2908" s="533"/>
      <c r="G2908" s="533"/>
      <c r="H2908" s="533"/>
      <c r="I2908" s="533"/>
      <c r="J2908" s="533"/>
      <c r="K2908" s="533"/>
      <c r="L2908" s="533"/>
      <c r="M2908" s="533"/>
      <c r="N2908" s="532"/>
      <c r="O2908" s="350"/>
      <c r="P2908" s="464"/>
      <c r="Q2908" s="464"/>
      <c r="R2908" s="464"/>
      <c r="S2908" s="464"/>
      <c r="T2908" s="464"/>
      <c r="U2908" s="464"/>
      <c r="V2908" s="464"/>
    </row>
    <row r="2909" spans="1:22">
      <c r="A2909" s="531"/>
      <c r="B2909" s="532"/>
      <c r="C2909" s="350"/>
      <c r="D2909" s="350"/>
      <c r="E2909" s="533"/>
      <c r="F2909" s="533"/>
      <c r="G2909" s="533"/>
      <c r="H2909" s="533"/>
      <c r="I2909" s="533"/>
      <c r="J2909" s="533"/>
      <c r="K2909" s="533"/>
      <c r="L2909" s="533"/>
      <c r="M2909" s="533"/>
      <c r="N2909" s="532"/>
      <c r="O2909" s="350"/>
      <c r="P2909" s="464"/>
      <c r="Q2909" s="464"/>
      <c r="R2909" s="464"/>
      <c r="S2909" s="464"/>
      <c r="T2909" s="464"/>
      <c r="U2909" s="464"/>
      <c r="V2909" s="464"/>
    </row>
    <row r="2910" spans="1:22">
      <c r="A2910" s="531"/>
      <c r="B2910" s="532"/>
      <c r="C2910" s="350"/>
      <c r="D2910" s="350"/>
      <c r="E2910" s="533"/>
      <c r="F2910" s="533"/>
      <c r="G2910" s="533"/>
      <c r="H2910" s="533"/>
      <c r="I2910" s="533"/>
      <c r="J2910" s="533"/>
      <c r="K2910" s="533"/>
      <c r="L2910" s="533"/>
      <c r="M2910" s="533"/>
      <c r="N2910" s="532"/>
      <c r="O2910" s="350"/>
      <c r="P2910" s="464"/>
      <c r="Q2910" s="464"/>
      <c r="R2910" s="464"/>
      <c r="S2910" s="464"/>
      <c r="T2910" s="464"/>
      <c r="U2910" s="464"/>
      <c r="V2910" s="464"/>
    </row>
    <row r="2911" spans="1:22">
      <c r="A2911" s="531"/>
      <c r="B2911" s="532"/>
      <c r="C2911" s="350"/>
      <c r="D2911" s="350"/>
      <c r="E2911" s="533"/>
      <c r="F2911" s="533"/>
      <c r="G2911" s="533"/>
      <c r="H2911" s="533"/>
      <c r="I2911" s="533"/>
      <c r="J2911" s="533"/>
      <c r="K2911" s="533"/>
      <c r="L2911" s="533"/>
      <c r="M2911" s="533"/>
      <c r="N2911" s="532"/>
      <c r="O2911" s="350"/>
      <c r="P2911" s="464"/>
      <c r="Q2911" s="464"/>
      <c r="R2911" s="464"/>
      <c r="S2911" s="464"/>
      <c r="T2911" s="464"/>
      <c r="U2911" s="464"/>
      <c r="V2911" s="464"/>
    </row>
    <row r="2912" spans="1:22">
      <c r="A2912" s="531"/>
      <c r="B2912" s="532"/>
      <c r="C2912" s="350"/>
      <c r="D2912" s="350"/>
      <c r="E2912" s="533"/>
      <c r="F2912" s="533"/>
      <c r="G2912" s="533"/>
      <c r="H2912" s="533"/>
      <c r="I2912" s="533"/>
      <c r="J2912" s="533"/>
      <c r="K2912" s="533"/>
      <c r="L2912" s="533"/>
      <c r="M2912" s="533"/>
      <c r="N2912" s="532"/>
      <c r="O2912" s="350"/>
      <c r="P2912" s="464"/>
      <c r="Q2912" s="464"/>
      <c r="R2912" s="464"/>
      <c r="S2912" s="464"/>
      <c r="T2912" s="464"/>
      <c r="U2912" s="464"/>
      <c r="V2912" s="464"/>
    </row>
    <row r="2913" spans="1:22">
      <c r="A2913" s="531"/>
      <c r="B2913" s="532"/>
      <c r="C2913" s="350"/>
      <c r="D2913" s="350"/>
      <c r="E2913" s="533"/>
      <c r="F2913" s="533"/>
      <c r="G2913" s="533"/>
      <c r="H2913" s="533"/>
      <c r="I2913" s="533"/>
      <c r="J2913" s="533"/>
      <c r="K2913" s="533"/>
      <c r="L2913" s="533"/>
      <c r="M2913" s="533"/>
      <c r="N2913" s="532"/>
      <c r="O2913" s="350"/>
      <c r="P2913" s="464"/>
      <c r="Q2913" s="464"/>
      <c r="R2913" s="464"/>
      <c r="S2913" s="464"/>
      <c r="T2913" s="464"/>
      <c r="U2913" s="464"/>
      <c r="V2913" s="464"/>
    </row>
    <row r="2914" spans="1:22">
      <c r="A2914" s="531"/>
      <c r="B2914" s="532"/>
      <c r="C2914" s="350"/>
      <c r="D2914" s="350"/>
      <c r="E2914" s="533"/>
      <c r="F2914" s="533"/>
      <c r="G2914" s="533"/>
      <c r="H2914" s="533"/>
      <c r="I2914" s="533"/>
      <c r="J2914" s="533"/>
      <c r="K2914" s="533"/>
      <c r="L2914" s="533"/>
      <c r="M2914" s="533"/>
      <c r="N2914" s="532"/>
      <c r="O2914" s="350"/>
      <c r="P2914" s="464"/>
      <c r="Q2914" s="464"/>
      <c r="R2914" s="464"/>
      <c r="S2914" s="464"/>
      <c r="T2914" s="464"/>
      <c r="U2914" s="464"/>
      <c r="V2914" s="464"/>
    </row>
    <row r="2915" spans="1:22">
      <c r="A2915" s="531"/>
      <c r="B2915" s="532"/>
      <c r="C2915" s="350"/>
      <c r="D2915" s="350"/>
      <c r="E2915" s="533"/>
      <c r="F2915" s="533"/>
      <c r="G2915" s="533"/>
      <c r="H2915" s="533"/>
      <c r="I2915" s="533"/>
      <c r="J2915" s="533"/>
      <c r="K2915" s="533"/>
      <c r="L2915" s="533"/>
      <c r="M2915" s="533"/>
      <c r="N2915" s="532"/>
      <c r="O2915" s="350"/>
      <c r="P2915" s="464"/>
      <c r="Q2915" s="464"/>
      <c r="R2915" s="464"/>
      <c r="S2915" s="464"/>
      <c r="T2915" s="464"/>
      <c r="U2915" s="464"/>
      <c r="V2915" s="464"/>
    </row>
    <row r="2916" spans="1:22">
      <c r="A2916" s="531"/>
      <c r="B2916" s="532"/>
      <c r="C2916" s="350"/>
      <c r="D2916" s="350"/>
      <c r="E2916" s="533"/>
      <c r="F2916" s="533"/>
      <c r="G2916" s="533"/>
      <c r="H2916" s="533"/>
      <c r="I2916" s="533"/>
      <c r="J2916" s="533"/>
      <c r="K2916" s="533"/>
      <c r="L2916" s="533"/>
      <c r="M2916" s="533"/>
      <c r="N2916" s="532"/>
      <c r="O2916" s="350"/>
      <c r="P2916" s="464"/>
      <c r="Q2916" s="464"/>
      <c r="R2916" s="464"/>
      <c r="S2916" s="464"/>
      <c r="T2916" s="464"/>
      <c r="U2916" s="464"/>
      <c r="V2916" s="464"/>
    </row>
    <row r="2917" spans="1:22">
      <c r="A2917" s="531"/>
      <c r="B2917" s="532"/>
      <c r="C2917" s="350"/>
      <c r="D2917" s="350"/>
      <c r="E2917" s="533"/>
      <c r="F2917" s="533"/>
      <c r="G2917" s="533"/>
      <c r="H2917" s="533"/>
      <c r="I2917" s="533"/>
      <c r="J2917" s="533"/>
      <c r="K2917" s="533"/>
      <c r="L2917" s="533"/>
      <c r="M2917" s="533"/>
      <c r="N2917" s="532"/>
      <c r="O2917" s="350"/>
      <c r="P2917" s="464"/>
      <c r="Q2917" s="464"/>
      <c r="R2917" s="464"/>
      <c r="S2917" s="464"/>
      <c r="T2917" s="464"/>
      <c r="U2917" s="464"/>
      <c r="V2917" s="464"/>
    </row>
    <row r="2918" spans="1:22">
      <c r="A2918" s="531"/>
      <c r="B2918" s="532"/>
      <c r="C2918" s="350"/>
      <c r="D2918" s="350"/>
      <c r="E2918" s="533"/>
      <c r="F2918" s="533"/>
      <c r="G2918" s="533"/>
      <c r="H2918" s="533"/>
      <c r="I2918" s="533"/>
      <c r="J2918" s="533"/>
      <c r="K2918" s="533"/>
      <c r="L2918" s="533"/>
      <c r="M2918" s="533"/>
      <c r="N2918" s="532"/>
      <c r="O2918" s="350"/>
      <c r="P2918" s="464"/>
      <c r="Q2918" s="464"/>
      <c r="R2918" s="464"/>
      <c r="S2918" s="464"/>
      <c r="T2918" s="464"/>
      <c r="U2918" s="464"/>
      <c r="V2918" s="464"/>
    </row>
    <row r="2919" spans="1:22">
      <c r="A2919" s="531"/>
      <c r="B2919" s="532"/>
      <c r="C2919" s="350"/>
      <c r="D2919" s="350"/>
      <c r="E2919" s="533"/>
      <c r="F2919" s="533"/>
      <c r="G2919" s="533"/>
      <c r="H2919" s="533"/>
      <c r="I2919" s="533"/>
      <c r="J2919" s="533"/>
      <c r="K2919" s="533"/>
      <c r="L2919" s="533"/>
      <c r="M2919" s="533"/>
      <c r="N2919" s="532"/>
      <c r="O2919" s="350"/>
      <c r="P2919" s="464"/>
      <c r="Q2919" s="464"/>
      <c r="R2919" s="464"/>
      <c r="S2919" s="464"/>
      <c r="T2919" s="464"/>
      <c r="U2919" s="464"/>
      <c r="V2919" s="464"/>
    </row>
    <row r="2920" spans="1:22">
      <c r="A2920" s="531"/>
      <c r="B2920" s="532"/>
      <c r="C2920" s="350"/>
      <c r="D2920" s="350"/>
      <c r="E2920" s="533"/>
      <c r="F2920" s="533"/>
      <c r="G2920" s="533"/>
      <c r="H2920" s="533"/>
      <c r="I2920" s="533"/>
      <c r="J2920" s="533"/>
      <c r="K2920" s="533"/>
      <c r="L2920" s="533"/>
      <c r="M2920" s="533"/>
      <c r="N2920" s="532"/>
      <c r="O2920" s="350"/>
      <c r="P2920" s="464"/>
      <c r="Q2920" s="464"/>
      <c r="R2920" s="464"/>
      <c r="S2920" s="464"/>
      <c r="T2920" s="464"/>
      <c r="U2920" s="464"/>
      <c r="V2920" s="464"/>
    </row>
    <row r="2921" spans="1:22">
      <c r="A2921" s="531"/>
      <c r="B2921" s="532"/>
      <c r="C2921" s="350"/>
      <c r="D2921" s="350"/>
      <c r="E2921" s="533"/>
      <c r="F2921" s="533"/>
      <c r="G2921" s="533"/>
      <c r="H2921" s="533"/>
      <c r="I2921" s="533"/>
      <c r="J2921" s="533"/>
      <c r="K2921" s="533"/>
      <c r="L2921" s="533"/>
      <c r="M2921" s="533"/>
      <c r="N2921" s="532"/>
      <c r="O2921" s="350"/>
      <c r="P2921" s="464"/>
      <c r="Q2921" s="464"/>
      <c r="R2921" s="464"/>
      <c r="S2921" s="464"/>
      <c r="T2921" s="464"/>
      <c r="U2921" s="464"/>
      <c r="V2921" s="464"/>
    </row>
    <row r="2922" spans="1:22">
      <c r="A2922" s="531"/>
      <c r="B2922" s="532"/>
      <c r="C2922" s="350"/>
      <c r="D2922" s="350"/>
      <c r="E2922" s="533"/>
      <c r="F2922" s="533"/>
      <c r="G2922" s="533"/>
      <c r="H2922" s="533"/>
      <c r="I2922" s="533"/>
      <c r="J2922" s="533"/>
      <c r="K2922" s="533"/>
      <c r="L2922" s="533"/>
      <c r="M2922" s="533"/>
      <c r="N2922" s="532"/>
      <c r="O2922" s="350"/>
      <c r="P2922" s="464"/>
      <c r="Q2922" s="464"/>
      <c r="R2922" s="464"/>
      <c r="S2922" s="464"/>
      <c r="T2922" s="464"/>
      <c r="U2922" s="464"/>
      <c r="V2922" s="464"/>
    </row>
    <row r="2923" spans="1:22">
      <c r="A2923" s="531"/>
      <c r="B2923" s="532"/>
      <c r="C2923" s="350"/>
      <c r="D2923" s="350"/>
      <c r="E2923" s="533"/>
      <c r="F2923" s="533"/>
      <c r="G2923" s="533"/>
      <c r="H2923" s="533"/>
      <c r="I2923" s="533"/>
      <c r="J2923" s="533"/>
      <c r="K2923" s="533"/>
      <c r="L2923" s="533"/>
      <c r="M2923" s="533"/>
      <c r="N2923" s="532"/>
      <c r="O2923" s="350"/>
      <c r="P2923" s="464"/>
      <c r="Q2923" s="464"/>
      <c r="R2923" s="464"/>
      <c r="S2923" s="464"/>
      <c r="T2923" s="464"/>
      <c r="U2923" s="464"/>
      <c r="V2923" s="464"/>
    </row>
    <row r="2924" spans="1:22">
      <c r="A2924" s="531"/>
      <c r="B2924" s="532"/>
      <c r="C2924" s="350"/>
      <c r="D2924" s="350"/>
      <c r="E2924" s="533"/>
      <c r="F2924" s="533"/>
      <c r="G2924" s="533"/>
      <c r="H2924" s="533"/>
      <c r="I2924" s="533"/>
      <c r="J2924" s="533"/>
      <c r="K2924" s="533"/>
      <c r="L2924" s="533"/>
      <c r="M2924" s="533"/>
      <c r="N2924" s="532"/>
      <c r="O2924" s="350"/>
      <c r="P2924" s="464"/>
      <c r="Q2924" s="464"/>
      <c r="R2924" s="464"/>
      <c r="S2924" s="464"/>
      <c r="T2924" s="464"/>
      <c r="U2924" s="464"/>
      <c r="V2924" s="464"/>
    </row>
    <row r="2925" spans="1:22">
      <c r="A2925" s="531"/>
      <c r="B2925" s="532"/>
      <c r="C2925" s="350"/>
      <c r="D2925" s="350"/>
      <c r="E2925" s="533"/>
      <c r="F2925" s="533"/>
      <c r="G2925" s="533"/>
      <c r="H2925" s="533"/>
      <c r="I2925" s="533"/>
      <c r="J2925" s="533"/>
      <c r="K2925" s="533"/>
      <c r="L2925" s="533"/>
      <c r="M2925" s="533"/>
      <c r="N2925" s="532"/>
      <c r="O2925" s="350"/>
      <c r="P2925" s="464"/>
      <c r="Q2925" s="464"/>
      <c r="R2925" s="464"/>
      <c r="S2925" s="464"/>
      <c r="T2925" s="464"/>
      <c r="U2925" s="464"/>
      <c r="V2925" s="464"/>
    </row>
    <row r="2926" spans="1:22">
      <c r="A2926" s="531"/>
      <c r="B2926" s="532"/>
      <c r="C2926" s="350"/>
      <c r="D2926" s="350"/>
      <c r="E2926" s="533"/>
      <c r="F2926" s="533"/>
      <c r="G2926" s="533"/>
      <c r="H2926" s="533"/>
      <c r="I2926" s="533"/>
      <c r="J2926" s="533"/>
      <c r="K2926" s="533"/>
      <c r="L2926" s="533"/>
      <c r="M2926" s="533"/>
      <c r="N2926" s="532"/>
      <c r="O2926" s="350"/>
      <c r="P2926" s="464"/>
      <c r="Q2926" s="464"/>
      <c r="R2926" s="464"/>
      <c r="S2926" s="464"/>
      <c r="T2926" s="464"/>
      <c r="U2926" s="464"/>
      <c r="V2926" s="464"/>
    </row>
    <row r="2927" spans="1:22">
      <c r="A2927" s="531"/>
      <c r="B2927" s="532"/>
      <c r="C2927" s="350"/>
      <c r="D2927" s="350"/>
      <c r="E2927" s="533"/>
      <c r="F2927" s="533"/>
      <c r="G2927" s="533"/>
      <c r="H2927" s="533"/>
      <c r="I2927" s="533"/>
      <c r="J2927" s="533"/>
      <c r="K2927" s="533"/>
      <c r="L2927" s="533"/>
      <c r="M2927" s="533"/>
      <c r="N2927" s="532"/>
      <c r="O2927" s="350"/>
      <c r="P2927" s="464"/>
      <c r="Q2927" s="464"/>
      <c r="R2927" s="464"/>
      <c r="S2927" s="464"/>
      <c r="T2927" s="464"/>
      <c r="U2927" s="464"/>
      <c r="V2927" s="464"/>
    </row>
    <row r="2928" spans="1:22">
      <c r="A2928" s="531"/>
      <c r="B2928" s="532"/>
      <c r="C2928" s="350"/>
      <c r="D2928" s="350"/>
      <c r="E2928" s="533"/>
      <c r="F2928" s="533"/>
      <c r="G2928" s="533"/>
      <c r="H2928" s="533"/>
      <c r="I2928" s="533"/>
      <c r="J2928" s="533"/>
      <c r="K2928" s="533"/>
      <c r="L2928" s="533"/>
      <c r="M2928" s="533"/>
      <c r="N2928" s="532"/>
      <c r="O2928" s="350"/>
      <c r="P2928" s="464"/>
      <c r="Q2928" s="464"/>
      <c r="R2928" s="464"/>
      <c r="S2928" s="464"/>
      <c r="T2928" s="464"/>
      <c r="U2928" s="464"/>
      <c r="V2928" s="464"/>
    </row>
    <row r="2929" spans="1:22">
      <c r="A2929" s="531"/>
      <c r="B2929" s="532"/>
      <c r="C2929" s="350"/>
      <c r="D2929" s="350"/>
      <c r="E2929" s="533"/>
      <c r="F2929" s="533"/>
      <c r="G2929" s="533"/>
      <c r="H2929" s="533"/>
      <c r="I2929" s="533"/>
      <c r="J2929" s="533"/>
      <c r="K2929" s="533"/>
      <c r="L2929" s="533"/>
      <c r="M2929" s="533"/>
      <c r="N2929" s="532"/>
      <c r="O2929" s="350"/>
      <c r="P2929" s="464"/>
      <c r="Q2929" s="464"/>
      <c r="R2929" s="464"/>
      <c r="S2929" s="464"/>
      <c r="T2929" s="464"/>
      <c r="U2929" s="464"/>
      <c r="V2929" s="464"/>
    </row>
    <row r="2930" spans="1:22">
      <c r="A2930" s="531"/>
      <c r="B2930" s="532"/>
      <c r="C2930" s="350"/>
      <c r="D2930" s="350"/>
      <c r="E2930" s="533"/>
      <c r="F2930" s="533"/>
      <c r="G2930" s="533"/>
      <c r="H2930" s="533"/>
      <c r="I2930" s="533"/>
      <c r="J2930" s="533"/>
      <c r="K2930" s="533"/>
      <c r="L2930" s="533"/>
      <c r="M2930" s="533"/>
      <c r="N2930" s="532"/>
      <c r="O2930" s="350"/>
      <c r="P2930" s="464"/>
      <c r="Q2930" s="464"/>
      <c r="R2930" s="464"/>
      <c r="S2930" s="464"/>
      <c r="T2930" s="464"/>
      <c r="U2930" s="464"/>
      <c r="V2930" s="464"/>
    </row>
    <row r="2931" spans="1:22">
      <c r="A2931" s="531"/>
      <c r="B2931" s="532"/>
      <c r="C2931" s="350"/>
      <c r="D2931" s="350"/>
      <c r="E2931" s="533"/>
      <c r="F2931" s="533"/>
      <c r="G2931" s="533"/>
      <c r="H2931" s="533"/>
      <c r="I2931" s="533"/>
      <c r="J2931" s="533"/>
      <c r="K2931" s="533"/>
      <c r="L2931" s="533"/>
      <c r="M2931" s="533"/>
      <c r="N2931" s="532"/>
      <c r="O2931" s="350"/>
      <c r="P2931" s="464"/>
      <c r="Q2931" s="464"/>
      <c r="R2931" s="464"/>
      <c r="S2931" s="464"/>
      <c r="T2931" s="464"/>
      <c r="U2931" s="464"/>
      <c r="V2931" s="464"/>
    </row>
    <row r="2932" spans="1:22">
      <c r="A2932" s="531"/>
      <c r="B2932" s="532"/>
      <c r="C2932" s="350"/>
      <c r="D2932" s="350"/>
      <c r="E2932" s="533"/>
      <c r="F2932" s="533"/>
      <c r="G2932" s="533"/>
      <c r="H2932" s="533"/>
      <c r="I2932" s="533"/>
      <c r="J2932" s="533"/>
      <c r="K2932" s="533"/>
      <c r="L2932" s="533"/>
      <c r="M2932" s="533"/>
      <c r="N2932" s="532"/>
      <c r="O2932" s="350"/>
      <c r="P2932" s="464"/>
      <c r="Q2932" s="464"/>
      <c r="R2932" s="464"/>
      <c r="S2932" s="464"/>
      <c r="T2932" s="464"/>
      <c r="U2932" s="464"/>
      <c r="V2932" s="464"/>
    </row>
    <row r="2933" spans="1:22">
      <c r="A2933" s="531"/>
      <c r="B2933" s="532"/>
      <c r="C2933" s="350"/>
      <c r="D2933" s="350"/>
      <c r="E2933" s="533"/>
      <c r="F2933" s="533"/>
      <c r="G2933" s="533"/>
      <c r="H2933" s="533"/>
      <c r="I2933" s="533"/>
      <c r="J2933" s="533"/>
      <c r="K2933" s="533"/>
      <c r="L2933" s="533"/>
      <c r="M2933" s="533"/>
      <c r="N2933" s="532"/>
      <c r="O2933" s="350"/>
      <c r="P2933" s="464"/>
      <c r="Q2933" s="464"/>
      <c r="R2933" s="464"/>
      <c r="S2933" s="464"/>
      <c r="T2933" s="464"/>
      <c r="U2933" s="464"/>
      <c r="V2933" s="464"/>
    </row>
    <row r="2934" spans="1:22">
      <c r="A2934" s="531"/>
      <c r="B2934" s="532"/>
      <c r="C2934" s="350"/>
      <c r="D2934" s="350"/>
      <c r="E2934" s="533"/>
      <c r="F2934" s="533"/>
      <c r="G2934" s="533"/>
      <c r="H2934" s="533"/>
      <c r="I2934" s="533"/>
      <c r="J2934" s="533"/>
      <c r="K2934" s="533"/>
      <c r="L2934" s="533"/>
      <c r="M2934" s="533"/>
      <c r="N2934" s="532"/>
      <c r="O2934" s="350"/>
      <c r="P2934" s="464"/>
      <c r="Q2934" s="464"/>
      <c r="R2934" s="464"/>
      <c r="S2934" s="464"/>
      <c r="T2934" s="464"/>
      <c r="U2934" s="464"/>
      <c r="V2934" s="464"/>
    </row>
    <row r="2935" spans="1:22">
      <c r="A2935" s="531"/>
      <c r="B2935" s="532"/>
      <c r="C2935" s="350"/>
      <c r="D2935" s="350"/>
      <c r="E2935" s="533"/>
      <c r="F2935" s="533"/>
      <c r="G2935" s="533"/>
      <c r="H2935" s="533"/>
      <c r="I2935" s="533"/>
      <c r="J2935" s="533"/>
      <c r="K2935" s="533"/>
      <c r="L2935" s="533"/>
      <c r="M2935" s="533"/>
      <c r="N2935" s="532"/>
      <c r="O2935" s="350"/>
      <c r="P2935" s="464"/>
      <c r="Q2935" s="464"/>
      <c r="R2935" s="464"/>
      <c r="S2935" s="464"/>
      <c r="T2935" s="464"/>
      <c r="U2935" s="464"/>
      <c r="V2935" s="464"/>
    </row>
    <row r="2936" spans="1:22">
      <c r="A2936" s="531"/>
      <c r="B2936" s="532"/>
      <c r="C2936" s="350"/>
      <c r="D2936" s="350"/>
      <c r="E2936" s="533"/>
      <c r="F2936" s="533"/>
      <c r="G2936" s="533"/>
      <c r="H2936" s="533"/>
      <c r="I2936" s="533"/>
      <c r="J2936" s="533"/>
      <c r="K2936" s="533"/>
      <c r="L2936" s="533"/>
      <c r="M2936" s="533"/>
      <c r="N2936" s="532"/>
      <c r="O2936" s="350"/>
      <c r="P2936" s="464"/>
      <c r="Q2936" s="464"/>
      <c r="R2936" s="464"/>
      <c r="S2936" s="464"/>
      <c r="T2936" s="464"/>
      <c r="U2936" s="464"/>
      <c r="V2936" s="464"/>
    </row>
    <row r="2937" spans="1:22">
      <c r="A2937" s="531"/>
      <c r="B2937" s="532"/>
      <c r="C2937" s="350"/>
      <c r="D2937" s="350"/>
      <c r="E2937" s="533"/>
      <c r="F2937" s="533"/>
      <c r="G2937" s="533"/>
      <c r="H2937" s="533"/>
      <c r="I2937" s="533"/>
      <c r="J2937" s="533"/>
      <c r="K2937" s="533"/>
      <c r="L2937" s="533"/>
      <c r="M2937" s="533"/>
      <c r="N2937" s="532"/>
      <c r="O2937" s="350"/>
      <c r="P2937" s="464"/>
      <c r="Q2937" s="464"/>
      <c r="R2937" s="464"/>
      <c r="S2937" s="464"/>
      <c r="T2937" s="464"/>
      <c r="U2937" s="464"/>
      <c r="V2937" s="464"/>
    </row>
    <row r="2938" spans="1:22">
      <c r="A2938" s="531"/>
      <c r="B2938" s="532"/>
      <c r="C2938" s="350"/>
      <c r="D2938" s="350"/>
      <c r="E2938" s="533"/>
      <c r="F2938" s="533"/>
      <c r="G2938" s="533"/>
      <c r="H2938" s="533"/>
      <c r="I2938" s="533"/>
      <c r="J2938" s="533"/>
      <c r="K2938" s="533"/>
      <c r="L2938" s="533"/>
      <c r="M2938" s="533"/>
      <c r="N2938" s="532"/>
      <c r="O2938" s="350"/>
      <c r="P2938" s="464"/>
      <c r="Q2938" s="464"/>
      <c r="R2938" s="464"/>
      <c r="S2938" s="464"/>
      <c r="T2938" s="464"/>
      <c r="U2938" s="464"/>
      <c r="V2938" s="464"/>
    </row>
    <row r="2939" spans="1:22">
      <c r="A2939" s="531"/>
      <c r="B2939" s="532"/>
      <c r="C2939" s="350"/>
      <c r="D2939" s="350"/>
      <c r="E2939" s="533"/>
      <c r="F2939" s="533"/>
      <c r="G2939" s="533"/>
      <c r="H2939" s="533"/>
      <c r="I2939" s="533"/>
      <c r="J2939" s="533"/>
      <c r="K2939" s="533"/>
      <c r="L2939" s="533"/>
      <c r="M2939" s="533"/>
      <c r="N2939" s="532"/>
      <c r="O2939" s="350"/>
      <c r="P2939" s="464"/>
      <c r="Q2939" s="464"/>
      <c r="R2939" s="464"/>
      <c r="S2939" s="464"/>
      <c r="T2939" s="464"/>
      <c r="U2939" s="464"/>
      <c r="V2939" s="464"/>
    </row>
    <row r="2940" spans="1:22">
      <c r="A2940" s="531"/>
      <c r="B2940" s="532"/>
      <c r="C2940" s="350"/>
      <c r="D2940" s="350"/>
      <c r="E2940" s="533"/>
      <c r="F2940" s="533"/>
      <c r="G2940" s="533"/>
      <c r="H2940" s="533"/>
      <c r="I2940" s="533"/>
      <c r="J2940" s="533"/>
      <c r="K2940" s="533"/>
      <c r="L2940" s="533"/>
      <c r="M2940" s="533"/>
      <c r="N2940" s="532"/>
      <c r="O2940" s="350"/>
      <c r="P2940" s="464"/>
      <c r="Q2940" s="464"/>
      <c r="R2940" s="464"/>
      <c r="S2940" s="464"/>
      <c r="T2940" s="464"/>
      <c r="U2940" s="464"/>
      <c r="V2940" s="464"/>
    </row>
    <row r="2941" spans="1:22">
      <c r="A2941" s="531"/>
      <c r="B2941" s="532"/>
      <c r="C2941" s="350"/>
      <c r="D2941" s="350"/>
      <c r="E2941" s="533"/>
      <c r="F2941" s="533"/>
      <c r="G2941" s="533"/>
      <c r="H2941" s="533"/>
      <c r="I2941" s="533"/>
      <c r="J2941" s="533"/>
      <c r="K2941" s="533"/>
      <c r="L2941" s="533"/>
      <c r="M2941" s="533"/>
      <c r="N2941" s="532"/>
      <c r="O2941" s="350"/>
      <c r="P2941" s="464"/>
      <c r="Q2941" s="464"/>
      <c r="R2941" s="464"/>
      <c r="S2941" s="464"/>
      <c r="T2941" s="464"/>
      <c r="U2941" s="464"/>
      <c r="V2941" s="464"/>
    </row>
    <row r="2942" spans="1:22">
      <c r="A2942" s="531"/>
      <c r="B2942" s="532"/>
      <c r="C2942" s="350"/>
      <c r="D2942" s="350"/>
      <c r="E2942" s="533"/>
      <c r="F2942" s="533"/>
      <c r="G2942" s="533"/>
      <c r="H2942" s="533"/>
      <c r="I2942" s="533"/>
      <c r="J2942" s="533"/>
      <c r="K2942" s="533"/>
      <c r="L2942" s="533"/>
      <c r="M2942" s="533"/>
      <c r="N2942" s="532"/>
      <c r="O2942" s="350"/>
      <c r="P2942" s="464"/>
      <c r="Q2942" s="464"/>
      <c r="R2942" s="464"/>
      <c r="S2942" s="464"/>
      <c r="T2942" s="464"/>
      <c r="U2942" s="464"/>
      <c r="V2942" s="464"/>
    </row>
    <row r="2943" spans="1:22">
      <c r="A2943" s="531"/>
      <c r="B2943" s="532"/>
      <c r="C2943" s="350"/>
      <c r="D2943" s="350"/>
      <c r="E2943" s="533"/>
      <c r="F2943" s="533"/>
      <c r="G2943" s="533"/>
      <c r="H2943" s="533"/>
      <c r="I2943" s="533"/>
      <c r="J2943" s="533"/>
      <c r="K2943" s="533"/>
      <c r="L2943" s="533"/>
      <c r="M2943" s="533"/>
      <c r="N2943" s="532"/>
      <c r="O2943" s="350"/>
      <c r="P2943" s="464"/>
      <c r="Q2943" s="464"/>
      <c r="R2943" s="464"/>
      <c r="S2943" s="464"/>
      <c r="T2943" s="464"/>
      <c r="U2943" s="464"/>
      <c r="V2943" s="464"/>
    </row>
    <row r="2944" spans="1:22">
      <c r="A2944" s="531"/>
      <c r="B2944" s="532"/>
      <c r="C2944" s="350"/>
      <c r="D2944" s="350"/>
      <c r="E2944" s="533"/>
      <c r="F2944" s="533"/>
      <c r="G2944" s="533"/>
      <c r="H2944" s="533"/>
      <c r="I2944" s="533"/>
      <c r="J2944" s="533"/>
      <c r="K2944" s="533"/>
      <c r="L2944" s="533"/>
      <c r="M2944" s="533"/>
      <c r="N2944" s="532"/>
      <c r="O2944" s="350"/>
      <c r="P2944" s="464"/>
      <c r="Q2944" s="464"/>
      <c r="R2944" s="464"/>
      <c r="S2944" s="464"/>
      <c r="T2944" s="464"/>
      <c r="U2944" s="464"/>
      <c r="V2944" s="464"/>
    </row>
    <row r="2945" spans="1:22">
      <c r="A2945" s="531"/>
      <c r="B2945" s="532"/>
      <c r="C2945" s="350"/>
      <c r="D2945" s="350"/>
      <c r="E2945" s="533"/>
      <c r="F2945" s="533"/>
      <c r="G2945" s="533"/>
      <c r="H2945" s="533"/>
      <c r="I2945" s="533"/>
      <c r="J2945" s="533"/>
      <c r="K2945" s="533"/>
      <c r="L2945" s="533"/>
      <c r="M2945" s="533"/>
      <c r="N2945" s="532"/>
      <c r="O2945" s="350"/>
      <c r="P2945" s="464"/>
      <c r="Q2945" s="464"/>
      <c r="R2945" s="464"/>
      <c r="S2945" s="464"/>
      <c r="T2945" s="464"/>
      <c r="U2945" s="464"/>
      <c r="V2945" s="464"/>
    </row>
    <row r="2946" spans="1:22">
      <c r="A2946" s="531"/>
      <c r="B2946" s="532"/>
      <c r="C2946" s="350"/>
      <c r="D2946" s="350"/>
      <c r="E2946" s="533"/>
      <c r="F2946" s="533"/>
      <c r="G2946" s="533"/>
      <c r="H2946" s="533"/>
      <c r="I2946" s="533"/>
      <c r="J2946" s="533"/>
      <c r="K2946" s="533"/>
      <c r="L2946" s="533"/>
      <c r="M2946" s="533"/>
      <c r="N2946" s="532"/>
      <c r="O2946" s="350"/>
      <c r="P2946" s="464"/>
      <c r="Q2946" s="464"/>
      <c r="R2946" s="464"/>
      <c r="S2946" s="464"/>
      <c r="T2946" s="464"/>
      <c r="U2946" s="464"/>
      <c r="V2946" s="464"/>
    </row>
    <row r="2947" spans="1:22">
      <c r="A2947" s="531"/>
      <c r="B2947" s="532"/>
      <c r="C2947" s="350"/>
      <c r="D2947" s="350"/>
      <c r="E2947" s="533"/>
      <c r="F2947" s="533"/>
      <c r="G2947" s="533"/>
      <c r="H2947" s="533"/>
      <c r="I2947" s="533"/>
      <c r="J2947" s="533"/>
      <c r="K2947" s="533"/>
      <c r="L2947" s="533"/>
      <c r="M2947" s="533"/>
      <c r="N2947" s="532"/>
      <c r="O2947" s="350"/>
      <c r="P2947" s="464"/>
      <c r="Q2947" s="464"/>
      <c r="R2947" s="464"/>
      <c r="S2947" s="464"/>
      <c r="T2947" s="464"/>
      <c r="U2947" s="464"/>
      <c r="V2947" s="464"/>
    </row>
    <row r="2948" spans="1:22">
      <c r="A2948" s="531"/>
      <c r="B2948" s="532"/>
      <c r="C2948" s="350"/>
      <c r="D2948" s="350"/>
      <c r="E2948" s="533"/>
      <c r="F2948" s="533"/>
      <c r="G2948" s="533"/>
      <c r="H2948" s="533"/>
      <c r="I2948" s="533"/>
      <c r="J2948" s="533"/>
      <c r="K2948" s="533"/>
      <c r="L2948" s="533"/>
      <c r="M2948" s="533"/>
      <c r="N2948" s="532"/>
      <c r="O2948" s="350"/>
      <c r="P2948" s="464"/>
      <c r="Q2948" s="464"/>
      <c r="R2948" s="464"/>
      <c r="S2948" s="464"/>
      <c r="T2948" s="464"/>
      <c r="U2948" s="464"/>
      <c r="V2948" s="464"/>
    </row>
    <row r="2949" spans="1:22">
      <c r="A2949" s="531"/>
      <c r="B2949" s="532"/>
      <c r="C2949" s="350"/>
      <c r="D2949" s="350"/>
      <c r="E2949" s="533"/>
      <c r="F2949" s="533"/>
      <c r="G2949" s="533"/>
      <c r="H2949" s="533"/>
      <c r="I2949" s="533"/>
      <c r="J2949" s="533"/>
      <c r="K2949" s="533"/>
      <c r="L2949" s="533"/>
      <c r="M2949" s="533"/>
      <c r="N2949" s="532"/>
      <c r="O2949" s="350"/>
      <c r="P2949" s="464"/>
      <c r="Q2949" s="464"/>
      <c r="R2949" s="464"/>
      <c r="S2949" s="464"/>
      <c r="T2949" s="464"/>
      <c r="U2949" s="464"/>
      <c r="V2949" s="464"/>
    </row>
    <row r="2950" spans="1:22">
      <c r="A2950" s="531"/>
      <c r="B2950" s="532"/>
      <c r="C2950" s="350"/>
      <c r="D2950" s="350"/>
      <c r="E2950" s="533"/>
      <c r="F2950" s="533"/>
      <c r="G2950" s="533"/>
      <c r="H2950" s="533"/>
      <c r="I2950" s="533"/>
      <c r="J2950" s="533"/>
      <c r="K2950" s="533"/>
      <c r="L2950" s="533"/>
      <c r="M2950" s="533"/>
      <c r="N2950" s="532"/>
      <c r="O2950" s="350"/>
      <c r="P2950" s="464"/>
      <c r="Q2950" s="464"/>
      <c r="R2950" s="464"/>
      <c r="S2950" s="464"/>
      <c r="T2950" s="464"/>
      <c r="U2950" s="464"/>
      <c r="V2950" s="464"/>
    </row>
    <row r="2951" spans="1:22">
      <c r="A2951" s="531"/>
      <c r="B2951" s="532"/>
      <c r="C2951" s="350"/>
      <c r="D2951" s="350"/>
      <c r="E2951" s="533"/>
      <c r="F2951" s="533"/>
      <c r="G2951" s="533"/>
      <c r="H2951" s="533"/>
      <c r="I2951" s="533"/>
      <c r="J2951" s="533"/>
      <c r="K2951" s="533"/>
      <c r="L2951" s="533"/>
      <c r="M2951" s="533"/>
      <c r="N2951" s="532"/>
      <c r="O2951" s="350"/>
      <c r="P2951" s="464"/>
      <c r="Q2951" s="464"/>
      <c r="R2951" s="464"/>
      <c r="S2951" s="464"/>
      <c r="T2951" s="464"/>
      <c r="U2951" s="464"/>
      <c r="V2951" s="464"/>
    </row>
    <row r="2952" spans="1:22">
      <c r="A2952" s="531"/>
      <c r="B2952" s="532"/>
      <c r="C2952" s="350"/>
      <c r="D2952" s="350"/>
      <c r="E2952" s="533"/>
      <c r="F2952" s="533"/>
      <c r="G2952" s="533"/>
      <c r="H2952" s="533"/>
      <c r="I2952" s="533"/>
      <c r="J2952" s="533"/>
      <c r="K2952" s="533"/>
      <c r="L2952" s="533"/>
      <c r="M2952" s="533"/>
      <c r="N2952" s="532"/>
      <c r="O2952" s="350"/>
      <c r="P2952" s="464"/>
      <c r="Q2952" s="464"/>
      <c r="R2952" s="464"/>
      <c r="S2952" s="464"/>
      <c r="T2952" s="464"/>
      <c r="U2952" s="464"/>
      <c r="V2952" s="464"/>
    </row>
    <row r="2953" spans="1:22">
      <c r="A2953" s="531"/>
      <c r="B2953" s="532"/>
      <c r="C2953" s="350"/>
      <c r="D2953" s="350"/>
      <c r="E2953" s="533"/>
      <c r="F2953" s="533"/>
      <c r="G2953" s="533"/>
      <c r="H2953" s="533"/>
      <c r="I2953" s="533"/>
      <c r="J2953" s="533"/>
      <c r="K2953" s="533"/>
      <c r="L2953" s="533"/>
      <c r="M2953" s="533"/>
      <c r="N2953" s="532"/>
      <c r="O2953" s="350"/>
      <c r="P2953" s="464"/>
      <c r="Q2953" s="464"/>
      <c r="R2953" s="464"/>
      <c r="S2953" s="464"/>
      <c r="T2953" s="464"/>
      <c r="U2953" s="464"/>
      <c r="V2953" s="464"/>
    </row>
    <row r="2954" spans="1:22">
      <c r="A2954" s="531"/>
      <c r="B2954" s="532"/>
      <c r="C2954" s="350"/>
      <c r="D2954" s="350"/>
      <c r="E2954" s="533"/>
      <c r="F2954" s="533"/>
      <c r="G2954" s="533"/>
      <c r="H2954" s="533"/>
      <c r="I2954" s="533"/>
      <c r="J2954" s="533"/>
      <c r="K2954" s="533"/>
      <c r="L2954" s="533"/>
      <c r="M2954" s="533"/>
      <c r="N2954" s="532"/>
      <c r="O2954" s="350"/>
      <c r="P2954" s="464"/>
      <c r="Q2954" s="464"/>
      <c r="R2954" s="464"/>
      <c r="S2954" s="464"/>
      <c r="T2954" s="464"/>
      <c r="U2954" s="464"/>
      <c r="V2954" s="464"/>
    </row>
    <row r="2955" spans="1:22">
      <c r="A2955" s="531"/>
      <c r="B2955" s="532"/>
      <c r="C2955" s="350"/>
      <c r="D2955" s="350"/>
      <c r="E2955" s="533"/>
      <c r="F2955" s="533"/>
      <c r="G2955" s="533"/>
      <c r="H2955" s="533"/>
      <c r="I2955" s="533"/>
      <c r="J2955" s="533"/>
      <c r="K2955" s="533"/>
      <c r="L2955" s="533"/>
      <c r="M2955" s="533"/>
      <c r="N2955" s="532"/>
      <c r="O2955" s="350"/>
      <c r="P2955" s="464"/>
      <c r="Q2955" s="464"/>
      <c r="R2955" s="464"/>
      <c r="S2955" s="464"/>
      <c r="T2955" s="464"/>
      <c r="U2955" s="464"/>
      <c r="V2955" s="464"/>
    </row>
    <row r="2956" spans="1:22">
      <c r="A2956" s="531"/>
      <c r="B2956" s="532"/>
      <c r="C2956" s="350"/>
      <c r="D2956" s="350"/>
      <c r="E2956" s="533"/>
      <c r="F2956" s="533"/>
      <c r="G2956" s="533"/>
      <c r="H2956" s="533"/>
      <c r="I2956" s="533"/>
      <c r="J2956" s="533"/>
      <c r="K2956" s="533"/>
      <c r="L2956" s="533"/>
      <c r="M2956" s="533"/>
      <c r="N2956" s="532"/>
      <c r="O2956" s="350"/>
      <c r="P2956" s="464"/>
      <c r="Q2956" s="464"/>
      <c r="R2956" s="464"/>
      <c r="S2956" s="464"/>
      <c r="T2956" s="464"/>
      <c r="U2956" s="464"/>
      <c r="V2956" s="464"/>
    </row>
    <row r="2957" spans="1:22">
      <c r="A2957" s="531"/>
      <c r="B2957" s="532"/>
      <c r="C2957" s="350"/>
      <c r="D2957" s="350"/>
      <c r="E2957" s="533"/>
      <c r="F2957" s="533"/>
      <c r="G2957" s="533"/>
      <c r="H2957" s="533"/>
      <c r="I2957" s="533"/>
      <c r="J2957" s="533"/>
      <c r="K2957" s="533"/>
      <c r="L2957" s="533"/>
      <c r="M2957" s="533"/>
      <c r="N2957" s="532"/>
      <c r="O2957" s="350"/>
      <c r="P2957" s="464"/>
      <c r="Q2957" s="464"/>
      <c r="R2957" s="464"/>
      <c r="S2957" s="464"/>
      <c r="T2957" s="464"/>
      <c r="U2957" s="464"/>
      <c r="V2957" s="464"/>
    </row>
    <row r="2958" spans="1:22">
      <c r="A2958" s="531"/>
      <c r="B2958" s="532"/>
      <c r="C2958" s="350"/>
      <c r="D2958" s="350"/>
      <c r="E2958" s="533"/>
      <c r="F2958" s="533"/>
      <c r="G2958" s="533"/>
      <c r="H2958" s="533"/>
      <c r="I2958" s="533"/>
      <c r="J2958" s="533"/>
      <c r="K2958" s="533"/>
      <c r="L2958" s="533"/>
      <c r="M2958" s="533"/>
      <c r="N2958" s="532"/>
      <c r="O2958" s="350"/>
      <c r="P2958" s="464"/>
      <c r="Q2958" s="464"/>
      <c r="R2958" s="464"/>
      <c r="S2958" s="464"/>
      <c r="T2958" s="464"/>
      <c r="U2958" s="464"/>
      <c r="V2958" s="464"/>
    </row>
    <row r="2959" spans="1:22">
      <c r="A2959" s="531"/>
      <c r="B2959" s="532"/>
      <c r="C2959" s="350"/>
      <c r="D2959" s="350"/>
      <c r="E2959" s="533"/>
      <c r="F2959" s="533"/>
      <c r="G2959" s="533"/>
      <c r="H2959" s="533"/>
      <c r="I2959" s="533"/>
      <c r="J2959" s="533"/>
      <c r="K2959" s="533"/>
      <c r="L2959" s="533"/>
      <c r="M2959" s="533"/>
      <c r="N2959" s="532"/>
      <c r="O2959" s="350"/>
      <c r="P2959" s="464"/>
      <c r="Q2959" s="464"/>
      <c r="R2959" s="464"/>
      <c r="S2959" s="464"/>
      <c r="T2959" s="464"/>
      <c r="U2959" s="464"/>
      <c r="V2959" s="464"/>
    </row>
    <row r="2960" spans="1:22">
      <c r="A2960" s="531"/>
      <c r="B2960" s="532"/>
      <c r="C2960" s="350"/>
      <c r="D2960" s="350"/>
      <c r="E2960" s="533"/>
      <c r="F2960" s="533"/>
      <c r="G2960" s="533"/>
      <c r="H2960" s="533"/>
      <c r="I2960" s="533"/>
      <c r="J2960" s="533"/>
      <c r="K2960" s="533"/>
      <c r="L2960" s="533"/>
      <c r="M2960" s="533"/>
      <c r="N2960" s="532"/>
      <c r="O2960" s="350"/>
      <c r="P2960" s="464"/>
      <c r="Q2960" s="464"/>
      <c r="R2960" s="464"/>
      <c r="S2960" s="464"/>
      <c r="T2960" s="464"/>
      <c r="U2960" s="464"/>
      <c r="V2960" s="464"/>
    </row>
    <row r="2961" spans="1:22">
      <c r="A2961" s="531"/>
      <c r="B2961" s="532"/>
      <c r="C2961" s="350"/>
      <c r="D2961" s="350"/>
      <c r="E2961" s="533"/>
      <c r="F2961" s="533"/>
      <c r="G2961" s="533"/>
      <c r="H2961" s="533"/>
      <c r="I2961" s="533"/>
      <c r="J2961" s="533"/>
      <c r="K2961" s="533"/>
      <c r="L2961" s="533"/>
      <c r="M2961" s="533"/>
      <c r="N2961" s="532"/>
      <c r="O2961" s="350"/>
      <c r="P2961" s="464"/>
      <c r="Q2961" s="464"/>
      <c r="R2961" s="464"/>
      <c r="S2961" s="464"/>
      <c r="T2961" s="464"/>
      <c r="U2961" s="464"/>
      <c r="V2961" s="464"/>
    </row>
    <row r="2962" spans="1:22">
      <c r="A2962" s="531"/>
      <c r="B2962" s="532"/>
      <c r="C2962" s="350"/>
      <c r="D2962" s="350"/>
      <c r="E2962" s="533"/>
      <c r="F2962" s="533"/>
      <c r="G2962" s="533"/>
      <c r="H2962" s="533"/>
      <c r="I2962" s="533"/>
      <c r="J2962" s="533"/>
      <c r="K2962" s="533"/>
      <c r="L2962" s="533"/>
      <c r="M2962" s="533"/>
      <c r="N2962" s="532"/>
      <c r="O2962" s="350"/>
      <c r="P2962" s="464"/>
      <c r="Q2962" s="464"/>
      <c r="R2962" s="464"/>
      <c r="S2962" s="464"/>
      <c r="T2962" s="464"/>
      <c r="U2962" s="464"/>
      <c r="V2962" s="464"/>
    </row>
    <row r="2963" spans="1:22">
      <c r="A2963" s="531"/>
      <c r="B2963" s="532"/>
      <c r="C2963" s="350"/>
      <c r="D2963" s="350"/>
      <c r="E2963" s="533"/>
      <c r="F2963" s="533"/>
      <c r="G2963" s="533"/>
      <c r="H2963" s="533"/>
      <c r="I2963" s="533"/>
      <c r="J2963" s="533"/>
      <c r="K2963" s="533"/>
      <c r="L2963" s="533"/>
      <c r="M2963" s="533"/>
      <c r="N2963" s="532"/>
      <c r="O2963" s="350"/>
      <c r="P2963" s="464"/>
      <c r="Q2963" s="464"/>
      <c r="R2963" s="464"/>
      <c r="S2963" s="464"/>
      <c r="T2963" s="464"/>
      <c r="U2963" s="464"/>
      <c r="V2963" s="464"/>
    </row>
    <row r="2964" spans="1:22">
      <c r="A2964" s="531"/>
      <c r="B2964" s="532"/>
      <c r="C2964" s="350"/>
      <c r="D2964" s="350"/>
      <c r="E2964" s="533"/>
      <c r="F2964" s="533"/>
      <c r="G2964" s="533"/>
      <c r="H2964" s="533"/>
      <c r="I2964" s="533"/>
      <c r="J2964" s="533"/>
      <c r="K2964" s="533"/>
      <c r="L2964" s="533"/>
      <c r="M2964" s="533"/>
      <c r="N2964" s="532"/>
      <c r="O2964" s="350"/>
      <c r="P2964" s="464"/>
      <c r="Q2964" s="464"/>
      <c r="R2964" s="464"/>
      <c r="S2964" s="464"/>
      <c r="T2964" s="464"/>
      <c r="U2964" s="464"/>
      <c r="V2964" s="464"/>
    </row>
    <row r="2965" spans="1:22">
      <c r="A2965" s="531"/>
      <c r="B2965" s="532"/>
      <c r="C2965" s="350"/>
      <c r="D2965" s="350"/>
      <c r="E2965" s="533"/>
      <c r="F2965" s="533"/>
      <c r="G2965" s="533"/>
      <c r="H2965" s="533"/>
      <c r="I2965" s="533"/>
      <c r="J2965" s="533"/>
      <c r="K2965" s="533"/>
      <c r="L2965" s="533"/>
      <c r="M2965" s="533"/>
      <c r="N2965" s="532"/>
      <c r="O2965" s="350"/>
      <c r="P2965" s="464"/>
      <c r="Q2965" s="464"/>
      <c r="R2965" s="464"/>
      <c r="S2965" s="464"/>
      <c r="T2965" s="464"/>
      <c r="U2965" s="464"/>
      <c r="V2965" s="464"/>
    </row>
    <row r="2966" spans="1:22">
      <c r="A2966" s="531"/>
      <c r="B2966" s="532"/>
      <c r="C2966" s="350"/>
      <c r="D2966" s="350"/>
      <c r="E2966" s="533"/>
      <c r="F2966" s="533"/>
      <c r="G2966" s="533"/>
      <c r="H2966" s="533"/>
      <c r="I2966" s="533"/>
      <c r="J2966" s="533"/>
      <c r="K2966" s="533"/>
      <c r="L2966" s="533"/>
      <c r="M2966" s="533"/>
      <c r="N2966" s="532"/>
      <c r="O2966" s="350"/>
      <c r="P2966" s="464"/>
      <c r="Q2966" s="464"/>
      <c r="R2966" s="464"/>
      <c r="S2966" s="464"/>
      <c r="T2966" s="464"/>
      <c r="U2966" s="464"/>
      <c r="V2966" s="464"/>
    </row>
    <row r="2967" spans="1:22">
      <c r="A2967" s="531"/>
      <c r="B2967" s="532"/>
      <c r="C2967" s="350"/>
      <c r="D2967" s="350"/>
      <c r="E2967" s="533"/>
      <c r="F2967" s="533"/>
      <c r="G2967" s="533"/>
      <c r="H2967" s="533"/>
      <c r="I2967" s="533"/>
      <c r="J2967" s="533"/>
      <c r="K2967" s="533"/>
      <c r="L2967" s="533"/>
      <c r="M2967" s="533"/>
      <c r="N2967" s="532"/>
      <c r="O2967" s="350"/>
      <c r="P2967" s="464"/>
      <c r="Q2967" s="464"/>
      <c r="R2967" s="464"/>
      <c r="S2967" s="464"/>
      <c r="T2967" s="464"/>
      <c r="U2967" s="464"/>
      <c r="V2967" s="464"/>
    </row>
    <row r="2968" spans="1:22">
      <c r="A2968" s="531"/>
      <c r="B2968" s="532"/>
      <c r="C2968" s="350"/>
      <c r="D2968" s="350"/>
      <c r="E2968" s="533"/>
      <c r="F2968" s="533"/>
      <c r="G2968" s="533"/>
      <c r="H2968" s="533"/>
      <c r="I2968" s="533"/>
      <c r="J2968" s="533"/>
      <c r="K2968" s="533"/>
      <c r="L2968" s="533"/>
      <c r="M2968" s="533"/>
      <c r="N2968" s="532"/>
      <c r="O2968" s="350"/>
      <c r="P2968" s="464"/>
      <c r="Q2968" s="464"/>
      <c r="R2968" s="464"/>
      <c r="S2968" s="464"/>
      <c r="T2968" s="464"/>
      <c r="U2968" s="464"/>
      <c r="V2968" s="464"/>
    </row>
    <row r="2969" spans="1:22">
      <c r="A2969" s="531"/>
      <c r="B2969" s="532"/>
      <c r="C2969" s="350"/>
      <c r="D2969" s="350"/>
      <c r="E2969" s="533"/>
      <c r="F2969" s="533"/>
      <c r="G2969" s="533"/>
      <c r="H2969" s="533"/>
      <c r="I2969" s="533"/>
      <c r="J2969" s="533"/>
      <c r="K2969" s="533"/>
      <c r="L2969" s="533"/>
      <c r="M2969" s="533"/>
      <c r="N2969" s="532"/>
      <c r="O2969" s="350"/>
      <c r="P2969" s="464"/>
      <c r="Q2969" s="464"/>
      <c r="R2969" s="464"/>
      <c r="S2969" s="464"/>
      <c r="T2969" s="464"/>
      <c r="U2969" s="464"/>
      <c r="V2969" s="464"/>
    </row>
    <row r="2970" spans="1:22">
      <c r="A2970" s="531"/>
      <c r="B2970" s="532"/>
      <c r="C2970" s="350"/>
      <c r="D2970" s="350"/>
      <c r="E2970" s="533"/>
      <c r="F2970" s="533"/>
      <c r="G2970" s="533"/>
      <c r="H2970" s="533"/>
      <c r="I2970" s="533"/>
      <c r="J2970" s="533"/>
      <c r="K2970" s="533"/>
      <c r="L2970" s="533"/>
      <c r="M2970" s="533"/>
      <c r="N2970" s="532"/>
      <c r="O2970" s="350"/>
      <c r="P2970" s="464"/>
      <c r="Q2970" s="464"/>
      <c r="R2970" s="464"/>
      <c r="S2970" s="464"/>
      <c r="T2970" s="464"/>
      <c r="U2970" s="464"/>
      <c r="V2970" s="464"/>
    </row>
    <row r="2971" spans="1:22">
      <c r="A2971" s="531"/>
      <c r="B2971" s="532"/>
      <c r="C2971" s="350"/>
      <c r="D2971" s="350"/>
      <c r="E2971" s="533"/>
      <c r="F2971" s="533"/>
      <c r="G2971" s="533"/>
      <c r="H2971" s="533"/>
      <c r="I2971" s="533"/>
      <c r="J2971" s="533"/>
      <c r="K2971" s="533"/>
      <c r="L2971" s="533"/>
      <c r="M2971" s="533"/>
      <c r="N2971" s="532"/>
      <c r="O2971" s="350"/>
      <c r="P2971" s="464"/>
      <c r="Q2971" s="464"/>
      <c r="R2971" s="464"/>
      <c r="S2971" s="464"/>
      <c r="T2971" s="464"/>
      <c r="U2971" s="464"/>
      <c r="V2971" s="464"/>
    </row>
    <row r="2972" spans="1:22">
      <c r="A2972" s="531"/>
      <c r="B2972" s="532"/>
      <c r="C2972" s="350"/>
      <c r="D2972" s="350"/>
      <c r="E2972" s="533"/>
      <c r="F2972" s="533"/>
      <c r="G2972" s="533"/>
      <c r="H2972" s="533"/>
      <c r="I2972" s="533"/>
      <c r="J2972" s="533"/>
      <c r="K2972" s="533"/>
      <c r="L2972" s="533"/>
      <c r="M2972" s="533"/>
      <c r="N2972" s="532"/>
      <c r="O2972" s="350"/>
      <c r="P2972" s="464"/>
      <c r="Q2972" s="464"/>
      <c r="R2972" s="464"/>
      <c r="S2972" s="464"/>
      <c r="T2972" s="464"/>
      <c r="U2972" s="464"/>
      <c r="V2972" s="464"/>
    </row>
    <row r="2973" spans="1:22">
      <c r="A2973" s="531"/>
      <c r="B2973" s="532"/>
      <c r="C2973" s="350"/>
      <c r="D2973" s="350"/>
      <c r="E2973" s="533"/>
      <c r="F2973" s="533"/>
      <c r="G2973" s="533"/>
      <c r="H2973" s="533"/>
      <c r="I2973" s="533"/>
      <c r="J2973" s="533"/>
      <c r="K2973" s="533"/>
      <c r="L2973" s="533"/>
      <c r="M2973" s="533"/>
      <c r="N2973" s="532"/>
      <c r="O2973" s="350"/>
      <c r="P2973" s="464"/>
      <c r="Q2973" s="464"/>
      <c r="R2973" s="464"/>
      <c r="S2973" s="464"/>
      <c r="T2973" s="464"/>
      <c r="U2973" s="464"/>
      <c r="V2973" s="464"/>
    </row>
    <row r="2974" spans="1:22">
      <c r="A2974" s="531"/>
      <c r="B2974" s="532"/>
      <c r="C2974" s="350"/>
      <c r="D2974" s="350"/>
      <c r="E2974" s="533"/>
      <c r="F2974" s="533"/>
      <c r="G2974" s="533"/>
      <c r="H2974" s="533"/>
      <c r="I2974" s="533"/>
      <c r="J2974" s="533"/>
      <c r="K2974" s="533"/>
      <c r="L2974" s="533"/>
      <c r="M2974" s="533"/>
      <c r="N2974" s="532"/>
      <c r="O2974" s="350"/>
      <c r="P2974" s="464"/>
      <c r="Q2974" s="464"/>
      <c r="R2974" s="464"/>
      <c r="S2974" s="464"/>
      <c r="T2974" s="464"/>
      <c r="U2974" s="464"/>
      <c r="V2974" s="464"/>
    </row>
    <row r="2975" spans="1:22">
      <c r="A2975" s="531"/>
      <c r="B2975" s="532"/>
      <c r="C2975" s="350"/>
      <c r="D2975" s="350"/>
      <c r="E2975" s="533"/>
      <c r="F2975" s="533"/>
      <c r="G2975" s="533"/>
      <c r="H2975" s="533"/>
      <c r="I2975" s="533"/>
      <c r="J2975" s="533"/>
      <c r="K2975" s="533"/>
      <c r="L2975" s="533"/>
      <c r="M2975" s="533"/>
      <c r="N2975" s="532"/>
      <c r="O2975" s="350"/>
      <c r="P2975" s="464"/>
      <c r="Q2975" s="464"/>
      <c r="R2975" s="464"/>
      <c r="S2975" s="464"/>
      <c r="T2975" s="464"/>
      <c r="U2975" s="464"/>
      <c r="V2975" s="464"/>
    </row>
    <row r="2976" spans="1:22">
      <c r="A2976" s="531"/>
      <c r="B2976" s="532"/>
      <c r="C2976" s="350"/>
      <c r="D2976" s="350"/>
      <c r="E2976" s="533"/>
      <c r="F2976" s="533"/>
      <c r="G2976" s="533"/>
      <c r="H2976" s="533"/>
      <c r="I2976" s="533"/>
      <c r="J2976" s="533"/>
      <c r="K2976" s="533"/>
      <c r="L2976" s="533"/>
      <c r="M2976" s="533"/>
      <c r="N2976" s="532"/>
      <c r="O2976" s="350"/>
      <c r="P2976" s="464"/>
      <c r="Q2976" s="464"/>
      <c r="R2976" s="464"/>
      <c r="S2976" s="464"/>
      <c r="T2976" s="464"/>
      <c r="U2976" s="464"/>
      <c r="V2976" s="464"/>
    </row>
    <row r="2977" spans="1:22">
      <c r="A2977" s="531"/>
      <c r="B2977" s="532"/>
      <c r="C2977" s="350"/>
      <c r="D2977" s="350"/>
      <c r="E2977" s="533"/>
      <c r="F2977" s="533"/>
      <c r="G2977" s="533"/>
      <c r="H2977" s="533"/>
      <c r="I2977" s="533"/>
      <c r="J2977" s="533"/>
      <c r="K2977" s="533"/>
      <c r="L2977" s="533"/>
      <c r="M2977" s="533"/>
      <c r="N2977" s="532"/>
      <c r="O2977" s="350"/>
      <c r="P2977" s="464"/>
      <c r="Q2977" s="464"/>
      <c r="R2977" s="464"/>
      <c r="S2977" s="464"/>
      <c r="T2977" s="464"/>
      <c r="U2977" s="464"/>
      <c r="V2977" s="464"/>
    </row>
    <row r="2978" spans="1:22">
      <c r="A2978" s="531"/>
      <c r="B2978" s="532"/>
      <c r="C2978" s="350"/>
      <c r="D2978" s="350"/>
      <c r="E2978" s="533"/>
      <c r="F2978" s="533"/>
      <c r="G2978" s="533"/>
      <c r="H2978" s="533"/>
      <c r="I2978" s="533"/>
      <c r="J2978" s="533"/>
      <c r="K2978" s="533"/>
      <c r="L2978" s="533"/>
      <c r="M2978" s="533"/>
      <c r="N2978" s="532"/>
      <c r="O2978" s="350"/>
      <c r="P2978" s="464"/>
      <c r="Q2978" s="464"/>
      <c r="R2978" s="464"/>
      <c r="S2978" s="464"/>
      <c r="T2978" s="464"/>
      <c r="U2978" s="464"/>
      <c r="V2978" s="464"/>
    </row>
    <row r="2979" spans="1:22">
      <c r="A2979" s="531"/>
      <c r="B2979" s="532"/>
      <c r="C2979" s="350"/>
      <c r="D2979" s="350"/>
      <c r="E2979" s="533"/>
      <c r="F2979" s="533"/>
      <c r="G2979" s="533"/>
      <c r="H2979" s="533"/>
      <c r="I2979" s="533"/>
      <c r="J2979" s="533"/>
      <c r="K2979" s="533"/>
      <c r="L2979" s="533"/>
      <c r="M2979" s="533"/>
      <c r="N2979" s="532"/>
      <c r="O2979" s="350"/>
      <c r="P2979" s="464"/>
      <c r="Q2979" s="464"/>
      <c r="R2979" s="464"/>
      <c r="S2979" s="464"/>
      <c r="T2979" s="464"/>
      <c r="U2979" s="464"/>
      <c r="V2979" s="464"/>
    </row>
    <row r="2980" spans="1:22">
      <c r="A2980" s="531"/>
      <c r="B2980" s="532"/>
      <c r="C2980" s="350"/>
      <c r="D2980" s="350"/>
      <c r="E2980" s="533"/>
      <c r="F2980" s="533"/>
      <c r="G2980" s="533"/>
      <c r="H2980" s="533"/>
      <c r="I2980" s="533"/>
      <c r="J2980" s="533"/>
      <c r="K2980" s="533"/>
      <c r="L2980" s="533"/>
      <c r="M2980" s="533"/>
      <c r="N2980" s="532"/>
      <c r="O2980" s="350"/>
      <c r="P2980" s="464"/>
      <c r="Q2980" s="464"/>
      <c r="R2980" s="464"/>
      <c r="S2980" s="464"/>
      <c r="T2980" s="464"/>
      <c r="U2980" s="464"/>
      <c r="V2980" s="464"/>
    </row>
    <row r="2981" spans="1:22">
      <c r="A2981" s="531"/>
      <c r="B2981" s="532"/>
      <c r="C2981" s="350"/>
      <c r="D2981" s="350"/>
      <c r="E2981" s="533"/>
      <c r="F2981" s="533"/>
      <c r="G2981" s="533"/>
      <c r="H2981" s="533"/>
      <c r="I2981" s="533"/>
      <c r="J2981" s="533"/>
      <c r="K2981" s="533"/>
      <c r="L2981" s="533"/>
      <c r="M2981" s="533"/>
      <c r="N2981" s="532"/>
      <c r="O2981" s="350"/>
      <c r="P2981" s="464"/>
      <c r="Q2981" s="464"/>
      <c r="R2981" s="464"/>
      <c r="S2981" s="464"/>
      <c r="T2981" s="464"/>
      <c r="U2981" s="464"/>
      <c r="V2981" s="464"/>
    </row>
    <row r="2982" spans="1:22">
      <c r="A2982" s="531"/>
      <c r="B2982" s="532"/>
      <c r="C2982" s="350"/>
      <c r="D2982" s="350"/>
      <c r="E2982" s="533"/>
      <c r="F2982" s="533"/>
      <c r="G2982" s="533"/>
      <c r="H2982" s="533"/>
      <c r="I2982" s="533"/>
      <c r="J2982" s="533"/>
      <c r="K2982" s="533"/>
      <c r="L2982" s="533"/>
      <c r="M2982" s="533"/>
      <c r="N2982" s="532"/>
      <c r="O2982" s="350"/>
      <c r="P2982" s="464"/>
      <c r="Q2982" s="464"/>
      <c r="R2982" s="464"/>
      <c r="S2982" s="464"/>
      <c r="T2982" s="464"/>
      <c r="U2982" s="464"/>
      <c r="V2982" s="464"/>
    </row>
    <row r="2983" spans="1:22">
      <c r="A2983" s="531"/>
      <c r="B2983" s="532"/>
      <c r="C2983" s="350"/>
      <c r="D2983" s="350"/>
      <c r="E2983" s="533"/>
      <c r="F2983" s="533"/>
      <c r="G2983" s="533"/>
      <c r="H2983" s="533"/>
      <c r="I2983" s="533"/>
      <c r="J2983" s="533"/>
      <c r="K2983" s="533"/>
      <c r="L2983" s="533"/>
      <c r="M2983" s="533"/>
      <c r="N2983" s="532"/>
      <c r="O2983" s="350"/>
      <c r="P2983" s="464"/>
      <c r="Q2983" s="464"/>
      <c r="R2983" s="464"/>
      <c r="S2983" s="464"/>
      <c r="T2983" s="464"/>
      <c r="U2983" s="464"/>
      <c r="V2983" s="464"/>
    </row>
    <row r="2984" spans="1:22">
      <c r="A2984" s="531"/>
      <c r="B2984" s="532"/>
      <c r="C2984" s="350"/>
      <c r="D2984" s="350"/>
      <c r="E2984" s="533"/>
      <c r="F2984" s="533"/>
      <c r="G2984" s="533"/>
      <c r="H2984" s="533"/>
      <c r="I2984" s="533"/>
      <c r="J2984" s="533"/>
      <c r="K2984" s="533"/>
      <c r="L2984" s="533"/>
      <c r="M2984" s="533"/>
      <c r="N2984" s="532"/>
      <c r="O2984" s="350"/>
      <c r="P2984" s="464"/>
      <c r="Q2984" s="464"/>
      <c r="R2984" s="464"/>
      <c r="S2984" s="464"/>
      <c r="T2984" s="464"/>
      <c r="U2984" s="464"/>
      <c r="V2984" s="464"/>
    </row>
    <row r="2985" spans="1:22">
      <c r="A2985" s="531"/>
      <c r="B2985" s="532"/>
      <c r="C2985" s="350"/>
      <c r="D2985" s="350"/>
      <c r="E2985" s="533"/>
      <c r="F2985" s="533"/>
      <c r="G2985" s="533"/>
      <c r="H2985" s="533"/>
      <c r="I2985" s="533"/>
      <c r="J2985" s="533"/>
      <c r="K2985" s="533"/>
      <c r="L2985" s="533"/>
      <c r="M2985" s="533"/>
      <c r="N2985" s="532"/>
      <c r="O2985" s="350"/>
      <c r="P2985" s="464"/>
      <c r="Q2985" s="464"/>
      <c r="R2985" s="464"/>
      <c r="S2985" s="464"/>
      <c r="T2985" s="464"/>
      <c r="U2985" s="464"/>
      <c r="V2985" s="464"/>
    </row>
    <row r="2986" spans="1:22">
      <c r="A2986" s="531"/>
      <c r="B2986" s="532"/>
      <c r="C2986" s="350"/>
      <c r="D2986" s="350"/>
      <c r="E2986" s="533"/>
      <c r="F2986" s="533"/>
      <c r="G2986" s="533"/>
      <c r="H2986" s="533"/>
      <c r="I2986" s="533"/>
      <c r="J2986" s="533"/>
      <c r="K2986" s="533"/>
      <c r="L2986" s="533"/>
      <c r="M2986" s="533"/>
      <c r="N2986" s="532"/>
      <c r="O2986" s="350"/>
      <c r="P2986" s="464"/>
      <c r="Q2986" s="464"/>
      <c r="R2986" s="464"/>
      <c r="S2986" s="464"/>
      <c r="T2986" s="464"/>
      <c r="U2986" s="464"/>
      <c r="V2986" s="464"/>
    </row>
    <row r="2987" spans="1:22">
      <c r="A2987" s="531"/>
      <c r="B2987" s="532"/>
      <c r="C2987" s="350"/>
      <c r="D2987" s="350"/>
      <c r="E2987" s="533"/>
      <c r="F2987" s="533"/>
      <c r="G2987" s="533"/>
      <c r="H2987" s="533"/>
      <c r="I2987" s="533"/>
      <c r="J2987" s="533"/>
      <c r="K2987" s="533"/>
      <c r="L2987" s="533"/>
      <c r="M2987" s="533"/>
      <c r="N2987" s="532"/>
      <c r="O2987" s="350"/>
      <c r="P2987" s="464"/>
      <c r="Q2987" s="464"/>
      <c r="R2987" s="464"/>
      <c r="S2987" s="464"/>
      <c r="T2987" s="464"/>
      <c r="U2987" s="464"/>
      <c r="V2987" s="464"/>
    </row>
    <row r="2988" spans="1:22">
      <c r="A2988" s="531"/>
      <c r="B2988" s="532"/>
      <c r="C2988" s="350"/>
      <c r="D2988" s="350"/>
      <c r="E2988" s="533"/>
      <c r="F2988" s="533"/>
      <c r="G2988" s="533"/>
      <c r="H2988" s="533"/>
      <c r="I2988" s="533"/>
      <c r="J2988" s="533"/>
      <c r="K2988" s="533"/>
      <c r="L2988" s="533"/>
      <c r="M2988" s="533"/>
      <c r="N2988" s="532"/>
      <c r="O2988" s="350"/>
      <c r="P2988" s="464"/>
      <c r="Q2988" s="464"/>
      <c r="R2988" s="464"/>
      <c r="S2988" s="464"/>
      <c r="T2988" s="464"/>
      <c r="U2988" s="464"/>
      <c r="V2988" s="464"/>
    </row>
    <row r="2989" spans="1:22">
      <c r="A2989" s="531"/>
      <c r="B2989" s="532"/>
      <c r="C2989" s="350"/>
      <c r="D2989" s="350"/>
      <c r="E2989" s="533"/>
      <c r="F2989" s="533"/>
      <c r="G2989" s="533"/>
      <c r="H2989" s="533"/>
      <c r="I2989" s="533"/>
      <c r="J2989" s="533"/>
      <c r="K2989" s="533"/>
      <c r="L2989" s="533"/>
      <c r="M2989" s="533"/>
      <c r="N2989" s="532"/>
      <c r="O2989" s="350"/>
      <c r="P2989" s="464"/>
      <c r="Q2989" s="464"/>
      <c r="R2989" s="464"/>
      <c r="S2989" s="464"/>
      <c r="T2989" s="464"/>
      <c r="U2989" s="464"/>
      <c r="V2989" s="464"/>
    </row>
    <row r="2990" spans="1:22">
      <c r="A2990" s="531"/>
      <c r="B2990" s="532"/>
      <c r="C2990" s="350"/>
      <c r="D2990" s="350"/>
      <c r="E2990" s="533"/>
      <c r="F2990" s="533"/>
      <c r="G2990" s="533"/>
      <c r="H2990" s="533"/>
      <c r="I2990" s="533"/>
      <c r="J2990" s="533"/>
      <c r="K2990" s="533"/>
      <c r="L2990" s="533"/>
      <c r="M2990" s="533"/>
      <c r="N2990" s="532"/>
      <c r="O2990" s="350"/>
      <c r="P2990" s="464"/>
      <c r="Q2990" s="464"/>
      <c r="R2990" s="464"/>
      <c r="S2990" s="464"/>
      <c r="T2990" s="464"/>
      <c r="U2990" s="464"/>
      <c r="V2990" s="464"/>
    </row>
    <row r="2991" spans="1:22">
      <c r="A2991" s="531"/>
      <c r="B2991" s="532"/>
      <c r="C2991" s="350"/>
      <c r="D2991" s="350"/>
      <c r="E2991" s="533"/>
      <c r="F2991" s="533"/>
      <c r="G2991" s="533"/>
      <c r="H2991" s="533"/>
      <c r="I2991" s="533"/>
      <c r="J2991" s="533"/>
      <c r="K2991" s="533"/>
      <c r="L2991" s="533"/>
      <c r="M2991" s="533"/>
      <c r="N2991" s="532"/>
      <c r="O2991" s="350"/>
      <c r="P2991" s="464"/>
      <c r="Q2991" s="464"/>
      <c r="R2991" s="464"/>
      <c r="S2991" s="464"/>
      <c r="T2991" s="464"/>
      <c r="U2991" s="464"/>
      <c r="V2991" s="464"/>
    </row>
    <row r="2992" spans="1:22">
      <c r="A2992" s="531"/>
      <c r="B2992" s="532"/>
      <c r="C2992" s="350"/>
      <c r="D2992" s="350"/>
      <c r="E2992" s="533"/>
      <c r="F2992" s="533"/>
      <c r="G2992" s="533"/>
      <c r="H2992" s="533"/>
      <c r="I2992" s="533"/>
      <c r="J2992" s="533"/>
      <c r="K2992" s="533"/>
      <c r="L2992" s="533"/>
      <c r="M2992" s="533"/>
      <c r="N2992" s="532"/>
      <c r="O2992" s="350"/>
      <c r="P2992" s="464"/>
      <c r="Q2992" s="464"/>
      <c r="R2992" s="464"/>
      <c r="S2992" s="464"/>
      <c r="T2992" s="464"/>
      <c r="U2992" s="464"/>
      <c r="V2992" s="464"/>
    </row>
    <row r="2993" spans="1:22">
      <c r="A2993" s="531"/>
      <c r="B2993" s="532"/>
      <c r="C2993" s="350"/>
      <c r="D2993" s="350"/>
      <c r="E2993" s="533"/>
      <c r="F2993" s="533"/>
      <c r="G2993" s="533"/>
      <c r="H2993" s="533"/>
      <c r="I2993" s="533"/>
      <c r="J2993" s="533"/>
      <c r="K2993" s="533"/>
      <c r="L2993" s="533"/>
      <c r="M2993" s="533"/>
      <c r="N2993" s="532"/>
      <c r="O2993" s="350"/>
      <c r="P2993" s="464"/>
      <c r="Q2993" s="464"/>
      <c r="R2993" s="464"/>
      <c r="S2993" s="464"/>
      <c r="T2993" s="464"/>
      <c r="U2993" s="464"/>
      <c r="V2993" s="464"/>
    </row>
    <row r="2994" spans="1:22">
      <c r="A2994" s="531"/>
      <c r="B2994" s="532"/>
      <c r="C2994" s="350"/>
      <c r="D2994" s="350"/>
      <c r="E2994" s="533"/>
      <c r="F2994" s="533"/>
      <c r="G2994" s="533"/>
      <c r="H2994" s="533"/>
      <c r="I2994" s="533"/>
      <c r="J2994" s="533"/>
      <c r="K2994" s="533"/>
      <c r="L2994" s="533"/>
      <c r="M2994" s="533"/>
      <c r="N2994" s="532"/>
      <c r="O2994" s="350"/>
      <c r="P2994" s="464"/>
      <c r="Q2994" s="464"/>
      <c r="R2994" s="464"/>
      <c r="S2994" s="464"/>
      <c r="T2994" s="464"/>
      <c r="U2994" s="464"/>
      <c r="V2994" s="464"/>
    </row>
    <row r="2995" spans="1:22">
      <c r="A2995" s="531"/>
      <c r="B2995" s="532"/>
      <c r="C2995" s="350"/>
      <c r="D2995" s="350"/>
      <c r="E2995" s="533"/>
      <c r="F2995" s="533"/>
      <c r="G2995" s="533"/>
      <c r="H2995" s="533"/>
      <c r="I2995" s="533"/>
      <c r="J2995" s="533"/>
      <c r="K2995" s="533"/>
      <c r="L2995" s="533"/>
      <c r="M2995" s="533"/>
      <c r="N2995" s="532"/>
      <c r="O2995" s="350"/>
      <c r="P2995" s="464"/>
      <c r="Q2995" s="464"/>
      <c r="R2995" s="464"/>
      <c r="S2995" s="464"/>
      <c r="T2995" s="464"/>
      <c r="U2995" s="464"/>
      <c r="V2995" s="464"/>
    </row>
    <row r="2996" spans="1:22">
      <c r="A2996" s="531"/>
      <c r="B2996" s="532"/>
      <c r="C2996" s="350"/>
      <c r="D2996" s="350"/>
      <c r="E2996" s="533"/>
      <c r="F2996" s="533"/>
      <c r="G2996" s="533"/>
      <c r="H2996" s="533"/>
      <c r="I2996" s="533"/>
      <c r="J2996" s="533"/>
      <c r="K2996" s="533"/>
      <c r="L2996" s="533"/>
      <c r="M2996" s="533"/>
      <c r="N2996" s="532"/>
      <c r="O2996" s="350"/>
      <c r="P2996" s="464"/>
      <c r="Q2996" s="464"/>
      <c r="R2996" s="464"/>
      <c r="S2996" s="464"/>
      <c r="T2996" s="464"/>
      <c r="U2996" s="464"/>
      <c r="V2996" s="464"/>
    </row>
    <row r="2997" spans="1:22">
      <c r="A2997" s="531"/>
      <c r="B2997" s="532"/>
      <c r="C2997" s="350"/>
      <c r="D2997" s="350"/>
      <c r="E2997" s="533"/>
      <c r="F2997" s="533"/>
      <c r="G2997" s="533"/>
      <c r="H2997" s="533"/>
      <c r="I2997" s="533"/>
      <c r="J2997" s="533"/>
      <c r="K2997" s="533"/>
      <c r="L2997" s="533"/>
      <c r="M2997" s="533"/>
      <c r="N2997" s="532"/>
      <c r="O2997" s="350"/>
      <c r="P2997" s="464"/>
      <c r="Q2997" s="464"/>
      <c r="R2997" s="464"/>
      <c r="S2997" s="464"/>
      <c r="T2997" s="464"/>
      <c r="U2997" s="464"/>
      <c r="V2997" s="464"/>
    </row>
    <row r="2998" spans="1:22">
      <c r="A2998" s="531"/>
      <c r="B2998" s="532"/>
      <c r="C2998" s="350"/>
      <c r="D2998" s="350"/>
      <c r="E2998" s="533"/>
      <c r="F2998" s="533"/>
      <c r="G2998" s="533"/>
      <c r="H2998" s="533"/>
      <c r="I2998" s="533"/>
      <c r="J2998" s="533"/>
      <c r="K2998" s="533"/>
      <c r="L2998" s="533"/>
      <c r="M2998" s="533"/>
      <c r="N2998" s="532"/>
      <c r="O2998" s="350"/>
      <c r="P2998" s="464"/>
      <c r="Q2998" s="464"/>
      <c r="R2998" s="464"/>
      <c r="S2998" s="464"/>
      <c r="T2998" s="464"/>
      <c r="U2998" s="464"/>
      <c r="V2998" s="464"/>
    </row>
    <row r="2999" spans="1:22">
      <c r="A2999" s="531"/>
      <c r="B2999" s="532"/>
      <c r="C2999" s="350"/>
      <c r="D2999" s="350"/>
      <c r="E2999" s="533"/>
      <c r="F2999" s="533"/>
      <c r="G2999" s="533"/>
      <c r="H2999" s="533"/>
      <c r="I2999" s="533"/>
      <c r="J2999" s="533"/>
      <c r="K2999" s="533"/>
      <c r="L2999" s="533"/>
      <c r="M2999" s="533"/>
      <c r="N2999" s="532"/>
      <c r="O2999" s="350"/>
      <c r="P2999" s="464"/>
      <c r="Q2999" s="464"/>
      <c r="R2999" s="464"/>
      <c r="S2999" s="464"/>
      <c r="T2999" s="464"/>
      <c r="U2999" s="464"/>
      <c r="V2999" s="464"/>
    </row>
    <row r="3000" spans="1:22">
      <c r="A3000" s="531"/>
      <c r="B3000" s="532"/>
      <c r="C3000" s="350"/>
      <c r="D3000" s="350"/>
      <c r="E3000" s="533"/>
      <c r="F3000" s="533"/>
      <c r="G3000" s="533"/>
      <c r="H3000" s="533"/>
      <c r="I3000" s="533"/>
      <c r="J3000" s="533"/>
      <c r="K3000" s="533"/>
      <c r="L3000" s="533"/>
      <c r="M3000" s="533"/>
      <c r="N3000" s="532"/>
      <c r="O3000" s="350"/>
      <c r="P3000" s="464"/>
      <c r="Q3000" s="464"/>
      <c r="R3000" s="464"/>
      <c r="S3000" s="464"/>
      <c r="T3000" s="464"/>
      <c r="U3000" s="464"/>
      <c r="V3000" s="464"/>
    </row>
    <row r="3001" spans="1:22">
      <c r="A3001" s="531"/>
      <c r="B3001" s="532"/>
      <c r="C3001" s="350"/>
      <c r="D3001" s="350"/>
      <c r="E3001" s="533"/>
      <c r="F3001" s="533"/>
      <c r="G3001" s="533"/>
      <c r="H3001" s="533"/>
      <c r="I3001" s="533"/>
      <c r="J3001" s="533"/>
      <c r="K3001" s="533"/>
      <c r="L3001" s="533"/>
      <c r="M3001" s="533"/>
      <c r="N3001" s="532"/>
      <c r="O3001" s="350"/>
      <c r="P3001" s="464"/>
      <c r="Q3001" s="464"/>
      <c r="R3001" s="464"/>
      <c r="S3001" s="464"/>
      <c r="T3001" s="464"/>
      <c r="U3001" s="464"/>
      <c r="V3001" s="464"/>
    </row>
    <row r="3002" spans="1:22">
      <c r="A3002" s="531"/>
      <c r="B3002" s="532"/>
      <c r="C3002" s="350"/>
      <c r="D3002" s="350"/>
      <c r="E3002" s="533"/>
      <c r="F3002" s="533"/>
      <c r="G3002" s="533"/>
      <c r="H3002" s="533"/>
      <c r="I3002" s="533"/>
      <c r="J3002" s="533"/>
      <c r="K3002" s="533"/>
      <c r="L3002" s="533"/>
      <c r="M3002" s="533"/>
      <c r="N3002" s="532"/>
      <c r="O3002" s="350"/>
      <c r="P3002" s="464"/>
      <c r="Q3002" s="464"/>
      <c r="R3002" s="464"/>
      <c r="S3002" s="464"/>
      <c r="T3002" s="464"/>
      <c r="U3002" s="464"/>
      <c r="V3002" s="464"/>
    </row>
    <row r="3003" spans="1:22">
      <c r="A3003" s="531"/>
      <c r="B3003" s="532"/>
      <c r="C3003" s="350"/>
      <c r="D3003" s="350"/>
      <c r="E3003" s="533"/>
      <c r="F3003" s="533"/>
      <c r="G3003" s="533"/>
      <c r="H3003" s="533"/>
      <c r="I3003" s="533"/>
      <c r="J3003" s="533"/>
      <c r="K3003" s="533"/>
      <c r="L3003" s="533"/>
      <c r="M3003" s="533"/>
      <c r="N3003" s="532"/>
      <c r="O3003" s="350"/>
      <c r="P3003" s="464"/>
      <c r="Q3003" s="464"/>
      <c r="R3003" s="464"/>
      <c r="S3003" s="464"/>
      <c r="T3003" s="464"/>
      <c r="U3003" s="464"/>
      <c r="V3003" s="464"/>
    </row>
    <row r="3004" spans="1:22">
      <c r="A3004" s="531"/>
      <c r="B3004" s="532"/>
      <c r="C3004" s="350"/>
      <c r="D3004" s="350"/>
      <c r="E3004" s="533"/>
      <c r="F3004" s="533"/>
      <c r="G3004" s="533"/>
      <c r="H3004" s="533"/>
      <c r="I3004" s="533"/>
      <c r="J3004" s="533"/>
      <c r="K3004" s="533"/>
      <c r="L3004" s="533"/>
      <c r="M3004" s="533"/>
      <c r="N3004" s="532"/>
      <c r="O3004" s="350"/>
      <c r="P3004" s="464"/>
      <c r="Q3004" s="464"/>
      <c r="R3004" s="464"/>
      <c r="S3004" s="464"/>
      <c r="T3004" s="464"/>
      <c r="U3004" s="464"/>
      <c r="V3004" s="464"/>
    </row>
    <row r="3005" spans="1:22">
      <c r="A3005" s="531"/>
      <c r="B3005" s="532"/>
      <c r="C3005" s="350"/>
      <c r="D3005" s="350"/>
      <c r="E3005" s="533"/>
      <c r="F3005" s="533"/>
      <c r="G3005" s="533"/>
      <c r="H3005" s="533"/>
      <c r="I3005" s="533"/>
      <c r="J3005" s="533"/>
      <c r="K3005" s="533"/>
      <c r="L3005" s="533"/>
      <c r="M3005" s="533"/>
      <c r="N3005" s="532"/>
      <c r="O3005" s="350"/>
      <c r="P3005" s="464"/>
      <c r="Q3005" s="464"/>
      <c r="R3005" s="464"/>
      <c r="S3005" s="464"/>
      <c r="T3005" s="464"/>
      <c r="U3005" s="464"/>
      <c r="V3005" s="464"/>
    </row>
    <row r="3006" spans="1:22">
      <c r="A3006" s="531"/>
      <c r="B3006" s="532"/>
      <c r="C3006" s="350"/>
      <c r="D3006" s="350"/>
      <c r="E3006" s="533"/>
      <c r="F3006" s="533"/>
      <c r="G3006" s="533"/>
      <c r="H3006" s="533"/>
      <c r="I3006" s="533"/>
      <c r="J3006" s="533"/>
      <c r="K3006" s="533"/>
      <c r="L3006" s="533"/>
      <c r="M3006" s="533"/>
      <c r="N3006" s="532"/>
      <c r="O3006" s="350"/>
      <c r="P3006" s="464"/>
      <c r="Q3006" s="464"/>
      <c r="R3006" s="464"/>
      <c r="S3006" s="464"/>
      <c r="T3006" s="464"/>
      <c r="U3006" s="464"/>
      <c r="V3006" s="464"/>
    </row>
    <row r="3007" spans="1:22">
      <c r="A3007" s="531"/>
      <c r="B3007" s="532"/>
      <c r="C3007" s="350"/>
      <c r="D3007" s="350"/>
      <c r="E3007" s="533"/>
      <c r="F3007" s="533"/>
      <c r="G3007" s="533"/>
      <c r="H3007" s="533"/>
      <c r="I3007" s="533"/>
      <c r="J3007" s="533"/>
      <c r="K3007" s="533"/>
      <c r="L3007" s="533"/>
      <c r="M3007" s="533"/>
      <c r="N3007" s="532"/>
      <c r="O3007" s="350"/>
      <c r="P3007" s="464"/>
      <c r="Q3007" s="464"/>
      <c r="R3007" s="464"/>
      <c r="S3007" s="464"/>
      <c r="T3007" s="464"/>
      <c r="U3007" s="464"/>
      <c r="V3007" s="464"/>
    </row>
    <row r="3008" spans="1:22">
      <c r="A3008" s="531"/>
      <c r="B3008" s="532"/>
      <c r="C3008" s="350"/>
      <c r="D3008" s="350"/>
      <c r="E3008" s="533"/>
      <c r="F3008" s="533"/>
      <c r="G3008" s="533"/>
      <c r="H3008" s="533"/>
      <c r="I3008" s="533"/>
      <c r="J3008" s="533"/>
      <c r="K3008" s="533"/>
      <c r="L3008" s="533"/>
      <c r="M3008" s="533"/>
      <c r="N3008" s="532"/>
      <c r="O3008" s="350"/>
      <c r="P3008" s="464"/>
      <c r="Q3008" s="464"/>
      <c r="R3008" s="464"/>
      <c r="S3008" s="464"/>
      <c r="T3008" s="464"/>
      <c r="U3008" s="464"/>
      <c r="V3008" s="464"/>
    </row>
    <row r="3009" spans="1:22">
      <c r="A3009" s="531"/>
      <c r="B3009" s="532"/>
      <c r="C3009" s="350"/>
      <c r="D3009" s="350"/>
      <c r="E3009" s="533"/>
      <c r="F3009" s="533"/>
      <c r="G3009" s="533"/>
      <c r="H3009" s="533"/>
      <c r="I3009" s="533"/>
      <c r="J3009" s="533"/>
      <c r="K3009" s="533"/>
      <c r="L3009" s="533"/>
      <c r="M3009" s="533"/>
      <c r="N3009" s="532"/>
      <c r="O3009" s="350"/>
      <c r="P3009" s="464"/>
      <c r="Q3009" s="464"/>
      <c r="R3009" s="464"/>
      <c r="S3009" s="464"/>
      <c r="T3009" s="464"/>
      <c r="U3009" s="464"/>
      <c r="V3009" s="464"/>
    </row>
    <row r="3010" spans="1:22">
      <c r="A3010" s="531"/>
      <c r="B3010" s="532"/>
      <c r="C3010" s="350"/>
      <c r="D3010" s="350"/>
      <c r="E3010" s="533"/>
      <c r="F3010" s="533"/>
      <c r="G3010" s="533"/>
      <c r="H3010" s="533"/>
      <c r="I3010" s="533"/>
      <c r="J3010" s="533"/>
      <c r="K3010" s="533"/>
      <c r="L3010" s="533"/>
      <c r="M3010" s="533"/>
      <c r="N3010" s="532"/>
      <c r="O3010" s="350"/>
      <c r="P3010" s="464"/>
      <c r="Q3010" s="464"/>
      <c r="R3010" s="464"/>
      <c r="S3010" s="464"/>
      <c r="T3010" s="464"/>
      <c r="U3010" s="464"/>
      <c r="V3010" s="464"/>
    </row>
    <row r="3011" spans="1:22">
      <c r="A3011" s="531"/>
      <c r="B3011" s="532"/>
      <c r="C3011" s="350"/>
      <c r="D3011" s="350"/>
      <c r="E3011" s="533"/>
      <c r="F3011" s="533"/>
      <c r="G3011" s="533"/>
      <c r="H3011" s="533"/>
      <c r="I3011" s="533"/>
      <c r="J3011" s="533"/>
      <c r="K3011" s="533"/>
      <c r="L3011" s="533"/>
      <c r="M3011" s="533"/>
      <c r="N3011" s="532"/>
      <c r="O3011" s="350"/>
      <c r="P3011" s="464"/>
      <c r="Q3011" s="464"/>
      <c r="R3011" s="464"/>
      <c r="S3011" s="464"/>
      <c r="T3011" s="464"/>
      <c r="U3011" s="464"/>
      <c r="V3011" s="464"/>
    </row>
    <row r="3012" spans="1:22">
      <c r="A3012" s="531"/>
      <c r="B3012" s="532"/>
      <c r="C3012" s="350"/>
      <c r="D3012" s="350"/>
      <c r="E3012" s="533"/>
      <c r="F3012" s="533"/>
      <c r="G3012" s="533"/>
      <c r="H3012" s="533"/>
      <c r="I3012" s="533"/>
      <c r="J3012" s="533"/>
      <c r="K3012" s="533"/>
      <c r="L3012" s="533"/>
      <c r="M3012" s="533"/>
      <c r="N3012" s="532"/>
      <c r="O3012" s="350"/>
      <c r="P3012" s="464"/>
      <c r="Q3012" s="464"/>
      <c r="R3012" s="464"/>
      <c r="S3012" s="464"/>
      <c r="T3012" s="464"/>
      <c r="U3012" s="464"/>
      <c r="V3012" s="464"/>
    </row>
    <row r="3013" spans="1:22">
      <c r="A3013" s="531"/>
      <c r="B3013" s="532"/>
      <c r="C3013" s="350"/>
      <c r="D3013" s="350"/>
      <c r="E3013" s="533"/>
      <c r="F3013" s="533"/>
      <c r="G3013" s="533"/>
      <c r="H3013" s="533"/>
      <c r="I3013" s="533"/>
      <c r="J3013" s="533"/>
      <c r="K3013" s="533"/>
      <c r="L3013" s="533"/>
      <c r="M3013" s="533"/>
      <c r="N3013" s="532"/>
      <c r="O3013" s="350"/>
      <c r="P3013" s="464"/>
      <c r="Q3013" s="464"/>
      <c r="R3013" s="464"/>
      <c r="S3013" s="464"/>
      <c r="T3013" s="464"/>
      <c r="U3013" s="464"/>
      <c r="V3013" s="464"/>
    </row>
    <row r="3014" spans="1:22">
      <c r="A3014" s="531"/>
      <c r="B3014" s="532"/>
      <c r="C3014" s="350"/>
      <c r="D3014" s="350"/>
      <c r="E3014" s="533"/>
      <c r="F3014" s="533"/>
      <c r="G3014" s="533"/>
      <c r="H3014" s="533"/>
      <c r="I3014" s="533"/>
      <c r="J3014" s="533"/>
      <c r="K3014" s="533"/>
      <c r="L3014" s="533"/>
      <c r="M3014" s="533"/>
      <c r="N3014" s="532"/>
      <c r="O3014" s="350"/>
      <c r="P3014" s="464"/>
      <c r="Q3014" s="464"/>
      <c r="R3014" s="464"/>
      <c r="S3014" s="464"/>
      <c r="T3014" s="464"/>
      <c r="U3014" s="464"/>
      <c r="V3014" s="464"/>
    </row>
    <row r="3015" spans="1:22">
      <c r="A3015" s="531"/>
      <c r="B3015" s="532"/>
      <c r="C3015" s="350"/>
      <c r="D3015" s="350"/>
      <c r="E3015" s="533"/>
      <c r="F3015" s="533"/>
      <c r="G3015" s="533"/>
      <c r="H3015" s="533"/>
      <c r="I3015" s="533"/>
      <c r="J3015" s="533"/>
      <c r="K3015" s="533"/>
      <c r="L3015" s="533"/>
      <c r="M3015" s="533"/>
      <c r="N3015" s="532"/>
      <c r="O3015" s="350"/>
      <c r="P3015" s="464"/>
      <c r="Q3015" s="464"/>
      <c r="R3015" s="464"/>
      <c r="S3015" s="464"/>
      <c r="T3015" s="464"/>
      <c r="U3015" s="464"/>
      <c r="V3015" s="464"/>
    </row>
    <row r="3016" spans="1:22">
      <c r="A3016" s="531"/>
      <c r="B3016" s="532"/>
      <c r="C3016" s="350"/>
      <c r="D3016" s="350"/>
      <c r="E3016" s="533"/>
      <c r="F3016" s="533"/>
      <c r="G3016" s="533"/>
      <c r="H3016" s="533"/>
      <c r="I3016" s="533"/>
      <c r="J3016" s="533"/>
      <c r="K3016" s="533"/>
      <c r="L3016" s="533"/>
      <c r="M3016" s="533"/>
      <c r="N3016" s="532"/>
      <c r="O3016" s="350"/>
      <c r="P3016" s="464"/>
      <c r="Q3016" s="464"/>
      <c r="R3016" s="464"/>
      <c r="S3016" s="464"/>
      <c r="T3016" s="464"/>
      <c r="U3016" s="464"/>
      <c r="V3016" s="464"/>
    </row>
    <row r="3017" spans="1:22">
      <c r="A3017" s="531"/>
      <c r="B3017" s="532"/>
      <c r="C3017" s="350"/>
      <c r="D3017" s="350"/>
      <c r="E3017" s="533"/>
      <c r="F3017" s="533"/>
      <c r="G3017" s="533"/>
      <c r="H3017" s="533"/>
      <c r="I3017" s="533"/>
      <c r="J3017" s="533"/>
      <c r="K3017" s="533"/>
      <c r="L3017" s="533"/>
      <c r="M3017" s="533"/>
      <c r="N3017" s="532"/>
      <c r="O3017" s="350"/>
      <c r="P3017" s="464"/>
      <c r="Q3017" s="464"/>
      <c r="R3017" s="464"/>
      <c r="S3017" s="464"/>
      <c r="T3017" s="464"/>
      <c r="U3017" s="464"/>
      <c r="V3017" s="464"/>
    </row>
    <row r="3018" spans="1:22">
      <c r="A3018" s="531"/>
      <c r="B3018" s="532"/>
      <c r="C3018" s="350"/>
      <c r="D3018" s="350"/>
      <c r="E3018" s="533"/>
      <c r="F3018" s="533"/>
      <c r="G3018" s="533"/>
      <c r="H3018" s="533"/>
      <c r="I3018" s="533"/>
      <c r="J3018" s="533"/>
      <c r="K3018" s="533"/>
      <c r="L3018" s="533"/>
      <c r="M3018" s="533"/>
      <c r="N3018" s="532"/>
      <c r="O3018" s="350"/>
      <c r="P3018" s="464"/>
      <c r="Q3018" s="464"/>
      <c r="R3018" s="464"/>
      <c r="S3018" s="464"/>
      <c r="T3018" s="464"/>
      <c r="U3018" s="464"/>
      <c r="V3018" s="464"/>
    </row>
    <row r="3019" spans="1:22">
      <c r="A3019" s="531"/>
      <c r="B3019" s="532"/>
      <c r="C3019" s="350"/>
      <c r="D3019" s="350"/>
      <c r="E3019" s="533"/>
      <c r="F3019" s="533"/>
      <c r="G3019" s="533"/>
      <c r="H3019" s="533"/>
      <c r="I3019" s="533"/>
      <c r="J3019" s="533"/>
      <c r="K3019" s="533"/>
      <c r="L3019" s="533"/>
      <c r="M3019" s="533"/>
      <c r="N3019" s="532"/>
      <c r="O3019" s="350"/>
      <c r="P3019" s="464"/>
      <c r="Q3019" s="464"/>
      <c r="R3019" s="464"/>
      <c r="S3019" s="464"/>
      <c r="T3019" s="464"/>
      <c r="U3019" s="464"/>
      <c r="V3019" s="464"/>
    </row>
    <row r="3020" spans="1:22">
      <c r="A3020" s="531"/>
      <c r="B3020" s="532"/>
      <c r="C3020" s="350"/>
      <c r="D3020" s="350"/>
      <c r="E3020" s="533"/>
      <c r="F3020" s="533"/>
      <c r="G3020" s="533"/>
      <c r="H3020" s="533"/>
      <c r="I3020" s="533"/>
      <c r="J3020" s="533"/>
      <c r="K3020" s="533"/>
      <c r="L3020" s="533"/>
      <c r="M3020" s="533"/>
      <c r="N3020" s="532"/>
      <c r="O3020" s="350"/>
      <c r="P3020" s="464"/>
      <c r="Q3020" s="464"/>
      <c r="R3020" s="464"/>
      <c r="S3020" s="464"/>
      <c r="T3020" s="464"/>
      <c r="U3020" s="464"/>
      <c r="V3020" s="464"/>
    </row>
    <row r="3021" spans="1:22">
      <c r="A3021" s="531"/>
      <c r="B3021" s="532"/>
      <c r="C3021" s="350"/>
      <c r="D3021" s="350"/>
      <c r="E3021" s="533"/>
      <c r="F3021" s="533"/>
      <c r="G3021" s="533"/>
      <c r="H3021" s="533"/>
      <c r="I3021" s="533"/>
      <c r="J3021" s="533"/>
      <c r="K3021" s="533"/>
      <c r="L3021" s="533"/>
      <c r="M3021" s="533"/>
      <c r="N3021" s="532"/>
      <c r="O3021" s="350"/>
      <c r="P3021" s="464"/>
      <c r="Q3021" s="464"/>
      <c r="R3021" s="464"/>
      <c r="S3021" s="464"/>
      <c r="T3021" s="464"/>
      <c r="U3021" s="464"/>
      <c r="V3021" s="464"/>
    </row>
    <row r="3022" spans="1:22">
      <c r="A3022" s="531"/>
      <c r="B3022" s="532"/>
      <c r="C3022" s="350"/>
      <c r="D3022" s="350"/>
      <c r="E3022" s="533"/>
      <c r="F3022" s="533"/>
      <c r="G3022" s="533"/>
      <c r="H3022" s="533"/>
      <c r="I3022" s="533"/>
      <c r="J3022" s="533"/>
      <c r="K3022" s="533"/>
      <c r="L3022" s="533"/>
      <c r="M3022" s="533"/>
      <c r="N3022" s="532"/>
      <c r="O3022" s="350"/>
      <c r="P3022" s="464"/>
      <c r="Q3022" s="464"/>
      <c r="R3022" s="464"/>
      <c r="S3022" s="464"/>
      <c r="T3022" s="464"/>
      <c r="U3022" s="464"/>
      <c r="V3022" s="464"/>
    </row>
    <row r="3023" spans="1:22">
      <c r="A3023" s="531"/>
      <c r="B3023" s="532"/>
      <c r="C3023" s="350"/>
      <c r="D3023" s="350"/>
      <c r="E3023" s="533"/>
      <c r="F3023" s="533"/>
      <c r="G3023" s="533"/>
      <c r="H3023" s="533"/>
      <c r="I3023" s="533"/>
      <c r="J3023" s="533"/>
      <c r="K3023" s="533"/>
      <c r="L3023" s="533"/>
      <c r="M3023" s="533"/>
      <c r="N3023" s="532"/>
      <c r="O3023" s="350"/>
      <c r="P3023" s="464"/>
      <c r="Q3023" s="464"/>
      <c r="R3023" s="464"/>
      <c r="S3023" s="464"/>
      <c r="T3023" s="464"/>
      <c r="U3023" s="464"/>
      <c r="V3023" s="464"/>
    </row>
    <row r="3024" spans="1:22">
      <c r="A3024" s="531"/>
      <c r="B3024" s="532"/>
      <c r="C3024" s="350"/>
      <c r="D3024" s="350"/>
      <c r="E3024" s="533"/>
      <c r="F3024" s="533"/>
      <c r="G3024" s="533"/>
      <c r="H3024" s="533"/>
      <c r="I3024" s="533"/>
      <c r="J3024" s="533"/>
      <c r="K3024" s="533"/>
      <c r="L3024" s="533"/>
      <c r="M3024" s="533"/>
      <c r="N3024" s="532"/>
      <c r="O3024" s="350"/>
      <c r="P3024" s="464"/>
      <c r="Q3024" s="464"/>
      <c r="R3024" s="464"/>
      <c r="S3024" s="464"/>
      <c r="T3024" s="464"/>
      <c r="U3024" s="464"/>
      <c r="V3024" s="464"/>
    </row>
    <row r="3025" spans="1:22">
      <c r="A3025" s="531"/>
      <c r="B3025" s="532"/>
      <c r="C3025" s="350"/>
      <c r="D3025" s="350"/>
      <c r="E3025" s="533"/>
      <c r="F3025" s="533"/>
      <c r="G3025" s="533"/>
      <c r="H3025" s="533"/>
      <c r="I3025" s="533"/>
      <c r="J3025" s="533"/>
      <c r="K3025" s="533"/>
      <c r="L3025" s="533"/>
      <c r="M3025" s="533"/>
      <c r="N3025" s="532"/>
      <c r="O3025" s="350"/>
      <c r="P3025" s="464"/>
      <c r="Q3025" s="464"/>
      <c r="R3025" s="464"/>
      <c r="S3025" s="464"/>
      <c r="T3025" s="464"/>
      <c r="U3025" s="464"/>
      <c r="V3025" s="464"/>
    </row>
    <row r="3026" spans="1:22">
      <c r="A3026" s="531"/>
      <c r="B3026" s="532"/>
      <c r="C3026" s="350"/>
      <c r="D3026" s="350"/>
      <c r="E3026" s="533"/>
      <c r="F3026" s="533"/>
      <c r="G3026" s="533"/>
      <c r="H3026" s="533"/>
      <c r="I3026" s="533"/>
      <c r="J3026" s="533"/>
      <c r="K3026" s="533"/>
      <c r="L3026" s="533"/>
      <c r="M3026" s="533"/>
      <c r="N3026" s="532"/>
      <c r="O3026" s="350"/>
      <c r="P3026" s="464"/>
      <c r="Q3026" s="464"/>
      <c r="R3026" s="464"/>
      <c r="S3026" s="464"/>
      <c r="T3026" s="464"/>
      <c r="U3026" s="464"/>
      <c r="V3026" s="464"/>
    </row>
    <row r="3027" spans="1:22">
      <c r="A3027" s="531"/>
      <c r="B3027" s="532"/>
      <c r="C3027" s="350"/>
      <c r="D3027" s="350"/>
      <c r="E3027" s="533"/>
      <c r="F3027" s="533"/>
      <c r="G3027" s="533"/>
      <c r="H3027" s="533"/>
      <c r="I3027" s="533"/>
      <c r="J3027" s="533"/>
      <c r="K3027" s="533"/>
      <c r="L3027" s="533"/>
      <c r="M3027" s="533"/>
      <c r="N3027" s="532"/>
      <c r="O3027" s="350"/>
      <c r="P3027" s="464"/>
      <c r="Q3027" s="464"/>
      <c r="R3027" s="464"/>
      <c r="S3027" s="464"/>
      <c r="T3027" s="464"/>
      <c r="U3027" s="464"/>
      <c r="V3027" s="464"/>
    </row>
    <row r="3028" spans="1:22">
      <c r="A3028" s="531"/>
      <c r="B3028" s="532"/>
      <c r="C3028" s="350"/>
      <c r="D3028" s="350"/>
      <c r="E3028" s="533"/>
      <c r="F3028" s="533"/>
      <c r="G3028" s="533"/>
      <c r="H3028" s="533"/>
      <c r="I3028" s="533"/>
      <c r="J3028" s="533"/>
      <c r="K3028" s="533"/>
      <c r="L3028" s="533"/>
      <c r="M3028" s="533"/>
      <c r="N3028" s="532"/>
      <c r="O3028" s="350"/>
      <c r="P3028" s="464"/>
      <c r="Q3028" s="464"/>
      <c r="R3028" s="464"/>
      <c r="S3028" s="464"/>
      <c r="T3028" s="464"/>
      <c r="U3028" s="464"/>
      <c r="V3028" s="464"/>
    </row>
    <row r="3029" spans="1:22">
      <c r="A3029" s="531"/>
      <c r="B3029" s="532"/>
      <c r="C3029" s="350"/>
      <c r="D3029" s="350"/>
      <c r="E3029" s="533"/>
      <c r="F3029" s="533"/>
      <c r="G3029" s="533"/>
      <c r="H3029" s="533"/>
      <c r="I3029" s="533"/>
      <c r="J3029" s="533"/>
      <c r="K3029" s="533"/>
      <c r="L3029" s="533"/>
      <c r="M3029" s="533"/>
      <c r="N3029" s="532"/>
      <c r="O3029" s="350"/>
      <c r="P3029" s="464"/>
      <c r="Q3029" s="464"/>
      <c r="R3029" s="464"/>
      <c r="S3029" s="464"/>
      <c r="T3029" s="464"/>
      <c r="U3029" s="464"/>
      <c r="V3029" s="464"/>
    </row>
    <row r="3030" spans="1:22">
      <c r="A3030" s="531"/>
      <c r="B3030" s="532"/>
      <c r="C3030" s="350"/>
      <c r="D3030" s="350"/>
      <c r="E3030" s="533"/>
      <c r="F3030" s="533"/>
      <c r="G3030" s="533"/>
      <c r="H3030" s="533"/>
      <c r="I3030" s="533"/>
      <c r="J3030" s="533"/>
      <c r="K3030" s="533"/>
      <c r="L3030" s="533"/>
      <c r="M3030" s="533"/>
      <c r="N3030" s="532"/>
      <c r="O3030" s="350"/>
      <c r="P3030" s="464"/>
      <c r="Q3030" s="464"/>
      <c r="R3030" s="464"/>
      <c r="S3030" s="464"/>
      <c r="T3030" s="464"/>
      <c r="U3030" s="464"/>
      <c r="V3030" s="464"/>
    </row>
    <row r="3031" spans="1:22">
      <c r="A3031" s="531"/>
      <c r="B3031" s="532"/>
      <c r="C3031" s="350"/>
      <c r="D3031" s="350"/>
      <c r="E3031" s="533"/>
      <c r="F3031" s="533"/>
      <c r="G3031" s="533"/>
      <c r="H3031" s="533"/>
      <c r="I3031" s="533"/>
      <c r="J3031" s="533"/>
      <c r="K3031" s="533"/>
      <c r="L3031" s="533"/>
      <c r="M3031" s="533"/>
      <c r="N3031" s="532"/>
      <c r="O3031" s="350"/>
      <c r="P3031" s="464"/>
      <c r="Q3031" s="464"/>
      <c r="R3031" s="464"/>
      <c r="S3031" s="464"/>
      <c r="T3031" s="464"/>
      <c r="U3031" s="464"/>
      <c r="V3031" s="464"/>
    </row>
    <row r="3032" spans="1:22">
      <c r="A3032" s="531"/>
      <c r="B3032" s="532"/>
      <c r="C3032" s="350"/>
      <c r="D3032" s="350"/>
      <c r="E3032" s="533"/>
      <c r="F3032" s="533"/>
      <c r="G3032" s="533"/>
      <c r="H3032" s="533"/>
      <c r="I3032" s="533"/>
      <c r="J3032" s="533"/>
      <c r="K3032" s="533"/>
      <c r="L3032" s="533"/>
      <c r="M3032" s="533"/>
      <c r="N3032" s="532"/>
      <c r="O3032" s="350"/>
      <c r="P3032" s="464"/>
      <c r="Q3032" s="464"/>
      <c r="R3032" s="464"/>
      <c r="S3032" s="464"/>
      <c r="T3032" s="464"/>
      <c r="U3032" s="464"/>
      <c r="V3032" s="464"/>
    </row>
    <row r="3033" spans="1:22">
      <c r="A3033" s="531"/>
      <c r="B3033" s="532"/>
      <c r="C3033" s="350"/>
      <c r="D3033" s="350"/>
      <c r="E3033" s="533"/>
      <c r="F3033" s="533"/>
      <c r="G3033" s="533"/>
      <c r="H3033" s="533"/>
      <c r="I3033" s="533"/>
      <c r="J3033" s="533"/>
      <c r="K3033" s="533"/>
      <c r="L3033" s="533"/>
      <c r="M3033" s="533"/>
      <c r="N3033" s="532"/>
      <c r="O3033" s="350"/>
      <c r="P3033" s="464"/>
      <c r="Q3033" s="464"/>
      <c r="R3033" s="464"/>
      <c r="S3033" s="464"/>
      <c r="T3033" s="464"/>
      <c r="U3033" s="464"/>
      <c r="V3033" s="464"/>
    </row>
    <row r="3034" spans="1:22">
      <c r="A3034" s="531"/>
      <c r="B3034" s="532"/>
      <c r="C3034" s="350"/>
      <c r="D3034" s="350"/>
      <c r="E3034" s="533"/>
      <c r="F3034" s="533"/>
      <c r="G3034" s="533"/>
      <c r="H3034" s="533"/>
      <c r="I3034" s="533"/>
      <c r="J3034" s="533"/>
      <c r="K3034" s="533"/>
      <c r="L3034" s="533"/>
      <c r="M3034" s="533"/>
      <c r="N3034" s="532"/>
      <c r="O3034" s="350"/>
      <c r="P3034" s="464"/>
      <c r="Q3034" s="464"/>
      <c r="R3034" s="464"/>
      <c r="S3034" s="464"/>
      <c r="T3034" s="464"/>
      <c r="U3034" s="464"/>
      <c r="V3034" s="464"/>
    </row>
    <row r="3035" spans="1:22">
      <c r="A3035" s="531"/>
      <c r="B3035" s="532"/>
      <c r="C3035" s="350"/>
      <c r="D3035" s="350"/>
      <c r="E3035" s="533"/>
      <c r="F3035" s="533"/>
      <c r="G3035" s="533"/>
      <c r="H3035" s="533"/>
      <c r="I3035" s="533"/>
      <c r="J3035" s="533"/>
      <c r="K3035" s="533"/>
      <c r="L3035" s="533"/>
      <c r="M3035" s="533"/>
      <c r="N3035" s="532"/>
      <c r="O3035" s="350"/>
      <c r="P3035" s="464"/>
      <c r="Q3035" s="464"/>
      <c r="R3035" s="464"/>
      <c r="S3035" s="464"/>
      <c r="T3035" s="464"/>
      <c r="U3035" s="464"/>
      <c r="V3035" s="464"/>
    </row>
    <row r="3036" spans="1:22">
      <c r="A3036" s="531"/>
      <c r="B3036" s="532"/>
      <c r="C3036" s="350"/>
      <c r="D3036" s="350"/>
      <c r="E3036" s="533"/>
      <c r="F3036" s="533"/>
      <c r="G3036" s="533"/>
      <c r="H3036" s="533"/>
      <c r="I3036" s="533"/>
      <c r="J3036" s="533"/>
      <c r="K3036" s="533"/>
      <c r="L3036" s="533"/>
      <c r="M3036" s="533"/>
      <c r="N3036" s="532"/>
      <c r="O3036" s="350"/>
      <c r="P3036" s="464"/>
      <c r="Q3036" s="464"/>
      <c r="R3036" s="464"/>
      <c r="S3036" s="464"/>
      <c r="T3036" s="464"/>
      <c r="U3036" s="464"/>
      <c r="V3036" s="464"/>
    </row>
    <row r="3037" spans="1:22">
      <c r="A3037" s="531"/>
      <c r="B3037" s="532"/>
      <c r="C3037" s="350"/>
      <c r="D3037" s="350"/>
      <c r="E3037" s="533"/>
      <c r="F3037" s="533"/>
      <c r="G3037" s="533"/>
      <c r="H3037" s="533"/>
      <c r="I3037" s="533"/>
      <c r="J3037" s="533"/>
      <c r="K3037" s="533"/>
      <c r="L3037" s="533"/>
      <c r="M3037" s="533"/>
      <c r="N3037" s="532"/>
      <c r="O3037" s="350"/>
      <c r="P3037" s="464"/>
      <c r="Q3037" s="464"/>
      <c r="R3037" s="464"/>
      <c r="S3037" s="464"/>
      <c r="T3037" s="464"/>
      <c r="U3037" s="464"/>
      <c r="V3037" s="464"/>
    </row>
    <row r="3038" spans="1:22">
      <c r="A3038" s="531"/>
      <c r="B3038" s="532"/>
      <c r="C3038" s="350"/>
      <c r="D3038" s="350"/>
      <c r="E3038" s="533"/>
      <c r="F3038" s="533"/>
      <c r="G3038" s="533"/>
      <c r="H3038" s="533"/>
      <c r="I3038" s="533"/>
      <c r="J3038" s="533"/>
      <c r="K3038" s="533"/>
      <c r="L3038" s="533"/>
      <c r="M3038" s="533"/>
      <c r="N3038" s="532"/>
      <c r="O3038" s="350"/>
      <c r="P3038" s="464"/>
      <c r="Q3038" s="464"/>
      <c r="R3038" s="464"/>
      <c r="S3038" s="464"/>
      <c r="T3038" s="464"/>
      <c r="U3038" s="464"/>
      <c r="V3038" s="464"/>
    </row>
    <row r="3039" spans="1:22">
      <c r="A3039" s="531"/>
      <c r="B3039" s="532"/>
      <c r="C3039" s="350"/>
      <c r="D3039" s="350"/>
      <c r="E3039" s="533"/>
      <c r="F3039" s="533"/>
      <c r="G3039" s="533"/>
      <c r="H3039" s="533"/>
      <c r="I3039" s="533"/>
      <c r="J3039" s="533"/>
      <c r="K3039" s="533"/>
      <c r="L3039" s="533"/>
      <c r="M3039" s="533"/>
      <c r="N3039" s="532"/>
      <c r="O3039" s="350"/>
      <c r="P3039" s="464"/>
      <c r="Q3039" s="464"/>
      <c r="R3039" s="464"/>
      <c r="S3039" s="464"/>
      <c r="T3039" s="464"/>
      <c r="U3039" s="464"/>
      <c r="V3039" s="464"/>
    </row>
    <row r="3040" spans="1:22">
      <c r="A3040" s="531"/>
      <c r="B3040" s="532"/>
      <c r="C3040" s="350"/>
      <c r="D3040" s="350"/>
      <c r="E3040" s="533"/>
      <c r="F3040" s="533"/>
      <c r="G3040" s="533"/>
      <c r="H3040" s="533"/>
      <c r="I3040" s="533"/>
      <c r="J3040" s="533"/>
      <c r="K3040" s="533"/>
      <c r="L3040" s="533"/>
      <c r="M3040" s="533"/>
      <c r="N3040" s="532"/>
      <c r="O3040" s="350"/>
      <c r="P3040" s="464"/>
      <c r="Q3040" s="464"/>
      <c r="R3040" s="464"/>
      <c r="S3040" s="464"/>
      <c r="T3040" s="464"/>
      <c r="U3040" s="464"/>
      <c r="V3040" s="464"/>
    </row>
    <row r="3041" spans="1:22">
      <c r="A3041" s="531"/>
      <c r="B3041" s="532"/>
      <c r="C3041" s="350"/>
      <c r="D3041" s="350"/>
      <c r="E3041" s="533"/>
      <c r="F3041" s="533"/>
      <c r="G3041" s="533"/>
      <c r="H3041" s="533"/>
      <c r="I3041" s="533"/>
      <c r="J3041" s="533"/>
      <c r="K3041" s="533"/>
      <c r="L3041" s="533"/>
      <c r="M3041" s="533"/>
      <c r="N3041" s="532"/>
      <c r="O3041" s="350"/>
      <c r="P3041" s="464"/>
      <c r="Q3041" s="464"/>
      <c r="R3041" s="464"/>
      <c r="S3041" s="464"/>
      <c r="T3041" s="464"/>
      <c r="U3041" s="464"/>
      <c r="V3041" s="464"/>
    </row>
    <row r="3042" spans="1:22">
      <c r="A3042" s="531"/>
      <c r="B3042" s="532"/>
      <c r="C3042" s="350"/>
      <c r="D3042" s="350"/>
      <c r="E3042" s="533"/>
      <c r="F3042" s="533"/>
      <c r="G3042" s="533"/>
      <c r="H3042" s="533"/>
      <c r="I3042" s="533"/>
      <c r="J3042" s="533"/>
      <c r="K3042" s="533"/>
      <c r="L3042" s="533"/>
      <c r="M3042" s="533"/>
      <c r="N3042" s="532"/>
      <c r="O3042" s="350"/>
      <c r="P3042" s="464"/>
      <c r="Q3042" s="464"/>
      <c r="R3042" s="464"/>
      <c r="S3042" s="464"/>
      <c r="T3042" s="464"/>
      <c r="U3042" s="464"/>
      <c r="V3042" s="464"/>
    </row>
    <row r="3043" spans="1:22">
      <c r="A3043" s="531"/>
      <c r="B3043" s="532"/>
      <c r="C3043" s="350"/>
      <c r="D3043" s="350"/>
      <c r="E3043" s="533"/>
      <c r="F3043" s="533"/>
      <c r="G3043" s="533"/>
      <c r="H3043" s="533"/>
      <c r="I3043" s="533"/>
      <c r="J3043" s="533"/>
      <c r="K3043" s="533"/>
      <c r="L3043" s="533"/>
      <c r="M3043" s="533"/>
      <c r="N3043" s="532"/>
      <c r="O3043" s="350"/>
      <c r="P3043" s="464"/>
      <c r="Q3043" s="464"/>
      <c r="R3043" s="464"/>
      <c r="S3043" s="464"/>
      <c r="T3043" s="464"/>
      <c r="U3043" s="464"/>
      <c r="V3043" s="464"/>
    </row>
    <row r="3044" spans="1:22">
      <c r="A3044" s="531"/>
      <c r="B3044" s="532"/>
      <c r="C3044" s="350"/>
      <c r="D3044" s="350"/>
      <c r="E3044" s="533"/>
      <c r="F3044" s="533"/>
      <c r="G3044" s="533"/>
      <c r="H3044" s="533"/>
      <c r="I3044" s="533"/>
      <c r="J3044" s="533"/>
      <c r="K3044" s="533"/>
      <c r="L3044" s="533"/>
      <c r="M3044" s="533"/>
      <c r="N3044" s="532"/>
      <c r="O3044" s="350"/>
      <c r="P3044" s="464"/>
      <c r="Q3044" s="464"/>
      <c r="R3044" s="464"/>
      <c r="S3044" s="464"/>
      <c r="T3044" s="464"/>
      <c r="U3044" s="464"/>
      <c r="V3044" s="464"/>
    </row>
    <row r="3045" spans="1:22">
      <c r="A3045" s="531"/>
      <c r="B3045" s="532"/>
      <c r="C3045" s="350"/>
      <c r="D3045" s="350"/>
      <c r="E3045" s="533"/>
      <c r="F3045" s="533"/>
      <c r="G3045" s="533"/>
      <c r="H3045" s="533"/>
      <c r="I3045" s="533"/>
      <c r="J3045" s="533"/>
      <c r="K3045" s="533"/>
      <c r="L3045" s="533"/>
      <c r="M3045" s="533"/>
      <c r="N3045" s="532"/>
      <c r="O3045" s="350"/>
      <c r="P3045" s="464"/>
      <c r="Q3045" s="464"/>
      <c r="R3045" s="464"/>
      <c r="S3045" s="464"/>
      <c r="T3045" s="464"/>
      <c r="U3045" s="464"/>
      <c r="V3045" s="464"/>
    </row>
    <row r="3046" spans="1:22">
      <c r="A3046" s="531"/>
      <c r="B3046" s="532"/>
      <c r="C3046" s="350"/>
      <c r="D3046" s="350"/>
      <c r="E3046" s="533"/>
      <c r="F3046" s="533"/>
      <c r="G3046" s="533"/>
      <c r="H3046" s="533"/>
      <c r="I3046" s="533"/>
      <c r="J3046" s="533"/>
      <c r="K3046" s="533"/>
      <c r="L3046" s="533"/>
      <c r="M3046" s="533"/>
      <c r="N3046" s="532"/>
      <c r="O3046" s="350"/>
      <c r="P3046" s="464"/>
      <c r="Q3046" s="464"/>
      <c r="R3046" s="464"/>
      <c r="S3046" s="464"/>
      <c r="T3046" s="464"/>
      <c r="U3046" s="464"/>
      <c r="V3046" s="464"/>
    </row>
    <row r="3047" spans="1:22">
      <c r="A3047" s="531"/>
      <c r="B3047" s="532"/>
      <c r="C3047" s="350"/>
      <c r="D3047" s="350"/>
      <c r="E3047" s="533"/>
      <c r="F3047" s="533"/>
      <c r="G3047" s="533"/>
      <c r="H3047" s="533"/>
      <c r="I3047" s="533"/>
      <c r="J3047" s="533"/>
      <c r="K3047" s="533"/>
      <c r="L3047" s="533"/>
      <c r="M3047" s="533"/>
      <c r="N3047" s="532"/>
      <c r="O3047" s="350"/>
      <c r="P3047" s="464"/>
      <c r="Q3047" s="464"/>
      <c r="R3047" s="464"/>
      <c r="S3047" s="464"/>
      <c r="T3047" s="464"/>
      <c r="U3047" s="464"/>
      <c r="V3047" s="464"/>
    </row>
    <row r="3048" spans="1:22">
      <c r="A3048" s="531"/>
      <c r="B3048" s="532"/>
      <c r="C3048" s="350"/>
      <c r="D3048" s="350"/>
      <c r="E3048" s="533"/>
      <c r="F3048" s="533"/>
      <c r="G3048" s="533"/>
      <c r="H3048" s="533"/>
      <c r="I3048" s="533"/>
      <c r="J3048" s="533"/>
      <c r="K3048" s="533"/>
      <c r="L3048" s="533"/>
      <c r="M3048" s="533"/>
      <c r="N3048" s="532"/>
      <c r="O3048" s="350"/>
      <c r="P3048" s="464"/>
      <c r="Q3048" s="464"/>
      <c r="R3048" s="464"/>
      <c r="S3048" s="464"/>
      <c r="T3048" s="464"/>
      <c r="U3048" s="464"/>
      <c r="V3048" s="464"/>
    </row>
    <row r="3049" spans="1:22">
      <c r="A3049" s="531"/>
      <c r="B3049" s="532"/>
      <c r="C3049" s="350"/>
      <c r="D3049" s="350"/>
      <c r="E3049" s="533"/>
      <c r="F3049" s="533"/>
      <c r="G3049" s="533"/>
      <c r="H3049" s="533"/>
      <c r="I3049" s="533"/>
      <c r="J3049" s="533"/>
      <c r="K3049" s="533"/>
      <c r="L3049" s="533"/>
      <c r="M3049" s="533"/>
      <c r="N3049" s="532"/>
      <c r="O3049" s="350"/>
      <c r="P3049" s="464"/>
      <c r="Q3049" s="464"/>
      <c r="R3049" s="464"/>
      <c r="S3049" s="464"/>
      <c r="T3049" s="464"/>
      <c r="U3049" s="464"/>
      <c r="V3049" s="464"/>
    </row>
    <row r="3050" spans="1:22">
      <c r="A3050" s="531"/>
      <c r="B3050" s="532"/>
      <c r="C3050" s="350"/>
      <c r="D3050" s="350"/>
      <c r="E3050" s="533"/>
      <c r="F3050" s="533"/>
      <c r="G3050" s="533"/>
      <c r="H3050" s="533"/>
      <c r="I3050" s="533"/>
      <c r="J3050" s="533"/>
      <c r="K3050" s="533"/>
      <c r="L3050" s="533"/>
      <c r="M3050" s="533"/>
      <c r="N3050" s="532"/>
      <c r="O3050" s="350"/>
      <c r="P3050" s="464"/>
      <c r="Q3050" s="464"/>
      <c r="R3050" s="464"/>
      <c r="S3050" s="464"/>
      <c r="T3050" s="464"/>
      <c r="U3050" s="464"/>
      <c r="V3050" s="464"/>
    </row>
    <row r="3051" spans="1:22">
      <c r="A3051" s="531"/>
      <c r="B3051" s="532"/>
      <c r="C3051" s="350"/>
      <c r="D3051" s="350"/>
      <c r="E3051" s="533"/>
      <c r="F3051" s="533"/>
      <c r="G3051" s="533"/>
      <c r="H3051" s="533"/>
      <c r="I3051" s="533"/>
      <c r="J3051" s="533"/>
      <c r="K3051" s="533"/>
      <c r="L3051" s="533"/>
      <c r="M3051" s="533"/>
      <c r="N3051" s="532"/>
      <c r="O3051" s="350"/>
      <c r="P3051" s="464"/>
      <c r="Q3051" s="464"/>
      <c r="R3051" s="464"/>
      <c r="S3051" s="464"/>
      <c r="T3051" s="464"/>
      <c r="U3051" s="464"/>
      <c r="V3051" s="464"/>
    </row>
    <row r="3052" spans="1:22">
      <c r="A3052" s="531"/>
      <c r="B3052" s="532"/>
      <c r="C3052" s="350"/>
      <c r="D3052" s="350"/>
      <c r="E3052" s="533"/>
      <c r="F3052" s="533"/>
      <c r="G3052" s="533"/>
      <c r="H3052" s="533"/>
      <c r="I3052" s="533"/>
      <c r="J3052" s="533"/>
      <c r="K3052" s="533"/>
      <c r="L3052" s="533"/>
      <c r="M3052" s="533"/>
      <c r="N3052" s="532"/>
      <c r="O3052" s="350"/>
      <c r="P3052" s="464"/>
      <c r="Q3052" s="464"/>
      <c r="R3052" s="464"/>
      <c r="S3052" s="464"/>
      <c r="T3052" s="464"/>
      <c r="U3052" s="464"/>
      <c r="V3052" s="464"/>
    </row>
    <row r="3053" spans="1:22">
      <c r="A3053" s="531"/>
      <c r="B3053" s="532"/>
      <c r="C3053" s="350"/>
      <c r="D3053" s="350"/>
      <c r="E3053" s="533"/>
      <c r="F3053" s="533"/>
      <c r="G3053" s="533"/>
      <c r="H3053" s="533"/>
      <c r="I3053" s="533"/>
      <c r="J3053" s="533"/>
      <c r="K3053" s="533"/>
      <c r="L3053" s="533"/>
      <c r="M3053" s="533"/>
      <c r="N3053" s="532"/>
      <c r="O3053" s="350"/>
      <c r="P3053" s="464"/>
      <c r="Q3053" s="464"/>
      <c r="R3053" s="464"/>
      <c r="S3053" s="464"/>
      <c r="T3053" s="464"/>
      <c r="U3053" s="464"/>
      <c r="V3053" s="464"/>
    </row>
    <row r="3054" spans="1:22">
      <c r="A3054" s="531"/>
      <c r="B3054" s="532"/>
      <c r="C3054" s="350"/>
      <c r="D3054" s="350"/>
      <c r="E3054" s="533"/>
      <c r="F3054" s="533"/>
      <c r="G3054" s="533"/>
      <c r="H3054" s="533"/>
      <c r="I3054" s="533"/>
      <c r="J3054" s="533"/>
      <c r="K3054" s="533"/>
      <c r="L3054" s="533"/>
      <c r="M3054" s="533"/>
      <c r="N3054" s="532"/>
      <c r="O3054" s="350"/>
      <c r="P3054" s="464"/>
      <c r="Q3054" s="464"/>
      <c r="R3054" s="464"/>
      <c r="S3054" s="464"/>
      <c r="T3054" s="464"/>
      <c r="U3054" s="464"/>
      <c r="V3054" s="464"/>
    </row>
    <row r="3055" spans="1:22">
      <c r="A3055" s="531"/>
      <c r="B3055" s="532"/>
      <c r="C3055" s="350"/>
      <c r="D3055" s="350"/>
      <c r="E3055" s="533"/>
      <c r="F3055" s="533"/>
      <c r="G3055" s="533"/>
      <c r="H3055" s="533"/>
      <c r="I3055" s="533"/>
      <c r="J3055" s="533"/>
      <c r="K3055" s="533"/>
      <c r="L3055" s="533"/>
      <c r="M3055" s="533"/>
      <c r="N3055" s="532"/>
      <c r="O3055" s="350"/>
      <c r="P3055" s="464"/>
      <c r="Q3055" s="464"/>
      <c r="R3055" s="464"/>
      <c r="S3055" s="464"/>
      <c r="T3055" s="464"/>
      <c r="U3055" s="464"/>
      <c r="V3055" s="464"/>
    </row>
    <row r="3056" spans="1:22">
      <c r="A3056" s="531"/>
      <c r="B3056" s="532"/>
      <c r="C3056" s="350"/>
      <c r="D3056" s="350"/>
      <c r="E3056" s="533"/>
      <c r="F3056" s="533"/>
      <c r="G3056" s="533"/>
      <c r="H3056" s="533"/>
      <c r="I3056" s="533"/>
      <c r="J3056" s="533"/>
      <c r="K3056" s="533"/>
      <c r="L3056" s="533"/>
      <c r="M3056" s="533"/>
      <c r="N3056" s="532"/>
      <c r="O3056" s="350"/>
      <c r="P3056" s="464"/>
      <c r="Q3056" s="464"/>
      <c r="R3056" s="464"/>
      <c r="S3056" s="464"/>
      <c r="T3056" s="464"/>
      <c r="U3056" s="464"/>
      <c r="V3056" s="464"/>
    </row>
    <row r="3057" spans="1:22">
      <c r="A3057" s="531"/>
      <c r="B3057" s="532"/>
      <c r="C3057" s="350"/>
      <c r="D3057" s="350"/>
      <c r="E3057" s="533"/>
      <c r="F3057" s="533"/>
      <c r="G3057" s="533"/>
      <c r="H3057" s="533"/>
      <c r="I3057" s="533"/>
      <c r="J3057" s="533"/>
      <c r="K3057" s="533"/>
      <c r="L3057" s="533"/>
      <c r="M3057" s="533"/>
      <c r="N3057" s="532"/>
      <c r="O3057" s="350"/>
      <c r="P3057" s="464"/>
      <c r="Q3057" s="464"/>
      <c r="R3057" s="464"/>
      <c r="S3057" s="464"/>
      <c r="T3057" s="464"/>
      <c r="U3057" s="464"/>
      <c r="V3057" s="464"/>
    </row>
    <row r="3058" spans="1:22">
      <c r="A3058" s="531"/>
      <c r="B3058" s="532"/>
      <c r="C3058" s="350"/>
      <c r="D3058" s="350"/>
      <c r="E3058" s="533"/>
      <c r="F3058" s="533"/>
      <c r="G3058" s="533"/>
      <c r="H3058" s="533"/>
      <c r="I3058" s="533"/>
      <c r="J3058" s="533"/>
      <c r="K3058" s="533"/>
      <c r="L3058" s="533"/>
      <c r="M3058" s="533"/>
      <c r="N3058" s="532"/>
      <c r="O3058" s="350"/>
      <c r="P3058" s="464"/>
      <c r="Q3058" s="464"/>
      <c r="R3058" s="464"/>
      <c r="S3058" s="464"/>
      <c r="T3058" s="464"/>
      <c r="U3058" s="464"/>
      <c r="V3058" s="464"/>
    </row>
    <row r="3059" spans="1:22">
      <c r="A3059" s="531"/>
      <c r="B3059" s="532"/>
      <c r="C3059" s="350"/>
      <c r="D3059" s="350"/>
      <c r="E3059" s="533"/>
      <c r="F3059" s="533"/>
      <c r="G3059" s="533"/>
      <c r="H3059" s="533"/>
      <c r="I3059" s="533"/>
      <c r="J3059" s="533"/>
      <c r="K3059" s="533"/>
      <c r="L3059" s="533"/>
      <c r="M3059" s="533"/>
      <c r="N3059" s="532"/>
      <c r="O3059" s="350"/>
      <c r="P3059" s="464"/>
      <c r="Q3059" s="464"/>
      <c r="R3059" s="464"/>
      <c r="S3059" s="464"/>
      <c r="T3059" s="464"/>
      <c r="U3059" s="464"/>
      <c r="V3059" s="464"/>
    </row>
    <row r="3060" spans="1:22">
      <c r="A3060" s="531"/>
      <c r="B3060" s="532"/>
      <c r="C3060" s="350"/>
      <c r="D3060" s="350"/>
      <c r="E3060" s="533"/>
      <c r="F3060" s="533"/>
      <c r="G3060" s="533"/>
      <c r="H3060" s="533"/>
      <c r="I3060" s="533"/>
      <c r="J3060" s="533"/>
      <c r="K3060" s="533"/>
      <c r="L3060" s="533"/>
      <c r="M3060" s="533"/>
      <c r="N3060" s="532"/>
      <c r="O3060" s="350"/>
      <c r="P3060" s="464"/>
      <c r="Q3060" s="464"/>
      <c r="R3060" s="464"/>
      <c r="S3060" s="464"/>
      <c r="T3060" s="464"/>
      <c r="U3060" s="464"/>
      <c r="V3060" s="464"/>
    </row>
    <row r="3061" spans="1:22">
      <c r="A3061" s="531"/>
      <c r="B3061" s="532"/>
      <c r="C3061" s="350"/>
      <c r="D3061" s="350"/>
      <c r="E3061" s="533"/>
      <c r="F3061" s="533"/>
      <c r="G3061" s="533"/>
      <c r="H3061" s="533"/>
      <c r="I3061" s="533"/>
      <c r="J3061" s="533"/>
      <c r="K3061" s="533"/>
      <c r="L3061" s="533"/>
      <c r="M3061" s="533"/>
      <c r="N3061" s="532"/>
      <c r="O3061" s="350"/>
      <c r="P3061" s="464"/>
      <c r="Q3061" s="464"/>
      <c r="R3061" s="464"/>
      <c r="S3061" s="464"/>
      <c r="T3061" s="464"/>
      <c r="U3061" s="464"/>
      <c r="V3061" s="464"/>
    </row>
    <row r="3062" spans="1:22">
      <c r="A3062" s="531"/>
      <c r="B3062" s="532"/>
      <c r="C3062" s="350"/>
      <c r="D3062" s="350"/>
      <c r="E3062" s="533"/>
      <c r="F3062" s="533"/>
      <c r="G3062" s="533"/>
      <c r="H3062" s="533"/>
      <c r="I3062" s="533"/>
      <c r="J3062" s="533"/>
      <c r="K3062" s="533"/>
      <c r="L3062" s="533"/>
      <c r="M3062" s="533"/>
      <c r="N3062" s="532"/>
      <c r="O3062" s="350"/>
      <c r="P3062" s="464"/>
      <c r="Q3062" s="464"/>
      <c r="R3062" s="464"/>
      <c r="S3062" s="464"/>
      <c r="T3062" s="464"/>
      <c r="U3062" s="464"/>
      <c r="V3062" s="464"/>
    </row>
    <row r="3063" spans="1:22">
      <c r="A3063" s="531"/>
      <c r="B3063" s="532"/>
      <c r="C3063" s="350"/>
      <c r="D3063" s="350"/>
      <c r="E3063" s="533"/>
      <c r="F3063" s="533"/>
      <c r="G3063" s="533"/>
      <c r="H3063" s="533"/>
      <c r="I3063" s="533"/>
      <c r="J3063" s="533"/>
      <c r="K3063" s="533"/>
      <c r="L3063" s="533"/>
      <c r="M3063" s="533"/>
      <c r="N3063" s="532"/>
      <c r="O3063" s="350"/>
      <c r="P3063" s="464"/>
      <c r="Q3063" s="464"/>
      <c r="R3063" s="464"/>
      <c r="S3063" s="464"/>
      <c r="T3063" s="464"/>
      <c r="U3063" s="464"/>
      <c r="V3063" s="464"/>
    </row>
    <row r="3064" spans="1:22">
      <c r="A3064" s="531"/>
      <c r="B3064" s="532"/>
      <c r="C3064" s="350"/>
      <c r="D3064" s="350"/>
      <c r="E3064" s="533"/>
      <c r="F3064" s="533"/>
      <c r="G3064" s="533"/>
      <c r="H3064" s="533"/>
      <c r="I3064" s="533"/>
      <c r="J3064" s="533"/>
      <c r="K3064" s="533"/>
      <c r="L3064" s="533"/>
      <c r="M3064" s="533"/>
      <c r="N3064" s="532"/>
      <c r="O3064" s="350"/>
      <c r="P3064" s="464"/>
      <c r="Q3064" s="464"/>
      <c r="R3064" s="464"/>
      <c r="S3064" s="464"/>
      <c r="T3064" s="464"/>
      <c r="U3064" s="464"/>
      <c r="V3064" s="464"/>
    </row>
    <row r="3065" spans="1:22">
      <c r="A3065" s="531"/>
      <c r="B3065" s="532"/>
      <c r="C3065" s="350"/>
      <c r="D3065" s="350"/>
      <c r="E3065" s="533"/>
      <c r="F3065" s="533"/>
      <c r="G3065" s="533"/>
      <c r="H3065" s="533"/>
      <c r="I3065" s="533"/>
      <c r="J3065" s="533"/>
      <c r="K3065" s="533"/>
      <c r="L3065" s="533"/>
      <c r="M3065" s="533"/>
      <c r="N3065" s="532"/>
      <c r="O3065" s="350"/>
      <c r="P3065" s="464"/>
      <c r="Q3065" s="464"/>
      <c r="R3065" s="464"/>
      <c r="S3065" s="464"/>
      <c r="T3065" s="464"/>
      <c r="U3065" s="464"/>
      <c r="V3065" s="464"/>
    </row>
    <row r="3066" spans="1:22">
      <c r="A3066" s="531"/>
      <c r="B3066" s="532"/>
      <c r="C3066" s="350"/>
      <c r="D3066" s="350"/>
      <c r="E3066" s="533"/>
      <c r="F3066" s="533"/>
      <c r="G3066" s="533"/>
      <c r="H3066" s="533"/>
      <c r="I3066" s="533"/>
      <c r="J3066" s="533"/>
      <c r="K3066" s="533"/>
      <c r="L3066" s="533"/>
      <c r="M3066" s="533"/>
      <c r="N3066" s="532"/>
      <c r="O3066" s="350"/>
      <c r="P3066" s="464"/>
      <c r="Q3066" s="464"/>
      <c r="R3066" s="464"/>
      <c r="S3066" s="464"/>
      <c r="T3066" s="464"/>
      <c r="U3066" s="464"/>
      <c r="V3066" s="464"/>
    </row>
    <row r="3067" spans="1:22">
      <c r="A3067" s="531"/>
      <c r="B3067" s="532"/>
      <c r="C3067" s="350"/>
      <c r="D3067" s="350"/>
      <c r="E3067" s="533"/>
      <c r="F3067" s="533"/>
      <c r="G3067" s="533"/>
      <c r="H3067" s="533"/>
      <c r="I3067" s="533"/>
      <c r="J3067" s="533"/>
      <c r="K3067" s="533"/>
      <c r="L3067" s="533"/>
      <c r="M3067" s="533"/>
      <c r="N3067" s="532"/>
      <c r="O3067" s="350"/>
      <c r="P3067" s="464"/>
      <c r="Q3067" s="464"/>
      <c r="R3067" s="464"/>
      <c r="S3067" s="464"/>
      <c r="T3067" s="464"/>
      <c r="U3067" s="464"/>
      <c r="V3067" s="464"/>
    </row>
    <row r="3068" spans="1:22">
      <c r="A3068" s="531"/>
      <c r="B3068" s="532"/>
      <c r="C3068" s="350"/>
      <c r="D3068" s="350"/>
      <c r="E3068" s="533"/>
      <c r="F3068" s="533"/>
      <c r="G3068" s="533"/>
      <c r="H3068" s="533"/>
      <c r="I3068" s="533"/>
      <c r="J3068" s="533"/>
      <c r="K3068" s="533"/>
      <c r="L3068" s="533"/>
      <c r="M3068" s="533"/>
      <c r="N3068" s="532"/>
      <c r="O3068" s="350"/>
      <c r="P3068" s="464"/>
      <c r="Q3068" s="464"/>
      <c r="R3068" s="464"/>
      <c r="S3068" s="464"/>
      <c r="T3068" s="464"/>
      <c r="U3068" s="464"/>
      <c r="V3068" s="464"/>
    </row>
    <row r="3069" spans="1:22">
      <c r="A3069" s="531"/>
      <c r="B3069" s="532"/>
      <c r="C3069" s="350"/>
      <c r="D3069" s="350"/>
      <c r="E3069" s="533"/>
      <c r="F3069" s="533"/>
      <c r="G3069" s="533"/>
      <c r="H3069" s="533"/>
      <c r="I3069" s="533"/>
      <c r="J3069" s="533"/>
      <c r="K3069" s="533"/>
      <c r="L3069" s="533"/>
      <c r="M3069" s="533"/>
      <c r="N3069" s="532"/>
      <c r="O3069" s="350"/>
      <c r="P3069" s="464"/>
      <c r="Q3069" s="464"/>
      <c r="R3069" s="464"/>
      <c r="S3069" s="464"/>
      <c r="T3069" s="464"/>
      <c r="U3069" s="464"/>
      <c r="V3069" s="464"/>
    </row>
    <row r="3070" spans="1:22">
      <c r="A3070" s="531"/>
      <c r="B3070" s="532"/>
      <c r="C3070" s="350"/>
      <c r="D3070" s="350"/>
      <c r="E3070" s="533"/>
      <c r="F3070" s="533"/>
      <c r="G3070" s="533"/>
      <c r="H3070" s="533"/>
      <c r="I3070" s="533"/>
      <c r="J3070" s="533"/>
      <c r="K3070" s="533"/>
      <c r="L3070" s="533"/>
      <c r="M3070" s="533"/>
      <c r="N3070" s="532"/>
      <c r="O3070" s="350"/>
      <c r="P3070" s="464"/>
      <c r="Q3070" s="464"/>
      <c r="R3070" s="464"/>
      <c r="S3070" s="464"/>
      <c r="T3070" s="464"/>
      <c r="U3070" s="464"/>
      <c r="V3070" s="464"/>
    </row>
    <row r="3071" spans="1:22">
      <c r="A3071" s="531"/>
      <c r="B3071" s="532"/>
      <c r="C3071" s="350"/>
      <c r="D3071" s="350"/>
      <c r="E3071" s="533"/>
      <c r="F3071" s="533"/>
      <c r="G3071" s="533"/>
      <c r="H3071" s="533"/>
      <c r="I3071" s="533"/>
      <c r="J3071" s="533"/>
      <c r="K3071" s="533"/>
      <c r="L3071" s="533"/>
      <c r="M3071" s="533"/>
      <c r="N3071" s="532"/>
      <c r="O3071" s="350"/>
      <c r="P3071" s="464"/>
      <c r="Q3071" s="464"/>
      <c r="R3071" s="464"/>
      <c r="S3071" s="464"/>
      <c r="T3071" s="464"/>
      <c r="U3071" s="464"/>
      <c r="V3071" s="464"/>
    </row>
    <row r="3072" spans="1:22">
      <c r="A3072" s="531"/>
      <c r="B3072" s="532"/>
      <c r="C3072" s="350"/>
      <c r="D3072" s="350"/>
      <c r="E3072" s="533"/>
      <c r="F3072" s="533"/>
      <c r="G3072" s="533"/>
      <c r="H3072" s="533"/>
      <c r="I3072" s="533"/>
      <c r="J3072" s="533"/>
      <c r="K3072" s="533"/>
      <c r="L3072" s="533"/>
      <c r="M3072" s="533"/>
      <c r="N3072" s="532"/>
      <c r="O3072" s="350"/>
      <c r="P3072" s="464"/>
      <c r="Q3072" s="464"/>
      <c r="R3072" s="464"/>
      <c r="S3072" s="464"/>
      <c r="T3072" s="464"/>
      <c r="U3072" s="464"/>
      <c r="V3072" s="464"/>
    </row>
    <row r="3073" spans="1:22">
      <c r="A3073" s="531"/>
      <c r="B3073" s="532"/>
      <c r="C3073" s="350"/>
      <c r="D3073" s="350"/>
      <c r="E3073" s="533"/>
      <c r="F3073" s="533"/>
      <c r="G3073" s="533"/>
      <c r="H3073" s="533"/>
      <c r="I3073" s="533"/>
      <c r="J3073" s="533"/>
      <c r="K3073" s="533"/>
      <c r="L3073" s="533"/>
      <c r="M3073" s="533"/>
      <c r="N3073" s="532"/>
      <c r="O3073" s="350"/>
      <c r="P3073" s="464"/>
      <c r="Q3073" s="464"/>
      <c r="R3073" s="464"/>
      <c r="S3073" s="464"/>
      <c r="T3073" s="464"/>
      <c r="U3073" s="464"/>
      <c r="V3073" s="464"/>
    </row>
    <row r="3074" spans="1:22">
      <c r="A3074" s="531"/>
      <c r="B3074" s="532"/>
      <c r="C3074" s="350"/>
      <c r="D3074" s="350"/>
      <c r="E3074" s="533"/>
      <c r="F3074" s="533"/>
      <c r="G3074" s="533"/>
      <c r="H3074" s="533"/>
      <c r="I3074" s="533"/>
      <c r="J3074" s="533"/>
      <c r="K3074" s="533"/>
      <c r="L3074" s="533"/>
      <c r="M3074" s="533"/>
      <c r="N3074" s="532"/>
      <c r="O3074" s="350"/>
      <c r="P3074" s="464"/>
      <c r="Q3074" s="464"/>
      <c r="R3074" s="464"/>
      <c r="S3074" s="464"/>
      <c r="T3074" s="464"/>
      <c r="U3074" s="464"/>
      <c r="V3074" s="464"/>
    </row>
    <row r="3075" spans="1:22">
      <c r="A3075" s="531"/>
      <c r="B3075" s="532"/>
      <c r="C3075" s="350"/>
      <c r="D3075" s="350"/>
      <c r="E3075" s="533"/>
      <c r="F3075" s="533"/>
      <c r="G3075" s="533"/>
      <c r="H3075" s="533"/>
      <c r="I3075" s="533"/>
      <c r="J3075" s="533"/>
      <c r="K3075" s="533"/>
      <c r="L3075" s="533"/>
      <c r="M3075" s="533"/>
      <c r="N3075" s="532"/>
      <c r="O3075" s="350"/>
      <c r="P3075" s="464"/>
      <c r="Q3075" s="464"/>
      <c r="R3075" s="464"/>
      <c r="S3075" s="464"/>
      <c r="T3075" s="464"/>
      <c r="U3075" s="464"/>
      <c r="V3075" s="464"/>
    </row>
    <row r="3076" spans="1:22">
      <c r="A3076" s="531"/>
      <c r="B3076" s="532"/>
      <c r="C3076" s="350"/>
      <c r="D3076" s="350"/>
      <c r="E3076" s="533"/>
      <c r="F3076" s="533"/>
      <c r="G3076" s="533"/>
      <c r="H3076" s="533"/>
      <c r="I3076" s="533"/>
      <c r="J3076" s="533"/>
      <c r="K3076" s="533"/>
      <c r="L3076" s="533"/>
      <c r="M3076" s="533"/>
      <c r="N3076" s="532"/>
      <c r="O3076" s="350"/>
      <c r="P3076" s="464"/>
      <c r="Q3076" s="464"/>
      <c r="R3076" s="464"/>
      <c r="S3076" s="464"/>
      <c r="T3076" s="464"/>
      <c r="U3076" s="464"/>
      <c r="V3076" s="464"/>
    </row>
    <row r="3077" spans="1:22">
      <c r="A3077" s="531"/>
      <c r="B3077" s="532"/>
      <c r="C3077" s="350"/>
      <c r="D3077" s="350"/>
      <c r="E3077" s="533"/>
      <c r="F3077" s="533"/>
      <c r="G3077" s="533"/>
      <c r="H3077" s="533"/>
      <c r="I3077" s="533"/>
      <c r="J3077" s="533"/>
      <c r="K3077" s="533"/>
      <c r="L3077" s="533"/>
      <c r="M3077" s="533"/>
      <c r="N3077" s="532"/>
      <c r="O3077" s="350"/>
      <c r="P3077" s="464"/>
      <c r="Q3077" s="464"/>
      <c r="R3077" s="464"/>
      <c r="S3077" s="464"/>
      <c r="T3077" s="464"/>
      <c r="U3077" s="464"/>
      <c r="V3077" s="464"/>
    </row>
    <row r="3078" spans="1:22">
      <c r="A3078" s="531"/>
      <c r="B3078" s="532"/>
      <c r="C3078" s="350"/>
      <c r="D3078" s="350"/>
      <c r="E3078" s="533"/>
      <c r="F3078" s="533"/>
      <c r="G3078" s="533"/>
      <c r="H3078" s="533"/>
      <c r="I3078" s="533"/>
      <c r="J3078" s="533"/>
      <c r="K3078" s="533"/>
      <c r="L3078" s="533"/>
      <c r="M3078" s="533"/>
      <c r="N3078" s="532"/>
      <c r="O3078" s="350"/>
      <c r="P3078" s="464"/>
      <c r="Q3078" s="464"/>
      <c r="R3078" s="464"/>
      <c r="S3078" s="464"/>
      <c r="T3078" s="464"/>
      <c r="U3078" s="464"/>
      <c r="V3078" s="464"/>
    </row>
    <row r="3079" spans="1:22">
      <c r="A3079" s="531"/>
      <c r="B3079" s="532"/>
      <c r="C3079" s="350"/>
      <c r="D3079" s="350"/>
      <c r="E3079" s="533"/>
      <c r="F3079" s="533"/>
      <c r="G3079" s="533"/>
      <c r="H3079" s="533"/>
      <c r="I3079" s="533"/>
      <c r="J3079" s="533"/>
      <c r="K3079" s="533"/>
      <c r="L3079" s="533"/>
      <c r="M3079" s="533"/>
      <c r="N3079" s="532"/>
      <c r="O3079" s="350"/>
      <c r="P3079" s="464"/>
      <c r="Q3079" s="464"/>
      <c r="R3079" s="464"/>
      <c r="S3079" s="464"/>
      <c r="T3079" s="464"/>
      <c r="U3079" s="464"/>
      <c r="V3079" s="464"/>
    </row>
    <row r="3080" spans="1:22">
      <c r="A3080" s="531"/>
      <c r="B3080" s="532"/>
      <c r="C3080" s="350"/>
      <c r="D3080" s="350"/>
      <c r="E3080" s="533"/>
      <c r="F3080" s="533"/>
      <c r="G3080" s="533"/>
      <c r="H3080" s="533"/>
      <c r="I3080" s="533"/>
      <c r="J3080" s="533"/>
      <c r="K3080" s="533"/>
      <c r="L3080" s="533"/>
      <c r="M3080" s="533"/>
      <c r="N3080" s="532"/>
      <c r="O3080" s="350"/>
      <c r="P3080" s="464"/>
      <c r="Q3080" s="464"/>
      <c r="R3080" s="464"/>
      <c r="S3080" s="464"/>
      <c r="T3080" s="464"/>
      <c r="U3080" s="464"/>
      <c r="V3080" s="464"/>
    </row>
    <row r="3081" spans="1:22">
      <c r="A3081" s="531"/>
      <c r="B3081" s="532"/>
      <c r="C3081" s="350"/>
      <c r="D3081" s="350"/>
      <c r="E3081" s="533"/>
      <c r="F3081" s="533"/>
      <c r="G3081" s="533"/>
      <c r="H3081" s="533"/>
      <c r="I3081" s="533"/>
      <c r="J3081" s="533"/>
      <c r="K3081" s="533"/>
      <c r="L3081" s="533"/>
      <c r="M3081" s="533"/>
      <c r="N3081" s="532"/>
      <c r="O3081" s="350"/>
      <c r="P3081" s="464"/>
      <c r="Q3081" s="464"/>
      <c r="R3081" s="464"/>
      <c r="S3081" s="464"/>
      <c r="T3081" s="464"/>
      <c r="U3081" s="464"/>
      <c r="V3081" s="464"/>
    </row>
    <row r="3082" spans="1:22">
      <c r="A3082" s="531"/>
      <c r="B3082" s="532"/>
      <c r="C3082" s="350"/>
      <c r="D3082" s="350"/>
      <c r="E3082" s="533"/>
      <c r="F3082" s="533"/>
      <c r="G3082" s="533"/>
      <c r="H3082" s="533"/>
      <c r="I3082" s="533"/>
      <c r="J3082" s="533"/>
      <c r="K3082" s="533"/>
      <c r="L3082" s="533"/>
      <c r="M3082" s="533"/>
      <c r="N3082" s="532"/>
      <c r="O3082" s="350"/>
      <c r="P3082" s="464"/>
      <c r="Q3082" s="464"/>
      <c r="R3082" s="464"/>
      <c r="S3082" s="464"/>
      <c r="T3082" s="464"/>
      <c r="U3082" s="464"/>
      <c r="V3082" s="464"/>
    </row>
    <row r="3083" spans="1:22">
      <c r="A3083" s="531"/>
      <c r="B3083" s="532"/>
      <c r="C3083" s="350"/>
      <c r="D3083" s="350"/>
      <c r="E3083" s="533"/>
      <c r="F3083" s="533"/>
      <c r="G3083" s="533"/>
      <c r="H3083" s="533"/>
      <c r="I3083" s="533"/>
      <c r="J3083" s="533"/>
      <c r="K3083" s="533"/>
      <c r="L3083" s="533"/>
      <c r="M3083" s="533"/>
      <c r="N3083" s="532"/>
      <c r="O3083" s="350"/>
      <c r="P3083" s="464"/>
      <c r="Q3083" s="464"/>
      <c r="R3083" s="464"/>
      <c r="S3083" s="464"/>
      <c r="T3083" s="464"/>
      <c r="U3083" s="464"/>
      <c r="V3083" s="464"/>
    </row>
    <row r="3084" spans="1:22">
      <c r="A3084" s="531"/>
      <c r="B3084" s="532"/>
      <c r="C3084" s="350"/>
      <c r="D3084" s="350"/>
      <c r="E3084" s="533"/>
      <c r="F3084" s="533"/>
      <c r="G3084" s="533"/>
      <c r="H3084" s="533"/>
      <c r="I3084" s="533"/>
      <c r="J3084" s="533"/>
      <c r="K3084" s="533"/>
      <c r="L3084" s="533"/>
      <c r="M3084" s="533"/>
      <c r="N3084" s="532"/>
      <c r="O3084" s="350"/>
      <c r="P3084" s="464"/>
      <c r="Q3084" s="464"/>
      <c r="R3084" s="464"/>
      <c r="S3084" s="464"/>
      <c r="T3084" s="464"/>
      <c r="U3084" s="464"/>
      <c r="V3084" s="464"/>
    </row>
    <row r="3085" spans="1:22">
      <c r="A3085" s="531"/>
      <c r="B3085" s="532"/>
      <c r="C3085" s="350"/>
      <c r="D3085" s="350"/>
      <c r="E3085" s="533"/>
      <c r="F3085" s="533"/>
      <c r="G3085" s="533"/>
      <c r="H3085" s="533"/>
      <c r="I3085" s="533"/>
      <c r="J3085" s="533"/>
      <c r="K3085" s="533"/>
      <c r="L3085" s="533"/>
      <c r="M3085" s="533"/>
      <c r="N3085" s="532"/>
      <c r="O3085" s="350"/>
      <c r="P3085" s="464"/>
      <c r="Q3085" s="464"/>
      <c r="R3085" s="464"/>
      <c r="S3085" s="464"/>
      <c r="T3085" s="464"/>
      <c r="U3085" s="464"/>
      <c r="V3085" s="464"/>
    </row>
    <row r="3086" spans="1:22">
      <c r="A3086" s="531"/>
      <c r="B3086" s="532"/>
      <c r="C3086" s="350"/>
      <c r="D3086" s="350"/>
      <c r="E3086" s="533"/>
      <c r="F3086" s="533"/>
      <c r="G3086" s="533"/>
      <c r="H3086" s="533"/>
      <c r="I3086" s="533"/>
      <c r="J3086" s="533"/>
      <c r="K3086" s="533"/>
      <c r="L3086" s="533"/>
      <c r="M3086" s="533"/>
      <c r="N3086" s="532"/>
      <c r="O3086" s="350"/>
      <c r="P3086" s="464"/>
      <c r="Q3086" s="464"/>
      <c r="R3086" s="464"/>
      <c r="S3086" s="464"/>
      <c r="T3086" s="464"/>
      <c r="U3086" s="464"/>
      <c r="V3086" s="464"/>
    </row>
    <row r="3087" spans="1:22">
      <c r="A3087" s="531"/>
      <c r="B3087" s="532"/>
      <c r="C3087" s="350"/>
      <c r="D3087" s="350"/>
      <c r="E3087" s="533"/>
      <c r="F3087" s="533"/>
      <c r="G3087" s="533"/>
      <c r="H3087" s="533"/>
      <c r="I3087" s="533"/>
      <c r="J3087" s="533"/>
      <c r="K3087" s="533"/>
      <c r="L3087" s="533"/>
      <c r="M3087" s="533"/>
      <c r="N3087" s="532"/>
      <c r="O3087" s="350"/>
      <c r="P3087" s="464"/>
      <c r="Q3087" s="464"/>
      <c r="R3087" s="464"/>
      <c r="S3087" s="464"/>
      <c r="T3087" s="464"/>
      <c r="U3087" s="464"/>
      <c r="V3087" s="464"/>
    </row>
    <row r="3088" spans="1:22">
      <c r="A3088" s="531"/>
      <c r="B3088" s="532"/>
      <c r="C3088" s="350"/>
      <c r="D3088" s="350"/>
      <c r="E3088" s="533"/>
      <c r="F3088" s="533"/>
      <c r="G3088" s="533"/>
      <c r="H3088" s="533"/>
      <c r="I3088" s="533"/>
      <c r="J3088" s="533"/>
      <c r="K3088" s="533"/>
      <c r="L3088" s="533"/>
      <c r="M3088" s="533"/>
      <c r="N3088" s="532"/>
      <c r="O3088" s="350"/>
      <c r="P3088" s="464"/>
      <c r="Q3088" s="464"/>
      <c r="R3088" s="464"/>
      <c r="S3088" s="464"/>
      <c r="T3088" s="464"/>
      <c r="U3088" s="464"/>
      <c r="V3088" s="464"/>
    </row>
    <row r="3089" spans="1:22">
      <c r="A3089" s="531"/>
      <c r="B3089" s="532"/>
      <c r="C3089" s="350"/>
      <c r="D3089" s="350"/>
      <c r="E3089" s="533"/>
      <c r="F3089" s="533"/>
      <c r="G3089" s="533"/>
      <c r="H3089" s="533"/>
      <c r="I3089" s="533"/>
      <c r="J3089" s="533"/>
      <c r="K3089" s="533"/>
      <c r="L3089" s="533"/>
      <c r="M3089" s="533"/>
      <c r="N3089" s="532"/>
      <c r="O3089" s="350"/>
      <c r="P3089" s="464"/>
      <c r="Q3089" s="464"/>
      <c r="R3089" s="464"/>
      <c r="S3089" s="464"/>
      <c r="T3089" s="464"/>
      <c r="U3089" s="464"/>
      <c r="V3089" s="464"/>
    </row>
    <row r="3090" spans="1:22">
      <c r="A3090" s="531"/>
      <c r="B3090" s="532"/>
      <c r="C3090" s="350"/>
      <c r="D3090" s="350"/>
      <c r="E3090" s="533"/>
      <c r="F3090" s="533"/>
      <c r="G3090" s="533"/>
      <c r="H3090" s="533"/>
      <c r="I3090" s="533"/>
      <c r="J3090" s="533"/>
      <c r="K3090" s="533"/>
      <c r="L3090" s="533"/>
      <c r="M3090" s="533"/>
      <c r="N3090" s="532"/>
      <c r="O3090" s="350"/>
      <c r="P3090" s="464"/>
      <c r="Q3090" s="464"/>
      <c r="R3090" s="464"/>
      <c r="S3090" s="464"/>
      <c r="T3090" s="464"/>
      <c r="U3090" s="464"/>
      <c r="V3090" s="464"/>
    </row>
    <row r="3091" spans="1:22">
      <c r="A3091" s="531"/>
      <c r="B3091" s="532"/>
      <c r="C3091" s="350"/>
      <c r="D3091" s="350"/>
      <c r="E3091" s="533"/>
      <c r="F3091" s="533"/>
      <c r="G3091" s="533"/>
      <c r="H3091" s="533"/>
      <c r="I3091" s="533"/>
      <c r="J3091" s="533"/>
      <c r="K3091" s="533"/>
      <c r="L3091" s="533"/>
      <c r="M3091" s="533"/>
      <c r="N3091" s="532"/>
      <c r="O3091" s="350"/>
      <c r="P3091" s="464"/>
      <c r="Q3091" s="464"/>
      <c r="R3091" s="464"/>
      <c r="S3091" s="464"/>
      <c r="T3091" s="464"/>
      <c r="U3091" s="464"/>
      <c r="V3091" s="464"/>
    </row>
    <row r="3092" spans="1:22">
      <c r="A3092" s="531"/>
      <c r="B3092" s="532"/>
      <c r="C3092" s="350"/>
      <c r="D3092" s="350"/>
      <c r="E3092" s="533"/>
      <c r="F3092" s="533"/>
      <c r="G3092" s="533"/>
      <c r="H3092" s="533"/>
      <c r="I3092" s="533"/>
      <c r="J3092" s="533"/>
      <c r="K3092" s="533"/>
      <c r="L3092" s="533"/>
      <c r="M3092" s="533"/>
      <c r="N3092" s="532"/>
      <c r="O3092" s="350"/>
      <c r="P3092" s="464"/>
      <c r="Q3092" s="464"/>
      <c r="R3092" s="464"/>
      <c r="S3092" s="464"/>
      <c r="T3092" s="464"/>
      <c r="U3092" s="464"/>
      <c r="V3092" s="464"/>
    </row>
    <row r="3093" spans="1:22">
      <c r="A3093" s="531"/>
      <c r="B3093" s="532"/>
      <c r="C3093" s="350"/>
      <c r="D3093" s="350"/>
      <c r="E3093" s="533"/>
      <c r="F3093" s="533"/>
      <c r="G3093" s="533"/>
      <c r="H3093" s="533"/>
      <c r="I3093" s="533"/>
      <c r="J3093" s="533"/>
      <c r="K3093" s="533"/>
      <c r="L3093" s="533"/>
      <c r="M3093" s="533"/>
      <c r="N3093" s="532"/>
      <c r="O3093" s="350"/>
      <c r="P3093" s="464"/>
      <c r="Q3093" s="464"/>
      <c r="R3093" s="464"/>
      <c r="S3093" s="464"/>
      <c r="T3093" s="464"/>
      <c r="U3093" s="464"/>
      <c r="V3093" s="464"/>
    </row>
    <row r="3094" spans="1:22">
      <c r="A3094" s="531"/>
      <c r="B3094" s="532"/>
      <c r="C3094" s="350"/>
      <c r="D3094" s="350"/>
      <c r="E3094" s="533"/>
      <c r="F3094" s="533"/>
      <c r="G3094" s="533"/>
      <c r="H3094" s="533"/>
      <c r="I3094" s="533"/>
      <c r="J3094" s="533"/>
      <c r="K3094" s="533"/>
      <c r="L3094" s="533"/>
      <c r="M3094" s="533"/>
      <c r="N3094" s="532"/>
      <c r="O3094" s="350"/>
      <c r="P3094" s="464"/>
      <c r="Q3094" s="464"/>
      <c r="R3094" s="464"/>
      <c r="S3094" s="464"/>
      <c r="T3094" s="464"/>
      <c r="U3094" s="464"/>
      <c r="V3094" s="464"/>
    </row>
    <row r="3095" spans="1:22">
      <c r="A3095" s="531"/>
      <c r="B3095" s="532"/>
      <c r="C3095" s="350"/>
      <c r="D3095" s="350"/>
      <c r="E3095" s="533"/>
      <c r="F3095" s="533"/>
      <c r="G3095" s="533"/>
      <c r="H3095" s="533"/>
      <c r="I3095" s="533"/>
      <c r="J3095" s="533"/>
      <c r="K3095" s="533"/>
      <c r="L3095" s="533"/>
      <c r="M3095" s="533"/>
      <c r="N3095" s="532"/>
      <c r="O3095" s="350"/>
      <c r="P3095" s="464"/>
      <c r="Q3095" s="464"/>
      <c r="R3095" s="464"/>
      <c r="S3095" s="464"/>
      <c r="T3095" s="464"/>
      <c r="U3095" s="464"/>
      <c r="V3095" s="464"/>
    </row>
    <row r="3096" spans="1:22">
      <c r="A3096" s="531"/>
      <c r="B3096" s="532"/>
      <c r="C3096" s="350"/>
      <c r="D3096" s="350"/>
      <c r="E3096" s="533"/>
      <c r="F3096" s="533"/>
      <c r="G3096" s="533"/>
      <c r="H3096" s="533"/>
      <c r="I3096" s="533"/>
      <c r="J3096" s="533"/>
      <c r="K3096" s="533"/>
      <c r="L3096" s="533"/>
      <c r="M3096" s="533"/>
      <c r="N3096" s="532"/>
      <c r="O3096" s="350"/>
      <c r="P3096" s="464"/>
      <c r="Q3096" s="464"/>
      <c r="R3096" s="464"/>
      <c r="S3096" s="464"/>
      <c r="T3096" s="464"/>
      <c r="U3096" s="464"/>
      <c r="V3096" s="464"/>
    </row>
    <row r="3097" spans="1:22">
      <c r="A3097" s="531"/>
      <c r="B3097" s="532"/>
      <c r="C3097" s="350"/>
      <c r="D3097" s="350"/>
      <c r="E3097" s="533"/>
      <c r="F3097" s="533"/>
      <c r="G3097" s="533"/>
      <c r="H3097" s="533"/>
      <c r="I3097" s="533"/>
      <c r="J3097" s="533"/>
      <c r="K3097" s="533"/>
      <c r="L3097" s="533"/>
      <c r="M3097" s="533"/>
      <c r="N3097" s="532"/>
      <c r="O3097" s="350"/>
      <c r="P3097" s="464"/>
      <c r="Q3097" s="464"/>
      <c r="R3097" s="464"/>
      <c r="S3097" s="464"/>
      <c r="T3097" s="464"/>
      <c r="U3097" s="464"/>
      <c r="V3097" s="464"/>
    </row>
    <row r="3098" spans="1:22">
      <c r="A3098" s="531"/>
      <c r="B3098" s="532"/>
      <c r="C3098" s="350"/>
      <c r="D3098" s="350"/>
      <c r="E3098" s="533"/>
      <c r="F3098" s="533"/>
      <c r="G3098" s="533"/>
      <c r="H3098" s="533"/>
      <c r="I3098" s="533"/>
      <c r="J3098" s="533"/>
      <c r="K3098" s="533"/>
      <c r="L3098" s="533"/>
      <c r="M3098" s="533"/>
      <c r="N3098" s="532"/>
      <c r="O3098" s="350"/>
      <c r="P3098" s="464"/>
      <c r="Q3098" s="464"/>
      <c r="R3098" s="464"/>
      <c r="S3098" s="464"/>
      <c r="T3098" s="464"/>
      <c r="U3098" s="464"/>
      <c r="V3098" s="464"/>
    </row>
    <row r="3099" spans="1:22">
      <c r="A3099" s="531"/>
      <c r="B3099" s="532"/>
      <c r="C3099" s="350"/>
      <c r="D3099" s="350"/>
      <c r="E3099" s="533"/>
      <c r="F3099" s="533"/>
      <c r="G3099" s="533"/>
      <c r="H3099" s="533"/>
      <c r="I3099" s="533"/>
      <c r="J3099" s="533"/>
      <c r="K3099" s="533"/>
      <c r="L3099" s="533"/>
      <c r="M3099" s="533"/>
      <c r="N3099" s="532"/>
      <c r="O3099" s="350"/>
      <c r="P3099" s="464"/>
      <c r="Q3099" s="464"/>
      <c r="R3099" s="464"/>
      <c r="S3099" s="464"/>
      <c r="T3099" s="464"/>
      <c r="U3099" s="464"/>
      <c r="V3099" s="464"/>
    </row>
    <row r="3100" spans="1:22">
      <c r="A3100" s="531"/>
      <c r="B3100" s="532"/>
      <c r="C3100" s="350"/>
      <c r="D3100" s="350"/>
      <c r="E3100" s="533"/>
      <c r="F3100" s="533"/>
      <c r="G3100" s="533"/>
      <c r="H3100" s="533"/>
      <c r="I3100" s="533"/>
      <c r="J3100" s="533"/>
      <c r="K3100" s="533"/>
      <c r="L3100" s="533"/>
      <c r="M3100" s="533"/>
      <c r="N3100" s="532"/>
      <c r="O3100" s="350"/>
      <c r="P3100" s="464"/>
      <c r="Q3100" s="464"/>
      <c r="R3100" s="464"/>
      <c r="S3100" s="464"/>
      <c r="T3100" s="464"/>
      <c r="U3100" s="464"/>
      <c r="V3100" s="464"/>
    </row>
    <row r="3101" spans="1:22">
      <c r="A3101" s="531"/>
      <c r="B3101" s="532"/>
      <c r="C3101" s="350"/>
      <c r="D3101" s="350"/>
      <c r="E3101" s="533"/>
      <c r="F3101" s="533"/>
      <c r="G3101" s="533"/>
      <c r="H3101" s="533"/>
      <c r="I3101" s="533"/>
      <c r="J3101" s="533"/>
      <c r="K3101" s="533"/>
      <c r="L3101" s="533"/>
      <c r="M3101" s="533"/>
      <c r="N3101" s="532"/>
      <c r="O3101" s="350"/>
      <c r="P3101" s="464"/>
      <c r="Q3101" s="464"/>
      <c r="R3101" s="464"/>
      <c r="S3101" s="464"/>
      <c r="T3101" s="464"/>
      <c r="U3101" s="464"/>
      <c r="V3101" s="464"/>
    </row>
    <row r="3102" spans="1:22">
      <c r="A3102" s="531"/>
      <c r="B3102" s="532"/>
      <c r="C3102" s="350"/>
      <c r="D3102" s="350"/>
      <c r="E3102" s="533"/>
      <c r="F3102" s="533"/>
      <c r="G3102" s="533"/>
      <c r="H3102" s="533"/>
      <c r="I3102" s="533"/>
      <c r="J3102" s="533"/>
      <c r="K3102" s="533"/>
      <c r="L3102" s="533"/>
      <c r="M3102" s="533"/>
      <c r="N3102" s="532"/>
      <c r="O3102" s="350"/>
      <c r="P3102" s="464"/>
      <c r="Q3102" s="464"/>
      <c r="R3102" s="464"/>
      <c r="S3102" s="464"/>
      <c r="T3102" s="464"/>
      <c r="U3102" s="464"/>
      <c r="V3102" s="464"/>
    </row>
    <row r="3103" spans="1:22">
      <c r="A3103" s="531"/>
      <c r="B3103" s="532"/>
      <c r="C3103" s="350"/>
      <c r="D3103" s="350"/>
      <c r="E3103" s="533"/>
      <c r="F3103" s="533"/>
      <c r="G3103" s="533"/>
      <c r="H3103" s="533"/>
      <c r="I3103" s="533"/>
      <c r="J3103" s="533"/>
      <c r="K3103" s="533"/>
      <c r="L3103" s="533"/>
      <c r="M3103" s="533"/>
      <c r="N3103" s="532"/>
      <c r="O3103" s="350"/>
      <c r="P3103" s="464"/>
      <c r="Q3103" s="464"/>
      <c r="R3103" s="464"/>
      <c r="S3103" s="464"/>
      <c r="T3103" s="464"/>
      <c r="U3103" s="464"/>
      <c r="V3103" s="464"/>
    </row>
    <row r="3104" spans="1:22">
      <c r="A3104" s="531"/>
      <c r="B3104" s="532"/>
      <c r="C3104" s="350"/>
      <c r="D3104" s="350"/>
      <c r="E3104" s="533"/>
      <c r="F3104" s="533"/>
      <c r="G3104" s="533"/>
      <c r="H3104" s="533"/>
      <c r="I3104" s="533"/>
      <c r="J3104" s="533"/>
      <c r="K3104" s="533"/>
      <c r="L3104" s="533"/>
      <c r="M3104" s="533"/>
      <c r="N3104" s="532"/>
      <c r="O3104" s="350"/>
      <c r="P3104" s="464"/>
      <c r="Q3104" s="464"/>
      <c r="R3104" s="464"/>
      <c r="S3104" s="464"/>
      <c r="T3104" s="464"/>
      <c r="U3104" s="464"/>
      <c r="V3104" s="464"/>
    </row>
    <row r="3105" spans="1:22">
      <c r="A3105" s="531"/>
      <c r="B3105" s="532"/>
      <c r="C3105" s="350"/>
      <c r="D3105" s="350"/>
      <c r="E3105" s="533"/>
      <c r="F3105" s="533"/>
      <c r="G3105" s="533"/>
      <c r="H3105" s="533"/>
      <c r="I3105" s="533"/>
      <c r="J3105" s="533"/>
      <c r="K3105" s="533"/>
      <c r="L3105" s="533"/>
      <c r="M3105" s="533"/>
      <c r="N3105" s="532"/>
      <c r="O3105" s="350"/>
      <c r="P3105" s="464"/>
      <c r="Q3105" s="464"/>
      <c r="R3105" s="464"/>
      <c r="S3105" s="464"/>
      <c r="T3105" s="464"/>
      <c r="U3105" s="464"/>
      <c r="V3105" s="464"/>
    </row>
    <row r="3106" spans="1:22">
      <c r="A3106" s="531"/>
      <c r="B3106" s="532"/>
      <c r="C3106" s="350"/>
      <c r="D3106" s="350"/>
      <c r="E3106" s="533"/>
      <c r="F3106" s="533"/>
      <c r="G3106" s="533"/>
      <c r="H3106" s="533"/>
      <c r="I3106" s="533"/>
      <c r="J3106" s="533"/>
      <c r="K3106" s="533"/>
      <c r="L3106" s="533"/>
      <c r="M3106" s="533"/>
      <c r="N3106" s="532"/>
      <c r="O3106" s="350"/>
      <c r="P3106" s="464"/>
      <c r="Q3106" s="464"/>
      <c r="R3106" s="464"/>
      <c r="S3106" s="464"/>
      <c r="T3106" s="464"/>
      <c r="U3106" s="464"/>
      <c r="V3106" s="464"/>
    </row>
    <row r="3107" spans="1:22">
      <c r="A3107" s="531"/>
      <c r="B3107" s="532"/>
      <c r="C3107" s="350"/>
      <c r="D3107" s="350"/>
      <c r="E3107" s="533"/>
      <c r="F3107" s="533"/>
      <c r="G3107" s="533"/>
      <c r="H3107" s="533"/>
      <c r="I3107" s="533"/>
      <c r="J3107" s="533"/>
      <c r="K3107" s="533"/>
      <c r="L3107" s="533"/>
      <c r="M3107" s="533"/>
      <c r="N3107" s="532"/>
      <c r="O3107" s="350"/>
      <c r="P3107" s="464"/>
      <c r="Q3107" s="464"/>
      <c r="R3107" s="464"/>
      <c r="S3107" s="464"/>
      <c r="T3107" s="464"/>
      <c r="U3107" s="464"/>
      <c r="V3107" s="464"/>
    </row>
    <row r="3108" spans="1:22">
      <c r="A3108" s="531"/>
      <c r="B3108" s="532"/>
      <c r="C3108" s="350"/>
      <c r="D3108" s="350"/>
      <c r="E3108" s="533"/>
      <c r="F3108" s="533"/>
      <c r="G3108" s="533"/>
      <c r="H3108" s="533"/>
      <c r="I3108" s="533"/>
      <c r="J3108" s="533"/>
      <c r="K3108" s="533"/>
      <c r="L3108" s="533"/>
      <c r="M3108" s="533"/>
      <c r="N3108" s="532"/>
      <c r="O3108" s="350"/>
      <c r="P3108" s="464"/>
      <c r="Q3108" s="464"/>
      <c r="R3108" s="464"/>
      <c r="S3108" s="464"/>
      <c r="T3108" s="464"/>
      <c r="U3108" s="464"/>
      <c r="V3108" s="464"/>
    </row>
    <row r="3109" spans="1:22">
      <c r="A3109" s="531"/>
      <c r="B3109" s="532"/>
      <c r="C3109" s="350"/>
      <c r="D3109" s="350"/>
      <c r="E3109" s="533"/>
      <c r="F3109" s="533"/>
      <c r="G3109" s="533"/>
      <c r="H3109" s="533"/>
      <c r="I3109" s="533"/>
      <c r="J3109" s="533"/>
      <c r="K3109" s="533"/>
      <c r="L3109" s="533"/>
      <c r="M3109" s="533"/>
      <c r="N3109" s="532"/>
      <c r="O3109" s="350"/>
      <c r="P3109" s="464"/>
      <c r="Q3109" s="464"/>
      <c r="R3109" s="464"/>
      <c r="S3109" s="464"/>
      <c r="T3109" s="464"/>
      <c r="U3109" s="464"/>
      <c r="V3109" s="464"/>
    </row>
    <row r="3110" spans="1:22">
      <c r="A3110" s="531"/>
      <c r="B3110" s="532"/>
      <c r="C3110" s="350"/>
      <c r="D3110" s="350"/>
      <c r="E3110" s="533"/>
      <c r="F3110" s="533"/>
      <c r="G3110" s="533"/>
      <c r="H3110" s="533"/>
      <c r="I3110" s="533"/>
      <c r="J3110" s="533"/>
      <c r="K3110" s="533"/>
      <c r="L3110" s="533"/>
      <c r="M3110" s="533"/>
      <c r="N3110" s="532"/>
      <c r="O3110" s="350"/>
      <c r="P3110" s="464"/>
      <c r="Q3110" s="464"/>
      <c r="R3110" s="464"/>
      <c r="S3110" s="464"/>
      <c r="T3110" s="464"/>
      <c r="U3110" s="464"/>
      <c r="V3110" s="464"/>
    </row>
    <row r="3111" spans="1:22">
      <c r="A3111" s="531"/>
      <c r="B3111" s="532"/>
      <c r="C3111" s="350"/>
      <c r="D3111" s="350"/>
      <c r="E3111" s="533"/>
      <c r="F3111" s="533"/>
      <c r="G3111" s="533"/>
      <c r="H3111" s="533"/>
      <c r="I3111" s="533"/>
      <c r="J3111" s="533"/>
      <c r="K3111" s="533"/>
      <c r="L3111" s="533"/>
      <c r="M3111" s="533"/>
      <c r="N3111" s="532"/>
      <c r="O3111" s="350"/>
      <c r="P3111" s="464"/>
      <c r="Q3111" s="464"/>
      <c r="R3111" s="464"/>
      <c r="S3111" s="464"/>
      <c r="T3111" s="464"/>
      <c r="U3111" s="464"/>
      <c r="V3111" s="464"/>
    </row>
    <row r="3112" spans="1:22">
      <c r="A3112" s="531"/>
      <c r="B3112" s="532"/>
      <c r="C3112" s="350"/>
      <c r="D3112" s="350"/>
      <c r="E3112" s="533"/>
      <c r="F3112" s="533"/>
      <c r="G3112" s="533"/>
      <c r="H3112" s="533"/>
      <c r="I3112" s="533"/>
      <c r="J3112" s="533"/>
      <c r="K3112" s="533"/>
      <c r="L3112" s="533"/>
      <c r="M3112" s="533"/>
      <c r="N3112" s="532"/>
      <c r="O3112" s="350"/>
      <c r="P3112" s="464"/>
      <c r="Q3112" s="464"/>
      <c r="R3112" s="464"/>
      <c r="S3112" s="464"/>
      <c r="T3112" s="464"/>
      <c r="U3112" s="464"/>
      <c r="V3112" s="464"/>
    </row>
    <row r="3113" spans="1:22">
      <c r="A3113" s="531"/>
      <c r="B3113" s="532"/>
      <c r="C3113" s="350"/>
      <c r="D3113" s="350"/>
      <c r="E3113" s="533"/>
      <c r="F3113" s="533"/>
      <c r="G3113" s="533"/>
      <c r="H3113" s="533"/>
      <c r="I3113" s="533"/>
      <c r="J3113" s="533"/>
      <c r="K3113" s="533"/>
      <c r="L3113" s="533"/>
      <c r="M3113" s="533"/>
      <c r="N3113" s="532"/>
      <c r="O3113" s="350"/>
      <c r="P3113" s="464"/>
      <c r="Q3113" s="464"/>
      <c r="R3113" s="464"/>
      <c r="S3113" s="464"/>
      <c r="T3113" s="464"/>
      <c r="U3113" s="464"/>
      <c r="V3113" s="464"/>
    </row>
    <row r="3114" spans="1:22">
      <c r="A3114" s="531"/>
      <c r="B3114" s="532"/>
      <c r="C3114" s="350"/>
      <c r="D3114" s="350"/>
      <c r="E3114" s="533"/>
      <c r="F3114" s="533"/>
      <c r="G3114" s="533"/>
      <c r="H3114" s="533"/>
      <c r="I3114" s="533"/>
      <c r="J3114" s="533"/>
      <c r="K3114" s="533"/>
      <c r="L3114" s="533"/>
      <c r="M3114" s="533"/>
      <c r="N3114" s="532"/>
      <c r="O3114" s="350"/>
      <c r="P3114" s="464"/>
      <c r="Q3114" s="464"/>
      <c r="R3114" s="464"/>
      <c r="S3114" s="464"/>
      <c r="T3114" s="464"/>
      <c r="U3114" s="464"/>
      <c r="V3114" s="464"/>
    </row>
    <row r="3115" spans="1:22">
      <c r="A3115" s="531"/>
      <c r="B3115" s="532"/>
      <c r="C3115" s="350"/>
      <c r="D3115" s="350"/>
      <c r="E3115" s="533"/>
      <c r="F3115" s="533"/>
      <c r="G3115" s="533"/>
      <c r="H3115" s="533"/>
      <c r="I3115" s="533"/>
      <c r="J3115" s="533"/>
      <c r="K3115" s="533"/>
      <c r="L3115" s="533"/>
      <c r="M3115" s="533"/>
      <c r="N3115" s="532"/>
      <c r="O3115" s="350"/>
      <c r="P3115" s="464"/>
      <c r="Q3115" s="464"/>
      <c r="R3115" s="464"/>
      <c r="S3115" s="464"/>
      <c r="T3115" s="464"/>
      <c r="U3115" s="464"/>
      <c r="V3115" s="464"/>
    </row>
    <row r="3116" spans="1:22">
      <c r="A3116" s="531"/>
      <c r="B3116" s="532"/>
      <c r="C3116" s="350"/>
      <c r="D3116" s="350"/>
      <c r="E3116" s="533"/>
      <c r="F3116" s="533"/>
      <c r="G3116" s="533"/>
      <c r="H3116" s="533"/>
      <c r="I3116" s="533"/>
      <c r="J3116" s="533"/>
      <c r="K3116" s="533"/>
      <c r="L3116" s="533"/>
      <c r="M3116" s="533"/>
      <c r="N3116" s="532"/>
      <c r="O3116" s="350"/>
      <c r="P3116" s="464"/>
      <c r="Q3116" s="464"/>
      <c r="R3116" s="464"/>
      <c r="S3116" s="464"/>
      <c r="T3116" s="464"/>
      <c r="U3116" s="464"/>
      <c r="V3116" s="464"/>
    </row>
    <row r="3117" spans="1:22">
      <c r="A3117" s="531"/>
      <c r="B3117" s="532"/>
      <c r="C3117" s="350"/>
      <c r="D3117" s="350"/>
      <c r="E3117" s="533"/>
      <c r="F3117" s="533"/>
      <c r="G3117" s="533"/>
      <c r="H3117" s="533"/>
      <c r="I3117" s="533"/>
      <c r="J3117" s="533"/>
      <c r="K3117" s="533"/>
      <c r="L3117" s="533"/>
      <c r="M3117" s="533"/>
      <c r="N3117" s="532"/>
      <c r="O3117" s="350"/>
      <c r="P3117" s="464"/>
      <c r="Q3117" s="464"/>
      <c r="R3117" s="464"/>
      <c r="S3117" s="464"/>
      <c r="T3117" s="464"/>
      <c r="U3117" s="464"/>
      <c r="V3117" s="464"/>
    </row>
    <row r="3118" spans="1:22">
      <c r="A3118" s="531"/>
      <c r="B3118" s="532"/>
      <c r="C3118" s="350"/>
      <c r="D3118" s="350"/>
      <c r="E3118" s="533"/>
      <c r="F3118" s="533"/>
      <c r="G3118" s="533"/>
      <c r="H3118" s="533"/>
      <c r="I3118" s="533"/>
      <c r="J3118" s="533"/>
      <c r="K3118" s="533"/>
      <c r="L3118" s="533"/>
      <c r="M3118" s="533"/>
      <c r="N3118" s="532"/>
      <c r="O3118" s="350"/>
      <c r="P3118" s="464"/>
      <c r="Q3118" s="464"/>
      <c r="R3118" s="464"/>
      <c r="S3118" s="464"/>
      <c r="T3118" s="464"/>
      <c r="U3118" s="464"/>
      <c r="V3118" s="464"/>
    </row>
    <row r="3119" spans="1:22">
      <c r="A3119" s="531"/>
      <c r="B3119" s="532"/>
      <c r="C3119" s="350"/>
      <c r="D3119" s="350"/>
      <c r="E3119" s="533"/>
      <c r="F3119" s="533"/>
      <c r="G3119" s="533"/>
      <c r="H3119" s="533"/>
      <c r="I3119" s="533"/>
      <c r="J3119" s="533"/>
      <c r="K3119" s="533"/>
      <c r="L3119" s="533"/>
      <c r="M3119" s="533"/>
      <c r="N3119" s="532"/>
      <c r="O3119" s="350"/>
      <c r="P3119" s="464"/>
      <c r="Q3119" s="464"/>
      <c r="R3119" s="464"/>
      <c r="S3119" s="464"/>
      <c r="T3119" s="464"/>
      <c r="U3119" s="464"/>
      <c r="V3119" s="464"/>
    </row>
    <row r="3120" spans="1:22">
      <c r="A3120" s="531"/>
      <c r="B3120" s="532"/>
      <c r="C3120" s="350"/>
      <c r="D3120" s="350"/>
      <c r="E3120" s="533"/>
      <c r="F3120" s="533"/>
      <c r="G3120" s="533"/>
      <c r="H3120" s="533"/>
      <c r="I3120" s="533"/>
      <c r="J3120" s="533"/>
      <c r="K3120" s="533"/>
      <c r="L3120" s="533"/>
      <c r="M3120" s="533"/>
      <c r="N3120" s="532"/>
      <c r="O3120" s="350"/>
      <c r="P3120" s="464"/>
      <c r="Q3120" s="464"/>
      <c r="R3120" s="464"/>
      <c r="S3120" s="464"/>
      <c r="T3120" s="464"/>
      <c r="U3120" s="464"/>
      <c r="V3120" s="464"/>
    </row>
    <row r="3121" spans="1:22">
      <c r="A3121" s="531"/>
      <c r="B3121" s="532"/>
      <c r="C3121" s="350"/>
      <c r="D3121" s="350"/>
      <c r="E3121" s="533"/>
      <c r="F3121" s="533"/>
      <c r="G3121" s="533"/>
      <c r="H3121" s="533"/>
      <c r="I3121" s="533"/>
      <c r="J3121" s="533"/>
      <c r="K3121" s="533"/>
      <c r="L3121" s="533"/>
      <c r="M3121" s="533"/>
      <c r="N3121" s="532"/>
      <c r="O3121" s="350"/>
      <c r="P3121" s="464"/>
      <c r="Q3121" s="464"/>
      <c r="R3121" s="464"/>
      <c r="S3121" s="464"/>
      <c r="T3121" s="464"/>
      <c r="U3121" s="464"/>
      <c r="V3121" s="464"/>
    </row>
    <row r="3122" spans="1:22">
      <c r="A3122" s="531"/>
      <c r="B3122" s="532"/>
      <c r="C3122" s="350"/>
      <c r="D3122" s="350"/>
      <c r="E3122" s="533"/>
      <c r="F3122" s="533"/>
      <c r="G3122" s="533"/>
      <c r="H3122" s="533"/>
      <c r="I3122" s="533"/>
      <c r="J3122" s="533"/>
      <c r="K3122" s="533"/>
      <c r="L3122" s="533"/>
      <c r="M3122" s="533"/>
      <c r="N3122" s="532"/>
      <c r="O3122" s="350"/>
      <c r="P3122" s="464"/>
      <c r="Q3122" s="464"/>
      <c r="R3122" s="464"/>
      <c r="S3122" s="464"/>
      <c r="T3122" s="464"/>
      <c r="U3122" s="464"/>
      <c r="V3122" s="464"/>
    </row>
    <row r="3123" spans="1:22">
      <c r="A3123" s="531"/>
      <c r="B3123" s="532"/>
      <c r="C3123" s="350"/>
      <c r="D3123" s="350"/>
      <c r="E3123" s="533"/>
      <c r="F3123" s="533"/>
      <c r="G3123" s="533"/>
      <c r="H3123" s="533"/>
      <c r="I3123" s="533"/>
      <c r="J3123" s="533"/>
      <c r="K3123" s="533"/>
      <c r="L3123" s="533"/>
      <c r="M3123" s="533"/>
      <c r="N3123" s="532"/>
      <c r="O3123" s="350"/>
      <c r="P3123" s="464"/>
      <c r="Q3123" s="464"/>
      <c r="R3123" s="464"/>
      <c r="S3123" s="464"/>
      <c r="T3123" s="464"/>
      <c r="U3123" s="464"/>
      <c r="V3123" s="464"/>
    </row>
    <row r="3124" spans="1:22">
      <c r="A3124" s="531"/>
      <c r="B3124" s="532"/>
      <c r="C3124" s="350"/>
      <c r="D3124" s="350"/>
      <c r="E3124" s="533"/>
      <c r="F3124" s="533"/>
      <c r="G3124" s="533"/>
      <c r="H3124" s="533"/>
      <c r="I3124" s="533"/>
      <c r="J3124" s="533"/>
      <c r="K3124" s="533"/>
      <c r="L3124" s="533"/>
      <c r="M3124" s="533"/>
      <c r="N3124" s="532"/>
      <c r="O3124" s="350"/>
      <c r="P3124" s="464"/>
      <c r="Q3124" s="464"/>
      <c r="R3124" s="464"/>
      <c r="S3124" s="464"/>
      <c r="T3124" s="464"/>
      <c r="U3124" s="464"/>
      <c r="V3124" s="464"/>
    </row>
    <row r="3125" spans="1:22">
      <c r="A3125" s="531"/>
      <c r="B3125" s="532"/>
      <c r="C3125" s="350"/>
      <c r="D3125" s="350"/>
      <c r="E3125" s="533"/>
      <c r="F3125" s="533"/>
      <c r="G3125" s="533"/>
      <c r="H3125" s="533"/>
      <c r="I3125" s="533"/>
      <c r="J3125" s="533"/>
      <c r="K3125" s="533"/>
      <c r="L3125" s="533"/>
      <c r="M3125" s="533"/>
      <c r="N3125" s="532"/>
      <c r="O3125" s="350"/>
      <c r="P3125" s="464"/>
      <c r="Q3125" s="464"/>
      <c r="R3125" s="464"/>
      <c r="S3125" s="464"/>
      <c r="T3125" s="464"/>
      <c r="U3125" s="464"/>
      <c r="V3125" s="464"/>
    </row>
    <row r="3126" spans="1:22">
      <c r="A3126" s="531"/>
      <c r="B3126" s="532"/>
      <c r="C3126" s="350"/>
      <c r="D3126" s="350"/>
      <c r="E3126" s="533"/>
      <c r="F3126" s="533"/>
      <c r="G3126" s="533"/>
      <c r="H3126" s="533"/>
      <c r="I3126" s="533"/>
      <c r="J3126" s="533"/>
      <c r="K3126" s="533"/>
      <c r="L3126" s="533"/>
      <c r="M3126" s="533"/>
      <c r="N3126" s="532"/>
      <c r="O3126" s="350"/>
      <c r="P3126" s="464"/>
      <c r="Q3126" s="464"/>
      <c r="R3126" s="464"/>
      <c r="S3126" s="464"/>
      <c r="T3126" s="464"/>
      <c r="U3126" s="464"/>
      <c r="V3126" s="464"/>
    </row>
    <row r="3127" spans="1:22">
      <c r="A3127" s="531"/>
      <c r="B3127" s="532"/>
      <c r="C3127" s="350"/>
      <c r="D3127" s="350"/>
      <c r="E3127" s="533"/>
      <c r="F3127" s="533"/>
      <c r="G3127" s="533"/>
      <c r="H3127" s="533"/>
      <c r="I3127" s="533"/>
      <c r="J3127" s="533"/>
      <c r="K3127" s="533"/>
      <c r="L3127" s="533"/>
      <c r="M3127" s="533"/>
      <c r="N3127" s="532"/>
      <c r="O3127" s="350"/>
      <c r="P3127" s="464"/>
      <c r="Q3127" s="464"/>
      <c r="R3127" s="464"/>
      <c r="S3127" s="464"/>
      <c r="T3127" s="464"/>
      <c r="U3127" s="464"/>
      <c r="V3127" s="464"/>
    </row>
    <row r="3128" spans="1:22">
      <c r="A3128" s="531"/>
      <c r="B3128" s="532"/>
      <c r="C3128" s="350"/>
      <c r="D3128" s="350"/>
      <c r="E3128" s="533"/>
      <c r="F3128" s="533"/>
      <c r="G3128" s="533"/>
      <c r="H3128" s="533"/>
      <c r="I3128" s="533"/>
      <c r="J3128" s="533"/>
      <c r="K3128" s="533"/>
      <c r="L3128" s="533"/>
      <c r="M3128" s="533"/>
      <c r="N3128" s="532"/>
      <c r="O3128" s="350"/>
      <c r="P3128" s="464"/>
      <c r="Q3128" s="464"/>
      <c r="R3128" s="464"/>
      <c r="S3128" s="464"/>
      <c r="T3128" s="464"/>
      <c r="U3128" s="464"/>
      <c r="V3128" s="464"/>
    </row>
    <row r="3129" spans="1:22">
      <c r="A3129" s="531"/>
      <c r="B3129" s="532"/>
      <c r="C3129" s="350"/>
      <c r="D3129" s="350"/>
      <c r="E3129" s="533"/>
      <c r="F3129" s="533"/>
      <c r="G3129" s="533"/>
      <c r="H3129" s="533"/>
      <c r="I3129" s="533"/>
      <c r="J3129" s="533"/>
      <c r="K3129" s="533"/>
      <c r="L3129" s="533"/>
      <c r="M3129" s="533"/>
      <c r="N3129" s="532"/>
      <c r="O3129" s="350"/>
      <c r="P3129" s="464"/>
      <c r="Q3129" s="464"/>
      <c r="R3129" s="464"/>
      <c r="S3129" s="464"/>
      <c r="T3129" s="464"/>
      <c r="U3129" s="464"/>
      <c r="V3129" s="464"/>
    </row>
    <row r="3130" spans="1:22">
      <c r="A3130" s="531"/>
      <c r="B3130" s="532"/>
      <c r="C3130" s="350"/>
      <c r="D3130" s="350"/>
      <c r="E3130" s="533"/>
      <c r="F3130" s="533"/>
      <c r="G3130" s="533"/>
      <c r="H3130" s="533"/>
      <c r="I3130" s="533"/>
      <c r="J3130" s="533"/>
      <c r="K3130" s="533"/>
      <c r="L3130" s="533"/>
      <c r="M3130" s="533"/>
      <c r="N3130" s="532"/>
      <c r="O3130" s="350"/>
      <c r="P3130" s="464"/>
      <c r="Q3130" s="464"/>
      <c r="R3130" s="464"/>
      <c r="S3130" s="464"/>
      <c r="T3130" s="464"/>
      <c r="U3130" s="464"/>
      <c r="V3130" s="464"/>
    </row>
    <row r="3131" spans="1:22">
      <c r="A3131" s="531"/>
      <c r="B3131" s="532"/>
      <c r="C3131" s="350"/>
      <c r="D3131" s="350"/>
      <c r="E3131" s="533"/>
      <c r="F3131" s="533"/>
      <c r="G3131" s="533"/>
      <c r="H3131" s="533"/>
      <c r="I3131" s="533"/>
      <c r="J3131" s="533"/>
      <c r="K3131" s="533"/>
      <c r="L3131" s="533"/>
      <c r="M3131" s="533"/>
      <c r="N3131" s="532"/>
      <c r="O3131" s="350"/>
      <c r="P3131" s="464"/>
      <c r="Q3131" s="464"/>
      <c r="R3131" s="464"/>
      <c r="S3131" s="464"/>
      <c r="T3131" s="464"/>
      <c r="U3131" s="464"/>
      <c r="V3131" s="464"/>
    </row>
    <row r="3132" spans="1:22">
      <c r="A3132" s="531"/>
      <c r="B3132" s="532"/>
      <c r="C3132" s="350"/>
      <c r="D3132" s="350"/>
      <c r="E3132" s="533"/>
      <c r="F3132" s="533"/>
      <c r="G3132" s="533"/>
      <c r="H3132" s="533"/>
      <c r="I3132" s="533"/>
      <c r="J3132" s="533"/>
      <c r="K3132" s="533"/>
      <c r="L3132" s="533"/>
      <c r="M3132" s="533"/>
      <c r="N3132" s="532"/>
      <c r="O3132" s="350"/>
      <c r="P3132" s="464"/>
      <c r="Q3132" s="464"/>
      <c r="R3132" s="464"/>
      <c r="S3132" s="464"/>
      <c r="T3132" s="464"/>
      <c r="U3132" s="464"/>
      <c r="V3132" s="464"/>
    </row>
    <row r="3133" spans="1:22">
      <c r="A3133" s="531"/>
      <c r="B3133" s="532"/>
      <c r="C3133" s="350"/>
      <c r="D3133" s="350"/>
      <c r="E3133" s="533"/>
      <c r="F3133" s="533"/>
      <c r="G3133" s="533"/>
      <c r="H3133" s="533"/>
      <c r="I3133" s="533"/>
      <c r="J3133" s="533"/>
      <c r="K3133" s="533"/>
      <c r="L3133" s="533"/>
      <c r="M3133" s="533"/>
      <c r="N3133" s="532"/>
      <c r="O3133" s="350"/>
      <c r="P3133" s="464"/>
      <c r="Q3133" s="464"/>
      <c r="R3133" s="464"/>
      <c r="S3133" s="464"/>
      <c r="T3133" s="464"/>
      <c r="U3133" s="464"/>
      <c r="V3133" s="464"/>
    </row>
    <row r="3134" spans="1:22">
      <c r="A3134" s="531"/>
      <c r="B3134" s="532"/>
      <c r="C3134" s="350"/>
      <c r="D3134" s="350"/>
      <c r="E3134" s="533"/>
      <c r="F3134" s="533"/>
      <c r="G3134" s="533"/>
      <c r="H3134" s="533"/>
      <c r="I3134" s="533"/>
      <c r="J3134" s="533"/>
      <c r="K3134" s="533"/>
      <c r="L3134" s="533"/>
      <c r="M3134" s="533"/>
      <c r="N3134" s="532"/>
      <c r="O3134" s="350"/>
      <c r="P3134" s="464"/>
      <c r="Q3134" s="464"/>
      <c r="R3134" s="464"/>
      <c r="S3134" s="464"/>
      <c r="T3134" s="464"/>
      <c r="U3134" s="464"/>
      <c r="V3134" s="464"/>
    </row>
    <row r="3135" spans="1:22">
      <c r="A3135" s="531"/>
      <c r="B3135" s="532"/>
      <c r="C3135" s="350"/>
      <c r="D3135" s="350"/>
      <c r="E3135" s="533"/>
      <c r="F3135" s="533"/>
      <c r="G3135" s="533"/>
      <c r="H3135" s="533"/>
      <c r="I3135" s="533"/>
      <c r="J3135" s="533"/>
      <c r="K3135" s="533"/>
      <c r="L3135" s="533"/>
      <c r="M3135" s="533"/>
      <c r="N3135" s="532"/>
      <c r="O3135" s="350"/>
      <c r="P3135" s="464"/>
      <c r="Q3135" s="464"/>
      <c r="R3135" s="464"/>
      <c r="S3135" s="464"/>
      <c r="T3135" s="464"/>
      <c r="U3135" s="464"/>
      <c r="V3135" s="464"/>
    </row>
    <row r="3136" spans="1:22">
      <c r="A3136" s="531"/>
      <c r="B3136" s="532"/>
      <c r="C3136" s="350"/>
      <c r="D3136" s="350"/>
      <c r="E3136" s="533"/>
      <c r="F3136" s="533"/>
      <c r="G3136" s="533"/>
      <c r="H3136" s="533"/>
      <c r="I3136" s="533"/>
      <c r="J3136" s="533"/>
      <c r="K3136" s="533"/>
      <c r="L3136" s="533"/>
      <c r="M3136" s="533"/>
      <c r="N3136" s="532"/>
      <c r="O3136" s="350"/>
      <c r="P3136" s="464"/>
      <c r="Q3136" s="464"/>
      <c r="R3136" s="464"/>
      <c r="S3136" s="464"/>
      <c r="T3136" s="464"/>
      <c r="U3136" s="464"/>
      <c r="V3136" s="464"/>
    </row>
    <row r="3137" spans="1:22">
      <c r="A3137" s="531"/>
      <c r="B3137" s="532"/>
      <c r="C3137" s="350"/>
      <c r="D3137" s="350"/>
      <c r="E3137" s="533"/>
      <c r="F3137" s="533"/>
      <c r="G3137" s="533"/>
      <c r="H3137" s="533"/>
      <c r="I3137" s="533"/>
      <c r="J3137" s="533"/>
      <c r="K3137" s="533"/>
      <c r="L3137" s="533"/>
      <c r="M3137" s="533"/>
      <c r="N3137" s="532"/>
      <c r="O3137" s="350"/>
      <c r="P3137" s="464"/>
      <c r="Q3137" s="464"/>
      <c r="R3137" s="464"/>
      <c r="S3137" s="464"/>
      <c r="T3137" s="464"/>
      <c r="U3137" s="464"/>
      <c r="V3137" s="464"/>
    </row>
    <row r="3138" spans="1:22">
      <c r="A3138" s="531"/>
      <c r="B3138" s="532"/>
      <c r="C3138" s="350"/>
      <c r="D3138" s="350"/>
      <c r="E3138" s="533"/>
      <c r="F3138" s="533"/>
      <c r="G3138" s="533"/>
      <c r="H3138" s="533"/>
      <c r="I3138" s="533"/>
      <c r="J3138" s="533"/>
      <c r="K3138" s="533"/>
      <c r="L3138" s="533"/>
      <c r="M3138" s="533"/>
      <c r="N3138" s="532"/>
      <c r="O3138" s="350"/>
      <c r="P3138" s="464"/>
      <c r="Q3138" s="464"/>
      <c r="R3138" s="464"/>
      <c r="S3138" s="464"/>
      <c r="T3138" s="464"/>
      <c r="U3138" s="464"/>
      <c r="V3138" s="464"/>
    </row>
    <row r="3139" spans="1:22">
      <c r="A3139" s="531"/>
      <c r="B3139" s="532"/>
      <c r="C3139" s="350"/>
      <c r="D3139" s="350"/>
      <c r="E3139" s="533"/>
      <c r="F3139" s="533"/>
      <c r="G3139" s="533"/>
      <c r="H3139" s="533"/>
      <c r="I3139" s="533"/>
      <c r="J3139" s="533"/>
      <c r="K3139" s="533"/>
      <c r="L3139" s="533"/>
      <c r="M3139" s="533"/>
      <c r="N3139" s="532"/>
      <c r="O3139" s="350"/>
      <c r="P3139" s="464"/>
      <c r="Q3139" s="464"/>
      <c r="R3139" s="464"/>
      <c r="S3139" s="464"/>
      <c r="T3139" s="464"/>
      <c r="U3139" s="464"/>
      <c r="V3139" s="464"/>
    </row>
    <row r="3140" spans="1:22">
      <c r="A3140" s="531"/>
      <c r="B3140" s="532"/>
      <c r="C3140" s="350"/>
      <c r="D3140" s="350"/>
      <c r="E3140" s="533"/>
      <c r="F3140" s="533"/>
      <c r="G3140" s="533"/>
      <c r="H3140" s="533"/>
      <c r="I3140" s="533"/>
      <c r="J3140" s="533"/>
      <c r="K3140" s="533"/>
      <c r="L3140" s="533"/>
      <c r="M3140" s="533"/>
      <c r="N3140" s="532"/>
      <c r="O3140" s="350"/>
      <c r="P3140" s="464"/>
      <c r="Q3140" s="464"/>
      <c r="R3140" s="464"/>
      <c r="S3140" s="464"/>
      <c r="T3140" s="464"/>
      <c r="U3140" s="464"/>
      <c r="V3140" s="464"/>
    </row>
    <row r="3141" spans="1:22">
      <c r="A3141" s="531"/>
      <c r="B3141" s="532"/>
      <c r="C3141" s="350"/>
      <c r="D3141" s="350"/>
      <c r="E3141" s="533"/>
      <c r="F3141" s="533"/>
      <c r="G3141" s="533"/>
      <c r="H3141" s="533"/>
      <c r="I3141" s="533"/>
      <c r="J3141" s="533"/>
      <c r="K3141" s="533"/>
      <c r="L3141" s="533"/>
      <c r="M3141" s="533"/>
      <c r="N3141" s="532"/>
      <c r="O3141" s="350"/>
      <c r="P3141" s="464"/>
      <c r="Q3141" s="464"/>
      <c r="R3141" s="464"/>
      <c r="S3141" s="464"/>
      <c r="T3141" s="464"/>
      <c r="U3141" s="464"/>
      <c r="V3141" s="464"/>
    </row>
    <row r="3142" spans="1:22">
      <c r="A3142" s="531"/>
      <c r="B3142" s="532"/>
      <c r="C3142" s="350"/>
      <c r="D3142" s="350"/>
      <c r="E3142" s="533"/>
      <c r="F3142" s="533"/>
      <c r="G3142" s="533"/>
      <c r="H3142" s="533"/>
      <c r="I3142" s="533"/>
      <c r="J3142" s="533"/>
      <c r="K3142" s="533"/>
      <c r="L3142" s="533"/>
      <c r="M3142" s="533"/>
      <c r="N3142" s="532"/>
      <c r="O3142" s="350"/>
      <c r="P3142" s="464"/>
      <c r="Q3142" s="464"/>
      <c r="R3142" s="464"/>
      <c r="S3142" s="464"/>
      <c r="T3142" s="464"/>
      <c r="U3142" s="464"/>
      <c r="V3142" s="464"/>
    </row>
    <row r="3143" spans="1:22">
      <c r="A3143" s="531"/>
      <c r="B3143" s="532"/>
      <c r="C3143" s="350"/>
      <c r="D3143" s="350"/>
      <c r="E3143" s="533"/>
      <c r="F3143" s="533"/>
      <c r="G3143" s="533"/>
      <c r="H3143" s="533"/>
      <c r="I3143" s="533"/>
      <c r="J3143" s="533"/>
      <c r="K3143" s="533"/>
      <c r="L3143" s="533"/>
      <c r="M3143" s="533"/>
      <c r="N3143" s="532"/>
      <c r="O3143" s="350"/>
      <c r="P3143" s="464"/>
      <c r="Q3143" s="464"/>
      <c r="R3143" s="464"/>
      <c r="S3143" s="464"/>
      <c r="T3143" s="464"/>
      <c r="U3143" s="464"/>
      <c r="V3143" s="464"/>
    </row>
    <row r="3144" spans="1:22">
      <c r="A3144" s="531"/>
      <c r="B3144" s="532"/>
      <c r="C3144" s="350"/>
      <c r="D3144" s="350"/>
      <c r="E3144" s="533"/>
      <c r="F3144" s="533"/>
      <c r="G3144" s="533"/>
      <c r="H3144" s="533"/>
      <c r="I3144" s="533"/>
      <c r="J3144" s="533"/>
      <c r="K3144" s="533"/>
      <c r="L3144" s="533"/>
      <c r="M3144" s="533"/>
      <c r="N3144" s="532"/>
      <c r="O3144" s="350"/>
      <c r="P3144" s="464"/>
      <c r="Q3144" s="464"/>
      <c r="R3144" s="464"/>
      <c r="S3144" s="464"/>
      <c r="T3144" s="464"/>
      <c r="U3144" s="464"/>
      <c r="V3144" s="464"/>
    </row>
    <row r="3145" spans="1:22">
      <c r="A3145" s="531"/>
      <c r="B3145" s="532"/>
      <c r="C3145" s="350"/>
      <c r="D3145" s="350"/>
      <c r="E3145" s="533"/>
      <c r="F3145" s="533"/>
      <c r="G3145" s="533"/>
      <c r="H3145" s="533"/>
      <c r="I3145" s="533"/>
      <c r="J3145" s="533"/>
      <c r="K3145" s="533"/>
      <c r="L3145" s="533"/>
      <c r="M3145" s="533"/>
      <c r="N3145" s="532"/>
      <c r="O3145" s="350"/>
      <c r="P3145" s="464"/>
      <c r="Q3145" s="464"/>
      <c r="R3145" s="464"/>
      <c r="S3145" s="464"/>
      <c r="T3145" s="464"/>
      <c r="U3145" s="464"/>
      <c r="V3145" s="464"/>
    </row>
    <row r="3146" spans="1:22">
      <c r="A3146" s="531"/>
      <c r="B3146" s="532"/>
      <c r="C3146" s="350"/>
      <c r="D3146" s="350"/>
      <c r="E3146" s="533"/>
      <c r="F3146" s="533"/>
      <c r="G3146" s="533"/>
      <c r="H3146" s="533"/>
      <c r="I3146" s="533"/>
      <c r="J3146" s="533"/>
      <c r="K3146" s="533"/>
      <c r="L3146" s="533"/>
      <c r="M3146" s="533"/>
      <c r="N3146" s="532"/>
      <c r="O3146" s="350"/>
      <c r="P3146" s="464"/>
      <c r="Q3146" s="464"/>
      <c r="R3146" s="464"/>
      <c r="S3146" s="464"/>
      <c r="T3146" s="464"/>
      <c r="U3146" s="464"/>
      <c r="V3146" s="464"/>
    </row>
    <row r="3147" spans="1:22">
      <c r="A3147" s="531"/>
      <c r="B3147" s="532"/>
      <c r="C3147" s="350"/>
      <c r="D3147" s="350"/>
      <c r="E3147" s="533"/>
      <c r="F3147" s="533"/>
      <c r="G3147" s="533"/>
      <c r="H3147" s="533"/>
      <c r="I3147" s="533"/>
      <c r="J3147" s="533"/>
      <c r="K3147" s="533"/>
      <c r="L3147" s="533"/>
      <c r="M3147" s="533"/>
      <c r="N3147" s="532"/>
      <c r="O3147" s="350"/>
      <c r="P3147" s="464"/>
      <c r="Q3147" s="464"/>
      <c r="R3147" s="464"/>
      <c r="S3147" s="464"/>
      <c r="T3147" s="464"/>
      <c r="U3147" s="464"/>
      <c r="V3147" s="464"/>
    </row>
    <row r="3148" spans="1:22">
      <c r="A3148" s="531"/>
      <c r="B3148" s="532"/>
      <c r="C3148" s="350"/>
      <c r="D3148" s="350"/>
      <c r="E3148" s="533"/>
      <c r="F3148" s="533"/>
      <c r="G3148" s="533"/>
      <c r="H3148" s="533"/>
      <c r="I3148" s="533"/>
      <c r="J3148" s="533"/>
      <c r="K3148" s="533"/>
      <c r="L3148" s="533"/>
      <c r="M3148" s="533"/>
      <c r="N3148" s="532"/>
      <c r="O3148" s="350"/>
      <c r="P3148" s="464"/>
      <c r="Q3148" s="464"/>
      <c r="R3148" s="464"/>
      <c r="S3148" s="464"/>
      <c r="T3148" s="464"/>
      <c r="U3148" s="464"/>
      <c r="V3148" s="464"/>
    </row>
    <row r="3149" spans="1:22">
      <c r="A3149" s="531"/>
      <c r="B3149" s="532"/>
      <c r="C3149" s="350"/>
      <c r="D3149" s="350"/>
      <c r="E3149" s="533"/>
      <c r="F3149" s="533"/>
      <c r="G3149" s="533"/>
      <c r="H3149" s="533"/>
      <c r="I3149" s="533"/>
      <c r="J3149" s="533"/>
      <c r="K3149" s="533"/>
      <c r="L3149" s="533"/>
      <c r="M3149" s="533"/>
      <c r="N3149" s="532"/>
      <c r="O3149" s="350"/>
      <c r="P3149" s="464"/>
      <c r="Q3149" s="464"/>
      <c r="R3149" s="464"/>
      <c r="S3149" s="464"/>
      <c r="T3149" s="464"/>
      <c r="U3149" s="464"/>
      <c r="V3149" s="464"/>
    </row>
    <row r="3150" spans="1:22">
      <c r="A3150" s="531"/>
      <c r="B3150" s="532"/>
      <c r="C3150" s="350"/>
      <c r="D3150" s="350"/>
      <c r="E3150" s="533"/>
      <c r="F3150" s="533"/>
      <c r="G3150" s="533"/>
      <c r="H3150" s="533"/>
      <c r="I3150" s="533"/>
      <c r="J3150" s="533"/>
      <c r="K3150" s="533"/>
      <c r="L3150" s="533"/>
      <c r="M3150" s="533"/>
      <c r="N3150" s="532"/>
      <c r="O3150" s="350"/>
      <c r="P3150" s="464"/>
      <c r="Q3150" s="464"/>
      <c r="R3150" s="464"/>
      <c r="S3150" s="464"/>
      <c r="T3150" s="464"/>
      <c r="U3150" s="464"/>
      <c r="V3150" s="464"/>
    </row>
    <row r="3151" spans="1:22">
      <c r="A3151" s="531"/>
      <c r="B3151" s="532"/>
      <c r="C3151" s="350"/>
      <c r="D3151" s="350"/>
      <c r="E3151" s="533"/>
      <c r="F3151" s="533"/>
      <c r="G3151" s="533"/>
      <c r="H3151" s="533"/>
      <c r="I3151" s="533"/>
      <c r="J3151" s="533"/>
      <c r="K3151" s="533"/>
      <c r="L3151" s="533"/>
      <c r="M3151" s="533"/>
      <c r="N3151" s="532"/>
      <c r="O3151" s="350"/>
      <c r="P3151" s="464"/>
      <c r="Q3151" s="464"/>
      <c r="R3151" s="464"/>
      <c r="S3151" s="464"/>
      <c r="T3151" s="464"/>
      <c r="U3151" s="464"/>
      <c r="V3151" s="464"/>
    </row>
    <row r="3152" spans="1:22">
      <c r="A3152" s="531"/>
      <c r="B3152" s="532"/>
      <c r="C3152" s="350"/>
      <c r="D3152" s="350"/>
      <c r="E3152" s="533"/>
      <c r="F3152" s="533"/>
      <c r="G3152" s="533"/>
      <c r="H3152" s="533"/>
      <c r="I3152" s="533"/>
      <c r="J3152" s="533"/>
      <c r="K3152" s="533"/>
      <c r="L3152" s="533"/>
      <c r="M3152" s="533"/>
      <c r="N3152" s="532"/>
      <c r="O3152" s="350"/>
      <c r="P3152" s="464"/>
      <c r="Q3152" s="464"/>
      <c r="R3152" s="464"/>
      <c r="S3152" s="464"/>
      <c r="T3152" s="464"/>
      <c r="U3152" s="464"/>
      <c r="V3152" s="464"/>
    </row>
    <row r="3153" spans="1:22">
      <c r="A3153" s="531"/>
      <c r="B3153" s="532"/>
      <c r="C3153" s="350"/>
      <c r="D3153" s="350"/>
      <c r="E3153" s="533"/>
      <c r="F3153" s="533"/>
      <c r="G3153" s="533"/>
      <c r="H3153" s="533"/>
      <c r="I3153" s="533"/>
      <c r="J3153" s="533"/>
      <c r="K3153" s="533"/>
      <c r="L3153" s="533"/>
      <c r="M3153" s="533"/>
      <c r="N3153" s="532"/>
      <c r="O3153" s="350"/>
      <c r="P3153" s="464"/>
      <c r="Q3153" s="464"/>
      <c r="R3153" s="464"/>
      <c r="S3153" s="464"/>
      <c r="T3153" s="464"/>
      <c r="U3153" s="464"/>
      <c r="V3153" s="464"/>
    </row>
    <row r="3154" spans="1:22">
      <c r="A3154" s="531"/>
      <c r="B3154" s="532"/>
      <c r="C3154" s="350"/>
      <c r="D3154" s="350"/>
      <c r="E3154" s="533"/>
      <c r="F3154" s="533"/>
      <c r="G3154" s="533"/>
      <c r="H3154" s="533"/>
      <c r="I3154" s="533"/>
      <c r="J3154" s="533"/>
      <c r="K3154" s="533"/>
      <c r="L3154" s="533"/>
      <c r="M3154" s="533"/>
      <c r="N3154" s="532"/>
      <c r="O3154" s="350"/>
      <c r="P3154" s="464"/>
      <c r="Q3154" s="464"/>
      <c r="R3154" s="464"/>
      <c r="S3154" s="464"/>
      <c r="T3154" s="464"/>
      <c r="U3154" s="464"/>
      <c r="V3154" s="464"/>
    </row>
    <row r="3155" spans="1:22">
      <c r="A3155" s="531"/>
      <c r="B3155" s="532"/>
      <c r="C3155" s="350"/>
      <c r="D3155" s="350"/>
      <c r="E3155" s="533"/>
      <c r="F3155" s="533"/>
      <c r="G3155" s="533"/>
      <c r="H3155" s="533"/>
      <c r="I3155" s="533"/>
      <c r="J3155" s="533"/>
      <c r="K3155" s="533"/>
      <c r="L3155" s="533"/>
      <c r="M3155" s="533"/>
      <c r="N3155" s="532"/>
      <c r="O3155" s="350"/>
      <c r="P3155" s="464"/>
      <c r="Q3155" s="464"/>
      <c r="R3155" s="464"/>
      <c r="S3155" s="464"/>
      <c r="T3155" s="464"/>
      <c r="U3155" s="464"/>
      <c r="V3155" s="464"/>
    </row>
    <row r="3156" spans="1:22">
      <c r="A3156" s="531"/>
      <c r="B3156" s="532"/>
      <c r="C3156" s="350"/>
      <c r="D3156" s="350"/>
      <c r="E3156" s="533"/>
      <c r="F3156" s="533"/>
      <c r="G3156" s="533"/>
      <c r="H3156" s="533"/>
      <c r="I3156" s="533"/>
      <c r="J3156" s="533"/>
      <c r="K3156" s="533"/>
      <c r="L3156" s="533"/>
      <c r="M3156" s="533"/>
      <c r="N3156" s="532"/>
      <c r="O3156" s="350"/>
      <c r="P3156" s="464"/>
      <c r="Q3156" s="464"/>
      <c r="R3156" s="464"/>
      <c r="S3156" s="464"/>
      <c r="T3156" s="464"/>
      <c r="U3156" s="464"/>
      <c r="V3156" s="464"/>
    </row>
    <row r="3157" spans="1:22">
      <c r="A3157" s="531"/>
      <c r="B3157" s="532"/>
      <c r="C3157" s="350"/>
      <c r="D3157" s="350"/>
      <c r="E3157" s="533"/>
      <c r="F3157" s="533"/>
      <c r="G3157" s="533"/>
      <c r="H3157" s="533"/>
      <c r="I3157" s="533"/>
      <c r="J3157" s="533"/>
      <c r="K3157" s="533"/>
      <c r="L3157" s="533"/>
      <c r="M3157" s="533"/>
      <c r="N3157" s="532"/>
      <c r="O3157" s="350"/>
      <c r="P3157" s="464"/>
      <c r="Q3157" s="464"/>
      <c r="R3157" s="464"/>
      <c r="S3157" s="464"/>
      <c r="T3157" s="464"/>
      <c r="U3157" s="464"/>
      <c r="V3157" s="464"/>
    </row>
    <row r="3158" spans="1:22">
      <c r="A3158" s="531"/>
      <c r="B3158" s="532"/>
      <c r="C3158" s="350"/>
      <c r="D3158" s="350"/>
      <c r="E3158" s="533"/>
      <c r="F3158" s="533"/>
      <c r="G3158" s="533"/>
      <c r="H3158" s="533"/>
      <c r="I3158" s="533"/>
      <c r="J3158" s="533"/>
      <c r="K3158" s="533"/>
      <c r="L3158" s="533"/>
      <c r="M3158" s="533"/>
      <c r="N3158" s="532"/>
      <c r="O3158" s="350"/>
      <c r="P3158" s="464"/>
      <c r="Q3158" s="464"/>
      <c r="R3158" s="464"/>
      <c r="S3158" s="464"/>
      <c r="T3158" s="464"/>
      <c r="U3158" s="464"/>
      <c r="V3158" s="464"/>
    </row>
    <row r="3159" spans="1:22">
      <c r="A3159" s="531"/>
      <c r="B3159" s="532"/>
      <c r="C3159" s="350"/>
      <c r="D3159" s="350"/>
      <c r="E3159" s="533"/>
      <c r="F3159" s="533"/>
      <c r="G3159" s="533"/>
      <c r="H3159" s="533"/>
      <c r="I3159" s="533"/>
      <c r="J3159" s="533"/>
      <c r="K3159" s="533"/>
      <c r="L3159" s="533"/>
      <c r="M3159" s="533"/>
      <c r="N3159" s="532"/>
      <c r="O3159" s="350"/>
      <c r="P3159" s="464"/>
      <c r="Q3159" s="464"/>
      <c r="R3159" s="464"/>
      <c r="S3159" s="464"/>
      <c r="T3159" s="464"/>
      <c r="U3159" s="464"/>
      <c r="V3159" s="464"/>
    </row>
    <row r="3160" spans="1:22">
      <c r="A3160" s="531"/>
      <c r="B3160" s="532"/>
      <c r="C3160" s="350"/>
      <c r="D3160" s="350"/>
      <c r="E3160" s="533"/>
      <c r="F3160" s="533"/>
      <c r="G3160" s="533"/>
      <c r="H3160" s="533"/>
      <c r="I3160" s="533"/>
      <c r="J3160" s="533"/>
      <c r="K3160" s="533"/>
      <c r="L3160" s="533"/>
      <c r="M3160" s="533"/>
      <c r="N3160" s="532"/>
      <c r="O3160" s="350"/>
      <c r="P3160" s="464"/>
      <c r="Q3160" s="464"/>
      <c r="R3160" s="464"/>
      <c r="S3160" s="464"/>
      <c r="T3160" s="464"/>
      <c r="U3160" s="464"/>
      <c r="V3160" s="464"/>
    </row>
    <row r="3161" spans="1:22">
      <c r="A3161" s="531"/>
      <c r="B3161" s="532"/>
      <c r="C3161" s="350"/>
      <c r="D3161" s="350"/>
      <c r="E3161" s="533"/>
      <c r="F3161" s="533"/>
      <c r="G3161" s="533"/>
      <c r="H3161" s="533"/>
      <c r="I3161" s="533"/>
      <c r="J3161" s="533"/>
      <c r="K3161" s="533"/>
      <c r="L3161" s="533"/>
      <c r="M3161" s="533"/>
      <c r="N3161" s="532"/>
      <c r="O3161" s="350"/>
      <c r="P3161" s="464"/>
      <c r="Q3161" s="464"/>
      <c r="R3161" s="464"/>
      <c r="S3161" s="464"/>
      <c r="T3161" s="464"/>
      <c r="U3161" s="464"/>
      <c r="V3161" s="464"/>
    </row>
    <row r="3162" spans="1:22">
      <c r="A3162" s="531"/>
      <c r="B3162" s="532"/>
      <c r="C3162" s="350"/>
      <c r="D3162" s="350"/>
      <c r="E3162" s="533"/>
      <c r="F3162" s="533"/>
      <c r="G3162" s="533"/>
      <c r="H3162" s="533"/>
      <c r="I3162" s="533"/>
      <c r="J3162" s="533"/>
      <c r="K3162" s="533"/>
      <c r="L3162" s="533"/>
      <c r="M3162" s="533"/>
      <c r="N3162" s="532"/>
      <c r="O3162" s="350"/>
      <c r="P3162" s="464"/>
      <c r="Q3162" s="464"/>
      <c r="R3162" s="464"/>
      <c r="S3162" s="464"/>
      <c r="T3162" s="464"/>
      <c r="U3162" s="464"/>
      <c r="V3162" s="464"/>
    </row>
    <row r="3163" spans="1:22">
      <c r="A3163" s="531"/>
      <c r="B3163" s="532"/>
      <c r="C3163" s="350"/>
      <c r="D3163" s="350"/>
      <c r="E3163" s="533"/>
      <c r="F3163" s="533"/>
      <c r="G3163" s="533"/>
      <c r="H3163" s="533"/>
      <c r="I3163" s="533"/>
      <c r="J3163" s="533"/>
      <c r="K3163" s="533"/>
      <c r="L3163" s="533"/>
      <c r="M3163" s="533"/>
      <c r="N3163" s="532"/>
      <c r="O3163" s="350"/>
      <c r="P3163" s="464"/>
      <c r="Q3163" s="464"/>
      <c r="R3163" s="464"/>
      <c r="S3163" s="464"/>
      <c r="T3163" s="464"/>
      <c r="U3163" s="464"/>
      <c r="V3163" s="464"/>
    </row>
    <row r="3164" spans="1:22">
      <c r="A3164" s="531"/>
      <c r="B3164" s="532"/>
      <c r="C3164" s="350"/>
      <c r="D3164" s="350"/>
      <c r="E3164" s="533"/>
      <c r="F3164" s="533"/>
      <c r="G3164" s="533"/>
      <c r="H3164" s="533"/>
      <c r="I3164" s="533"/>
      <c r="J3164" s="533"/>
      <c r="K3164" s="533"/>
      <c r="L3164" s="533"/>
      <c r="M3164" s="533"/>
      <c r="N3164" s="532"/>
      <c r="O3164" s="350"/>
      <c r="P3164" s="464"/>
      <c r="Q3164" s="464"/>
      <c r="R3164" s="464"/>
      <c r="S3164" s="464"/>
      <c r="T3164" s="464"/>
      <c r="U3164" s="464"/>
      <c r="V3164" s="464"/>
    </row>
    <row r="3165" spans="1:22">
      <c r="A3165" s="531"/>
      <c r="B3165" s="532"/>
      <c r="C3165" s="350"/>
      <c r="D3165" s="350"/>
      <c r="E3165" s="533"/>
      <c r="F3165" s="533"/>
      <c r="G3165" s="533"/>
      <c r="H3165" s="533"/>
      <c r="I3165" s="533"/>
      <c r="J3165" s="533"/>
      <c r="K3165" s="533"/>
      <c r="L3165" s="533"/>
      <c r="M3165" s="533"/>
      <c r="N3165" s="532"/>
      <c r="O3165" s="350"/>
      <c r="P3165" s="464"/>
      <c r="Q3165" s="464"/>
      <c r="R3165" s="464"/>
      <c r="S3165" s="464"/>
      <c r="T3165" s="464"/>
      <c r="U3165" s="464"/>
      <c r="V3165" s="464"/>
    </row>
    <row r="3166" spans="1:22">
      <c r="A3166" s="531"/>
      <c r="B3166" s="532"/>
      <c r="C3166" s="350"/>
      <c r="D3166" s="350"/>
      <c r="E3166" s="533"/>
      <c r="F3166" s="533"/>
      <c r="G3166" s="533"/>
      <c r="H3166" s="533"/>
      <c r="I3166" s="533"/>
      <c r="J3166" s="533"/>
      <c r="K3166" s="533"/>
      <c r="L3166" s="533"/>
      <c r="M3166" s="533"/>
      <c r="N3166" s="532"/>
      <c r="O3166" s="350"/>
      <c r="P3166" s="464"/>
      <c r="Q3166" s="464"/>
      <c r="R3166" s="464"/>
      <c r="S3166" s="464"/>
      <c r="T3166" s="464"/>
      <c r="U3166" s="464"/>
      <c r="V3166" s="464"/>
    </row>
    <row r="3167" spans="1:22">
      <c r="A3167" s="531"/>
      <c r="B3167" s="532"/>
      <c r="C3167" s="350"/>
      <c r="D3167" s="350"/>
      <c r="E3167" s="533"/>
      <c r="F3167" s="533"/>
      <c r="G3167" s="533"/>
      <c r="H3167" s="533"/>
      <c r="I3167" s="533"/>
      <c r="J3167" s="533"/>
      <c r="K3167" s="533"/>
      <c r="L3167" s="533"/>
      <c r="M3167" s="533"/>
      <c r="N3167" s="532"/>
      <c r="O3167" s="350"/>
      <c r="P3167" s="464"/>
      <c r="Q3167" s="464"/>
      <c r="R3167" s="464"/>
      <c r="S3167" s="464"/>
      <c r="T3167" s="464"/>
      <c r="U3167" s="464"/>
      <c r="V3167" s="464"/>
    </row>
    <row r="3168" spans="1:22">
      <c r="A3168" s="531"/>
      <c r="B3168" s="532"/>
      <c r="C3168" s="350"/>
      <c r="D3168" s="350"/>
      <c r="E3168" s="533"/>
      <c r="F3168" s="533"/>
      <c r="G3168" s="533"/>
      <c r="H3168" s="533"/>
      <c r="I3168" s="533"/>
      <c r="J3168" s="533"/>
      <c r="K3168" s="533"/>
      <c r="L3168" s="533"/>
      <c r="M3168" s="533"/>
      <c r="N3168" s="532"/>
      <c r="O3168" s="350"/>
      <c r="P3168" s="464"/>
      <c r="Q3168" s="464"/>
      <c r="R3168" s="464"/>
      <c r="S3168" s="464"/>
      <c r="T3168" s="464"/>
      <c r="U3168" s="464"/>
      <c r="V3168" s="464"/>
    </row>
    <row r="3169" spans="1:22">
      <c r="A3169" s="531"/>
      <c r="B3169" s="532"/>
      <c r="C3169" s="350"/>
      <c r="D3169" s="350"/>
      <c r="E3169" s="533"/>
      <c r="F3169" s="533"/>
      <c r="G3169" s="533"/>
      <c r="H3169" s="533"/>
      <c r="I3169" s="533"/>
      <c r="J3169" s="533"/>
      <c r="K3169" s="533"/>
      <c r="L3169" s="533"/>
      <c r="M3169" s="533"/>
      <c r="N3169" s="532"/>
      <c r="O3169" s="350"/>
      <c r="P3169" s="464"/>
      <c r="Q3169" s="464"/>
      <c r="R3169" s="464"/>
      <c r="S3169" s="464"/>
      <c r="T3169" s="464"/>
      <c r="U3169" s="464"/>
      <c r="V3169" s="464"/>
    </row>
    <row r="3170" spans="1:22">
      <c r="A3170" s="531"/>
      <c r="B3170" s="532"/>
      <c r="C3170" s="350"/>
      <c r="D3170" s="350"/>
      <c r="E3170" s="533"/>
      <c r="F3170" s="533"/>
      <c r="G3170" s="533"/>
      <c r="H3170" s="533"/>
      <c r="I3170" s="533"/>
      <c r="J3170" s="533"/>
      <c r="K3170" s="533"/>
      <c r="L3170" s="533"/>
      <c r="M3170" s="533"/>
      <c r="N3170" s="532"/>
      <c r="O3170" s="350"/>
      <c r="P3170" s="464"/>
      <c r="Q3170" s="464"/>
      <c r="R3170" s="464"/>
      <c r="S3170" s="464"/>
      <c r="T3170" s="464"/>
      <c r="U3170" s="464"/>
      <c r="V3170" s="464"/>
    </row>
    <row r="3171" spans="1:22">
      <c r="A3171" s="531"/>
      <c r="B3171" s="532"/>
      <c r="C3171" s="350"/>
      <c r="D3171" s="350"/>
      <c r="E3171" s="533"/>
      <c r="F3171" s="533"/>
      <c r="G3171" s="533"/>
      <c r="H3171" s="533"/>
      <c r="I3171" s="533"/>
      <c r="J3171" s="533"/>
      <c r="K3171" s="533"/>
      <c r="L3171" s="533"/>
      <c r="M3171" s="533"/>
      <c r="N3171" s="532"/>
      <c r="O3171" s="350"/>
      <c r="P3171" s="464"/>
      <c r="Q3171" s="464"/>
      <c r="R3171" s="464"/>
      <c r="S3171" s="464"/>
      <c r="T3171" s="464"/>
      <c r="U3171" s="464"/>
      <c r="V3171" s="464"/>
    </row>
    <row r="3172" spans="1:22">
      <c r="A3172" s="531"/>
      <c r="B3172" s="532"/>
      <c r="C3172" s="350"/>
      <c r="D3172" s="350"/>
      <c r="E3172" s="533"/>
      <c r="F3172" s="533"/>
      <c r="G3172" s="533"/>
      <c r="H3172" s="533"/>
      <c r="I3172" s="533"/>
      <c r="J3172" s="533"/>
      <c r="K3172" s="533"/>
      <c r="L3172" s="533"/>
      <c r="M3172" s="533"/>
      <c r="N3172" s="532"/>
      <c r="O3172" s="350"/>
      <c r="P3172" s="464"/>
      <c r="Q3172" s="464"/>
      <c r="R3172" s="464"/>
      <c r="S3172" s="464"/>
      <c r="T3172" s="464"/>
      <c r="U3172" s="464"/>
      <c r="V3172" s="464"/>
    </row>
    <row r="3173" spans="1:22">
      <c r="A3173" s="531"/>
      <c r="B3173" s="532"/>
      <c r="C3173" s="350"/>
      <c r="D3173" s="350"/>
      <c r="E3173" s="533"/>
      <c r="F3173" s="533"/>
      <c r="G3173" s="533"/>
      <c r="H3173" s="533"/>
      <c r="I3173" s="533"/>
      <c r="J3173" s="533"/>
      <c r="K3173" s="533"/>
      <c r="L3173" s="533"/>
      <c r="M3173" s="533"/>
      <c r="N3173" s="532"/>
      <c r="O3173" s="350"/>
      <c r="P3173" s="464"/>
      <c r="Q3173" s="464"/>
      <c r="R3173" s="464"/>
      <c r="S3173" s="464"/>
      <c r="T3173" s="464"/>
      <c r="U3173" s="464"/>
      <c r="V3173" s="464"/>
    </row>
    <row r="3174" spans="1:22">
      <c r="A3174" s="531"/>
      <c r="B3174" s="532"/>
      <c r="C3174" s="350"/>
      <c r="D3174" s="350"/>
      <c r="E3174" s="533"/>
      <c r="F3174" s="533"/>
      <c r="G3174" s="533"/>
      <c r="H3174" s="533"/>
      <c r="I3174" s="533"/>
      <c r="J3174" s="533"/>
      <c r="K3174" s="533"/>
      <c r="L3174" s="533"/>
      <c r="M3174" s="533"/>
      <c r="N3174" s="532"/>
      <c r="O3174" s="350"/>
      <c r="P3174" s="464"/>
      <c r="Q3174" s="464"/>
      <c r="R3174" s="464"/>
      <c r="S3174" s="464"/>
      <c r="T3174" s="464"/>
      <c r="U3174" s="464"/>
      <c r="V3174" s="464"/>
    </row>
    <row r="3175" spans="1:22">
      <c r="A3175" s="531"/>
      <c r="B3175" s="532"/>
      <c r="C3175" s="350"/>
      <c r="D3175" s="350"/>
      <c r="E3175" s="533"/>
      <c r="F3175" s="533"/>
      <c r="G3175" s="533"/>
      <c r="H3175" s="533"/>
      <c r="I3175" s="533"/>
      <c r="J3175" s="533"/>
      <c r="K3175" s="533"/>
      <c r="L3175" s="533"/>
      <c r="M3175" s="533"/>
      <c r="N3175" s="532"/>
      <c r="O3175" s="350"/>
      <c r="P3175" s="464"/>
      <c r="Q3175" s="464"/>
      <c r="R3175" s="464"/>
      <c r="S3175" s="464"/>
      <c r="T3175" s="464"/>
      <c r="U3175" s="464"/>
      <c r="V3175" s="464"/>
    </row>
    <row r="3176" spans="1:22">
      <c r="A3176" s="531"/>
      <c r="B3176" s="532"/>
      <c r="C3176" s="350"/>
      <c r="D3176" s="350"/>
      <c r="E3176" s="533"/>
      <c r="F3176" s="533"/>
      <c r="G3176" s="533"/>
      <c r="H3176" s="533"/>
      <c r="I3176" s="533"/>
      <c r="J3176" s="533"/>
      <c r="K3176" s="533"/>
      <c r="L3176" s="533"/>
      <c r="M3176" s="533"/>
      <c r="N3176" s="532"/>
      <c r="O3176" s="350"/>
      <c r="P3176" s="464"/>
      <c r="Q3176" s="464"/>
      <c r="R3176" s="464"/>
      <c r="S3176" s="464"/>
      <c r="T3176" s="464"/>
      <c r="U3176" s="464"/>
      <c r="V3176" s="464"/>
    </row>
    <row r="3177" spans="1:22">
      <c r="A3177" s="531"/>
      <c r="B3177" s="532"/>
      <c r="C3177" s="350"/>
      <c r="D3177" s="350"/>
      <c r="E3177" s="533"/>
      <c r="F3177" s="533"/>
      <c r="G3177" s="533"/>
      <c r="H3177" s="533"/>
      <c r="I3177" s="533"/>
      <c r="J3177" s="533"/>
      <c r="K3177" s="533"/>
      <c r="L3177" s="533"/>
      <c r="M3177" s="533"/>
      <c r="N3177" s="532"/>
      <c r="O3177" s="350"/>
      <c r="P3177" s="464"/>
      <c r="Q3177" s="464"/>
      <c r="R3177" s="464"/>
      <c r="S3177" s="464"/>
      <c r="T3177" s="464"/>
      <c r="U3177" s="464"/>
      <c r="V3177" s="464"/>
    </row>
    <row r="3178" spans="1:22">
      <c r="A3178" s="531"/>
      <c r="B3178" s="532"/>
      <c r="C3178" s="350"/>
      <c r="D3178" s="350"/>
      <c r="E3178" s="533"/>
      <c r="F3178" s="533"/>
      <c r="G3178" s="533"/>
      <c r="H3178" s="533"/>
      <c r="I3178" s="533"/>
      <c r="J3178" s="533"/>
      <c r="K3178" s="533"/>
      <c r="L3178" s="533"/>
      <c r="M3178" s="533"/>
      <c r="N3178" s="532"/>
      <c r="O3178" s="350"/>
      <c r="P3178" s="464"/>
      <c r="Q3178" s="464"/>
      <c r="R3178" s="464"/>
      <c r="S3178" s="464"/>
      <c r="T3178" s="464"/>
      <c r="U3178" s="464"/>
      <c r="V3178" s="464"/>
    </row>
    <row r="3179" spans="1:22">
      <c r="A3179" s="531"/>
      <c r="B3179" s="532"/>
      <c r="C3179" s="350"/>
      <c r="D3179" s="350"/>
      <c r="E3179" s="533"/>
      <c r="F3179" s="533"/>
      <c r="G3179" s="533"/>
      <c r="H3179" s="533"/>
      <c r="I3179" s="533"/>
      <c r="J3179" s="533"/>
      <c r="K3179" s="533"/>
      <c r="L3179" s="533"/>
      <c r="M3179" s="533"/>
      <c r="N3179" s="532"/>
      <c r="O3179" s="350"/>
      <c r="P3179" s="464"/>
      <c r="Q3179" s="464"/>
      <c r="R3179" s="464"/>
      <c r="S3179" s="464"/>
      <c r="T3179" s="464"/>
      <c r="U3179" s="464"/>
      <c r="V3179" s="464"/>
    </row>
    <row r="3180" spans="1:22">
      <c r="A3180" s="531"/>
      <c r="B3180" s="532"/>
      <c r="C3180" s="350"/>
      <c r="D3180" s="350"/>
      <c r="E3180" s="533"/>
      <c r="F3180" s="533"/>
      <c r="G3180" s="533"/>
      <c r="H3180" s="533"/>
      <c r="I3180" s="533"/>
      <c r="J3180" s="533"/>
      <c r="K3180" s="533"/>
      <c r="L3180" s="533"/>
      <c r="M3180" s="533"/>
      <c r="N3180" s="532"/>
      <c r="O3180" s="350"/>
      <c r="P3180" s="464"/>
      <c r="Q3180" s="464"/>
      <c r="R3180" s="464"/>
      <c r="S3180" s="464"/>
      <c r="T3180" s="464"/>
      <c r="U3180" s="464"/>
      <c r="V3180" s="464"/>
    </row>
    <row r="3181" spans="1:22">
      <c r="A3181" s="531"/>
      <c r="B3181" s="532"/>
      <c r="C3181" s="350"/>
      <c r="D3181" s="350"/>
      <c r="E3181" s="533"/>
      <c r="F3181" s="533"/>
      <c r="G3181" s="533"/>
      <c r="H3181" s="533"/>
      <c r="I3181" s="533"/>
      <c r="J3181" s="533"/>
      <c r="K3181" s="533"/>
      <c r="L3181" s="533"/>
      <c r="M3181" s="533"/>
      <c r="N3181" s="532"/>
      <c r="O3181" s="350"/>
      <c r="P3181" s="464"/>
      <c r="Q3181" s="464"/>
      <c r="R3181" s="464"/>
      <c r="S3181" s="464"/>
      <c r="T3181" s="464"/>
      <c r="U3181" s="464"/>
      <c r="V3181" s="464"/>
    </row>
    <row r="3182" spans="1:22">
      <c r="A3182" s="531"/>
      <c r="B3182" s="532"/>
      <c r="C3182" s="350"/>
      <c r="D3182" s="350"/>
      <c r="E3182" s="533"/>
      <c r="F3182" s="533"/>
      <c r="G3182" s="533"/>
      <c r="H3182" s="533"/>
      <c r="I3182" s="533"/>
      <c r="J3182" s="533"/>
      <c r="K3182" s="533"/>
      <c r="L3182" s="533"/>
      <c r="M3182" s="533"/>
      <c r="N3182" s="532"/>
      <c r="O3182" s="350"/>
      <c r="P3182" s="464"/>
      <c r="Q3182" s="464"/>
      <c r="R3182" s="464"/>
      <c r="S3182" s="464"/>
      <c r="T3182" s="464"/>
      <c r="U3182" s="464"/>
      <c r="V3182" s="464"/>
    </row>
    <row r="3183" spans="1:22">
      <c r="A3183" s="531"/>
      <c r="B3183" s="532"/>
      <c r="C3183" s="350"/>
      <c r="D3183" s="350"/>
      <c r="E3183" s="533"/>
      <c r="F3183" s="533"/>
      <c r="G3183" s="533"/>
      <c r="H3183" s="533"/>
      <c r="I3183" s="533"/>
      <c r="J3183" s="533"/>
      <c r="K3183" s="533"/>
      <c r="L3183" s="533"/>
      <c r="M3183" s="533"/>
      <c r="N3183" s="532"/>
      <c r="O3183" s="350"/>
      <c r="P3183" s="464"/>
      <c r="Q3183" s="464"/>
      <c r="R3183" s="464"/>
      <c r="S3183" s="464"/>
      <c r="T3183" s="464"/>
      <c r="U3183" s="464"/>
      <c r="V3183" s="464"/>
    </row>
    <row r="3184" spans="1:22">
      <c r="A3184" s="531"/>
      <c r="B3184" s="532"/>
      <c r="C3184" s="350"/>
      <c r="D3184" s="350"/>
      <c r="E3184" s="533"/>
      <c r="F3184" s="533"/>
      <c r="G3184" s="533"/>
      <c r="H3184" s="533"/>
      <c r="I3184" s="533"/>
      <c r="J3184" s="533"/>
      <c r="K3184" s="533"/>
      <c r="L3184" s="533"/>
      <c r="M3184" s="533"/>
      <c r="N3184" s="532"/>
      <c r="O3184" s="350"/>
      <c r="P3184" s="464"/>
      <c r="Q3184" s="464"/>
      <c r="R3184" s="464"/>
      <c r="S3184" s="464"/>
      <c r="T3184" s="464"/>
      <c r="U3184" s="464"/>
      <c r="V3184" s="464"/>
    </row>
    <row r="3185" spans="1:22">
      <c r="A3185" s="531"/>
      <c r="B3185" s="532"/>
      <c r="C3185" s="350"/>
      <c r="D3185" s="350"/>
      <c r="E3185" s="533"/>
      <c r="F3185" s="533"/>
      <c r="G3185" s="533"/>
      <c r="H3185" s="533"/>
      <c r="I3185" s="533"/>
      <c r="J3185" s="533"/>
      <c r="K3185" s="533"/>
      <c r="L3185" s="533"/>
      <c r="M3185" s="533"/>
      <c r="N3185" s="532"/>
      <c r="O3185" s="350"/>
      <c r="P3185" s="464"/>
      <c r="Q3185" s="464"/>
      <c r="R3185" s="464"/>
      <c r="S3185" s="464"/>
      <c r="T3185" s="464"/>
      <c r="U3185" s="464"/>
      <c r="V3185" s="464"/>
    </row>
    <row r="3186" spans="1:22">
      <c r="A3186" s="531"/>
      <c r="B3186" s="532"/>
      <c r="C3186" s="350"/>
      <c r="D3186" s="350"/>
      <c r="E3186" s="533"/>
      <c r="F3186" s="533"/>
      <c r="G3186" s="533"/>
      <c r="H3186" s="533"/>
      <c r="I3186" s="533"/>
      <c r="J3186" s="533"/>
      <c r="K3186" s="533"/>
      <c r="L3186" s="533"/>
      <c r="M3186" s="533"/>
      <c r="N3186" s="532"/>
      <c r="O3186" s="350"/>
      <c r="P3186" s="464"/>
      <c r="Q3186" s="464"/>
      <c r="R3186" s="464"/>
      <c r="S3186" s="464"/>
      <c r="T3186" s="464"/>
      <c r="U3186" s="464"/>
      <c r="V3186" s="464"/>
    </row>
    <row r="3187" spans="1:22">
      <c r="A3187" s="531"/>
      <c r="B3187" s="532"/>
      <c r="C3187" s="350"/>
      <c r="D3187" s="350"/>
      <c r="E3187" s="533"/>
      <c r="F3187" s="533"/>
      <c r="G3187" s="533"/>
      <c r="H3187" s="533"/>
      <c r="I3187" s="533"/>
      <c r="J3187" s="533"/>
      <c r="K3187" s="533"/>
      <c r="L3187" s="533"/>
      <c r="M3187" s="533"/>
      <c r="N3187" s="532"/>
      <c r="O3187" s="350"/>
      <c r="P3187" s="464"/>
      <c r="Q3187" s="464"/>
      <c r="R3187" s="464"/>
      <c r="S3187" s="464"/>
      <c r="T3187" s="464"/>
      <c r="U3187" s="464"/>
      <c r="V3187" s="464"/>
    </row>
    <row r="3188" spans="1:22">
      <c r="A3188" s="531"/>
      <c r="B3188" s="532"/>
      <c r="C3188" s="350"/>
      <c r="D3188" s="350"/>
      <c r="E3188" s="533"/>
      <c r="F3188" s="533"/>
      <c r="G3188" s="533"/>
      <c r="H3188" s="533"/>
      <c r="I3188" s="533"/>
      <c r="J3188" s="533"/>
      <c r="K3188" s="533"/>
      <c r="L3188" s="533"/>
      <c r="M3188" s="533"/>
      <c r="N3188" s="532"/>
      <c r="O3188" s="350"/>
      <c r="P3188" s="464"/>
      <c r="Q3188" s="464"/>
      <c r="R3188" s="464"/>
      <c r="S3188" s="464"/>
      <c r="T3188" s="464"/>
      <c r="U3188" s="464"/>
      <c r="V3188" s="464"/>
    </row>
    <row r="3189" spans="1:22">
      <c r="A3189" s="531"/>
      <c r="B3189" s="532"/>
      <c r="C3189" s="350"/>
      <c r="D3189" s="350"/>
      <c r="E3189" s="533"/>
      <c r="F3189" s="533"/>
      <c r="G3189" s="533"/>
      <c r="H3189" s="533"/>
      <c r="I3189" s="533"/>
      <c r="J3189" s="533"/>
      <c r="K3189" s="533"/>
      <c r="L3189" s="533"/>
      <c r="M3189" s="533"/>
      <c r="N3189" s="532"/>
      <c r="O3189" s="350"/>
      <c r="P3189" s="464"/>
      <c r="Q3189" s="464"/>
      <c r="R3189" s="464"/>
      <c r="S3189" s="464"/>
      <c r="T3189" s="464"/>
      <c r="U3189" s="464"/>
      <c r="V3189" s="464"/>
    </row>
    <row r="3190" spans="1:22">
      <c r="A3190" s="531"/>
      <c r="B3190" s="532"/>
      <c r="C3190" s="350"/>
      <c r="D3190" s="350"/>
      <c r="E3190" s="533"/>
      <c r="F3190" s="533"/>
      <c r="G3190" s="533"/>
      <c r="H3190" s="533"/>
      <c r="I3190" s="533"/>
      <c r="J3190" s="533"/>
      <c r="K3190" s="533"/>
      <c r="L3190" s="533"/>
      <c r="M3190" s="533"/>
      <c r="N3190" s="532"/>
      <c r="O3190" s="350"/>
      <c r="P3190" s="464"/>
      <c r="Q3190" s="464"/>
      <c r="R3190" s="464"/>
      <c r="S3190" s="464"/>
      <c r="T3190" s="464"/>
      <c r="U3190" s="464"/>
      <c r="V3190" s="464"/>
    </row>
    <row r="3191" spans="1:22">
      <c r="A3191" s="531"/>
      <c r="B3191" s="532"/>
      <c r="C3191" s="350"/>
      <c r="D3191" s="350"/>
      <c r="E3191" s="533"/>
      <c r="F3191" s="533"/>
      <c r="G3191" s="533"/>
      <c r="H3191" s="533"/>
      <c r="I3191" s="533"/>
      <c r="J3191" s="533"/>
      <c r="K3191" s="533"/>
      <c r="L3191" s="533"/>
      <c r="M3191" s="533"/>
      <c r="N3191" s="532"/>
      <c r="O3191" s="350"/>
      <c r="P3191" s="464"/>
      <c r="Q3191" s="464"/>
      <c r="R3191" s="464"/>
      <c r="S3191" s="464"/>
      <c r="T3191" s="464"/>
      <c r="U3191" s="464"/>
      <c r="V3191" s="464"/>
    </row>
    <row r="3192" spans="1:22">
      <c r="A3192" s="531"/>
      <c r="B3192" s="532"/>
      <c r="C3192" s="350"/>
      <c r="D3192" s="350"/>
      <c r="E3192" s="533"/>
      <c r="F3192" s="533"/>
      <c r="G3192" s="533"/>
      <c r="H3192" s="533"/>
      <c r="I3192" s="533"/>
      <c r="J3192" s="533"/>
      <c r="K3192" s="533"/>
      <c r="L3192" s="533"/>
      <c r="M3192" s="533"/>
      <c r="N3192" s="532"/>
      <c r="O3192" s="350"/>
      <c r="P3192" s="464"/>
      <c r="Q3192" s="464"/>
      <c r="R3192" s="464"/>
      <c r="S3192" s="464"/>
      <c r="T3192" s="464"/>
      <c r="U3192" s="464"/>
      <c r="V3192" s="464"/>
    </row>
    <row r="3193" spans="1:22">
      <c r="A3193" s="531"/>
      <c r="B3193" s="532"/>
      <c r="C3193" s="350"/>
      <c r="D3193" s="350"/>
      <c r="E3193" s="533"/>
      <c r="F3193" s="533"/>
      <c r="G3193" s="533"/>
      <c r="H3193" s="533"/>
      <c r="I3193" s="533"/>
      <c r="J3193" s="533"/>
      <c r="K3193" s="533"/>
      <c r="L3193" s="533"/>
      <c r="M3193" s="533"/>
      <c r="N3193" s="532"/>
      <c r="O3193" s="350"/>
      <c r="P3193" s="464"/>
      <c r="Q3193" s="464"/>
      <c r="R3193" s="464"/>
      <c r="S3193" s="464"/>
      <c r="T3193" s="464"/>
      <c r="U3193" s="464"/>
      <c r="V3193" s="464"/>
    </row>
    <row r="3194" spans="1:22">
      <c r="A3194" s="531"/>
      <c r="B3194" s="532"/>
      <c r="C3194" s="350"/>
      <c r="D3194" s="350"/>
      <c r="E3194" s="533"/>
      <c r="F3194" s="533"/>
      <c r="G3194" s="533"/>
      <c r="H3194" s="533"/>
      <c r="I3194" s="533"/>
      <c r="J3194" s="533"/>
      <c r="K3194" s="533"/>
      <c r="L3194" s="533"/>
      <c r="M3194" s="533"/>
      <c r="N3194" s="532"/>
      <c r="O3194" s="350"/>
      <c r="P3194" s="464"/>
      <c r="Q3194" s="464"/>
      <c r="R3194" s="464"/>
      <c r="S3194" s="464"/>
      <c r="T3194" s="464"/>
      <c r="U3194" s="464"/>
      <c r="V3194" s="464"/>
    </row>
    <row r="3195" spans="1:22">
      <c r="A3195" s="531"/>
      <c r="B3195" s="532"/>
      <c r="C3195" s="350"/>
      <c r="D3195" s="350"/>
      <c r="E3195" s="533"/>
      <c r="F3195" s="533"/>
      <c r="G3195" s="533"/>
      <c r="H3195" s="533"/>
      <c r="I3195" s="533"/>
      <c r="J3195" s="533"/>
      <c r="K3195" s="533"/>
      <c r="L3195" s="533"/>
      <c r="M3195" s="533"/>
      <c r="N3195" s="532"/>
      <c r="O3195" s="350"/>
      <c r="P3195" s="464"/>
      <c r="Q3195" s="464"/>
      <c r="R3195" s="464"/>
      <c r="S3195" s="464"/>
      <c r="T3195" s="464"/>
      <c r="U3195" s="464"/>
      <c r="V3195" s="464"/>
    </row>
    <row r="3196" spans="1:22">
      <c r="A3196" s="531"/>
      <c r="B3196" s="532"/>
      <c r="C3196" s="350"/>
      <c r="D3196" s="350"/>
      <c r="E3196" s="533"/>
      <c r="F3196" s="533"/>
      <c r="G3196" s="533"/>
      <c r="H3196" s="533"/>
      <c r="I3196" s="533"/>
      <c r="J3196" s="533"/>
      <c r="K3196" s="533"/>
      <c r="L3196" s="533"/>
      <c r="M3196" s="533"/>
      <c r="N3196" s="532"/>
      <c r="O3196" s="350"/>
      <c r="P3196" s="464"/>
      <c r="Q3196" s="464"/>
      <c r="R3196" s="464"/>
      <c r="S3196" s="464"/>
      <c r="T3196" s="464"/>
      <c r="U3196" s="464"/>
      <c r="V3196" s="464"/>
    </row>
    <row r="3197" spans="1:22">
      <c r="A3197" s="531"/>
      <c r="B3197" s="532"/>
      <c r="C3197" s="350"/>
      <c r="D3197" s="350"/>
      <c r="E3197" s="533"/>
      <c r="F3197" s="533"/>
      <c r="G3197" s="533"/>
      <c r="H3197" s="533"/>
      <c r="I3197" s="533"/>
      <c r="J3197" s="533"/>
      <c r="K3197" s="533"/>
      <c r="L3197" s="533"/>
      <c r="M3197" s="533"/>
      <c r="N3197" s="532"/>
      <c r="O3197" s="350"/>
      <c r="P3197" s="464"/>
      <c r="Q3197" s="464"/>
      <c r="R3197" s="464"/>
      <c r="S3197" s="464"/>
      <c r="T3197" s="464"/>
      <c r="U3197" s="464"/>
      <c r="V3197" s="464"/>
    </row>
    <row r="3198" spans="1:22">
      <c r="A3198" s="531"/>
      <c r="B3198" s="532"/>
      <c r="C3198" s="350"/>
      <c r="D3198" s="350"/>
      <c r="E3198" s="533"/>
      <c r="F3198" s="533"/>
      <c r="G3198" s="533"/>
      <c r="H3198" s="533"/>
      <c r="I3198" s="533"/>
      <c r="J3198" s="533"/>
      <c r="K3198" s="533"/>
      <c r="L3198" s="533"/>
      <c r="M3198" s="533"/>
      <c r="N3198" s="532"/>
      <c r="O3198" s="350"/>
      <c r="P3198" s="464"/>
      <c r="Q3198" s="464"/>
      <c r="R3198" s="464"/>
      <c r="S3198" s="464"/>
      <c r="T3198" s="464"/>
      <c r="U3198" s="464"/>
      <c r="V3198" s="464"/>
    </row>
    <row r="3199" spans="1:22">
      <c r="A3199" s="531"/>
      <c r="B3199" s="532"/>
      <c r="C3199" s="350"/>
      <c r="D3199" s="350"/>
      <c r="E3199" s="533"/>
      <c r="F3199" s="533"/>
      <c r="G3199" s="533"/>
      <c r="H3199" s="533"/>
      <c r="I3199" s="533"/>
      <c r="J3199" s="533"/>
      <c r="K3199" s="533"/>
      <c r="L3199" s="533"/>
      <c r="M3199" s="533"/>
      <c r="N3199" s="532"/>
      <c r="O3199" s="350"/>
      <c r="P3199" s="464"/>
      <c r="Q3199" s="464"/>
      <c r="R3199" s="464"/>
      <c r="S3199" s="464"/>
      <c r="T3199" s="464"/>
      <c r="U3199" s="464"/>
      <c r="V3199" s="464"/>
    </row>
    <row r="3200" spans="1:22">
      <c r="A3200" s="531"/>
      <c r="B3200" s="532"/>
      <c r="C3200" s="350"/>
      <c r="D3200" s="350"/>
      <c r="E3200" s="533"/>
      <c r="F3200" s="533"/>
      <c r="G3200" s="533"/>
      <c r="H3200" s="533"/>
      <c r="I3200" s="533"/>
      <c r="J3200" s="533"/>
      <c r="K3200" s="533"/>
      <c r="L3200" s="533"/>
      <c r="M3200" s="533"/>
      <c r="N3200" s="532"/>
      <c r="O3200" s="350"/>
      <c r="P3200" s="464"/>
      <c r="Q3200" s="464"/>
      <c r="R3200" s="464"/>
      <c r="S3200" s="464"/>
      <c r="T3200" s="464"/>
      <c r="U3200" s="464"/>
      <c r="V3200" s="464"/>
    </row>
    <row r="3201" spans="1:22">
      <c r="A3201" s="531"/>
      <c r="B3201" s="532"/>
      <c r="C3201" s="350"/>
      <c r="D3201" s="350"/>
      <c r="E3201" s="533"/>
      <c r="F3201" s="533"/>
      <c r="G3201" s="533"/>
      <c r="H3201" s="533"/>
      <c r="I3201" s="533"/>
      <c r="J3201" s="533"/>
      <c r="K3201" s="533"/>
      <c r="L3201" s="533"/>
      <c r="M3201" s="533"/>
      <c r="N3201" s="532"/>
      <c r="O3201" s="350"/>
      <c r="P3201" s="464"/>
      <c r="Q3201" s="464"/>
      <c r="R3201" s="464"/>
      <c r="S3201" s="464"/>
      <c r="T3201" s="464"/>
      <c r="U3201" s="464"/>
      <c r="V3201" s="464"/>
    </row>
    <row r="3202" spans="1:22">
      <c r="A3202" s="531"/>
      <c r="B3202" s="532"/>
      <c r="C3202" s="350"/>
      <c r="D3202" s="350"/>
      <c r="E3202" s="533"/>
      <c r="F3202" s="533"/>
      <c r="G3202" s="533"/>
      <c r="H3202" s="533"/>
      <c r="I3202" s="533"/>
      <c r="J3202" s="533"/>
      <c r="K3202" s="533"/>
      <c r="L3202" s="533"/>
      <c r="M3202" s="533"/>
      <c r="N3202" s="532"/>
      <c r="O3202" s="350"/>
      <c r="P3202" s="464"/>
      <c r="Q3202" s="464"/>
      <c r="R3202" s="464"/>
      <c r="S3202" s="464"/>
      <c r="T3202" s="464"/>
      <c r="U3202" s="464"/>
      <c r="V3202" s="464"/>
    </row>
    <row r="3203" spans="1:22">
      <c r="A3203" s="531"/>
      <c r="B3203" s="532"/>
      <c r="C3203" s="350"/>
      <c r="D3203" s="350"/>
      <c r="E3203" s="533"/>
      <c r="F3203" s="533"/>
      <c r="G3203" s="533"/>
      <c r="H3203" s="533"/>
      <c r="I3203" s="533"/>
      <c r="J3203" s="533"/>
      <c r="K3203" s="533"/>
      <c r="L3203" s="533"/>
      <c r="M3203" s="533"/>
      <c r="N3203" s="532"/>
      <c r="O3203" s="350"/>
      <c r="P3203" s="464"/>
      <c r="Q3203" s="464"/>
      <c r="R3203" s="464"/>
      <c r="S3203" s="464"/>
      <c r="T3203" s="464"/>
      <c r="U3203" s="464"/>
      <c r="V3203" s="464"/>
    </row>
    <row r="3204" spans="1:22">
      <c r="A3204" s="531"/>
      <c r="B3204" s="532"/>
      <c r="C3204" s="350"/>
      <c r="D3204" s="350"/>
      <c r="E3204" s="533"/>
      <c r="F3204" s="533"/>
      <c r="G3204" s="533"/>
      <c r="H3204" s="533"/>
      <c r="I3204" s="533"/>
      <c r="J3204" s="533"/>
      <c r="K3204" s="533"/>
      <c r="L3204" s="533"/>
      <c r="M3204" s="533"/>
      <c r="N3204" s="532"/>
      <c r="O3204" s="350"/>
      <c r="P3204" s="464"/>
      <c r="Q3204" s="464"/>
      <c r="R3204" s="464"/>
      <c r="S3204" s="464"/>
      <c r="T3204" s="464"/>
      <c r="U3204" s="464"/>
      <c r="V3204" s="464"/>
    </row>
    <row r="3205" spans="1:22">
      <c r="A3205" s="531"/>
      <c r="B3205" s="532"/>
      <c r="C3205" s="350"/>
      <c r="D3205" s="350"/>
      <c r="E3205" s="533"/>
      <c r="F3205" s="533"/>
      <c r="G3205" s="533"/>
      <c r="H3205" s="533"/>
      <c r="I3205" s="533"/>
      <c r="J3205" s="533"/>
      <c r="K3205" s="533"/>
      <c r="L3205" s="533"/>
      <c r="M3205" s="533"/>
      <c r="N3205" s="532"/>
      <c r="O3205" s="350"/>
      <c r="P3205" s="464"/>
      <c r="Q3205" s="464"/>
      <c r="R3205" s="464"/>
      <c r="S3205" s="464"/>
      <c r="T3205" s="464"/>
      <c r="U3205" s="464"/>
      <c r="V3205" s="464"/>
    </row>
    <row r="3206" spans="1:22">
      <c r="A3206" s="531"/>
      <c r="B3206" s="532"/>
      <c r="C3206" s="350"/>
      <c r="D3206" s="350"/>
      <c r="E3206" s="533"/>
      <c r="F3206" s="533"/>
      <c r="G3206" s="533"/>
      <c r="H3206" s="533"/>
      <c r="I3206" s="533"/>
      <c r="J3206" s="533"/>
      <c r="K3206" s="533"/>
      <c r="L3206" s="533"/>
      <c r="M3206" s="533"/>
      <c r="N3206" s="532"/>
      <c r="O3206" s="350"/>
      <c r="P3206" s="464"/>
      <c r="Q3206" s="464"/>
      <c r="R3206" s="464"/>
      <c r="S3206" s="464"/>
      <c r="T3206" s="464"/>
      <c r="U3206" s="464"/>
      <c r="V3206" s="464"/>
    </row>
    <row r="3207" spans="1:22">
      <c r="A3207" s="531"/>
      <c r="B3207" s="532"/>
      <c r="C3207" s="350"/>
      <c r="D3207" s="350"/>
      <c r="E3207" s="533"/>
      <c r="F3207" s="533"/>
      <c r="G3207" s="533"/>
      <c r="H3207" s="533"/>
      <c r="I3207" s="533"/>
      <c r="J3207" s="533"/>
      <c r="K3207" s="533"/>
      <c r="L3207" s="533"/>
      <c r="M3207" s="533"/>
      <c r="N3207" s="532"/>
      <c r="O3207" s="350"/>
      <c r="P3207" s="464"/>
      <c r="Q3207" s="464"/>
      <c r="R3207" s="464"/>
      <c r="S3207" s="464"/>
      <c r="T3207" s="464"/>
      <c r="U3207" s="464"/>
      <c r="V3207" s="464"/>
    </row>
    <row r="3208" spans="1:22">
      <c r="A3208" s="531"/>
      <c r="B3208" s="532"/>
      <c r="C3208" s="350"/>
      <c r="D3208" s="350"/>
      <c r="E3208" s="533"/>
      <c r="F3208" s="533"/>
      <c r="G3208" s="533"/>
      <c r="H3208" s="533"/>
      <c r="I3208" s="533"/>
      <c r="J3208" s="533"/>
      <c r="K3208" s="533"/>
      <c r="L3208" s="533"/>
      <c r="M3208" s="533"/>
      <c r="N3208" s="532"/>
      <c r="O3208" s="350"/>
      <c r="P3208" s="464"/>
      <c r="Q3208" s="464"/>
      <c r="R3208" s="464"/>
      <c r="S3208" s="464"/>
      <c r="T3208" s="464"/>
      <c r="U3208" s="464"/>
      <c r="V3208" s="464"/>
    </row>
    <row r="3209" spans="1:22">
      <c r="A3209" s="531"/>
      <c r="B3209" s="532"/>
      <c r="C3209" s="350"/>
      <c r="D3209" s="350"/>
      <c r="E3209" s="533"/>
      <c r="F3209" s="533"/>
      <c r="G3209" s="533"/>
      <c r="H3209" s="533"/>
      <c r="I3209" s="533"/>
      <c r="J3209" s="533"/>
      <c r="K3209" s="533"/>
      <c r="L3209" s="533"/>
      <c r="M3209" s="533"/>
      <c r="N3209" s="532"/>
      <c r="O3209" s="350"/>
      <c r="P3209" s="464"/>
      <c r="Q3209" s="464"/>
      <c r="R3209" s="464"/>
      <c r="S3209" s="464"/>
      <c r="T3209" s="464"/>
      <c r="U3209" s="464"/>
      <c r="V3209" s="464"/>
    </row>
    <row r="3210" spans="1:22">
      <c r="A3210" s="531"/>
      <c r="B3210" s="532"/>
      <c r="C3210" s="350"/>
      <c r="D3210" s="350"/>
      <c r="E3210" s="533"/>
      <c r="F3210" s="533"/>
      <c r="G3210" s="533"/>
      <c r="H3210" s="533"/>
      <c r="I3210" s="533"/>
      <c r="J3210" s="533"/>
      <c r="K3210" s="533"/>
      <c r="L3210" s="533"/>
      <c r="M3210" s="533"/>
      <c r="N3210" s="532"/>
      <c r="O3210" s="350"/>
      <c r="P3210" s="464"/>
      <c r="Q3210" s="464"/>
      <c r="R3210" s="464"/>
      <c r="S3210" s="464"/>
      <c r="T3210" s="464"/>
      <c r="U3210" s="464"/>
      <c r="V3210" s="464"/>
    </row>
    <row r="3211" spans="1:22">
      <c r="A3211" s="531"/>
      <c r="B3211" s="532"/>
      <c r="C3211" s="350"/>
      <c r="D3211" s="350"/>
      <c r="E3211" s="533"/>
      <c r="F3211" s="533"/>
      <c r="G3211" s="533"/>
      <c r="H3211" s="533"/>
      <c r="I3211" s="533"/>
      <c r="J3211" s="533"/>
      <c r="K3211" s="533"/>
      <c r="L3211" s="533"/>
      <c r="M3211" s="533"/>
      <c r="N3211" s="532"/>
      <c r="O3211" s="350"/>
      <c r="P3211" s="464"/>
      <c r="Q3211" s="464"/>
      <c r="R3211" s="464"/>
      <c r="S3211" s="464"/>
      <c r="T3211" s="464"/>
      <c r="U3211" s="464"/>
      <c r="V3211" s="464"/>
    </row>
    <row r="3212" spans="1:22">
      <c r="A3212" s="531"/>
      <c r="B3212" s="532"/>
      <c r="C3212" s="350"/>
      <c r="D3212" s="350"/>
      <c r="E3212" s="533"/>
      <c r="F3212" s="533"/>
      <c r="G3212" s="533"/>
      <c r="H3212" s="533"/>
      <c r="I3212" s="533"/>
      <c r="J3212" s="533"/>
      <c r="K3212" s="533"/>
      <c r="L3212" s="533"/>
      <c r="M3212" s="533"/>
      <c r="N3212" s="532"/>
      <c r="O3212" s="350"/>
      <c r="P3212" s="464"/>
      <c r="Q3212" s="464"/>
      <c r="R3212" s="464"/>
      <c r="S3212" s="464"/>
      <c r="T3212" s="464"/>
      <c r="U3212" s="464"/>
      <c r="V3212" s="464"/>
    </row>
    <row r="3213" spans="1:22">
      <c r="A3213" s="531"/>
      <c r="B3213" s="532"/>
      <c r="C3213" s="350"/>
      <c r="D3213" s="350"/>
      <c r="E3213" s="533"/>
      <c r="F3213" s="533"/>
      <c r="G3213" s="533"/>
      <c r="H3213" s="533"/>
      <c r="I3213" s="533"/>
      <c r="J3213" s="533"/>
      <c r="K3213" s="533"/>
      <c r="L3213" s="533"/>
      <c r="M3213" s="533"/>
      <c r="N3213" s="532"/>
      <c r="O3213" s="350"/>
      <c r="P3213" s="464"/>
      <c r="Q3213" s="464"/>
      <c r="R3213" s="464"/>
      <c r="S3213" s="464"/>
      <c r="T3213" s="464"/>
      <c r="U3213" s="464"/>
      <c r="V3213" s="464"/>
    </row>
    <row r="3214" spans="1:22">
      <c r="A3214" s="531"/>
      <c r="B3214" s="532"/>
      <c r="C3214" s="350"/>
      <c r="D3214" s="350"/>
      <c r="E3214" s="533"/>
      <c r="F3214" s="533"/>
      <c r="G3214" s="533"/>
      <c r="H3214" s="533"/>
      <c r="I3214" s="533"/>
      <c r="J3214" s="533"/>
      <c r="K3214" s="533"/>
      <c r="L3214" s="533"/>
      <c r="M3214" s="533"/>
      <c r="N3214" s="532"/>
      <c r="O3214" s="350"/>
      <c r="P3214" s="464"/>
      <c r="Q3214" s="464"/>
      <c r="R3214" s="464"/>
      <c r="S3214" s="464"/>
      <c r="T3214" s="464"/>
      <c r="U3214" s="464"/>
      <c r="V3214" s="464"/>
    </row>
    <row r="3215" spans="1:22">
      <c r="A3215" s="531"/>
      <c r="B3215" s="532"/>
      <c r="C3215" s="350"/>
      <c r="D3215" s="350"/>
      <c r="E3215" s="533"/>
      <c r="F3215" s="533"/>
      <c r="G3215" s="533"/>
      <c r="H3215" s="533"/>
      <c r="I3215" s="533"/>
      <c r="J3215" s="533"/>
      <c r="K3215" s="533"/>
      <c r="L3215" s="533"/>
      <c r="M3215" s="533"/>
      <c r="N3215" s="532"/>
      <c r="O3215" s="350"/>
      <c r="P3215" s="464"/>
      <c r="Q3215" s="464"/>
      <c r="R3215" s="464"/>
      <c r="S3215" s="464"/>
      <c r="T3215" s="464"/>
      <c r="U3215" s="464"/>
      <c r="V3215" s="464"/>
    </row>
    <row r="3216" spans="1:22">
      <c r="A3216" s="531"/>
      <c r="B3216" s="532"/>
      <c r="C3216" s="350"/>
      <c r="D3216" s="350"/>
      <c r="E3216" s="533"/>
      <c r="F3216" s="533"/>
      <c r="G3216" s="533"/>
      <c r="H3216" s="533"/>
      <c r="I3216" s="533"/>
      <c r="J3216" s="533"/>
      <c r="K3216" s="533"/>
      <c r="L3216" s="533"/>
      <c r="M3216" s="533"/>
      <c r="N3216" s="532"/>
      <c r="O3216" s="350"/>
      <c r="P3216" s="464"/>
      <c r="Q3216" s="464"/>
      <c r="R3216" s="464"/>
      <c r="S3216" s="464"/>
      <c r="T3216" s="464"/>
      <c r="U3216" s="464"/>
      <c r="V3216" s="464"/>
    </row>
    <row r="3217" spans="1:22">
      <c r="A3217" s="531"/>
      <c r="B3217" s="532"/>
      <c r="C3217" s="350"/>
      <c r="D3217" s="350"/>
      <c r="E3217" s="533"/>
      <c r="F3217" s="533"/>
      <c r="G3217" s="533"/>
      <c r="H3217" s="533"/>
      <c r="I3217" s="533"/>
      <c r="J3217" s="533"/>
      <c r="K3217" s="533"/>
      <c r="L3217" s="533"/>
      <c r="M3217" s="533"/>
      <c r="N3217" s="532"/>
      <c r="O3217" s="350"/>
      <c r="P3217" s="464"/>
      <c r="Q3217" s="464"/>
      <c r="R3217" s="464"/>
      <c r="S3217" s="464"/>
      <c r="T3217" s="464"/>
      <c r="U3217" s="464"/>
      <c r="V3217" s="464"/>
    </row>
    <row r="3218" spans="1:22">
      <c r="A3218" s="531"/>
      <c r="B3218" s="532"/>
      <c r="C3218" s="350"/>
      <c r="D3218" s="350"/>
      <c r="E3218" s="533"/>
      <c r="F3218" s="533"/>
      <c r="G3218" s="533"/>
      <c r="H3218" s="533"/>
      <c r="I3218" s="533"/>
      <c r="J3218" s="533"/>
      <c r="K3218" s="533"/>
      <c r="L3218" s="533"/>
      <c r="M3218" s="533"/>
      <c r="N3218" s="532"/>
      <c r="O3218" s="350"/>
      <c r="P3218" s="464"/>
      <c r="Q3218" s="464"/>
      <c r="R3218" s="464"/>
      <c r="S3218" s="464"/>
      <c r="T3218" s="464"/>
      <c r="U3218" s="464"/>
      <c r="V3218" s="464"/>
    </row>
    <row r="3219" spans="1:22">
      <c r="A3219" s="531"/>
      <c r="B3219" s="532"/>
      <c r="C3219" s="350"/>
      <c r="D3219" s="350"/>
      <c r="E3219" s="533"/>
      <c r="F3219" s="533"/>
      <c r="G3219" s="533"/>
      <c r="H3219" s="533"/>
      <c r="I3219" s="533"/>
      <c r="J3219" s="533"/>
      <c r="K3219" s="533"/>
      <c r="L3219" s="533"/>
      <c r="M3219" s="533"/>
      <c r="N3219" s="532"/>
      <c r="O3219" s="350"/>
      <c r="P3219" s="464"/>
      <c r="Q3219" s="464"/>
      <c r="R3219" s="464"/>
      <c r="S3219" s="464"/>
      <c r="T3219" s="464"/>
      <c r="U3219" s="464"/>
      <c r="V3219" s="464"/>
    </row>
    <row r="3220" spans="1:22">
      <c r="A3220" s="531"/>
      <c r="B3220" s="532"/>
      <c r="C3220" s="350"/>
      <c r="D3220" s="350"/>
      <c r="E3220" s="533"/>
      <c r="F3220" s="533"/>
      <c r="G3220" s="533"/>
      <c r="H3220" s="533"/>
      <c r="I3220" s="533"/>
      <c r="J3220" s="533"/>
      <c r="K3220" s="533"/>
      <c r="L3220" s="533"/>
      <c r="M3220" s="533"/>
      <c r="N3220" s="532"/>
      <c r="O3220" s="350"/>
      <c r="P3220" s="464"/>
      <c r="Q3220" s="464"/>
      <c r="R3220" s="464"/>
      <c r="S3220" s="464"/>
      <c r="T3220" s="464"/>
      <c r="U3220" s="464"/>
      <c r="V3220" s="464"/>
    </row>
    <row r="3221" spans="1:22">
      <c r="A3221" s="531"/>
      <c r="B3221" s="532"/>
      <c r="C3221" s="350"/>
      <c r="D3221" s="350"/>
      <c r="E3221" s="533"/>
      <c r="F3221" s="533"/>
      <c r="G3221" s="533"/>
      <c r="H3221" s="533"/>
      <c r="I3221" s="533"/>
      <c r="J3221" s="533"/>
      <c r="K3221" s="533"/>
      <c r="L3221" s="533"/>
      <c r="M3221" s="533"/>
      <c r="N3221" s="532"/>
      <c r="O3221" s="350"/>
      <c r="P3221" s="464"/>
      <c r="Q3221" s="464"/>
      <c r="R3221" s="464"/>
      <c r="S3221" s="464"/>
      <c r="T3221" s="464"/>
      <c r="U3221" s="464"/>
      <c r="V3221" s="464"/>
    </row>
    <row r="3222" spans="1:22">
      <c r="A3222" s="531"/>
      <c r="B3222" s="532"/>
      <c r="C3222" s="350"/>
      <c r="D3222" s="350"/>
      <c r="E3222" s="533"/>
      <c r="F3222" s="533"/>
      <c r="G3222" s="533"/>
      <c r="H3222" s="533"/>
      <c r="I3222" s="533"/>
      <c r="J3222" s="533"/>
      <c r="K3222" s="533"/>
      <c r="L3222" s="533"/>
      <c r="M3222" s="533"/>
      <c r="N3222" s="532"/>
      <c r="O3222" s="350"/>
      <c r="P3222" s="464"/>
      <c r="Q3222" s="464"/>
      <c r="R3222" s="464"/>
      <c r="S3222" s="464"/>
      <c r="T3222" s="464"/>
      <c r="U3222" s="464"/>
      <c r="V3222" s="464"/>
    </row>
    <row r="3223" spans="1:22">
      <c r="A3223" s="531"/>
      <c r="B3223" s="532"/>
      <c r="C3223" s="350"/>
      <c r="D3223" s="350"/>
      <c r="E3223" s="533"/>
      <c r="F3223" s="533"/>
      <c r="G3223" s="533"/>
      <c r="H3223" s="533"/>
      <c r="I3223" s="533"/>
      <c r="J3223" s="533"/>
      <c r="K3223" s="533"/>
      <c r="L3223" s="533"/>
      <c r="M3223" s="533"/>
      <c r="N3223" s="532"/>
      <c r="O3223" s="350"/>
      <c r="P3223" s="464"/>
      <c r="Q3223" s="464"/>
      <c r="R3223" s="464"/>
      <c r="S3223" s="464"/>
      <c r="T3223" s="464"/>
      <c r="U3223" s="464"/>
      <c r="V3223" s="464"/>
    </row>
    <row r="3224" spans="1:22">
      <c r="A3224" s="531"/>
      <c r="B3224" s="532"/>
      <c r="C3224" s="350"/>
      <c r="D3224" s="350"/>
      <c r="E3224" s="533"/>
      <c r="F3224" s="533"/>
      <c r="G3224" s="533"/>
      <c r="H3224" s="533"/>
      <c r="I3224" s="533"/>
      <c r="J3224" s="533"/>
      <c r="K3224" s="533"/>
      <c r="L3224" s="533"/>
      <c r="M3224" s="533"/>
      <c r="N3224" s="532"/>
      <c r="O3224" s="350"/>
      <c r="P3224" s="464"/>
      <c r="Q3224" s="464"/>
      <c r="R3224" s="464"/>
      <c r="S3224" s="464"/>
      <c r="T3224" s="464"/>
      <c r="U3224" s="464"/>
      <c r="V3224" s="464"/>
    </row>
    <row r="3225" spans="1:22">
      <c r="A3225" s="531"/>
      <c r="B3225" s="532"/>
      <c r="C3225" s="350"/>
      <c r="D3225" s="350"/>
      <c r="E3225" s="533"/>
      <c r="F3225" s="533"/>
      <c r="G3225" s="533"/>
      <c r="H3225" s="533"/>
      <c r="I3225" s="533"/>
      <c r="J3225" s="533"/>
      <c r="K3225" s="533"/>
      <c r="L3225" s="533"/>
      <c r="M3225" s="533"/>
      <c r="N3225" s="532"/>
      <c r="O3225" s="350"/>
      <c r="P3225" s="464"/>
      <c r="Q3225" s="464"/>
      <c r="R3225" s="464"/>
      <c r="S3225" s="464"/>
      <c r="T3225" s="464"/>
      <c r="U3225" s="464"/>
      <c r="V3225" s="464"/>
    </row>
    <row r="3226" spans="1:22">
      <c r="A3226" s="531"/>
      <c r="B3226" s="532"/>
      <c r="C3226" s="350"/>
      <c r="D3226" s="350"/>
      <c r="E3226" s="533"/>
      <c r="F3226" s="533"/>
      <c r="G3226" s="533"/>
      <c r="H3226" s="533"/>
      <c r="I3226" s="533"/>
      <c r="J3226" s="533"/>
      <c r="K3226" s="533"/>
      <c r="L3226" s="533"/>
      <c r="M3226" s="533"/>
      <c r="N3226" s="532"/>
      <c r="O3226" s="350"/>
      <c r="P3226" s="464"/>
      <c r="Q3226" s="464"/>
      <c r="R3226" s="464"/>
      <c r="S3226" s="464"/>
      <c r="T3226" s="464"/>
      <c r="U3226" s="464"/>
      <c r="V3226" s="464"/>
    </row>
    <row r="3227" spans="1:22">
      <c r="A3227" s="531"/>
      <c r="B3227" s="532"/>
      <c r="C3227" s="350"/>
      <c r="D3227" s="350"/>
      <c r="E3227" s="533"/>
      <c r="F3227" s="533"/>
      <c r="G3227" s="533"/>
      <c r="H3227" s="533"/>
      <c r="I3227" s="533"/>
      <c r="J3227" s="533"/>
      <c r="K3227" s="533"/>
      <c r="L3227" s="533"/>
      <c r="M3227" s="533"/>
      <c r="N3227" s="532"/>
      <c r="O3227" s="350"/>
      <c r="P3227" s="464"/>
      <c r="Q3227" s="464"/>
      <c r="R3227" s="464"/>
      <c r="S3227" s="464"/>
      <c r="T3227" s="464"/>
      <c r="U3227" s="464"/>
      <c r="V3227" s="464"/>
    </row>
    <row r="3228" spans="1:22">
      <c r="A3228" s="531"/>
      <c r="B3228" s="532"/>
      <c r="C3228" s="350"/>
      <c r="D3228" s="350"/>
      <c r="E3228" s="533"/>
      <c r="F3228" s="533"/>
      <c r="G3228" s="533"/>
      <c r="H3228" s="533"/>
      <c r="I3228" s="533"/>
      <c r="J3228" s="533"/>
      <c r="K3228" s="533"/>
      <c r="L3228" s="533"/>
      <c r="M3228" s="533"/>
      <c r="N3228" s="532"/>
      <c r="O3228" s="350"/>
      <c r="P3228" s="464"/>
      <c r="Q3228" s="464"/>
      <c r="R3228" s="464"/>
      <c r="S3228" s="464"/>
      <c r="T3228" s="464"/>
      <c r="U3228" s="464"/>
      <c r="V3228" s="464"/>
    </row>
    <row r="3229" spans="1:22">
      <c r="A3229" s="531"/>
      <c r="B3229" s="532"/>
      <c r="C3229" s="350"/>
      <c r="D3229" s="350"/>
      <c r="E3229" s="533"/>
      <c r="F3229" s="533"/>
      <c r="G3229" s="533"/>
      <c r="H3229" s="533"/>
      <c r="I3229" s="533"/>
      <c r="J3229" s="533"/>
      <c r="K3229" s="533"/>
      <c r="L3229" s="533"/>
      <c r="M3229" s="533"/>
      <c r="N3229" s="532"/>
      <c r="O3229" s="350"/>
      <c r="P3229" s="464"/>
      <c r="Q3229" s="464"/>
      <c r="R3229" s="464"/>
      <c r="S3229" s="464"/>
      <c r="T3229" s="464"/>
      <c r="U3229" s="464"/>
      <c r="V3229" s="464"/>
    </row>
    <row r="3230" spans="1:22">
      <c r="A3230" s="531"/>
      <c r="B3230" s="532"/>
      <c r="C3230" s="350"/>
      <c r="D3230" s="350"/>
      <c r="E3230" s="533"/>
      <c r="F3230" s="533"/>
      <c r="G3230" s="533"/>
      <c r="H3230" s="533"/>
      <c r="I3230" s="533"/>
      <c r="J3230" s="533"/>
      <c r="K3230" s="533"/>
      <c r="L3230" s="533"/>
      <c r="M3230" s="533"/>
      <c r="N3230" s="532"/>
      <c r="O3230" s="350"/>
      <c r="P3230" s="464"/>
      <c r="Q3230" s="464"/>
      <c r="R3230" s="464"/>
      <c r="S3230" s="464"/>
      <c r="T3230" s="464"/>
      <c r="U3230" s="464"/>
      <c r="V3230" s="464"/>
    </row>
    <row r="3231" spans="1:22">
      <c r="A3231" s="531"/>
      <c r="B3231" s="532"/>
      <c r="C3231" s="350"/>
      <c r="D3231" s="350"/>
      <c r="E3231" s="533"/>
      <c r="F3231" s="533"/>
      <c r="G3231" s="533"/>
      <c r="H3231" s="533"/>
      <c r="I3231" s="533"/>
      <c r="J3231" s="533"/>
      <c r="K3231" s="533"/>
      <c r="L3231" s="533"/>
      <c r="M3231" s="533"/>
      <c r="N3231" s="532"/>
      <c r="O3231" s="350"/>
      <c r="P3231" s="464"/>
      <c r="Q3231" s="464"/>
      <c r="R3231" s="464"/>
      <c r="S3231" s="464"/>
      <c r="T3231" s="464"/>
      <c r="U3231" s="464"/>
      <c r="V3231" s="464"/>
    </row>
    <row r="3232" spans="1:22">
      <c r="A3232" s="531"/>
      <c r="B3232" s="532"/>
      <c r="C3232" s="350"/>
      <c r="D3232" s="350"/>
      <c r="E3232" s="533"/>
      <c r="F3232" s="533"/>
      <c r="G3232" s="533"/>
      <c r="H3232" s="533"/>
      <c r="I3232" s="533"/>
      <c r="J3232" s="533"/>
      <c r="K3232" s="533"/>
      <c r="L3232" s="533"/>
      <c r="M3232" s="533"/>
      <c r="N3232" s="532"/>
      <c r="O3232" s="350"/>
      <c r="P3232" s="464"/>
      <c r="Q3232" s="464"/>
      <c r="R3232" s="464"/>
      <c r="S3232" s="464"/>
      <c r="T3232" s="464"/>
      <c r="U3232" s="464"/>
      <c r="V3232" s="464"/>
    </row>
    <row r="3233" spans="1:22">
      <c r="A3233" s="531"/>
      <c r="B3233" s="532"/>
      <c r="C3233" s="350"/>
      <c r="D3233" s="350"/>
      <c r="E3233" s="533"/>
      <c r="F3233" s="533"/>
      <c r="G3233" s="533"/>
      <c r="H3233" s="533"/>
      <c r="I3233" s="533"/>
      <c r="J3233" s="533"/>
      <c r="K3233" s="533"/>
      <c r="L3233" s="533"/>
      <c r="M3233" s="533"/>
      <c r="N3233" s="532"/>
      <c r="O3233" s="350"/>
      <c r="P3233" s="464"/>
      <c r="Q3233" s="464"/>
      <c r="R3233" s="464"/>
      <c r="S3233" s="464"/>
      <c r="T3233" s="464"/>
      <c r="U3233" s="464"/>
      <c r="V3233" s="464"/>
    </row>
    <row r="3234" spans="1:22">
      <c r="A3234" s="531"/>
      <c r="B3234" s="532"/>
      <c r="C3234" s="350"/>
      <c r="D3234" s="350"/>
      <c r="E3234" s="533"/>
      <c r="F3234" s="533"/>
      <c r="G3234" s="533"/>
      <c r="H3234" s="533"/>
      <c r="I3234" s="533"/>
      <c r="J3234" s="533"/>
      <c r="K3234" s="533"/>
      <c r="L3234" s="533"/>
      <c r="M3234" s="533"/>
      <c r="N3234" s="532"/>
      <c r="O3234" s="350"/>
      <c r="P3234" s="464"/>
      <c r="Q3234" s="464"/>
      <c r="R3234" s="464"/>
      <c r="S3234" s="464"/>
      <c r="T3234" s="464"/>
      <c r="U3234" s="464"/>
      <c r="V3234" s="464"/>
    </row>
    <row r="3235" spans="1:22">
      <c r="A3235" s="531"/>
      <c r="B3235" s="532"/>
      <c r="C3235" s="350"/>
      <c r="D3235" s="350"/>
      <c r="E3235" s="533"/>
      <c r="F3235" s="533"/>
      <c r="G3235" s="533"/>
      <c r="H3235" s="533"/>
      <c r="I3235" s="533"/>
      <c r="J3235" s="533"/>
      <c r="K3235" s="533"/>
      <c r="L3235" s="533"/>
      <c r="M3235" s="533"/>
      <c r="N3235" s="532"/>
      <c r="O3235" s="350"/>
      <c r="P3235" s="464"/>
      <c r="Q3235" s="464"/>
      <c r="R3235" s="464"/>
      <c r="S3235" s="464"/>
      <c r="T3235" s="464"/>
      <c r="U3235" s="464"/>
      <c r="V3235" s="464"/>
    </row>
    <row r="3236" spans="1:22">
      <c r="A3236" s="531"/>
      <c r="B3236" s="532"/>
      <c r="C3236" s="350"/>
      <c r="D3236" s="350"/>
      <c r="E3236" s="533"/>
      <c r="F3236" s="533"/>
      <c r="G3236" s="533"/>
      <c r="H3236" s="533"/>
      <c r="I3236" s="533"/>
      <c r="J3236" s="533"/>
      <c r="K3236" s="533"/>
      <c r="L3236" s="533"/>
      <c r="M3236" s="533"/>
      <c r="N3236" s="532"/>
      <c r="O3236" s="350"/>
      <c r="P3236" s="464"/>
      <c r="Q3236" s="464"/>
      <c r="R3236" s="464"/>
      <c r="S3236" s="464"/>
      <c r="T3236" s="464"/>
      <c r="U3236" s="464"/>
      <c r="V3236" s="464"/>
    </row>
    <row r="3237" spans="1:22">
      <c r="A3237" s="531"/>
      <c r="B3237" s="532"/>
      <c r="C3237" s="350"/>
      <c r="D3237" s="350"/>
      <c r="E3237" s="533"/>
      <c r="F3237" s="533"/>
      <c r="G3237" s="533"/>
      <c r="H3237" s="533"/>
      <c r="I3237" s="533"/>
      <c r="J3237" s="533"/>
      <c r="K3237" s="533"/>
      <c r="L3237" s="533"/>
      <c r="M3237" s="533"/>
      <c r="N3237" s="532"/>
      <c r="O3237" s="350"/>
      <c r="P3237" s="464"/>
      <c r="Q3237" s="464"/>
      <c r="R3237" s="464"/>
      <c r="S3237" s="464"/>
      <c r="T3237" s="464"/>
      <c r="U3237" s="464"/>
      <c r="V3237" s="464"/>
    </row>
    <row r="3238" spans="1:22">
      <c r="A3238" s="531"/>
      <c r="B3238" s="532"/>
      <c r="C3238" s="350"/>
      <c r="D3238" s="350"/>
      <c r="E3238" s="533"/>
      <c r="F3238" s="533"/>
      <c r="G3238" s="533"/>
      <c r="H3238" s="533"/>
      <c r="I3238" s="533"/>
      <c r="J3238" s="533"/>
      <c r="K3238" s="533"/>
      <c r="L3238" s="533"/>
      <c r="M3238" s="533"/>
      <c r="N3238" s="532"/>
      <c r="O3238" s="350"/>
      <c r="P3238" s="464"/>
      <c r="Q3238" s="464"/>
      <c r="R3238" s="464"/>
      <c r="S3238" s="464"/>
      <c r="T3238" s="464"/>
      <c r="U3238" s="464"/>
      <c r="V3238" s="464"/>
    </row>
    <row r="3239" spans="1:22">
      <c r="A3239" s="531"/>
      <c r="B3239" s="532"/>
      <c r="C3239" s="350"/>
      <c r="D3239" s="350"/>
      <c r="E3239" s="533"/>
      <c r="F3239" s="533"/>
      <c r="G3239" s="533"/>
      <c r="H3239" s="533"/>
      <c r="I3239" s="533"/>
      <c r="J3239" s="533"/>
      <c r="K3239" s="533"/>
      <c r="L3239" s="533"/>
      <c r="M3239" s="533"/>
      <c r="N3239" s="532"/>
      <c r="O3239" s="350"/>
      <c r="P3239" s="464"/>
      <c r="Q3239" s="464"/>
      <c r="R3239" s="464"/>
      <c r="S3239" s="464"/>
      <c r="T3239" s="464"/>
      <c r="U3239" s="464"/>
      <c r="V3239" s="464"/>
    </row>
    <row r="3240" spans="1:22">
      <c r="A3240" s="531"/>
      <c r="B3240" s="532"/>
      <c r="C3240" s="350"/>
      <c r="D3240" s="350"/>
      <c r="E3240" s="533"/>
      <c r="F3240" s="533"/>
      <c r="G3240" s="533"/>
      <c r="H3240" s="533"/>
      <c r="I3240" s="533"/>
      <c r="J3240" s="533"/>
      <c r="K3240" s="533"/>
      <c r="L3240" s="533"/>
      <c r="M3240" s="533"/>
      <c r="N3240" s="532"/>
      <c r="O3240" s="350"/>
      <c r="P3240" s="464"/>
      <c r="Q3240" s="464"/>
      <c r="R3240" s="464"/>
      <c r="S3240" s="464"/>
      <c r="T3240" s="464"/>
      <c r="U3240" s="464"/>
      <c r="V3240" s="464"/>
    </row>
    <row r="3241" spans="1:22">
      <c r="A3241" s="531"/>
      <c r="B3241" s="532"/>
      <c r="C3241" s="350"/>
      <c r="D3241" s="350"/>
      <c r="E3241" s="533"/>
      <c r="F3241" s="533"/>
      <c r="G3241" s="533"/>
      <c r="H3241" s="533"/>
      <c r="I3241" s="533"/>
      <c r="J3241" s="533"/>
      <c r="K3241" s="533"/>
      <c r="L3241" s="533"/>
      <c r="M3241" s="533"/>
      <c r="N3241" s="532"/>
      <c r="O3241" s="350"/>
      <c r="P3241" s="464"/>
      <c r="Q3241" s="464"/>
      <c r="R3241" s="464"/>
      <c r="S3241" s="464"/>
      <c r="T3241" s="464"/>
      <c r="U3241" s="464"/>
      <c r="V3241" s="464"/>
    </row>
    <row r="3242" spans="1:22">
      <c r="A3242" s="531"/>
      <c r="B3242" s="532"/>
      <c r="C3242" s="350"/>
      <c r="D3242" s="350"/>
      <c r="E3242" s="533"/>
      <c r="F3242" s="533"/>
      <c r="G3242" s="533"/>
      <c r="H3242" s="533"/>
      <c r="I3242" s="533"/>
      <c r="J3242" s="533"/>
      <c r="K3242" s="533"/>
      <c r="L3242" s="533"/>
      <c r="M3242" s="533"/>
      <c r="N3242" s="532"/>
      <c r="O3242" s="350"/>
      <c r="P3242" s="464"/>
      <c r="Q3242" s="464"/>
      <c r="R3242" s="464"/>
      <c r="S3242" s="464"/>
      <c r="T3242" s="464"/>
      <c r="U3242" s="464"/>
      <c r="V3242" s="464"/>
    </row>
    <row r="3243" spans="1:22">
      <c r="A3243" s="531"/>
      <c r="B3243" s="532"/>
      <c r="C3243" s="350"/>
      <c r="D3243" s="350"/>
      <c r="E3243" s="533"/>
      <c r="F3243" s="533"/>
      <c r="G3243" s="533"/>
      <c r="H3243" s="533"/>
      <c r="I3243" s="533"/>
      <c r="J3243" s="533"/>
      <c r="K3243" s="533"/>
      <c r="L3243" s="533"/>
      <c r="M3243" s="533"/>
      <c r="N3243" s="532"/>
      <c r="O3243" s="350"/>
      <c r="P3243" s="464"/>
      <c r="Q3243" s="464"/>
      <c r="R3243" s="464"/>
      <c r="S3243" s="464"/>
      <c r="T3243" s="464"/>
      <c r="U3243" s="464"/>
      <c r="V3243" s="464"/>
    </row>
    <row r="3244" spans="1:22">
      <c r="A3244" s="531"/>
      <c r="B3244" s="532"/>
      <c r="C3244" s="350"/>
      <c r="D3244" s="350"/>
      <c r="E3244" s="533"/>
      <c r="F3244" s="533"/>
      <c r="G3244" s="533"/>
      <c r="H3244" s="533"/>
      <c r="I3244" s="533"/>
      <c r="J3244" s="533"/>
      <c r="K3244" s="533"/>
      <c r="L3244" s="533"/>
      <c r="M3244" s="533"/>
      <c r="N3244" s="532"/>
      <c r="O3244" s="350"/>
      <c r="P3244" s="464"/>
      <c r="Q3244" s="464"/>
      <c r="R3244" s="464"/>
      <c r="S3244" s="464"/>
      <c r="T3244" s="464"/>
      <c r="U3244" s="464"/>
      <c r="V3244" s="464"/>
    </row>
    <row r="3245" spans="1:22">
      <c r="A3245" s="531"/>
      <c r="B3245" s="532"/>
      <c r="C3245" s="350"/>
      <c r="D3245" s="350"/>
      <c r="E3245" s="533"/>
      <c r="F3245" s="533"/>
      <c r="G3245" s="533"/>
      <c r="H3245" s="533"/>
      <c r="I3245" s="533"/>
      <c r="J3245" s="533"/>
      <c r="K3245" s="533"/>
      <c r="L3245" s="533"/>
      <c r="M3245" s="533"/>
      <c r="N3245" s="532"/>
      <c r="O3245" s="350"/>
      <c r="P3245" s="464"/>
      <c r="Q3245" s="464"/>
      <c r="R3245" s="464"/>
      <c r="S3245" s="464"/>
      <c r="T3245" s="464"/>
      <c r="U3245" s="464"/>
      <c r="V3245" s="464"/>
    </row>
    <row r="3246" spans="1:22">
      <c r="A3246" s="531"/>
      <c r="B3246" s="532"/>
      <c r="C3246" s="350"/>
      <c r="D3246" s="350"/>
      <c r="E3246" s="533"/>
      <c r="F3246" s="533"/>
      <c r="G3246" s="533"/>
      <c r="H3246" s="533"/>
      <c r="I3246" s="533"/>
      <c r="J3246" s="533"/>
      <c r="K3246" s="533"/>
      <c r="L3246" s="533"/>
      <c r="M3246" s="533"/>
      <c r="N3246" s="532"/>
      <c r="O3246" s="350"/>
      <c r="P3246" s="464"/>
      <c r="Q3246" s="464"/>
      <c r="R3246" s="464"/>
      <c r="S3246" s="464"/>
      <c r="T3246" s="464"/>
      <c r="U3246" s="464"/>
      <c r="V3246" s="464"/>
    </row>
    <row r="3247" spans="1:22">
      <c r="A3247" s="531"/>
      <c r="B3247" s="532"/>
      <c r="C3247" s="350"/>
      <c r="D3247" s="350"/>
      <c r="E3247" s="533"/>
      <c r="F3247" s="533"/>
      <c r="G3247" s="533"/>
      <c r="H3247" s="533"/>
      <c r="I3247" s="533"/>
      <c r="J3247" s="533"/>
      <c r="K3247" s="533"/>
      <c r="L3247" s="533"/>
      <c r="M3247" s="533"/>
      <c r="N3247" s="532"/>
      <c r="O3247" s="350"/>
      <c r="P3247" s="464"/>
      <c r="Q3247" s="464"/>
      <c r="R3247" s="464"/>
      <c r="S3247" s="464"/>
      <c r="T3247" s="464"/>
      <c r="U3247" s="464"/>
      <c r="V3247" s="464"/>
    </row>
    <row r="3248" spans="1:22">
      <c r="A3248" s="531"/>
      <c r="B3248" s="532"/>
      <c r="C3248" s="350"/>
      <c r="D3248" s="350"/>
      <c r="E3248" s="533"/>
      <c r="F3248" s="533"/>
      <c r="G3248" s="533"/>
      <c r="H3248" s="533"/>
      <c r="I3248" s="533"/>
      <c r="J3248" s="533"/>
      <c r="K3248" s="533"/>
      <c r="L3248" s="533"/>
      <c r="M3248" s="533"/>
      <c r="N3248" s="532"/>
      <c r="O3248" s="350"/>
      <c r="P3248" s="464"/>
      <c r="Q3248" s="464"/>
      <c r="R3248" s="464"/>
      <c r="S3248" s="464"/>
      <c r="T3248" s="464"/>
      <c r="U3248" s="464"/>
      <c r="V3248" s="464"/>
    </row>
    <row r="3249" spans="1:22">
      <c r="A3249" s="531"/>
      <c r="B3249" s="532"/>
      <c r="C3249" s="350"/>
      <c r="D3249" s="350"/>
      <c r="E3249" s="533"/>
      <c r="F3249" s="533"/>
      <c r="G3249" s="533"/>
      <c r="H3249" s="533"/>
      <c r="I3249" s="533"/>
      <c r="J3249" s="533"/>
      <c r="K3249" s="533"/>
      <c r="L3249" s="533"/>
      <c r="M3249" s="533"/>
      <c r="N3249" s="532"/>
      <c r="O3249" s="350"/>
      <c r="P3249" s="464"/>
      <c r="Q3249" s="464"/>
      <c r="R3249" s="464"/>
      <c r="S3249" s="464"/>
      <c r="T3249" s="464"/>
      <c r="U3249" s="464"/>
      <c r="V3249" s="464"/>
    </row>
    <row r="3250" spans="1:22">
      <c r="A3250" s="531"/>
      <c r="B3250" s="532"/>
      <c r="C3250" s="350"/>
      <c r="D3250" s="350"/>
      <c r="E3250" s="533"/>
      <c r="F3250" s="533"/>
      <c r="G3250" s="533"/>
      <c r="H3250" s="533"/>
      <c r="I3250" s="533"/>
      <c r="J3250" s="533"/>
      <c r="K3250" s="533"/>
      <c r="L3250" s="533"/>
      <c r="M3250" s="533"/>
      <c r="N3250" s="532"/>
      <c r="O3250" s="350"/>
      <c r="P3250" s="464"/>
      <c r="Q3250" s="464"/>
      <c r="R3250" s="464"/>
      <c r="S3250" s="464"/>
      <c r="T3250" s="464"/>
      <c r="U3250" s="464"/>
      <c r="V3250" s="464"/>
    </row>
    <row r="3251" spans="1:22">
      <c r="A3251" s="531"/>
      <c r="B3251" s="532"/>
      <c r="C3251" s="350"/>
      <c r="D3251" s="350"/>
      <c r="E3251" s="533"/>
      <c r="F3251" s="533"/>
      <c r="G3251" s="533"/>
      <c r="H3251" s="533"/>
      <c r="I3251" s="533"/>
      <c r="J3251" s="533"/>
      <c r="K3251" s="533"/>
      <c r="L3251" s="533"/>
      <c r="M3251" s="533"/>
      <c r="N3251" s="532"/>
      <c r="O3251" s="350"/>
      <c r="P3251" s="464"/>
      <c r="Q3251" s="464"/>
      <c r="R3251" s="464"/>
      <c r="S3251" s="464"/>
      <c r="T3251" s="464"/>
      <c r="U3251" s="464"/>
      <c r="V3251" s="464"/>
    </row>
    <row r="3252" spans="1:22">
      <c r="A3252" s="531"/>
      <c r="B3252" s="532"/>
      <c r="C3252" s="350"/>
      <c r="D3252" s="350"/>
      <c r="E3252" s="533"/>
      <c r="F3252" s="533"/>
      <c r="G3252" s="533"/>
      <c r="H3252" s="533"/>
      <c r="I3252" s="533"/>
      <c r="J3252" s="533"/>
      <c r="K3252" s="533"/>
      <c r="L3252" s="533"/>
      <c r="M3252" s="533"/>
      <c r="N3252" s="532"/>
      <c r="O3252" s="350"/>
      <c r="P3252" s="464"/>
      <c r="Q3252" s="464"/>
      <c r="R3252" s="464"/>
      <c r="S3252" s="464"/>
      <c r="T3252" s="464"/>
      <c r="U3252" s="464"/>
      <c r="V3252" s="464"/>
    </row>
    <row r="3253" spans="1:22">
      <c r="A3253" s="531"/>
      <c r="B3253" s="532"/>
      <c r="C3253" s="350"/>
      <c r="D3253" s="350"/>
      <c r="E3253" s="533"/>
      <c r="F3253" s="533"/>
      <c r="G3253" s="533"/>
      <c r="H3253" s="533"/>
      <c r="I3253" s="533"/>
      <c r="J3253" s="533"/>
      <c r="K3253" s="533"/>
      <c r="L3253" s="533"/>
      <c r="M3253" s="533"/>
      <c r="N3253" s="532"/>
      <c r="O3253" s="350"/>
      <c r="P3253" s="464"/>
      <c r="Q3253" s="464"/>
      <c r="R3253" s="464"/>
      <c r="S3253" s="464"/>
      <c r="T3253" s="464"/>
      <c r="U3253" s="464"/>
      <c r="V3253" s="464"/>
    </row>
    <row r="3254" spans="1:22">
      <c r="A3254" s="531"/>
      <c r="B3254" s="532"/>
      <c r="C3254" s="350"/>
      <c r="D3254" s="350"/>
      <c r="E3254" s="533"/>
      <c r="F3254" s="533"/>
      <c r="G3254" s="533"/>
      <c r="H3254" s="533"/>
      <c r="I3254" s="533"/>
      <c r="J3254" s="533"/>
      <c r="K3254" s="533"/>
      <c r="L3254" s="533"/>
      <c r="M3254" s="533"/>
      <c r="N3254" s="532"/>
      <c r="O3254" s="350"/>
      <c r="P3254" s="464"/>
      <c r="Q3254" s="464"/>
      <c r="R3254" s="464"/>
      <c r="S3254" s="464"/>
      <c r="T3254" s="464"/>
      <c r="U3254" s="464"/>
      <c r="V3254" s="464"/>
    </row>
    <row r="3255" spans="1:22">
      <c r="A3255" s="531"/>
      <c r="B3255" s="532"/>
      <c r="C3255" s="350"/>
      <c r="D3255" s="350"/>
      <c r="E3255" s="533"/>
      <c r="F3255" s="533"/>
      <c r="G3255" s="533"/>
      <c r="H3255" s="533"/>
      <c r="I3255" s="533"/>
      <c r="J3255" s="533"/>
      <c r="K3255" s="533"/>
      <c r="L3255" s="533"/>
      <c r="M3255" s="533"/>
      <c r="N3255" s="532"/>
      <c r="O3255" s="350"/>
      <c r="P3255" s="464"/>
      <c r="Q3255" s="464"/>
      <c r="R3255" s="464"/>
      <c r="S3255" s="464"/>
      <c r="T3255" s="464"/>
      <c r="U3255" s="464"/>
      <c r="V3255" s="464"/>
    </row>
    <row r="3256" spans="1:22">
      <c r="A3256" s="531"/>
      <c r="B3256" s="532"/>
      <c r="C3256" s="350"/>
      <c r="D3256" s="350"/>
      <c r="E3256" s="533"/>
      <c r="F3256" s="533"/>
      <c r="G3256" s="533"/>
      <c r="H3256" s="533"/>
      <c r="I3256" s="533"/>
      <c r="J3256" s="533"/>
      <c r="K3256" s="533"/>
      <c r="L3256" s="533"/>
      <c r="M3256" s="533"/>
      <c r="N3256" s="532"/>
      <c r="O3256" s="350"/>
      <c r="P3256" s="464"/>
      <c r="Q3256" s="464"/>
      <c r="R3256" s="464"/>
      <c r="S3256" s="464"/>
      <c r="T3256" s="464"/>
      <c r="U3256" s="464"/>
      <c r="V3256" s="464"/>
    </row>
    <row r="3257" spans="1:22">
      <c r="A3257" s="531"/>
      <c r="B3257" s="532"/>
      <c r="C3257" s="350"/>
      <c r="D3257" s="350"/>
      <c r="E3257" s="533"/>
      <c r="F3257" s="533"/>
      <c r="G3257" s="533"/>
      <c r="H3257" s="533"/>
      <c r="I3257" s="533"/>
      <c r="J3257" s="533"/>
      <c r="K3257" s="533"/>
      <c r="L3257" s="533"/>
      <c r="M3257" s="533"/>
      <c r="N3257" s="532"/>
      <c r="O3257" s="350"/>
      <c r="P3257" s="464"/>
      <c r="Q3257" s="464"/>
      <c r="R3257" s="464"/>
      <c r="S3257" s="464"/>
      <c r="T3257" s="464"/>
      <c r="U3257" s="464"/>
      <c r="V3257" s="464"/>
    </row>
    <row r="3258" spans="1:22">
      <c r="A3258" s="531"/>
      <c r="B3258" s="532"/>
      <c r="C3258" s="350"/>
      <c r="D3258" s="350"/>
      <c r="E3258" s="533"/>
      <c r="F3258" s="533"/>
      <c r="G3258" s="533"/>
      <c r="H3258" s="533"/>
      <c r="I3258" s="533"/>
      <c r="J3258" s="533"/>
      <c r="K3258" s="533"/>
      <c r="L3258" s="533"/>
      <c r="M3258" s="533"/>
      <c r="N3258" s="532"/>
      <c r="O3258" s="350"/>
      <c r="P3258" s="464"/>
      <c r="Q3258" s="464"/>
      <c r="R3258" s="464"/>
      <c r="S3258" s="464"/>
      <c r="T3258" s="464"/>
      <c r="U3258" s="464"/>
      <c r="V3258" s="464"/>
    </row>
    <row r="3259" spans="1:22">
      <c r="A3259" s="531"/>
      <c r="B3259" s="532"/>
      <c r="C3259" s="350"/>
      <c r="D3259" s="350"/>
      <c r="E3259" s="533"/>
      <c r="F3259" s="533"/>
      <c r="G3259" s="533"/>
      <c r="H3259" s="533"/>
      <c r="I3259" s="533"/>
      <c r="J3259" s="533"/>
      <c r="K3259" s="533"/>
      <c r="L3259" s="533"/>
      <c r="M3259" s="533"/>
      <c r="N3259" s="532"/>
      <c r="O3259" s="350"/>
      <c r="P3259" s="464"/>
      <c r="Q3259" s="464"/>
      <c r="R3259" s="464"/>
      <c r="S3259" s="464"/>
      <c r="T3259" s="464"/>
      <c r="U3259" s="464"/>
      <c r="V3259" s="464"/>
    </row>
    <row r="3260" spans="1:22">
      <c r="A3260" s="531"/>
      <c r="B3260" s="532"/>
      <c r="C3260" s="350"/>
      <c r="D3260" s="350"/>
      <c r="E3260" s="533"/>
      <c r="F3260" s="533"/>
      <c r="G3260" s="533"/>
      <c r="H3260" s="533"/>
      <c r="I3260" s="533"/>
      <c r="J3260" s="533"/>
      <c r="K3260" s="533"/>
      <c r="L3260" s="533"/>
      <c r="M3260" s="533"/>
      <c r="N3260" s="532"/>
      <c r="O3260" s="350"/>
      <c r="P3260" s="464"/>
      <c r="Q3260" s="464"/>
      <c r="R3260" s="464"/>
      <c r="S3260" s="464"/>
      <c r="T3260" s="464"/>
      <c r="U3260" s="464"/>
      <c r="V3260" s="464"/>
    </row>
    <row r="3261" spans="1:22">
      <c r="A3261" s="531"/>
      <c r="B3261" s="532"/>
      <c r="C3261" s="350"/>
      <c r="D3261" s="350"/>
      <c r="E3261" s="533"/>
      <c r="F3261" s="533"/>
      <c r="G3261" s="533"/>
      <c r="H3261" s="533"/>
      <c r="I3261" s="533"/>
      <c r="J3261" s="533"/>
      <c r="K3261" s="533"/>
      <c r="L3261" s="533"/>
      <c r="M3261" s="533"/>
      <c r="N3261" s="532"/>
      <c r="O3261" s="350"/>
      <c r="P3261" s="464"/>
      <c r="Q3261" s="464"/>
      <c r="R3261" s="464"/>
      <c r="S3261" s="464"/>
      <c r="T3261" s="464"/>
      <c r="U3261" s="464"/>
      <c r="V3261" s="464"/>
    </row>
    <row r="3262" spans="1:22">
      <c r="A3262" s="531"/>
      <c r="B3262" s="532"/>
      <c r="C3262" s="350"/>
      <c r="D3262" s="350"/>
      <c r="E3262" s="533"/>
      <c r="F3262" s="533"/>
      <c r="G3262" s="533"/>
      <c r="H3262" s="533"/>
      <c r="I3262" s="533"/>
      <c r="J3262" s="533"/>
      <c r="K3262" s="533"/>
      <c r="L3262" s="533"/>
      <c r="M3262" s="533"/>
      <c r="N3262" s="532"/>
      <c r="O3262" s="350"/>
      <c r="P3262" s="464"/>
      <c r="Q3262" s="464"/>
      <c r="R3262" s="464"/>
      <c r="S3262" s="464"/>
      <c r="T3262" s="464"/>
      <c r="U3262" s="464"/>
      <c r="V3262" s="464"/>
    </row>
    <row r="3263" spans="1:22">
      <c r="A3263" s="531"/>
      <c r="B3263" s="532"/>
      <c r="C3263" s="350"/>
      <c r="D3263" s="350"/>
      <c r="E3263" s="533"/>
      <c r="F3263" s="533"/>
      <c r="G3263" s="533"/>
      <c r="H3263" s="533"/>
      <c r="I3263" s="533"/>
      <c r="J3263" s="533"/>
      <c r="K3263" s="533"/>
      <c r="L3263" s="533"/>
      <c r="M3263" s="533"/>
      <c r="N3263" s="532"/>
      <c r="O3263" s="350"/>
      <c r="P3263" s="464"/>
      <c r="Q3263" s="464"/>
      <c r="R3263" s="464"/>
      <c r="S3263" s="464"/>
      <c r="T3263" s="464"/>
      <c r="U3263" s="464"/>
      <c r="V3263" s="464"/>
    </row>
    <row r="3264" spans="1:22">
      <c r="A3264" s="531"/>
      <c r="B3264" s="532"/>
      <c r="C3264" s="350"/>
      <c r="D3264" s="350"/>
      <c r="E3264" s="533"/>
      <c r="F3264" s="533"/>
      <c r="G3264" s="533"/>
      <c r="H3264" s="533"/>
      <c r="I3264" s="533"/>
      <c r="J3264" s="533"/>
      <c r="K3264" s="533"/>
      <c r="L3264" s="533"/>
      <c r="M3264" s="533"/>
      <c r="N3264" s="532"/>
      <c r="O3264" s="350"/>
      <c r="P3264" s="464"/>
      <c r="Q3264" s="464"/>
      <c r="R3264" s="464"/>
      <c r="S3264" s="464"/>
      <c r="T3264" s="464"/>
      <c r="U3264" s="464"/>
      <c r="V3264" s="464"/>
    </row>
    <row r="3265" spans="1:22">
      <c r="A3265" s="531"/>
      <c r="B3265" s="532"/>
      <c r="C3265" s="350"/>
      <c r="D3265" s="350"/>
      <c r="E3265" s="533"/>
      <c r="F3265" s="533"/>
      <c r="G3265" s="533"/>
      <c r="H3265" s="533"/>
      <c r="I3265" s="533"/>
      <c r="J3265" s="533"/>
      <c r="K3265" s="533"/>
      <c r="L3265" s="533"/>
      <c r="M3265" s="533"/>
      <c r="N3265" s="532"/>
      <c r="O3265" s="350"/>
      <c r="P3265" s="464"/>
      <c r="Q3265" s="464"/>
      <c r="R3265" s="464"/>
      <c r="S3265" s="464"/>
      <c r="T3265" s="464"/>
      <c r="U3265" s="464"/>
      <c r="V3265" s="464"/>
    </row>
    <row r="3266" spans="1:22">
      <c r="A3266" s="531"/>
      <c r="B3266" s="532"/>
      <c r="C3266" s="350"/>
      <c r="D3266" s="350"/>
      <c r="E3266" s="533"/>
      <c r="F3266" s="533"/>
      <c r="G3266" s="533"/>
      <c r="H3266" s="533"/>
      <c r="I3266" s="533"/>
      <c r="J3266" s="533"/>
      <c r="K3266" s="533"/>
      <c r="L3266" s="533"/>
      <c r="M3266" s="533"/>
      <c r="N3266" s="532"/>
      <c r="O3266" s="350"/>
      <c r="P3266" s="464"/>
      <c r="Q3266" s="464"/>
      <c r="R3266" s="464"/>
      <c r="S3266" s="464"/>
      <c r="T3266" s="464"/>
      <c r="U3266" s="464"/>
      <c r="V3266" s="464"/>
    </row>
    <row r="3267" spans="1:22">
      <c r="A3267" s="531"/>
      <c r="B3267" s="532"/>
      <c r="C3267" s="350"/>
      <c r="D3267" s="350"/>
      <c r="E3267" s="533"/>
      <c r="F3267" s="533"/>
      <c r="G3267" s="533"/>
      <c r="H3267" s="533"/>
      <c r="I3267" s="533"/>
      <c r="J3267" s="533"/>
      <c r="K3267" s="533"/>
      <c r="L3267" s="533"/>
      <c r="M3267" s="533"/>
      <c r="N3267" s="532"/>
      <c r="O3267" s="350"/>
      <c r="P3267" s="464"/>
      <c r="Q3267" s="464"/>
      <c r="R3267" s="464"/>
      <c r="S3267" s="464"/>
      <c r="T3267" s="464"/>
      <c r="U3267" s="464"/>
      <c r="V3267" s="464"/>
    </row>
    <row r="3268" spans="1:22">
      <c r="A3268" s="531"/>
      <c r="B3268" s="532"/>
      <c r="C3268" s="350"/>
      <c r="D3268" s="350"/>
      <c r="E3268" s="533"/>
      <c r="F3268" s="533"/>
      <c r="G3268" s="533"/>
      <c r="H3268" s="533"/>
      <c r="I3268" s="533"/>
      <c r="J3268" s="533"/>
      <c r="K3268" s="533"/>
      <c r="L3268" s="533"/>
      <c r="M3268" s="533"/>
      <c r="N3268" s="532"/>
      <c r="O3268" s="350"/>
      <c r="P3268" s="464"/>
      <c r="Q3268" s="464"/>
      <c r="R3268" s="464"/>
      <c r="S3268" s="464"/>
      <c r="T3268" s="464"/>
      <c r="U3268" s="464"/>
      <c r="V3268" s="464"/>
    </row>
    <row r="3269" spans="1:22">
      <c r="A3269" s="531"/>
      <c r="B3269" s="532"/>
      <c r="C3269" s="350"/>
      <c r="D3269" s="350"/>
      <c r="E3269" s="533"/>
      <c r="F3269" s="533"/>
      <c r="G3269" s="533"/>
      <c r="H3269" s="533"/>
      <c r="I3269" s="533"/>
      <c r="J3269" s="533"/>
      <c r="K3269" s="533"/>
      <c r="L3269" s="533"/>
      <c r="M3269" s="533"/>
      <c r="N3269" s="532"/>
      <c r="O3269" s="350"/>
      <c r="P3269" s="464"/>
      <c r="Q3269" s="464"/>
      <c r="R3269" s="464"/>
      <c r="S3269" s="464"/>
      <c r="T3269" s="464"/>
      <c r="U3269" s="464"/>
      <c r="V3269" s="464"/>
    </row>
    <row r="3270" spans="1:22">
      <c r="A3270" s="531"/>
      <c r="B3270" s="532"/>
      <c r="C3270" s="350"/>
      <c r="D3270" s="350"/>
      <c r="E3270" s="533"/>
      <c r="F3270" s="533"/>
      <c r="G3270" s="533"/>
      <c r="H3270" s="533"/>
      <c r="I3270" s="533"/>
      <c r="J3270" s="533"/>
      <c r="K3270" s="533"/>
      <c r="L3270" s="533"/>
      <c r="M3270" s="533"/>
      <c r="N3270" s="532"/>
      <c r="O3270" s="350"/>
      <c r="P3270" s="464"/>
      <c r="Q3270" s="464"/>
      <c r="R3270" s="464"/>
      <c r="S3270" s="464"/>
      <c r="T3270" s="464"/>
      <c r="U3270" s="464"/>
      <c r="V3270" s="464"/>
    </row>
    <row r="3271" spans="1:22">
      <c r="A3271" s="531"/>
      <c r="B3271" s="532"/>
      <c r="C3271" s="350"/>
      <c r="D3271" s="350"/>
      <c r="E3271" s="533"/>
      <c r="F3271" s="533"/>
      <c r="G3271" s="533"/>
      <c r="H3271" s="533"/>
      <c r="I3271" s="533"/>
      <c r="J3271" s="533"/>
      <c r="K3271" s="533"/>
      <c r="L3271" s="533"/>
      <c r="M3271" s="533"/>
      <c r="N3271" s="532"/>
      <c r="O3271" s="350"/>
      <c r="P3271" s="464"/>
      <c r="Q3271" s="464"/>
      <c r="R3271" s="464"/>
      <c r="S3271" s="464"/>
      <c r="T3271" s="464"/>
      <c r="U3271" s="464"/>
      <c r="V3271" s="464"/>
    </row>
    <row r="3272" spans="1:22">
      <c r="A3272" s="531"/>
      <c r="B3272" s="532"/>
      <c r="C3272" s="350"/>
      <c r="D3272" s="350"/>
      <c r="E3272" s="533"/>
      <c r="F3272" s="533"/>
      <c r="G3272" s="533"/>
      <c r="H3272" s="533"/>
      <c r="I3272" s="533"/>
      <c r="J3272" s="533"/>
      <c r="K3272" s="533"/>
      <c r="L3272" s="533"/>
      <c r="M3272" s="533"/>
      <c r="N3272" s="532"/>
      <c r="O3272" s="350"/>
      <c r="P3272" s="464"/>
      <c r="Q3272" s="464"/>
      <c r="R3272" s="464"/>
      <c r="S3272" s="464"/>
      <c r="T3272" s="464"/>
      <c r="U3272" s="464"/>
      <c r="V3272" s="464"/>
    </row>
    <row r="3273" spans="1:22">
      <c r="A3273" s="531"/>
      <c r="B3273" s="532"/>
      <c r="C3273" s="350"/>
      <c r="D3273" s="350"/>
      <c r="E3273" s="533"/>
      <c r="F3273" s="533"/>
      <c r="G3273" s="533"/>
      <c r="H3273" s="533"/>
      <c r="I3273" s="533"/>
      <c r="J3273" s="533"/>
      <c r="K3273" s="533"/>
      <c r="L3273" s="533"/>
      <c r="M3273" s="533"/>
      <c r="N3273" s="532"/>
      <c r="O3273" s="350"/>
      <c r="P3273" s="464"/>
      <c r="Q3273" s="464"/>
      <c r="R3273" s="464"/>
      <c r="S3273" s="464"/>
      <c r="T3273" s="464"/>
      <c r="U3273" s="464"/>
      <c r="V3273" s="464"/>
    </row>
    <row r="3274" spans="1:22">
      <c r="A3274" s="531"/>
      <c r="B3274" s="532"/>
      <c r="C3274" s="350"/>
      <c r="D3274" s="350"/>
      <c r="E3274" s="533"/>
      <c r="F3274" s="533"/>
      <c r="G3274" s="533"/>
      <c r="H3274" s="533"/>
      <c r="I3274" s="533"/>
      <c r="J3274" s="533"/>
      <c r="K3274" s="533"/>
      <c r="L3274" s="533"/>
      <c r="M3274" s="533"/>
      <c r="N3274" s="532"/>
      <c r="O3274" s="350"/>
      <c r="P3274" s="464"/>
      <c r="Q3274" s="464"/>
      <c r="R3274" s="464"/>
      <c r="S3274" s="464"/>
      <c r="T3274" s="464"/>
      <c r="U3274" s="464"/>
      <c r="V3274" s="464"/>
    </row>
    <row r="3275" spans="1:22">
      <c r="A3275" s="531"/>
      <c r="B3275" s="532"/>
      <c r="C3275" s="350"/>
      <c r="D3275" s="350"/>
      <c r="E3275" s="533"/>
      <c r="F3275" s="533"/>
      <c r="G3275" s="533"/>
      <c r="H3275" s="533"/>
      <c r="I3275" s="533"/>
      <c r="J3275" s="533"/>
      <c r="K3275" s="533"/>
      <c r="L3275" s="533"/>
      <c r="M3275" s="533"/>
      <c r="N3275" s="532"/>
      <c r="O3275" s="350"/>
      <c r="P3275" s="464"/>
      <c r="Q3275" s="464"/>
      <c r="R3275" s="464"/>
      <c r="S3275" s="464"/>
      <c r="T3275" s="464"/>
      <c r="U3275" s="464"/>
      <c r="V3275" s="464"/>
    </row>
    <row r="3276" spans="1:22">
      <c r="A3276" s="531"/>
      <c r="B3276" s="532"/>
      <c r="C3276" s="350"/>
      <c r="D3276" s="350"/>
      <c r="E3276" s="533"/>
      <c r="F3276" s="533"/>
      <c r="G3276" s="533"/>
      <c r="H3276" s="533"/>
      <c r="I3276" s="533"/>
      <c r="J3276" s="533"/>
      <c r="K3276" s="533"/>
      <c r="L3276" s="533"/>
      <c r="M3276" s="533"/>
      <c r="N3276" s="532"/>
      <c r="O3276" s="350"/>
      <c r="P3276" s="464"/>
      <c r="Q3276" s="464"/>
      <c r="R3276" s="464"/>
      <c r="S3276" s="464"/>
      <c r="T3276" s="464"/>
      <c r="U3276" s="464"/>
      <c r="V3276" s="464"/>
    </row>
    <row r="3277" spans="1:22">
      <c r="A3277" s="531"/>
      <c r="B3277" s="532"/>
      <c r="C3277" s="350"/>
      <c r="D3277" s="350"/>
      <c r="E3277" s="533"/>
      <c r="F3277" s="533"/>
      <c r="G3277" s="533"/>
      <c r="H3277" s="533"/>
      <c r="I3277" s="533"/>
      <c r="J3277" s="533"/>
      <c r="K3277" s="533"/>
      <c r="L3277" s="533"/>
      <c r="M3277" s="533"/>
      <c r="N3277" s="532"/>
      <c r="O3277" s="350"/>
      <c r="P3277" s="464"/>
      <c r="Q3277" s="464"/>
      <c r="R3277" s="464"/>
      <c r="S3277" s="464"/>
      <c r="T3277" s="464"/>
      <c r="U3277" s="464"/>
      <c r="V3277" s="464"/>
    </row>
    <row r="3278" spans="1:22">
      <c r="A3278" s="531"/>
      <c r="B3278" s="532"/>
      <c r="C3278" s="350"/>
      <c r="D3278" s="350"/>
      <c r="E3278" s="533"/>
      <c r="F3278" s="533"/>
      <c r="G3278" s="533"/>
      <c r="H3278" s="533"/>
      <c r="I3278" s="533"/>
      <c r="J3278" s="533"/>
      <c r="K3278" s="533"/>
      <c r="L3278" s="533"/>
      <c r="M3278" s="533"/>
      <c r="N3278" s="532"/>
      <c r="O3278" s="350"/>
      <c r="P3278" s="464"/>
      <c r="Q3278" s="464"/>
      <c r="R3278" s="464"/>
      <c r="S3278" s="464"/>
      <c r="T3278" s="464"/>
      <c r="U3278" s="464"/>
      <c r="V3278" s="464"/>
    </row>
    <row r="3279" spans="1:22">
      <c r="A3279" s="531"/>
      <c r="B3279" s="532"/>
      <c r="C3279" s="350"/>
      <c r="D3279" s="350"/>
      <c r="E3279" s="533"/>
      <c r="F3279" s="533"/>
      <c r="G3279" s="533"/>
      <c r="H3279" s="533"/>
      <c r="I3279" s="533"/>
      <c r="J3279" s="533"/>
      <c r="K3279" s="533"/>
      <c r="L3279" s="533"/>
      <c r="M3279" s="533"/>
      <c r="N3279" s="532"/>
      <c r="O3279" s="350"/>
      <c r="P3279" s="464"/>
      <c r="Q3279" s="464"/>
      <c r="R3279" s="464"/>
      <c r="S3279" s="464"/>
      <c r="T3279" s="464"/>
      <c r="U3279" s="464"/>
      <c r="V3279" s="464"/>
    </row>
    <row r="3280" spans="1:22">
      <c r="A3280" s="531"/>
      <c r="B3280" s="532"/>
      <c r="C3280" s="350"/>
      <c r="D3280" s="350"/>
      <c r="E3280" s="533"/>
      <c r="F3280" s="533"/>
      <c r="G3280" s="533"/>
      <c r="H3280" s="533"/>
      <c r="I3280" s="533"/>
      <c r="J3280" s="533"/>
      <c r="K3280" s="533"/>
      <c r="L3280" s="533"/>
      <c r="M3280" s="533"/>
      <c r="N3280" s="532"/>
      <c r="O3280" s="350"/>
      <c r="P3280" s="464"/>
      <c r="Q3280" s="464"/>
      <c r="R3280" s="464"/>
      <c r="S3280" s="464"/>
      <c r="T3280" s="464"/>
      <c r="U3280" s="464"/>
      <c r="V3280" s="464"/>
    </row>
    <row r="3281" spans="1:22">
      <c r="A3281" s="531"/>
      <c r="B3281" s="532"/>
      <c r="C3281" s="350"/>
      <c r="D3281" s="350"/>
      <c r="E3281" s="533"/>
      <c r="F3281" s="533"/>
      <c r="G3281" s="533"/>
      <c r="H3281" s="533"/>
      <c r="I3281" s="533"/>
      <c r="J3281" s="533"/>
      <c r="K3281" s="533"/>
      <c r="L3281" s="533"/>
      <c r="M3281" s="533"/>
      <c r="N3281" s="532"/>
      <c r="O3281" s="350"/>
      <c r="P3281" s="464"/>
      <c r="Q3281" s="464"/>
      <c r="R3281" s="464"/>
      <c r="S3281" s="464"/>
      <c r="T3281" s="464"/>
      <c r="U3281" s="464"/>
      <c r="V3281" s="464"/>
    </row>
    <row r="3282" spans="1:22">
      <c r="A3282" s="531"/>
      <c r="B3282" s="532"/>
      <c r="C3282" s="350"/>
      <c r="D3282" s="350"/>
      <c r="E3282" s="533"/>
      <c r="F3282" s="533"/>
      <c r="G3282" s="533"/>
      <c r="H3282" s="533"/>
      <c r="I3282" s="533"/>
      <c r="J3282" s="533"/>
      <c r="K3282" s="533"/>
      <c r="L3282" s="533"/>
      <c r="M3282" s="533"/>
      <c r="N3282" s="532"/>
      <c r="O3282" s="350"/>
      <c r="P3282" s="464"/>
      <c r="Q3282" s="464"/>
      <c r="R3282" s="464"/>
      <c r="S3282" s="464"/>
      <c r="T3282" s="464"/>
      <c r="U3282" s="464"/>
      <c r="V3282" s="464"/>
    </row>
    <row r="3283" spans="1:22">
      <c r="A3283" s="531"/>
      <c r="B3283" s="532"/>
      <c r="C3283" s="350"/>
      <c r="D3283" s="350"/>
      <c r="E3283" s="533"/>
      <c r="F3283" s="533"/>
      <c r="G3283" s="533"/>
      <c r="H3283" s="533"/>
      <c r="I3283" s="533"/>
      <c r="J3283" s="533"/>
      <c r="K3283" s="533"/>
      <c r="L3283" s="533"/>
      <c r="M3283" s="533"/>
      <c r="N3283" s="532"/>
      <c r="O3283" s="350"/>
      <c r="P3283" s="464"/>
      <c r="Q3283" s="464"/>
      <c r="R3283" s="464"/>
      <c r="S3283" s="464"/>
      <c r="T3283" s="464"/>
      <c r="U3283" s="464"/>
      <c r="V3283" s="464"/>
    </row>
    <row r="3284" spans="1:22">
      <c r="A3284" s="531"/>
      <c r="B3284" s="532"/>
      <c r="C3284" s="350"/>
      <c r="D3284" s="350"/>
      <c r="E3284" s="533"/>
      <c r="F3284" s="533"/>
      <c r="G3284" s="533"/>
      <c r="H3284" s="533"/>
      <c r="I3284" s="533"/>
      <c r="J3284" s="533"/>
      <c r="K3284" s="533"/>
      <c r="L3284" s="533"/>
      <c r="M3284" s="533"/>
      <c r="N3284" s="532"/>
      <c r="O3284" s="350"/>
      <c r="P3284" s="464"/>
      <c r="Q3284" s="464"/>
      <c r="R3284" s="464"/>
      <c r="S3284" s="464"/>
      <c r="T3284" s="464"/>
      <c r="U3284" s="464"/>
      <c r="V3284" s="464"/>
    </row>
    <row r="3285" spans="1:22">
      <c r="A3285" s="531"/>
      <c r="B3285" s="532"/>
      <c r="C3285" s="350"/>
      <c r="D3285" s="350"/>
      <c r="E3285" s="533"/>
      <c r="F3285" s="533"/>
      <c r="G3285" s="533"/>
      <c r="H3285" s="533"/>
      <c r="I3285" s="533"/>
      <c r="J3285" s="533"/>
      <c r="K3285" s="533"/>
      <c r="L3285" s="533"/>
      <c r="M3285" s="533"/>
      <c r="N3285" s="532"/>
      <c r="O3285" s="350"/>
      <c r="P3285" s="464"/>
      <c r="Q3285" s="464"/>
      <c r="R3285" s="464"/>
      <c r="S3285" s="464"/>
      <c r="T3285" s="464"/>
      <c r="U3285" s="464"/>
      <c r="V3285" s="464"/>
    </row>
    <row r="3286" spans="1:22">
      <c r="A3286" s="531"/>
      <c r="B3286" s="532"/>
      <c r="C3286" s="350"/>
      <c r="D3286" s="350"/>
      <c r="E3286" s="533"/>
      <c r="F3286" s="533"/>
      <c r="G3286" s="533"/>
      <c r="H3286" s="533"/>
      <c r="I3286" s="533"/>
      <c r="J3286" s="533"/>
      <c r="K3286" s="533"/>
      <c r="L3286" s="533"/>
      <c r="M3286" s="533"/>
      <c r="N3286" s="532"/>
      <c r="O3286" s="350"/>
      <c r="P3286" s="464"/>
      <c r="Q3286" s="464"/>
      <c r="R3286" s="464"/>
      <c r="S3286" s="464"/>
      <c r="T3286" s="464"/>
      <c r="U3286" s="464"/>
      <c r="V3286" s="464"/>
    </row>
    <row r="3287" spans="1:22">
      <c r="A3287" s="531"/>
      <c r="B3287" s="532"/>
      <c r="C3287" s="350"/>
      <c r="D3287" s="350"/>
      <c r="E3287" s="533"/>
      <c r="F3287" s="533"/>
      <c r="G3287" s="533"/>
      <c r="H3287" s="533"/>
      <c r="I3287" s="533"/>
      <c r="J3287" s="533"/>
      <c r="K3287" s="533"/>
      <c r="L3287" s="533"/>
      <c r="M3287" s="533"/>
      <c r="N3287" s="532"/>
      <c r="O3287" s="350"/>
      <c r="P3287" s="464"/>
      <c r="Q3287" s="464"/>
      <c r="R3287" s="464"/>
      <c r="S3287" s="464"/>
      <c r="T3287" s="464"/>
      <c r="U3287" s="464"/>
      <c r="V3287" s="464"/>
    </row>
    <row r="3288" spans="1:22">
      <c r="A3288" s="531"/>
      <c r="B3288" s="532"/>
      <c r="C3288" s="350"/>
      <c r="D3288" s="350"/>
      <c r="E3288" s="533"/>
      <c r="F3288" s="533"/>
      <c r="G3288" s="533"/>
      <c r="H3288" s="533"/>
      <c r="I3288" s="533"/>
      <c r="J3288" s="533"/>
      <c r="K3288" s="533"/>
      <c r="L3288" s="533"/>
      <c r="M3288" s="533"/>
      <c r="N3288" s="532"/>
      <c r="O3288" s="350"/>
      <c r="P3288" s="464"/>
      <c r="Q3288" s="464"/>
      <c r="R3288" s="464"/>
      <c r="S3288" s="464"/>
      <c r="T3288" s="464"/>
      <c r="U3288" s="464"/>
      <c r="V3288" s="464"/>
    </row>
    <row r="3289" spans="1:22">
      <c r="A3289" s="531"/>
      <c r="B3289" s="532"/>
      <c r="C3289" s="350"/>
      <c r="D3289" s="350"/>
      <c r="E3289" s="533"/>
      <c r="F3289" s="533"/>
      <c r="G3289" s="533"/>
      <c r="H3289" s="533"/>
      <c r="I3289" s="533"/>
      <c r="J3289" s="533"/>
      <c r="K3289" s="533"/>
      <c r="L3289" s="533"/>
      <c r="M3289" s="533"/>
      <c r="N3289" s="532"/>
      <c r="O3289" s="350"/>
      <c r="P3289" s="464"/>
      <c r="Q3289" s="464"/>
      <c r="R3289" s="464"/>
      <c r="S3289" s="464"/>
      <c r="T3289" s="464"/>
      <c r="U3289" s="464"/>
      <c r="V3289" s="464"/>
    </row>
    <row r="3290" spans="1:22">
      <c r="A3290" s="531"/>
      <c r="B3290" s="532"/>
      <c r="C3290" s="350"/>
      <c r="D3290" s="350"/>
      <c r="E3290" s="533"/>
      <c r="F3290" s="533"/>
      <c r="G3290" s="533"/>
      <c r="H3290" s="533"/>
      <c r="I3290" s="533"/>
      <c r="J3290" s="533"/>
      <c r="K3290" s="533"/>
      <c r="L3290" s="533"/>
      <c r="M3290" s="533"/>
      <c r="N3290" s="532"/>
      <c r="O3290" s="350"/>
      <c r="P3290" s="464"/>
      <c r="Q3290" s="464"/>
      <c r="R3290" s="464"/>
      <c r="S3290" s="464"/>
      <c r="T3290" s="464"/>
      <c r="U3290" s="464"/>
      <c r="V3290" s="464"/>
    </row>
    <row r="3291" spans="1:22">
      <c r="A3291" s="531"/>
      <c r="B3291" s="532"/>
      <c r="C3291" s="350"/>
      <c r="D3291" s="350"/>
      <c r="E3291" s="533"/>
      <c r="F3291" s="533"/>
      <c r="G3291" s="533"/>
      <c r="H3291" s="533"/>
      <c r="I3291" s="533"/>
      <c r="J3291" s="533"/>
      <c r="K3291" s="533"/>
      <c r="L3291" s="533"/>
      <c r="M3291" s="533"/>
      <c r="N3291" s="532"/>
      <c r="O3291" s="350"/>
      <c r="P3291" s="464"/>
      <c r="Q3291" s="464"/>
      <c r="R3291" s="464"/>
      <c r="S3291" s="464"/>
      <c r="T3291" s="464"/>
      <c r="U3291" s="464"/>
      <c r="V3291" s="464"/>
    </row>
    <row r="3292" spans="1:22">
      <c r="A3292" s="531"/>
      <c r="B3292" s="532"/>
      <c r="C3292" s="350"/>
      <c r="D3292" s="350"/>
      <c r="E3292" s="533"/>
      <c r="F3292" s="533"/>
      <c r="G3292" s="533"/>
      <c r="H3292" s="533"/>
      <c r="I3292" s="533"/>
      <c r="J3292" s="533"/>
      <c r="K3292" s="533"/>
      <c r="L3292" s="533"/>
      <c r="M3292" s="533"/>
      <c r="N3292" s="532"/>
      <c r="O3292" s="350"/>
      <c r="P3292" s="464"/>
      <c r="Q3292" s="464"/>
      <c r="R3292" s="464"/>
      <c r="S3292" s="464"/>
      <c r="T3292" s="464"/>
      <c r="U3292" s="464"/>
      <c r="V3292" s="464"/>
    </row>
    <row r="3293" spans="1:22">
      <c r="A3293" s="531"/>
      <c r="B3293" s="532"/>
      <c r="C3293" s="350"/>
      <c r="D3293" s="350"/>
      <c r="E3293" s="533"/>
      <c r="F3293" s="533"/>
      <c r="G3293" s="533"/>
      <c r="H3293" s="533"/>
      <c r="I3293" s="533"/>
      <c r="J3293" s="533"/>
      <c r="K3293" s="533"/>
      <c r="L3293" s="533"/>
      <c r="M3293" s="533"/>
      <c r="N3293" s="532"/>
      <c r="O3293" s="350"/>
      <c r="P3293" s="464"/>
      <c r="Q3293" s="464"/>
      <c r="R3293" s="464"/>
      <c r="S3293" s="464"/>
      <c r="T3293" s="464"/>
      <c r="U3293" s="464"/>
      <c r="V3293" s="464"/>
    </row>
    <row r="3294" spans="1:22">
      <c r="A3294" s="531"/>
      <c r="B3294" s="532"/>
      <c r="C3294" s="350"/>
      <c r="D3294" s="350"/>
      <c r="E3294" s="533"/>
      <c r="F3294" s="533"/>
      <c r="G3294" s="533"/>
      <c r="H3294" s="533"/>
      <c r="I3294" s="533"/>
      <c r="J3294" s="533"/>
      <c r="K3294" s="533"/>
      <c r="L3294" s="533"/>
      <c r="M3294" s="533"/>
      <c r="N3294" s="532"/>
      <c r="O3294" s="350"/>
      <c r="P3294" s="464"/>
      <c r="Q3294" s="464"/>
      <c r="R3294" s="464"/>
      <c r="S3294" s="464"/>
      <c r="T3294" s="464"/>
      <c r="U3294" s="464"/>
      <c r="V3294" s="464"/>
    </row>
    <row r="3295" spans="1:22">
      <c r="A3295" s="531"/>
      <c r="B3295" s="532"/>
      <c r="C3295" s="350"/>
      <c r="D3295" s="350"/>
      <c r="E3295" s="533"/>
      <c r="F3295" s="533"/>
      <c r="G3295" s="533"/>
      <c r="H3295" s="533"/>
      <c r="I3295" s="533"/>
      <c r="J3295" s="533"/>
      <c r="K3295" s="533"/>
      <c r="L3295" s="533"/>
      <c r="M3295" s="533"/>
      <c r="N3295" s="532"/>
      <c r="O3295" s="350"/>
      <c r="P3295" s="464"/>
      <c r="Q3295" s="464"/>
      <c r="R3295" s="464"/>
      <c r="S3295" s="464"/>
      <c r="T3295" s="464"/>
      <c r="U3295" s="464"/>
      <c r="V3295" s="464"/>
    </row>
    <row r="3296" spans="1:22">
      <c r="A3296" s="531"/>
      <c r="B3296" s="532"/>
      <c r="C3296" s="350"/>
      <c r="D3296" s="350"/>
      <c r="E3296" s="533"/>
      <c r="F3296" s="533"/>
      <c r="G3296" s="533"/>
      <c r="H3296" s="533"/>
      <c r="I3296" s="533"/>
      <c r="J3296" s="533"/>
      <c r="K3296" s="533"/>
      <c r="L3296" s="533"/>
      <c r="M3296" s="533"/>
      <c r="N3296" s="532"/>
      <c r="O3296" s="350"/>
      <c r="P3296" s="464"/>
      <c r="Q3296" s="464"/>
      <c r="R3296" s="464"/>
      <c r="S3296" s="464"/>
      <c r="T3296" s="464"/>
      <c r="U3296" s="464"/>
      <c r="V3296" s="464"/>
    </row>
    <row r="3297" spans="1:22">
      <c r="A3297" s="531"/>
      <c r="B3297" s="532"/>
      <c r="C3297" s="350"/>
      <c r="D3297" s="350"/>
      <c r="E3297" s="533"/>
      <c r="F3297" s="533"/>
      <c r="G3297" s="533"/>
      <c r="H3297" s="533"/>
      <c r="I3297" s="533"/>
      <c r="J3297" s="533"/>
      <c r="K3297" s="533"/>
      <c r="L3297" s="533"/>
      <c r="M3297" s="533"/>
      <c r="N3297" s="532"/>
      <c r="O3297" s="350"/>
      <c r="P3297" s="464"/>
      <c r="Q3297" s="464"/>
      <c r="R3297" s="464"/>
      <c r="S3297" s="464"/>
      <c r="T3297" s="464"/>
      <c r="U3297" s="464"/>
      <c r="V3297" s="464"/>
    </row>
    <row r="3298" spans="1:22">
      <c r="A3298" s="531"/>
      <c r="B3298" s="532"/>
      <c r="C3298" s="350"/>
      <c r="D3298" s="350"/>
      <c r="E3298" s="533"/>
      <c r="F3298" s="533"/>
      <c r="G3298" s="533"/>
      <c r="H3298" s="533"/>
      <c r="I3298" s="533"/>
      <c r="J3298" s="533"/>
      <c r="K3298" s="533"/>
      <c r="L3298" s="533"/>
      <c r="M3298" s="533"/>
      <c r="N3298" s="532"/>
      <c r="O3298" s="350"/>
      <c r="P3298" s="464"/>
      <c r="Q3298" s="464"/>
      <c r="R3298" s="464"/>
      <c r="S3298" s="464"/>
      <c r="T3298" s="464"/>
      <c r="U3298" s="464"/>
      <c r="V3298" s="464"/>
    </row>
    <row r="3299" spans="1:22">
      <c r="A3299" s="531"/>
      <c r="B3299" s="532"/>
      <c r="C3299" s="350"/>
      <c r="D3299" s="350"/>
      <c r="E3299" s="533"/>
      <c r="F3299" s="533"/>
      <c r="G3299" s="533"/>
      <c r="H3299" s="533"/>
      <c r="I3299" s="533"/>
      <c r="J3299" s="533"/>
      <c r="K3299" s="533"/>
      <c r="L3299" s="533"/>
      <c r="M3299" s="533"/>
      <c r="N3299" s="532"/>
      <c r="O3299" s="350"/>
      <c r="P3299" s="464"/>
      <c r="Q3299" s="464"/>
      <c r="R3299" s="464"/>
      <c r="S3299" s="464"/>
      <c r="T3299" s="464"/>
      <c r="U3299" s="464"/>
      <c r="V3299" s="464"/>
    </row>
    <row r="3300" spans="1:22">
      <c r="A3300" s="531"/>
      <c r="B3300" s="532"/>
      <c r="C3300" s="350"/>
      <c r="D3300" s="350"/>
      <c r="E3300" s="533"/>
      <c r="F3300" s="533"/>
      <c r="G3300" s="533"/>
      <c r="H3300" s="533"/>
      <c r="I3300" s="533"/>
      <c r="J3300" s="533"/>
      <c r="K3300" s="533"/>
      <c r="L3300" s="533"/>
      <c r="M3300" s="533"/>
      <c r="N3300" s="532"/>
      <c r="O3300" s="350"/>
      <c r="P3300" s="464"/>
      <c r="Q3300" s="464"/>
      <c r="R3300" s="464"/>
      <c r="S3300" s="464"/>
      <c r="T3300" s="464"/>
      <c r="U3300" s="464"/>
      <c r="V3300" s="464"/>
    </row>
    <row r="3301" spans="1:22">
      <c r="A3301" s="531"/>
      <c r="B3301" s="532"/>
      <c r="C3301" s="350"/>
      <c r="D3301" s="350"/>
      <c r="E3301" s="533"/>
      <c r="F3301" s="533"/>
      <c r="G3301" s="533"/>
      <c r="H3301" s="533"/>
      <c r="I3301" s="533"/>
      <c r="J3301" s="533"/>
      <c r="K3301" s="533"/>
      <c r="L3301" s="533"/>
      <c r="M3301" s="533"/>
      <c r="N3301" s="532"/>
      <c r="O3301" s="350"/>
      <c r="P3301" s="464"/>
      <c r="Q3301" s="464"/>
      <c r="R3301" s="464"/>
      <c r="S3301" s="464"/>
      <c r="T3301" s="464"/>
      <c r="U3301" s="464"/>
      <c r="V3301" s="464"/>
    </row>
    <row r="3302" spans="1:22">
      <c r="A3302" s="531"/>
      <c r="B3302" s="532"/>
      <c r="C3302" s="350"/>
      <c r="D3302" s="350"/>
      <c r="E3302" s="533"/>
      <c r="F3302" s="533"/>
      <c r="G3302" s="533"/>
      <c r="H3302" s="533"/>
      <c r="I3302" s="533"/>
      <c r="J3302" s="533"/>
      <c r="K3302" s="533"/>
      <c r="L3302" s="533"/>
      <c r="M3302" s="533"/>
      <c r="N3302" s="532"/>
      <c r="O3302" s="350"/>
      <c r="P3302" s="464"/>
      <c r="Q3302" s="464"/>
      <c r="R3302" s="464"/>
      <c r="S3302" s="464"/>
      <c r="T3302" s="464"/>
      <c r="U3302" s="464"/>
      <c r="V3302" s="464"/>
    </row>
    <row r="3303" spans="1:22">
      <c r="A3303" s="531"/>
      <c r="B3303" s="532"/>
      <c r="C3303" s="350"/>
      <c r="D3303" s="350"/>
      <c r="E3303" s="533"/>
      <c r="F3303" s="533"/>
      <c r="G3303" s="533"/>
      <c r="H3303" s="533"/>
      <c r="I3303" s="533"/>
      <c r="J3303" s="533"/>
      <c r="K3303" s="533"/>
      <c r="L3303" s="533"/>
      <c r="M3303" s="533"/>
      <c r="N3303" s="532"/>
      <c r="O3303" s="350"/>
      <c r="P3303" s="464"/>
      <c r="Q3303" s="464"/>
      <c r="R3303" s="464"/>
      <c r="S3303" s="464"/>
      <c r="T3303" s="464"/>
      <c r="U3303" s="464"/>
      <c r="V3303" s="464"/>
    </row>
    <row r="3304" spans="1:22">
      <c r="A3304" s="531"/>
      <c r="B3304" s="532"/>
      <c r="C3304" s="350"/>
      <c r="D3304" s="350"/>
      <c r="E3304" s="533"/>
      <c r="F3304" s="533"/>
      <c r="G3304" s="533"/>
      <c r="H3304" s="533"/>
      <c r="I3304" s="533"/>
      <c r="J3304" s="533"/>
      <c r="K3304" s="533"/>
      <c r="L3304" s="533"/>
      <c r="M3304" s="533"/>
      <c r="N3304" s="532"/>
      <c r="O3304" s="350"/>
      <c r="P3304" s="464"/>
      <c r="Q3304" s="464"/>
      <c r="R3304" s="464"/>
      <c r="S3304" s="464"/>
      <c r="T3304" s="464"/>
      <c r="U3304" s="464"/>
      <c r="V3304" s="464"/>
    </row>
    <row r="3305" spans="1:22">
      <c r="A3305" s="531"/>
      <c r="B3305" s="532"/>
      <c r="C3305" s="350"/>
      <c r="D3305" s="350"/>
      <c r="E3305" s="533"/>
      <c r="F3305" s="533"/>
      <c r="G3305" s="533"/>
      <c r="H3305" s="533"/>
      <c r="I3305" s="533"/>
      <c r="J3305" s="533"/>
      <c r="K3305" s="533"/>
      <c r="L3305" s="533"/>
      <c r="M3305" s="533"/>
      <c r="N3305" s="532"/>
      <c r="O3305" s="350"/>
      <c r="P3305" s="464"/>
      <c r="Q3305" s="464"/>
      <c r="R3305" s="464"/>
      <c r="S3305" s="464"/>
      <c r="T3305" s="464"/>
      <c r="U3305" s="464"/>
      <c r="V3305" s="464"/>
    </row>
    <row r="3306" spans="1:22">
      <c r="A3306" s="531"/>
      <c r="B3306" s="532"/>
      <c r="C3306" s="350"/>
      <c r="D3306" s="350"/>
      <c r="E3306" s="533"/>
      <c r="F3306" s="533"/>
      <c r="G3306" s="533"/>
      <c r="H3306" s="533"/>
      <c r="I3306" s="533"/>
      <c r="J3306" s="533"/>
      <c r="K3306" s="533"/>
      <c r="L3306" s="533"/>
      <c r="M3306" s="533"/>
      <c r="N3306" s="532"/>
      <c r="O3306" s="350"/>
      <c r="P3306" s="464"/>
      <c r="Q3306" s="464"/>
      <c r="R3306" s="464"/>
      <c r="S3306" s="464"/>
      <c r="T3306" s="464"/>
      <c r="U3306" s="464"/>
      <c r="V3306" s="464"/>
    </row>
    <row r="3307" spans="1:22">
      <c r="A3307" s="531"/>
      <c r="B3307" s="532"/>
      <c r="C3307" s="350"/>
      <c r="D3307" s="350"/>
      <c r="E3307" s="533"/>
      <c r="F3307" s="533"/>
      <c r="G3307" s="533"/>
      <c r="H3307" s="533"/>
      <c r="I3307" s="533"/>
      <c r="J3307" s="533"/>
      <c r="K3307" s="533"/>
      <c r="L3307" s="533"/>
      <c r="M3307" s="533"/>
      <c r="N3307" s="532"/>
      <c r="O3307" s="350"/>
      <c r="P3307" s="464"/>
      <c r="Q3307" s="464"/>
      <c r="R3307" s="464"/>
      <c r="S3307" s="464"/>
      <c r="T3307" s="464"/>
      <c r="U3307" s="464"/>
      <c r="V3307" s="464"/>
    </row>
    <row r="3308" spans="1:22">
      <c r="A3308" s="531"/>
      <c r="B3308" s="532"/>
      <c r="C3308" s="350"/>
      <c r="D3308" s="350"/>
      <c r="E3308" s="533"/>
      <c r="F3308" s="533"/>
      <c r="G3308" s="533"/>
      <c r="H3308" s="533"/>
      <c r="I3308" s="533"/>
      <c r="J3308" s="533"/>
      <c r="K3308" s="533"/>
      <c r="L3308" s="533"/>
      <c r="M3308" s="533"/>
      <c r="N3308" s="532"/>
      <c r="O3308" s="350"/>
      <c r="P3308" s="464"/>
      <c r="Q3308" s="464"/>
      <c r="R3308" s="464"/>
      <c r="S3308" s="464"/>
      <c r="T3308" s="464"/>
      <c r="U3308" s="464"/>
      <c r="V3308" s="464"/>
    </row>
    <row r="3309" spans="1:22">
      <c r="A3309" s="531"/>
      <c r="B3309" s="532"/>
      <c r="C3309" s="350"/>
      <c r="D3309" s="350"/>
      <c r="E3309" s="533"/>
      <c r="F3309" s="533"/>
      <c r="G3309" s="533"/>
      <c r="H3309" s="533"/>
      <c r="I3309" s="533"/>
      <c r="J3309" s="533"/>
      <c r="K3309" s="533"/>
      <c r="L3309" s="533"/>
      <c r="M3309" s="533"/>
      <c r="N3309" s="532"/>
      <c r="O3309" s="350"/>
      <c r="P3309" s="464"/>
      <c r="Q3309" s="464"/>
      <c r="R3309" s="464"/>
      <c r="S3309" s="464"/>
      <c r="T3309" s="464"/>
      <c r="U3309" s="464"/>
      <c r="V3309" s="464"/>
    </row>
    <row r="3310" spans="1:22">
      <c r="A3310" s="531"/>
      <c r="B3310" s="532"/>
      <c r="C3310" s="350"/>
      <c r="D3310" s="350"/>
      <c r="E3310" s="533"/>
      <c r="F3310" s="533"/>
      <c r="G3310" s="533"/>
      <c r="H3310" s="533"/>
      <c r="I3310" s="533"/>
      <c r="J3310" s="533"/>
      <c r="K3310" s="533"/>
      <c r="L3310" s="533"/>
      <c r="M3310" s="533"/>
      <c r="N3310" s="532"/>
      <c r="O3310" s="350"/>
      <c r="P3310" s="464"/>
      <c r="Q3310" s="464"/>
      <c r="R3310" s="464"/>
      <c r="S3310" s="464"/>
      <c r="T3310" s="464"/>
      <c r="U3310" s="464"/>
      <c r="V3310" s="464"/>
    </row>
    <row r="3311" spans="1:22">
      <c r="A3311" s="531"/>
      <c r="B3311" s="532"/>
      <c r="C3311" s="350"/>
      <c r="D3311" s="350"/>
      <c r="E3311" s="533"/>
      <c r="F3311" s="533"/>
      <c r="G3311" s="533"/>
      <c r="H3311" s="533"/>
      <c r="I3311" s="533"/>
      <c r="J3311" s="533"/>
      <c r="K3311" s="533"/>
      <c r="L3311" s="533"/>
      <c r="M3311" s="533"/>
      <c r="N3311" s="532"/>
      <c r="O3311" s="350"/>
      <c r="P3311" s="464"/>
      <c r="Q3311" s="464"/>
      <c r="R3311" s="464"/>
      <c r="S3311" s="464"/>
      <c r="T3311" s="464"/>
      <c r="U3311" s="464"/>
      <c r="V3311" s="464"/>
    </row>
    <row r="3312" spans="1:22">
      <c r="A3312" s="531"/>
      <c r="B3312" s="532"/>
      <c r="C3312" s="350"/>
      <c r="D3312" s="350"/>
      <c r="E3312" s="533"/>
      <c r="F3312" s="533"/>
      <c r="G3312" s="533"/>
      <c r="H3312" s="533"/>
      <c r="I3312" s="533"/>
      <c r="J3312" s="533"/>
      <c r="K3312" s="533"/>
      <c r="L3312" s="533"/>
      <c r="M3312" s="533"/>
      <c r="N3312" s="532"/>
      <c r="O3312" s="350"/>
      <c r="P3312" s="464"/>
      <c r="Q3312" s="464"/>
      <c r="R3312" s="464"/>
      <c r="S3312" s="464"/>
      <c r="T3312" s="464"/>
      <c r="U3312" s="464"/>
      <c r="V3312" s="464"/>
    </row>
    <row r="3313" spans="1:22">
      <c r="A3313" s="531"/>
      <c r="B3313" s="532"/>
      <c r="C3313" s="350"/>
      <c r="D3313" s="350"/>
      <c r="E3313" s="533"/>
      <c r="F3313" s="533"/>
      <c r="G3313" s="533"/>
      <c r="H3313" s="533"/>
      <c r="I3313" s="533"/>
      <c r="J3313" s="533"/>
      <c r="K3313" s="533"/>
      <c r="L3313" s="533"/>
      <c r="M3313" s="533"/>
      <c r="N3313" s="532"/>
      <c r="O3313" s="350"/>
      <c r="P3313" s="464"/>
      <c r="Q3313" s="464"/>
      <c r="R3313" s="464"/>
      <c r="S3313" s="464"/>
      <c r="T3313" s="464"/>
      <c r="U3313" s="464"/>
      <c r="V3313" s="464"/>
    </row>
    <row r="3314" spans="1:22">
      <c r="A3314" s="531"/>
      <c r="B3314" s="532"/>
      <c r="C3314" s="350"/>
      <c r="D3314" s="350"/>
      <c r="E3314" s="533"/>
      <c r="F3314" s="533"/>
      <c r="G3314" s="533"/>
      <c r="H3314" s="533"/>
      <c r="I3314" s="533"/>
      <c r="J3314" s="533"/>
      <c r="K3314" s="533"/>
      <c r="L3314" s="533"/>
      <c r="M3314" s="533"/>
      <c r="N3314" s="532"/>
      <c r="O3314" s="350"/>
      <c r="P3314" s="464"/>
      <c r="Q3314" s="464"/>
      <c r="R3314" s="464"/>
      <c r="S3314" s="464"/>
      <c r="T3314" s="464"/>
      <c r="U3314" s="464"/>
      <c r="V3314" s="464"/>
    </row>
    <row r="3315" spans="1:22">
      <c r="A3315" s="531"/>
      <c r="B3315" s="532"/>
      <c r="C3315" s="350"/>
      <c r="D3315" s="350"/>
      <c r="E3315" s="533"/>
      <c r="F3315" s="533"/>
      <c r="G3315" s="533"/>
      <c r="H3315" s="533"/>
      <c r="I3315" s="533"/>
      <c r="J3315" s="533"/>
      <c r="K3315" s="533"/>
      <c r="L3315" s="533"/>
      <c r="M3315" s="533"/>
      <c r="N3315" s="532"/>
      <c r="O3315" s="350"/>
      <c r="P3315" s="464"/>
      <c r="Q3315" s="464"/>
      <c r="R3315" s="464"/>
      <c r="S3315" s="464"/>
      <c r="T3315" s="464"/>
      <c r="U3315" s="464"/>
      <c r="V3315" s="464"/>
    </row>
    <row r="3316" spans="1:22">
      <c r="A3316" s="531"/>
      <c r="B3316" s="532"/>
      <c r="C3316" s="350"/>
      <c r="D3316" s="350"/>
      <c r="E3316" s="533"/>
      <c r="F3316" s="533"/>
      <c r="G3316" s="533"/>
      <c r="H3316" s="533"/>
      <c r="I3316" s="533"/>
      <c r="J3316" s="533"/>
      <c r="K3316" s="533"/>
      <c r="L3316" s="533"/>
      <c r="M3316" s="533"/>
      <c r="N3316" s="532"/>
      <c r="O3316" s="350"/>
      <c r="P3316" s="464"/>
      <c r="Q3316" s="464"/>
      <c r="R3316" s="464"/>
      <c r="S3316" s="464"/>
      <c r="T3316" s="464"/>
      <c r="U3316" s="464"/>
      <c r="V3316" s="464"/>
    </row>
    <row r="3317" spans="1:22">
      <c r="A3317" s="531"/>
      <c r="B3317" s="532"/>
      <c r="C3317" s="350"/>
      <c r="D3317" s="350"/>
      <c r="E3317" s="533"/>
      <c r="F3317" s="533"/>
      <c r="G3317" s="533"/>
      <c r="H3317" s="533"/>
      <c r="I3317" s="533"/>
      <c r="J3317" s="533"/>
      <c r="K3317" s="533"/>
      <c r="L3317" s="533"/>
      <c r="M3317" s="533"/>
      <c r="N3317" s="532"/>
      <c r="O3317" s="350"/>
      <c r="P3317" s="464"/>
      <c r="Q3317" s="464"/>
      <c r="R3317" s="464"/>
      <c r="S3317" s="464"/>
      <c r="T3317" s="464"/>
      <c r="U3317" s="464"/>
      <c r="V3317" s="464"/>
    </row>
    <row r="3318" spans="1:22">
      <c r="A3318" s="531"/>
      <c r="B3318" s="532"/>
      <c r="C3318" s="350"/>
      <c r="D3318" s="350"/>
      <c r="E3318" s="533"/>
      <c r="F3318" s="533"/>
      <c r="G3318" s="533"/>
      <c r="H3318" s="533"/>
      <c r="I3318" s="533"/>
      <c r="J3318" s="533"/>
      <c r="K3318" s="533"/>
      <c r="L3318" s="533"/>
      <c r="M3318" s="533"/>
      <c r="N3318" s="532"/>
      <c r="O3318" s="350"/>
      <c r="P3318" s="464"/>
      <c r="Q3318" s="464"/>
      <c r="R3318" s="464"/>
      <c r="S3318" s="464"/>
      <c r="T3318" s="464"/>
      <c r="U3318" s="464"/>
      <c r="V3318" s="464"/>
    </row>
    <row r="3319" spans="1:22">
      <c r="A3319" s="531"/>
      <c r="B3319" s="532"/>
      <c r="C3319" s="350"/>
      <c r="D3319" s="350"/>
      <c r="E3319" s="533"/>
      <c r="F3319" s="533"/>
      <c r="G3319" s="533"/>
      <c r="H3319" s="533"/>
      <c r="I3319" s="533"/>
      <c r="J3319" s="533"/>
      <c r="K3319" s="533"/>
      <c r="L3319" s="533"/>
      <c r="M3319" s="533"/>
      <c r="N3319" s="532"/>
      <c r="O3319" s="350"/>
      <c r="P3319" s="464"/>
      <c r="Q3319" s="464"/>
      <c r="R3319" s="464"/>
      <c r="S3319" s="464"/>
      <c r="T3319" s="464"/>
      <c r="U3319" s="464"/>
      <c r="V3319" s="464"/>
    </row>
    <row r="3320" spans="1:22">
      <c r="A3320" s="531"/>
      <c r="B3320" s="532"/>
      <c r="C3320" s="350"/>
      <c r="D3320" s="350"/>
      <c r="E3320" s="533"/>
      <c r="F3320" s="533"/>
      <c r="G3320" s="533"/>
      <c r="H3320" s="533"/>
      <c r="I3320" s="533"/>
      <c r="J3320" s="533"/>
      <c r="K3320" s="533"/>
      <c r="L3320" s="533"/>
      <c r="M3320" s="533"/>
      <c r="N3320" s="532"/>
      <c r="O3320" s="350"/>
      <c r="P3320" s="464"/>
      <c r="Q3320" s="464"/>
      <c r="R3320" s="464"/>
      <c r="S3320" s="464"/>
      <c r="T3320" s="464"/>
      <c r="U3320" s="464"/>
      <c r="V3320" s="464"/>
    </row>
    <row r="3321" spans="1:22">
      <c r="A3321" s="531"/>
      <c r="B3321" s="532"/>
      <c r="C3321" s="350"/>
      <c r="D3321" s="350"/>
      <c r="E3321" s="533"/>
      <c r="F3321" s="533"/>
      <c r="G3321" s="533"/>
      <c r="H3321" s="533"/>
      <c r="I3321" s="533"/>
      <c r="J3321" s="533"/>
      <c r="K3321" s="533"/>
      <c r="L3321" s="533"/>
      <c r="M3321" s="533"/>
      <c r="N3321" s="532"/>
      <c r="O3321" s="350"/>
      <c r="P3321" s="464"/>
      <c r="Q3321" s="464"/>
      <c r="R3321" s="464"/>
      <c r="S3321" s="464"/>
      <c r="T3321" s="464"/>
      <c r="U3321" s="464"/>
      <c r="V3321" s="464"/>
    </row>
    <row r="3322" spans="1:22">
      <c r="A3322" s="531"/>
      <c r="B3322" s="532"/>
      <c r="C3322" s="350"/>
      <c r="D3322" s="350"/>
      <c r="E3322" s="533"/>
      <c r="F3322" s="533"/>
      <c r="G3322" s="533"/>
      <c r="H3322" s="533"/>
      <c r="I3322" s="533"/>
      <c r="J3322" s="533"/>
      <c r="K3322" s="533"/>
      <c r="L3322" s="533"/>
      <c r="M3322" s="533"/>
      <c r="N3322" s="532"/>
      <c r="O3322" s="350"/>
      <c r="P3322" s="464"/>
      <c r="Q3322" s="464"/>
      <c r="R3322" s="464"/>
      <c r="S3322" s="464"/>
      <c r="T3322" s="464"/>
      <c r="U3322" s="464"/>
      <c r="V3322" s="464"/>
    </row>
    <row r="3323" spans="1:22">
      <c r="A3323" s="531"/>
      <c r="B3323" s="532"/>
      <c r="C3323" s="350"/>
      <c r="D3323" s="350"/>
      <c r="E3323" s="533"/>
      <c r="F3323" s="533"/>
      <c r="G3323" s="533"/>
      <c r="H3323" s="533"/>
      <c r="I3323" s="533"/>
      <c r="J3323" s="533"/>
      <c r="K3323" s="533"/>
      <c r="L3323" s="533"/>
      <c r="M3323" s="533"/>
      <c r="N3323" s="532"/>
      <c r="O3323" s="350"/>
      <c r="P3323" s="464"/>
      <c r="Q3323" s="464"/>
      <c r="R3323" s="464"/>
      <c r="S3323" s="464"/>
      <c r="T3323" s="464"/>
      <c r="U3323" s="464"/>
      <c r="V3323" s="464"/>
    </row>
    <row r="3324" spans="1:22">
      <c r="A3324" s="531"/>
      <c r="B3324" s="532"/>
      <c r="C3324" s="350"/>
      <c r="D3324" s="350"/>
      <c r="E3324" s="533"/>
      <c r="F3324" s="533"/>
      <c r="G3324" s="533"/>
      <c r="H3324" s="533"/>
      <c r="I3324" s="533"/>
      <c r="J3324" s="533"/>
      <c r="K3324" s="533"/>
      <c r="L3324" s="533"/>
      <c r="M3324" s="533"/>
      <c r="N3324" s="532"/>
      <c r="O3324" s="350"/>
      <c r="P3324" s="464"/>
      <c r="Q3324" s="464"/>
      <c r="R3324" s="464"/>
      <c r="S3324" s="464"/>
      <c r="T3324" s="464"/>
      <c r="U3324" s="464"/>
      <c r="V3324" s="464"/>
    </row>
    <row r="3325" spans="1:22">
      <c r="A3325" s="531"/>
      <c r="B3325" s="532"/>
      <c r="C3325" s="350"/>
      <c r="D3325" s="350"/>
      <c r="E3325" s="533"/>
      <c r="F3325" s="533"/>
      <c r="G3325" s="533"/>
      <c r="H3325" s="533"/>
      <c r="I3325" s="533"/>
      <c r="J3325" s="533"/>
      <c r="K3325" s="533"/>
      <c r="L3325" s="533"/>
      <c r="M3325" s="533"/>
      <c r="N3325" s="532"/>
      <c r="O3325" s="350"/>
      <c r="P3325" s="464"/>
      <c r="Q3325" s="464"/>
      <c r="R3325" s="464"/>
      <c r="S3325" s="464"/>
      <c r="T3325" s="464"/>
      <c r="U3325" s="464"/>
      <c r="V3325" s="464"/>
    </row>
    <row r="3326" spans="1:22">
      <c r="A3326" s="531"/>
      <c r="B3326" s="532"/>
      <c r="C3326" s="350"/>
      <c r="D3326" s="350"/>
      <c r="E3326" s="533"/>
      <c r="F3326" s="533"/>
      <c r="G3326" s="533"/>
      <c r="H3326" s="533"/>
      <c r="I3326" s="533"/>
      <c r="J3326" s="533"/>
      <c r="K3326" s="533"/>
      <c r="L3326" s="533"/>
      <c r="M3326" s="533"/>
      <c r="N3326" s="532"/>
      <c r="O3326" s="350"/>
      <c r="P3326" s="464"/>
      <c r="Q3326" s="464"/>
      <c r="R3326" s="464"/>
      <c r="S3326" s="464"/>
      <c r="T3326" s="464"/>
      <c r="U3326" s="464"/>
      <c r="V3326" s="464"/>
    </row>
    <row r="3327" spans="1:22">
      <c r="A3327" s="531"/>
      <c r="B3327" s="532"/>
      <c r="C3327" s="350"/>
      <c r="D3327" s="350"/>
      <c r="E3327" s="533"/>
      <c r="F3327" s="533"/>
      <c r="G3327" s="533"/>
      <c r="H3327" s="533"/>
      <c r="I3327" s="533"/>
      <c r="J3327" s="533"/>
      <c r="K3327" s="533"/>
      <c r="L3327" s="533"/>
      <c r="M3327" s="533"/>
      <c r="N3327" s="532"/>
      <c r="O3327" s="350"/>
      <c r="P3327" s="464"/>
      <c r="Q3327" s="464"/>
      <c r="R3327" s="464"/>
      <c r="S3327" s="464"/>
      <c r="T3327" s="464"/>
      <c r="U3327" s="464"/>
      <c r="V3327" s="464"/>
    </row>
    <row r="3328" spans="1:22">
      <c r="A3328" s="531"/>
      <c r="B3328" s="532"/>
      <c r="C3328" s="350"/>
      <c r="D3328" s="350"/>
      <c r="E3328" s="533"/>
      <c r="F3328" s="533"/>
      <c r="G3328" s="533"/>
      <c r="H3328" s="533"/>
      <c r="I3328" s="533"/>
      <c r="J3328" s="533"/>
      <c r="K3328" s="533"/>
      <c r="L3328" s="533"/>
      <c r="M3328" s="533"/>
      <c r="N3328" s="532"/>
      <c r="O3328" s="350"/>
      <c r="P3328" s="464"/>
      <c r="Q3328" s="464"/>
      <c r="R3328" s="464"/>
      <c r="S3328" s="464"/>
      <c r="T3328" s="464"/>
      <c r="U3328" s="464"/>
      <c r="V3328" s="464"/>
    </row>
    <row r="3329" spans="1:22">
      <c r="A3329" s="531"/>
      <c r="B3329" s="532"/>
      <c r="C3329" s="350"/>
      <c r="D3329" s="350"/>
      <c r="E3329" s="533"/>
      <c r="F3329" s="533"/>
      <c r="G3329" s="533"/>
      <c r="H3329" s="533"/>
      <c r="I3329" s="533"/>
      <c r="J3329" s="533"/>
      <c r="K3329" s="533"/>
      <c r="L3329" s="533"/>
      <c r="M3329" s="533"/>
      <c r="N3329" s="532"/>
      <c r="O3329" s="350"/>
      <c r="P3329" s="464"/>
      <c r="Q3329" s="464"/>
      <c r="R3329" s="464"/>
      <c r="S3329" s="464"/>
      <c r="T3329" s="464"/>
      <c r="U3329" s="464"/>
      <c r="V3329" s="464"/>
    </row>
    <row r="3330" spans="1:22">
      <c r="A3330" s="531"/>
      <c r="B3330" s="532"/>
      <c r="C3330" s="350"/>
      <c r="D3330" s="350"/>
      <c r="E3330" s="533"/>
      <c r="F3330" s="533"/>
      <c r="G3330" s="533"/>
      <c r="H3330" s="533"/>
      <c r="I3330" s="533"/>
      <c r="J3330" s="533"/>
      <c r="K3330" s="533"/>
      <c r="L3330" s="533"/>
      <c r="M3330" s="533"/>
      <c r="N3330" s="532"/>
      <c r="O3330" s="350"/>
      <c r="P3330" s="464"/>
      <c r="Q3330" s="464"/>
      <c r="R3330" s="464"/>
      <c r="S3330" s="464"/>
      <c r="T3330" s="464"/>
      <c r="U3330" s="464"/>
      <c r="V3330" s="464"/>
    </row>
    <row r="3331" spans="1:22">
      <c r="A3331" s="531"/>
      <c r="B3331" s="532"/>
      <c r="C3331" s="350"/>
      <c r="D3331" s="350"/>
      <c r="E3331" s="533"/>
      <c r="F3331" s="533"/>
      <c r="G3331" s="533"/>
      <c r="H3331" s="533"/>
      <c r="I3331" s="533"/>
      <c r="J3331" s="533"/>
      <c r="K3331" s="533"/>
      <c r="L3331" s="533"/>
      <c r="M3331" s="533"/>
      <c r="N3331" s="532"/>
      <c r="O3331" s="350"/>
      <c r="P3331" s="464"/>
      <c r="Q3331" s="464"/>
      <c r="R3331" s="464"/>
      <c r="S3331" s="464"/>
      <c r="T3331" s="464"/>
      <c r="U3331" s="464"/>
      <c r="V3331" s="464"/>
    </row>
    <row r="3332" spans="1:22">
      <c r="A3332" s="531"/>
      <c r="B3332" s="532"/>
      <c r="C3332" s="350"/>
      <c r="D3332" s="350"/>
      <c r="E3332" s="533"/>
      <c r="F3332" s="533"/>
      <c r="G3332" s="533"/>
      <c r="H3332" s="533"/>
      <c r="I3332" s="533"/>
      <c r="J3332" s="533"/>
      <c r="K3332" s="533"/>
      <c r="L3332" s="533"/>
      <c r="M3332" s="533"/>
      <c r="N3332" s="532"/>
      <c r="O3332" s="350"/>
      <c r="P3332" s="464"/>
      <c r="Q3332" s="464"/>
      <c r="R3332" s="464"/>
      <c r="S3332" s="464"/>
      <c r="T3332" s="464"/>
      <c r="U3332" s="464"/>
      <c r="V3332" s="464"/>
    </row>
    <row r="3333" spans="1:22">
      <c r="A3333" s="531"/>
      <c r="B3333" s="532"/>
      <c r="C3333" s="350"/>
      <c r="D3333" s="350"/>
      <c r="E3333" s="533"/>
      <c r="F3333" s="533"/>
      <c r="G3333" s="533"/>
      <c r="H3333" s="533"/>
      <c r="I3333" s="533"/>
      <c r="J3333" s="533"/>
      <c r="K3333" s="533"/>
      <c r="L3333" s="533"/>
      <c r="M3333" s="533"/>
      <c r="N3333" s="532"/>
      <c r="O3333" s="350"/>
      <c r="P3333" s="464"/>
      <c r="Q3333" s="464"/>
      <c r="R3333" s="464"/>
      <c r="S3333" s="464"/>
      <c r="T3333" s="464"/>
      <c r="U3333" s="464"/>
      <c r="V3333" s="464"/>
    </row>
    <row r="3334" spans="1:22">
      <c r="A3334" s="531"/>
      <c r="B3334" s="532"/>
      <c r="C3334" s="350"/>
      <c r="D3334" s="350"/>
      <c r="E3334" s="533"/>
      <c r="F3334" s="533"/>
      <c r="G3334" s="533"/>
      <c r="H3334" s="533"/>
      <c r="I3334" s="533"/>
      <c r="J3334" s="533"/>
      <c r="K3334" s="533"/>
      <c r="L3334" s="533"/>
      <c r="M3334" s="533"/>
      <c r="N3334" s="532"/>
      <c r="O3334" s="350"/>
      <c r="P3334" s="464"/>
      <c r="Q3334" s="464"/>
      <c r="R3334" s="464"/>
      <c r="S3334" s="464"/>
      <c r="T3334" s="464"/>
      <c r="U3334" s="464"/>
      <c r="V3334" s="464"/>
    </row>
    <row r="3335" spans="1:22">
      <c r="A3335" s="531"/>
      <c r="B3335" s="532"/>
      <c r="C3335" s="350"/>
      <c r="D3335" s="350"/>
      <c r="E3335" s="533"/>
      <c r="F3335" s="533"/>
      <c r="G3335" s="533"/>
      <c r="H3335" s="533"/>
      <c r="I3335" s="533"/>
      <c r="J3335" s="533"/>
      <c r="K3335" s="533"/>
      <c r="L3335" s="533"/>
      <c r="M3335" s="533"/>
      <c r="N3335" s="532"/>
      <c r="O3335" s="350"/>
      <c r="P3335" s="464"/>
      <c r="Q3335" s="464"/>
      <c r="R3335" s="464"/>
      <c r="S3335" s="464"/>
      <c r="T3335" s="464"/>
      <c r="U3335" s="464"/>
      <c r="V3335" s="464"/>
    </row>
    <row r="3336" spans="1:22">
      <c r="A3336" s="531"/>
      <c r="B3336" s="532"/>
      <c r="C3336" s="350"/>
      <c r="D3336" s="350"/>
      <c r="E3336" s="533"/>
      <c r="F3336" s="533"/>
      <c r="G3336" s="533"/>
      <c r="H3336" s="533"/>
      <c r="I3336" s="533"/>
      <c r="J3336" s="533"/>
      <c r="K3336" s="533"/>
      <c r="L3336" s="533"/>
      <c r="M3336" s="533"/>
      <c r="N3336" s="532"/>
      <c r="O3336" s="350"/>
      <c r="P3336" s="464"/>
      <c r="Q3336" s="464"/>
      <c r="R3336" s="464"/>
      <c r="S3336" s="464"/>
      <c r="T3336" s="464"/>
      <c r="U3336" s="464"/>
      <c r="V3336" s="464"/>
    </row>
    <row r="3337" spans="1:22">
      <c r="A3337" s="531"/>
      <c r="B3337" s="532"/>
      <c r="C3337" s="350"/>
      <c r="D3337" s="350"/>
      <c r="E3337" s="533"/>
      <c r="F3337" s="533"/>
      <c r="G3337" s="533"/>
      <c r="H3337" s="533"/>
      <c r="I3337" s="533"/>
      <c r="J3337" s="533"/>
      <c r="K3337" s="533"/>
      <c r="L3337" s="533"/>
      <c r="M3337" s="533"/>
      <c r="N3337" s="532"/>
      <c r="O3337" s="350"/>
      <c r="P3337" s="464"/>
      <c r="Q3337" s="464"/>
      <c r="R3337" s="464"/>
      <c r="S3337" s="464"/>
      <c r="T3337" s="464"/>
      <c r="U3337" s="464"/>
      <c r="V3337" s="464"/>
    </row>
    <row r="3338" spans="1:22">
      <c r="A3338" s="531"/>
      <c r="B3338" s="532"/>
      <c r="C3338" s="350"/>
      <c r="D3338" s="350"/>
      <c r="E3338" s="533"/>
      <c r="F3338" s="533"/>
      <c r="G3338" s="533"/>
      <c r="H3338" s="533"/>
      <c r="I3338" s="533"/>
      <c r="J3338" s="533"/>
      <c r="K3338" s="533"/>
      <c r="L3338" s="533"/>
      <c r="M3338" s="533"/>
      <c r="N3338" s="532"/>
      <c r="O3338" s="350"/>
      <c r="P3338" s="464"/>
      <c r="Q3338" s="464"/>
      <c r="R3338" s="464"/>
      <c r="S3338" s="464"/>
      <c r="T3338" s="464"/>
      <c r="U3338" s="464"/>
      <c r="V3338" s="464"/>
    </row>
    <row r="3339" spans="1:22">
      <c r="A3339" s="531"/>
      <c r="B3339" s="532"/>
      <c r="C3339" s="350"/>
      <c r="D3339" s="350"/>
      <c r="E3339" s="533"/>
      <c r="F3339" s="533"/>
      <c r="G3339" s="533"/>
      <c r="H3339" s="533"/>
      <c r="I3339" s="533"/>
      <c r="J3339" s="533"/>
      <c r="K3339" s="533"/>
      <c r="L3339" s="533"/>
      <c r="M3339" s="533"/>
      <c r="N3339" s="532"/>
      <c r="O3339" s="350"/>
      <c r="P3339" s="464"/>
      <c r="Q3339" s="464"/>
      <c r="R3339" s="464"/>
      <c r="S3339" s="464"/>
      <c r="T3339" s="464"/>
      <c r="U3339" s="464"/>
      <c r="V3339" s="464"/>
    </row>
    <row r="3340" spans="1:22">
      <c r="A3340" s="531"/>
      <c r="B3340" s="532"/>
      <c r="C3340" s="350"/>
      <c r="D3340" s="350"/>
      <c r="E3340" s="533"/>
      <c r="F3340" s="533"/>
      <c r="G3340" s="533"/>
      <c r="H3340" s="533"/>
      <c r="I3340" s="533"/>
      <c r="J3340" s="533"/>
      <c r="K3340" s="533"/>
      <c r="L3340" s="533"/>
      <c r="M3340" s="533"/>
      <c r="N3340" s="532"/>
      <c r="O3340" s="350"/>
      <c r="P3340" s="464"/>
      <c r="Q3340" s="464"/>
      <c r="R3340" s="464"/>
      <c r="S3340" s="464"/>
      <c r="T3340" s="464"/>
      <c r="U3340" s="464"/>
      <c r="V3340" s="464"/>
    </row>
    <row r="3341" spans="1:22">
      <c r="A3341" s="531"/>
      <c r="B3341" s="532"/>
      <c r="C3341" s="350"/>
      <c r="D3341" s="350"/>
      <c r="E3341" s="533"/>
      <c r="F3341" s="533"/>
      <c r="G3341" s="533"/>
      <c r="H3341" s="533"/>
      <c r="I3341" s="533"/>
      <c r="J3341" s="533"/>
      <c r="K3341" s="533"/>
      <c r="L3341" s="533"/>
      <c r="M3341" s="533"/>
      <c r="N3341" s="532"/>
      <c r="O3341" s="350"/>
      <c r="P3341" s="464"/>
      <c r="Q3341" s="464"/>
      <c r="R3341" s="464"/>
      <c r="S3341" s="464"/>
      <c r="T3341" s="464"/>
      <c r="U3341" s="464"/>
      <c r="V3341" s="464"/>
    </row>
    <row r="3342" spans="1:22">
      <c r="A3342" s="531"/>
      <c r="B3342" s="532"/>
      <c r="C3342" s="350"/>
      <c r="D3342" s="350"/>
      <c r="E3342" s="533"/>
      <c r="F3342" s="533"/>
      <c r="G3342" s="533"/>
      <c r="H3342" s="533"/>
      <c r="I3342" s="533"/>
      <c r="J3342" s="533"/>
      <c r="K3342" s="533"/>
      <c r="L3342" s="533"/>
      <c r="M3342" s="533"/>
      <c r="N3342" s="532"/>
      <c r="O3342" s="350"/>
      <c r="P3342" s="464"/>
      <c r="Q3342" s="464"/>
      <c r="R3342" s="464"/>
      <c r="S3342" s="464"/>
      <c r="T3342" s="464"/>
      <c r="U3342" s="464"/>
      <c r="V3342" s="464"/>
    </row>
    <row r="3343" spans="1:22">
      <c r="A3343" s="531"/>
      <c r="B3343" s="532"/>
      <c r="C3343" s="350"/>
      <c r="D3343" s="350"/>
      <c r="E3343" s="533"/>
      <c r="F3343" s="533"/>
      <c r="G3343" s="533"/>
      <c r="H3343" s="533"/>
      <c r="I3343" s="533"/>
      <c r="J3343" s="533"/>
      <c r="K3343" s="533"/>
      <c r="L3343" s="533"/>
      <c r="M3343" s="533"/>
      <c r="N3343" s="532"/>
      <c r="O3343" s="350"/>
      <c r="P3343" s="464"/>
      <c r="Q3343" s="464"/>
      <c r="R3343" s="464"/>
      <c r="S3343" s="464"/>
      <c r="T3343" s="464"/>
      <c r="U3343" s="464"/>
      <c r="V3343" s="464"/>
    </row>
    <row r="3344" spans="1:22">
      <c r="A3344" s="531"/>
      <c r="B3344" s="532"/>
      <c r="C3344" s="350"/>
      <c r="D3344" s="350"/>
      <c r="E3344" s="533"/>
      <c r="F3344" s="533"/>
      <c r="G3344" s="533"/>
      <c r="H3344" s="533"/>
      <c r="I3344" s="533"/>
      <c r="J3344" s="533"/>
      <c r="K3344" s="533"/>
      <c r="L3344" s="533"/>
      <c r="M3344" s="533"/>
      <c r="N3344" s="532"/>
      <c r="O3344" s="350"/>
      <c r="P3344" s="464"/>
      <c r="Q3344" s="464"/>
      <c r="R3344" s="464"/>
      <c r="S3344" s="464"/>
      <c r="T3344" s="464"/>
      <c r="U3344" s="464"/>
      <c r="V3344" s="464"/>
    </row>
    <row r="3345" spans="1:22">
      <c r="A3345" s="531"/>
      <c r="B3345" s="532"/>
      <c r="C3345" s="350"/>
      <c r="D3345" s="350"/>
      <c r="E3345" s="533"/>
      <c r="F3345" s="533"/>
      <c r="G3345" s="533"/>
      <c r="H3345" s="533"/>
      <c r="I3345" s="533"/>
      <c r="J3345" s="533"/>
      <c r="K3345" s="533"/>
      <c r="L3345" s="533"/>
      <c r="M3345" s="533"/>
      <c r="N3345" s="532"/>
      <c r="O3345" s="350"/>
      <c r="P3345" s="464"/>
      <c r="Q3345" s="464"/>
      <c r="R3345" s="464"/>
      <c r="S3345" s="464"/>
      <c r="T3345" s="464"/>
      <c r="U3345" s="464"/>
      <c r="V3345" s="464"/>
    </row>
    <row r="3346" spans="1:22">
      <c r="A3346" s="531"/>
      <c r="B3346" s="532"/>
      <c r="C3346" s="350"/>
      <c r="D3346" s="350"/>
      <c r="E3346" s="533"/>
      <c r="F3346" s="533"/>
      <c r="G3346" s="533"/>
      <c r="H3346" s="533"/>
      <c r="I3346" s="533"/>
      <c r="J3346" s="533"/>
      <c r="K3346" s="533"/>
      <c r="L3346" s="533"/>
      <c r="M3346" s="533"/>
      <c r="N3346" s="532"/>
      <c r="O3346" s="350"/>
      <c r="P3346" s="464"/>
      <c r="Q3346" s="464"/>
      <c r="R3346" s="464"/>
      <c r="S3346" s="464"/>
      <c r="T3346" s="464"/>
      <c r="U3346" s="464"/>
      <c r="V3346" s="464"/>
    </row>
    <row r="3347" spans="1:22">
      <c r="A3347" s="531"/>
      <c r="B3347" s="532"/>
      <c r="C3347" s="350"/>
      <c r="D3347" s="350"/>
      <c r="E3347" s="533"/>
      <c r="F3347" s="533"/>
      <c r="G3347" s="533"/>
      <c r="H3347" s="533"/>
      <c r="I3347" s="533"/>
      <c r="J3347" s="533"/>
      <c r="K3347" s="533"/>
      <c r="L3347" s="533"/>
      <c r="M3347" s="533"/>
      <c r="N3347" s="532"/>
      <c r="O3347" s="350"/>
      <c r="P3347" s="464"/>
      <c r="Q3347" s="464"/>
      <c r="R3347" s="464"/>
      <c r="S3347" s="464"/>
      <c r="T3347" s="464"/>
      <c r="U3347" s="464"/>
      <c r="V3347" s="464"/>
    </row>
    <row r="3348" spans="1:22">
      <c r="A3348" s="531"/>
      <c r="B3348" s="532"/>
      <c r="C3348" s="350"/>
      <c r="D3348" s="350"/>
      <c r="E3348" s="533"/>
      <c r="F3348" s="533"/>
      <c r="G3348" s="533"/>
      <c r="H3348" s="533"/>
      <c r="I3348" s="533"/>
      <c r="J3348" s="533"/>
      <c r="K3348" s="533"/>
      <c r="L3348" s="533"/>
      <c r="M3348" s="533"/>
      <c r="N3348" s="532"/>
      <c r="O3348" s="350"/>
      <c r="P3348" s="464"/>
      <c r="Q3348" s="464"/>
      <c r="R3348" s="464"/>
      <c r="S3348" s="464"/>
      <c r="T3348" s="464"/>
      <c r="U3348" s="464"/>
      <c r="V3348" s="464"/>
    </row>
    <row r="3349" spans="1:22">
      <c r="A3349" s="531"/>
      <c r="B3349" s="532"/>
      <c r="C3349" s="350"/>
      <c r="D3349" s="350"/>
      <c r="E3349" s="533"/>
      <c r="F3349" s="533"/>
      <c r="G3349" s="533"/>
      <c r="H3349" s="533"/>
      <c r="I3349" s="533"/>
      <c r="J3349" s="533"/>
      <c r="K3349" s="533"/>
      <c r="L3349" s="533"/>
      <c r="M3349" s="533"/>
      <c r="N3349" s="532"/>
      <c r="O3349" s="350"/>
      <c r="P3349" s="464"/>
      <c r="Q3349" s="464"/>
      <c r="R3349" s="464"/>
      <c r="S3349" s="464"/>
      <c r="T3349" s="464"/>
      <c r="U3349" s="464"/>
      <c r="V3349" s="464"/>
    </row>
    <row r="3350" spans="1:22">
      <c r="A3350" s="531"/>
      <c r="B3350" s="532"/>
      <c r="C3350" s="350"/>
      <c r="D3350" s="350"/>
      <c r="E3350" s="533"/>
      <c r="F3350" s="533"/>
      <c r="G3350" s="533"/>
      <c r="H3350" s="533"/>
      <c r="I3350" s="533"/>
      <c r="J3350" s="533"/>
      <c r="K3350" s="533"/>
      <c r="L3350" s="533"/>
      <c r="M3350" s="533"/>
      <c r="N3350" s="532"/>
      <c r="O3350" s="350"/>
      <c r="P3350" s="464"/>
      <c r="Q3350" s="464"/>
      <c r="R3350" s="464"/>
      <c r="S3350" s="464"/>
      <c r="T3350" s="464"/>
      <c r="U3350" s="464"/>
      <c r="V3350" s="464"/>
    </row>
    <row r="3351" spans="1:22">
      <c r="A3351" s="531"/>
      <c r="B3351" s="532"/>
      <c r="C3351" s="350"/>
      <c r="D3351" s="350"/>
      <c r="E3351" s="533"/>
      <c r="F3351" s="533"/>
      <c r="G3351" s="533"/>
      <c r="H3351" s="533"/>
      <c r="I3351" s="533"/>
      <c r="J3351" s="533"/>
      <c r="K3351" s="533"/>
      <c r="L3351" s="533"/>
      <c r="M3351" s="533"/>
      <c r="N3351" s="532"/>
      <c r="O3351" s="350"/>
      <c r="P3351" s="464"/>
      <c r="Q3351" s="464"/>
      <c r="R3351" s="464"/>
      <c r="S3351" s="464"/>
      <c r="T3351" s="464"/>
      <c r="U3351" s="464"/>
      <c r="V3351" s="464"/>
    </row>
    <row r="3352" spans="1:22">
      <c r="A3352" s="531"/>
      <c r="B3352" s="532"/>
      <c r="C3352" s="350"/>
      <c r="D3352" s="350"/>
      <c r="E3352" s="533"/>
      <c r="F3352" s="533"/>
      <c r="G3352" s="533"/>
      <c r="H3352" s="533"/>
      <c r="I3352" s="533"/>
      <c r="J3352" s="533"/>
      <c r="K3352" s="533"/>
      <c r="L3352" s="533"/>
      <c r="M3352" s="533"/>
      <c r="N3352" s="532"/>
      <c r="O3352" s="350"/>
      <c r="P3352" s="464"/>
      <c r="Q3352" s="464"/>
      <c r="R3352" s="464"/>
      <c r="S3352" s="464"/>
      <c r="T3352" s="464"/>
      <c r="U3352" s="464"/>
      <c r="V3352" s="464"/>
    </row>
    <row r="3353" spans="1:22">
      <c r="A3353" s="531"/>
      <c r="B3353" s="532"/>
      <c r="C3353" s="350"/>
      <c r="D3353" s="350"/>
      <c r="E3353" s="533"/>
      <c r="F3353" s="533"/>
      <c r="G3353" s="533"/>
      <c r="H3353" s="533"/>
      <c r="I3353" s="533"/>
      <c r="J3353" s="533"/>
      <c r="K3353" s="533"/>
      <c r="L3353" s="533"/>
      <c r="M3353" s="533"/>
      <c r="N3353" s="532"/>
      <c r="O3353" s="350"/>
      <c r="P3353" s="464"/>
      <c r="Q3353" s="464"/>
      <c r="R3353" s="464"/>
      <c r="S3353" s="464"/>
      <c r="T3353" s="464"/>
      <c r="U3353" s="464"/>
      <c r="V3353" s="464"/>
    </row>
    <row r="3354" spans="1:22">
      <c r="A3354" s="531"/>
      <c r="B3354" s="532"/>
      <c r="C3354" s="350"/>
      <c r="D3354" s="350"/>
      <c r="E3354" s="533"/>
      <c r="F3354" s="533"/>
      <c r="G3354" s="533"/>
      <c r="H3354" s="533"/>
      <c r="I3354" s="533"/>
      <c r="J3354" s="533"/>
      <c r="K3354" s="533"/>
      <c r="L3354" s="533"/>
      <c r="M3354" s="533"/>
      <c r="N3354" s="532"/>
      <c r="O3354" s="350"/>
      <c r="P3354" s="464"/>
      <c r="Q3354" s="464"/>
      <c r="R3354" s="464"/>
      <c r="S3354" s="464"/>
      <c r="T3354" s="464"/>
      <c r="U3354" s="464"/>
      <c r="V3354" s="464"/>
    </row>
    <row r="3355" spans="1:22">
      <c r="A3355" s="531"/>
      <c r="B3355" s="532"/>
      <c r="C3355" s="350"/>
      <c r="D3355" s="350"/>
      <c r="E3355" s="533"/>
      <c r="F3355" s="533"/>
      <c r="G3355" s="533"/>
      <c r="H3355" s="533"/>
      <c r="I3355" s="533"/>
      <c r="J3355" s="533"/>
      <c r="K3355" s="533"/>
      <c r="L3355" s="533"/>
      <c r="M3355" s="533"/>
      <c r="N3355" s="532"/>
      <c r="O3355" s="350"/>
      <c r="P3355" s="464"/>
      <c r="Q3355" s="464"/>
      <c r="R3355" s="464"/>
      <c r="S3355" s="464"/>
      <c r="T3355" s="464"/>
      <c r="U3355" s="464"/>
      <c r="V3355" s="464"/>
    </row>
    <row r="3356" spans="1:22">
      <c r="A3356" s="531"/>
      <c r="B3356" s="532"/>
      <c r="C3356" s="350"/>
      <c r="D3356" s="350"/>
      <c r="E3356" s="533"/>
      <c r="F3356" s="533"/>
      <c r="G3356" s="533"/>
      <c r="H3356" s="533"/>
      <c r="I3356" s="533"/>
      <c r="J3356" s="533"/>
      <c r="K3356" s="533"/>
      <c r="L3356" s="533"/>
      <c r="M3356" s="533"/>
      <c r="N3356" s="532"/>
      <c r="O3356" s="350"/>
      <c r="P3356" s="464"/>
      <c r="Q3356" s="464"/>
      <c r="R3356" s="464"/>
      <c r="S3356" s="464"/>
      <c r="T3356" s="464"/>
      <c r="U3356" s="464"/>
      <c r="V3356" s="464"/>
    </row>
    <row r="3357" spans="1:22">
      <c r="A3357" s="531"/>
      <c r="B3357" s="532"/>
      <c r="C3357" s="350"/>
      <c r="D3357" s="350"/>
      <c r="E3357" s="533"/>
      <c r="F3357" s="533"/>
      <c r="G3357" s="533"/>
      <c r="H3357" s="533"/>
      <c r="I3357" s="533"/>
      <c r="J3357" s="533"/>
      <c r="K3357" s="533"/>
      <c r="L3357" s="533"/>
      <c r="M3357" s="533"/>
      <c r="N3357" s="532"/>
      <c r="O3357" s="350"/>
      <c r="P3357" s="464"/>
      <c r="Q3357" s="464"/>
      <c r="R3357" s="464"/>
      <c r="S3357" s="464"/>
      <c r="T3357" s="464"/>
      <c r="U3357" s="464"/>
      <c r="V3357" s="464"/>
    </row>
    <row r="3358" spans="1:22">
      <c r="A3358" s="531"/>
      <c r="B3358" s="532"/>
      <c r="C3358" s="350"/>
      <c r="D3358" s="350"/>
      <c r="E3358" s="533"/>
      <c r="F3358" s="533"/>
      <c r="G3358" s="533"/>
      <c r="H3358" s="533"/>
      <c r="I3358" s="533"/>
      <c r="J3358" s="533"/>
      <c r="K3358" s="533"/>
      <c r="L3358" s="533"/>
      <c r="M3358" s="533"/>
      <c r="N3358" s="532"/>
      <c r="O3358" s="350"/>
      <c r="P3358" s="464"/>
      <c r="Q3358" s="464"/>
      <c r="R3358" s="464"/>
      <c r="S3358" s="464"/>
      <c r="T3358" s="464"/>
      <c r="U3358" s="464"/>
      <c r="V3358" s="464"/>
    </row>
    <row r="3359" spans="1:22">
      <c r="A3359" s="531"/>
      <c r="B3359" s="532"/>
      <c r="C3359" s="350"/>
      <c r="D3359" s="350"/>
      <c r="E3359" s="533"/>
      <c r="F3359" s="533"/>
      <c r="G3359" s="533"/>
      <c r="H3359" s="533"/>
      <c r="I3359" s="533"/>
      <c r="J3359" s="533"/>
      <c r="K3359" s="533"/>
      <c r="L3359" s="533"/>
      <c r="M3359" s="533"/>
      <c r="N3359" s="532"/>
      <c r="O3359" s="350"/>
      <c r="P3359" s="464"/>
      <c r="Q3359" s="464"/>
      <c r="R3359" s="464"/>
      <c r="S3359" s="464"/>
      <c r="T3359" s="464"/>
      <c r="U3359" s="464"/>
      <c r="V3359" s="464"/>
    </row>
    <row r="3360" spans="1:22">
      <c r="A3360" s="531"/>
      <c r="B3360" s="532"/>
      <c r="C3360" s="350"/>
      <c r="D3360" s="350"/>
      <c r="E3360" s="533"/>
      <c r="F3360" s="533"/>
      <c r="G3360" s="533"/>
      <c r="H3360" s="533"/>
      <c r="I3360" s="533"/>
      <c r="J3360" s="533"/>
      <c r="K3360" s="533"/>
      <c r="L3360" s="533"/>
      <c r="M3360" s="533"/>
      <c r="N3360" s="532"/>
      <c r="O3360" s="350"/>
      <c r="P3360" s="464"/>
      <c r="Q3360" s="464"/>
      <c r="R3360" s="464"/>
      <c r="S3360" s="464"/>
      <c r="T3360" s="464"/>
      <c r="U3360" s="464"/>
      <c r="V3360" s="464"/>
    </row>
    <row r="3361" spans="1:22">
      <c r="A3361" s="531"/>
      <c r="B3361" s="532"/>
      <c r="C3361" s="350"/>
      <c r="D3361" s="350"/>
      <c r="E3361" s="533"/>
      <c r="F3361" s="533"/>
      <c r="G3361" s="533"/>
      <c r="H3361" s="533"/>
      <c r="I3361" s="533"/>
      <c r="J3361" s="533"/>
      <c r="K3361" s="533"/>
      <c r="L3361" s="533"/>
      <c r="M3361" s="533"/>
      <c r="N3361" s="532"/>
      <c r="O3361" s="350"/>
      <c r="P3361" s="464"/>
      <c r="Q3361" s="464"/>
      <c r="R3361" s="464"/>
      <c r="S3361" s="464"/>
      <c r="T3361" s="464"/>
      <c r="U3361" s="464"/>
      <c r="V3361" s="464"/>
    </row>
    <row r="3362" spans="1:22">
      <c r="A3362" s="531"/>
      <c r="B3362" s="532"/>
      <c r="C3362" s="350"/>
      <c r="D3362" s="350"/>
      <c r="E3362" s="533"/>
      <c r="F3362" s="533"/>
      <c r="G3362" s="533"/>
      <c r="H3362" s="533"/>
      <c r="I3362" s="533"/>
      <c r="J3362" s="533"/>
      <c r="K3362" s="533"/>
      <c r="L3362" s="533"/>
      <c r="M3362" s="533"/>
      <c r="N3362" s="532"/>
      <c r="O3362" s="350"/>
      <c r="P3362" s="464"/>
      <c r="Q3362" s="464"/>
      <c r="R3362" s="464"/>
      <c r="S3362" s="464"/>
      <c r="T3362" s="464"/>
      <c r="U3362" s="464"/>
      <c r="V3362" s="464"/>
    </row>
    <row r="3363" spans="1:22">
      <c r="A3363" s="531"/>
      <c r="B3363" s="532"/>
      <c r="C3363" s="350"/>
      <c r="D3363" s="350"/>
      <c r="E3363" s="533"/>
      <c r="F3363" s="533"/>
      <c r="G3363" s="533"/>
      <c r="H3363" s="533"/>
      <c r="I3363" s="533"/>
      <c r="J3363" s="533"/>
      <c r="K3363" s="533"/>
      <c r="L3363" s="533"/>
      <c r="M3363" s="533"/>
      <c r="N3363" s="532"/>
      <c r="O3363" s="350"/>
      <c r="P3363" s="464"/>
      <c r="Q3363" s="464"/>
      <c r="R3363" s="464"/>
      <c r="S3363" s="464"/>
      <c r="T3363" s="464"/>
      <c r="U3363" s="464"/>
      <c r="V3363" s="464"/>
    </row>
    <row r="3364" spans="1:22">
      <c r="A3364" s="531"/>
      <c r="B3364" s="532"/>
      <c r="C3364" s="350"/>
      <c r="D3364" s="350"/>
      <c r="E3364" s="533"/>
      <c r="F3364" s="533"/>
      <c r="G3364" s="533"/>
      <c r="H3364" s="533"/>
      <c r="I3364" s="533"/>
      <c r="J3364" s="533"/>
      <c r="K3364" s="533"/>
      <c r="L3364" s="533"/>
      <c r="M3364" s="533"/>
      <c r="N3364" s="532"/>
      <c r="O3364" s="350"/>
      <c r="P3364" s="464"/>
      <c r="Q3364" s="464"/>
      <c r="R3364" s="464"/>
      <c r="S3364" s="464"/>
      <c r="T3364" s="464"/>
      <c r="U3364" s="464"/>
      <c r="V3364" s="464"/>
    </row>
    <row r="3365" spans="1:22">
      <c r="A3365" s="531"/>
      <c r="B3365" s="532"/>
      <c r="C3365" s="350"/>
      <c r="D3365" s="350"/>
      <c r="E3365" s="533"/>
      <c r="F3365" s="533"/>
      <c r="G3365" s="533"/>
      <c r="H3365" s="533"/>
      <c r="I3365" s="533"/>
      <c r="J3365" s="533"/>
      <c r="K3365" s="533"/>
      <c r="L3365" s="533"/>
      <c r="M3365" s="533"/>
      <c r="N3365" s="532"/>
      <c r="O3365" s="350"/>
      <c r="P3365" s="464"/>
      <c r="Q3365" s="464"/>
      <c r="R3365" s="464"/>
      <c r="S3365" s="464"/>
      <c r="T3365" s="464"/>
      <c r="U3365" s="464"/>
      <c r="V3365" s="464"/>
    </row>
    <row r="3366" spans="1:22">
      <c r="A3366" s="531"/>
      <c r="B3366" s="532"/>
      <c r="C3366" s="350"/>
      <c r="D3366" s="350"/>
      <c r="E3366" s="533"/>
      <c r="F3366" s="533"/>
      <c r="G3366" s="533"/>
      <c r="H3366" s="533"/>
      <c r="I3366" s="533"/>
      <c r="J3366" s="533"/>
      <c r="K3366" s="533"/>
      <c r="L3366" s="533"/>
      <c r="M3366" s="533"/>
      <c r="N3366" s="532"/>
      <c r="O3366" s="350"/>
      <c r="P3366" s="464"/>
      <c r="Q3366" s="464"/>
      <c r="R3366" s="464"/>
      <c r="S3366" s="464"/>
      <c r="T3366" s="464"/>
      <c r="U3366" s="464"/>
      <c r="V3366" s="464"/>
    </row>
    <row r="3367" spans="1:22">
      <c r="A3367" s="531"/>
      <c r="B3367" s="532"/>
      <c r="C3367" s="350"/>
      <c r="D3367" s="350"/>
      <c r="E3367" s="533"/>
      <c r="F3367" s="533"/>
      <c r="G3367" s="533"/>
      <c r="H3367" s="533"/>
      <c r="I3367" s="533"/>
      <c r="J3367" s="533"/>
      <c r="K3367" s="533"/>
      <c r="L3367" s="533"/>
      <c r="M3367" s="533"/>
      <c r="N3367" s="532"/>
      <c r="O3367" s="350"/>
      <c r="P3367" s="464"/>
      <c r="Q3367" s="464"/>
      <c r="R3367" s="464"/>
      <c r="S3367" s="464"/>
      <c r="T3367" s="464"/>
      <c r="U3367" s="464"/>
      <c r="V3367" s="464"/>
    </row>
    <row r="3368" spans="1:22">
      <c r="A3368" s="531"/>
      <c r="B3368" s="532"/>
      <c r="C3368" s="350"/>
      <c r="D3368" s="350"/>
      <c r="E3368" s="533"/>
      <c r="F3368" s="533"/>
      <c r="G3368" s="533"/>
      <c r="H3368" s="533"/>
      <c r="I3368" s="533"/>
      <c r="J3368" s="533"/>
      <c r="K3368" s="533"/>
      <c r="L3368" s="533"/>
      <c r="M3368" s="533"/>
      <c r="N3368" s="532"/>
      <c r="O3368" s="350"/>
      <c r="P3368" s="464"/>
      <c r="Q3368" s="464"/>
      <c r="R3368" s="464"/>
      <c r="S3368" s="464"/>
      <c r="T3368" s="464"/>
      <c r="U3368" s="464"/>
      <c r="V3368" s="464"/>
    </row>
    <row r="3369" spans="1:22">
      <c r="A3369" s="531"/>
      <c r="B3369" s="532"/>
      <c r="C3369" s="350"/>
      <c r="D3369" s="350"/>
      <c r="E3369" s="533"/>
      <c r="F3369" s="533"/>
      <c r="G3369" s="533"/>
      <c r="H3369" s="533"/>
      <c r="I3369" s="533"/>
      <c r="J3369" s="533"/>
      <c r="K3369" s="533"/>
      <c r="L3369" s="533"/>
      <c r="M3369" s="533"/>
      <c r="N3369" s="532"/>
      <c r="O3369" s="350"/>
      <c r="P3369" s="464"/>
      <c r="Q3369" s="464"/>
      <c r="R3369" s="464"/>
      <c r="S3369" s="464"/>
      <c r="T3369" s="464"/>
      <c r="U3369" s="464"/>
      <c r="V3369" s="464"/>
    </row>
    <row r="3370" spans="1:22">
      <c r="A3370" s="531"/>
      <c r="B3370" s="532"/>
      <c r="C3370" s="350"/>
      <c r="D3370" s="350"/>
      <c r="E3370" s="533"/>
      <c r="F3370" s="533"/>
      <c r="G3370" s="533"/>
      <c r="H3370" s="533"/>
      <c r="I3370" s="533"/>
      <c r="J3370" s="533"/>
      <c r="K3370" s="533"/>
      <c r="L3370" s="533"/>
      <c r="M3370" s="533"/>
      <c r="N3370" s="532"/>
      <c r="O3370" s="350"/>
      <c r="P3370" s="464"/>
      <c r="Q3370" s="464"/>
      <c r="R3370" s="464"/>
      <c r="S3370" s="464"/>
      <c r="T3370" s="464"/>
      <c r="U3370" s="464"/>
      <c r="V3370" s="464"/>
    </row>
    <row r="3371" spans="1:22">
      <c r="A3371" s="531"/>
      <c r="B3371" s="532"/>
      <c r="C3371" s="350"/>
      <c r="D3371" s="350"/>
      <c r="E3371" s="533"/>
      <c r="F3371" s="533"/>
      <c r="G3371" s="533"/>
      <c r="H3371" s="533"/>
      <c r="I3371" s="533"/>
      <c r="J3371" s="533"/>
      <c r="K3371" s="533"/>
      <c r="L3371" s="533"/>
      <c r="M3371" s="533"/>
      <c r="N3371" s="532"/>
      <c r="O3371" s="350"/>
      <c r="P3371" s="464"/>
      <c r="Q3371" s="464"/>
      <c r="R3371" s="464"/>
      <c r="S3371" s="464"/>
      <c r="T3371" s="464"/>
      <c r="U3371" s="464"/>
      <c r="V3371" s="464"/>
    </row>
    <row r="3372" spans="1:22">
      <c r="A3372" s="531"/>
      <c r="B3372" s="532"/>
      <c r="C3372" s="350"/>
      <c r="D3372" s="350"/>
      <c r="E3372" s="533"/>
      <c r="F3372" s="533"/>
      <c r="G3372" s="533"/>
      <c r="H3372" s="533"/>
      <c r="I3372" s="533"/>
      <c r="J3372" s="533"/>
      <c r="K3372" s="533"/>
      <c r="L3372" s="533"/>
      <c r="M3372" s="533"/>
      <c r="N3372" s="532"/>
      <c r="O3372" s="350"/>
      <c r="P3372" s="464"/>
      <c r="Q3372" s="464"/>
      <c r="R3372" s="464"/>
      <c r="S3372" s="464"/>
      <c r="T3372" s="464"/>
      <c r="U3372" s="464"/>
      <c r="V3372" s="464"/>
    </row>
    <row r="3373" spans="1:22">
      <c r="A3373" s="531"/>
      <c r="B3373" s="532"/>
      <c r="C3373" s="350"/>
      <c r="D3373" s="350"/>
      <c r="E3373" s="533"/>
      <c r="F3373" s="533"/>
      <c r="G3373" s="533"/>
      <c r="H3373" s="533"/>
      <c r="I3373" s="533"/>
      <c r="J3373" s="533"/>
      <c r="K3373" s="533"/>
      <c r="L3373" s="533"/>
      <c r="M3373" s="533"/>
      <c r="N3373" s="532"/>
      <c r="O3373" s="350"/>
      <c r="P3373" s="464"/>
      <c r="Q3373" s="464"/>
      <c r="R3373" s="464"/>
      <c r="S3373" s="464"/>
      <c r="T3373" s="464"/>
      <c r="U3373" s="464"/>
      <c r="V3373" s="464"/>
    </row>
    <row r="3374" spans="1:22">
      <c r="A3374" s="531"/>
      <c r="B3374" s="532"/>
      <c r="C3374" s="350"/>
      <c r="D3374" s="350"/>
      <c r="E3374" s="533"/>
      <c r="F3374" s="533"/>
      <c r="G3374" s="533"/>
      <c r="H3374" s="533"/>
      <c r="I3374" s="533"/>
      <c r="J3374" s="533"/>
      <c r="K3374" s="533"/>
      <c r="L3374" s="533"/>
      <c r="M3374" s="533"/>
      <c r="N3374" s="532"/>
      <c r="O3374" s="350"/>
      <c r="P3374" s="464"/>
      <c r="Q3374" s="464"/>
      <c r="R3374" s="464"/>
      <c r="S3374" s="464"/>
      <c r="T3374" s="464"/>
      <c r="U3374" s="464"/>
      <c r="V3374" s="464"/>
    </row>
    <row r="3375" spans="1:22">
      <c r="A3375" s="531"/>
      <c r="B3375" s="532"/>
      <c r="C3375" s="350"/>
      <c r="D3375" s="350"/>
      <c r="E3375" s="533"/>
      <c r="F3375" s="533"/>
      <c r="G3375" s="533"/>
      <c r="H3375" s="533"/>
      <c r="I3375" s="533"/>
      <c r="J3375" s="533"/>
      <c r="K3375" s="533"/>
      <c r="L3375" s="533"/>
      <c r="M3375" s="533"/>
      <c r="N3375" s="532"/>
      <c r="O3375" s="350"/>
      <c r="P3375" s="464"/>
      <c r="Q3375" s="464"/>
      <c r="R3375" s="464"/>
      <c r="S3375" s="464"/>
      <c r="T3375" s="464"/>
      <c r="U3375" s="464"/>
      <c r="V3375" s="464"/>
    </row>
    <row r="3376" spans="1:22">
      <c r="A3376" s="531"/>
      <c r="B3376" s="532"/>
      <c r="C3376" s="350"/>
      <c r="D3376" s="350"/>
      <c r="E3376" s="533"/>
      <c r="F3376" s="533"/>
      <c r="G3376" s="533"/>
      <c r="H3376" s="533"/>
      <c r="I3376" s="533"/>
      <c r="J3376" s="533"/>
      <c r="K3376" s="533"/>
      <c r="L3376" s="533"/>
      <c r="M3376" s="533"/>
      <c r="N3376" s="532"/>
      <c r="O3376" s="350"/>
      <c r="P3376" s="464"/>
      <c r="Q3376" s="464"/>
      <c r="R3376" s="464"/>
      <c r="S3376" s="464"/>
      <c r="T3376" s="464"/>
      <c r="U3376" s="464"/>
      <c r="V3376" s="464"/>
    </row>
    <row r="3377" spans="1:22">
      <c r="A3377" s="531"/>
      <c r="B3377" s="532"/>
      <c r="C3377" s="350"/>
      <c r="D3377" s="350"/>
      <c r="E3377" s="533"/>
      <c r="F3377" s="533"/>
      <c r="G3377" s="533"/>
      <c r="H3377" s="533"/>
      <c r="I3377" s="533"/>
      <c r="J3377" s="533"/>
      <c r="K3377" s="533"/>
      <c r="L3377" s="533"/>
      <c r="M3377" s="533"/>
      <c r="N3377" s="532"/>
      <c r="O3377" s="350"/>
      <c r="P3377" s="464"/>
      <c r="Q3377" s="464"/>
      <c r="R3377" s="464"/>
      <c r="S3377" s="464"/>
      <c r="T3377" s="464"/>
      <c r="U3377" s="464"/>
      <c r="V3377" s="464"/>
    </row>
    <row r="3378" spans="1:22">
      <c r="A3378" s="531"/>
      <c r="B3378" s="532"/>
      <c r="C3378" s="350"/>
      <c r="D3378" s="350"/>
      <c r="E3378" s="533"/>
      <c r="F3378" s="533"/>
      <c r="G3378" s="533"/>
      <c r="H3378" s="533"/>
      <c r="I3378" s="533"/>
      <c r="J3378" s="533"/>
      <c r="K3378" s="533"/>
      <c r="L3378" s="533"/>
      <c r="M3378" s="533"/>
      <c r="N3378" s="532"/>
      <c r="O3378" s="350"/>
      <c r="P3378" s="464"/>
      <c r="Q3378" s="464"/>
      <c r="R3378" s="464"/>
      <c r="S3378" s="464"/>
      <c r="T3378" s="464"/>
      <c r="U3378" s="464"/>
      <c r="V3378" s="464"/>
    </row>
    <row r="3379" spans="1:22">
      <c r="A3379" s="531"/>
      <c r="B3379" s="532"/>
      <c r="C3379" s="350"/>
      <c r="D3379" s="350"/>
      <c r="E3379" s="533"/>
      <c r="F3379" s="533"/>
      <c r="G3379" s="533"/>
      <c r="H3379" s="533"/>
      <c r="I3379" s="533"/>
      <c r="J3379" s="533"/>
      <c r="K3379" s="533"/>
      <c r="L3379" s="533"/>
      <c r="M3379" s="533"/>
      <c r="N3379" s="532"/>
      <c r="O3379" s="350"/>
      <c r="P3379" s="464"/>
      <c r="Q3379" s="464"/>
      <c r="R3379" s="464"/>
      <c r="S3379" s="464"/>
      <c r="T3379" s="464"/>
      <c r="U3379" s="464"/>
      <c r="V3379" s="464"/>
    </row>
    <row r="3380" spans="1:22">
      <c r="A3380" s="531"/>
      <c r="B3380" s="532"/>
      <c r="C3380" s="350"/>
      <c r="D3380" s="350"/>
      <c r="E3380" s="533"/>
      <c r="F3380" s="533"/>
      <c r="G3380" s="533"/>
      <c r="H3380" s="533"/>
      <c r="I3380" s="533"/>
      <c r="J3380" s="533"/>
      <c r="K3380" s="533"/>
      <c r="L3380" s="533"/>
      <c r="M3380" s="533"/>
      <c r="N3380" s="532"/>
      <c r="O3380" s="350"/>
      <c r="P3380" s="464"/>
      <c r="Q3380" s="464"/>
      <c r="R3380" s="464"/>
      <c r="S3380" s="464"/>
      <c r="T3380" s="464"/>
      <c r="U3380" s="464"/>
      <c r="V3380" s="464"/>
    </row>
    <row r="3381" spans="1:22">
      <c r="A3381" s="531"/>
      <c r="B3381" s="532"/>
      <c r="C3381" s="350"/>
      <c r="D3381" s="350"/>
      <c r="E3381" s="533"/>
      <c r="F3381" s="533"/>
      <c r="G3381" s="533"/>
      <c r="H3381" s="533"/>
      <c r="I3381" s="533"/>
      <c r="J3381" s="533"/>
      <c r="K3381" s="533"/>
      <c r="L3381" s="533"/>
      <c r="M3381" s="533"/>
      <c r="N3381" s="532"/>
      <c r="O3381" s="350"/>
      <c r="P3381" s="464"/>
      <c r="Q3381" s="464"/>
      <c r="R3381" s="464"/>
      <c r="S3381" s="464"/>
      <c r="T3381" s="464"/>
      <c r="U3381" s="464"/>
      <c r="V3381" s="464"/>
    </row>
    <row r="3382" spans="1:22">
      <c r="A3382" s="531"/>
      <c r="B3382" s="532"/>
      <c r="C3382" s="350"/>
      <c r="D3382" s="350"/>
      <c r="E3382" s="533"/>
      <c r="F3382" s="533"/>
      <c r="G3382" s="533"/>
      <c r="H3382" s="533"/>
      <c r="I3382" s="533"/>
      <c r="J3382" s="533"/>
      <c r="K3382" s="533"/>
      <c r="L3382" s="533"/>
      <c r="M3382" s="533"/>
      <c r="N3382" s="532"/>
      <c r="O3382" s="350"/>
      <c r="P3382" s="464"/>
      <c r="Q3382" s="464"/>
      <c r="R3382" s="464"/>
      <c r="S3382" s="464"/>
      <c r="T3382" s="464"/>
      <c r="U3382" s="464"/>
      <c r="V3382" s="464"/>
    </row>
    <row r="3383" spans="1:22">
      <c r="A3383" s="531"/>
      <c r="B3383" s="532"/>
      <c r="C3383" s="350"/>
      <c r="D3383" s="350"/>
      <c r="E3383" s="533"/>
      <c r="F3383" s="533"/>
      <c r="G3383" s="533"/>
      <c r="H3383" s="533"/>
      <c r="I3383" s="533"/>
      <c r="J3383" s="533"/>
      <c r="K3383" s="533"/>
      <c r="L3383" s="533"/>
      <c r="M3383" s="533"/>
      <c r="N3383" s="532"/>
      <c r="O3383" s="350"/>
      <c r="P3383" s="464"/>
      <c r="Q3383" s="464"/>
      <c r="R3383" s="464"/>
      <c r="S3383" s="464"/>
      <c r="T3383" s="464"/>
      <c r="U3383" s="464"/>
      <c r="V3383" s="464"/>
    </row>
    <row r="3384" spans="1:22">
      <c r="A3384" s="531"/>
      <c r="B3384" s="532"/>
      <c r="C3384" s="350"/>
      <c r="D3384" s="350"/>
      <c r="E3384" s="533"/>
      <c r="F3384" s="533"/>
      <c r="G3384" s="533"/>
      <c r="H3384" s="533"/>
      <c r="I3384" s="533"/>
      <c r="J3384" s="533"/>
      <c r="K3384" s="533"/>
      <c r="L3384" s="533"/>
      <c r="M3384" s="533"/>
      <c r="N3384" s="532"/>
      <c r="O3384" s="350"/>
      <c r="P3384" s="464"/>
      <c r="Q3384" s="464"/>
      <c r="R3384" s="464"/>
      <c r="S3384" s="464"/>
      <c r="T3384" s="464"/>
      <c r="U3384" s="464"/>
      <c r="V3384" s="464"/>
    </row>
    <row r="3385" spans="1:22">
      <c r="A3385" s="531"/>
      <c r="B3385" s="532"/>
      <c r="C3385" s="350"/>
      <c r="D3385" s="350"/>
      <c r="E3385" s="533"/>
      <c r="F3385" s="533"/>
      <c r="G3385" s="533"/>
      <c r="H3385" s="533"/>
      <c r="I3385" s="533"/>
      <c r="J3385" s="533"/>
      <c r="K3385" s="533"/>
      <c r="L3385" s="533"/>
      <c r="M3385" s="533"/>
      <c r="N3385" s="532"/>
      <c r="O3385" s="350"/>
      <c r="P3385" s="464"/>
      <c r="Q3385" s="464"/>
      <c r="R3385" s="464"/>
      <c r="S3385" s="464"/>
      <c r="T3385" s="464"/>
      <c r="U3385" s="464"/>
      <c r="V3385" s="464"/>
    </row>
    <row r="3386" spans="1:22">
      <c r="A3386" s="531"/>
      <c r="B3386" s="532"/>
      <c r="C3386" s="350"/>
      <c r="D3386" s="350"/>
      <c r="E3386" s="533"/>
      <c r="F3386" s="533"/>
      <c r="G3386" s="533"/>
      <c r="H3386" s="533"/>
      <c r="I3386" s="533"/>
      <c r="J3386" s="533"/>
      <c r="K3386" s="533"/>
      <c r="L3386" s="533"/>
      <c r="M3386" s="533"/>
      <c r="N3386" s="532"/>
      <c r="O3386" s="350"/>
      <c r="P3386" s="464"/>
      <c r="Q3386" s="464"/>
      <c r="R3386" s="464"/>
      <c r="S3386" s="464"/>
      <c r="T3386" s="464"/>
      <c r="U3386" s="464"/>
      <c r="V3386" s="464"/>
    </row>
    <row r="3387" spans="1:22">
      <c r="A3387" s="531"/>
      <c r="B3387" s="532"/>
      <c r="C3387" s="350"/>
      <c r="D3387" s="350"/>
      <c r="E3387" s="533"/>
      <c r="F3387" s="533"/>
      <c r="G3387" s="533"/>
      <c r="H3387" s="533"/>
      <c r="I3387" s="533"/>
      <c r="J3387" s="533"/>
      <c r="K3387" s="533"/>
      <c r="L3387" s="533"/>
      <c r="M3387" s="533"/>
      <c r="N3387" s="532"/>
      <c r="O3387" s="350"/>
      <c r="P3387" s="464"/>
      <c r="Q3387" s="464"/>
      <c r="R3387" s="464"/>
      <c r="S3387" s="464"/>
      <c r="T3387" s="464"/>
      <c r="U3387" s="464"/>
      <c r="V3387" s="464"/>
    </row>
    <row r="3388" spans="1:22">
      <c r="A3388" s="531"/>
      <c r="B3388" s="532"/>
      <c r="C3388" s="350"/>
      <c r="D3388" s="350"/>
      <c r="E3388" s="533"/>
      <c r="F3388" s="533"/>
      <c r="G3388" s="533"/>
      <c r="H3388" s="533"/>
      <c r="I3388" s="533"/>
      <c r="J3388" s="533"/>
      <c r="K3388" s="533"/>
      <c r="L3388" s="533"/>
      <c r="M3388" s="533"/>
      <c r="N3388" s="532"/>
      <c r="O3388" s="350"/>
      <c r="P3388" s="464"/>
      <c r="Q3388" s="464"/>
      <c r="R3388" s="464"/>
      <c r="S3388" s="464"/>
      <c r="T3388" s="464"/>
      <c r="U3388" s="464"/>
      <c r="V3388" s="464"/>
    </row>
    <row r="3389" spans="1:22">
      <c r="A3389" s="531"/>
      <c r="B3389" s="532"/>
      <c r="C3389" s="350"/>
      <c r="D3389" s="350"/>
      <c r="E3389" s="533"/>
      <c r="F3389" s="533"/>
      <c r="G3389" s="533"/>
      <c r="H3389" s="533"/>
      <c r="I3389" s="533"/>
      <c r="J3389" s="533"/>
      <c r="K3389" s="533"/>
      <c r="L3389" s="533"/>
      <c r="M3389" s="533"/>
      <c r="N3389" s="532"/>
      <c r="O3389" s="350"/>
      <c r="P3389" s="464"/>
      <c r="Q3389" s="464"/>
      <c r="R3389" s="464"/>
      <c r="S3389" s="464"/>
      <c r="T3389" s="464"/>
      <c r="U3389" s="464"/>
      <c r="V3389" s="464"/>
    </row>
    <row r="3390" spans="1:22">
      <c r="A3390" s="531"/>
      <c r="B3390" s="532"/>
      <c r="C3390" s="350"/>
      <c r="D3390" s="350"/>
      <c r="E3390" s="533"/>
      <c r="F3390" s="533"/>
      <c r="G3390" s="533"/>
      <c r="H3390" s="533"/>
      <c r="I3390" s="533"/>
      <c r="J3390" s="533"/>
      <c r="K3390" s="533"/>
      <c r="L3390" s="533"/>
      <c r="M3390" s="533"/>
      <c r="N3390" s="532"/>
      <c r="O3390" s="350"/>
      <c r="P3390" s="464"/>
      <c r="Q3390" s="464"/>
      <c r="R3390" s="464"/>
      <c r="S3390" s="464"/>
      <c r="T3390" s="464"/>
      <c r="U3390" s="464"/>
      <c r="V3390" s="464"/>
    </row>
    <row r="3391" spans="1:22">
      <c r="A3391" s="531"/>
      <c r="B3391" s="532"/>
      <c r="C3391" s="350"/>
      <c r="D3391" s="350"/>
      <c r="E3391" s="533"/>
      <c r="F3391" s="533"/>
      <c r="G3391" s="533"/>
      <c r="H3391" s="533"/>
      <c r="I3391" s="533"/>
      <c r="J3391" s="533"/>
      <c r="K3391" s="533"/>
      <c r="L3391" s="533"/>
      <c r="M3391" s="533"/>
      <c r="N3391" s="532"/>
      <c r="O3391" s="350"/>
      <c r="P3391" s="464"/>
      <c r="Q3391" s="464"/>
      <c r="R3391" s="464"/>
      <c r="S3391" s="464"/>
      <c r="T3391" s="464"/>
      <c r="U3391" s="464"/>
      <c r="V3391" s="464"/>
    </row>
    <row r="3392" spans="1:22">
      <c r="A3392" s="531"/>
      <c r="B3392" s="532"/>
      <c r="C3392" s="350"/>
      <c r="D3392" s="350"/>
      <c r="E3392" s="533"/>
      <c r="F3392" s="533"/>
      <c r="G3392" s="533"/>
      <c r="H3392" s="533"/>
      <c r="I3392" s="533"/>
      <c r="J3392" s="533"/>
      <c r="K3392" s="533"/>
      <c r="L3392" s="533"/>
      <c r="M3392" s="533"/>
      <c r="N3392" s="532"/>
      <c r="O3392" s="350"/>
      <c r="P3392" s="464"/>
      <c r="Q3392" s="464"/>
      <c r="R3392" s="464"/>
      <c r="S3392" s="464"/>
      <c r="T3392" s="464"/>
      <c r="U3392" s="464"/>
      <c r="V3392" s="464"/>
    </row>
    <row r="3393" spans="1:22">
      <c r="A3393" s="531"/>
      <c r="B3393" s="532"/>
      <c r="C3393" s="350"/>
      <c r="D3393" s="350"/>
      <c r="E3393" s="533"/>
      <c r="F3393" s="533"/>
      <c r="G3393" s="533"/>
      <c r="H3393" s="533"/>
      <c r="I3393" s="533"/>
      <c r="J3393" s="533"/>
      <c r="K3393" s="533"/>
      <c r="L3393" s="533"/>
      <c r="M3393" s="533"/>
      <c r="N3393" s="532"/>
      <c r="O3393" s="350"/>
      <c r="P3393" s="464"/>
      <c r="Q3393" s="464"/>
      <c r="R3393" s="464"/>
      <c r="S3393" s="464"/>
      <c r="T3393" s="464"/>
      <c r="U3393" s="464"/>
      <c r="V3393" s="464"/>
    </row>
    <row r="3394" spans="1:22">
      <c r="A3394" s="531"/>
      <c r="B3394" s="532"/>
      <c r="C3394" s="350"/>
      <c r="D3394" s="350"/>
      <c r="E3394" s="533"/>
      <c r="F3394" s="533"/>
      <c r="G3394" s="533"/>
      <c r="H3394" s="533"/>
      <c r="I3394" s="533"/>
      <c r="J3394" s="533"/>
      <c r="K3394" s="533"/>
      <c r="L3394" s="533"/>
      <c r="M3394" s="533"/>
      <c r="N3394" s="532"/>
      <c r="O3394" s="350"/>
      <c r="P3394" s="464"/>
      <c r="Q3394" s="464"/>
      <c r="R3394" s="464"/>
      <c r="S3394" s="464"/>
      <c r="T3394" s="464"/>
      <c r="U3394" s="464"/>
      <c r="V3394" s="464"/>
    </row>
    <row r="3395" spans="1:22">
      <c r="A3395" s="531"/>
      <c r="B3395" s="532"/>
      <c r="C3395" s="350"/>
      <c r="D3395" s="350"/>
      <c r="E3395" s="533"/>
      <c r="F3395" s="533"/>
      <c r="G3395" s="533"/>
      <c r="H3395" s="533"/>
      <c r="I3395" s="533"/>
      <c r="J3395" s="533"/>
      <c r="K3395" s="533"/>
      <c r="L3395" s="533"/>
      <c r="M3395" s="533"/>
      <c r="N3395" s="532"/>
      <c r="O3395" s="350"/>
      <c r="P3395" s="464"/>
      <c r="Q3395" s="464"/>
      <c r="R3395" s="464"/>
      <c r="S3395" s="464"/>
      <c r="T3395" s="464"/>
      <c r="U3395" s="464"/>
      <c r="V3395" s="464"/>
    </row>
    <row r="3396" spans="1:22">
      <c r="A3396" s="531"/>
      <c r="B3396" s="532"/>
      <c r="C3396" s="350"/>
      <c r="D3396" s="350"/>
      <c r="E3396" s="533"/>
      <c r="F3396" s="533"/>
      <c r="G3396" s="533"/>
      <c r="H3396" s="533"/>
      <c r="I3396" s="533"/>
      <c r="J3396" s="533"/>
      <c r="K3396" s="533"/>
      <c r="L3396" s="533"/>
      <c r="M3396" s="533"/>
      <c r="N3396" s="532"/>
      <c r="O3396" s="350"/>
      <c r="P3396" s="464"/>
      <c r="Q3396" s="464"/>
      <c r="R3396" s="464"/>
      <c r="S3396" s="464"/>
      <c r="T3396" s="464"/>
      <c r="U3396" s="464"/>
      <c r="V3396" s="464"/>
    </row>
    <row r="3397" spans="1:22">
      <c r="A3397" s="531"/>
      <c r="B3397" s="532"/>
      <c r="C3397" s="350"/>
      <c r="D3397" s="350"/>
      <c r="E3397" s="533"/>
      <c r="F3397" s="533"/>
      <c r="G3397" s="533"/>
      <c r="H3397" s="533"/>
      <c r="I3397" s="533"/>
      <c r="J3397" s="533"/>
      <c r="K3397" s="533"/>
      <c r="L3397" s="533"/>
      <c r="M3397" s="533"/>
      <c r="N3397" s="532"/>
      <c r="O3397" s="350"/>
      <c r="P3397" s="464"/>
      <c r="Q3397" s="464"/>
      <c r="R3397" s="464"/>
      <c r="S3397" s="464"/>
      <c r="T3397" s="464"/>
      <c r="U3397" s="464"/>
      <c r="V3397" s="464"/>
    </row>
    <row r="3398" spans="1:22">
      <c r="A3398" s="531"/>
      <c r="B3398" s="532"/>
      <c r="C3398" s="350"/>
      <c r="D3398" s="350"/>
      <c r="E3398" s="533"/>
      <c r="F3398" s="533"/>
      <c r="G3398" s="533"/>
      <c r="H3398" s="533"/>
      <c r="I3398" s="533"/>
      <c r="J3398" s="533"/>
      <c r="K3398" s="533"/>
      <c r="L3398" s="533"/>
      <c r="M3398" s="533"/>
      <c r="N3398" s="532"/>
      <c r="O3398" s="350"/>
      <c r="P3398" s="464"/>
      <c r="Q3398" s="464"/>
      <c r="R3398" s="464"/>
      <c r="S3398" s="464"/>
      <c r="T3398" s="464"/>
      <c r="U3398" s="464"/>
      <c r="V3398" s="464"/>
    </row>
    <row r="3399" spans="1:22">
      <c r="A3399" s="531"/>
      <c r="B3399" s="532"/>
      <c r="C3399" s="350"/>
      <c r="D3399" s="350"/>
      <c r="E3399" s="533"/>
      <c r="F3399" s="533"/>
      <c r="G3399" s="533"/>
      <c r="H3399" s="533"/>
      <c r="I3399" s="533"/>
      <c r="J3399" s="533"/>
      <c r="K3399" s="533"/>
      <c r="L3399" s="533"/>
      <c r="M3399" s="533"/>
      <c r="N3399" s="532"/>
      <c r="O3399" s="350"/>
      <c r="P3399" s="464"/>
      <c r="Q3399" s="464"/>
      <c r="R3399" s="464"/>
      <c r="S3399" s="464"/>
      <c r="T3399" s="464"/>
      <c r="U3399" s="464"/>
      <c r="V3399" s="464"/>
    </row>
    <row r="3400" spans="1:22">
      <c r="A3400" s="531"/>
      <c r="B3400" s="532"/>
      <c r="C3400" s="350"/>
      <c r="D3400" s="350"/>
      <c r="E3400" s="533"/>
      <c r="F3400" s="533"/>
      <c r="G3400" s="533"/>
      <c r="H3400" s="533"/>
      <c r="I3400" s="533"/>
      <c r="J3400" s="533"/>
      <c r="K3400" s="533"/>
      <c r="L3400" s="533"/>
      <c r="M3400" s="533"/>
      <c r="N3400" s="532"/>
      <c r="O3400" s="350"/>
      <c r="P3400" s="464"/>
      <c r="Q3400" s="464"/>
      <c r="R3400" s="464"/>
      <c r="S3400" s="464"/>
      <c r="T3400" s="464"/>
      <c r="U3400" s="464"/>
      <c r="V3400" s="464"/>
    </row>
    <row r="3401" spans="1:22">
      <c r="A3401" s="531"/>
      <c r="B3401" s="532"/>
      <c r="C3401" s="350"/>
      <c r="D3401" s="350"/>
      <c r="E3401" s="533"/>
      <c r="F3401" s="533"/>
      <c r="G3401" s="533"/>
      <c r="H3401" s="533"/>
      <c r="I3401" s="533"/>
      <c r="J3401" s="533"/>
      <c r="K3401" s="533"/>
      <c r="L3401" s="533"/>
      <c r="M3401" s="533"/>
      <c r="N3401" s="532"/>
      <c r="O3401" s="350"/>
      <c r="P3401" s="464"/>
      <c r="Q3401" s="464"/>
      <c r="R3401" s="464"/>
      <c r="S3401" s="464"/>
      <c r="T3401" s="464"/>
      <c r="U3401" s="464"/>
      <c r="V3401" s="464"/>
    </row>
    <row r="3402" spans="1:22">
      <c r="A3402" s="531"/>
      <c r="B3402" s="532"/>
      <c r="C3402" s="350"/>
      <c r="D3402" s="350"/>
      <c r="E3402" s="533"/>
      <c r="F3402" s="533"/>
      <c r="G3402" s="533"/>
      <c r="H3402" s="533"/>
      <c r="I3402" s="533"/>
      <c r="J3402" s="533"/>
      <c r="K3402" s="533"/>
      <c r="L3402" s="533"/>
      <c r="M3402" s="533"/>
      <c r="N3402" s="532"/>
      <c r="O3402" s="350"/>
      <c r="P3402" s="464"/>
      <c r="Q3402" s="464"/>
      <c r="R3402" s="464"/>
      <c r="S3402" s="464"/>
      <c r="T3402" s="464"/>
      <c r="U3402" s="464"/>
      <c r="V3402" s="464"/>
    </row>
    <row r="3403" spans="1:22">
      <c r="A3403" s="531"/>
      <c r="B3403" s="532"/>
      <c r="C3403" s="350"/>
      <c r="D3403" s="350"/>
      <c r="E3403" s="533"/>
      <c r="F3403" s="533"/>
      <c r="G3403" s="533"/>
      <c r="H3403" s="533"/>
      <c r="I3403" s="533"/>
      <c r="J3403" s="533"/>
      <c r="K3403" s="533"/>
      <c r="L3403" s="533"/>
      <c r="M3403" s="533"/>
      <c r="N3403" s="532"/>
      <c r="O3403" s="350"/>
      <c r="P3403" s="464"/>
      <c r="Q3403" s="464"/>
      <c r="R3403" s="464"/>
      <c r="S3403" s="464"/>
      <c r="T3403" s="464"/>
      <c r="U3403" s="464"/>
      <c r="V3403" s="464"/>
    </row>
    <row r="3404" spans="1:22">
      <c r="A3404" s="531"/>
      <c r="B3404" s="532"/>
      <c r="C3404" s="350"/>
      <c r="D3404" s="350"/>
      <c r="E3404" s="533"/>
      <c r="F3404" s="533"/>
      <c r="G3404" s="533"/>
      <c r="H3404" s="533"/>
      <c r="I3404" s="533"/>
      <c r="J3404" s="533"/>
      <c r="K3404" s="533"/>
      <c r="L3404" s="533"/>
      <c r="M3404" s="533"/>
      <c r="N3404" s="532"/>
      <c r="O3404" s="350"/>
      <c r="P3404" s="464"/>
      <c r="Q3404" s="464"/>
      <c r="R3404" s="464"/>
      <c r="S3404" s="464"/>
      <c r="T3404" s="464"/>
      <c r="U3404" s="464"/>
      <c r="V3404" s="464"/>
    </row>
    <row r="3405" spans="1:22">
      <c r="A3405" s="531"/>
      <c r="B3405" s="532"/>
      <c r="C3405" s="350"/>
      <c r="D3405" s="350"/>
      <c r="E3405" s="533"/>
      <c r="F3405" s="533"/>
      <c r="G3405" s="533"/>
      <c r="H3405" s="533"/>
      <c r="I3405" s="533"/>
      <c r="J3405" s="533"/>
      <c r="K3405" s="533"/>
      <c r="L3405" s="533"/>
      <c r="M3405" s="533"/>
      <c r="N3405" s="532"/>
      <c r="O3405" s="350"/>
      <c r="P3405" s="464"/>
      <c r="Q3405" s="464"/>
      <c r="R3405" s="464"/>
      <c r="S3405" s="464"/>
      <c r="T3405" s="464"/>
      <c r="U3405" s="464"/>
      <c r="V3405" s="464"/>
    </row>
    <row r="3406" spans="1:22">
      <c r="A3406" s="531"/>
      <c r="B3406" s="532"/>
      <c r="C3406" s="350"/>
      <c r="D3406" s="350"/>
      <c r="E3406" s="533"/>
      <c r="F3406" s="533"/>
      <c r="G3406" s="533"/>
      <c r="H3406" s="533"/>
      <c r="I3406" s="533"/>
      <c r="J3406" s="533"/>
      <c r="K3406" s="533"/>
      <c r="L3406" s="533"/>
      <c r="M3406" s="533"/>
      <c r="N3406" s="532"/>
      <c r="O3406" s="350"/>
      <c r="P3406" s="464"/>
      <c r="Q3406" s="464"/>
      <c r="R3406" s="464"/>
      <c r="S3406" s="464"/>
      <c r="T3406" s="464"/>
      <c r="U3406" s="464"/>
      <c r="V3406" s="464"/>
    </row>
    <row r="3407" spans="1:22">
      <c r="A3407" s="531"/>
      <c r="B3407" s="532"/>
      <c r="C3407" s="350"/>
      <c r="D3407" s="350"/>
      <c r="E3407" s="533"/>
      <c r="F3407" s="533"/>
      <c r="G3407" s="533"/>
      <c r="H3407" s="533"/>
      <c r="I3407" s="533"/>
      <c r="J3407" s="533"/>
      <c r="K3407" s="533"/>
      <c r="L3407" s="533"/>
      <c r="M3407" s="533"/>
      <c r="N3407" s="532"/>
      <c r="O3407" s="350"/>
      <c r="P3407" s="464"/>
      <c r="Q3407" s="464"/>
      <c r="R3407" s="464"/>
      <c r="S3407" s="464"/>
      <c r="T3407" s="464"/>
      <c r="U3407" s="464"/>
      <c r="V3407" s="464"/>
    </row>
    <row r="3408" spans="1:22">
      <c r="A3408" s="531"/>
      <c r="B3408" s="532"/>
      <c r="C3408" s="350"/>
      <c r="D3408" s="350"/>
      <c r="E3408" s="533"/>
      <c r="F3408" s="533"/>
      <c r="G3408" s="533"/>
      <c r="H3408" s="533"/>
      <c r="I3408" s="533"/>
      <c r="J3408" s="533"/>
      <c r="K3408" s="533"/>
      <c r="L3408" s="533"/>
      <c r="M3408" s="533"/>
      <c r="N3408" s="532"/>
      <c r="O3408" s="350"/>
      <c r="P3408" s="464"/>
      <c r="Q3408" s="464"/>
      <c r="R3408" s="464"/>
      <c r="S3408" s="464"/>
      <c r="T3408" s="464"/>
      <c r="U3408" s="464"/>
      <c r="V3408" s="464"/>
    </row>
    <row r="3409" spans="1:22">
      <c r="A3409" s="531"/>
      <c r="B3409" s="532"/>
      <c r="C3409" s="350"/>
      <c r="D3409" s="350"/>
      <c r="E3409" s="533"/>
      <c r="F3409" s="533"/>
      <c r="G3409" s="533"/>
      <c r="H3409" s="533"/>
      <c r="I3409" s="533"/>
      <c r="J3409" s="533"/>
      <c r="K3409" s="533"/>
      <c r="L3409" s="533"/>
      <c r="M3409" s="533"/>
      <c r="N3409" s="532"/>
      <c r="O3409" s="350"/>
      <c r="P3409" s="464"/>
      <c r="Q3409" s="464"/>
      <c r="R3409" s="464"/>
      <c r="S3409" s="464"/>
      <c r="T3409" s="464"/>
      <c r="U3409" s="464"/>
      <c r="V3409" s="464"/>
    </row>
    <row r="3410" spans="1:22">
      <c r="A3410" s="531"/>
      <c r="B3410" s="532"/>
      <c r="C3410" s="350"/>
      <c r="D3410" s="350"/>
      <c r="E3410" s="533"/>
      <c r="F3410" s="533"/>
      <c r="G3410" s="533"/>
      <c r="H3410" s="533"/>
      <c r="I3410" s="533"/>
      <c r="J3410" s="533"/>
      <c r="K3410" s="533"/>
      <c r="L3410" s="533"/>
      <c r="M3410" s="533"/>
      <c r="N3410" s="532"/>
      <c r="O3410" s="350"/>
      <c r="P3410" s="464"/>
      <c r="Q3410" s="464"/>
      <c r="R3410" s="464"/>
      <c r="S3410" s="464"/>
      <c r="T3410" s="464"/>
      <c r="U3410" s="464"/>
      <c r="V3410" s="464"/>
    </row>
    <row r="3411" spans="1:22">
      <c r="A3411" s="531"/>
      <c r="B3411" s="532"/>
      <c r="C3411" s="350"/>
      <c r="D3411" s="350"/>
      <c r="E3411" s="533"/>
      <c r="F3411" s="533"/>
      <c r="G3411" s="533"/>
      <c r="H3411" s="533"/>
      <c r="I3411" s="533"/>
      <c r="J3411" s="533"/>
      <c r="K3411" s="533"/>
      <c r="L3411" s="533"/>
      <c r="M3411" s="533"/>
      <c r="N3411" s="532"/>
      <c r="O3411" s="350"/>
      <c r="P3411" s="464"/>
      <c r="Q3411" s="464"/>
      <c r="R3411" s="464"/>
      <c r="S3411" s="464"/>
      <c r="T3411" s="464"/>
      <c r="U3411" s="464"/>
      <c r="V3411" s="464"/>
    </row>
    <row r="3412" spans="1:22">
      <c r="A3412" s="531"/>
      <c r="B3412" s="532"/>
      <c r="C3412" s="350"/>
      <c r="D3412" s="350"/>
      <c r="E3412" s="533"/>
      <c r="F3412" s="533"/>
      <c r="G3412" s="533"/>
      <c r="H3412" s="533"/>
      <c r="I3412" s="533"/>
      <c r="J3412" s="533"/>
      <c r="K3412" s="533"/>
      <c r="L3412" s="533"/>
      <c r="M3412" s="533"/>
      <c r="N3412" s="532"/>
      <c r="O3412" s="350"/>
      <c r="P3412" s="464"/>
      <c r="Q3412" s="464"/>
      <c r="R3412" s="464"/>
      <c r="S3412" s="464"/>
      <c r="T3412" s="464"/>
      <c r="U3412" s="464"/>
      <c r="V3412" s="464"/>
    </row>
    <row r="3413" spans="1:22">
      <c r="A3413" s="531"/>
      <c r="B3413" s="532"/>
      <c r="C3413" s="350"/>
      <c r="D3413" s="350"/>
      <c r="E3413" s="533"/>
      <c r="F3413" s="533"/>
      <c r="G3413" s="533"/>
      <c r="H3413" s="533"/>
      <c r="I3413" s="533"/>
      <c r="J3413" s="533"/>
      <c r="K3413" s="533"/>
      <c r="L3413" s="533"/>
      <c r="M3413" s="533"/>
      <c r="N3413" s="532"/>
      <c r="O3413" s="350"/>
      <c r="P3413" s="464"/>
      <c r="Q3413" s="464"/>
      <c r="R3413" s="464"/>
      <c r="S3413" s="464"/>
      <c r="T3413" s="464"/>
      <c r="U3413" s="464"/>
      <c r="V3413" s="464"/>
    </row>
    <row r="3414" spans="1:22">
      <c r="A3414" s="531"/>
      <c r="B3414" s="532"/>
      <c r="C3414" s="350"/>
      <c r="D3414" s="350"/>
      <c r="E3414" s="533"/>
      <c r="F3414" s="533"/>
      <c r="G3414" s="533"/>
      <c r="H3414" s="533"/>
      <c r="I3414" s="533"/>
      <c r="J3414" s="533"/>
      <c r="K3414" s="533"/>
      <c r="L3414" s="533"/>
      <c r="M3414" s="533"/>
      <c r="N3414" s="532"/>
      <c r="O3414" s="350"/>
      <c r="P3414" s="464"/>
      <c r="Q3414" s="464"/>
      <c r="R3414" s="464"/>
      <c r="S3414" s="464"/>
      <c r="T3414" s="464"/>
      <c r="U3414" s="464"/>
      <c r="V3414" s="464"/>
    </row>
    <row r="3415" spans="1:22">
      <c r="A3415" s="531"/>
      <c r="B3415" s="532"/>
      <c r="C3415" s="350"/>
      <c r="D3415" s="350"/>
      <c r="E3415" s="533"/>
      <c r="F3415" s="533"/>
      <c r="G3415" s="533"/>
      <c r="H3415" s="533"/>
      <c r="I3415" s="533"/>
      <c r="J3415" s="533"/>
      <c r="K3415" s="533"/>
      <c r="L3415" s="533"/>
      <c r="M3415" s="533"/>
      <c r="N3415" s="532"/>
      <c r="O3415" s="350"/>
      <c r="P3415" s="464"/>
      <c r="Q3415" s="464"/>
      <c r="R3415" s="464"/>
      <c r="S3415" s="464"/>
      <c r="T3415" s="464"/>
      <c r="U3415" s="464"/>
      <c r="V3415" s="464"/>
    </row>
    <row r="3416" spans="1:22">
      <c r="A3416" s="531"/>
      <c r="B3416" s="532"/>
      <c r="C3416" s="350"/>
      <c r="D3416" s="350"/>
      <c r="E3416" s="533"/>
      <c r="F3416" s="533"/>
      <c r="G3416" s="533"/>
      <c r="H3416" s="533"/>
      <c r="I3416" s="533"/>
      <c r="J3416" s="533"/>
      <c r="K3416" s="533"/>
      <c r="L3416" s="533"/>
      <c r="M3416" s="533"/>
      <c r="N3416" s="532"/>
      <c r="O3416" s="350"/>
      <c r="P3416" s="464"/>
      <c r="Q3416" s="464"/>
      <c r="R3416" s="464"/>
      <c r="S3416" s="464"/>
      <c r="T3416" s="464"/>
      <c r="U3416" s="464"/>
      <c r="V3416" s="464"/>
    </row>
    <row r="3417" spans="1:22">
      <c r="A3417" s="531"/>
      <c r="B3417" s="532"/>
      <c r="C3417" s="350"/>
      <c r="D3417" s="350"/>
      <c r="E3417" s="533"/>
      <c r="F3417" s="533"/>
      <c r="G3417" s="533"/>
      <c r="H3417" s="533"/>
      <c r="I3417" s="533"/>
      <c r="J3417" s="533"/>
      <c r="K3417" s="533"/>
      <c r="L3417" s="533"/>
      <c r="M3417" s="533"/>
      <c r="N3417" s="532"/>
      <c r="O3417" s="350"/>
      <c r="P3417" s="464"/>
      <c r="Q3417" s="464"/>
      <c r="R3417" s="464"/>
      <c r="S3417" s="464"/>
      <c r="T3417" s="464"/>
      <c r="U3417" s="464"/>
      <c r="V3417" s="464"/>
    </row>
    <row r="3418" spans="1:22">
      <c r="A3418" s="531"/>
      <c r="B3418" s="532"/>
      <c r="C3418" s="350"/>
      <c r="D3418" s="350"/>
      <c r="E3418" s="533"/>
      <c r="F3418" s="533"/>
      <c r="G3418" s="533"/>
      <c r="H3418" s="533"/>
      <c r="I3418" s="533"/>
      <c r="J3418" s="533"/>
      <c r="K3418" s="533"/>
      <c r="L3418" s="533"/>
      <c r="M3418" s="533"/>
      <c r="N3418" s="532"/>
      <c r="O3418" s="350"/>
      <c r="P3418" s="464"/>
      <c r="Q3418" s="464"/>
      <c r="R3418" s="464"/>
      <c r="S3418" s="464"/>
      <c r="T3418" s="464"/>
      <c r="U3418" s="464"/>
      <c r="V3418" s="464"/>
    </row>
    <row r="3419" spans="1:22">
      <c r="A3419" s="531"/>
      <c r="B3419" s="532"/>
      <c r="C3419" s="350"/>
      <c r="D3419" s="350"/>
      <c r="E3419" s="533"/>
      <c r="F3419" s="533"/>
      <c r="G3419" s="533"/>
      <c r="H3419" s="533"/>
      <c r="I3419" s="533"/>
      <c r="J3419" s="533"/>
      <c r="K3419" s="533"/>
      <c r="L3419" s="533"/>
      <c r="M3419" s="533"/>
      <c r="N3419" s="532"/>
      <c r="O3419" s="350"/>
      <c r="P3419" s="464"/>
      <c r="Q3419" s="464"/>
      <c r="R3419" s="464"/>
      <c r="S3419" s="464"/>
      <c r="T3419" s="464"/>
      <c r="U3419" s="464"/>
      <c r="V3419" s="464"/>
    </row>
    <row r="3420" spans="1:22">
      <c r="A3420" s="531"/>
      <c r="B3420" s="532"/>
      <c r="C3420" s="350"/>
      <c r="D3420" s="350"/>
      <c r="E3420" s="533"/>
      <c r="F3420" s="533"/>
      <c r="G3420" s="533"/>
      <c r="H3420" s="533"/>
      <c r="I3420" s="533"/>
      <c r="J3420" s="533"/>
      <c r="K3420" s="533"/>
      <c r="L3420" s="533"/>
      <c r="M3420" s="533"/>
      <c r="N3420" s="532"/>
      <c r="O3420" s="350"/>
      <c r="P3420" s="464"/>
      <c r="Q3420" s="464"/>
      <c r="R3420" s="464"/>
      <c r="S3420" s="464"/>
      <c r="T3420" s="464"/>
      <c r="U3420" s="464"/>
      <c r="V3420" s="464"/>
    </row>
    <row r="3421" spans="1:22">
      <c r="A3421" s="531"/>
      <c r="B3421" s="532"/>
      <c r="C3421" s="350"/>
      <c r="D3421" s="350"/>
      <c r="E3421" s="533"/>
      <c r="F3421" s="533"/>
      <c r="G3421" s="533"/>
      <c r="H3421" s="533"/>
      <c r="I3421" s="533"/>
      <c r="J3421" s="533"/>
      <c r="K3421" s="533"/>
      <c r="L3421" s="533"/>
      <c r="M3421" s="533"/>
      <c r="N3421" s="532"/>
      <c r="O3421" s="350"/>
      <c r="P3421" s="464"/>
      <c r="Q3421" s="464"/>
      <c r="R3421" s="464"/>
      <c r="S3421" s="464"/>
      <c r="T3421" s="464"/>
      <c r="U3421" s="464"/>
      <c r="V3421" s="464"/>
    </row>
    <row r="3422" spans="1:22">
      <c r="A3422" s="531"/>
      <c r="B3422" s="532"/>
      <c r="C3422" s="350"/>
      <c r="D3422" s="350"/>
      <c r="E3422" s="533"/>
      <c r="F3422" s="533"/>
      <c r="G3422" s="533"/>
      <c r="H3422" s="533"/>
      <c r="I3422" s="533"/>
      <c r="J3422" s="533"/>
      <c r="K3422" s="533"/>
      <c r="L3422" s="533"/>
      <c r="M3422" s="533"/>
      <c r="N3422" s="532"/>
      <c r="O3422" s="350"/>
      <c r="P3422" s="464"/>
      <c r="Q3422" s="464"/>
      <c r="R3422" s="464"/>
      <c r="S3422" s="464"/>
      <c r="T3422" s="464"/>
      <c r="U3422" s="464"/>
      <c r="V3422" s="464"/>
    </row>
    <row r="3423" spans="1:22">
      <c r="A3423" s="531"/>
      <c r="B3423" s="532"/>
      <c r="C3423" s="350"/>
      <c r="D3423" s="350"/>
      <c r="E3423" s="533"/>
      <c r="F3423" s="533"/>
      <c r="G3423" s="533"/>
      <c r="H3423" s="533"/>
      <c r="I3423" s="533"/>
      <c r="J3423" s="533"/>
      <c r="K3423" s="533"/>
      <c r="L3423" s="533"/>
      <c r="M3423" s="533"/>
      <c r="N3423" s="532"/>
      <c r="O3423" s="350"/>
      <c r="P3423" s="464"/>
      <c r="Q3423" s="464"/>
      <c r="R3423" s="464"/>
      <c r="S3423" s="464"/>
      <c r="T3423" s="464"/>
      <c r="U3423" s="464"/>
      <c r="V3423" s="464"/>
    </row>
    <row r="3424" spans="1:22">
      <c r="A3424" s="531"/>
      <c r="B3424" s="532"/>
      <c r="C3424" s="350"/>
      <c r="D3424" s="350"/>
      <c r="E3424" s="533"/>
      <c r="F3424" s="533"/>
      <c r="G3424" s="533"/>
      <c r="H3424" s="533"/>
      <c r="I3424" s="533"/>
      <c r="J3424" s="533"/>
      <c r="K3424" s="533"/>
      <c r="L3424" s="533"/>
      <c r="M3424" s="533"/>
      <c r="N3424" s="532"/>
      <c r="O3424" s="350"/>
      <c r="P3424" s="464"/>
      <c r="Q3424" s="464"/>
      <c r="R3424" s="464"/>
      <c r="S3424" s="464"/>
      <c r="T3424" s="464"/>
      <c r="U3424" s="464"/>
      <c r="V3424" s="464"/>
    </row>
    <row r="3425" spans="1:22">
      <c r="A3425" s="531"/>
      <c r="B3425" s="532"/>
      <c r="C3425" s="350"/>
      <c r="D3425" s="350"/>
      <c r="E3425" s="533"/>
      <c r="F3425" s="533"/>
      <c r="G3425" s="533"/>
      <c r="H3425" s="533"/>
      <c r="I3425" s="533"/>
      <c r="J3425" s="533"/>
      <c r="K3425" s="533"/>
      <c r="L3425" s="533"/>
      <c r="M3425" s="533"/>
      <c r="N3425" s="532"/>
      <c r="O3425" s="350"/>
      <c r="P3425" s="464"/>
      <c r="Q3425" s="464"/>
      <c r="R3425" s="464"/>
      <c r="S3425" s="464"/>
      <c r="T3425" s="464"/>
      <c r="U3425" s="464"/>
      <c r="V3425" s="464"/>
    </row>
    <row r="3426" spans="1:22">
      <c r="A3426" s="531"/>
      <c r="B3426" s="532"/>
      <c r="C3426" s="350"/>
      <c r="D3426" s="350"/>
      <c r="E3426" s="533"/>
      <c r="F3426" s="533"/>
      <c r="G3426" s="533"/>
      <c r="H3426" s="533"/>
      <c r="I3426" s="533"/>
      <c r="J3426" s="533"/>
      <c r="K3426" s="533"/>
      <c r="L3426" s="533"/>
      <c r="M3426" s="533"/>
      <c r="N3426" s="532"/>
      <c r="O3426" s="350"/>
      <c r="P3426" s="464"/>
      <c r="Q3426" s="464"/>
      <c r="R3426" s="464"/>
      <c r="S3426" s="464"/>
      <c r="T3426" s="464"/>
      <c r="U3426" s="464"/>
      <c r="V3426" s="464"/>
    </row>
    <row r="3427" spans="1:22">
      <c r="A3427" s="531"/>
      <c r="B3427" s="532"/>
      <c r="C3427" s="350"/>
      <c r="D3427" s="350"/>
      <c r="E3427" s="533"/>
      <c r="F3427" s="533"/>
      <c r="G3427" s="533"/>
      <c r="H3427" s="533"/>
      <c r="I3427" s="533"/>
      <c r="J3427" s="533"/>
      <c r="K3427" s="533"/>
      <c r="L3427" s="533"/>
      <c r="M3427" s="533"/>
      <c r="N3427" s="532"/>
      <c r="O3427" s="350"/>
      <c r="P3427" s="464"/>
      <c r="Q3427" s="464"/>
      <c r="R3427" s="464"/>
      <c r="S3427" s="464"/>
      <c r="T3427" s="464"/>
      <c r="U3427" s="464"/>
      <c r="V3427" s="464"/>
    </row>
    <row r="3428" spans="1:22">
      <c r="A3428" s="531"/>
      <c r="B3428" s="532"/>
      <c r="C3428" s="350"/>
      <c r="D3428" s="350"/>
      <c r="E3428" s="533"/>
      <c r="F3428" s="533"/>
      <c r="G3428" s="533"/>
      <c r="H3428" s="533"/>
      <c r="I3428" s="533"/>
      <c r="J3428" s="533"/>
      <c r="K3428" s="533"/>
      <c r="L3428" s="533"/>
      <c r="M3428" s="533"/>
      <c r="N3428" s="532"/>
      <c r="O3428" s="350"/>
      <c r="P3428" s="464"/>
      <c r="Q3428" s="464"/>
      <c r="R3428" s="464"/>
      <c r="S3428" s="464"/>
      <c r="T3428" s="464"/>
      <c r="U3428" s="464"/>
      <c r="V3428" s="464"/>
    </row>
    <row r="3429" spans="1:22">
      <c r="A3429" s="531"/>
      <c r="B3429" s="532"/>
      <c r="C3429" s="350"/>
      <c r="D3429" s="350"/>
      <c r="E3429" s="533"/>
      <c r="F3429" s="533"/>
      <c r="G3429" s="533"/>
      <c r="H3429" s="533"/>
      <c r="I3429" s="533"/>
      <c r="J3429" s="533"/>
      <c r="K3429" s="533"/>
      <c r="L3429" s="533"/>
      <c r="M3429" s="533"/>
      <c r="N3429" s="532"/>
      <c r="O3429" s="350"/>
      <c r="P3429" s="464"/>
      <c r="Q3429" s="464"/>
      <c r="R3429" s="464"/>
      <c r="S3429" s="464"/>
      <c r="T3429" s="464"/>
      <c r="U3429" s="464"/>
      <c r="V3429" s="464"/>
    </row>
    <row r="3430" spans="1:22">
      <c r="A3430" s="531"/>
      <c r="B3430" s="532"/>
      <c r="C3430" s="350"/>
      <c r="D3430" s="350"/>
      <c r="E3430" s="533"/>
      <c r="F3430" s="533"/>
      <c r="G3430" s="533"/>
      <c r="H3430" s="533"/>
      <c r="I3430" s="533"/>
      <c r="J3430" s="533"/>
      <c r="K3430" s="533"/>
      <c r="L3430" s="533"/>
      <c r="M3430" s="533"/>
      <c r="N3430" s="532"/>
      <c r="O3430" s="350"/>
      <c r="P3430" s="464"/>
      <c r="Q3430" s="464"/>
      <c r="R3430" s="464"/>
      <c r="S3430" s="464"/>
      <c r="T3430" s="464"/>
      <c r="U3430" s="464"/>
      <c r="V3430" s="464"/>
    </row>
    <row r="3431" spans="1:22">
      <c r="A3431" s="531"/>
      <c r="B3431" s="532"/>
      <c r="C3431" s="350"/>
      <c r="D3431" s="350"/>
      <c r="E3431" s="533"/>
      <c r="F3431" s="533"/>
      <c r="G3431" s="533"/>
      <c r="H3431" s="533"/>
      <c r="I3431" s="533"/>
      <c r="J3431" s="533"/>
      <c r="K3431" s="533"/>
      <c r="L3431" s="533"/>
      <c r="M3431" s="533"/>
      <c r="N3431" s="532"/>
      <c r="O3431" s="350"/>
      <c r="P3431" s="464"/>
      <c r="Q3431" s="464"/>
      <c r="R3431" s="464"/>
      <c r="S3431" s="464"/>
      <c r="T3431" s="464"/>
      <c r="U3431" s="464"/>
      <c r="V3431" s="464"/>
    </row>
    <row r="3432" spans="1:22">
      <c r="A3432" s="531"/>
      <c r="B3432" s="532"/>
      <c r="C3432" s="350"/>
      <c r="D3432" s="350"/>
      <c r="E3432" s="533"/>
      <c r="F3432" s="533"/>
      <c r="G3432" s="533"/>
      <c r="H3432" s="533"/>
      <c r="I3432" s="533"/>
      <c r="J3432" s="533"/>
      <c r="K3432" s="533"/>
      <c r="L3432" s="533"/>
      <c r="M3432" s="533"/>
      <c r="N3432" s="532"/>
      <c r="O3432" s="350"/>
      <c r="P3432" s="464"/>
      <c r="Q3432" s="464"/>
      <c r="R3432" s="464"/>
      <c r="S3432" s="464"/>
      <c r="T3432" s="464"/>
      <c r="U3432" s="464"/>
      <c r="V3432" s="464"/>
    </row>
    <row r="3433" spans="1:22">
      <c r="A3433" s="531"/>
      <c r="B3433" s="532"/>
      <c r="C3433" s="350"/>
      <c r="D3433" s="350"/>
      <c r="E3433" s="533"/>
      <c r="F3433" s="533"/>
      <c r="G3433" s="533"/>
      <c r="H3433" s="533"/>
      <c r="I3433" s="533"/>
      <c r="J3433" s="533"/>
      <c r="K3433" s="533"/>
      <c r="L3433" s="533"/>
      <c r="M3433" s="533"/>
      <c r="N3433" s="532"/>
      <c r="O3433" s="350"/>
      <c r="P3433" s="464"/>
      <c r="Q3433" s="464"/>
      <c r="R3433" s="464"/>
      <c r="S3433" s="464"/>
      <c r="T3433" s="464"/>
      <c r="U3433" s="464"/>
      <c r="V3433" s="464"/>
    </row>
    <row r="3434" spans="1:22">
      <c r="A3434" s="531"/>
      <c r="B3434" s="532"/>
      <c r="C3434" s="350"/>
      <c r="D3434" s="350"/>
      <c r="E3434" s="533"/>
      <c r="F3434" s="533"/>
      <c r="G3434" s="533"/>
      <c r="H3434" s="533"/>
      <c r="I3434" s="533"/>
      <c r="J3434" s="533"/>
      <c r="K3434" s="533"/>
      <c r="L3434" s="533"/>
      <c r="M3434" s="533"/>
      <c r="N3434" s="532"/>
      <c r="O3434" s="350"/>
      <c r="P3434" s="464"/>
      <c r="Q3434" s="464"/>
      <c r="R3434" s="464"/>
      <c r="S3434" s="464"/>
      <c r="T3434" s="464"/>
      <c r="U3434" s="464"/>
      <c r="V3434" s="464"/>
    </row>
    <row r="3435" spans="1:22">
      <c r="A3435" s="531"/>
      <c r="B3435" s="532"/>
      <c r="C3435" s="350"/>
      <c r="D3435" s="350"/>
      <c r="E3435" s="533"/>
      <c r="F3435" s="533"/>
      <c r="G3435" s="533"/>
      <c r="H3435" s="533"/>
      <c r="I3435" s="533"/>
      <c r="J3435" s="533"/>
      <c r="K3435" s="533"/>
      <c r="L3435" s="533"/>
      <c r="M3435" s="533"/>
      <c r="N3435" s="532"/>
      <c r="O3435" s="350"/>
      <c r="P3435" s="464"/>
      <c r="Q3435" s="464"/>
      <c r="R3435" s="464"/>
      <c r="S3435" s="464"/>
      <c r="T3435" s="464"/>
      <c r="U3435" s="464"/>
      <c r="V3435" s="464"/>
    </row>
    <row r="3436" spans="1:22">
      <c r="A3436" s="531"/>
      <c r="B3436" s="532"/>
      <c r="C3436" s="350"/>
      <c r="D3436" s="350"/>
      <c r="E3436" s="533"/>
      <c r="F3436" s="533"/>
      <c r="G3436" s="533"/>
      <c r="H3436" s="533"/>
      <c r="I3436" s="533"/>
      <c r="J3436" s="533"/>
      <c r="K3436" s="533"/>
      <c r="L3436" s="533"/>
      <c r="M3436" s="533"/>
      <c r="N3436" s="532"/>
      <c r="O3436" s="350"/>
      <c r="P3436" s="464"/>
      <c r="Q3436" s="464"/>
      <c r="R3436" s="464"/>
      <c r="S3436" s="464"/>
      <c r="T3436" s="464"/>
      <c r="U3436" s="464"/>
      <c r="V3436" s="464"/>
    </row>
    <row r="3437" spans="1:22">
      <c r="A3437" s="531"/>
      <c r="B3437" s="532"/>
      <c r="C3437" s="350"/>
      <c r="D3437" s="350"/>
      <c r="E3437" s="533"/>
      <c r="F3437" s="533"/>
      <c r="G3437" s="533"/>
      <c r="H3437" s="533"/>
      <c r="I3437" s="533"/>
      <c r="J3437" s="533"/>
      <c r="K3437" s="533"/>
      <c r="L3437" s="533"/>
      <c r="M3437" s="533"/>
      <c r="N3437" s="532"/>
      <c r="O3437" s="350"/>
      <c r="P3437" s="464"/>
      <c r="Q3437" s="464"/>
      <c r="R3437" s="464"/>
      <c r="S3437" s="464"/>
      <c r="T3437" s="464"/>
      <c r="U3437" s="464"/>
      <c r="V3437" s="464"/>
    </row>
    <row r="3438" spans="1:22">
      <c r="A3438" s="531"/>
      <c r="B3438" s="532"/>
      <c r="C3438" s="350"/>
      <c r="D3438" s="350"/>
      <c r="E3438" s="533"/>
      <c r="F3438" s="533"/>
      <c r="G3438" s="533"/>
      <c r="H3438" s="533"/>
      <c r="I3438" s="533"/>
      <c r="J3438" s="533"/>
      <c r="K3438" s="533"/>
      <c r="L3438" s="533"/>
      <c r="M3438" s="533"/>
      <c r="N3438" s="532"/>
      <c r="O3438" s="350"/>
      <c r="P3438" s="464"/>
      <c r="Q3438" s="464"/>
      <c r="R3438" s="464"/>
      <c r="S3438" s="464"/>
      <c r="T3438" s="464"/>
      <c r="U3438" s="464"/>
      <c r="V3438" s="464"/>
    </row>
    <row r="3439" spans="1:22">
      <c r="A3439" s="531"/>
      <c r="B3439" s="532"/>
      <c r="C3439" s="350"/>
      <c r="D3439" s="350"/>
      <c r="E3439" s="533"/>
      <c r="F3439" s="533"/>
      <c r="G3439" s="533"/>
      <c r="H3439" s="533"/>
      <c r="I3439" s="533"/>
      <c r="J3439" s="533"/>
      <c r="K3439" s="533"/>
      <c r="L3439" s="533"/>
      <c r="M3439" s="533"/>
      <c r="N3439" s="532"/>
      <c r="O3439" s="350"/>
      <c r="P3439" s="464"/>
      <c r="Q3439" s="464"/>
      <c r="R3439" s="464"/>
      <c r="S3439" s="464"/>
      <c r="T3439" s="464"/>
      <c r="U3439" s="464"/>
      <c r="V3439" s="464"/>
    </row>
    <row r="3440" spans="1:22">
      <c r="A3440" s="531"/>
      <c r="B3440" s="532"/>
      <c r="C3440" s="350"/>
      <c r="D3440" s="350"/>
      <c r="E3440" s="533"/>
      <c r="F3440" s="533"/>
      <c r="G3440" s="533"/>
      <c r="H3440" s="533"/>
      <c r="I3440" s="533"/>
      <c r="J3440" s="533"/>
      <c r="K3440" s="533"/>
      <c r="L3440" s="533"/>
      <c r="M3440" s="533"/>
      <c r="N3440" s="532"/>
      <c r="O3440" s="350"/>
      <c r="P3440" s="464"/>
      <c r="Q3440" s="464"/>
      <c r="R3440" s="464"/>
      <c r="S3440" s="464"/>
      <c r="T3440" s="464"/>
      <c r="U3440" s="464"/>
      <c r="V3440" s="464"/>
    </row>
    <row r="3441" spans="1:22">
      <c r="A3441" s="531"/>
      <c r="B3441" s="532"/>
      <c r="C3441" s="350"/>
      <c r="D3441" s="350"/>
      <c r="E3441" s="533"/>
      <c r="F3441" s="533"/>
      <c r="G3441" s="533"/>
      <c r="H3441" s="533"/>
      <c r="I3441" s="533"/>
      <c r="J3441" s="533"/>
      <c r="K3441" s="533"/>
      <c r="L3441" s="533"/>
      <c r="M3441" s="533"/>
      <c r="N3441" s="532"/>
      <c r="O3441" s="350"/>
      <c r="P3441" s="464"/>
      <c r="Q3441" s="464"/>
      <c r="R3441" s="464"/>
      <c r="S3441" s="464"/>
      <c r="T3441" s="464"/>
      <c r="U3441" s="464"/>
      <c r="V3441" s="464"/>
    </row>
    <row r="3442" spans="1:22">
      <c r="A3442" s="531"/>
      <c r="B3442" s="532"/>
      <c r="C3442" s="350"/>
      <c r="D3442" s="350"/>
      <c r="E3442" s="533"/>
      <c r="F3442" s="533"/>
      <c r="G3442" s="533"/>
      <c r="H3442" s="533"/>
      <c r="I3442" s="533"/>
      <c r="J3442" s="533"/>
      <c r="K3442" s="533"/>
      <c r="L3442" s="533"/>
      <c r="M3442" s="533"/>
      <c r="N3442" s="532"/>
      <c r="O3442" s="350"/>
      <c r="P3442" s="464"/>
      <c r="Q3442" s="464"/>
      <c r="R3442" s="464"/>
      <c r="S3442" s="464"/>
      <c r="T3442" s="464"/>
      <c r="U3442" s="464"/>
      <c r="V3442" s="464"/>
    </row>
    <row r="3443" spans="1:22">
      <c r="A3443" s="531"/>
      <c r="B3443" s="532"/>
      <c r="C3443" s="350"/>
      <c r="D3443" s="350"/>
      <c r="E3443" s="533"/>
      <c r="F3443" s="533"/>
      <c r="G3443" s="533"/>
      <c r="H3443" s="533"/>
      <c r="I3443" s="533"/>
      <c r="J3443" s="533"/>
      <c r="K3443" s="533"/>
      <c r="L3443" s="533"/>
      <c r="M3443" s="533"/>
      <c r="N3443" s="532"/>
      <c r="O3443" s="350"/>
      <c r="P3443" s="464"/>
      <c r="Q3443" s="464"/>
      <c r="R3443" s="464"/>
      <c r="S3443" s="464"/>
      <c r="T3443" s="464"/>
      <c r="U3443" s="464"/>
      <c r="V3443" s="464"/>
    </row>
    <row r="3444" spans="1:22">
      <c r="A3444" s="531"/>
      <c r="B3444" s="532"/>
      <c r="C3444" s="350"/>
      <c r="D3444" s="350"/>
      <c r="E3444" s="533"/>
      <c r="F3444" s="533"/>
      <c r="G3444" s="533"/>
      <c r="H3444" s="533"/>
      <c r="I3444" s="533"/>
      <c r="J3444" s="533"/>
      <c r="K3444" s="533"/>
      <c r="L3444" s="533"/>
      <c r="M3444" s="533"/>
      <c r="N3444" s="532"/>
      <c r="O3444" s="350"/>
      <c r="P3444" s="464"/>
      <c r="Q3444" s="464"/>
      <c r="R3444" s="464"/>
      <c r="S3444" s="464"/>
      <c r="T3444" s="464"/>
      <c r="U3444" s="464"/>
      <c r="V3444" s="464"/>
    </row>
    <row r="3445" spans="1:22">
      <c r="A3445" s="531"/>
      <c r="B3445" s="532"/>
      <c r="C3445" s="350"/>
      <c r="D3445" s="350"/>
      <c r="E3445" s="533"/>
      <c r="F3445" s="533"/>
      <c r="G3445" s="533"/>
      <c r="H3445" s="533"/>
      <c r="I3445" s="533"/>
      <c r="J3445" s="533"/>
      <c r="K3445" s="533"/>
      <c r="L3445" s="533"/>
      <c r="M3445" s="533"/>
      <c r="N3445" s="532"/>
      <c r="O3445" s="350"/>
      <c r="P3445" s="464"/>
      <c r="Q3445" s="464"/>
      <c r="R3445" s="464"/>
      <c r="S3445" s="464"/>
      <c r="T3445" s="464"/>
      <c r="U3445" s="464"/>
      <c r="V3445" s="464"/>
    </row>
    <row r="3446" spans="1:22">
      <c r="A3446" s="531"/>
      <c r="B3446" s="532"/>
      <c r="C3446" s="350"/>
      <c r="D3446" s="350"/>
      <c r="E3446" s="533"/>
      <c r="F3446" s="533"/>
      <c r="G3446" s="533"/>
      <c r="H3446" s="533"/>
      <c r="I3446" s="533"/>
      <c r="J3446" s="533"/>
      <c r="K3446" s="533"/>
      <c r="L3446" s="533"/>
      <c r="M3446" s="533"/>
      <c r="N3446" s="532"/>
      <c r="O3446" s="350"/>
      <c r="P3446" s="464"/>
      <c r="Q3446" s="464"/>
      <c r="R3446" s="464"/>
      <c r="S3446" s="464"/>
      <c r="T3446" s="464"/>
      <c r="U3446" s="464"/>
      <c r="V3446" s="464"/>
    </row>
    <row r="3447" spans="1:22">
      <c r="A3447" s="531"/>
      <c r="B3447" s="532"/>
      <c r="C3447" s="350"/>
      <c r="D3447" s="350"/>
      <c r="E3447" s="533"/>
      <c r="F3447" s="533"/>
      <c r="G3447" s="533"/>
      <c r="H3447" s="533"/>
      <c r="I3447" s="533"/>
      <c r="J3447" s="533"/>
      <c r="K3447" s="533"/>
      <c r="L3447" s="533"/>
      <c r="M3447" s="533"/>
      <c r="N3447" s="532"/>
      <c r="O3447" s="350"/>
      <c r="P3447" s="464"/>
      <c r="Q3447" s="464"/>
      <c r="R3447" s="464"/>
      <c r="S3447" s="464"/>
      <c r="T3447" s="464"/>
      <c r="U3447" s="464"/>
      <c r="V3447" s="464"/>
    </row>
    <row r="3448" spans="1:22">
      <c r="A3448" s="531"/>
      <c r="B3448" s="532"/>
      <c r="C3448" s="350"/>
      <c r="D3448" s="350"/>
      <c r="E3448" s="533"/>
      <c r="F3448" s="533"/>
      <c r="G3448" s="533"/>
      <c r="H3448" s="533"/>
      <c r="I3448" s="533"/>
      <c r="J3448" s="533"/>
      <c r="K3448" s="533"/>
      <c r="L3448" s="533"/>
      <c r="M3448" s="533"/>
      <c r="N3448" s="532"/>
      <c r="O3448" s="350"/>
      <c r="P3448" s="464"/>
      <c r="Q3448" s="464"/>
      <c r="R3448" s="464"/>
      <c r="S3448" s="464"/>
      <c r="T3448" s="464"/>
      <c r="U3448" s="464"/>
      <c r="V3448" s="464"/>
    </row>
    <row r="3449" spans="1:22">
      <c r="A3449" s="531"/>
      <c r="B3449" s="532"/>
      <c r="C3449" s="350"/>
      <c r="D3449" s="350"/>
      <c r="E3449" s="533"/>
      <c r="F3449" s="533"/>
      <c r="G3449" s="533"/>
      <c r="H3449" s="533"/>
      <c r="I3449" s="533"/>
      <c r="J3449" s="533"/>
      <c r="K3449" s="533"/>
      <c r="L3449" s="533"/>
      <c r="M3449" s="533"/>
      <c r="N3449" s="532"/>
      <c r="O3449" s="350"/>
      <c r="P3449" s="464"/>
      <c r="Q3449" s="464"/>
      <c r="R3449" s="464"/>
      <c r="S3449" s="464"/>
      <c r="T3449" s="464"/>
      <c r="U3449" s="464"/>
      <c r="V3449" s="464"/>
    </row>
    <row r="3450" spans="1:22">
      <c r="A3450" s="531"/>
      <c r="B3450" s="532"/>
      <c r="C3450" s="350"/>
      <c r="D3450" s="350"/>
      <c r="E3450" s="533"/>
      <c r="F3450" s="533"/>
      <c r="G3450" s="533"/>
      <c r="H3450" s="533"/>
      <c r="I3450" s="533"/>
      <c r="J3450" s="533"/>
      <c r="K3450" s="533"/>
      <c r="L3450" s="533"/>
      <c r="M3450" s="533"/>
      <c r="N3450" s="532"/>
      <c r="O3450" s="350"/>
      <c r="P3450" s="464"/>
      <c r="Q3450" s="464"/>
      <c r="R3450" s="464"/>
      <c r="S3450" s="464"/>
      <c r="T3450" s="464"/>
      <c r="U3450" s="464"/>
      <c r="V3450" s="464"/>
    </row>
    <row r="3451" spans="1:22">
      <c r="A3451" s="531"/>
      <c r="B3451" s="532"/>
      <c r="C3451" s="350"/>
      <c r="D3451" s="350"/>
      <c r="E3451" s="533"/>
      <c r="F3451" s="533"/>
      <c r="G3451" s="533"/>
      <c r="H3451" s="533"/>
      <c r="I3451" s="533"/>
      <c r="J3451" s="533"/>
      <c r="K3451" s="533"/>
      <c r="L3451" s="533"/>
      <c r="M3451" s="533"/>
      <c r="N3451" s="532"/>
      <c r="O3451" s="350"/>
      <c r="P3451" s="464"/>
      <c r="Q3451" s="464"/>
      <c r="R3451" s="464"/>
      <c r="S3451" s="464"/>
      <c r="T3451" s="464"/>
      <c r="U3451" s="464"/>
      <c r="V3451" s="464"/>
    </row>
    <row r="3452" spans="1:22">
      <c r="A3452" s="531"/>
      <c r="B3452" s="532"/>
      <c r="C3452" s="350"/>
      <c r="D3452" s="350"/>
      <c r="E3452" s="533"/>
      <c r="F3452" s="533"/>
      <c r="G3452" s="533"/>
      <c r="H3452" s="533"/>
      <c r="I3452" s="533"/>
      <c r="J3452" s="533"/>
      <c r="K3452" s="533"/>
      <c r="L3452" s="533"/>
      <c r="M3452" s="533"/>
      <c r="N3452" s="532"/>
      <c r="O3452" s="350"/>
      <c r="P3452" s="464"/>
      <c r="Q3452" s="464"/>
      <c r="R3452" s="464"/>
      <c r="S3452" s="464"/>
      <c r="T3452" s="464"/>
      <c r="U3452" s="464"/>
      <c r="V3452" s="464"/>
    </row>
    <row r="3453" spans="1:22">
      <c r="A3453" s="531"/>
      <c r="B3453" s="532"/>
      <c r="C3453" s="350"/>
      <c r="D3453" s="350"/>
      <c r="E3453" s="533"/>
      <c r="F3453" s="533"/>
      <c r="G3453" s="533"/>
      <c r="H3453" s="533"/>
      <c r="I3453" s="533"/>
      <c r="J3453" s="533"/>
      <c r="K3453" s="533"/>
      <c r="L3453" s="533"/>
      <c r="M3453" s="533"/>
      <c r="N3453" s="532"/>
      <c r="O3453" s="350"/>
      <c r="P3453" s="464"/>
      <c r="Q3453" s="464"/>
      <c r="R3453" s="464"/>
      <c r="S3453" s="464"/>
      <c r="T3453" s="464"/>
      <c r="U3453" s="464"/>
      <c r="V3453" s="464"/>
    </row>
    <row r="3454" spans="1:22">
      <c r="A3454" s="531"/>
      <c r="B3454" s="532"/>
      <c r="C3454" s="350"/>
      <c r="D3454" s="350"/>
      <c r="E3454" s="533"/>
      <c r="F3454" s="533"/>
      <c r="G3454" s="533"/>
      <c r="H3454" s="533"/>
      <c r="I3454" s="533"/>
      <c r="J3454" s="533"/>
      <c r="K3454" s="533"/>
      <c r="L3454" s="533"/>
      <c r="M3454" s="533"/>
      <c r="N3454" s="532"/>
      <c r="O3454" s="350"/>
      <c r="P3454" s="464"/>
      <c r="Q3454" s="464"/>
      <c r="R3454" s="464"/>
      <c r="S3454" s="464"/>
      <c r="T3454" s="464"/>
      <c r="U3454" s="464"/>
      <c r="V3454" s="464"/>
    </row>
    <row r="3455" spans="1:22">
      <c r="A3455" s="531"/>
      <c r="B3455" s="532"/>
      <c r="C3455" s="350"/>
      <c r="D3455" s="350"/>
      <c r="E3455" s="533"/>
      <c r="F3455" s="533"/>
      <c r="G3455" s="533"/>
      <c r="H3455" s="533"/>
      <c r="I3455" s="533"/>
      <c r="J3455" s="533"/>
      <c r="K3455" s="533"/>
      <c r="L3455" s="533"/>
      <c r="M3455" s="533"/>
      <c r="N3455" s="532"/>
      <c r="O3455" s="350"/>
      <c r="P3455" s="464"/>
      <c r="Q3455" s="464"/>
      <c r="R3455" s="464"/>
      <c r="S3455" s="464"/>
      <c r="T3455" s="464"/>
      <c r="U3455" s="464"/>
      <c r="V3455" s="464"/>
    </row>
    <row r="3456" spans="1:22">
      <c r="A3456" s="531"/>
      <c r="B3456" s="532"/>
      <c r="C3456" s="350"/>
      <c r="D3456" s="350"/>
      <c r="E3456" s="533"/>
      <c r="F3456" s="533"/>
      <c r="G3456" s="533"/>
      <c r="H3456" s="533"/>
      <c r="I3456" s="533"/>
      <c r="J3456" s="533"/>
      <c r="K3456" s="533"/>
      <c r="L3456" s="533"/>
      <c r="M3456" s="533"/>
      <c r="N3456" s="532"/>
      <c r="O3456" s="350"/>
      <c r="P3456" s="464"/>
      <c r="Q3456" s="464"/>
      <c r="R3456" s="464"/>
      <c r="S3456" s="464"/>
      <c r="T3456" s="464"/>
      <c r="U3456" s="464"/>
      <c r="V3456" s="464"/>
    </row>
    <row r="3457" spans="1:22">
      <c r="A3457" s="531"/>
      <c r="B3457" s="532"/>
      <c r="C3457" s="350"/>
      <c r="D3457" s="350"/>
      <c r="E3457" s="533"/>
      <c r="F3457" s="533"/>
      <c r="G3457" s="533"/>
      <c r="H3457" s="533"/>
      <c r="I3457" s="533"/>
      <c r="J3457" s="533"/>
      <c r="K3457" s="533"/>
      <c r="L3457" s="533"/>
      <c r="M3457" s="533"/>
      <c r="N3457" s="532"/>
      <c r="O3457" s="350"/>
      <c r="P3457" s="464"/>
      <c r="Q3457" s="464"/>
      <c r="R3457" s="464"/>
      <c r="S3457" s="464"/>
      <c r="T3457" s="464"/>
      <c r="U3457" s="464"/>
      <c r="V3457" s="464"/>
    </row>
    <row r="3458" spans="1:22">
      <c r="A3458" s="531"/>
      <c r="B3458" s="532"/>
      <c r="C3458" s="350"/>
      <c r="D3458" s="350"/>
      <c r="E3458" s="533"/>
      <c r="F3458" s="533"/>
      <c r="G3458" s="533"/>
      <c r="H3458" s="533"/>
      <c r="I3458" s="533"/>
      <c r="J3458" s="533"/>
      <c r="K3458" s="533"/>
      <c r="L3458" s="533"/>
      <c r="M3458" s="533"/>
      <c r="N3458" s="532"/>
      <c r="O3458" s="350"/>
      <c r="P3458" s="464"/>
      <c r="Q3458" s="464"/>
      <c r="R3458" s="464"/>
      <c r="S3458" s="464"/>
      <c r="T3458" s="464"/>
      <c r="U3458" s="464"/>
      <c r="V3458" s="464"/>
    </row>
    <row r="3459" spans="1:22">
      <c r="A3459" s="531"/>
      <c r="B3459" s="532"/>
      <c r="C3459" s="350"/>
      <c r="D3459" s="350"/>
      <c r="E3459" s="533"/>
      <c r="F3459" s="533"/>
      <c r="G3459" s="533"/>
      <c r="H3459" s="533"/>
      <c r="I3459" s="533"/>
      <c r="J3459" s="533"/>
      <c r="K3459" s="533"/>
      <c r="L3459" s="533"/>
      <c r="M3459" s="533"/>
      <c r="N3459" s="532"/>
      <c r="O3459" s="350"/>
      <c r="P3459" s="464"/>
      <c r="Q3459" s="464"/>
      <c r="R3459" s="464"/>
      <c r="S3459" s="464"/>
      <c r="T3459" s="464"/>
      <c r="U3459" s="464"/>
      <c r="V3459" s="464"/>
    </row>
    <row r="3460" spans="1:22">
      <c r="A3460" s="531"/>
      <c r="B3460" s="532"/>
      <c r="C3460" s="350"/>
      <c r="D3460" s="350"/>
      <c r="E3460" s="533"/>
      <c r="F3460" s="533"/>
      <c r="G3460" s="533"/>
      <c r="H3460" s="533"/>
      <c r="I3460" s="533"/>
      <c r="J3460" s="533"/>
      <c r="K3460" s="533"/>
      <c r="L3460" s="533"/>
      <c r="M3460" s="533"/>
      <c r="N3460" s="532"/>
      <c r="O3460" s="350"/>
      <c r="P3460" s="464"/>
      <c r="Q3460" s="464"/>
      <c r="R3460" s="464"/>
      <c r="S3460" s="464"/>
      <c r="T3460" s="464"/>
      <c r="U3460" s="464"/>
      <c r="V3460" s="464"/>
    </row>
    <row r="3461" spans="1:22">
      <c r="A3461" s="531"/>
      <c r="B3461" s="532"/>
      <c r="C3461" s="350"/>
      <c r="D3461" s="350"/>
      <c r="E3461" s="533"/>
      <c r="F3461" s="533"/>
      <c r="G3461" s="533"/>
      <c r="H3461" s="533"/>
      <c r="I3461" s="533"/>
      <c r="J3461" s="533"/>
      <c r="K3461" s="533"/>
      <c r="L3461" s="533"/>
      <c r="M3461" s="533"/>
      <c r="N3461" s="532"/>
      <c r="O3461" s="350"/>
      <c r="P3461" s="464"/>
      <c r="Q3461" s="464"/>
      <c r="R3461" s="464"/>
      <c r="S3461" s="464"/>
      <c r="T3461" s="464"/>
      <c r="U3461" s="464"/>
      <c r="V3461" s="464"/>
    </row>
    <row r="3462" spans="1:22">
      <c r="A3462" s="531"/>
      <c r="B3462" s="532"/>
      <c r="C3462" s="350"/>
      <c r="D3462" s="350"/>
      <c r="E3462" s="533"/>
      <c r="F3462" s="533"/>
      <c r="G3462" s="533"/>
      <c r="H3462" s="533"/>
      <c r="I3462" s="533"/>
      <c r="J3462" s="533"/>
      <c r="K3462" s="533"/>
      <c r="L3462" s="533"/>
      <c r="M3462" s="533"/>
      <c r="N3462" s="532"/>
      <c r="O3462" s="350"/>
      <c r="P3462" s="464"/>
      <c r="Q3462" s="464"/>
      <c r="R3462" s="464"/>
      <c r="S3462" s="464"/>
      <c r="T3462" s="464"/>
      <c r="U3462" s="464"/>
      <c r="V3462" s="464"/>
    </row>
    <row r="3463" spans="1:22">
      <c r="A3463" s="531"/>
      <c r="B3463" s="532"/>
      <c r="C3463" s="350"/>
      <c r="D3463" s="350"/>
      <c r="E3463" s="533"/>
      <c r="F3463" s="533"/>
      <c r="G3463" s="533"/>
      <c r="H3463" s="533"/>
      <c r="I3463" s="533"/>
      <c r="J3463" s="533"/>
      <c r="K3463" s="533"/>
      <c r="L3463" s="533"/>
      <c r="M3463" s="533"/>
      <c r="N3463" s="532"/>
      <c r="O3463" s="350"/>
      <c r="P3463" s="464"/>
      <c r="Q3463" s="464"/>
      <c r="R3463" s="464"/>
      <c r="S3463" s="464"/>
      <c r="T3463" s="464"/>
      <c r="U3463" s="464"/>
      <c r="V3463" s="464"/>
    </row>
    <row r="3464" spans="1:22">
      <c r="A3464" s="531"/>
      <c r="B3464" s="532"/>
      <c r="C3464" s="350"/>
      <c r="D3464" s="350"/>
      <c r="E3464" s="533"/>
      <c r="F3464" s="533"/>
      <c r="G3464" s="533"/>
      <c r="H3464" s="533"/>
      <c r="I3464" s="533"/>
      <c r="J3464" s="533"/>
      <c r="K3464" s="533"/>
      <c r="L3464" s="533"/>
      <c r="M3464" s="533"/>
      <c r="N3464" s="532"/>
      <c r="O3464" s="350"/>
      <c r="P3464" s="464"/>
      <c r="Q3464" s="464"/>
      <c r="R3464" s="464"/>
      <c r="S3464" s="464"/>
      <c r="T3464" s="464"/>
      <c r="U3464" s="464"/>
      <c r="V3464" s="464"/>
    </row>
    <row r="3465" spans="1:22">
      <c r="A3465" s="531"/>
      <c r="B3465" s="532"/>
      <c r="C3465" s="350"/>
      <c r="D3465" s="350"/>
      <c r="E3465" s="533"/>
      <c r="F3465" s="533"/>
      <c r="G3465" s="533"/>
      <c r="H3465" s="533"/>
      <c r="I3465" s="533"/>
      <c r="J3465" s="533"/>
      <c r="K3465" s="533"/>
      <c r="L3465" s="533"/>
      <c r="M3465" s="533"/>
      <c r="N3465" s="532"/>
      <c r="O3465" s="350"/>
      <c r="P3465" s="464"/>
      <c r="Q3465" s="464"/>
      <c r="R3465" s="464"/>
      <c r="S3465" s="464"/>
      <c r="T3465" s="464"/>
      <c r="U3465" s="464"/>
      <c r="V3465" s="464"/>
    </row>
    <row r="3466" spans="1:22">
      <c r="A3466" s="531"/>
      <c r="B3466" s="532"/>
      <c r="C3466" s="350"/>
      <c r="D3466" s="350"/>
      <c r="E3466" s="533"/>
      <c r="F3466" s="533"/>
      <c r="G3466" s="533"/>
      <c r="H3466" s="533"/>
      <c r="I3466" s="533"/>
      <c r="J3466" s="533"/>
      <c r="K3466" s="533"/>
      <c r="L3466" s="533"/>
      <c r="M3466" s="533"/>
      <c r="N3466" s="532"/>
      <c r="O3466" s="350"/>
      <c r="P3466" s="464"/>
      <c r="Q3466" s="464"/>
      <c r="R3466" s="464"/>
      <c r="S3466" s="464"/>
      <c r="T3466" s="464"/>
      <c r="U3466" s="464"/>
      <c r="V3466" s="464"/>
    </row>
    <row r="3467" spans="1:22">
      <c r="A3467" s="531"/>
      <c r="B3467" s="532"/>
      <c r="C3467" s="350"/>
      <c r="D3467" s="350"/>
      <c r="E3467" s="533"/>
      <c r="F3467" s="533"/>
      <c r="G3467" s="533"/>
      <c r="H3467" s="533"/>
      <c r="I3467" s="533"/>
      <c r="J3467" s="533"/>
      <c r="K3467" s="533"/>
      <c r="L3467" s="533"/>
      <c r="M3467" s="533"/>
      <c r="N3467" s="532"/>
      <c r="O3467" s="350"/>
      <c r="P3467" s="464"/>
      <c r="Q3467" s="464"/>
      <c r="R3467" s="464"/>
      <c r="S3467" s="464"/>
      <c r="T3467" s="464"/>
      <c r="U3467" s="464"/>
      <c r="V3467" s="464"/>
    </row>
    <row r="3468" spans="1:22">
      <c r="A3468" s="531"/>
      <c r="B3468" s="532"/>
      <c r="C3468" s="350"/>
      <c r="D3468" s="350"/>
      <c r="E3468" s="533"/>
      <c r="F3468" s="533"/>
      <c r="G3468" s="533"/>
      <c r="H3468" s="533"/>
      <c r="I3468" s="533"/>
      <c r="J3468" s="533"/>
      <c r="K3468" s="533"/>
      <c r="L3468" s="533"/>
      <c r="M3468" s="533"/>
      <c r="N3468" s="532"/>
      <c r="O3468" s="350"/>
      <c r="P3468" s="464"/>
      <c r="Q3468" s="464"/>
      <c r="R3468" s="464"/>
      <c r="S3468" s="464"/>
      <c r="T3468" s="464"/>
      <c r="U3468" s="464"/>
      <c r="V3468" s="464"/>
    </row>
    <row r="3469" spans="1:22">
      <c r="A3469" s="531"/>
      <c r="B3469" s="532"/>
      <c r="C3469" s="350"/>
      <c r="D3469" s="350"/>
      <c r="E3469" s="533"/>
      <c r="F3469" s="533"/>
      <c r="G3469" s="533"/>
      <c r="H3469" s="533"/>
      <c r="I3469" s="533"/>
      <c r="J3469" s="533"/>
      <c r="K3469" s="533"/>
      <c r="L3469" s="533"/>
      <c r="M3469" s="533"/>
      <c r="N3469" s="532"/>
      <c r="O3469" s="350"/>
      <c r="P3469" s="464"/>
      <c r="Q3469" s="464"/>
      <c r="R3469" s="464"/>
      <c r="S3469" s="464"/>
      <c r="T3469" s="464"/>
      <c r="U3469" s="464"/>
      <c r="V3469" s="464"/>
    </row>
    <row r="3470" spans="1:22">
      <c r="A3470" s="531"/>
      <c r="B3470" s="532"/>
      <c r="C3470" s="350"/>
      <c r="D3470" s="350"/>
      <c r="E3470" s="533"/>
      <c r="F3470" s="533"/>
      <c r="G3470" s="533"/>
      <c r="H3470" s="533"/>
      <c r="I3470" s="533"/>
      <c r="J3470" s="533"/>
      <c r="K3470" s="533"/>
      <c r="L3470" s="533"/>
      <c r="M3470" s="533"/>
      <c r="N3470" s="532"/>
      <c r="O3470" s="350"/>
      <c r="P3470" s="464"/>
      <c r="Q3470" s="464"/>
      <c r="R3470" s="464"/>
      <c r="S3470" s="464"/>
      <c r="T3470" s="464"/>
      <c r="U3470" s="464"/>
      <c r="V3470" s="464"/>
    </row>
    <row r="3471" spans="1:22">
      <c r="A3471" s="531"/>
      <c r="B3471" s="532"/>
      <c r="C3471" s="350"/>
      <c r="D3471" s="350"/>
      <c r="E3471" s="533"/>
      <c r="F3471" s="533"/>
      <c r="G3471" s="533"/>
      <c r="H3471" s="533"/>
      <c r="I3471" s="533"/>
      <c r="J3471" s="533"/>
      <c r="K3471" s="533"/>
      <c r="L3471" s="533"/>
      <c r="M3471" s="533"/>
      <c r="N3471" s="532"/>
      <c r="O3471" s="350"/>
      <c r="P3471" s="464"/>
      <c r="Q3471" s="464"/>
      <c r="R3471" s="464"/>
      <c r="S3471" s="464"/>
      <c r="T3471" s="464"/>
      <c r="U3471" s="464"/>
      <c r="V3471" s="464"/>
    </row>
    <row r="3472" spans="1:22">
      <c r="A3472" s="531"/>
      <c r="B3472" s="532"/>
      <c r="C3472" s="350"/>
      <c r="D3472" s="350"/>
      <c r="E3472" s="533"/>
      <c r="F3472" s="533"/>
      <c r="G3472" s="533"/>
      <c r="H3472" s="533"/>
      <c r="I3472" s="533"/>
      <c r="J3472" s="533"/>
      <c r="K3472" s="533"/>
      <c r="L3472" s="533"/>
      <c r="M3472" s="533"/>
      <c r="N3472" s="532"/>
      <c r="O3472" s="350"/>
      <c r="P3472" s="464"/>
      <c r="Q3472" s="464"/>
      <c r="R3472" s="464"/>
      <c r="S3472" s="464"/>
      <c r="T3472" s="464"/>
      <c r="U3472" s="464"/>
      <c r="V3472" s="464"/>
    </row>
    <row r="3473" spans="1:22">
      <c r="A3473" s="531"/>
      <c r="B3473" s="532"/>
      <c r="C3473" s="350"/>
      <c r="D3473" s="350"/>
      <c r="E3473" s="533"/>
      <c r="F3473" s="533"/>
      <c r="G3473" s="533"/>
      <c r="H3473" s="533"/>
      <c r="I3473" s="533"/>
      <c r="J3473" s="533"/>
      <c r="K3473" s="533"/>
      <c r="L3473" s="533"/>
      <c r="M3473" s="533"/>
      <c r="N3473" s="532"/>
      <c r="O3473" s="350"/>
      <c r="P3473" s="464"/>
      <c r="Q3473" s="464"/>
      <c r="R3473" s="464"/>
      <c r="S3473" s="464"/>
      <c r="T3473" s="464"/>
      <c r="U3473" s="464"/>
      <c r="V3473" s="464"/>
    </row>
    <row r="3474" spans="1:22">
      <c r="A3474" s="531"/>
      <c r="B3474" s="532"/>
      <c r="C3474" s="350"/>
      <c r="D3474" s="350"/>
      <c r="E3474" s="533"/>
      <c r="F3474" s="533"/>
      <c r="G3474" s="533"/>
      <c r="H3474" s="533"/>
      <c r="I3474" s="533"/>
      <c r="J3474" s="533"/>
      <c r="K3474" s="533"/>
      <c r="L3474" s="533"/>
      <c r="M3474" s="533"/>
      <c r="N3474" s="532"/>
      <c r="O3474" s="350"/>
      <c r="P3474" s="464"/>
      <c r="Q3474" s="464"/>
      <c r="R3474" s="464"/>
      <c r="S3474" s="464"/>
      <c r="T3474" s="464"/>
      <c r="U3474" s="464"/>
      <c r="V3474" s="464"/>
    </row>
    <row r="3475" spans="1:22">
      <c r="A3475" s="531"/>
      <c r="B3475" s="532"/>
      <c r="C3475" s="350"/>
      <c r="D3475" s="350"/>
      <c r="E3475" s="533"/>
      <c r="F3475" s="533"/>
      <c r="G3475" s="533"/>
      <c r="H3475" s="533"/>
      <c r="I3475" s="533"/>
      <c r="J3475" s="533"/>
      <c r="K3475" s="533"/>
      <c r="L3475" s="533"/>
      <c r="M3475" s="533"/>
      <c r="N3475" s="532"/>
      <c r="O3475" s="350"/>
      <c r="P3475" s="464"/>
      <c r="Q3475" s="464"/>
      <c r="R3475" s="464"/>
      <c r="S3475" s="464"/>
      <c r="T3475" s="464"/>
      <c r="U3475" s="464"/>
      <c r="V3475" s="464"/>
    </row>
    <row r="3476" spans="1:22">
      <c r="A3476" s="531"/>
      <c r="B3476" s="532"/>
      <c r="C3476" s="350"/>
      <c r="D3476" s="350"/>
      <c r="E3476" s="533"/>
      <c r="F3476" s="533"/>
      <c r="G3476" s="533"/>
      <c r="H3476" s="533"/>
      <c r="I3476" s="533"/>
      <c r="J3476" s="533"/>
      <c r="K3476" s="533"/>
      <c r="L3476" s="533"/>
      <c r="M3476" s="533"/>
      <c r="N3476" s="532"/>
      <c r="O3476" s="350"/>
      <c r="P3476" s="464"/>
      <c r="Q3476" s="464"/>
      <c r="R3476" s="464"/>
      <c r="S3476" s="464"/>
      <c r="T3476" s="464"/>
      <c r="U3476" s="464"/>
      <c r="V3476" s="464"/>
    </row>
    <row r="3477" spans="1:22">
      <c r="A3477" s="531"/>
      <c r="B3477" s="532"/>
      <c r="C3477" s="350"/>
      <c r="D3477" s="350"/>
      <c r="E3477" s="533"/>
      <c r="F3477" s="533"/>
      <c r="G3477" s="533"/>
      <c r="H3477" s="533"/>
      <c r="I3477" s="533"/>
      <c r="J3477" s="533"/>
      <c r="K3477" s="533"/>
      <c r="L3477" s="533"/>
      <c r="M3477" s="533"/>
      <c r="N3477" s="532"/>
      <c r="O3477" s="350"/>
      <c r="P3477" s="464"/>
      <c r="Q3477" s="464"/>
      <c r="R3477" s="464"/>
      <c r="S3477" s="464"/>
      <c r="T3477" s="464"/>
      <c r="U3477" s="464"/>
      <c r="V3477" s="464"/>
    </row>
    <row r="3478" spans="1:22">
      <c r="A3478" s="531"/>
      <c r="B3478" s="532"/>
      <c r="C3478" s="350"/>
      <c r="D3478" s="350"/>
      <c r="E3478" s="533"/>
      <c r="F3478" s="533"/>
      <c r="G3478" s="533"/>
      <c r="H3478" s="533"/>
      <c r="I3478" s="533"/>
      <c r="J3478" s="533"/>
      <c r="K3478" s="533"/>
      <c r="L3478" s="533"/>
      <c r="M3478" s="533"/>
      <c r="N3478" s="532"/>
      <c r="O3478" s="350"/>
      <c r="P3478" s="464"/>
      <c r="Q3478" s="464"/>
      <c r="R3478" s="464"/>
      <c r="S3478" s="464"/>
      <c r="T3478" s="464"/>
      <c r="U3478" s="464"/>
      <c r="V3478" s="464"/>
    </row>
    <row r="3479" spans="1:22">
      <c r="A3479" s="531"/>
      <c r="B3479" s="532"/>
      <c r="C3479" s="350"/>
      <c r="D3479" s="350"/>
      <c r="E3479" s="533"/>
      <c r="F3479" s="533"/>
      <c r="G3479" s="533"/>
      <c r="H3479" s="533"/>
      <c r="I3479" s="533"/>
      <c r="J3479" s="533"/>
      <c r="K3479" s="533"/>
      <c r="L3479" s="533"/>
      <c r="M3479" s="533"/>
      <c r="N3479" s="532"/>
      <c r="O3479" s="350"/>
      <c r="P3479" s="464"/>
      <c r="Q3479" s="464"/>
      <c r="R3479" s="464"/>
      <c r="S3479" s="464"/>
      <c r="T3479" s="464"/>
      <c r="U3479" s="464"/>
      <c r="V3479" s="464"/>
    </row>
    <row r="3480" spans="1:22">
      <c r="A3480" s="531"/>
      <c r="B3480" s="532"/>
      <c r="C3480" s="350"/>
      <c r="D3480" s="350"/>
      <c r="E3480" s="533"/>
      <c r="F3480" s="533"/>
      <c r="G3480" s="533"/>
      <c r="H3480" s="533"/>
      <c r="I3480" s="533"/>
      <c r="J3480" s="533"/>
      <c r="K3480" s="533"/>
      <c r="L3480" s="533"/>
      <c r="M3480" s="533"/>
      <c r="N3480" s="532"/>
      <c r="O3480" s="350"/>
      <c r="P3480" s="464"/>
      <c r="Q3480" s="464"/>
      <c r="R3480" s="464"/>
      <c r="S3480" s="464"/>
      <c r="T3480" s="464"/>
      <c r="U3480" s="464"/>
      <c r="V3480" s="464"/>
    </row>
    <row r="3481" spans="1:22">
      <c r="A3481" s="531"/>
      <c r="B3481" s="532"/>
      <c r="C3481" s="350"/>
      <c r="D3481" s="350"/>
      <c r="E3481" s="533"/>
      <c r="F3481" s="533"/>
      <c r="G3481" s="533"/>
      <c r="H3481" s="533"/>
      <c r="I3481" s="533"/>
      <c r="J3481" s="533"/>
      <c r="K3481" s="533"/>
      <c r="L3481" s="533"/>
      <c r="M3481" s="533"/>
      <c r="N3481" s="532"/>
      <c r="O3481" s="350"/>
      <c r="P3481" s="464"/>
      <c r="Q3481" s="464"/>
      <c r="R3481" s="464"/>
      <c r="S3481" s="464"/>
      <c r="T3481" s="464"/>
      <c r="U3481" s="464"/>
      <c r="V3481" s="464"/>
    </row>
    <row r="3482" spans="1:22">
      <c r="A3482" s="531"/>
      <c r="B3482" s="532"/>
      <c r="C3482" s="350"/>
      <c r="D3482" s="350"/>
      <c r="E3482" s="533"/>
      <c r="F3482" s="533"/>
      <c r="G3482" s="533"/>
      <c r="H3482" s="533"/>
      <c r="I3482" s="533"/>
      <c r="J3482" s="533"/>
      <c r="K3482" s="533"/>
      <c r="L3482" s="533"/>
      <c r="M3482" s="533"/>
      <c r="N3482" s="532"/>
      <c r="O3482" s="350"/>
      <c r="P3482" s="464"/>
      <c r="Q3482" s="464"/>
      <c r="R3482" s="464"/>
      <c r="S3482" s="464"/>
      <c r="T3482" s="464"/>
      <c r="U3482" s="464"/>
      <c r="V3482" s="464"/>
    </row>
    <row r="3483" spans="1:22">
      <c r="A3483" s="531"/>
      <c r="B3483" s="532"/>
      <c r="C3483" s="350"/>
      <c r="D3483" s="350"/>
      <c r="E3483" s="533"/>
      <c r="F3483" s="533"/>
      <c r="G3483" s="533"/>
      <c r="H3483" s="533"/>
      <c r="I3483" s="533"/>
      <c r="J3483" s="533"/>
      <c r="K3483" s="533"/>
      <c r="L3483" s="533"/>
      <c r="M3483" s="533"/>
      <c r="N3483" s="532"/>
      <c r="O3483" s="350"/>
      <c r="P3483" s="464"/>
      <c r="Q3483" s="464"/>
      <c r="R3483" s="464"/>
      <c r="S3483" s="464"/>
      <c r="T3483" s="464"/>
      <c r="U3483" s="464"/>
      <c r="V3483" s="464"/>
    </row>
    <row r="3484" spans="1:22">
      <c r="A3484" s="531"/>
      <c r="B3484" s="532"/>
      <c r="C3484" s="350"/>
      <c r="D3484" s="350"/>
      <c r="E3484" s="533"/>
      <c r="F3484" s="533"/>
      <c r="G3484" s="533"/>
      <c r="H3484" s="533"/>
      <c r="I3484" s="533"/>
      <c r="J3484" s="533"/>
      <c r="K3484" s="533"/>
      <c r="L3484" s="533"/>
      <c r="M3484" s="533"/>
      <c r="N3484" s="532"/>
      <c r="O3484" s="350"/>
      <c r="P3484" s="464"/>
      <c r="Q3484" s="464"/>
      <c r="R3484" s="464"/>
      <c r="S3484" s="464"/>
      <c r="T3484" s="464"/>
      <c r="U3484" s="464"/>
      <c r="V3484" s="464"/>
    </row>
    <row r="3485" spans="1:22">
      <c r="A3485" s="531"/>
      <c r="B3485" s="532"/>
      <c r="C3485" s="350"/>
      <c r="D3485" s="350"/>
      <c r="E3485" s="533"/>
      <c r="F3485" s="533"/>
      <c r="G3485" s="533"/>
      <c r="H3485" s="533"/>
      <c r="I3485" s="533"/>
      <c r="J3485" s="533"/>
      <c r="K3485" s="533"/>
      <c r="L3485" s="533"/>
      <c r="M3485" s="533"/>
      <c r="N3485" s="532"/>
      <c r="O3485" s="350"/>
      <c r="P3485" s="464"/>
      <c r="Q3485" s="464"/>
      <c r="R3485" s="464"/>
      <c r="S3485" s="464"/>
      <c r="T3485" s="464"/>
      <c r="U3485" s="464"/>
      <c r="V3485" s="464"/>
    </row>
    <row r="3486" spans="1:22">
      <c r="A3486" s="531"/>
      <c r="B3486" s="532"/>
      <c r="C3486" s="350"/>
      <c r="D3486" s="350"/>
      <c r="E3486" s="533"/>
      <c r="F3486" s="533"/>
      <c r="G3486" s="533"/>
      <c r="H3486" s="533"/>
      <c r="I3486" s="533"/>
      <c r="J3486" s="533"/>
      <c r="K3486" s="533"/>
      <c r="L3486" s="533"/>
      <c r="M3486" s="533"/>
      <c r="N3486" s="532"/>
      <c r="O3486" s="350"/>
      <c r="P3486" s="464"/>
      <c r="Q3486" s="464"/>
      <c r="R3486" s="464"/>
      <c r="S3486" s="464"/>
      <c r="T3486" s="464"/>
      <c r="U3486" s="464"/>
      <c r="V3486" s="464"/>
    </row>
    <row r="3487" spans="1:22">
      <c r="A3487" s="531"/>
      <c r="B3487" s="532"/>
      <c r="C3487" s="350"/>
      <c r="D3487" s="350"/>
      <c r="E3487" s="533"/>
      <c r="F3487" s="533"/>
      <c r="G3487" s="533"/>
      <c r="H3487" s="533"/>
      <c r="I3487" s="533"/>
      <c r="J3487" s="533"/>
      <c r="K3487" s="533"/>
      <c r="L3487" s="533"/>
      <c r="M3487" s="533"/>
      <c r="N3487" s="532"/>
      <c r="O3487" s="350"/>
      <c r="P3487" s="464"/>
      <c r="Q3487" s="464"/>
      <c r="R3487" s="464"/>
      <c r="S3487" s="464"/>
      <c r="T3487" s="464"/>
      <c r="U3487" s="464"/>
      <c r="V3487" s="464"/>
    </row>
    <row r="3488" spans="1:22">
      <c r="A3488" s="531"/>
      <c r="B3488" s="532"/>
      <c r="C3488" s="350"/>
      <c r="D3488" s="350"/>
      <c r="E3488" s="533"/>
      <c r="F3488" s="533"/>
      <c r="G3488" s="533"/>
      <c r="H3488" s="533"/>
      <c r="I3488" s="533"/>
      <c r="J3488" s="533"/>
      <c r="K3488" s="533"/>
      <c r="L3488" s="533"/>
      <c r="M3488" s="533"/>
      <c r="N3488" s="532"/>
      <c r="O3488" s="350"/>
      <c r="P3488" s="464"/>
      <c r="Q3488" s="464"/>
      <c r="R3488" s="464"/>
      <c r="S3488" s="464"/>
      <c r="T3488" s="464"/>
      <c r="U3488" s="464"/>
      <c r="V3488" s="464"/>
    </row>
    <row r="3489" spans="1:22">
      <c r="A3489" s="531"/>
      <c r="B3489" s="532"/>
      <c r="C3489" s="350"/>
      <c r="D3489" s="350"/>
      <c r="E3489" s="533"/>
      <c r="F3489" s="533"/>
      <c r="G3489" s="533"/>
      <c r="H3489" s="533"/>
      <c r="I3489" s="533"/>
      <c r="J3489" s="533"/>
      <c r="K3489" s="533"/>
      <c r="L3489" s="533"/>
      <c r="M3489" s="533"/>
      <c r="N3489" s="532"/>
      <c r="O3489" s="350"/>
      <c r="P3489" s="464"/>
      <c r="Q3489" s="464"/>
      <c r="R3489" s="464"/>
      <c r="S3489" s="464"/>
      <c r="T3489" s="464"/>
      <c r="U3489" s="464"/>
      <c r="V3489" s="464"/>
    </row>
    <row r="3490" spans="1:22">
      <c r="A3490" s="531"/>
      <c r="B3490" s="532"/>
      <c r="C3490" s="350"/>
      <c r="D3490" s="350"/>
      <c r="E3490" s="533"/>
      <c r="F3490" s="533"/>
      <c r="G3490" s="533"/>
      <c r="H3490" s="533"/>
      <c r="I3490" s="533"/>
      <c r="J3490" s="533"/>
      <c r="K3490" s="533"/>
      <c r="L3490" s="533"/>
      <c r="M3490" s="533"/>
      <c r="N3490" s="532"/>
      <c r="O3490" s="350"/>
      <c r="P3490" s="464"/>
      <c r="Q3490" s="464"/>
      <c r="R3490" s="464"/>
      <c r="S3490" s="464"/>
      <c r="T3490" s="464"/>
      <c r="U3490" s="464"/>
      <c r="V3490" s="464"/>
    </row>
    <row r="3491" spans="1:22">
      <c r="A3491" s="531"/>
      <c r="B3491" s="532"/>
      <c r="C3491" s="350"/>
      <c r="D3491" s="350"/>
      <c r="E3491" s="533"/>
      <c r="F3491" s="533"/>
      <c r="G3491" s="533"/>
      <c r="H3491" s="533"/>
      <c r="I3491" s="533"/>
      <c r="J3491" s="533"/>
      <c r="K3491" s="533"/>
      <c r="L3491" s="533"/>
      <c r="M3491" s="533"/>
      <c r="N3491" s="532"/>
      <c r="O3491" s="350"/>
      <c r="P3491" s="464"/>
      <c r="Q3491" s="464"/>
      <c r="R3491" s="464"/>
      <c r="S3491" s="464"/>
      <c r="T3491" s="464"/>
      <c r="U3491" s="464"/>
      <c r="V3491" s="464"/>
    </row>
    <row r="3492" spans="1:22">
      <c r="A3492" s="531"/>
      <c r="B3492" s="532"/>
      <c r="C3492" s="350"/>
      <c r="D3492" s="350"/>
      <c r="E3492" s="533"/>
      <c r="F3492" s="533"/>
      <c r="G3492" s="533"/>
      <c r="H3492" s="533"/>
      <c r="I3492" s="533"/>
      <c r="J3492" s="533"/>
      <c r="K3492" s="533"/>
      <c r="L3492" s="533"/>
      <c r="M3492" s="533"/>
      <c r="N3492" s="532"/>
      <c r="O3492" s="350"/>
      <c r="P3492" s="464"/>
      <c r="Q3492" s="464"/>
      <c r="R3492" s="464"/>
      <c r="S3492" s="464"/>
      <c r="T3492" s="464"/>
      <c r="U3492" s="464"/>
      <c r="V3492" s="464"/>
    </row>
    <row r="3493" spans="1:22">
      <c r="A3493" s="531"/>
      <c r="B3493" s="532"/>
      <c r="C3493" s="350"/>
      <c r="D3493" s="350"/>
      <c r="E3493" s="533"/>
      <c r="F3493" s="533"/>
      <c r="G3493" s="533"/>
      <c r="H3493" s="533"/>
      <c r="I3493" s="533"/>
      <c r="J3493" s="533"/>
      <c r="K3493" s="533"/>
      <c r="L3493" s="533"/>
      <c r="M3493" s="533"/>
      <c r="N3493" s="532"/>
      <c r="O3493" s="350"/>
      <c r="P3493" s="464"/>
      <c r="Q3493" s="464"/>
      <c r="R3493" s="464"/>
      <c r="S3493" s="464"/>
      <c r="T3493" s="464"/>
      <c r="U3493" s="464"/>
      <c r="V3493" s="464"/>
    </row>
    <row r="3494" spans="1:22">
      <c r="A3494" s="531"/>
      <c r="B3494" s="532"/>
      <c r="C3494" s="350"/>
      <c r="D3494" s="350"/>
      <c r="E3494" s="533"/>
      <c r="F3494" s="533"/>
      <c r="G3494" s="533"/>
      <c r="H3494" s="533"/>
      <c r="I3494" s="533"/>
      <c r="J3494" s="533"/>
      <c r="K3494" s="533"/>
      <c r="L3494" s="533"/>
      <c r="M3494" s="533"/>
      <c r="N3494" s="532"/>
      <c r="O3494" s="350"/>
      <c r="P3494" s="464"/>
      <c r="Q3494" s="464"/>
      <c r="R3494" s="464"/>
      <c r="S3494" s="464"/>
      <c r="T3494" s="464"/>
      <c r="U3494" s="464"/>
      <c r="V3494" s="464"/>
    </row>
    <row r="3495" spans="1:22">
      <c r="A3495" s="531"/>
      <c r="B3495" s="532"/>
      <c r="C3495" s="350"/>
      <c r="D3495" s="350"/>
      <c r="E3495" s="533"/>
      <c r="F3495" s="533"/>
      <c r="G3495" s="533"/>
      <c r="H3495" s="533"/>
      <c r="I3495" s="533"/>
      <c r="J3495" s="533"/>
      <c r="K3495" s="533"/>
      <c r="L3495" s="533"/>
      <c r="M3495" s="533"/>
      <c r="N3495" s="532"/>
      <c r="O3495" s="350"/>
      <c r="P3495" s="464"/>
      <c r="Q3495" s="464"/>
      <c r="R3495" s="464"/>
      <c r="S3495" s="464"/>
      <c r="T3495" s="464"/>
      <c r="U3495" s="464"/>
      <c r="V3495" s="464"/>
    </row>
    <row r="3496" spans="1:22">
      <c r="A3496" s="531"/>
      <c r="B3496" s="532"/>
      <c r="C3496" s="350"/>
      <c r="D3496" s="350"/>
      <c r="E3496" s="533"/>
      <c r="F3496" s="533"/>
      <c r="G3496" s="533"/>
      <c r="H3496" s="533"/>
      <c r="I3496" s="533"/>
      <c r="J3496" s="533"/>
      <c r="K3496" s="533"/>
      <c r="L3496" s="533"/>
      <c r="M3496" s="533"/>
      <c r="N3496" s="532"/>
      <c r="O3496" s="350"/>
      <c r="P3496" s="464"/>
      <c r="Q3496" s="464"/>
      <c r="R3496" s="464"/>
      <c r="S3496" s="464"/>
      <c r="T3496" s="464"/>
      <c r="U3496" s="464"/>
      <c r="V3496" s="464"/>
    </row>
    <row r="3497" spans="1:22">
      <c r="A3497" s="531"/>
      <c r="B3497" s="532"/>
      <c r="C3497" s="350"/>
      <c r="D3497" s="350"/>
      <c r="E3497" s="533"/>
      <c r="F3497" s="533"/>
      <c r="G3497" s="533"/>
      <c r="H3497" s="533"/>
      <c r="I3497" s="533"/>
      <c r="J3497" s="533"/>
      <c r="K3497" s="533"/>
      <c r="L3497" s="533"/>
      <c r="M3497" s="533"/>
      <c r="N3497" s="532"/>
      <c r="O3497" s="350"/>
      <c r="P3497" s="464"/>
      <c r="Q3497" s="464"/>
      <c r="R3497" s="464"/>
      <c r="S3497" s="464"/>
      <c r="T3497" s="464"/>
      <c r="U3497" s="464"/>
      <c r="V3497" s="464"/>
    </row>
    <row r="3498" spans="1:22">
      <c r="A3498" s="531"/>
      <c r="B3498" s="532"/>
      <c r="C3498" s="350"/>
      <c r="D3498" s="350"/>
      <c r="E3498" s="533"/>
      <c r="F3498" s="533"/>
      <c r="G3498" s="533"/>
      <c r="H3498" s="533"/>
      <c r="I3498" s="533"/>
      <c r="J3498" s="533"/>
      <c r="K3498" s="533"/>
      <c r="L3498" s="533"/>
      <c r="M3498" s="533"/>
      <c r="N3498" s="532"/>
      <c r="O3498" s="350"/>
      <c r="P3498" s="464"/>
      <c r="Q3498" s="464"/>
      <c r="R3498" s="464"/>
      <c r="S3498" s="464"/>
      <c r="T3498" s="464"/>
      <c r="U3498" s="464"/>
      <c r="V3498" s="464"/>
    </row>
    <row r="3499" spans="1:22">
      <c r="A3499" s="531"/>
      <c r="B3499" s="532"/>
      <c r="C3499" s="350"/>
      <c r="D3499" s="350"/>
      <c r="E3499" s="533"/>
      <c r="F3499" s="533"/>
      <c r="G3499" s="533"/>
      <c r="H3499" s="533"/>
      <c r="I3499" s="533"/>
      <c r="J3499" s="533"/>
      <c r="K3499" s="533"/>
      <c r="L3499" s="533"/>
      <c r="M3499" s="533"/>
      <c r="N3499" s="532"/>
      <c r="O3499" s="350"/>
      <c r="P3499" s="464"/>
      <c r="Q3499" s="464"/>
      <c r="R3499" s="464"/>
      <c r="S3499" s="464"/>
      <c r="T3499" s="464"/>
      <c r="U3499" s="464"/>
      <c r="V3499" s="464"/>
    </row>
    <row r="3500" spans="1:22">
      <c r="A3500" s="531"/>
      <c r="B3500" s="532"/>
      <c r="C3500" s="350"/>
      <c r="D3500" s="350"/>
      <c r="E3500" s="533"/>
      <c r="F3500" s="533"/>
      <c r="G3500" s="533"/>
      <c r="H3500" s="533"/>
      <c r="I3500" s="533"/>
      <c r="J3500" s="533"/>
      <c r="K3500" s="533"/>
      <c r="L3500" s="533"/>
      <c r="M3500" s="533"/>
      <c r="N3500" s="532"/>
      <c r="O3500" s="350"/>
      <c r="P3500" s="464"/>
      <c r="Q3500" s="464"/>
      <c r="R3500" s="464"/>
      <c r="S3500" s="464"/>
      <c r="T3500" s="464"/>
      <c r="U3500" s="464"/>
      <c r="V3500" s="464"/>
    </row>
    <row r="3501" spans="1:22">
      <c r="A3501" s="531"/>
      <c r="B3501" s="532"/>
      <c r="C3501" s="350"/>
      <c r="D3501" s="350"/>
      <c r="E3501" s="533"/>
      <c r="F3501" s="533"/>
      <c r="G3501" s="533"/>
      <c r="H3501" s="533"/>
      <c r="I3501" s="533"/>
      <c r="J3501" s="533"/>
      <c r="K3501" s="533"/>
      <c r="L3501" s="533"/>
      <c r="M3501" s="533"/>
      <c r="N3501" s="532"/>
      <c r="O3501" s="350"/>
      <c r="P3501" s="464"/>
      <c r="Q3501" s="464"/>
      <c r="R3501" s="464"/>
      <c r="S3501" s="464"/>
      <c r="T3501" s="464"/>
      <c r="U3501" s="464"/>
      <c r="V3501" s="464"/>
    </row>
    <row r="3502" spans="1:22">
      <c r="A3502" s="531"/>
      <c r="B3502" s="532"/>
      <c r="C3502" s="350"/>
      <c r="D3502" s="350"/>
      <c r="E3502" s="533"/>
      <c r="F3502" s="533"/>
      <c r="G3502" s="533"/>
      <c r="H3502" s="533"/>
      <c r="I3502" s="533"/>
      <c r="J3502" s="533"/>
      <c r="K3502" s="533"/>
      <c r="L3502" s="533"/>
      <c r="M3502" s="533"/>
      <c r="N3502" s="532"/>
      <c r="O3502" s="350"/>
      <c r="P3502" s="464"/>
      <c r="Q3502" s="464"/>
      <c r="R3502" s="464"/>
      <c r="S3502" s="464"/>
      <c r="T3502" s="464"/>
      <c r="U3502" s="464"/>
      <c r="V3502" s="464"/>
    </row>
    <row r="3503" spans="1:22">
      <c r="A3503" s="531"/>
      <c r="B3503" s="532"/>
      <c r="C3503" s="350"/>
      <c r="D3503" s="350"/>
      <c r="E3503" s="533"/>
      <c r="F3503" s="533"/>
      <c r="G3503" s="533"/>
      <c r="H3503" s="533"/>
      <c r="I3503" s="533"/>
      <c r="J3503" s="533"/>
      <c r="K3503" s="533"/>
      <c r="L3503" s="533"/>
      <c r="M3503" s="533"/>
      <c r="N3503" s="532"/>
      <c r="O3503" s="350"/>
      <c r="P3503" s="464"/>
      <c r="Q3503" s="464"/>
      <c r="R3503" s="464"/>
      <c r="S3503" s="464"/>
      <c r="T3503" s="464"/>
      <c r="U3503" s="464"/>
      <c r="V3503" s="464"/>
    </row>
    <row r="3504" spans="1:22">
      <c r="A3504" s="531"/>
      <c r="B3504" s="532"/>
      <c r="C3504" s="350"/>
      <c r="D3504" s="350"/>
      <c r="E3504" s="533"/>
      <c r="F3504" s="533"/>
      <c r="G3504" s="533"/>
      <c r="H3504" s="533"/>
      <c r="I3504" s="533"/>
      <c r="J3504" s="533"/>
      <c r="K3504" s="533"/>
      <c r="L3504" s="533"/>
      <c r="M3504" s="533"/>
      <c r="N3504" s="532"/>
      <c r="O3504" s="350"/>
      <c r="P3504" s="464"/>
      <c r="Q3504" s="464"/>
      <c r="R3504" s="464"/>
      <c r="S3504" s="464"/>
      <c r="T3504" s="464"/>
      <c r="U3504" s="464"/>
      <c r="V3504" s="464"/>
    </row>
    <row r="3505" spans="1:22">
      <c r="A3505" s="531"/>
      <c r="B3505" s="532"/>
      <c r="C3505" s="350"/>
      <c r="D3505" s="350"/>
      <c r="E3505" s="533"/>
      <c r="F3505" s="533"/>
      <c r="G3505" s="533"/>
      <c r="H3505" s="533"/>
      <c r="I3505" s="533"/>
      <c r="J3505" s="533"/>
      <c r="K3505" s="533"/>
      <c r="L3505" s="533"/>
      <c r="M3505" s="533"/>
      <c r="N3505" s="532"/>
      <c r="O3505" s="350"/>
      <c r="P3505" s="464"/>
      <c r="Q3505" s="464"/>
      <c r="R3505" s="464"/>
      <c r="S3505" s="464"/>
      <c r="T3505" s="464"/>
      <c r="U3505" s="464"/>
      <c r="V3505" s="464"/>
    </row>
    <row r="3506" spans="1:22">
      <c r="A3506" s="531"/>
      <c r="B3506" s="532"/>
      <c r="C3506" s="350"/>
      <c r="D3506" s="350"/>
      <c r="E3506" s="533"/>
      <c r="F3506" s="533"/>
      <c r="G3506" s="533"/>
      <c r="H3506" s="533"/>
      <c r="I3506" s="533"/>
      <c r="J3506" s="533"/>
      <c r="K3506" s="533"/>
      <c r="L3506" s="533"/>
      <c r="M3506" s="533"/>
      <c r="N3506" s="532"/>
      <c r="O3506" s="350"/>
      <c r="P3506" s="464"/>
      <c r="Q3506" s="464"/>
      <c r="R3506" s="464"/>
      <c r="S3506" s="464"/>
      <c r="T3506" s="464"/>
      <c r="U3506" s="464"/>
      <c r="V3506" s="464"/>
    </row>
    <row r="3507" spans="1:22">
      <c r="A3507" s="531"/>
      <c r="B3507" s="532"/>
      <c r="C3507" s="350"/>
      <c r="D3507" s="350"/>
      <c r="E3507" s="533"/>
      <c r="F3507" s="533"/>
      <c r="G3507" s="533"/>
      <c r="H3507" s="533"/>
      <c r="I3507" s="533"/>
      <c r="J3507" s="533"/>
      <c r="K3507" s="533"/>
      <c r="L3507" s="533"/>
      <c r="M3507" s="533"/>
      <c r="N3507" s="532"/>
      <c r="O3507" s="350"/>
      <c r="P3507" s="464"/>
      <c r="Q3507" s="464"/>
      <c r="R3507" s="464"/>
      <c r="S3507" s="464"/>
      <c r="T3507" s="464"/>
      <c r="U3507" s="464"/>
      <c r="V3507" s="464"/>
    </row>
    <row r="3508" spans="1:22">
      <c r="A3508" s="531"/>
      <c r="B3508" s="532"/>
      <c r="C3508" s="350"/>
      <c r="D3508" s="350"/>
      <c r="E3508" s="533"/>
      <c r="F3508" s="533"/>
      <c r="G3508" s="533"/>
      <c r="H3508" s="533"/>
      <c r="I3508" s="533"/>
      <c r="J3508" s="533"/>
      <c r="K3508" s="533"/>
      <c r="L3508" s="533"/>
      <c r="M3508" s="533"/>
      <c r="N3508" s="532"/>
      <c r="O3508" s="350"/>
      <c r="P3508" s="464"/>
      <c r="Q3508" s="464"/>
      <c r="R3508" s="464"/>
      <c r="S3508" s="464"/>
      <c r="T3508" s="464"/>
      <c r="U3508" s="464"/>
      <c r="V3508" s="464"/>
    </row>
    <row r="3509" spans="1:22">
      <c r="A3509" s="531"/>
      <c r="B3509" s="532"/>
      <c r="C3509" s="350"/>
      <c r="D3509" s="350"/>
      <c r="E3509" s="533"/>
      <c r="F3509" s="533"/>
      <c r="G3509" s="533"/>
      <c r="H3509" s="533"/>
      <c r="I3509" s="533"/>
      <c r="J3509" s="533"/>
      <c r="K3509" s="533"/>
      <c r="L3509" s="533"/>
      <c r="M3509" s="533"/>
      <c r="N3509" s="532"/>
      <c r="O3509" s="350"/>
      <c r="P3509" s="464"/>
      <c r="Q3509" s="464"/>
      <c r="R3509" s="464"/>
      <c r="S3509" s="464"/>
      <c r="T3509" s="464"/>
      <c r="U3509" s="464"/>
      <c r="V3509" s="464"/>
    </row>
    <row r="3510" spans="1:22">
      <c r="A3510" s="531"/>
      <c r="B3510" s="532"/>
      <c r="C3510" s="350"/>
      <c r="D3510" s="350"/>
      <c r="E3510" s="533"/>
      <c r="F3510" s="533"/>
      <c r="G3510" s="533"/>
      <c r="H3510" s="533"/>
      <c r="I3510" s="533"/>
      <c r="J3510" s="533"/>
      <c r="K3510" s="533"/>
      <c r="L3510" s="533"/>
      <c r="M3510" s="533"/>
      <c r="N3510" s="532"/>
      <c r="O3510" s="350"/>
      <c r="P3510" s="464"/>
      <c r="Q3510" s="464"/>
      <c r="R3510" s="464"/>
      <c r="S3510" s="464"/>
      <c r="T3510" s="464"/>
      <c r="U3510" s="464"/>
      <c r="V3510" s="464"/>
    </row>
    <row r="3511" spans="1:22">
      <c r="A3511" s="531"/>
      <c r="B3511" s="532"/>
      <c r="C3511" s="350"/>
      <c r="D3511" s="350"/>
      <c r="E3511" s="533"/>
      <c r="F3511" s="533"/>
      <c r="G3511" s="533"/>
      <c r="H3511" s="533"/>
      <c r="I3511" s="533"/>
      <c r="J3511" s="533"/>
      <c r="K3511" s="533"/>
      <c r="L3511" s="533"/>
      <c r="M3511" s="533"/>
      <c r="N3511" s="532"/>
      <c r="O3511" s="350"/>
      <c r="P3511" s="464"/>
      <c r="Q3511" s="464"/>
      <c r="R3511" s="464"/>
      <c r="S3511" s="464"/>
      <c r="T3511" s="464"/>
      <c r="U3511" s="464"/>
      <c r="V3511" s="464"/>
    </row>
    <row r="3512" spans="1:22">
      <c r="A3512" s="531"/>
      <c r="B3512" s="532"/>
      <c r="C3512" s="350"/>
      <c r="D3512" s="350"/>
      <c r="E3512" s="533"/>
      <c r="F3512" s="533"/>
      <c r="G3512" s="533"/>
      <c r="H3512" s="533"/>
      <c r="I3512" s="533"/>
      <c r="J3512" s="533"/>
      <c r="K3512" s="533"/>
      <c r="L3512" s="533"/>
      <c r="M3512" s="533"/>
      <c r="N3512" s="532"/>
      <c r="O3512" s="350"/>
      <c r="P3512" s="464"/>
      <c r="Q3512" s="464"/>
      <c r="R3512" s="464"/>
      <c r="S3512" s="464"/>
      <c r="T3512" s="464"/>
      <c r="U3512" s="464"/>
      <c r="V3512" s="464"/>
    </row>
    <row r="3513" spans="1:22">
      <c r="A3513" s="531"/>
      <c r="B3513" s="532"/>
      <c r="C3513" s="350"/>
      <c r="D3513" s="350"/>
      <c r="E3513" s="533"/>
      <c r="F3513" s="533"/>
      <c r="G3513" s="533"/>
      <c r="H3513" s="533"/>
      <c r="I3513" s="533"/>
      <c r="J3513" s="533"/>
      <c r="K3513" s="533"/>
      <c r="L3513" s="533"/>
      <c r="M3513" s="533"/>
      <c r="N3513" s="532"/>
      <c r="O3513" s="350"/>
      <c r="P3513" s="464"/>
      <c r="Q3513" s="464"/>
      <c r="R3513" s="464"/>
      <c r="S3513" s="464"/>
      <c r="T3513" s="464"/>
      <c r="U3513" s="464"/>
      <c r="V3513" s="464"/>
    </row>
    <row r="3514" spans="1:22">
      <c r="A3514" s="531"/>
      <c r="B3514" s="532"/>
      <c r="C3514" s="350"/>
      <c r="D3514" s="350"/>
      <c r="E3514" s="533"/>
      <c r="F3514" s="533"/>
      <c r="G3514" s="533"/>
      <c r="H3514" s="533"/>
      <c r="I3514" s="533"/>
      <c r="J3514" s="533"/>
      <c r="K3514" s="533"/>
      <c r="L3514" s="533"/>
      <c r="M3514" s="533"/>
      <c r="N3514" s="532"/>
      <c r="O3514" s="350"/>
      <c r="P3514" s="464"/>
      <c r="Q3514" s="464"/>
      <c r="R3514" s="464"/>
      <c r="S3514" s="464"/>
      <c r="T3514" s="464"/>
      <c r="U3514" s="464"/>
      <c r="V3514" s="464"/>
    </row>
    <row r="3515" spans="1:22">
      <c r="A3515" s="531"/>
      <c r="B3515" s="532"/>
      <c r="C3515" s="350"/>
      <c r="D3515" s="350"/>
      <c r="E3515" s="533"/>
      <c r="F3515" s="533"/>
      <c r="G3515" s="533"/>
      <c r="H3515" s="533"/>
      <c r="I3515" s="533"/>
      <c r="J3515" s="533"/>
      <c r="K3515" s="533"/>
      <c r="L3515" s="533"/>
      <c r="M3515" s="533"/>
      <c r="N3515" s="532"/>
      <c r="O3515" s="350"/>
      <c r="P3515" s="464"/>
      <c r="Q3515" s="464"/>
      <c r="R3515" s="464"/>
      <c r="S3515" s="464"/>
      <c r="T3515" s="464"/>
      <c r="U3515" s="464"/>
      <c r="V3515" s="464"/>
    </row>
    <row r="3516" spans="1:22">
      <c r="A3516" s="531"/>
      <c r="B3516" s="532"/>
      <c r="C3516" s="350"/>
      <c r="D3516" s="350"/>
      <c r="E3516" s="533"/>
      <c r="F3516" s="533"/>
      <c r="G3516" s="533"/>
      <c r="H3516" s="533"/>
      <c r="I3516" s="533"/>
      <c r="J3516" s="533"/>
      <c r="K3516" s="533"/>
      <c r="L3516" s="533"/>
      <c r="M3516" s="533"/>
      <c r="N3516" s="532"/>
      <c r="O3516" s="350"/>
      <c r="P3516" s="464"/>
      <c r="Q3516" s="464"/>
      <c r="R3516" s="464"/>
      <c r="S3516" s="464"/>
      <c r="T3516" s="464"/>
      <c r="U3516" s="464"/>
      <c r="V3516" s="464"/>
    </row>
    <row r="3517" spans="1:22">
      <c r="A3517" s="531"/>
      <c r="B3517" s="532"/>
      <c r="C3517" s="350"/>
      <c r="D3517" s="350"/>
      <c r="E3517" s="533"/>
      <c r="F3517" s="533"/>
      <c r="G3517" s="533"/>
      <c r="H3517" s="533"/>
      <c r="I3517" s="533"/>
      <c r="J3517" s="533"/>
      <c r="K3517" s="533"/>
      <c r="L3517" s="533"/>
      <c r="M3517" s="533"/>
      <c r="N3517" s="532"/>
      <c r="O3517" s="350"/>
      <c r="P3517" s="464"/>
      <c r="Q3517" s="464"/>
      <c r="R3517" s="464"/>
      <c r="S3517" s="464"/>
      <c r="T3517" s="464"/>
      <c r="U3517" s="464"/>
      <c r="V3517" s="464"/>
    </row>
    <row r="3518" spans="1:22">
      <c r="A3518" s="531"/>
      <c r="B3518" s="532"/>
      <c r="C3518" s="350"/>
      <c r="D3518" s="350"/>
      <c r="E3518" s="533"/>
      <c r="F3518" s="533"/>
      <c r="G3518" s="533"/>
      <c r="H3518" s="533"/>
      <c r="I3518" s="533"/>
      <c r="J3518" s="533"/>
      <c r="K3518" s="533"/>
      <c r="L3518" s="533"/>
      <c r="M3518" s="533"/>
      <c r="N3518" s="532"/>
      <c r="O3518" s="350"/>
      <c r="P3518" s="464"/>
      <c r="Q3518" s="464"/>
      <c r="R3518" s="464"/>
      <c r="S3518" s="464"/>
      <c r="T3518" s="464"/>
      <c r="U3518" s="464"/>
      <c r="V3518" s="464"/>
    </row>
    <row r="3519" spans="1:22">
      <c r="A3519" s="531"/>
      <c r="B3519" s="532"/>
      <c r="C3519" s="350"/>
      <c r="D3519" s="350"/>
      <c r="E3519" s="533"/>
      <c r="F3519" s="533"/>
      <c r="G3519" s="533"/>
      <c r="H3519" s="533"/>
      <c r="I3519" s="533"/>
      <c r="J3519" s="533"/>
      <c r="K3519" s="533"/>
      <c r="L3519" s="533"/>
      <c r="M3519" s="533"/>
      <c r="N3519" s="532"/>
      <c r="O3519" s="350"/>
      <c r="P3519" s="464"/>
      <c r="Q3519" s="464"/>
      <c r="R3519" s="464"/>
      <c r="S3519" s="464"/>
      <c r="T3519" s="464"/>
      <c r="U3519" s="464"/>
      <c r="V3519" s="464"/>
    </row>
    <row r="3520" spans="1:22">
      <c r="A3520" s="531"/>
      <c r="B3520" s="532"/>
      <c r="C3520" s="350"/>
      <c r="D3520" s="350"/>
      <c r="E3520" s="533"/>
      <c r="F3520" s="533"/>
      <c r="G3520" s="533"/>
      <c r="H3520" s="533"/>
      <c r="I3520" s="533"/>
      <c r="J3520" s="533"/>
      <c r="K3520" s="533"/>
      <c r="L3520" s="533"/>
      <c r="M3520" s="533"/>
      <c r="N3520" s="532"/>
      <c r="O3520" s="350"/>
      <c r="P3520" s="464"/>
      <c r="Q3520" s="464"/>
      <c r="R3520" s="464"/>
      <c r="S3520" s="464"/>
      <c r="T3520" s="464"/>
      <c r="U3520" s="464"/>
      <c r="V3520" s="464"/>
    </row>
    <row r="3521" spans="1:22">
      <c r="A3521" s="531"/>
      <c r="B3521" s="532"/>
      <c r="C3521" s="350"/>
      <c r="D3521" s="350"/>
      <c r="E3521" s="533"/>
      <c r="F3521" s="533"/>
      <c r="G3521" s="533"/>
      <c r="H3521" s="533"/>
      <c r="I3521" s="533"/>
      <c r="J3521" s="533"/>
      <c r="K3521" s="533"/>
      <c r="L3521" s="533"/>
      <c r="M3521" s="533"/>
      <c r="N3521" s="532"/>
      <c r="O3521" s="350"/>
      <c r="P3521" s="464"/>
      <c r="Q3521" s="464"/>
      <c r="R3521" s="464"/>
      <c r="S3521" s="464"/>
      <c r="T3521" s="464"/>
      <c r="U3521" s="464"/>
      <c r="V3521" s="464"/>
    </row>
    <row r="3522" spans="1:22">
      <c r="A3522" s="531"/>
      <c r="B3522" s="532"/>
      <c r="C3522" s="350"/>
      <c r="D3522" s="350"/>
      <c r="E3522" s="533"/>
      <c r="F3522" s="533"/>
      <c r="G3522" s="533"/>
      <c r="H3522" s="533"/>
      <c r="I3522" s="533"/>
      <c r="J3522" s="533"/>
      <c r="K3522" s="533"/>
      <c r="L3522" s="533"/>
      <c r="M3522" s="533"/>
      <c r="N3522" s="532"/>
      <c r="O3522" s="350"/>
      <c r="P3522" s="464"/>
      <c r="Q3522" s="464"/>
      <c r="R3522" s="464"/>
      <c r="S3522" s="464"/>
      <c r="T3522" s="464"/>
      <c r="U3522" s="464"/>
      <c r="V3522" s="464"/>
    </row>
    <row r="3523" spans="1:22">
      <c r="A3523" s="531"/>
      <c r="B3523" s="532"/>
      <c r="C3523" s="350"/>
      <c r="D3523" s="350"/>
      <c r="E3523" s="533"/>
      <c r="F3523" s="533"/>
      <c r="G3523" s="533"/>
      <c r="H3523" s="533"/>
      <c r="I3523" s="533"/>
      <c r="J3523" s="533"/>
      <c r="K3523" s="533"/>
      <c r="L3523" s="533"/>
      <c r="M3523" s="533"/>
      <c r="N3523" s="532"/>
      <c r="O3523" s="350"/>
      <c r="P3523" s="464"/>
      <c r="Q3523" s="464"/>
      <c r="R3523" s="464"/>
      <c r="S3523" s="464"/>
      <c r="T3523" s="464"/>
      <c r="U3523" s="464"/>
      <c r="V3523" s="464"/>
    </row>
    <row r="3524" spans="1:22">
      <c r="A3524" s="531"/>
      <c r="B3524" s="532"/>
      <c r="C3524" s="350"/>
      <c r="D3524" s="350"/>
      <c r="E3524" s="533"/>
      <c r="F3524" s="533"/>
      <c r="G3524" s="533"/>
      <c r="H3524" s="533"/>
      <c r="I3524" s="533"/>
      <c r="J3524" s="533"/>
      <c r="K3524" s="533"/>
      <c r="L3524" s="533"/>
      <c r="M3524" s="533"/>
      <c r="N3524" s="532"/>
      <c r="O3524" s="350"/>
      <c r="P3524" s="464"/>
      <c r="Q3524" s="464"/>
      <c r="R3524" s="464"/>
      <c r="S3524" s="464"/>
      <c r="T3524" s="464"/>
      <c r="U3524" s="464"/>
      <c r="V3524" s="464"/>
    </row>
    <row r="3525" spans="1:22">
      <c r="A3525" s="531"/>
      <c r="B3525" s="532"/>
      <c r="C3525" s="350"/>
      <c r="D3525" s="350"/>
      <c r="E3525" s="533"/>
      <c r="F3525" s="533"/>
      <c r="G3525" s="533"/>
      <c r="H3525" s="533"/>
      <c r="I3525" s="533"/>
      <c r="J3525" s="533"/>
      <c r="K3525" s="533"/>
      <c r="L3525" s="533"/>
      <c r="M3525" s="533"/>
      <c r="N3525" s="532"/>
      <c r="O3525" s="350"/>
      <c r="P3525" s="464"/>
      <c r="Q3525" s="464"/>
      <c r="R3525" s="464"/>
      <c r="S3525" s="464"/>
      <c r="T3525" s="464"/>
      <c r="U3525" s="464"/>
      <c r="V3525" s="464"/>
    </row>
    <row r="3526" spans="1:22">
      <c r="A3526" s="531"/>
      <c r="B3526" s="532"/>
      <c r="C3526" s="350"/>
      <c r="D3526" s="350"/>
      <c r="E3526" s="533"/>
      <c r="F3526" s="533"/>
      <c r="G3526" s="533"/>
      <c r="H3526" s="533"/>
      <c r="I3526" s="533"/>
      <c r="J3526" s="533"/>
      <c r="K3526" s="533"/>
      <c r="L3526" s="533"/>
      <c r="M3526" s="533"/>
      <c r="N3526" s="532"/>
      <c r="O3526" s="350"/>
      <c r="P3526" s="464"/>
      <c r="Q3526" s="464"/>
      <c r="R3526" s="464"/>
      <c r="S3526" s="464"/>
      <c r="T3526" s="464"/>
      <c r="U3526" s="464"/>
      <c r="V3526" s="464"/>
    </row>
    <row r="3527" spans="1:22">
      <c r="A3527" s="531"/>
      <c r="B3527" s="532"/>
      <c r="C3527" s="350"/>
      <c r="D3527" s="350"/>
      <c r="E3527" s="533"/>
      <c r="F3527" s="533"/>
      <c r="G3527" s="533"/>
      <c r="H3527" s="533"/>
      <c r="I3527" s="533"/>
      <c r="J3527" s="533"/>
      <c r="K3527" s="533"/>
      <c r="L3527" s="533"/>
      <c r="M3527" s="533"/>
      <c r="N3527" s="532"/>
      <c r="O3527" s="350"/>
      <c r="P3527" s="464"/>
      <c r="Q3527" s="464"/>
      <c r="R3527" s="464"/>
      <c r="S3527" s="464"/>
      <c r="T3527" s="464"/>
      <c r="U3527" s="464"/>
      <c r="V3527" s="464"/>
    </row>
    <row r="3528" spans="1:22">
      <c r="A3528" s="531"/>
      <c r="B3528" s="532"/>
      <c r="C3528" s="350"/>
      <c r="D3528" s="350"/>
      <c r="E3528" s="533"/>
      <c r="F3528" s="533"/>
      <c r="G3528" s="533"/>
      <c r="H3528" s="533"/>
      <c r="I3528" s="533"/>
      <c r="J3528" s="533"/>
      <c r="K3528" s="533"/>
      <c r="L3528" s="533"/>
      <c r="M3528" s="533"/>
      <c r="N3528" s="532"/>
      <c r="O3528" s="350"/>
      <c r="P3528" s="464"/>
      <c r="Q3528" s="464"/>
      <c r="R3528" s="464"/>
      <c r="S3528" s="464"/>
      <c r="T3528" s="464"/>
      <c r="U3528" s="464"/>
      <c r="V3528" s="464"/>
    </row>
    <row r="3529" spans="1:22">
      <c r="A3529" s="531"/>
      <c r="B3529" s="532"/>
      <c r="C3529" s="350"/>
      <c r="D3529" s="350"/>
      <c r="E3529" s="533"/>
      <c r="F3529" s="533"/>
      <c r="G3529" s="533"/>
      <c r="H3529" s="533"/>
      <c r="I3529" s="533"/>
      <c r="J3529" s="533"/>
      <c r="K3529" s="533"/>
      <c r="L3529" s="533"/>
      <c r="M3529" s="533"/>
      <c r="N3529" s="532"/>
      <c r="O3529" s="350"/>
      <c r="P3529" s="464"/>
      <c r="Q3529" s="464"/>
      <c r="R3529" s="464"/>
      <c r="S3529" s="464"/>
      <c r="T3529" s="464"/>
      <c r="U3529" s="464"/>
      <c r="V3529" s="464"/>
    </row>
    <row r="3530" spans="1:22">
      <c r="A3530" s="531"/>
      <c r="B3530" s="532"/>
      <c r="C3530" s="350"/>
      <c r="D3530" s="350"/>
      <c r="E3530" s="533"/>
      <c r="F3530" s="533"/>
      <c r="G3530" s="533"/>
      <c r="H3530" s="533"/>
      <c r="I3530" s="533"/>
      <c r="J3530" s="533"/>
      <c r="K3530" s="533"/>
      <c r="L3530" s="533"/>
      <c r="M3530" s="533"/>
      <c r="N3530" s="532"/>
      <c r="O3530" s="350"/>
      <c r="P3530" s="464"/>
      <c r="Q3530" s="464"/>
      <c r="R3530" s="464"/>
      <c r="S3530" s="464"/>
      <c r="T3530" s="464"/>
      <c r="U3530" s="464"/>
      <c r="V3530" s="464"/>
    </row>
    <row r="3531" spans="1:22">
      <c r="A3531" s="531"/>
      <c r="B3531" s="532"/>
      <c r="C3531" s="350"/>
      <c r="D3531" s="350"/>
      <c r="E3531" s="533"/>
      <c r="F3531" s="533"/>
      <c r="G3531" s="533"/>
      <c r="H3531" s="533"/>
      <c r="I3531" s="533"/>
      <c r="J3531" s="533"/>
      <c r="K3531" s="533"/>
      <c r="L3531" s="533"/>
      <c r="M3531" s="533"/>
      <c r="N3531" s="532"/>
      <c r="O3531" s="350"/>
      <c r="P3531" s="464"/>
      <c r="Q3531" s="464"/>
      <c r="R3531" s="464"/>
      <c r="S3531" s="464"/>
      <c r="T3531" s="464"/>
      <c r="U3531" s="464"/>
      <c r="V3531" s="464"/>
    </row>
    <row r="3532" spans="1:22">
      <c r="A3532" s="531"/>
      <c r="B3532" s="532"/>
      <c r="C3532" s="350"/>
      <c r="D3532" s="350"/>
      <c r="E3532" s="533"/>
      <c r="F3532" s="533"/>
      <c r="G3532" s="533"/>
      <c r="H3532" s="533"/>
      <c r="I3532" s="533"/>
      <c r="J3532" s="533"/>
      <c r="K3532" s="533"/>
      <c r="L3532" s="533"/>
      <c r="M3532" s="533"/>
      <c r="N3532" s="532"/>
      <c r="O3532" s="350"/>
      <c r="P3532" s="464"/>
      <c r="Q3532" s="464"/>
      <c r="R3532" s="464"/>
      <c r="S3532" s="464"/>
      <c r="T3532" s="464"/>
      <c r="U3532" s="464"/>
      <c r="V3532" s="464"/>
    </row>
    <row r="3533" spans="1:22">
      <c r="A3533" s="531"/>
      <c r="B3533" s="532"/>
      <c r="C3533" s="350"/>
      <c r="D3533" s="350"/>
      <c r="E3533" s="533"/>
      <c r="F3533" s="533"/>
      <c r="G3533" s="533"/>
      <c r="H3533" s="533"/>
      <c r="I3533" s="533"/>
      <c r="J3533" s="533"/>
      <c r="K3533" s="533"/>
      <c r="L3533" s="533"/>
      <c r="M3533" s="533"/>
      <c r="N3533" s="532"/>
      <c r="O3533" s="350"/>
      <c r="P3533" s="464"/>
      <c r="Q3533" s="464"/>
      <c r="R3533" s="464"/>
      <c r="S3533" s="464"/>
      <c r="T3533" s="464"/>
      <c r="U3533" s="464"/>
      <c r="V3533" s="464"/>
    </row>
    <row r="3534" spans="1:22">
      <c r="A3534" s="531"/>
      <c r="B3534" s="532"/>
      <c r="C3534" s="350"/>
      <c r="D3534" s="350"/>
      <c r="E3534" s="533"/>
      <c r="F3534" s="533"/>
      <c r="G3534" s="533"/>
      <c r="H3534" s="533"/>
      <c r="I3534" s="533"/>
      <c r="J3534" s="533"/>
      <c r="K3534" s="533"/>
      <c r="L3534" s="533"/>
      <c r="M3534" s="533"/>
      <c r="N3534" s="532"/>
      <c r="O3534" s="350"/>
      <c r="P3534" s="464"/>
      <c r="Q3534" s="464"/>
      <c r="R3534" s="464"/>
      <c r="S3534" s="464"/>
      <c r="T3534" s="464"/>
      <c r="U3534" s="464"/>
      <c r="V3534" s="464"/>
    </row>
    <row r="3535" spans="1:22">
      <c r="A3535" s="531"/>
      <c r="B3535" s="532"/>
      <c r="C3535" s="350"/>
      <c r="D3535" s="350"/>
      <c r="E3535" s="533"/>
      <c r="F3535" s="533"/>
      <c r="G3535" s="533"/>
      <c r="H3535" s="533"/>
      <c r="I3535" s="533"/>
      <c r="J3535" s="533"/>
      <c r="K3535" s="533"/>
      <c r="L3535" s="533"/>
      <c r="M3535" s="533"/>
      <c r="N3535" s="532"/>
      <c r="O3535" s="350"/>
      <c r="P3535" s="464"/>
      <c r="Q3535" s="464"/>
      <c r="R3535" s="464"/>
      <c r="S3535" s="464"/>
      <c r="T3535" s="464"/>
      <c r="U3535" s="464"/>
      <c r="V3535" s="464"/>
    </row>
    <row r="3536" spans="1:22">
      <c r="A3536" s="531"/>
      <c r="B3536" s="532"/>
      <c r="C3536" s="350"/>
      <c r="D3536" s="350"/>
      <c r="E3536" s="533"/>
      <c r="F3536" s="533"/>
      <c r="G3536" s="533"/>
      <c r="H3536" s="533"/>
      <c r="I3536" s="533"/>
      <c r="J3536" s="533"/>
      <c r="K3536" s="533"/>
      <c r="L3536" s="533"/>
      <c r="M3536" s="533"/>
      <c r="N3536" s="532"/>
      <c r="O3536" s="350"/>
      <c r="P3536" s="464"/>
      <c r="Q3536" s="464"/>
      <c r="R3536" s="464"/>
      <c r="S3536" s="464"/>
      <c r="T3536" s="464"/>
      <c r="U3536" s="464"/>
      <c r="V3536" s="464"/>
    </row>
    <row r="3537" spans="1:22">
      <c r="A3537" s="531"/>
      <c r="B3537" s="532"/>
      <c r="C3537" s="350"/>
      <c r="D3537" s="350"/>
      <c r="E3537" s="533"/>
      <c r="F3537" s="533"/>
      <c r="G3537" s="533"/>
      <c r="H3537" s="533"/>
      <c r="I3537" s="533"/>
      <c r="J3537" s="533"/>
      <c r="K3537" s="533"/>
      <c r="L3537" s="533"/>
      <c r="M3537" s="533"/>
      <c r="N3537" s="532"/>
      <c r="O3537" s="350"/>
      <c r="P3537" s="464"/>
      <c r="Q3537" s="464"/>
      <c r="R3537" s="464"/>
      <c r="S3537" s="464"/>
      <c r="T3537" s="464"/>
      <c r="U3537" s="464"/>
      <c r="V3537" s="464"/>
    </row>
    <row r="3538" spans="1:22">
      <c r="A3538" s="531"/>
      <c r="B3538" s="532"/>
      <c r="C3538" s="350"/>
      <c r="D3538" s="350"/>
      <c r="E3538" s="533"/>
      <c r="F3538" s="533"/>
      <c r="G3538" s="533"/>
      <c r="H3538" s="533"/>
      <c r="I3538" s="533"/>
      <c r="J3538" s="533"/>
      <c r="K3538" s="533"/>
      <c r="L3538" s="533"/>
      <c r="M3538" s="533"/>
      <c r="N3538" s="532"/>
      <c r="O3538" s="350"/>
      <c r="P3538" s="464"/>
      <c r="Q3538" s="464"/>
      <c r="R3538" s="464"/>
      <c r="S3538" s="464"/>
      <c r="T3538" s="464"/>
      <c r="U3538" s="464"/>
      <c r="V3538" s="464"/>
    </row>
    <row r="3539" spans="1:22">
      <c r="A3539" s="531"/>
      <c r="B3539" s="532"/>
      <c r="C3539" s="350"/>
      <c r="D3539" s="350"/>
      <c r="E3539" s="533"/>
      <c r="F3539" s="533"/>
      <c r="G3539" s="533"/>
      <c r="H3539" s="533"/>
      <c r="I3539" s="533"/>
      <c r="J3539" s="533"/>
      <c r="K3539" s="533"/>
      <c r="L3539" s="533"/>
      <c r="M3539" s="533"/>
      <c r="N3539" s="532"/>
      <c r="O3539" s="350"/>
      <c r="P3539" s="464"/>
      <c r="Q3539" s="464"/>
      <c r="R3539" s="464"/>
      <c r="S3539" s="464"/>
      <c r="T3539" s="464"/>
      <c r="U3539" s="464"/>
      <c r="V3539" s="464"/>
    </row>
    <row r="3540" spans="1:22">
      <c r="A3540" s="531"/>
      <c r="B3540" s="532"/>
      <c r="C3540" s="350"/>
      <c r="D3540" s="350"/>
      <c r="E3540" s="533"/>
      <c r="F3540" s="533"/>
      <c r="G3540" s="533"/>
      <c r="H3540" s="533"/>
      <c r="I3540" s="533"/>
      <c r="J3540" s="533"/>
      <c r="K3540" s="533"/>
      <c r="L3540" s="533"/>
      <c r="M3540" s="533"/>
      <c r="N3540" s="532"/>
      <c r="O3540" s="350"/>
      <c r="P3540" s="464"/>
      <c r="Q3540" s="464"/>
      <c r="R3540" s="464"/>
      <c r="S3540" s="464"/>
      <c r="T3540" s="464"/>
      <c r="U3540" s="464"/>
      <c r="V3540" s="464"/>
    </row>
    <row r="3541" spans="1:22">
      <c r="A3541" s="531"/>
      <c r="B3541" s="532"/>
      <c r="C3541" s="350"/>
      <c r="D3541" s="350"/>
      <c r="E3541" s="533"/>
      <c r="F3541" s="533"/>
      <c r="G3541" s="533"/>
      <c r="H3541" s="533"/>
      <c r="I3541" s="533"/>
      <c r="J3541" s="533"/>
      <c r="K3541" s="533"/>
      <c r="L3541" s="533"/>
      <c r="M3541" s="533"/>
      <c r="N3541" s="532"/>
      <c r="O3541" s="350"/>
      <c r="P3541" s="464"/>
      <c r="Q3541" s="464"/>
      <c r="R3541" s="464"/>
      <c r="S3541" s="464"/>
      <c r="T3541" s="464"/>
      <c r="U3541" s="464"/>
      <c r="V3541" s="464"/>
    </row>
    <row r="3542" spans="1:22">
      <c r="A3542" s="531"/>
      <c r="B3542" s="532"/>
      <c r="C3542" s="350"/>
      <c r="D3542" s="350"/>
      <c r="E3542" s="533"/>
      <c r="F3542" s="533"/>
      <c r="G3542" s="533"/>
      <c r="H3542" s="533"/>
      <c r="I3542" s="533"/>
      <c r="J3542" s="533"/>
      <c r="K3542" s="533"/>
      <c r="L3542" s="533"/>
      <c r="M3542" s="533"/>
      <c r="N3542" s="532"/>
      <c r="O3542" s="350"/>
      <c r="P3542" s="464"/>
      <c r="Q3542" s="464"/>
      <c r="R3542" s="464"/>
      <c r="S3542" s="464"/>
      <c r="T3542" s="464"/>
      <c r="U3542" s="464"/>
      <c r="V3542" s="464"/>
    </row>
    <row r="3543" spans="1:22">
      <c r="A3543" s="531"/>
      <c r="B3543" s="532"/>
      <c r="C3543" s="350"/>
      <c r="D3543" s="350"/>
      <c r="E3543" s="533"/>
      <c r="F3543" s="533"/>
      <c r="G3543" s="533"/>
      <c r="H3543" s="533"/>
      <c r="I3543" s="533"/>
      <c r="J3543" s="533"/>
      <c r="K3543" s="533"/>
      <c r="L3543" s="533"/>
      <c r="M3543" s="533"/>
      <c r="N3543" s="532"/>
      <c r="O3543" s="350"/>
      <c r="P3543" s="464"/>
      <c r="Q3543" s="464"/>
      <c r="R3543" s="464"/>
      <c r="S3543" s="464"/>
      <c r="T3543" s="464"/>
      <c r="U3543" s="464"/>
      <c r="V3543" s="464"/>
    </row>
    <row r="3544" spans="1:22">
      <c r="A3544" s="531"/>
      <c r="B3544" s="532"/>
      <c r="C3544" s="350"/>
      <c r="D3544" s="350"/>
      <c r="E3544" s="533"/>
      <c r="F3544" s="533"/>
      <c r="G3544" s="533"/>
      <c r="H3544" s="533"/>
      <c r="I3544" s="533"/>
      <c r="J3544" s="533"/>
      <c r="K3544" s="533"/>
      <c r="L3544" s="533"/>
      <c r="M3544" s="533"/>
      <c r="N3544" s="532"/>
      <c r="O3544" s="350"/>
      <c r="P3544" s="464"/>
      <c r="Q3544" s="464"/>
      <c r="R3544" s="464"/>
      <c r="S3544" s="464"/>
      <c r="T3544" s="464"/>
      <c r="U3544" s="464"/>
      <c r="V3544" s="464"/>
    </row>
    <row r="3545" spans="1:22">
      <c r="A3545" s="531"/>
      <c r="B3545" s="532"/>
      <c r="C3545" s="350"/>
      <c r="D3545" s="350"/>
      <c r="E3545" s="533"/>
      <c r="F3545" s="533"/>
      <c r="G3545" s="533"/>
      <c r="H3545" s="533"/>
      <c r="I3545" s="533"/>
      <c r="J3545" s="533"/>
      <c r="K3545" s="533"/>
      <c r="L3545" s="533"/>
      <c r="M3545" s="533"/>
      <c r="N3545" s="532"/>
      <c r="O3545" s="350"/>
      <c r="P3545" s="464"/>
      <c r="Q3545" s="464"/>
      <c r="R3545" s="464"/>
      <c r="S3545" s="464"/>
      <c r="T3545" s="464"/>
      <c r="U3545" s="464"/>
      <c r="V3545" s="464"/>
    </row>
    <row r="3546" spans="1:22">
      <c r="A3546" s="531"/>
      <c r="B3546" s="532"/>
      <c r="C3546" s="350"/>
      <c r="D3546" s="350"/>
      <c r="E3546" s="533"/>
      <c r="F3546" s="533"/>
      <c r="G3546" s="533"/>
      <c r="H3546" s="533"/>
      <c r="I3546" s="533"/>
      <c r="J3546" s="533"/>
      <c r="K3546" s="533"/>
      <c r="L3546" s="533"/>
      <c r="M3546" s="533"/>
      <c r="N3546" s="532"/>
      <c r="O3546" s="350"/>
      <c r="P3546" s="464"/>
      <c r="Q3546" s="464"/>
      <c r="R3546" s="464"/>
      <c r="S3546" s="464"/>
      <c r="T3546" s="464"/>
      <c r="U3546" s="464"/>
      <c r="V3546" s="464"/>
    </row>
    <row r="3547" spans="1:22">
      <c r="A3547" s="531"/>
      <c r="B3547" s="532"/>
      <c r="C3547" s="350"/>
      <c r="D3547" s="350"/>
      <c r="E3547" s="533"/>
      <c r="F3547" s="533"/>
      <c r="G3547" s="533"/>
      <c r="H3547" s="533"/>
      <c r="I3547" s="533"/>
      <c r="J3547" s="533"/>
      <c r="K3547" s="533"/>
      <c r="L3547" s="533"/>
      <c r="M3547" s="533"/>
      <c r="N3547" s="532"/>
      <c r="O3547" s="350"/>
      <c r="P3547" s="464"/>
      <c r="Q3547" s="464"/>
      <c r="R3547" s="464"/>
      <c r="S3547" s="464"/>
      <c r="T3547" s="464"/>
      <c r="U3547" s="464"/>
      <c r="V3547" s="464"/>
    </row>
    <row r="3548" spans="1:22">
      <c r="A3548" s="531"/>
      <c r="B3548" s="532"/>
      <c r="C3548" s="350"/>
      <c r="D3548" s="350"/>
      <c r="E3548" s="533"/>
      <c r="F3548" s="533"/>
      <c r="G3548" s="533"/>
      <c r="H3548" s="533"/>
      <c r="I3548" s="533"/>
      <c r="J3548" s="533"/>
      <c r="K3548" s="533"/>
      <c r="L3548" s="533"/>
      <c r="M3548" s="533"/>
      <c r="N3548" s="532"/>
      <c r="O3548" s="350"/>
      <c r="P3548" s="464"/>
      <c r="Q3548" s="464"/>
      <c r="R3548" s="464"/>
      <c r="S3548" s="464"/>
      <c r="T3548" s="464"/>
      <c r="U3548" s="464"/>
      <c r="V3548" s="464"/>
    </row>
    <row r="3549" spans="1:22">
      <c r="A3549" s="531"/>
      <c r="B3549" s="532"/>
      <c r="C3549" s="350"/>
      <c r="D3549" s="350"/>
      <c r="E3549" s="533"/>
      <c r="F3549" s="533"/>
      <c r="G3549" s="533"/>
      <c r="H3549" s="533"/>
      <c r="I3549" s="533"/>
      <c r="J3549" s="533"/>
      <c r="K3549" s="533"/>
      <c r="L3549" s="533"/>
      <c r="M3549" s="533"/>
      <c r="N3549" s="532"/>
      <c r="O3549" s="350"/>
      <c r="P3549" s="464"/>
      <c r="Q3549" s="464"/>
      <c r="R3549" s="464"/>
      <c r="S3549" s="464"/>
      <c r="T3549" s="464"/>
      <c r="U3549" s="464"/>
      <c r="V3549" s="464"/>
    </row>
    <row r="3550" spans="1:22">
      <c r="A3550" s="531"/>
      <c r="B3550" s="532"/>
      <c r="C3550" s="350"/>
      <c r="D3550" s="350"/>
      <c r="E3550" s="533"/>
      <c r="F3550" s="533"/>
      <c r="G3550" s="533"/>
      <c r="H3550" s="533"/>
      <c r="I3550" s="533"/>
      <c r="J3550" s="533"/>
      <c r="K3550" s="533"/>
      <c r="L3550" s="533"/>
      <c r="M3550" s="533"/>
      <c r="N3550" s="532"/>
      <c r="O3550" s="350"/>
      <c r="P3550" s="464"/>
      <c r="Q3550" s="464"/>
      <c r="R3550" s="464"/>
      <c r="S3550" s="464"/>
      <c r="T3550" s="464"/>
      <c r="U3550" s="464"/>
      <c r="V3550" s="464"/>
    </row>
    <row r="3551" spans="1:22">
      <c r="A3551" s="531"/>
      <c r="B3551" s="532"/>
      <c r="C3551" s="350"/>
      <c r="D3551" s="350"/>
      <c r="E3551" s="533"/>
      <c r="F3551" s="533"/>
      <c r="G3551" s="533"/>
      <c r="H3551" s="533"/>
      <c r="I3551" s="533"/>
      <c r="J3551" s="533"/>
      <c r="K3551" s="533"/>
      <c r="L3551" s="533"/>
      <c r="M3551" s="533"/>
      <c r="N3551" s="532"/>
      <c r="O3551" s="350"/>
      <c r="P3551" s="464"/>
      <c r="Q3551" s="464"/>
      <c r="R3551" s="464"/>
      <c r="S3551" s="464"/>
      <c r="T3551" s="464"/>
      <c r="U3551" s="464"/>
      <c r="V3551" s="464"/>
    </row>
    <row r="3552" spans="1:22">
      <c r="A3552" s="531"/>
      <c r="B3552" s="532"/>
      <c r="C3552" s="350"/>
      <c r="D3552" s="350"/>
      <c r="E3552" s="533"/>
      <c r="F3552" s="533"/>
      <c r="G3552" s="533"/>
      <c r="H3552" s="533"/>
      <c r="I3552" s="533"/>
      <c r="J3552" s="533"/>
      <c r="K3552" s="533"/>
      <c r="L3552" s="533"/>
      <c r="M3552" s="533"/>
      <c r="N3552" s="532"/>
      <c r="O3552" s="350"/>
      <c r="P3552" s="464"/>
      <c r="Q3552" s="464"/>
      <c r="R3552" s="464"/>
      <c r="S3552" s="464"/>
      <c r="T3552" s="464"/>
      <c r="U3552" s="464"/>
      <c r="V3552" s="464"/>
    </row>
    <row r="3553" spans="1:22">
      <c r="A3553" s="531"/>
      <c r="B3553" s="532"/>
      <c r="C3553" s="350"/>
      <c r="D3553" s="350"/>
      <c r="E3553" s="533"/>
      <c r="F3553" s="533"/>
      <c r="G3553" s="533"/>
      <c r="H3553" s="533"/>
      <c r="I3553" s="533"/>
      <c r="J3553" s="533"/>
      <c r="K3553" s="533"/>
      <c r="L3553" s="533"/>
      <c r="M3553" s="533"/>
      <c r="N3553" s="532"/>
      <c r="O3553" s="350"/>
      <c r="P3553" s="464"/>
      <c r="Q3553" s="464"/>
      <c r="R3553" s="464"/>
      <c r="S3553" s="464"/>
      <c r="T3553" s="464"/>
      <c r="U3553" s="464"/>
      <c r="V3553" s="464"/>
    </row>
    <row r="3554" spans="1:22">
      <c r="A3554" s="531"/>
      <c r="B3554" s="532"/>
      <c r="C3554" s="350"/>
      <c r="D3554" s="350"/>
      <c r="E3554" s="533"/>
      <c r="F3554" s="533"/>
      <c r="G3554" s="533"/>
      <c r="H3554" s="533"/>
      <c r="I3554" s="533"/>
      <c r="J3554" s="533"/>
      <c r="K3554" s="533"/>
      <c r="L3554" s="533"/>
      <c r="M3554" s="533"/>
      <c r="N3554" s="532"/>
      <c r="O3554" s="350"/>
      <c r="P3554" s="464"/>
      <c r="Q3554" s="464"/>
      <c r="R3554" s="464"/>
      <c r="S3554" s="464"/>
      <c r="T3554" s="464"/>
      <c r="U3554" s="464"/>
      <c r="V3554" s="464"/>
    </row>
    <row r="3555" spans="1:22">
      <c r="A3555" s="531"/>
      <c r="B3555" s="532"/>
      <c r="C3555" s="350"/>
      <c r="D3555" s="350"/>
      <c r="E3555" s="533"/>
      <c r="F3555" s="533"/>
      <c r="G3555" s="533"/>
      <c r="H3555" s="533"/>
      <c r="I3555" s="533"/>
      <c r="J3555" s="533"/>
      <c r="K3555" s="533"/>
      <c r="L3555" s="533"/>
      <c r="M3555" s="533"/>
      <c r="N3555" s="532"/>
      <c r="O3555" s="350"/>
      <c r="P3555" s="464"/>
      <c r="Q3555" s="464"/>
      <c r="R3555" s="464"/>
      <c r="S3555" s="464"/>
      <c r="T3555" s="464"/>
      <c r="U3555" s="464"/>
      <c r="V3555" s="464"/>
    </row>
    <row r="3556" spans="1:22">
      <c r="A3556" s="531"/>
      <c r="B3556" s="532"/>
      <c r="C3556" s="350"/>
      <c r="D3556" s="350"/>
      <c r="E3556" s="533"/>
      <c r="F3556" s="533"/>
      <c r="G3556" s="533"/>
      <c r="H3556" s="533"/>
      <c r="I3556" s="533"/>
      <c r="J3556" s="533"/>
      <c r="K3556" s="533"/>
      <c r="L3556" s="533"/>
      <c r="M3556" s="533"/>
      <c r="N3556" s="532"/>
      <c r="O3556" s="350"/>
      <c r="P3556" s="464"/>
      <c r="Q3556" s="464"/>
      <c r="R3556" s="464"/>
      <c r="S3556" s="464"/>
      <c r="T3556" s="464"/>
      <c r="U3556" s="464"/>
      <c r="V3556" s="464"/>
    </row>
    <row r="3557" spans="1:22">
      <c r="A3557" s="531"/>
      <c r="B3557" s="532"/>
      <c r="C3557" s="350"/>
      <c r="D3557" s="350"/>
      <c r="E3557" s="533"/>
      <c r="F3557" s="533"/>
      <c r="G3557" s="533"/>
      <c r="H3557" s="533"/>
      <c r="I3557" s="533"/>
      <c r="J3557" s="533"/>
      <c r="K3557" s="533"/>
      <c r="L3557" s="533"/>
      <c r="M3557" s="533"/>
      <c r="N3557" s="532"/>
      <c r="O3557" s="350"/>
      <c r="P3557" s="464"/>
      <c r="Q3557" s="464"/>
      <c r="R3557" s="464"/>
      <c r="S3557" s="464"/>
      <c r="T3557" s="464"/>
      <c r="U3557" s="464"/>
      <c r="V3557" s="464"/>
    </row>
    <row r="3558" spans="1:22">
      <c r="A3558" s="531"/>
      <c r="B3558" s="532"/>
      <c r="C3558" s="350"/>
      <c r="D3558" s="350"/>
      <c r="E3558" s="533"/>
      <c r="F3558" s="533"/>
      <c r="G3558" s="533"/>
      <c r="H3558" s="533"/>
      <c r="I3558" s="533"/>
      <c r="J3558" s="533"/>
      <c r="K3558" s="533"/>
      <c r="L3558" s="533"/>
      <c r="M3558" s="533"/>
      <c r="N3558" s="532"/>
      <c r="O3558" s="350"/>
      <c r="P3558" s="464"/>
      <c r="Q3558" s="464"/>
      <c r="R3558" s="464"/>
      <c r="S3558" s="464"/>
      <c r="T3558" s="464"/>
      <c r="U3558" s="464"/>
      <c r="V3558" s="464"/>
    </row>
    <row r="3559" spans="1:22">
      <c r="A3559" s="531"/>
      <c r="B3559" s="532"/>
      <c r="C3559" s="350"/>
      <c r="D3559" s="350"/>
      <c r="E3559" s="533"/>
      <c r="F3559" s="533"/>
      <c r="G3559" s="533"/>
      <c r="H3559" s="533"/>
      <c r="I3559" s="533"/>
      <c r="J3559" s="533"/>
      <c r="K3559" s="533"/>
      <c r="L3559" s="533"/>
      <c r="M3559" s="533"/>
      <c r="N3559" s="532"/>
      <c r="O3559" s="350"/>
      <c r="P3559" s="464"/>
      <c r="Q3559" s="464"/>
      <c r="R3559" s="464"/>
      <c r="S3559" s="464"/>
      <c r="T3559" s="464"/>
      <c r="U3559" s="464"/>
      <c r="V3559" s="464"/>
    </row>
    <row r="3560" spans="1:22">
      <c r="A3560" s="531"/>
      <c r="B3560" s="532"/>
      <c r="C3560" s="350"/>
      <c r="D3560" s="350"/>
      <c r="E3560" s="533"/>
      <c r="F3560" s="533"/>
      <c r="G3560" s="533"/>
      <c r="H3560" s="533"/>
      <c r="I3560" s="533"/>
      <c r="J3560" s="533"/>
      <c r="K3560" s="533"/>
      <c r="L3560" s="533"/>
      <c r="M3560" s="533"/>
      <c r="N3560" s="532"/>
      <c r="O3560" s="350"/>
      <c r="P3560" s="464"/>
      <c r="Q3560" s="464"/>
      <c r="R3560" s="464"/>
      <c r="S3560" s="464"/>
      <c r="T3560" s="464"/>
      <c r="U3560" s="464"/>
      <c r="V3560" s="464"/>
    </row>
    <row r="3561" spans="1:22">
      <c r="A3561" s="531"/>
      <c r="B3561" s="532"/>
      <c r="C3561" s="350"/>
      <c r="D3561" s="350"/>
      <c r="E3561" s="533"/>
      <c r="F3561" s="533"/>
      <c r="G3561" s="533"/>
      <c r="H3561" s="533"/>
      <c r="I3561" s="533"/>
      <c r="J3561" s="533"/>
      <c r="K3561" s="533"/>
      <c r="L3561" s="533"/>
      <c r="M3561" s="533"/>
      <c r="N3561" s="532"/>
      <c r="O3561" s="350"/>
      <c r="P3561" s="464"/>
      <c r="Q3561" s="464"/>
      <c r="R3561" s="464"/>
      <c r="S3561" s="464"/>
      <c r="T3561" s="464"/>
      <c r="U3561" s="464"/>
      <c r="V3561" s="464"/>
    </row>
    <row r="3562" spans="1:22">
      <c r="A3562" s="531"/>
      <c r="B3562" s="532"/>
      <c r="C3562" s="350"/>
      <c r="D3562" s="350"/>
      <c r="E3562" s="533"/>
      <c r="F3562" s="533"/>
      <c r="G3562" s="533"/>
      <c r="H3562" s="533"/>
      <c r="I3562" s="533"/>
      <c r="J3562" s="533"/>
      <c r="K3562" s="533"/>
      <c r="L3562" s="533"/>
      <c r="M3562" s="533"/>
      <c r="N3562" s="532"/>
      <c r="O3562" s="350"/>
      <c r="P3562" s="464"/>
      <c r="Q3562" s="464"/>
      <c r="R3562" s="464"/>
      <c r="S3562" s="464"/>
      <c r="T3562" s="464"/>
      <c r="U3562" s="464"/>
      <c r="V3562" s="464"/>
    </row>
    <row r="3563" spans="1:22">
      <c r="A3563" s="531"/>
      <c r="B3563" s="532"/>
      <c r="C3563" s="350"/>
      <c r="D3563" s="350"/>
      <c r="E3563" s="533"/>
      <c r="F3563" s="533"/>
      <c r="G3563" s="533"/>
      <c r="H3563" s="533"/>
      <c r="I3563" s="533"/>
      <c r="J3563" s="533"/>
      <c r="K3563" s="533"/>
      <c r="L3563" s="533"/>
      <c r="M3563" s="533"/>
      <c r="N3563" s="532"/>
      <c r="O3563" s="350"/>
      <c r="P3563" s="464"/>
      <c r="Q3563" s="464"/>
      <c r="R3563" s="464"/>
      <c r="S3563" s="464"/>
      <c r="T3563" s="464"/>
      <c r="U3563" s="464"/>
      <c r="V3563" s="464"/>
    </row>
    <row r="3564" spans="1:22">
      <c r="A3564" s="531"/>
      <c r="B3564" s="532"/>
      <c r="C3564" s="350"/>
      <c r="D3564" s="350"/>
      <c r="E3564" s="533"/>
      <c r="F3564" s="533"/>
      <c r="G3564" s="533"/>
      <c r="H3564" s="533"/>
      <c r="I3564" s="533"/>
      <c r="J3564" s="533"/>
      <c r="K3564" s="533"/>
      <c r="L3564" s="533"/>
      <c r="M3564" s="533"/>
      <c r="N3564" s="532"/>
      <c r="O3564" s="350"/>
      <c r="P3564" s="464"/>
      <c r="Q3564" s="464"/>
      <c r="R3564" s="464"/>
      <c r="S3564" s="464"/>
      <c r="T3564" s="464"/>
      <c r="U3564" s="464"/>
      <c r="V3564" s="464"/>
    </row>
    <row r="3565" spans="1:22">
      <c r="A3565" s="531"/>
      <c r="B3565" s="532"/>
      <c r="C3565" s="350"/>
      <c r="D3565" s="350"/>
      <c r="E3565" s="533"/>
      <c r="F3565" s="533"/>
      <c r="G3565" s="533"/>
      <c r="H3565" s="533"/>
      <c r="I3565" s="533"/>
      <c r="J3565" s="533"/>
      <c r="K3565" s="533"/>
      <c r="L3565" s="533"/>
      <c r="M3565" s="533"/>
      <c r="N3565" s="532"/>
      <c r="O3565" s="350"/>
      <c r="P3565" s="464"/>
      <c r="Q3565" s="464"/>
      <c r="R3565" s="464"/>
      <c r="S3565" s="464"/>
      <c r="T3565" s="464"/>
      <c r="U3565" s="464"/>
      <c r="V3565" s="464"/>
    </row>
    <row r="3566" spans="1:22">
      <c r="A3566" s="531"/>
      <c r="B3566" s="532"/>
      <c r="C3566" s="350"/>
      <c r="D3566" s="350"/>
      <c r="E3566" s="533"/>
      <c r="F3566" s="533"/>
      <c r="G3566" s="533"/>
      <c r="H3566" s="533"/>
      <c r="I3566" s="533"/>
      <c r="J3566" s="533"/>
      <c r="K3566" s="533"/>
      <c r="L3566" s="533"/>
      <c r="M3566" s="533"/>
      <c r="N3566" s="532"/>
      <c r="O3566" s="350"/>
      <c r="P3566" s="464"/>
      <c r="Q3566" s="464"/>
      <c r="R3566" s="464"/>
      <c r="S3566" s="464"/>
      <c r="T3566" s="464"/>
      <c r="U3566" s="464"/>
      <c r="V3566" s="464"/>
    </row>
    <row r="3567" spans="1:22">
      <c r="A3567" s="531"/>
      <c r="B3567" s="532"/>
      <c r="C3567" s="350"/>
      <c r="D3567" s="350"/>
      <c r="E3567" s="533"/>
      <c r="F3567" s="533"/>
      <c r="G3567" s="533"/>
      <c r="H3567" s="533"/>
      <c r="I3567" s="533"/>
      <c r="J3567" s="533"/>
      <c r="K3567" s="533"/>
      <c r="L3567" s="533"/>
      <c r="M3567" s="533"/>
      <c r="N3567" s="532"/>
      <c r="O3567" s="350"/>
      <c r="P3567" s="464"/>
      <c r="Q3567" s="464"/>
      <c r="R3567" s="464"/>
      <c r="S3567" s="464"/>
      <c r="T3567" s="464"/>
      <c r="U3567" s="464"/>
      <c r="V3567" s="464"/>
    </row>
    <row r="3568" spans="1:22">
      <c r="A3568" s="531"/>
      <c r="B3568" s="532"/>
      <c r="C3568" s="350"/>
      <c r="D3568" s="350"/>
      <c r="E3568" s="533"/>
      <c r="F3568" s="533"/>
      <c r="G3568" s="533"/>
      <c r="H3568" s="533"/>
      <c r="I3568" s="533"/>
      <c r="J3568" s="533"/>
      <c r="K3568" s="533"/>
      <c r="L3568" s="533"/>
      <c r="M3568" s="533"/>
      <c r="N3568" s="532"/>
      <c r="O3568" s="350"/>
      <c r="P3568" s="464"/>
      <c r="Q3568" s="464"/>
      <c r="R3568" s="464"/>
      <c r="S3568" s="464"/>
      <c r="T3568" s="464"/>
      <c r="U3568" s="464"/>
      <c r="V3568" s="464"/>
    </row>
    <row r="3569" spans="1:22">
      <c r="A3569" s="531"/>
      <c r="B3569" s="532"/>
      <c r="C3569" s="350"/>
      <c r="D3569" s="350"/>
      <c r="E3569" s="533"/>
      <c r="F3569" s="533"/>
      <c r="G3569" s="533"/>
      <c r="H3569" s="533"/>
      <c r="I3569" s="533"/>
      <c r="J3569" s="533"/>
      <c r="K3569" s="533"/>
      <c r="L3569" s="533"/>
      <c r="M3569" s="533"/>
      <c r="N3569" s="532"/>
      <c r="O3569" s="350"/>
      <c r="P3569" s="464"/>
      <c r="Q3569" s="464"/>
      <c r="R3569" s="464"/>
      <c r="S3569" s="464"/>
      <c r="T3569" s="464"/>
      <c r="U3569" s="464"/>
      <c r="V3569" s="464"/>
    </row>
    <row r="3570" spans="1:22">
      <c r="A3570" s="531"/>
      <c r="B3570" s="532"/>
      <c r="C3570" s="350"/>
      <c r="D3570" s="350"/>
      <c r="E3570" s="533"/>
      <c r="F3570" s="533"/>
      <c r="G3570" s="533"/>
      <c r="H3570" s="533"/>
      <c r="I3570" s="533"/>
      <c r="J3570" s="533"/>
      <c r="K3570" s="533"/>
      <c r="L3570" s="533"/>
      <c r="M3570" s="533"/>
      <c r="N3570" s="532"/>
      <c r="O3570" s="350"/>
      <c r="P3570" s="464"/>
      <c r="Q3570" s="464"/>
      <c r="R3570" s="464"/>
      <c r="S3570" s="464"/>
      <c r="T3570" s="464"/>
      <c r="U3570" s="464"/>
      <c r="V3570" s="464"/>
    </row>
    <row r="3571" spans="1:22">
      <c r="A3571" s="531"/>
      <c r="B3571" s="532"/>
      <c r="C3571" s="350"/>
      <c r="D3571" s="350"/>
      <c r="E3571" s="533"/>
      <c r="F3571" s="533"/>
      <c r="G3571" s="533"/>
      <c r="H3571" s="533"/>
      <c r="I3571" s="533"/>
      <c r="J3571" s="533"/>
      <c r="K3571" s="533"/>
      <c r="L3571" s="533"/>
      <c r="M3571" s="533"/>
      <c r="N3571" s="532"/>
      <c r="O3571" s="350"/>
      <c r="P3571" s="464"/>
      <c r="Q3571" s="464"/>
      <c r="R3571" s="464"/>
      <c r="S3571" s="464"/>
      <c r="T3571" s="464"/>
      <c r="U3571" s="464"/>
      <c r="V3571" s="464"/>
    </row>
    <row r="3572" spans="1:22">
      <c r="A3572" s="531"/>
      <c r="B3572" s="532"/>
      <c r="C3572" s="350"/>
      <c r="D3572" s="350"/>
      <c r="E3572" s="533"/>
      <c r="F3572" s="533"/>
      <c r="G3572" s="533"/>
      <c r="H3572" s="533"/>
      <c r="I3572" s="533"/>
      <c r="J3572" s="533"/>
      <c r="K3572" s="533"/>
      <c r="L3572" s="533"/>
      <c r="M3572" s="533"/>
      <c r="N3572" s="532"/>
      <c r="O3572" s="350"/>
      <c r="P3572" s="464"/>
      <c r="Q3572" s="464"/>
      <c r="R3572" s="464"/>
      <c r="S3572" s="464"/>
      <c r="T3572" s="464"/>
      <c r="U3572" s="464"/>
      <c r="V3572" s="464"/>
    </row>
    <row r="3573" spans="1:22">
      <c r="A3573" s="531"/>
      <c r="B3573" s="532"/>
      <c r="C3573" s="350"/>
      <c r="D3573" s="350"/>
      <c r="E3573" s="533"/>
      <c r="F3573" s="533"/>
      <c r="G3573" s="533"/>
      <c r="H3573" s="533"/>
      <c r="I3573" s="533"/>
      <c r="J3573" s="533"/>
      <c r="K3573" s="533"/>
      <c r="L3573" s="533"/>
      <c r="M3573" s="533"/>
      <c r="N3573" s="532"/>
      <c r="O3573" s="350"/>
      <c r="P3573" s="464"/>
      <c r="Q3573" s="464"/>
      <c r="R3573" s="464"/>
      <c r="S3573" s="464"/>
      <c r="T3573" s="464"/>
      <c r="U3573" s="464"/>
      <c r="V3573" s="464"/>
    </row>
    <row r="3574" spans="1:22">
      <c r="A3574" s="531"/>
      <c r="B3574" s="532"/>
      <c r="C3574" s="350"/>
      <c r="D3574" s="350"/>
      <c r="E3574" s="533"/>
      <c r="F3574" s="533"/>
      <c r="G3574" s="533"/>
      <c r="H3574" s="533"/>
      <c r="I3574" s="533"/>
      <c r="J3574" s="533"/>
      <c r="K3574" s="533"/>
      <c r="L3574" s="533"/>
      <c r="M3574" s="533"/>
      <c r="N3574" s="532"/>
      <c r="O3574" s="350"/>
      <c r="P3574" s="464"/>
      <c r="Q3574" s="464"/>
      <c r="R3574" s="464"/>
      <c r="S3574" s="464"/>
      <c r="T3574" s="464"/>
      <c r="U3574" s="464"/>
      <c r="V3574" s="464"/>
    </row>
    <row r="3575" spans="1:22">
      <c r="A3575" s="531"/>
      <c r="B3575" s="532"/>
      <c r="C3575" s="350"/>
      <c r="D3575" s="350"/>
      <c r="E3575" s="533"/>
      <c r="F3575" s="533"/>
      <c r="G3575" s="533"/>
      <c r="H3575" s="533"/>
      <c r="I3575" s="533"/>
      <c r="J3575" s="533"/>
      <c r="K3575" s="533"/>
      <c r="L3575" s="533"/>
      <c r="M3575" s="533"/>
      <c r="N3575" s="532"/>
      <c r="O3575" s="350"/>
      <c r="P3575" s="464"/>
      <c r="Q3575" s="464"/>
      <c r="R3575" s="464"/>
      <c r="S3575" s="464"/>
      <c r="T3575" s="464"/>
      <c r="U3575" s="464"/>
      <c r="V3575" s="464"/>
    </row>
    <row r="3576" spans="1:22">
      <c r="A3576" s="531"/>
      <c r="B3576" s="532"/>
      <c r="C3576" s="350"/>
      <c r="D3576" s="350"/>
      <c r="E3576" s="533"/>
      <c r="F3576" s="533"/>
      <c r="G3576" s="533"/>
      <c r="H3576" s="533"/>
      <c r="I3576" s="533"/>
      <c r="J3576" s="533"/>
      <c r="K3576" s="533"/>
      <c r="L3576" s="533"/>
      <c r="M3576" s="533"/>
      <c r="N3576" s="532"/>
      <c r="O3576" s="350"/>
      <c r="P3576" s="464"/>
      <c r="Q3576" s="464"/>
      <c r="R3576" s="464"/>
      <c r="S3576" s="464"/>
      <c r="T3576" s="464"/>
      <c r="U3576" s="464"/>
      <c r="V3576" s="464"/>
    </row>
    <row r="3577" spans="1:22">
      <c r="A3577" s="531"/>
      <c r="B3577" s="532"/>
      <c r="C3577" s="350"/>
      <c r="D3577" s="350"/>
      <c r="E3577" s="533"/>
      <c r="F3577" s="533"/>
      <c r="G3577" s="533"/>
      <c r="H3577" s="533"/>
      <c r="I3577" s="533"/>
      <c r="J3577" s="533"/>
      <c r="K3577" s="533"/>
      <c r="L3577" s="533"/>
      <c r="M3577" s="533"/>
      <c r="N3577" s="532"/>
      <c r="O3577" s="350"/>
      <c r="P3577" s="464"/>
      <c r="Q3577" s="464"/>
      <c r="R3577" s="464"/>
      <c r="S3577" s="464"/>
      <c r="T3577" s="464"/>
      <c r="U3577" s="464"/>
      <c r="V3577" s="464"/>
    </row>
    <row r="3578" spans="1:22">
      <c r="A3578" s="531"/>
      <c r="B3578" s="532"/>
      <c r="C3578" s="350"/>
      <c r="D3578" s="350"/>
      <c r="E3578" s="533"/>
      <c r="F3578" s="533"/>
      <c r="G3578" s="533"/>
      <c r="H3578" s="533"/>
      <c r="I3578" s="533"/>
      <c r="J3578" s="533"/>
      <c r="K3578" s="533"/>
      <c r="L3578" s="533"/>
      <c r="M3578" s="533"/>
      <c r="N3578" s="532"/>
      <c r="O3578" s="350"/>
      <c r="P3578" s="464"/>
      <c r="Q3578" s="464"/>
      <c r="R3578" s="464"/>
      <c r="S3578" s="464"/>
      <c r="T3578" s="464"/>
      <c r="U3578" s="464"/>
      <c r="V3578" s="464"/>
    </row>
    <row r="3579" spans="1:22">
      <c r="A3579" s="531"/>
      <c r="B3579" s="532"/>
      <c r="C3579" s="350"/>
      <c r="D3579" s="350"/>
      <c r="E3579" s="533"/>
      <c r="F3579" s="533"/>
      <c r="G3579" s="533"/>
      <c r="H3579" s="533"/>
      <c r="I3579" s="533"/>
      <c r="J3579" s="533"/>
      <c r="K3579" s="533"/>
      <c r="L3579" s="533"/>
      <c r="M3579" s="533"/>
      <c r="N3579" s="532"/>
      <c r="O3579" s="350"/>
      <c r="P3579" s="464"/>
      <c r="Q3579" s="464"/>
      <c r="R3579" s="464"/>
      <c r="S3579" s="464"/>
      <c r="T3579" s="464"/>
      <c r="U3579" s="464"/>
      <c r="V3579" s="464"/>
    </row>
    <row r="3580" spans="1:22">
      <c r="A3580" s="531"/>
      <c r="B3580" s="532"/>
      <c r="C3580" s="350"/>
      <c r="D3580" s="350"/>
      <c r="E3580" s="533"/>
      <c r="F3580" s="533"/>
      <c r="G3580" s="533"/>
      <c r="H3580" s="533"/>
      <c r="I3580" s="533"/>
      <c r="J3580" s="533"/>
      <c r="K3580" s="533"/>
      <c r="L3580" s="533"/>
      <c r="M3580" s="533"/>
      <c r="N3580" s="532"/>
      <c r="O3580" s="350"/>
      <c r="P3580" s="464"/>
      <c r="Q3580" s="464"/>
      <c r="R3580" s="464"/>
      <c r="S3580" s="464"/>
      <c r="T3580" s="464"/>
      <c r="U3580" s="464"/>
      <c r="V3580" s="464"/>
    </row>
    <row r="3581" spans="1:22">
      <c r="A3581" s="531"/>
      <c r="B3581" s="532"/>
      <c r="C3581" s="350"/>
      <c r="D3581" s="350"/>
      <c r="E3581" s="533"/>
      <c r="F3581" s="533"/>
      <c r="G3581" s="533"/>
      <c r="H3581" s="533"/>
      <c r="I3581" s="533"/>
      <c r="J3581" s="533"/>
      <c r="K3581" s="533"/>
      <c r="L3581" s="533"/>
      <c r="M3581" s="533"/>
      <c r="N3581" s="532"/>
      <c r="O3581" s="350"/>
      <c r="P3581" s="464"/>
      <c r="Q3581" s="464"/>
      <c r="R3581" s="464"/>
      <c r="S3581" s="464"/>
      <c r="T3581" s="464"/>
      <c r="U3581" s="464"/>
      <c r="V3581" s="464"/>
    </row>
    <row r="3582" spans="1:22">
      <c r="A3582" s="531"/>
      <c r="B3582" s="532"/>
      <c r="C3582" s="350"/>
      <c r="D3582" s="350"/>
      <c r="E3582" s="533"/>
      <c r="F3582" s="533"/>
      <c r="G3582" s="533"/>
      <c r="H3582" s="533"/>
      <c r="I3582" s="533"/>
      <c r="J3582" s="533"/>
      <c r="K3582" s="533"/>
      <c r="L3582" s="533"/>
      <c r="M3582" s="533"/>
      <c r="N3582" s="532"/>
      <c r="O3582" s="350"/>
      <c r="P3582" s="464"/>
      <c r="Q3582" s="464"/>
      <c r="R3582" s="464"/>
      <c r="S3582" s="464"/>
      <c r="T3582" s="464"/>
      <c r="U3582" s="464"/>
      <c r="V3582" s="464"/>
    </row>
    <row r="3583" spans="1:22">
      <c r="A3583" s="531"/>
      <c r="B3583" s="532"/>
      <c r="C3583" s="350"/>
      <c r="D3583" s="350"/>
      <c r="E3583" s="533"/>
      <c r="F3583" s="533"/>
      <c r="G3583" s="533"/>
      <c r="H3583" s="533"/>
      <c r="I3583" s="533"/>
      <c r="J3583" s="533"/>
      <c r="K3583" s="533"/>
      <c r="L3583" s="533"/>
      <c r="M3583" s="533"/>
      <c r="N3583" s="532"/>
      <c r="O3583" s="350"/>
      <c r="P3583" s="464"/>
      <c r="Q3583" s="464"/>
      <c r="R3583" s="464"/>
      <c r="S3583" s="464"/>
      <c r="T3583" s="464"/>
      <c r="U3583" s="464"/>
      <c r="V3583" s="464"/>
    </row>
    <row r="3584" spans="1:22">
      <c r="A3584" s="531"/>
      <c r="B3584" s="532"/>
      <c r="C3584" s="350"/>
      <c r="D3584" s="350"/>
      <c r="E3584" s="533"/>
      <c r="F3584" s="533"/>
      <c r="G3584" s="533"/>
      <c r="H3584" s="533"/>
      <c r="I3584" s="533"/>
      <c r="J3584" s="533"/>
      <c r="K3584" s="533"/>
      <c r="L3584" s="533"/>
      <c r="M3584" s="533"/>
      <c r="N3584" s="532"/>
      <c r="O3584" s="350"/>
      <c r="P3584" s="464"/>
      <c r="Q3584" s="464"/>
      <c r="R3584" s="464"/>
      <c r="S3584" s="464"/>
      <c r="T3584" s="464"/>
      <c r="U3584" s="464"/>
      <c r="V3584" s="464"/>
    </row>
    <row r="3585" spans="1:22">
      <c r="A3585" s="531"/>
      <c r="B3585" s="532"/>
      <c r="C3585" s="350"/>
      <c r="D3585" s="350"/>
      <c r="E3585" s="533"/>
      <c r="F3585" s="533"/>
      <c r="G3585" s="533"/>
      <c r="H3585" s="533"/>
      <c r="I3585" s="533"/>
      <c r="J3585" s="533"/>
      <c r="K3585" s="533"/>
      <c r="L3585" s="533"/>
      <c r="M3585" s="533"/>
      <c r="N3585" s="532"/>
      <c r="O3585" s="350"/>
      <c r="P3585" s="464"/>
      <c r="Q3585" s="464"/>
      <c r="R3585" s="464"/>
      <c r="S3585" s="464"/>
      <c r="T3585" s="464"/>
      <c r="U3585" s="464"/>
      <c r="V3585" s="464"/>
    </row>
    <row r="3586" spans="1:22">
      <c r="A3586" s="531"/>
      <c r="B3586" s="532"/>
      <c r="C3586" s="350"/>
      <c r="D3586" s="350"/>
      <c r="E3586" s="533"/>
      <c r="F3586" s="533"/>
      <c r="G3586" s="533"/>
      <c r="H3586" s="533"/>
      <c r="I3586" s="533"/>
      <c r="J3586" s="533"/>
      <c r="K3586" s="533"/>
      <c r="L3586" s="533"/>
      <c r="M3586" s="533"/>
      <c r="N3586" s="532"/>
      <c r="O3586" s="350"/>
      <c r="P3586" s="464"/>
      <c r="Q3586" s="464"/>
      <c r="R3586" s="464"/>
      <c r="S3586" s="464"/>
      <c r="T3586" s="464"/>
      <c r="U3586" s="464"/>
      <c r="V3586" s="464"/>
    </row>
    <row r="3587" spans="1:22">
      <c r="A3587" s="531"/>
      <c r="B3587" s="532"/>
      <c r="C3587" s="350"/>
      <c r="D3587" s="350"/>
      <c r="E3587" s="533"/>
      <c r="F3587" s="533"/>
      <c r="G3587" s="533"/>
      <c r="H3587" s="533"/>
      <c r="I3587" s="533"/>
      <c r="J3587" s="533"/>
      <c r="K3587" s="533"/>
      <c r="L3587" s="533"/>
      <c r="M3587" s="533"/>
      <c r="N3587" s="532"/>
      <c r="O3587" s="350"/>
      <c r="P3587" s="464"/>
      <c r="Q3587" s="464"/>
      <c r="R3587" s="464"/>
      <c r="S3587" s="464"/>
      <c r="T3587" s="464"/>
      <c r="U3587" s="464"/>
      <c r="V3587" s="464"/>
    </row>
    <row r="3588" spans="1:22">
      <c r="A3588" s="531"/>
      <c r="B3588" s="532"/>
      <c r="C3588" s="350"/>
      <c r="D3588" s="350"/>
      <c r="E3588" s="533"/>
      <c r="F3588" s="533"/>
      <c r="G3588" s="533"/>
      <c r="H3588" s="533"/>
      <c r="I3588" s="533"/>
      <c r="J3588" s="533"/>
      <c r="K3588" s="533"/>
      <c r="L3588" s="533"/>
      <c r="M3588" s="533"/>
      <c r="N3588" s="532"/>
      <c r="O3588" s="350"/>
      <c r="P3588" s="464"/>
      <c r="Q3588" s="464"/>
      <c r="R3588" s="464"/>
      <c r="S3588" s="464"/>
      <c r="T3588" s="464"/>
      <c r="U3588" s="464"/>
      <c r="V3588" s="464"/>
    </row>
    <row r="3589" spans="1:22">
      <c r="A3589" s="531"/>
      <c r="B3589" s="532"/>
      <c r="C3589" s="350"/>
      <c r="D3589" s="350"/>
      <c r="E3589" s="533"/>
      <c r="F3589" s="533"/>
      <c r="G3589" s="533"/>
      <c r="H3589" s="533"/>
      <c r="I3589" s="533"/>
      <c r="J3589" s="533"/>
      <c r="K3589" s="533"/>
      <c r="L3589" s="533"/>
      <c r="M3589" s="533"/>
      <c r="N3589" s="532"/>
      <c r="O3589" s="350"/>
      <c r="P3589" s="464"/>
      <c r="Q3589" s="464"/>
      <c r="R3589" s="464"/>
      <c r="S3589" s="464"/>
      <c r="T3589" s="464"/>
      <c r="U3589" s="464"/>
      <c r="V3589" s="464"/>
    </row>
    <row r="3590" spans="1:22">
      <c r="A3590" s="531"/>
      <c r="B3590" s="532"/>
      <c r="C3590" s="350"/>
      <c r="D3590" s="350"/>
      <c r="E3590" s="533"/>
      <c r="F3590" s="533"/>
      <c r="G3590" s="533"/>
      <c r="H3590" s="533"/>
      <c r="I3590" s="533"/>
      <c r="J3590" s="533"/>
      <c r="K3590" s="533"/>
      <c r="L3590" s="533"/>
      <c r="M3590" s="533"/>
      <c r="N3590" s="532"/>
      <c r="O3590" s="350"/>
      <c r="P3590" s="464"/>
      <c r="Q3590" s="464"/>
      <c r="R3590" s="464"/>
      <c r="S3590" s="464"/>
      <c r="T3590" s="464"/>
      <c r="U3590" s="464"/>
      <c r="V3590" s="464"/>
    </row>
    <row r="3591" spans="1:22">
      <c r="A3591" s="531"/>
      <c r="B3591" s="532"/>
      <c r="C3591" s="350"/>
      <c r="D3591" s="350"/>
      <c r="E3591" s="533"/>
      <c r="F3591" s="533"/>
      <c r="G3591" s="533"/>
      <c r="H3591" s="533"/>
      <c r="I3591" s="533"/>
      <c r="J3591" s="533"/>
      <c r="K3591" s="533"/>
      <c r="L3591" s="533"/>
      <c r="M3591" s="533"/>
      <c r="N3591" s="532"/>
      <c r="O3591" s="350"/>
      <c r="P3591" s="464"/>
      <c r="Q3591" s="464"/>
      <c r="R3591" s="464"/>
      <c r="S3591" s="464"/>
      <c r="T3591" s="464"/>
      <c r="U3591" s="464"/>
      <c r="V3591" s="464"/>
    </row>
    <row r="3592" spans="1:22">
      <c r="A3592" s="531"/>
      <c r="B3592" s="532"/>
      <c r="C3592" s="350"/>
      <c r="D3592" s="350"/>
      <c r="E3592" s="533"/>
      <c r="F3592" s="533"/>
      <c r="G3592" s="533"/>
      <c r="H3592" s="533"/>
      <c r="I3592" s="533"/>
      <c r="J3592" s="533"/>
      <c r="K3592" s="533"/>
      <c r="L3592" s="533"/>
      <c r="M3592" s="533"/>
      <c r="N3592" s="532"/>
      <c r="O3592" s="350"/>
      <c r="P3592" s="464"/>
      <c r="Q3592" s="464"/>
      <c r="R3592" s="464"/>
      <c r="S3592" s="464"/>
      <c r="T3592" s="464"/>
      <c r="U3592" s="464"/>
      <c r="V3592" s="464"/>
    </row>
    <row r="3593" spans="1:22">
      <c r="A3593" s="531"/>
      <c r="B3593" s="532"/>
      <c r="C3593" s="350"/>
      <c r="D3593" s="350"/>
      <c r="E3593" s="533"/>
      <c r="F3593" s="533"/>
      <c r="G3593" s="533"/>
      <c r="H3593" s="533"/>
      <c r="I3593" s="533"/>
      <c r="J3593" s="533"/>
      <c r="K3593" s="533"/>
      <c r="L3593" s="533"/>
      <c r="M3593" s="533"/>
      <c r="N3593" s="532"/>
      <c r="O3593" s="350"/>
      <c r="P3593" s="464"/>
      <c r="Q3593" s="464"/>
      <c r="R3593" s="464"/>
      <c r="S3593" s="464"/>
      <c r="T3593" s="464"/>
      <c r="U3593" s="464"/>
      <c r="V3593" s="464"/>
    </row>
    <row r="3594" spans="1:22">
      <c r="A3594" s="531"/>
      <c r="B3594" s="532"/>
      <c r="C3594" s="350"/>
      <c r="D3594" s="350"/>
      <c r="E3594" s="533"/>
      <c r="F3594" s="533"/>
      <c r="G3594" s="533"/>
      <c r="H3594" s="533"/>
      <c r="I3594" s="533"/>
      <c r="J3594" s="533"/>
      <c r="K3594" s="533"/>
      <c r="L3594" s="533"/>
      <c r="M3594" s="533"/>
      <c r="N3594" s="532"/>
      <c r="O3594" s="350"/>
      <c r="P3594" s="464"/>
      <c r="Q3594" s="464"/>
      <c r="R3594" s="464"/>
      <c r="S3594" s="464"/>
      <c r="T3594" s="464"/>
      <c r="U3594" s="464"/>
      <c r="V3594" s="464"/>
    </row>
    <row r="3595" spans="1:22">
      <c r="A3595" s="531"/>
      <c r="B3595" s="532"/>
      <c r="C3595" s="350"/>
      <c r="D3595" s="350"/>
      <c r="E3595" s="533"/>
      <c r="F3595" s="533"/>
      <c r="G3595" s="533"/>
      <c r="H3595" s="533"/>
      <c r="I3595" s="533"/>
      <c r="J3595" s="533"/>
      <c r="K3595" s="533"/>
      <c r="L3595" s="533"/>
      <c r="M3595" s="533"/>
      <c r="N3595" s="532"/>
      <c r="O3595" s="350"/>
      <c r="P3595" s="464"/>
      <c r="Q3595" s="464"/>
      <c r="R3595" s="464"/>
      <c r="S3595" s="464"/>
      <c r="T3595" s="464"/>
      <c r="U3595" s="464"/>
      <c r="V3595" s="464"/>
    </row>
    <row r="3596" spans="1:22">
      <c r="A3596" s="531"/>
      <c r="B3596" s="532"/>
      <c r="C3596" s="350"/>
      <c r="D3596" s="350"/>
      <c r="E3596" s="533"/>
      <c r="F3596" s="533"/>
      <c r="G3596" s="533"/>
      <c r="H3596" s="533"/>
      <c r="I3596" s="533"/>
      <c r="J3596" s="533"/>
      <c r="K3596" s="533"/>
      <c r="L3596" s="533"/>
      <c r="M3596" s="533"/>
      <c r="N3596" s="532"/>
      <c r="O3596" s="350"/>
      <c r="P3596" s="464"/>
      <c r="Q3596" s="464"/>
      <c r="R3596" s="464"/>
      <c r="S3596" s="464"/>
      <c r="T3596" s="464"/>
      <c r="U3596" s="464"/>
      <c r="V3596" s="464"/>
    </row>
    <row r="3597" spans="1:22">
      <c r="A3597" s="531"/>
      <c r="B3597" s="532"/>
      <c r="C3597" s="350"/>
      <c r="D3597" s="350"/>
      <c r="E3597" s="533"/>
      <c r="F3597" s="533"/>
      <c r="G3597" s="533"/>
      <c r="H3597" s="533"/>
      <c r="I3597" s="533"/>
      <c r="J3597" s="533"/>
      <c r="K3597" s="533"/>
      <c r="L3597" s="533"/>
      <c r="M3597" s="533"/>
      <c r="N3597" s="532"/>
      <c r="O3597" s="350"/>
      <c r="P3597" s="464"/>
      <c r="Q3597" s="464"/>
      <c r="R3597" s="464"/>
      <c r="S3597" s="464"/>
      <c r="T3597" s="464"/>
      <c r="U3597" s="464"/>
      <c r="V3597" s="464"/>
    </row>
    <row r="3598" spans="1:22">
      <c r="A3598" s="531"/>
      <c r="B3598" s="532"/>
      <c r="C3598" s="350"/>
      <c r="D3598" s="350"/>
      <c r="E3598" s="533"/>
      <c r="F3598" s="533"/>
      <c r="G3598" s="533"/>
      <c r="H3598" s="533"/>
      <c r="I3598" s="533"/>
      <c r="J3598" s="533"/>
      <c r="K3598" s="533"/>
      <c r="L3598" s="533"/>
      <c r="M3598" s="533"/>
      <c r="N3598" s="532"/>
      <c r="O3598" s="350"/>
      <c r="P3598" s="464"/>
      <c r="Q3598" s="464"/>
      <c r="R3598" s="464"/>
      <c r="S3598" s="464"/>
      <c r="T3598" s="464"/>
      <c r="U3598" s="464"/>
      <c r="V3598" s="464"/>
    </row>
    <row r="3599" spans="1:22">
      <c r="A3599" s="531"/>
      <c r="B3599" s="532"/>
      <c r="C3599" s="350"/>
      <c r="D3599" s="350"/>
      <c r="E3599" s="533"/>
      <c r="F3599" s="533"/>
      <c r="G3599" s="533"/>
      <c r="H3599" s="533"/>
      <c r="I3599" s="533"/>
      <c r="J3599" s="533"/>
      <c r="K3599" s="533"/>
      <c r="L3599" s="533"/>
      <c r="M3599" s="533"/>
      <c r="N3599" s="532"/>
      <c r="O3599" s="350"/>
      <c r="P3599" s="464"/>
      <c r="Q3599" s="464"/>
      <c r="R3599" s="464"/>
      <c r="S3599" s="464"/>
      <c r="T3599" s="464"/>
      <c r="U3599" s="464"/>
      <c r="V3599" s="464"/>
    </row>
    <row r="3600" spans="1:22">
      <c r="A3600" s="531"/>
      <c r="B3600" s="532"/>
      <c r="C3600" s="350"/>
      <c r="D3600" s="350"/>
      <c r="E3600" s="533"/>
      <c r="F3600" s="533"/>
      <c r="G3600" s="533"/>
      <c r="H3600" s="533"/>
      <c r="I3600" s="533"/>
      <c r="J3600" s="533"/>
      <c r="K3600" s="533"/>
      <c r="L3600" s="533"/>
      <c r="M3600" s="533"/>
      <c r="N3600" s="532"/>
      <c r="O3600" s="350"/>
      <c r="P3600" s="464"/>
      <c r="Q3600" s="464"/>
      <c r="R3600" s="464"/>
      <c r="S3600" s="464"/>
      <c r="T3600" s="464"/>
      <c r="U3600" s="464"/>
      <c r="V3600" s="464"/>
    </row>
    <row r="3601" spans="1:22">
      <c r="A3601" s="531"/>
      <c r="B3601" s="532"/>
      <c r="C3601" s="350"/>
      <c r="D3601" s="350"/>
      <c r="E3601" s="533"/>
      <c r="F3601" s="533"/>
      <c r="G3601" s="533"/>
      <c r="H3601" s="533"/>
      <c r="I3601" s="533"/>
      <c r="J3601" s="533"/>
      <c r="K3601" s="533"/>
      <c r="L3601" s="533"/>
      <c r="M3601" s="533"/>
      <c r="N3601" s="532"/>
      <c r="O3601" s="350"/>
      <c r="P3601" s="464"/>
      <c r="Q3601" s="464"/>
      <c r="R3601" s="464"/>
      <c r="S3601" s="464"/>
      <c r="T3601" s="464"/>
      <c r="U3601" s="464"/>
      <c r="V3601" s="464"/>
    </row>
    <row r="3602" spans="1:22">
      <c r="A3602" s="531"/>
      <c r="B3602" s="532"/>
      <c r="C3602" s="350"/>
      <c r="D3602" s="350"/>
      <c r="E3602" s="533"/>
      <c r="F3602" s="533"/>
      <c r="G3602" s="533"/>
      <c r="H3602" s="533"/>
      <c r="I3602" s="533"/>
      <c r="J3602" s="533"/>
      <c r="K3602" s="533"/>
      <c r="L3602" s="533"/>
      <c r="M3602" s="533"/>
      <c r="N3602" s="532"/>
      <c r="O3602" s="350"/>
      <c r="P3602" s="464"/>
      <c r="Q3602" s="464"/>
      <c r="R3602" s="464"/>
      <c r="S3602" s="464"/>
      <c r="T3602" s="464"/>
      <c r="U3602" s="464"/>
      <c r="V3602" s="464"/>
    </row>
    <row r="3603" spans="1:22">
      <c r="A3603" s="531"/>
      <c r="B3603" s="532"/>
      <c r="C3603" s="350"/>
      <c r="D3603" s="350"/>
      <c r="E3603" s="533"/>
      <c r="F3603" s="533"/>
      <c r="G3603" s="533"/>
      <c r="H3603" s="533"/>
      <c r="I3603" s="533"/>
      <c r="J3603" s="533"/>
      <c r="K3603" s="533"/>
      <c r="L3603" s="533"/>
      <c r="M3603" s="533"/>
      <c r="N3603" s="532"/>
      <c r="O3603" s="350"/>
      <c r="P3603" s="464"/>
      <c r="Q3603" s="464"/>
      <c r="R3603" s="464"/>
      <c r="S3603" s="464"/>
      <c r="T3603" s="464"/>
      <c r="U3603" s="464"/>
      <c r="V3603" s="464"/>
    </row>
    <row r="3604" spans="1:22">
      <c r="A3604" s="531"/>
      <c r="B3604" s="532"/>
      <c r="C3604" s="350"/>
      <c r="D3604" s="350"/>
      <c r="E3604" s="533"/>
      <c r="F3604" s="533"/>
      <c r="G3604" s="533"/>
      <c r="H3604" s="533"/>
      <c r="I3604" s="533"/>
      <c r="J3604" s="533"/>
      <c r="K3604" s="533"/>
      <c r="L3604" s="533"/>
      <c r="M3604" s="533"/>
      <c r="N3604" s="532"/>
      <c r="O3604" s="350"/>
      <c r="P3604" s="464"/>
      <c r="Q3604" s="464"/>
      <c r="R3604" s="464"/>
      <c r="S3604" s="464"/>
      <c r="T3604" s="464"/>
      <c r="U3604" s="464"/>
      <c r="V3604" s="464"/>
    </row>
    <row r="3605" spans="1:22">
      <c r="A3605" s="531"/>
      <c r="B3605" s="532"/>
      <c r="C3605" s="350"/>
      <c r="D3605" s="350"/>
      <c r="E3605" s="533"/>
      <c r="F3605" s="533"/>
      <c r="G3605" s="533"/>
      <c r="H3605" s="533"/>
      <c r="I3605" s="533"/>
      <c r="J3605" s="533"/>
      <c r="K3605" s="533"/>
      <c r="L3605" s="533"/>
      <c r="M3605" s="533"/>
      <c r="N3605" s="532"/>
      <c r="O3605" s="350"/>
      <c r="P3605" s="464"/>
      <c r="Q3605" s="464"/>
      <c r="R3605" s="464"/>
      <c r="S3605" s="464"/>
      <c r="T3605" s="464"/>
      <c r="U3605" s="464"/>
      <c r="V3605" s="464"/>
    </row>
    <row r="3606" spans="1:22">
      <c r="A3606" s="531"/>
      <c r="B3606" s="532"/>
      <c r="C3606" s="350"/>
      <c r="D3606" s="350"/>
      <c r="E3606" s="533"/>
      <c r="F3606" s="533"/>
      <c r="G3606" s="533"/>
      <c r="H3606" s="533"/>
      <c r="I3606" s="533"/>
      <c r="J3606" s="533"/>
      <c r="K3606" s="533"/>
      <c r="L3606" s="533"/>
      <c r="M3606" s="533"/>
      <c r="N3606" s="532"/>
      <c r="O3606" s="350"/>
      <c r="P3606" s="464"/>
      <c r="Q3606" s="464"/>
      <c r="R3606" s="464"/>
      <c r="S3606" s="464"/>
      <c r="T3606" s="464"/>
      <c r="U3606" s="464"/>
      <c r="V3606" s="464"/>
    </row>
    <row r="3607" spans="1:22">
      <c r="A3607" s="531"/>
      <c r="B3607" s="532"/>
      <c r="C3607" s="350"/>
      <c r="D3607" s="350"/>
      <c r="E3607" s="533"/>
      <c r="F3607" s="533"/>
      <c r="G3607" s="533"/>
      <c r="H3607" s="533"/>
      <c r="I3607" s="533"/>
      <c r="J3607" s="533"/>
      <c r="K3607" s="533"/>
      <c r="L3607" s="533"/>
      <c r="M3607" s="533"/>
      <c r="N3607" s="532"/>
      <c r="O3607" s="350"/>
      <c r="P3607" s="464"/>
      <c r="Q3607" s="464"/>
      <c r="R3607" s="464"/>
      <c r="S3607" s="464"/>
      <c r="T3607" s="464"/>
      <c r="U3607" s="464"/>
      <c r="V3607" s="464"/>
    </row>
    <row r="3608" spans="1:22">
      <c r="A3608" s="531"/>
      <c r="B3608" s="532"/>
      <c r="C3608" s="350"/>
      <c r="D3608" s="350"/>
      <c r="E3608" s="533"/>
      <c r="F3608" s="533"/>
      <c r="G3608" s="533"/>
      <c r="H3608" s="533"/>
      <c r="I3608" s="533"/>
      <c r="J3608" s="533"/>
      <c r="K3608" s="533"/>
      <c r="L3608" s="533"/>
      <c r="M3608" s="533"/>
      <c r="N3608" s="532"/>
      <c r="O3608" s="350"/>
      <c r="P3608" s="464"/>
      <c r="Q3608" s="464"/>
      <c r="R3608" s="464"/>
      <c r="S3608" s="464"/>
      <c r="T3608" s="464"/>
      <c r="U3608" s="464"/>
      <c r="V3608" s="464"/>
    </row>
    <row r="3609" spans="1:22">
      <c r="A3609" s="531"/>
      <c r="B3609" s="532"/>
      <c r="C3609" s="350"/>
      <c r="D3609" s="350"/>
      <c r="E3609" s="533"/>
      <c r="F3609" s="533"/>
      <c r="G3609" s="533"/>
      <c r="H3609" s="533"/>
      <c r="I3609" s="533"/>
      <c r="J3609" s="533"/>
      <c r="K3609" s="533"/>
      <c r="L3609" s="533"/>
      <c r="M3609" s="533"/>
      <c r="N3609" s="532"/>
      <c r="O3609" s="350"/>
      <c r="P3609" s="464"/>
      <c r="Q3609" s="464"/>
      <c r="R3609" s="464"/>
      <c r="S3609" s="464"/>
      <c r="T3609" s="464"/>
      <c r="U3609" s="464"/>
      <c r="V3609" s="464"/>
    </row>
    <row r="3610" spans="1:22">
      <c r="A3610" s="531"/>
      <c r="B3610" s="532"/>
      <c r="C3610" s="350"/>
      <c r="D3610" s="350"/>
      <c r="E3610" s="533"/>
      <c r="F3610" s="533"/>
      <c r="G3610" s="533"/>
      <c r="H3610" s="533"/>
      <c r="I3610" s="533"/>
      <c r="J3610" s="533"/>
      <c r="K3610" s="533"/>
      <c r="L3610" s="533"/>
      <c r="M3610" s="533"/>
      <c r="N3610" s="532"/>
      <c r="O3610" s="350"/>
      <c r="P3610" s="464"/>
      <c r="Q3610" s="464"/>
      <c r="R3610" s="464"/>
      <c r="S3610" s="464"/>
      <c r="T3610" s="464"/>
      <c r="U3610" s="464"/>
      <c r="V3610" s="464"/>
    </row>
    <row r="3611" spans="1:22">
      <c r="A3611" s="531"/>
      <c r="B3611" s="532"/>
      <c r="C3611" s="350"/>
      <c r="D3611" s="350"/>
      <c r="E3611" s="533"/>
      <c r="F3611" s="533"/>
      <c r="G3611" s="533"/>
      <c r="H3611" s="533"/>
      <c r="I3611" s="533"/>
      <c r="J3611" s="533"/>
      <c r="K3611" s="533"/>
      <c r="L3611" s="533"/>
      <c r="M3611" s="533"/>
      <c r="N3611" s="532"/>
      <c r="O3611" s="350"/>
      <c r="P3611" s="464"/>
      <c r="Q3611" s="464"/>
      <c r="R3611" s="464"/>
      <c r="S3611" s="464"/>
      <c r="T3611" s="464"/>
      <c r="U3611" s="464"/>
      <c r="V3611" s="464"/>
    </row>
    <row r="3612" spans="1:22">
      <c r="A3612" s="531"/>
      <c r="B3612" s="532"/>
      <c r="C3612" s="350"/>
      <c r="D3612" s="350"/>
      <c r="E3612" s="533"/>
      <c r="F3612" s="533"/>
      <c r="G3612" s="533"/>
      <c r="H3612" s="533"/>
      <c r="I3612" s="533"/>
      <c r="J3612" s="533"/>
      <c r="K3612" s="533"/>
      <c r="L3612" s="533"/>
      <c r="M3612" s="533"/>
      <c r="N3612" s="532"/>
      <c r="O3612" s="350"/>
      <c r="P3612" s="464"/>
      <c r="Q3612" s="464"/>
      <c r="R3612" s="464"/>
      <c r="S3612" s="464"/>
      <c r="T3612" s="464"/>
      <c r="U3612" s="464"/>
      <c r="V3612" s="464"/>
    </row>
    <row r="3613" spans="1:22">
      <c r="A3613" s="531"/>
      <c r="B3613" s="532"/>
      <c r="C3613" s="350"/>
      <c r="D3613" s="350"/>
      <c r="E3613" s="533"/>
      <c r="F3613" s="533"/>
      <c r="G3613" s="533"/>
      <c r="H3613" s="533"/>
      <c r="I3613" s="533"/>
      <c r="J3613" s="533"/>
      <c r="K3613" s="533"/>
      <c r="L3613" s="533"/>
      <c r="M3613" s="533"/>
      <c r="N3613" s="532"/>
      <c r="O3613" s="350"/>
      <c r="P3613" s="464"/>
      <c r="Q3613" s="464"/>
      <c r="R3613" s="464"/>
      <c r="S3613" s="464"/>
      <c r="T3613" s="464"/>
      <c r="U3613" s="464"/>
      <c r="V3613" s="464"/>
    </row>
    <row r="3614" spans="1:22">
      <c r="A3614" s="531"/>
      <c r="B3614" s="532"/>
      <c r="C3614" s="350"/>
      <c r="D3614" s="350"/>
      <c r="E3614" s="533"/>
      <c r="F3614" s="533"/>
      <c r="G3614" s="533"/>
      <c r="H3614" s="533"/>
      <c r="I3614" s="533"/>
      <c r="J3614" s="533"/>
      <c r="K3614" s="533"/>
      <c r="L3614" s="533"/>
      <c r="M3614" s="533"/>
      <c r="N3614" s="532"/>
      <c r="O3614" s="350"/>
      <c r="P3614" s="464"/>
      <c r="Q3614" s="464"/>
      <c r="R3614" s="464"/>
      <c r="S3614" s="464"/>
      <c r="T3614" s="464"/>
      <c r="U3614" s="464"/>
      <c r="V3614" s="464"/>
    </row>
    <row r="3615" spans="1:22">
      <c r="A3615" s="531"/>
      <c r="B3615" s="532"/>
      <c r="C3615" s="350"/>
      <c r="D3615" s="350"/>
      <c r="E3615" s="533"/>
      <c r="F3615" s="533"/>
      <c r="G3615" s="533"/>
      <c r="H3615" s="533"/>
      <c r="I3615" s="533"/>
      <c r="J3615" s="533"/>
      <c r="K3615" s="533"/>
      <c r="L3615" s="533"/>
      <c r="M3615" s="533"/>
      <c r="N3615" s="532"/>
      <c r="O3615" s="350"/>
      <c r="P3615" s="464"/>
      <c r="Q3615" s="464"/>
      <c r="R3615" s="464"/>
      <c r="S3615" s="464"/>
      <c r="T3615" s="464"/>
      <c r="U3615" s="464"/>
      <c r="V3615" s="464"/>
    </row>
    <row r="3616" spans="1:22">
      <c r="A3616" s="531"/>
      <c r="B3616" s="532"/>
      <c r="C3616" s="350"/>
      <c r="D3616" s="350"/>
      <c r="E3616" s="533"/>
      <c r="F3616" s="533"/>
      <c r="G3616" s="533"/>
      <c r="H3616" s="533"/>
      <c r="I3616" s="533"/>
      <c r="J3616" s="533"/>
      <c r="K3616" s="533"/>
      <c r="L3616" s="533"/>
      <c r="M3616" s="533"/>
      <c r="N3616" s="532"/>
      <c r="O3616" s="350"/>
      <c r="P3616" s="464"/>
      <c r="Q3616" s="464"/>
      <c r="R3616" s="464"/>
      <c r="S3616" s="464"/>
      <c r="T3616" s="464"/>
      <c r="U3616" s="464"/>
      <c r="V3616" s="464"/>
    </row>
    <row r="3617" spans="1:22">
      <c r="A3617" s="531"/>
      <c r="B3617" s="532"/>
      <c r="C3617" s="350"/>
      <c r="D3617" s="350"/>
      <c r="E3617" s="533"/>
      <c r="F3617" s="533"/>
      <c r="G3617" s="533"/>
      <c r="H3617" s="533"/>
      <c r="I3617" s="533"/>
      <c r="J3617" s="533"/>
      <c r="K3617" s="533"/>
      <c r="L3617" s="533"/>
      <c r="M3617" s="533"/>
      <c r="N3617" s="532"/>
      <c r="O3617" s="350"/>
      <c r="P3617" s="464"/>
      <c r="Q3617" s="464"/>
      <c r="R3617" s="464"/>
      <c r="S3617" s="464"/>
      <c r="T3617" s="464"/>
      <c r="U3617" s="464"/>
      <c r="V3617" s="464"/>
    </row>
    <row r="3618" spans="1:22">
      <c r="A3618" s="531"/>
      <c r="B3618" s="532"/>
      <c r="C3618" s="350"/>
      <c r="D3618" s="350"/>
      <c r="E3618" s="533"/>
      <c r="F3618" s="533"/>
      <c r="G3618" s="533"/>
      <c r="H3618" s="533"/>
      <c r="I3618" s="533"/>
      <c r="J3618" s="533"/>
      <c r="K3618" s="533"/>
      <c r="L3618" s="533"/>
      <c r="M3618" s="533"/>
      <c r="N3618" s="532"/>
      <c r="O3618" s="350"/>
      <c r="P3618" s="464"/>
      <c r="Q3618" s="464"/>
      <c r="R3618" s="464"/>
      <c r="S3618" s="464"/>
      <c r="T3618" s="464"/>
      <c r="U3618" s="464"/>
      <c r="V3618" s="464"/>
    </row>
    <row r="3619" spans="1:22">
      <c r="A3619" s="531"/>
      <c r="B3619" s="532"/>
      <c r="C3619" s="350"/>
      <c r="D3619" s="350"/>
      <c r="E3619" s="533"/>
      <c r="F3619" s="533"/>
      <c r="G3619" s="533"/>
      <c r="H3619" s="533"/>
      <c r="I3619" s="533"/>
      <c r="J3619" s="533"/>
      <c r="K3619" s="533"/>
      <c r="L3619" s="533"/>
      <c r="M3619" s="533"/>
      <c r="N3619" s="532"/>
      <c r="O3619" s="350"/>
      <c r="P3619" s="464"/>
      <c r="Q3619" s="464"/>
      <c r="R3619" s="464"/>
      <c r="S3619" s="464"/>
      <c r="T3619" s="464"/>
      <c r="U3619" s="464"/>
      <c r="V3619" s="464"/>
    </row>
    <row r="3620" spans="1:22">
      <c r="A3620" s="531"/>
      <c r="B3620" s="532"/>
      <c r="C3620" s="350"/>
      <c r="D3620" s="350"/>
      <c r="E3620" s="533"/>
      <c r="F3620" s="533"/>
      <c r="G3620" s="533"/>
      <c r="H3620" s="533"/>
      <c r="I3620" s="533"/>
      <c r="J3620" s="533"/>
      <c r="K3620" s="533"/>
      <c r="L3620" s="533"/>
      <c r="M3620" s="533"/>
      <c r="N3620" s="532"/>
      <c r="O3620" s="350"/>
      <c r="P3620" s="464"/>
      <c r="Q3620" s="464"/>
      <c r="R3620" s="464"/>
      <c r="S3620" s="464"/>
      <c r="T3620" s="464"/>
      <c r="U3620" s="464"/>
      <c r="V3620" s="464"/>
    </row>
    <row r="3621" spans="1:22">
      <c r="A3621" s="531"/>
      <c r="B3621" s="532"/>
      <c r="C3621" s="350"/>
      <c r="D3621" s="350"/>
      <c r="E3621" s="533"/>
      <c r="F3621" s="533"/>
      <c r="G3621" s="533"/>
      <c r="H3621" s="533"/>
      <c r="I3621" s="533"/>
      <c r="J3621" s="533"/>
      <c r="K3621" s="533"/>
      <c r="L3621" s="533"/>
      <c r="M3621" s="533"/>
      <c r="N3621" s="532"/>
      <c r="O3621" s="350"/>
      <c r="P3621" s="464"/>
      <c r="Q3621" s="464"/>
      <c r="R3621" s="464"/>
      <c r="S3621" s="464"/>
      <c r="T3621" s="464"/>
      <c r="U3621" s="464"/>
      <c r="V3621" s="464"/>
    </row>
    <row r="3622" spans="1:22">
      <c r="A3622" s="531"/>
      <c r="B3622" s="532"/>
      <c r="C3622" s="350"/>
      <c r="D3622" s="350"/>
      <c r="E3622" s="533"/>
      <c r="F3622" s="533"/>
      <c r="G3622" s="533"/>
      <c r="H3622" s="533"/>
      <c r="I3622" s="533"/>
      <c r="J3622" s="533"/>
      <c r="K3622" s="533"/>
      <c r="L3622" s="533"/>
      <c r="M3622" s="533"/>
      <c r="N3622" s="532"/>
      <c r="O3622" s="350"/>
      <c r="P3622" s="464"/>
      <c r="Q3622" s="464"/>
      <c r="R3622" s="464"/>
      <c r="S3622" s="464"/>
      <c r="T3622" s="464"/>
      <c r="U3622" s="464"/>
      <c r="V3622" s="464"/>
    </row>
    <row r="3623" spans="1:22">
      <c r="A3623" s="531"/>
      <c r="B3623" s="532"/>
      <c r="C3623" s="350"/>
      <c r="D3623" s="350"/>
      <c r="E3623" s="533"/>
      <c r="F3623" s="533"/>
      <c r="G3623" s="533"/>
      <c r="H3623" s="533"/>
      <c r="I3623" s="533"/>
      <c r="J3623" s="533"/>
      <c r="K3623" s="533"/>
      <c r="L3623" s="533"/>
      <c r="M3623" s="533"/>
      <c r="N3623" s="532"/>
      <c r="O3623" s="350"/>
      <c r="P3623" s="464"/>
      <c r="Q3623" s="464"/>
      <c r="R3623" s="464"/>
      <c r="S3623" s="464"/>
      <c r="T3623" s="464"/>
      <c r="U3623" s="464"/>
      <c r="V3623" s="464"/>
    </row>
    <row r="3624" spans="1:22">
      <c r="A3624" s="531"/>
      <c r="B3624" s="532"/>
      <c r="C3624" s="350"/>
      <c r="D3624" s="350"/>
      <c r="E3624" s="533"/>
      <c r="F3624" s="533"/>
      <c r="G3624" s="533"/>
      <c r="H3624" s="533"/>
      <c r="I3624" s="533"/>
      <c r="J3624" s="533"/>
      <c r="K3624" s="533"/>
      <c r="L3624" s="533"/>
      <c r="M3624" s="533"/>
      <c r="N3624" s="532"/>
      <c r="O3624" s="350"/>
      <c r="P3624" s="464"/>
      <c r="Q3624" s="464"/>
      <c r="R3624" s="464"/>
      <c r="S3624" s="464"/>
      <c r="T3624" s="464"/>
      <c r="U3624" s="464"/>
      <c r="V3624" s="464"/>
    </row>
    <row r="3625" spans="1:22">
      <c r="A3625" s="531"/>
      <c r="B3625" s="532"/>
      <c r="C3625" s="350"/>
      <c r="D3625" s="350"/>
      <c r="E3625" s="533"/>
      <c r="F3625" s="533"/>
      <c r="G3625" s="533"/>
      <c r="H3625" s="533"/>
      <c r="I3625" s="533"/>
      <c r="J3625" s="533"/>
      <c r="K3625" s="533"/>
      <c r="L3625" s="533"/>
      <c r="M3625" s="533"/>
      <c r="N3625" s="532"/>
      <c r="O3625" s="350"/>
      <c r="P3625" s="464"/>
      <c r="Q3625" s="464"/>
      <c r="R3625" s="464"/>
      <c r="S3625" s="464"/>
      <c r="T3625" s="464"/>
      <c r="U3625" s="464"/>
      <c r="V3625" s="464"/>
    </row>
    <row r="3626" spans="1:22">
      <c r="A3626" s="531"/>
      <c r="B3626" s="532"/>
      <c r="C3626" s="350"/>
      <c r="D3626" s="350"/>
      <c r="E3626" s="533"/>
      <c r="F3626" s="533"/>
      <c r="G3626" s="533"/>
      <c r="H3626" s="533"/>
      <c r="I3626" s="533"/>
      <c r="J3626" s="533"/>
      <c r="K3626" s="533"/>
      <c r="L3626" s="533"/>
      <c r="M3626" s="533"/>
      <c r="N3626" s="532"/>
      <c r="O3626" s="350"/>
      <c r="P3626" s="464"/>
      <c r="Q3626" s="464"/>
      <c r="R3626" s="464"/>
      <c r="S3626" s="464"/>
      <c r="T3626" s="464"/>
      <c r="U3626" s="464"/>
      <c r="V3626" s="464"/>
    </row>
    <row r="3627" spans="1:22">
      <c r="A3627" s="531"/>
      <c r="B3627" s="532"/>
      <c r="C3627" s="350"/>
      <c r="D3627" s="350"/>
      <c r="E3627" s="533"/>
      <c r="F3627" s="533"/>
      <c r="G3627" s="533"/>
      <c r="H3627" s="533"/>
      <c r="I3627" s="533"/>
      <c r="J3627" s="533"/>
      <c r="K3627" s="533"/>
      <c r="L3627" s="533"/>
      <c r="M3627" s="533"/>
      <c r="N3627" s="532"/>
      <c r="O3627" s="350"/>
      <c r="P3627" s="464"/>
      <c r="Q3627" s="464"/>
      <c r="R3627" s="464"/>
      <c r="S3627" s="464"/>
      <c r="T3627" s="464"/>
      <c r="U3627" s="464"/>
      <c r="V3627" s="464"/>
    </row>
    <row r="3628" spans="1:22">
      <c r="A3628" s="531"/>
      <c r="B3628" s="532"/>
      <c r="C3628" s="350"/>
      <c r="D3628" s="350"/>
      <c r="E3628" s="533"/>
      <c r="F3628" s="533"/>
      <c r="G3628" s="533"/>
      <c r="H3628" s="533"/>
      <c r="I3628" s="533"/>
      <c r="J3628" s="533"/>
      <c r="K3628" s="533"/>
      <c r="L3628" s="533"/>
      <c r="M3628" s="533"/>
      <c r="N3628" s="532"/>
      <c r="O3628" s="350"/>
      <c r="P3628" s="464"/>
      <c r="Q3628" s="464"/>
      <c r="R3628" s="464"/>
      <c r="S3628" s="464"/>
      <c r="T3628" s="464"/>
      <c r="U3628" s="464"/>
      <c r="V3628" s="464"/>
    </row>
    <row r="3629" spans="1:22">
      <c r="A3629" s="531"/>
      <c r="B3629" s="532"/>
      <c r="C3629" s="350"/>
      <c r="D3629" s="350"/>
      <c r="E3629" s="533"/>
      <c r="F3629" s="533"/>
      <c r="G3629" s="533"/>
      <c r="H3629" s="533"/>
      <c r="I3629" s="533"/>
      <c r="J3629" s="533"/>
      <c r="K3629" s="533"/>
      <c r="L3629" s="533"/>
      <c r="M3629" s="533"/>
      <c r="N3629" s="532"/>
      <c r="O3629" s="350"/>
      <c r="P3629" s="464"/>
      <c r="Q3629" s="464"/>
      <c r="R3629" s="464"/>
      <c r="S3629" s="464"/>
      <c r="T3629" s="464"/>
      <c r="U3629" s="464"/>
      <c r="V3629" s="464"/>
    </row>
    <row r="3630" spans="1:22">
      <c r="A3630" s="531"/>
      <c r="B3630" s="532"/>
      <c r="C3630" s="350"/>
      <c r="D3630" s="350"/>
      <c r="E3630" s="533"/>
      <c r="F3630" s="533"/>
      <c r="G3630" s="533"/>
      <c r="H3630" s="533"/>
      <c r="I3630" s="533"/>
      <c r="J3630" s="533"/>
      <c r="K3630" s="533"/>
      <c r="L3630" s="533"/>
      <c r="M3630" s="533"/>
      <c r="N3630" s="532"/>
      <c r="O3630" s="350"/>
      <c r="P3630" s="464"/>
      <c r="Q3630" s="464"/>
      <c r="R3630" s="464"/>
      <c r="S3630" s="464"/>
      <c r="T3630" s="464"/>
      <c r="U3630" s="464"/>
      <c r="V3630" s="464"/>
    </row>
    <row r="3631" spans="1:22">
      <c r="A3631" s="531"/>
      <c r="B3631" s="532"/>
      <c r="C3631" s="350"/>
      <c r="D3631" s="350"/>
      <c r="E3631" s="533"/>
      <c r="F3631" s="533"/>
      <c r="G3631" s="533"/>
      <c r="H3631" s="533"/>
      <c r="I3631" s="533"/>
      <c r="J3631" s="533"/>
      <c r="K3631" s="533"/>
      <c r="L3631" s="533"/>
      <c r="M3631" s="533"/>
      <c r="N3631" s="532"/>
      <c r="O3631" s="350"/>
      <c r="P3631" s="464"/>
      <c r="Q3631" s="464"/>
      <c r="R3631" s="464"/>
      <c r="S3631" s="464"/>
      <c r="T3631" s="464"/>
      <c r="U3631" s="464"/>
      <c r="V3631" s="464"/>
    </row>
    <row r="3632" spans="1:22">
      <c r="A3632" s="531"/>
      <c r="B3632" s="532"/>
      <c r="C3632" s="350"/>
      <c r="D3632" s="350"/>
      <c r="E3632" s="533"/>
      <c r="F3632" s="533"/>
      <c r="G3632" s="533"/>
      <c r="H3632" s="533"/>
      <c r="I3632" s="533"/>
      <c r="J3632" s="533"/>
      <c r="K3632" s="533"/>
      <c r="L3632" s="533"/>
      <c r="M3632" s="533"/>
      <c r="N3632" s="532"/>
      <c r="O3632" s="350"/>
      <c r="P3632" s="464"/>
      <c r="Q3632" s="464"/>
      <c r="R3632" s="464"/>
      <c r="S3632" s="464"/>
      <c r="T3632" s="464"/>
      <c r="U3632" s="464"/>
      <c r="V3632" s="464"/>
    </row>
    <row r="3633" spans="1:22">
      <c r="A3633" s="531"/>
      <c r="B3633" s="532"/>
      <c r="C3633" s="350"/>
      <c r="D3633" s="350"/>
      <c r="E3633" s="533"/>
      <c r="F3633" s="533"/>
      <c r="G3633" s="533"/>
      <c r="H3633" s="533"/>
      <c r="I3633" s="533"/>
      <c r="J3633" s="533"/>
      <c r="K3633" s="533"/>
      <c r="L3633" s="533"/>
      <c r="M3633" s="533"/>
      <c r="N3633" s="532"/>
      <c r="O3633" s="350"/>
      <c r="P3633" s="464"/>
      <c r="Q3633" s="464"/>
      <c r="R3633" s="464"/>
      <c r="S3633" s="464"/>
      <c r="T3633" s="464"/>
      <c r="U3633" s="464"/>
      <c r="V3633" s="464"/>
    </row>
    <row r="3634" spans="1:22">
      <c r="A3634" s="531"/>
      <c r="B3634" s="532"/>
      <c r="C3634" s="350"/>
      <c r="D3634" s="350"/>
      <c r="E3634" s="533"/>
      <c r="F3634" s="533"/>
      <c r="G3634" s="533"/>
      <c r="H3634" s="533"/>
      <c r="I3634" s="533"/>
      <c r="J3634" s="533"/>
      <c r="K3634" s="533"/>
      <c r="L3634" s="533"/>
      <c r="M3634" s="533"/>
      <c r="N3634" s="532"/>
      <c r="O3634" s="350"/>
      <c r="P3634" s="464"/>
      <c r="Q3634" s="464"/>
      <c r="R3634" s="464"/>
      <c r="S3634" s="464"/>
      <c r="T3634" s="464"/>
      <c r="U3634" s="464"/>
      <c r="V3634" s="464"/>
    </row>
    <row r="3635" spans="1:22">
      <c r="A3635" s="531"/>
      <c r="B3635" s="532"/>
      <c r="C3635" s="350"/>
      <c r="D3635" s="350"/>
      <c r="E3635" s="533"/>
      <c r="F3635" s="533"/>
      <c r="G3635" s="533"/>
      <c r="H3635" s="533"/>
      <c r="I3635" s="533"/>
      <c r="J3635" s="533"/>
      <c r="K3635" s="533"/>
      <c r="L3635" s="533"/>
      <c r="M3635" s="533"/>
      <c r="N3635" s="532"/>
      <c r="O3635" s="350"/>
      <c r="P3635" s="464"/>
      <c r="Q3635" s="464"/>
      <c r="R3635" s="464"/>
      <c r="S3635" s="464"/>
      <c r="T3635" s="464"/>
      <c r="U3635" s="464"/>
      <c r="V3635" s="464"/>
    </row>
    <row r="3636" spans="1:22">
      <c r="A3636" s="531"/>
      <c r="B3636" s="532"/>
      <c r="C3636" s="350"/>
      <c r="D3636" s="350"/>
      <c r="E3636" s="533"/>
      <c r="F3636" s="533"/>
      <c r="G3636" s="533"/>
      <c r="H3636" s="533"/>
      <c r="I3636" s="533"/>
      <c r="J3636" s="533"/>
      <c r="K3636" s="533"/>
      <c r="L3636" s="533"/>
      <c r="M3636" s="533"/>
      <c r="N3636" s="532"/>
      <c r="O3636" s="350"/>
      <c r="P3636" s="464"/>
      <c r="Q3636" s="464"/>
      <c r="R3636" s="464"/>
      <c r="S3636" s="464"/>
      <c r="T3636" s="464"/>
      <c r="U3636" s="464"/>
      <c r="V3636" s="464"/>
    </row>
    <row r="3637" spans="1:22">
      <c r="A3637" s="531"/>
      <c r="B3637" s="532"/>
      <c r="C3637" s="350"/>
      <c r="D3637" s="350"/>
      <c r="E3637" s="533"/>
      <c r="F3637" s="533"/>
      <c r="G3637" s="533"/>
      <c r="H3637" s="533"/>
      <c r="I3637" s="533"/>
      <c r="J3637" s="533"/>
      <c r="K3637" s="533"/>
      <c r="L3637" s="533"/>
      <c r="M3637" s="533"/>
      <c r="N3637" s="532"/>
      <c r="O3637" s="350"/>
      <c r="P3637" s="464"/>
      <c r="Q3637" s="464"/>
      <c r="R3637" s="464"/>
      <c r="S3637" s="464"/>
      <c r="T3637" s="464"/>
      <c r="U3637" s="464"/>
      <c r="V3637" s="464"/>
    </row>
    <row r="3638" spans="1:22">
      <c r="A3638" s="531"/>
      <c r="B3638" s="532"/>
      <c r="C3638" s="350"/>
      <c r="D3638" s="350"/>
      <c r="E3638" s="533"/>
      <c r="F3638" s="533"/>
      <c r="G3638" s="533"/>
      <c r="H3638" s="533"/>
      <c r="I3638" s="533"/>
      <c r="J3638" s="533"/>
      <c r="K3638" s="533"/>
      <c r="L3638" s="533"/>
      <c r="M3638" s="533"/>
      <c r="N3638" s="532"/>
      <c r="O3638" s="350"/>
      <c r="P3638" s="464"/>
      <c r="Q3638" s="464"/>
      <c r="R3638" s="464"/>
      <c r="S3638" s="464"/>
      <c r="T3638" s="464"/>
      <c r="U3638" s="464"/>
      <c r="V3638" s="464"/>
    </row>
    <row r="3639" spans="1:22">
      <c r="A3639" s="531"/>
      <c r="B3639" s="532"/>
      <c r="C3639" s="350"/>
      <c r="D3639" s="350"/>
      <c r="E3639" s="533"/>
      <c r="F3639" s="533"/>
      <c r="G3639" s="533"/>
      <c r="H3639" s="533"/>
      <c r="I3639" s="533"/>
      <c r="J3639" s="533"/>
      <c r="K3639" s="533"/>
      <c r="L3639" s="533"/>
      <c r="M3639" s="533"/>
      <c r="N3639" s="532"/>
      <c r="O3639" s="350"/>
      <c r="P3639" s="464"/>
      <c r="Q3639" s="464"/>
      <c r="R3639" s="464"/>
      <c r="S3639" s="464"/>
      <c r="T3639" s="464"/>
      <c r="U3639" s="464"/>
      <c r="V3639" s="464"/>
    </row>
    <row r="3640" spans="1:22">
      <c r="A3640" s="531"/>
      <c r="B3640" s="532"/>
      <c r="C3640" s="350"/>
      <c r="D3640" s="350"/>
      <c r="E3640" s="533"/>
      <c r="F3640" s="533"/>
      <c r="G3640" s="533"/>
      <c r="H3640" s="533"/>
      <c r="I3640" s="533"/>
      <c r="J3640" s="533"/>
      <c r="K3640" s="533"/>
      <c r="L3640" s="533"/>
      <c r="M3640" s="533"/>
      <c r="N3640" s="532"/>
      <c r="O3640" s="350"/>
      <c r="P3640" s="464"/>
      <c r="Q3640" s="464"/>
      <c r="R3640" s="464"/>
      <c r="S3640" s="464"/>
      <c r="T3640" s="464"/>
      <c r="U3640" s="464"/>
      <c r="V3640" s="464"/>
    </row>
    <row r="3641" spans="1:22">
      <c r="A3641" s="531"/>
      <c r="B3641" s="532"/>
      <c r="C3641" s="350"/>
      <c r="D3641" s="350"/>
      <c r="E3641" s="533"/>
      <c r="F3641" s="533"/>
      <c r="G3641" s="533"/>
      <c r="H3641" s="533"/>
      <c r="I3641" s="533"/>
      <c r="J3641" s="533"/>
      <c r="K3641" s="533"/>
      <c r="L3641" s="533"/>
      <c r="M3641" s="533"/>
      <c r="N3641" s="532"/>
      <c r="O3641" s="350"/>
      <c r="P3641" s="464"/>
      <c r="Q3641" s="464"/>
      <c r="R3641" s="464"/>
      <c r="S3641" s="464"/>
      <c r="T3641" s="464"/>
      <c r="U3641" s="464"/>
      <c r="V3641" s="464"/>
    </row>
    <row r="3642" spans="1:22">
      <c r="A3642" s="531"/>
      <c r="B3642" s="532"/>
      <c r="C3642" s="350"/>
      <c r="D3642" s="350"/>
      <c r="E3642" s="533"/>
      <c r="F3642" s="533"/>
      <c r="G3642" s="533"/>
      <c r="H3642" s="533"/>
      <c r="I3642" s="533"/>
      <c r="J3642" s="533"/>
      <c r="K3642" s="533"/>
      <c r="L3642" s="533"/>
      <c r="M3642" s="533"/>
      <c r="N3642" s="532"/>
      <c r="O3642" s="350"/>
      <c r="P3642" s="464"/>
      <c r="Q3642" s="464"/>
      <c r="R3642" s="464"/>
      <c r="S3642" s="464"/>
      <c r="T3642" s="464"/>
      <c r="U3642" s="464"/>
      <c r="V3642" s="464"/>
    </row>
    <row r="3643" spans="1:22">
      <c r="A3643" s="531"/>
      <c r="B3643" s="532"/>
      <c r="C3643" s="350"/>
      <c r="D3643" s="350"/>
      <c r="E3643" s="533"/>
      <c r="F3643" s="533"/>
      <c r="G3643" s="533"/>
      <c r="H3643" s="533"/>
      <c r="I3643" s="533"/>
      <c r="J3643" s="533"/>
      <c r="K3643" s="533"/>
      <c r="L3643" s="533"/>
      <c r="M3643" s="533"/>
      <c r="N3643" s="532"/>
      <c r="O3643" s="350"/>
      <c r="P3643" s="464"/>
      <c r="Q3643" s="464"/>
      <c r="R3643" s="464"/>
      <c r="S3643" s="464"/>
      <c r="T3643" s="464"/>
      <c r="U3643" s="464"/>
      <c r="V3643" s="464"/>
    </row>
    <row r="3644" spans="1:22">
      <c r="A3644" s="531"/>
      <c r="B3644" s="532"/>
      <c r="C3644" s="350"/>
      <c r="D3644" s="350"/>
      <c r="E3644" s="533"/>
      <c r="F3644" s="533"/>
      <c r="G3644" s="533"/>
      <c r="H3644" s="533"/>
      <c r="I3644" s="533"/>
      <c r="J3644" s="533"/>
      <c r="K3644" s="533"/>
      <c r="L3644" s="533"/>
      <c r="M3644" s="533"/>
      <c r="N3644" s="532"/>
      <c r="O3644" s="350"/>
      <c r="P3644" s="464"/>
      <c r="Q3644" s="464"/>
      <c r="R3644" s="464"/>
      <c r="S3644" s="464"/>
      <c r="T3644" s="464"/>
      <c r="U3644" s="464"/>
      <c r="V3644" s="464"/>
    </row>
    <row r="3645" spans="1:22">
      <c r="A3645" s="531"/>
      <c r="B3645" s="532"/>
      <c r="C3645" s="350"/>
      <c r="D3645" s="350"/>
      <c r="E3645" s="533"/>
      <c r="F3645" s="533"/>
      <c r="G3645" s="533"/>
      <c r="H3645" s="533"/>
      <c r="I3645" s="533"/>
      <c r="J3645" s="533"/>
      <c r="K3645" s="533"/>
      <c r="L3645" s="533"/>
      <c r="M3645" s="533"/>
      <c r="N3645" s="532"/>
      <c r="O3645" s="350"/>
      <c r="P3645" s="464"/>
      <c r="Q3645" s="464"/>
      <c r="R3645" s="464"/>
      <c r="S3645" s="464"/>
      <c r="T3645" s="464"/>
      <c r="U3645" s="464"/>
      <c r="V3645" s="464"/>
    </row>
    <row r="3646" spans="1:22">
      <c r="A3646" s="531"/>
      <c r="B3646" s="532"/>
      <c r="C3646" s="350"/>
      <c r="D3646" s="350"/>
      <c r="E3646" s="533"/>
      <c r="F3646" s="533"/>
      <c r="G3646" s="533"/>
      <c r="H3646" s="533"/>
      <c r="I3646" s="533"/>
      <c r="J3646" s="533"/>
      <c r="K3646" s="533"/>
      <c r="L3646" s="533"/>
      <c r="M3646" s="533"/>
      <c r="N3646" s="532"/>
      <c r="O3646" s="350"/>
      <c r="P3646" s="464"/>
      <c r="Q3646" s="464"/>
      <c r="R3646" s="464"/>
      <c r="S3646" s="464"/>
      <c r="T3646" s="464"/>
      <c r="U3646" s="464"/>
      <c r="V3646" s="464"/>
    </row>
    <row r="3647" spans="1:22">
      <c r="A3647" s="531"/>
      <c r="B3647" s="532"/>
      <c r="C3647" s="350"/>
      <c r="D3647" s="350"/>
      <c r="E3647" s="533"/>
      <c r="F3647" s="533"/>
      <c r="G3647" s="533"/>
      <c r="H3647" s="533"/>
      <c r="I3647" s="533"/>
      <c r="J3647" s="533"/>
      <c r="K3647" s="533"/>
      <c r="L3647" s="533"/>
      <c r="M3647" s="533"/>
      <c r="N3647" s="532"/>
      <c r="O3647" s="350"/>
      <c r="P3647" s="464"/>
      <c r="Q3647" s="464"/>
      <c r="R3647" s="464"/>
      <c r="S3647" s="464"/>
      <c r="T3647" s="464"/>
      <c r="U3647" s="464"/>
      <c r="V3647" s="464"/>
    </row>
    <row r="3648" spans="1:22">
      <c r="A3648" s="531"/>
      <c r="B3648" s="532"/>
      <c r="C3648" s="350"/>
      <c r="D3648" s="350"/>
      <c r="E3648" s="533"/>
      <c r="F3648" s="533"/>
      <c r="G3648" s="533"/>
      <c r="H3648" s="533"/>
      <c r="I3648" s="533"/>
      <c r="J3648" s="533"/>
      <c r="K3648" s="533"/>
      <c r="L3648" s="533"/>
      <c r="M3648" s="533"/>
      <c r="N3648" s="532"/>
      <c r="O3648" s="350"/>
      <c r="P3648" s="464"/>
      <c r="Q3648" s="464"/>
      <c r="R3648" s="464"/>
      <c r="S3648" s="464"/>
      <c r="T3648" s="464"/>
      <c r="U3648" s="464"/>
      <c r="V3648" s="464"/>
    </row>
    <row r="3649" spans="1:22">
      <c r="A3649" s="531"/>
      <c r="B3649" s="532"/>
      <c r="C3649" s="350"/>
      <c r="D3649" s="350"/>
      <c r="E3649" s="533"/>
      <c r="F3649" s="533"/>
      <c r="G3649" s="533"/>
      <c r="H3649" s="533"/>
      <c r="I3649" s="533"/>
      <c r="J3649" s="533"/>
      <c r="K3649" s="533"/>
      <c r="L3649" s="533"/>
      <c r="M3649" s="533"/>
      <c r="N3649" s="532"/>
      <c r="O3649" s="350"/>
      <c r="P3649" s="464"/>
      <c r="Q3649" s="464"/>
      <c r="R3649" s="464"/>
      <c r="S3649" s="464"/>
      <c r="T3649" s="464"/>
      <c r="U3649" s="464"/>
      <c r="V3649" s="464"/>
    </row>
    <row r="3650" spans="1:22">
      <c r="A3650" s="531"/>
      <c r="B3650" s="532"/>
      <c r="C3650" s="350"/>
      <c r="D3650" s="350"/>
      <c r="E3650" s="533"/>
      <c r="F3650" s="533"/>
      <c r="G3650" s="533"/>
      <c r="H3650" s="533"/>
      <c r="I3650" s="533"/>
      <c r="J3650" s="533"/>
      <c r="K3650" s="533"/>
      <c r="L3650" s="533"/>
      <c r="M3650" s="533"/>
      <c r="N3650" s="532"/>
      <c r="O3650" s="350"/>
      <c r="P3650" s="464"/>
      <c r="Q3650" s="464"/>
      <c r="R3650" s="464"/>
      <c r="S3650" s="464"/>
      <c r="T3650" s="464"/>
      <c r="U3650" s="464"/>
      <c r="V3650" s="464"/>
    </row>
    <row r="3651" spans="1:22">
      <c r="A3651" s="531"/>
      <c r="B3651" s="532"/>
      <c r="C3651" s="350"/>
      <c r="D3651" s="350"/>
      <c r="E3651" s="533"/>
      <c r="F3651" s="533"/>
      <c r="G3651" s="533"/>
      <c r="H3651" s="533"/>
      <c r="I3651" s="533"/>
      <c r="J3651" s="533"/>
      <c r="K3651" s="533"/>
      <c r="L3651" s="533"/>
      <c r="M3651" s="533"/>
      <c r="N3651" s="532"/>
      <c r="O3651" s="350"/>
      <c r="P3651" s="464"/>
      <c r="Q3651" s="464"/>
      <c r="R3651" s="464"/>
      <c r="S3651" s="464"/>
      <c r="T3651" s="464"/>
      <c r="U3651" s="464"/>
      <c r="V3651" s="464"/>
    </row>
    <row r="3652" spans="1:22">
      <c r="A3652" s="531"/>
      <c r="B3652" s="532"/>
      <c r="C3652" s="350"/>
      <c r="D3652" s="350"/>
      <c r="E3652" s="533"/>
      <c r="F3652" s="533"/>
      <c r="G3652" s="533"/>
      <c r="H3652" s="533"/>
      <c r="I3652" s="533"/>
      <c r="J3652" s="533"/>
      <c r="K3652" s="533"/>
      <c r="L3652" s="533"/>
      <c r="M3652" s="533"/>
      <c r="N3652" s="532"/>
      <c r="O3652" s="350"/>
      <c r="P3652" s="464"/>
      <c r="Q3652" s="464"/>
      <c r="R3652" s="464"/>
      <c r="S3652" s="464"/>
      <c r="T3652" s="464"/>
      <c r="U3652" s="464"/>
      <c r="V3652" s="464"/>
    </row>
    <row r="3653" spans="1:22">
      <c r="A3653" s="531"/>
      <c r="B3653" s="532"/>
      <c r="C3653" s="350"/>
      <c r="D3653" s="350"/>
      <c r="E3653" s="533"/>
      <c r="F3653" s="533"/>
      <c r="G3653" s="533"/>
      <c r="H3653" s="533"/>
      <c r="I3653" s="533"/>
      <c r="J3653" s="533"/>
      <c r="K3653" s="533"/>
      <c r="L3653" s="533"/>
      <c r="M3653" s="533"/>
      <c r="N3653" s="532"/>
      <c r="O3653" s="350"/>
      <c r="P3653" s="464"/>
      <c r="Q3653" s="464"/>
      <c r="R3653" s="464"/>
      <c r="S3653" s="464"/>
      <c r="T3653" s="464"/>
      <c r="U3653" s="464"/>
      <c r="V3653" s="464"/>
    </row>
    <row r="3654" spans="1:22">
      <c r="A3654" s="531"/>
      <c r="B3654" s="532"/>
      <c r="C3654" s="350"/>
      <c r="D3654" s="350"/>
      <c r="E3654" s="533"/>
      <c r="F3654" s="533"/>
      <c r="G3654" s="533"/>
      <c r="H3654" s="533"/>
      <c r="I3654" s="533"/>
      <c r="J3654" s="533"/>
      <c r="K3654" s="533"/>
      <c r="L3654" s="533"/>
      <c r="M3654" s="533"/>
      <c r="N3654" s="532"/>
      <c r="O3654" s="350"/>
      <c r="P3654" s="464"/>
      <c r="Q3654" s="464"/>
      <c r="R3654" s="464"/>
      <c r="S3654" s="464"/>
      <c r="T3654" s="464"/>
      <c r="U3654" s="464"/>
      <c r="V3654" s="464"/>
    </row>
    <row r="3655" spans="1:22">
      <c r="A3655" s="531"/>
      <c r="B3655" s="532"/>
      <c r="C3655" s="350"/>
      <c r="D3655" s="350"/>
      <c r="E3655" s="533"/>
      <c r="F3655" s="533"/>
      <c r="G3655" s="533"/>
      <c r="H3655" s="533"/>
      <c r="I3655" s="533"/>
      <c r="J3655" s="533"/>
      <c r="K3655" s="533"/>
      <c r="L3655" s="533"/>
      <c r="M3655" s="533"/>
      <c r="N3655" s="532"/>
      <c r="O3655" s="350"/>
      <c r="P3655" s="464"/>
      <c r="Q3655" s="464"/>
      <c r="R3655" s="464"/>
      <c r="S3655" s="464"/>
      <c r="T3655" s="464"/>
      <c r="U3655" s="464"/>
      <c r="V3655" s="464"/>
    </row>
    <row r="3656" spans="1:22">
      <c r="A3656" s="531"/>
      <c r="B3656" s="532"/>
      <c r="C3656" s="350"/>
      <c r="D3656" s="350"/>
      <c r="E3656" s="533"/>
      <c r="F3656" s="533"/>
      <c r="G3656" s="533"/>
      <c r="H3656" s="533"/>
      <c r="I3656" s="533"/>
      <c r="J3656" s="533"/>
      <c r="K3656" s="533"/>
      <c r="L3656" s="533"/>
      <c r="M3656" s="533"/>
      <c r="N3656" s="532"/>
      <c r="O3656" s="350"/>
      <c r="P3656" s="464"/>
      <c r="Q3656" s="464"/>
      <c r="R3656" s="464"/>
      <c r="S3656" s="464"/>
      <c r="T3656" s="464"/>
      <c r="U3656" s="464"/>
      <c r="V3656" s="464"/>
    </row>
    <row r="3657" spans="1:22">
      <c r="A3657" s="531"/>
      <c r="B3657" s="532"/>
      <c r="C3657" s="350"/>
      <c r="D3657" s="350"/>
      <c r="E3657" s="533"/>
      <c r="F3657" s="533"/>
      <c r="G3657" s="533"/>
      <c r="H3657" s="533"/>
      <c r="I3657" s="533"/>
      <c r="J3657" s="533"/>
      <c r="K3657" s="533"/>
      <c r="L3657" s="533"/>
      <c r="M3657" s="533"/>
      <c r="N3657" s="532"/>
      <c r="O3657" s="350"/>
      <c r="P3657" s="464"/>
      <c r="Q3657" s="464"/>
      <c r="R3657" s="464"/>
      <c r="S3657" s="464"/>
      <c r="T3657" s="464"/>
      <c r="U3657" s="464"/>
      <c r="V3657" s="464"/>
    </row>
    <row r="3658" spans="1:22">
      <c r="A3658" s="531"/>
      <c r="B3658" s="532"/>
      <c r="C3658" s="350"/>
      <c r="D3658" s="350"/>
      <c r="E3658" s="533"/>
      <c r="F3658" s="533"/>
      <c r="G3658" s="533"/>
      <c r="H3658" s="533"/>
      <c r="I3658" s="533"/>
      <c r="J3658" s="533"/>
      <c r="K3658" s="533"/>
      <c r="L3658" s="533"/>
      <c r="M3658" s="533"/>
      <c r="N3658" s="532"/>
      <c r="O3658" s="350"/>
      <c r="P3658" s="464"/>
      <c r="Q3658" s="464"/>
      <c r="R3658" s="464"/>
      <c r="S3658" s="464"/>
      <c r="T3658" s="464"/>
      <c r="U3658" s="464"/>
      <c r="V3658" s="464"/>
    </row>
    <row r="3659" spans="1:22">
      <c r="A3659" s="531"/>
      <c r="B3659" s="532"/>
      <c r="C3659" s="350"/>
      <c r="D3659" s="350"/>
      <c r="E3659" s="533"/>
      <c r="F3659" s="533"/>
      <c r="G3659" s="533"/>
      <c r="H3659" s="533"/>
      <c r="I3659" s="533"/>
      <c r="J3659" s="533"/>
      <c r="K3659" s="533"/>
      <c r="L3659" s="533"/>
      <c r="M3659" s="533"/>
      <c r="N3659" s="532"/>
      <c r="O3659" s="350"/>
      <c r="P3659" s="464"/>
      <c r="Q3659" s="464"/>
      <c r="R3659" s="464"/>
      <c r="S3659" s="464"/>
      <c r="T3659" s="464"/>
      <c r="U3659" s="464"/>
      <c r="V3659" s="464"/>
    </row>
    <row r="3660" spans="1:22">
      <c r="A3660" s="531"/>
      <c r="B3660" s="532"/>
      <c r="C3660" s="350"/>
      <c r="D3660" s="350"/>
      <c r="E3660" s="533"/>
      <c r="F3660" s="533"/>
      <c r="G3660" s="533"/>
      <c r="H3660" s="533"/>
      <c r="I3660" s="533"/>
      <c r="J3660" s="533"/>
      <c r="K3660" s="533"/>
      <c r="L3660" s="533"/>
      <c r="M3660" s="533"/>
      <c r="N3660" s="532"/>
      <c r="O3660" s="350"/>
      <c r="P3660" s="464"/>
      <c r="Q3660" s="464"/>
      <c r="R3660" s="464"/>
      <c r="S3660" s="464"/>
      <c r="T3660" s="464"/>
      <c r="U3660" s="464"/>
      <c r="V3660" s="464"/>
    </row>
    <row r="3661" spans="1:22">
      <c r="A3661" s="531"/>
      <c r="B3661" s="532"/>
      <c r="C3661" s="350"/>
      <c r="D3661" s="350"/>
      <c r="E3661" s="533"/>
      <c r="F3661" s="533"/>
      <c r="G3661" s="533"/>
      <c r="H3661" s="533"/>
      <c r="I3661" s="533"/>
      <c r="J3661" s="533"/>
      <c r="K3661" s="533"/>
      <c r="L3661" s="533"/>
      <c r="M3661" s="533"/>
      <c r="N3661" s="532"/>
      <c r="O3661" s="350"/>
      <c r="P3661" s="464"/>
      <c r="Q3661" s="464"/>
      <c r="R3661" s="464"/>
      <c r="S3661" s="464"/>
      <c r="T3661" s="464"/>
      <c r="U3661" s="464"/>
      <c r="V3661" s="464"/>
    </row>
    <row r="3662" spans="1:22">
      <c r="A3662" s="531"/>
      <c r="B3662" s="532"/>
      <c r="C3662" s="350"/>
      <c r="D3662" s="350"/>
      <c r="E3662" s="533"/>
      <c r="F3662" s="533"/>
      <c r="G3662" s="533"/>
      <c r="H3662" s="533"/>
      <c r="I3662" s="533"/>
      <c r="J3662" s="533"/>
      <c r="K3662" s="533"/>
      <c r="L3662" s="533"/>
      <c r="M3662" s="533"/>
      <c r="N3662" s="532"/>
      <c r="O3662" s="350"/>
      <c r="P3662" s="464"/>
      <c r="Q3662" s="464"/>
      <c r="R3662" s="464"/>
      <c r="S3662" s="464"/>
      <c r="T3662" s="464"/>
      <c r="U3662" s="464"/>
      <c r="V3662" s="464"/>
    </row>
    <row r="3663" spans="1:22">
      <c r="A3663" s="531"/>
      <c r="B3663" s="532"/>
      <c r="C3663" s="350"/>
      <c r="D3663" s="350"/>
      <c r="E3663" s="533"/>
      <c r="F3663" s="533"/>
      <c r="G3663" s="533"/>
      <c r="H3663" s="533"/>
      <c r="I3663" s="533"/>
      <c r="J3663" s="533"/>
      <c r="K3663" s="533"/>
      <c r="L3663" s="533"/>
      <c r="M3663" s="533"/>
      <c r="N3663" s="532"/>
      <c r="O3663" s="350"/>
      <c r="P3663" s="464"/>
      <c r="Q3663" s="464"/>
      <c r="R3663" s="464"/>
      <c r="S3663" s="464"/>
      <c r="T3663" s="464"/>
      <c r="U3663" s="464"/>
      <c r="V3663" s="464"/>
    </row>
    <row r="3664" spans="1:22">
      <c r="A3664" s="531"/>
      <c r="B3664" s="532"/>
      <c r="C3664" s="350"/>
      <c r="D3664" s="350"/>
      <c r="E3664" s="533"/>
      <c r="F3664" s="533"/>
      <c r="G3664" s="533"/>
      <c r="H3664" s="533"/>
      <c r="I3664" s="533"/>
      <c r="J3664" s="533"/>
      <c r="K3664" s="533"/>
      <c r="L3664" s="533"/>
      <c r="M3664" s="533"/>
      <c r="N3664" s="532"/>
      <c r="O3664" s="350"/>
      <c r="P3664" s="464"/>
      <c r="Q3664" s="464"/>
      <c r="R3664" s="464"/>
      <c r="S3664" s="464"/>
      <c r="T3664" s="464"/>
      <c r="U3664" s="464"/>
      <c r="V3664" s="464"/>
    </row>
    <row r="3665" spans="1:22">
      <c r="A3665" s="531"/>
      <c r="B3665" s="532"/>
      <c r="C3665" s="350"/>
      <c r="D3665" s="350"/>
      <c r="E3665" s="533"/>
      <c r="F3665" s="533"/>
      <c r="G3665" s="533"/>
      <c r="H3665" s="533"/>
      <c r="I3665" s="533"/>
      <c r="J3665" s="533"/>
      <c r="K3665" s="533"/>
      <c r="L3665" s="533"/>
      <c r="M3665" s="533"/>
      <c r="N3665" s="532"/>
      <c r="O3665" s="350"/>
      <c r="P3665" s="464"/>
      <c r="Q3665" s="464"/>
      <c r="R3665" s="464"/>
      <c r="S3665" s="464"/>
      <c r="T3665" s="464"/>
      <c r="U3665" s="464"/>
      <c r="V3665" s="464"/>
    </row>
    <row r="3666" spans="1:22">
      <c r="A3666" s="531"/>
      <c r="B3666" s="532"/>
      <c r="C3666" s="350"/>
      <c r="D3666" s="350"/>
      <c r="E3666" s="533"/>
      <c r="F3666" s="533"/>
      <c r="G3666" s="533"/>
      <c r="H3666" s="533"/>
      <c r="I3666" s="533"/>
      <c r="J3666" s="533"/>
      <c r="K3666" s="533"/>
      <c r="L3666" s="533"/>
      <c r="M3666" s="533"/>
      <c r="N3666" s="532"/>
      <c r="O3666" s="350"/>
      <c r="P3666" s="464"/>
      <c r="Q3666" s="464"/>
      <c r="R3666" s="464"/>
      <c r="S3666" s="464"/>
      <c r="T3666" s="464"/>
      <c r="U3666" s="464"/>
      <c r="V3666" s="464"/>
    </row>
    <row r="3667" spans="1:22">
      <c r="A3667" s="531"/>
      <c r="B3667" s="532"/>
      <c r="C3667" s="350"/>
      <c r="D3667" s="350"/>
      <c r="E3667" s="533"/>
      <c r="F3667" s="533"/>
      <c r="G3667" s="533"/>
      <c r="H3667" s="533"/>
      <c r="I3667" s="533"/>
      <c r="J3667" s="533"/>
      <c r="K3667" s="533"/>
      <c r="L3667" s="533"/>
      <c r="M3667" s="533"/>
      <c r="N3667" s="532"/>
      <c r="O3667" s="350"/>
      <c r="P3667" s="464"/>
      <c r="Q3667" s="464"/>
      <c r="R3667" s="464"/>
      <c r="S3667" s="464"/>
      <c r="T3667" s="464"/>
      <c r="U3667" s="464"/>
      <c r="V3667" s="464"/>
    </row>
    <row r="3668" spans="1:22">
      <c r="A3668" s="531"/>
      <c r="B3668" s="532"/>
      <c r="C3668" s="350"/>
      <c r="D3668" s="350"/>
      <c r="E3668" s="533"/>
      <c r="F3668" s="533"/>
      <c r="G3668" s="533"/>
      <c r="H3668" s="533"/>
      <c r="I3668" s="533"/>
      <c r="J3668" s="533"/>
      <c r="K3668" s="533"/>
      <c r="L3668" s="533"/>
      <c r="M3668" s="533"/>
      <c r="N3668" s="532"/>
      <c r="O3668" s="350"/>
      <c r="P3668" s="464"/>
      <c r="Q3668" s="464"/>
      <c r="R3668" s="464"/>
      <c r="S3668" s="464"/>
      <c r="T3668" s="464"/>
      <c r="U3668" s="464"/>
      <c r="V3668" s="464"/>
    </row>
    <row r="3669" spans="1:22">
      <c r="A3669" s="531"/>
      <c r="B3669" s="532"/>
      <c r="C3669" s="350"/>
      <c r="D3669" s="350"/>
      <c r="E3669" s="533"/>
      <c r="F3669" s="533"/>
      <c r="G3669" s="533"/>
      <c r="H3669" s="533"/>
      <c r="I3669" s="533"/>
      <c r="J3669" s="533"/>
      <c r="K3669" s="533"/>
      <c r="L3669" s="533"/>
      <c r="M3669" s="533"/>
      <c r="N3669" s="532"/>
      <c r="O3669" s="350"/>
      <c r="P3669" s="464"/>
      <c r="Q3669" s="464"/>
      <c r="R3669" s="464"/>
      <c r="S3669" s="464"/>
      <c r="T3669" s="464"/>
      <c r="U3669" s="464"/>
      <c r="V3669" s="464"/>
    </row>
    <row r="3670" spans="1:22">
      <c r="A3670" s="531"/>
      <c r="B3670" s="532"/>
      <c r="C3670" s="350"/>
      <c r="D3670" s="350"/>
      <c r="E3670" s="533"/>
      <c r="F3670" s="533"/>
      <c r="G3670" s="533"/>
      <c r="H3670" s="533"/>
      <c r="I3670" s="533"/>
      <c r="J3670" s="533"/>
      <c r="K3670" s="533"/>
      <c r="L3670" s="533"/>
      <c r="M3670" s="533"/>
      <c r="N3670" s="532"/>
      <c r="O3670" s="350"/>
      <c r="P3670" s="464"/>
      <c r="Q3670" s="464"/>
      <c r="R3670" s="464"/>
      <c r="S3670" s="464"/>
      <c r="T3670" s="464"/>
      <c r="U3670" s="464"/>
      <c r="V3670" s="464"/>
    </row>
    <row r="3671" spans="1:22">
      <c r="A3671" s="531"/>
      <c r="B3671" s="532"/>
      <c r="C3671" s="350"/>
      <c r="D3671" s="350"/>
      <c r="E3671" s="533"/>
      <c r="F3671" s="533"/>
      <c r="G3671" s="533"/>
      <c r="H3671" s="533"/>
      <c r="I3671" s="533"/>
      <c r="J3671" s="533"/>
      <c r="K3671" s="533"/>
      <c r="L3671" s="533"/>
      <c r="M3671" s="533"/>
      <c r="N3671" s="532"/>
      <c r="O3671" s="350"/>
      <c r="P3671" s="464"/>
      <c r="Q3671" s="464"/>
      <c r="R3671" s="464"/>
      <c r="S3671" s="464"/>
      <c r="T3671" s="464"/>
      <c r="U3671" s="464"/>
      <c r="V3671" s="464"/>
    </row>
    <row r="3672" spans="1:22">
      <c r="A3672" s="531"/>
      <c r="B3672" s="532"/>
      <c r="C3672" s="350"/>
      <c r="D3672" s="350"/>
      <c r="E3672" s="533"/>
      <c r="F3672" s="533"/>
      <c r="G3672" s="533"/>
      <c r="H3672" s="533"/>
      <c r="I3672" s="533"/>
      <c r="J3672" s="533"/>
      <c r="K3672" s="533"/>
      <c r="L3672" s="533"/>
      <c r="M3672" s="533"/>
      <c r="N3672" s="532"/>
      <c r="O3672" s="350"/>
      <c r="P3672" s="464"/>
      <c r="Q3672" s="464"/>
      <c r="R3672" s="464"/>
      <c r="S3672" s="464"/>
      <c r="T3672" s="464"/>
      <c r="U3672" s="464"/>
      <c r="V3672" s="464"/>
    </row>
    <row r="3673" spans="1:22">
      <c r="A3673" s="531"/>
      <c r="B3673" s="532"/>
      <c r="C3673" s="350"/>
      <c r="D3673" s="350"/>
      <c r="E3673" s="533"/>
      <c r="F3673" s="533"/>
      <c r="G3673" s="533"/>
      <c r="H3673" s="533"/>
      <c r="I3673" s="533"/>
      <c r="J3673" s="533"/>
      <c r="K3673" s="533"/>
      <c r="L3673" s="533"/>
      <c r="M3673" s="533"/>
      <c r="N3673" s="532"/>
      <c r="O3673" s="350"/>
      <c r="P3673" s="464"/>
      <c r="Q3673" s="464"/>
      <c r="R3673" s="464"/>
      <c r="S3673" s="464"/>
      <c r="T3673" s="464"/>
      <c r="U3673" s="464"/>
      <c r="V3673" s="464"/>
    </row>
    <row r="3674" spans="1:22">
      <c r="A3674" s="531"/>
      <c r="B3674" s="532"/>
      <c r="C3674" s="350"/>
      <c r="D3674" s="350"/>
      <c r="E3674" s="533"/>
      <c r="F3674" s="533"/>
      <c r="G3674" s="533"/>
      <c r="H3674" s="533"/>
      <c r="I3674" s="533"/>
      <c r="J3674" s="533"/>
      <c r="K3674" s="533"/>
      <c r="L3674" s="533"/>
      <c r="M3674" s="533"/>
      <c r="N3674" s="532"/>
      <c r="O3674" s="350"/>
      <c r="P3674" s="464"/>
      <c r="Q3674" s="464"/>
      <c r="R3674" s="464"/>
      <c r="S3674" s="464"/>
      <c r="T3674" s="464"/>
      <c r="U3674" s="464"/>
      <c r="V3674" s="464"/>
    </row>
    <row r="3675" spans="1:22">
      <c r="A3675" s="531"/>
      <c r="B3675" s="532"/>
      <c r="C3675" s="350"/>
      <c r="D3675" s="350"/>
      <c r="E3675" s="533"/>
      <c r="F3675" s="533"/>
      <c r="G3675" s="533"/>
      <c r="H3675" s="533"/>
      <c r="I3675" s="533"/>
      <c r="J3675" s="533"/>
      <c r="K3675" s="533"/>
      <c r="L3675" s="533"/>
      <c r="M3675" s="533"/>
      <c r="N3675" s="532"/>
      <c r="O3675" s="350"/>
      <c r="P3675" s="464"/>
      <c r="Q3675" s="464"/>
      <c r="R3675" s="464"/>
      <c r="S3675" s="464"/>
      <c r="T3675" s="464"/>
      <c r="U3675" s="464"/>
      <c r="V3675" s="464"/>
    </row>
    <row r="3676" spans="1:22">
      <c r="A3676" s="531"/>
      <c r="B3676" s="532"/>
      <c r="C3676" s="350"/>
      <c r="D3676" s="350"/>
      <c r="E3676" s="533"/>
      <c r="F3676" s="533"/>
      <c r="G3676" s="533"/>
      <c r="H3676" s="533"/>
      <c r="I3676" s="533"/>
      <c r="J3676" s="533"/>
      <c r="K3676" s="533"/>
      <c r="L3676" s="533"/>
      <c r="M3676" s="533"/>
      <c r="N3676" s="532"/>
      <c r="O3676" s="350"/>
      <c r="P3676" s="464"/>
      <c r="Q3676" s="464"/>
      <c r="R3676" s="464"/>
      <c r="S3676" s="464"/>
      <c r="T3676" s="464"/>
      <c r="U3676" s="464"/>
      <c r="V3676" s="464"/>
    </row>
    <row r="3677" spans="1:22">
      <c r="A3677" s="531"/>
      <c r="B3677" s="532"/>
      <c r="C3677" s="350"/>
      <c r="D3677" s="350"/>
      <c r="E3677" s="533"/>
      <c r="F3677" s="533"/>
      <c r="G3677" s="533"/>
      <c r="H3677" s="533"/>
      <c r="I3677" s="533"/>
      <c r="J3677" s="533"/>
      <c r="K3677" s="533"/>
      <c r="L3677" s="533"/>
      <c r="M3677" s="533"/>
      <c r="N3677" s="532"/>
      <c r="O3677" s="350"/>
      <c r="P3677" s="464"/>
      <c r="Q3677" s="464"/>
      <c r="R3677" s="464"/>
      <c r="S3677" s="464"/>
      <c r="T3677" s="464"/>
      <c r="U3677" s="464"/>
      <c r="V3677" s="464"/>
    </row>
    <row r="3678" spans="1:22">
      <c r="A3678" s="531"/>
      <c r="B3678" s="532"/>
      <c r="C3678" s="350"/>
      <c r="D3678" s="350"/>
      <c r="E3678" s="533"/>
      <c r="F3678" s="533"/>
      <c r="G3678" s="533"/>
      <c r="H3678" s="533"/>
      <c r="I3678" s="533"/>
      <c r="J3678" s="533"/>
      <c r="K3678" s="533"/>
      <c r="L3678" s="533"/>
      <c r="M3678" s="533"/>
      <c r="N3678" s="532"/>
      <c r="O3678" s="350"/>
      <c r="P3678" s="464"/>
      <c r="Q3678" s="464"/>
      <c r="R3678" s="464"/>
      <c r="S3678" s="464"/>
      <c r="T3678" s="464"/>
      <c r="U3678" s="464"/>
      <c r="V3678" s="464"/>
    </row>
    <row r="3679" spans="1:22">
      <c r="A3679" s="531"/>
      <c r="B3679" s="532"/>
      <c r="C3679" s="350"/>
      <c r="D3679" s="350"/>
      <c r="E3679" s="533"/>
      <c r="F3679" s="533"/>
      <c r="G3679" s="533"/>
      <c r="H3679" s="533"/>
      <c r="I3679" s="533"/>
      <c r="J3679" s="533"/>
      <c r="K3679" s="533"/>
      <c r="L3679" s="533"/>
      <c r="M3679" s="533"/>
      <c r="N3679" s="532"/>
      <c r="O3679" s="350"/>
      <c r="P3679" s="464"/>
      <c r="Q3679" s="464"/>
      <c r="R3679" s="464"/>
      <c r="S3679" s="464"/>
      <c r="T3679" s="464"/>
      <c r="U3679" s="464"/>
      <c r="V3679" s="464"/>
    </row>
    <row r="3680" spans="1:22">
      <c r="A3680" s="531"/>
      <c r="B3680" s="532"/>
      <c r="C3680" s="350"/>
      <c r="D3680" s="350"/>
      <c r="E3680" s="533"/>
      <c r="F3680" s="533"/>
      <c r="G3680" s="533"/>
      <c r="H3680" s="533"/>
      <c r="I3680" s="533"/>
      <c r="J3680" s="533"/>
      <c r="K3680" s="533"/>
      <c r="L3680" s="533"/>
      <c r="M3680" s="533"/>
      <c r="N3680" s="532"/>
      <c r="O3680" s="350"/>
      <c r="P3680" s="464"/>
      <c r="Q3680" s="464"/>
      <c r="R3680" s="464"/>
      <c r="S3680" s="464"/>
      <c r="T3680" s="464"/>
      <c r="U3680" s="464"/>
      <c r="V3680" s="464"/>
    </row>
    <row r="3681" spans="1:22">
      <c r="A3681" s="531"/>
      <c r="B3681" s="532"/>
      <c r="C3681" s="350"/>
      <c r="D3681" s="350"/>
      <c r="E3681" s="533"/>
      <c r="F3681" s="533"/>
      <c r="G3681" s="533"/>
      <c r="H3681" s="533"/>
      <c r="I3681" s="533"/>
      <c r="J3681" s="533"/>
      <c r="K3681" s="533"/>
      <c r="L3681" s="533"/>
      <c r="M3681" s="533"/>
      <c r="N3681" s="532"/>
      <c r="O3681" s="350"/>
      <c r="P3681" s="464"/>
      <c r="Q3681" s="464"/>
      <c r="R3681" s="464"/>
      <c r="S3681" s="464"/>
      <c r="T3681" s="464"/>
      <c r="U3681" s="464"/>
      <c r="V3681" s="464"/>
    </row>
    <row r="3682" spans="1:22">
      <c r="A3682" s="531"/>
      <c r="B3682" s="532"/>
      <c r="C3682" s="350"/>
      <c r="D3682" s="350"/>
      <c r="E3682" s="533"/>
      <c r="F3682" s="533"/>
      <c r="G3682" s="533"/>
      <c r="H3682" s="533"/>
      <c r="I3682" s="533"/>
      <c r="J3682" s="533"/>
      <c r="K3682" s="533"/>
      <c r="L3682" s="533"/>
      <c r="M3682" s="533"/>
      <c r="N3682" s="532"/>
      <c r="O3682" s="350"/>
      <c r="P3682" s="464"/>
      <c r="Q3682" s="464"/>
      <c r="R3682" s="464"/>
      <c r="S3682" s="464"/>
      <c r="T3682" s="464"/>
      <c r="U3682" s="464"/>
      <c r="V3682" s="464"/>
    </row>
    <row r="3683" spans="1:22">
      <c r="A3683" s="531"/>
      <c r="B3683" s="532"/>
      <c r="C3683" s="350"/>
      <c r="D3683" s="350"/>
      <c r="E3683" s="533"/>
      <c r="F3683" s="533"/>
      <c r="G3683" s="533"/>
      <c r="H3683" s="533"/>
      <c r="I3683" s="533"/>
      <c r="J3683" s="533"/>
      <c r="K3683" s="533"/>
      <c r="L3683" s="533"/>
      <c r="M3683" s="533"/>
      <c r="N3683" s="532"/>
      <c r="O3683" s="350"/>
      <c r="P3683" s="464"/>
      <c r="Q3683" s="464"/>
      <c r="R3683" s="464"/>
      <c r="S3683" s="464"/>
      <c r="T3683" s="464"/>
      <c r="U3683" s="464"/>
      <c r="V3683" s="464"/>
    </row>
    <row r="3684" spans="1:22">
      <c r="A3684" s="531"/>
      <c r="B3684" s="532"/>
      <c r="C3684" s="350"/>
      <c r="D3684" s="350"/>
      <c r="E3684" s="533"/>
      <c r="F3684" s="533"/>
      <c r="G3684" s="533"/>
      <c r="H3684" s="533"/>
      <c r="I3684" s="533"/>
      <c r="J3684" s="533"/>
      <c r="K3684" s="533"/>
      <c r="L3684" s="533"/>
      <c r="M3684" s="533"/>
      <c r="N3684" s="532"/>
      <c r="O3684" s="350"/>
      <c r="P3684" s="464"/>
      <c r="Q3684" s="464"/>
      <c r="R3684" s="464"/>
      <c r="S3684" s="464"/>
      <c r="T3684" s="464"/>
      <c r="U3684" s="464"/>
      <c r="V3684" s="464"/>
    </row>
    <row r="3685" spans="1:22">
      <c r="A3685" s="531"/>
      <c r="B3685" s="532"/>
      <c r="C3685" s="350"/>
      <c r="D3685" s="350"/>
      <c r="E3685" s="533"/>
      <c r="F3685" s="533"/>
      <c r="G3685" s="533"/>
      <c r="H3685" s="533"/>
      <c r="I3685" s="533"/>
      <c r="J3685" s="533"/>
      <c r="K3685" s="533"/>
      <c r="L3685" s="533"/>
      <c r="M3685" s="533"/>
      <c r="N3685" s="532"/>
      <c r="O3685" s="350"/>
      <c r="P3685" s="464"/>
      <c r="Q3685" s="464"/>
      <c r="R3685" s="464"/>
      <c r="S3685" s="464"/>
      <c r="T3685" s="464"/>
      <c r="U3685" s="464"/>
      <c r="V3685" s="464"/>
    </row>
    <row r="3686" spans="1:22">
      <c r="A3686" s="531"/>
      <c r="B3686" s="532"/>
      <c r="C3686" s="350"/>
      <c r="D3686" s="350"/>
      <c r="E3686" s="533"/>
      <c r="F3686" s="533"/>
      <c r="G3686" s="533"/>
      <c r="H3686" s="533"/>
      <c r="I3686" s="533"/>
      <c r="J3686" s="533"/>
      <c r="K3686" s="533"/>
      <c r="L3686" s="533"/>
      <c r="M3686" s="533"/>
      <c r="N3686" s="532"/>
      <c r="O3686" s="350"/>
      <c r="P3686" s="464"/>
      <c r="Q3686" s="464"/>
      <c r="R3686" s="464"/>
      <c r="S3686" s="464"/>
      <c r="T3686" s="464"/>
      <c r="U3686" s="464"/>
      <c r="V3686" s="464"/>
    </row>
    <row r="3687" spans="1:22">
      <c r="A3687" s="531"/>
      <c r="B3687" s="532"/>
      <c r="C3687" s="350"/>
      <c r="D3687" s="350"/>
      <c r="E3687" s="533"/>
      <c r="F3687" s="533"/>
      <c r="G3687" s="533"/>
      <c r="H3687" s="533"/>
      <c r="I3687" s="533"/>
      <c r="J3687" s="533"/>
      <c r="K3687" s="533"/>
      <c r="L3687" s="533"/>
      <c r="M3687" s="533"/>
      <c r="N3687" s="532"/>
      <c r="O3687" s="350"/>
      <c r="P3687" s="464"/>
      <c r="Q3687" s="464"/>
      <c r="R3687" s="464"/>
      <c r="S3687" s="464"/>
      <c r="T3687" s="464"/>
      <c r="U3687" s="464"/>
      <c r="V3687" s="464"/>
    </row>
    <row r="3688" spans="1:22">
      <c r="A3688" s="531"/>
      <c r="B3688" s="532"/>
      <c r="C3688" s="350"/>
      <c r="D3688" s="350"/>
      <c r="E3688" s="533"/>
      <c r="F3688" s="533"/>
      <c r="G3688" s="533"/>
      <c r="H3688" s="533"/>
      <c r="I3688" s="533"/>
      <c r="J3688" s="533"/>
      <c r="K3688" s="533"/>
      <c r="L3688" s="533"/>
      <c r="M3688" s="533"/>
      <c r="N3688" s="532"/>
      <c r="O3688" s="350"/>
      <c r="P3688" s="464"/>
      <c r="Q3688" s="464"/>
      <c r="R3688" s="464"/>
      <c r="S3688" s="464"/>
      <c r="T3688" s="464"/>
      <c r="U3688" s="464"/>
      <c r="V3688" s="464"/>
    </row>
    <row r="3689" spans="1:22">
      <c r="A3689" s="531"/>
      <c r="B3689" s="532"/>
      <c r="C3689" s="350"/>
      <c r="D3689" s="350"/>
      <c r="E3689" s="533"/>
      <c r="F3689" s="533"/>
      <c r="G3689" s="533"/>
      <c r="H3689" s="533"/>
      <c r="I3689" s="533"/>
      <c r="J3689" s="533"/>
      <c r="K3689" s="533"/>
      <c r="L3689" s="533"/>
      <c r="M3689" s="533"/>
      <c r="N3689" s="532"/>
      <c r="O3689" s="350"/>
      <c r="P3689" s="464"/>
      <c r="Q3689" s="464"/>
      <c r="R3689" s="464"/>
      <c r="S3689" s="464"/>
      <c r="T3689" s="464"/>
      <c r="U3689" s="464"/>
      <c r="V3689" s="464"/>
    </row>
    <row r="3690" spans="1:22">
      <c r="A3690" s="531"/>
      <c r="B3690" s="532"/>
      <c r="C3690" s="350"/>
      <c r="D3690" s="350"/>
      <c r="E3690" s="533"/>
      <c r="F3690" s="533"/>
      <c r="G3690" s="533"/>
      <c r="H3690" s="533"/>
      <c r="I3690" s="533"/>
      <c r="J3690" s="533"/>
      <c r="K3690" s="533"/>
      <c r="L3690" s="533"/>
      <c r="M3690" s="533"/>
      <c r="N3690" s="532"/>
      <c r="O3690" s="350"/>
      <c r="P3690" s="464"/>
      <c r="Q3690" s="464"/>
      <c r="R3690" s="464"/>
      <c r="S3690" s="464"/>
      <c r="T3690" s="464"/>
      <c r="U3690" s="464"/>
      <c r="V3690" s="464"/>
    </row>
    <row r="3691" spans="1:22">
      <c r="A3691" s="531"/>
      <c r="B3691" s="532"/>
      <c r="C3691" s="350"/>
      <c r="D3691" s="350"/>
      <c r="E3691" s="533"/>
      <c r="F3691" s="533"/>
      <c r="G3691" s="533"/>
      <c r="H3691" s="533"/>
      <c r="I3691" s="533"/>
      <c r="J3691" s="533"/>
      <c r="K3691" s="533"/>
      <c r="L3691" s="533"/>
      <c r="M3691" s="533"/>
      <c r="N3691" s="532"/>
      <c r="O3691" s="350"/>
      <c r="P3691" s="464"/>
      <c r="Q3691" s="464"/>
      <c r="R3691" s="464"/>
      <c r="S3691" s="464"/>
      <c r="T3691" s="464"/>
      <c r="U3691" s="464"/>
      <c r="V3691" s="464"/>
    </row>
    <row r="3692" spans="1:22">
      <c r="A3692" s="531"/>
      <c r="B3692" s="532"/>
      <c r="C3692" s="350"/>
      <c r="D3692" s="350"/>
      <c r="E3692" s="533"/>
      <c r="F3692" s="533"/>
      <c r="G3692" s="533"/>
      <c r="H3692" s="533"/>
      <c r="I3692" s="533"/>
      <c r="J3692" s="533"/>
      <c r="K3692" s="533"/>
      <c r="L3692" s="533"/>
      <c r="M3692" s="533"/>
      <c r="N3692" s="532"/>
      <c r="O3692" s="350"/>
      <c r="P3692" s="464"/>
      <c r="Q3692" s="464"/>
      <c r="R3692" s="464"/>
      <c r="S3692" s="464"/>
      <c r="T3692" s="464"/>
      <c r="U3692" s="464"/>
      <c r="V3692" s="464"/>
    </row>
    <row r="3693" spans="1:22">
      <c r="A3693" s="531"/>
      <c r="B3693" s="532"/>
      <c r="C3693" s="350"/>
      <c r="D3693" s="350"/>
      <c r="E3693" s="533"/>
      <c r="F3693" s="533"/>
      <c r="G3693" s="533"/>
      <c r="H3693" s="533"/>
      <c r="I3693" s="533"/>
      <c r="J3693" s="533"/>
      <c r="K3693" s="533"/>
      <c r="L3693" s="533"/>
      <c r="M3693" s="533"/>
      <c r="N3693" s="532"/>
      <c r="O3693" s="350"/>
      <c r="P3693" s="464"/>
      <c r="Q3693" s="464"/>
      <c r="R3693" s="464"/>
      <c r="S3693" s="464"/>
      <c r="T3693" s="464"/>
      <c r="U3693" s="464"/>
      <c r="V3693" s="464"/>
    </row>
    <row r="3694" spans="1:22">
      <c r="A3694" s="531"/>
      <c r="B3694" s="532"/>
      <c r="C3694" s="350"/>
      <c r="D3694" s="350"/>
      <c r="E3694" s="533"/>
      <c r="F3694" s="533"/>
      <c r="G3694" s="533"/>
      <c r="H3694" s="533"/>
      <c r="I3694" s="533"/>
      <c r="J3694" s="533"/>
      <c r="K3694" s="533"/>
      <c r="L3694" s="533"/>
      <c r="M3694" s="533"/>
      <c r="N3694" s="532"/>
      <c r="O3694" s="350"/>
      <c r="P3694" s="464"/>
      <c r="Q3694" s="464"/>
      <c r="R3694" s="464"/>
      <c r="S3694" s="464"/>
      <c r="T3694" s="464"/>
      <c r="U3694" s="464"/>
      <c r="V3694" s="464"/>
    </row>
    <row r="3695" spans="1:22">
      <c r="A3695" s="531"/>
      <c r="B3695" s="532"/>
      <c r="C3695" s="350"/>
      <c r="D3695" s="350"/>
      <c r="E3695" s="533"/>
      <c r="F3695" s="533"/>
      <c r="G3695" s="533"/>
      <c r="H3695" s="533"/>
      <c r="I3695" s="533"/>
      <c r="J3695" s="533"/>
      <c r="K3695" s="533"/>
      <c r="L3695" s="533"/>
      <c r="M3695" s="533"/>
      <c r="N3695" s="532"/>
      <c r="O3695" s="350"/>
      <c r="P3695" s="464"/>
      <c r="Q3695" s="464"/>
      <c r="R3695" s="464"/>
      <c r="S3695" s="464"/>
      <c r="T3695" s="464"/>
      <c r="U3695" s="464"/>
      <c r="V3695" s="464"/>
    </row>
    <row r="3696" spans="1:22">
      <c r="A3696" s="531"/>
      <c r="B3696" s="532"/>
      <c r="C3696" s="350"/>
      <c r="D3696" s="350"/>
      <c r="E3696" s="533"/>
      <c r="F3696" s="533"/>
      <c r="G3696" s="533"/>
      <c r="H3696" s="533"/>
      <c r="I3696" s="533"/>
      <c r="J3696" s="533"/>
      <c r="K3696" s="533"/>
      <c r="L3696" s="533"/>
      <c r="M3696" s="533"/>
      <c r="N3696" s="532"/>
      <c r="O3696" s="350"/>
      <c r="P3696" s="464"/>
      <c r="Q3696" s="464"/>
      <c r="R3696" s="464"/>
      <c r="S3696" s="464"/>
      <c r="T3696" s="464"/>
      <c r="U3696" s="464"/>
      <c r="V3696" s="464"/>
    </row>
    <row r="3697" spans="1:22">
      <c r="A3697" s="531"/>
      <c r="B3697" s="532"/>
      <c r="C3697" s="350"/>
      <c r="D3697" s="350"/>
      <c r="E3697" s="533"/>
      <c r="F3697" s="533"/>
      <c r="G3697" s="533"/>
      <c r="H3697" s="533"/>
      <c r="I3697" s="533"/>
      <c r="J3697" s="533"/>
      <c r="K3697" s="533"/>
      <c r="L3697" s="533"/>
      <c r="M3697" s="533"/>
      <c r="N3697" s="532"/>
      <c r="O3697" s="350"/>
      <c r="P3697" s="464"/>
      <c r="Q3697" s="464"/>
      <c r="R3697" s="464"/>
      <c r="S3697" s="464"/>
      <c r="T3697" s="464"/>
      <c r="U3697" s="464"/>
      <c r="V3697" s="464"/>
    </row>
    <row r="3698" spans="1:22">
      <c r="A3698" s="531"/>
      <c r="B3698" s="532"/>
      <c r="C3698" s="350"/>
      <c r="D3698" s="350"/>
      <c r="E3698" s="533"/>
      <c r="F3698" s="533"/>
      <c r="G3698" s="533"/>
      <c r="H3698" s="533"/>
      <c r="I3698" s="533"/>
      <c r="J3698" s="533"/>
      <c r="K3698" s="533"/>
      <c r="L3698" s="533"/>
      <c r="M3698" s="533"/>
      <c r="N3698" s="532"/>
      <c r="O3698" s="350"/>
      <c r="P3698" s="464"/>
      <c r="Q3698" s="464"/>
      <c r="R3698" s="464"/>
      <c r="S3698" s="464"/>
      <c r="T3698" s="464"/>
      <c r="U3698" s="464"/>
      <c r="V3698" s="464"/>
    </row>
    <row r="3699" spans="1:22">
      <c r="A3699" s="531"/>
      <c r="B3699" s="532"/>
      <c r="C3699" s="350"/>
      <c r="D3699" s="350"/>
      <c r="E3699" s="533"/>
      <c r="F3699" s="533"/>
      <c r="G3699" s="533"/>
      <c r="H3699" s="533"/>
      <c r="I3699" s="533"/>
      <c r="J3699" s="533"/>
      <c r="K3699" s="533"/>
      <c r="L3699" s="533"/>
      <c r="M3699" s="533"/>
      <c r="N3699" s="532"/>
      <c r="O3699" s="350"/>
      <c r="P3699" s="464"/>
      <c r="Q3699" s="464"/>
      <c r="R3699" s="464"/>
      <c r="S3699" s="464"/>
      <c r="T3699" s="464"/>
      <c r="U3699" s="464"/>
      <c r="V3699" s="464"/>
    </row>
    <row r="3700" spans="1:22">
      <c r="A3700" s="531"/>
      <c r="B3700" s="532"/>
      <c r="C3700" s="350"/>
      <c r="D3700" s="350"/>
      <c r="E3700" s="533"/>
      <c r="F3700" s="533"/>
      <c r="G3700" s="533"/>
      <c r="H3700" s="533"/>
      <c r="I3700" s="533"/>
      <c r="J3700" s="533"/>
      <c r="K3700" s="533"/>
      <c r="L3700" s="533"/>
      <c r="M3700" s="533"/>
      <c r="N3700" s="532"/>
      <c r="O3700" s="350"/>
      <c r="P3700" s="464"/>
      <c r="Q3700" s="464"/>
      <c r="R3700" s="464"/>
      <c r="S3700" s="464"/>
      <c r="T3700" s="464"/>
      <c r="U3700" s="464"/>
      <c r="V3700" s="464"/>
    </row>
    <row r="3701" spans="1:22">
      <c r="A3701" s="531"/>
      <c r="B3701" s="532"/>
      <c r="C3701" s="350"/>
      <c r="D3701" s="350"/>
      <c r="E3701" s="533"/>
      <c r="F3701" s="533"/>
      <c r="G3701" s="533"/>
      <c r="H3701" s="533"/>
      <c r="I3701" s="533"/>
      <c r="J3701" s="533"/>
      <c r="K3701" s="533"/>
      <c r="L3701" s="533"/>
      <c r="M3701" s="533"/>
      <c r="N3701" s="532"/>
      <c r="O3701" s="350"/>
      <c r="P3701" s="464"/>
      <c r="Q3701" s="464"/>
      <c r="R3701" s="464"/>
      <c r="S3701" s="464"/>
      <c r="T3701" s="464"/>
      <c r="U3701" s="464"/>
      <c r="V3701" s="464"/>
    </row>
    <row r="3702" spans="1:22">
      <c r="A3702" s="531"/>
      <c r="B3702" s="532"/>
      <c r="C3702" s="350"/>
      <c r="D3702" s="350"/>
      <c r="E3702" s="533"/>
      <c r="F3702" s="533"/>
      <c r="G3702" s="533"/>
      <c r="H3702" s="533"/>
      <c r="I3702" s="533"/>
      <c r="J3702" s="533"/>
      <c r="K3702" s="533"/>
      <c r="L3702" s="533"/>
      <c r="M3702" s="533"/>
      <c r="N3702" s="532"/>
      <c r="O3702" s="350"/>
      <c r="P3702" s="464"/>
      <c r="Q3702" s="464"/>
      <c r="R3702" s="464"/>
      <c r="S3702" s="464"/>
      <c r="T3702" s="464"/>
      <c r="U3702" s="464"/>
      <c r="V3702" s="464"/>
    </row>
    <row r="3703" spans="1:22">
      <c r="A3703" s="531"/>
      <c r="B3703" s="532"/>
      <c r="C3703" s="350"/>
      <c r="D3703" s="350"/>
      <c r="E3703" s="533"/>
      <c r="F3703" s="533"/>
      <c r="G3703" s="533"/>
      <c r="H3703" s="533"/>
      <c r="I3703" s="533"/>
      <c r="J3703" s="533"/>
      <c r="K3703" s="533"/>
      <c r="L3703" s="533"/>
      <c r="M3703" s="533"/>
      <c r="N3703" s="532"/>
      <c r="O3703" s="350"/>
      <c r="P3703" s="464"/>
      <c r="Q3703" s="464"/>
      <c r="R3703" s="464"/>
      <c r="S3703" s="464"/>
      <c r="T3703" s="464"/>
      <c r="U3703" s="464"/>
      <c r="V3703" s="464"/>
    </row>
    <row r="3704" spans="1:22">
      <c r="A3704" s="531"/>
      <c r="B3704" s="532"/>
      <c r="C3704" s="350"/>
      <c r="D3704" s="350"/>
      <c r="E3704" s="533"/>
      <c r="F3704" s="533"/>
      <c r="G3704" s="533"/>
      <c r="H3704" s="533"/>
      <c r="I3704" s="533"/>
      <c r="J3704" s="533"/>
      <c r="K3704" s="533"/>
      <c r="L3704" s="533"/>
      <c r="M3704" s="533"/>
      <c r="N3704" s="532"/>
      <c r="O3704" s="350"/>
      <c r="P3704" s="464"/>
      <c r="Q3704" s="464"/>
      <c r="R3704" s="464"/>
      <c r="S3704" s="464"/>
      <c r="T3704" s="464"/>
      <c r="U3704" s="464"/>
      <c r="V3704" s="464"/>
    </row>
    <row r="3705" spans="1:22">
      <c r="A3705" s="531"/>
      <c r="B3705" s="532"/>
      <c r="C3705" s="350"/>
      <c r="D3705" s="350"/>
      <c r="E3705" s="533"/>
      <c r="F3705" s="533"/>
      <c r="G3705" s="533"/>
      <c r="H3705" s="533"/>
      <c r="I3705" s="533"/>
      <c r="J3705" s="533"/>
      <c r="K3705" s="533"/>
      <c r="L3705" s="533"/>
      <c r="M3705" s="533"/>
      <c r="N3705" s="532"/>
      <c r="O3705" s="350"/>
      <c r="P3705" s="464"/>
      <c r="Q3705" s="464"/>
      <c r="R3705" s="464"/>
      <c r="S3705" s="464"/>
      <c r="T3705" s="464"/>
      <c r="U3705" s="464"/>
      <c r="V3705" s="464"/>
    </row>
    <row r="3706" spans="1:22">
      <c r="A3706" s="531"/>
      <c r="B3706" s="532"/>
      <c r="C3706" s="350"/>
      <c r="D3706" s="350"/>
      <c r="E3706" s="533"/>
      <c r="F3706" s="533"/>
      <c r="G3706" s="533"/>
      <c r="H3706" s="533"/>
      <c r="I3706" s="533"/>
      <c r="J3706" s="533"/>
      <c r="K3706" s="533"/>
      <c r="L3706" s="533"/>
      <c r="M3706" s="533"/>
      <c r="N3706" s="532"/>
      <c r="O3706" s="350"/>
      <c r="P3706" s="464"/>
      <c r="Q3706" s="464"/>
      <c r="R3706" s="464"/>
      <c r="S3706" s="464"/>
      <c r="T3706" s="464"/>
      <c r="U3706" s="464"/>
      <c r="V3706" s="464"/>
    </row>
    <row r="3707" spans="1:22">
      <c r="A3707" s="531"/>
      <c r="B3707" s="532"/>
      <c r="C3707" s="350"/>
      <c r="D3707" s="350"/>
      <c r="E3707" s="533"/>
      <c r="F3707" s="533"/>
      <c r="G3707" s="533"/>
      <c r="H3707" s="533"/>
      <c r="I3707" s="533"/>
      <c r="J3707" s="533"/>
      <c r="K3707" s="533"/>
      <c r="L3707" s="533"/>
      <c r="M3707" s="533"/>
      <c r="N3707" s="532"/>
      <c r="O3707" s="350"/>
      <c r="P3707" s="464"/>
      <c r="Q3707" s="464"/>
      <c r="R3707" s="464"/>
      <c r="S3707" s="464"/>
      <c r="T3707" s="464"/>
      <c r="U3707" s="464"/>
      <c r="V3707" s="464"/>
    </row>
    <row r="3708" spans="1:22">
      <c r="A3708" s="531"/>
      <c r="B3708" s="532"/>
      <c r="C3708" s="350"/>
      <c r="D3708" s="350"/>
      <c r="E3708" s="533"/>
      <c r="F3708" s="533"/>
      <c r="G3708" s="533"/>
      <c r="H3708" s="533"/>
      <c r="I3708" s="533"/>
      <c r="J3708" s="533"/>
      <c r="K3708" s="533"/>
      <c r="L3708" s="533"/>
      <c r="M3708" s="533"/>
      <c r="N3708" s="532"/>
      <c r="O3708" s="350"/>
      <c r="P3708" s="464"/>
      <c r="Q3708" s="464"/>
      <c r="R3708" s="464"/>
      <c r="S3708" s="464"/>
      <c r="T3708" s="464"/>
      <c r="U3708" s="464"/>
      <c r="V3708" s="464"/>
    </row>
    <row r="3709" spans="1:22">
      <c r="A3709" s="531"/>
      <c r="B3709" s="532"/>
      <c r="C3709" s="350"/>
      <c r="D3709" s="350"/>
      <c r="E3709" s="533"/>
      <c r="F3709" s="533"/>
      <c r="G3709" s="533"/>
      <c r="H3709" s="533"/>
      <c r="I3709" s="533"/>
      <c r="J3709" s="533"/>
      <c r="K3709" s="533"/>
      <c r="L3709" s="533"/>
      <c r="M3709" s="533"/>
      <c r="N3709" s="532"/>
      <c r="O3709" s="350"/>
      <c r="P3709" s="464"/>
      <c r="Q3709" s="464"/>
      <c r="R3709" s="464"/>
      <c r="S3709" s="464"/>
      <c r="T3709" s="464"/>
      <c r="U3709" s="464"/>
      <c r="V3709" s="464"/>
    </row>
    <row r="3710" spans="1:22">
      <c r="A3710" s="531"/>
      <c r="B3710" s="532"/>
      <c r="C3710" s="350"/>
      <c r="D3710" s="350"/>
      <c r="E3710" s="533"/>
      <c r="F3710" s="533"/>
      <c r="G3710" s="533"/>
      <c r="H3710" s="533"/>
      <c r="I3710" s="533"/>
      <c r="J3710" s="533"/>
      <c r="K3710" s="533"/>
      <c r="L3710" s="533"/>
      <c r="M3710" s="533"/>
      <c r="N3710" s="532"/>
      <c r="O3710" s="350"/>
      <c r="P3710" s="464"/>
      <c r="Q3710" s="464"/>
      <c r="R3710" s="464"/>
      <c r="S3710" s="464"/>
      <c r="T3710" s="464"/>
      <c r="U3710" s="464"/>
      <c r="V3710" s="464"/>
    </row>
    <row r="3711" spans="1:22">
      <c r="A3711" s="531"/>
      <c r="B3711" s="532"/>
      <c r="C3711" s="350"/>
      <c r="D3711" s="350"/>
      <c r="E3711" s="533"/>
      <c r="F3711" s="533"/>
      <c r="G3711" s="533"/>
      <c r="H3711" s="533"/>
      <c r="I3711" s="533"/>
      <c r="J3711" s="533"/>
      <c r="K3711" s="533"/>
      <c r="L3711" s="533"/>
      <c r="M3711" s="533"/>
      <c r="N3711" s="532"/>
      <c r="O3711" s="350"/>
      <c r="P3711" s="464"/>
      <c r="Q3711" s="464"/>
      <c r="R3711" s="464"/>
      <c r="S3711" s="464"/>
      <c r="T3711" s="464"/>
      <c r="U3711" s="464"/>
      <c r="V3711" s="464"/>
    </row>
    <row r="3712" spans="1:22">
      <c r="A3712" s="531"/>
      <c r="B3712" s="532"/>
      <c r="C3712" s="350"/>
      <c r="D3712" s="350"/>
      <c r="E3712" s="533"/>
      <c r="F3712" s="533"/>
      <c r="G3712" s="533"/>
      <c r="H3712" s="533"/>
      <c r="I3712" s="533"/>
      <c r="J3712" s="533"/>
      <c r="K3712" s="533"/>
      <c r="L3712" s="533"/>
      <c r="M3712" s="533"/>
      <c r="N3712" s="532"/>
      <c r="O3712" s="350"/>
      <c r="P3712" s="464"/>
      <c r="Q3712" s="464"/>
      <c r="R3712" s="464"/>
      <c r="S3712" s="464"/>
      <c r="T3712" s="464"/>
      <c r="U3712" s="464"/>
      <c r="V3712" s="464"/>
    </row>
    <row r="3713" spans="1:22">
      <c r="A3713" s="531"/>
      <c r="B3713" s="532"/>
      <c r="C3713" s="350"/>
      <c r="D3713" s="350"/>
      <c r="E3713" s="533"/>
      <c r="F3713" s="533"/>
      <c r="G3713" s="533"/>
      <c r="H3713" s="533"/>
      <c r="I3713" s="533"/>
      <c r="J3713" s="533"/>
      <c r="K3713" s="533"/>
      <c r="L3713" s="533"/>
      <c r="M3713" s="533"/>
      <c r="N3713" s="532"/>
      <c r="O3713" s="350"/>
      <c r="P3713" s="464"/>
      <c r="Q3713" s="464"/>
      <c r="R3713" s="464"/>
      <c r="S3713" s="464"/>
      <c r="T3713" s="464"/>
      <c r="U3713" s="464"/>
      <c r="V3713" s="464"/>
    </row>
    <row r="3714" spans="1:22">
      <c r="A3714" s="531"/>
      <c r="B3714" s="532"/>
      <c r="C3714" s="350"/>
      <c r="D3714" s="350"/>
      <c r="E3714" s="533"/>
      <c r="F3714" s="533"/>
      <c r="G3714" s="533"/>
      <c r="H3714" s="533"/>
      <c r="I3714" s="533"/>
      <c r="J3714" s="533"/>
      <c r="K3714" s="533"/>
      <c r="L3714" s="533"/>
      <c r="M3714" s="533"/>
      <c r="N3714" s="532"/>
      <c r="O3714" s="350"/>
      <c r="P3714" s="464"/>
      <c r="Q3714" s="464"/>
      <c r="R3714" s="464"/>
      <c r="S3714" s="464"/>
      <c r="T3714" s="464"/>
      <c r="U3714" s="464"/>
      <c r="V3714" s="464"/>
    </row>
    <row r="3715" spans="1:22">
      <c r="A3715" s="531"/>
      <c r="B3715" s="532"/>
      <c r="C3715" s="350"/>
      <c r="D3715" s="350"/>
      <c r="E3715" s="533"/>
      <c r="F3715" s="533"/>
      <c r="G3715" s="533"/>
      <c r="H3715" s="533"/>
      <c r="I3715" s="533"/>
      <c r="J3715" s="533"/>
      <c r="K3715" s="533"/>
      <c r="L3715" s="533"/>
      <c r="M3715" s="533"/>
      <c r="N3715" s="532"/>
      <c r="O3715" s="350"/>
      <c r="P3715" s="464"/>
      <c r="Q3715" s="464"/>
      <c r="R3715" s="464"/>
      <c r="S3715" s="464"/>
      <c r="T3715" s="464"/>
      <c r="U3715" s="464"/>
      <c r="V3715" s="464"/>
    </row>
    <row r="3716" spans="1:22">
      <c r="A3716" s="531"/>
      <c r="B3716" s="532"/>
      <c r="C3716" s="350"/>
      <c r="D3716" s="350"/>
      <c r="E3716" s="533"/>
      <c r="F3716" s="533"/>
      <c r="G3716" s="533"/>
      <c r="H3716" s="533"/>
      <c r="I3716" s="533"/>
      <c r="J3716" s="533"/>
      <c r="K3716" s="533"/>
      <c r="L3716" s="533"/>
      <c r="M3716" s="533"/>
      <c r="N3716" s="532"/>
      <c r="O3716" s="350"/>
      <c r="P3716" s="464"/>
      <c r="Q3716" s="464"/>
      <c r="R3716" s="464"/>
      <c r="S3716" s="464"/>
      <c r="T3716" s="464"/>
      <c r="U3716" s="464"/>
      <c r="V3716" s="464"/>
    </row>
    <row r="3717" spans="1:22">
      <c r="A3717" s="531"/>
      <c r="B3717" s="532"/>
      <c r="C3717" s="350"/>
      <c r="D3717" s="350"/>
      <c r="E3717" s="533"/>
      <c r="F3717" s="533"/>
      <c r="G3717" s="533"/>
      <c r="H3717" s="533"/>
      <c r="I3717" s="533"/>
      <c r="J3717" s="533"/>
      <c r="K3717" s="533"/>
      <c r="L3717" s="533"/>
      <c r="M3717" s="533"/>
      <c r="N3717" s="532"/>
      <c r="O3717" s="350"/>
      <c r="P3717" s="464"/>
      <c r="Q3717" s="464"/>
      <c r="R3717" s="464"/>
      <c r="S3717" s="464"/>
      <c r="T3717" s="464"/>
      <c r="U3717" s="464"/>
      <c r="V3717" s="464"/>
    </row>
    <row r="3718" spans="1:22">
      <c r="A3718" s="531"/>
      <c r="B3718" s="532"/>
      <c r="C3718" s="350"/>
      <c r="D3718" s="350"/>
      <c r="E3718" s="533"/>
      <c r="F3718" s="533"/>
      <c r="G3718" s="533"/>
      <c r="H3718" s="533"/>
      <c r="I3718" s="533"/>
      <c r="J3718" s="533"/>
      <c r="K3718" s="533"/>
      <c r="L3718" s="533"/>
      <c r="M3718" s="533"/>
      <c r="N3718" s="532"/>
      <c r="O3718" s="350"/>
      <c r="P3718" s="464"/>
      <c r="Q3718" s="464"/>
      <c r="R3718" s="464"/>
      <c r="S3718" s="464"/>
      <c r="T3718" s="464"/>
      <c r="U3718" s="464"/>
      <c r="V3718" s="464"/>
    </row>
    <row r="3719" spans="1:22">
      <c r="A3719" s="531"/>
      <c r="B3719" s="532"/>
      <c r="C3719" s="350"/>
      <c r="D3719" s="350"/>
      <c r="E3719" s="533"/>
      <c r="F3719" s="533"/>
      <c r="G3719" s="533"/>
      <c r="H3719" s="533"/>
      <c r="I3719" s="533"/>
      <c r="J3719" s="533"/>
      <c r="K3719" s="533"/>
      <c r="L3719" s="533"/>
      <c r="M3719" s="533"/>
      <c r="N3719" s="532"/>
      <c r="O3719" s="350"/>
      <c r="P3719" s="464"/>
      <c r="Q3719" s="464"/>
      <c r="R3719" s="464"/>
      <c r="S3719" s="464"/>
      <c r="T3719" s="464"/>
      <c r="U3719" s="464"/>
      <c r="V3719" s="464"/>
    </row>
    <row r="3720" spans="1:22">
      <c r="A3720" s="531"/>
      <c r="B3720" s="532"/>
      <c r="C3720" s="350"/>
      <c r="D3720" s="350"/>
      <c r="E3720" s="533"/>
      <c r="F3720" s="533"/>
      <c r="G3720" s="533"/>
      <c r="H3720" s="533"/>
      <c r="I3720" s="533"/>
      <c r="J3720" s="533"/>
      <c r="K3720" s="533"/>
      <c r="L3720" s="533"/>
      <c r="M3720" s="533"/>
      <c r="N3720" s="532"/>
      <c r="O3720" s="350"/>
      <c r="P3720" s="464"/>
      <c r="Q3720" s="464"/>
      <c r="R3720" s="464"/>
      <c r="S3720" s="464"/>
      <c r="T3720" s="464"/>
      <c r="U3720" s="464"/>
      <c r="V3720" s="464"/>
    </row>
    <row r="3721" spans="1:22">
      <c r="A3721" s="531"/>
      <c r="B3721" s="532"/>
      <c r="C3721" s="350"/>
      <c r="D3721" s="350"/>
      <c r="E3721" s="533"/>
      <c r="F3721" s="533"/>
      <c r="G3721" s="533"/>
      <c r="H3721" s="533"/>
      <c r="I3721" s="533"/>
      <c r="J3721" s="533"/>
      <c r="K3721" s="533"/>
      <c r="L3721" s="533"/>
      <c r="M3721" s="533"/>
      <c r="N3721" s="532"/>
      <c r="O3721" s="350"/>
      <c r="P3721" s="464"/>
      <c r="Q3721" s="464"/>
      <c r="R3721" s="464"/>
      <c r="S3721" s="464"/>
      <c r="T3721" s="464"/>
      <c r="U3721" s="464"/>
      <c r="V3721" s="464"/>
    </row>
    <row r="3722" spans="1:22">
      <c r="A3722" s="531"/>
      <c r="B3722" s="532"/>
      <c r="C3722" s="350"/>
      <c r="D3722" s="350"/>
      <c r="E3722" s="533"/>
      <c r="F3722" s="533"/>
      <c r="G3722" s="533"/>
      <c r="H3722" s="533"/>
      <c r="I3722" s="533"/>
      <c r="J3722" s="533"/>
      <c r="K3722" s="533"/>
      <c r="L3722" s="533"/>
      <c r="M3722" s="533"/>
      <c r="N3722" s="532"/>
      <c r="O3722" s="350"/>
      <c r="P3722" s="464"/>
      <c r="Q3722" s="464"/>
      <c r="R3722" s="464"/>
      <c r="S3722" s="464"/>
      <c r="T3722" s="464"/>
      <c r="U3722" s="464"/>
      <c r="V3722" s="464"/>
    </row>
    <row r="3723" spans="1:22">
      <c r="A3723" s="531"/>
      <c r="B3723" s="532"/>
      <c r="C3723" s="350"/>
      <c r="D3723" s="350"/>
      <c r="E3723" s="533"/>
      <c r="F3723" s="533"/>
      <c r="G3723" s="533"/>
      <c r="H3723" s="533"/>
      <c r="I3723" s="533"/>
      <c r="J3723" s="533"/>
      <c r="K3723" s="533"/>
      <c r="L3723" s="533"/>
      <c r="M3723" s="533"/>
      <c r="N3723" s="532"/>
      <c r="O3723" s="350"/>
      <c r="P3723" s="464"/>
      <c r="Q3723" s="464"/>
      <c r="R3723" s="464"/>
      <c r="S3723" s="464"/>
      <c r="T3723" s="464"/>
      <c r="U3723" s="464"/>
      <c r="V3723" s="464"/>
    </row>
    <row r="3724" spans="1:22">
      <c r="A3724" s="531"/>
      <c r="B3724" s="532"/>
      <c r="C3724" s="350"/>
      <c r="D3724" s="350"/>
      <c r="E3724" s="533"/>
      <c r="F3724" s="533"/>
      <c r="G3724" s="533"/>
      <c r="H3724" s="533"/>
      <c r="I3724" s="533"/>
      <c r="J3724" s="533"/>
      <c r="K3724" s="533"/>
      <c r="L3724" s="533"/>
      <c r="M3724" s="533"/>
      <c r="N3724" s="532"/>
      <c r="O3724" s="350"/>
      <c r="P3724" s="464"/>
      <c r="Q3724" s="464"/>
      <c r="R3724" s="464"/>
      <c r="S3724" s="464"/>
      <c r="T3724" s="464"/>
      <c r="U3724" s="464"/>
      <c r="V3724" s="464"/>
    </row>
    <row r="3725" spans="1:22">
      <c r="A3725" s="531"/>
      <c r="B3725" s="532"/>
      <c r="C3725" s="350"/>
      <c r="D3725" s="350"/>
      <c r="E3725" s="533"/>
      <c r="F3725" s="533"/>
      <c r="G3725" s="533"/>
      <c r="H3725" s="533"/>
      <c r="I3725" s="533"/>
      <c r="J3725" s="533"/>
      <c r="K3725" s="533"/>
      <c r="L3725" s="533"/>
      <c r="M3725" s="533"/>
      <c r="N3725" s="532"/>
      <c r="O3725" s="350"/>
      <c r="P3725" s="464"/>
      <c r="Q3725" s="464"/>
      <c r="R3725" s="464"/>
      <c r="S3725" s="464"/>
      <c r="T3725" s="464"/>
      <c r="U3725" s="464"/>
      <c r="V3725" s="464"/>
    </row>
    <row r="3726" spans="1:22">
      <c r="A3726" s="531"/>
      <c r="B3726" s="532"/>
      <c r="C3726" s="350"/>
      <c r="D3726" s="350"/>
      <c r="E3726" s="533"/>
      <c r="F3726" s="533"/>
      <c r="G3726" s="533"/>
      <c r="H3726" s="533"/>
      <c r="I3726" s="533"/>
      <c r="J3726" s="533"/>
      <c r="K3726" s="533"/>
      <c r="L3726" s="533"/>
      <c r="M3726" s="533"/>
      <c r="N3726" s="532"/>
      <c r="O3726" s="350"/>
      <c r="P3726" s="464"/>
      <c r="Q3726" s="464"/>
      <c r="R3726" s="464"/>
      <c r="S3726" s="464"/>
      <c r="T3726" s="464"/>
      <c r="U3726" s="464"/>
      <c r="V3726" s="464"/>
    </row>
    <row r="3727" spans="1:22">
      <c r="A3727" s="531"/>
      <c r="B3727" s="532"/>
      <c r="C3727" s="350"/>
      <c r="D3727" s="350"/>
      <c r="E3727" s="533"/>
      <c r="F3727" s="533"/>
      <c r="G3727" s="533"/>
      <c r="H3727" s="533"/>
      <c r="I3727" s="533"/>
      <c r="J3727" s="533"/>
      <c r="K3727" s="533"/>
      <c r="L3727" s="533"/>
      <c r="M3727" s="533"/>
      <c r="N3727" s="532"/>
      <c r="O3727" s="350"/>
      <c r="P3727" s="464"/>
      <c r="Q3727" s="464"/>
      <c r="R3727" s="464"/>
      <c r="S3727" s="464"/>
      <c r="T3727" s="464"/>
      <c r="U3727" s="464"/>
      <c r="V3727" s="464"/>
    </row>
    <row r="3728" spans="1:22">
      <c r="A3728" s="531"/>
      <c r="B3728" s="532"/>
      <c r="C3728" s="350"/>
      <c r="D3728" s="350"/>
      <c r="E3728" s="533"/>
      <c r="F3728" s="533"/>
      <c r="G3728" s="533"/>
      <c r="H3728" s="533"/>
      <c r="I3728" s="533"/>
      <c r="J3728" s="533"/>
      <c r="K3728" s="533"/>
      <c r="L3728" s="533"/>
      <c r="M3728" s="533"/>
      <c r="N3728" s="532"/>
      <c r="O3728" s="350"/>
      <c r="P3728" s="464"/>
      <c r="Q3728" s="464"/>
      <c r="R3728" s="464"/>
      <c r="S3728" s="464"/>
      <c r="T3728" s="464"/>
      <c r="U3728" s="464"/>
      <c r="V3728" s="464"/>
    </row>
    <row r="3729" spans="1:22">
      <c r="A3729" s="531"/>
      <c r="B3729" s="532"/>
      <c r="C3729" s="350"/>
      <c r="D3729" s="350"/>
      <c r="E3729" s="533"/>
      <c r="F3729" s="533"/>
      <c r="G3729" s="533"/>
      <c r="H3729" s="533"/>
      <c r="I3729" s="533"/>
      <c r="J3729" s="533"/>
      <c r="K3729" s="533"/>
      <c r="L3729" s="533"/>
      <c r="M3729" s="533"/>
      <c r="N3729" s="532"/>
      <c r="O3729" s="350"/>
      <c r="P3729" s="464"/>
      <c r="Q3729" s="464"/>
      <c r="R3729" s="464"/>
      <c r="S3729" s="464"/>
      <c r="T3729" s="464"/>
      <c r="U3729" s="464"/>
      <c r="V3729" s="464"/>
    </row>
    <row r="3730" spans="1:22">
      <c r="A3730" s="531"/>
      <c r="B3730" s="532"/>
      <c r="C3730" s="350"/>
      <c r="D3730" s="350"/>
      <c r="E3730" s="533"/>
      <c r="F3730" s="533"/>
      <c r="G3730" s="533"/>
      <c r="H3730" s="533"/>
      <c r="I3730" s="533"/>
      <c r="J3730" s="533"/>
      <c r="K3730" s="533"/>
      <c r="L3730" s="533"/>
      <c r="M3730" s="533"/>
      <c r="N3730" s="532"/>
      <c r="O3730" s="350"/>
      <c r="P3730" s="464"/>
      <c r="Q3730" s="464"/>
      <c r="R3730" s="464"/>
      <c r="S3730" s="464"/>
      <c r="T3730" s="464"/>
      <c r="U3730" s="464"/>
      <c r="V3730" s="464"/>
    </row>
    <row r="3731" spans="1:22">
      <c r="A3731" s="531"/>
      <c r="B3731" s="532"/>
      <c r="C3731" s="350"/>
      <c r="D3731" s="350"/>
      <c r="E3731" s="533"/>
      <c r="F3731" s="533"/>
      <c r="G3731" s="533"/>
      <c r="H3731" s="533"/>
      <c r="I3731" s="533"/>
      <c r="J3731" s="533"/>
      <c r="K3731" s="533"/>
      <c r="L3731" s="533"/>
      <c r="M3731" s="533"/>
      <c r="N3731" s="532"/>
      <c r="O3731" s="350"/>
      <c r="P3731" s="464"/>
      <c r="Q3731" s="464"/>
      <c r="R3731" s="464"/>
      <c r="S3731" s="464"/>
      <c r="T3731" s="464"/>
      <c r="U3731" s="464"/>
      <c r="V3731" s="464"/>
    </row>
    <row r="3732" spans="1:22">
      <c r="A3732" s="531"/>
      <c r="B3732" s="532"/>
      <c r="C3732" s="350"/>
      <c r="D3732" s="350"/>
      <c r="E3732" s="533"/>
      <c r="F3732" s="533"/>
      <c r="G3732" s="533"/>
      <c r="H3732" s="533"/>
      <c r="I3732" s="533"/>
      <c r="J3732" s="533"/>
      <c r="K3732" s="533"/>
      <c r="L3732" s="533"/>
      <c r="M3732" s="533"/>
      <c r="N3732" s="532"/>
      <c r="O3732" s="350"/>
      <c r="P3732" s="464"/>
      <c r="Q3732" s="464"/>
      <c r="R3732" s="464"/>
      <c r="S3732" s="464"/>
      <c r="T3732" s="464"/>
      <c r="U3732" s="464"/>
      <c r="V3732" s="464"/>
    </row>
    <row r="3733" spans="1:22">
      <c r="A3733" s="531"/>
      <c r="B3733" s="532"/>
      <c r="C3733" s="350"/>
      <c r="D3733" s="350"/>
      <c r="E3733" s="533"/>
      <c r="F3733" s="533"/>
      <c r="G3733" s="533"/>
      <c r="H3733" s="533"/>
      <c r="I3733" s="533"/>
      <c r="J3733" s="533"/>
      <c r="K3733" s="533"/>
      <c r="L3733" s="533"/>
      <c r="M3733" s="533"/>
      <c r="N3733" s="532"/>
      <c r="O3733" s="350"/>
      <c r="P3733" s="464"/>
      <c r="Q3733" s="464"/>
      <c r="R3733" s="464"/>
      <c r="S3733" s="464"/>
      <c r="T3733" s="464"/>
      <c r="U3733" s="464"/>
      <c r="V3733" s="464"/>
    </row>
    <row r="3734" spans="1:22">
      <c r="A3734" s="531"/>
      <c r="B3734" s="532"/>
      <c r="C3734" s="350"/>
      <c r="D3734" s="350"/>
      <c r="E3734" s="533"/>
      <c r="F3734" s="533"/>
      <c r="G3734" s="533"/>
      <c r="H3734" s="533"/>
      <c r="I3734" s="533"/>
      <c r="J3734" s="533"/>
      <c r="K3734" s="533"/>
      <c r="L3734" s="533"/>
      <c r="M3734" s="533"/>
      <c r="N3734" s="532"/>
      <c r="O3734" s="350"/>
      <c r="P3734" s="464"/>
      <c r="Q3734" s="464"/>
      <c r="R3734" s="464"/>
      <c r="S3734" s="464"/>
      <c r="T3734" s="464"/>
      <c r="U3734" s="464"/>
      <c r="V3734" s="464"/>
    </row>
    <row r="3735" spans="1:22">
      <c r="A3735" s="531"/>
      <c r="B3735" s="532"/>
      <c r="C3735" s="350"/>
      <c r="D3735" s="350"/>
      <c r="E3735" s="533"/>
      <c r="F3735" s="533"/>
      <c r="G3735" s="533"/>
      <c r="H3735" s="533"/>
      <c r="I3735" s="533"/>
      <c r="J3735" s="533"/>
      <c r="K3735" s="533"/>
      <c r="L3735" s="533"/>
      <c r="M3735" s="533"/>
      <c r="N3735" s="532"/>
      <c r="O3735" s="350"/>
      <c r="P3735" s="464"/>
      <c r="Q3735" s="464"/>
      <c r="R3735" s="464"/>
      <c r="S3735" s="464"/>
      <c r="T3735" s="464"/>
      <c r="U3735" s="464"/>
      <c r="V3735" s="464"/>
    </row>
    <row r="3736" spans="1:22">
      <c r="A3736" s="531"/>
      <c r="B3736" s="532"/>
      <c r="C3736" s="350"/>
      <c r="D3736" s="350"/>
      <c r="E3736" s="533"/>
      <c r="F3736" s="533"/>
      <c r="G3736" s="533"/>
      <c r="H3736" s="533"/>
      <c r="I3736" s="533"/>
      <c r="J3736" s="533"/>
      <c r="K3736" s="533"/>
      <c r="L3736" s="533"/>
      <c r="M3736" s="533"/>
      <c r="N3736" s="532"/>
      <c r="O3736" s="350"/>
      <c r="P3736" s="464"/>
      <c r="Q3736" s="464"/>
      <c r="R3736" s="464"/>
      <c r="S3736" s="464"/>
      <c r="T3736" s="464"/>
      <c r="U3736" s="464"/>
      <c r="V3736" s="464"/>
    </row>
    <row r="3737" spans="1:22">
      <c r="A3737" s="531"/>
      <c r="B3737" s="532"/>
      <c r="C3737" s="350"/>
      <c r="D3737" s="350"/>
      <c r="E3737" s="533"/>
      <c r="F3737" s="533"/>
      <c r="G3737" s="533"/>
      <c r="H3737" s="533"/>
      <c r="I3737" s="533"/>
      <c r="J3737" s="533"/>
      <c r="K3737" s="533"/>
      <c r="L3737" s="533"/>
      <c r="M3737" s="533"/>
      <c r="N3737" s="532"/>
      <c r="O3737" s="350"/>
      <c r="P3737" s="464"/>
      <c r="Q3737" s="464"/>
      <c r="R3737" s="464"/>
      <c r="S3737" s="464"/>
      <c r="T3737" s="464"/>
      <c r="U3737" s="464"/>
      <c r="V3737" s="464"/>
    </row>
    <row r="3738" spans="1:22">
      <c r="A3738" s="531"/>
      <c r="B3738" s="532"/>
      <c r="C3738" s="350"/>
      <c r="D3738" s="350"/>
      <c r="E3738" s="533"/>
      <c r="F3738" s="533"/>
      <c r="G3738" s="533"/>
      <c r="H3738" s="533"/>
      <c r="I3738" s="533"/>
      <c r="J3738" s="533"/>
      <c r="K3738" s="533"/>
      <c r="L3738" s="533"/>
      <c r="M3738" s="533"/>
      <c r="N3738" s="532"/>
      <c r="O3738" s="350"/>
      <c r="P3738" s="464"/>
      <c r="Q3738" s="464"/>
      <c r="R3738" s="464"/>
      <c r="S3738" s="464"/>
      <c r="T3738" s="464"/>
      <c r="U3738" s="464"/>
      <c r="V3738" s="464"/>
    </row>
    <row r="3739" spans="1:22">
      <c r="A3739" s="531"/>
      <c r="B3739" s="532"/>
      <c r="C3739" s="350"/>
      <c r="D3739" s="350"/>
      <c r="E3739" s="533"/>
      <c r="F3739" s="533"/>
      <c r="G3739" s="533"/>
      <c r="H3739" s="533"/>
      <c r="I3739" s="533"/>
      <c r="J3739" s="533"/>
      <c r="K3739" s="533"/>
      <c r="L3739" s="533"/>
      <c r="M3739" s="533"/>
      <c r="N3739" s="532"/>
      <c r="O3739" s="350"/>
      <c r="P3739" s="464"/>
      <c r="Q3739" s="464"/>
      <c r="R3739" s="464"/>
      <c r="S3739" s="464"/>
      <c r="T3739" s="464"/>
      <c r="U3739" s="464"/>
      <c r="V3739" s="464"/>
    </row>
    <row r="3740" spans="1:22">
      <c r="A3740" s="531"/>
      <c r="B3740" s="532"/>
      <c r="C3740" s="350"/>
      <c r="D3740" s="350"/>
      <c r="E3740" s="533"/>
      <c r="F3740" s="533"/>
      <c r="G3740" s="533"/>
      <c r="H3740" s="533"/>
      <c r="I3740" s="533"/>
      <c r="J3740" s="533"/>
      <c r="K3740" s="533"/>
      <c r="L3740" s="533"/>
      <c r="M3740" s="533"/>
      <c r="N3740" s="532"/>
      <c r="O3740" s="350"/>
      <c r="P3740" s="464"/>
      <c r="Q3740" s="464"/>
      <c r="R3740" s="464"/>
      <c r="S3740" s="464"/>
      <c r="T3740" s="464"/>
      <c r="U3740" s="464"/>
      <c r="V3740" s="464"/>
    </row>
    <row r="3741" spans="1:22">
      <c r="A3741" s="531"/>
      <c r="B3741" s="532"/>
      <c r="C3741" s="350"/>
      <c r="D3741" s="350"/>
      <c r="E3741" s="533"/>
      <c r="F3741" s="533"/>
      <c r="G3741" s="533"/>
      <c r="H3741" s="533"/>
      <c r="I3741" s="533"/>
      <c r="J3741" s="533"/>
      <c r="K3741" s="533"/>
      <c r="L3741" s="533"/>
      <c r="M3741" s="533"/>
      <c r="N3741" s="532"/>
      <c r="O3741" s="350"/>
      <c r="P3741" s="464"/>
      <c r="Q3741" s="464"/>
      <c r="R3741" s="464"/>
      <c r="S3741" s="464"/>
      <c r="T3741" s="464"/>
      <c r="U3741" s="464"/>
      <c r="V3741" s="464"/>
    </row>
    <row r="3742" spans="1:22">
      <c r="A3742" s="531"/>
      <c r="B3742" s="532"/>
      <c r="C3742" s="350"/>
      <c r="D3742" s="350"/>
      <c r="E3742" s="533"/>
      <c r="F3742" s="533"/>
      <c r="G3742" s="533"/>
      <c r="H3742" s="533"/>
      <c r="I3742" s="533"/>
      <c r="J3742" s="533"/>
      <c r="K3742" s="533"/>
      <c r="L3742" s="533"/>
      <c r="M3742" s="533"/>
      <c r="N3742" s="532"/>
      <c r="O3742" s="350"/>
      <c r="P3742" s="464"/>
      <c r="Q3742" s="464"/>
      <c r="R3742" s="464"/>
      <c r="S3742" s="464"/>
      <c r="T3742" s="464"/>
      <c r="U3742" s="464"/>
      <c r="V3742" s="464"/>
    </row>
    <row r="3743" spans="1:22">
      <c r="A3743" s="531"/>
      <c r="B3743" s="532"/>
      <c r="C3743" s="350"/>
      <c r="D3743" s="350"/>
      <c r="E3743" s="533"/>
      <c r="F3743" s="533"/>
      <c r="G3743" s="533"/>
      <c r="H3743" s="533"/>
      <c r="I3743" s="533"/>
      <c r="J3743" s="533"/>
      <c r="K3743" s="533"/>
      <c r="L3743" s="533"/>
      <c r="M3743" s="533"/>
      <c r="N3743" s="532"/>
      <c r="O3743" s="350"/>
      <c r="P3743" s="464"/>
      <c r="Q3743" s="464"/>
      <c r="R3743" s="464"/>
      <c r="S3743" s="464"/>
      <c r="T3743" s="464"/>
      <c r="U3743" s="464"/>
      <c r="V3743" s="464"/>
    </row>
    <row r="3744" spans="1:22">
      <c r="A3744" s="531"/>
      <c r="B3744" s="532"/>
      <c r="C3744" s="350"/>
      <c r="D3744" s="350"/>
      <c r="E3744" s="533"/>
      <c r="F3744" s="533"/>
      <c r="G3744" s="533"/>
      <c r="H3744" s="533"/>
      <c r="I3744" s="533"/>
      <c r="J3744" s="533"/>
      <c r="K3744" s="533"/>
      <c r="L3744" s="533"/>
      <c r="M3744" s="533"/>
      <c r="N3744" s="532"/>
      <c r="O3744" s="350"/>
      <c r="P3744" s="464"/>
      <c r="Q3744" s="464"/>
      <c r="R3744" s="464"/>
      <c r="S3744" s="464"/>
      <c r="T3744" s="464"/>
      <c r="U3744" s="464"/>
      <c r="V3744" s="464"/>
    </row>
    <row r="3745" spans="1:22">
      <c r="A3745" s="531"/>
      <c r="B3745" s="532"/>
      <c r="C3745" s="350"/>
      <c r="D3745" s="350"/>
      <c r="E3745" s="533"/>
      <c r="F3745" s="533"/>
      <c r="G3745" s="533"/>
      <c r="H3745" s="533"/>
      <c r="I3745" s="533"/>
      <c r="J3745" s="533"/>
      <c r="K3745" s="533"/>
      <c r="L3745" s="533"/>
      <c r="M3745" s="533"/>
      <c r="N3745" s="532"/>
      <c r="O3745" s="350"/>
      <c r="P3745" s="464"/>
      <c r="Q3745" s="464"/>
      <c r="R3745" s="464"/>
      <c r="S3745" s="464"/>
      <c r="T3745" s="464"/>
      <c r="U3745" s="464"/>
      <c r="V3745" s="464"/>
    </row>
    <row r="3746" spans="1:22">
      <c r="A3746" s="531"/>
      <c r="B3746" s="532"/>
      <c r="C3746" s="350"/>
      <c r="D3746" s="350"/>
      <c r="E3746" s="533"/>
      <c r="F3746" s="533"/>
      <c r="G3746" s="533"/>
      <c r="H3746" s="533"/>
      <c r="I3746" s="533"/>
      <c r="J3746" s="533"/>
      <c r="K3746" s="533"/>
      <c r="L3746" s="533"/>
      <c r="M3746" s="533"/>
      <c r="N3746" s="532"/>
      <c r="O3746" s="350"/>
      <c r="P3746" s="464"/>
      <c r="Q3746" s="464"/>
      <c r="R3746" s="464"/>
      <c r="S3746" s="464"/>
      <c r="T3746" s="464"/>
      <c r="U3746" s="464"/>
      <c r="V3746" s="464"/>
    </row>
    <row r="3747" spans="1:22">
      <c r="A3747" s="531"/>
      <c r="B3747" s="532"/>
      <c r="C3747" s="350"/>
      <c r="D3747" s="350"/>
      <c r="E3747" s="533"/>
      <c r="F3747" s="533"/>
      <c r="G3747" s="533"/>
      <c r="H3747" s="533"/>
      <c r="I3747" s="533"/>
      <c r="J3747" s="533"/>
      <c r="K3747" s="533"/>
      <c r="L3747" s="533"/>
      <c r="M3747" s="533"/>
      <c r="N3747" s="532"/>
      <c r="O3747" s="350"/>
      <c r="P3747" s="464"/>
      <c r="Q3747" s="464"/>
      <c r="R3747" s="464"/>
      <c r="S3747" s="464"/>
      <c r="T3747" s="464"/>
      <c r="U3747" s="464"/>
      <c r="V3747" s="464"/>
    </row>
    <row r="3748" spans="1:22">
      <c r="A3748" s="531"/>
      <c r="B3748" s="532"/>
      <c r="C3748" s="350"/>
      <c r="D3748" s="350"/>
      <c r="E3748" s="533"/>
      <c r="F3748" s="533"/>
      <c r="G3748" s="533"/>
      <c r="H3748" s="533"/>
      <c r="I3748" s="533"/>
      <c r="J3748" s="533"/>
      <c r="K3748" s="533"/>
      <c r="L3748" s="533"/>
      <c r="M3748" s="533"/>
      <c r="N3748" s="532"/>
      <c r="O3748" s="350"/>
      <c r="P3748" s="464"/>
      <c r="Q3748" s="464"/>
      <c r="R3748" s="464"/>
      <c r="S3748" s="464"/>
      <c r="T3748" s="464"/>
      <c r="U3748" s="464"/>
      <c r="V3748" s="464"/>
    </row>
    <row r="3749" spans="1:22">
      <c r="A3749" s="531"/>
      <c r="B3749" s="532"/>
      <c r="C3749" s="350"/>
      <c r="D3749" s="350"/>
      <c r="E3749" s="533"/>
      <c r="F3749" s="533"/>
      <c r="G3749" s="533"/>
      <c r="H3749" s="533"/>
      <c r="I3749" s="533"/>
      <c r="J3749" s="533"/>
      <c r="K3749" s="533"/>
      <c r="L3749" s="533"/>
      <c r="M3749" s="533"/>
      <c r="N3749" s="532"/>
      <c r="O3749" s="350"/>
      <c r="P3749" s="464"/>
      <c r="Q3749" s="464"/>
      <c r="R3749" s="464"/>
      <c r="S3749" s="464"/>
      <c r="T3749" s="464"/>
      <c r="U3749" s="464"/>
      <c r="V3749" s="464"/>
    </row>
    <row r="3750" spans="1:22">
      <c r="A3750" s="531"/>
      <c r="B3750" s="532"/>
      <c r="C3750" s="350"/>
      <c r="D3750" s="350"/>
      <c r="E3750" s="533"/>
      <c r="F3750" s="533"/>
      <c r="G3750" s="533"/>
      <c r="H3750" s="533"/>
      <c r="I3750" s="533"/>
      <c r="J3750" s="533"/>
      <c r="K3750" s="533"/>
      <c r="L3750" s="533"/>
      <c r="M3750" s="533"/>
      <c r="N3750" s="532"/>
      <c r="O3750" s="350"/>
      <c r="P3750" s="464"/>
      <c r="Q3750" s="464"/>
      <c r="R3750" s="464"/>
      <c r="S3750" s="464"/>
      <c r="T3750" s="464"/>
      <c r="U3750" s="464"/>
      <c r="V3750" s="464"/>
    </row>
    <row r="3751" spans="1:22">
      <c r="A3751" s="531"/>
      <c r="B3751" s="532"/>
      <c r="C3751" s="350"/>
      <c r="D3751" s="350"/>
      <c r="E3751" s="533"/>
      <c r="F3751" s="533"/>
      <c r="G3751" s="533"/>
      <c r="H3751" s="533"/>
      <c r="I3751" s="533"/>
      <c r="J3751" s="533"/>
      <c r="K3751" s="533"/>
      <c r="L3751" s="533"/>
      <c r="M3751" s="533"/>
      <c r="N3751" s="532"/>
      <c r="O3751" s="350"/>
      <c r="P3751" s="464"/>
      <c r="Q3751" s="464"/>
      <c r="R3751" s="464"/>
      <c r="S3751" s="464"/>
      <c r="T3751" s="464"/>
      <c r="U3751" s="464"/>
      <c r="V3751" s="464"/>
    </row>
    <row r="3752" spans="1:22">
      <c r="A3752" s="531"/>
      <c r="B3752" s="532"/>
      <c r="C3752" s="350"/>
      <c r="D3752" s="350"/>
      <c r="E3752" s="533"/>
      <c r="F3752" s="533"/>
      <c r="G3752" s="533"/>
      <c r="H3752" s="533"/>
      <c r="I3752" s="533"/>
      <c r="J3752" s="533"/>
      <c r="K3752" s="533"/>
      <c r="L3752" s="533"/>
      <c r="M3752" s="533"/>
      <c r="N3752" s="532"/>
      <c r="O3752" s="350"/>
      <c r="P3752" s="464"/>
      <c r="Q3752" s="464"/>
      <c r="R3752" s="464"/>
      <c r="S3752" s="464"/>
      <c r="T3752" s="464"/>
      <c r="U3752" s="464"/>
      <c r="V3752" s="464"/>
    </row>
    <row r="3753" spans="1:22">
      <c r="A3753" s="531"/>
      <c r="B3753" s="532"/>
      <c r="C3753" s="350"/>
      <c r="D3753" s="350"/>
      <c r="E3753" s="533"/>
      <c r="F3753" s="533"/>
      <c r="G3753" s="533"/>
      <c r="H3753" s="533"/>
      <c r="I3753" s="533"/>
      <c r="J3753" s="533"/>
      <c r="K3753" s="533"/>
      <c r="L3753" s="533"/>
      <c r="M3753" s="533"/>
      <c r="N3753" s="532"/>
      <c r="O3753" s="350"/>
      <c r="P3753" s="464"/>
      <c r="Q3753" s="464"/>
      <c r="R3753" s="464"/>
      <c r="S3753" s="464"/>
      <c r="T3753" s="464"/>
      <c r="U3753" s="464"/>
      <c r="V3753" s="464"/>
    </row>
    <row r="3754" spans="1:22">
      <c r="A3754" s="531"/>
      <c r="B3754" s="532"/>
      <c r="C3754" s="350"/>
      <c r="D3754" s="350"/>
      <c r="E3754" s="533"/>
      <c r="F3754" s="533"/>
      <c r="G3754" s="533"/>
      <c r="H3754" s="533"/>
      <c r="I3754" s="533"/>
      <c r="J3754" s="533"/>
      <c r="K3754" s="533"/>
      <c r="L3754" s="533"/>
      <c r="M3754" s="533"/>
      <c r="N3754" s="532"/>
      <c r="O3754" s="350"/>
      <c r="P3754" s="464"/>
      <c r="Q3754" s="464"/>
      <c r="R3754" s="464"/>
      <c r="S3754" s="464"/>
      <c r="T3754" s="464"/>
      <c r="U3754" s="464"/>
      <c r="V3754" s="464"/>
    </row>
    <row r="3755" spans="1:22">
      <c r="A3755" s="531"/>
      <c r="B3755" s="532"/>
      <c r="C3755" s="350"/>
      <c r="D3755" s="350"/>
      <c r="E3755" s="533"/>
      <c r="F3755" s="533"/>
      <c r="G3755" s="533"/>
      <c r="H3755" s="533"/>
      <c r="I3755" s="533"/>
      <c r="J3755" s="533"/>
      <c r="K3755" s="533"/>
      <c r="L3755" s="533"/>
      <c r="M3755" s="533"/>
      <c r="N3755" s="532"/>
      <c r="O3755" s="350"/>
      <c r="P3755" s="464"/>
      <c r="Q3755" s="464"/>
      <c r="R3755" s="464"/>
      <c r="S3755" s="464"/>
      <c r="T3755" s="464"/>
      <c r="U3755" s="464"/>
      <c r="V3755" s="464"/>
    </row>
    <row r="3756" spans="1:22">
      <c r="A3756" s="531"/>
      <c r="B3756" s="532"/>
      <c r="C3756" s="350"/>
      <c r="D3756" s="350"/>
      <c r="E3756" s="533"/>
      <c r="F3756" s="533"/>
      <c r="G3756" s="533"/>
      <c r="H3756" s="533"/>
      <c r="I3756" s="533"/>
      <c r="J3756" s="533"/>
      <c r="K3756" s="533"/>
      <c r="L3756" s="533"/>
      <c r="M3756" s="533"/>
      <c r="N3756" s="532"/>
      <c r="O3756" s="350"/>
      <c r="P3756" s="464"/>
      <c r="Q3756" s="464"/>
      <c r="R3756" s="464"/>
      <c r="S3756" s="464"/>
      <c r="T3756" s="464"/>
      <c r="U3756" s="464"/>
      <c r="V3756" s="464"/>
    </row>
    <row r="3757" spans="1:22">
      <c r="A3757" s="531"/>
      <c r="B3757" s="532"/>
      <c r="C3757" s="350"/>
      <c r="D3757" s="350"/>
      <c r="E3757" s="533"/>
      <c r="F3757" s="533"/>
      <c r="G3757" s="533"/>
      <c r="H3757" s="533"/>
      <c r="I3757" s="533"/>
      <c r="J3757" s="533"/>
      <c r="K3757" s="533"/>
      <c r="L3757" s="533"/>
      <c r="M3757" s="533"/>
      <c r="N3757" s="532"/>
      <c r="O3757" s="350"/>
      <c r="P3757" s="464"/>
      <c r="Q3757" s="464"/>
      <c r="R3757" s="464"/>
      <c r="S3757" s="464"/>
      <c r="T3757" s="464"/>
      <c r="U3757" s="464"/>
      <c r="V3757" s="464"/>
    </row>
    <row r="3758" spans="1:22">
      <c r="A3758" s="531"/>
      <c r="B3758" s="532"/>
      <c r="C3758" s="350"/>
      <c r="D3758" s="350"/>
      <c r="E3758" s="533"/>
      <c r="F3758" s="533"/>
      <c r="G3758" s="533"/>
      <c r="H3758" s="533"/>
      <c r="I3758" s="533"/>
      <c r="J3758" s="533"/>
      <c r="K3758" s="533"/>
      <c r="L3758" s="533"/>
      <c r="M3758" s="533"/>
      <c r="N3758" s="532"/>
      <c r="O3758" s="350"/>
      <c r="P3758" s="464"/>
      <c r="Q3758" s="464"/>
      <c r="R3758" s="464"/>
      <c r="S3758" s="464"/>
      <c r="T3758" s="464"/>
      <c r="U3758" s="464"/>
      <c r="V3758" s="464"/>
    </row>
    <row r="3759" spans="1:22">
      <c r="A3759" s="531"/>
      <c r="B3759" s="532"/>
      <c r="C3759" s="350"/>
      <c r="D3759" s="350"/>
      <c r="E3759" s="533"/>
      <c r="F3759" s="533"/>
      <c r="G3759" s="533"/>
      <c r="H3759" s="533"/>
      <c r="I3759" s="533"/>
      <c r="J3759" s="533"/>
      <c r="K3759" s="533"/>
      <c r="L3759" s="533"/>
      <c r="M3759" s="533"/>
      <c r="N3759" s="532"/>
      <c r="O3759" s="350"/>
      <c r="P3759" s="464"/>
      <c r="Q3759" s="464"/>
      <c r="R3759" s="464"/>
      <c r="S3759" s="464"/>
      <c r="T3759" s="464"/>
      <c r="U3759" s="464"/>
      <c r="V3759" s="464"/>
    </row>
    <row r="3760" spans="1:22">
      <c r="A3760" s="531"/>
      <c r="B3760" s="532"/>
      <c r="C3760" s="350"/>
      <c r="D3760" s="350"/>
      <c r="E3760" s="533"/>
      <c r="F3760" s="533"/>
      <c r="G3760" s="533"/>
      <c r="H3760" s="533"/>
      <c r="I3760" s="533"/>
      <c r="J3760" s="533"/>
      <c r="K3760" s="533"/>
      <c r="L3760" s="533"/>
      <c r="M3760" s="533"/>
      <c r="N3760" s="532"/>
      <c r="O3760" s="350"/>
      <c r="P3760" s="464"/>
      <c r="Q3760" s="464"/>
      <c r="R3760" s="464"/>
      <c r="S3760" s="464"/>
      <c r="T3760" s="464"/>
      <c r="U3760" s="464"/>
      <c r="V3760" s="464"/>
    </row>
    <row r="3761" spans="1:22">
      <c r="A3761" s="531"/>
      <c r="B3761" s="532"/>
      <c r="C3761" s="350"/>
      <c r="D3761" s="350"/>
      <c r="E3761" s="533"/>
      <c r="F3761" s="533"/>
      <c r="G3761" s="533"/>
      <c r="H3761" s="533"/>
      <c r="I3761" s="533"/>
      <c r="J3761" s="533"/>
      <c r="K3761" s="533"/>
      <c r="L3761" s="533"/>
      <c r="M3761" s="533"/>
      <c r="N3761" s="532"/>
      <c r="O3761" s="350"/>
      <c r="P3761" s="464"/>
      <c r="Q3761" s="464"/>
      <c r="R3761" s="464"/>
      <c r="S3761" s="464"/>
      <c r="T3761" s="464"/>
      <c r="U3761" s="464"/>
      <c r="V3761" s="464"/>
    </row>
    <row r="3762" spans="1:22">
      <c r="A3762" s="531"/>
      <c r="B3762" s="532"/>
      <c r="C3762" s="350"/>
      <c r="D3762" s="350"/>
      <c r="E3762" s="533"/>
      <c r="F3762" s="533"/>
      <c r="G3762" s="533"/>
      <c r="H3762" s="533"/>
      <c r="I3762" s="533"/>
      <c r="J3762" s="533"/>
      <c r="K3762" s="533"/>
      <c r="L3762" s="533"/>
      <c r="M3762" s="533"/>
      <c r="N3762" s="532"/>
      <c r="O3762" s="350"/>
      <c r="P3762" s="464"/>
      <c r="Q3762" s="464"/>
      <c r="R3762" s="464"/>
      <c r="S3762" s="464"/>
      <c r="T3762" s="464"/>
      <c r="U3762" s="464"/>
      <c r="V3762" s="464"/>
    </row>
    <row r="3763" spans="1:22">
      <c r="A3763" s="531"/>
      <c r="B3763" s="532"/>
      <c r="C3763" s="350"/>
      <c r="D3763" s="350"/>
      <c r="E3763" s="533"/>
      <c r="F3763" s="533"/>
      <c r="G3763" s="533"/>
      <c r="H3763" s="533"/>
      <c r="I3763" s="533"/>
      <c r="J3763" s="533"/>
      <c r="K3763" s="533"/>
      <c r="L3763" s="533"/>
      <c r="M3763" s="533"/>
      <c r="N3763" s="532"/>
      <c r="O3763" s="350"/>
      <c r="P3763" s="464"/>
      <c r="Q3763" s="464"/>
      <c r="R3763" s="464"/>
      <c r="S3763" s="464"/>
      <c r="T3763" s="464"/>
      <c r="U3763" s="464"/>
      <c r="V3763" s="464"/>
    </row>
    <row r="3764" spans="1:22">
      <c r="A3764" s="531"/>
      <c r="B3764" s="532"/>
      <c r="C3764" s="350"/>
      <c r="D3764" s="350"/>
      <c r="E3764" s="533"/>
      <c r="F3764" s="533"/>
      <c r="G3764" s="533"/>
      <c r="H3764" s="533"/>
      <c r="I3764" s="533"/>
      <c r="J3764" s="533"/>
      <c r="K3764" s="533"/>
      <c r="L3764" s="533"/>
      <c r="M3764" s="533"/>
      <c r="N3764" s="532"/>
      <c r="O3764" s="350"/>
      <c r="P3764" s="464"/>
      <c r="Q3764" s="464"/>
      <c r="R3764" s="464"/>
      <c r="S3764" s="464"/>
      <c r="T3764" s="464"/>
      <c r="U3764" s="464"/>
      <c r="V3764" s="464"/>
    </row>
    <row r="3765" spans="1:22">
      <c r="A3765" s="531"/>
      <c r="B3765" s="532"/>
      <c r="C3765" s="350"/>
      <c r="D3765" s="350"/>
      <c r="E3765" s="533"/>
      <c r="F3765" s="533"/>
      <c r="G3765" s="533"/>
      <c r="H3765" s="533"/>
      <c r="I3765" s="533"/>
      <c r="J3765" s="533"/>
      <c r="K3765" s="533"/>
      <c r="L3765" s="533"/>
      <c r="M3765" s="533"/>
      <c r="N3765" s="532"/>
      <c r="O3765" s="350"/>
      <c r="P3765" s="464"/>
      <c r="Q3765" s="464"/>
      <c r="R3765" s="464"/>
      <c r="S3765" s="464"/>
      <c r="T3765" s="464"/>
      <c r="U3765" s="464"/>
      <c r="V3765" s="464"/>
    </row>
    <row r="3766" spans="1:22">
      <c r="A3766" s="531"/>
      <c r="B3766" s="532"/>
      <c r="C3766" s="350"/>
      <c r="D3766" s="350"/>
      <c r="E3766" s="533"/>
      <c r="F3766" s="533"/>
      <c r="G3766" s="533"/>
      <c r="H3766" s="533"/>
      <c r="I3766" s="533"/>
      <c r="J3766" s="533"/>
      <c r="K3766" s="533"/>
      <c r="L3766" s="533"/>
      <c r="M3766" s="533"/>
      <c r="N3766" s="532"/>
      <c r="O3766" s="350"/>
      <c r="P3766" s="464"/>
      <c r="Q3766" s="464"/>
      <c r="R3766" s="464"/>
      <c r="S3766" s="464"/>
      <c r="T3766" s="464"/>
      <c r="U3766" s="464"/>
      <c r="V3766" s="464"/>
    </row>
    <row r="3767" spans="1:22">
      <c r="A3767" s="531"/>
      <c r="B3767" s="532"/>
      <c r="C3767" s="350"/>
      <c r="D3767" s="350"/>
      <c r="E3767" s="533"/>
      <c r="F3767" s="533"/>
      <c r="G3767" s="533"/>
      <c r="H3767" s="533"/>
      <c r="I3767" s="533"/>
      <c r="J3767" s="533"/>
      <c r="K3767" s="533"/>
      <c r="L3767" s="533"/>
      <c r="M3767" s="533"/>
      <c r="N3767" s="532"/>
      <c r="O3767" s="350"/>
      <c r="P3767" s="464"/>
      <c r="Q3767" s="464"/>
      <c r="R3767" s="464"/>
      <c r="S3767" s="464"/>
      <c r="T3767" s="464"/>
      <c r="U3767" s="464"/>
      <c r="V3767" s="464"/>
    </row>
    <row r="3768" spans="1:22">
      <c r="A3768" s="531"/>
      <c r="B3768" s="532"/>
      <c r="C3768" s="350"/>
      <c r="D3768" s="350"/>
      <c r="E3768" s="533"/>
      <c r="F3768" s="533"/>
      <c r="G3768" s="533"/>
      <c r="H3768" s="533"/>
      <c r="I3768" s="533"/>
      <c r="J3768" s="533"/>
      <c r="K3768" s="533"/>
      <c r="L3768" s="533"/>
      <c r="M3768" s="533"/>
      <c r="N3768" s="532"/>
      <c r="O3768" s="350"/>
      <c r="P3768" s="464"/>
      <c r="Q3768" s="464"/>
      <c r="R3768" s="464"/>
      <c r="S3768" s="464"/>
      <c r="T3768" s="464"/>
      <c r="U3768" s="464"/>
      <c r="V3768" s="464"/>
    </row>
    <row r="3769" spans="1:22">
      <c r="A3769" s="531"/>
      <c r="B3769" s="532"/>
      <c r="C3769" s="350"/>
      <c r="D3769" s="350"/>
      <c r="E3769" s="533"/>
      <c r="F3769" s="533"/>
      <c r="G3769" s="533"/>
      <c r="H3769" s="533"/>
      <c r="I3769" s="533"/>
      <c r="J3769" s="533"/>
      <c r="K3769" s="533"/>
      <c r="L3769" s="533"/>
      <c r="M3769" s="533"/>
      <c r="N3769" s="532"/>
      <c r="O3769" s="350"/>
      <c r="P3769" s="464"/>
      <c r="Q3769" s="464"/>
      <c r="R3769" s="464"/>
      <c r="S3769" s="464"/>
      <c r="T3769" s="464"/>
      <c r="U3769" s="464"/>
      <c r="V3769" s="464"/>
    </row>
    <row r="3770" spans="1:22">
      <c r="A3770" s="531"/>
      <c r="B3770" s="532"/>
      <c r="C3770" s="350"/>
      <c r="D3770" s="350"/>
      <c r="E3770" s="533"/>
      <c r="F3770" s="533"/>
      <c r="G3770" s="533"/>
      <c r="H3770" s="533"/>
      <c r="I3770" s="533"/>
      <c r="J3770" s="533"/>
      <c r="K3770" s="533"/>
      <c r="L3770" s="533"/>
      <c r="M3770" s="533"/>
      <c r="N3770" s="532"/>
      <c r="O3770" s="350"/>
      <c r="P3770" s="464"/>
      <c r="Q3770" s="464"/>
      <c r="R3770" s="464"/>
      <c r="S3770" s="464"/>
      <c r="T3770" s="464"/>
      <c r="U3770" s="464"/>
      <c r="V3770" s="464"/>
    </row>
    <row r="3771" spans="1:22">
      <c r="A3771" s="531"/>
      <c r="B3771" s="532"/>
      <c r="C3771" s="350"/>
      <c r="D3771" s="350"/>
      <c r="E3771" s="533"/>
      <c r="F3771" s="533"/>
      <c r="G3771" s="533"/>
      <c r="H3771" s="533"/>
      <c r="I3771" s="533"/>
      <c r="J3771" s="533"/>
      <c r="K3771" s="533"/>
      <c r="L3771" s="533"/>
      <c r="M3771" s="533"/>
      <c r="N3771" s="532"/>
      <c r="O3771" s="350"/>
      <c r="P3771" s="464"/>
      <c r="Q3771" s="464"/>
      <c r="R3771" s="464"/>
      <c r="S3771" s="464"/>
      <c r="T3771" s="464"/>
      <c r="U3771" s="464"/>
      <c r="V3771" s="464"/>
    </row>
    <row r="3772" spans="1:22">
      <c r="A3772" s="531"/>
      <c r="B3772" s="532"/>
      <c r="C3772" s="350"/>
      <c r="D3772" s="350"/>
      <c r="E3772" s="533"/>
      <c r="F3772" s="533"/>
      <c r="G3772" s="533"/>
      <c r="H3772" s="533"/>
      <c r="I3772" s="533"/>
      <c r="J3772" s="533"/>
      <c r="K3772" s="533"/>
      <c r="L3772" s="533"/>
      <c r="M3772" s="533"/>
      <c r="N3772" s="532"/>
      <c r="O3772" s="350"/>
      <c r="P3772" s="464"/>
      <c r="Q3772" s="464"/>
      <c r="R3772" s="464"/>
      <c r="S3772" s="464"/>
      <c r="T3772" s="464"/>
      <c r="U3772" s="464"/>
      <c r="V3772" s="464"/>
    </row>
    <row r="3773" spans="1:22">
      <c r="A3773" s="531"/>
      <c r="B3773" s="532"/>
      <c r="C3773" s="350"/>
      <c r="D3773" s="350"/>
      <c r="E3773" s="533"/>
      <c r="F3773" s="533"/>
      <c r="G3773" s="533"/>
      <c r="H3773" s="533"/>
      <c r="I3773" s="533"/>
      <c r="J3773" s="533"/>
      <c r="K3773" s="533"/>
      <c r="L3773" s="533"/>
      <c r="M3773" s="533"/>
      <c r="N3773" s="532"/>
      <c r="O3773" s="350"/>
      <c r="P3773" s="464"/>
      <c r="Q3773" s="464"/>
      <c r="R3773" s="464"/>
      <c r="S3773" s="464"/>
      <c r="T3773" s="464"/>
      <c r="U3773" s="464"/>
      <c r="V3773" s="464"/>
    </row>
    <row r="3774" spans="1:22">
      <c r="A3774" s="531"/>
      <c r="B3774" s="532"/>
      <c r="C3774" s="350"/>
      <c r="D3774" s="350"/>
      <c r="E3774" s="533"/>
      <c r="F3774" s="533"/>
      <c r="G3774" s="533"/>
      <c r="H3774" s="533"/>
      <c r="I3774" s="533"/>
      <c r="J3774" s="533"/>
      <c r="K3774" s="533"/>
      <c r="L3774" s="533"/>
      <c r="M3774" s="533"/>
      <c r="N3774" s="532"/>
      <c r="O3774" s="350"/>
      <c r="P3774" s="464"/>
      <c r="Q3774" s="464"/>
      <c r="R3774" s="464"/>
      <c r="S3774" s="464"/>
      <c r="T3774" s="464"/>
      <c r="U3774" s="464"/>
      <c r="V3774" s="464"/>
    </row>
    <row r="3775" spans="1:22">
      <c r="A3775" s="531"/>
      <c r="B3775" s="532"/>
      <c r="C3775" s="350"/>
      <c r="D3775" s="350"/>
      <c r="E3775" s="533"/>
      <c r="F3775" s="533"/>
      <c r="G3775" s="533"/>
      <c r="H3775" s="533"/>
      <c r="I3775" s="533"/>
      <c r="J3775" s="533"/>
      <c r="K3775" s="533"/>
      <c r="L3775" s="533"/>
      <c r="M3775" s="533"/>
      <c r="N3775" s="532"/>
      <c r="O3775" s="350"/>
      <c r="P3775" s="464"/>
      <c r="Q3775" s="464"/>
      <c r="R3775" s="464"/>
      <c r="S3775" s="464"/>
      <c r="T3775" s="464"/>
      <c r="U3775" s="464"/>
      <c r="V3775" s="464"/>
    </row>
    <row r="3776" spans="1:22">
      <c r="A3776" s="531"/>
      <c r="B3776" s="532"/>
      <c r="C3776" s="350"/>
      <c r="D3776" s="350"/>
      <c r="E3776" s="533"/>
      <c r="F3776" s="533"/>
      <c r="G3776" s="533"/>
      <c r="H3776" s="533"/>
      <c r="I3776" s="533"/>
      <c r="J3776" s="533"/>
      <c r="K3776" s="533"/>
      <c r="L3776" s="533"/>
      <c r="M3776" s="533"/>
      <c r="N3776" s="532"/>
      <c r="O3776" s="350"/>
      <c r="P3776" s="464"/>
      <c r="Q3776" s="464"/>
      <c r="R3776" s="464"/>
      <c r="S3776" s="464"/>
      <c r="T3776" s="464"/>
      <c r="U3776" s="464"/>
      <c r="V3776" s="464"/>
    </row>
    <row r="3777" spans="1:22">
      <c r="A3777" s="531"/>
      <c r="B3777" s="532"/>
      <c r="C3777" s="350"/>
      <c r="D3777" s="350"/>
      <c r="E3777" s="533"/>
      <c r="F3777" s="533"/>
      <c r="G3777" s="533"/>
      <c r="H3777" s="533"/>
      <c r="I3777" s="533"/>
      <c r="J3777" s="533"/>
      <c r="K3777" s="533"/>
      <c r="L3777" s="533"/>
      <c r="M3777" s="533"/>
      <c r="N3777" s="532"/>
      <c r="O3777" s="350"/>
      <c r="P3777" s="464"/>
      <c r="Q3777" s="464"/>
      <c r="R3777" s="464"/>
      <c r="S3777" s="464"/>
      <c r="T3777" s="464"/>
      <c r="U3777" s="464"/>
      <c r="V3777" s="464"/>
    </row>
    <row r="3778" spans="1:22">
      <c r="A3778" s="531"/>
      <c r="B3778" s="532"/>
      <c r="C3778" s="350"/>
      <c r="D3778" s="350"/>
      <c r="E3778" s="533"/>
      <c r="F3778" s="533"/>
      <c r="G3778" s="533"/>
      <c r="H3778" s="533"/>
      <c r="I3778" s="533"/>
      <c r="J3778" s="533"/>
      <c r="K3778" s="533"/>
      <c r="L3778" s="533"/>
      <c r="M3778" s="533"/>
      <c r="N3778" s="532"/>
      <c r="O3778" s="350"/>
      <c r="P3778" s="464"/>
      <c r="Q3778" s="464"/>
      <c r="R3778" s="464"/>
      <c r="S3778" s="464"/>
      <c r="T3778" s="464"/>
      <c r="U3778" s="464"/>
      <c r="V3778" s="464"/>
    </row>
    <row r="3779" spans="1:22">
      <c r="A3779" s="531"/>
      <c r="B3779" s="532"/>
      <c r="C3779" s="350"/>
      <c r="D3779" s="350"/>
      <c r="E3779" s="533"/>
      <c r="F3779" s="533"/>
      <c r="G3779" s="533"/>
      <c r="H3779" s="533"/>
      <c r="I3779" s="533"/>
      <c r="J3779" s="533"/>
      <c r="K3779" s="533"/>
      <c r="L3779" s="533"/>
      <c r="M3779" s="533"/>
      <c r="N3779" s="532"/>
      <c r="O3779" s="350"/>
      <c r="P3779" s="464"/>
      <c r="Q3779" s="464"/>
      <c r="R3779" s="464"/>
      <c r="S3779" s="464"/>
      <c r="T3779" s="464"/>
      <c r="U3779" s="464"/>
      <c r="V3779" s="464"/>
    </row>
    <row r="3780" spans="1:22">
      <c r="A3780" s="531"/>
      <c r="B3780" s="532"/>
      <c r="C3780" s="350"/>
      <c r="D3780" s="350"/>
      <c r="E3780" s="533"/>
      <c r="F3780" s="533"/>
      <c r="G3780" s="533"/>
      <c r="H3780" s="533"/>
      <c r="I3780" s="533"/>
      <c r="J3780" s="533"/>
      <c r="K3780" s="533"/>
      <c r="L3780" s="533"/>
      <c r="M3780" s="533"/>
      <c r="N3780" s="532"/>
      <c r="O3780" s="350"/>
      <c r="P3780" s="464"/>
      <c r="Q3780" s="464"/>
      <c r="R3780" s="464"/>
      <c r="S3780" s="464"/>
      <c r="T3780" s="464"/>
      <c r="U3780" s="464"/>
      <c r="V3780" s="464"/>
    </row>
    <row r="3781" spans="1:22">
      <c r="A3781" s="531"/>
      <c r="B3781" s="532"/>
      <c r="C3781" s="350"/>
      <c r="D3781" s="350"/>
      <c r="E3781" s="533"/>
      <c r="F3781" s="533"/>
      <c r="G3781" s="533"/>
      <c r="H3781" s="533"/>
      <c r="I3781" s="533"/>
      <c r="J3781" s="533"/>
      <c r="K3781" s="533"/>
      <c r="L3781" s="533"/>
      <c r="M3781" s="533"/>
      <c r="N3781" s="532"/>
      <c r="O3781" s="350"/>
      <c r="P3781" s="464"/>
      <c r="Q3781" s="464"/>
      <c r="R3781" s="464"/>
      <c r="S3781" s="464"/>
      <c r="T3781" s="464"/>
      <c r="U3781" s="464"/>
      <c r="V3781" s="464"/>
    </row>
    <row r="3782" spans="1:22">
      <c r="A3782" s="531"/>
      <c r="B3782" s="532"/>
      <c r="C3782" s="350"/>
      <c r="D3782" s="350"/>
      <c r="E3782" s="533"/>
      <c r="F3782" s="533"/>
      <c r="G3782" s="533"/>
      <c r="H3782" s="533"/>
      <c r="I3782" s="533"/>
      <c r="J3782" s="533"/>
      <c r="K3782" s="533"/>
      <c r="L3782" s="533"/>
      <c r="M3782" s="533"/>
      <c r="N3782" s="532"/>
      <c r="O3782" s="350"/>
      <c r="P3782" s="464"/>
      <c r="Q3782" s="464"/>
      <c r="R3782" s="464"/>
      <c r="S3782" s="464"/>
      <c r="T3782" s="464"/>
      <c r="U3782" s="464"/>
      <c r="V3782" s="464"/>
    </row>
    <row r="3783" spans="1:22">
      <c r="A3783" s="531"/>
      <c r="B3783" s="532"/>
      <c r="C3783" s="350"/>
      <c r="D3783" s="350"/>
      <c r="E3783" s="533"/>
      <c r="F3783" s="533"/>
      <c r="G3783" s="533"/>
      <c r="H3783" s="533"/>
      <c r="I3783" s="533"/>
      <c r="J3783" s="533"/>
      <c r="K3783" s="533"/>
      <c r="L3783" s="533"/>
      <c r="M3783" s="533"/>
      <c r="N3783" s="532"/>
      <c r="O3783" s="350"/>
      <c r="P3783" s="464"/>
      <c r="Q3783" s="464"/>
      <c r="R3783" s="464"/>
      <c r="S3783" s="464"/>
      <c r="T3783" s="464"/>
      <c r="U3783" s="464"/>
      <c r="V3783" s="464"/>
    </row>
    <row r="3784" spans="1:22">
      <c r="A3784" s="531"/>
      <c r="B3784" s="532"/>
      <c r="C3784" s="350"/>
      <c r="D3784" s="350"/>
      <c r="E3784" s="533"/>
      <c r="F3784" s="533"/>
      <c r="G3784" s="533"/>
      <c r="H3784" s="533"/>
      <c r="I3784" s="533"/>
      <c r="J3784" s="533"/>
      <c r="K3784" s="533"/>
      <c r="L3784" s="533"/>
      <c r="M3784" s="533"/>
      <c r="N3784" s="532"/>
      <c r="O3784" s="350"/>
      <c r="P3784" s="464"/>
      <c r="Q3784" s="464"/>
      <c r="R3784" s="464"/>
      <c r="S3784" s="464"/>
      <c r="T3784" s="464"/>
      <c r="U3784" s="464"/>
      <c r="V3784" s="464"/>
    </row>
    <row r="3785" spans="1:22">
      <c r="A3785" s="531"/>
      <c r="B3785" s="532"/>
      <c r="C3785" s="350"/>
      <c r="D3785" s="350"/>
      <c r="E3785" s="533"/>
      <c r="F3785" s="533"/>
      <c r="G3785" s="533"/>
      <c r="H3785" s="533"/>
      <c r="I3785" s="533"/>
      <c r="J3785" s="533"/>
      <c r="K3785" s="533"/>
      <c r="L3785" s="533"/>
      <c r="M3785" s="533"/>
      <c r="N3785" s="532"/>
      <c r="O3785" s="350"/>
      <c r="P3785" s="464"/>
      <c r="Q3785" s="464"/>
      <c r="R3785" s="464"/>
      <c r="S3785" s="464"/>
      <c r="T3785" s="464"/>
      <c r="U3785" s="464"/>
      <c r="V3785" s="464"/>
    </row>
    <row r="3786" spans="1:22">
      <c r="A3786" s="531"/>
      <c r="B3786" s="532"/>
      <c r="C3786" s="350"/>
      <c r="D3786" s="350"/>
      <c r="E3786" s="533"/>
      <c r="F3786" s="533"/>
      <c r="G3786" s="533"/>
      <c r="H3786" s="533"/>
      <c r="I3786" s="533"/>
      <c r="J3786" s="533"/>
      <c r="K3786" s="533"/>
      <c r="L3786" s="533"/>
      <c r="M3786" s="533"/>
      <c r="N3786" s="532"/>
      <c r="O3786" s="350"/>
      <c r="P3786" s="464"/>
      <c r="Q3786" s="464"/>
      <c r="R3786" s="464"/>
      <c r="S3786" s="464"/>
      <c r="T3786" s="464"/>
      <c r="U3786" s="464"/>
      <c r="V3786" s="464"/>
    </row>
    <row r="3787" spans="1:22">
      <c r="A3787" s="531"/>
      <c r="B3787" s="532"/>
      <c r="C3787" s="350"/>
      <c r="D3787" s="350"/>
      <c r="E3787" s="533"/>
      <c r="F3787" s="533"/>
      <c r="G3787" s="533"/>
      <c r="H3787" s="533"/>
      <c r="I3787" s="533"/>
      <c r="J3787" s="533"/>
      <c r="K3787" s="533"/>
      <c r="L3787" s="533"/>
      <c r="M3787" s="533"/>
      <c r="N3787" s="532"/>
      <c r="O3787" s="350"/>
      <c r="P3787" s="464"/>
      <c r="Q3787" s="464"/>
      <c r="R3787" s="464"/>
      <c r="S3787" s="464"/>
      <c r="T3787" s="464"/>
      <c r="U3787" s="464"/>
      <c r="V3787" s="464"/>
    </row>
    <row r="3788" spans="1:22">
      <c r="A3788" s="531"/>
      <c r="B3788" s="532"/>
      <c r="C3788" s="350"/>
      <c r="D3788" s="350"/>
      <c r="E3788" s="533"/>
      <c r="F3788" s="533"/>
      <c r="G3788" s="533"/>
      <c r="H3788" s="533"/>
      <c r="I3788" s="533"/>
      <c r="J3788" s="533"/>
      <c r="K3788" s="533"/>
      <c r="L3788" s="533"/>
      <c r="M3788" s="533"/>
      <c r="N3788" s="532"/>
      <c r="O3788" s="350"/>
      <c r="P3788" s="464"/>
      <c r="Q3788" s="464"/>
      <c r="R3788" s="464"/>
      <c r="S3788" s="464"/>
      <c r="T3788" s="464"/>
      <c r="U3788" s="464"/>
      <c r="V3788" s="464"/>
    </row>
    <row r="3789" spans="1:22">
      <c r="A3789" s="531"/>
      <c r="B3789" s="532"/>
      <c r="C3789" s="350"/>
      <c r="D3789" s="350"/>
      <c r="E3789" s="533"/>
      <c r="F3789" s="533"/>
      <c r="G3789" s="533"/>
      <c r="H3789" s="533"/>
      <c r="I3789" s="533"/>
      <c r="J3789" s="533"/>
      <c r="K3789" s="533"/>
      <c r="L3789" s="533"/>
      <c r="M3789" s="533"/>
      <c r="N3789" s="532"/>
      <c r="O3789" s="350"/>
      <c r="P3789" s="464"/>
      <c r="Q3789" s="464"/>
      <c r="R3789" s="464"/>
      <c r="S3789" s="464"/>
      <c r="T3789" s="464"/>
      <c r="U3789" s="464"/>
      <c r="V3789" s="464"/>
    </row>
    <row r="3790" spans="1:22">
      <c r="A3790" s="531"/>
      <c r="B3790" s="532"/>
      <c r="C3790" s="350"/>
      <c r="D3790" s="350"/>
      <c r="E3790" s="533"/>
      <c r="F3790" s="533"/>
      <c r="G3790" s="533"/>
      <c r="H3790" s="533"/>
      <c r="I3790" s="533"/>
      <c r="J3790" s="533"/>
      <c r="K3790" s="533"/>
      <c r="L3790" s="533"/>
      <c r="M3790" s="533"/>
      <c r="N3790" s="532"/>
      <c r="O3790" s="350"/>
      <c r="P3790" s="464"/>
      <c r="Q3790" s="464"/>
      <c r="R3790" s="464"/>
      <c r="S3790" s="464"/>
      <c r="T3790" s="464"/>
      <c r="U3790" s="464"/>
      <c r="V3790" s="464"/>
    </row>
    <row r="3791" spans="1:22">
      <c r="A3791" s="531"/>
      <c r="B3791" s="532"/>
      <c r="C3791" s="350"/>
      <c r="D3791" s="350"/>
      <c r="E3791" s="533"/>
      <c r="F3791" s="533"/>
      <c r="G3791" s="533"/>
      <c r="H3791" s="533"/>
      <c r="I3791" s="533"/>
      <c r="J3791" s="533"/>
      <c r="K3791" s="533"/>
      <c r="L3791" s="533"/>
      <c r="M3791" s="533"/>
      <c r="N3791" s="532"/>
      <c r="O3791" s="350"/>
      <c r="P3791" s="464"/>
      <c r="Q3791" s="464"/>
      <c r="R3791" s="464"/>
      <c r="S3791" s="464"/>
      <c r="T3791" s="464"/>
      <c r="U3791" s="464"/>
      <c r="V3791" s="464"/>
    </row>
    <row r="3792" spans="1:22">
      <c r="A3792" s="531"/>
      <c r="B3792" s="532"/>
      <c r="C3792" s="350"/>
      <c r="D3792" s="350"/>
      <c r="E3792" s="533"/>
      <c r="F3792" s="533"/>
      <c r="G3792" s="533"/>
      <c r="H3792" s="533"/>
      <c r="I3792" s="533"/>
      <c r="J3792" s="533"/>
      <c r="K3792" s="533"/>
      <c r="L3792" s="533"/>
      <c r="M3792" s="533"/>
      <c r="N3792" s="532"/>
      <c r="O3792" s="350"/>
      <c r="P3792" s="464"/>
      <c r="Q3792" s="464"/>
      <c r="R3792" s="464"/>
      <c r="S3792" s="464"/>
      <c r="T3792" s="464"/>
      <c r="U3792" s="464"/>
      <c r="V3792" s="464"/>
    </row>
    <row r="3793" spans="1:22">
      <c r="A3793" s="531"/>
      <c r="B3793" s="532"/>
      <c r="C3793" s="350"/>
      <c r="D3793" s="350"/>
      <c r="E3793" s="533"/>
      <c r="F3793" s="533"/>
      <c r="G3793" s="533"/>
      <c r="H3793" s="533"/>
      <c r="I3793" s="533"/>
      <c r="J3793" s="533"/>
      <c r="K3793" s="533"/>
      <c r="L3793" s="533"/>
      <c r="M3793" s="533"/>
      <c r="N3793" s="532"/>
      <c r="O3793" s="350"/>
      <c r="P3793" s="464"/>
      <c r="Q3793" s="464"/>
      <c r="R3793" s="464"/>
      <c r="S3793" s="464"/>
      <c r="T3793" s="464"/>
      <c r="U3793" s="464"/>
      <c r="V3793" s="464"/>
    </row>
    <row r="3794" spans="1:22">
      <c r="A3794" s="531"/>
      <c r="B3794" s="532"/>
      <c r="C3794" s="350"/>
      <c r="D3794" s="350"/>
      <c r="E3794" s="533"/>
      <c r="F3794" s="533"/>
      <c r="G3794" s="533"/>
      <c r="H3794" s="533"/>
      <c r="I3794" s="533"/>
      <c r="J3794" s="533"/>
      <c r="K3794" s="533"/>
      <c r="L3794" s="533"/>
      <c r="M3794" s="533"/>
      <c r="N3794" s="532"/>
      <c r="O3794" s="350"/>
      <c r="P3794" s="464"/>
      <c r="Q3794" s="464"/>
      <c r="R3794" s="464"/>
      <c r="S3794" s="464"/>
      <c r="T3794" s="464"/>
      <c r="U3794" s="464"/>
      <c r="V3794" s="464"/>
    </row>
    <row r="3795" spans="1:22">
      <c r="A3795" s="531"/>
      <c r="B3795" s="532"/>
      <c r="C3795" s="350"/>
      <c r="D3795" s="350"/>
      <c r="E3795" s="533"/>
      <c r="F3795" s="533"/>
      <c r="G3795" s="533"/>
      <c r="H3795" s="533"/>
      <c r="I3795" s="533"/>
      <c r="J3795" s="533"/>
      <c r="K3795" s="533"/>
      <c r="L3795" s="533"/>
      <c r="M3795" s="533"/>
      <c r="N3795" s="532"/>
      <c r="O3795" s="350"/>
      <c r="P3795" s="464"/>
      <c r="Q3795" s="464"/>
      <c r="R3795" s="464"/>
      <c r="S3795" s="464"/>
      <c r="T3795" s="464"/>
      <c r="U3795" s="464"/>
      <c r="V3795" s="464"/>
    </row>
    <row r="3796" spans="1:22">
      <c r="A3796" s="531"/>
      <c r="B3796" s="532"/>
      <c r="C3796" s="350"/>
      <c r="D3796" s="350"/>
      <c r="E3796" s="533"/>
      <c r="F3796" s="533"/>
      <c r="G3796" s="533"/>
      <c r="H3796" s="533"/>
      <c r="I3796" s="533"/>
      <c r="J3796" s="533"/>
      <c r="K3796" s="533"/>
      <c r="L3796" s="533"/>
      <c r="M3796" s="533"/>
      <c r="N3796" s="532"/>
      <c r="O3796" s="350"/>
      <c r="P3796" s="464"/>
      <c r="Q3796" s="464"/>
      <c r="R3796" s="464"/>
      <c r="S3796" s="464"/>
      <c r="T3796" s="464"/>
      <c r="U3796" s="464"/>
      <c r="V3796" s="464"/>
    </row>
    <row r="3797" spans="1:22">
      <c r="A3797" s="531"/>
      <c r="B3797" s="532"/>
      <c r="C3797" s="350"/>
      <c r="D3797" s="350"/>
      <c r="E3797" s="533"/>
      <c r="F3797" s="533"/>
      <c r="G3797" s="533"/>
      <c r="H3797" s="533"/>
      <c r="I3797" s="533"/>
      <c r="J3797" s="533"/>
      <c r="K3797" s="533"/>
      <c r="L3797" s="533"/>
      <c r="M3797" s="533"/>
      <c r="N3797" s="532"/>
      <c r="O3797" s="350"/>
      <c r="P3797" s="464"/>
      <c r="Q3797" s="464"/>
      <c r="R3797" s="464"/>
      <c r="S3797" s="464"/>
      <c r="T3797" s="464"/>
      <c r="U3797" s="464"/>
      <c r="V3797" s="464"/>
    </row>
    <row r="3798" spans="1:22">
      <c r="A3798" s="531"/>
      <c r="B3798" s="532"/>
      <c r="C3798" s="350"/>
      <c r="D3798" s="350"/>
      <c r="E3798" s="533"/>
      <c r="F3798" s="533"/>
      <c r="G3798" s="533"/>
      <c r="H3798" s="533"/>
      <c r="I3798" s="533"/>
      <c r="J3798" s="533"/>
      <c r="K3798" s="533"/>
      <c r="L3798" s="533"/>
      <c r="M3798" s="533"/>
      <c r="N3798" s="532"/>
      <c r="O3798" s="350"/>
      <c r="P3798" s="464"/>
      <c r="Q3798" s="464"/>
      <c r="R3798" s="464"/>
      <c r="S3798" s="464"/>
      <c r="T3798" s="464"/>
      <c r="U3798" s="464"/>
      <c r="V3798" s="464"/>
    </row>
    <row r="3799" spans="1:22">
      <c r="A3799" s="531"/>
      <c r="B3799" s="532"/>
      <c r="C3799" s="350"/>
      <c r="D3799" s="350"/>
      <c r="E3799" s="533"/>
      <c r="F3799" s="533"/>
      <c r="G3799" s="533"/>
      <c r="H3799" s="533"/>
      <c r="I3799" s="533"/>
      <c r="J3799" s="533"/>
      <c r="K3799" s="533"/>
      <c r="L3799" s="533"/>
      <c r="M3799" s="533"/>
      <c r="N3799" s="532"/>
      <c r="O3799" s="350"/>
      <c r="P3799" s="464"/>
      <c r="Q3799" s="464"/>
      <c r="R3799" s="464"/>
      <c r="S3799" s="464"/>
      <c r="T3799" s="464"/>
      <c r="U3799" s="464"/>
      <c r="V3799" s="464"/>
    </row>
    <row r="3800" spans="1:22">
      <c r="A3800" s="531"/>
      <c r="B3800" s="532"/>
      <c r="C3800" s="350"/>
      <c r="D3800" s="350"/>
      <c r="E3800" s="533"/>
      <c r="F3800" s="533"/>
      <c r="G3800" s="533"/>
      <c r="H3800" s="533"/>
      <c r="I3800" s="533"/>
      <c r="J3800" s="533"/>
      <c r="K3800" s="533"/>
      <c r="L3800" s="533"/>
      <c r="M3800" s="533"/>
      <c r="N3800" s="532"/>
      <c r="O3800" s="350"/>
      <c r="P3800" s="464"/>
      <c r="Q3800" s="464"/>
      <c r="R3800" s="464"/>
      <c r="S3800" s="464"/>
      <c r="T3800" s="464"/>
      <c r="U3800" s="464"/>
      <c r="V3800" s="464"/>
    </row>
    <row r="3801" spans="1:22">
      <c r="A3801" s="531"/>
      <c r="B3801" s="532"/>
      <c r="C3801" s="350"/>
      <c r="D3801" s="350"/>
      <c r="E3801" s="533"/>
      <c r="F3801" s="533"/>
      <c r="G3801" s="533"/>
      <c r="H3801" s="533"/>
      <c r="I3801" s="533"/>
      <c r="J3801" s="533"/>
      <c r="K3801" s="533"/>
      <c r="L3801" s="533"/>
      <c r="M3801" s="533"/>
      <c r="N3801" s="532"/>
      <c r="O3801" s="350"/>
      <c r="P3801" s="464"/>
      <c r="Q3801" s="464"/>
      <c r="R3801" s="464"/>
      <c r="S3801" s="464"/>
      <c r="T3801" s="464"/>
      <c r="U3801" s="464"/>
      <c r="V3801" s="464"/>
    </row>
    <row r="3802" spans="1:22">
      <c r="A3802" s="531"/>
      <c r="B3802" s="532"/>
      <c r="C3802" s="350"/>
      <c r="D3802" s="350"/>
      <c r="E3802" s="533"/>
      <c r="F3802" s="533"/>
      <c r="G3802" s="533"/>
      <c r="H3802" s="533"/>
      <c r="I3802" s="533"/>
      <c r="J3802" s="533"/>
      <c r="K3802" s="533"/>
      <c r="L3802" s="533"/>
      <c r="M3802" s="533"/>
      <c r="N3802" s="532"/>
      <c r="O3802" s="350"/>
      <c r="P3802" s="464"/>
      <c r="Q3802" s="464"/>
      <c r="R3802" s="464"/>
      <c r="S3802" s="464"/>
      <c r="T3802" s="464"/>
      <c r="U3802" s="464"/>
      <c r="V3802" s="464"/>
    </row>
    <row r="3803" spans="1:22">
      <c r="A3803" s="531"/>
      <c r="B3803" s="532"/>
      <c r="C3803" s="350"/>
      <c r="D3803" s="350"/>
      <c r="E3803" s="533"/>
      <c r="F3803" s="533"/>
      <c r="G3803" s="533"/>
      <c r="H3803" s="533"/>
      <c r="I3803" s="533"/>
      <c r="J3803" s="533"/>
      <c r="K3803" s="533"/>
      <c r="L3803" s="533"/>
      <c r="M3803" s="533"/>
      <c r="N3803" s="532"/>
      <c r="O3803" s="350"/>
      <c r="P3803" s="464"/>
      <c r="Q3803" s="464"/>
      <c r="R3803" s="464"/>
      <c r="S3803" s="464"/>
      <c r="T3803" s="464"/>
      <c r="U3803" s="464"/>
      <c r="V3803" s="464"/>
    </row>
    <row r="3804" spans="1:22">
      <c r="A3804" s="531"/>
      <c r="B3804" s="532"/>
      <c r="C3804" s="350"/>
      <c r="D3804" s="350"/>
      <c r="E3804" s="533"/>
      <c r="F3804" s="533"/>
      <c r="G3804" s="533"/>
      <c r="H3804" s="533"/>
      <c r="I3804" s="533"/>
      <c r="J3804" s="533"/>
      <c r="K3804" s="533"/>
      <c r="L3804" s="533"/>
      <c r="M3804" s="533"/>
      <c r="N3804" s="532"/>
      <c r="O3804" s="350"/>
      <c r="P3804" s="464"/>
      <c r="Q3804" s="464"/>
      <c r="R3804" s="464"/>
      <c r="S3804" s="464"/>
      <c r="T3804" s="464"/>
      <c r="U3804" s="464"/>
      <c r="V3804" s="464"/>
    </row>
    <row r="3805" spans="1:22">
      <c r="A3805" s="531"/>
      <c r="B3805" s="532"/>
      <c r="C3805" s="350"/>
      <c r="D3805" s="350"/>
      <c r="E3805" s="533"/>
      <c r="F3805" s="533"/>
      <c r="G3805" s="533"/>
      <c r="H3805" s="533"/>
      <c r="I3805" s="533"/>
      <c r="J3805" s="533"/>
      <c r="K3805" s="533"/>
      <c r="L3805" s="533"/>
      <c r="M3805" s="533"/>
      <c r="N3805" s="532"/>
      <c r="O3805" s="350"/>
      <c r="P3805" s="464"/>
      <c r="Q3805" s="464"/>
      <c r="R3805" s="464"/>
      <c r="S3805" s="464"/>
      <c r="T3805" s="464"/>
      <c r="U3805" s="464"/>
      <c r="V3805" s="464"/>
    </row>
    <row r="3806" spans="1:22">
      <c r="A3806" s="531"/>
      <c r="B3806" s="532"/>
      <c r="C3806" s="350"/>
      <c r="D3806" s="350"/>
      <c r="E3806" s="533"/>
      <c r="F3806" s="533"/>
      <c r="G3806" s="533"/>
      <c r="H3806" s="533"/>
      <c r="I3806" s="533"/>
      <c r="J3806" s="533"/>
      <c r="K3806" s="533"/>
      <c r="L3806" s="533"/>
      <c r="M3806" s="533"/>
      <c r="N3806" s="532"/>
      <c r="O3806" s="350"/>
      <c r="P3806" s="464"/>
      <c r="Q3806" s="464"/>
      <c r="R3806" s="464"/>
      <c r="S3806" s="464"/>
      <c r="T3806" s="464"/>
      <c r="U3806" s="464"/>
      <c r="V3806" s="464"/>
    </row>
    <row r="3807" spans="1:22">
      <c r="A3807" s="531"/>
      <c r="B3807" s="532"/>
      <c r="C3807" s="350"/>
      <c r="D3807" s="350"/>
      <c r="E3807" s="533"/>
      <c r="F3807" s="533"/>
      <c r="G3807" s="533"/>
      <c r="H3807" s="533"/>
      <c r="I3807" s="533"/>
      <c r="J3807" s="533"/>
      <c r="K3807" s="533"/>
      <c r="L3807" s="533"/>
      <c r="M3807" s="533"/>
      <c r="N3807" s="532"/>
      <c r="O3807" s="350"/>
      <c r="P3807" s="464"/>
      <c r="Q3807" s="464"/>
      <c r="R3807" s="464"/>
      <c r="S3807" s="464"/>
      <c r="T3807" s="464"/>
      <c r="U3807" s="464"/>
      <c r="V3807" s="464"/>
    </row>
    <row r="3808" spans="1:22">
      <c r="A3808" s="531"/>
      <c r="B3808" s="532"/>
      <c r="C3808" s="350"/>
      <c r="D3808" s="350"/>
      <c r="E3808" s="533"/>
      <c r="F3808" s="533"/>
      <c r="G3808" s="533"/>
      <c r="H3808" s="533"/>
      <c r="I3808" s="533"/>
      <c r="J3808" s="533"/>
      <c r="K3808" s="533"/>
      <c r="L3808" s="533"/>
      <c r="M3808" s="533"/>
      <c r="N3808" s="532"/>
      <c r="O3808" s="350"/>
      <c r="P3808" s="464"/>
      <c r="Q3808" s="464"/>
      <c r="R3808" s="464"/>
      <c r="S3808" s="464"/>
      <c r="T3808" s="464"/>
      <c r="U3808" s="464"/>
      <c r="V3808" s="464"/>
    </row>
    <row r="3809" spans="1:22">
      <c r="A3809" s="531"/>
      <c r="B3809" s="532"/>
      <c r="C3809" s="350"/>
      <c r="D3809" s="350"/>
      <c r="E3809" s="533"/>
      <c r="F3809" s="533"/>
      <c r="G3809" s="533"/>
      <c r="H3809" s="533"/>
      <c r="I3809" s="533"/>
      <c r="J3809" s="533"/>
      <c r="K3809" s="533"/>
      <c r="L3809" s="533"/>
      <c r="M3809" s="533"/>
      <c r="N3809" s="532"/>
      <c r="O3809" s="350"/>
      <c r="P3809" s="464"/>
      <c r="Q3809" s="464"/>
      <c r="R3809" s="464"/>
      <c r="S3809" s="464"/>
      <c r="T3809" s="464"/>
      <c r="U3809" s="464"/>
      <c r="V3809" s="464"/>
    </row>
    <row r="3810" spans="1:22">
      <c r="A3810" s="531"/>
      <c r="B3810" s="532"/>
      <c r="C3810" s="350"/>
      <c r="D3810" s="350"/>
      <c r="E3810" s="533"/>
      <c r="F3810" s="533"/>
      <c r="G3810" s="533"/>
      <c r="H3810" s="533"/>
      <c r="I3810" s="533"/>
      <c r="J3810" s="533"/>
      <c r="K3810" s="533"/>
      <c r="L3810" s="533"/>
      <c r="M3810" s="533"/>
      <c r="N3810" s="532"/>
      <c r="O3810" s="350"/>
      <c r="P3810" s="464"/>
      <c r="Q3810" s="464"/>
      <c r="R3810" s="464"/>
      <c r="S3810" s="464"/>
      <c r="T3810" s="464"/>
      <c r="U3810" s="464"/>
      <c r="V3810" s="464"/>
    </row>
    <row r="3811" spans="1:22">
      <c r="A3811" s="531"/>
      <c r="B3811" s="532"/>
      <c r="C3811" s="350"/>
      <c r="D3811" s="350"/>
      <c r="E3811" s="533"/>
      <c r="F3811" s="533"/>
      <c r="G3811" s="533"/>
      <c r="H3811" s="533"/>
      <c r="I3811" s="533"/>
      <c r="J3811" s="533"/>
      <c r="K3811" s="533"/>
      <c r="L3811" s="533"/>
      <c r="M3811" s="533"/>
      <c r="N3811" s="532"/>
      <c r="O3811" s="350"/>
      <c r="P3811" s="464"/>
      <c r="Q3811" s="464"/>
      <c r="R3811" s="464"/>
      <c r="S3811" s="464"/>
      <c r="T3811" s="464"/>
      <c r="U3811" s="464"/>
      <c r="V3811" s="464"/>
    </row>
    <row r="3812" spans="1:22">
      <c r="A3812" s="531"/>
      <c r="B3812" s="532"/>
      <c r="C3812" s="350"/>
      <c r="D3812" s="350"/>
      <c r="E3812" s="533"/>
      <c r="F3812" s="533"/>
      <c r="G3812" s="533"/>
      <c r="H3812" s="533"/>
      <c r="I3812" s="533"/>
      <c r="J3812" s="533"/>
      <c r="K3812" s="533"/>
      <c r="L3812" s="533"/>
      <c r="M3812" s="533"/>
      <c r="N3812" s="532"/>
      <c r="O3812" s="350"/>
      <c r="P3812" s="464"/>
      <c r="Q3812" s="464"/>
      <c r="R3812" s="464"/>
      <c r="S3812" s="464"/>
      <c r="T3812" s="464"/>
      <c r="U3812" s="464"/>
      <c r="V3812" s="464"/>
    </row>
    <row r="3813" spans="1:22">
      <c r="A3813" s="531"/>
      <c r="B3813" s="532"/>
      <c r="C3813" s="350"/>
      <c r="D3813" s="350"/>
      <c r="E3813" s="533"/>
      <c r="F3813" s="533"/>
      <c r="G3813" s="533"/>
      <c r="H3813" s="533"/>
      <c r="I3813" s="533"/>
      <c r="J3813" s="533"/>
      <c r="K3813" s="533"/>
      <c r="L3813" s="533"/>
      <c r="M3813" s="533"/>
      <c r="N3813" s="532"/>
      <c r="O3813" s="350"/>
      <c r="P3813" s="464"/>
      <c r="Q3813" s="464"/>
      <c r="R3813" s="464"/>
      <c r="S3813" s="464"/>
      <c r="T3813" s="464"/>
      <c r="U3813" s="464"/>
      <c r="V3813" s="464"/>
    </row>
    <row r="3814" spans="1:22">
      <c r="A3814" s="531"/>
      <c r="B3814" s="532"/>
      <c r="C3814" s="350"/>
      <c r="D3814" s="350"/>
      <c r="E3814" s="533"/>
      <c r="F3814" s="533"/>
      <c r="G3814" s="533"/>
      <c r="H3814" s="533"/>
      <c r="I3814" s="533"/>
      <c r="J3814" s="533"/>
      <c r="K3814" s="533"/>
      <c r="L3814" s="533"/>
      <c r="M3814" s="533"/>
      <c r="N3814" s="532"/>
      <c r="O3814" s="350"/>
      <c r="P3814" s="464"/>
      <c r="Q3814" s="464"/>
      <c r="R3814" s="464"/>
      <c r="S3814" s="464"/>
      <c r="T3814" s="464"/>
      <c r="U3814" s="464"/>
      <c r="V3814" s="464"/>
    </row>
    <row r="3815" spans="1:22">
      <c r="A3815" s="531"/>
      <c r="B3815" s="532"/>
      <c r="C3815" s="350"/>
      <c r="D3815" s="350"/>
      <c r="E3815" s="533"/>
      <c r="F3815" s="533"/>
      <c r="G3815" s="533"/>
      <c r="H3815" s="533"/>
      <c r="I3815" s="533"/>
      <c r="J3815" s="533"/>
      <c r="K3815" s="533"/>
      <c r="L3815" s="533"/>
      <c r="M3815" s="533"/>
      <c r="N3815" s="532"/>
      <c r="O3815" s="350"/>
      <c r="P3815" s="464"/>
      <c r="Q3815" s="464"/>
      <c r="R3815" s="464"/>
      <c r="S3815" s="464"/>
      <c r="T3815" s="464"/>
      <c r="U3815" s="464"/>
      <c r="V3815" s="464"/>
    </row>
    <row r="3816" spans="1:22">
      <c r="A3816" s="531"/>
      <c r="B3816" s="532"/>
      <c r="C3816" s="350"/>
      <c r="D3816" s="350"/>
      <c r="E3816" s="533"/>
      <c r="F3816" s="533"/>
      <c r="G3816" s="533"/>
      <c r="H3816" s="533"/>
      <c r="I3816" s="533"/>
      <c r="J3816" s="533"/>
      <c r="K3816" s="533"/>
      <c r="L3816" s="533"/>
      <c r="M3816" s="533"/>
      <c r="N3816" s="532"/>
      <c r="O3816" s="350"/>
      <c r="P3816" s="464"/>
      <c r="Q3816" s="464"/>
      <c r="R3816" s="464"/>
      <c r="S3816" s="464"/>
      <c r="T3816" s="464"/>
      <c r="U3816" s="464"/>
      <c r="V3816" s="464"/>
    </row>
    <row r="3817" spans="1:22">
      <c r="A3817" s="531"/>
      <c r="B3817" s="532"/>
      <c r="C3817" s="350"/>
      <c r="D3817" s="350"/>
      <c r="E3817" s="533"/>
      <c r="F3817" s="533"/>
      <c r="G3817" s="533"/>
      <c r="H3817" s="533"/>
      <c r="I3817" s="533"/>
      <c r="J3817" s="533"/>
      <c r="K3817" s="533"/>
      <c r="L3817" s="533"/>
      <c r="M3817" s="533"/>
      <c r="N3817" s="532"/>
      <c r="O3817" s="350"/>
      <c r="P3817" s="464"/>
      <c r="Q3817" s="464"/>
      <c r="R3817" s="464"/>
      <c r="S3817" s="464"/>
      <c r="T3817" s="464"/>
      <c r="U3817" s="464"/>
      <c r="V3817" s="464"/>
    </row>
    <row r="3818" spans="1:22">
      <c r="A3818" s="531"/>
      <c r="B3818" s="532"/>
      <c r="C3818" s="350"/>
      <c r="D3818" s="350"/>
      <c r="E3818" s="533"/>
      <c r="F3818" s="533"/>
      <c r="G3818" s="533"/>
      <c r="H3818" s="533"/>
      <c r="I3818" s="533"/>
      <c r="J3818" s="533"/>
      <c r="K3818" s="533"/>
      <c r="L3818" s="533"/>
      <c r="M3818" s="533"/>
      <c r="N3818" s="532"/>
      <c r="O3818" s="350"/>
      <c r="P3818" s="464"/>
      <c r="Q3818" s="464"/>
      <c r="R3818" s="464"/>
      <c r="S3818" s="464"/>
      <c r="T3818" s="464"/>
      <c r="U3818" s="464"/>
      <c r="V3818" s="464"/>
    </row>
    <row r="3819" spans="1:22">
      <c r="A3819" s="531"/>
      <c r="B3819" s="532"/>
      <c r="C3819" s="350"/>
      <c r="D3819" s="350"/>
      <c r="E3819" s="533"/>
      <c r="F3819" s="533"/>
      <c r="G3819" s="533"/>
      <c r="H3819" s="533"/>
      <c r="I3819" s="533"/>
      <c r="J3819" s="533"/>
      <c r="K3819" s="533"/>
      <c r="L3819" s="533"/>
      <c r="M3819" s="533"/>
      <c r="N3819" s="532"/>
      <c r="O3819" s="350"/>
      <c r="P3819" s="464"/>
      <c r="Q3819" s="464"/>
      <c r="R3819" s="464"/>
      <c r="S3819" s="464"/>
      <c r="T3819" s="464"/>
      <c r="U3819" s="464"/>
      <c r="V3819" s="464"/>
    </row>
    <row r="3820" spans="1:22">
      <c r="A3820" s="531"/>
      <c r="B3820" s="532"/>
      <c r="C3820" s="350"/>
      <c r="D3820" s="350"/>
      <c r="E3820" s="533"/>
      <c r="F3820" s="533"/>
      <c r="G3820" s="533"/>
      <c r="H3820" s="533"/>
      <c r="I3820" s="533"/>
      <c r="J3820" s="533"/>
      <c r="K3820" s="533"/>
      <c r="L3820" s="533"/>
      <c r="M3820" s="533"/>
      <c r="N3820" s="532"/>
      <c r="O3820" s="350"/>
      <c r="P3820" s="464"/>
      <c r="Q3820" s="464"/>
      <c r="R3820" s="464"/>
      <c r="S3820" s="464"/>
      <c r="T3820" s="464"/>
      <c r="U3820" s="464"/>
      <c r="V3820" s="464"/>
    </row>
    <row r="3821" spans="1:22">
      <c r="A3821" s="531"/>
      <c r="B3821" s="532"/>
      <c r="C3821" s="350"/>
      <c r="D3821" s="350"/>
      <c r="E3821" s="533"/>
      <c r="F3821" s="533"/>
      <c r="G3821" s="533"/>
      <c r="H3821" s="533"/>
      <c r="I3821" s="533"/>
      <c r="J3821" s="533"/>
      <c r="K3821" s="533"/>
      <c r="L3821" s="533"/>
      <c r="M3821" s="533"/>
      <c r="N3821" s="532"/>
      <c r="O3821" s="350"/>
      <c r="P3821" s="464"/>
      <c r="Q3821" s="464"/>
      <c r="R3821" s="464"/>
      <c r="S3821" s="464"/>
      <c r="T3821" s="464"/>
      <c r="U3821" s="464"/>
      <c r="V3821" s="464"/>
    </row>
    <row r="3822" spans="1:22">
      <c r="A3822" s="531"/>
      <c r="B3822" s="532"/>
      <c r="C3822" s="350"/>
      <c r="D3822" s="350"/>
      <c r="E3822" s="533"/>
      <c r="F3822" s="533"/>
      <c r="G3822" s="533"/>
      <c r="H3822" s="533"/>
      <c r="I3822" s="533"/>
      <c r="J3822" s="533"/>
      <c r="K3822" s="533"/>
      <c r="L3822" s="533"/>
      <c r="M3822" s="533"/>
      <c r="N3822" s="532"/>
      <c r="O3822" s="350"/>
      <c r="P3822" s="464"/>
      <c r="Q3822" s="464"/>
      <c r="R3822" s="464"/>
      <c r="S3822" s="464"/>
      <c r="T3822" s="464"/>
      <c r="U3822" s="464"/>
      <c r="V3822" s="464"/>
    </row>
    <row r="3823" spans="1:22">
      <c r="A3823" s="531"/>
      <c r="B3823" s="532"/>
      <c r="C3823" s="350"/>
      <c r="D3823" s="350"/>
      <c r="E3823" s="533"/>
      <c r="F3823" s="533"/>
      <c r="G3823" s="533"/>
      <c r="H3823" s="533"/>
      <c r="I3823" s="533"/>
      <c r="J3823" s="533"/>
      <c r="K3823" s="533"/>
      <c r="L3823" s="533"/>
      <c r="M3823" s="533"/>
      <c r="N3823" s="532"/>
      <c r="O3823" s="350"/>
      <c r="P3823" s="464"/>
      <c r="Q3823" s="464"/>
      <c r="R3823" s="464"/>
      <c r="S3823" s="464"/>
      <c r="T3823" s="464"/>
      <c r="U3823" s="464"/>
      <c r="V3823" s="464"/>
    </row>
    <row r="3824" spans="1:22">
      <c r="A3824" s="531"/>
      <c r="B3824" s="532"/>
      <c r="C3824" s="350"/>
      <c r="D3824" s="350"/>
      <c r="E3824" s="533"/>
      <c r="F3824" s="533"/>
      <c r="G3824" s="533"/>
      <c r="H3824" s="533"/>
      <c r="I3824" s="533"/>
      <c r="J3824" s="533"/>
      <c r="K3824" s="533"/>
      <c r="L3824" s="533"/>
      <c r="M3824" s="533"/>
      <c r="N3824" s="532"/>
      <c r="O3824" s="350"/>
      <c r="P3824" s="464"/>
      <c r="Q3824" s="464"/>
      <c r="R3824" s="464"/>
      <c r="S3824" s="464"/>
      <c r="T3824" s="464"/>
      <c r="U3824" s="464"/>
      <c r="V3824" s="464"/>
    </row>
    <row r="3825" spans="1:22">
      <c r="A3825" s="531"/>
      <c r="B3825" s="532"/>
      <c r="C3825" s="350"/>
      <c r="D3825" s="350"/>
      <c r="E3825" s="533"/>
      <c r="F3825" s="533"/>
      <c r="G3825" s="533"/>
      <c r="H3825" s="533"/>
      <c r="I3825" s="533"/>
      <c r="J3825" s="533"/>
      <c r="K3825" s="533"/>
      <c r="L3825" s="533"/>
      <c r="M3825" s="533"/>
      <c r="N3825" s="532"/>
      <c r="O3825" s="350"/>
      <c r="P3825" s="464"/>
      <c r="Q3825" s="464"/>
      <c r="R3825" s="464"/>
      <c r="S3825" s="464"/>
      <c r="T3825" s="464"/>
      <c r="U3825" s="464"/>
      <c r="V3825" s="464"/>
    </row>
    <row r="3826" spans="1:22">
      <c r="A3826" s="531"/>
      <c r="B3826" s="532"/>
      <c r="C3826" s="350"/>
      <c r="D3826" s="350"/>
      <c r="E3826" s="533"/>
      <c r="F3826" s="533"/>
      <c r="G3826" s="533"/>
      <c r="H3826" s="533"/>
      <c r="I3826" s="533"/>
      <c r="J3826" s="533"/>
      <c r="K3826" s="533"/>
      <c r="L3826" s="533"/>
      <c r="M3826" s="533"/>
      <c r="N3826" s="532"/>
      <c r="O3826" s="350"/>
      <c r="P3826" s="464"/>
      <c r="Q3826" s="464"/>
      <c r="R3826" s="464"/>
      <c r="S3826" s="464"/>
      <c r="T3826" s="464"/>
      <c r="U3826" s="464"/>
      <c r="V3826" s="464"/>
    </row>
    <row r="3827" spans="1:22">
      <c r="A3827" s="531"/>
      <c r="B3827" s="532"/>
      <c r="C3827" s="350"/>
      <c r="D3827" s="350"/>
      <c r="E3827" s="533"/>
      <c r="F3827" s="533"/>
      <c r="G3827" s="533"/>
      <c r="H3827" s="533"/>
      <c r="I3827" s="533"/>
      <c r="J3827" s="533"/>
      <c r="K3827" s="533"/>
      <c r="L3827" s="533"/>
      <c r="M3827" s="533"/>
      <c r="N3827" s="532"/>
      <c r="O3827" s="350"/>
      <c r="P3827" s="464"/>
      <c r="Q3827" s="464"/>
      <c r="R3827" s="464"/>
      <c r="S3827" s="464"/>
      <c r="T3827" s="464"/>
      <c r="U3827" s="464"/>
      <c r="V3827" s="464"/>
    </row>
    <row r="3828" spans="1:22">
      <c r="A3828" s="531"/>
      <c r="B3828" s="532"/>
      <c r="C3828" s="350"/>
      <c r="D3828" s="350"/>
      <c r="E3828" s="533"/>
      <c r="F3828" s="533"/>
      <c r="G3828" s="533"/>
      <c r="H3828" s="533"/>
      <c r="I3828" s="533"/>
      <c r="J3828" s="533"/>
      <c r="K3828" s="533"/>
      <c r="L3828" s="533"/>
      <c r="M3828" s="533"/>
      <c r="N3828" s="532"/>
      <c r="O3828" s="350"/>
      <c r="P3828" s="464"/>
      <c r="Q3828" s="464"/>
      <c r="R3828" s="464"/>
      <c r="S3828" s="464"/>
      <c r="T3828" s="464"/>
      <c r="U3828" s="464"/>
      <c r="V3828" s="464"/>
    </row>
    <row r="3829" spans="1:22">
      <c r="A3829" s="531"/>
      <c r="B3829" s="532"/>
      <c r="C3829" s="350"/>
      <c r="D3829" s="350"/>
      <c r="E3829" s="533"/>
      <c r="F3829" s="533"/>
      <c r="G3829" s="533"/>
      <c r="H3829" s="533"/>
      <c r="I3829" s="533"/>
      <c r="J3829" s="533"/>
      <c r="K3829" s="533"/>
      <c r="L3829" s="533"/>
      <c r="M3829" s="533"/>
      <c r="N3829" s="532"/>
      <c r="O3829" s="350"/>
      <c r="P3829" s="464"/>
      <c r="Q3829" s="464"/>
      <c r="R3829" s="464"/>
      <c r="S3829" s="464"/>
      <c r="T3829" s="464"/>
      <c r="U3829" s="464"/>
      <c r="V3829" s="464"/>
    </row>
    <row r="3830" spans="1:22">
      <c r="A3830" s="531"/>
      <c r="B3830" s="532"/>
      <c r="C3830" s="350"/>
      <c r="D3830" s="350"/>
      <c r="E3830" s="533"/>
      <c r="F3830" s="533"/>
      <c r="G3830" s="533"/>
      <c r="H3830" s="533"/>
      <c r="I3830" s="533"/>
      <c r="J3830" s="533"/>
      <c r="K3830" s="533"/>
      <c r="L3830" s="533"/>
      <c r="M3830" s="533"/>
      <c r="N3830" s="532"/>
      <c r="O3830" s="350"/>
      <c r="P3830" s="464"/>
      <c r="Q3830" s="464"/>
      <c r="R3830" s="464"/>
      <c r="S3830" s="464"/>
      <c r="T3830" s="464"/>
      <c r="U3830" s="464"/>
      <c r="V3830" s="464"/>
    </row>
    <row r="3831" spans="1:22">
      <c r="A3831" s="531"/>
      <c r="B3831" s="532"/>
      <c r="C3831" s="350"/>
      <c r="D3831" s="350"/>
      <c r="E3831" s="533"/>
      <c r="F3831" s="533"/>
      <c r="G3831" s="533"/>
      <c r="H3831" s="533"/>
      <c r="I3831" s="533"/>
      <c r="J3831" s="533"/>
      <c r="K3831" s="533"/>
      <c r="L3831" s="533"/>
      <c r="M3831" s="533"/>
      <c r="N3831" s="532"/>
      <c r="O3831" s="350"/>
      <c r="P3831" s="464"/>
      <c r="Q3831" s="464"/>
      <c r="R3831" s="464"/>
      <c r="S3831" s="464"/>
      <c r="T3831" s="464"/>
      <c r="U3831" s="464"/>
      <c r="V3831" s="464"/>
    </row>
    <row r="3832" spans="1:22">
      <c r="A3832" s="531"/>
      <c r="B3832" s="532"/>
      <c r="C3832" s="350"/>
      <c r="D3832" s="350"/>
      <c r="E3832" s="533"/>
      <c r="F3832" s="533"/>
      <c r="G3832" s="533"/>
      <c r="H3832" s="533"/>
      <c r="I3832" s="533"/>
      <c r="J3832" s="533"/>
      <c r="K3832" s="533"/>
      <c r="L3832" s="533"/>
      <c r="M3832" s="533"/>
      <c r="N3832" s="532"/>
      <c r="O3832" s="350"/>
      <c r="P3832" s="464"/>
      <c r="Q3832" s="464"/>
      <c r="R3832" s="464"/>
      <c r="S3832" s="464"/>
      <c r="T3832" s="464"/>
      <c r="U3832" s="464"/>
      <c r="V3832" s="464"/>
    </row>
    <row r="3833" spans="1:22">
      <c r="A3833" s="531"/>
      <c r="B3833" s="532"/>
      <c r="C3833" s="350"/>
      <c r="D3833" s="350"/>
      <c r="E3833" s="533"/>
      <c r="F3833" s="533"/>
      <c r="G3833" s="533"/>
      <c r="H3833" s="533"/>
      <c r="I3833" s="533"/>
      <c r="J3833" s="533"/>
      <c r="K3833" s="533"/>
      <c r="L3833" s="533"/>
      <c r="M3833" s="533"/>
      <c r="N3833" s="532"/>
      <c r="O3833" s="350"/>
      <c r="P3833" s="464"/>
      <c r="Q3833" s="464"/>
      <c r="R3833" s="464"/>
      <c r="S3833" s="464"/>
      <c r="T3833" s="464"/>
      <c r="U3833" s="464"/>
      <c r="V3833" s="464"/>
    </row>
    <row r="3834" spans="1:22">
      <c r="A3834" s="531"/>
      <c r="B3834" s="532"/>
      <c r="C3834" s="350"/>
      <c r="D3834" s="350"/>
      <c r="E3834" s="533"/>
      <c r="F3834" s="533"/>
      <c r="G3834" s="533"/>
      <c r="H3834" s="533"/>
      <c r="I3834" s="533"/>
      <c r="J3834" s="533"/>
      <c r="K3834" s="533"/>
      <c r="L3834" s="533"/>
      <c r="M3834" s="533"/>
      <c r="N3834" s="532"/>
      <c r="O3834" s="350"/>
      <c r="P3834" s="464"/>
      <c r="Q3834" s="464"/>
      <c r="R3834" s="464"/>
      <c r="S3834" s="464"/>
      <c r="T3834" s="464"/>
      <c r="U3834" s="464"/>
      <c r="V3834" s="464"/>
    </row>
    <row r="3835" spans="1:22">
      <c r="A3835" s="531"/>
      <c r="B3835" s="532"/>
      <c r="C3835" s="350"/>
      <c r="D3835" s="350"/>
      <c r="E3835" s="533"/>
      <c r="F3835" s="533"/>
      <c r="G3835" s="533"/>
      <c r="H3835" s="533"/>
      <c r="I3835" s="533"/>
      <c r="J3835" s="533"/>
      <c r="K3835" s="533"/>
      <c r="L3835" s="533"/>
      <c r="M3835" s="533"/>
      <c r="N3835" s="532"/>
      <c r="O3835" s="350"/>
      <c r="P3835" s="464"/>
      <c r="Q3835" s="464"/>
      <c r="R3835" s="464"/>
      <c r="S3835" s="464"/>
      <c r="T3835" s="464"/>
      <c r="U3835" s="464"/>
      <c r="V3835" s="464"/>
    </row>
    <row r="3836" spans="1:22">
      <c r="A3836" s="531"/>
      <c r="B3836" s="532"/>
      <c r="C3836" s="350"/>
      <c r="D3836" s="350"/>
      <c r="E3836" s="533"/>
      <c r="F3836" s="533"/>
      <c r="G3836" s="533"/>
      <c r="H3836" s="533"/>
      <c r="I3836" s="533"/>
      <c r="J3836" s="533"/>
      <c r="K3836" s="533"/>
      <c r="L3836" s="533"/>
      <c r="M3836" s="533"/>
      <c r="N3836" s="532"/>
      <c r="O3836" s="350"/>
      <c r="P3836" s="464"/>
      <c r="Q3836" s="464"/>
      <c r="R3836" s="464"/>
      <c r="S3836" s="464"/>
      <c r="T3836" s="464"/>
      <c r="U3836" s="464"/>
      <c r="V3836" s="464"/>
    </row>
    <row r="3837" spans="1:22">
      <c r="A3837" s="531"/>
      <c r="B3837" s="532"/>
      <c r="C3837" s="350"/>
      <c r="D3837" s="350"/>
      <c r="E3837" s="533"/>
      <c r="F3837" s="533"/>
      <c r="G3837" s="533"/>
      <c r="H3837" s="533"/>
      <c r="I3837" s="533"/>
      <c r="J3837" s="533"/>
      <c r="K3837" s="533"/>
      <c r="L3837" s="533"/>
      <c r="M3837" s="533"/>
      <c r="N3837" s="532"/>
      <c r="O3837" s="350"/>
      <c r="P3837" s="464"/>
      <c r="Q3837" s="464"/>
      <c r="R3837" s="464"/>
      <c r="S3837" s="464"/>
      <c r="T3837" s="464"/>
      <c r="U3837" s="464"/>
      <c r="V3837" s="464"/>
    </row>
    <row r="3838" spans="1:22">
      <c r="A3838" s="531"/>
      <c r="B3838" s="532"/>
      <c r="C3838" s="350"/>
      <c r="D3838" s="350"/>
      <c r="E3838" s="533"/>
      <c r="F3838" s="533"/>
      <c r="G3838" s="533"/>
      <c r="H3838" s="533"/>
      <c r="I3838" s="533"/>
      <c r="J3838" s="533"/>
      <c r="K3838" s="533"/>
      <c r="L3838" s="533"/>
      <c r="M3838" s="533"/>
      <c r="N3838" s="532"/>
      <c r="O3838" s="350"/>
      <c r="P3838" s="464"/>
      <c r="Q3838" s="464"/>
      <c r="R3838" s="464"/>
      <c r="S3838" s="464"/>
      <c r="T3838" s="464"/>
      <c r="U3838" s="464"/>
      <c r="V3838" s="464"/>
    </row>
    <row r="3839" spans="1:22">
      <c r="A3839" s="531"/>
      <c r="B3839" s="532"/>
      <c r="C3839" s="350"/>
      <c r="D3839" s="350"/>
      <c r="E3839" s="533"/>
      <c r="F3839" s="533"/>
      <c r="G3839" s="533"/>
      <c r="H3839" s="533"/>
      <c r="I3839" s="533"/>
      <c r="J3839" s="533"/>
      <c r="K3839" s="533"/>
      <c r="L3839" s="533"/>
      <c r="M3839" s="533"/>
      <c r="N3839" s="532"/>
      <c r="O3839" s="350"/>
      <c r="P3839" s="464"/>
      <c r="Q3839" s="464"/>
      <c r="R3839" s="464"/>
      <c r="S3839" s="464"/>
      <c r="T3839" s="464"/>
      <c r="U3839" s="464"/>
      <c r="V3839" s="464"/>
    </row>
    <row r="3840" spans="1:22">
      <c r="A3840" s="531"/>
      <c r="B3840" s="532"/>
      <c r="C3840" s="350"/>
      <c r="D3840" s="350"/>
      <c r="E3840" s="533"/>
      <c r="F3840" s="533"/>
      <c r="G3840" s="533"/>
      <c r="H3840" s="533"/>
      <c r="I3840" s="533"/>
      <c r="J3840" s="533"/>
      <c r="K3840" s="533"/>
      <c r="L3840" s="533"/>
      <c r="M3840" s="533"/>
      <c r="N3840" s="532"/>
      <c r="O3840" s="350"/>
      <c r="P3840" s="464"/>
      <c r="Q3840" s="464"/>
      <c r="R3840" s="464"/>
      <c r="S3840" s="464"/>
      <c r="T3840" s="464"/>
      <c r="U3840" s="464"/>
      <c r="V3840" s="464"/>
    </row>
    <row r="3841" spans="1:22">
      <c r="A3841" s="531"/>
      <c r="B3841" s="532"/>
      <c r="C3841" s="350"/>
      <c r="D3841" s="350"/>
      <c r="E3841" s="533"/>
      <c r="F3841" s="533"/>
      <c r="G3841" s="533"/>
      <c r="H3841" s="533"/>
      <c r="I3841" s="533"/>
      <c r="J3841" s="533"/>
      <c r="K3841" s="533"/>
      <c r="L3841" s="533"/>
      <c r="M3841" s="533"/>
      <c r="N3841" s="532"/>
      <c r="O3841" s="350"/>
      <c r="P3841" s="464"/>
      <c r="Q3841" s="464"/>
      <c r="R3841" s="464"/>
      <c r="S3841" s="464"/>
      <c r="T3841" s="464"/>
      <c r="U3841" s="464"/>
      <c r="V3841" s="464"/>
    </row>
    <row r="3842" spans="1:22">
      <c r="A3842" s="531"/>
      <c r="B3842" s="532"/>
      <c r="C3842" s="350"/>
      <c r="D3842" s="350"/>
      <c r="E3842" s="533"/>
      <c r="F3842" s="533"/>
      <c r="G3842" s="533"/>
      <c r="H3842" s="533"/>
      <c r="I3842" s="533"/>
      <c r="J3842" s="533"/>
      <c r="K3842" s="533"/>
      <c r="L3842" s="533"/>
      <c r="M3842" s="533"/>
      <c r="N3842" s="532"/>
      <c r="O3842" s="350"/>
      <c r="P3842" s="464"/>
      <c r="Q3842" s="464"/>
      <c r="R3842" s="464"/>
      <c r="S3842" s="464"/>
      <c r="T3842" s="464"/>
      <c r="U3842" s="464"/>
      <c r="V3842" s="464"/>
    </row>
    <row r="3843" spans="1:22">
      <c r="A3843" s="531"/>
      <c r="B3843" s="532"/>
      <c r="C3843" s="350"/>
      <c r="D3843" s="350"/>
      <c r="E3843" s="533"/>
      <c r="F3843" s="533"/>
      <c r="G3843" s="533"/>
      <c r="H3843" s="533"/>
      <c r="I3843" s="533"/>
      <c r="J3843" s="533"/>
      <c r="K3843" s="533"/>
      <c r="L3843" s="533"/>
      <c r="M3843" s="533"/>
      <c r="N3843" s="532"/>
      <c r="O3843" s="350"/>
      <c r="P3843" s="464"/>
      <c r="Q3843" s="464"/>
      <c r="R3843" s="464"/>
      <c r="S3843" s="464"/>
      <c r="T3843" s="464"/>
      <c r="U3843" s="464"/>
      <c r="V3843" s="464"/>
    </row>
    <row r="3844" spans="1:22">
      <c r="A3844" s="531"/>
      <c r="B3844" s="532"/>
      <c r="C3844" s="350"/>
      <c r="D3844" s="350"/>
      <c r="E3844" s="533"/>
      <c r="F3844" s="533"/>
      <c r="G3844" s="533"/>
      <c r="H3844" s="533"/>
      <c r="I3844" s="533"/>
      <c r="J3844" s="533"/>
      <c r="K3844" s="533"/>
      <c r="L3844" s="533"/>
      <c r="M3844" s="533"/>
      <c r="N3844" s="532"/>
      <c r="O3844" s="350"/>
      <c r="P3844" s="464"/>
      <c r="Q3844" s="464"/>
      <c r="R3844" s="464"/>
      <c r="S3844" s="464"/>
      <c r="T3844" s="464"/>
      <c r="U3844" s="464"/>
      <c r="V3844" s="464"/>
    </row>
    <row r="3845" spans="1:22">
      <c r="A3845" s="531"/>
      <c r="B3845" s="532"/>
      <c r="C3845" s="350"/>
      <c r="D3845" s="350"/>
      <c r="E3845" s="533"/>
      <c r="F3845" s="533"/>
      <c r="G3845" s="533"/>
      <c r="H3845" s="533"/>
      <c r="I3845" s="533"/>
      <c r="J3845" s="533"/>
      <c r="K3845" s="533"/>
      <c r="L3845" s="533"/>
      <c r="M3845" s="533"/>
      <c r="N3845" s="532"/>
      <c r="O3845" s="350"/>
      <c r="P3845" s="464"/>
      <c r="Q3845" s="464"/>
      <c r="R3845" s="464"/>
      <c r="S3845" s="464"/>
      <c r="T3845" s="464"/>
      <c r="U3845" s="464"/>
      <c r="V3845" s="464"/>
    </row>
    <row r="3846" spans="1:22">
      <c r="A3846" s="531"/>
      <c r="B3846" s="532"/>
      <c r="C3846" s="350"/>
      <c r="D3846" s="350"/>
      <c r="E3846" s="533"/>
      <c r="F3846" s="533"/>
      <c r="G3846" s="533"/>
      <c r="H3846" s="533"/>
      <c r="I3846" s="533"/>
      <c r="J3846" s="533"/>
      <c r="K3846" s="533"/>
      <c r="L3846" s="533"/>
      <c r="M3846" s="533"/>
      <c r="N3846" s="532"/>
      <c r="O3846" s="350"/>
      <c r="P3846" s="464"/>
      <c r="Q3846" s="464"/>
      <c r="R3846" s="464"/>
      <c r="S3846" s="464"/>
      <c r="T3846" s="464"/>
      <c r="U3846" s="464"/>
      <c r="V3846" s="464"/>
    </row>
    <row r="3847" spans="1:22">
      <c r="A3847" s="531"/>
      <c r="B3847" s="532"/>
      <c r="C3847" s="350"/>
      <c r="D3847" s="350"/>
      <c r="E3847" s="533"/>
      <c r="F3847" s="533"/>
      <c r="G3847" s="533"/>
      <c r="H3847" s="533"/>
      <c r="I3847" s="533"/>
      <c r="J3847" s="533"/>
      <c r="K3847" s="533"/>
      <c r="L3847" s="533"/>
      <c r="M3847" s="533"/>
      <c r="N3847" s="532"/>
      <c r="O3847" s="350"/>
      <c r="P3847" s="464"/>
      <c r="Q3847" s="464"/>
      <c r="R3847" s="464"/>
      <c r="S3847" s="464"/>
      <c r="T3847" s="464"/>
      <c r="U3847" s="464"/>
      <c r="V3847" s="464"/>
    </row>
    <row r="3848" spans="1:22">
      <c r="A3848" s="531"/>
      <c r="B3848" s="532"/>
      <c r="C3848" s="350"/>
      <c r="D3848" s="350"/>
      <c r="E3848" s="533"/>
      <c r="F3848" s="533"/>
      <c r="G3848" s="533"/>
      <c r="H3848" s="533"/>
      <c r="I3848" s="533"/>
      <c r="J3848" s="533"/>
      <c r="K3848" s="533"/>
      <c r="L3848" s="533"/>
      <c r="M3848" s="533"/>
      <c r="N3848" s="532"/>
      <c r="O3848" s="350"/>
      <c r="P3848" s="464"/>
      <c r="Q3848" s="464"/>
      <c r="R3848" s="464"/>
      <c r="S3848" s="464"/>
      <c r="T3848" s="464"/>
      <c r="U3848" s="464"/>
      <c r="V3848" s="464"/>
    </row>
    <row r="3849" spans="1:22">
      <c r="A3849" s="531"/>
      <c r="B3849" s="532"/>
      <c r="C3849" s="350"/>
      <c r="D3849" s="350"/>
      <c r="E3849" s="533"/>
      <c r="F3849" s="533"/>
      <c r="G3849" s="533"/>
      <c r="H3849" s="533"/>
      <c r="I3849" s="533"/>
      <c r="J3849" s="533"/>
      <c r="K3849" s="533"/>
      <c r="L3849" s="533"/>
      <c r="M3849" s="533"/>
      <c r="N3849" s="532"/>
      <c r="O3849" s="350"/>
      <c r="P3849" s="464"/>
      <c r="Q3849" s="464"/>
      <c r="R3849" s="464"/>
      <c r="S3849" s="464"/>
      <c r="T3849" s="464"/>
      <c r="U3849" s="464"/>
      <c r="V3849" s="464"/>
    </row>
    <row r="3850" spans="1:22">
      <c r="A3850" s="531"/>
      <c r="B3850" s="532"/>
      <c r="C3850" s="350"/>
      <c r="D3850" s="350"/>
      <c r="E3850" s="533"/>
      <c r="F3850" s="533"/>
      <c r="G3850" s="533"/>
      <c r="H3850" s="533"/>
      <c r="I3850" s="533"/>
      <c r="J3850" s="533"/>
      <c r="K3850" s="533"/>
      <c r="L3850" s="533"/>
      <c r="M3850" s="533"/>
      <c r="N3850" s="532"/>
      <c r="O3850" s="350"/>
      <c r="P3850" s="464"/>
      <c r="Q3850" s="464"/>
      <c r="R3850" s="464"/>
      <c r="S3850" s="464"/>
      <c r="T3850" s="464"/>
      <c r="U3850" s="464"/>
      <c r="V3850" s="464"/>
    </row>
    <row r="3851" spans="1:22">
      <c r="A3851" s="531"/>
      <c r="B3851" s="532"/>
      <c r="C3851" s="350"/>
      <c r="D3851" s="350"/>
      <c r="E3851" s="533"/>
      <c r="F3851" s="533"/>
      <c r="G3851" s="533"/>
      <c r="H3851" s="533"/>
      <c r="I3851" s="533"/>
      <c r="J3851" s="533"/>
      <c r="K3851" s="533"/>
      <c r="L3851" s="533"/>
      <c r="M3851" s="533"/>
      <c r="N3851" s="532"/>
      <c r="O3851" s="350"/>
      <c r="P3851" s="464"/>
      <c r="Q3851" s="464"/>
      <c r="R3851" s="464"/>
      <c r="S3851" s="464"/>
      <c r="T3851" s="464"/>
      <c r="U3851" s="464"/>
      <c r="V3851" s="464"/>
    </row>
    <row r="3852" spans="1:22">
      <c r="A3852" s="531"/>
      <c r="B3852" s="532"/>
      <c r="C3852" s="350"/>
      <c r="D3852" s="350"/>
      <c r="E3852" s="533"/>
      <c r="F3852" s="533"/>
      <c r="G3852" s="533"/>
      <c r="H3852" s="533"/>
      <c r="I3852" s="533"/>
      <c r="J3852" s="533"/>
      <c r="K3852" s="533"/>
      <c r="L3852" s="533"/>
      <c r="M3852" s="533"/>
      <c r="N3852" s="532"/>
      <c r="O3852" s="350"/>
      <c r="P3852" s="464"/>
      <c r="Q3852" s="464"/>
      <c r="R3852" s="464"/>
      <c r="S3852" s="464"/>
      <c r="T3852" s="464"/>
      <c r="U3852" s="464"/>
      <c r="V3852" s="464"/>
    </row>
    <row r="3853" spans="1:22">
      <c r="A3853" s="531"/>
      <c r="B3853" s="532"/>
      <c r="C3853" s="350"/>
      <c r="D3853" s="350"/>
      <c r="E3853" s="533"/>
      <c r="F3853" s="533"/>
      <c r="G3853" s="533"/>
      <c r="H3853" s="533"/>
      <c r="I3853" s="533"/>
      <c r="J3853" s="533"/>
      <c r="K3853" s="533"/>
      <c r="L3853" s="533"/>
      <c r="M3853" s="533"/>
      <c r="N3853" s="532"/>
      <c r="O3853" s="350"/>
      <c r="P3853" s="464"/>
      <c r="Q3853" s="464"/>
      <c r="R3853" s="464"/>
      <c r="S3853" s="464"/>
      <c r="T3853" s="464"/>
      <c r="U3853" s="464"/>
      <c r="V3853" s="464"/>
    </row>
    <row r="3854" spans="1:22">
      <c r="A3854" s="531"/>
      <c r="B3854" s="532"/>
      <c r="C3854" s="350"/>
      <c r="D3854" s="350"/>
      <c r="E3854" s="533"/>
      <c r="F3854" s="533"/>
      <c r="G3854" s="533"/>
      <c r="H3854" s="533"/>
      <c r="I3854" s="533"/>
      <c r="J3854" s="533"/>
      <c r="K3854" s="533"/>
      <c r="L3854" s="533"/>
      <c r="M3854" s="533"/>
      <c r="N3854" s="532"/>
      <c r="O3854" s="350"/>
      <c r="P3854" s="464"/>
      <c r="Q3854" s="464"/>
      <c r="R3854" s="464"/>
      <c r="S3854" s="464"/>
      <c r="T3854" s="464"/>
      <c r="U3854" s="464"/>
      <c r="V3854" s="464"/>
    </row>
    <row r="3855" spans="1:22">
      <c r="A3855" s="531"/>
      <c r="B3855" s="532"/>
      <c r="C3855" s="350"/>
      <c r="D3855" s="350"/>
      <c r="E3855" s="533"/>
      <c r="F3855" s="533"/>
      <c r="G3855" s="533"/>
      <c r="H3855" s="533"/>
      <c r="I3855" s="533"/>
      <c r="J3855" s="533"/>
      <c r="K3855" s="533"/>
      <c r="L3855" s="533"/>
      <c r="M3855" s="533"/>
      <c r="N3855" s="532"/>
      <c r="O3855" s="350"/>
      <c r="P3855" s="464"/>
      <c r="Q3855" s="464"/>
      <c r="R3855" s="464"/>
      <c r="S3855" s="464"/>
      <c r="T3855" s="464"/>
      <c r="U3855" s="464"/>
      <c r="V3855" s="464"/>
    </row>
    <row r="3856" spans="1:22">
      <c r="A3856" s="531"/>
      <c r="B3856" s="532"/>
      <c r="C3856" s="350"/>
      <c r="D3856" s="350"/>
      <c r="E3856" s="533"/>
      <c r="F3856" s="533"/>
      <c r="G3856" s="533"/>
      <c r="H3856" s="533"/>
      <c r="I3856" s="533"/>
      <c r="J3856" s="533"/>
      <c r="K3856" s="533"/>
      <c r="L3856" s="533"/>
      <c r="M3856" s="533"/>
      <c r="N3856" s="532"/>
      <c r="O3856" s="350"/>
      <c r="P3856" s="464"/>
      <c r="Q3856" s="464"/>
      <c r="R3856" s="464"/>
      <c r="S3856" s="464"/>
      <c r="T3856" s="464"/>
      <c r="U3856" s="464"/>
      <c r="V3856" s="464"/>
    </row>
    <row r="3857" spans="1:22">
      <c r="A3857" s="531"/>
      <c r="B3857" s="532"/>
      <c r="C3857" s="350"/>
      <c r="D3857" s="350"/>
      <c r="E3857" s="533"/>
      <c r="F3857" s="533"/>
      <c r="G3857" s="533"/>
      <c r="H3857" s="533"/>
      <c r="I3857" s="533"/>
      <c r="J3857" s="533"/>
      <c r="K3857" s="533"/>
      <c r="L3857" s="533"/>
      <c r="M3857" s="533"/>
      <c r="N3857" s="532"/>
      <c r="O3857" s="350"/>
      <c r="P3857" s="464"/>
      <c r="Q3857" s="464"/>
      <c r="R3857" s="464"/>
      <c r="S3857" s="464"/>
      <c r="T3857" s="464"/>
      <c r="U3857" s="464"/>
      <c r="V3857" s="464"/>
    </row>
    <row r="3858" spans="1:22">
      <c r="A3858" s="531"/>
      <c r="B3858" s="532"/>
      <c r="C3858" s="350"/>
      <c r="D3858" s="350"/>
      <c r="E3858" s="533"/>
      <c r="F3858" s="533"/>
      <c r="G3858" s="533"/>
      <c r="H3858" s="533"/>
      <c r="I3858" s="533"/>
      <c r="J3858" s="533"/>
      <c r="K3858" s="533"/>
      <c r="L3858" s="533"/>
      <c r="M3858" s="533"/>
      <c r="N3858" s="532"/>
      <c r="O3858" s="350"/>
      <c r="P3858" s="464"/>
      <c r="Q3858" s="464"/>
      <c r="R3858" s="464"/>
      <c r="S3858" s="464"/>
      <c r="T3858" s="464"/>
      <c r="U3858" s="464"/>
      <c r="V3858" s="464"/>
    </row>
    <row r="3859" spans="1:22">
      <c r="A3859" s="531"/>
      <c r="B3859" s="532"/>
      <c r="C3859" s="350"/>
      <c r="D3859" s="350"/>
      <c r="E3859" s="533"/>
      <c r="F3859" s="533"/>
      <c r="G3859" s="533"/>
      <c r="H3859" s="533"/>
      <c r="I3859" s="533"/>
      <c r="J3859" s="533"/>
      <c r="K3859" s="533"/>
      <c r="L3859" s="533"/>
      <c r="M3859" s="533"/>
      <c r="N3859" s="532"/>
      <c r="O3859" s="350"/>
      <c r="P3859" s="464"/>
      <c r="Q3859" s="464"/>
      <c r="R3859" s="464"/>
      <c r="S3859" s="464"/>
      <c r="T3859" s="464"/>
      <c r="U3859" s="464"/>
      <c r="V3859" s="464"/>
    </row>
    <row r="3860" spans="1:22">
      <c r="A3860" s="531"/>
      <c r="B3860" s="532"/>
      <c r="C3860" s="350"/>
      <c r="D3860" s="350"/>
      <c r="E3860" s="533"/>
      <c r="F3860" s="533"/>
      <c r="G3860" s="533"/>
      <c r="H3860" s="533"/>
      <c r="I3860" s="533"/>
      <c r="J3860" s="533"/>
      <c r="K3860" s="533"/>
      <c r="L3860" s="533"/>
      <c r="M3860" s="533"/>
      <c r="N3860" s="532"/>
      <c r="O3860" s="350"/>
      <c r="P3860" s="464"/>
      <c r="Q3860" s="464"/>
      <c r="R3860" s="464"/>
      <c r="S3860" s="464"/>
      <c r="T3860" s="464"/>
      <c r="U3860" s="464"/>
      <c r="V3860" s="464"/>
    </row>
    <row r="3861" spans="1:22">
      <c r="A3861" s="531"/>
      <c r="B3861" s="532"/>
      <c r="C3861" s="350"/>
      <c r="D3861" s="350"/>
      <c r="E3861" s="533"/>
      <c r="F3861" s="533"/>
      <c r="G3861" s="533"/>
      <c r="H3861" s="533"/>
      <c r="I3861" s="533"/>
      <c r="J3861" s="533"/>
      <c r="K3861" s="533"/>
      <c r="L3861" s="533"/>
      <c r="M3861" s="533"/>
      <c r="N3861" s="532"/>
      <c r="O3861" s="350"/>
      <c r="P3861" s="464"/>
      <c r="Q3861" s="464"/>
      <c r="R3861" s="464"/>
      <c r="S3861" s="464"/>
      <c r="T3861" s="464"/>
      <c r="U3861" s="464"/>
      <c r="V3861" s="464"/>
    </row>
    <row r="3862" spans="1:22">
      <c r="A3862" s="531"/>
      <c r="B3862" s="532"/>
      <c r="C3862" s="350"/>
      <c r="D3862" s="350"/>
      <c r="E3862" s="533"/>
      <c r="F3862" s="533"/>
      <c r="G3862" s="533"/>
      <c r="H3862" s="533"/>
      <c r="I3862" s="533"/>
      <c r="J3862" s="533"/>
      <c r="K3862" s="533"/>
      <c r="L3862" s="533"/>
      <c r="M3862" s="533"/>
      <c r="N3862" s="532"/>
      <c r="O3862" s="350"/>
      <c r="P3862" s="464"/>
      <c r="Q3862" s="464"/>
      <c r="R3862" s="464"/>
      <c r="S3862" s="464"/>
      <c r="T3862" s="464"/>
      <c r="U3862" s="464"/>
      <c r="V3862" s="464"/>
    </row>
    <row r="3863" spans="1:22">
      <c r="A3863" s="531"/>
      <c r="B3863" s="532"/>
      <c r="C3863" s="350"/>
      <c r="D3863" s="350"/>
      <c r="E3863" s="533"/>
      <c r="F3863" s="533"/>
      <c r="G3863" s="533"/>
      <c r="H3863" s="533"/>
      <c r="I3863" s="533"/>
      <c r="J3863" s="533"/>
      <c r="K3863" s="533"/>
      <c r="L3863" s="533"/>
      <c r="M3863" s="533"/>
      <c r="N3863" s="532"/>
      <c r="O3863" s="350"/>
      <c r="P3863" s="464"/>
      <c r="Q3863" s="464"/>
      <c r="R3863" s="464"/>
      <c r="S3863" s="464"/>
      <c r="T3863" s="464"/>
      <c r="U3863" s="464"/>
      <c r="V3863" s="464"/>
    </row>
    <row r="3864" spans="1:22">
      <c r="A3864" s="531"/>
      <c r="B3864" s="532"/>
      <c r="C3864" s="350"/>
      <c r="D3864" s="350"/>
      <c r="E3864" s="533"/>
      <c r="F3864" s="533"/>
      <c r="G3864" s="533"/>
      <c r="H3864" s="533"/>
      <c r="I3864" s="533"/>
      <c r="J3864" s="533"/>
      <c r="K3864" s="533"/>
      <c r="L3864" s="533"/>
      <c r="M3864" s="533"/>
      <c r="N3864" s="532"/>
      <c r="O3864" s="350"/>
      <c r="P3864" s="464"/>
      <c r="Q3864" s="464"/>
      <c r="R3864" s="464"/>
      <c r="S3864" s="464"/>
      <c r="T3864" s="464"/>
      <c r="U3864" s="464"/>
      <c r="V3864" s="464"/>
    </row>
    <row r="3865" spans="1:22">
      <c r="A3865" s="531"/>
      <c r="B3865" s="532"/>
      <c r="C3865" s="350"/>
      <c r="D3865" s="350"/>
      <c r="E3865" s="533"/>
      <c r="F3865" s="533"/>
      <c r="G3865" s="533"/>
      <c r="H3865" s="533"/>
      <c r="I3865" s="533"/>
      <c r="J3865" s="533"/>
      <c r="K3865" s="533"/>
      <c r="L3865" s="533"/>
      <c r="M3865" s="533"/>
      <c r="N3865" s="532"/>
      <c r="O3865" s="350"/>
      <c r="P3865" s="464"/>
      <c r="Q3865" s="464"/>
      <c r="R3865" s="464"/>
      <c r="S3865" s="464"/>
      <c r="T3865" s="464"/>
      <c r="U3865" s="464"/>
      <c r="V3865" s="464"/>
    </row>
    <row r="3866" spans="1:22">
      <c r="A3866" s="531"/>
      <c r="B3866" s="532"/>
      <c r="C3866" s="350"/>
      <c r="D3866" s="350"/>
      <c r="E3866" s="533"/>
      <c r="F3866" s="533"/>
      <c r="G3866" s="533"/>
      <c r="H3866" s="533"/>
      <c r="I3866" s="533"/>
      <c r="J3866" s="533"/>
      <c r="K3866" s="533"/>
      <c r="L3866" s="533"/>
      <c r="M3866" s="533"/>
      <c r="N3866" s="532"/>
      <c r="O3866" s="350"/>
      <c r="P3866" s="464"/>
      <c r="Q3866" s="464"/>
      <c r="R3866" s="464"/>
      <c r="S3866" s="464"/>
      <c r="T3866" s="464"/>
      <c r="U3866" s="464"/>
      <c r="V3866" s="464"/>
    </row>
    <row r="3867" spans="1:22">
      <c r="A3867" s="531"/>
      <c r="B3867" s="532"/>
      <c r="C3867" s="350"/>
      <c r="D3867" s="350"/>
      <c r="E3867" s="533"/>
      <c r="F3867" s="533"/>
      <c r="G3867" s="533"/>
      <c r="H3867" s="533"/>
      <c r="I3867" s="533"/>
      <c r="J3867" s="533"/>
      <c r="K3867" s="533"/>
      <c r="L3867" s="533"/>
      <c r="M3867" s="533"/>
      <c r="N3867" s="532"/>
      <c r="O3867" s="350"/>
      <c r="P3867" s="464"/>
      <c r="Q3867" s="464"/>
      <c r="R3867" s="464"/>
      <c r="S3867" s="464"/>
      <c r="T3867" s="464"/>
      <c r="U3867" s="464"/>
      <c r="V3867" s="464"/>
    </row>
    <row r="3868" spans="1:22">
      <c r="A3868" s="531"/>
      <c r="B3868" s="532"/>
      <c r="C3868" s="350"/>
      <c r="D3868" s="350"/>
      <c r="E3868" s="533"/>
      <c r="F3868" s="533"/>
      <c r="G3868" s="533"/>
      <c r="H3868" s="533"/>
      <c r="I3868" s="533"/>
      <c r="J3868" s="533"/>
      <c r="K3868" s="533"/>
      <c r="L3868" s="533"/>
      <c r="M3868" s="533"/>
      <c r="N3868" s="532"/>
      <c r="O3868" s="350"/>
      <c r="P3868" s="464"/>
      <c r="Q3868" s="464"/>
      <c r="R3868" s="464"/>
      <c r="S3868" s="464"/>
      <c r="T3868" s="464"/>
      <c r="U3868" s="464"/>
      <c r="V3868" s="464"/>
    </row>
    <row r="3869" spans="1:22">
      <c r="A3869" s="531"/>
      <c r="B3869" s="532"/>
      <c r="C3869" s="350"/>
      <c r="D3869" s="350"/>
      <c r="E3869" s="533"/>
      <c r="F3869" s="533"/>
      <c r="G3869" s="533"/>
      <c r="H3869" s="533"/>
      <c r="I3869" s="533"/>
      <c r="J3869" s="533"/>
      <c r="K3869" s="533"/>
      <c r="L3869" s="533"/>
      <c r="M3869" s="533"/>
      <c r="N3869" s="532"/>
      <c r="O3869" s="350"/>
      <c r="P3869" s="464"/>
      <c r="Q3869" s="464"/>
      <c r="R3869" s="464"/>
      <c r="S3869" s="464"/>
      <c r="T3869" s="464"/>
      <c r="U3869" s="464"/>
      <c r="V3869" s="464"/>
    </row>
    <row r="3870" spans="1:22">
      <c r="A3870" s="531"/>
      <c r="B3870" s="532"/>
      <c r="C3870" s="350"/>
      <c r="D3870" s="350"/>
      <c r="E3870" s="533"/>
      <c r="F3870" s="533"/>
      <c r="G3870" s="533"/>
      <c r="H3870" s="533"/>
      <c r="I3870" s="533"/>
      <c r="J3870" s="533"/>
      <c r="K3870" s="533"/>
      <c r="L3870" s="533"/>
      <c r="M3870" s="533"/>
      <c r="N3870" s="532"/>
      <c r="O3870" s="350"/>
      <c r="P3870" s="464"/>
      <c r="Q3870" s="464"/>
      <c r="R3870" s="464"/>
      <c r="S3870" s="464"/>
      <c r="T3870" s="464"/>
      <c r="U3870" s="464"/>
      <c r="V3870" s="464"/>
    </row>
    <row r="3871" spans="1:22">
      <c r="A3871" s="531"/>
      <c r="B3871" s="532"/>
      <c r="C3871" s="350"/>
      <c r="D3871" s="350"/>
      <c r="E3871" s="533"/>
      <c r="F3871" s="533"/>
      <c r="G3871" s="533"/>
      <c r="H3871" s="533"/>
      <c r="I3871" s="533"/>
      <c r="J3871" s="533"/>
      <c r="K3871" s="533"/>
      <c r="L3871" s="533"/>
      <c r="M3871" s="533"/>
      <c r="N3871" s="532"/>
      <c r="O3871" s="350"/>
      <c r="P3871" s="464"/>
      <c r="Q3871" s="464"/>
      <c r="R3871" s="464"/>
      <c r="S3871" s="464"/>
      <c r="T3871" s="464"/>
      <c r="U3871" s="464"/>
      <c r="V3871" s="464"/>
    </row>
    <row r="3872" spans="1:22">
      <c r="A3872" s="531"/>
      <c r="B3872" s="532"/>
      <c r="C3872" s="350"/>
      <c r="D3872" s="350"/>
      <c r="E3872" s="533"/>
      <c r="F3872" s="533"/>
      <c r="G3872" s="533"/>
      <c r="H3872" s="533"/>
      <c r="I3872" s="533"/>
      <c r="J3872" s="533"/>
      <c r="K3872" s="533"/>
      <c r="L3872" s="533"/>
      <c r="M3872" s="533"/>
      <c r="N3872" s="532"/>
      <c r="O3872" s="350"/>
      <c r="P3872" s="464"/>
      <c r="Q3872" s="464"/>
      <c r="R3872" s="464"/>
      <c r="S3872" s="464"/>
      <c r="T3872" s="464"/>
      <c r="U3872" s="464"/>
      <c r="V3872" s="464"/>
    </row>
    <row r="3873" spans="1:22">
      <c r="A3873" s="531"/>
      <c r="B3873" s="532"/>
      <c r="C3873" s="350"/>
      <c r="D3873" s="350"/>
      <c r="E3873" s="533"/>
      <c r="F3873" s="533"/>
      <c r="G3873" s="533"/>
      <c r="H3873" s="533"/>
      <c r="I3873" s="533"/>
      <c r="J3873" s="533"/>
      <c r="K3873" s="533"/>
      <c r="L3873" s="533"/>
      <c r="M3873" s="533"/>
      <c r="N3873" s="532"/>
      <c r="O3873" s="350"/>
      <c r="P3873" s="464"/>
      <c r="Q3873" s="464"/>
      <c r="R3873" s="464"/>
      <c r="S3873" s="464"/>
      <c r="T3873" s="464"/>
      <c r="U3873" s="464"/>
      <c r="V3873" s="464"/>
    </row>
    <row r="3874" spans="1:22">
      <c r="A3874" s="531"/>
      <c r="B3874" s="532"/>
      <c r="C3874" s="350"/>
      <c r="D3874" s="350"/>
      <c r="E3874" s="533"/>
      <c r="F3874" s="533"/>
      <c r="G3874" s="533"/>
      <c r="H3874" s="533"/>
      <c r="I3874" s="533"/>
      <c r="J3874" s="533"/>
      <c r="K3874" s="533"/>
      <c r="L3874" s="533"/>
      <c r="M3874" s="533"/>
      <c r="N3874" s="532"/>
      <c r="O3874" s="350"/>
      <c r="P3874" s="464"/>
      <c r="Q3874" s="464"/>
      <c r="R3874" s="464"/>
      <c r="S3874" s="464"/>
      <c r="T3874" s="464"/>
      <c r="U3874" s="464"/>
      <c r="V3874" s="464"/>
    </row>
    <row r="3875" spans="1:22">
      <c r="A3875" s="531"/>
      <c r="B3875" s="532"/>
      <c r="C3875" s="350"/>
      <c r="D3875" s="350"/>
      <c r="E3875" s="533"/>
      <c r="F3875" s="533"/>
      <c r="G3875" s="533"/>
      <c r="H3875" s="533"/>
      <c r="I3875" s="533"/>
      <c r="J3875" s="533"/>
      <c r="K3875" s="533"/>
      <c r="L3875" s="533"/>
      <c r="M3875" s="533"/>
      <c r="N3875" s="532"/>
      <c r="O3875" s="350"/>
      <c r="P3875" s="464"/>
      <c r="Q3875" s="464"/>
      <c r="R3875" s="464"/>
      <c r="S3875" s="464"/>
      <c r="T3875" s="464"/>
      <c r="U3875" s="464"/>
      <c r="V3875" s="464"/>
    </row>
    <row r="3876" spans="1:22">
      <c r="A3876" s="531"/>
      <c r="B3876" s="532"/>
      <c r="C3876" s="350"/>
      <c r="D3876" s="350"/>
      <c r="E3876" s="533"/>
      <c r="F3876" s="533"/>
      <c r="G3876" s="533"/>
      <c r="H3876" s="533"/>
      <c r="I3876" s="533"/>
      <c r="J3876" s="533"/>
      <c r="K3876" s="533"/>
      <c r="L3876" s="533"/>
      <c r="M3876" s="533"/>
      <c r="N3876" s="532"/>
      <c r="O3876" s="350"/>
      <c r="P3876" s="464"/>
      <c r="Q3876" s="464"/>
      <c r="R3876" s="464"/>
      <c r="S3876" s="464"/>
      <c r="T3876" s="464"/>
      <c r="U3876" s="464"/>
      <c r="V3876" s="464"/>
    </row>
    <row r="3877" spans="1:22">
      <c r="A3877" s="531"/>
      <c r="B3877" s="532"/>
      <c r="C3877" s="350"/>
      <c r="D3877" s="350"/>
      <c r="E3877" s="533"/>
      <c r="F3877" s="533"/>
      <c r="G3877" s="533"/>
      <c r="H3877" s="533"/>
      <c r="I3877" s="533"/>
      <c r="J3877" s="533"/>
      <c r="K3877" s="533"/>
      <c r="L3877" s="533"/>
      <c r="M3877" s="533"/>
      <c r="N3877" s="532"/>
      <c r="O3877" s="350"/>
      <c r="P3877" s="464"/>
      <c r="Q3877" s="464"/>
      <c r="R3877" s="464"/>
      <c r="S3877" s="464"/>
      <c r="T3877" s="464"/>
      <c r="U3877" s="464"/>
      <c r="V3877" s="464"/>
    </row>
    <row r="3878" spans="1:22">
      <c r="A3878" s="531"/>
      <c r="B3878" s="532"/>
      <c r="C3878" s="350"/>
      <c r="D3878" s="350"/>
      <c r="E3878" s="533"/>
      <c r="F3878" s="533"/>
      <c r="G3878" s="533"/>
      <c r="H3878" s="533"/>
      <c r="I3878" s="533"/>
      <c r="J3878" s="533"/>
      <c r="K3878" s="533"/>
      <c r="L3878" s="533"/>
      <c r="M3878" s="533"/>
      <c r="N3878" s="532"/>
      <c r="O3878" s="350"/>
      <c r="P3878" s="464"/>
      <c r="Q3878" s="464"/>
      <c r="R3878" s="464"/>
      <c r="S3878" s="464"/>
      <c r="T3878" s="464"/>
      <c r="U3878" s="464"/>
      <c r="V3878" s="464"/>
    </row>
    <row r="3879" spans="1:22">
      <c r="A3879" s="531"/>
      <c r="B3879" s="532"/>
      <c r="C3879" s="350"/>
      <c r="D3879" s="350"/>
      <c r="E3879" s="533"/>
      <c r="F3879" s="533"/>
      <c r="G3879" s="533"/>
      <c r="H3879" s="533"/>
      <c r="I3879" s="533"/>
      <c r="J3879" s="533"/>
      <c r="K3879" s="533"/>
      <c r="L3879" s="533"/>
      <c r="M3879" s="533"/>
      <c r="N3879" s="532"/>
      <c r="O3879" s="350"/>
      <c r="P3879" s="464"/>
      <c r="Q3879" s="464"/>
      <c r="R3879" s="464"/>
      <c r="S3879" s="464"/>
      <c r="T3879" s="464"/>
      <c r="U3879" s="464"/>
      <c r="V3879" s="464"/>
    </row>
    <row r="3880" spans="1:22">
      <c r="A3880" s="531"/>
      <c r="B3880" s="532"/>
      <c r="C3880" s="350"/>
      <c r="D3880" s="350"/>
      <c r="E3880" s="533"/>
      <c r="F3880" s="533"/>
      <c r="G3880" s="533"/>
      <c r="H3880" s="533"/>
      <c r="I3880" s="533"/>
      <c r="J3880" s="533"/>
      <c r="K3880" s="533"/>
      <c r="L3880" s="533"/>
      <c r="M3880" s="533"/>
      <c r="N3880" s="532"/>
      <c r="O3880" s="350"/>
      <c r="P3880" s="464"/>
      <c r="Q3880" s="464"/>
      <c r="R3880" s="464"/>
      <c r="S3880" s="464"/>
      <c r="T3880" s="464"/>
      <c r="U3880" s="464"/>
      <c r="V3880" s="464"/>
    </row>
    <row r="3881" spans="1:22">
      <c r="A3881" s="531"/>
      <c r="B3881" s="532"/>
      <c r="C3881" s="350"/>
      <c r="D3881" s="350"/>
      <c r="E3881" s="533"/>
      <c r="F3881" s="533"/>
      <c r="G3881" s="533"/>
      <c r="H3881" s="533"/>
      <c r="I3881" s="533"/>
      <c r="J3881" s="533"/>
      <c r="K3881" s="533"/>
      <c r="L3881" s="533"/>
      <c r="M3881" s="533"/>
      <c r="N3881" s="532"/>
      <c r="O3881" s="350"/>
      <c r="P3881" s="464"/>
      <c r="Q3881" s="464"/>
      <c r="R3881" s="464"/>
      <c r="S3881" s="464"/>
      <c r="T3881" s="464"/>
      <c r="U3881" s="464"/>
      <c r="V3881" s="464"/>
    </row>
    <row r="3882" spans="1:22">
      <c r="A3882" s="531"/>
      <c r="B3882" s="532"/>
      <c r="C3882" s="350"/>
      <c r="D3882" s="350"/>
      <c r="E3882" s="533"/>
      <c r="F3882" s="533"/>
      <c r="G3882" s="533"/>
      <c r="H3882" s="533"/>
      <c r="I3882" s="533"/>
      <c r="J3882" s="533"/>
      <c r="K3882" s="533"/>
      <c r="L3882" s="533"/>
      <c r="M3882" s="533"/>
      <c r="N3882" s="532"/>
      <c r="O3882" s="350"/>
      <c r="P3882" s="464"/>
      <c r="Q3882" s="464"/>
      <c r="R3882" s="464"/>
      <c r="S3882" s="464"/>
      <c r="T3882" s="464"/>
      <c r="U3882" s="464"/>
      <c r="V3882" s="464"/>
    </row>
    <row r="3883" spans="1:22">
      <c r="A3883" s="531"/>
      <c r="B3883" s="532"/>
      <c r="C3883" s="350"/>
      <c r="D3883" s="350"/>
      <c r="E3883" s="533"/>
      <c r="F3883" s="533"/>
      <c r="G3883" s="533"/>
      <c r="H3883" s="533"/>
      <c r="I3883" s="533"/>
      <c r="J3883" s="533"/>
      <c r="K3883" s="533"/>
      <c r="L3883" s="533"/>
      <c r="M3883" s="533"/>
      <c r="N3883" s="532"/>
      <c r="O3883" s="350"/>
      <c r="P3883" s="464"/>
      <c r="Q3883" s="464"/>
      <c r="R3883" s="464"/>
      <c r="S3883" s="464"/>
      <c r="T3883" s="464"/>
      <c r="U3883" s="464"/>
      <c r="V3883" s="464"/>
    </row>
    <row r="3884" spans="1:22">
      <c r="A3884" s="531"/>
      <c r="B3884" s="532"/>
      <c r="C3884" s="350"/>
      <c r="D3884" s="350"/>
      <c r="E3884" s="533"/>
      <c r="F3884" s="533"/>
      <c r="G3884" s="533"/>
      <c r="H3884" s="533"/>
      <c r="I3884" s="533"/>
      <c r="J3884" s="533"/>
      <c r="K3884" s="533"/>
      <c r="L3884" s="533"/>
      <c r="M3884" s="533"/>
      <c r="N3884" s="532"/>
      <c r="O3884" s="350"/>
      <c r="P3884" s="464"/>
      <c r="Q3884" s="464"/>
      <c r="R3884" s="464"/>
      <c r="S3884" s="464"/>
      <c r="T3884" s="464"/>
      <c r="U3884" s="464"/>
      <c r="V3884" s="464"/>
    </row>
    <row r="3885" spans="1:22">
      <c r="A3885" s="531"/>
      <c r="B3885" s="532"/>
      <c r="C3885" s="350"/>
      <c r="D3885" s="350"/>
      <c r="E3885" s="533"/>
      <c r="F3885" s="533"/>
      <c r="G3885" s="533"/>
      <c r="H3885" s="533"/>
      <c r="I3885" s="533"/>
      <c r="J3885" s="533"/>
      <c r="K3885" s="533"/>
      <c r="L3885" s="533"/>
      <c r="M3885" s="533"/>
      <c r="N3885" s="532"/>
      <c r="O3885" s="350"/>
      <c r="P3885" s="464"/>
      <c r="Q3885" s="464"/>
      <c r="R3885" s="464"/>
      <c r="S3885" s="464"/>
      <c r="T3885" s="464"/>
      <c r="U3885" s="464"/>
      <c r="V3885" s="464"/>
    </row>
    <row r="3886" spans="1:22">
      <c r="A3886" s="531"/>
      <c r="B3886" s="532"/>
      <c r="C3886" s="350"/>
      <c r="D3886" s="350"/>
      <c r="E3886" s="533"/>
      <c r="F3886" s="533"/>
      <c r="G3886" s="533"/>
      <c r="H3886" s="533"/>
      <c r="I3886" s="533"/>
      <c r="J3886" s="533"/>
      <c r="K3886" s="533"/>
      <c r="L3886" s="533"/>
      <c r="M3886" s="533"/>
      <c r="N3886" s="532"/>
      <c r="O3886" s="350"/>
      <c r="P3886" s="464"/>
      <c r="Q3886" s="464"/>
      <c r="R3886" s="464"/>
      <c r="S3886" s="464"/>
      <c r="T3886" s="464"/>
      <c r="U3886" s="464"/>
      <c r="V3886" s="464"/>
    </row>
    <row r="3887" spans="1:22">
      <c r="A3887" s="531"/>
      <c r="B3887" s="532"/>
      <c r="C3887" s="350"/>
      <c r="D3887" s="350"/>
      <c r="E3887" s="533"/>
      <c r="F3887" s="533"/>
      <c r="G3887" s="533"/>
      <c r="H3887" s="533"/>
      <c r="I3887" s="533"/>
      <c r="J3887" s="533"/>
      <c r="K3887" s="533"/>
      <c r="L3887" s="533"/>
      <c r="M3887" s="533"/>
      <c r="N3887" s="532"/>
      <c r="O3887" s="350"/>
      <c r="P3887" s="464"/>
      <c r="Q3887" s="464"/>
      <c r="R3887" s="464"/>
      <c r="S3887" s="464"/>
      <c r="T3887" s="464"/>
      <c r="U3887" s="464"/>
      <c r="V3887" s="464"/>
    </row>
    <row r="3888" spans="1:22">
      <c r="A3888" s="531"/>
      <c r="B3888" s="532"/>
      <c r="C3888" s="350"/>
      <c r="D3888" s="350"/>
      <c r="E3888" s="533"/>
      <c r="F3888" s="533"/>
      <c r="G3888" s="533"/>
      <c r="H3888" s="533"/>
      <c r="I3888" s="533"/>
      <c r="J3888" s="533"/>
      <c r="K3888" s="533"/>
      <c r="L3888" s="533"/>
      <c r="M3888" s="533"/>
      <c r="N3888" s="532"/>
      <c r="O3888" s="350"/>
      <c r="P3888" s="464"/>
      <c r="Q3888" s="464"/>
      <c r="R3888" s="464"/>
      <c r="S3888" s="464"/>
      <c r="T3888" s="464"/>
      <c r="U3888" s="464"/>
      <c r="V3888" s="464"/>
    </row>
    <row r="3889" spans="1:22">
      <c r="A3889" s="531"/>
      <c r="B3889" s="532"/>
      <c r="C3889" s="350"/>
      <c r="D3889" s="350"/>
      <c r="E3889" s="533"/>
      <c r="F3889" s="533"/>
      <c r="G3889" s="533"/>
      <c r="H3889" s="533"/>
      <c r="I3889" s="533"/>
      <c r="J3889" s="533"/>
      <c r="K3889" s="533"/>
      <c r="L3889" s="533"/>
      <c r="M3889" s="533"/>
      <c r="N3889" s="532"/>
      <c r="O3889" s="350"/>
      <c r="P3889" s="464"/>
      <c r="Q3889" s="464"/>
      <c r="R3889" s="464"/>
      <c r="S3889" s="464"/>
      <c r="T3889" s="464"/>
      <c r="U3889" s="464"/>
      <c r="V3889" s="464"/>
    </row>
    <row r="3890" spans="1:22">
      <c r="A3890" s="531"/>
      <c r="B3890" s="532"/>
      <c r="C3890" s="350"/>
      <c r="D3890" s="350"/>
      <c r="E3890" s="533"/>
      <c r="F3890" s="533"/>
      <c r="G3890" s="533"/>
      <c r="H3890" s="533"/>
      <c r="I3890" s="533"/>
      <c r="J3890" s="533"/>
      <c r="K3890" s="533"/>
      <c r="L3890" s="533"/>
      <c r="M3890" s="533"/>
      <c r="N3890" s="532"/>
      <c r="O3890" s="350"/>
      <c r="P3890" s="464"/>
      <c r="Q3890" s="464"/>
      <c r="R3890" s="464"/>
      <c r="S3890" s="464"/>
      <c r="T3890" s="464"/>
      <c r="U3890" s="464"/>
      <c r="V3890" s="464"/>
    </row>
    <row r="3891" spans="1:22">
      <c r="A3891" s="531"/>
      <c r="B3891" s="532"/>
      <c r="C3891" s="350"/>
      <c r="D3891" s="350"/>
      <c r="E3891" s="533"/>
      <c r="F3891" s="533"/>
      <c r="G3891" s="533"/>
      <c r="H3891" s="533"/>
      <c r="I3891" s="533"/>
      <c r="J3891" s="533"/>
      <c r="K3891" s="533"/>
      <c r="L3891" s="533"/>
      <c r="M3891" s="533"/>
      <c r="N3891" s="532"/>
      <c r="O3891" s="350"/>
      <c r="P3891" s="464"/>
      <c r="Q3891" s="464"/>
      <c r="R3891" s="464"/>
      <c r="S3891" s="464"/>
      <c r="T3891" s="464"/>
      <c r="U3891" s="464"/>
      <c r="V3891" s="464"/>
    </row>
    <row r="3892" spans="1:22">
      <c r="A3892" s="531"/>
      <c r="B3892" s="532"/>
      <c r="C3892" s="350"/>
      <c r="D3892" s="350"/>
      <c r="E3892" s="533"/>
      <c r="F3892" s="533"/>
      <c r="G3892" s="533"/>
      <c r="H3892" s="533"/>
      <c r="I3892" s="533"/>
      <c r="J3892" s="533"/>
      <c r="K3892" s="533"/>
      <c r="L3892" s="533"/>
      <c r="M3892" s="533"/>
      <c r="N3892" s="532"/>
      <c r="O3892" s="350"/>
      <c r="P3892" s="464"/>
      <c r="Q3892" s="464"/>
      <c r="R3892" s="464"/>
      <c r="S3892" s="464"/>
      <c r="T3892" s="464"/>
      <c r="U3892" s="464"/>
      <c r="V3892" s="464"/>
    </row>
    <row r="3893" spans="1:22">
      <c r="A3893" s="531"/>
      <c r="B3893" s="532"/>
      <c r="C3893" s="350"/>
      <c r="D3893" s="350"/>
      <c r="E3893" s="533"/>
      <c r="F3893" s="533"/>
      <c r="G3893" s="533"/>
      <c r="H3893" s="533"/>
      <c r="I3893" s="533"/>
      <c r="J3893" s="533"/>
      <c r="K3893" s="533"/>
      <c r="L3893" s="533"/>
      <c r="M3893" s="533"/>
      <c r="N3893" s="532"/>
      <c r="O3893" s="350"/>
      <c r="P3893" s="464"/>
      <c r="Q3893" s="464"/>
      <c r="R3893" s="464"/>
      <c r="S3893" s="464"/>
      <c r="T3893" s="464"/>
      <c r="U3893" s="464"/>
      <c r="V3893" s="464"/>
    </row>
    <row r="3894" spans="1:22">
      <c r="A3894" s="531"/>
      <c r="B3894" s="532"/>
      <c r="C3894" s="350"/>
      <c r="D3894" s="350"/>
      <c r="E3894" s="533"/>
      <c r="F3894" s="533"/>
      <c r="G3894" s="533"/>
      <c r="H3894" s="533"/>
      <c r="I3894" s="533"/>
      <c r="J3894" s="533"/>
      <c r="K3894" s="533"/>
      <c r="L3894" s="533"/>
      <c r="M3894" s="533"/>
      <c r="N3894" s="532"/>
      <c r="O3894" s="350"/>
      <c r="P3894" s="464"/>
      <c r="Q3894" s="464"/>
      <c r="R3894" s="464"/>
      <c r="S3894" s="464"/>
      <c r="T3894" s="464"/>
      <c r="U3894" s="464"/>
      <c r="V3894" s="464"/>
    </row>
    <row r="3895" spans="1:22">
      <c r="A3895" s="531"/>
      <c r="B3895" s="532"/>
      <c r="C3895" s="350"/>
      <c r="D3895" s="350"/>
      <c r="E3895" s="533"/>
      <c r="F3895" s="533"/>
      <c r="G3895" s="533"/>
      <c r="H3895" s="533"/>
      <c r="I3895" s="533"/>
      <c r="J3895" s="533"/>
      <c r="K3895" s="533"/>
      <c r="L3895" s="533"/>
      <c r="M3895" s="533"/>
      <c r="N3895" s="532"/>
      <c r="O3895" s="350"/>
      <c r="P3895" s="464"/>
      <c r="Q3895" s="464"/>
      <c r="R3895" s="464"/>
      <c r="S3895" s="464"/>
      <c r="T3895" s="464"/>
      <c r="U3895" s="464"/>
      <c r="V3895" s="464"/>
    </row>
    <row r="3896" spans="1:22">
      <c r="A3896" s="531"/>
      <c r="B3896" s="532"/>
      <c r="C3896" s="350"/>
      <c r="D3896" s="350"/>
      <c r="E3896" s="533"/>
      <c r="F3896" s="533"/>
      <c r="G3896" s="533"/>
      <c r="H3896" s="533"/>
      <c r="I3896" s="533"/>
      <c r="J3896" s="533"/>
      <c r="K3896" s="533"/>
      <c r="L3896" s="533"/>
      <c r="M3896" s="533"/>
      <c r="N3896" s="532"/>
      <c r="O3896" s="350"/>
      <c r="P3896" s="464"/>
      <c r="Q3896" s="464"/>
      <c r="R3896" s="464"/>
      <c r="S3896" s="464"/>
      <c r="T3896" s="464"/>
      <c r="U3896" s="464"/>
      <c r="V3896" s="464"/>
    </row>
    <row r="3897" spans="1:22">
      <c r="A3897" s="531"/>
      <c r="B3897" s="532"/>
      <c r="C3897" s="350"/>
      <c r="D3897" s="350"/>
      <c r="E3897" s="533"/>
      <c r="F3897" s="533"/>
      <c r="G3897" s="533"/>
      <c r="H3897" s="533"/>
      <c r="I3897" s="533"/>
      <c r="J3897" s="533"/>
      <c r="K3897" s="533"/>
      <c r="L3897" s="533"/>
      <c r="M3897" s="533"/>
      <c r="N3897" s="532"/>
      <c r="O3897" s="350"/>
      <c r="P3897" s="464"/>
      <c r="Q3897" s="464"/>
      <c r="R3897" s="464"/>
      <c r="S3897" s="464"/>
      <c r="T3897" s="464"/>
      <c r="U3897" s="464"/>
      <c r="V3897" s="464"/>
    </row>
    <row r="3898" spans="1:22">
      <c r="A3898" s="531"/>
      <c r="B3898" s="532"/>
      <c r="C3898" s="350"/>
      <c r="D3898" s="350"/>
      <c r="E3898" s="533"/>
      <c r="F3898" s="533"/>
      <c r="G3898" s="533"/>
      <c r="H3898" s="533"/>
      <c r="I3898" s="533"/>
      <c r="J3898" s="533"/>
      <c r="K3898" s="533"/>
      <c r="L3898" s="533"/>
      <c r="M3898" s="533"/>
      <c r="N3898" s="532"/>
      <c r="O3898" s="350"/>
      <c r="P3898" s="464"/>
      <c r="Q3898" s="464"/>
      <c r="R3898" s="464"/>
      <c r="S3898" s="464"/>
      <c r="T3898" s="464"/>
      <c r="U3898" s="464"/>
      <c r="V3898" s="464"/>
    </row>
    <row r="3899" spans="1:22">
      <c r="A3899" s="531"/>
      <c r="B3899" s="532"/>
      <c r="C3899" s="350"/>
      <c r="D3899" s="350"/>
      <c r="E3899" s="533"/>
      <c r="F3899" s="533"/>
      <c r="G3899" s="533"/>
      <c r="H3899" s="533"/>
      <c r="I3899" s="533"/>
      <c r="J3899" s="533"/>
      <c r="K3899" s="533"/>
      <c r="L3899" s="533"/>
      <c r="M3899" s="533"/>
      <c r="N3899" s="532"/>
      <c r="O3899" s="350"/>
      <c r="P3899" s="464"/>
      <c r="Q3899" s="464"/>
      <c r="R3899" s="464"/>
      <c r="S3899" s="464"/>
      <c r="T3899" s="464"/>
      <c r="U3899" s="464"/>
      <c r="V3899" s="464"/>
    </row>
    <row r="3900" spans="1:22">
      <c r="A3900" s="531"/>
      <c r="B3900" s="532"/>
      <c r="C3900" s="350"/>
      <c r="D3900" s="350"/>
      <c r="E3900" s="533"/>
      <c r="F3900" s="533"/>
      <c r="G3900" s="533"/>
      <c r="H3900" s="533"/>
      <c r="I3900" s="533"/>
      <c r="J3900" s="533"/>
      <c r="K3900" s="533"/>
      <c r="L3900" s="533"/>
      <c r="M3900" s="533"/>
      <c r="N3900" s="532"/>
      <c r="O3900" s="350"/>
      <c r="P3900" s="464"/>
      <c r="Q3900" s="464"/>
      <c r="R3900" s="464"/>
      <c r="S3900" s="464"/>
      <c r="T3900" s="464"/>
      <c r="U3900" s="464"/>
      <c r="V3900" s="464"/>
    </row>
    <row r="3901" spans="1:22">
      <c r="A3901" s="531"/>
      <c r="B3901" s="532"/>
      <c r="C3901" s="350"/>
      <c r="D3901" s="350"/>
      <c r="E3901" s="533"/>
      <c r="F3901" s="533"/>
      <c r="G3901" s="533"/>
      <c r="H3901" s="533"/>
      <c r="I3901" s="533"/>
      <c r="J3901" s="533"/>
      <c r="K3901" s="533"/>
      <c r="L3901" s="533"/>
      <c r="M3901" s="533"/>
      <c r="N3901" s="532"/>
      <c r="O3901" s="350"/>
      <c r="P3901" s="464"/>
      <c r="Q3901" s="464"/>
      <c r="R3901" s="464"/>
      <c r="S3901" s="464"/>
      <c r="T3901" s="464"/>
      <c r="U3901" s="464"/>
      <c r="V3901" s="464"/>
    </row>
    <row r="3902" spans="1:22">
      <c r="A3902" s="531"/>
      <c r="B3902" s="532"/>
      <c r="C3902" s="350"/>
      <c r="D3902" s="350"/>
      <c r="E3902" s="533"/>
      <c r="F3902" s="533"/>
      <c r="G3902" s="533"/>
      <c r="H3902" s="533"/>
      <c r="I3902" s="533"/>
      <c r="J3902" s="533"/>
      <c r="K3902" s="533"/>
      <c r="L3902" s="533"/>
      <c r="M3902" s="533"/>
      <c r="N3902" s="532"/>
      <c r="O3902" s="350"/>
      <c r="P3902" s="464"/>
      <c r="Q3902" s="464"/>
      <c r="R3902" s="464"/>
      <c r="S3902" s="464"/>
      <c r="T3902" s="464"/>
      <c r="U3902" s="464"/>
      <c r="V3902" s="464"/>
    </row>
    <row r="3903" spans="1:22">
      <c r="A3903" s="531"/>
      <c r="B3903" s="532"/>
      <c r="C3903" s="350"/>
      <c r="D3903" s="350"/>
      <c r="E3903" s="533"/>
      <c r="F3903" s="533"/>
      <c r="G3903" s="533"/>
      <c r="H3903" s="533"/>
      <c r="I3903" s="533"/>
      <c r="J3903" s="533"/>
      <c r="K3903" s="533"/>
      <c r="L3903" s="533"/>
      <c r="M3903" s="533"/>
      <c r="N3903" s="532"/>
      <c r="O3903" s="350"/>
      <c r="P3903" s="464"/>
      <c r="Q3903" s="464"/>
      <c r="R3903" s="464"/>
      <c r="S3903" s="464"/>
      <c r="T3903" s="464"/>
      <c r="U3903" s="464"/>
      <c r="V3903" s="464"/>
    </row>
    <row r="3904" spans="1:22">
      <c r="A3904" s="531"/>
      <c r="B3904" s="532"/>
      <c r="C3904" s="350"/>
      <c r="D3904" s="350"/>
      <c r="E3904" s="533"/>
      <c r="F3904" s="533"/>
      <c r="G3904" s="533"/>
      <c r="H3904" s="533"/>
      <c r="I3904" s="533"/>
      <c r="J3904" s="533"/>
      <c r="K3904" s="533"/>
      <c r="L3904" s="533"/>
      <c r="M3904" s="533"/>
      <c r="N3904" s="532"/>
      <c r="O3904" s="350"/>
      <c r="P3904" s="464"/>
      <c r="Q3904" s="464"/>
      <c r="R3904" s="464"/>
      <c r="S3904" s="464"/>
      <c r="T3904" s="464"/>
      <c r="U3904" s="464"/>
      <c r="V3904" s="464"/>
    </row>
    <row r="3905" spans="1:22">
      <c r="A3905" s="531"/>
      <c r="B3905" s="532"/>
      <c r="C3905" s="350"/>
      <c r="D3905" s="350"/>
      <c r="E3905" s="533"/>
      <c r="F3905" s="533"/>
      <c r="G3905" s="533"/>
      <c r="H3905" s="533"/>
      <c r="I3905" s="533"/>
      <c r="J3905" s="533"/>
      <c r="K3905" s="533"/>
      <c r="L3905" s="533"/>
      <c r="M3905" s="533"/>
      <c r="N3905" s="532"/>
      <c r="O3905" s="350"/>
      <c r="P3905" s="464"/>
      <c r="Q3905" s="464"/>
      <c r="R3905" s="464"/>
      <c r="S3905" s="464"/>
      <c r="T3905" s="464"/>
      <c r="U3905" s="464"/>
      <c r="V3905" s="464"/>
    </row>
    <row r="3906" spans="1:22">
      <c r="A3906" s="531"/>
      <c r="B3906" s="532"/>
      <c r="C3906" s="350"/>
      <c r="D3906" s="350"/>
      <c r="E3906" s="533"/>
      <c r="F3906" s="533"/>
      <c r="G3906" s="533"/>
      <c r="H3906" s="533"/>
      <c r="I3906" s="533"/>
      <c r="J3906" s="533"/>
      <c r="K3906" s="533"/>
      <c r="L3906" s="533"/>
      <c r="M3906" s="533"/>
      <c r="N3906" s="532"/>
      <c r="O3906" s="350"/>
      <c r="P3906" s="464"/>
      <c r="Q3906" s="464"/>
      <c r="R3906" s="464"/>
      <c r="S3906" s="464"/>
      <c r="T3906" s="464"/>
      <c r="U3906" s="464"/>
      <c r="V3906" s="464"/>
    </row>
    <row r="3907" spans="1:22">
      <c r="A3907" s="531"/>
      <c r="B3907" s="532"/>
      <c r="C3907" s="350"/>
      <c r="D3907" s="350"/>
      <c r="E3907" s="533"/>
      <c r="F3907" s="533"/>
      <c r="G3907" s="533"/>
      <c r="H3907" s="533"/>
      <c r="I3907" s="533"/>
      <c r="J3907" s="533"/>
      <c r="K3907" s="533"/>
      <c r="L3907" s="533"/>
      <c r="M3907" s="533"/>
      <c r="N3907" s="532"/>
      <c r="O3907" s="350"/>
      <c r="P3907" s="464"/>
      <c r="Q3907" s="464"/>
      <c r="R3907" s="464"/>
      <c r="S3907" s="464"/>
      <c r="T3907" s="464"/>
      <c r="U3907" s="464"/>
      <c r="V3907" s="464"/>
    </row>
    <row r="3908" spans="1:22">
      <c r="A3908" s="531"/>
      <c r="B3908" s="532"/>
      <c r="C3908" s="350"/>
      <c r="D3908" s="350"/>
      <c r="E3908" s="533"/>
      <c r="F3908" s="533"/>
      <c r="G3908" s="533"/>
      <c r="H3908" s="533"/>
      <c r="I3908" s="533"/>
      <c r="J3908" s="533"/>
      <c r="K3908" s="533"/>
      <c r="L3908" s="533"/>
      <c r="M3908" s="533"/>
      <c r="N3908" s="532"/>
      <c r="O3908" s="350"/>
      <c r="P3908" s="464"/>
      <c r="Q3908" s="464"/>
      <c r="R3908" s="464"/>
      <c r="S3908" s="464"/>
      <c r="T3908" s="464"/>
      <c r="U3908" s="464"/>
      <c r="V3908" s="464"/>
    </row>
    <row r="3909" spans="1:22">
      <c r="A3909" s="531"/>
      <c r="B3909" s="532"/>
      <c r="C3909" s="350"/>
      <c r="D3909" s="350"/>
      <c r="E3909" s="533"/>
      <c r="F3909" s="533"/>
      <c r="G3909" s="533"/>
      <c r="H3909" s="533"/>
      <c r="I3909" s="533"/>
      <c r="J3909" s="533"/>
      <c r="K3909" s="533"/>
      <c r="L3909" s="533"/>
      <c r="M3909" s="533"/>
      <c r="N3909" s="532"/>
      <c r="O3909" s="350"/>
      <c r="P3909" s="464"/>
      <c r="Q3909" s="464"/>
      <c r="R3909" s="464"/>
      <c r="S3909" s="464"/>
      <c r="T3909" s="464"/>
      <c r="U3909" s="464"/>
      <c r="V3909" s="464"/>
    </row>
    <row r="3910" spans="1:22">
      <c r="A3910" s="531"/>
      <c r="B3910" s="532"/>
      <c r="C3910" s="350"/>
      <c r="D3910" s="350"/>
      <c r="E3910" s="533"/>
      <c r="F3910" s="533"/>
      <c r="G3910" s="533"/>
      <c r="H3910" s="533"/>
      <c r="I3910" s="533"/>
      <c r="J3910" s="533"/>
      <c r="K3910" s="533"/>
      <c r="L3910" s="533"/>
      <c r="M3910" s="533"/>
      <c r="N3910" s="532"/>
      <c r="O3910" s="350"/>
      <c r="P3910" s="464"/>
      <c r="Q3910" s="464"/>
      <c r="R3910" s="464"/>
      <c r="S3910" s="464"/>
      <c r="T3910" s="464"/>
      <c r="U3910" s="464"/>
      <c r="V3910" s="464"/>
    </row>
    <row r="3911" spans="1:22">
      <c r="A3911" s="531"/>
      <c r="B3911" s="532"/>
      <c r="C3911" s="350"/>
      <c r="D3911" s="350"/>
      <c r="E3911" s="533"/>
      <c r="F3911" s="533"/>
      <c r="G3911" s="533"/>
      <c r="H3911" s="533"/>
      <c r="I3911" s="533"/>
      <c r="J3911" s="533"/>
      <c r="K3911" s="533"/>
      <c r="L3911" s="533"/>
      <c r="M3911" s="533"/>
      <c r="N3911" s="532"/>
      <c r="O3911" s="350"/>
      <c r="P3911" s="464"/>
      <c r="Q3911" s="464"/>
      <c r="R3911" s="464"/>
      <c r="S3911" s="464"/>
      <c r="T3911" s="464"/>
      <c r="U3911" s="464"/>
      <c r="V3911" s="464"/>
    </row>
    <row r="3912" spans="1:22">
      <c r="A3912" s="531"/>
      <c r="B3912" s="532"/>
      <c r="C3912" s="350"/>
      <c r="D3912" s="350"/>
      <c r="E3912" s="533"/>
      <c r="F3912" s="533"/>
      <c r="G3912" s="533"/>
      <c r="H3912" s="533"/>
      <c r="I3912" s="533"/>
      <c r="J3912" s="533"/>
      <c r="K3912" s="533"/>
      <c r="L3912" s="533"/>
      <c r="M3912" s="533"/>
      <c r="N3912" s="532"/>
      <c r="O3912" s="350"/>
      <c r="P3912" s="464"/>
      <c r="Q3912" s="464"/>
      <c r="R3912" s="464"/>
      <c r="S3912" s="464"/>
      <c r="T3912" s="464"/>
      <c r="U3912" s="464"/>
      <c r="V3912" s="464"/>
    </row>
    <row r="3913" spans="1:22">
      <c r="A3913" s="531"/>
      <c r="B3913" s="532"/>
      <c r="C3913" s="350"/>
      <c r="D3913" s="350"/>
      <c r="E3913" s="533"/>
      <c r="F3913" s="533"/>
      <c r="G3913" s="533"/>
      <c r="H3913" s="533"/>
      <c r="I3913" s="533"/>
      <c r="J3913" s="533"/>
      <c r="K3913" s="533"/>
      <c r="L3913" s="533"/>
      <c r="M3913" s="533"/>
      <c r="N3913" s="532"/>
      <c r="O3913" s="350"/>
      <c r="P3913" s="464"/>
      <c r="Q3913" s="464"/>
      <c r="R3913" s="464"/>
      <c r="S3913" s="464"/>
      <c r="T3913" s="464"/>
      <c r="U3913" s="464"/>
      <c r="V3913" s="464"/>
    </row>
    <row r="3914" spans="1:22">
      <c r="A3914" s="531"/>
      <c r="B3914" s="532"/>
      <c r="C3914" s="350"/>
      <c r="D3914" s="350"/>
      <c r="E3914" s="533"/>
      <c r="F3914" s="533"/>
      <c r="G3914" s="533"/>
      <c r="H3914" s="533"/>
      <c r="I3914" s="533"/>
      <c r="J3914" s="533"/>
      <c r="K3914" s="533"/>
      <c r="L3914" s="533"/>
      <c r="M3914" s="533"/>
      <c r="N3914" s="532"/>
      <c r="O3914" s="350"/>
      <c r="P3914" s="464"/>
      <c r="Q3914" s="464"/>
      <c r="R3914" s="464"/>
      <c r="S3914" s="464"/>
      <c r="T3914" s="464"/>
      <c r="U3914" s="464"/>
      <c r="V3914" s="464"/>
    </row>
    <row r="3915" spans="1:22">
      <c r="A3915" s="531"/>
      <c r="B3915" s="532"/>
      <c r="C3915" s="350"/>
      <c r="D3915" s="350"/>
      <c r="E3915" s="533"/>
      <c r="F3915" s="533"/>
      <c r="G3915" s="533"/>
      <c r="H3915" s="533"/>
      <c r="I3915" s="533"/>
      <c r="J3915" s="533"/>
      <c r="K3915" s="533"/>
      <c r="L3915" s="533"/>
      <c r="M3915" s="533"/>
      <c r="N3915" s="532"/>
      <c r="O3915" s="350"/>
      <c r="P3915" s="464"/>
      <c r="Q3915" s="464"/>
      <c r="R3915" s="464"/>
      <c r="S3915" s="464"/>
      <c r="T3915" s="464"/>
      <c r="U3915" s="464"/>
      <c r="V3915" s="464"/>
    </row>
    <row r="3916" spans="1:22">
      <c r="A3916" s="531"/>
      <c r="B3916" s="532"/>
      <c r="C3916" s="350"/>
      <c r="D3916" s="350"/>
      <c r="E3916" s="533"/>
      <c r="F3916" s="533"/>
      <c r="G3916" s="533"/>
      <c r="H3916" s="533"/>
      <c r="I3916" s="533"/>
      <c r="J3916" s="533"/>
      <c r="K3916" s="533"/>
      <c r="L3916" s="533"/>
      <c r="M3916" s="533"/>
      <c r="N3916" s="532"/>
      <c r="O3916" s="350"/>
      <c r="P3916" s="464"/>
      <c r="Q3916" s="464"/>
      <c r="R3916" s="464"/>
      <c r="S3916" s="464"/>
      <c r="T3916" s="464"/>
      <c r="U3916" s="464"/>
      <c r="V3916" s="464"/>
    </row>
    <row r="3917" spans="1:22">
      <c r="A3917" s="531"/>
      <c r="B3917" s="532"/>
      <c r="C3917" s="350"/>
      <c r="D3917" s="350"/>
      <c r="E3917" s="533"/>
      <c r="F3917" s="533"/>
      <c r="G3917" s="533"/>
      <c r="H3917" s="533"/>
      <c r="I3917" s="533"/>
      <c r="J3917" s="533"/>
      <c r="K3917" s="533"/>
      <c r="L3917" s="533"/>
      <c r="M3917" s="533"/>
      <c r="N3917" s="532"/>
      <c r="O3917" s="350"/>
      <c r="P3917" s="464"/>
      <c r="Q3917" s="464"/>
      <c r="R3917" s="464"/>
      <c r="S3917" s="464"/>
      <c r="T3917" s="464"/>
      <c r="U3917" s="464"/>
      <c r="V3917" s="464"/>
    </row>
    <row r="3918" spans="1:22">
      <c r="A3918" s="531"/>
      <c r="B3918" s="532"/>
      <c r="C3918" s="350"/>
      <c r="D3918" s="350"/>
      <c r="E3918" s="533"/>
      <c r="F3918" s="533"/>
      <c r="G3918" s="533"/>
      <c r="H3918" s="533"/>
      <c r="I3918" s="533"/>
      <c r="J3918" s="533"/>
      <c r="K3918" s="533"/>
      <c r="L3918" s="533"/>
      <c r="M3918" s="533"/>
      <c r="N3918" s="532"/>
      <c r="O3918" s="350"/>
      <c r="P3918" s="464"/>
      <c r="Q3918" s="464"/>
      <c r="R3918" s="464"/>
      <c r="S3918" s="464"/>
      <c r="T3918" s="464"/>
      <c r="U3918" s="464"/>
      <c r="V3918" s="464"/>
    </row>
    <row r="3919" spans="1:22">
      <c r="A3919" s="531"/>
      <c r="B3919" s="532"/>
      <c r="C3919" s="350"/>
      <c r="D3919" s="350"/>
      <c r="E3919" s="533"/>
      <c r="F3919" s="533"/>
      <c r="G3919" s="533"/>
      <c r="H3919" s="533"/>
      <c r="I3919" s="533"/>
      <c r="J3919" s="533"/>
      <c r="K3919" s="533"/>
      <c r="L3919" s="533"/>
      <c r="M3919" s="533"/>
      <c r="N3919" s="532"/>
      <c r="O3919" s="350"/>
      <c r="P3919" s="464"/>
      <c r="Q3919" s="464"/>
      <c r="R3919" s="464"/>
      <c r="S3919" s="464"/>
      <c r="T3919" s="464"/>
      <c r="U3919" s="464"/>
      <c r="V3919" s="464"/>
    </row>
    <row r="3920" spans="1:22">
      <c r="A3920" s="531"/>
      <c r="B3920" s="532"/>
      <c r="C3920" s="350"/>
      <c r="D3920" s="350"/>
      <c r="E3920" s="533"/>
      <c r="F3920" s="533"/>
      <c r="G3920" s="533"/>
      <c r="H3920" s="533"/>
      <c r="I3920" s="533"/>
      <c r="J3920" s="533"/>
      <c r="K3920" s="533"/>
      <c r="L3920" s="533"/>
      <c r="M3920" s="533"/>
      <c r="N3920" s="532"/>
      <c r="O3920" s="350"/>
      <c r="P3920" s="464"/>
      <c r="Q3920" s="464"/>
      <c r="R3920" s="464"/>
      <c r="S3920" s="464"/>
      <c r="T3920" s="464"/>
      <c r="U3920" s="464"/>
      <c r="V3920" s="464"/>
    </row>
    <row r="3921" spans="1:22">
      <c r="A3921" s="531"/>
      <c r="B3921" s="532"/>
      <c r="C3921" s="350"/>
      <c r="D3921" s="350"/>
      <c r="E3921" s="533"/>
      <c r="F3921" s="533"/>
      <c r="G3921" s="533"/>
      <c r="H3921" s="533"/>
      <c r="I3921" s="533"/>
      <c r="J3921" s="533"/>
      <c r="K3921" s="533"/>
      <c r="L3921" s="533"/>
      <c r="M3921" s="533"/>
      <c r="N3921" s="532"/>
      <c r="O3921" s="350"/>
      <c r="P3921" s="464"/>
      <c r="Q3921" s="464"/>
      <c r="R3921" s="464"/>
      <c r="S3921" s="464"/>
      <c r="T3921" s="464"/>
      <c r="U3921" s="464"/>
      <c r="V3921" s="464"/>
    </row>
    <row r="3922" spans="1:22">
      <c r="A3922" s="531"/>
      <c r="B3922" s="532"/>
      <c r="C3922" s="350"/>
      <c r="D3922" s="350"/>
      <c r="E3922" s="533"/>
      <c r="F3922" s="533"/>
      <c r="G3922" s="533"/>
      <c r="H3922" s="533"/>
      <c r="I3922" s="533"/>
      <c r="J3922" s="533"/>
      <c r="K3922" s="533"/>
      <c r="L3922" s="533"/>
      <c r="M3922" s="533"/>
      <c r="N3922" s="532"/>
      <c r="O3922" s="350"/>
      <c r="P3922" s="464"/>
      <c r="Q3922" s="464"/>
      <c r="R3922" s="464"/>
      <c r="S3922" s="464"/>
      <c r="T3922" s="464"/>
      <c r="U3922" s="464"/>
      <c r="V3922" s="464"/>
    </row>
    <row r="3923" spans="1:22">
      <c r="A3923" s="531"/>
      <c r="B3923" s="532"/>
      <c r="C3923" s="350"/>
      <c r="D3923" s="350"/>
      <c r="E3923" s="533"/>
      <c r="F3923" s="533"/>
      <c r="G3923" s="533"/>
      <c r="H3923" s="533"/>
      <c r="I3923" s="533"/>
      <c r="J3923" s="533"/>
      <c r="K3923" s="533"/>
      <c r="L3923" s="533"/>
      <c r="M3923" s="533"/>
      <c r="N3923" s="532"/>
      <c r="O3923" s="350"/>
      <c r="P3923" s="464"/>
      <c r="Q3923" s="464"/>
      <c r="R3923" s="464"/>
      <c r="S3923" s="464"/>
      <c r="T3923" s="464"/>
      <c r="U3923" s="464"/>
      <c r="V3923" s="464"/>
    </row>
    <row r="3924" spans="1:22">
      <c r="A3924" s="531"/>
      <c r="B3924" s="532"/>
      <c r="C3924" s="350"/>
      <c r="D3924" s="350"/>
      <c r="E3924" s="533"/>
      <c r="F3924" s="533"/>
      <c r="G3924" s="533"/>
      <c r="H3924" s="533"/>
      <c r="I3924" s="533"/>
      <c r="J3924" s="533"/>
      <c r="K3924" s="533"/>
      <c r="L3924" s="533"/>
      <c r="M3924" s="533"/>
      <c r="N3924" s="532"/>
      <c r="O3924" s="350"/>
      <c r="P3924" s="464"/>
      <c r="Q3924" s="464"/>
      <c r="R3924" s="464"/>
      <c r="S3924" s="464"/>
      <c r="T3924" s="464"/>
      <c r="U3924" s="464"/>
      <c r="V3924" s="464"/>
    </row>
    <row r="3925" spans="1:22">
      <c r="A3925" s="531"/>
      <c r="B3925" s="532"/>
      <c r="C3925" s="350"/>
      <c r="D3925" s="350"/>
      <c r="E3925" s="533"/>
      <c r="F3925" s="533"/>
      <c r="G3925" s="533"/>
      <c r="H3925" s="533"/>
      <c r="I3925" s="533"/>
      <c r="J3925" s="533"/>
      <c r="K3925" s="533"/>
      <c r="L3925" s="533"/>
      <c r="M3925" s="533"/>
      <c r="N3925" s="532"/>
      <c r="O3925" s="350"/>
      <c r="P3925" s="464"/>
      <c r="Q3925" s="464"/>
      <c r="R3925" s="464"/>
      <c r="S3925" s="464"/>
      <c r="T3925" s="464"/>
      <c r="U3925" s="464"/>
      <c r="V3925" s="464"/>
    </row>
    <row r="3926" spans="1:22">
      <c r="A3926" s="531"/>
      <c r="B3926" s="532"/>
      <c r="C3926" s="350"/>
      <c r="D3926" s="350"/>
      <c r="E3926" s="533"/>
      <c r="F3926" s="533"/>
      <c r="G3926" s="533"/>
      <c r="H3926" s="533"/>
      <c r="I3926" s="533"/>
      <c r="J3926" s="533"/>
      <c r="K3926" s="533"/>
      <c r="L3926" s="533"/>
      <c r="M3926" s="533"/>
      <c r="N3926" s="532"/>
      <c r="O3926" s="350"/>
      <c r="P3926" s="464"/>
      <c r="Q3926" s="464"/>
      <c r="R3926" s="464"/>
      <c r="S3926" s="464"/>
      <c r="T3926" s="464"/>
      <c r="U3926" s="464"/>
      <c r="V3926" s="464"/>
    </row>
    <row r="3927" spans="1:22">
      <c r="A3927" s="531"/>
      <c r="B3927" s="532"/>
      <c r="C3927" s="350"/>
      <c r="D3927" s="350"/>
      <c r="E3927" s="533"/>
      <c r="F3927" s="533"/>
      <c r="G3927" s="533"/>
      <c r="H3927" s="533"/>
      <c r="I3927" s="533"/>
      <c r="J3927" s="533"/>
      <c r="K3927" s="533"/>
      <c r="L3927" s="533"/>
      <c r="M3927" s="533"/>
      <c r="N3927" s="532"/>
      <c r="O3927" s="350"/>
      <c r="P3927" s="464"/>
      <c r="Q3927" s="464"/>
      <c r="R3927" s="464"/>
      <c r="S3927" s="464"/>
      <c r="T3927" s="464"/>
      <c r="U3927" s="464"/>
      <c r="V3927" s="464"/>
    </row>
    <row r="3928" spans="1:22">
      <c r="A3928" s="531"/>
      <c r="B3928" s="532"/>
      <c r="C3928" s="350"/>
      <c r="D3928" s="350"/>
      <c r="E3928" s="533"/>
      <c r="F3928" s="533"/>
      <c r="G3928" s="533"/>
      <c r="H3928" s="533"/>
      <c r="I3928" s="533"/>
      <c r="J3928" s="533"/>
      <c r="K3928" s="533"/>
      <c r="L3928" s="533"/>
      <c r="M3928" s="533"/>
      <c r="N3928" s="532"/>
      <c r="O3928" s="350"/>
      <c r="P3928" s="464"/>
      <c r="Q3928" s="464"/>
      <c r="R3928" s="464"/>
      <c r="S3928" s="464"/>
      <c r="T3928" s="464"/>
      <c r="U3928" s="464"/>
      <c r="V3928" s="464"/>
    </row>
    <row r="3929" spans="1:22">
      <c r="A3929" s="531"/>
      <c r="B3929" s="532"/>
      <c r="C3929" s="350"/>
      <c r="D3929" s="350"/>
      <c r="E3929" s="533"/>
      <c r="F3929" s="533"/>
      <c r="G3929" s="533"/>
      <c r="H3929" s="533"/>
      <c r="I3929" s="533"/>
      <c r="J3929" s="533"/>
      <c r="K3929" s="533"/>
      <c r="L3929" s="533"/>
      <c r="M3929" s="533"/>
      <c r="N3929" s="532"/>
      <c r="O3929" s="350"/>
      <c r="P3929" s="464"/>
      <c r="Q3929" s="464"/>
      <c r="R3929" s="464"/>
      <c r="S3929" s="464"/>
      <c r="T3929" s="464"/>
      <c r="U3929" s="464"/>
      <c r="V3929" s="464"/>
    </row>
    <row r="3930" spans="1:22">
      <c r="A3930" s="531"/>
      <c r="B3930" s="532"/>
      <c r="C3930" s="350"/>
      <c r="D3930" s="350"/>
      <c r="E3930" s="533"/>
      <c r="F3930" s="533"/>
      <c r="G3930" s="533"/>
      <c r="H3930" s="533"/>
      <c r="I3930" s="533"/>
      <c r="J3930" s="533"/>
      <c r="K3930" s="533"/>
      <c r="L3930" s="533"/>
      <c r="M3930" s="533"/>
      <c r="N3930" s="532"/>
      <c r="O3930" s="350"/>
      <c r="P3930" s="464"/>
      <c r="Q3930" s="464"/>
      <c r="R3930" s="464"/>
      <c r="S3930" s="464"/>
      <c r="T3930" s="464"/>
      <c r="U3930" s="464"/>
      <c r="V3930" s="464"/>
    </row>
    <row r="3931" spans="1:22">
      <c r="A3931" s="531"/>
      <c r="B3931" s="532"/>
      <c r="C3931" s="350"/>
      <c r="D3931" s="350"/>
      <c r="E3931" s="533"/>
      <c r="F3931" s="533"/>
      <c r="G3931" s="533"/>
      <c r="H3931" s="533"/>
      <c r="I3931" s="533"/>
      <c r="J3931" s="533"/>
      <c r="K3931" s="533"/>
      <c r="L3931" s="533"/>
      <c r="M3931" s="533"/>
      <c r="N3931" s="532"/>
      <c r="O3931" s="350"/>
      <c r="P3931" s="464"/>
      <c r="Q3931" s="464"/>
      <c r="R3931" s="464"/>
      <c r="S3931" s="464"/>
      <c r="T3931" s="464"/>
      <c r="U3931" s="464"/>
      <c r="V3931" s="464"/>
    </row>
    <row r="3932" spans="1:22">
      <c r="A3932" s="531"/>
      <c r="B3932" s="532"/>
      <c r="C3932" s="350"/>
      <c r="D3932" s="350"/>
      <c r="E3932" s="533"/>
      <c r="F3932" s="533"/>
      <c r="G3932" s="533"/>
      <c r="H3932" s="533"/>
      <c r="I3932" s="533"/>
      <c r="J3932" s="533"/>
      <c r="K3932" s="533"/>
      <c r="L3932" s="533"/>
      <c r="M3932" s="533"/>
      <c r="N3932" s="532"/>
      <c r="O3932" s="350"/>
      <c r="P3932" s="464"/>
      <c r="Q3932" s="464"/>
      <c r="R3932" s="464"/>
      <c r="S3932" s="464"/>
      <c r="T3932" s="464"/>
      <c r="U3932" s="464"/>
      <c r="V3932" s="464"/>
    </row>
    <row r="3933" spans="1:22">
      <c r="A3933" s="531"/>
      <c r="B3933" s="532"/>
      <c r="C3933" s="350"/>
      <c r="D3933" s="350"/>
      <c r="E3933" s="533"/>
      <c r="F3933" s="533"/>
      <c r="G3933" s="533"/>
      <c r="H3933" s="533"/>
      <c r="I3933" s="533"/>
      <c r="J3933" s="533"/>
      <c r="K3933" s="533"/>
      <c r="L3933" s="533"/>
      <c r="M3933" s="533"/>
      <c r="N3933" s="532"/>
      <c r="O3933" s="350"/>
      <c r="P3933" s="464"/>
      <c r="Q3933" s="464"/>
      <c r="R3933" s="464"/>
      <c r="S3933" s="464"/>
      <c r="T3933" s="464"/>
      <c r="U3933" s="464"/>
      <c r="V3933" s="464"/>
    </row>
    <row r="3934" spans="1:22">
      <c r="A3934" s="531"/>
      <c r="B3934" s="532"/>
      <c r="C3934" s="350"/>
      <c r="D3934" s="350"/>
      <c r="E3934" s="533"/>
      <c r="F3934" s="533"/>
      <c r="G3934" s="533"/>
      <c r="H3934" s="533"/>
      <c r="I3934" s="533"/>
      <c r="J3934" s="533"/>
      <c r="K3934" s="533"/>
      <c r="L3934" s="533"/>
      <c r="M3934" s="533"/>
      <c r="N3934" s="532"/>
      <c r="O3934" s="350"/>
      <c r="P3934" s="464"/>
      <c r="Q3934" s="464"/>
      <c r="R3934" s="464"/>
      <c r="S3934" s="464"/>
      <c r="T3934" s="464"/>
      <c r="U3934" s="464"/>
      <c r="V3934" s="464"/>
    </row>
    <row r="3935" spans="1:22">
      <c r="A3935" s="531"/>
      <c r="B3935" s="532"/>
      <c r="C3935" s="350"/>
      <c r="D3935" s="350"/>
      <c r="E3935" s="533"/>
      <c r="F3935" s="533"/>
      <c r="G3935" s="533"/>
      <c r="H3935" s="533"/>
      <c r="I3935" s="533"/>
      <c r="J3935" s="533"/>
      <c r="K3935" s="533"/>
      <c r="L3935" s="533"/>
      <c r="M3935" s="533"/>
      <c r="N3935" s="532"/>
      <c r="O3935" s="350"/>
      <c r="P3935" s="464"/>
      <c r="Q3935" s="464"/>
      <c r="R3935" s="464"/>
      <c r="S3935" s="464"/>
      <c r="T3935" s="464"/>
      <c r="U3935" s="464"/>
      <c r="V3935" s="464"/>
    </row>
    <row r="3936" spans="1:22">
      <c r="A3936" s="531"/>
      <c r="B3936" s="532"/>
      <c r="C3936" s="350"/>
      <c r="D3936" s="350"/>
      <c r="E3936" s="533"/>
      <c r="F3936" s="533"/>
      <c r="G3936" s="533"/>
      <c r="H3936" s="533"/>
      <c r="I3936" s="533"/>
      <c r="J3936" s="533"/>
      <c r="K3936" s="533"/>
      <c r="L3936" s="533"/>
      <c r="M3936" s="533"/>
      <c r="N3936" s="532"/>
      <c r="O3936" s="350"/>
      <c r="P3936" s="464"/>
      <c r="Q3936" s="464"/>
      <c r="R3936" s="464"/>
      <c r="S3936" s="464"/>
      <c r="T3936" s="464"/>
      <c r="U3936" s="464"/>
      <c r="V3936" s="464"/>
    </row>
    <row r="3937" spans="1:22">
      <c r="A3937" s="531"/>
      <c r="B3937" s="532"/>
      <c r="C3937" s="350"/>
      <c r="D3937" s="350"/>
      <c r="E3937" s="533"/>
      <c r="F3937" s="533"/>
      <c r="G3937" s="533"/>
      <c r="H3937" s="533"/>
      <c r="I3937" s="533"/>
      <c r="J3937" s="533"/>
      <c r="K3937" s="533"/>
      <c r="L3937" s="533"/>
      <c r="M3937" s="533"/>
      <c r="N3937" s="532"/>
      <c r="O3937" s="350"/>
      <c r="P3937" s="464"/>
      <c r="Q3937" s="464"/>
      <c r="R3937" s="464"/>
      <c r="S3937" s="464"/>
      <c r="T3937" s="464"/>
      <c r="U3937" s="464"/>
      <c r="V3937" s="464"/>
    </row>
    <row r="3938" spans="1:22">
      <c r="A3938" s="531"/>
      <c r="B3938" s="532"/>
      <c r="C3938" s="350"/>
      <c r="D3938" s="350"/>
      <c r="E3938" s="533"/>
      <c r="F3938" s="533"/>
      <c r="G3938" s="533"/>
      <c r="H3938" s="533"/>
      <c r="I3938" s="533"/>
      <c r="J3938" s="533"/>
      <c r="K3938" s="533"/>
      <c r="L3938" s="533"/>
      <c r="M3938" s="533"/>
      <c r="N3938" s="532"/>
      <c r="O3938" s="350"/>
      <c r="P3938" s="464"/>
      <c r="Q3938" s="464"/>
      <c r="R3938" s="464"/>
      <c r="S3938" s="464"/>
      <c r="T3938" s="464"/>
      <c r="U3938" s="464"/>
      <c r="V3938" s="464"/>
    </row>
    <row r="3939" spans="1:22">
      <c r="A3939" s="531"/>
      <c r="B3939" s="532"/>
      <c r="C3939" s="350"/>
      <c r="D3939" s="350"/>
      <c r="E3939" s="533"/>
      <c r="F3939" s="533"/>
      <c r="G3939" s="533"/>
      <c r="H3939" s="533"/>
      <c r="I3939" s="533"/>
      <c r="J3939" s="533"/>
      <c r="K3939" s="533"/>
      <c r="L3939" s="533"/>
      <c r="M3939" s="533"/>
      <c r="N3939" s="532"/>
      <c r="O3939" s="350"/>
      <c r="P3939" s="464"/>
      <c r="Q3939" s="464"/>
      <c r="R3939" s="464"/>
      <c r="S3939" s="464"/>
      <c r="T3939" s="464"/>
      <c r="U3939" s="464"/>
      <c r="V3939" s="464"/>
    </row>
    <row r="3940" spans="1:22">
      <c r="A3940" s="531"/>
      <c r="B3940" s="532"/>
      <c r="C3940" s="350"/>
      <c r="D3940" s="350"/>
      <c r="E3940" s="533"/>
      <c r="F3940" s="533"/>
      <c r="G3940" s="533"/>
      <c r="H3940" s="533"/>
      <c r="I3940" s="533"/>
      <c r="J3940" s="533"/>
      <c r="K3940" s="533"/>
      <c r="L3940" s="533"/>
      <c r="M3940" s="533"/>
      <c r="N3940" s="532"/>
      <c r="O3940" s="350"/>
      <c r="P3940" s="464"/>
      <c r="Q3940" s="464"/>
      <c r="R3940" s="464"/>
      <c r="S3940" s="464"/>
      <c r="T3940" s="464"/>
      <c r="U3940" s="464"/>
      <c r="V3940" s="464"/>
    </row>
    <row r="3941" spans="1:22">
      <c r="A3941" s="531"/>
      <c r="B3941" s="532"/>
      <c r="C3941" s="350"/>
      <c r="D3941" s="350"/>
      <c r="E3941" s="533"/>
      <c r="F3941" s="533"/>
      <c r="G3941" s="533"/>
      <c r="H3941" s="533"/>
      <c r="I3941" s="533"/>
      <c r="J3941" s="533"/>
      <c r="K3941" s="533"/>
      <c r="L3941" s="533"/>
      <c r="M3941" s="533"/>
      <c r="N3941" s="532"/>
      <c r="O3941" s="350"/>
      <c r="P3941" s="464"/>
      <c r="Q3941" s="464"/>
      <c r="R3941" s="464"/>
      <c r="S3941" s="464"/>
      <c r="T3941" s="464"/>
      <c r="U3941" s="464"/>
      <c r="V3941" s="464"/>
    </row>
    <row r="3942" spans="1:22">
      <c r="A3942" s="531"/>
      <c r="B3942" s="532"/>
      <c r="C3942" s="350"/>
      <c r="D3942" s="350"/>
      <c r="E3942" s="533"/>
      <c r="F3942" s="533"/>
      <c r="G3942" s="533"/>
      <c r="H3942" s="533"/>
      <c r="I3942" s="533"/>
      <c r="J3942" s="533"/>
      <c r="K3942" s="533"/>
      <c r="L3942" s="533"/>
      <c r="M3942" s="533"/>
      <c r="N3942" s="532"/>
      <c r="O3942" s="350"/>
      <c r="P3942" s="464"/>
      <c r="Q3942" s="464"/>
      <c r="R3942" s="464"/>
      <c r="S3942" s="464"/>
      <c r="T3942" s="464"/>
      <c r="U3942" s="464"/>
      <c r="V3942" s="464"/>
    </row>
    <row r="3943" spans="1:22">
      <c r="A3943" s="531"/>
      <c r="B3943" s="532"/>
      <c r="C3943" s="350"/>
      <c r="D3943" s="350"/>
      <c r="E3943" s="533"/>
      <c r="F3943" s="533"/>
      <c r="G3943" s="533"/>
      <c r="H3943" s="533"/>
      <c r="I3943" s="533"/>
      <c r="J3943" s="533"/>
      <c r="K3943" s="533"/>
      <c r="L3943" s="533"/>
      <c r="M3943" s="533"/>
      <c r="N3943" s="532"/>
      <c r="O3943" s="350"/>
      <c r="P3943" s="464"/>
      <c r="Q3943" s="464"/>
      <c r="R3943" s="464"/>
      <c r="S3943" s="464"/>
      <c r="T3943" s="464"/>
      <c r="U3943" s="464"/>
      <c r="V3943" s="464"/>
    </row>
    <row r="3944" spans="1:22">
      <c r="A3944" s="531"/>
      <c r="B3944" s="532"/>
      <c r="C3944" s="350"/>
      <c r="D3944" s="350"/>
      <c r="E3944" s="533"/>
      <c r="F3944" s="533"/>
      <c r="G3944" s="533"/>
      <c r="H3944" s="533"/>
      <c r="I3944" s="533"/>
      <c r="J3944" s="533"/>
      <c r="K3944" s="533"/>
      <c r="L3944" s="533"/>
      <c r="M3944" s="533"/>
      <c r="N3944" s="532"/>
      <c r="O3944" s="350"/>
      <c r="P3944" s="464"/>
      <c r="Q3944" s="464"/>
      <c r="R3944" s="464"/>
      <c r="S3944" s="464"/>
      <c r="T3944" s="464"/>
      <c r="U3944" s="464"/>
      <c r="V3944" s="464"/>
    </row>
    <row r="3945" spans="1:22">
      <c r="A3945" s="531"/>
      <c r="B3945" s="532"/>
      <c r="C3945" s="350"/>
      <c r="D3945" s="350"/>
      <c r="E3945" s="533"/>
      <c r="F3945" s="533"/>
      <c r="G3945" s="533"/>
      <c r="H3945" s="533"/>
      <c r="I3945" s="533"/>
      <c r="J3945" s="533"/>
      <c r="K3945" s="533"/>
      <c r="L3945" s="533"/>
      <c r="M3945" s="533"/>
      <c r="N3945" s="532"/>
      <c r="O3945" s="350"/>
      <c r="P3945" s="464"/>
      <c r="Q3945" s="464"/>
      <c r="R3945" s="464"/>
      <c r="S3945" s="464"/>
      <c r="T3945" s="464"/>
      <c r="U3945" s="464"/>
      <c r="V3945" s="464"/>
    </row>
    <row r="3946" spans="1:22">
      <c r="A3946" s="531"/>
      <c r="B3946" s="532"/>
      <c r="C3946" s="350"/>
      <c r="D3946" s="350"/>
      <c r="E3946" s="533"/>
      <c r="F3946" s="533"/>
      <c r="G3946" s="533"/>
      <c r="H3946" s="533"/>
      <c r="I3946" s="533"/>
      <c r="J3946" s="533"/>
      <c r="K3946" s="533"/>
      <c r="L3946" s="533"/>
      <c r="M3946" s="533"/>
      <c r="N3946" s="532"/>
      <c r="O3946" s="350"/>
      <c r="P3946" s="464"/>
      <c r="Q3946" s="464"/>
      <c r="R3946" s="464"/>
      <c r="S3946" s="464"/>
      <c r="T3946" s="464"/>
      <c r="U3946" s="464"/>
      <c r="V3946" s="464"/>
    </row>
    <row r="3947" spans="1:22">
      <c r="A3947" s="531"/>
      <c r="B3947" s="532"/>
      <c r="C3947" s="350"/>
      <c r="D3947" s="350"/>
      <c r="E3947" s="533"/>
      <c r="F3947" s="533"/>
      <c r="G3947" s="533"/>
      <c r="H3947" s="533"/>
      <c r="I3947" s="533"/>
      <c r="J3947" s="533"/>
      <c r="K3947" s="533"/>
      <c r="L3947" s="533"/>
      <c r="M3947" s="533"/>
      <c r="N3947" s="532"/>
      <c r="O3947" s="350"/>
      <c r="P3947" s="464"/>
      <c r="Q3947" s="464"/>
      <c r="R3947" s="464"/>
      <c r="S3947" s="464"/>
      <c r="T3947" s="464"/>
      <c r="U3947" s="464"/>
      <c r="V3947" s="464"/>
    </row>
    <row r="3948" spans="1:22">
      <c r="A3948" s="531"/>
      <c r="B3948" s="532"/>
      <c r="C3948" s="350"/>
      <c r="D3948" s="350"/>
      <c r="E3948" s="533"/>
      <c r="F3948" s="533"/>
      <c r="G3948" s="533"/>
      <c r="H3948" s="533"/>
      <c r="I3948" s="533"/>
      <c r="J3948" s="533"/>
      <c r="K3948" s="533"/>
      <c r="L3948" s="533"/>
      <c r="M3948" s="533"/>
      <c r="N3948" s="532"/>
      <c r="O3948" s="350"/>
      <c r="P3948" s="464"/>
      <c r="Q3948" s="464"/>
      <c r="R3948" s="464"/>
      <c r="S3948" s="464"/>
      <c r="T3948" s="464"/>
      <c r="U3948" s="464"/>
      <c r="V3948" s="464"/>
    </row>
    <row r="3949" spans="1:22">
      <c r="A3949" s="531"/>
      <c r="B3949" s="532"/>
      <c r="C3949" s="350"/>
      <c r="D3949" s="350"/>
      <c r="E3949" s="533"/>
      <c r="F3949" s="533"/>
      <c r="G3949" s="533"/>
      <c r="H3949" s="533"/>
      <c r="I3949" s="533"/>
      <c r="J3949" s="533"/>
      <c r="K3949" s="533"/>
      <c r="L3949" s="533"/>
      <c r="M3949" s="533"/>
      <c r="N3949" s="532"/>
      <c r="O3949" s="350"/>
      <c r="P3949" s="464"/>
      <c r="Q3949" s="464"/>
      <c r="R3949" s="464"/>
      <c r="S3949" s="464"/>
      <c r="T3949" s="464"/>
      <c r="U3949" s="464"/>
      <c r="V3949" s="464"/>
    </row>
    <row r="3950" spans="1:22">
      <c r="A3950" s="531"/>
      <c r="B3950" s="532"/>
      <c r="C3950" s="350"/>
      <c r="D3950" s="350"/>
      <c r="E3950" s="533"/>
      <c r="F3950" s="533"/>
      <c r="G3950" s="533"/>
      <c r="H3950" s="533"/>
      <c r="I3950" s="533"/>
      <c r="J3950" s="533"/>
      <c r="K3950" s="533"/>
      <c r="L3950" s="533"/>
      <c r="M3950" s="533"/>
      <c r="N3950" s="532"/>
      <c r="O3950" s="350"/>
      <c r="P3950" s="464"/>
      <c r="Q3950" s="464"/>
      <c r="R3950" s="464"/>
      <c r="S3950" s="464"/>
      <c r="T3950" s="464"/>
      <c r="U3950" s="464"/>
      <c r="V3950" s="464"/>
    </row>
    <row r="3951" spans="1:22">
      <c r="A3951" s="531"/>
      <c r="B3951" s="532"/>
      <c r="C3951" s="350"/>
      <c r="D3951" s="350"/>
      <c r="E3951" s="533"/>
      <c r="F3951" s="533"/>
      <c r="G3951" s="533"/>
      <c r="H3951" s="533"/>
      <c r="I3951" s="533"/>
      <c r="J3951" s="533"/>
      <c r="K3951" s="533"/>
      <c r="L3951" s="533"/>
      <c r="M3951" s="533"/>
      <c r="N3951" s="532"/>
      <c r="O3951" s="350"/>
      <c r="P3951" s="464"/>
      <c r="Q3951" s="464"/>
      <c r="R3951" s="464"/>
      <c r="S3951" s="464"/>
      <c r="T3951" s="464"/>
      <c r="U3951" s="464"/>
      <c r="V3951" s="464"/>
    </row>
    <row r="3952" spans="1:22">
      <c r="A3952" s="531"/>
      <c r="B3952" s="532"/>
      <c r="C3952" s="350"/>
      <c r="D3952" s="350"/>
      <c r="E3952" s="533"/>
      <c r="F3952" s="533"/>
      <c r="G3952" s="533"/>
      <c r="H3952" s="533"/>
      <c r="I3952" s="533"/>
      <c r="J3952" s="533"/>
      <c r="K3952" s="533"/>
      <c r="L3952" s="533"/>
      <c r="M3952" s="533"/>
      <c r="N3952" s="532"/>
      <c r="O3952" s="350"/>
      <c r="P3952" s="464"/>
      <c r="Q3952" s="464"/>
      <c r="R3952" s="464"/>
      <c r="S3952" s="464"/>
      <c r="T3952" s="464"/>
      <c r="U3952" s="464"/>
      <c r="V3952" s="464"/>
    </row>
    <row r="3953" spans="1:22">
      <c r="A3953" s="531"/>
      <c r="B3953" s="532"/>
      <c r="C3953" s="350"/>
      <c r="D3953" s="350"/>
      <c r="E3953" s="533"/>
      <c r="F3953" s="533"/>
      <c r="G3953" s="533"/>
      <c r="H3953" s="533"/>
      <c r="I3953" s="533"/>
      <c r="J3953" s="533"/>
      <c r="K3953" s="533"/>
      <c r="L3953" s="533"/>
      <c r="M3953" s="533"/>
      <c r="N3953" s="532"/>
      <c r="O3953" s="350"/>
      <c r="P3953" s="464"/>
      <c r="Q3953" s="464"/>
      <c r="R3953" s="464"/>
      <c r="S3953" s="464"/>
      <c r="T3953" s="464"/>
      <c r="U3953" s="464"/>
      <c r="V3953" s="464"/>
    </row>
    <row r="3954" spans="1:22">
      <c r="A3954" s="531"/>
      <c r="B3954" s="532"/>
      <c r="C3954" s="350"/>
      <c r="D3954" s="350"/>
      <c r="E3954" s="533"/>
      <c r="F3954" s="533"/>
      <c r="G3954" s="533"/>
      <c r="H3954" s="533"/>
      <c r="I3954" s="533"/>
      <c r="J3954" s="533"/>
      <c r="K3954" s="533"/>
      <c r="L3954" s="533"/>
      <c r="M3954" s="533"/>
      <c r="N3954" s="532"/>
      <c r="O3954" s="350"/>
      <c r="P3954" s="464"/>
      <c r="Q3954" s="464"/>
      <c r="R3954" s="464"/>
      <c r="S3954" s="464"/>
      <c r="T3954" s="464"/>
      <c r="U3954" s="464"/>
      <c r="V3954" s="464"/>
    </row>
    <row r="3955" spans="1:22">
      <c r="A3955" s="531"/>
      <c r="B3955" s="532"/>
      <c r="C3955" s="350"/>
      <c r="D3955" s="350"/>
      <c r="E3955" s="533"/>
      <c r="F3955" s="533"/>
      <c r="G3955" s="533"/>
      <c r="H3955" s="533"/>
      <c r="I3955" s="533"/>
      <c r="J3955" s="533"/>
      <c r="K3955" s="533"/>
      <c r="L3955" s="533"/>
      <c r="M3955" s="533"/>
      <c r="N3955" s="532"/>
      <c r="O3955" s="350"/>
      <c r="P3955" s="464"/>
      <c r="Q3955" s="464"/>
      <c r="R3955" s="464"/>
      <c r="S3955" s="464"/>
      <c r="T3955" s="464"/>
      <c r="U3955" s="464"/>
      <c r="V3955" s="464"/>
    </row>
    <row r="3956" spans="1:22">
      <c r="A3956" s="531"/>
      <c r="B3956" s="532"/>
      <c r="C3956" s="350"/>
      <c r="D3956" s="350"/>
      <c r="E3956" s="533"/>
      <c r="F3956" s="533"/>
      <c r="G3956" s="533"/>
      <c r="H3956" s="533"/>
      <c r="I3956" s="533"/>
      <c r="J3956" s="533"/>
      <c r="K3956" s="533"/>
      <c r="L3956" s="533"/>
      <c r="M3956" s="533"/>
      <c r="N3956" s="532"/>
      <c r="O3956" s="350"/>
      <c r="P3956" s="464"/>
      <c r="Q3956" s="464"/>
      <c r="R3956" s="464"/>
      <c r="S3956" s="464"/>
      <c r="T3956" s="464"/>
      <c r="U3956" s="464"/>
      <c r="V3956" s="464"/>
    </row>
    <row r="3957" spans="1:22">
      <c r="A3957" s="531"/>
      <c r="B3957" s="532"/>
      <c r="C3957" s="350"/>
      <c r="D3957" s="350"/>
      <c r="E3957" s="533"/>
      <c r="F3957" s="533"/>
      <c r="G3957" s="533"/>
      <c r="H3957" s="533"/>
      <c r="I3957" s="533"/>
      <c r="J3957" s="533"/>
      <c r="K3957" s="533"/>
      <c r="L3957" s="533"/>
      <c r="M3957" s="533"/>
      <c r="N3957" s="532"/>
      <c r="O3957" s="350"/>
      <c r="P3957" s="464"/>
      <c r="Q3957" s="464"/>
      <c r="R3957" s="464"/>
      <c r="S3957" s="464"/>
      <c r="T3957" s="464"/>
      <c r="U3957" s="464"/>
      <c r="V3957" s="464"/>
    </row>
    <row r="3958" spans="1:22">
      <c r="A3958" s="531"/>
      <c r="B3958" s="532"/>
      <c r="C3958" s="350"/>
      <c r="D3958" s="350"/>
      <c r="E3958" s="533"/>
      <c r="F3958" s="533"/>
      <c r="G3958" s="533"/>
      <c r="H3958" s="533"/>
      <c r="I3958" s="533"/>
      <c r="J3958" s="533"/>
      <c r="K3958" s="533"/>
      <c r="L3958" s="533"/>
      <c r="M3958" s="533"/>
      <c r="N3958" s="532"/>
      <c r="O3958" s="350"/>
      <c r="P3958" s="464"/>
      <c r="Q3958" s="464"/>
      <c r="R3958" s="464"/>
      <c r="S3958" s="464"/>
      <c r="T3958" s="464"/>
      <c r="U3958" s="464"/>
      <c r="V3958" s="464"/>
    </row>
    <row r="3959" spans="1:22">
      <c r="A3959" s="531"/>
      <c r="B3959" s="532"/>
      <c r="C3959" s="350"/>
      <c r="D3959" s="350"/>
      <c r="E3959" s="533"/>
      <c r="F3959" s="533"/>
      <c r="G3959" s="533"/>
      <c r="H3959" s="533"/>
      <c r="I3959" s="533"/>
      <c r="J3959" s="533"/>
      <c r="K3959" s="533"/>
      <c r="L3959" s="533"/>
      <c r="M3959" s="533"/>
      <c r="N3959" s="532"/>
      <c r="O3959" s="350"/>
      <c r="P3959" s="464"/>
      <c r="Q3959" s="464"/>
      <c r="R3959" s="464"/>
      <c r="S3959" s="464"/>
      <c r="T3959" s="464"/>
      <c r="U3959" s="464"/>
      <c r="V3959" s="464"/>
    </row>
    <row r="3960" spans="1:22">
      <c r="A3960" s="531"/>
      <c r="B3960" s="532"/>
      <c r="C3960" s="350"/>
      <c r="D3960" s="350"/>
      <c r="E3960" s="533"/>
      <c r="F3960" s="533"/>
      <c r="G3960" s="533"/>
      <c r="H3960" s="533"/>
      <c r="I3960" s="533"/>
      <c r="J3960" s="533"/>
      <c r="K3960" s="533"/>
      <c r="L3960" s="533"/>
      <c r="M3960" s="533"/>
      <c r="N3960" s="532"/>
      <c r="O3960" s="350"/>
      <c r="P3960" s="464"/>
      <c r="Q3960" s="464"/>
      <c r="R3960" s="464"/>
      <c r="S3960" s="464"/>
      <c r="T3960" s="464"/>
      <c r="U3960" s="464"/>
      <c r="V3960" s="464"/>
    </row>
    <row r="3961" spans="1:22">
      <c r="A3961" s="531"/>
      <c r="B3961" s="532"/>
      <c r="C3961" s="350"/>
      <c r="D3961" s="350"/>
      <c r="E3961" s="533"/>
      <c r="F3961" s="533"/>
      <c r="G3961" s="533"/>
      <c r="H3961" s="533"/>
      <c r="I3961" s="533"/>
      <c r="J3961" s="533"/>
      <c r="K3961" s="533"/>
      <c r="L3961" s="533"/>
      <c r="M3961" s="533"/>
      <c r="N3961" s="532"/>
      <c r="O3961" s="350"/>
      <c r="P3961" s="464"/>
      <c r="Q3961" s="464"/>
      <c r="R3961" s="464"/>
      <c r="S3961" s="464"/>
      <c r="T3961" s="464"/>
      <c r="U3961" s="464"/>
      <c r="V3961" s="464"/>
    </row>
    <row r="3962" spans="1:22">
      <c r="A3962" s="531"/>
      <c r="B3962" s="532"/>
      <c r="C3962" s="350"/>
      <c r="D3962" s="350"/>
      <c r="E3962" s="533"/>
      <c r="F3962" s="533"/>
      <c r="G3962" s="533"/>
      <c r="H3962" s="533"/>
      <c r="I3962" s="533"/>
      <c r="J3962" s="533"/>
      <c r="K3962" s="533"/>
      <c r="L3962" s="533"/>
      <c r="M3962" s="533"/>
      <c r="N3962" s="532"/>
      <c r="O3962" s="350"/>
      <c r="P3962" s="464"/>
      <c r="Q3962" s="464"/>
      <c r="R3962" s="464"/>
      <c r="S3962" s="464"/>
      <c r="T3962" s="464"/>
      <c r="U3962" s="464"/>
      <c r="V3962" s="464"/>
    </row>
    <row r="3963" spans="1:22">
      <c r="A3963" s="531"/>
      <c r="B3963" s="532"/>
      <c r="C3963" s="350"/>
      <c r="D3963" s="350"/>
      <c r="E3963" s="533"/>
      <c r="F3963" s="533"/>
      <c r="G3963" s="533"/>
      <c r="H3963" s="533"/>
      <c r="I3963" s="533"/>
      <c r="J3963" s="533"/>
      <c r="K3963" s="533"/>
      <c r="L3963" s="533"/>
      <c r="M3963" s="533"/>
      <c r="N3963" s="532"/>
      <c r="O3963" s="350"/>
      <c r="P3963" s="464"/>
      <c r="Q3963" s="464"/>
      <c r="R3963" s="464"/>
      <c r="S3963" s="464"/>
      <c r="T3963" s="464"/>
      <c r="U3963" s="464"/>
      <c r="V3963" s="464"/>
    </row>
    <row r="3964" spans="1:22">
      <c r="A3964" s="531"/>
      <c r="B3964" s="532"/>
      <c r="C3964" s="350"/>
      <c r="D3964" s="350"/>
      <c r="E3964" s="533"/>
      <c r="F3964" s="533"/>
      <c r="G3964" s="533"/>
      <c r="H3964" s="533"/>
      <c r="I3964" s="533"/>
      <c r="J3964" s="533"/>
      <c r="K3964" s="533"/>
      <c r="L3964" s="533"/>
      <c r="M3964" s="533"/>
      <c r="N3964" s="532"/>
      <c r="O3964" s="350"/>
      <c r="P3964" s="464"/>
      <c r="Q3964" s="464"/>
      <c r="R3964" s="464"/>
      <c r="S3964" s="464"/>
      <c r="T3964" s="464"/>
      <c r="U3964" s="464"/>
      <c r="V3964" s="464"/>
    </row>
    <row r="3965" spans="1:22">
      <c r="A3965" s="531"/>
      <c r="B3965" s="532"/>
      <c r="C3965" s="350"/>
      <c r="D3965" s="350"/>
      <c r="E3965" s="533"/>
      <c r="F3965" s="533"/>
      <c r="G3965" s="533"/>
      <c r="H3965" s="533"/>
      <c r="I3965" s="533"/>
      <c r="J3965" s="533"/>
      <c r="K3965" s="533"/>
      <c r="L3965" s="533"/>
      <c r="M3965" s="533"/>
      <c r="N3965" s="532"/>
      <c r="O3965" s="350"/>
      <c r="P3965" s="464"/>
      <c r="Q3965" s="464"/>
      <c r="R3965" s="464"/>
      <c r="S3965" s="464"/>
      <c r="T3965" s="464"/>
      <c r="U3965" s="464"/>
      <c r="V3965" s="464"/>
    </row>
    <row r="3966" spans="1:22">
      <c r="A3966" s="531"/>
      <c r="B3966" s="532"/>
      <c r="C3966" s="350"/>
      <c r="D3966" s="350"/>
      <c r="E3966" s="533"/>
      <c r="F3966" s="533"/>
      <c r="G3966" s="533"/>
      <c r="H3966" s="533"/>
      <c r="I3966" s="533"/>
      <c r="J3966" s="533"/>
      <c r="K3966" s="533"/>
      <c r="L3966" s="533"/>
      <c r="M3966" s="533"/>
      <c r="N3966" s="532"/>
      <c r="O3966" s="350"/>
      <c r="P3966" s="464"/>
      <c r="Q3966" s="464"/>
      <c r="R3966" s="464"/>
      <c r="S3966" s="464"/>
      <c r="T3966" s="464"/>
      <c r="U3966" s="464"/>
      <c r="V3966" s="464"/>
    </row>
    <row r="3967" spans="1:22">
      <c r="A3967" s="531"/>
      <c r="B3967" s="532"/>
      <c r="C3967" s="350"/>
      <c r="D3967" s="350"/>
      <c r="E3967" s="533"/>
      <c r="F3967" s="533"/>
      <c r="G3967" s="533"/>
      <c r="H3967" s="533"/>
      <c r="I3967" s="533"/>
      <c r="J3967" s="533"/>
      <c r="K3967" s="533"/>
      <c r="L3967" s="533"/>
      <c r="M3967" s="533"/>
      <c r="N3967" s="532"/>
      <c r="O3967" s="350"/>
      <c r="P3967" s="464"/>
      <c r="Q3967" s="464"/>
      <c r="R3967" s="464"/>
      <c r="S3967" s="464"/>
      <c r="T3967" s="464"/>
      <c r="U3967" s="464"/>
      <c r="V3967" s="464"/>
    </row>
    <row r="3968" spans="1:22">
      <c r="A3968" s="531"/>
      <c r="B3968" s="532"/>
      <c r="C3968" s="350"/>
      <c r="D3968" s="350"/>
      <c r="E3968" s="533"/>
      <c r="F3968" s="533"/>
      <c r="G3968" s="533"/>
      <c r="H3968" s="533"/>
      <c r="I3968" s="533"/>
      <c r="J3968" s="533"/>
      <c r="K3968" s="533"/>
      <c r="L3968" s="533"/>
      <c r="M3968" s="533"/>
      <c r="N3968" s="532"/>
      <c r="O3968" s="350"/>
      <c r="P3968" s="464"/>
      <c r="Q3968" s="464"/>
      <c r="R3968" s="464"/>
      <c r="S3968" s="464"/>
      <c r="T3968" s="464"/>
      <c r="U3968" s="464"/>
      <c r="V3968" s="464"/>
    </row>
    <row r="3969" spans="1:22">
      <c r="A3969" s="531"/>
      <c r="B3969" s="532"/>
      <c r="C3969" s="350"/>
      <c r="D3969" s="350"/>
      <c r="E3969" s="533"/>
      <c r="F3969" s="533"/>
      <c r="G3969" s="533"/>
      <c r="H3969" s="533"/>
      <c r="I3969" s="533"/>
      <c r="J3969" s="533"/>
      <c r="K3969" s="533"/>
      <c r="L3969" s="533"/>
      <c r="M3969" s="533"/>
      <c r="N3969" s="532"/>
      <c r="O3969" s="350"/>
      <c r="P3969" s="464"/>
      <c r="Q3969" s="464"/>
      <c r="R3969" s="464"/>
      <c r="S3969" s="464"/>
      <c r="T3969" s="464"/>
      <c r="U3969" s="464"/>
      <c r="V3969" s="464"/>
    </row>
    <row r="3970" spans="1:22">
      <c r="A3970" s="531"/>
      <c r="B3970" s="532"/>
      <c r="C3970" s="350"/>
      <c r="D3970" s="350"/>
      <c r="E3970" s="533"/>
      <c r="F3970" s="533"/>
      <c r="G3970" s="533"/>
      <c r="H3970" s="533"/>
      <c r="I3970" s="533"/>
      <c r="J3970" s="533"/>
      <c r="K3970" s="533"/>
      <c r="L3970" s="533"/>
      <c r="M3970" s="533"/>
      <c r="N3970" s="532"/>
      <c r="O3970" s="350"/>
      <c r="P3970" s="464"/>
      <c r="Q3970" s="464"/>
      <c r="R3970" s="464"/>
      <c r="S3970" s="464"/>
      <c r="T3970" s="464"/>
      <c r="U3970" s="464"/>
      <c r="V3970" s="464"/>
    </row>
    <row r="3971" spans="1:22">
      <c r="A3971" s="531"/>
      <c r="B3971" s="532"/>
      <c r="C3971" s="350"/>
      <c r="D3971" s="350"/>
      <c r="E3971" s="533"/>
      <c r="F3971" s="533"/>
      <c r="G3971" s="533"/>
      <c r="H3971" s="533"/>
      <c r="I3971" s="533"/>
      <c r="J3971" s="533"/>
      <c r="K3971" s="533"/>
      <c r="L3971" s="533"/>
      <c r="M3971" s="533"/>
      <c r="N3971" s="532"/>
      <c r="O3971" s="350"/>
      <c r="P3971" s="464"/>
      <c r="Q3971" s="464"/>
      <c r="R3971" s="464"/>
      <c r="S3971" s="464"/>
      <c r="T3971" s="464"/>
      <c r="U3971" s="464"/>
      <c r="V3971" s="464"/>
    </row>
    <row r="3972" spans="1:22">
      <c r="A3972" s="531"/>
      <c r="B3972" s="532"/>
      <c r="C3972" s="350"/>
      <c r="D3972" s="350"/>
      <c r="E3972" s="533"/>
      <c r="F3972" s="533"/>
      <c r="G3972" s="533"/>
      <c r="H3972" s="533"/>
      <c r="I3972" s="533"/>
      <c r="J3972" s="533"/>
      <c r="K3972" s="533"/>
      <c r="L3972" s="533"/>
      <c r="M3972" s="533"/>
      <c r="N3972" s="532"/>
      <c r="O3972" s="350"/>
      <c r="P3972" s="464"/>
      <c r="Q3972" s="464"/>
      <c r="R3972" s="464"/>
      <c r="S3972" s="464"/>
      <c r="T3972" s="464"/>
      <c r="U3972" s="464"/>
      <c r="V3972" s="464"/>
    </row>
    <row r="3973" spans="1:22">
      <c r="A3973" s="531"/>
      <c r="B3973" s="532"/>
      <c r="C3973" s="350"/>
      <c r="D3973" s="350"/>
      <c r="E3973" s="533"/>
      <c r="F3973" s="533"/>
      <c r="G3973" s="533"/>
      <c r="H3973" s="533"/>
      <c r="I3973" s="533"/>
      <c r="J3973" s="533"/>
      <c r="K3973" s="533"/>
      <c r="L3973" s="533"/>
      <c r="M3973" s="533"/>
      <c r="N3973" s="532"/>
      <c r="O3973" s="350"/>
      <c r="P3973" s="464"/>
      <c r="Q3973" s="464"/>
      <c r="R3973" s="464"/>
      <c r="S3973" s="464"/>
      <c r="T3973" s="464"/>
      <c r="U3973" s="464"/>
      <c r="V3973" s="464"/>
    </row>
    <row r="3974" spans="1:22">
      <c r="A3974" s="531"/>
      <c r="B3974" s="532"/>
      <c r="C3974" s="350"/>
      <c r="D3974" s="350"/>
      <c r="E3974" s="533"/>
      <c r="F3974" s="533"/>
      <c r="G3974" s="533"/>
      <c r="H3974" s="533"/>
      <c r="I3974" s="533"/>
      <c r="J3974" s="533"/>
      <c r="K3974" s="533"/>
      <c r="L3974" s="533"/>
      <c r="M3974" s="533"/>
      <c r="N3974" s="532"/>
      <c r="O3974" s="350"/>
      <c r="P3974" s="464"/>
      <c r="Q3974" s="464"/>
      <c r="R3974" s="464"/>
      <c r="S3974" s="464"/>
      <c r="T3974" s="464"/>
      <c r="U3974" s="464"/>
      <c r="V3974" s="464"/>
    </row>
    <row r="3975" spans="1:22">
      <c r="A3975" s="531"/>
      <c r="B3975" s="532"/>
      <c r="C3975" s="350"/>
      <c r="D3975" s="350"/>
      <c r="E3975" s="533"/>
      <c r="F3975" s="533"/>
      <c r="G3975" s="533"/>
      <c r="H3975" s="533"/>
      <c r="I3975" s="533"/>
      <c r="J3975" s="533"/>
      <c r="K3975" s="533"/>
      <c r="L3975" s="533"/>
      <c r="M3975" s="533"/>
      <c r="N3975" s="532"/>
      <c r="O3975" s="350"/>
      <c r="P3975" s="464"/>
      <c r="Q3975" s="464"/>
      <c r="R3975" s="464"/>
      <c r="S3975" s="464"/>
      <c r="T3975" s="464"/>
      <c r="U3975" s="464"/>
      <c r="V3975" s="464"/>
    </row>
    <row r="3976" spans="1:22">
      <c r="A3976" s="531"/>
      <c r="B3976" s="532"/>
      <c r="C3976" s="350"/>
      <c r="D3976" s="350"/>
      <c r="E3976" s="533"/>
      <c r="F3976" s="533"/>
      <c r="G3976" s="533"/>
      <c r="H3976" s="533"/>
      <c r="I3976" s="533"/>
      <c r="J3976" s="533"/>
      <c r="K3976" s="533"/>
      <c r="L3976" s="533"/>
      <c r="M3976" s="533"/>
      <c r="N3976" s="532"/>
      <c r="O3976" s="350"/>
      <c r="P3976" s="464"/>
      <c r="Q3976" s="464"/>
      <c r="R3976" s="464"/>
      <c r="S3976" s="464"/>
      <c r="T3976" s="464"/>
      <c r="U3976" s="464"/>
      <c r="V3976" s="464"/>
    </row>
    <row r="3977" spans="1:22">
      <c r="A3977" s="531"/>
      <c r="B3977" s="532"/>
      <c r="C3977" s="350"/>
      <c r="D3977" s="350"/>
      <c r="E3977" s="533"/>
      <c r="F3977" s="533"/>
      <c r="G3977" s="533"/>
      <c r="H3977" s="533"/>
      <c r="I3977" s="533"/>
      <c r="J3977" s="533"/>
      <c r="K3977" s="533"/>
      <c r="L3977" s="533"/>
      <c r="M3977" s="533"/>
      <c r="N3977" s="532"/>
      <c r="O3977" s="350"/>
      <c r="P3977" s="464"/>
      <c r="Q3977" s="464"/>
      <c r="R3977" s="464"/>
      <c r="S3977" s="464"/>
      <c r="T3977" s="464"/>
      <c r="U3977" s="464"/>
      <c r="V3977" s="464"/>
    </row>
    <row r="3978" spans="1:22">
      <c r="A3978" s="531"/>
      <c r="B3978" s="532"/>
      <c r="C3978" s="350"/>
      <c r="D3978" s="350"/>
      <c r="E3978" s="533"/>
      <c r="F3978" s="533"/>
      <c r="G3978" s="533"/>
      <c r="H3978" s="533"/>
      <c r="I3978" s="533"/>
      <c r="J3978" s="533"/>
      <c r="K3978" s="533"/>
      <c r="L3978" s="533"/>
      <c r="M3978" s="533"/>
      <c r="N3978" s="532"/>
      <c r="O3978" s="350"/>
      <c r="P3978" s="464"/>
      <c r="Q3978" s="464"/>
      <c r="R3978" s="464"/>
      <c r="S3978" s="464"/>
      <c r="T3978" s="464"/>
      <c r="U3978" s="464"/>
      <c r="V3978" s="464"/>
    </row>
    <row r="3979" spans="1:22">
      <c r="A3979" s="531"/>
      <c r="B3979" s="532"/>
      <c r="C3979" s="350"/>
      <c r="D3979" s="350"/>
      <c r="E3979" s="533"/>
      <c r="F3979" s="533"/>
      <c r="G3979" s="533"/>
      <c r="H3979" s="533"/>
      <c r="I3979" s="533"/>
      <c r="J3979" s="533"/>
      <c r="K3979" s="533"/>
      <c r="L3979" s="533"/>
      <c r="M3979" s="533"/>
      <c r="N3979" s="532"/>
      <c r="O3979" s="350"/>
      <c r="P3979" s="464"/>
      <c r="Q3979" s="464"/>
      <c r="R3979" s="464"/>
      <c r="S3979" s="464"/>
      <c r="T3979" s="464"/>
      <c r="U3979" s="464"/>
      <c r="V3979" s="464"/>
    </row>
    <row r="3980" spans="1:22">
      <c r="A3980" s="531"/>
      <c r="B3980" s="532"/>
      <c r="C3980" s="350"/>
      <c r="D3980" s="350"/>
      <c r="E3980" s="533"/>
      <c r="F3980" s="533"/>
      <c r="G3980" s="533"/>
      <c r="H3980" s="533"/>
      <c r="I3980" s="533"/>
      <c r="J3980" s="533"/>
      <c r="K3980" s="533"/>
      <c r="L3980" s="533"/>
      <c r="M3980" s="533"/>
      <c r="N3980" s="532"/>
      <c r="O3980" s="350"/>
      <c r="P3980" s="464"/>
      <c r="Q3980" s="464"/>
      <c r="R3980" s="464"/>
      <c r="S3980" s="464"/>
      <c r="T3980" s="464"/>
      <c r="U3980" s="464"/>
      <c r="V3980" s="464"/>
    </row>
    <row r="3981" spans="1:22">
      <c r="A3981" s="531"/>
      <c r="B3981" s="532"/>
      <c r="C3981" s="350"/>
      <c r="D3981" s="350"/>
      <c r="E3981" s="533"/>
      <c r="F3981" s="533"/>
      <c r="G3981" s="533"/>
      <c r="H3981" s="533"/>
      <c r="I3981" s="533"/>
      <c r="J3981" s="533"/>
      <c r="K3981" s="533"/>
      <c r="L3981" s="533"/>
      <c r="M3981" s="533"/>
      <c r="N3981" s="532"/>
      <c r="O3981" s="350"/>
      <c r="P3981" s="464"/>
      <c r="Q3981" s="464"/>
      <c r="R3981" s="464"/>
      <c r="S3981" s="464"/>
      <c r="T3981" s="464"/>
      <c r="U3981" s="464"/>
      <c r="V3981" s="464"/>
    </row>
    <row r="3982" spans="1:22">
      <c r="A3982" s="531"/>
      <c r="B3982" s="532"/>
      <c r="C3982" s="350"/>
      <c r="D3982" s="350"/>
      <c r="E3982" s="533"/>
      <c r="F3982" s="533"/>
      <c r="G3982" s="533"/>
      <c r="H3982" s="533"/>
      <c r="I3982" s="533"/>
      <c r="J3982" s="533"/>
      <c r="K3982" s="533"/>
      <c r="L3982" s="533"/>
      <c r="M3982" s="533"/>
      <c r="N3982" s="532"/>
      <c r="O3982" s="350"/>
      <c r="P3982" s="464"/>
      <c r="Q3982" s="464"/>
      <c r="R3982" s="464"/>
      <c r="S3982" s="464"/>
      <c r="T3982" s="464"/>
      <c r="U3982" s="464"/>
      <c r="V3982" s="464"/>
    </row>
    <row r="3983" spans="1:22">
      <c r="A3983" s="531"/>
      <c r="B3983" s="532"/>
      <c r="C3983" s="350"/>
      <c r="D3983" s="350"/>
      <c r="E3983" s="533"/>
      <c r="F3983" s="533"/>
      <c r="G3983" s="533"/>
      <c r="H3983" s="533"/>
      <c r="I3983" s="533"/>
      <c r="J3983" s="533"/>
      <c r="K3983" s="533"/>
      <c r="L3983" s="533"/>
      <c r="M3983" s="533"/>
      <c r="N3983" s="532"/>
      <c r="O3983" s="350"/>
      <c r="P3983" s="464"/>
      <c r="Q3983" s="464"/>
      <c r="R3983" s="464"/>
      <c r="S3983" s="464"/>
      <c r="T3983" s="464"/>
      <c r="U3983" s="464"/>
      <c r="V3983" s="464"/>
    </row>
    <row r="3984" spans="1:22">
      <c r="A3984" s="531"/>
      <c r="B3984" s="532"/>
      <c r="C3984" s="350"/>
      <c r="D3984" s="350"/>
      <c r="E3984" s="533"/>
      <c r="F3984" s="533"/>
      <c r="G3984" s="533"/>
      <c r="H3984" s="533"/>
      <c r="I3984" s="533"/>
      <c r="J3984" s="533"/>
      <c r="K3984" s="533"/>
      <c r="L3984" s="533"/>
      <c r="M3984" s="533"/>
      <c r="N3984" s="532"/>
      <c r="O3984" s="350"/>
      <c r="P3984" s="464"/>
      <c r="Q3984" s="464"/>
      <c r="R3984" s="464"/>
      <c r="S3984" s="464"/>
      <c r="T3984" s="464"/>
      <c r="U3984" s="464"/>
      <c r="V3984" s="464"/>
    </row>
    <row r="3985" spans="1:22">
      <c r="A3985" s="531"/>
      <c r="B3985" s="532"/>
      <c r="C3985" s="350"/>
      <c r="D3985" s="350"/>
      <c r="E3985" s="533"/>
      <c r="F3985" s="533"/>
      <c r="G3985" s="533"/>
      <c r="H3985" s="533"/>
      <c r="I3985" s="533"/>
      <c r="J3985" s="533"/>
      <c r="K3985" s="533"/>
      <c r="L3985" s="533"/>
      <c r="M3985" s="533"/>
      <c r="N3985" s="532"/>
      <c r="O3985" s="350"/>
      <c r="P3985" s="464"/>
      <c r="Q3985" s="464"/>
      <c r="R3985" s="464"/>
      <c r="S3985" s="464"/>
      <c r="T3985" s="464"/>
      <c r="U3985" s="464"/>
      <c r="V3985" s="464"/>
    </row>
    <row r="3986" spans="1:22">
      <c r="A3986" s="531"/>
      <c r="B3986" s="532"/>
      <c r="C3986" s="350"/>
      <c r="D3986" s="350"/>
      <c r="E3986" s="533"/>
      <c r="F3986" s="533"/>
      <c r="G3986" s="533"/>
      <c r="H3986" s="533"/>
      <c r="I3986" s="533"/>
      <c r="J3986" s="533"/>
      <c r="K3986" s="533"/>
      <c r="L3986" s="533"/>
      <c r="M3986" s="533"/>
      <c r="N3986" s="532"/>
      <c r="O3986" s="350"/>
      <c r="P3986" s="464"/>
      <c r="Q3986" s="464"/>
      <c r="R3986" s="464"/>
      <c r="S3986" s="464"/>
      <c r="T3986" s="464"/>
      <c r="U3986" s="464"/>
      <c r="V3986" s="464"/>
    </row>
    <row r="3987" spans="1:22">
      <c r="A3987" s="531"/>
      <c r="B3987" s="532"/>
      <c r="C3987" s="350"/>
      <c r="D3987" s="350"/>
      <c r="E3987" s="533"/>
      <c r="F3987" s="533"/>
      <c r="G3987" s="533"/>
      <c r="H3987" s="533"/>
      <c r="I3987" s="533"/>
      <c r="J3987" s="533"/>
      <c r="K3987" s="533"/>
      <c r="L3987" s="533"/>
      <c r="M3987" s="533"/>
      <c r="N3987" s="532"/>
      <c r="O3987" s="350"/>
      <c r="P3987" s="464"/>
      <c r="Q3987" s="464"/>
      <c r="R3987" s="464"/>
      <c r="S3987" s="464"/>
      <c r="T3987" s="464"/>
      <c r="U3987" s="464"/>
      <c r="V3987" s="464"/>
    </row>
    <row r="3988" spans="1:22">
      <c r="A3988" s="531"/>
      <c r="B3988" s="532"/>
      <c r="C3988" s="350"/>
      <c r="D3988" s="350"/>
      <c r="E3988" s="533"/>
      <c r="F3988" s="533"/>
      <c r="G3988" s="533"/>
      <c r="H3988" s="533"/>
      <c r="I3988" s="533"/>
      <c r="J3988" s="533"/>
      <c r="K3988" s="533"/>
      <c r="L3988" s="533"/>
      <c r="M3988" s="533"/>
      <c r="N3988" s="532"/>
      <c r="O3988" s="350"/>
      <c r="P3988" s="464"/>
      <c r="Q3988" s="464"/>
      <c r="R3988" s="464"/>
      <c r="S3988" s="464"/>
      <c r="T3988" s="464"/>
      <c r="U3988" s="464"/>
      <c r="V3988" s="464"/>
    </row>
    <row r="3989" spans="1:22">
      <c r="A3989" s="531"/>
      <c r="B3989" s="532"/>
      <c r="C3989" s="350"/>
      <c r="D3989" s="350"/>
      <c r="E3989" s="533"/>
      <c r="F3989" s="533"/>
      <c r="G3989" s="533"/>
      <c r="H3989" s="533"/>
      <c r="I3989" s="533"/>
      <c r="J3989" s="533"/>
      <c r="K3989" s="533"/>
      <c r="L3989" s="533"/>
      <c r="M3989" s="533"/>
      <c r="N3989" s="532"/>
      <c r="O3989" s="350"/>
      <c r="P3989" s="464"/>
      <c r="Q3989" s="464"/>
      <c r="R3989" s="464"/>
      <c r="S3989" s="464"/>
      <c r="T3989" s="464"/>
      <c r="U3989" s="464"/>
      <c r="V3989" s="464"/>
    </row>
    <row r="3990" spans="1:22">
      <c r="A3990" s="531"/>
      <c r="B3990" s="532"/>
      <c r="C3990" s="350"/>
      <c r="D3990" s="350"/>
      <c r="E3990" s="533"/>
      <c r="F3990" s="533"/>
      <c r="G3990" s="533"/>
      <c r="H3990" s="533"/>
      <c r="I3990" s="533"/>
      <c r="J3990" s="533"/>
      <c r="K3990" s="533"/>
      <c r="L3990" s="533"/>
      <c r="M3990" s="533"/>
      <c r="N3990" s="532"/>
      <c r="O3990" s="350"/>
      <c r="P3990" s="464"/>
      <c r="Q3990" s="464"/>
      <c r="R3990" s="464"/>
      <c r="S3990" s="464"/>
      <c r="T3990" s="464"/>
      <c r="U3990" s="464"/>
      <c r="V3990" s="464"/>
    </row>
    <row r="3991" spans="1:22">
      <c r="A3991" s="531"/>
      <c r="B3991" s="532"/>
      <c r="C3991" s="350"/>
      <c r="D3991" s="350"/>
      <c r="E3991" s="533"/>
      <c r="F3991" s="533"/>
      <c r="G3991" s="533"/>
      <c r="H3991" s="533"/>
      <c r="I3991" s="533"/>
      <c r="J3991" s="533"/>
      <c r="K3991" s="533"/>
      <c r="L3991" s="533"/>
      <c r="M3991" s="533"/>
      <c r="N3991" s="532"/>
      <c r="O3991" s="350"/>
      <c r="P3991" s="464"/>
      <c r="Q3991" s="464"/>
      <c r="R3991" s="464"/>
      <c r="S3991" s="464"/>
      <c r="T3991" s="464"/>
      <c r="U3991" s="464"/>
      <c r="V3991" s="464"/>
    </row>
    <row r="3992" spans="1:22">
      <c r="A3992" s="531"/>
      <c r="B3992" s="532"/>
      <c r="C3992" s="350"/>
      <c r="D3992" s="350"/>
      <c r="E3992" s="533"/>
      <c r="F3992" s="533"/>
      <c r="G3992" s="533"/>
      <c r="H3992" s="533"/>
      <c r="I3992" s="533"/>
      <c r="J3992" s="533"/>
      <c r="K3992" s="533"/>
      <c r="L3992" s="533"/>
      <c r="M3992" s="533"/>
      <c r="N3992" s="532"/>
      <c r="O3992" s="350"/>
      <c r="P3992" s="464"/>
      <c r="Q3992" s="464"/>
      <c r="R3992" s="464"/>
      <c r="S3992" s="464"/>
      <c r="T3992" s="464"/>
      <c r="U3992" s="464"/>
      <c r="V3992" s="464"/>
    </row>
    <row r="3993" spans="1:22">
      <c r="A3993" s="531"/>
      <c r="B3993" s="532"/>
      <c r="C3993" s="350"/>
      <c r="D3993" s="350"/>
      <c r="E3993" s="533"/>
      <c r="F3993" s="533"/>
      <c r="G3993" s="533"/>
      <c r="H3993" s="533"/>
      <c r="I3993" s="533"/>
      <c r="J3993" s="533"/>
      <c r="K3993" s="533"/>
      <c r="L3993" s="533"/>
      <c r="M3993" s="533"/>
      <c r="N3993" s="532"/>
      <c r="O3993" s="350"/>
      <c r="P3993" s="464"/>
      <c r="Q3993" s="464"/>
      <c r="R3993" s="464"/>
      <c r="S3993" s="464"/>
      <c r="T3993" s="464"/>
      <c r="U3993" s="464"/>
      <c r="V3993" s="464"/>
    </row>
    <row r="3994" spans="1:22">
      <c r="A3994" s="531"/>
      <c r="B3994" s="532"/>
      <c r="C3994" s="350"/>
      <c r="D3994" s="350"/>
      <c r="E3994" s="533"/>
      <c r="F3994" s="533"/>
      <c r="G3994" s="533"/>
      <c r="H3994" s="533"/>
      <c r="I3994" s="533"/>
      <c r="J3994" s="533"/>
      <c r="K3994" s="533"/>
      <c r="L3994" s="533"/>
      <c r="M3994" s="533"/>
      <c r="N3994" s="532"/>
      <c r="O3994" s="350"/>
      <c r="P3994" s="464"/>
      <c r="Q3994" s="464"/>
      <c r="R3994" s="464"/>
      <c r="S3994" s="464"/>
      <c r="T3994" s="464"/>
      <c r="U3994" s="464"/>
      <c r="V3994" s="464"/>
    </row>
    <row r="3995" spans="1:22">
      <c r="A3995" s="531"/>
      <c r="B3995" s="532"/>
      <c r="C3995" s="350"/>
      <c r="D3995" s="350"/>
      <c r="E3995" s="533"/>
      <c r="F3995" s="533"/>
      <c r="G3995" s="533"/>
      <c r="H3995" s="533"/>
      <c r="I3995" s="533"/>
      <c r="J3995" s="533"/>
      <c r="K3995" s="533"/>
      <c r="L3995" s="533"/>
      <c r="M3995" s="533"/>
      <c r="N3995" s="532"/>
      <c r="O3995" s="350"/>
      <c r="P3995" s="464"/>
      <c r="Q3995" s="464"/>
      <c r="R3995" s="464"/>
      <c r="S3995" s="464"/>
      <c r="T3995" s="464"/>
      <c r="U3995" s="464"/>
      <c r="V3995" s="464"/>
    </row>
    <row r="3996" spans="1:22">
      <c r="A3996" s="531"/>
      <c r="B3996" s="532"/>
      <c r="C3996" s="350"/>
      <c r="D3996" s="350"/>
      <c r="E3996" s="533"/>
      <c r="F3996" s="533"/>
      <c r="G3996" s="533"/>
      <c r="H3996" s="533"/>
      <c r="I3996" s="533"/>
      <c r="J3996" s="533"/>
      <c r="K3996" s="533"/>
      <c r="L3996" s="533"/>
      <c r="M3996" s="533"/>
      <c r="N3996" s="532"/>
      <c r="O3996" s="350"/>
      <c r="P3996" s="464"/>
      <c r="Q3996" s="464"/>
      <c r="R3996" s="464"/>
      <c r="S3996" s="464"/>
      <c r="T3996" s="464"/>
      <c r="U3996" s="464"/>
      <c r="V3996" s="464"/>
    </row>
    <row r="3997" spans="1:22">
      <c r="A3997" s="531"/>
      <c r="B3997" s="532"/>
      <c r="C3997" s="350"/>
      <c r="D3997" s="350"/>
      <c r="E3997" s="533"/>
      <c r="F3997" s="533"/>
      <c r="G3997" s="533"/>
      <c r="H3997" s="533"/>
      <c r="I3997" s="533"/>
      <c r="J3997" s="533"/>
      <c r="K3997" s="533"/>
      <c r="L3997" s="533"/>
      <c r="M3997" s="533"/>
      <c r="N3997" s="532"/>
      <c r="O3997" s="350"/>
      <c r="P3997" s="464"/>
      <c r="Q3997" s="464"/>
      <c r="R3997" s="464"/>
      <c r="S3997" s="464"/>
      <c r="T3997" s="464"/>
      <c r="U3997" s="464"/>
      <c r="V3997" s="464"/>
    </row>
    <row r="3998" spans="1:22">
      <c r="A3998" s="531"/>
      <c r="B3998" s="532"/>
      <c r="C3998" s="350"/>
      <c r="D3998" s="350"/>
      <c r="E3998" s="533"/>
      <c r="F3998" s="533"/>
      <c r="G3998" s="533"/>
      <c r="H3998" s="533"/>
      <c r="I3998" s="533"/>
      <c r="J3998" s="533"/>
      <c r="K3998" s="533"/>
      <c r="L3998" s="533"/>
      <c r="M3998" s="533"/>
      <c r="N3998" s="532"/>
      <c r="O3998" s="350"/>
      <c r="P3998" s="464"/>
      <c r="Q3998" s="464"/>
      <c r="R3998" s="464"/>
      <c r="S3998" s="464"/>
      <c r="T3998" s="464"/>
      <c r="U3998" s="464"/>
      <c r="V3998" s="464"/>
    </row>
    <row r="3999" spans="1:22">
      <c r="A3999" s="531"/>
      <c r="B3999" s="532"/>
      <c r="C3999" s="350"/>
      <c r="D3999" s="350"/>
      <c r="E3999" s="533"/>
      <c r="F3999" s="533"/>
      <c r="G3999" s="533"/>
      <c r="H3999" s="533"/>
      <c r="I3999" s="533"/>
      <c r="J3999" s="533"/>
      <c r="K3999" s="533"/>
      <c r="L3999" s="533"/>
      <c r="M3999" s="533"/>
      <c r="N3999" s="532"/>
      <c r="O3999" s="350"/>
      <c r="P3999" s="464"/>
      <c r="Q3999" s="464"/>
      <c r="R3999" s="464"/>
      <c r="S3999" s="464"/>
      <c r="T3999" s="464"/>
      <c r="U3999" s="464"/>
      <c r="V3999" s="464"/>
    </row>
    <row r="4000" spans="1:22">
      <c r="A4000" s="531"/>
      <c r="B4000" s="532"/>
      <c r="C4000" s="350"/>
      <c r="D4000" s="350"/>
      <c r="E4000" s="533"/>
      <c r="F4000" s="533"/>
      <c r="G4000" s="533"/>
      <c r="H4000" s="533"/>
      <c r="I4000" s="533"/>
      <c r="J4000" s="533"/>
      <c r="K4000" s="533"/>
      <c r="L4000" s="533"/>
      <c r="M4000" s="533"/>
      <c r="N4000" s="532"/>
      <c r="O4000" s="350"/>
      <c r="P4000" s="464"/>
      <c r="Q4000" s="464"/>
      <c r="R4000" s="464"/>
      <c r="S4000" s="464"/>
      <c r="T4000" s="464"/>
      <c r="U4000" s="464"/>
      <c r="V4000" s="464"/>
    </row>
    <row r="4001" spans="1:22">
      <c r="A4001" s="531"/>
      <c r="B4001" s="532"/>
      <c r="C4001" s="350"/>
      <c r="D4001" s="350"/>
      <c r="E4001" s="533"/>
      <c r="F4001" s="533"/>
      <c r="G4001" s="533"/>
      <c r="H4001" s="533"/>
      <c r="I4001" s="533"/>
      <c r="J4001" s="533"/>
      <c r="K4001" s="533"/>
      <c r="L4001" s="533"/>
      <c r="M4001" s="533"/>
      <c r="N4001" s="532"/>
      <c r="O4001" s="350"/>
      <c r="P4001" s="464"/>
      <c r="Q4001" s="464"/>
      <c r="R4001" s="464"/>
      <c r="S4001" s="464"/>
      <c r="T4001" s="464"/>
      <c r="U4001" s="464"/>
      <c r="V4001" s="464"/>
    </row>
    <row r="4002" spans="1:22">
      <c r="A4002" s="531"/>
      <c r="B4002" s="532"/>
      <c r="C4002" s="350"/>
      <c r="D4002" s="350"/>
      <c r="E4002" s="533"/>
      <c r="F4002" s="533"/>
      <c r="G4002" s="533"/>
      <c r="H4002" s="533"/>
      <c r="I4002" s="533"/>
      <c r="J4002" s="533"/>
      <c r="K4002" s="533"/>
      <c r="L4002" s="533"/>
      <c r="M4002" s="533"/>
      <c r="N4002" s="532"/>
      <c r="O4002" s="350"/>
      <c r="P4002" s="464"/>
      <c r="Q4002" s="464"/>
      <c r="R4002" s="464"/>
      <c r="S4002" s="464"/>
      <c r="T4002" s="464"/>
      <c r="U4002" s="464"/>
      <c r="V4002" s="464"/>
    </row>
    <row r="4003" spans="1:22">
      <c r="A4003" s="531"/>
      <c r="B4003" s="532"/>
      <c r="C4003" s="350"/>
      <c r="D4003" s="350"/>
      <c r="E4003" s="533"/>
      <c r="F4003" s="533"/>
      <c r="G4003" s="533"/>
      <c r="H4003" s="533"/>
      <c r="I4003" s="533"/>
      <c r="J4003" s="533"/>
      <c r="K4003" s="533"/>
      <c r="L4003" s="533"/>
      <c r="M4003" s="533"/>
      <c r="N4003" s="532"/>
      <c r="O4003" s="350"/>
      <c r="P4003" s="464"/>
      <c r="Q4003" s="464"/>
      <c r="R4003" s="464"/>
      <c r="S4003" s="464"/>
      <c r="T4003" s="464"/>
      <c r="U4003" s="464"/>
      <c r="V4003" s="464"/>
    </row>
    <row r="4004" spans="1:22">
      <c r="A4004" s="531"/>
      <c r="B4004" s="532"/>
      <c r="C4004" s="350"/>
      <c r="D4004" s="350"/>
      <c r="E4004" s="533"/>
      <c r="F4004" s="533"/>
      <c r="G4004" s="533"/>
      <c r="H4004" s="533"/>
      <c r="I4004" s="533"/>
      <c r="J4004" s="533"/>
      <c r="K4004" s="533"/>
      <c r="L4004" s="533"/>
      <c r="M4004" s="533"/>
      <c r="N4004" s="532"/>
      <c r="O4004" s="350"/>
      <c r="P4004" s="464"/>
      <c r="Q4004" s="464"/>
      <c r="R4004" s="464"/>
      <c r="S4004" s="464"/>
      <c r="T4004" s="464"/>
      <c r="U4004" s="464"/>
      <c r="V4004" s="464"/>
    </row>
    <row r="4005" spans="1:22">
      <c r="A4005" s="531"/>
      <c r="B4005" s="532"/>
      <c r="C4005" s="350"/>
      <c r="D4005" s="350"/>
      <c r="E4005" s="533"/>
      <c r="F4005" s="533"/>
      <c r="G4005" s="533"/>
      <c r="H4005" s="533"/>
      <c r="I4005" s="533"/>
      <c r="J4005" s="533"/>
      <c r="K4005" s="533"/>
      <c r="L4005" s="533"/>
      <c r="M4005" s="533"/>
      <c r="N4005" s="532"/>
      <c r="O4005" s="350"/>
      <c r="P4005" s="464"/>
      <c r="Q4005" s="464"/>
      <c r="R4005" s="464"/>
      <c r="S4005" s="464"/>
      <c r="T4005" s="464"/>
      <c r="U4005" s="464"/>
      <c r="V4005" s="464"/>
    </row>
    <row r="4006" spans="1:22">
      <c r="A4006" s="531"/>
      <c r="B4006" s="532"/>
      <c r="C4006" s="350"/>
      <c r="D4006" s="350"/>
      <c r="E4006" s="533"/>
      <c r="F4006" s="533"/>
      <c r="G4006" s="533"/>
      <c r="H4006" s="533"/>
      <c r="I4006" s="533"/>
      <c r="J4006" s="533"/>
      <c r="K4006" s="533"/>
      <c r="L4006" s="533"/>
      <c r="M4006" s="533"/>
      <c r="N4006" s="532"/>
      <c r="O4006" s="350"/>
      <c r="P4006" s="464"/>
      <c r="Q4006" s="464"/>
      <c r="R4006" s="464"/>
      <c r="S4006" s="464"/>
      <c r="T4006" s="464"/>
      <c r="U4006" s="464"/>
      <c r="V4006" s="464"/>
    </row>
    <row r="4007" spans="1:22">
      <c r="A4007" s="531"/>
      <c r="B4007" s="532"/>
      <c r="C4007" s="350"/>
      <c r="D4007" s="350"/>
      <c r="E4007" s="533"/>
      <c r="F4007" s="533"/>
      <c r="G4007" s="533"/>
      <c r="H4007" s="533"/>
      <c r="I4007" s="533"/>
      <c r="J4007" s="533"/>
      <c r="K4007" s="533"/>
      <c r="L4007" s="533"/>
      <c r="M4007" s="533"/>
      <c r="N4007" s="532"/>
      <c r="O4007" s="350"/>
      <c r="P4007" s="464"/>
      <c r="Q4007" s="464"/>
      <c r="R4007" s="464"/>
      <c r="S4007" s="464"/>
      <c r="T4007" s="464"/>
      <c r="U4007" s="464"/>
      <c r="V4007" s="464"/>
    </row>
    <row r="4008" spans="1:22">
      <c r="A4008" s="531"/>
      <c r="B4008" s="532"/>
      <c r="C4008" s="350"/>
      <c r="D4008" s="350"/>
      <c r="E4008" s="533"/>
      <c r="F4008" s="533"/>
      <c r="G4008" s="533"/>
      <c r="H4008" s="533"/>
      <c r="I4008" s="533"/>
      <c r="J4008" s="533"/>
      <c r="K4008" s="533"/>
      <c r="L4008" s="533"/>
      <c r="M4008" s="533"/>
      <c r="N4008" s="532"/>
      <c r="O4008" s="350"/>
      <c r="P4008" s="464"/>
      <c r="Q4008" s="464"/>
      <c r="R4008" s="464"/>
      <c r="S4008" s="464"/>
      <c r="T4008" s="464"/>
      <c r="U4008" s="464"/>
      <c r="V4008" s="464"/>
    </row>
    <row r="4009" spans="1:22">
      <c r="A4009" s="531"/>
      <c r="B4009" s="532"/>
      <c r="C4009" s="350"/>
      <c r="D4009" s="350"/>
      <c r="E4009" s="533"/>
      <c r="F4009" s="533"/>
      <c r="G4009" s="533"/>
      <c r="H4009" s="533"/>
      <c r="I4009" s="533"/>
      <c r="J4009" s="533"/>
      <c r="K4009" s="533"/>
      <c r="L4009" s="533"/>
      <c r="M4009" s="533"/>
      <c r="N4009" s="532"/>
      <c r="O4009" s="350"/>
      <c r="P4009" s="464"/>
      <c r="Q4009" s="464"/>
      <c r="R4009" s="464"/>
      <c r="S4009" s="464"/>
      <c r="T4009" s="464"/>
      <c r="U4009" s="464"/>
      <c r="V4009" s="464"/>
    </row>
    <row r="4010" spans="1:22">
      <c r="A4010" s="531"/>
      <c r="B4010" s="532"/>
      <c r="C4010" s="350"/>
      <c r="D4010" s="350"/>
      <c r="E4010" s="533"/>
      <c r="F4010" s="533"/>
      <c r="G4010" s="533"/>
      <c r="H4010" s="533"/>
      <c r="I4010" s="533"/>
      <c r="J4010" s="533"/>
      <c r="K4010" s="533"/>
      <c r="L4010" s="533"/>
      <c r="M4010" s="533"/>
      <c r="N4010" s="532"/>
      <c r="O4010" s="350"/>
      <c r="P4010" s="464"/>
      <c r="Q4010" s="464"/>
      <c r="R4010" s="464"/>
      <c r="S4010" s="464"/>
      <c r="T4010" s="464"/>
      <c r="U4010" s="464"/>
      <c r="V4010" s="464"/>
    </row>
    <row r="4011" spans="1:22">
      <c r="A4011" s="531"/>
      <c r="B4011" s="532"/>
      <c r="C4011" s="350"/>
      <c r="D4011" s="350"/>
      <c r="E4011" s="533"/>
      <c r="F4011" s="533"/>
      <c r="G4011" s="533"/>
      <c r="H4011" s="533"/>
      <c r="I4011" s="533"/>
      <c r="J4011" s="533"/>
      <c r="K4011" s="533"/>
      <c r="L4011" s="533"/>
      <c r="M4011" s="533"/>
      <c r="N4011" s="532"/>
      <c r="O4011" s="350"/>
      <c r="P4011" s="464"/>
      <c r="Q4011" s="464"/>
      <c r="R4011" s="464"/>
      <c r="S4011" s="464"/>
      <c r="T4011" s="464"/>
      <c r="U4011" s="464"/>
      <c r="V4011" s="464"/>
    </row>
    <row r="4012" spans="1:22">
      <c r="A4012" s="531"/>
      <c r="B4012" s="532"/>
      <c r="C4012" s="350"/>
      <c r="D4012" s="350"/>
      <c r="E4012" s="533"/>
      <c r="F4012" s="533"/>
      <c r="G4012" s="533"/>
      <c r="H4012" s="533"/>
      <c r="I4012" s="533"/>
      <c r="J4012" s="533"/>
      <c r="K4012" s="533"/>
      <c r="L4012" s="533"/>
      <c r="M4012" s="533"/>
      <c r="N4012" s="532"/>
      <c r="O4012" s="350"/>
      <c r="P4012" s="464"/>
      <c r="Q4012" s="464"/>
      <c r="R4012" s="464"/>
      <c r="S4012" s="464"/>
      <c r="T4012" s="464"/>
      <c r="U4012" s="464"/>
      <c r="V4012" s="464"/>
    </row>
    <row r="4013" spans="1:22">
      <c r="A4013" s="531"/>
      <c r="B4013" s="532"/>
      <c r="C4013" s="350"/>
      <c r="D4013" s="350"/>
      <c r="E4013" s="533"/>
      <c r="F4013" s="533"/>
      <c r="G4013" s="533"/>
      <c r="H4013" s="533"/>
      <c r="I4013" s="533"/>
      <c r="J4013" s="533"/>
      <c r="K4013" s="533"/>
      <c r="L4013" s="533"/>
      <c r="M4013" s="533"/>
      <c r="N4013" s="532"/>
      <c r="O4013" s="350"/>
      <c r="P4013" s="464"/>
      <c r="Q4013" s="464"/>
      <c r="R4013" s="464"/>
      <c r="S4013" s="464"/>
      <c r="T4013" s="464"/>
      <c r="U4013" s="464"/>
      <c r="V4013" s="464"/>
    </row>
    <row r="4014" spans="1:22">
      <c r="A4014" s="531"/>
      <c r="B4014" s="532"/>
      <c r="C4014" s="350"/>
      <c r="D4014" s="350"/>
      <c r="E4014" s="533"/>
      <c r="F4014" s="533"/>
      <c r="G4014" s="533"/>
      <c r="H4014" s="533"/>
      <c r="I4014" s="533"/>
      <c r="J4014" s="533"/>
      <c r="K4014" s="533"/>
      <c r="L4014" s="533"/>
      <c r="M4014" s="533"/>
      <c r="N4014" s="532"/>
      <c r="O4014" s="350"/>
      <c r="P4014" s="464"/>
      <c r="Q4014" s="464"/>
      <c r="R4014" s="464"/>
      <c r="S4014" s="464"/>
      <c r="T4014" s="464"/>
      <c r="U4014" s="464"/>
      <c r="V4014" s="464"/>
    </row>
    <row r="4015" spans="1:22">
      <c r="A4015" s="531"/>
      <c r="B4015" s="532"/>
      <c r="C4015" s="350"/>
      <c r="D4015" s="350"/>
      <c r="E4015" s="533"/>
      <c r="F4015" s="533"/>
      <c r="G4015" s="533"/>
      <c r="H4015" s="533"/>
      <c r="I4015" s="533"/>
      <c r="J4015" s="533"/>
      <c r="K4015" s="533"/>
      <c r="L4015" s="533"/>
      <c r="M4015" s="533"/>
      <c r="N4015" s="532"/>
      <c r="O4015" s="350"/>
      <c r="P4015" s="464"/>
      <c r="Q4015" s="464"/>
      <c r="R4015" s="464"/>
      <c r="S4015" s="464"/>
      <c r="T4015" s="464"/>
      <c r="U4015" s="464"/>
      <c r="V4015" s="464"/>
    </row>
    <row r="4016" spans="1:22">
      <c r="A4016" s="531"/>
      <c r="B4016" s="532"/>
      <c r="C4016" s="350"/>
      <c r="D4016" s="350"/>
      <c r="E4016" s="533"/>
      <c r="F4016" s="533"/>
      <c r="G4016" s="533"/>
      <c r="H4016" s="533"/>
      <c r="I4016" s="533"/>
      <c r="J4016" s="533"/>
      <c r="K4016" s="533"/>
      <c r="L4016" s="533"/>
      <c r="M4016" s="533"/>
      <c r="N4016" s="532"/>
      <c r="O4016" s="350"/>
      <c r="P4016" s="464"/>
      <c r="Q4016" s="464"/>
      <c r="R4016" s="464"/>
      <c r="S4016" s="464"/>
      <c r="T4016" s="464"/>
      <c r="U4016" s="464"/>
      <c r="V4016" s="464"/>
    </row>
    <row r="4017" spans="1:22">
      <c r="A4017" s="531"/>
      <c r="B4017" s="532"/>
      <c r="C4017" s="350"/>
      <c r="D4017" s="350"/>
      <c r="E4017" s="533"/>
      <c r="F4017" s="533"/>
      <c r="G4017" s="533"/>
      <c r="H4017" s="533"/>
      <c r="I4017" s="533"/>
      <c r="J4017" s="533"/>
      <c r="K4017" s="533"/>
      <c r="L4017" s="533"/>
      <c r="M4017" s="533"/>
      <c r="N4017" s="532"/>
      <c r="O4017" s="350"/>
      <c r="P4017" s="464"/>
      <c r="Q4017" s="464"/>
      <c r="R4017" s="464"/>
      <c r="S4017" s="464"/>
      <c r="T4017" s="464"/>
      <c r="U4017" s="464"/>
      <c r="V4017" s="464"/>
    </row>
    <row r="4018" spans="1:22">
      <c r="A4018" s="531"/>
      <c r="B4018" s="532"/>
      <c r="C4018" s="350"/>
      <c r="D4018" s="350"/>
      <c r="E4018" s="533"/>
      <c r="F4018" s="533"/>
      <c r="G4018" s="533"/>
      <c r="H4018" s="533"/>
      <c r="I4018" s="533"/>
      <c r="J4018" s="533"/>
      <c r="K4018" s="533"/>
      <c r="L4018" s="533"/>
      <c r="M4018" s="533"/>
      <c r="N4018" s="532"/>
      <c r="O4018" s="350"/>
      <c r="P4018" s="464"/>
      <c r="Q4018" s="464"/>
      <c r="R4018" s="464"/>
      <c r="S4018" s="464"/>
      <c r="T4018" s="464"/>
      <c r="U4018" s="464"/>
      <c r="V4018" s="464"/>
    </row>
    <row r="4019" spans="1:22">
      <c r="A4019" s="531"/>
      <c r="B4019" s="532"/>
      <c r="C4019" s="350"/>
      <c r="D4019" s="350"/>
      <c r="E4019" s="533"/>
      <c r="F4019" s="533"/>
      <c r="G4019" s="533"/>
      <c r="H4019" s="533"/>
      <c r="I4019" s="533"/>
      <c r="J4019" s="533"/>
      <c r="K4019" s="533"/>
      <c r="L4019" s="533"/>
      <c r="M4019" s="533"/>
      <c r="N4019" s="532"/>
      <c r="O4019" s="350"/>
      <c r="P4019" s="464"/>
      <c r="Q4019" s="464"/>
      <c r="R4019" s="464"/>
      <c r="S4019" s="464"/>
      <c r="T4019" s="464"/>
      <c r="U4019" s="464"/>
      <c r="V4019" s="464"/>
    </row>
    <row r="4020" spans="1:22">
      <c r="A4020" s="531"/>
      <c r="B4020" s="532"/>
      <c r="C4020" s="350"/>
      <c r="D4020" s="350"/>
      <c r="E4020" s="533"/>
      <c r="F4020" s="533"/>
      <c r="G4020" s="533"/>
      <c r="H4020" s="533"/>
      <c r="I4020" s="533"/>
      <c r="J4020" s="533"/>
      <c r="K4020" s="533"/>
      <c r="L4020" s="533"/>
      <c r="M4020" s="533"/>
      <c r="N4020" s="532"/>
      <c r="O4020" s="350"/>
      <c r="P4020" s="464"/>
      <c r="Q4020" s="464"/>
      <c r="R4020" s="464"/>
      <c r="S4020" s="464"/>
      <c r="T4020" s="464"/>
      <c r="U4020" s="464"/>
      <c r="V4020" s="464"/>
    </row>
    <row r="4021" spans="1:22">
      <c r="A4021" s="531"/>
      <c r="B4021" s="532"/>
      <c r="C4021" s="350"/>
      <c r="D4021" s="350"/>
      <c r="E4021" s="533"/>
      <c r="F4021" s="533"/>
      <c r="G4021" s="533"/>
      <c r="H4021" s="533"/>
      <c r="I4021" s="533"/>
      <c r="J4021" s="533"/>
      <c r="K4021" s="533"/>
      <c r="L4021" s="533"/>
      <c r="M4021" s="533"/>
      <c r="N4021" s="532"/>
      <c r="O4021" s="350"/>
      <c r="P4021" s="464"/>
      <c r="Q4021" s="464"/>
      <c r="R4021" s="464"/>
      <c r="S4021" s="464"/>
      <c r="T4021" s="464"/>
      <c r="U4021" s="464"/>
      <c r="V4021" s="464"/>
    </row>
    <row r="4022" spans="1:22">
      <c r="A4022" s="531"/>
      <c r="B4022" s="532"/>
      <c r="C4022" s="350"/>
      <c r="D4022" s="350"/>
      <c r="E4022" s="533"/>
      <c r="F4022" s="533"/>
      <c r="G4022" s="533"/>
      <c r="H4022" s="533"/>
      <c r="I4022" s="533"/>
      <c r="J4022" s="533"/>
      <c r="K4022" s="533"/>
      <c r="L4022" s="533"/>
      <c r="M4022" s="533"/>
      <c r="N4022" s="532"/>
      <c r="O4022" s="350"/>
      <c r="P4022" s="464"/>
      <c r="Q4022" s="464"/>
      <c r="R4022" s="464"/>
      <c r="S4022" s="464"/>
      <c r="T4022" s="464"/>
      <c r="U4022" s="464"/>
      <c r="V4022" s="464"/>
    </row>
    <row r="4023" spans="1:22">
      <c r="A4023" s="531"/>
      <c r="B4023" s="532"/>
      <c r="C4023" s="350"/>
      <c r="D4023" s="350"/>
      <c r="E4023" s="533"/>
      <c r="F4023" s="533"/>
      <c r="G4023" s="533"/>
      <c r="H4023" s="533"/>
      <c r="I4023" s="533"/>
      <c r="J4023" s="533"/>
      <c r="K4023" s="533"/>
      <c r="L4023" s="533"/>
      <c r="M4023" s="533"/>
      <c r="N4023" s="532"/>
      <c r="O4023" s="350"/>
      <c r="P4023" s="464"/>
      <c r="Q4023" s="464"/>
      <c r="R4023" s="464"/>
      <c r="S4023" s="464"/>
      <c r="T4023" s="464"/>
      <c r="U4023" s="464"/>
      <c r="V4023" s="464"/>
    </row>
    <row r="4024" spans="1:22">
      <c r="A4024" s="531"/>
      <c r="B4024" s="532"/>
      <c r="C4024" s="350"/>
      <c r="D4024" s="350"/>
      <c r="E4024" s="533"/>
      <c r="F4024" s="533"/>
      <c r="G4024" s="533"/>
      <c r="H4024" s="533"/>
      <c r="I4024" s="533"/>
      <c r="J4024" s="533"/>
      <c r="K4024" s="533"/>
      <c r="L4024" s="533"/>
      <c r="M4024" s="533"/>
      <c r="N4024" s="532"/>
      <c r="O4024" s="350"/>
      <c r="P4024" s="464"/>
      <c r="Q4024" s="464"/>
      <c r="R4024" s="464"/>
      <c r="S4024" s="464"/>
      <c r="T4024" s="464"/>
      <c r="U4024" s="464"/>
      <c r="V4024" s="464"/>
    </row>
    <row r="4025" spans="1:22">
      <c r="A4025" s="531"/>
      <c r="B4025" s="532"/>
      <c r="C4025" s="350"/>
      <c r="D4025" s="350"/>
      <c r="E4025" s="533"/>
      <c r="F4025" s="533"/>
      <c r="G4025" s="533"/>
      <c r="H4025" s="533"/>
      <c r="I4025" s="533"/>
      <c r="J4025" s="533"/>
      <c r="K4025" s="533"/>
      <c r="L4025" s="533"/>
      <c r="M4025" s="533"/>
      <c r="N4025" s="532"/>
      <c r="O4025" s="350"/>
      <c r="P4025" s="464"/>
      <c r="Q4025" s="464"/>
      <c r="R4025" s="464"/>
      <c r="S4025" s="464"/>
      <c r="T4025" s="464"/>
      <c r="U4025" s="464"/>
      <c r="V4025" s="464"/>
    </row>
    <row r="4026" spans="1:22">
      <c r="A4026" s="531"/>
      <c r="B4026" s="532"/>
      <c r="C4026" s="350"/>
      <c r="D4026" s="350"/>
      <c r="E4026" s="533"/>
      <c r="F4026" s="533"/>
      <c r="G4026" s="533"/>
      <c r="H4026" s="533"/>
      <c r="I4026" s="533"/>
      <c r="J4026" s="533"/>
      <c r="K4026" s="533"/>
      <c r="L4026" s="533"/>
      <c r="M4026" s="533"/>
      <c r="N4026" s="532"/>
      <c r="O4026" s="350"/>
      <c r="P4026" s="464"/>
      <c r="Q4026" s="464"/>
      <c r="R4026" s="464"/>
      <c r="S4026" s="464"/>
      <c r="T4026" s="464"/>
      <c r="U4026" s="464"/>
      <c r="V4026" s="464"/>
    </row>
    <row r="4027" spans="1:22">
      <c r="A4027" s="531"/>
      <c r="B4027" s="532"/>
      <c r="C4027" s="350"/>
      <c r="D4027" s="350"/>
      <c r="E4027" s="533"/>
      <c r="F4027" s="533"/>
      <c r="G4027" s="533"/>
      <c r="H4027" s="533"/>
      <c r="I4027" s="533"/>
      <c r="J4027" s="533"/>
      <c r="K4027" s="533"/>
      <c r="L4027" s="533"/>
      <c r="M4027" s="533"/>
      <c r="N4027" s="532"/>
      <c r="O4027" s="350"/>
      <c r="P4027" s="464"/>
      <c r="Q4027" s="464"/>
      <c r="R4027" s="464"/>
      <c r="S4027" s="464"/>
      <c r="T4027" s="464"/>
      <c r="U4027" s="464"/>
      <c r="V4027" s="464"/>
    </row>
    <row r="4028" spans="1:22">
      <c r="A4028" s="531"/>
      <c r="B4028" s="532"/>
      <c r="C4028" s="350"/>
      <c r="D4028" s="350"/>
      <c r="E4028" s="533"/>
      <c r="F4028" s="533"/>
      <c r="G4028" s="533"/>
      <c r="H4028" s="533"/>
      <c r="I4028" s="533"/>
      <c r="J4028" s="533"/>
      <c r="K4028" s="533"/>
      <c r="L4028" s="533"/>
      <c r="M4028" s="533"/>
      <c r="N4028" s="532"/>
      <c r="O4028" s="350"/>
      <c r="P4028" s="464"/>
      <c r="Q4028" s="464"/>
      <c r="R4028" s="464"/>
      <c r="S4028" s="464"/>
      <c r="T4028" s="464"/>
      <c r="U4028" s="464"/>
      <c r="V4028" s="464"/>
    </row>
    <row r="4029" spans="1:22">
      <c r="A4029" s="531"/>
      <c r="B4029" s="532"/>
      <c r="C4029" s="350"/>
      <c r="D4029" s="350"/>
      <c r="E4029" s="533"/>
      <c r="F4029" s="533"/>
      <c r="G4029" s="533"/>
      <c r="H4029" s="533"/>
      <c r="I4029" s="533"/>
      <c r="J4029" s="533"/>
      <c r="K4029" s="533"/>
      <c r="L4029" s="533"/>
      <c r="M4029" s="533"/>
      <c r="N4029" s="532"/>
      <c r="O4029" s="350"/>
      <c r="P4029" s="464"/>
      <c r="Q4029" s="464"/>
      <c r="R4029" s="464"/>
      <c r="S4029" s="464"/>
      <c r="T4029" s="464"/>
      <c r="U4029" s="464"/>
      <c r="V4029" s="464"/>
    </row>
    <row r="4030" spans="1:22">
      <c r="A4030" s="531"/>
      <c r="B4030" s="532"/>
      <c r="C4030" s="350"/>
      <c r="D4030" s="350"/>
      <c r="E4030" s="533"/>
      <c r="F4030" s="533"/>
      <c r="G4030" s="533"/>
      <c r="H4030" s="533"/>
      <c r="I4030" s="533"/>
      <c r="J4030" s="533"/>
      <c r="K4030" s="533"/>
      <c r="L4030" s="533"/>
      <c r="M4030" s="533"/>
      <c r="N4030" s="532"/>
      <c r="O4030" s="350"/>
      <c r="P4030" s="464"/>
      <c r="Q4030" s="464"/>
      <c r="R4030" s="464"/>
      <c r="S4030" s="464"/>
      <c r="T4030" s="464"/>
      <c r="U4030" s="464"/>
      <c r="V4030" s="464"/>
    </row>
    <row r="4031" spans="1:22">
      <c r="A4031" s="531"/>
      <c r="B4031" s="532"/>
      <c r="C4031" s="350"/>
      <c r="D4031" s="350"/>
      <c r="E4031" s="533"/>
      <c r="F4031" s="533"/>
      <c r="G4031" s="533"/>
      <c r="H4031" s="533"/>
      <c r="I4031" s="533"/>
      <c r="J4031" s="533"/>
      <c r="K4031" s="533"/>
      <c r="L4031" s="533"/>
      <c r="M4031" s="533"/>
      <c r="N4031" s="532"/>
      <c r="O4031" s="350"/>
      <c r="P4031" s="464"/>
      <c r="Q4031" s="464"/>
      <c r="R4031" s="464"/>
      <c r="S4031" s="464"/>
      <c r="T4031" s="464"/>
      <c r="U4031" s="464"/>
      <c r="V4031" s="464"/>
    </row>
    <row r="4032" spans="1:22">
      <c r="A4032" s="531"/>
      <c r="B4032" s="532"/>
      <c r="C4032" s="350"/>
      <c r="D4032" s="350"/>
      <c r="E4032" s="533"/>
      <c r="F4032" s="533"/>
      <c r="G4032" s="533"/>
      <c r="H4032" s="533"/>
      <c r="I4032" s="533"/>
      <c r="J4032" s="533"/>
      <c r="K4032" s="533"/>
      <c r="L4032" s="533"/>
      <c r="M4032" s="533"/>
      <c r="N4032" s="532"/>
      <c r="O4032" s="350"/>
      <c r="P4032" s="464"/>
      <c r="Q4032" s="464"/>
      <c r="R4032" s="464"/>
      <c r="S4032" s="464"/>
      <c r="T4032" s="464"/>
      <c r="U4032" s="464"/>
      <c r="V4032" s="464"/>
    </row>
    <row r="4033" spans="1:22">
      <c r="A4033" s="531"/>
      <c r="B4033" s="532"/>
      <c r="C4033" s="350"/>
      <c r="D4033" s="350"/>
      <c r="E4033" s="533"/>
      <c r="F4033" s="533"/>
      <c r="G4033" s="533"/>
      <c r="H4033" s="533"/>
      <c r="I4033" s="533"/>
      <c r="J4033" s="533"/>
      <c r="K4033" s="533"/>
      <c r="L4033" s="533"/>
      <c r="M4033" s="533"/>
      <c r="N4033" s="532"/>
      <c r="O4033" s="350"/>
      <c r="P4033" s="464"/>
      <c r="Q4033" s="464"/>
      <c r="R4033" s="464"/>
      <c r="S4033" s="464"/>
      <c r="T4033" s="464"/>
      <c r="U4033" s="464"/>
      <c r="V4033" s="464"/>
    </row>
    <row r="4034" spans="1:22">
      <c r="A4034" s="531"/>
      <c r="B4034" s="532"/>
      <c r="C4034" s="350"/>
      <c r="D4034" s="350"/>
      <c r="E4034" s="533"/>
      <c r="F4034" s="533"/>
      <c r="G4034" s="533"/>
      <c r="H4034" s="533"/>
      <c r="I4034" s="533"/>
      <c r="J4034" s="533"/>
      <c r="K4034" s="533"/>
      <c r="L4034" s="533"/>
      <c r="M4034" s="533"/>
      <c r="N4034" s="532"/>
      <c r="O4034" s="350"/>
      <c r="P4034" s="464"/>
      <c r="Q4034" s="464"/>
      <c r="R4034" s="464"/>
      <c r="S4034" s="464"/>
      <c r="T4034" s="464"/>
      <c r="U4034" s="464"/>
      <c r="V4034" s="464"/>
    </row>
    <row r="4035" spans="1:22">
      <c r="A4035" s="531"/>
      <c r="B4035" s="532"/>
      <c r="C4035" s="350"/>
      <c r="D4035" s="350"/>
      <c r="E4035" s="533"/>
      <c r="F4035" s="533"/>
      <c r="G4035" s="533"/>
      <c r="H4035" s="533"/>
      <c r="I4035" s="533"/>
      <c r="J4035" s="533"/>
      <c r="K4035" s="533"/>
      <c r="L4035" s="533"/>
      <c r="M4035" s="533"/>
      <c r="N4035" s="532"/>
      <c r="O4035" s="350"/>
      <c r="P4035" s="464"/>
      <c r="Q4035" s="464"/>
      <c r="R4035" s="464"/>
      <c r="S4035" s="464"/>
      <c r="T4035" s="464"/>
      <c r="U4035" s="464"/>
      <c r="V4035" s="464"/>
    </row>
    <row r="4036" spans="1:22">
      <c r="A4036" s="531"/>
      <c r="B4036" s="532"/>
      <c r="C4036" s="350"/>
      <c r="D4036" s="350"/>
      <c r="E4036" s="533"/>
      <c r="F4036" s="533"/>
      <c r="G4036" s="533"/>
      <c r="H4036" s="533"/>
      <c r="I4036" s="533"/>
      <c r="J4036" s="533"/>
      <c r="K4036" s="533"/>
      <c r="L4036" s="533"/>
      <c r="M4036" s="533"/>
      <c r="N4036" s="532"/>
      <c r="O4036" s="350"/>
      <c r="P4036" s="464"/>
      <c r="Q4036" s="464"/>
      <c r="R4036" s="464"/>
      <c r="S4036" s="464"/>
      <c r="T4036" s="464"/>
      <c r="U4036" s="464"/>
      <c r="V4036" s="464"/>
    </row>
    <row r="4037" spans="1:22">
      <c r="A4037" s="531"/>
      <c r="B4037" s="532"/>
      <c r="C4037" s="350"/>
      <c r="D4037" s="350"/>
      <c r="E4037" s="533"/>
      <c r="F4037" s="533"/>
      <c r="G4037" s="533"/>
      <c r="H4037" s="533"/>
      <c r="I4037" s="533"/>
      <c r="J4037" s="533"/>
      <c r="K4037" s="533"/>
      <c r="L4037" s="533"/>
      <c r="M4037" s="533"/>
      <c r="N4037" s="532"/>
      <c r="O4037" s="350"/>
      <c r="P4037" s="464"/>
      <c r="Q4037" s="464"/>
      <c r="R4037" s="464"/>
      <c r="S4037" s="464"/>
      <c r="T4037" s="464"/>
      <c r="U4037" s="464"/>
      <c r="V4037" s="464"/>
    </row>
    <row r="4038" spans="1:22">
      <c r="A4038" s="531"/>
      <c r="B4038" s="532"/>
      <c r="C4038" s="350"/>
      <c r="D4038" s="350"/>
      <c r="E4038" s="533"/>
      <c r="F4038" s="533"/>
      <c r="G4038" s="533"/>
      <c r="H4038" s="533"/>
      <c r="I4038" s="533"/>
      <c r="J4038" s="533"/>
      <c r="K4038" s="533"/>
      <c r="L4038" s="533"/>
      <c r="M4038" s="533"/>
      <c r="N4038" s="532"/>
      <c r="O4038" s="350"/>
      <c r="P4038" s="464"/>
      <c r="Q4038" s="464"/>
      <c r="R4038" s="464"/>
      <c r="S4038" s="464"/>
      <c r="T4038" s="464"/>
      <c r="U4038" s="464"/>
      <c r="V4038" s="464"/>
    </row>
    <row r="4039" spans="1:22">
      <c r="A4039" s="531"/>
      <c r="B4039" s="532"/>
      <c r="C4039" s="350"/>
      <c r="D4039" s="350"/>
      <c r="E4039" s="533"/>
      <c r="F4039" s="533"/>
      <c r="G4039" s="533"/>
      <c r="H4039" s="533"/>
      <c r="I4039" s="533"/>
      <c r="J4039" s="533"/>
      <c r="K4039" s="533"/>
      <c r="L4039" s="533"/>
      <c r="M4039" s="533"/>
      <c r="N4039" s="532"/>
      <c r="O4039" s="350"/>
      <c r="P4039" s="464"/>
      <c r="Q4039" s="464"/>
      <c r="R4039" s="464"/>
      <c r="S4039" s="464"/>
      <c r="T4039" s="464"/>
      <c r="U4039" s="464"/>
      <c r="V4039" s="464"/>
    </row>
    <row r="4040" spans="1:22">
      <c r="A4040" s="531"/>
      <c r="B4040" s="532"/>
      <c r="C4040" s="350"/>
      <c r="D4040" s="350"/>
      <c r="E4040" s="533"/>
      <c r="F4040" s="533"/>
      <c r="G4040" s="533"/>
      <c r="H4040" s="533"/>
      <c r="I4040" s="533"/>
      <c r="J4040" s="533"/>
      <c r="K4040" s="533"/>
      <c r="L4040" s="533"/>
      <c r="M4040" s="533"/>
      <c r="N4040" s="532"/>
      <c r="O4040" s="350"/>
      <c r="P4040" s="464"/>
      <c r="Q4040" s="464"/>
      <c r="R4040" s="464"/>
      <c r="S4040" s="464"/>
      <c r="T4040" s="464"/>
      <c r="U4040" s="464"/>
      <c r="V4040" s="464"/>
    </row>
    <row r="4041" spans="1:22">
      <c r="A4041" s="531"/>
      <c r="B4041" s="532"/>
      <c r="C4041" s="350"/>
      <c r="D4041" s="350"/>
      <c r="E4041" s="533"/>
      <c r="F4041" s="533"/>
      <c r="G4041" s="533"/>
      <c r="H4041" s="533"/>
      <c r="I4041" s="533"/>
      <c r="J4041" s="533"/>
      <c r="K4041" s="533"/>
      <c r="L4041" s="533"/>
      <c r="M4041" s="533"/>
      <c r="N4041" s="532"/>
      <c r="O4041" s="350"/>
      <c r="P4041" s="464"/>
      <c r="Q4041" s="464"/>
      <c r="R4041" s="464"/>
      <c r="S4041" s="464"/>
      <c r="T4041" s="464"/>
      <c r="U4041" s="464"/>
      <c r="V4041" s="464"/>
    </row>
    <row r="4042" spans="1:22">
      <c r="A4042" s="531"/>
      <c r="B4042" s="532"/>
      <c r="C4042" s="350"/>
      <c r="D4042" s="350"/>
      <c r="E4042" s="533"/>
      <c r="F4042" s="533"/>
      <c r="G4042" s="533"/>
      <c r="H4042" s="533"/>
      <c r="I4042" s="533"/>
      <c r="J4042" s="533"/>
      <c r="K4042" s="533"/>
      <c r="L4042" s="533"/>
      <c r="M4042" s="533"/>
      <c r="N4042" s="532"/>
      <c r="O4042" s="350"/>
      <c r="P4042" s="464"/>
      <c r="Q4042" s="464"/>
      <c r="R4042" s="464"/>
      <c r="S4042" s="464"/>
      <c r="T4042" s="464"/>
      <c r="U4042" s="464"/>
      <c r="V4042" s="464"/>
    </row>
    <row r="4043" spans="1:22">
      <c r="A4043" s="531"/>
      <c r="B4043" s="532"/>
      <c r="C4043" s="350"/>
      <c r="D4043" s="350"/>
      <c r="E4043" s="533"/>
      <c r="F4043" s="533"/>
      <c r="G4043" s="533"/>
      <c r="H4043" s="533"/>
      <c r="I4043" s="533"/>
      <c r="J4043" s="533"/>
      <c r="K4043" s="533"/>
      <c r="L4043" s="533"/>
      <c r="M4043" s="533"/>
      <c r="N4043" s="532"/>
      <c r="O4043" s="350"/>
      <c r="P4043" s="464"/>
      <c r="Q4043" s="464"/>
      <c r="R4043" s="464"/>
      <c r="S4043" s="464"/>
      <c r="T4043" s="464"/>
      <c r="U4043" s="464"/>
      <c r="V4043" s="464"/>
    </row>
    <row r="4044" spans="1:22">
      <c r="A4044" s="531"/>
      <c r="B4044" s="532"/>
      <c r="C4044" s="350"/>
      <c r="D4044" s="350"/>
      <c r="E4044" s="533"/>
      <c r="F4044" s="533"/>
      <c r="G4044" s="533"/>
      <c r="H4044" s="533"/>
      <c r="I4044" s="533"/>
      <c r="J4044" s="533"/>
      <c r="K4044" s="533"/>
      <c r="L4044" s="533"/>
      <c r="M4044" s="533"/>
      <c r="N4044" s="532"/>
      <c r="O4044" s="350"/>
      <c r="P4044" s="464"/>
      <c r="Q4044" s="464"/>
      <c r="R4044" s="464"/>
      <c r="S4044" s="464"/>
      <c r="T4044" s="464"/>
      <c r="U4044" s="464"/>
      <c r="V4044" s="464"/>
    </row>
    <row r="4045" spans="1:22">
      <c r="A4045" s="531"/>
      <c r="B4045" s="532"/>
      <c r="C4045" s="350"/>
      <c r="D4045" s="350"/>
      <c r="E4045" s="533"/>
      <c r="F4045" s="533"/>
      <c r="G4045" s="533"/>
      <c r="H4045" s="533"/>
      <c r="I4045" s="533"/>
      <c r="J4045" s="533"/>
      <c r="K4045" s="533"/>
      <c r="L4045" s="533"/>
      <c r="M4045" s="533"/>
      <c r="N4045" s="532"/>
      <c r="O4045" s="350"/>
      <c r="P4045" s="464"/>
      <c r="Q4045" s="464"/>
      <c r="R4045" s="464"/>
      <c r="S4045" s="464"/>
      <c r="T4045" s="464"/>
      <c r="U4045" s="464"/>
      <c r="V4045" s="464"/>
    </row>
    <row r="4046" spans="1:22">
      <c r="A4046" s="531"/>
      <c r="B4046" s="532"/>
      <c r="C4046" s="350"/>
      <c r="D4046" s="350"/>
      <c r="E4046" s="533"/>
      <c r="F4046" s="533"/>
      <c r="G4046" s="533"/>
      <c r="H4046" s="533"/>
      <c r="I4046" s="533"/>
      <c r="J4046" s="533"/>
      <c r="K4046" s="533"/>
      <c r="L4046" s="533"/>
      <c r="M4046" s="533"/>
      <c r="N4046" s="532"/>
      <c r="O4046" s="350"/>
      <c r="P4046" s="464"/>
      <c r="Q4046" s="464"/>
      <c r="R4046" s="464"/>
      <c r="S4046" s="464"/>
      <c r="T4046" s="464"/>
      <c r="U4046" s="464"/>
      <c r="V4046" s="464"/>
    </row>
    <row r="4047" spans="1:22">
      <c r="A4047" s="531"/>
      <c r="B4047" s="532"/>
      <c r="C4047" s="350"/>
      <c r="D4047" s="350"/>
      <c r="E4047" s="533"/>
      <c r="F4047" s="533"/>
      <c r="G4047" s="533"/>
      <c r="H4047" s="533"/>
      <c r="I4047" s="533"/>
      <c r="J4047" s="533"/>
      <c r="K4047" s="533"/>
      <c r="L4047" s="533"/>
      <c r="M4047" s="533"/>
      <c r="N4047" s="532"/>
      <c r="O4047" s="350"/>
      <c r="P4047" s="464"/>
      <c r="Q4047" s="464"/>
      <c r="R4047" s="464"/>
      <c r="S4047" s="464"/>
      <c r="T4047" s="464"/>
      <c r="U4047" s="464"/>
      <c r="V4047" s="464"/>
    </row>
    <row r="4048" spans="1:22">
      <c r="A4048" s="531"/>
      <c r="B4048" s="532"/>
      <c r="C4048" s="350"/>
      <c r="D4048" s="350"/>
      <c r="E4048" s="533"/>
      <c r="F4048" s="533"/>
      <c r="G4048" s="533"/>
      <c r="H4048" s="533"/>
      <c r="I4048" s="533"/>
      <c r="J4048" s="533"/>
      <c r="K4048" s="533"/>
      <c r="L4048" s="533"/>
      <c r="M4048" s="533"/>
      <c r="N4048" s="532"/>
      <c r="O4048" s="350"/>
      <c r="P4048" s="464"/>
      <c r="Q4048" s="464"/>
      <c r="R4048" s="464"/>
      <c r="S4048" s="464"/>
      <c r="T4048" s="464"/>
      <c r="U4048" s="464"/>
      <c r="V4048" s="464"/>
    </row>
    <row r="4049" spans="1:22">
      <c r="A4049" s="531"/>
      <c r="B4049" s="532"/>
      <c r="C4049" s="350"/>
      <c r="D4049" s="350"/>
      <c r="E4049" s="533"/>
      <c r="F4049" s="533"/>
      <c r="G4049" s="533"/>
      <c r="H4049" s="533"/>
      <c r="I4049" s="533"/>
      <c r="J4049" s="533"/>
      <c r="K4049" s="533"/>
      <c r="L4049" s="533"/>
      <c r="M4049" s="533"/>
      <c r="N4049" s="532"/>
      <c r="O4049" s="350"/>
      <c r="P4049" s="464"/>
      <c r="Q4049" s="464"/>
      <c r="R4049" s="464"/>
      <c r="S4049" s="464"/>
      <c r="T4049" s="464"/>
      <c r="U4049" s="464"/>
      <c r="V4049" s="464"/>
    </row>
    <row r="4050" spans="1:22">
      <c r="A4050" s="531"/>
      <c r="B4050" s="532"/>
      <c r="C4050" s="350"/>
      <c r="D4050" s="350"/>
      <c r="E4050" s="533"/>
      <c r="F4050" s="533"/>
      <c r="G4050" s="533"/>
      <c r="H4050" s="533"/>
      <c r="I4050" s="533"/>
      <c r="J4050" s="533"/>
      <c r="K4050" s="533"/>
      <c r="L4050" s="533"/>
      <c r="M4050" s="533"/>
      <c r="N4050" s="532"/>
      <c r="O4050" s="350"/>
      <c r="P4050" s="464"/>
      <c r="Q4050" s="464"/>
      <c r="R4050" s="464"/>
      <c r="S4050" s="464"/>
      <c r="T4050" s="464"/>
      <c r="U4050" s="464"/>
      <c r="V4050" s="464"/>
    </row>
    <row r="4051" spans="1:22">
      <c r="A4051" s="531"/>
      <c r="B4051" s="532"/>
      <c r="C4051" s="350"/>
      <c r="D4051" s="350"/>
      <c r="E4051" s="533"/>
      <c r="F4051" s="533"/>
      <c r="G4051" s="533"/>
      <c r="H4051" s="533"/>
      <c r="I4051" s="533"/>
      <c r="J4051" s="533"/>
      <c r="K4051" s="533"/>
      <c r="L4051" s="533"/>
      <c r="M4051" s="533"/>
      <c r="N4051" s="532"/>
      <c r="O4051" s="350"/>
      <c r="P4051" s="464"/>
      <c r="Q4051" s="464"/>
      <c r="R4051" s="464"/>
      <c r="S4051" s="464"/>
      <c r="T4051" s="464"/>
      <c r="U4051" s="464"/>
      <c r="V4051" s="464"/>
    </row>
    <row r="4052" spans="1:22">
      <c r="A4052" s="531"/>
      <c r="B4052" s="532"/>
      <c r="C4052" s="350"/>
      <c r="D4052" s="350"/>
      <c r="E4052" s="533"/>
      <c r="F4052" s="533"/>
      <c r="G4052" s="533"/>
      <c r="H4052" s="533"/>
      <c r="I4052" s="533"/>
      <c r="J4052" s="533"/>
      <c r="K4052" s="533"/>
      <c r="L4052" s="533"/>
      <c r="M4052" s="533"/>
      <c r="N4052" s="532"/>
      <c r="O4052" s="350"/>
      <c r="P4052" s="464"/>
      <c r="Q4052" s="464"/>
      <c r="R4052" s="464"/>
      <c r="S4052" s="464"/>
      <c r="T4052" s="464"/>
      <c r="U4052" s="464"/>
      <c r="V4052" s="464"/>
    </row>
    <row r="4053" spans="1:22">
      <c r="A4053" s="531"/>
      <c r="B4053" s="532"/>
      <c r="C4053" s="350"/>
      <c r="D4053" s="350"/>
      <c r="E4053" s="533"/>
      <c r="F4053" s="533"/>
      <c r="G4053" s="533"/>
      <c r="H4053" s="533"/>
      <c r="I4053" s="533"/>
      <c r="J4053" s="533"/>
      <c r="K4053" s="533"/>
      <c r="L4053" s="533"/>
      <c r="M4053" s="533"/>
      <c r="N4053" s="532"/>
      <c r="O4053" s="350"/>
      <c r="P4053" s="464"/>
      <c r="Q4053" s="464"/>
      <c r="R4053" s="464"/>
      <c r="S4053" s="464"/>
      <c r="T4053" s="464"/>
      <c r="U4053" s="464"/>
      <c r="V4053" s="464"/>
    </row>
    <row r="4054" spans="1:22">
      <c r="A4054" s="531"/>
      <c r="B4054" s="532"/>
      <c r="C4054" s="350"/>
      <c r="D4054" s="350"/>
      <c r="E4054" s="533"/>
      <c r="F4054" s="533"/>
      <c r="G4054" s="533"/>
      <c r="H4054" s="533"/>
      <c r="I4054" s="533"/>
      <c r="J4054" s="533"/>
      <c r="K4054" s="533"/>
      <c r="L4054" s="533"/>
      <c r="M4054" s="533"/>
      <c r="N4054" s="532"/>
      <c r="O4054" s="350"/>
      <c r="P4054" s="464"/>
      <c r="Q4054" s="464"/>
      <c r="R4054" s="464"/>
      <c r="S4054" s="464"/>
      <c r="T4054" s="464"/>
      <c r="U4054" s="464"/>
      <c r="V4054" s="464"/>
    </row>
    <row r="4055" spans="1:22">
      <c r="A4055" s="531"/>
      <c r="B4055" s="532"/>
      <c r="C4055" s="350"/>
      <c r="D4055" s="350"/>
      <c r="E4055" s="533"/>
      <c r="F4055" s="533"/>
      <c r="G4055" s="533"/>
      <c r="H4055" s="533"/>
      <c r="I4055" s="533"/>
      <c r="J4055" s="533"/>
      <c r="K4055" s="533"/>
      <c r="L4055" s="533"/>
      <c r="M4055" s="533"/>
      <c r="N4055" s="532"/>
      <c r="O4055" s="350"/>
      <c r="P4055" s="464"/>
      <c r="Q4055" s="464"/>
      <c r="R4055" s="464"/>
      <c r="S4055" s="464"/>
      <c r="T4055" s="464"/>
      <c r="U4055" s="464"/>
      <c r="V4055" s="464"/>
    </row>
    <row r="4056" spans="1:22">
      <c r="A4056" s="531"/>
      <c r="B4056" s="532"/>
      <c r="C4056" s="350"/>
      <c r="D4056" s="350"/>
      <c r="E4056" s="533"/>
      <c r="F4056" s="533"/>
      <c r="G4056" s="533"/>
      <c r="H4056" s="533"/>
      <c r="I4056" s="533"/>
      <c r="J4056" s="533"/>
      <c r="K4056" s="533"/>
      <c r="L4056" s="533"/>
      <c r="M4056" s="533"/>
      <c r="N4056" s="532"/>
      <c r="O4056" s="350"/>
      <c r="P4056" s="464"/>
      <c r="Q4056" s="464"/>
      <c r="R4056" s="464"/>
      <c r="S4056" s="464"/>
      <c r="T4056" s="464"/>
      <c r="U4056" s="464"/>
      <c r="V4056" s="464"/>
    </row>
    <row r="4057" spans="1:22">
      <c r="A4057" s="531"/>
      <c r="B4057" s="532"/>
      <c r="C4057" s="350"/>
      <c r="D4057" s="350"/>
      <c r="E4057" s="533"/>
      <c r="F4057" s="533"/>
      <c r="G4057" s="533"/>
      <c r="H4057" s="533"/>
      <c r="I4057" s="533"/>
      <c r="J4057" s="533"/>
      <c r="K4057" s="533"/>
      <c r="L4057" s="533"/>
      <c r="M4057" s="533"/>
      <c r="N4057" s="532"/>
      <c r="O4057" s="350"/>
      <c r="P4057" s="464"/>
      <c r="Q4057" s="464"/>
      <c r="R4057" s="464"/>
      <c r="S4057" s="464"/>
      <c r="T4057" s="464"/>
      <c r="U4057" s="464"/>
      <c r="V4057" s="464"/>
    </row>
    <row r="4058" spans="1:22">
      <c r="A4058" s="531"/>
      <c r="B4058" s="532"/>
      <c r="C4058" s="350"/>
      <c r="D4058" s="350"/>
      <c r="E4058" s="533"/>
      <c r="F4058" s="533"/>
      <c r="G4058" s="533"/>
      <c r="H4058" s="533"/>
      <c r="I4058" s="533"/>
      <c r="J4058" s="533"/>
      <c r="K4058" s="533"/>
      <c r="L4058" s="533"/>
      <c r="M4058" s="533"/>
      <c r="N4058" s="532"/>
      <c r="O4058" s="350"/>
      <c r="P4058" s="464"/>
      <c r="Q4058" s="464"/>
      <c r="R4058" s="464"/>
      <c r="S4058" s="464"/>
      <c r="T4058" s="464"/>
      <c r="U4058" s="464"/>
      <c r="V4058" s="464"/>
    </row>
    <row r="4059" spans="1:22">
      <c r="A4059" s="531"/>
      <c r="B4059" s="532"/>
      <c r="C4059" s="350"/>
      <c r="D4059" s="350"/>
      <c r="E4059" s="533"/>
      <c r="F4059" s="533"/>
      <c r="G4059" s="533"/>
      <c r="H4059" s="533"/>
      <c r="I4059" s="533"/>
      <c r="J4059" s="533"/>
      <c r="K4059" s="533"/>
      <c r="L4059" s="533"/>
      <c r="M4059" s="533"/>
      <c r="N4059" s="532"/>
      <c r="O4059" s="350"/>
      <c r="P4059" s="464"/>
      <c r="Q4059" s="464"/>
      <c r="R4059" s="464"/>
      <c r="S4059" s="464"/>
      <c r="T4059" s="464"/>
      <c r="U4059" s="464"/>
      <c r="V4059" s="464"/>
    </row>
    <row r="4060" spans="1:22">
      <c r="A4060" s="531"/>
      <c r="B4060" s="532"/>
      <c r="C4060" s="350"/>
      <c r="D4060" s="350"/>
      <c r="E4060" s="533"/>
      <c r="F4060" s="533"/>
      <c r="G4060" s="533"/>
      <c r="H4060" s="533"/>
      <c r="I4060" s="533"/>
      <c r="J4060" s="533"/>
      <c r="K4060" s="533"/>
      <c r="L4060" s="533"/>
      <c r="M4060" s="533"/>
      <c r="N4060" s="532"/>
      <c r="O4060" s="350"/>
      <c r="P4060" s="464"/>
      <c r="Q4060" s="464"/>
      <c r="R4060" s="464"/>
      <c r="S4060" s="464"/>
      <c r="T4060" s="464"/>
      <c r="U4060" s="464"/>
      <c r="V4060" s="464"/>
    </row>
    <row r="4061" spans="1:22">
      <c r="A4061" s="531"/>
      <c r="B4061" s="532"/>
      <c r="C4061" s="350"/>
      <c r="D4061" s="350"/>
      <c r="E4061" s="533"/>
      <c r="F4061" s="533"/>
      <c r="G4061" s="533"/>
      <c r="H4061" s="533"/>
      <c r="I4061" s="533"/>
      <c r="J4061" s="533"/>
      <c r="K4061" s="533"/>
      <c r="L4061" s="533"/>
      <c r="M4061" s="533"/>
      <c r="N4061" s="532"/>
      <c r="O4061" s="350"/>
      <c r="P4061" s="464"/>
      <c r="Q4061" s="464"/>
      <c r="R4061" s="464"/>
      <c r="S4061" s="464"/>
      <c r="T4061" s="464"/>
      <c r="U4061" s="464"/>
      <c r="V4061" s="464"/>
    </row>
    <row r="4062" spans="1:22">
      <c r="A4062" s="531"/>
      <c r="B4062" s="532"/>
      <c r="C4062" s="350"/>
      <c r="D4062" s="350"/>
      <c r="E4062" s="533"/>
      <c r="F4062" s="533"/>
      <c r="G4062" s="533"/>
      <c r="H4062" s="533"/>
      <c r="I4062" s="533"/>
      <c r="J4062" s="533"/>
      <c r="K4062" s="533"/>
      <c r="L4062" s="533"/>
      <c r="M4062" s="533"/>
      <c r="N4062" s="532"/>
      <c r="O4062" s="350"/>
      <c r="P4062" s="464"/>
      <c r="Q4062" s="464"/>
      <c r="R4062" s="464"/>
      <c r="S4062" s="464"/>
      <c r="T4062" s="464"/>
      <c r="U4062" s="464"/>
      <c r="V4062" s="464"/>
    </row>
    <row r="4063" spans="1:22">
      <c r="A4063" s="531"/>
      <c r="B4063" s="532"/>
      <c r="C4063" s="350"/>
      <c r="D4063" s="350"/>
      <c r="E4063" s="533"/>
      <c r="F4063" s="533"/>
      <c r="G4063" s="533"/>
      <c r="H4063" s="533"/>
      <c r="I4063" s="533"/>
      <c r="J4063" s="533"/>
      <c r="K4063" s="533"/>
      <c r="L4063" s="533"/>
      <c r="M4063" s="533"/>
      <c r="N4063" s="532"/>
      <c r="O4063" s="350"/>
      <c r="P4063" s="464"/>
      <c r="Q4063" s="464"/>
      <c r="R4063" s="464"/>
      <c r="S4063" s="464"/>
      <c r="T4063" s="464"/>
      <c r="U4063" s="464"/>
      <c r="V4063" s="464"/>
    </row>
    <row r="4064" spans="1:22">
      <c r="A4064" s="531"/>
      <c r="B4064" s="532"/>
      <c r="C4064" s="350"/>
      <c r="D4064" s="350"/>
      <c r="E4064" s="533"/>
      <c r="F4064" s="533"/>
      <c r="G4064" s="533"/>
      <c r="H4064" s="533"/>
      <c r="I4064" s="533"/>
      <c r="J4064" s="533"/>
      <c r="K4064" s="533"/>
      <c r="L4064" s="533"/>
      <c r="M4064" s="533"/>
      <c r="N4064" s="532"/>
      <c r="O4064" s="350"/>
      <c r="P4064" s="464"/>
      <c r="Q4064" s="464"/>
      <c r="R4064" s="464"/>
      <c r="S4064" s="464"/>
      <c r="T4064" s="464"/>
      <c r="U4064" s="464"/>
      <c r="V4064" s="464"/>
    </row>
    <row r="4065" spans="1:22">
      <c r="A4065" s="531"/>
      <c r="B4065" s="532"/>
      <c r="C4065" s="350"/>
      <c r="D4065" s="350"/>
      <c r="E4065" s="533"/>
      <c r="F4065" s="533"/>
      <c r="G4065" s="533"/>
      <c r="H4065" s="533"/>
      <c r="I4065" s="533"/>
      <c r="J4065" s="533"/>
      <c r="K4065" s="533"/>
      <c r="L4065" s="533"/>
      <c r="M4065" s="533"/>
      <c r="N4065" s="532"/>
      <c r="O4065" s="350"/>
      <c r="P4065" s="464"/>
      <c r="Q4065" s="464"/>
      <c r="R4065" s="464"/>
      <c r="S4065" s="464"/>
      <c r="T4065" s="464"/>
      <c r="U4065" s="464"/>
      <c r="V4065" s="464"/>
    </row>
    <row r="4066" spans="1:22">
      <c r="A4066" s="531"/>
      <c r="B4066" s="532"/>
      <c r="C4066" s="350"/>
      <c r="D4066" s="350"/>
      <c r="E4066" s="533"/>
      <c r="F4066" s="533"/>
      <c r="G4066" s="533"/>
      <c r="H4066" s="533"/>
      <c r="I4066" s="533"/>
      <c r="J4066" s="533"/>
      <c r="K4066" s="533"/>
      <c r="L4066" s="533"/>
      <c r="M4066" s="533"/>
      <c r="N4066" s="532"/>
      <c r="O4066" s="350"/>
      <c r="P4066" s="464"/>
      <c r="Q4066" s="464"/>
      <c r="R4066" s="464"/>
      <c r="S4066" s="464"/>
      <c r="T4066" s="464"/>
      <c r="U4066" s="464"/>
      <c r="V4066" s="464"/>
    </row>
    <row r="4067" spans="1:22">
      <c r="A4067" s="531"/>
      <c r="B4067" s="532"/>
      <c r="C4067" s="350"/>
      <c r="D4067" s="350"/>
      <c r="E4067" s="533"/>
      <c r="F4067" s="533"/>
      <c r="G4067" s="533"/>
      <c r="H4067" s="533"/>
      <c r="I4067" s="533"/>
      <c r="J4067" s="533"/>
      <c r="K4067" s="533"/>
      <c r="L4067" s="533"/>
      <c r="M4067" s="533"/>
      <c r="N4067" s="532"/>
      <c r="O4067" s="350"/>
      <c r="P4067" s="464"/>
      <c r="Q4067" s="464"/>
      <c r="R4067" s="464"/>
      <c r="S4067" s="464"/>
      <c r="T4067" s="464"/>
      <c r="U4067" s="464"/>
      <c r="V4067" s="464"/>
    </row>
    <row r="4068" spans="1:22">
      <c r="A4068" s="531"/>
      <c r="B4068" s="532"/>
      <c r="C4068" s="350"/>
      <c r="D4068" s="350"/>
      <c r="E4068" s="533"/>
      <c r="F4068" s="533"/>
      <c r="G4068" s="533"/>
      <c r="H4068" s="533"/>
      <c r="I4068" s="533"/>
      <c r="J4068" s="533"/>
      <c r="K4068" s="533"/>
      <c r="L4068" s="533"/>
      <c r="M4068" s="533"/>
      <c r="N4068" s="532"/>
      <c r="O4068" s="350"/>
      <c r="P4068" s="464"/>
      <c r="Q4068" s="464"/>
      <c r="R4068" s="464"/>
      <c r="S4068" s="464"/>
      <c r="T4068" s="464"/>
      <c r="U4068" s="464"/>
      <c r="V4068" s="464"/>
    </row>
    <row r="4069" spans="1:22">
      <c r="A4069" s="531"/>
      <c r="B4069" s="532"/>
      <c r="C4069" s="350"/>
      <c r="D4069" s="350"/>
      <c r="E4069" s="533"/>
      <c r="F4069" s="533"/>
      <c r="G4069" s="533"/>
      <c r="H4069" s="533"/>
      <c r="I4069" s="533"/>
      <c r="J4069" s="533"/>
      <c r="K4069" s="533"/>
      <c r="L4069" s="533"/>
      <c r="M4069" s="533"/>
      <c r="N4069" s="532"/>
      <c r="O4069" s="350"/>
      <c r="P4069" s="464"/>
      <c r="Q4069" s="464"/>
      <c r="R4069" s="464"/>
      <c r="S4069" s="464"/>
      <c r="T4069" s="464"/>
      <c r="U4069" s="464"/>
      <c r="V4069" s="464"/>
    </row>
    <row r="4070" spans="1:22">
      <c r="A4070" s="531"/>
      <c r="B4070" s="532"/>
      <c r="C4070" s="350"/>
      <c r="D4070" s="350"/>
      <c r="E4070" s="533"/>
      <c r="F4070" s="533"/>
      <c r="G4070" s="533"/>
      <c r="H4070" s="533"/>
      <c r="I4070" s="533"/>
      <c r="J4070" s="533"/>
      <c r="K4070" s="533"/>
      <c r="L4070" s="533"/>
      <c r="M4070" s="533"/>
      <c r="N4070" s="532"/>
      <c r="O4070" s="350"/>
      <c r="P4070" s="464"/>
      <c r="Q4070" s="464"/>
      <c r="R4070" s="464"/>
      <c r="S4070" s="464"/>
      <c r="T4070" s="464"/>
      <c r="U4070" s="464"/>
      <c r="V4070" s="464"/>
    </row>
    <row r="4071" spans="1:22">
      <c r="A4071" s="531"/>
      <c r="B4071" s="532"/>
      <c r="C4071" s="350"/>
      <c r="D4071" s="350"/>
      <c r="E4071" s="533"/>
      <c r="F4071" s="533"/>
      <c r="G4071" s="533"/>
      <c r="H4071" s="533"/>
      <c r="I4071" s="533"/>
      <c r="J4071" s="533"/>
      <c r="K4071" s="533"/>
      <c r="L4071" s="533"/>
      <c r="M4071" s="533"/>
      <c r="N4071" s="532"/>
      <c r="O4071" s="350"/>
      <c r="P4071" s="464"/>
      <c r="Q4071" s="464"/>
      <c r="R4071" s="464"/>
      <c r="S4071" s="464"/>
      <c r="T4071" s="464"/>
      <c r="U4071" s="464"/>
      <c r="V4071" s="464"/>
    </row>
    <row r="4072" spans="1:22">
      <c r="A4072" s="531"/>
      <c r="B4072" s="532"/>
      <c r="C4072" s="350"/>
      <c r="D4072" s="350"/>
      <c r="E4072" s="533"/>
      <c r="F4072" s="533"/>
      <c r="G4072" s="533"/>
      <c r="H4072" s="533"/>
      <c r="I4072" s="533"/>
      <c r="J4072" s="533"/>
      <c r="K4072" s="533"/>
      <c r="L4072" s="533"/>
      <c r="M4072" s="533"/>
      <c r="N4072" s="532"/>
      <c r="O4072" s="350"/>
      <c r="P4072" s="464"/>
      <c r="Q4072" s="464"/>
      <c r="R4072" s="464"/>
      <c r="S4072" s="464"/>
      <c r="T4072" s="464"/>
      <c r="U4072" s="464"/>
      <c r="V4072" s="464"/>
    </row>
    <row r="4073" spans="1:22">
      <c r="A4073" s="531"/>
      <c r="B4073" s="532"/>
      <c r="C4073" s="350"/>
      <c r="D4073" s="350"/>
      <c r="E4073" s="533"/>
      <c r="F4073" s="533"/>
      <c r="G4073" s="533"/>
      <c r="H4073" s="533"/>
      <c r="I4073" s="533"/>
      <c r="J4073" s="533"/>
      <c r="K4073" s="533"/>
      <c r="L4073" s="533"/>
      <c r="M4073" s="533"/>
      <c r="N4073" s="532"/>
      <c r="O4073" s="350"/>
      <c r="P4073" s="464"/>
      <c r="Q4073" s="464"/>
      <c r="R4073" s="464"/>
      <c r="S4073" s="464"/>
      <c r="T4073" s="464"/>
      <c r="U4073" s="464"/>
      <c r="V4073" s="464"/>
    </row>
    <row r="4074" spans="1:22">
      <c r="A4074" s="531"/>
      <c r="B4074" s="532"/>
      <c r="C4074" s="350"/>
      <c r="D4074" s="350"/>
      <c r="E4074" s="533"/>
      <c r="F4074" s="533"/>
      <c r="G4074" s="533"/>
      <c r="H4074" s="533"/>
      <c r="I4074" s="533"/>
      <c r="J4074" s="533"/>
      <c r="K4074" s="533"/>
      <c r="L4074" s="533"/>
      <c r="M4074" s="533"/>
      <c r="N4074" s="532"/>
      <c r="O4074" s="350"/>
      <c r="P4074" s="464"/>
      <c r="Q4074" s="464"/>
      <c r="R4074" s="464"/>
      <c r="S4074" s="464"/>
      <c r="T4074" s="464"/>
      <c r="U4074" s="464"/>
      <c r="V4074" s="464"/>
    </row>
    <row r="4075" spans="1:22">
      <c r="A4075" s="531"/>
      <c r="B4075" s="532"/>
      <c r="C4075" s="350"/>
      <c r="D4075" s="350"/>
      <c r="E4075" s="533"/>
      <c r="F4075" s="533"/>
      <c r="G4075" s="533"/>
      <c r="H4075" s="533"/>
      <c r="I4075" s="533"/>
      <c r="J4075" s="533"/>
      <c r="K4075" s="533"/>
      <c r="L4075" s="533"/>
      <c r="M4075" s="533"/>
      <c r="N4075" s="532"/>
      <c r="O4075" s="350"/>
      <c r="P4075" s="464"/>
      <c r="Q4075" s="464"/>
      <c r="R4075" s="464"/>
      <c r="S4075" s="464"/>
      <c r="T4075" s="464"/>
      <c r="U4075" s="464"/>
      <c r="V4075" s="464"/>
    </row>
    <row r="4076" spans="1:22">
      <c r="A4076" s="531"/>
      <c r="B4076" s="532"/>
      <c r="C4076" s="350"/>
      <c r="D4076" s="350"/>
      <c r="E4076" s="533"/>
      <c r="F4076" s="533"/>
      <c r="G4076" s="533"/>
      <c r="H4076" s="533"/>
      <c r="I4076" s="533"/>
      <c r="J4076" s="533"/>
      <c r="K4076" s="533"/>
      <c r="L4076" s="533"/>
      <c r="M4076" s="533"/>
      <c r="N4076" s="532"/>
      <c r="O4076" s="350"/>
      <c r="P4076" s="464"/>
      <c r="Q4076" s="464"/>
      <c r="R4076" s="464"/>
      <c r="S4076" s="464"/>
      <c r="T4076" s="464"/>
      <c r="U4076" s="464"/>
      <c r="V4076" s="464"/>
    </row>
    <row r="4077" spans="1:22">
      <c r="A4077" s="531"/>
      <c r="B4077" s="532"/>
      <c r="C4077" s="350"/>
      <c r="D4077" s="350"/>
      <c r="E4077" s="533"/>
      <c r="F4077" s="533"/>
      <c r="G4077" s="533"/>
      <c r="H4077" s="533"/>
      <c r="I4077" s="533"/>
      <c r="J4077" s="533"/>
      <c r="K4077" s="533"/>
      <c r="L4077" s="533"/>
      <c r="M4077" s="533"/>
      <c r="N4077" s="532"/>
      <c r="O4077" s="350"/>
      <c r="P4077" s="464"/>
      <c r="Q4077" s="464"/>
      <c r="R4077" s="464"/>
      <c r="S4077" s="464"/>
      <c r="T4077" s="464"/>
      <c r="U4077" s="464"/>
      <c r="V4077" s="464"/>
    </row>
    <row r="4078" spans="1:22">
      <c r="A4078" s="531"/>
      <c r="B4078" s="532"/>
      <c r="C4078" s="350"/>
      <c r="D4078" s="350"/>
      <c r="E4078" s="533"/>
      <c r="F4078" s="533"/>
      <c r="G4078" s="533"/>
      <c r="H4078" s="533"/>
      <c r="I4078" s="533"/>
      <c r="J4078" s="533"/>
      <c r="K4078" s="533"/>
      <c r="L4078" s="533"/>
      <c r="M4078" s="533"/>
      <c r="N4078" s="532"/>
      <c r="O4078" s="350"/>
      <c r="P4078" s="464"/>
      <c r="Q4078" s="464"/>
      <c r="R4078" s="464"/>
      <c r="S4078" s="464"/>
      <c r="T4078" s="464"/>
      <c r="U4078" s="464"/>
      <c r="V4078" s="464"/>
    </row>
    <row r="4079" spans="1:22">
      <c r="A4079" s="531"/>
      <c r="B4079" s="532"/>
      <c r="C4079" s="350"/>
      <c r="D4079" s="350"/>
      <c r="E4079" s="533"/>
      <c r="F4079" s="533"/>
      <c r="G4079" s="533"/>
      <c r="H4079" s="533"/>
      <c r="I4079" s="533"/>
      <c r="J4079" s="533"/>
      <c r="K4079" s="533"/>
      <c r="L4079" s="533"/>
      <c r="M4079" s="533"/>
      <c r="N4079" s="532"/>
      <c r="O4079" s="350"/>
      <c r="P4079" s="464"/>
      <c r="Q4079" s="464"/>
      <c r="R4079" s="464"/>
      <c r="S4079" s="464"/>
      <c r="T4079" s="464"/>
      <c r="U4079" s="464"/>
      <c r="V4079" s="464"/>
    </row>
    <row r="4080" spans="1:22">
      <c r="A4080" s="531"/>
      <c r="B4080" s="532"/>
      <c r="C4080" s="350"/>
      <c r="D4080" s="350"/>
      <c r="E4080" s="533"/>
      <c r="F4080" s="533"/>
      <c r="G4080" s="533"/>
      <c r="H4080" s="533"/>
      <c r="I4080" s="533"/>
      <c r="J4080" s="533"/>
      <c r="K4080" s="533"/>
      <c r="L4080" s="533"/>
      <c r="M4080" s="533"/>
      <c r="N4080" s="532"/>
      <c r="O4080" s="350"/>
      <c r="P4080" s="464"/>
      <c r="Q4080" s="464"/>
      <c r="R4080" s="464"/>
      <c r="S4080" s="464"/>
      <c r="T4080" s="464"/>
      <c r="U4080" s="464"/>
      <c r="V4080" s="464"/>
    </row>
    <row r="4081" spans="1:22">
      <c r="A4081" s="531"/>
      <c r="B4081" s="532"/>
      <c r="C4081" s="350"/>
      <c r="D4081" s="350"/>
      <c r="E4081" s="533"/>
      <c r="F4081" s="533"/>
      <c r="G4081" s="533"/>
      <c r="H4081" s="533"/>
      <c r="I4081" s="533"/>
      <c r="J4081" s="533"/>
      <c r="K4081" s="533"/>
      <c r="L4081" s="533"/>
      <c r="M4081" s="533"/>
      <c r="N4081" s="532"/>
      <c r="O4081" s="350"/>
      <c r="P4081" s="464"/>
      <c r="Q4081" s="464"/>
      <c r="R4081" s="464"/>
      <c r="S4081" s="464"/>
      <c r="T4081" s="464"/>
      <c r="U4081" s="464"/>
      <c r="V4081" s="464"/>
    </row>
    <row r="4082" spans="1:22">
      <c r="A4082" s="531"/>
      <c r="B4082" s="532"/>
      <c r="C4082" s="350"/>
      <c r="D4082" s="350"/>
      <c r="E4082" s="533"/>
      <c r="F4082" s="533"/>
      <c r="G4082" s="533"/>
      <c r="H4082" s="533"/>
      <c r="I4082" s="533"/>
      <c r="J4082" s="533"/>
      <c r="K4082" s="533"/>
      <c r="L4082" s="533"/>
      <c r="M4082" s="533"/>
      <c r="N4082" s="532"/>
      <c r="O4082" s="350"/>
      <c r="P4082" s="464"/>
      <c r="Q4082" s="464"/>
      <c r="R4082" s="464"/>
      <c r="S4082" s="464"/>
      <c r="T4082" s="464"/>
      <c r="U4082" s="464"/>
      <c r="V4082" s="464"/>
    </row>
    <row r="4083" spans="1:22">
      <c r="A4083" s="531"/>
      <c r="B4083" s="532"/>
      <c r="C4083" s="350"/>
      <c r="D4083" s="350"/>
      <c r="E4083" s="533"/>
      <c r="F4083" s="533"/>
      <c r="G4083" s="533"/>
      <c r="H4083" s="533"/>
      <c r="I4083" s="533"/>
      <c r="J4083" s="533"/>
      <c r="K4083" s="533"/>
      <c r="L4083" s="533"/>
      <c r="M4083" s="533"/>
      <c r="N4083" s="532"/>
      <c r="O4083" s="350"/>
      <c r="P4083" s="464"/>
      <c r="Q4083" s="464"/>
      <c r="R4083" s="464"/>
      <c r="S4083" s="464"/>
      <c r="T4083" s="464"/>
      <c r="U4083" s="464"/>
      <c r="V4083" s="464"/>
    </row>
    <row r="4084" spans="1:22">
      <c r="A4084" s="531"/>
      <c r="B4084" s="532"/>
      <c r="C4084" s="350"/>
      <c r="D4084" s="350"/>
      <c r="E4084" s="533"/>
      <c r="F4084" s="533"/>
      <c r="G4084" s="533"/>
      <c r="H4084" s="533"/>
      <c r="I4084" s="533"/>
      <c r="J4084" s="533"/>
      <c r="K4084" s="533"/>
      <c r="L4084" s="533"/>
      <c r="M4084" s="533"/>
      <c r="N4084" s="532"/>
      <c r="O4084" s="350"/>
      <c r="P4084" s="464"/>
      <c r="Q4084" s="464"/>
      <c r="R4084" s="464"/>
      <c r="S4084" s="464"/>
      <c r="T4084" s="464"/>
      <c r="U4084" s="464"/>
      <c r="V4084" s="464"/>
    </row>
    <row r="4085" spans="1:22">
      <c r="A4085" s="531"/>
      <c r="B4085" s="532"/>
      <c r="C4085" s="350"/>
      <c r="D4085" s="350"/>
      <c r="E4085" s="533"/>
      <c r="F4085" s="533"/>
      <c r="G4085" s="533"/>
      <c r="H4085" s="533"/>
      <c r="I4085" s="533"/>
      <c r="J4085" s="533"/>
      <c r="K4085" s="533"/>
      <c r="L4085" s="533"/>
      <c r="M4085" s="533"/>
      <c r="N4085" s="532"/>
      <c r="O4085" s="350"/>
      <c r="P4085" s="464"/>
      <c r="Q4085" s="464"/>
      <c r="R4085" s="464"/>
      <c r="S4085" s="464"/>
      <c r="T4085" s="464"/>
      <c r="U4085" s="464"/>
      <c r="V4085" s="464"/>
    </row>
    <row r="4086" spans="1:22">
      <c r="A4086" s="531"/>
      <c r="B4086" s="532"/>
      <c r="C4086" s="350"/>
      <c r="D4086" s="350"/>
      <c r="E4086" s="533"/>
      <c r="F4086" s="533"/>
      <c r="G4086" s="533"/>
      <c r="H4086" s="533"/>
      <c r="I4086" s="533"/>
      <c r="J4086" s="533"/>
      <c r="K4086" s="533"/>
      <c r="L4086" s="533"/>
      <c r="M4086" s="533"/>
      <c r="N4086" s="532"/>
      <c r="O4086" s="350"/>
      <c r="P4086" s="464"/>
      <c r="Q4086" s="464"/>
      <c r="R4086" s="464"/>
      <c r="S4086" s="464"/>
      <c r="T4086" s="464"/>
      <c r="U4086" s="464"/>
      <c r="V4086" s="464"/>
    </row>
    <row r="4087" spans="1:22">
      <c r="A4087" s="531"/>
      <c r="B4087" s="532"/>
      <c r="C4087" s="350"/>
      <c r="D4087" s="350"/>
      <c r="E4087" s="533"/>
      <c r="F4087" s="533"/>
      <c r="G4087" s="533"/>
      <c r="H4087" s="533"/>
      <c r="I4087" s="533"/>
      <c r="J4087" s="533"/>
      <c r="K4087" s="533"/>
      <c r="L4087" s="533"/>
      <c r="M4087" s="533"/>
      <c r="N4087" s="532"/>
      <c r="O4087" s="350"/>
      <c r="P4087" s="464"/>
      <c r="Q4087" s="464"/>
      <c r="R4087" s="464"/>
      <c r="S4087" s="464"/>
      <c r="T4087" s="464"/>
      <c r="U4087" s="464"/>
      <c r="V4087" s="464"/>
    </row>
    <row r="4088" spans="1:22">
      <c r="A4088" s="531"/>
      <c r="B4088" s="532"/>
      <c r="C4088" s="350"/>
      <c r="D4088" s="350"/>
      <c r="E4088" s="533"/>
      <c r="F4088" s="533"/>
      <c r="G4088" s="533"/>
      <c r="H4088" s="533"/>
      <c r="I4088" s="533"/>
      <c r="J4088" s="533"/>
      <c r="K4088" s="533"/>
      <c r="L4088" s="533"/>
      <c r="M4088" s="533"/>
      <c r="N4088" s="532"/>
      <c r="O4088" s="350"/>
      <c r="P4088" s="464"/>
      <c r="Q4088" s="464"/>
      <c r="R4088" s="464"/>
      <c r="S4088" s="464"/>
      <c r="T4088" s="464"/>
      <c r="U4088" s="464"/>
      <c r="V4088" s="464"/>
    </row>
    <row r="4089" spans="1:22">
      <c r="A4089" s="531"/>
      <c r="B4089" s="532"/>
      <c r="C4089" s="350"/>
      <c r="D4089" s="350"/>
      <c r="E4089" s="533"/>
      <c r="F4089" s="533"/>
      <c r="G4089" s="533"/>
      <c r="H4089" s="533"/>
      <c r="I4089" s="533"/>
      <c r="J4089" s="533"/>
      <c r="K4089" s="533"/>
      <c r="L4089" s="533"/>
      <c r="M4089" s="533"/>
      <c r="N4089" s="532"/>
      <c r="O4089" s="350"/>
      <c r="P4089" s="464"/>
      <c r="Q4089" s="464"/>
      <c r="R4089" s="464"/>
      <c r="S4089" s="464"/>
      <c r="T4089" s="464"/>
      <c r="U4089" s="464"/>
      <c r="V4089" s="464"/>
    </row>
    <row r="4090" spans="1:22">
      <c r="A4090" s="531"/>
      <c r="B4090" s="532"/>
      <c r="C4090" s="350"/>
      <c r="D4090" s="350"/>
      <c r="E4090" s="533"/>
      <c r="F4090" s="533"/>
      <c r="G4090" s="533"/>
      <c r="H4090" s="533"/>
      <c r="I4090" s="533"/>
      <c r="J4090" s="533"/>
      <c r="K4090" s="533"/>
      <c r="L4090" s="533"/>
      <c r="M4090" s="533"/>
      <c r="N4090" s="532"/>
      <c r="O4090" s="350"/>
      <c r="P4090" s="464"/>
      <c r="Q4090" s="464"/>
      <c r="R4090" s="464"/>
      <c r="S4090" s="464"/>
      <c r="T4090" s="464"/>
      <c r="U4090" s="464"/>
      <c r="V4090" s="464"/>
    </row>
    <row r="4091" spans="1:22">
      <c r="A4091" s="531"/>
      <c r="B4091" s="532"/>
      <c r="C4091" s="350"/>
      <c r="D4091" s="350"/>
      <c r="E4091" s="533"/>
      <c r="F4091" s="533"/>
      <c r="G4091" s="533"/>
      <c r="H4091" s="533"/>
      <c r="I4091" s="533"/>
      <c r="J4091" s="533"/>
      <c r="K4091" s="533"/>
      <c r="L4091" s="533"/>
      <c r="M4091" s="533"/>
      <c r="N4091" s="532"/>
      <c r="O4091" s="350"/>
      <c r="P4091" s="464"/>
      <c r="Q4091" s="464"/>
      <c r="R4091" s="464"/>
      <c r="S4091" s="464"/>
      <c r="T4091" s="464"/>
      <c r="U4091" s="464"/>
      <c r="V4091" s="464"/>
    </row>
    <row r="4092" spans="1:22">
      <c r="A4092" s="531"/>
      <c r="B4092" s="532"/>
      <c r="C4092" s="350"/>
      <c r="D4092" s="350"/>
      <c r="E4092" s="533"/>
      <c r="F4092" s="533"/>
      <c r="G4092" s="533"/>
      <c r="H4092" s="533"/>
      <c r="I4092" s="533"/>
      <c r="J4092" s="533"/>
      <c r="K4092" s="533"/>
      <c r="L4092" s="533"/>
      <c r="M4092" s="533"/>
      <c r="N4092" s="532"/>
      <c r="O4092" s="350"/>
      <c r="P4092" s="464"/>
      <c r="Q4092" s="464"/>
      <c r="R4092" s="464"/>
      <c r="S4092" s="464"/>
      <c r="T4092" s="464"/>
      <c r="U4092" s="464"/>
      <c r="V4092" s="464"/>
    </row>
    <row r="4093" spans="1:22">
      <c r="A4093" s="531"/>
      <c r="B4093" s="532"/>
      <c r="C4093" s="350"/>
      <c r="D4093" s="350"/>
      <c r="E4093" s="533"/>
      <c r="F4093" s="533"/>
      <c r="G4093" s="533"/>
      <c r="H4093" s="533"/>
      <c r="I4093" s="533"/>
      <c r="J4093" s="533"/>
      <c r="K4093" s="533"/>
      <c r="L4093" s="533"/>
      <c r="M4093" s="533"/>
      <c r="N4093" s="532"/>
      <c r="O4093" s="350"/>
      <c r="P4093" s="464"/>
      <c r="Q4093" s="464"/>
      <c r="R4093" s="464"/>
      <c r="S4093" s="464"/>
      <c r="T4093" s="464"/>
      <c r="U4093" s="464"/>
      <c r="V4093" s="464"/>
    </row>
    <row r="4094" spans="1:22">
      <c r="A4094" s="531"/>
      <c r="B4094" s="532"/>
      <c r="C4094" s="350"/>
      <c r="D4094" s="350"/>
      <c r="E4094" s="533"/>
      <c r="F4094" s="533"/>
      <c r="G4094" s="533"/>
      <c r="H4094" s="533"/>
      <c r="I4094" s="533"/>
      <c r="J4094" s="533"/>
      <c r="K4094" s="533"/>
      <c r="L4094" s="533"/>
      <c r="M4094" s="533"/>
      <c r="N4094" s="532"/>
      <c r="O4094" s="350"/>
      <c r="P4094" s="464"/>
      <c r="Q4094" s="464"/>
      <c r="R4094" s="464"/>
      <c r="S4094" s="464"/>
      <c r="T4094" s="464"/>
      <c r="U4094" s="464"/>
      <c r="V4094" s="464"/>
    </row>
    <row r="4095" spans="1:22">
      <c r="A4095" s="531"/>
      <c r="B4095" s="532"/>
      <c r="C4095" s="350"/>
      <c r="D4095" s="350"/>
      <c r="E4095" s="533"/>
      <c r="F4095" s="533"/>
      <c r="G4095" s="533"/>
      <c r="H4095" s="533"/>
      <c r="I4095" s="533"/>
      <c r="J4095" s="533"/>
      <c r="K4095" s="533"/>
      <c r="L4095" s="533"/>
      <c r="M4095" s="533"/>
      <c r="N4095" s="532"/>
      <c r="O4095" s="350"/>
      <c r="P4095" s="464"/>
      <c r="Q4095" s="464"/>
      <c r="R4095" s="464"/>
      <c r="S4095" s="464"/>
      <c r="T4095" s="464"/>
      <c r="U4095" s="464"/>
      <c r="V4095" s="464"/>
    </row>
    <row r="4096" spans="1:22">
      <c r="A4096" s="531"/>
      <c r="B4096" s="532"/>
      <c r="C4096" s="350"/>
      <c r="D4096" s="350"/>
      <c r="E4096" s="533"/>
      <c r="F4096" s="533"/>
      <c r="G4096" s="533"/>
      <c r="H4096" s="533"/>
      <c r="I4096" s="533"/>
      <c r="J4096" s="533"/>
      <c r="K4096" s="533"/>
      <c r="L4096" s="533"/>
      <c r="M4096" s="533"/>
      <c r="N4096" s="532"/>
      <c r="O4096" s="350"/>
      <c r="P4096" s="464"/>
      <c r="Q4096" s="464"/>
      <c r="R4096" s="464"/>
      <c r="S4096" s="464"/>
      <c r="T4096" s="464"/>
      <c r="U4096" s="464"/>
      <c r="V4096" s="464"/>
    </row>
    <row r="4097" spans="1:22">
      <c r="A4097" s="531"/>
      <c r="B4097" s="532"/>
      <c r="C4097" s="350"/>
      <c r="D4097" s="350"/>
      <c r="E4097" s="533"/>
      <c r="F4097" s="533"/>
      <c r="G4097" s="533"/>
      <c r="H4097" s="533"/>
      <c r="I4097" s="533"/>
      <c r="J4097" s="533"/>
      <c r="K4097" s="533"/>
      <c r="L4097" s="533"/>
      <c r="M4097" s="533"/>
      <c r="N4097" s="532"/>
      <c r="O4097" s="350"/>
      <c r="P4097" s="464"/>
      <c r="Q4097" s="464"/>
      <c r="R4097" s="464"/>
      <c r="S4097" s="464"/>
      <c r="T4097" s="464"/>
      <c r="U4097" s="464"/>
      <c r="V4097" s="464"/>
    </row>
    <row r="4098" spans="1:22">
      <c r="A4098" s="531"/>
      <c r="B4098" s="532"/>
      <c r="C4098" s="350"/>
      <c r="D4098" s="350"/>
      <c r="E4098" s="533"/>
      <c r="F4098" s="533"/>
      <c r="G4098" s="533"/>
      <c r="H4098" s="533"/>
      <c r="I4098" s="533"/>
      <c r="J4098" s="533"/>
      <c r="K4098" s="533"/>
      <c r="L4098" s="533"/>
      <c r="M4098" s="533"/>
      <c r="N4098" s="532"/>
      <c r="O4098" s="350"/>
      <c r="P4098" s="464"/>
      <c r="Q4098" s="464"/>
      <c r="R4098" s="464"/>
      <c r="S4098" s="464"/>
      <c r="T4098" s="464"/>
      <c r="U4098" s="464"/>
      <c r="V4098" s="464"/>
    </row>
    <row r="4099" spans="1:22">
      <c r="A4099" s="531"/>
      <c r="B4099" s="532"/>
      <c r="C4099" s="350"/>
      <c r="D4099" s="350"/>
      <c r="E4099" s="533"/>
      <c r="F4099" s="533"/>
      <c r="G4099" s="533"/>
      <c r="H4099" s="533"/>
      <c r="I4099" s="533"/>
      <c r="J4099" s="533"/>
      <c r="K4099" s="533"/>
      <c r="L4099" s="533"/>
      <c r="M4099" s="533"/>
      <c r="N4099" s="532"/>
      <c r="O4099" s="350"/>
      <c r="P4099" s="464"/>
      <c r="Q4099" s="464"/>
      <c r="R4099" s="464"/>
      <c r="S4099" s="464"/>
      <c r="T4099" s="464"/>
      <c r="U4099" s="464"/>
      <c r="V4099" s="464"/>
    </row>
    <row r="4100" spans="1:22">
      <c r="A4100" s="531"/>
      <c r="B4100" s="532"/>
      <c r="C4100" s="350"/>
      <c r="D4100" s="350"/>
      <c r="E4100" s="533"/>
      <c r="F4100" s="533"/>
      <c r="G4100" s="533"/>
      <c r="H4100" s="533"/>
      <c r="I4100" s="533"/>
      <c r="J4100" s="533"/>
      <c r="K4100" s="533"/>
      <c r="L4100" s="533"/>
      <c r="M4100" s="533"/>
      <c r="N4100" s="532"/>
      <c r="O4100" s="350"/>
      <c r="P4100" s="464"/>
      <c r="Q4100" s="464"/>
      <c r="R4100" s="464"/>
      <c r="S4100" s="464"/>
      <c r="T4100" s="464"/>
      <c r="U4100" s="464"/>
      <c r="V4100" s="464"/>
    </row>
    <row r="4101" spans="1:22">
      <c r="A4101" s="531"/>
      <c r="B4101" s="532"/>
      <c r="C4101" s="350"/>
      <c r="D4101" s="350"/>
      <c r="E4101" s="533"/>
      <c r="F4101" s="533"/>
      <c r="G4101" s="533"/>
      <c r="H4101" s="533"/>
      <c r="I4101" s="533"/>
      <c r="J4101" s="533"/>
      <c r="K4101" s="533"/>
      <c r="L4101" s="533"/>
      <c r="M4101" s="533"/>
      <c r="N4101" s="532"/>
      <c r="O4101" s="350"/>
      <c r="P4101" s="464"/>
      <c r="Q4101" s="464"/>
      <c r="R4101" s="464"/>
      <c r="S4101" s="464"/>
      <c r="T4101" s="464"/>
      <c r="U4101" s="464"/>
      <c r="V4101" s="464"/>
    </row>
    <row r="4102" spans="1:22">
      <c r="A4102" s="531"/>
      <c r="B4102" s="532"/>
      <c r="C4102" s="350"/>
      <c r="D4102" s="350"/>
      <c r="E4102" s="533"/>
      <c r="F4102" s="533"/>
      <c r="G4102" s="533"/>
      <c r="H4102" s="533"/>
      <c r="I4102" s="533"/>
      <c r="J4102" s="533"/>
      <c r="K4102" s="533"/>
      <c r="L4102" s="533"/>
      <c r="M4102" s="533"/>
      <c r="N4102" s="532"/>
      <c r="O4102" s="350"/>
      <c r="P4102" s="464"/>
      <c r="Q4102" s="464"/>
      <c r="R4102" s="464"/>
      <c r="S4102" s="464"/>
      <c r="T4102" s="464"/>
      <c r="U4102" s="464"/>
      <c r="V4102" s="464"/>
    </row>
    <row r="4103" spans="1:22">
      <c r="A4103" s="531"/>
      <c r="B4103" s="532"/>
      <c r="C4103" s="350"/>
      <c r="D4103" s="350"/>
      <c r="E4103" s="533"/>
      <c r="F4103" s="533"/>
      <c r="G4103" s="533"/>
      <c r="H4103" s="533"/>
      <c r="I4103" s="533"/>
      <c r="J4103" s="533"/>
      <c r="K4103" s="533"/>
      <c r="L4103" s="533"/>
      <c r="M4103" s="533"/>
      <c r="N4103" s="532"/>
      <c r="O4103" s="350"/>
      <c r="P4103" s="464"/>
      <c r="Q4103" s="464"/>
      <c r="R4103" s="464"/>
      <c r="S4103" s="464"/>
      <c r="T4103" s="464"/>
      <c r="U4103" s="464"/>
      <c r="V4103" s="464"/>
    </row>
    <row r="4104" spans="1:22">
      <c r="A4104" s="531"/>
      <c r="B4104" s="532"/>
      <c r="C4104" s="350"/>
      <c r="D4104" s="350"/>
      <c r="E4104" s="533"/>
      <c r="F4104" s="533"/>
      <c r="G4104" s="533"/>
      <c r="H4104" s="533"/>
      <c r="I4104" s="533"/>
      <c r="J4104" s="533"/>
      <c r="K4104" s="533"/>
      <c r="L4104" s="533"/>
      <c r="M4104" s="533"/>
      <c r="N4104" s="532"/>
      <c r="O4104" s="350"/>
      <c r="P4104" s="464"/>
      <c r="Q4104" s="464"/>
      <c r="R4104" s="464"/>
      <c r="S4104" s="464"/>
      <c r="T4104" s="464"/>
      <c r="U4104" s="464"/>
      <c r="V4104" s="464"/>
    </row>
    <row r="4105" spans="1:22">
      <c r="A4105" s="531"/>
      <c r="B4105" s="532"/>
      <c r="C4105" s="350"/>
      <c r="D4105" s="350"/>
      <c r="E4105" s="533"/>
      <c r="F4105" s="533"/>
      <c r="G4105" s="533"/>
      <c r="H4105" s="533"/>
      <c r="I4105" s="533"/>
      <c r="J4105" s="533"/>
      <c r="K4105" s="533"/>
      <c r="L4105" s="533"/>
      <c r="M4105" s="533"/>
      <c r="N4105" s="532"/>
      <c r="O4105" s="350"/>
      <c r="P4105" s="464"/>
      <c r="Q4105" s="464"/>
      <c r="R4105" s="464"/>
      <c r="S4105" s="464"/>
      <c r="T4105" s="464"/>
      <c r="U4105" s="464"/>
      <c r="V4105" s="464"/>
    </row>
    <row r="4106" spans="1:22">
      <c r="A4106" s="531"/>
      <c r="B4106" s="532"/>
      <c r="C4106" s="350"/>
      <c r="D4106" s="350"/>
      <c r="E4106" s="533"/>
      <c r="F4106" s="533"/>
      <c r="G4106" s="533"/>
      <c r="H4106" s="533"/>
      <c r="I4106" s="533"/>
      <c r="J4106" s="533"/>
      <c r="K4106" s="533"/>
      <c r="L4106" s="533"/>
      <c r="M4106" s="533"/>
      <c r="N4106" s="532"/>
      <c r="O4106" s="350"/>
      <c r="P4106" s="464"/>
      <c r="Q4106" s="464"/>
      <c r="R4106" s="464"/>
      <c r="S4106" s="464"/>
      <c r="T4106" s="464"/>
      <c r="U4106" s="464"/>
      <c r="V4106" s="464"/>
    </row>
    <row r="4107" spans="1:22">
      <c r="A4107" s="531"/>
      <c r="B4107" s="532"/>
      <c r="C4107" s="350"/>
      <c r="D4107" s="350"/>
      <c r="E4107" s="533"/>
      <c r="F4107" s="533"/>
      <c r="G4107" s="533"/>
      <c r="H4107" s="533"/>
      <c r="I4107" s="533"/>
      <c r="J4107" s="533"/>
      <c r="K4107" s="533"/>
      <c r="L4107" s="533"/>
      <c r="M4107" s="533"/>
      <c r="N4107" s="532"/>
      <c r="O4107" s="350"/>
      <c r="P4107" s="464"/>
      <c r="Q4107" s="464"/>
      <c r="R4107" s="464"/>
      <c r="S4107" s="464"/>
      <c r="T4107" s="464"/>
      <c r="U4107" s="464"/>
      <c r="V4107" s="464"/>
    </row>
    <row r="4108" spans="1:22">
      <c r="A4108" s="531"/>
      <c r="B4108" s="532"/>
      <c r="C4108" s="350"/>
      <c r="D4108" s="350"/>
      <c r="E4108" s="533"/>
      <c r="F4108" s="533"/>
      <c r="G4108" s="533"/>
      <c r="H4108" s="533"/>
      <c r="I4108" s="533"/>
      <c r="J4108" s="533"/>
      <c r="K4108" s="533"/>
      <c r="L4108" s="533"/>
      <c r="M4108" s="533"/>
      <c r="N4108" s="532"/>
      <c r="O4108" s="350"/>
      <c r="P4108" s="464"/>
      <c r="Q4108" s="464"/>
      <c r="R4108" s="464"/>
      <c r="S4108" s="464"/>
      <c r="T4108" s="464"/>
      <c r="U4108" s="464"/>
      <c r="V4108" s="464"/>
    </row>
    <row r="4109" spans="1:22">
      <c r="A4109" s="531"/>
      <c r="B4109" s="532"/>
      <c r="C4109" s="350"/>
      <c r="D4109" s="350"/>
      <c r="E4109" s="533"/>
      <c r="F4109" s="533"/>
      <c r="G4109" s="533"/>
      <c r="H4109" s="533"/>
      <c r="I4109" s="533"/>
      <c r="J4109" s="533"/>
      <c r="K4109" s="533"/>
      <c r="L4109" s="533"/>
      <c r="M4109" s="533"/>
      <c r="N4109" s="532"/>
      <c r="O4109" s="350"/>
      <c r="P4109" s="464"/>
      <c r="Q4109" s="464"/>
      <c r="R4109" s="464"/>
      <c r="S4109" s="464"/>
      <c r="T4109" s="464"/>
      <c r="U4109" s="464"/>
      <c r="V4109" s="464"/>
    </row>
    <row r="4110" spans="1:22">
      <c r="A4110" s="531"/>
      <c r="B4110" s="532"/>
      <c r="C4110" s="350"/>
      <c r="D4110" s="350"/>
      <c r="E4110" s="533"/>
      <c r="F4110" s="533"/>
      <c r="G4110" s="533"/>
      <c r="H4110" s="533"/>
      <c r="I4110" s="533"/>
      <c r="J4110" s="533"/>
      <c r="K4110" s="533"/>
      <c r="L4110" s="533"/>
      <c r="M4110" s="533"/>
      <c r="N4110" s="532"/>
      <c r="O4110" s="350"/>
      <c r="P4110" s="464"/>
      <c r="Q4110" s="464"/>
      <c r="R4110" s="464"/>
      <c r="S4110" s="464"/>
      <c r="T4110" s="464"/>
      <c r="U4110" s="464"/>
      <c r="V4110" s="464"/>
    </row>
    <row r="4111" spans="1:22">
      <c r="A4111" s="531"/>
      <c r="B4111" s="532"/>
      <c r="C4111" s="350"/>
      <c r="D4111" s="350"/>
      <c r="E4111" s="533"/>
      <c r="F4111" s="533"/>
      <c r="G4111" s="533"/>
      <c r="H4111" s="533"/>
      <c r="I4111" s="533"/>
      <c r="J4111" s="533"/>
      <c r="K4111" s="533"/>
      <c r="L4111" s="533"/>
      <c r="M4111" s="533"/>
      <c r="N4111" s="532"/>
      <c r="O4111" s="350"/>
      <c r="P4111" s="464"/>
      <c r="Q4111" s="464"/>
      <c r="R4111" s="464"/>
      <c r="S4111" s="464"/>
      <c r="T4111" s="464"/>
      <c r="U4111" s="464"/>
      <c r="V4111" s="464"/>
    </row>
    <row r="4112" spans="1:22">
      <c r="A4112" s="531"/>
      <c r="B4112" s="532"/>
      <c r="C4112" s="350"/>
      <c r="D4112" s="350"/>
      <c r="E4112" s="533"/>
      <c r="F4112" s="533"/>
      <c r="G4112" s="533"/>
      <c r="H4112" s="533"/>
      <c r="I4112" s="533"/>
      <c r="J4112" s="533"/>
      <c r="K4112" s="533"/>
      <c r="L4112" s="533"/>
      <c r="M4112" s="533"/>
      <c r="N4112" s="532"/>
      <c r="O4112" s="350"/>
      <c r="P4112" s="464"/>
      <c r="Q4112" s="464"/>
      <c r="R4112" s="464"/>
      <c r="S4112" s="464"/>
      <c r="T4112" s="464"/>
      <c r="U4112" s="464"/>
      <c r="V4112" s="464"/>
    </row>
    <row r="4113" spans="1:22">
      <c r="A4113" s="531"/>
      <c r="B4113" s="532"/>
      <c r="C4113" s="350"/>
      <c r="D4113" s="350"/>
      <c r="E4113" s="533"/>
      <c r="F4113" s="533"/>
      <c r="G4113" s="533"/>
      <c r="H4113" s="533"/>
      <c r="I4113" s="533"/>
      <c r="J4113" s="533"/>
      <c r="K4113" s="533"/>
      <c r="L4113" s="533"/>
      <c r="M4113" s="533"/>
      <c r="N4113" s="532"/>
      <c r="O4113" s="350"/>
      <c r="P4113" s="464"/>
      <c r="Q4113" s="464"/>
      <c r="R4113" s="464"/>
      <c r="S4113" s="464"/>
      <c r="T4113" s="464"/>
      <c r="U4113" s="464"/>
      <c r="V4113" s="464"/>
    </row>
    <row r="4114" spans="1:22">
      <c r="A4114" s="531"/>
      <c r="B4114" s="532"/>
      <c r="C4114" s="350"/>
      <c r="D4114" s="350"/>
      <c r="E4114" s="533"/>
      <c r="F4114" s="533"/>
      <c r="G4114" s="533"/>
      <c r="H4114" s="533"/>
      <c r="I4114" s="533"/>
      <c r="J4114" s="533"/>
      <c r="K4114" s="533"/>
      <c r="L4114" s="533"/>
      <c r="M4114" s="533"/>
      <c r="N4114" s="532"/>
      <c r="O4114" s="350"/>
      <c r="P4114" s="464"/>
      <c r="Q4114" s="464"/>
      <c r="R4114" s="464"/>
      <c r="S4114" s="464"/>
      <c r="T4114" s="464"/>
      <c r="U4114" s="464"/>
      <c r="V4114" s="464"/>
    </row>
    <row r="4115" spans="1:22">
      <c r="A4115" s="531"/>
      <c r="B4115" s="532"/>
      <c r="C4115" s="350"/>
      <c r="D4115" s="350"/>
      <c r="E4115" s="533"/>
      <c r="F4115" s="533"/>
      <c r="G4115" s="533"/>
      <c r="H4115" s="533"/>
      <c r="I4115" s="533"/>
      <c r="J4115" s="533"/>
      <c r="K4115" s="533"/>
      <c r="L4115" s="533"/>
      <c r="M4115" s="533"/>
      <c r="N4115" s="532"/>
      <c r="O4115" s="350"/>
      <c r="P4115" s="464"/>
      <c r="Q4115" s="464"/>
      <c r="R4115" s="464"/>
      <c r="S4115" s="464"/>
      <c r="T4115" s="464"/>
      <c r="U4115" s="464"/>
      <c r="V4115" s="464"/>
    </row>
    <row r="4116" spans="1:22">
      <c r="A4116" s="531"/>
      <c r="B4116" s="532"/>
      <c r="C4116" s="350"/>
      <c r="D4116" s="350"/>
      <c r="E4116" s="533"/>
      <c r="F4116" s="533"/>
      <c r="G4116" s="533"/>
      <c r="H4116" s="533"/>
      <c r="I4116" s="533"/>
      <c r="J4116" s="533"/>
      <c r="K4116" s="533"/>
      <c r="L4116" s="533"/>
      <c r="M4116" s="533"/>
      <c r="N4116" s="532"/>
      <c r="O4116" s="350"/>
      <c r="P4116" s="464"/>
      <c r="Q4116" s="464"/>
      <c r="R4116" s="464"/>
      <c r="S4116" s="464"/>
      <c r="T4116" s="464"/>
      <c r="U4116" s="464"/>
      <c r="V4116" s="464"/>
    </row>
    <row r="4117" spans="1:22">
      <c r="A4117" s="531"/>
      <c r="B4117" s="532"/>
      <c r="C4117" s="350"/>
      <c r="D4117" s="350"/>
      <c r="E4117" s="533"/>
      <c r="F4117" s="533"/>
      <c r="G4117" s="533"/>
      <c r="H4117" s="533"/>
      <c r="I4117" s="533"/>
      <c r="J4117" s="533"/>
      <c r="K4117" s="533"/>
      <c r="L4117" s="533"/>
      <c r="M4117" s="533"/>
      <c r="N4117" s="532"/>
      <c r="O4117" s="350"/>
      <c r="P4117" s="464"/>
      <c r="Q4117" s="464"/>
      <c r="R4117" s="464"/>
      <c r="S4117" s="464"/>
      <c r="T4117" s="464"/>
      <c r="U4117" s="464"/>
      <c r="V4117" s="464"/>
    </row>
    <row r="4118" spans="1:22">
      <c r="A4118" s="531"/>
      <c r="B4118" s="532"/>
      <c r="C4118" s="350"/>
      <c r="D4118" s="350"/>
      <c r="E4118" s="533"/>
      <c r="F4118" s="533"/>
      <c r="G4118" s="533"/>
      <c r="H4118" s="533"/>
      <c r="I4118" s="533"/>
      <c r="J4118" s="533"/>
      <c r="K4118" s="533"/>
      <c r="L4118" s="533"/>
      <c r="M4118" s="533"/>
      <c r="N4118" s="532"/>
      <c r="O4118" s="350"/>
      <c r="P4118" s="464"/>
      <c r="Q4118" s="464"/>
      <c r="R4118" s="464"/>
      <c r="S4118" s="464"/>
      <c r="T4118" s="464"/>
      <c r="U4118" s="464"/>
      <c r="V4118" s="464"/>
    </row>
    <row r="4119" spans="1:22">
      <c r="A4119" s="531"/>
      <c r="B4119" s="532"/>
      <c r="C4119" s="350"/>
      <c r="D4119" s="350"/>
      <c r="E4119" s="533"/>
      <c r="F4119" s="533"/>
      <c r="G4119" s="533"/>
      <c r="H4119" s="533"/>
      <c r="I4119" s="533"/>
      <c r="J4119" s="533"/>
      <c r="K4119" s="533"/>
      <c r="L4119" s="533"/>
      <c r="M4119" s="533"/>
      <c r="N4119" s="532"/>
      <c r="O4119" s="350"/>
      <c r="P4119" s="464"/>
      <c r="Q4119" s="464"/>
      <c r="R4119" s="464"/>
      <c r="S4119" s="464"/>
      <c r="T4119" s="464"/>
      <c r="U4119" s="464"/>
      <c r="V4119" s="464"/>
    </row>
    <row r="4120" spans="1:22">
      <c r="A4120" s="531"/>
      <c r="B4120" s="532"/>
      <c r="C4120" s="350"/>
      <c r="D4120" s="350"/>
      <c r="E4120" s="533"/>
      <c r="F4120" s="533"/>
      <c r="G4120" s="533"/>
      <c r="H4120" s="533"/>
      <c r="I4120" s="533"/>
      <c r="J4120" s="533"/>
      <c r="K4120" s="533"/>
      <c r="L4120" s="533"/>
      <c r="M4120" s="533"/>
      <c r="N4120" s="532"/>
      <c r="O4120" s="350"/>
      <c r="P4120" s="464"/>
      <c r="Q4120" s="464"/>
      <c r="R4120" s="464"/>
      <c r="S4120" s="464"/>
      <c r="T4120" s="464"/>
      <c r="U4120" s="464"/>
      <c r="V4120" s="464"/>
    </row>
    <row r="4121" spans="1:22">
      <c r="A4121" s="531"/>
      <c r="B4121" s="532"/>
      <c r="C4121" s="350"/>
      <c r="D4121" s="350"/>
      <c r="E4121" s="533"/>
      <c r="F4121" s="533"/>
      <c r="G4121" s="533"/>
      <c r="H4121" s="533"/>
      <c r="I4121" s="533"/>
      <c r="J4121" s="533"/>
      <c r="K4121" s="533"/>
      <c r="L4121" s="533"/>
      <c r="M4121" s="533"/>
      <c r="N4121" s="532"/>
      <c r="O4121" s="350"/>
      <c r="P4121" s="464"/>
      <c r="Q4121" s="464"/>
      <c r="R4121" s="464"/>
      <c r="S4121" s="464"/>
      <c r="T4121" s="464"/>
      <c r="U4121" s="464"/>
      <c r="V4121" s="464"/>
    </row>
    <row r="4122" spans="1:22">
      <c r="A4122" s="531"/>
      <c r="B4122" s="532"/>
      <c r="C4122" s="350"/>
      <c r="D4122" s="350"/>
      <c r="E4122" s="533"/>
      <c r="F4122" s="533"/>
      <c r="G4122" s="533"/>
      <c r="H4122" s="533"/>
      <c r="I4122" s="533"/>
      <c r="J4122" s="533"/>
      <c r="K4122" s="533"/>
      <c r="L4122" s="533"/>
      <c r="M4122" s="533"/>
      <c r="N4122" s="532"/>
      <c r="O4122" s="350"/>
      <c r="P4122" s="464"/>
      <c r="Q4122" s="464"/>
      <c r="R4122" s="464"/>
      <c r="S4122" s="464"/>
      <c r="T4122" s="464"/>
      <c r="U4122" s="464"/>
      <c r="V4122" s="464"/>
    </row>
    <row r="4123" spans="1:22">
      <c r="A4123" s="531"/>
      <c r="B4123" s="532"/>
      <c r="C4123" s="350"/>
      <c r="D4123" s="350"/>
      <c r="E4123" s="533"/>
      <c r="F4123" s="533"/>
      <c r="G4123" s="533"/>
      <c r="H4123" s="533"/>
      <c r="I4123" s="533"/>
      <c r="J4123" s="533"/>
      <c r="K4123" s="533"/>
      <c r="L4123" s="533"/>
      <c r="M4123" s="533"/>
      <c r="N4123" s="532"/>
      <c r="O4123" s="350"/>
      <c r="P4123" s="464"/>
      <c r="Q4123" s="464"/>
      <c r="R4123" s="464"/>
      <c r="S4123" s="464"/>
      <c r="T4123" s="464"/>
      <c r="U4123" s="464"/>
      <c r="V4123" s="464"/>
    </row>
    <row r="4124" spans="1:22">
      <c r="A4124" s="531"/>
      <c r="B4124" s="532"/>
      <c r="C4124" s="350"/>
      <c r="D4124" s="350"/>
      <c r="E4124" s="533"/>
      <c r="F4124" s="533"/>
      <c r="G4124" s="533"/>
      <c r="H4124" s="533"/>
      <c r="I4124" s="533"/>
      <c r="J4124" s="533"/>
      <c r="K4124" s="533"/>
      <c r="L4124" s="533"/>
      <c r="M4124" s="533"/>
      <c r="N4124" s="532"/>
      <c r="O4124" s="350"/>
      <c r="P4124" s="464"/>
      <c r="Q4124" s="464"/>
      <c r="R4124" s="464"/>
      <c r="S4124" s="464"/>
      <c r="T4124" s="464"/>
      <c r="U4124" s="464"/>
      <c r="V4124" s="464"/>
    </row>
    <row r="4125" spans="1:22">
      <c r="A4125" s="531"/>
      <c r="B4125" s="532"/>
      <c r="C4125" s="350"/>
      <c r="D4125" s="350"/>
      <c r="E4125" s="533"/>
      <c r="F4125" s="533"/>
      <c r="G4125" s="533"/>
      <c r="H4125" s="533"/>
      <c r="I4125" s="533"/>
      <c r="J4125" s="533"/>
      <c r="K4125" s="533"/>
      <c r="L4125" s="533"/>
      <c r="M4125" s="533"/>
      <c r="N4125" s="532"/>
      <c r="O4125" s="350"/>
      <c r="P4125" s="464"/>
      <c r="Q4125" s="464"/>
      <c r="R4125" s="464"/>
      <c r="S4125" s="464"/>
      <c r="T4125" s="464"/>
      <c r="U4125" s="464"/>
      <c r="V4125" s="464"/>
    </row>
    <row r="4126" spans="1:22">
      <c r="A4126" s="531"/>
      <c r="B4126" s="532"/>
      <c r="C4126" s="350"/>
      <c r="D4126" s="350"/>
      <c r="E4126" s="533"/>
      <c r="F4126" s="533"/>
      <c r="G4126" s="533"/>
      <c r="H4126" s="533"/>
      <c r="I4126" s="533"/>
      <c r="J4126" s="533"/>
      <c r="K4126" s="533"/>
      <c r="L4126" s="533"/>
      <c r="M4126" s="533"/>
      <c r="N4126" s="532"/>
      <c r="O4126" s="350"/>
      <c r="P4126" s="464"/>
      <c r="Q4126" s="464"/>
      <c r="R4126" s="464"/>
      <c r="S4126" s="464"/>
      <c r="T4126" s="464"/>
      <c r="U4126" s="464"/>
      <c r="V4126" s="464"/>
    </row>
    <row r="4127" spans="1:22">
      <c r="A4127" s="531"/>
      <c r="B4127" s="532"/>
      <c r="C4127" s="350"/>
      <c r="D4127" s="350"/>
      <c r="E4127" s="533"/>
      <c r="F4127" s="533"/>
      <c r="G4127" s="533"/>
      <c r="H4127" s="533"/>
      <c r="I4127" s="533"/>
      <c r="J4127" s="533"/>
      <c r="K4127" s="533"/>
      <c r="L4127" s="533"/>
      <c r="M4127" s="533"/>
      <c r="N4127" s="532"/>
      <c r="O4127" s="350"/>
      <c r="P4127" s="464"/>
      <c r="Q4127" s="464"/>
      <c r="R4127" s="464"/>
      <c r="S4127" s="464"/>
      <c r="T4127" s="464"/>
      <c r="U4127" s="464"/>
      <c r="V4127" s="464"/>
    </row>
    <row r="4128" spans="1:22">
      <c r="A4128" s="531"/>
      <c r="B4128" s="532"/>
      <c r="C4128" s="350"/>
      <c r="D4128" s="350"/>
      <c r="E4128" s="533"/>
      <c r="F4128" s="533"/>
      <c r="G4128" s="533"/>
      <c r="H4128" s="533"/>
      <c r="I4128" s="533"/>
      <c r="J4128" s="533"/>
      <c r="K4128" s="533"/>
      <c r="L4128" s="533"/>
      <c r="M4128" s="533"/>
      <c r="N4128" s="532"/>
      <c r="O4128" s="350"/>
      <c r="P4128" s="464"/>
      <c r="Q4128" s="464"/>
      <c r="R4128" s="464"/>
      <c r="S4128" s="464"/>
      <c r="T4128" s="464"/>
      <c r="U4128" s="464"/>
      <c r="V4128" s="464"/>
    </row>
    <row r="4129" spans="1:22">
      <c r="A4129" s="531"/>
      <c r="B4129" s="532"/>
      <c r="C4129" s="350"/>
      <c r="D4129" s="350"/>
      <c r="E4129" s="533"/>
      <c r="F4129" s="533"/>
      <c r="G4129" s="533"/>
      <c r="H4129" s="533"/>
      <c r="I4129" s="533"/>
      <c r="J4129" s="533"/>
      <c r="K4129" s="533"/>
      <c r="L4129" s="533"/>
      <c r="M4129" s="533"/>
      <c r="N4129" s="532"/>
      <c r="O4129" s="350"/>
      <c r="P4129" s="464"/>
      <c r="Q4129" s="464"/>
      <c r="R4129" s="464"/>
      <c r="S4129" s="464"/>
      <c r="T4129" s="464"/>
      <c r="U4129" s="464"/>
      <c r="V4129" s="464"/>
    </row>
    <row r="4130" spans="1:22">
      <c r="A4130" s="531"/>
      <c r="B4130" s="532"/>
      <c r="C4130" s="350"/>
      <c r="D4130" s="350"/>
      <c r="E4130" s="533"/>
      <c r="F4130" s="533"/>
      <c r="G4130" s="533"/>
      <c r="H4130" s="533"/>
      <c r="I4130" s="533"/>
      <c r="J4130" s="533"/>
      <c r="K4130" s="533"/>
      <c r="L4130" s="533"/>
      <c r="M4130" s="533"/>
      <c r="N4130" s="532"/>
      <c r="O4130" s="350"/>
      <c r="P4130" s="464"/>
      <c r="Q4130" s="464"/>
      <c r="R4130" s="464"/>
      <c r="S4130" s="464"/>
      <c r="T4130" s="464"/>
      <c r="U4130" s="464"/>
      <c r="V4130" s="464"/>
    </row>
    <row r="4131" spans="1:22">
      <c r="A4131" s="531"/>
      <c r="B4131" s="532"/>
      <c r="C4131" s="350"/>
      <c r="D4131" s="350"/>
      <c r="E4131" s="533"/>
      <c r="F4131" s="533"/>
      <c r="G4131" s="533"/>
      <c r="H4131" s="533"/>
      <c r="I4131" s="533"/>
      <c r="J4131" s="533"/>
      <c r="K4131" s="533"/>
      <c r="L4131" s="533"/>
      <c r="M4131" s="533"/>
      <c r="N4131" s="532"/>
      <c r="O4131" s="350"/>
      <c r="P4131" s="464"/>
      <c r="Q4131" s="464"/>
      <c r="R4131" s="464"/>
      <c r="S4131" s="464"/>
      <c r="T4131" s="464"/>
      <c r="U4131" s="464"/>
      <c r="V4131" s="464"/>
    </row>
    <row r="4132" spans="1:22">
      <c r="A4132" s="531"/>
      <c r="B4132" s="532"/>
      <c r="C4132" s="350"/>
      <c r="D4132" s="350"/>
      <c r="E4132" s="533"/>
      <c r="F4132" s="533"/>
      <c r="G4132" s="533"/>
      <c r="H4132" s="533"/>
      <c r="I4132" s="533"/>
      <c r="J4132" s="533"/>
      <c r="K4132" s="533"/>
      <c r="L4132" s="533"/>
      <c r="M4132" s="533"/>
      <c r="N4132" s="532"/>
      <c r="O4132" s="350"/>
      <c r="P4132" s="464"/>
      <c r="Q4132" s="464"/>
      <c r="R4132" s="464"/>
      <c r="S4132" s="464"/>
      <c r="T4132" s="464"/>
      <c r="U4132" s="464"/>
      <c r="V4132" s="464"/>
    </row>
    <row r="4133" spans="1:22">
      <c r="A4133" s="531"/>
      <c r="B4133" s="532"/>
      <c r="C4133" s="350"/>
      <c r="D4133" s="350"/>
      <c r="E4133" s="533"/>
      <c r="F4133" s="533"/>
      <c r="G4133" s="533"/>
      <c r="H4133" s="533"/>
      <c r="I4133" s="533"/>
      <c r="J4133" s="533"/>
      <c r="K4133" s="533"/>
      <c r="L4133" s="533"/>
      <c r="M4133" s="533"/>
      <c r="N4133" s="532"/>
      <c r="O4133" s="350"/>
      <c r="P4133" s="464"/>
      <c r="Q4133" s="464"/>
      <c r="R4133" s="464"/>
      <c r="S4133" s="464"/>
      <c r="T4133" s="464"/>
      <c r="U4133" s="464"/>
      <c r="V4133" s="464"/>
    </row>
    <row r="4134" spans="1:22">
      <c r="A4134" s="531"/>
      <c r="B4134" s="532"/>
      <c r="C4134" s="350"/>
      <c r="D4134" s="350"/>
      <c r="E4134" s="533"/>
      <c r="F4134" s="533"/>
      <c r="G4134" s="533"/>
      <c r="H4134" s="533"/>
      <c r="I4134" s="533"/>
      <c r="J4134" s="533"/>
      <c r="K4134" s="533"/>
      <c r="L4134" s="533"/>
      <c r="M4134" s="533"/>
      <c r="N4134" s="532"/>
      <c r="O4134" s="350"/>
      <c r="P4134" s="464"/>
      <c r="Q4134" s="464"/>
      <c r="R4134" s="464"/>
      <c r="S4134" s="464"/>
      <c r="T4134" s="464"/>
      <c r="U4134" s="464"/>
      <c r="V4134" s="464"/>
    </row>
    <row r="4135" spans="1:22">
      <c r="A4135" s="531"/>
      <c r="B4135" s="532"/>
      <c r="C4135" s="350"/>
      <c r="D4135" s="350"/>
      <c r="E4135" s="533"/>
      <c r="F4135" s="533"/>
      <c r="G4135" s="533"/>
      <c r="H4135" s="533"/>
      <c r="I4135" s="533"/>
      <c r="J4135" s="533"/>
      <c r="K4135" s="533"/>
      <c r="L4135" s="533"/>
      <c r="M4135" s="533"/>
      <c r="N4135" s="532"/>
      <c r="O4135" s="350"/>
      <c r="P4135" s="464"/>
      <c r="Q4135" s="464"/>
      <c r="R4135" s="464"/>
      <c r="S4135" s="464"/>
      <c r="T4135" s="464"/>
      <c r="U4135" s="464"/>
      <c r="V4135" s="464"/>
    </row>
    <row r="4136" spans="1:22">
      <c r="A4136" s="531"/>
      <c r="B4136" s="532"/>
      <c r="C4136" s="350"/>
      <c r="D4136" s="350"/>
      <c r="E4136" s="533"/>
      <c r="F4136" s="533"/>
      <c r="G4136" s="533"/>
      <c r="H4136" s="533"/>
      <c r="I4136" s="533"/>
      <c r="J4136" s="533"/>
      <c r="K4136" s="533"/>
      <c r="L4136" s="533"/>
      <c r="M4136" s="533"/>
      <c r="N4136" s="532"/>
      <c r="O4136" s="350"/>
      <c r="P4136" s="464"/>
      <c r="Q4136" s="464"/>
      <c r="R4136" s="464"/>
      <c r="S4136" s="464"/>
      <c r="T4136" s="464"/>
      <c r="U4136" s="464"/>
      <c r="V4136" s="464"/>
    </row>
    <row r="4137" spans="1:22">
      <c r="A4137" s="531"/>
      <c r="B4137" s="532"/>
      <c r="C4137" s="350"/>
      <c r="D4137" s="350"/>
      <c r="E4137" s="533"/>
      <c r="F4137" s="533"/>
      <c r="G4137" s="533"/>
      <c r="H4137" s="533"/>
      <c r="I4137" s="533"/>
      <c r="J4137" s="533"/>
      <c r="K4137" s="533"/>
      <c r="L4137" s="533"/>
      <c r="M4137" s="533"/>
      <c r="N4137" s="532"/>
      <c r="O4137" s="350"/>
      <c r="P4137" s="464"/>
      <c r="Q4137" s="464"/>
      <c r="R4137" s="464"/>
      <c r="S4137" s="464"/>
      <c r="T4137" s="464"/>
      <c r="U4137" s="464"/>
      <c r="V4137" s="464"/>
    </row>
    <row r="4138" spans="1:22">
      <c r="A4138" s="531"/>
      <c r="B4138" s="532"/>
      <c r="C4138" s="350"/>
      <c r="D4138" s="350"/>
      <c r="E4138" s="533"/>
      <c r="F4138" s="533"/>
      <c r="G4138" s="533"/>
      <c r="H4138" s="533"/>
      <c r="I4138" s="533"/>
      <c r="J4138" s="533"/>
      <c r="K4138" s="533"/>
      <c r="L4138" s="533"/>
      <c r="M4138" s="533"/>
      <c r="N4138" s="532"/>
      <c r="O4138" s="350"/>
      <c r="P4138" s="464"/>
      <c r="Q4138" s="464"/>
      <c r="R4138" s="464"/>
      <c r="S4138" s="464"/>
      <c r="T4138" s="464"/>
      <c r="U4138" s="464"/>
      <c r="V4138" s="464"/>
    </row>
    <row r="4139" spans="1:22">
      <c r="A4139" s="531"/>
      <c r="B4139" s="532"/>
      <c r="C4139" s="350"/>
      <c r="D4139" s="350"/>
      <c r="E4139" s="533"/>
      <c r="F4139" s="533"/>
      <c r="G4139" s="533"/>
      <c r="H4139" s="533"/>
      <c r="I4139" s="533"/>
      <c r="J4139" s="533"/>
      <c r="K4139" s="533"/>
      <c r="L4139" s="533"/>
      <c r="M4139" s="533"/>
      <c r="N4139" s="532"/>
      <c r="O4139" s="350"/>
      <c r="P4139" s="464"/>
      <c r="Q4139" s="464"/>
      <c r="R4139" s="464"/>
      <c r="S4139" s="464"/>
      <c r="T4139" s="464"/>
      <c r="U4139" s="464"/>
      <c r="V4139" s="464"/>
    </row>
    <row r="4140" spans="1:22">
      <c r="A4140" s="531"/>
      <c r="B4140" s="532"/>
      <c r="C4140" s="350"/>
      <c r="D4140" s="350"/>
      <c r="E4140" s="533"/>
      <c r="F4140" s="533"/>
      <c r="G4140" s="533"/>
      <c r="H4140" s="533"/>
      <c r="I4140" s="533"/>
      <c r="J4140" s="533"/>
      <c r="K4140" s="533"/>
      <c r="L4140" s="533"/>
      <c r="M4140" s="533"/>
      <c r="N4140" s="532"/>
      <c r="O4140" s="350"/>
      <c r="P4140" s="464"/>
      <c r="Q4140" s="464"/>
      <c r="R4140" s="464"/>
      <c r="S4140" s="464"/>
      <c r="T4140" s="464"/>
      <c r="U4140" s="464"/>
      <c r="V4140" s="464"/>
    </row>
    <row r="4141" spans="1:22">
      <c r="A4141" s="531"/>
      <c r="B4141" s="532"/>
      <c r="C4141" s="350"/>
      <c r="D4141" s="350"/>
      <c r="E4141" s="533"/>
      <c r="F4141" s="533"/>
      <c r="G4141" s="533"/>
      <c r="H4141" s="533"/>
      <c r="I4141" s="533"/>
      <c r="J4141" s="533"/>
      <c r="K4141" s="533"/>
      <c r="L4141" s="533"/>
      <c r="M4141" s="533"/>
      <c r="N4141" s="532"/>
      <c r="O4141" s="350"/>
      <c r="P4141" s="464"/>
      <c r="Q4141" s="464"/>
      <c r="R4141" s="464"/>
      <c r="S4141" s="464"/>
      <c r="T4141" s="464"/>
      <c r="U4141" s="464"/>
      <c r="V4141" s="464"/>
    </row>
    <row r="4142" spans="1:22">
      <c r="A4142" s="531"/>
      <c r="B4142" s="532"/>
      <c r="C4142" s="350"/>
      <c r="D4142" s="350"/>
      <c r="E4142" s="533"/>
      <c r="F4142" s="533"/>
      <c r="G4142" s="533"/>
      <c r="H4142" s="533"/>
      <c r="I4142" s="533"/>
      <c r="J4142" s="533"/>
      <c r="K4142" s="533"/>
      <c r="L4142" s="533"/>
      <c r="M4142" s="533"/>
      <c r="N4142" s="532"/>
      <c r="O4142" s="350"/>
      <c r="P4142" s="464"/>
      <c r="Q4142" s="464"/>
      <c r="R4142" s="464"/>
      <c r="S4142" s="464"/>
      <c r="T4142" s="464"/>
      <c r="U4142" s="464"/>
      <c r="V4142" s="464"/>
    </row>
    <row r="4143" spans="1:22">
      <c r="A4143" s="531"/>
      <c r="B4143" s="532"/>
      <c r="C4143" s="350"/>
      <c r="D4143" s="350"/>
      <c r="E4143" s="533"/>
      <c r="F4143" s="533"/>
      <c r="G4143" s="533"/>
      <c r="H4143" s="533"/>
      <c r="I4143" s="533"/>
      <c r="J4143" s="533"/>
      <c r="K4143" s="533"/>
      <c r="L4143" s="533"/>
      <c r="M4143" s="533"/>
      <c r="N4143" s="532"/>
      <c r="O4143" s="350"/>
      <c r="P4143" s="464"/>
      <c r="Q4143" s="464"/>
      <c r="R4143" s="464"/>
      <c r="S4143" s="464"/>
      <c r="T4143" s="464"/>
      <c r="U4143" s="464"/>
      <c r="V4143" s="464"/>
    </row>
    <row r="4144" spans="1:22">
      <c r="A4144" s="531"/>
      <c r="B4144" s="532"/>
      <c r="C4144" s="350"/>
      <c r="D4144" s="350"/>
      <c r="E4144" s="533"/>
      <c r="F4144" s="533"/>
      <c r="G4144" s="533"/>
      <c r="H4144" s="533"/>
      <c r="I4144" s="533"/>
      <c r="J4144" s="533"/>
      <c r="K4144" s="533"/>
      <c r="L4144" s="533"/>
      <c r="M4144" s="533"/>
      <c r="N4144" s="532"/>
      <c r="O4144" s="350"/>
      <c r="P4144" s="464"/>
      <c r="Q4144" s="464"/>
      <c r="R4144" s="464"/>
      <c r="S4144" s="464"/>
      <c r="T4144" s="464"/>
      <c r="U4144" s="464"/>
      <c r="V4144" s="464"/>
    </row>
    <row r="4145" spans="1:22">
      <c r="A4145" s="531"/>
      <c r="B4145" s="532"/>
      <c r="C4145" s="350"/>
      <c r="D4145" s="350"/>
      <c r="E4145" s="533"/>
      <c r="F4145" s="533"/>
      <c r="G4145" s="533"/>
      <c r="H4145" s="533"/>
      <c r="I4145" s="533"/>
      <c r="J4145" s="533"/>
      <c r="K4145" s="533"/>
      <c r="L4145" s="533"/>
      <c r="M4145" s="533"/>
      <c r="N4145" s="532"/>
      <c r="O4145" s="350"/>
      <c r="P4145" s="464"/>
      <c r="Q4145" s="464"/>
      <c r="R4145" s="464"/>
      <c r="S4145" s="464"/>
      <c r="T4145" s="464"/>
      <c r="U4145" s="464"/>
      <c r="V4145" s="464"/>
    </row>
    <row r="4146" spans="1:22">
      <c r="A4146" s="531"/>
      <c r="B4146" s="532"/>
      <c r="C4146" s="350"/>
      <c r="D4146" s="350"/>
      <c r="E4146" s="533"/>
      <c r="F4146" s="533"/>
      <c r="G4146" s="533"/>
      <c r="H4146" s="533"/>
      <c r="I4146" s="533"/>
      <c r="J4146" s="533"/>
      <c r="K4146" s="533"/>
      <c r="L4146" s="533"/>
      <c r="M4146" s="533"/>
      <c r="N4146" s="532"/>
      <c r="O4146" s="350"/>
      <c r="P4146" s="464"/>
      <c r="Q4146" s="464"/>
      <c r="R4146" s="464"/>
      <c r="S4146" s="464"/>
      <c r="T4146" s="464"/>
      <c r="U4146" s="464"/>
      <c r="V4146" s="464"/>
    </row>
    <row r="4147" spans="1:22">
      <c r="A4147" s="531"/>
      <c r="B4147" s="532"/>
      <c r="C4147" s="350"/>
      <c r="D4147" s="350"/>
      <c r="E4147" s="533"/>
      <c r="F4147" s="533"/>
      <c r="G4147" s="533"/>
      <c r="H4147" s="533"/>
      <c r="I4147" s="533"/>
      <c r="J4147" s="533"/>
      <c r="K4147" s="533"/>
      <c r="L4147" s="533"/>
      <c r="M4147" s="533"/>
      <c r="N4147" s="532"/>
      <c r="O4147" s="350"/>
      <c r="P4147" s="464"/>
      <c r="Q4147" s="464"/>
      <c r="R4147" s="464"/>
      <c r="S4147" s="464"/>
      <c r="T4147" s="464"/>
      <c r="U4147" s="464"/>
      <c r="V4147" s="464"/>
    </row>
    <row r="4148" spans="1:22">
      <c r="A4148" s="531"/>
      <c r="B4148" s="532"/>
      <c r="C4148" s="350"/>
      <c r="D4148" s="350"/>
      <c r="E4148" s="533"/>
      <c r="F4148" s="533"/>
      <c r="G4148" s="533"/>
      <c r="H4148" s="533"/>
      <c r="I4148" s="533"/>
      <c r="J4148" s="533"/>
      <c r="K4148" s="533"/>
      <c r="L4148" s="533"/>
      <c r="M4148" s="533"/>
      <c r="N4148" s="532"/>
      <c r="O4148" s="350"/>
      <c r="P4148" s="464"/>
      <c r="Q4148" s="464"/>
      <c r="R4148" s="464"/>
      <c r="S4148" s="464"/>
      <c r="T4148" s="464"/>
      <c r="U4148" s="464"/>
      <c r="V4148" s="464"/>
    </row>
    <row r="4149" spans="1:22">
      <c r="A4149" s="531"/>
      <c r="B4149" s="532"/>
      <c r="C4149" s="350"/>
      <c r="D4149" s="350"/>
      <c r="E4149" s="533"/>
      <c r="F4149" s="533"/>
      <c r="G4149" s="533"/>
      <c r="H4149" s="533"/>
      <c r="I4149" s="533"/>
      <c r="J4149" s="533"/>
      <c r="K4149" s="533"/>
      <c r="L4149" s="533"/>
      <c r="M4149" s="533"/>
      <c r="N4149" s="532"/>
      <c r="O4149" s="350"/>
      <c r="P4149" s="464"/>
      <c r="Q4149" s="464"/>
      <c r="R4149" s="464"/>
      <c r="S4149" s="464"/>
      <c r="T4149" s="464"/>
      <c r="U4149" s="464"/>
      <c r="V4149" s="464"/>
    </row>
    <row r="4150" spans="1:22">
      <c r="A4150" s="531"/>
      <c r="B4150" s="532"/>
      <c r="C4150" s="350"/>
      <c r="D4150" s="350"/>
      <c r="E4150" s="533"/>
      <c r="F4150" s="533"/>
      <c r="G4150" s="533"/>
      <c r="H4150" s="533"/>
      <c r="I4150" s="533"/>
      <c r="J4150" s="533"/>
      <c r="K4150" s="533"/>
      <c r="L4150" s="533"/>
      <c r="M4150" s="533"/>
      <c r="N4150" s="532"/>
      <c r="O4150" s="350"/>
      <c r="P4150" s="464"/>
      <c r="Q4150" s="464"/>
      <c r="R4150" s="464"/>
      <c r="S4150" s="464"/>
      <c r="T4150" s="464"/>
      <c r="U4150" s="464"/>
      <c r="V4150" s="464"/>
    </row>
    <row r="4151" spans="1:22">
      <c r="A4151" s="531"/>
      <c r="B4151" s="532"/>
      <c r="C4151" s="350"/>
      <c r="D4151" s="350"/>
      <c r="E4151" s="533"/>
      <c r="F4151" s="533"/>
      <c r="G4151" s="533"/>
      <c r="H4151" s="533"/>
      <c r="I4151" s="533"/>
      <c r="J4151" s="533"/>
      <c r="K4151" s="533"/>
      <c r="L4151" s="533"/>
      <c r="M4151" s="533"/>
      <c r="N4151" s="532"/>
      <c r="O4151" s="350"/>
      <c r="P4151" s="464"/>
      <c r="Q4151" s="464"/>
      <c r="R4151" s="464"/>
      <c r="S4151" s="464"/>
      <c r="T4151" s="464"/>
      <c r="U4151" s="464"/>
      <c r="V4151" s="464"/>
    </row>
    <row r="4152" spans="1:22">
      <c r="A4152" s="531"/>
      <c r="B4152" s="532"/>
      <c r="C4152" s="350"/>
      <c r="D4152" s="350"/>
      <c r="E4152" s="533"/>
      <c r="F4152" s="533"/>
      <c r="G4152" s="533"/>
      <c r="H4152" s="533"/>
      <c r="I4152" s="533"/>
      <c r="J4152" s="533"/>
      <c r="K4152" s="533"/>
      <c r="L4152" s="533"/>
      <c r="M4152" s="533"/>
      <c r="N4152" s="532"/>
      <c r="O4152" s="350"/>
      <c r="P4152" s="464"/>
      <c r="Q4152" s="464"/>
      <c r="R4152" s="464"/>
      <c r="S4152" s="464"/>
      <c r="T4152" s="464"/>
      <c r="U4152" s="464"/>
      <c r="V4152" s="464"/>
    </row>
    <row r="4153" spans="1:22">
      <c r="A4153" s="531"/>
      <c r="B4153" s="532"/>
      <c r="C4153" s="350"/>
      <c r="D4153" s="350"/>
      <c r="E4153" s="533"/>
      <c r="F4153" s="533"/>
      <c r="G4153" s="533"/>
      <c r="H4153" s="533"/>
      <c r="I4153" s="533"/>
      <c r="J4153" s="533"/>
      <c r="K4153" s="533"/>
      <c r="L4153" s="533"/>
      <c r="M4153" s="533"/>
      <c r="N4153" s="532"/>
      <c r="O4153" s="350"/>
      <c r="P4153" s="464"/>
      <c r="Q4153" s="464"/>
      <c r="R4153" s="464"/>
      <c r="S4153" s="464"/>
      <c r="T4153" s="464"/>
      <c r="U4153" s="464"/>
      <c r="V4153" s="464"/>
    </row>
    <row r="4154" spans="1:22">
      <c r="A4154" s="531"/>
      <c r="B4154" s="532"/>
      <c r="C4154" s="350"/>
      <c r="D4154" s="350"/>
      <c r="E4154" s="533"/>
      <c r="F4154" s="533"/>
      <c r="G4154" s="533"/>
      <c r="H4154" s="533"/>
      <c r="I4154" s="533"/>
      <c r="J4154" s="533"/>
      <c r="K4154" s="533"/>
      <c r="L4154" s="533"/>
      <c r="M4154" s="533"/>
      <c r="N4154" s="532"/>
      <c r="O4154" s="350"/>
      <c r="P4154" s="464"/>
      <c r="Q4154" s="464"/>
      <c r="R4154" s="464"/>
      <c r="S4154" s="464"/>
      <c r="T4154" s="464"/>
      <c r="U4154" s="464"/>
      <c r="V4154" s="464"/>
    </row>
    <row r="4155" spans="1:22">
      <c r="A4155" s="531"/>
      <c r="B4155" s="532"/>
      <c r="C4155" s="350"/>
      <c r="D4155" s="350"/>
      <c r="E4155" s="533"/>
      <c r="F4155" s="533"/>
      <c r="G4155" s="533"/>
      <c r="H4155" s="533"/>
      <c r="I4155" s="533"/>
      <c r="J4155" s="533"/>
      <c r="K4155" s="533"/>
      <c r="L4155" s="533"/>
      <c r="M4155" s="533"/>
      <c r="N4155" s="532"/>
      <c r="O4155" s="350"/>
      <c r="P4155" s="464"/>
      <c r="Q4155" s="464"/>
      <c r="R4155" s="464"/>
      <c r="S4155" s="464"/>
      <c r="T4155" s="464"/>
      <c r="U4155" s="464"/>
      <c r="V4155" s="464"/>
    </row>
    <row r="4156" spans="1:22">
      <c r="A4156" s="531"/>
      <c r="B4156" s="532"/>
      <c r="C4156" s="350"/>
      <c r="D4156" s="350"/>
      <c r="E4156" s="533"/>
      <c r="F4156" s="533"/>
      <c r="G4156" s="533"/>
      <c r="H4156" s="533"/>
      <c r="I4156" s="533"/>
      <c r="J4156" s="533"/>
      <c r="K4156" s="533"/>
      <c r="L4156" s="533"/>
      <c r="M4156" s="533"/>
      <c r="N4156" s="532"/>
      <c r="O4156" s="350"/>
      <c r="P4156" s="464"/>
      <c r="Q4156" s="464"/>
      <c r="R4156" s="464"/>
      <c r="S4156" s="464"/>
      <c r="T4156" s="464"/>
      <c r="U4156" s="464"/>
      <c r="V4156" s="464"/>
    </row>
    <row r="4157" spans="1:22">
      <c r="A4157" s="531"/>
      <c r="B4157" s="532"/>
      <c r="C4157" s="350"/>
      <c r="D4157" s="350"/>
      <c r="E4157" s="533"/>
      <c r="F4157" s="533"/>
      <c r="G4157" s="533"/>
      <c r="H4157" s="533"/>
      <c r="I4157" s="533"/>
      <c r="J4157" s="533"/>
      <c r="K4157" s="533"/>
      <c r="L4157" s="533"/>
      <c r="M4157" s="533"/>
      <c r="N4157" s="532"/>
      <c r="O4157" s="350"/>
      <c r="P4157" s="464"/>
      <c r="Q4157" s="464"/>
      <c r="R4157" s="464"/>
      <c r="S4157" s="464"/>
      <c r="T4157" s="464"/>
      <c r="U4157" s="464"/>
      <c r="V4157" s="464"/>
    </row>
    <row r="4158" spans="1:22">
      <c r="A4158" s="531"/>
      <c r="B4158" s="532"/>
      <c r="C4158" s="350"/>
      <c r="D4158" s="350"/>
      <c r="E4158" s="533"/>
      <c r="F4158" s="533"/>
      <c r="G4158" s="533"/>
      <c r="H4158" s="533"/>
      <c r="I4158" s="533"/>
      <c r="J4158" s="533"/>
      <c r="K4158" s="533"/>
      <c r="L4158" s="533"/>
      <c r="M4158" s="533"/>
      <c r="N4158" s="532"/>
      <c r="O4158" s="350"/>
      <c r="P4158" s="464"/>
      <c r="Q4158" s="464"/>
      <c r="R4158" s="464"/>
      <c r="S4158" s="464"/>
      <c r="T4158" s="464"/>
      <c r="U4158" s="464"/>
      <c r="V4158" s="464"/>
    </row>
    <row r="4159" spans="1:22">
      <c r="A4159" s="531"/>
      <c r="B4159" s="532"/>
      <c r="C4159" s="350"/>
      <c r="D4159" s="350"/>
      <c r="E4159" s="533"/>
      <c r="F4159" s="533"/>
      <c r="G4159" s="533"/>
      <c r="H4159" s="533"/>
      <c r="I4159" s="533"/>
      <c r="J4159" s="533"/>
      <c r="K4159" s="533"/>
      <c r="L4159" s="533"/>
      <c r="M4159" s="533"/>
      <c r="N4159" s="532"/>
      <c r="O4159" s="350"/>
      <c r="P4159" s="464"/>
      <c r="Q4159" s="464"/>
      <c r="R4159" s="464"/>
      <c r="S4159" s="464"/>
      <c r="T4159" s="464"/>
      <c r="U4159" s="464"/>
      <c r="V4159" s="464"/>
    </row>
    <row r="4160" spans="1:22">
      <c r="A4160" s="531"/>
      <c r="B4160" s="532"/>
      <c r="C4160" s="350"/>
      <c r="D4160" s="350"/>
      <c r="E4160" s="533"/>
      <c r="F4160" s="533"/>
      <c r="G4160" s="533"/>
      <c r="H4160" s="533"/>
      <c r="I4160" s="533"/>
      <c r="J4160" s="533"/>
      <c r="K4160" s="533"/>
      <c r="L4160" s="533"/>
      <c r="M4160" s="533"/>
      <c r="N4160" s="532"/>
      <c r="O4160" s="350"/>
      <c r="P4160" s="464"/>
      <c r="Q4160" s="464"/>
      <c r="R4160" s="464"/>
      <c r="S4160" s="464"/>
      <c r="T4160" s="464"/>
      <c r="U4160" s="464"/>
      <c r="V4160" s="464"/>
    </row>
    <row r="4161" spans="1:22">
      <c r="A4161" s="531"/>
      <c r="B4161" s="532"/>
      <c r="C4161" s="350"/>
      <c r="D4161" s="350"/>
      <c r="E4161" s="533"/>
      <c r="F4161" s="533"/>
      <c r="G4161" s="533"/>
      <c r="H4161" s="533"/>
      <c r="I4161" s="533"/>
      <c r="J4161" s="533"/>
      <c r="K4161" s="533"/>
      <c r="L4161" s="533"/>
      <c r="M4161" s="533"/>
      <c r="N4161" s="532"/>
      <c r="O4161" s="350"/>
      <c r="P4161" s="464"/>
      <c r="Q4161" s="464"/>
      <c r="R4161" s="464"/>
      <c r="S4161" s="464"/>
      <c r="T4161" s="464"/>
      <c r="U4161" s="464"/>
      <c r="V4161" s="464"/>
    </row>
    <row r="4162" spans="1:22">
      <c r="A4162" s="531"/>
      <c r="B4162" s="532"/>
      <c r="C4162" s="350"/>
      <c r="D4162" s="350"/>
      <c r="E4162" s="533"/>
      <c r="F4162" s="533"/>
      <c r="G4162" s="533"/>
      <c r="H4162" s="533"/>
      <c r="I4162" s="533"/>
      <c r="J4162" s="533"/>
      <c r="K4162" s="533"/>
      <c r="L4162" s="533"/>
      <c r="M4162" s="533"/>
      <c r="N4162" s="532"/>
      <c r="O4162" s="350"/>
      <c r="P4162" s="464"/>
      <c r="Q4162" s="464"/>
      <c r="R4162" s="464"/>
      <c r="S4162" s="464"/>
      <c r="T4162" s="464"/>
      <c r="U4162" s="464"/>
      <c r="V4162" s="464"/>
    </row>
    <row r="4163" spans="1:22">
      <c r="A4163" s="531"/>
      <c r="B4163" s="532"/>
      <c r="C4163" s="350"/>
      <c r="D4163" s="350"/>
      <c r="E4163" s="533"/>
      <c r="F4163" s="533"/>
      <c r="G4163" s="533"/>
      <c r="H4163" s="533"/>
      <c r="I4163" s="533"/>
      <c r="J4163" s="533"/>
      <c r="K4163" s="533"/>
      <c r="L4163" s="533"/>
      <c r="M4163" s="533"/>
      <c r="N4163" s="532"/>
      <c r="O4163" s="350"/>
      <c r="P4163" s="464"/>
      <c r="Q4163" s="464"/>
      <c r="R4163" s="464"/>
      <c r="S4163" s="464"/>
      <c r="T4163" s="464"/>
      <c r="U4163" s="464"/>
      <c r="V4163" s="464"/>
    </row>
    <row r="4164" spans="1:22">
      <c r="A4164" s="531"/>
      <c r="B4164" s="532"/>
      <c r="C4164" s="350"/>
      <c r="D4164" s="350"/>
      <c r="E4164" s="533"/>
      <c r="F4164" s="533"/>
      <c r="G4164" s="533"/>
      <c r="H4164" s="533"/>
      <c r="I4164" s="533"/>
      <c r="J4164" s="533"/>
      <c r="K4164" s="533"/>
      <c r="L4164" s="533"/>
      <c r="M4164" s="533"/>
      <c r="N4164" s="532"/>
      <c r="O4164" s="350"/>
      <c r="P4164" s="464"/>
      <c r="Q4164" s="464"/>
      <c r="R4164" s="464"/>
      <c r="S4164" s="464"/>
      <c r="T4164" s="464"/>
      <c r="U4164" s="464"/>
      <c r="V4164" s="464"/>
    </row>
    <row r="4165" spans="1:22">
      <c r="A4165" s="531"/>
      <c r="B4165" s="532"/>
      <c r="C4165" s="350"/>
      <c r="D4165" s="350"/>
      <c r="E4165" s="533"/>
      <c r="F4165" s="533"/>
      <c r="G4165" s="533"/>
      <c r="H4165" s="533"/>
      <c r="I4165" s="533"/>
      <c r="J4165" s="533"/>
      <c r="K4165" s="533"/>
      <c r="L4165" s="533"/>
      <c r="M4165" s="533"/>
      <c r="N4165" s="532"/>
      <c r="O4165" s="350"/>
      <c r="P4165" s="464"/>
      <c r="Q4165" s="464"/>
      <c r="R4165" s="464"/>
      <c r="S4165" s="464"/>
      <c r="T4165" s="464"/>
      <c r="U4165" s="464"/>
      <c r="V4165" s="464"/>
    </row>
    <row r="4166" spans="1:22">
      <c r="A4166" s="531"/>
      <c r="B4166" s="532"/>
      <c r="C4166" s="350"/>
      <c r="D4166" s="350"/>
      <c r="E4166" s="533"/>
      <c r="F4166" s="533"/>
      <c r="G4166" s="533"/>
      <c r="H4166" s="533"/>
      <c r="I4166" s="533"/>
      <c r="J4166" s="533"/>
      <c r="K4166" s="533"/>
      <c r="L4166" s="533"/>
      <c r="M4166" s="533"/>
      <c r="N4166" s="532"/>
      <c r="O4166" s="350"/>
      <c r="P4166" s="464"/>
      <c r="Q4166" s="464"/>
      <c r="R4166" s="464"/>
      <c r="S4166" s="464"/>
      <c r="T4166" s="464"/>
      <c r="U4166" s="464"/>
      <c r="V4166" s="464"/>
    </row>
    <row r="4167" spans="1:22">
      <c r="A4167" s="531"/>
      <c r="B4167" s="532"/>
      <c r="C4167" s="350"/>
      <c r="D4167" s="350"/>
      <c r="E4167" s="533"/>
      <c r="F4167" s="533"/>
      <c r="G4167" s="533"/>
      <c r="H4167" s="533"/>
      <c r="I4167" s="533"/>
      <c r="J4167" s="533"/>
      <c r="K4167" s="533"/>
      <c r="L4167" s="533"/>
      <c r="M4167" s="533"/>
      <c r="N4167" s="532"/>
      <c r="O4167" s="350"/>
      <c r="P4167" s="464"/>
      <c r="Q4167" s="464"/>
      <c r="R4167" s="464"/>
      <c r="S4167" s="464"/>
      <c r="T4167" s="464"/>
      <c r="U4167" s="464"/>
      <c r="V4167" s="464"/>
    </row>
    <row r="4168" spans="1:22">
      <c r="A4168" s="531"/>
      <c r="B4168" s="532"/>
      <c r="C4168" s="350"/>
      <c r="D4168" s="350"/>
      <c r="E4168" s="533"/>
      <c r="F4168" s="533"/>
      <c r="G4168" s="533"/>
      <c r="H4168" s="533"/>
      <c r="I4168" s="533"/>
      <c r="J4168" s="533"/>
      <c r="K4168" s="533"/>
      <c r="L4168" s="533"/>
      <c r="M4168" s="533"/>
      <c r="N4168" s="532"/>
      <c r="O4168" s="350"/>
      <c r="P4168" s="464"/>
      <c r="Q4168" s="464"/>
      <c r="R4168" s="464"/>
      <c r="S4168" s="464"/>
      <c r="T4168" s="464"/>
      <c r="U4168" s="464"/>
      <c r="V4168" s="464"/>
    </row>
    <row r="4169" spans="1:22">
      <c r="A4169" s="531"/>
      <c r="B4169" s="532"/>
      <c r="C4169" s="350"/>
      <c r="D4169" s="350"/>
      <c r="E4169" s="533"/>
      <c r="F4169" s="533"/>
      <c r="G4169" s="533"/>
      <c r="H4169" s="533"/>
      <c r="I4169" s="533"/>
      <c r="J4169" s="533"/>
      <c r="K4169" s="533"/>
      <c r="L4169" s="533"/>
      <c r="M4169" s="533"/>
      <c r="N4169" s="532"/>
      <c r="O4169" s="350"/>
      <c r="P4169" s="464"/>
      <c r="Q4169" s="464"/>
      <c r="R4169" s="464"/>
      <c r="S4169" s="464"/>
      <c r="T4169" s="464"/>
      <c r="U4169" s="464"/>
      <c r="V4169" s="464"/>
    </row>
    <row r="4170" spans="1:22">
      <c r="A4170" s="531"/>
      <c r="B4170" s="532"/>
      <c r="C4170" s="350"/>
      <c r="D4170" s="350"/>
      <c r="E4170" s="533"/>
      <c r="F4170" s="533"/>
      <c r="G4170" s="533"/>
      <c r="H4170" s="533"/>
      <c r="I4170" s="533"/>
      <c r="J4170" s="533"/>
      <c r="K4170" s="533"/>
      <c r="L4170" s="533"/>
      <c r="M4170" s="533"/>
      <c r="N4170" s="532"/>
      <c r="O4170" s="350"/>
      <c r="P4170" s="464"/>
      <c r="Q4170" s="464"/>
      <c r="R4170" s="464"/>
      <c r="S4170" s="464"/>
      <c r="T4170" s="464"/>
      <c r="U4170" s="464"/>
      <c r="V4170" s="464"/>
    </row>
    <row r="4171" spans="1:22">
      <c r="A4171" s="531"/>
      <c r="B4171" s="532"/>
      <c r="C4171" s="350"/>
      <c r="D4171" s="350"/>
      <c r="E4171" s="533"/>
      <c r="F4171" s="533"/>
      <c r="G4171" s="533"/>
      <c r="H4171" s="533"/>
      <c r="I4171" s="533"/>
      <c r="J4171" s="533"/>
      <c r="K4171" s="533"/>
      <c r="L4171" s="533"/>
      <c r="M4171" s="533"/>
      <c r="N4171" s="532"/>
      <c r="O4171" s="350"/>
      <c r="P4171" s="464"/>
      <c r="Q4171" s="464"/>
      <c r="R4171" s="464"/>
      <c r="S4171" s="464"/>
      <c r="T4171" s="464"/>
      <c r="U4171" s="464"/>
      <c r="V4171" s="464"/>
    </row>
    <row r="4172" spans="1:22">
      <c r="A4172" s="531"/>
      <c r="B4172" s="532"/>
      <c r="C4172" s="350"/>
      <c r="D4172" s="350"/>
      <c r="E4172" s="533"/>
      <c r="F4172" s="533"/>
      <c r="G4172" s="533"/>
      <c r="H4172" s="533"/>
      <c r="I4172" s="533"/>
      <c r="J4172" s="533"/>
      <c r="K4172" s="533"/>
      <c r="L4172" s="533"/>
      <c r="M4172" s="533"/>
      <c r="N4172" s="532"/>
      <c r="O4172" s="350"/>
      <c r="P4172" s="464"/>
      <c r="Q4172" s="464"/>
      <c r="R4172" s="464"/>
      <c r="S4172" s="464"/>
      <c r="T4172" s="464"/>
      <c r="U4172" s="464"/>
      <c r="V4172" s="464"/>
    </row>
    <row r="4173" spans="1:22">
      <c r="A4173" s="531"/>
      <c r="B4173" s="532"/>
      <c r="C4173" s="350"/>
      <c r="D4173" s="350"/>
      <c r="E4173" s="533"/>
      <c r="F4173" s="533"/>
      <c r="G4173" s="533"/>
      <c r="H4173" s="533"/>
      <c r="I4173" s="533"/>
      <c r="J4173" s="533"/>
      <c r="K4173" s="533"/>
      <c r="L4173" s="533"/>
      <c r="M4173" s="533"/>
      <c r="N4173" s="532"/>
      <c r="O4173" s="350"/>
      <c r="P4173" s="464"/>
      <c r="Q4173" s="464"/>
      <c r="R4173" s="464"/>
      <c r="S4173" s="464"/>
      <c r="T4173" s="464"/>
      <c r="U4173" s="464"/>
      <c r="V4173" s="464"/>
    </row>
    <row r="4174" spans="1:22">
      <c r="A4174" s="531"/>
      <c r="B4174" s="532"/>
      <c r="C4174" s="350"/>
      <c r="D4174" s="350"/>
      <c r="E4174" s="533"/>
      <c r="F4174" s="533"/>
      <c r="G4174" s="533"/>
      <c r="H4174" s="533"/>
      <c r="I4174" s="533"/>
      <c r="J4174" s="533"/>
      <c r="K4174" s="533"/>
      <c r="L4174" s="533"/>
      <c r="M4174" s="533"/>
      <c r="N4174" s="532"/>
      <c r="O4174" s="350"/>
      <c r="P4174" s="464"/>
      <c r="Q4174" s="464"/>
      <c r="R4174" s="464"/>
      <c r="S4174" s="464"/>
      <c r="T4174" s="464"/>
      <c r="U4174" s="464"/>
      <c r="V4174" s="464"/>
    </row>
    <row r="4175" spans="1:22">
      <c r="A4175" s="531"/>
      <c r="B4175" s="532"/>
      <c r="C4175" s="350"/>
      <c r="D4175" s="350"/>
      <c r="E4175" s="533"/>
      <c r="F4175" s="533"/>
      <c r="G4175" s="533"/>
      <c r="H4175" s="533"/>
      <c r="I4175" s="533"/>
      <c r="J4175" s="533"/>
      <c r="K4175" s="533"/>
      <c r="L4175" s="533"/>
      <c r="M4175" s="533"/>
      <c r="N4175" s="532"/>
      <c r="O4175" s="350"/>
      <c r="P4175" s="464"/>
      <c r="Q4175" s="464"/>
      <c r="R4175" s="464"/>
      <c r="S4175" s="464"/>
      <c r="T4175" s="464"/>
      <c r="U4175" s="464"/>
      <c r="V4175" s="464"/>
    </row>
    <row r="4176" spans="1:22">
      <c r="A4176" s="531"/>
      <c r="B4176" s="532"/>
      <c r="C4176" s="350"/>
      <c r="D4176" s="350"/>
      <c r="E4176" s="533"/>
      <c r="F4176" s="533"/>
      <c r="G4176" s="533"/>
      <c r="H4176" s="533"/>
      <c r="I4176" s="533"/>
      <c r="J4176" s="533"/>
      <c r="K4176" s="533"/>
      <c r="L4176" s="533"/>
      <c r="M4176" s="533"/>
      <c r="N4176" s="532"/>
      <c r="O4176" s="350"/>
      <c r="P4176" s="464"/>
      <c r="Q4176" s="464"/>
      <c r="R4176" s="464"/>
      <c r="S4176" s="464"/>
      <c r="T4176" s="464"/>
      <c r="U4176" s="464"/>
      <c r="V4176" s="464"/>
    </row>
    <row r="4177" spans="1:22">
      <c r="A4177" s="531"/>
      <c r="B4177" s="532"/>
      <c r="C4177" s="350"/>
      <c r="D4177" s="350"/>
      <c r="E4177" s="533"/>
      <c r="F4177" s="533"/>
      <c r="G4177" s="533"/>
      <c r="H4177" s="533"/>
      <c r="I4177" s="533"/>
      <c r="J4177" s="533"/>
      <c r="K4177" s="533"/>
      <c r="L4177" s="533"/>
      <c r="M4177" s="533"/>
      <c r="N4177" s="532"/>
      <c r="O4177" s="350"/>
      <c r="P4177" s="464"/>
      <c r="Q4177" s="464"/>
      <c r="R4177" s="464"/>
      <c r="S4177" s="464"/>
      <c r="T4177" s="464"/>
      <c r="U4177" s="464"/>
      <c r="V4177" s="464"/>
    </row>
    <row r="4178" spans="1:22">
      <c r="A4178" s="531"/>
      <c r="B4178" s="532"/>
      <c r="C4178" s="350"/>
      <c r="D4178" s="350"/>
      <c r="E4178" s="533"/>
      <c r="F4178" s="533"/>
      <c r="G4178" s="533"/>
      <c r="H4178" s="533"/>
      <c r="I4178" s="533"/>
      <c r="J4178" s="533"/>
      <c r="K4178" s="533"/>
      <c r="L4178" s="533"/>
      <c r="M4178" s="533"/>
      <c r="N4178" s="532"/>
      <c r="O4178" s="350"/>
      <c r="P4178" s="464"/>
      <c r="Q4178" s="464"/>
      <c r="R4178" s="464"/>
      <c r="S4178" s="464"/>
      <c r="T4178" s="464"/>
      <c r="U4178" s="464"/>
      <c r="V4178" s="464"/>
    </row>
    <row r="4179" spans="1:22">
      <c r="A4179" s="531"/>
      <c r="B4179" s="532"/>
      <c r="C4179" s="350"/>
      <c r="D4179" s="350"/>
      <c r="E4179" s="533"/>
      <c r="F4179" s="533"/>
      <c r="G4179" s="533"/>
      <c r="H4179" s="533"/>
      <c r="I4179" s="533"/>
      <c r="J4179" s="533"/>
      <c r="K4179" s="533"/>
      <c r="L4179" s="533"/>
      <c r="M4179" s="533"/>
      <c r="N4179" s="532"/>
      <c r="O4179" s="350"/>
      <c r="P4179" s="464"/>
      <c r="Q4179" s="464"/>
      <c r="R4179" s="464"/>
      <c r="S4179" s="464"/>
      <c r="T4179" s="464"/>
      <c r="U4179" s="464"/>
      <c r="V4179" s="464"/>
    </row>
    <row r="4180" spans="1:22">
      <c r="A4180" s="531"/>
      <c r="B4180" s="532"/>
      <c r="C4180" s="350"/>
      <c r="D4180" s="350"/>
      <c r="E4180" s="533"/>
      <c r="F4180" s="533"/>
      <c r="G4180" s="533"/>
      <c r="H4180" s="533"/>
      <c r="I4180" s="533"/>
      <c r="J4180" s="533"/>
      <c r="K4180" s="533"/>
      <c r="L4180" s="533"/>
      <c r="M4180" s="533"/>
      <c r="N4180" s="532"/>
      <c r="O4180" s="350"/>
      <c r="P4180" s="464"/>
      <c r="Q4180" s="464"/>
      <c r="R4180" s="464"/>
      <c r="S4180" s="464"/>
      <c r="T4180" s="464"/>
      <c r="U4180" s="464"/>
      <c r="V4180" s="464"/>
    </row>
    <row r="4181" spans="1:22">
      <c r="A4181" s="531"/>
      <c r="B4181" s="532"/>
      <c r="C4181" s="350"/>
      <c r="D4181" s="350"/>
      <c r="E4181" s="533"/>
      <c r="F4181" s="533"/>
      <c r="G4181" s="533"/>
      <c r="H4181" s="533"/>
      <c r="I4181" s="533"/>
      <c r="J4181" s="533"/>
      <c r="K4181" s="533"/>
      <c r="L4181" s="533"/>
      <c r="M4181" s="533"/>
      <c r="N4181" s="532"/>
      <c r="O4181" s="350"/>
      <c r="P4181" s="464"/>
      <c r="Q4181" s="464"/>
      <c r="R4181" s="464"/>
      <c r="S4181" s="464"/>
      <c r="T4181" s="464"/>
      <c r="U4181" s="464"/>
      <c r="V4181" s="464"/>
    </row>
    <row r="4182" spans="1:22">
      <c r="A4182" s="531"/>
      <c r="B4182" s="532"/>
      <c r="C4182" s="350"/>
      <c r="D4182" s="350"/>
      <c r="E4182" s="533"/>
      <c r="F4182" s="533"/>
      <c r="G4182" s="533"/>
      <c r="H4182" s="533"/>
      <c r="I4182" s="533"/>
      <c r="J4182" s="533"/>
      <c r="K4182" s="533"/>
      <c r="L4182" s="533"/>
      <c r="M4182" s="533"/>
      <c r="N4182" s="532"/>
      <c r="O4182" s="350"/>
      <c r="P4182" s="464"/>
      <c r="Q4182" s="464"/>
      <c r="R4182" s="464"/>
      <c r="S4182" s="464"/>
      <c r="T4182" s="464"/>
      <c r="U4182" s="464"/>
      <c r="V4182" s="464"/>
    </row>
    <row r="4183" spans="1:22">
      <c r="A4183" s="531"/>
      <c r="B4183" s="532"/>
      <c r="C4183" s="350"/>
      <c r="D4183" s="350"/>
      <c r="E4183" s="533"/>
      <c r="F4183" s="533"/>
      <c r="G4183" s="533"/>
      <c r="H4183" s="533"/>
      <c r="I4183" s="533"/>
      <c r="J4183" s="533"/>
      <c r="K4183" s="533"/>
      <c r="L4183" s="533"/>
      <c r="M4183" s="533"/>
      <c r="N4183" s="532"/>
      <c r="O4183" s="350"/>
      <c r="P4183" s="464"/>
      <c r="Q4183" s="464"/>
      <c r="R4183" s="464"/>
      <c r="S4183" s="464"/>
      <c r="T4183" s="464"/>
      <c r="U4183" s="464"/>
      <c r="V4183" s="464"/>
    </row>
    <row r="4184" spans="1:22">
      <c r="A4184" s="531"/>
      <c r="B4184" s="532"/>
      <c r="C4184" s="350"/>
      <c r="D4184" s="350"/>
      <c r="E4184" s="533"/>
      <c r="F4184" s="533"/>
      <c r="G4184" s="533"/>
      <c r="H4184" s="533"/>
      <c r="I4184" s="533"/>
      <c r="J4184" s="533"/>
      <c r="K4184" s="533"/>
      <c r="L4184" s="533"/>
      <c r="M4184" s="533"/>
      <c r="N4184" s="532"/>
      <c r="O4184" s="350"/>
      <c r="P4184" s="464"/>
      <c r="Q4184" s="464"/>
      <c r="R4184" s="464"/>
      <c r="S4184" s="464"/>
      <c r="T4184" s="464"/>
      <c r="U4184" s="464"/>
      <c r="V4184" s="464"/>
    </row>
    <row r="4185" spans="1:22">
      <c r="A4185" s="531"/>
      <c r="B4185" s="532"/>
      <c r="C4185" s="350"/>
      <c r="D4185" s="350"/>
      <c r="E4185" s="533"/>
      <c r="F4185" s="533"/>
      <c r="G4185" s="533"/>
      <c r="H4185" s="533"/>
      <c r="I4185" s="533"/>
      <c r="J4185" s="533"/>
      <c r="K4185" s="533"/>
      <c r="L4185" s="533"/>
      <c r="M4185" s="533"/>
      <c r="N4185" s="532"/>
      <c r="O4185" s="350"/>
      <c r="P4185" s="464"/>
      <c r="Q4185" s="464"/>
      <c r="R4185" s="464"/>
      <c r="S4185" s="464"/>
      <c r="T4185" s="464"/>
      <c r="U4185" s="464"/>
      <c r="V4185" s="464"/>
    </row>
    <row r="4186" spans="1:22">
      <c r="A4186" s="531"/>
      <c r="B4186" s="532"/>
      <c r="C4186" s="350"/>
      <c r="D4186" s="350"/>
      <c r="E4186" s="533"/>
      <c r="F4186" s="533"/>
      <c r="G4186" s="533"/>
      <c r="H4186" s="533"/>
      <c r="I4186" s="533"/>
      <c r="J4186" s="533"/>
      <c r="K4186" s="533"/>
      <c r="L4186" s="533"/>
      <c r="M4186" s="533"/>
      <c r="N4186" s="532"/>
      <c r="O4186" s="350"/>
      <c r="P4186" s="464"/>
      <c r="Q4186" s="464"/>
      <c r="R4186" s="464"/>
      <c r="S4186" s="464"/>
      <c r="T4186" s="464"/>
      <c r="U4186" s="464"/>
      <c r="V4186" s="464"/>
    </row>
    <row r="4187" spans="1:22">
      <c r="A4187" s="531"/>
      <c r="B4187" s="532"/>
      <c r="C4187" s="350"/>
      <c r="D4187" s="350"/>
      <c r="E4187" s="533"/>
      <c r="F4187" s="533"/>
      <c r="G4187" s="533"/>
      <c r="H4187" s="533"/>
      <c r="I4187" s="533"/>
      <c r="J4187" s="533"/>
      <c r="K4187" s="533"/>
      <c r="L4187" s="533"/>
      <c r="M4187" s="533"/>
      <c r="N4187" s="532"/>
      <c r="O4187" s="350"/>
      <c r="P4187" s="464"/>
      <c r="Q4187" s="464"/>
      <c r="R4187" s="464"/>
      <c r="S4187" s="464"/>
      <c r="T4187" s="464"/>
      <c r="U4187" s="464"/>
      <c r="V4187" s="464"/>
    </row>
    <row r="4188" spans="1:22">
      <c r="A4188" s="531"/>
      <c r="B4188" s="532"/>
      <c r="C4188" s="350"/>
      <c r="D4188" s="350"/>
      <c r="E4188" s="533"/>
      <c r="F4188" s="533"/>
      <c r="G4188" s="533"/>
      <c r="H4188" s="533"/>
      <c r="I4188" s="533"/>
      <c r="J4188" s="533"/>
      <c r="K4188" s="533"/>
      <c r="L4188" s="533"/>
      <c r="M4188" s="533"/>
      <c r="N4188" s="532"/>
      <c r="O4188" s="350"/>
      <c r="P4188" s="464"/>
      <c r="Q4188" s="464"/>
      <c r="R4188" s="464"/>
      <c r="S4188" s="464"/>
      <c r="T4188" s="464"/>
      <c r="U4188" s="464"/>
      <c r="V4188" s="464"/>
    </row>
    <row r="4189" spans="1:22">
      <c r="A4189" s="531"/>
      <c r="B4189" s="532"/>
      <c r="C4189" s="350"/>
      <c r="D4189" s="350"/>
      <c r="E4189" s="533"/>
      <c r="F4189" s="533"/>
      <c r="G4189" s="533"/>
      <c r="H4189" s="533"/>
      <c r="I4189" s="533"/>
      <c r="J4189" s="533"/>
      <c r="K4189" s="533"/>
      <c r="L4189" s="533"/>
      <c r="M4189" s="533"/>
      <c r="N4189" s="532"/>
      <c r="O4189" s="350"/>
      <c r="P4189" s="464"/>
      <c r="Q4189" s="464"/>
      <c r="R4189" s="464"/>
      <c r="S4189" s="464"/>
      <c r="T4189" s="464"/>
      <c r="U4189" s="464"/>
      <c r="V4189" s="464"/>
    </row>
    <row r="4190" spans="1:22">
      <c r="A4190" s="531"/>
      <c r="B4190" s="532"/>
      <c r="C4190" s="350"/>
      <c r="D4190" s="350"/>
      <c r="E4190" s="533"/>
      <c r="F4190" s="533"/>
      <c r="G4190" s="533"/>
      <c r="H4190" s="533"/>
      <c r="I4190" s="533"/>
      <c r="J4190" s="533"/>
      <c r="K4190" s="533"/>
      <c r="L4190" s="533"/>
      <c r="M4190" s="533"/>
      <c r="N4190" s="532"/>
      <c r="O4190" s="350"/>
      <c r="P4190" s="464"/>
      <c r="Q4190" s="464"/>
      <c r="R4190" s="464"/>
      <c r="S4190" s="464"/>
      <c r="T4190" s="464"/>
      <c r="U4190" s="464"/>
      <c r="V4190" s="464"/>
    </row>
    <row r="4191" spans="1:22">
      <c r="A4191" s="531"/>
      <c r="B4191" s="532"/>
      <c r="C4191" s="350"/>
      <c r="D4191" s="350"/>
      <c r="E4191" s="533"/>
      <c r="F4191" s="533"/>
      <c r="G4191" s="533"/>
      <c r="H4191" s="533"/>
      <c r="I4191" s="533"/>
      <c r="J4191" s="533"/>
      <c r="K4191" s="533"/>
      <c r="L4191" s="533"/>
      <c r="M4191" s="533"/>
      <c r="N4191" s="532"/>
      <c r="O4191" s="350"/>
      <c r="P4191" s="464"/>
      <c r="Q4191" s="464"/>
      <c r="R4191" s="464"/>
      <c r="S4191" s="464"/>
      <c r="T4191" s="464"/>
      <c r="U4191" s="464"/>
      <c r="V4191" s="464"/>
    </row>
    <row r="4192" spans="1:22">
      <c r="A4192" s="531"/>
      <c r="B4192" s="532"/>
      <c r="C4192" s="350"/>
      <c r="D4192" s="350"/>
      <c r="E4192" s="533"/>
      <c r="F4192" s="533"/>
      <c r="G4192" s="533"/>
      <c r="H4192" s="533"/>
      <c r="I4192" s="533"/>
      <c r="J4192" s="533"/>
      <c r="K4192" s="533"/>
      <c r="L4192" s="533"/>
      <c r="M4192" s="533"/>
      <c r="N4192" s="532"/>
      <c r="O4192" s="350"/>
      <c r="P4192" s="464"/>
      <c r="Q4192" s="464"/>
      <c r="R4192" s="464"/>
      <c r="S4192" s="464"/>
      <c r="T4192" s="464"/>
      <c r="U4192" s="464"/>
      <c r="V4192" s="464"/>
    </row>
    <row r="4193" spans="1:22">
      <c r="A4193" s="531"/>
      <c r="B4193" s="532"/>
      <c r="C4193" s="350"/>
      <c r="D4193" s="350"/>
      <c r="E4193" s="533"/>
      <c r="F4193" s="533"/>
      <c r="G4193" s="533"/>
      <c r="H4193" s="533"/>
      <c r="I4193" s="533"/>
      <c r="J4193" s="533"/>
      <c r="K4193" s="533"/>
      <c r="L4193" s="533"/>
      <c r="M4193" s="533"/>
      <c r="N4193" s="532"/>
      <c r="O4193" s="350"/>
      <c r="P4193" s="464"/>
      <c r="Q4193" s="464"/>
      <c r="R4193" s="464"/>
      <c r="S4193" s="464"/>
      <c r="T4193" s="464"/>
      <c r="U4193" s="464"/>
      <c r="V4193" s="464"/>
    </row>
    <row r="4194" spans="1:22">
      <c r="A4194" s="531"/>
      <c r="B4194" s="532"/>
      <c r="C4194" s="350"/>
      <c r="D4194" s="350"/>
      <c r="E4194" s="533"/>
      <c r="F4194" s="533"/>
      <c r="G4194" s="533"/>
      <c r="H4194" s="533"/>
      <c r="I4194" s="533"/>
      <c r="J4194" s="533"/>
      <c r="K4194" s="533"/>
      <c r="L4194" s="533"/>
      <c r="M4194" s="533"/>
      <c r="N4194" s="532"/>
      <c r="O4194" s="350"/>
      <c r="P4194" s="464"/>
      <c r="Q4194" s="464"/>
      <c r="R4194" s="464"/>
      <c r="S4194" s="464"/>
      <c r="T4194" s="464"/>
      <c r="U4194" s="464"/>
      <c r="V4194" s="464"/>
    </row>
    <row r="4195" spans="1:22">
      <c r="A4195" s="531"/>
      <c r="B4195" s="532"/>
      <c r="C4195" s="350"/>
      <c r="D4195" s="350"/>
      <c r="E4195" s="533"/>
      <c r="F4195" s="533"/>
      <c r="G4195" s="533"/>
      <c r="H4195" s="533"/>
      <c r="I4195" s="533"/>
      <c r="J4195" s="533"/>
      <c r="K4195" s="533"/>
      <c r="L4195" s="533"/>
      <c r="M4195" s="533"/>
      <c r="N4195" s="532"/>
      <c r="O4195" s="350"/>
      <c r="P4195" s="464"/>
      <c r="Q4195" s="464"/>
      <c r="R4195" s="464"/>
      <c r="S4195" s="464"/>
      <c r="T4195" s="464"/>
      <c r="U4195" s="464"/>
      <c r="V4195" s="464"/>
    </row>
    <row r="4196" spans="1:22">
      <c r="A4196" s="531"/>
      <c r="B4196" s="532"/>
      <c r="C4196" s="350"/>
      <c r="D4196" s="350"/>
      <c r="E4196" s="533"/>
      <c r="F4196" s="533"/>
      <c r="G4196" s="533"/>
      <c r="H4196" s="533"/>
      <c r="I4196" s="533"/>
      <c r="J4196" s="533"/>
      <c r="K4196" s="533"/>
      <c r="L4196" s="533"/>
      <c r="M4196" s="533"/>
      <c r="N4196" s="532"/>
      <c r="O4196" s="350"/>
      <c r="P4196" s="464"/>
      <c r="Q4196" s="464"/>
      <c r="R4196" s="464"/>
      <c r="S4196" s="464"/>
      <c r="T4196" s="464"/>
      <c r="U4196" s="464"/>
      <c r="V4196" s="464"/>
    </row>
    <row r="4197" spans="1:22">
      <c r="A4197" s="531"/>
      <c r="B4197" s="532"/>
      <c r="C4197" s="350"/>
      <c r="D4197" s="350"/>
      <c r="E4197" s="533"/>
      <c r="F4197" s="533"/>
      <c r="G4197" s="533"/>
      <c r="H4197" s="533"/>
      <c r="I4197" s="533"/>
      <c r="J4197" s="533"/>
      <c r="K4197" s="533"/>
      <c r="L4197" s="533"/>
      <c r="M4197" s="533"/>
      <c r="N4197" s="532"/>
      <c r="O4197" s="350"/>
      <c r="P4197" s="464"/>
      <c r="Q4197" s="464"/>
      <c r="R4197" s="464"/>
      <c r="S4197" s="464"/>
      <c r="T4197" s="464"/>
      <c r="U4197" s="464"/>
      <c r="V4197" s="464"/>
    </row>
    <row r="4198" spans="1:22">
      <c r="A4198" s="531"/>
      <c r="B4198" s="532"/>
      <c r="C4198" s="350"/>
      <c r="D4198" s="350"/>
      <c r="E4198" s="533"/>
      <c r="F4198" s="533"/>
      <c r="G4198" s="533"/>
      <c r="H4198" s="533"/>
      <c r="I4198" s="533"/>
      <c r="J4198" s="533"/>
      <c r="K4198" s="533"/>
      <c r="L4198" s="533"/>
      <c r="M4198" s="533"/>
      <c r="N4198" s="532"/>
      <c r="O4198" s="350"/>
      <c r="P4198" s="464"/>
      <c r="Q4198" s="464"/>
      <c r="R4198" s="464"/>
      <c r="S4198" s="464"/>
      <c r="T4198" s="464"/>
      <c r="U4198" s="464"/>
      <c r="V4198" s="464"/>
    </row>
    <row r="4199" spans="1:22">
      <c r="A4199" s="531"/>
      <c r="B4199" s="532"/>
      <c r="C4199" s="350"/>
      <c r="D4199" s="350"/>
      <c r="E4199" s="533"/>
      <c r="F4199" s="533"/>
      <c r="G4199" s="533"/>
      <c r="H4199" s="533"/>
      <c r="I4199" s="533"/>
      <c r="J4199" s="533"/>
      <c r="K4199" s="533"/>
      <c r="L4199" s="533"/>
      <c r="M4199" s="533"/>
      <c r="N4199" s="532"/>
      <c r="O4199" s="350"/>
      <c r="P4199" s="464"/>
      <c r="Q4199" s="464"/>
      <c r="R4199" s="464"/>
      <c r="S4199" s="464"/>
      <c r="T4199" s="464"/>
      <c r="U4199" s="464"/>
      <c r="V4199" s="464"/>
    </row>
    <row r="4200" spans="1:22">
      <c r="A4200" s="531"/>
      <c r="B4200" s="532"/>
      <c r="C4200" s="350"/>
      <c r="D4200" s="350"/>
      <c r="E4200" s="533"/>
      <c r="F4200" s="533"/>
      <c r="G4200" s="533"/>
      <c r="H4200" s="533"/>
      <c r="I4200" s="533"/>
      <c r="J4200" s="533"/>
      <c r="K4200" s="533"/>
      <c r="L4200" s="533"/>
      <c r="M4200" s="533"/>
      <c r="N4200" s="532"/>
      <c r="O4200" s="350"/>
      <c r="P4200" s="464"/>
      <c r="Q4200" s="464"/>
      <c r="R4200" s="464"/>
      <c r="S4200" s="464"/>
      <c r="T4200" s="464"/>
      <c r="U4200" s="464"/>
      <c r="V4200" s="464"/>
    </row>
    <row r="4201" spans="1:22">
      <c r="A4201" s="531"/>
      <c r="B4201" s="532"/>
      <c r="C4201" s="350"/>
      <c r="D4201" s="350"/>
      <c r="E4201" s="533"/>
      <c r="F4201" s="533"/>
      <c r="G4201" s="533"/>
      <c r="H4201" s="533"/>
      <c r="I4201" s="533"/>
      <c r="J4201" s="533"/>
      <c r="K4201" s="533"/>
      <c r="L4201" s="533"/>
      <c r="M4201" s="533"/>
      <c r="N4201" s="532"/>
      <c r="O4201" s="350"/>
      <c r="P4201" s="464"/>
      <c r="Q4201" s="464"/>
      <c r="R4201" s="464"/>
      <c r="S4201" s="464"/>
      <c r="T4201" s="464"/>
      <c r="U4201" s="464"/>
      <c r="V4201" s="464"/>
    </row>
    <row r="4202" spans="1:22">
      <c r="A4202" s="531"/>
      <c r="B4202" s="532"/>
      <c r="C4202" s="350"/>
      <c r="D4202" s="350"/>
      <c r="E4202" s="533"/>
      <c r="F4202" s="533"/>
      <c r="G4202" s="533"/>
      <c r="H4202" s="533"/>
      <c r="I4202" s="533"/>
      <c r="J4202" s="533"/>
      <c r="K4202" s="533"/>
      <c r="L4202" s="533"/>
      <c r="M4202" s="533"/>
      <c r="N4202" s="532"/>
      <c r="O4202" s="350"/>
      <c r="P4202" s="464"/>
      <c r="Q4202" s="464"/>
      <c r="R4202" s="464"/>
      <c r="S4202" s="464"/>
      <c r="T4202" s="464"/>
      <c r="U4202" s="464"/>
      <c r="V4202" s="464"/>
    </row>
    <row r="4203" spans="1:22">
      <c r="A4203" s="531"/>
      <c r="B4203" s="532"/>
      <c r="C4203" s="350"/>
      <c r="D4203" s="350"/>
      <c r="E4203" s="533"/>
      <c r="F4203" s="533"/>
      <c r="G4203" s="533"/>
      <c r="H4203" s="533"/>
      <c r="I4203" s="533"/>
      <c r="J4203" s="533"/>
      <c r="K4203" s="533"/>
      <c r="L4203" s="533"/>
      <c r="M4203" s="533"/>
      <c r="N4203" s="532"/>
      <c r="O4203" s="350"/>
      <c r="P4203" s="464"/>
      <c r="Q4203" s="464"/>
      <c r="R4203" s="464"/>
      <c r="S4203" s="464"/>
      <c r="T4203" s="464"/>
      <c r="U4203" s="464"/>
      <c r="V4203" s="464"/>
    </row>
    <row r="4204" spans="1:22">
      <c r="A4204" s="531"/>
      <c r="B4204" s="532"/>
      <c r="C4204" s="350"/>
      <c r="D4204" s="350"/>
      <c r="E4204" s="533"/>
      <c r="F4204" s="533"/>
      <c r="G4204" s="533"/>
      <c r="H4204" s="533"/>
      <c r="I4204" s="533"/>
      <c r="J4204" s="533"/>
      <c r="K4204" s="533"/>
      <c r="L4204" s="533"/>
      <c r="M4204" s="533"/>
      <c r="N4204" s="532"/>
      <c r="O4204" s="350"/>
      <c r="P4204" s="464"/>
      <c r="Q4204" s="464"/>
      <c r="R4204" s="464"/>
      <c r="S4204" s="464"/>
      <c r="T4204" s="464"/>
      <c r="U4204" s="464"/>
      <c r="V4204" s="464"/>
    </row>
    <row r="4205" spans="1:22">
      <c r="A4205" s="531"/>
      <c r="B4205" s="532"/>
      <c r="C4205" s="350"/>
      <c r="D4205" s="350"/>
      <c r="E4205" s="533"/>
      <c r="F4205" s="533"/>
      <c r="G4205" s="533"/>
      <c r="H4205" s="533"/>
      <c r="I4205" s="533"/>
      <c r="J4205" s="533"/>
      <c r="K4205" s="533"/>
      <c r="L4205" s="533"/>
      <c r="M4205" s="533"/>
      <c r="N4205" s="532"/>
      <c r="O4205" s="350"/>
      <c r="P4205" s="464"/>
      <c r="Q4205" s="464"/>
      <c r="R4205" s="464"/>
      <c r="S4205" s="464"/>
      <c r="T4205" s="464"/>
      <c r="U4205" s="464"/>
      <c r="V4205" s="464"/>
    </row>
    <row r="4206" spans="1:22">
      <c r="A4206" s="531"/>
      <c r="B4206" s="532"/>
      <c r="C4206" s="350"/>
      <c r="D4206" s="350"/>
      <c r="E4206" s="533"/>
      <c r="F4206" s="533"/>
      <c r="G4206" s="533"/>
      <c r="H4206" s="533"/>
      <c r="I4206" s="533"/>
      <c r="J4206" s="533"/>
      <c r="K4206" s="533"/>
      <c r="L4206" s="533"/>
      <c r="M4206" s="533"/>
      <c r="N4206" s="532"/>
      <c r="O4206" s="350"/>
      <c r="P4206" s="464"/>
      <c r="Q4206" s="464"/>
      <c r="R4206" s="464"/>
      <c r="S4206" s="464"/>
      <c r="T4206" s="464"/>
      <c r="U4206" s="464"/>
      <c r="V4206" s="464"/>
    </row>
    <row r="4207" spans="1:22">
      <c r="A4207" s="531"/>
      <c r="B4207" s="532"/>
      <c r="C4207" s="350"/>
      <c r="D4207" s="350"/>
      <c r="E4207" s="533"/>
      <c r="F4207" s="533"/>
      <c r="G4207" s="533"/>
      <c r="H4207" s="533"/>
      <c r="I4207" s="533"/>
      <c r="J4207" s="533"/>
      <c r="K4207" s="533"/>
      <c r="L4207" s="533"/>
      <c r="M4207" s="533"/>
      <c r="N4207" s="532"/>
      <c r="O4207" s="350"/>
      <c r="P4207" s="464"/>
      <c r="Q4207" s="464"/>
      <c r="R4207" s="464"/>
      <c r="S4207" s="464"/>
      <c r="T4207" s="464"/>
      <c r="U4207" s="464"/>
      <c r="V4207" s="464"/>
    </row>
    <row r="4208" spans="1:22">
      <c r="A4208" s="531"/>
      <c r="B4208" s="532"/>
      <c r="C4208" s="350"/>
      <c r="D4208" s="350"/>
      <c r="E4208" s="533"/>
      <c r="F4208" s="533"/>
      <c r="G4208" s="533"/>
      <c r="H4208" s="533"/>
      <c r="I4208" s="533"/>
      <c r="J4208" s="533"/>
      <c r="K4208" s="533"/>
      <c r="L4208" s="533"/>
      <c r="M4208" s="533"/>
      <c r="N4208" s="532"/>
      <c r="O4208" s="350"/>
      <c r="P4208" s="464"/>
      <c r="Q4208" s="464"/>
      <c r="R4208" s="464"/>
      <c r="S4208" s="464"/>
      <c r="T4208" s="464"/>
      <c r="U4208" s="464"/>
      <c r="V4208" s="464"/>
    </row>
    <row r="4209" spans="1:22">
      <c r="A4209" s="531"/>
      <c r="B4209" s="532"/>
      <c r="C4209" s="350"/>
      <c r="D4209" s="350"/>
      <c r="E4209" s="533"/>
      <c r="F4209" s="533"/>
      <c r="G4209" s="533"/>
      <c r="H4209" s="533"/>
      <c r="I4209" s="533"/>
      <c r="J4209" s="533"/>
      <c r="K4209" s="533"/>
      <c r="L4209" s="533"/>
      <c r="M4209" s="533"/>
      <c r="N4209" s="532"/>
      <c r="O4209" s="350"/>
      <c r="P4209" s="464"/>
      <c r="Q4209" s="464"/>
      <c r="R4209" s="464"/>
      <c r="S4209" s="464"/>
      <c r="T4209" s="464"/>
      <c r="U4209" s="464"/>
      <c r="V4209" s="464"/>
    </row>
    <row r="4210" spans="1:22">
      <c r="A4210" s="531"/>
      <c r="B4210" s="532"/>
      <c r="C4210" s="350"/>
      <c r="D4210" s="350"/>
      <c r="E4210" s="533"/>
      <c r="F4210" s="533"/>
      <c r="G4210" s="533"/>
      <c r="H4210" s="533"/>
      <c r="I4210" s="533"/>
      <c r="J4210" s="533"/>
      <c r="K4210" s="533"/>
      <c r="L4210" s="533"/>
      <c r="M4210" s="533"/>
      <c r="N4210" s="532"/>
      <c r="O4210" s="350"/>
      <c r="P4210" s="464"/>
      <c r="Q4210" s="464"/>
      <c r="R4210" s="464"/>
      <c r="S4210" s="464"/>
      <c r="T4210" s="464"/>
      <c r="U4210" s="464"/>
      <c r="V4210" s="464"/>
    </row>
    <row r="4211" spans="1:22">
      <c r="A4211" s="531"/>
      <c r="B4211" s="532"/>
      <c r="C4211" s="350"/>
      <c r="D4211" s="350"/>
      <c r="E4211" s="533"/>
      <c r="F4211" s="533"/>
      <c r="G4211" s="533"/>
      <c r="H4211" s="533"/>
      <c r="I4211" s="533"/>
      <c r="J4211" s="533"/>
      <c r="K4211" s="533"/>
      <c r="L4211" s="533"/>
      <c r="M4211" s="533"/>
      <c r="N4211" s="532"/>
      <c r="O4211" s="350"/>
      <c r="P4211" s="464"/>
      <c r="Q4211" s="464"/>
      <c r="R4211" s="464"/>
      <c r="S4211" s="464"/>
      <c r="T4211" s="464"/>
      <c r="U4211" s="464"/>
      <c r="V4211" s="464"/>
    </row>
    <row r="4212" spans="1:22">
      <c r="A4212" s="531"/>
      <c r="B4212" s="532"/>
      <c r="C4212" s="350"/>
      <c r="D4212" s="350"/>
      <c r="E4212" s="533"/>
      <c r="F4212" s="533"/>
      <c r="G4212" s="533"/>
      <c r="H4212" s="533"/>
      <c r="I4212" s="533"/>
      <c r="J4212" s="533"/>
      <c r="K4212" s="533"/>
      <c r="L4212" s="533"/>
      <c r="M4212" s="533"/>
      <c r="N4212" s="532"/>
      <c r="O4212" s="350"/>
      <c r="P4212" s="464"/>
      <c r="Q4212" s="464"/>
      <c r="R4212" s="464"/>
      <c r="S4212" s="464"/>
      <c r="T4212" s="464"/>
      <c r="U4212" s="464"/>
      <c r="V4212" s="464"/>
    </row>
    <row r="4213" spans="1:22">
      <c r="A4213" s="531"/>
      <c r="B4213" s="532"/>
      <c r="C4213" s="350"/>
      <c r="D4213" s="350"/>
      <c r="E4213" s="533"/>
      <c r="F4213" s="533"/>
      <c r="G4213" s="533"/>
      <c r="H4213" s="533"/>
      <c r="I4213" s="533"/>
      <c r="J4213" s="533"/>
      <c r="K4213" s="533"/>
      <c r="L4213" s="533"/>
      <c r="M4213" s="533"/>
      <c r="N4213" s="532"/>
      <c r="O4213" s="350"/>
      <c r="P4213" s="464"/>
      <c r="Q4213" s="464"/>
      <c r="R4213" s="464"/>
      <c r="S4213" s="464"/>
      <c r="T4213" s="464"/>
      <c r="U4213" s="464"/>
      <c r="V4213" s="464"/>
    </row>
    <row r="4214" spans="1:22">
      <c r="A4214" s="531"/>
      <c r="B4214" s="532"/>
      <c r="C4214" s="350"/>
      <c r="D4214" s="350"/>
      <c r="E4214" s="533"/>
      <c r="F4214" s="533"/>
      <c r="G4214" s="533"/>
      <c r="H4214" s="533"/>
      <c r="I4214" s="533"/>
      <c r="J4214" s="533"/>
      <c r="K4214" s="533"/>
      <c r="L4214" s="533"/>
      <c r="M4214" s="533"/>
      <c r="N4214" s="532"/>
      <c r="O4214" s="350"/>
      <c r="P4214" s="464"/>
      <c r="Q4214" s="464"/>
      <c r="R4214" s="464"/>
      <c r="S4214" s="464"/>
      <c r="T4214" s="464"/>
      <c r="U4214" s="464"/>
      <c r="V4214" s="464"/>
    </row>
    <row r="4215" spans="1:22">
      <c r="A4215" s="531"/>
      <c r="B4215" s="532"/>
      <c r="C4215" s="350"/>
      <c r="D4215" s="350"/>
      <c r="E4215" s="533"/>
      <c r="F4215" s="533"/>
      <c r="G4215" s="533"/>
      <c r="H4215" s="533"/>
      <c r="I4215" s="533"/>
      <c r="J4215" s="533"/>
      <c r="K4215" s="533"/>
      <c r="L4215" s="533"/>
      <c r="M4215" s="533"/>
      <c r="N4215" s="532"/>
      <c r="O4215" s="350"/>
      <c r="P4215" s="464"/>
      <c r="Q4215" s="464"/>
      <c r="R4215" s="464"/>
      <c r="S4215" s="464"/>
      <c r="T4215" s="464"/>
      <c r="U4215" s="464"/>
      <c r="V4215" s="464"/>
    </row>
    <row r="4216" spans="1:22">
      <c r="A4216" s="531"/>
      <c r="B4216" s="532"/>
      <c r="C4216" s="350"/>
      <c r="D4216" s="350"/>
      <c r="E4216" s="533"/>
      <c r="F4216" s="533"/>
      <c r="G4216" s="533"/>
      <c r="H4216" s="533"/>
      <c r="I4216" s="533"/>
      <c r="J4216" s="533"/>
      <c r="K4216" s="533"/>
      <c r="L4216" s="533"/>
      <c r="M4216" s="533"/>
      <c r="N4216" s="532"/>
      <c r="O4216" s="350"/>
      <c r="P4216" s="464"/>
      <c r="Q4216" s="464"/>
      <c r="R4216" s="464"/>
      <c r="S4216" s="464"/>
      <c r="T4216" s="464"/>
      <c r="U4216" s="464"/>
      <c r="V4216" s="464"/>
    </row>
    <row r="4217" spans="1:22">
      <c r="A4217" s="531"/>
      <c r="B4217" s="532"/>
      <c r="C4217" s="350"/>
      <c r="D4217" s="350"/>
      <c r="E4217" s="533"/>
      <c r="F4217" s="533"/>
      <c r="G4217" s="533"/>
      <c r="H4217" s="533"/>
      <c r="I4217" s="533"/>
      <c r="J4217" s="533"/>
      <c r="K4217" s="533"/>
      <c r="L4217" s="533"/>
      <c r="M4217" s="533"/>
      <c r="N4217" s="532"/>
      <c r="O4217" s="350"/>
      <c r="P4217" s="464"/>
      <c r="Q4217" s="464"/>
      <c r="R4217" s="464"/>
      <c r="S4217" s="464"/>
      <c r="T4217" s="464"/>
      <c r="U4217" s="464"/>
      <c r="V4217" s="464"/>
    </row>
    <row r="4218" spans="1:22">
      <c r="A4218" s="531"/>
      <c r="B4218" s="532"/>
      <c r="C4218" s="350"/>
      <c r="D4218" s="350"/>
      <c r="E4218" s="533"/>
      <c r="F4218" s="533"/>
      <c r="G4218" s="533"/>
      <c r="H4218" s="533"/>
      <c r="I4218" s="533"/>
      <c r="J4218" s="533"/>
      <c r="K4218" s="533"/>
      <c r="L4218" s="533"/>
      <c r="M4218" s="533"/>
      <c r="N4218" s="532"/>
      <c r="O4218" s="350"/>
      <c r="P4218" s="464"/>
      <c r="Q4218" s="464"/>
      <c r="R4218" s="464"/>
      <c r="S4218" s="464"/>
      <c r="T4218" s="464"/>
      <c r="U4218" s="464"/>
      <c r="V4218" s="464"/>
    </row>
    <row r="4219" spans="1:22">
      <c r="A4219" s="531"/>
      <c r="B4219" s="532"/>
      <c r="C4219" s="350"/>
      <c r="D4219" s="350"/>
      <c r="E4219" s="533"/>
      <c r="F4219" s="533"/>
      <c r="G4219" s="533"/>
      <c r="H4219" s="533"/>
      <c r="I4219" s="533"/>
      <c r="J4219" s="533"/>
      <c r="K4219" s="533"/>
      <c r="L4219" s="533"/>
      <c r="M4219" s="533"/>
      <c r="N4219" s="532"/>
      <c r="O4219" s="350"/>
      <c r="P4219" s="464"/>
      <c r="Q4219" s="464"/>
      <c r="R4219" s="464"/>
      <c r="S4219" s="464"/>
      <c r="T4219" s="464"/>
      <c r="U4219" s="464"/>
      <c r="V4219" s="464"/>
    </row>
    <row r="4220" spans="1:22">
      <c r="A4220" s="531"/>
      <c r="B4220" s="532"/>
      <c r="C4220" s="350"/>
      <c r="D4220" s="350"/>
      <c r="E4220" s="533"/>
      <c r="F4220" s="533"/>
      <c r="G4220" s="533"/>
      <c r="H4220" s="533"/>
      <c r="I4220" s="533"/>
      <c r="J4220" s="533"/>
      <c r="K4220" s="533"/>
      <c r="L4220" s="533"/>
      <c r="M4220" s="533"/>
      <c r="N4220" s="532"/>
      <c r="O4220" s="350"/>
      <c r="P4220" s="464"/>
      <c r="Q4220" s="464"/>
      <c r="R4220" s="464"/>
      <c r="S4220" s="464"/>
      <c r="T4220" s="464"/>
      <c r="U4220" s="464"/>
      <c r="V4220" s="464"/>
    </row>
    <row r="4221" spans="1:22">
      <c r="A4221" s="531"/>
      <c r="B4221" s="532"/>
      <c r="C4221" s="350"/>
      <c r="D4221" s="350"/>
      <c r="E4221" s="533"/>
      <c r="F4221" s="533"/>
      <c r="G4221" s="533"/>
      <c r="H4221" s="533"/>
      <c r="I4221" s="533"/>
      <c r="J4221" s="533"/>
      <c r="K4221" s="533"/>
      <c r="L4221" s="533"/>
      <c r="M4221" s="533"/>
      <c r="N4221" s="532"/>
      <c r="O4221" s="350"/>
      <c r="P4221" s="464"/>
      <c r="Q4221" s="464"/>
      <c r="R4221" s="464"/>
      <c r="S4221" s="464"/>
      <c r="T4221" s="464"/>
      <c r="U4221" s="464"/>
      <c r="V4221" s="464"/>
    </row>
    <row r="4222" spans="1:22">
      <c r="A4222" s="531"/>
      <c r="B4222" s="532"/>
      <c r="C4222" s="350"/>
      <c r="D4222" s="350"/>
      <c r="E4222" s="533"/>
      <c r="F4222" s="533"/>
      <c r="G4222" s="533"/>
      <c r="H4222" s="533"/>
      <c r="I4222" s="533"/>
      <c r="J4222" s="533"/>
      <c r="K4222" s="533"/>
      <c r="L4222" s="533"/>
      <c r="M4222" s="533"/>
      <c r="N4222" s="532"/>
      <c r="O4222" s="350"/>
      <c r="P4222" s="464"/>
      <c r="Q4222" s="464"/>
      <c r="R4222" s="464"/>
      <c r="S4222" s="464"/>
      <c r="T4222" s="464"/>
      <c r="U4222" s="464"/>
      <c r="V4222" s="464"/>
    </row>
    <row r="4223" spans="1:22">
      <c r="A4223" s="531"/>
      <c r="B4223" s="532"/>
      <c r="C4223" s="350"/>
      <c r="D4223" s="350"/>
      <c r="E4223" s="533"/>
      <c r="F4223" s="533"/>
      <c r="G4223" s="533"/>
      <c r="H4223" s="533"/>
      <c r="I4223" s="533"/>
      <c r="J4223" s="533"/>
      <c r="K4223" s="533"/>
      <c r="L4223" s="533"/>
      <c r="M4223" s="533"/>
      <c r="N4223" s="532"/>
      <c r="O4223" s="350"/>
      <c r="P4223" s="464"/>
      <c r="Q4223" s="464"/>
      <c r="R4223" s="464"/>
      <c r="S4223" s="464"/>
      <c r="T4223" s="464"/>
      <c r="U4223" s="464"/>
      <c r="V4223" s="464"/>
    </row>
    <row r="4224" spans="1:22">
      <c r="A4224" s="531"/>
      <c r="B4224" s="532"/>
      <c r="C4224" s="350"/>
      <c r="D4224" s="350"/>
      <c r="E4224" s="533"/>
      <c r="F4224" s="533"/>
      <c r="G4224" s="533"/>
      <c r="H4224" s="533"/>
      <c r="I4224" s="533"/>
      <c r="J4224" s="533"/>
      <c r="K4224" s="533"/>
      <c r="L4224" s="533"/>
      <c r="M4224" s="533"/>
      <c r="N4224" s="532"/>
      <c r="O4224" s="350"/>
      <c r="P4224" s="464"/>
      <c r="Q4224" s="464"/>
      <c r="R4224" s="464"/>
      <c r="S4224" s="464"/>
      <c r="T4224" s="464"/>
      <c r="U4224" s="464"/>
      <c r="V4224" s="464"/>
    </row>
    <row r="4225" spans="1:22">
      <c r="A4225" s="531"/>
      <c r="B4225" s="532"/>
      <c r="C4225" s="350"/>
      <c r="D4225" s="350"/>
      <c r="E4225" s="533"/>
      <c r="F4225" s="533"/>
      <c r="G4225" s="533"/>
      <c r="H4225" s="533"/>
      <c r="I4225" s="533"/>
      <c r="J4225" s="533"/>
      <c r="K4225" s="533"/>
      <c r="L4225" s="533"/>
      <c r="M4225" s="533"/>
      <c r="N4225" s="532"/>
      <c r="O4225" s="350"/>
      <c r="P4225" s="464"/>
      <c r="Q4225" s="464"/>
      <c r="R4225" s="464"/>
      <c r="S4225" s="464"/>
      <c r="T4225" s="464"/>
      <c r="U4225" s="464"/>
      <c r="V4225" s="464"/>
    </row>
    <row r="4226" spans="1:22">
      <c r="A4226" s="531"/>
      <c r="B4226" s="532"/>
      <c r="C4226" s="350"/>
      <c r="D4226" s="350"/>
      <c r="E4226" s="533"/>
      <c r="F4226" s="533"/>
      <c r="G4226" s="533"/>
      <c r="H4226" s="533"/>
      <c r="I4226" s="533"/>
      <c r="J4226" s="533"/>
      <c r="K4226" s="533"/>
      <c r="L4226" s="533"/>
      <c r="M4226" s="533"/>
      <c r="N4226" s="532"/>
      <c r="O4226" s="350"/>
      <c r="P4226" s="464"/>
      <c r="Q4226" s="464"/>
      <c r="R4226" s="464"/>
      <c r="S4226" s="464"/>
      <c r="T4226" s="464"/>
      <c r="U4226" s="464"/>
      <c r="V4226" s="464"/>
    </row>
    <row r="4227" spans="1:22">
      <c r="A4227" s="531"/>
      <c r="B4227" s="532"/>
      <c r="C4227" s="350"/>
      <c r="D4227" s="350"/>
      <c r="E4227" s="533"/>
      <c r="F4227" s="533"/>
      <c r="G4227" s="533"/>
      <c r="H4227" s="533"/>
      <c r="I4227" s="533"/>
      <c r="J4227" s="533"/>
      <c r="K4227" s="533"/>
      <c r="L4227" s="533"/>
      <c r="M4227" s="533"/>
      <c r="N4227" s="532"/>
      <c r="O4227" s="350"/>
      <c r="P4227" s="464"/>
      <c r="Q4227" s="464"/>
      <c r="R4227" s="464"/>
      <c r="S4227" s="464"/>
      <c r="T4227" s="464"/>
      <c r="U4227" s="464"/>
      <c r="V4227" s="464"/>
    </row>
    <row r="4228" spans="1:22">
      <c r="A4228" s="531"/>
      <c r="B4228" s="532"/>
      <c r="C4228" s="350"/>
      <c r="D4228" s="350"/>
      <c r="E4228" s="533"/>
      <c r="F4228" s="533"/>
      <c r="G4228" s="533"/>
      <c r="H4228" s="533"/>
      <c r="I4228" s="533"/>
      <c r="J4228" s="533"/>
      <c r="K4228" s="533"/>
      <c r="L4228" s="533"/>
      <c r="M4228" s="533"/>
      <c r="N4228" s="532"/>
      <c r="O4228" s="350"/>
      <c r="P4228" s="464"/>
      <c r="Q4228" s="464"/>
      <c r="R4228" s="464"/>
      <c r="S4228" s="464"/>
      <c r="T4228" s="464"/>
      <c r="U4228" s="464"/>
      <c r="V4228" s="464"/>
    </row>
    <row r="4229" spans="1:22">
      <c r="A4229" s="531"/>
      <c r="B4229" s="532"/>
      <c r="C4229" s="350"/>
      <c r="D4229" s="350"/>
      <c r="E4229" s="533"/>
      <c r="F4229" s="533"/>
      <c r="G4229" s="533"/>
      <c r="H4229" s="533"/>
      <c r="I4229" s="533"/>
      <c r="J4229" s="533"/>
      <c r="K4229" s="533"/>
      <c r="L4229" s="533"/>
      <c r="M4229" s="533"/>
      <c r="N4229" s="532"/>
      <c r="O4229" s="350"/>
      <c r="P4229" s="464"/>
      <c r="Q4229" s="464"/>
      <c r="R4229" s="464"/>
      <c r="S4229" s="464"/>
      <c r="T4229" s="464"/>
      <c r="U4229" s="464"/>
      <c r="V4229" s="464"/>
    </row>
    <row r="4230" spans="1:22">
      <c r="A4230" s="531"/>
      <c r="B4230" s="532"/>
      <c r="C4230" s="350"/>
      <c r="D4230" s="350"/>
      <c r="E4230" s="533"/>
      <c r="F4230" s="533"/>
      <c r="G4230" s="533"/>
      <c r="H4230" s="533"/>
      <c r="I4230" s="533"/>
      <c r="J4230" s="533"/>
      <c r="K4230" s="533"/>
      <c r="L4230" s="533"/>
      <c r="M4230" s="533"/>
      <c r="N4230" s="532"/>
      <c r="O4230" s="350"/>
      <c r="P4230" s="464"/>
      <c r="Q4230" s="464"/>
      <c r="R4230" s="464"/>
      <c r="S4230" s="464"/>
      <c r="T4230" s="464"/>
      <c r="U4230" s="464"/>
      <c r="V4230" s="464"/>
    </row>
    <row r="4231" spans="1:22">
      <c r="A4231" s="531"/>
      <c r="B4231" s="532"/>
      <c r="C4231" s="350"/>
      <c r="D4231" s="350"/>
      <c r="E4231" s="533"/>
      <c r="F4231" s="533"/>
      <c r="G4231" s="533"/>
      <c r="H4231" s="533"/>
      <c r="I4231" s="533"/>
      <c r="J4231" s="533"/>
      <c r="K4231" s="533"/>
      <c r="L4231" s="533"/>
      <c r="M4231" s="533"/>
      <c r="N4231" s="532"/>
      <c r="O4231" s="350"/>
      <c r="P4231" s="464"/>
      <c r="Q4231" s="464"/>
      <c r="R4231" s="464"/>
      <c r="S4231" s="464"/>
      <c r="T4231" s="464"/>
      <c r="U4231" s="464"/>
      <c r="V4231" s="464"/>
    </row>
    <row r="4232" spans="1:22">
      <c r="A4232" s="531"/>
      <c r="B4232" s="532"/>
      <c r="C4232" s="350"/>
      <c r="D4232" s="350"/>
      <c r="E4232" s="533"/>
      <c r="F4232" s="533"/>
      <c r="G4232" s="533"/>
      <c r="H4232" s="533"/>
      <c r="I4232" s="533"/>
      <c r="J4232" s="533"/>
      <c r="K4232" s="533"/>
      <c r="L4232" s="533"/>
      <c r="M4232" s="533"/>
      <c r="N4232" s="532"/>
      <c r="O4232" s="350"/>
      <c r="P4232" s="464"/>
      <c r="Q4232" s="464"/>
      <c r="R4232" s="464"/>
      <c r="S4232" s="464"/>
      <c r="T4232" s="464"/>
      <c r="U4232" s="464"/>
      <c r="V4232" s="464"/>
    </row>
    <row r="4233" spans="1:22">
      <c r="A4233" s="531"/>
      <c r="B4233" s="532"/>
      <c r="C4233" s="350"/>
      <c r="D4233" s="350"/>
      <c r="E4233" s="533"/>
      <c r="F4233" s="533"/>
      <c r="G4233" s="533"/>
      <c r="H4233" s="533"/>
      <c r="I4233" s="533"/>
      <c r="J4233" s="533"/>
      <c r="K4233" s="533"/>
      <c r="L4233" s="533"/>
      <c r="M4233" s="533"/>
      <c r="N4233" s="532"/>
      <c r="O4233" s="350"/>
      <c r="P4233" s="464"/>
      <c r="Q4233" s="464"/>
      <c r="R4233" s="464"/>
      <c r="S4233" s="464"/>
      <c r="T4233" s="464"/>
      <c r="U4233" s="464"/>
      <c r="V4233" s="464"/>
    </row>
    <row r="4234" spans="1:22">
      <c r="A4234" s="531"/>
      <c r="B4234" s="532"/>
      <c r="C4234" s="350"/>
      <c r="D4234" s="350"/>
      <c r="E4234" s="533"/>
      <c r="F4234" s="533"/>
      <c r="G4234" s="533"/>
      <c r="H4234" s="533"/>
      <c r="I4234" s="533"/>
      <c r="J4234" s="533"/>
      <c r="K4234" s="533"/>
      <c r="L4234" s="533"/>
      <c r="M4234" s="533"/>
      <c r="N4234" s="532"/>
      <c r="O4234" s="350"/>
      <c r="P4234" s="464"/>
      <c r="Q4234" s="464"/>
      <c r="R4234" s="464"/>
      <c r="S4234" s="464"/>
      <c r="T4234" s="464"/>
      <c r="U4234" s="464"/>
      <c r="V4234" s="464"/>
    </row>
    <row r="4235" spans="1:22">
      <c r="A4235" s="531"/>
      <c r="B4235" s="532"/>
      <c r="C4235" s="350"/>
      <c r="D4235" s="350"/>
      <c r="E4235" s="533"/>
      <c r="F4235" s="533"/>
      <c r="G4235" s="533"/>
      <c r="H4235" s="533"/>
      <c r="I4235" s="533"/>
      <c r="J4235" s="533"/>
      <c r="K4235" s="533"/>
      <c r="L4235" s="533"/>
      <c r="M4235" s="533"/>
      <c r="N4235" s="532"/>
      <c r="O4235" s="350"/>
      <c r="P4235" s="464"/>
      <c r="Q4235" s="464"/>
      <c r="R4235" s="464"/>
      <c r="S4235" s="464"/>
      <c r="T4235" s="464"/>
      <c r="U4235" s="464"/>
      <c r="V4235" s="464"/>
    </row>
    <row r="4236" spans="1:22">
      <c r="A4236" s="531"/>
      <c r="B4236" s="532"/>
      <c r="C4236" s="350"/>
      <c r="D4236" s="350"/>
      <c r="E4236" s="533"/>
      <c r="F4236" s="533"/>
      <c r="G4236" s="533"/>
      <c r="H4236" s="533"/>
      <c r="I4236" s="533"/>
      <c r="J4236" s="533"/>
      <c r="K4236" s="533"/>
      <c r="L4236" s="533"/>
      <c r="M4236" s="533"/>
      <c r="N4236" s="532"/>
      <c r="O4236" s="350"/>
      <c r="P4236" s="464"/>
      <c r="Q4236" s="464"/>
      <c r="R4236" s="464"/>
      <c r="S4236" s="464"/>
      <c r="T4236" s="464"/>
      <c r="U4236" s="464"/>
      <c r="V4236" s="464"/>
    </row>
    <row r="4237" spans="1:22">
      <c r="A4237" s="531"/>
      <c r="B4237" s="532"/>
      <c r="C4237" s="350"/>
      <c r="D4237" s="350"/>
      <c r="E4237" s="533"/>
      <c r="F4237" s="533"/>
      <c r="G4237" s="533"/>
      <c r="H4237" s="533"/>
      <c r="I4237" s="533"/>
      <c r="J4237" s="533"/>
      <c r="K4237" s="533"/>
      <c r="L4237" s="533"/>
      <c r="M4237" s="533"/>
      <c r="N4237" s="532"/>
      <c r="O4237" s="350"/>
      <c r="P4237" s="464"/>
      <c r="Q4237" s="464"/>
      <c r="R4237" s="464"/>
      <c r="S4237" s="464"/>
      <c r="T4237" s="464"/>
      <c r="U4237" s="464"/>
      <c r="V4237" s="464"/>
    </row>
    <row r="4238" spans="1:22">
      <c r="A4238" s="531"/>
      <c r="B4238" s="532"/>
      <c r="C4238" s="350"/>
      <c r="D4238" s="350"/>
      <c r="E4238" s="533"/>
      <c r="F4238" s="533"/>
      <c r="G4238" s="533"/>
      <c r="H4238" s="533"/>
      <c r="I4238" s="533"/>
      <c r="J4238" s="533"/>
      <c r="K4238" s="533"/>
      <c r="L4238" s="533"/>
      <c r="M4238" s="533"/>
      <c r="N4238" s="532"/>
      <c r="O4238" s="350"/>
      <c r="P4238" s="464"/>
      <c r="Q4238" s="464"/>
      <c r="R4238" s="464"/>
      <c r="S4238" s="464"/>
      <c r="T4238" s="464"/>
      <c r="U4238" s="464"/>
      <c r="V4238" s="464"/>
    </row>
    <row r="4239" spans="1:22">
      <c r="A4239" s="531"/>
      <c r="B4239" s="532"/>
      <c r="C4239" s="350"/>
      <c r="D4239" s="350"/>
      <c r="E4239" s="533"/>
      <c r="F4239" s="533"/>
      <c r="G4239" s="533"/>
      <c r="H4239" s="533"/>
      <c r="I4239" s="533"/>
      <c r="J4239" s="533"/>
      <c r="K4239" s="533"/>
      <c r="L4239" s="533"/>
      <c r="M4239" s="533"/>
      <c r="N4239" s="532"/>
      <c r="O4239" s="350"/>
      <c r="P4239" s="464"/>
      <c r="Q4239" s="464"/>
      <c r="R4239" s="464"/>
      <c r="S4239" s="464"/>
      <c r="T4239" s="464"/>
      <c r="U4239" s="464"/>
      <c r="V4239" s="464"/>
    </row>
    <row r="4240" spans="1:22">
      <c r="A4240" s="531"/>
      <c r="B4240" s="532"/>
      <c r="C4240" s="350"/>
      <c r="D4240" s="350"/>
      <c r="E4240" s="533"/>
      <c r="F4240" s="533"/>
      <c r="G4240" s="533"/>
      <c r="H4240" s="533"/>
      <c r="I4240" s="533"/>
      <c r="J4240" s="533"/>
      <c r="K4240" s="533"/>
      <c r="L4240" s="533"/>
      <c r="M4240" s="533"/>
      <c r="N4240" s="532"/>
      <c r="O4240" s="350"/>
      <c r="P4240" s="464"/>
      <c r="Q4240" s="464"/>
      <c r="R4240" s="464"/>
      <c r="S4240" s="464"/>
      <c r="T4240" s="464"/>
      <c r="U4240" s="464"/>
      <c r="V4240" s="464"/>
    </row>
    <row r="4241" spans="1:22">
      <c r="A4241" s="531"/>
      <c r="B4241" s="532"/>
      <c r="C4241" s="350"/>
      <c r="D4241" s="350"/>
      <c r="E4241" s="533"/>
      <c r="F4241" s="533"/>
      <c r="G4241" s="533"/>
      <c r="H4241" s="533"/>
      <c r="I4241" s="533"/>
      <c r="J4241" s="533"/>
      <c r="K4241" s="533"/>
      <c r="L4241" s="533"/>
      <c r="M4241" s="533"/>
      <c r="N4241" s="532"/>
      <c r="O4241" s="350"/>
      <c r="P4241" s="464"/>
      <c r="Q4241" s="464"/>
      <c r="R4241" s="464"/>
      <c r="S4241" s="464"/>
      <c r="T4241" s="464"/>
      <c r="U4241" s="464"/>
      <c r="V4241" s="464"/>
    </row>
    <row r="4242" spans="1:22">
      <c r="A4242" s="531"/>
      <c r="B4242" s="532"/>
      <c r="C4242" s="350"/>
      <c r="D4242" s="350"/>
      <c r="E4242" s="533"/>
      <c r="F4242" s="533"/>
      <c r="G4242" s="533"/>
      <c r="H4242" s="533"/>
      <c r="I4242" s="533"/>
      <c r="J4242" s="533"/>
      <c r="K4242" s="533"/>
      <c r="L4242" s="533"/>
      <c r="M4242" s="533"/>
      <c r="N4242" s="532"/>
      <c r="O4242" s="350"/>
      <c r="P4242" s="464"/>
      <c r="Q4242" s="464"/>
      <c r="R4242" s="464"/>
      <c r="S4242" s="464"/>
      <c r="T4242" s="464"/>
      <c r="U4242" s="464"/>
      <c r="V4242" s="464"/>
    </row>
    <row r="4243" spans="1:22">
      <c r="A4243" s="531"/>
      <c r="B4243" s="532"/>
      <c r="C4243" s="350"/>
      <c r="D4243" s="350"/>
      <c r="E4243" s="533"/>
      <c r="F4243" s="533"/>
      <c r="G4243" s="533"/>
      <c r="H4243" s="533"/>
      <c r="I4243" s="533"/>
      <c r="J4243" s="533"/>
      <c r="K4243" s="533"/>
      <c r="L4243" s="533"/>
      <c r="M4243" s="533"/>
      <c r="N4243" s="532"/>
      <c r="O4243" s="350"/>
      <c r="P4243" s="464"/>
      <c r="Q4243" s="464"/>
      <c r="R4243" s="464"/>
      <c r="S4243" s="464"/>
      <c r="T4243" s="464"/>
      <c r="U4243" s="464"/>
      <c r="V4243" s="464"/>
    </row>
    <row r="4244" spans="1:22">
      <c r="A4244" s="531"/>
      <c r="B4244" s="532"/>
      <c r="C4244" s="350"/>
      <c r="D4244" s="350"/>
      <c r="E4244" s="533"/>
      <c r="F4244" s="533"/>
      <c r="G4244" s="533"/>
      <c r="H4244" s="533"/>
      <c r="I4244" s="533"/>
      <c r="J4244" s="533"/>
      <c r="K4244" s="533"/>
      <c r="L4244" s="533"/>
      <c r="M4244" s="533"/>
      <c r="N4244" s="532"/>
      <c r="O4244" s="350"/>
      <c r="P4244" s="464"/>
      <c r="Q4244" s="464"/>
      <c r="R4244" s="464"/>
      <c r="S4244" s="464"/>
      <c r="T4244" s="464"/>
      <c r="U4244" s="464"/>
      <c r="V4244" s="464"/>
    </row>
    <row r="4245" spans="1:22">
      <c r="A4245" s="531"/>
      <c r="B4245" s="532"/>
      <c r="C4245" s="350"/>
      <c r="D4245" s="350"/>
      <c r="E4245" s="533"/>
      <c r="F4245" s="533"/>
      <c r="G4245" s="533"/>
      <c r="H4245" s="533"/>
      <c r="I4245" s="533"/>
      <c r="J4245" s="533"/>
      <c r="K4245" s="533"/>
      <c r="L4245" s="533"/>
      <c r="M4245" s="533"/>
      <c r="N4245" s="532"/>
      <c r="O4245" s="350"/>
      <c r="P4245" s="464"/>
      <c r="Q4245" s="464"/>
      <c r="R4245" s="464"/>
      <c r="S4245" s="464"/>
      <c r="T4245" s="464"/>
      <c r="U4245" s="464"/>
      <c r="V4245" s="464"/>
    </row>
    <row r="4246" spans="1:22">
      <c r="A4246" s="531"/>
      <c r="B4246" s="532"/>
      <c r="C4246" s="350"/>
      <c r="D4246" s="350"/>
      <c r="E4246" s="533"/>
      <c r="F4246" s="533"/>
      <c r="G4246" s="533"/>
      <c r="H4246" s="533"/>
      <c r="I4246" s="533"/>
      <c r="J4246" s="533"/>
      <c r="K4246" s="533"/>
      <c r="L4246" s="533"/>
      <c r="M4246" s="533"/>
      <c r="N4246" s="532"/>
      <c r="O4246" s="350"/>
      <c r="P4246" s="464"/>
      <c r="Q4246" s="464"/>
      <c r="R4246" s="464"/>
      <c r="S4246" s="464"/>
      <c r="T4246" s="464"/>
      <c r="U4246" s="464"/>
      <c r="V4246" s="464"/>
    </row>
    <row r="4247" spans="1:22">
      <c r="A4247" s="531"/>
      <c r="B4247" s="532"/>
      <c r="C4247" s="350"/>
      <c r="D4247" s="350"/>
      <c r="E4247" s="533"/>
      <c r="F4247" s="533"/>
      <c r="G4247" s="533"/>
      <c r="H4247" s="533"/>
      <c r="I4247" s="533"/>
      <c r="J4247" s="533"/>
      <c r="K4247" s="533"/>
      <c r="L4247" s="533"/>
      <c r="M4247" s="533"/>
      <c r="N4247" s="532"/>
      <c r="O4247" s="350"/>
      <c r="P4247" s="464"/>
      <c r="Q4247" s="464"/>
      <c r="R4247" s="464"/>
      <c r="S4247" s="464"/>
      <c r="T4247" s="464"/>
      <c r="U4247" s="464"/>
      <c r="V4247" s="464"/>
    </row>
    <row r="4248" spans="1:22">
      <c r="A4248" s="531"/>
      <c r="B4248" s="532"/>
      <c r="C4248" s="350"/>
      <c r="D4248" s="350"/>
      <c r="E4248" s="533"/>
      <c r="F4248" s="533"/>
      <c r="G4248" s="533"/>
      <c r="H4248" s="533"/>
      <c r="I4248" s="533"/>
      <c r="J4248" s="533"/>
      <c r="K4248" s="533"/>
      <c r="L4248" s="533"/>
      <c r="M4248" s="533"/>
      <c r="N4248" s="532"/>
      <c r="O4248" s="350"/>
      <c r="P4248" s="464"/>
      <c r="Q4248" s="464"/>
      <c r="R4248" s="464"/>
      <c r="S4248" s="464"/>
      <c r="T4248" s="464"/>
      <c r="U4248" s="464"/>
      <c r="V4248" s="464"/>
    </row>
    <row r="4249" spans="1:22">
      <c r="A4249" s="531"/>
      <c r="B4249" s="532"/>
      <c r="C4249" s="350"/>
      <c r="D4249" s="350"/>
      <c r="E4249" s="533"/>
      <c r="F4249" s="533"/>
      <c r="G4249" s="533"/>
      <c r="H4249" s="533"/>
      <c r="I4249" s="533"/>
      <c r="J4249" s="533"/>
      <c r="K4249" s="533"/>
      <c r="L4249" s="533"/>
      <c r="M4249" s="533"/>
      <c r="N4249" s="532"/>
      <c r="O4249" s="350"/>
      <c r="P4249" s="464"/>
      <c r="Q4249" s="464"/>
      <c r="R4249" s="464"/>
      <c r="S4249" s="464"/>
      <c r="T4249" s="464"/>
      <c r="U4249" s="464"/>
      <c r="V4249" s="464"/>
    </row>
    <row r="4250" spans="1:22">
      <c r="A4250" s="531"/>
      <c r="B4250" s="532"/>
      <c r="C4250" s="350"/>
      <c r="D4250" s="350"/>
      <c r="E4250" s="533"/>
      <c r="F4250" s="533"/>
      <c r="G4250" s="533"/>
      <c r="H4250" s="533"/>
      <c r="I4250" s="533"/>
      <c r="J4250" s="533"/>
      <c r="K4250" s="533"/>
      <c r="L4250" s="533"/>
      <c r="M4250" s="533"/>
      <c r="N4250" s="532"/>
      <c r="O4250" s="350"/>
      <c r="P4250" s="464"/>
      <c r="Q4250" s="464"/>
      <c r="R4250" s="464"/>
      <c r="S4250" s="464"/>
      <c r="T4250" s="464"/>
      <c r="U4250" s="464"/>
      <c r="V4250" s="464"/>
    </row>
    <row r="4251" spans="1:22">
      <c r="A4251" s="531"/>
      <c r="B4251" s="532"/>
      <c r="C4251" s="350"/>
      <c r="D4251" s="350"/>
      <c r="E4251" s="533"/>
      <c r="F4251" s="533"/>
      <c r="G4251" s="533"/>
      <c r="H4251" s="533"/>
      <c r="I4251" s="533"/>
      <c r="J4251" s="533"/>
      <c r="K4251" s="533"/>
      <c r="L4251" s="533"/>
      <c r="M4251" s="533"/>
      <c r="N4251" s="532"/>
      <c r="O4251" s="350"/>
      <c r="P4251" s="464"/>
      <c r="Q4251" s="464"/>
      <c r="R4251" s="464"/>
      <c r="S4251" s="464"/>
      <c r="T4251" s="464"/>
      <c r="U4251" s="464"/>
      <c r="V4251" s="464"/>
    </row>
    <row r="4252" spans="1:22">
      <c r="A4252" s="531"/>
      <c r="B4252" s="532"/>
      <c r="C4252" s="350"/>
      <c r="D4252" s="350"/>
      <c r="E4252" s="533"/>
      <c r="F4252" s="533"/>
      <c r="G4252" s="533"/>
      <c r="H4252" s="533"/>
      <c r="I4252" s="533"/>
      <c r="J4252" s="533"/>
      <c r="K4252" s="533"/>
      <c r="L4252" s="533"/>
      <c r="M4252" s="533"/>
      <c r="N4252" s="532"/>
      <c r="O4252" s="350"/>
      <c r="P4252" s="464"/>
      <c r="Q4252" s="464"/>
      <c r="R4252" s="464"/>
      <c r="S4252" s="464"/>
      <c r="T4252" s="464"/>
      <c r="U4252" s="464"/>
      <c r="V4252" s="464"/>
    </row>
    <row r="4253" spans="1:22">
      <c r="A4253" s="531"/>
      <c r="B4253" s="532"/>
      <c r="C4253" s="350"/>
      <c r="D4253" s="350"/>
      <c r="E4253" s="533"/>
      <c r="F4253" s="533"/>
      <c r="G4253" s="533"/>
      <c r="H4253" s="533"/>
      <c r="I4253" s="533"/>
      <c r="J4253" s="533"/>
      <c r="K4253" s="533"/>
      <c r="L4253" s="533"/>
      <c r="M4253" s="533"/>
      <c r="N4253" s="532"/>
      <c r="O4253" s="350"/>
      <c r="P4253" s="464"/>
      <c r="Q4253" s="464"/>
      <c r="R4253" s="464"/>
      <c r="S4253" s="464"/>
      <c r="T4253" s="464"/>
      <c r="U4253" s="464"/>
      <c r="V4253" s="464"/>
    </row>
    <row r="4254" spans="1:22">
      <c r="A4254" s="531"/>
      <c r="B4254" s="532"/>
      <c r="C4254" s="350"/>
      <c r="D4254" s="350"/>
      <c r="E4254" s="533"/>
      <c r="F4254" s="533"/>
      <c r="G4254" s="533"/>
      <c r="H4254" s="533"/>
      <c r="I4254" s="533"/>
      <c r="J4254" s="533"/>
      <c r="K4254" s="533"/>
      <c r="L4254" s="533"/>
      <c r="M4254" s="533"/>
      <c r="N4254" s="532"/>
      <c r="O4254" s="350"/>
      <c r="P4254" s="464"/>
      <c r="Q4254" s="464"/>
      <c r="R4254" s="464"/>
      <c r="S4254" s="464"/>
      <c r="T4254" s="464"/>
      <c r="U4254" s="464"/>
      <c r="V4254" s="464"/>
    </row>
    <row r="4255" spans="1:22">
      <c r="A4255" s="531"/>
      <c r="B4255" s="532"/>
      <c r="C4255" s="350"/>
      <c r="D4255" s="350"/>
      <c r="E4255" s="533"/>
      <c r="F4255" s="533"/>
      <c r="G4255" s="533"/>
      <c r="H4255" s="533"/>
      <c r="I4255" s="533"/>
      <c r="J4255" s="533"/>
      <c r="K4255" s="533"/>
      <c r="L4255" s="533"/>
      <c r="M4255" s="533"/>
      <c r="N4255" s="532"/>
      <c r="O4255" s="350"/>
      <c r="P4255" s="464"/>
      <c r="Q4255" s="464"/>
      <c r="R4255" s="464"/>
      <c r="S4255" s="464"/>
      <c r="T4255" s="464"/>
      <c r="U4255" s="464"/>
      <c r="V4255" s="464"/>
    </row>
    <row r="4256" spans="1:22">
      <c r="A4256" s="531"/>
      <c r="B4256" s="532"/>
      <c r="C4256" s="350"/>
      <c r="D4256" s="350"/>
      <c r="E4256" s="533"/>
      <c r="F4256" s="533"/>
      <c r="G4256" s="533"/>
      <c r="H4256" s="533"/>
      <c r="I4256" s="533"/>
      <c r="J4256" s="533"/>
      <c r="K4256" s="533"/>
      <c r="L4256" s="533"/>
      <c r="M4256" s="533"/>
      <c r="N4256" s="532"/>
      <c r="O4256" s="350"/>
      <c r="P4256" s="464"/>
      <c r="Q4256" s="464"/>
      <c r="R4256" s="464"/>
      <c r="S4256" s="464"/>
      <c r="T4256" s="464"/>
      <c r="U4256" s="464"/>
      <c r="V4256" s="464"/>
    </row>
    <row r="4257" spans="1:22">
      <c r="A4257" s="531"/>
      <c r="B4257" s="532"/>
      <c r="C4257" s="350"/>
      <c r="D4257" s="350"/>
      <c r="E4257" s="533"/>
      <c r="F4257" s="533"/>
      <c r="G4257" s="533"/>
      <c r="H4257" s="533"/>
      <c r="I4257" s="533"/>
      <c r="J4257" s="533"/>
      <c r="K4257" s="533"/>
      <c r="L4257" s="533"/>
      <c r="M4257" s="533"/>
      <c r="N4257" s="532"/>
      <c r="O4257" s="350"/>
      <c r="P4257" s="464"/>
      <c r="Q4257" s="464"/>
      <c r="R4257" s="464"/>
      <c r="S4257" s="464"/>
      <c r="T4257" s="464"/>
      <c r="U4257" s="464"/>
      <c r="V4257" s="464"/>
    </row>
    <row r="4258" spans="1:22">
      <c r="A4258" s="531"/>
      <c r="B4258" s="532"/>
      <c r="C4258" s="350"/>
      <c r="D4258" s="350"/>
      <c r="E4258" s="533"/>
      <c r="F4258" s="533"/>
      <c r="G4258" s="533"/>
      <c r="H4258" s="533"/>
      <c r="I4258" s="533"/>
      <c r="J4258" s="533"/>
      <c r="K4258" s="533"/>
      <c r="L4258" s="533"/>
      <c r="M4258" s="533"/>
      <c r="N4258" s="532"/>
      <c r="O4258" s="350"/>
      <c r="P4258" s="464"/>
      <c r="Q4258" s="464"/>
      <c r="R4258" s="464"/>
      <c r="S4258" s="464"/>
      <c r="T4258" s="464"/>
      <c r="U4258" s="464"/>
      <c r="V4258" s="464"/>
    </row>
    <row r="4259" spans="1:22">
      <c r="A4259" s="531"/>
      <c r="B4259" s="532"/>
      <c r="C4259" s="350"/>
      <c r="D4259" s="350"/>
      <c r="E4259" s="533"/>
      <c r="F4259" s="533"/>
      <c r="G4259" s="533"/>
      <c r="H4259" s="533"/>
      <c r="I4259" s="533"/>
      <c r="J4259" s="533"/>
      <c r="K4259" s="533"/>
      <c r="L4259" s="533"/>
      <c r="M4259" s="533"/>
      <c r="N4259" s="532"/>
      <c r="O4259" s="350"/>
      <c r="P4259" s="464"/>
      <c r="Q4259" s="464"/>
      <c r="R4259" s="464"/>
      <c r="S4259" s="464"/>
      <c r="T4259" s="464"/>
      <c r="U4259" s="464"/>
      <c r="V4259" s="464"/>
    </row>
    <row r="4260" spans="1:22">
      <c r="A4260" s="531"/>
      <c r="B4260" s="532"/>
      <c r="C4260" s="350"/>
      <c r="D4260" s="350"/>
      <c r="E4260" s="533"/>
      <c r="F4260" s="533"/>
      <c r="G4260" s="533"/>
      <c r="H4260" s="533"/>
      <c r="I4260" s="533"/>
      <c r="J4260" s="533"/>
      <c r="K4260" s="533"/>
      <c r="L4260" s="533"/>
      <c r="M4260" s="533"/>
      <c r="N4260" s="532"/>
      <c r="O4260" s="350"/>
      <c r="P4260" s="464"/>
      <c r="Q4260" s="464"/>
      <c r="R4260" s="464"/>
      <c r="S4260" s="464"/>
      <c r="T4260" s="464"/>
      <c r="U4260" s="464"/>
      <c r="V4260" s="464"/>
    </row>
    <row r="4261" spans="1:22">
      <c r="A4261" s="531"/>
      <c r="B4261" s="532"/>
      <c r="C4261" s="350"/>
      <c r="D4261" s="350"/>
      <c r="E4261" s="533"/>
      <c r="F4261" s="533"/>
      <c r="G4261" s="533"/>
      <c r="H4261" s="533"/>
      <c r="I4261" s="533"/>
      <c r="J4261" s="533"/>
      <c r="K4261" s="533"/>
      <c r="L4261" s="533"/>
      <c r="M4261" s="533"/>
      <c r="N4261" s="532"/>
      <c r="O4261" s="350"/>
      <c r="P4261" s="464"/>
      <c r="Q4261" s="464"/>
      <c r="R4261" s="464"/>
      <c r="S4261" s="464"/>
      <c r="T4261" s="464"/>
      <c r="U4261" s="464"/>
      <c r="V4261" s="464"/>
    </row>
    <row r="4262" spans="1:22">
      <c r="A4262" s="531"/>
      <c r="B4262" s="532"/>
      <c r="C4262" s="350"/>
      <c r="D4262" s="350"/>
      <c r="E4262" s="533"/>
      <c r="F4262" s="533"/>
      <c r="G4262" s="533"/>
      <c r="H4262" s="533"/>
      <c r="I4262" s="533"/>
      <c r="J4262" s="533"/>
      <c r="K4262" s="533"/>
      <c r="L4262" s="533"/>
      <c r="M4262" s="533"/>
      <c r="N4262" s="532"/>
      <c r="O4262" s="350"/>
      <c r="P4262" s="464"/>
      <c r="Q4262" s="464"/>
      <c r="R4262" s="464"/>
      <c r="S4262" s="464"/>
      <c r="T4262" s="464"/>
      <c r="U4262" s="464"/>
      <c r="V4262" s="464"/>
    </row>
    <row r="4263" spans="1:22">
      <c r="A4263" s="531"/>
      <c r="B4263" s="532"/>
      <c r="C4263" s="350"/>
      <c r="D4263" s="350"/>
      <c r="E4263" s="533"/>
      <c r="F4263" s="533"/>
      <c r="G4263" s="533"/>
      <c r="H4263" s="533"/>
      <c r="I4263" s="533"/>
      <c r="J4263" s="533"/>
      <c r="K4263" s="533"/>
      <c r="L4263" s="533"/>
      <c r="M4263" s="533"/>
      <c r="N4263" s="532"/>
      <c r="O4263" s="350"/>
      <c r="P4263" s="464"/>
      <c r="Q4263" s="464"/>
      <c r="R4263" s="464"/>
      <c r="S4263" s="464"/>
      <c r="T4263" s="464"/>
      <c r="U4263" s="464"/>
      <c r="V4263" s="464"/>
    </row>
    <row r="4264" spans="1:22">
      <c r="A4264" s="531"/>
      <c r="B4264" s="532"/>
      <c r="C4264" s="350"/>
      <c r="D4264" s="350"/>
      <c r="E4264" s="533"/>
      <c r="F4264" s="533"/>
      <c r="G4264" s="533"/>
      <c r="H4264" s="533"/>
      <c r="I4264" s="533"/>
      <c r="J4264" s="533"/>
      <c r="K4264" s="533"/>
      <c r="L4264" s="533"/>
      <c r="M4264" s="533"/>
      <c r="N4264" s="532"/>
      <c r="O4264" s="350"/>
      <c r="P4264" s="464"/>
      <c r="Q4264" s="464"/>
      <c r="R4264" s="464"/>
      <c r="S4264" s="464"/>
      <c r="T4264" s="464"/>
      <c r="U4264" s="464"/>
      <c r="V4264" s="464"/>
    </row>
    <row r="4265" spans="1:22">
      <c r="A4265" s="531"/>
      <c r="B4265" s="532"/>
      <c r="C4265" s="350"/>
      <c r="D4265" s="350"/>
      <c r="E4265" s="533"/>
      <c r="F4265" s="533"/>
      <c r="G4265" s="533"/>
      <c r="H4265" s="533"/>
      <c r="I4265" s="533"/>
      <c r="J4265" s="533"/>
      <c r="K4265" s="533"/>
      <c r="L4265" s="533"/>
      <c r="M4265" s="533"/>
      <c r="N4265" s="532"/>
      <c r="O4265" s="350"/>
      <c r="P4265" s="464"/>
      <c r="Q4265" s="464"/>
      <c r="R4265" s="464"/>
      <c r="S4265" s="464"/>
      <c r="T4265" s="464"/>
      <c r="U4265" s="464"/>
      <c r="V4265" s="464"/>
    </row>
    <row r="4266" spans="1:22">
      <c r="A4266" s="531"/>
      <c r="B4266" s="532"/>
      <c r="C4266" s="350"/>
      <c r="D4266" s="350"/>
      <c r="E4266" s="533"/>
      <c r="F4266" s="533"/>
      <c r="G4266" s="533"/>
      <c r="H4266" s="533"/>
      <c r="I4266" s="533"/>
      <c r="J4266" s="533"/>
      <c r="K4266" s="533"/>
      <c r="L4266" s="533"/>
      <c r="M4266" s="533"/>
      <c r="N4266" s="532"/>
      <c r="O4266" s="350"/>
      <c r="P4266" s="464"/>
      <c r="Q4266" s="464"/>
      <c r="R4266" s="464"/>
      <c r="S4266" s="464"/>
      <c r="T4266" s="464"/>
      <c r="U4266" s="464"/>
      <c r="V4266" s="464"/>
    </row>
    <row r="4267" spans="1:22">
      <c r="A4267" s="531"/>
      <c r="B4267" s="532"/>
      <c r="C4267" s="350"/>
      <c r="D4267" s="350"/>
      <c r="E4267" s="533"/>
      <c r="F4267" s="533"/>
      <c r="G4267" s="533"/>
      <c r="H4267" s="533"/>
      <c r="I4267" s="533"/>
      <c r="J4267" s="533"/>
      <c r="K4267" s="533"/>
      <c r="L4267" s="533"/>
      <c r="M4267" s="533"/>
      <c r="N4267" s="532"/>
      <c r="O4267" s="350"/>
      <c r="P4267" s="464"/>
      <c r="Q4267" s="464"/>
      <c r="R4267" s="464"/>
      <c r="S4267" s="464"/>
      <c r="T4267" s="464"/>
      <c r="U4267" s="464"/>
      <c r="V4267" s="464"/>
    </row>
    <row r="4268" spans="1:22">
      <c r="A4268" s="531"/>
      <c r="B4268" s="532"/>
      <c r="C4268" s="350"/>
      <c r="D4268" s="350"/>
      <c r="E4268" s="533"/>
      <c r="F4268" s="533"/>
      <c r="G4268" s="533"/>
      <c r="H4268" s="533"/>
      <c r="I4268" s="533"/>
      <c r="J4268" s="533"/>
      <c r="K4268" s="533"/>
      <c r="L4268" s="533"/>
      <c r="M4268" s="533"/>
      <c r="N4268" s="532"/>
      <c r="O4268" s="350"/>
      <c r="P4268" s="464"/>
      <c r="Q4268" s="464"/>
      <c r="R4268" s="464"/>
      <c r="S4268" s="464"/>
      <c r="T4268" s="464"/>
      <c r="U4268" s="464"/>
      <c r="V4268" s="464"/>
    </row>
    <row r="4269" spans="1:22">
      <c r="A4269" s="531"/>
      <c r="B4269" s="532"/>
      <c r="C4269" s="350"/>
      <c r="D4269" s="350"/>
      <c r="E4269" s="533"/>
      <c r="F4269" s="533"/>
      <c r="G4269" s="533"/>
      <c r="H4269" s="533"/>
      <c r="I4269" s="533"/>
      <c r="J4269" s="533"/>
      <c r="K4269" s="533"/>
      <c r="L4269" s="533"/>
      <c r="M4269" s="533"/>
      <c r="N4269" s="532"/>
      <c r="O4269" s="350"/>
      <c r="P4269" s="464"/>
      <c r="Q4269" s="464"/>
      <c r="R4269" s="464"/>
      <c r="S4269" s="464"/>
      <c r="T4269" s="464"/>
      <c r="U4269" s="464"/>
      <c r="V4269" s="464"/>
    </row>
    <row r="4270" spans="1:22">
      <c r="A4270" s="531"/>
      <c r="B4270" s="532"/>
      <c r="C4270" s="350"/>
      <c r="D4270" s="350"/>
      <c r="E4270" s="533"/>
      <c r="F4270" s="533"/>
      <c r="G4270" s="533"/>
      <c r="H4270" s="533"/>
      <c r="I4270" s="533"/>
      <c r="J4270" s="533"/>
      <c r="K4270" s="533"/>
      <c r="L4270" s="533"/>
      <c r="M4270" s="533"/>
      <c r="N4270" s="532"/>
      <c r="O4270" s="350"/>
      <c r="P4270" s="464"/>
      <c r="Q4270" s="464"/>
      <c r="R4270" s="464"/>
      <c r="S4270" s="464"/>
      <c r="T4270" s="464"/>
      <c r="U4270" s="464"/>
      <c r="V4270" s="464"/>
    </row>
    <row r="4271" spans="1:22">
      <c r="A4271" s="531"/>
      <c r="B4271" s="532"/>
      <c r="C4271" s="350"/>
      <c r="D4271" s="350"/>
      <c r="E4271" s="533"/>
      <c r="F4271" s="533"/>
      <c r="G4271" s="533"/>
      <c r="H4271" s="533"/>
      <c r="I4271" s="533"/>
      <c r="J4271" s="533"/>
      <c r="K4271" s="533"/>
      <c r="L4271" s="533"/>
      <c r="M4271" s="533"/>
      <c r="N4271" s="532"/>
      <c r="O4271" s="350"/>
      <c r="P4271" s="464"/>
      <c r="Q4271" s="464"/>
      <c r="R4271" s="464"/>
      <c r="S4271" s="464"/>
      <c r="T4271" s="464"/>
      <c r="U4271" s="464"/>
      <c r="V4271" s="464"/>
    </row>
    <row r="4272" spans="1:22">
      <c r="A4272" s="531"/>
      <c r="B4272" s="532"/>
      <c r="C4272" s="350"/>
      <c r="D4272" s="350"/>
      <c r="E4272" s="533"/>
      <c r="F4272" s="533"/>
      <c r="G4272" s="533"/>
      <c r="H4272" s="533"/>
      <c r="I4272" s="533"/>
      <c r="J4272" s="533"/>
      <c r="K4272" s="533"/>
      <c r="L4272" s="533"/>
      <c r="M4272" s="533"/>
      <c r="N4272" s="532"/>
      <c r="O4272" s="350"/>
      <c r="P4272" s="464"/>
      <c r="Q4272" s="464"/>
      <c r="R4272" s="464"/>
      <c r="S4272" s="464"/>
      <c r="T4272" s="464"/>
      <c r="U4272" s="464"/>
      <c r="V4272" s="464"/>
    </row>
    <row r="4273" spans="1:22">
      <c r="A4273" s="531"/>
      <c r="B4273" s="532"/>
      <c r="C4273" s="350"/>
      <c r="D4273" s="350"/>
      <c r="E4273" s="533"/>
      <c r="F4273" s="533"/>
      <c r="G4273" s="533"/>
      <c r="H4273" s="533"/>
      <c r="I4273" s="533"/>
      <c r="J4273" s="533"/>
      <c r="K4273" s="533"/>
      <c r="L4273" s="533"/>
      <c r="M4273" s="533"/>
      <c r="N4273" s="532"/>
      <c r="O4273" s="350"/>
      <c r="P4273" s="464"/>
      <c r="Q4273" s="464"/>
      <c r="R4273" s="464"/>
      <c r="S4273" s="464"/>
      <c r="T4273" s="464"/>
      <c r="U4273" s="464"/>
      <c r="V4273" s="464"/>
    </row>
    <row r="4274" spans="1:22">
      <c r="A4274" s="531"/>
      <c r="B4274" s="532"/>
      <c r="C4274" s="350"/>
      <c r="D4274" s="350"/>
      <c r="E4274" s="533"/>
      <c r="F4274" s="533"/>
      <c r="G4274" s="533"/>
      <c r="H4274" s="533"/>
      <c r="I4274" s="533"/>
      <c r="J4274" s="533"/>
      <c r="K4274" s="533"/>
      <c r="L4274" s="533"/>
      <c r="M4274" s="533"/>
      <c r="N4274" s="532"/>
      <c r="O4274" s="350"/>
      <c r="P4274" s="464"/>
      <c r="Q4274" s="464"/>
      <c r="R4274" s="464"/>
      <c r="S4274" s="464"/>
      <c r="T4274" s="464"/>
      <c r="U4274" s="464"/>
      <c r="V4274" s="464"/>
    </row>
    <row r="4275" spans="1:22">
      <c r="A4275" s="531"/>
      <c r="B4275" s="532"/>
      <c r="C4275" s="350"/>
      <c r="D4275" s="350"/>
      <c r="E4275" s="533"/>
      <c r="F4275" s="533"/>
      <c r="G4275" s="533"/>
      <c r="H4275" s="533"/>
      <c r="I4275" s="533"/>
      <c r="J4275" s="533"/>
      <c r="K4275" s="533"/>
      <c r="L4275" s="533"/>
      <c r="M4275" s="533"/>
      <c r="N4275" s="532"/>
      <c r="O4275" s="350"/>
      <c r="P4275" s="464"/>
      <c r="Q4275" s="464"/>
      <c r="R4275" s="464"/>
      <c r="S4275" s="464"/>
      <c r="T4275" s="464"/>
      <c r="U4275" s="464"/>
      <c r="V4275" s="464"/>
    </row>
    <row r="4276" spans="1:22">
      <c r="A4276" s="531"/>
      <c r="B4276" s="532"/>
      <c r="C4276" s="350"/>
      <c r="D4276" s="350"/>
      <c r="E4276" s="533"/>
      <c r="F4276" s="533"/>
      <c r="G4276" s="533"/>
      <c r="H4276" s="533"/>
      <c r="I4276" s="533"/>
      <c r="J4276" s="533"/>
      <c r="K4276" s="533"/>
      <c r="L4276" s="533"/>
      <c r="M4276" s="533"/>
      <c r="N4276" s="532"/>
      <c r="O4276" s="350"/>
      <c r="P4276" s="464"/>
      <c r="Q4276" s="464"/>
      <c r="R4276" s="464"/>
      <c r="S4276" s="464"/>
      <c r="T4276" s="464"/>
      <c r="U4276" s="464"/>
      <c r="V4276" s="464"/>
    </row>
    <row r="4277" spans="1:22">
      <c r="A4277" s="531"/>
      <c r="B4277" s="532"/>
      <c r="C4277" s="350"/>
      <c r="D4277" s="350"/>
      <c r="E4277" s="533"/>
      <c r="F4277" s="533"/>
      <c r="G4277" s="533"/>
      <c r="H4277" s="533"/>
      <c r="I4277" s="533"/>
      <c r="J4277" s="533"/>
      <c r="K4277" s="533"/>
      <c r="L4277" s="533"/>
      <c r="M4277" s="533"/>
      <c r="N4277" s="532"/>
      <c r="O4277" s="350"/>
      <c r="P4277" s="464"/>
      <c r="Q4277" s="464"/>
      <c r="R4277" s="464"/>
      <c r="S4277" s="464"/>
      <c r="T4277" s="464"/>
      <c r="U4277" s="464"/>
      <c r="V4277" s="464"/>
    </row>
    <row r="4278" spans="1:22">
      <c r="A4278" s="531"/>
      <c r="B4278" s="532"/>
      <c r="C4278" s="350"/>
      <c r="D4278" s="350"/>
      <c r="E4278" s="533"/>
      <c r="F4278" s="533"/>
      <c r="G4278" s="533"/>
      <c r="H4278" s="533"/>
      <c r="I4278" s="533"/>
      <c r="J4278" s="533"/>
      <c r="K4278" s="533"/>
      <c r="L4278" s="533"/>
      <c r="M4278" s="533"/>
      <c r="N4278" s="532"/>
      <c r="O4278" s="350"/>
      <c r="P4278" s="464"/>
      <c r="Q4278" s="464"/>
      <c r="R4278" s="464"/>
      <c r="S4278" s="464"/>
      <c r="T4278" s="464"/>
      <c r="U4278" s="464"/>
      <c r="V4278" s="464"/>
    </row>
    <row r="4279" spans="1:22">
      <c r="A4279" s="531"/>
      <c r="B4279" s="532"/>
      <c r="C4279" s="350"/>
      <c r="D4279" s="350"/>
      <c r="E4279" s="533"/>
      <c r="F4279" s="533"/>
      <c r="G4279" s="533"/>
      <c r="H4279" s="533"/>
      <c r="I4279" s="533"/>
      <c r="J4279" s="533"/>
      <c r="K4279" s="533"/>
      <c r="L4279" s="533"/>
      <c r="M4279" s="533"/>
      <c r="N4279" s="532"/>
      <c r="O4279" s="350"/>
      <c r="P4279" s="464"/>
      <c r="Q4279" s="464"/>
      <c r="R4279" s="464"/>
      <c r="S4279" s="464"/>
      <c r="T4279" s="464"/>
      <c r="U4279" s="464"/>
      <c r="V4279" s="464"/>
    </row>
    <row r="4280" spans="1:22">
      <c r="A4280" s="531"/>
      <c r="B4280" s="532"/>
      <c r="C4280" s="350"/>
      <c r="D4280" s="350"/>
      <c r="E4280" s="533"/>
      <c r="F4280" s="533"/>
      <c r="G4280" s="533"/>
      <c r="H4280" s="533"/>
      <c r="I4280" s="533"/>
      <c r="J4280" s="533"/>
      <c r="K4280" s="533"/>
      <c r="L4280" s="533"/>
      <c r="M4280" s="533"/>
      <c r="N4280" s="532"/>
      <c r="O4280" s="350"/>
      <c r="P4280" s="464"/>
      <c r="Q4280" s="464"/>
      <c r="R4280" s="464"/>
      <c r="S4280" s="464"/>
      <c r="T4280" s="464"/>
      <c r="U4280" s="464"/>
      <c r="V4280" s="464"/>
    </row>
    <row r="4281" spans="1:22">
      <c r="A4281" s="531"/>
      <c r="B4281" s="532"/>
      <c r="C4281" s="350"/>
      <c r="D4281" s="350"/>
      <c r="E4281" s="533"/>
      <c r="F4281" s="533"/>
      <c r="G4281" s="533"/>
      <c r="H4281" s="533"/>
      <c r="I4281" s="533"/>
      <c r="J4281" s="533"/>
      <c r="K4281" s="533"/>
      <c r="L4281" s="533"/>
      <c r="M4281" s="533"/>
      <c r="N4281" s="532"/>
      <c r="O4281" s="350"/>
      <c r="P4281" s="464"/>
      <c r="Q4281" s="464"/>
      <c r="R4281" s="464"/>
      <c r="S4281" s="464"/>
      <c r="T4281" s="464"/>
      <c r="U4281" s="464"/>
      <c r="V4281" s="464"/>
    </row>
    <row r="4282" spans="1:22">
      <c r="A4282" s="531"/>
      <c r="B4282" s="532"/>
      <c r="C4282" s="350"/>
      <c r="D4282" s="350"/>
      <c r="E4282" s="533"/>
      <c r="F4282" s="533"/>
      <c r="G4282" s="533"/>
      <c r="H4282" s="533"/>
      <c r="I4282" s="533"/>
      <c r="J4282" s="533"/>
      <c r="K4282" s="533"/>
      <c r="L4282" s="533"/>
      <c r="M4282" s="533"/>
      <c r="N4282" s="532"/>
      <c r="O4282" s="350"/>
      <c r="P4282" s="464"/>
      <c r="Q4282" s="464"/>
      <c r="R4282" s="464"/>
      <c r="S4282" s="464"/>
      <c r="T4282" s="464"/>
      <c r="U4282" s="464"/>
      <c r="V4282" s="464"/>
    </row>
    <row r="4283" spans="1:22">
      <c r="A4283" s="531"/>
      <c r="B4283" s="532"/>
      <c r="C4283" s="350"/>
      <c r="D4283" s="350"/>
      <c r="E4283" s="533"/>
      <c r="F4283" s="533"/>
      <c r="G4283" s="533"/>
      <c r="H4283" s="533"/>
      <c r="I4283" s="533"/>
      <c r="J4283" s="533"/>
      <c r="K4283" s="533"/>
      <c r="L4283" s="533"/>
      <c r="M4283" s="533"/>
      <c r="N4283" s="532"/>
      <c r="O4283" s="350"/>
      <c r="P4283" s="464"/>
      <c r="Q4283" s="464"/>
      <c r="R4283" s="464"/>
      <c r="S4283" s="464"/>
      <c r="T4283" s="464"/>
      <c r="U4283" s="464"/>
      <c r="V4283" s="464"/>
    </row>
    <row r="4284" spans="1:22">
      <c r="A4284" s="531"/>
      <c r="B4284" s="532"/>
      <c r="C4284" s="350"/>
      <c r="D4284" s="350"/>
      <c r="E4284" s="533"/>
      <c r="F4284" s="533"/>
      <c r="G4284" s="533"/>
      <c r="H4284" s="533"/>
      <c r="I4284" s="533"/>
      <c r="J4284" s="533"/>
      <c r="K4284" s="533"/>
      <c r="L4284" s="533"/>
      <c r="M4284" s="533"/>
      <c r="N4284" s="532"/>
      <c r="O4284" s="350"/>
      <c r="P4284" s="464"/>
      <c r="Q4284" s="464"/>
      <c r="R4284" s="464"/>
      <c r="S4284" s="464"/>
      <c r="T4284" s="464"/>
      <c r="U4284" s="464"/>
      <c r="V4284" s="464"/>
    </row>
    <row r="4285" spans="1:22">
      <c r="A4285" s="531"/>
      <c r="B4285" s="532"/>
      <c r="C4285" s="350"/>
      <c r="D4285" s="350"/>
      <c r="E4285" s="533"/>
      <c r="F4285" s="533"/>
      <c r="G4285" s="533"/>
      <c r="H4285" s="533"/>
      <c r="I4285" s="533"/>
      <c r="J4285" s="533"/>
      <c r="K4285" s="533"/>
      <c r="L4285" s="533"/>
      <c r="M4285" s="533"/>
      <c r="N4285" s="532"/>
      <c r="O4285" s="350"/>
      <c r="P4285" s="464"/>
      <c r="Q4285" s="464"/>
      <c r="R4285" s="464"/>
      <c r="S4285" s="464"/>
      <c r="T4285" s="464"/>
      <c r="U4285" s="464"/>
      <c r="V4285" s="464"/>
    </row>
    <row r="4286" spans="1:22">
      <c r="A4286" s="531"/>
      <c r="B4286" s="532"/>
      <c r="C4286" s="350"/>
      <c r="D4286" s="350"/>
      <c r="E4286" s="533"/>
      <c r="F4286" s="533"/>
      <c r="G4286" s="533"/>
      <c r="H4286" s="533"/>
      <c r="I4286" s="533"/>
      <c r="J4286" s="533"/>
      <c r="K4286" s="533"/>
      <c r="L4286" s="533"/>
      <c r="M4286" s="533"/>
      <c r="N4286" s="532"/>
      <c r="O4286" s="350"/>
      <c r="P4286" s="464"/>
      <c r="Q4286" s="464"/>
      <c r="R4286" s="464"/>
      <c r="S4286" s="464"/>
      <c r="T4286" s="464"/>
      <c r="U4286" s="464"/>
      <c r="V4286" s="464"/>
    </row>
    <row r="4287" spans="1:22">
      <c r="A4287" s="531"/>
      <c r="B4287" s="532"/>
      <c r="C4287" s="350"/>
      <c r="D4287" s="350"/>
      <c r="E4287" s="533"/>
      <c r="F4287" s="533"/>
      <c r="G4287" s="533"/>
      <c r="H4287" s="533"/>
      <c r="I4287" s="533"/>
      <c r="J4287" s="533"/>
      <c r="K4287" s="533"/>
      <c r="L4287" s="533"/>
      <c r="M4287" s="533"/>
      <c r="N4287" s="532"/>
      <c r="O4287" s="350"/>
      <c r="P4287" s="464"/>
      <c r="Q4287" s="464"/>
      <c r="R4287" s="464"/>
      <c r="S4287" s="464"/>
      <c r="T4287" s="464"/>
      <c r="U4287" s="464"/>
      <c r="V4287" s="464"/>
    </row>
    <row r="4288" spans="1:22">
      <c r="A4288" s="531"/>
      <c r="B4288" s="532"/>
      <c r="C4288" s="350"/>
      <c r="D4288" s="350"/>
      <c r="E4288" s="533"/>
      <c r="F4288" s="533"/>
      <c r="G4288" s="533"/>
      <c r="H4288" s="533"/>
      <c r="I4288" s="533"/>
      <c r="J4288" s="533"/>
      <c r="K4288" s="533"/>
      <c r="L4288" s="533"/>
      <c r="M4288" s="533"/>
      <c r="N4288" s="532"/>
      <c r="O4288" s="350"/>
      <c r="P4288" s="464"/>
      <c r="Q4288" s="464"/>
      <c r="R4288" s="464"/>
      <c r="S4288" s="464"/>
      <c r="T4288" s="464"/>
      <c r="U4288" s="464"/>
      <c r="V4288" s="464"/>
    </row>
    <row r="4289" spans="1:22">
      <c r="A4289" s="531"/>
      <c r="B4289" s="532"/>
      <c r="C4289" s="350"/>
      <c r="D4289" s="350"/>
      <c r="E4289" s="533"/>
      <c r="F4289" s="533"/>
      <c r="G4289" s="533"/>
      <c r="H4289" s="533"/>
      <c r="I4289" s="533"/>
      <c r="J4289" s="533"/>
      <c r="K4289" s="533"/>
      <c r="L4289" s="533"/>
      <c r="M4289" s="533"/>
      <c r="N4289" s="532"/>
      <c r="O4289" s="350"/>
      <c r="P4289" s="464"/>
      <c r="Q4289" s="464"/>
      <c r="R4289" s="464"/>
      <c r="S4289" s="464"/>
      <c r="T4289" s="464"/>
      <c r="U4289" s="464"/>
      <c r="V4289" s="464"/>
    </row>
    <row r="4290" spans="1:22">
      <c r="A4290" s="531"/>
      <c r="B4290" s="532"/>
      <c r="C4290" s="350"/>
      <c r="D4290" s="350"/>
      <c r="E4290" s="533"/>
      <c r="F4290" s="533"/>
      <c r="G4290" s="533"/>
      <c r="H4290" s="533"/>
      <c r="I4290" s="533"/>
      <c r="J4290" s="533"/>
      <c r="K4290" s="533"/>
      <c r="L4290" s="533"/>
      <c r="M4290" s="533"/>
      <c r="N4290" s="532"/>
      <c r="O4290" s="350"/>
      <c r="P4290" s="464"/>
      <c r="Q4290" s="464"/>
      <c r="R4290" s="464"/>
      <c r="S4290" s="464"/>
      <c r="T4290" s="464"/>
      <c r="U4290" s="464"/>
      <c r="V4290" s="464"/>
    </row>
    <row r="4291" spans="1:22">
      <c r="A4291" s="531"/>
      <c r="B4291" s="532"/>
      <c r="C4291" s="350"/>
      <c r="D4291" s="350"/>
      <c r="E4291" s="533"/>
      <c r="F4291" s="533"/>
      <c r="G4291" s="533"/>
      <c r="H4291" s="533"/>
      <c r="I4291" s="533"/>
      <c r="J4291" s="533"/>
      <c r="K4291" s="533"/>
      <c r="L4291" s="533"/>
      <c r="M4291" s="533"/>
      <c r="N4291" s="532"/>
      <c r="O4291" s="350"/>
      <c r="P4291" s="464"/>
      <c r="Q4291" s="464"/>
      <c r="R4291" s="464"/>
      <c r="S4291" s="464"/>
      <c r="T4291" s="464"/>
      <c r="U4291" s="464"/>
      <c r="V4291" s="464"/>
    </row>
    <row r="4292" spans="1:22">
      <c r="A4292" s="531"/>
      <c r="B4292" s="532"/>
      <c r="C4292" s="350"/>
      <c r="D4292" s="350"/>
      <c r="E4292" s="533"/>
      <c r="F4292" s="533"/>
      <c r="G4292" s="533"/>
      <c r="H4292" s="533"/>
      <c r="I4292" s="533"/>
      <c r="J4292" s="533"/>
      <c r="K4292" s="533"/>
      <c r="L4292" s="533"/>
      <c r="M4292" s="533"/>
      <c r="N4292" s="532"/>
      <c r="O4292" s="350"/>
      <c r="P4292" s="464"/>
      <c r="Q4292" s="464"/>
      <c r="R4292" s="464"/>
      <c r="S4292" s="464"/>
      <c r="T4292" s="464"/>
      <c r="U4292" s="464"/>
      <c r="V4292" s="464"/>
    </row>
    <row r="4293" spans="1:22">
      <c r="A4293" s="531"/>
      <c r="B4293" s="532"/>
      <c r="C4293" s="350"/>
      <c r="D4293" s="350"/>
      <c r="E4293" s="533"/>
      <c r="F4293" s="533"/>
      <c r="G4293" s="533"/>
      <c r="H4293" s="533"/>
      <c r="I4293" s="533"/>
      <c r="J4293" s="533"/>
      <c r="K4293" s="533"/>
      <c r="L4293" s="533"/>
      <c r="M4293" s="533"/>
      <c r="N4293" s="532"/>
      <c r="O4293" s="350"/>
      <c r="P4293" s="464"/>
      <c r="Q4293" s="464"/>
      <c r="R4293" s="464"/>
      <c r="S4293" s="464"/>
      <c r="T4293" s="464"/>
      <c r="U4293" s="464"/>
      <c r="V4293" s="464"/>
    </row>
    <row r="4294" spans="1:22">
      <c r="A4294" s="531"/>
      <c r="B4294" s="532"/>
      <c r="C4294" s="350"/>
      <c r="D4294" s="350"/>
      <c r="E4294" s="533"/>
      <c r="F4294" s="533"/>
      <c r="G4294" s="533"/>
      <c r="H4294" s="533"/>
      <c r="I4294" s="533"/>
      <c r="J4294" s="533"/>
      <c r="K4294" s="533"/>
      <c r="L4294" s="533"/>
      <c r="M4294" s="533"/>
      <c r="N4294" s="532"/>
      <c r="O4294" s="350"/>
      <c r="P4294" s="464"/>
      <c r="Q4294" s="464"/>
      <c r="R4294" s="464"/>
      <c r="S4294" s="464"/>
      <c r="T4294" s="464"/>
      <c r="U4294" s="464"/>
      <c r="V4294" s="464"/>
    </row>
    <row r="4295" spans="1:22">
      <c r="A4295" s="531"/>
      <c r="B4295" s="532"/>
      <c r="C4295" s="350"/>
      <c r="D4295" s="350"/>
      <c r="E4295" s="533"/>
      <c r="F4295" s="533"/>
      <c r="G4295" s="533"/>
      <c r="H4295" s="533"/>
      <c r="I4295" s="533"/>
      <c r="J4295" s="533"/>
      <c r="K4295" s="533"/>
      <c r="L4295" s="533"/>
      <c r="M4295" s="533"/>
      <c r="N4295" s="532"/>
      <c r="O4295" s="350"/>
      <c r="P4295" s="464"/>
      <c r="Q4295" s="464"/>
      <c r="R4295" s="464"/>
      <c r="S4295" s="464"/>
      <c r="T4295" s="464"/>
      <c r="U4295" s="464"/>
      <c r="V4295" s="464"/>
    </row>
    <row r="4296" spans="1:22">
      <c r="A4296" s="531"/>
      <c r="B4296" s="532"/>
      <c r="C4296" s="350"/>
      <c r="D4296" s="350"/>
      <c r="E4296" s="533"/>
      <c r="F4296" s="533"/>
      <c r="G4296" s="533"/>
      <c r="H4296" s="533"/>
      <c r="I4296" s="533"/>
      <c r="J4296" s="533"/>
      <c r="K4296" s="533"/>
      <c r="L4296" s="533"/>
      <c r="M4296" s="533"/>
      <c r="N4296" s="532"/>
      <c r="O4296" s="350"/>
      <c r="P4296" s="464"/>
      <c r="Q4296" s="464"/>
      <c r="R4296" s="464"/>
      <c r="S4296" s="464"/>
      <c r="T4296" s="464"/>
      <c r="U4296" s="464"/>
      <c r="V4296" s="464"/>
    </row>
    <row r="4297" spans="1:22">
      <c r="A4297" s="531"/>
      <c r="B4297" s="532"/>
      <c r="C4297" s="350"/>
      <c r="D4297" s="350"/>
      <c r="E4297" s="533"/>
      <c r="F4297" s="533"/>
      <c r="G4297" s="533"/>
      <c r="H4297" s="533"/>
      <c r="I4297" s="533"/>
      <c r="J4297" s="533"/>
      <c r="K4297" s="533"/>
      <c r="L4297" s="533"/>
      <c r="M4297" s="533"/>
      <c r="N4297" s="532"/>
      <c r="O4297" s="350"/>
      <c r="P4297" s="464"/>
      <c r="Q4297" s="464"/>
      <c r="R4297" s="464"/>
      <c r="S4297" s="464"/>
      <c r="T4297" s="464"/>
      <c r="U4297" s="464"/>
      <c r="V4297" s="464"/>
    </row>
    <row r="4298" spans="1:22">
      <c r="A4298" s="531"/>
      <c r="B4298" s="532"/>
      <c r="C4298" s="350"/>
      <c r="D4298" s="350"/>
      <c r="E4298" s="533"/>
      <c r="F4298" s="533"/>
      <c r="G4298" s="533"/>
      <c r="H4298" s="533"/>
      <c r="I4298" s="533"/>
      <c r="J4298" s="533"/>
      <c r="K4298" s="533"/>
      <c r="L4298" s="533"/>
      <c r="M4298" s="533"/>
      <c r="N4298" s="532"/>
      <c r="O4298" s="350"/>
      <c r="P4298" s="464"/>
      <c r="Q4298" s="464"/>
      <c r="R4298" s="464"/>
      <c r="S4298" s="464"/>
      <c r="T4298" s="464"/>
      <c r="U4298" s="464"/>
      <c r="V4298" s="464"/>
    </row>
    <row r="4299" spans="1:22">
      <c r="A4299" s="531"/>
      <c r="B4299" s="532"/>
      <c r="C4299" s="350"/>
      <c r="D4299" s="350"/>
      <c r="E4299" s="533"/>
      <c r="F4299" s="533"/>
      <c r="G4299" s="533"/>
      <c r="H4299" s="533"/>
      <c r="I4299" s="533"/>
      <c r="J4299" s="533"/>
      <c r="K4299" s="533"/>
      <c r="L4299" s="533"/>
      <c r="M4299" s="533"/>
      <c r="N4299" s="532"/>
      <c r="O4299" s="350"/>
      <c r="P4299" s="464"/>
      <c r="Q4299" s="464"/>
      <c r="R4299" s="464"/>
      <c r="S4299" s="464"/>
      <c r="T4299" s="464"/>
      <c r="U4299" s="464"/>
      <c r="V4299" s="464"/>
    </row>
    <row r="4300" spans="1:22">
      <c r="A4300" s="531"/>
      <c r="B4300" s="532"/>
      <c r="C4300" s="350"/>
      <c r="D4300" s="350"/>
      <c r="E4300" s="533"/>
      <c r="F4300" s="533"/>
      <c r="G4300" s="533"/>
      <c r="H4300" s="533"/>
      <c r="I4300" s="533"/>
      <c r="J4300" s="533"/>
      <c r="K4300" s="533"/>
      <c r="L4300" s="533"/>
      <c r="M4300" s="533"/>
      <c r="N4300" s="532"/>
      <c r="O4300" s="350"/>
      <c r="P4300" s="464"/>
      <c r="Q4300" s="464"/>
      <c r="R4300" s="464"/>
      <c r="S4300" s="464"/>
      <c r="T4300" s="464"/>
      <c r="U4300" s="464"/>
      <c r="V4300" s="464"/>
    </row>
    <row r="4301" spans="1:22">
      <c r="A4301" s="531"/>
      <c r="B4301" s="532"/>
      <c r="C4301" s="350"/>
      <c r="D4301" s="350"/>
      <c r="E4301" s="533"/>
      <c r="F4301" s="533"/>
      <c r="G4301" s="533"/>
      <c r="H4301" s="533"/>
      <c r="I4301" s="533"/>
      <c r="J4301" s="533"/>
      <c r="K4301" s="533"/>
      <c r="L4301" s="533"/>
      <c r="M4301" s="533"/>
      <c r="N4301" s="532"/>
      <c r="O4301" s="350"/>
      <c r="P4301" s="464"/>
      <c r="Q4301" s="464"/>
      <c r="R4301" s="464"/>
      <c r="S4301" s="464"/>
      <c r="T4301" s="464"/>
      <c r="U4301" s="464"/>
      <c r="V4301" s="464"/>
    </row>
    <row r="4302" spans="1:22">
      <c r="A4302" s="531"/>
      <c r="B4302" s="532"/>
      <c r="C4302" s="350"/>
      <c r="D4302" s="350"/>
      <c r="E4302" s="533"/>
      <c r="F4302" s="533"/>
      <c r="G4302" s="533"/>
      <c r="H4302" s="533"/>
      <c r="I4302" s="533"/>
      <c r="J4302" s="533"/>
      <c r="K4302" s="533"/>
      <c r="L4302" s="533"/>
      <c r="M4302" s="533"/>
      <c r="N4302" s="532"/>
      <c r="O4302" s="350"/>
      <c r="P4302" s="464"/>
      <c r="Q4302" s="464"/>
      <c r="R4302" s="464"/>
      <c r="S4302" s="464"/>
      <c r="T4302" s="464"/>
      <c r="U4302" s="464"/>
      <c r="V4302" s="464"/>
    </row>
    <row r="4303" spans="1:22">
      <c r="A4303" s="531"/>
      <c r="B4303" s="532"/>
      <c r="C4303" s="350"/>
      <c r="D4303" s="350"/>
      <c r="E4303" s="533"/>
      <c r="F4303" s="533"/>
      <c r="G4303" s="533"/>
      <c r="H4303" s="533"/>
      <c r="I4303" s="533"/>
      <c r="J4303" s="533"/>
      <c r="K4303" s="533"/>
      <c r="L4303" s="533"/>
      <c r="M4303" s="533"/>
      <c r="N4303" s="532"/>
      <c r="O4303" s="350"/>
      <c r="P4303" s="464"/>
      <c r="Q4303" s="464"/>
      <c r="R4303" s="464"/>
      <c r="S4303" s="464"/>
      <c r="T4303" s="464"/>
      <c r="U4303" s="464"/>
      <c r="V4303" s="464"/>
    </row>
    <row r="4304" spans="1:22">
      <c r="A4304" s="531"/>
      <c r="B4304" s="532"/>
      <c r="C4304" s="350"/>
      <c r="D4304" s="350"/>
      <c r="E4304" s="533"/>
      <c r="F4304" s="533"/>
      <c r="G4304" s="533"/>
      <c r="H4304" s="533"/>
      <c r="I4304" s="533"/>
      <c r="J4304" s="533"/>
      <c r="K4304" s="533"/>
      <c r="L4304" s="533"/>
      <c r="M4304" s="533"/>
      <c r="N4304" s="532"/>
      <c r="O4304" s="350"/>
      <c r="P4304" s="464"/>
      <c r="Q4304" s="464"/>
      <c r="R4304" s="464"/>
      <c r="S4304" s="464"/>
      <c r="T4304" s="464"/>
      <c r="U4304" s="464"/>
      <c r="V4304" s="464"/>
    </row>
    <row r="4305" spans="1:22">
      <c r="A4305" s="531"/>
      <c r="B4305" s="532"/>
      <c r="C4305" s="350"/>
      <c r="D4305" s="350"/>
      <c r="E4305" s="533"/>
      <c r="F4305" s="533"/>
      <c r="G4305" s="533"/>
      <c r="H4305" s="533"/>
      <c r="I4305" s="533"/>
      <c r="J4305" s="533"/>
      <c r="K4305" s="533"/>
      <c r="L4305" s="533"/>
      <c r="M4305" s="533"/>
      <c r="N4305" s="532"/>
      <c r="O4305" s="350"/>
      <c r="P4305" s="464"/>
      <c r="Q4305" s="464"/>
      <c r="R4305" s="464"/>
      <c r="S4305" s="464"/>
      <c r="T4305" s="464"/>
      <c r="U4305" s="464"/>
      <c r="V4305" s="464"/>
    </row>
    <row r="4306" spans="1:22">
      <c r="A4306" s="531"/>
      <c r="B4306" s="532"/>
      <c r="C4306" s="350"/>
      <c r="D4306" s="350"/>
      <c r="E4306" s="533"/>
      <c r="F4306" s="533"/>
      <c r="G4306" s="533"/>
      <c r="H4306" s="533"/>
      <c r="I4306" s="533"/>
      <c r="J4306" s="533"/>
      <c r="K4306" s="533"/>
      <c r="L4306" s="533"/>
      <c r="M4306" s="533"/>
      <c r="N4306" s="532"/>
      <c r="O4306" s="350"/>
      <c r="P4306" s="464"/>
      <c r="Q4306" s="464"/>
      <c r="R4306" s="464"/>
      <c r="S4306" s="464"/>
      <c r="T4306" s="464"/>
      <c r="U4306" s="464"/>
      <c r="V4306" s="464"/>
    </row>
    <row r="4307" spans="1:22">
      <c r="A4307" s="531"/>
      <c r="B4307" s="532"/>
      <c r="C4307" s="350"/>
      <c r="D4307" s="350"/>
      <c r="E4307" s="533"/>
      <c r="F4307" s="533"/>
      <c r="G4307" s="533"/>
      <c r="H4307" s="533"/>
      <c r="I4307" s="533"/>
      <c r="J4307" s="533"/>
      <c r="K4307" s="533"/>
      <c r="L4307" s="533"/>
      <c r="M4307" s="533"/>
      <c r="N4307" s="532"/>
      <c r="O4307" s="350"/>
      <c r="P4307" s="464"/>
      <c r="Q4307" s="464"/>
      <c r="R4307" s="464"/>
      <c r="S4307" s="464"/>
      <c r="T4307" s="464"/>
      <c r="U4307" s="464"/>
      <c r="V4307" s="464"/>
    </row>
    <row r="4308" spans="1:22">
      <c r="A4308" s="531"/>
      <c r="B4308" s="532"/>
      <c r="C4308" s="350"/>
      <c r="D4308" s="350"/>
      <c r="E4308" s="533"/>
      <c r="F4308" s="533"/>
      <c r="G4308" s="533"/>
      <c r="H4308" s="533"/>
      <c r="I4308" s="533"/>
      <c r="J4308" s="533"/>
      <c r="K4308" s="533"/>
      <c r="L4308" s="533"/>
      <c r="M4308" s="533"/>
      <c r="N4308" s="532"/>
      <c r="O4308" s="350"/>
      <c r="P4308" s="464"/>
      <c r="Q4308" s="464"/>
      <c r="R4308" s="464"/>
      <c r="S4308" s="464"/>
      <c r="T4308" s="464"/>
      <c r="U4308" s="464"/>
      <c r="V4308" s="464"/>
    </row>
    <row r="4309" spans="1:22">
      <c r="A4309" s="531"/>
      <c r="B4309" s="532"/>
      <c r="C4309" s="350"/>
      <c r="D4309" s="350"/>
      <c r="E4309" s="533"/>
      <c r="F4309" s="533"/>
      <c r="G4309" s="533"/>
      <c r="H4309" s="533"/>
      <c r="I4309" s="533"/>
      <c r="J4309" s="533"/>
      <c r="K4309" s="533"/>
      <c r="L4309" s="533"/>
      <c r="M4309" s="533"/>
      <c r="N4309" s="532"/>
      <c r="O4309" s="350"/>
      <c r="P4309" s="464"/>
      <c r="Q4309" s="464"/>
      <c r="R4309" s="464"/>
      <c r="S4309" s="464"/>
      <c r="T4309" s="464"/>
      <c r="U4309" s="464"/>
      <c r="V4309" s="464"/>
    </row>
    <row r="4310" spans="1:22">
      <c r="A4310" s="531"/>
      <c r="B4310" s="532"/>
      <c r="C4310" s="350"/>
      <c r="D4310" s="350"/>
      <c r="E4310" s="533"/>
      <c r="F4310" s="533"/>
      <c r="G4310" s="533"/>
      <c r="H4310" s="533"/>
      <c r="I4310" s="533"/>
      <c r="J4310" s="533"/>
      <c r="K4310" s="533"/>
      <c r="L4310" s="533"/>
      <c r="M4310" s="533"/>
      <c r="N4310" s="532"/>
      <c r="O4310" s="350"/>
      <c r="P4310" s="464"/>
      <c r="Q4310" s="464"/>
      <c r="R4310" s="464"/>
      <c r="S4310" s="464"/>
      <c r="T4310" s="464"/>
      <c r="U4310" s="464"/>
      <c r="V4310" s="464"/>
    </row>
    <row r="4311" spans="1:22">
      <c r="A4311" s="531"/>
      <c r="B4311" s="532"/>
      <c r="C4311" s="350"/>
      <c r="D4311" s="350"/>
      <c r="E4311" s="533"/>
      <c r="F4311" s="533"/>
      <c r="G4311" s="533"/>
      <c r="H4311" s="533"/>
      <c r="I4311" s="533"/>
      <c r="J4311" s="533"/>
      <c r="K4311" s="533"/>
      <c r="L4311" s="533"/>
      <c r="M4311" s="533"/>
      <c r="N4311" s="532"/>
      <c r="O4311" s="350"/>
      <c r="P4311" s="464"/>
      <c r="Q4311" s="464"/>
      <c r="R4311" s="464"/>
      <c r="S4311" s="464"/>
      <c r="T4311" s="464"/>
      <c r="U4311" s="464"/>
      <c r="V4311" s="464"/>
    </row>
    <row r="4312" spans="1:22">
      <c r="A4312" s="531"/>
      <c r="B4312" s="532"/>
      <c r="C4312" s="350"/>
      <c r="D4312" s="350"/>
      <c r="E4312" s="533"/>
      <c r="F4312" s="533"/>
      <c r="G4312" s="533"/>
      <c r="H4312" s="533"/>
      <c r="I4312" s="533"/>
      <c r="J4312" s="533"/>
      <c r="K4312" s="533"/>
      <c r="L4312" s="533"/>
      <c r="M4312" s="533"/>
      <c r="N4312" s="532"/>
      <c r="O4312" s="350"/>
      <c r="P4312" s="464"/>
      <c r="Q4312" s="464"/>
      <c r="R4312" s="464"/>
      <c r="S4312" s="464"/>
      <c r="T4312" s="464"/>
      <c r="U4312" s="464"/>
      <c r="V4312" s="464"/>
    </row>
    <row r="4313" spans="1:22">
      <c r="A4313" s="531"/>
      <c r="B4313" s="532"/>
      <c r="C4313" s="350"/>
      <c r="D4313" s="350"/>
      <c r="E4313" s="533"/>
      <c r="F4313" s="533"/>
      <c r="G4313" s="533"/>
      <c r="H4313" s="533"/>
      <c r="I4313" s="533"/>
      <c r="J4313" s="533"/>
      <c r="K4313" s="533"/>
      <c r="L4313" s="533"/>
      <c r="M4313" s="533"/>
      <c r="N4313" s="532"/>
      <c r="O4313" s="350"/>
      <c r="P4313" s="464"/>
      <c r="Q4313" s="464"/>
      <c r="R4313" s="464"/>
      <c r="S4313" s="464"/>
      <c r="T4313" s="464"/>
      <c r="U4313" s="464"/>
      <c r="V4313" s="464"/>
    </row>
    <row r="4314" spans="1:22">
      <c r="A4314" s="531"/>
      <c r="B4314" s="532"/>
      <c r="C4314" s="350"/>
      <c r="D4314" s="350"/>
      <c r="E4314" s="533"/>
      <c r="F4314" s="533"/>
      <c r="G4314" s="533"/>
      <c r="H4314" s="533"/>
      <c r="I4314" s="533"/>
      <c r="J4314" s="533"/>
      <c r="K4314" s="533"/>
      <c r="L4314" s="533"/>
      <c r="M4314" s="533"/>
      <c r="N4314" s="532"/>
      <c r="O4314" s="350"/>
      <c r="P4314" s="464"/>
      <c r="Q4314" s="464"/>
      <c r="R4314" s="464"/>
      <c r="S4314" s="464"/>
      <c r="T4314" s="464"/>
      <c r="U4314" s="464"/>
      <c r="V4314" s="464"/>
    </row>
    <row r="4315" spans="1:22">
      <c r="A4315" s="531"/>
      <c r="B4315" s="532"/>
      <c r="C4315" s="350"/>
      <c r="D4315" s="350"/>
      <c r="E4315" s="533"/>
      <c r="F4315" s="533"/>
      <c r="G4315" s="533"/>
      <c r="H4315" s="533"/>
      <c r="I4315" s="533"/>
      <c r="J4315" s="533"/>
      <c r="K4315" s="533"/>
      <c r="L4315" s="533"/>
      <c r="M4315" s="533"/>
      <c r="N4315" s="532"/>
      <c r="O4315" s="350"/>
      <c r="P4315" s="464"/>
      <c r="Q4315" s="464"/>
      <c r="R4315" s="464"/>
      <c r="S4315" s="464"/>
      <c r="T4315" s="464"/>
      <c r="U4315" s="464"/>
      <c r="V4315" s="464"/>
    </row>
    <row r="4316" spans="1:22">
      <c r="A4316" s="531"/>
      <c r="B4316" s="532"/>
      <c r="C4316" s="350"/>
      <c r="D4316" s="350"/>
      <c r="E4316" s="533"/>
      <c r="F4316" s="533"/>
      <c r="G4316" s="533"/>
      <c r="H4316" s="533"/>
      <c r="I4316" s="533"/>
      <c r="J4316" s="533"/>
      <c r="K4316" s="533"/>
      <c r="L4316" s="533"/>
      <c r="M4316" s="533"/>
      <c r="N4316" s="532"/>
      <c r="O4316" s="350"/>
      <c r="P4316" s="464"/>
      <c r="Q4316" s="464"/>
      <c r="R4316" s="464"/>
      <c r="S4316" s="464"/>
      <c r="T4316" s="464"/>
      <c r="U4316" s="464"/>
      <c r="V4316" s="464"/>
    </row>
    <row r="4317" spans="1:22">
      <c r="A4317" s="531"/>
      <c r="B4317" s="532"/>
      <c r="C4317" s="350"/>
      <c r="D4317" s="350"/>
      <c r="E4317" s="533"/>
      <c r="F4317" s="533"/>
      <c r="G4317" s="533"/>
      <c r="H4317" s="533"/>
      <c r="I4317" s="533"/>
      <c r="J4317" s="533"/>
      <c r="K4317" s="533"/>
      <c r="L4317" s="533"/>
      <c r="M4317" s="533"/>
      <c r="N4317" s="532"/>
      <c r="O4317" s="350"/>
      <c r="P4317" s="464"/>
      <c r="Q4317" s="464"/>
      <c r="R4317" s="464"/>
      <c r="S4317" s="464"/>
      <c r="T4317" s="464"/>
      <c r="U4317" s="464"/>
      <c r="V4317" s="464"/>
    </row>
    <row r="4318" spans="1:22">
      <c r="A4318" s="531"/>
      <c r="B4318" s="532"/>
      <c r="C4318" s="350"/>
      <c r="D4318" s="350"/>
      <c r="E4318" s="533"/>
      <c r="F4318" s="533"/>
      <c r="G4318" s="533"/>
      <c r="H4318" s="533"/>
      <c r="I4318" s="533"/>
      <c r="J4318" s="533"/>
      <c r="K4318" s="533"/>
      <c r="L4318" s="533"/>
      <c r="M4318" s="533"/>
      <c r="N4318" s="532"/>
      <c r="O4318" s="350"/>
      <c r="P4318" s="464"/>
      <c r="Q4318" s="464"/>
      <c r="R4318" s="464"/>
      <c r="S4318" s="464"/>
      <c r="T4318" s="464"/>
      <c r="U4318" s="464"/>
      <c r="V4318" s="464"/>
    </row>
    <row r="4319" spans="1:22">
      <c r="A4319" s="531"/>
      <c r="B4319" s="532"/>
      <c r="C4319" s="350"/>
      <c r="D4319" s="350"/>
      <c r="E4319" s="533"/>
      <c r="F4319" s="533"/>
      <c r="G4319" s="533"/>
      <c r="H4319" s="533"/>
      <c r="I4319" s="533"/>
      <c r="J4319" s="533"/>
      <c r="K4319" s="533"/>
      <c r="L4319" s="533"/>
      <c r="M4319" s="533"/>
      <c r="N4319" s="532"/>
      <c r="O4319" s="350"/>
      <c r="P4319" s="464"/>
      <c r="Q4319" s="464"/>
      <c r="R4319" s="464"/>
      <c r="S4319" s="464"/>
      <c r="T4319" s="464"/>
      <c r="U4319" s="464"/>
      <c r="V4319" s="464"/>
    </row>
    <row r="4320" spans="1:22">
      <c r="A4320" s="531"/>
      <c r="B4320" s="532"/>
      <c r="C4320" s="350"/>
      <c r="D4320" s="350"/>
      <c r="E4320" s="533"/>
      <c r="F4320" s="533"/>
      <c r="G4320" s="533"/>
      <c r="H4320" s="533"/>
      <c r="I4320" s="533"/>
      <c r="J4320" s="533"/>
      <c r="K4320" s="533"/>
      <c r="L4320" s="533"/>
      <c r="M4320" s="533"/>
      <c r="N4320" s="532"/>
      <c r="O4320" s="350"/>
      <c r="P4320" s="464"/>
      <c r="Q4320" s="464"/>
      <c r="R4320" s="464"/>
      <c r="S4320" s="464"/>
      <c r="T4320" s="464"/>
      <c r="U4320" s="464"/>
      <c r="V4320" s="464"/>
    </row>
    <row r="4321" spans="1:22">
      <c r="A4321" s="531"/>
      <c r="B4321" s="532"/>
      <c r="C4321" s="350"/>
      <c r="D4321" s="350"/>
      <c r="E4321" s="533"/>
      <c r="F4321" s="533"/>
      <c r="G4321" s="533"/>
      <c r="H4321" s="533"/>
      <c r="I4321" s="533"/>
      <c r="J4321" s="533"/>
      <c r="K4321" s="533"/>
      <c r="L4321" s="533"/>
      <c r="M4321" s="533"/>
      <c r="N4321" s="532"/>
      <c r="O4321" s="350"/>
      <c r="P4321" s="464"/>
      <c r="Q4321" s="464"/>
      <c r="R4321" s="464"/>
      <c r="S4321" s="464"/>
      <c r="T4321" s="464"/>
      <c r="U4321" s="464"/>
      <c r="V4321" s="464"/>
    </row>
    <row r="4322" spans="1:22">
      <c r="A4322" s="531"/>
      <c r="B4322" s="532"/>
      <c r="C4322" s="350"/>
      <c r="D4322" s="350"/>
      <c r="E4322" s="533"/>
      <c r="F4322" s="533"/>
      <c r="G4322" s="533"/>
      <c r="H4322" s="533"/>
      <c r="I4322" s="533"/>
      <c r="J4322" s="533"/>
      <c r="K4322" s="533"/>
      <c r="L4322" s="533"/>
      <c r="M4322" s="533"/>
      <c r="N4322" s="532"/>
      <c r="O4322" s="350"/>
      <c r="P4322" s="464"/>
      <c r="Q4322" s="464"/>
      <c r="R4322" s="464"/>
      <c r="S4322" s="464"/>
      <c r="T4322" s="464"/>
      <c r="U4322" s="464"/>
      <c r="V4322" s="464"/>
    </row>
    <row r="4323" spans="1:22">
      <c r="A4323" s="531"/>
      <c r="B4323" s="532"/>
      <c r="C4323" s="350"/>
      <c r="D4323" s="350"/>
      <c r="E4323" s="533"/>
      <c r="F4323" s="533"/>
      <c r="G4323" s="533"/>
      <c r="H4323" s="533"/>
      <c r="I4323" s="533"/>
      <c r="J4323" s="533"/>
      <c r="K4323" s="533"/>
      <c r="L4323" s="533"/>
      <c r="M4323" s="533"/>
      <c r="N4323" s="532"/>
      <c r="O4323" s="350"/>
      <c r="P4323" s="464"/>
      <c r="Q4323" s="464"/>
      <c r="R4323" s="464"/>
      <c r="S4323" s="464"/>
      <c r="T4323" s="464"/>
      <c r="U4323" s="464"/>
      <c r="V4323" s="464"/>
    </row>
    <row r="4324" spans="1:22">
      <c r="A4324" s="531"/>
      <c r="B4324" s="532"/>
      <c r="C4324" s="350"/>
      <c r="D4324" s="350"/>
      <c r="E4324" s="533"/>
      <c r="F4324" s="533"/>
      <c r="G4324" s="533"/>
      <c r="H4324" s="533"/>
      <c r="I4324" s="533"/>
      <c r="J4324" s="533"/>
      <c r="K4324" s="533"/>
      <c r="L4324" s="533"/>
      <c r="M4324" s="533"/>
      <c r="N4324" s="532"/>
      <c r="O4324" s="350"/>
      <c r="P4324" s="464"/>
      <c r="Q4324" s="464"/>
      <c r="R4324" s="464"/>
      <c r="S4324" s="464"/>
      <c r="T4324" s="464"/>
      <c r="U4324" s="464"/>
      <c r="V4324" s="464"/>
    </row>
    <row r="4325" spans="1:22">
      <c r="A4325" s="531"/>
      <c r="B4325" s="532"/>
      <c r="C4325" s="350"/>
      <c r="D4325" s="350"/>
      <c r="E4325" s="533"/>
      <c r="F4325" s="533"/>
      <c r="G4325" s="533"/>
      <c r="H4325" s="533"/>
      <c r="I4325" s="533"/>
      <c r="J4325" s="533"/>
      <c r="K4325" s="533"/>
      <c r="L4325" s="533"/>
      <c r="M4325" s="533"/>
      <c r="N4325" s="532"/>
      <c r="O4325" s="350"/>
      <c r="P4325" s="464"/>
      <c r="Q4325" s="464"/>
      <c r="R4325" s="464"/>
      <c r="S4325" s="464"/>
      <c r="T4325" s="464"/>
      <c r="U4325" s="464"/>
      <c r="V4325" s="464"/>
    </row>
    <row r="4326" spans="1:22">
      <c r="A4326" s="531"/>
      <c r="B4326" s="532"/>
      <c r="C4326" s="350"/>
      <c r="D4326" s="350"/>
      <c r="E4326" s="533"/>
      <c r="F4326" s="533"/>
      <c r="G4326" s="533"/>
      <c r="H4326" s="533"/>
      <c r="I4326" s="533"/>
      <c r="J4326" s="533"/>
      <c r="K4326" s="533"/>
      <c r="L4326" s="533"/>
      <c r="M4326" s="533"/>
      <c r="N4326" s="532"/>
      <c r="O4326" s="350"/>
      <c r="P4326" s="464"/>
      <c r="Q4326" s="464"/>
      <c r="R4326" s="464"/>
      <c r="S4326" s="464"/>
      <c r="T4326" s="464"/>
      <c r="U4326" s="464"/>
      <c r="V4326" s="464"/>
    </row>
    <row r="4327" spans="1:22">
      <c r="A4327" s="531"/>
      <c r="B4327" s="532"/>
      <c r="C4327" s="350"/>
      <c r="D4327" s="350"/>
      <c r="E4327" s="533"/>
      <c r="F4327" s="533"/>
      <c r="G4327" s="533"/>
      <c r="H4327" s="533"/>
      <c r="I4327" s="533"/>
      <c r="J4327" s="533"/>
      <c r="K4327" s="533"/>
      <c r="L4327" s="533"/>
      <c r="M4327" s="533"/>
      <c r="N4327" s="532"/>
      <c r="O4327" s="350"/>
      <c r="P4327" s="464"/>
      <c r="Q4327" s="464"/>
      <c r="R4327" s="464"/>
      <c r="S4327" s="464"/>
      <c r="T4327" s="464"/>
      <c r="U4327" s="464"/>
      <c r="V4327" s="464"/>
    </row>
    <row r="4328" spans="1:22">
      <c r="A4328" s="531"/>
      <c r="B4328" s="532"/>
      <c r="C4328" s="350"/>
      <c r="D4328" s="350"/>
      <c r="E4328" s="533"/>
      <c r="F4328" s="533"/>
      <c r="G4328" s="533"/>
      <c r="H4328" s="533"/>
      <c r="I4328" s="533"/>
      <c r="J4328" s="533"/>
      <c r="K4328" s="533"/>
      <c r="L4328" s="533"/>
      <c r="M4328" s="533"/>
      <c r="N4328" s="532"/>
      <c r="O4328" s="350"/>
      <c r="P4328" s="464"/>
      <c r="Q4328" s="464"/>
      <c r="R4328" s="464"/>
      <c r="S4328" s="464"/>
      <c r="T4328" s="464"/>
      <c r="U4328" s="464"/>
      <c r="V4328" s="464"/>
    </row>
    <row r="4329" spans="1:22">
      <c r="A4329" s="531"/>
      <c r="B4329" s="532"/>
      <c r="C4329" s="350"/>
      <c r="D4329" s="350"/>
      <c r="E4329" s="533"/>
      <c r="F4329" s="533"/>
      <c r="G4329" s="533"/>
      <c r="H4329" s="533"/>
      <c r="I4329" s="533"/>
      <c r="J4329" s="533"/>
      <c r="K4329" s="533"/>
      <c r="L4329" s="533"/>
      <c r="M4329" s="533"/>
      <c r="N4329" s="532"/>
      <c r="O4329" s="350"/>
      <c r="P4329" s="464"/>
      <c r="Q4329" s="464"/>
      <c r="R4329" s="464"/>
      <c r="S4329" s="464"/>
      <c r="T4329" s="464"/>
      <c r="U4329" s="464"/>
      <c r="V4329" s="464"/>
    </row>
    <row r="4330" spans="1:22">
      <c r="A4330" s="531"/>
      <c r="B4330" s="532"/>
      <c r="C4330" s="350"/>
      <c r="D4330" s="350"/>
      <c r="E4330" s="533"/>
      <c r="F4330" s="533"/>
      <c r="G4330" s="533"/>
      <c r="H4330" s="533"/>
      <c r="I4330" s="533"/>
      <c r="J4330" s="533"/>
      <c r="K4330" s="533"/>
      <c r="L4330" s="533"/>
      <c r="M4330" s="533"/>
      <c r="N4330" s="532"/>
      <c r="O4330" s="350"/>
      <c r="P4330" s="464"/>
      <c r="Q4330" s="464"/>
      <c r="R4330" s="464"/>
      <c r="S4330" s="464"/>
      <c r="T4330" s="464"/>
      <c r="U4330" s="464"/>
      <c r="V4330" s="464"/>
    </row>
    <row r="4331" spans="1:22">
      <c r="A4331" s="531"/>
      <c r="B4331" s="532"/>
      <c r="C4331" s="350"/>
      <c r="D4331" s="350"/>
      <c r="E4331" s="533"/>
      <c r="F4331" s="533"/>
      <c r="G4331" s="533"/>
      <c r="H4331" s="533"/>
      <c r="I4331" s="533"/>
      <c r="J4331" s="533"/>
      <c r="K4331" s="533"/>
      <c r="L4331" s="533"/>
      <c r="M4331" s="533"/>
      <c r="N4331" s="532"/>
      <c r="O4331" s="350"/>
      <c r="P4331" s="464"/>
      <c r="Q4331" s="464"/>
      <c r="R4331" s="464"/>
      <c r="S4331" s="464"/>
      <c r="T4331" s="464"/>
      <c r="U4331" s="464"/>
      <c r="V4331" s="464"/>
    </row>
    <row r="4332" spans="1:22">
      <c r="A4332" s="531"/>
      <c r="B4332" s="532"/>
      <c r="C4332" s="350"/>
      <c r="D4332" s="350"/>
      <c r="E4332" s="533"/>
      <c r="F4332" s="533"/>
      <c r="G4332" s="533"/>
      <c r="H4332" s="533"/>
      <c r="I4332" s="533"/>
      <c r="J4332" s="533"/>
      <c r="K4332" s="533"/>
      <c r="L4332" s="533"/>
      <c r="M4332" s="533"/>
      <c r="N4332" s="532"/>
      <c r="O4332" s="350"/>
      <c r="P4332" s="464"/>
      <c r="Q4332" s="464"/>
      <c r="R4332" s="464"/>
      <c r="S4332" s="464"/>
      <c r="T4332" s="464"/>
      <c r="U4332" s="464"/>
      <c r="V4332" s="464"/>
    </row>
    <row r="4333" spans="1:22">
      <c r="A4333" s="531"/>
      <c r="B4333" s="532"/>
      <c r="C4333" s="350"/>
      <c r="D4333" s="350"/>
      <c r="E4333" s="533"/>
      <c r="F4333" s="533"/>
      <c r="G4333" s="533"/>
      <c r="H4333" s="533"/>
      <c r="I4333" s="533"/>
      <c r="J4333" s="533"/>
      <c r="K4333" s="533"/>
      <c r="L4333" s="533"/>
      <c r="M4333" s="533"/>
      <c r="N4333" s="532"/>
      <c r="O4333" s="350"/>
      <c r="P4333" s="464"/>
      <c r="Q4333" s="464"/>
      <c r="R4333" s="464"/>
      <c r="S4333" s="464"/>
      <c r="T4333" s="464"/>
      <c r="U4333" s="464"/>
      <c r="V4333" s="464"/>
    </row>
    <row r="4334" spans="1:22">
      <c r="A4334" s="531"/>
      <c r="B4334" s="532"/>
      <c r="C4334" s="350"/>
      <c r="D4334" s="350"/>
      <c r="E4334" s="533"/>
      <c r="F4334" s="533"/>
      <c r="G4334" s="533"/>
      <c r="H4334" s="533"/>
      <c r="I4334" s="533"/>
      <c r="J4334" s="533"/>
      <c r="K4334" s="533"/>
      <c r="L4334" s="533"/>
      <c r="M4334" s="533"/>
      <c r="N4334" s="532"/>
      <c r="O4334" s="350"/>
      <c r="P4334" s="464"/>
      <c r="Q4334" s="464"/>
      <c r="R4334" s="464"/>
      <c r="S4334" s="464"/>
      <c r="T4334" s="464"/>
      <c r="U4334" s="464"/>
      <c r="V4334" s="464"/>
    </row>
    <row r="4335" spans="1:22">
      <c r="A4335" s="531"/>
      <c r="B4335" s="532"/>
      <c r="C4335" s="350"/>
      <c r="D4335" s="350"/>
      <c r="E4335" s="533"/>
      <c r="F4335" s="533"/>
      <c r="G4335" s="533"/>
      <c r="H4335" s="533"/>
      <c r="I4335" s="533"/>
      <c r="J4335" s="533"/>
      <c r="K4335" s="533"/>
      <c r="L4335" s="533"/>
      <c r="M4335" s="533"/>
      <c r="N4335" s="532"/>
      <c r="O4335" s="350"/>
      <c r="P4335" s="464"/>
      <c r="Q4335" s="464"/>
      <c r="R4335" s="464"/>
      <c r="S4335" s="464"/>
      <c r="T4335" s="464"/>
      <c r="U4335" s="464"/>
      <c r="V4335" s="464"/>
    </row>
    <row r="4336" spans="1:22">
      <c r="A4336" s="531"/>
      <c r="B4336" s="532"/>
      <c r="C4336" s="350"/>
      <c r="D4336" s="350"/>
      <c r="E4336" s="533"/>
      <c r="F4336" s="533"/>
      <c r="G4336" s="533"/>
      <c r="H4336" s="533"/>
      <c r="I4336" s="533"/>
      <c r="J4336" s="533"/>
      <c r="K4336" s="533"/>
      <c r="L4336" s="533"/>
      <c r="M4336" s="533"/>
      <c r="N4336" s="532"/>
      <c r="O4336" s="350"/>
      <c r="P4336" s="464"/>
      <c r="Q4336" s="464"/>
      <c r="R4336" s="464"/>
      <c r="S4336" s="464"/>
      <c r="T4336" s="464"/>
      <c r="U4336" s="464"/>
      <c r="V4336" s="464"/>
    </row>
    <row r="4337" spans="1:22">
      <c r="A4337" s="531"/>
      <c r="B4337" s="532"/>
      <c r="C4337" s="350"/>
      <c r="D4337" s="350"/>
      <c r="E4337" s="533"/>
      <c r="F4337" s="533"/>
      <c r="G4337" s="533"/>
      <c r="H4337" s="533"/>
      <c r="I4337" s="533"/>
      <c r="J4337" s="533"/>
      <c r="K4337" s="533"/>
      <c r="L4337" s="533"/>
      <c r="M4337" s="533"/>
      <c r="N4337" s="532"/>
      <c r="O4337" s="350"/>
      <c r="P4337" s="464"/>
      <c r="Q4337" s="464"/>
      <c r="R4337" s="464"/>
      <c r="S4337" s="464"/>
      <c r="T4337" s="464"/>
      <c r="U4337" s="464"/>
      <c r="V4337" s="464"/>
    </row>
    <row r="4338" spans="1:22">
      <c r="A4338" s="531"/>
      <c r="B4338" s="532"/>
      <c r="C4338" s="350"/>
      <c r="D4338" s="350"/>
      <c r="E4338" s="533"/>
      <c r="F4338" s="533"/>
      <c r="G4338" s="533"/>
      <c r="H4338" s="533"/>
      <c r="I4338" s="533"/>
      <c r="J4338" s="533"/>
      <c r="K4338" s="533"/>
      <c r="L4338" s="533"/>
      <c r="M4338" s="533"/>
      <c r="N4338" s="532"/>
      <c r="O4338" s="350"/>
      <c r="P4338" s="464"/>
      <c r="Q4338" s="464"/>
      <c r="R4338" s="464"/>
      <c r="S4338" s="464"/>
      <c r="T4338" s="464"/>
      <c r="U4338" s="464"/>
      <c r="V4338" s="464"/>
    </row>
    <row r="4339" spans="1:22">
      <c r="A4339" s="531"/>
      <c r="B4339" s="532"/>
      <c r="C4339" s="350"/>
      <c r="D4339" s="350"/>
      <c r="E4339" s="533"/>
      <c r="F4339" s="533"/>
      <c r="G4339" s="533"/>
      <c r="H4339" s="533"/>
      <c r="I4339" s="533"/>
      <c r="J4339" s="533"/>
      <c r="K4339" s="533"/>
      <c r="L4339" s="533"/>
      <c r="M4339" s="533"/>
      <c r="N4339" s="532"/>
      <c r="O4339" s="350"/>
      <c r="P4339" s="464"/>
      <c r="Q4339" s="464"/>
      <c r="R4339" s="464"/>
      <c r="S4339" s="464"/>
      <c r="T4339" s="464"/>
      <c r="U4339" s="464"/>
      <c r="V4339" s="464"/>
    </row>
    <row r="4340" spans="1:22">
      <c r="A4340" s="531"/>
      <c r="B4340" s="532"/>
      <c r="C4340" s="350"/>
      <c r="D4340" s="350"/>
      <c r="E4340" s="533"/>
      <c r="F4340" s="533"/>
      <c r="G4340" s="533"/>
      <c r="H4340" s="533"/>
      <c r="I4340" s="533"/>
      <c r="J4340" s="533"/>
      <c r="K4340" s="533"/>
      <c r="L4340" s="533"/>
      <c r="M4340" s="533"/>
      <c r="N4340" s="532"/>
      <c r="O4340" s="350"/>
      <c r="P4340" s="464"/>
      <c r="Q4340" s="464"/>
      <c r="R4340" s="464"/>
      <c r="S4340" s="464"/>
      <c r="T4340" s="464"/>
      <c r="U4340" s="464"/>
      <c r="V4340" s="464"/>
    </row>
    <row r="4341" spans="1:22">
      <c r="A4341" s="531"/>
      <c r="B4341" s="532"/>
      <c r="C4341" s="350"/>
      <c r="D4341" s="350"/>
      <c r="E4341" s="533"/>
      <c r="F4341" s="533"/>
      <c r="G4341" s="533"/>
      <c r="H4341" s="533"/>
      <c r="I4341" s="533"/>
      <c r="J4341" s="533"/>
      <c r="K4341" s="533"/>
      <c r="L4341" s="533"/>
      <c r="M4341" s="533"/>
      <c r="N4341" s="532"/>
      <c r="O4341" s="350"/>
      <c r="P4341" s="464"/>
      <c r="Q4341" s="464"/>
      <c r="R4341" s="464"/>
      <c r="S4341" s="464"/>
      <c r="T4341" s="464"/>
      <c r="U4341" s="464"/>
      <c r="V4341" s="464"/>
    </row>
    <row r="4342" spans="1:22">
      <c r="A4342" s="531"/>
      <c r="B4342" s="532"/>
      <c r="C4342" s="350"/>
      <c r="D4342" s="350"/>
      <c r="E4342" s="533"/>
      <c r="F4342" s="533"/>
      <c r="G4342" s="533"/>
      <c r="H4342" s="533"/>
      <c r="I4342" s="533"/>
      <c r="J4342" s="533"/>
      <c r="K4342" s="533"/>
      <c r="L4342" s="533"/>
      <c r="M4342" s="533"/>
      <c r="N4342" s="532"/>
      <c r="O4342" s="350"/>
      <c r="P4342" s="464"/>
      <c r="Q4342" s="464"/>
      <c r="R4342" s="464"/>
      <c r="S4342" s="464"/>
      <c r="T4342" s="464"/>
      <c r="U4342" s="464"/>
      <c r="V4342" s="464"/>
    </row>
    <row r="4343" spans="1:22">
      <c r="A4343" s="531"/>
      <c r="B4343" s="532"/>
      <c r="C4343" s="350"/>
      <c r="D4343" s="350"/>
      <c r="E4343" s="533"/>
      <c r="F4343" s="533"/>
      <c r="G4343" s="533"/>
      <c r="H4343" s="533"/>
      <c r="I4343" s="533"/>
      <c r="J4343" s="533"/>
      <c r="K4343" s="533"/>
      <c r="L4343" s="533"/>
      <c r="M4343" s="533"/>
      <c r="N4343" s="532"/>
      <c r="O4343" s="350"/>
      <c r="P4343" s="464"/>
      <c r="Q4343" s="464"/>
      <c r="R4343" s="464"/>
      <c r="S4343" s="464"/>
      <c r="T4343" s="464"/>
      <c r="U4343" s="464"/>
      <c r="V4343" s="464"/>
    </row>
    <row r="4344" spans="1:22">
      <c r="A4344" s="531"/>
      <c r="B4344" s="532"/>
      <c r="C4344" s="350"/>
      <c r="D4344" s="350"/>
      <c r="E4344" s="533"/>
      <c r="F4344" s="533"/>
      <c r="G4344" s="533"/>
      <c r="H4344" s="533"/>
      <c r="I4344" s="533"/>
      <c r="J4344" s="533"/>
      <c r="K4344" s="533"/>
      <c r="L4344" s="533"/>
      <c r="M4344" s="533"/>
      <c r="N4344" s="532"/>
      <c r="O4344" s="350"/>
      <c r="P4344" s="464"/>
      <c r="Q4344" s="464"/>
      <c r="R4344" s="464"/>
      <c r="S4344" s="464"/>
      <c r="T4344" s="464"/>
      <c r="U4344" s="464"/>
      <c r="V4344" s="464"/>
    </row>
    <row r="4345" spans="1:22">
      <c r="A4345" s="531"/>
      <c r="B4345" s="532"/>
      <c r="C4345" s="350"/>
      <c r="D4345" s="350"/>
      <c r="E4345" s="533"/>
      <c r="F4345" s="533"/>
      <c r="G4345" s="533"/>
      <c r="H4345" s="533"/>
      <c r="I4345" s="533"/>
      <c r="J4345" s="533"/>
      <c r="K4345" s="533"/>
      <c r="L4345" s="533"/>
      <c r="M4345" s="533"/>
      <c r="N4345" s="532"/>
      <c r="O4345" s="350"/>
      <c r="P4345" s="464"/>
      <c r="Q4345" s="464"/>
      <c r="R4345" s="464"/>
      <c r="S4345" s="464"/>
      <c r="T4345" s="464"/>
      <c r="U4345" s="464"/>
      <c r="V4345" s="464"/>
    </row>
    <row r="4346" spans="1:22">
      <c r="A4346" s="531"/>
      <c r="B4346" s="532"/>
      <c r="C4346" s="350"/>
      <c r="D4346" s="350"/>
      <c r="E4346" s="533"/>
      <c r="F4346" s="533"/>
      <c r="G4346" s="533"/>
      <c r="H4346" s="533"/>
      <c r="I4346" s="533"/>
      <c r="J4346" s="533"/>
      <c r="K4346" s="533"/>
      <c r="L4346" s="533"/>
      <c r="M4346" s="533"/>
      <c r="N4346" s="532"/>
      <c r="O4346" s="350"/>
      <c r="P4346" s="464"/>
      <c r="Q4346" s="464"/>
      <c r="R4346" s="464"/>
      <c r="S4346" s="464"/>
      <c r="T4346" s="464"/>
      <c r="U4346" s="464"/>
      <c r="V4346" s="464"/>
    </row>
    <row r="4347" spans="1:22">
      <c r="A4347" s="531"/>
      <c r="B4347" s="532"/>
      <c r="C4347" s="350"/>
      <c r="D4347" s="350"/>
      <c r="E4347" s="533"/>
      <c r="F4347" s="533"/>
      <c r="G4347" s="533"/>
      <c r="H4347" s="533"/>
      <c r="I4347" s="533"/>
      <c r="J4347" s="533"/>
      <c r="K4347" s="533"/>
      <c r="L4347" s="533"/>
      <c r="M4347" s="533"/>
      <c r="N4347" s="532"/>
      <c r="O4347" s="350"/>
      <c r="P4347" s="464"/>
      <c r="Q4347" s="464"/>
      <c r="R4347" s="464"/>
      <c r="S4347" s="464"/>
      <c r="T4347" s="464"/>
      <c r="U4347" s="464"/>
      <c r="V4347" s="464"/>
    </row>
    <row r="4348" spans="1:22">
      <c r="A4348" s="531"/>
      <c r="B4348" s="532"/>
      <c r="C4348" s="350"/>
      <c r="D4348" s="350"/>
      <c r="E4348" s="533"/>
      <c r="F4348" s="533"/>
      <c r="G4348" s="533"/>
      <c r="H4348" s="533"/>
      <c r="I4348" s="533"/>
      <c r="J4348" s="533"/>
      <c r="K4348" s="533"/>
      <c r="L4348" s="533"/>
      <c r="M4348" s="533"/>
      <c r="N4348" s="532"/>
      <c r="O4348" s="350"/>
      <c r="P4348" s="464"/>
      <c r="Q4348" s="464"/>
      <c r="R4348" s="464"/>
      <c r="S4348" s="464"/>
      <c r="T4348" s="464"/>
      <c r="U4348" s="464"/>
      <c r="V4348" s="464"/>
    </row>
    <row r="4349" spans="1:22">
      <c r="A4349" s="531"/>
      <c r="B4349" s="532"/>
      <c r="C4349" s="350"/>
      <c r="D4349" s="350"/>
      <c r="E4349" s="533"/>
      <c r="F4349" s="533"/>
      <c r="G4349" s="533"/>
      <c r="H4349" s="533"/>
      <c r="I4349" s="533"/>
      <c r="J4349" s="533"/>
      <c r="K4349" s="533"/>
      <c r="L4349" s="533"/>
      <c r="M4349" s="533"/>
      <c r="N4349" s="532"/>
      <c r="O4349" s="350"/>
      <c r="P4349" s="464"/>
      <c r="Q4349" s="464"/>
      <c r="R4349" s="464"/>
      <c r="S4349" s="464"/>
      <c r="T4349" s="464"/>
      <c r="U4349" s="464"/>
      <c r="V4349" s="464"/>
    </row>
    <row r="4350" spans="1:22">
      <c r="A4350" s="531"/>
      <c r="B4350" s="532"/>
      <c r="C4350" s="350"/>
      <c r="D4350" s="350"/>
      <c r="E4350" s="533"/>
      <c r="F4350" s="533"/>
      <c r="G4350" s="533"/>
      <c r="H4350" s="533"/>
      <c r="I4350" s="533"/>
      <c r="J4350" s="533"/>
      <c r="K4350" s="533"/>
      <c r="L4350" s="533"/>
      <c r="M4350" s="533"/>
      <c r="N4350" s="532"/>
      <c r="O4350" s="350"/>
      <c r="P4350" s="464"/>
      <c r="Q4350" s="464"/>
      <c r="R4350" s="464"/>
      <c r="S4350" s="464"/>
      <c r="T4350" s="464"/>
      <c r="U4350" s="464"/>
      <c r="V4350" s="464"/>
    </row>
    <row r="4351" spans="1:22">
      <c r="A4351" s="531"/>
      <c r="B4351" s="532"/>
      <c r="C4351" s="350"/>
      <c r="D4351" s="350"/>
      <c r="E4351" s="533"/>
      <c r="F4351" s="533"/>
      <c r="G4351" s="533"/>
      <c r="H4351" s="533"/>
      <c r="I4351" s="533"/>
      <c r="J4351" s="533"/>
      <c r="K4351" s="533"/>
      <c r="L4351" s="533"/>
      <c r="M4351" s="533"/>
      <c r="N4351" s="532"/>
      <c r="O4351" s="350"/>
      <c r="P4351" s="464"/>
      <c r="Q4351" s="464"/>
      <c r="R4351" s="464"/>
      <c r="S4351" s="464"/>
      <c r="T4351" s="464"/>
      <c r="U4351" s="464"/>
      <c r="V4351" s="464"/>
    </row>
    <row r="4352" spans="1:22">
      <c r="A4352" s="531"/>
      <c r="B4352" s="532"/>
      <c r="C4352" s="350"/>
      <c r="D4352" s="350"/>
      <c r="E4352" s="533"/>
      <c r="F4352" s="533"/>
      <c r="G4352" s="533"/>
      <c r="H4352" s="533"/>
      <c r="I4352" s="533"/>
      <c r="J4352" s="533"/>
      <c r="K4352" s="533"/>
      <c r="L4352" s="533"/>
      <c r="M4352" s="533"/>
      <c r="N4352" s="532"/>
      <c r="O4352" s="350"/>
      <c r="P4352" s="464"/>
      <c r="Q4352" s="464"/>
      <c r="R4352" s="464"/>
      <c r="S4352" s="464"/>
      <c r="T4352" s="464"/>
      <c r="U4352" s="464"/>
      <c r="V4352" s="464"/>
    </row>
    <row r="4353" spans="1:22">
      <c r="A4353" s="531"/>
      <c r="B4353" s="532"/>
      <c r="C4353" s="350"/>
      <c r="D4353" s="350"/>
      <c r="E4353" s="533"/>
      <c r="F4353" s="533"/>
      <c r="G4353" s="533"/>
      <c r="H4353" s="533"/>
      <c r="I4353" s="533"/>
      <c r="J4353" s="533"/>
      <c r="K4353" s="533"/>
      <c r="L4353" s="533"/>
      <c r="M4353" s="533"/>
      <c r="N4353" s="532"/>
      <c r="O4353" s="350"/>
      <c r="P4353" s="464"/>
      <c r="Q4353" s="464"/>
      <c r="R4353" s="464"/>
      <c r="S4353" s="464"/>
      <c r="T4353" s="464"/>
      <c r="U4353" s="464"/>
      <c r="V4353" s="464"/>
    </row>
    <row r="4354" spans="1:22">
      <c r="A4354" s="531"/>
      <c r="B4354" s="532"/>
      <c r="C4354" s="350"/>
      <c r="D4354" s="350"/>
      <c r="E4354" s="533"/>
      <c r="F4354" s="533"/>
      <c r="G4354" s="533"/>
      <c r="H4354" s="533"/>
      <c r="I4354" s="533"/>
      <c r="J4354" s="533"/>
      <c r="K4354" s="533"/>
      <c r="L4354" s="533"/>
      <c r="M4354" s="533"/>
      <c r="N4354" s="532"/>
      <c r="O4354" s="350"/>
      <c r="P4354" s="464"/>
      <c r="Q4354" s="464"/>
      <c r="R4354" s="464"/>
      <c r="S4354" s="464"/>
      <c r="T4354" s="464"/>
      <c r="U4354" s="464"/>
      <c r="V4354" s="464"/>
    </row>
    <row r="4355" spans="1:22">
      <c r="A4355" s="531"/>
      <c r="B4355" s="532"/>
      <c r="C4355" s="350"/>
      <c r="D4355" s="350"/>
      <c r="E4355" s="533"/>
      <c r="F4355" s="533"/>
      <c r="G4355" s="533"/>
      <c r="H4355" s="533"/>
      <c r="I4355" s="533"/>
      <c r="J4355" s="533"/>
      <c r="K4355" s="533"/>
      <c r="L4355" s="533"/>
      <c r="M4355" s="533"/>
      <c r="N4355" s="532"/>
      <c r="O4355" s="350"/>
      <c r="P4355" s="464"/>
      <c r="Q4355" s="464"/>
      <c r="R4355" s="464"/>
      <c r="S4355" s="464"/>
      <c r="T4355" s="464"/>
      <c r="U4355" s="464"/>
      <c r="V4355" s="464"/>
    </row>
    <row r="4356" spans="1:22">
      <c r="A4356" s="531"/>
      <c r="B4356" s="532"/>
      <c r="C4356" s="350"/>
      <c r="D4356" s="350"/>
      <c r="E4356" s="533"/>
      <c r="F4356" s="533"/>
      <c r="G4356" s="533"/>
      <c r="H4356" s="533"/>
      <c r="I4356" s="533"/>
      <c r="J4356" s="533"/>
      <c r="K4356" s="533"/>
      <c r="L4356" s="533"/>
      <c r="M4356" s="533"/>
      <c r="N4356" s="532"/>
      <c r="O4356" s="350"/>
      <c r="P4356" s="464"/>
      <c r="Q4356" s="464"/>
      <c r="R4356" s="464"/>
      <c r="S4356" s="464"/>
      <c r="T4356" s="464"/>
      <c r="U4356" s="464"/>
      <c r="V4356" s="464"/>
    </row>
    <row r="4357" spans="1:22">
      <c r="A4357" s="531"/>
      <c r="B4357" s="532"/>
      <c r="C4357" s="350"/>
      <c r="D4357" s="350"/>
      <c r="E4357" s="533"/>
      <c r="F4357" s="533"/>
      <c r="G4357" s="533"/>
      <c r="H4357" s="533"/>
      <c r="I4357" s="533"/>
      <c r="J4357" s="533"/>
      <c r="K4357" s="533"/>
      <c r="L4357" s="533"/>
      <c r="M4357" s="533"/>
      <c r="N4357" s="532"/>
      <c r="O4357" s="350"/>
      <c r="P4357" s="464"/>
      <c r="Q4357" s="464"/>
      <c r="R4357" s="464"/>
      <c r="S4357" s="464"/>
      <c r="T4357" s="464"/>
      <c r="U4357" s="464"/>
      <c r="V4357" s="464"/>
    </row>
    <row r="4358" spans="1:22">
      <c r="A4358" s="531"/>
      <c r="B4358" s="532"/>
      <c r="C4358" s="350"/>
      <c r="D4358" s="350"/>
      <c r="E4358" s="533"/>
      <c r="F4358" s="533"/>
      <c r="G4358" s="533"/>
      <c r="H4358" s="533"/>
      <c r="I4358" s="533"/>
      <c r="J4358" s="533"/>
      <c r="K4358" s="533"/>
      <c r="L4358" s="533"/>
      <c r="M4358" s="533"/>
      <c r="N4358" s="532"/>
      <c r="O4358" s="350"/>
      <c r="P4358" s="464"/>
      <c r="Q4358" s="464"/>
      <c r="R4358" s="464"/>
      <c r="S4358" s="464"/>
      <c r="T4358" s="464"/>
      <c r="U4358" s="464"/>
      <c r="V4358" s="464"/>
    </row>
    <row r="4359" spans="1:22">
      <c r="A4359" s="531"/>
      <c r="B4359" s="532"/>
      <c r="C4359" s="350"/>
      <c r="D4359" s="350"/>
      <c r="E4359" s="533"/>
      <c r="F4359" s="533"/>
      <c r="G4359" s="533"/>
      <c r="H4359" s="533"/>
      <c r="I4359" s="533"/>
      <c r="J4359" s="533"/>
      <c r="K4359" s="533"/>
      <c r="L4359" s="533"/>
      <c r="M4359" s="533"/>
      <c r="N4359" s="532"/>
      <c r="O4359" s="350"/>
      <c r="P4359" s="464"/>
      <c r="Q4359" s="464"/>
      <c r="R4359" s="464"/>
      <c r="S4359" s="464"/>
      <c r="T4359" s="464"/>
      <c r="U4359" s="464"/>
      <c r="V4359" s="464"/>
    </row>
    <row r="4360" spans="1:22">
      <c r="A4360" s="531"/>
      <c r="B4360" s="532"/>
      <c r="C4360" s="350"/>
      <c r="D4360" s="350"/>
      <c r="E4360" s="533"/>
      <c r="F4360" s="533"/>
      <c r="G4360" s="533"/>
      <c r="H4360" s="533"/>
      <c r="I4360" s="533"/>
      <c r="J4360" s="533"/>
      <c r="K4360" s="533"/>
      <c r="L4360" s="533"/>
      <c r="M4360" s="533"/>
      <c r="N4360" s="532"/>
      <c r="O4360" s="350"/>
      <c r="P4360" s="464"/>
      <c r="Q4360" s="464"/>
      <c r="R4360" s="464"/>
      <c r="S4360" s="464"/>
      <c r="T4360" s="464"/>
      <c r="U4360" s="464"/>
      <c r="V4360" s="464"/>
    </row>
    <row r="4361" spans="1:22">
      <c r="A4361" s="531"/>
      <c r="B4361" s="532"/>
      <c r="C4361" s="350"/>
      <c r="D4361" s="350"/>
      <c r="E4361" s="533"/>
      <c r="F4361" s="533"/>
      <c r="G4361" s="533"/>
      <c r="H4361" s="533"/>
      <c r="I4361" s="533"/>
      <c r="J4361" s="533"/>
      <c r="K4361" s="533"/>
      <c r="L4361" s="533"/>
      <c r="M4361" s="533"/>
      <c r="N4361" s="532"/>
      <c r="O4361" s="350"/>
      <c r="P4361" s="464"/>
      <c r="Q4361" s="464"/>
      <c r="R4361" s="464"/>
      <c r="S4361" s="464"/>
      <c r="T4361" s="464"/>
      <c r="U4361" s="464"/>
      <c r="V4361" s="464"/>
    </row>
    <row r="4362" spans="1:22">
      <c r="A4362" s="531"/>
      <c r="B4362" s="532"/>
      <c r="C4362" s="350"/>
      <c r="D4362" s="350"/>
      <c r="E4362" s="533"/>
      <c r="F4362" s="533"/>
      <c r="G4362" s="533"/>
      <c r="H4362" s="533"/>
      <c r="I4362" s="533"/>
      <c r="J4362" s="533"/>
      <c r="K4362" s="533"/>
      <c r="L4362" s="533"/>
      <c r="M4362" s="533"/>
      <c r="N4362" s="532"/>
      <c r="O4362" s="350"/>
      <c r="P4362" s="464"/>
      <c r="Q4362" s="464"/>
      <c r="R4362" s="464"/>
      <c r="S4362" s="464"/>
      <c r="T4362" s="464"/>
      <c r="U4362" s="464"/>
      <c r="V4362" s="464"/>
    </row>
    <row r="4363" spans="1:22">
      <c r="A4363" s="531"/>
      <c r="B4363" s="532"/>
      <c r="C4363" s="350"/>
      <c r="D4363" s="350"/>
      <c r="E4363" s="533"/>
      <c r="F4363" s="533"/>
      <c r="G4363" s="533"/>
      <c r="H4363" s="533"/>
      <c r="I4363" s="533"/>
      <c r="J4363" s="533"/>
      <c r="K4363" s="533"/>
      <c r="L4363" s="533"/>
      <c r="M4363" s="533"/>
      <c r="N4363" s="532"/>
      <c r="O4363" s="350"/>
      <c r="P4363" s="464"/>
      <c r="Q4363" s="464"/>
      <c r="R4363" s="464"/>
      <c r="S4363" s="464"/>
      <c r="T4363" s="464"/>
      <c r="U4363" s="464"/>
      <c r="V4363" s="464"/>
    </row>
    <row r="4364" spans="1:22">
      <c r="A4364" s="531"/>
      <c r="B4364" s="532"/>
      <c r="C4364" s="350"/>
      <c r="D4364" s="350"/>
      <c r="E4364" s="533"/>
      <c r="F4364" s="533"/>
      <c r="G4364" s="533"/>
      <c r="H4364" s="533"/>
      <c r="I4364" s="533"/>
      <c r="J4364" s="533"/>
      <c r="K4364" s="533"/>
      <c r="L4364" s="533"/>
      <c r="M4364" s="533"/>
      <c r="N4364" s="532"/>
      <c r="O4364" s="350"/>
      <c r="P4364" s="464"/>
      <c r="Q4364" s="464"/>
      <c r="R4364" s="464"/>
      <c r="S4364" s="464"/>
      <c r="T4364" s="464"/>
      <c r="U4364" s="464"/>
      <c r="V4364" s="464"/>
    </row>
    <row r="4365" spans="1:22">
      <c r="A4365" s="531"/>
      <c r="B4365" s="532"/>
      <c r="C4365" s="350"/>
      <c r="D4365" s="350"/>
      <c r="E4365" s="533"/>
      <c r="F4365" s="533"/>
      <c r="G4365" s="533"/>
      <c r="H4365" s="533"/>
      <c r="I4365" s="533"/>
      <c r="J4365" s="533"/>
      <c r="K4365" s="533"/>
      <c r="L4365" s="533"/>
      <c r="M4365" s="533"/>
      <c r="N4365" s="532"/>
      <c r="O4365" s="350"/>
      <c r="P4365" s="464"/>
      <c r="Q4365" s="464"/>
      <c r="R4365" s="464"/>
      <c r="S4365" s="464"/>
      <c r="T4365" s="464"/>
      <c r="U4365" s="464"/>
      <c r="V4365" s="464"/>
    </row>
    <row r="4366" spans="1:22">
      <c r="A4366" s="531"/>
      <c r="B4366" s="532"/>
      <c r="C4366" s="350"/>
      <c r="D4366" s="350"/>
      <c r="E4366" s="533"/>
      <c r="F4366" s="533"/>
      <c r="G4366" s="533"/>
      <c r="H4366" s="533"/>
      <c r="I4366" s="533"/>
      <c r="J4366" s="533"/>
      <c r="K4366" s="533"/>
      <c r="L4366" s="533"/>
      <c r="M4366" s="533"/>
      <c r="N4366" s="532"/>
      <c r="O4366" s="350"/>
      <c r="P4366" s="464"/>
      <c r="Q4366" s="464"/>
      <c r="R4366" s="464"/>
      <c r="S4366" s="464"/>
      <c r="T4366" s="464"/>
      <c r="U4366" s="464"/>
      <c r="V4366" s="464"/>
    </row>
    <row r="4367" spans="1:22">
      <c r="A4367" s="531"/>
      <c r="B4367" s="532"/>
      <c r="C4367" s="350"/>
      <c r="D4367" s="350"/>
      <c r="E4367" s="533"/>
      <c r="F4367" s="533"/>
      <c r="G4367" s="533"/>
      <c r="H4367" s="533"/>
      <c r="I4367" s="533"/>
      <c r="J4367" s="533"/>
      <c r="K4367" s="533"/>
      <c r="L4367" s="533"/>
      <c r="M4367" s="533"/>
      <c r="N4367" s="532"/>
      <c r="O4367" s="350"/>
      <c r="P4367" s="464"/>
      <c r="Q4367" s="464"/>
      <c r="R4367" s="464"/>
      <c r="S4367" s="464"/>
      <c r="T4367" s="464"/>
      <c r="U4367" s="464"/>
      <c r="V4367" s="464"/>
    </row>
    <row r="4368" spans="1:22">
      <c r="A4368" s="531"/>
      <c r="B4368" s="532"/>
      <c r="C4368" s="350"/>
      <c r="D4368" s="350"/>
      <c r="E4368" s="533"/>
      <c r="F4368" s="533"/>
      <c r="G4368" s="533"/>
      <c r="H4368" s="533"/>
      <c r="I4368" s="533"/>
      <c r="J4368" s="533"/>
      <c r="K4368" s="533"/>
      <c r="L4368" s="533"/>
      <c r="M4368" s="533"/>
      <c r="N4368" s="532"/>
      <c r="O4368" s="350"/>
      <c r="P4368" s="464"/>
      <c r="Q4368" s="464"/>
      <c r="R4368" s="464"/>
      <c r="S4368" s="464"/>
      <c r="T4368" s="464"/>
      <c r="U4368" s="464"/>
      <c r="V4368" s="464"/>
    </row>
    <row r="4369" spans="1:22">
      <c r="A4369" s="531"/>
      <c r="B4369" s="532"/>
      <c r="C4369" s="350"/>
      <c r="D4369" s="350"/>
      <c r="E4369" s="533"/>
      <c r="F4369" s="533"/>
      <c r="G4369" s="533"/>
      <c r="H4369" s="533"/>
      <c r="I4369" s="533"/>
      <c r="J4369" s="533"/>
      <c r="K4369" s="533"/>
      <c r="L4369" s="533"/>
      <c r="M4369" s="533"/>
      <c r="N4369" s="532"/>
      <c r="O4369" s="350"/>
      <c r="P4369" s="464"/>
      <c r="Q4369" s="464"/>
      <c r="R4369" s="464"/>
      <c r="S4369" s="464"/>
      <c r="T4369" s="464"/>
      <c r="U4369" s="464"/>
      <c r="V4369" s="464"/>
    </row>
    <row r="4370" spans="1:22">
      <c r="A4370" s="531"/>
      <c r="B4370" s="532"/>
      <c r="C4370" s="350"/>
      <c r="D4370" s="350"/>
      <c r="E4370" s="533"/>
      <c r="F4370" s="533"/>
      <c r="G4370" s="533"/>
      <c r="H4370" s="533"/>
      <c r="I4370" s="533"/>
      <c r="J4370" s="533"/>
      <c r="K4370" s="533"/>
      <c r="L4370" s="533"/>
      <c r="M4370" s="533"/>
      <c r="N4370" s="532"/>
      <c r="O4370" s="350"/>
      <c r="P4370" s="464"/>
      <c r="Q4370" s="464"/>
      <c r="R4370" s="464"/>
      <c r="S4370" s="464"/>
      <c r="T4370" s="464"/>
      <c r="U4370" s="464"/>
      <c r="V4370" s="464"/>
    </row>
    <row r="4371" spans="1:22">
      <c r="A4371" s="531"/>
      <c r="B4371" s="532"/>
      <c r="C4371" s="350"/>
      <c r="D4371" s="350"/>
      <c r="E4371" s="533"/>
      <c r="F4371" s="533"/>
      <c r="G4371" s="533"/>
      <c r="H4371" s="533"/>
      <c r="I4371" s="533"/>
      <c r="J4371" s="533"/>
      <c r="K4371" s="533"/>
      <c r="L4371" s="533"/>
      <c r="M4371" s="533"/>
      <c r="N4371" s="532"/>
      <c r="O4371" s="350"/>
      <c r="P4371" s="464"/>
      <c r="Q4371" s="464"/>
      <c r="R4371" s="464"/>
      <c r="S4371" s="464"/>
      <c r="T4371" s="464"/>
      <c r="U4371" s="464"/>
      <c r="V4371" s="464"/>
    </row>
    <row r="4372" spans="1:22">
      <c r="A4372" s="531"/>
      <c r="B4372" s="532"/>
      <c r="C4372" s="350"/>
      <c r="D4372" s="350"/>
      <c r="E4372" s="533"/>
      <c r="F4372" s="533"/>
      <c r="G4372" s="533"/>
      <c r="H4372" s="533"/>
      <c r="I4372" s="533"/>
      <c r="J4372" s="533"/>
      <c r="K4372" s="533"/>
      <c r="L4372" s="533"/>
      <c r="M4372" s="533"/>
      <c r="N4372" s="532"/>
      <c r="O4372" s="350"/>
      <c r="P4372" s="464"/>
      <c r="Q4372" s="464"/>
      <c r="R4372" s="464"/>
      <c r="S4372" s="464"/>
      <c r="T4372" s="464"/>
      <c r="U4372" s="464"/>
      <c r="V4372" s="464"/>
    </row>
    <row r="4373" spans="1:22">
      <c r="A4373" s="531"/>
      <c r="B4373" s="532"/>
      <c r="C4373" s="350"/>
      <c r="D4373" s="350"/>
      <c r="E4373" s="533"/>
      <c r="F4373" s="533"/>
      <c r="G4373" s="533"/>
      <c r="H4373" s="533"/>
      <c r="I4373" s="533"/>
      <c r="J4373" s="533"/>
      <c r="K4373" s="533"/>
      <c r="L4373" s="533"/>
      <c r="M4373" s="533"/>
      <c r="N4373" s="532"/>
      <c r="O4373" s="350"/>
      <c r="P4373" s="464"/>
      <c r="Q4373" s="464"/>
      <c r="R4373" s="464"/>
      <c r="S4373" s="464"/>
      <c r="T4373" s="464"/>
      <c r="U4373" s="464"/>
      <c r="V4373" s="464"/>
    </row>
    <row r="4374" spans="1:22">
      <c r="A4374" s="531"/>
      <c r="B4374" s="532"/>
      <c r="C4374" s="350"/>
      <c r="D4374" s="350"/>
      <c r="E4374" s="533"/>
      <c r="F4374" s="533"/>
      <c r="G4374" s="533"/>
      <c r="H4374" s="533"/>
      <c r="I4374" s="533"/>
      <c r="J4374" s="533"/>
      <c r="K4374" s="533"/>
      <c r="L4374" s="533"/>
      <c r="M4374" s="533"/>
      <c r="N4374" s="532"/>
      <c r="O4374" s="350"/>
      <c r="P4374" s="464"/>
      <c r="Q4374" s="464"/>
      <c r="R4374" s="464"/>
      <c r="S4374" s="464"/>
      <c r="T4374" s="464"/>
      <c r="U4374" s="464"/>
      <c r="V4374" s="464"/>
    </row>
    <row r="4375" spans="1:22">
      <c r="A4375" s="531"/>
      <c r="B4375" s="532"/>
      <c r="C4375" s="350"/>
      <c r="D4375" s="350"/>
      <c r="E4375" s="533"/>
      <c r="F4375" s="533"/>
      <c r="G4375" s="533"/>
      <c r="H4375" s="533"/>
      <c r="I4375" s="533"/>
      <c r="J4375" s="533"/>
      <c r="K4375" s="533"/>
      <c r="L4375" s="533"/>
      <c r="M4375" s="533"/>
      <c r="N4375" s="532"/>
      <c r="O4375" s="350"/>
      <c r="P4375" s="464"/>
      <c r="Q4375" s="464"/>
      <c r="R4375" s="464"/>
      <c r="S4375" s="464"/>
      <c r="T4375" s="464"/>
      <c r="U4375" s="464"/>
      <c r="V4375" s="464"/>
    </row>
    <row r="4376" spans="1:22">
      <c r="A4376" s="531"/>
      <c r="B4376" s="532"/>
      <c r="C4376" s="350"/>
      <c r="D4376" s="350"/>
      <c r="E4376" s="533"/>
      <c r="F4376" s="533"/>
      <c r="G4376" s="533"/>
      <c r="H4376" s="533"/>
      <c r="I4376" s="533"/>
      <c r="J4376" s="533"/>
      <c r="K4376" s="533"/>
      <c r="L4376" s="533"/>
      <c r="M4376" s="533"/>
      <c r="N4376" s="532"/>
      <c r="O4376" s="350"/>
      <c r="P4376" s="464"/>
      <c r="Q4376" s="464"/>
      <c r="R4376" s="464"/>
      <c r="S4376" s="464"/>
      <c r="T4376" s="464"/>
      <c r="U4376" s="464"/>
      <c r="V4376" s="464"/>
    </row>
    <row r="4377" spans="1:22">
      <c r="A4377" s="531"/>
      <c r="B4377" s="532"/>
      <c r="C4377" s="350"/>
      <c r="D4377" s="350"/>
      <c r="E4377" s="533"/>
      <c r="F4377" s="533"/>
      <c r="G4377" s="533"/>
      <c r="H4377" s="533"/>
      <c r="I4377" s="533"/>
      <c r="J4377" s="533"/>
      <c r="K4377" s="533"/>
      <c r="L4377" s="533"/>
      <c r="M4377" s="533"/>
      <c r="N4377" s="532"/>
      <c r="O4377" s="350"/>
      <c r="P4377" s="464"/>
      <c r="Q4377" s="464"/>
      <c r="R4377" s="464"/>
      <c r="S4377" s="464"/>
      <c r="T4377" s="464"/>
      <c r="U4377" s="464"/>
      <c r="V4377" s="464"/>
    </row>
    <row r="4378" spans="1:22">
      <c r="A4378" s="531"/>
      <c r="B4378" s="532"/>
      <c r="C4378" s="350"/>
      <c r="D4378" s="350"/>
      <c r="E4378" s="533"/>
      <c r="F4378" s="533"/>
      <c r="G4378" s="533"/>
      <c r="H4378" s="533"/>
      <c r="I4378" s="533"/>
      <c r="J4378" s="533"/>
      <c r="K4378" s="533"/>
      <c r="L4378" s="533"/>
      <c r="M4378" s="533"/>
      <c r="N4378" s="532"/>
      <c r="O4378" s="350"/>
      <c r="P4378" s="464"/>
      <c r="Q4378" s="464"/>
      <c r="R4378" s="464"/>
      <c r="S4378" s="464"/>
      <c r="T4378" s="464"/>
      <c r="U4378" s="464"/>
      <c r="V4378" s="464"/>
    </row>
    <row r="4379" spans="1:22">
      <c r="A4379" s="531"/>
      <c r="B4379" s="532"/>
      <c r="C4379" s="350"/>
      <c r="D4379" s="350"/>
      <c r="E4379" s="533"/>
      <c r="F4379" s="533"/>
      <c r="G4379" s="533"/>
      <c r="H4379" s="533"/>
      <c r="I4379" s="533"/>
      <c r="J4379" s="533"/>
      <c r="K4379" s="533"/>
      <c r="L4379" s="533"/>
      <c r="M4379" s="533"/>
      <c r="N4379" s="532"/>
      <c r="O4379" s="350"/>
      <c r="P4379" s="464"/>
      <c r="Q4379" s="464"/>
      <c r="R4379" s="464"/>
      <c r="S4379" s="464"/>
      <c r="T4379" s="464"/>
      <c r="U4379" s="464"/>
      <c r="V4379" s="464"/>
    </row>
    <row r="4380" spans="1:22">
      <c r="A4380" s="531"/>
      <c r="B4380" s="532"/>
      <c r="C4380" s="350"/>
      <c r="D4380" s="350"/>
      <c r="E4380" s="533"/>
      <c r="F4380" s="533"/>
      <c r="G4380" s="533"/>
      <c r="H4380" s="533"/>
      <c r="I4380" s="533"/>
      <c r="J4380" s="533"/>
      <c r="K4380" s="533"/>
      <c r="L4380" s="533"/>
      <c r="M4380" s="533"/>
      <c r="N4380" s="532"/>
      <c r="O4380" s="350"/>
      <c r="P4380" s="464"/>
      <c r="Q4380" s="464"/>
      <c r="R4380" s="464"/>
      <c r="S4380" s="464"/>
      <c r="T4380" s="464"/>
      <c r="U4380" s="464"/>
      <c r="V4380" s="464"/>
    </row>
    <row r="4381" spans="1:22">
      <c r="A4381" s="531"/>
      <c r="B4381" s="532"/>
      <c r="C4381" s="350"/>
      <c r="D4381" s="350"/>
      <c r="E4381" s="533"/>
      <c r="F4381" s="533"/>
      <c r="G4381" s="533"/>
      <c r="H4381" s="533"/>
      <c r="I4381" s="533"/>
      <c r="J4381" s="533"/>
      <c r="K4381" s="533"/>
      <c r="L4381" s="533"/>
      <c r="M4381" s="533"/>
      <c r="N4381" s="532"/>
      <c r="O4381" s="350"/>
      <c r="P4381" s="464"/>
      <c r="Q4381" s="464"/>
      <c r="R4381" s="464"/>
      <c r="S4381" s="464"/>
      <c r="T4381" s="464"/>
      <c r="U4381" s="464"/>
      <c r="V4381" s="464"/>
    </row>
    <row r="4382" spans="1:22">
      <c r="A4382" s="531"/>
      <c r="B4382" s="532"/>
      <c r="C4382" s="350"/>
      <c r="D4382" s="350"/>
      <c r="E4382" s="533"/>
      <c r="F4382" s="533"/>
      <c r="G4382" s="533"/>
      <c r="H4382" s="533"/>
      <c r="I4382" s="533"/>
      <c r="J4382" s="533"/>
      <c r="K4382" s="533"/>
      <c r="L4382" s="533"/>
      <c r="M4382" s="533"/>
      <c r="N4382" s="532"/>
      <c r="O4382" s="350"/>
      <c r="P4382" s="464"/>
      <c r="Q4382" s="464"/>
      <c r="R4382" s="464"/>
      <c r="S4382" s="464"/>
      <c r="T4382" s="464"/>
      <c r="U4382" s="464"/>
      <c r="V4382" s="464"/>
    </row>
    <row r="4383" spans="1:22">
      <c r="A4383" s="531"/>
      <c r="B4383" s="532"/>
      <c r="C4383" s="350"/>
      <c r="D4383" s="350"/>
      <c r="E4383" s="533"/>
      <c r="F4383" s="533"/>
      <c r="G4383" s="533"/>
      <c r="H4383" s="533"/>
      <c r="I4383" s="533"/>
      <c r="J4383" s="533"/>
      <c r="K4383" s="533"/>
      <c r="L4383" s="533"/>
      <c r="M4383" s="533"/>
      <c r="N4383" s="532"/>
      <c r="O4383" s="350"/>
      <c r="P4383" s="464"/>
      <c r="Q4383" s="464"/>
      <c r="R4383" s="464"/>
      <c r="S4383" s="464"/>
      <c r="T4383" s="464"/>
      <c r="U4383" s="464"/>
      <c r="V4383" s="464"/>
    </row>
    <row r="4384" spans="1:22">
      <c r="A4384" s="531"/>
      <c r="B4384" s="532"/>
      <c r="C4384" s="350"/>
      <c r="D4384" s="350"/>
      <c r="E4384" s="533"/>
      <c r="F4384" s="533"/>
      <c r="G4384" s="533"/>
      <c r="H4384" s="533"/>
      <c r="I4384" s="533"/>
      <c r="J4384" s="533"/>
      <c r="K4384" s="533"/>
      <c r="L4384" s="533"/>
      <c r="M4384" s="533"/>
      <c r="N4384" s="532"/>
      <c r="O4384" s="350"/>
      <c r="P4384" s="464"/>
      <c r="Q4384" s="464"/>
      <c r="R4384" s="464"/>
      <c r="S4384" s="464"/>
      <c r="T4384" s="464"/>
      <c r="U4384" s="464"/>
      <c r="V4384" s="464"/>
    </row>
    <row r="4385" spans="1:22">
      <c r="A4385" s="531"/>
      <c r="B4385" s="532"/>
      <c r="C4385" s="350"/>
      <c r="D4385" s="350"/>
      <c r="E4385" s="533"/>
      <c r="F4385" s="533"/>
      <c r="G4385" s="533"/>
      <c r="H4385" s="533"/>
      <c r="I4385" s="533"/>
      <c r="J4385" s="533"/>
      <c r="K4385" s="533"/>
      <c r="L4385" s="533"/>
      <c r="M4385" s="533"/>
      <c r="N4385" s="532"/>
      <c r="O4385" s="350"/>
      <c r="P4385" s="464"/>
      <c r="Q4385" s="464"/>
      <c r="R4385" s="464"/>
      <c r="S4385" s="464"/>
      <c r="T4385" s="464"/>
      <c r="U4385" s="464"/>
      <c r="V4385" s="464"/>
    </row>
    <row r="4386" spans="1:22">
      <c r="A4386" s="531"/>
      <c r="B4386" s="532"/>
      <c r="C4386" s="350"/>
      <c r="D4386" s="350"/>
      <c r="E4386" s="533"/>
      <c r="F4386" s="533"/>
      <c r="G4386" s="533"/>
      <c r="H4386" s="533"/>
      <c r="I4386" s="533"/>
      <c r="J4386" s="533"/>
      <c r="K4386" s="533"/>
      <c r="L4386" s="533"/>
      <c r="M4386" s="533"/>
      <c r="N4386" s="532"/>
      <c r="O4386" s="350"/>
      <c r="P4386" s="464"/>
      <c r="Q4386" s="464"/>
      <c r="R4386" s="464"/>
      <c r="S4386" s="464"/>
      <c r="T4386" s="464"/>
      <c r="U4386" s="464"/>
      <c r="V4386" s="464"/>
    </row>
    <row r="4387" spans="1:22">
      <c r="A4387" s="531"/>
      <c r="B4387" s="532"/>
      <c r="C4387" s="350"/>
      <c r="D4387" s="350"/>
      <c r="E4387" s="533"/>
      <c r="F4387" s="533"/>
      <c r="G4387" s="533"/>
      <c r="H4387" s="533"/>
      <c r="I4387" s="533"/>
      <c r="J4387" s="533"/>
      <c r="K4387" s="533"/>
      <c r="L4387" s="533"/>
      <c r="M4387" s="533"/>
      <c r="N4387" s="532"/>
      <c r="O4387" s="350"/>
      <c r="P4387" s="464"/>
      <c r="Q4387" s="464"/>
      <c r="R4387" s="464"/>
      <c r="S4387" s="464"/>
      <c r="T4387" s="464"/>
      <c r="U4387" s="464"/>
      <c r="V4387" s="464"/>
    </row>
    <row r="4388" spans="1:22">
      <c r="A4388" s="531"/>
      <c r="B4388" s="532"/>
      <c r="C4388" s="350"/>
      <c r="D4388" s="350"/>
      <c r="E4388" s="533"/>
      <c r="F4388" s="533"/>
      <c r="G4388" s="533"/>
      <c r="H4388" s="533"/>
      <c r="I4388" s="533"/>
      <c r="J4388" s="533"/>
      <c r="K4388" s="533"/>
      <c r="L4388" s="533"/>
      <c r="M4388" s="533"/>
      <c r="N4388" s="532"/>
      <c r="O4388" s="350"/>
      <c r="P4388" s="464"/>
      <c r="Q4388" s="464"/>
      <c r="R4388" s="464"/>
      <c r="S4388" s="464"/>
      <c r="T4388" s="464"/>
      <c r="U4388" s="464"/>
      <c r="V4388" s="464"/>
    </row>
    <row r="4389" spans="1:22">
      <c r="A4389" s="531"/>
      <c r="B4389" s="532"/>
      <c r="C4389" s="350"/>
      <c r="D4389" s="350"/>
      <c r="E4389" s="533"/>
      <c r="F4389" s="533"/>
      <c r="G4389" s="533"/>
      <c r="H4389" s="533"/>
      <c r="I4389" s="533"/>
      <c r="J4389" s="533"/>
      <c r="K4389" s="533"/>
      <c r="L4389" s="533"/>
      <c r="M4389" s="533"/>
      <c r="N4389" s="532"/>
      <c r="O4389" s="350"/>
      <c r="P4389" s="464"/>
      <c r="Q4389" s="464"/>
      <c r="R4389" s="464"/>
      <c r="S4389" s="464"/>
      <c r="T4389" s="464"/>
      <c r="U4389" s="464"/>
      <c r="V4389" s="464"/>
    </row>
    <row r="4390" spans="1:22">
      <c r="A4390" s="531"/>
      <c r="B4390" s="532"/>
      <c r="C4390" s="350"/>
      <c r="D4390" s="350"/>
      <c r="E4390" s="533"/>
      <c r="F4390" s="533"/>
      <c r="G4390" s="533"/>
      <c r="H4390" s="533"/>
      <c r="I4390" s="533"/>
      <c r="J4390" s="533"/>
      <c r="K4390" s="533"/>
      <c r="L4390" s="533"/>
      <c r="M4390" s="533"/>
      <c r="N4390" s="532"/>
      <c r="O4390" s="350"/>
      <c r="P4390" s="464"/>
      <c r="Q4390" s="464"/>
      <c r="R4390" s="464"/>
      <c r="S4390" s="464"/>
      <c r="T4390" s="464"/>
      <c r="U4390" s="464"/>
      <c r="V4390" s="464"/>
    </row>
    <row r="4391" spans="1:22">
      <c r="A4391" s="531"/>
      <c r="B4391" s="532"/>
      <c r="C4391" s="350"/>
      <c r="D4391" s="350"/>
      <c r="E4391" s="533"/>
      <c r="F4391" s="533"/>
      <c r="G4391" s="533"/>
      <c r="H4391" s="533"/>
      <c r="I4391" s="533"/>
      <c r="J4391" s="533"/>
      <c r="K4391" s="533"/>
      <c r="L4391" s="533"/>
      <c r="M4391" s="533"/>
      <c r="N4391" s="532"/>
      <c r="O4391" s="350"/>
      <c r="P4391" s="464"/>
      <c r="Q4391" s="464"/>
      <c r="R4391" s="464"/>
      <c r="S4391" s="464"/>
      <c r="T4391" s="464"/>
      <c r="U4391" s="464"/>
      <c r="V4391" s="464"/>
    </row>
    <row r="4392" spans="1:22">
      <c r="A4392" s="531"/>
      <c r="B4392" s="532"/>
      <c r="C4392" s="350"/>
      <c r="D4392" s="350"/>
      <c r="E4392" s="533"/>
      <c r="F4392" s="533"/>
      <c r="G4392" s="533"/>
      <c r="H4392" s="533"/>
      <c r="I4392" s="533"/>
      <c r="J4392" s="533"/>
      <c r="K4392" s="533"/>
      <c r="L4392" s="533"/>
      <c r="M4392" s="533"/>
      <c r="N4392" s="532"/>
      <c r="O4392" s="350"/>
      <c r="P4392" s="464"/>
      <c r="Q4392" s="464"/>
      <c r="R4392" s="464"/>
      <c r="S4392" s="464"/>
      <c r="T4392" s="464"/>
      <c r="U4392" s="464"/>
      <c r="V4392" s="464"/>
    </row>
    <row r="4393" spans="1:22">
      <c r="A4393" s="531"/>
      <c r="B4393" s="532"/>
      <c r="C4393" s="350"/>
      <c r="D4393" s="350"/>
      <c r="E4393" s="533"/>
      <c r="F4393" s="533"/>
      <c r="G4393" s="533"/>
      <c r="H4393" s="533"/>
      <c r="I4393" s="533"/>
      <c r="J4393" s="533"/>
      <c r="K4393" s="533"/>
      <c r="L4393" s="533"/>
      <c r="M4393" s="533"/>
      <c r="N4393" s="532"/>
      <c r="O4393" s="350"/>
      <c r="P4393" s="464"/>
      <c r="Q4393" s="464"/>
      <c r="R4393" s="464"/>
      <c r="S4393" s="464"/>
      <c r="T4393" s="464"/>
      <c r="U4393" s="464"/>
      <c r="V4393" s="464"/>
    </row>
    <row r="4394" spans="1:22">
      <c r="A4394" s="531"/>
      <c r="B4394" s="532"/>
      <c r="C4394" s="350"/>
      <c r="D4394" s="350"/>
      <c r="E4394" s="533"/>
      <c r="F4394" s="533"/>
      <c r="G4394" s="533"/>
      <c r="H4394" s="533"/>
      <c r="I4394" s="533"/>
      <c r="J4394" s="533"/>
      <c r="K4394" s="533"/>
      <c r="L4394" s="533"/>
      <c r="M4394" s="533"/>
      <c r="N4394" s="532"/>
      <c r="O4394" s="350"/>
      <c r="P4394" s="464"/>
      <c r="Q4394" s="464"/>
      <c r="R4394" s="464"/>
      <c r="S4394" s="464"/>
      <c r="T4394" s="464"/>
      <c r="U4394" s="464"/>
      <c r="V4394" s="464"/>
    </row>
    <row r="4395" spans="1:22">
      <c r="A4395" s="531"/>
      <c r="B4395" s="532"/>
      <c r="C4395" s="350"/>
      <c r="D4395" s="350"/>
      <c r="E4395" s="533"/>
      <c r="F4395" s="533"/>
      <c r="G4395" s="533"/>
      <c r="H4395" s="533"/>
      <c r="I4395" s="533"/>
      <c r="J4395" s="533"/>
      <c r="K4395" s="533"/>
      <c r="L4395" s="533"/>
      <c r="M4395" s="533"/>
      <c r="N4395" s="532"/>
      <c r="O4395" s="350"/>
      <c r="P4395" s="464"/>
      <c r="Q4395" s="464"/>
      <c r="R4395" s="464"/>
      <c r="S4395" s="464"/>
      <c r="T4395" s="464"/>
      <c r="U4395" s="464"/>
      <c r="V4395" s="464"/>
    </row>
    <row r="4396" spans="1:22">
      <c r="A4396" s="531"/>
      <c r="B4396" s="532"/>
      <c r="C4396" s="350"/>
      <c r="D4396" s="350"/>
      <c r="E4396" s="533"/>
      <c r="F4396" s="533"/>
      <c r="G4396" s="533"/>
      <c r="H4396" s="533"/>
      <c r="I4396" s="533"/>
      <c r="J4396" s="533"/>
      <c r="K4396" s="533"/>
      <c r="L4396" s="533"/>
      <c r="M4396" s="533"/>
      <c r="N4396" s="532"/>
      <c r="O4396" s="350"/>
      <c r="P4396" s="464"/>
      <c r="Q4396" s="464"/>
      <c r="R4396" s="464"/>
      <c r="S4396" s="464"/>
      <c r="T4396" s="464"/>
      <c r="U4396" s="464"/>
      <c r="V4396" s="464"/>
    </row>
    <row r="4397" spans="1:22">
      <c r="A4397" s="531"/>
      <c r="B4397" s="532"/>
      <c r="C4397" s="350"/>
      <c r="D4397" s="350"/>
      <c r="E4397" s="533"/>
      <c r="F4397" s="533"/>
      <c r="G4397" s="533"/>
      <c r="H4397" s="533"/>
      <c r="I4397" s="533"/>
      <c r="J4397" s="533"/>
      <c r="K4397" s="533"/>
      <c r="L4397" s="533"/>
      <c r="M4397" s="533"/>
      <c r="N4397" s="532"/>
      <c r="O4397" s="350"/>
      <c r="P4397" s="464"/>
      <c r="Q4397" s="464"/>
      <c r="R4397" s="464"/>
      <c r="S4397" s="464"/>
      <c r="T4397" s="464"/>
      <c r="U4397" s="464"/>
      <c r="V4397" s="464"/>
    </row>
    <row r="4398" spans="1:22">
      <c r="A4398" s="531"/>
      <c r="B4398" s="532"/>
      <c r="C4398" s="350"/>
      <c r="D4398" s="350"/>
      <c r="E4398" s="533"/>
      <c r="F4398" s="533"/>
      <c r="G4398" s="533"/>
      <c r="H4398" s="533"/>
      <c r="I4398" s="533"/>
      <c r="J4398" s="533"/>
      <c r="K4398" s="533"/>
      <c r="L4398" s="533"/>
      <c r="M4398" s="533"/>
      <c r="N4398" s="532"/>
      <c r="O4398" s="350"/>
      <c r="P4398" s="464"/>
      <c r="Q4398" s="464"/>
      <c r="R4398" s="464"/>
      <c r="S4398" s="464"/>
      <c r="T4398" s="464"/>
      <c r="U4398" s="464"/>
      <c r="V4398" s="464"/>
    </row>
    <row r="4399" spans="1:22">
      <c r="A4399" s="531"/>
      <c r="B4399" s="532"/>
      <c r="C4399" s="350"/>
      <c r="D4399" s="350"/>
      <c r="E4399" s="533"/>
      <c r="F4399" s="533"/>
      <c r="G4399" s="533"/>
      <c r="H4399" s="533"/>
      <c r="I4399" s="533"/>
      <c r="J4399" s="533"/>
      <c r="K4399" s="533"/>
      <c r="L4399" s="533"/>
      <c r="M4399" s="533"/>
      <c r="N4399" s="532"/>
      <c r="O4399" s="350"/>
      <c r="P4399" s="464"/>
      <c r="Q4399" s="464"/>
      <c r="R4399" s="464"/>
      <c r="S4399" s="464"/>
      <c r="T4399" s="464"/>
      <c r="U4399" s="464"/>
      <c r="V4399" s="464"/>
    </row>
    <row r="4400" spans="1:22">
      <c r="A4400" s="531"/>
      <c r="B4400" s="532"/>
      <c r="C4400" s="350"/>
      <c r="D4400" s="350"/>
      <c r="E4400" s="533"/>
      <c r="F4400" s="533"/>
      <c r="G4400" s="533"/>
      <c r="H4400" s="533"/>
      <c r="I4400" s="533"/>
      <c r="J4400" s="533"/>
      <c r="K4400" s="533"/>
      <c r="L4400" s="533"/>
      <c r="M4400" s="533"/>
      <c r="N4400" s="532"/>
      <c r="O4400" s="350"/>
      <c r="P4400" s="464"/>
      <c r="Q4400" s="464"/>
      <c r="R4400" s="464"/>
      <c r="S4400" s="464"/>
      <c r="T4400" s="464"/>
      <c r="U4400" s="464"/>
      <c r="V4400" s="464"/>
    </row>
    <row r="4401" spans="1:22">
      <c r="A4401" s="531"/>
      <c r="B4401" s="532"/>
      <c r="C4401" s="350"/>
      <c r="D4401" s="350"/>
      <c r="E4401" s="533"/>
      <c r="F4401" s="533"/>
      <c r="G4401" s="533"/>
      <c r="H4401" s="533"/>
      <c r="I4401" s="533"/>
      <c r="J4401" s="533"/>
      <c r="K4401" s="533"/>
      <c r="L4401" s="533"/>
      <c r="M4401" s="533"/>
      <c r="N4401" s="532"/>
      <c r="O4401" s="350"/>
      <c r="P4401" s="464"/>
      <c r="Q4401" s="464"/>
      <c r="R4401" s="464"/>
      <c r="S4401" s="464"/>
      <c r="T4401" s="464"/>
      <c r="U4401" s="464"/>
      <c r="V4401" s="464"/>
    </row>
    <row r="4402" spans="1:22">
      <c r="A4402" s="531"/>
      <c r="B4402" s="532"/>
      <c r="C4402" s="350"/>
      <c r="D4402" s="350"/>
      <c r="E4402" s="533"/>
      <c r="F4402" s="533"/>
      <c r="G4402" s="533"/>
      <c r="H4402" s="533"/>
      <c r="I4402" s="533"/>
      <c r="J4402" s="533"/>
      <c r="K4402" s="533"/>
      <c r="L4402" s="533"/>
      <c r="M4402" s="533"/>
      <c r="N4402" s="532"/>
      <c r="O4402" s="350"/>
      <c r="P4402" s="464"/>
      <c r="Q4402" s="464"/>
      <c r="R4402" s="464"/>
      <c r="S4402" s="464"/>
      <c r="T4402" s="464"/>
      <c r="U4402" s="464"/>
      <c r="V4402" s="464"/>
    </row>
    <row r="4403" spans="1:22">
      <c r="A4403" s="531"/>
      <c r="B4403" s="532"/>
      <c r="C4403" s="350"/>
      <c r="D4403" s="350"/>
      <c r="E4403" s="533"/>
      <c r="F4403" s="533"/>
      <c r="G4403" s="533"/>
      <c r="H4403" s="533"/>
      <c r="I4403" s="533"/>
      <c r="J4403" s="533"/>
      <c r="K4403" s="533"/>
      <c r="L4403" s="533"/>
      <c r="M4403" s="533"/>
      <c r="N4403" s="532"/>
      <c r="O4403" s="350"/>
      <c r="P4403" s="464"/>
      <c r="Q4403" s="464"/>
      <c r="R4403" s="464"/>
      <c r="S4403" s="464"/>
      <c r="T4403" s="464"/>
      <c r="U4403" s="464"/>
      <c r="V4403" s="464"/>
    </row>
    <row r="4404" spans="1:22">
      <c r="A4404" s="531"/>
      <c r="B4404" s="532"/>
      <c r="C4404" s="350"/>
      <c r="D4404" s="350"/>
      <c r="E4404" s="533"/>
      <c r="F4404" s="533"/>
      <c r="G4404" s="533"/>
      <c r="H4404" s="533"/>
      <c r="I4404" s="533"/>
      <c r="J4404" s="533"/>
      <c r="K4404" s="533"/>
      <c r="L4404" s="533"/>
      <c r="M4404" s="533"/>
      <c r="N4404" s="532"/>
      <c r="O4404" s="350"/>
      <c r="P4404" s="464"/>
      <c r="Q4404" s="464"/>
      <c r="R4404" s="464"/>
      <c r="S4404" s="464"/>
      <c r="T4404" s="464"/>
      <c r="U4404" s="464"/>
      <c r="V4404" s="464"/>
    </row>
    <row r="4405" spans="1:22">
      <c r="A4405" s="531"/>
      <c r="B4405" s="532"/>
      <c r="C4405" s="350"/>
      <c r="D4405" s="350"/>
      <c r="E4405" s="533"/>
      <c r="F4405" s="533"/>
      <c r="G4405" s="533"/>
      <c r="H4405" s="533"/>
      <c r="I4405" s="533"/>
      <c r="J4405" s="533"/>
      <c r="K4405" s="533"/>
      <c r="L4405" s="533"/>
      <c r="M4405" s="533"/>
      <c r="N4405" s="532"/>
      <c r="O4405" s="350"/>
      <c r="P4405" s="464"/>
      <c r="Q4405" s="464"/>
      <c r="R4405" s="464"/>
      <c r="S4405" s="464"/>
      <c r="T4405" s="464"/>
      <c r="U4405" s="464"/>
      <c r="V4405" s="464"/>
    </row>
    <row r="4406" spans="1:22">
      <c r="A4406" s="531"/>
      <c r="B4406" s="532"/>
      <c r="C4406" s="350"/>
      <c r="D4406" s="350"/>
      <c r="E4406" s="533"/>
      <c r="F4406" s="533"/>
      <c r="G4406" s="533"/>
      <c r="H4406" s="533"/>
      <c r="I4406" s="533"/>
      <c r="J4406" s="533"/>
      <c r="K4406" s="533"/>
      <c r="L4406" s="533"/>
      <c r="M4406" s="533"/>
      <c r="N4406" s="532"/>
      <c r="O4406" s="350"/>
      <c r="P4406" s="464"/>
      <c r="Q4406" s="464"/>
      <c r="R4406" s="464"/>
      <c r="S4406" s="464"/>
      <c r="T4406" s="464"/>
      <c r="U4406" s="464"/>
      <c r="V4406" s="464"/>
    </row>
    <row r="4407" spans="1:22">
      <c r="A4407" s="531"/>
      <c r="B4407" s="532"/>
      <c r="C4407" s="350"/>
      <c r="D4407" s="350"/>
      <c r="E4407" s="533"/>
      <c r="F4407" s="533"/>
      <c r="G4407" s="533"/>
      <c r="H4407" s="533"/>
      <c r="I4407" s="533"/>
      <c r="J4407" s="533"/>
      <c r="K4407" s="533"/>
      <c r="L4407" s="533"/>
      <c r="M4407" s="533"/>
      <c r="N4407" s="532"/>
      <c r="O4407" s="350"/>
      <c r="P4407" s="464"/>
      <c r="Q4407" s="464"/>
      <c r="R4407" s="464"/>
      <c r="S4407" s="464"/>
      <c r="T4407" s="464"/>
      <c r="U4407" s="464"/>
      <c r="V4407" s="464"/>
    </row>
    <row r="4408" spans="1:22">
      <c r="A4408" s="531"/>
      <c r="B4408" s="532"/>
      <c r="C4408" s="350"/>
      <c r="D4408" s="350"/>
      <c r="E4408" s="533"/>
      <c r="F4408" s="533"/>
      <c r="G4408" s="533"/>
      <c r="H4408" s="533"/>
      <c r="I4408" s="533"/>
      <c r="J4408" s="533"/>
      <c r="K4408" s="533"/>
      <c r="L4408" s="533"/>
      <c r="M4408" s="533"/>
      <c r="N4408" s="532"/>
      <c r="O4408" s="350"/>
      <c r="P4408" s="464"/>
      <c r="Q4408" s="464"/>
      <c r="R4408" s="464"/>
      <c r="S4408" s="464"/>
      <c r="T4408" s="464"/>
      <c r="U4408" s="464"/>
      <c r="V4408" s="464"/>
    </row>
    <row r="4409" spans="1:22">
      <c r="A4409" s="531"/>
      <c r="B4409" s="532"/>
      <c r="C4409" s="350"/>
      <c r="D4409" s="350"/>
      <c r="E4409" s="533"/>
      <c r="F4409" s="533"/>
      <c r="G4409" s="533"/>
      <c r="H4409" s="533"/>
      <c r="I4409" s="533"/>
      <c r="J4409" s="533"/>
      <c r="K4409" s="533"/>
      <c r="L4409" s="533"/>
      <c r="M4409" s="533"/>
      <c r="N4409" s="532"/>
      <c r="O4409" s="350"/>
      <c r="P4409" s="464"/>
      <c r="Q4409" s="464"/>
      <c r="R4409" s="464"/>
      <c r="S4409" s="464"/>
      <c r="T4409" s="464"/>
      <c r="U4409" s="464"/>
      <c r="V4409" s="464"/>
    </row>
    <row r="4410" spans="1:22">
      <c r="A4410" s="531"/>
      <c r="B4410" s="532"/>
      <c r="C4410" s="350"/>
      <c r="D4410" s="350"/>
      <c r="E4410" s="533"/>
      <c r="F4410" s="533"/>
      <c r="G4410" s="533"/>
      <c r="H4410" s="533"/>
      <c r="I4410" s="533"/>
      <c r="J4410" s="533"/>
      <c r="K4410" s="533"/>
      <c r="L4410" s="533"/>
      <c r="M4410" s="533"/>
      <c r="N4410" s="532"/>
      <c r="O4410" s="350"/>
      <c r="P4410" s="464"/>
      <c r="Q4410" s="464"/>
      <c r="R4410" s="464"/>
      <c r="S4410" s="464"/>
      <c r="T4410" s="464"/>
      <c r="U4410" s="464"/>
      <c r="V4410" s="464"/>
    </row>
    <row r="4411" spans="1:22">
      <c r="A4411" s="531"/>
      <c r="B4411" s="532"/>
      <c r="C4411" s="350"/>
      <c r="D4411" s="350"/>
      <c r="E4411" s="533"/>
      <c r="F4411" s="533"/>
      <c r="G4411" s="533"/>
      <c r="H4411" s="533"/>
      <c r="I4411" s="533"/>
      <c r="J4411" s="533"/>
      <c r="K4411" s="533"/>
      <c r="L4411" s="533"/>
      <c r="M4411" s="533"/>
      <c r="N4411" s="532"/>
      <c r="O4411" s="350"/>
      <c r="P4411" s="464"/>
      <c r="Q4411" s="464"/>
      <c r="R4411" s="464"/>
      <c r="S4411" s="464"/>
      <c r="T4411" s="464"/>
      <c r="U4411" s="464"/>
      <c r="V4411" s="464"/>
    </row>
    <row r="4412" spans="1:22">
      <c r="A4412" s="531"/>
      <c r="B4412" s="532"/>
      <c r="C4412" s="350"/>
      <c r="D4412" s="350"/>
      <c r="E4412" s="533"/>
      <c r="F4412" s="533"/>
      <c r="G4412" s="533"/>
      <c r="H4412" s="533"/>
      <c r="I4412" s="533"/>
      <c r="J4412" s="533"/>
      <c r="K4412" s="533"/>
      <c r="L4412" s="533"/>
      <c r="M4412" s="533"/>
      <c r="N4412" s="532"/>
      <c r="O4412" s="350"/>
      <c r="P4412" s="464"/>
      <c r="Q4412" s="464"/>
      <c r="R4412" s="464"/>
      <c r="S4412" s="464"/>
      <c r="T4412" s="464"/>
      <c r="U4412" s="464"/>
      <c r="V4412" s="464"/>
    </row>
    <row r="4413" spans="1:22">
      <c r="A4413" s="531"/>
      <c r="B4413" s="532"/>
      <c r="C4413" s="350"/>
      <c r="D4413" s="350"/>
      <c r="E4413" s="533"/>
      <c r="F4413" s="533"/>
      <c r="G4413" s="533"/>
      <c r="H4413" s="533"/>
      <c r="I4413" s="533"/>
      <c r="J4413" s="533"/>
      <c r="K4413" s="533"/>
      <c r="L4413" s="533"/>
      <c r="M4413" s="533"/>
      <c r="N4413" s="532"/>
      <c r="O4413" s="350"/>
      <c r="P4413" s="464"/>
      <c r="Q4413" s="464"/>
      <c r="R4413" s="464"/>
      <c r="S4413" s="464"/>
      <c r="T4413" s="464"/>
      <c r="U4413" s="464"/>
      <c r="V4413" s="464"/>
    </row>
    <row r="4414" spans="1:22">
      <c r="A4414" s="531"/>
      <c r="B4414" s="532"/>
      <c r="C4414" s="350"/>
      <c r="D4414" s="350"/>
      <c r="E4414" s="533"/>
      <c r="F4414" s="533"/>
      <c r="G4414" s="533"/>
      <c r="H4414" s="533"/>
      <c r="I4414" s="533"/>
      <c r="J4414" s="533"/>
      <c r="K4414" s="533"/>
      <c r="L4414" s="533"/>
      <c r="M4414" s="533"/>
      <c r="N4414" s="532"/>
      <c r="O4414" s="350"/>
      <c r="P4414" s="464"/>
      <c r="Q4414" s="464"/>
      <c r="R4414" s="464"/>
      <c r="S4414" s="464"/>
      <c r="T4414" s="464"/>
      <c r="U4414" s="464"/>
      <c r="V4414" s="464"/>
    </row>
    <row r="4415" spans="1:22">
      <c r="A4415" s="531"/>
      <c r="B4415" s="532"/>
      <c r="C4415" s="350"/>
      <c r="D4415" s="350"/>
      <c r="E4415" s="533"/>
      <c r="F4415" s="533"/>
      <c r="G4415" s="533"/>
      <c r="H4415" s="533"/>
      <c r="I4415" s="533"/>
      <c r="J4415" s="533"/>
      <c r="K4415" s="533"/>
      <c r="L4415" s="533"/>
      <c r="M4415" s="533"/>
      <c r="N4415" s="532"/>
      <c r="O4415" s="350"/>
      <c r="P4415" s="464"/>
      <c r="Q4415" s="464"/>
      <c r="R4415" s="464"/>
      <c r="S4415" s="464"/>
      <c r="T4415" s="464"/>
      <c r="U4415" s="464"/>
      <c r="V4415" s="464"/>
    </row>
    <row r="4416" spans="1:22">
      <c r="A4416" s="531"/>
      <c r="B4416" s="532"/>
      <c r="C4416" s="350"/>
      <c r="D4416" s="350"/>
      <c r="E4416" s="533"/>
      <c r="F4416" s="533"/>
      <c r="G4416" s="533"/>
      <c r="H4416" s="533"/>
      <c r="I4416" s="533"/>
      <c r="J4416" s="533"/>
      <c r="K4416" s="533"/>
      <c r="L4416" s="533"/>
      <c r="M4416" s="533"/>
      <c r="N4416" s="532"/>
      <c r="O4416" s="350"/>
      <c r="P4416" s="464"/>
      <c r="Q4416" s="464"/>
      <c r="R4416" s="464"/>
      <c r="S4416" s="464"/>
      <c r="T4416" s="464"/>
      <c r="U4416" s="464"/>
      <c r="V4416" s="464"/>
    </row>
    <row r="4417" spans="1:22">
      <c r="A4417" s="531"/>
      <c r="B4417" s="532"/>
      <c r="C4417" s="350"/>
      <c r="D4417" s="350"/>
      <c r="E4417" s="533"/>
      <c r="F4417" s="533"/>
      <c r="G4417" s="533"/>
      <c r="H4417" s="533"/>
      <c r="I4417" s="533"/>
      <c r="J4417" s="533"/>
      <c r="K4417" s="533"/>
      <c r="L4417" s="533"/>
      <c r="M4417" s="533"/>
      <c r="N4417" s="532"/>
      <c r="O4417" s="350"/>
      <c r="P4417" s="464"/>
      <c r="Q4417" s="464"/>
      <c r="R4417" s="464"/>
      <c r="S4417" s="464"/>
      <c r="T4417" s="464"/>
      <c r="U4417" s="464"/>
      <c r="V4417" s="464"/>
    </row>
    <row r="4418" spans="1:22">
      <c r="A4418" s="531"/>
      <c r="B4418" s="532"/>
      <c r="C4418" s="350"/>
      <c r="D4418" s="350"/>
      <c r="E4418" s="533"/>
      <c r="F4418" s="533"/>
      <c r="G4418" s="533"/>
      <c r="H4418" s="533"/>
      <c r="I4418" s="533"/>
      <c r="J4418" s="533"/>
      <c r="K4418" s="533"/>
      <c r="L4418" s="533"/>
      <c r="M4418" s="533"/>
      <c r="N4418" s="532"/>
      <c r="O4418" s="350"/>
      <c r="P4418" s="464"/>
      <c r="Q4418" s="464"/>
      <c r="R4418" s="464"/>
      <c r="S4418" s="464"/>
      <c r="T4418" s="464"/>
      <c r="U4418" s="464"/>
      <c r="V4418" s="464"/>
    </row>
    <row r="4419" spans="1:22">
      <c r="A4419" s="531"/>
      <c r="B4419" s="532"/>
      <c r="C4419" s="350"/>
      <c r="D4419" s="350"/>
      <c r="E4419" s="533"/>
      <c r="F4419" s="533"/>
      <c r="G4419" s="533"/>
      <c r="H4419" s="533"/>
      <c r="I4419" s="533"/>
      <c r="J4419" s="533"/>
      <c r="K4419" s="533"/>
      <c r="L4419" s="533"/>
      <c r="M4419" s="533"/>
      <c r="N4419" s="532"/>
      <c r="O4419" s="350"/>
      <c r="P4419" s="464"/>
      <c r="Q4419" s="464"/>
      <c r="R4419" s="464"/>
      <c r="S4419" s="464"/>
      <c r="T4419" s="464"/>
      <c r="U4419" s="464"/>
      <c r="V4419" s="464"/>
    </row>
    <row r="4420" spans="1:22">
      <c r="A4420" s="531"/>
      <c r="B4420" s="532"/>
      <c r="C4420" s="350"/>
      <c r="D4420" s="350"/>
      <c r="E4420" s="533"/>
      <c r="F4420" s="533"/>
      <c r="G4420" s="533"/>
      <c r="H4420" s="533"/>
      <c r="I4420" s="533"/>
      <c r="J4420" s="533"/>
      <c r="K4420" s="533"/>
      <c r="L4420" s="533"/>
      <c r="M4420" s="533"/>
      <c r="N4420" s="532"/>
      <c r="O4420" s="350"/>
      <c r="P4420" s="464"/>
      <c r="Q4420" s="464"/>
      <c r="R4420" s="464"/>
      <c r="S4420" s="464"/>
      <c r="T4420" s="464"/>
      <c r="U4420" s="464"/>
      <c r="V4420" s="464"/>
    </row>
    <row r="4421" spans="1:22">
      <c r="A4421" s="531"/>
      <c r="B4421" s="532"/>
      <c r="C4421" s="350"/>
      <c r="D4421" s="350"/>
      <c r="E4421" s="533"/>
      <c r="F4421" s="533"/>
      <c r="G4421" s="533"/>
      <c r="H4421" s="533"/>
      <c r="I4421" s="533"/>
      <c r="J4421" s="533"/>
      <c r="K4421" s="533"/>
      <c r="L4421" s="533"/>
      <c r="M4421" s="533"/>
      <c r="N4421" s="532"/>
      <c r="O4421" s="350"/>
      <c r="P4421" s="464"/>
      <c r="Q4421" s="464"/>
      <c r="R4421" s="464"/>
      <c r="S4421" s="464"/>
      <c r="T4421" s="464"/>
      <c r="U4421" s="464"/>
      <c r="V4421" s="464"/>
    </row>
    <row r="4422" spans="1:22">
      <c r="A4422" s="531"/>
      <c r="B4422" s="532"/>
      <c r="C4422" s="350"/>
      <c r="D4422" s="350"/>
      <c r="E4422" s="533"/>
      <c r="F4422" s="533"/>
      <c r="G4422" s="533"/>
      <c r="H4422" s="533"/>
      <c r="I4422" s="533"/>
      <c r="J4422" s="533"/>
      <c r="K4422" s="533"/>
      <c r="L4422" s="533"/>
      <c r="M4422" s="533"/>
      <c r="N4422" s="532"/>
      <c r="O4422" s="350"/>
      <c r="P4422" s="464"/>
      <c r="Q4422" s="464"/>
      <c r="R4422" s="464"/>
      <c r="S4422" s="464"/>
      <c r="T4422" s="464"/>
      <c r="U4422" s="464"/>
      <c r="V4422" s="464"/>
    </row>
    <row r="4423" spans="1:22">
      <c r="A4423" s="531"/>
      <c r="B4423" s="532"/>
      <c r="C4423" s="350"/>
      <c r="D4423" s="350"/>
      <c r="E4423" s="533"/>
      <c r="F4423" s="533"/>
      <c r="G4423" s="533"/>
      <c r="H4423" s="533"/>
      <c r="I4423" s="533"/>
      <c r="J4423" s="533"/>
      <c r="K4423" s="533"/>
      <c r="L4423" s="533"/>
      <c r="M4423" s="533"/>
      <c r="N4423" s="532"/>
      <c r="O4423" s="350"/>
      <c r="P4423" s="464"/>
      <c r="Q4423" s="464"/>
      <c r="R4423" s="464"/>
      <c r="S4423" s="464"/>
      <c r="T4423" s="464"/>
      <c r="U4423" s="464"/>
      <c r="V4423" s="464"/>
    </row>
    <row r="4424" spans="1:22">
      <c r="A4424" s="531"/>
      <c r="B4424" s="532"/>
      <c r="C4424" s="350"/>
      <c r="D4424" s="350"/>
      <c r="E4424" s="533"/>
      <c r="F4424" s="533"/>
      <c r="G4424" s="533"/>
      <c r="H4424" s="533"/>
      <c r="I4424" s="533"/>
      <c r="J4424" s="533"/>
      <c r="K4424" s="533"/>
      <c r="L4424" s="533"/>
      <c r="M4424" s="533"/>
      <c r="N4424" s="532"/>
      <c r="O4424" s="350"/>
      <c r="P4424" s="464"/>
      <c r="Q4424" s="464"/>
      <c r="R4424" s="464"/>
      <c r="S4424" s="464"/>
      <c r="T4424" s="464"/>
      <c r="U4424" s="464"/>
      <c r="V4424" s="464"/>
    </row>
    <row r="4425" spans="1:22">
      <c r="A4425" s="531"/>
      <c r="B4425" s="532"/>
      <c r="C4425" s="350"/>
      <c r="D4425" s="350"/>
      <c r="E4425" s="533"/>
      <c r="F4425" s="533"/>
      <c r="G4425" s="533"/>
      <c r="H4425" s="533"/>
      <c r="I4425" s="533"/>
      <c r="J4425" s="533"/>
      <c r="K4425" s="533"/>
      <c r="L4425" s="533"/>
      <c r="M4425" s="533"/>
      <c r="N4425" s="532"/>
      <c r="O4425" s="350"/>
      <c r="P4425" s="464"/>
      <c r="Q4425" s="464"/>
      <c r="R4425" s="464"/>
      <c r="S4425" s="464"/>
      <c r="T4425" s="464"/>
      <c r="U4425" s="464"/>
      <c r="V4425" s="464"/>
    </row>
    <row r="4426" spans="1:22">
      <c r="A4426" s="531"/>
      <c r="B4426" s="532"/>
      <c r="C4426" s="350"/>
      <c r="D4426" s="350"/>
      <c r="E4426" s="533"/>
      <c r="F4426" s="533"/>
      <c r="G4426" s="533"/>
      <c r="H4426" s="533"/>
      <c r="I4426" s="533"/>
      <c r="J4426" s="533"/>
      <c r="K4426" s="533"/>
      <c r="L4426" s="533"/>
      <c r="M4426" s="533"/>
      <c r="N4426" s="532"/>
      <c r="O4426" s="350"/>
      <c r="P4426" s="464"/>
      <c r="Q4426" s="464"/>
      <c r="R4426" s="464"/>
      <c r="S4426" s="464"/>
      <c r="T4426" s="464"/>
      <c r="U4426" s="464"/>
      <c r="V4426" s="464"/>
    </row>
    <row r="4427" spans="1:22">
      <c r="A4427" s="531"/>
      <c r="B4427" s="532"/>
      <c r="C4427" s="350"/>
      <c r="D4427" s="350"/>
      <c r="E4427" s="533"/>
      <c r="F4427" s="533"/>
      <c r="G4427" s="533"/>
      <c r="H4427" s="533"/>
      <c r="I4427" s="533"/>
      <c r="J4427" s="533"/>
      <c r="K4427" s="533"/>
      <c r="L4427" s="533"/>
      <c r="M4427" s="533"/>
      <c r="N4427" s="532"/>
      <c r="O4427" s="350"/>
      <c r="P4427" s="464"/>
      <c r="Q4427" s="464"/>
      <c r="R4427" s="464"/>
      <c r="S4427" s="464"/>
      <c r="T4427" s="464"/>
      <c r="U4427" s="464"/>
      <c r="V4427" s="464"/>
    </row>
    <row r="4428" spans="1:22">
      <c r="A4428" s="531"/>
      <c r="B4428" s="532"/>
      <c r="C4428" s="350"/>
      <c r="D4428" s="350"/>
      <c r="E4428" s="533"/>
      <c r="F4428" s="533"/>
      <c r="G4428" s="533"/>
      <c r="H4428" s="533"/>
      <c r="I4428" s="533"/>
      <c r="J4428" s="533"/>
      <c r="K4428" s="533"/>
      <c r="L4428" s="533"/>
      <c r="M4428" s="533"/>
      <c r="N4428" s="532"/>
      <c r="O4428" s="350"/>
      <c r="P4428" s="464"/>
      <c r="Q4428" s="464"/>
      <c r="R4428" s="464"/>
      <c r="S4428" s="464"/>
      <c r="T4428" s="464"/>
      <c r="U4428" s="464"/>
      <c r="V4428" s="464"/>
    </row>
    <row r="4429" spans="1:22">
      <c r="A4429" s="531"/>
      <c r="B4429" s="532"/>
      <c r="C4429" s="350"/>
      <c r="D4429" s="350"/>
      <c r="E4429" s="533"/>
      <c r="F4429" s="533"/>
      <c r="G4429" s="533"/>
      <c r="H4429" s="533"/>
      <c r="I4429" s="533"/>
      <c r="J4429" s="533"/>
      <c r="K4429" s="533"/>
      <c r="L4429" s="533"/>
      <c r="M4429" s="533"/>
      <c r="N4429" s="532"/>
      <c r="O4429" s="350"/>
      <c r="P4429" s="464"/>
      <c r="Q4429" s="464"/>
      <c r="R4429" s="464"/>
      <c r="S4429" s="464"/>
      <c r="T4429" s="464"/>
      <c r="U4429" s="464"/>
      <c r="V4429" s="464"/>
    </row>
    <row r="4430" spans="1:22">
      <c r="A4430" s="531"/>
      <c r="B4430" s="532"/>
      <c r="C4430" s="350"/>
      <c r="D4430" s="350"/>
      <c r="E4430" s="533"/>
      <c r="F4430" s="533"/>
      <c r="G4430" s="533"/>
      <c r="H4430" s="533"/>
      <c r="I4430" s="533"/>
      <c r="J4430" s="533"/>
      <c r="K4430" s="533"/>
      <c r="L4430" s="533"/>
      <c r="M4430" s="533"/>
      <c r="N4430" s="532"/>
      <c r="O4430" s="350"/>
      <c r="P4430" s="464"/>
      <c r="Q4430" s="464"/>
      <c r="R4430" s="464"/>
      <c r="S4430" s="464"/>
      <c r="T4430" s="464"/>
      <c r="U4430" s="464"/>
      <c r="V4430" s="464"/>
    </row>
    <row r="4431" spans="1:22">
      <c r="A4431" s="531"/>
      <c r="B4431" s="532"/>
      <c r="C4431" s="350"/>
      <c r="D4431" s="350"/>
      <c r="E4431" s="533"/>
      <c r="F4431" s="533"/>
      <c r="G4431" s="533"/>
      <c r="H4431" s="533"/>
      <c r="I4431" s="533"/>
      <c r="J4431" s="533"/>
      <c r="K4431" s="533"/>
      <c r="L4431" s="533"/>
      <c r="M4431" s="533"/>
      <c r="N4431" s="532"/>
      <c r="O4431" s="350"/>
      <c r="P4431" s="464"/>
      <c r="Q4431" s="464"/>
      <c r="R4431" s="464"/>
      <c r="S4431" s="464"/>
      <c r="T4431" s="464"/>
      <c r="U4431" s="464"/>
      <c r="V4431" s="464"/>
    </row>
    <row r="4432" spans="1:22">
      <c r="A4432" s="531"/>
      <c r="B4432" s="532"/>
      <c r="C4432" s="350"/>
      <c r="D4432" s="350"/>
      <c r="E4432" s="533"/>
      <c r="F4432" s="533"/>
      <c r="G4432" s="533"/>
      <c r="H4432" s="533"/>
      <c r="I4432" s="533"/>
      <c r="J4432" s="533"/>
      <c r="K4432" s="533"/>
      <c r="L4432" s="533"/>
      <c r="M4432" s="533"/>
      <c r="N4432" s="532"/>
      <c r="O4432" s="350"/>
      <c r="P4432" s="464"/>
      <c r="Q4432" s="464"/>
      <c r="R4432" s="464"/>
      <c r="S4432" s="464"/>
      <c r="T4432" s="464"/>
      <c r="U4432" s="464"/>
      <c r="V4432" s="464"/>
    </row>
    <row r="4433" spans="1:22">
      <c r="A4433" s="531"/>
      <c r="B4433" s="532"/>
      <c r="C4433" s="350"/>
      <c r="D4433" s="350"/>
      <c r="E4433" s="533"/>
      <c r="F4433" s="533"/>
      <c r="G4433" s="533"/>
      <c r="H4433" s="533"/>
      <c r="I4433" s="533"/>
      <c r="J4433" s="533"/>
      <c r="K4433" s="533"/>
      <c r="L4433" s="533"/>
      <c r="M4433" s="533"/>
      <c r="N4433" s="532"/>
      <c r="O4433" s="350"/>
      <c r="P4433" s="464"/>
      <c r="Q4433" s="464"/>
      <c r="R4433" s="464"/>
      <c r="S4433" s="464"/>
      <c r="T4433" s="464"/>
      <c r="U4433" s="464"/>
      <c r="V4433" s="464"/>
    </row>
    <row r="4434" spans="1:22">
      <c r="A4434" s="531"/>
      <c r="B4434" s="532"/>
      <c r="C4434" s="350"/>
      <c r="D4434" s="350"/>
      <c r="E4434" s="533"/>
      <c r="F4434" s="533"/>
      <c r="G4434" s="533"/>
      <c r="H4434" s="533"/>
      <c r="I4434" s="533"/>
      <c r="J4434" s="533"/>
      <c r="K4434" s="533"/>
      <c r="L4434" s="533"/>
      <c r="M4434" s="533"/>
      <c r="N4434" s="532"/>
      <c r="O4434" s="350"/>
      <c r="P4434" s="464"/>
      <c r="Q4434" s="464"/>
      <c r="R4434" s="464"/>
      <c r="S4434" s="464"/>
      <c r="T4434" s="464"/>
      <c r="U4434" s="464"/>
      <c r="V4434" s="464"/>
    </row>
    <row r="4435" spans="1:22">
      <c r="A4435" s="531"/>
      <c r="B4435" s="532"/>
      <c r="C4435" s="350"/>
      <c r="D4435" s="350"/>
      <c r="E4435" s="533"/>
      <c r="F4435" s="533"/>
      <c r="G4435" s="533"/>
      <c r="H4435" s="533"/>
      <c r="I4435" s="533"/>
      <c r="J4435" s="533"/>
      <c r="K4435" s="533"/>
      <c r="L4435" s="533"/>
      <c r="M4435" s="533"/>
      <c r="N4435" s="532"/>
      <c r="O4435" s="350"/>
      <c r="P4435" s="464"/>
      <c r="Q4435" s="464"/>
      <c r="R4435" s="464"/>
      <c r="S4435" s="464"/>
      <c r="T4435" s="464"/>
      <c r="U4435" s="464"/>
      <c r="V4435" s="464"/>
    </row>
    <row r="4436" spans="1:22">
      <c r="A4436" s="531"/>
      <c r="B4436" s="532"/>
      <c r="C4436" s="350"/>
      <c r="D4436" s="350"/>
      <c r="E4436" s="533"/>
      <c r="F4436" s="533"/>
      <c r="G4436" s="533"/>
      <c r="H4436" s="533"/>
      <c r="I4436" s="533"/>
      <c r="J4436" s="533"/>
      <c r="K4436" s="533"/>
      <c r="L4436" s="533"/>
      <c r="M4436" s="533"/>
      <c r="N4436" s="532"/>
      <c r="O4436" s="350"/>
      <c r="P4436" s="464"/>
      <c r="Q4436" s="464"/>
      <c r="R4436" s="464"/>
      <c r="S4436" s="464"/>
      <c r="T4436" s="464"/>
      <c r="U4436" s="464"/>
      <c r="V4436" s="464"/>
    </row>
    <row r="4437" spans="1:22">
      <c r="A4437" s="531"/>
      <c r="B4437" s="532"/>
      <c r="C4437" s="350"/>
      <c r="D4437" s="350"/>
      <c r="E4437" s="533"/>
      <c r="F4437" s="533"/>
      <c r="G4437" s="533"/>
      <c r="H4437" s="533"/>
      <c r="I4437" s="533"/>
      <c r="J4437" s="533"/>
      <c r="K4437" s="533"/>
      <c r="L4437" s="533"/>
      <c r="M4437" s="533"/>
      <c r="N4437" s="532"/>
      <c r="O4437" s="350"/>
      <c r="P4437" s="464"/>
      <c r="Q4437" s="464"/>
      <c r="R4437" s="464"/>
      <c r="S4437" s="464"/>
      <c r="T4437" s="464"/>
      <c r="U4437" s="464"/>
      <c r="V4437" s="464"/>
    </row>
    <row r="4438" spans="1:22">
      <c r="A4438" s="531"/>
      <c r="B4438" s="532"/>
      <c r="C4438" s="350"/>
      <c r="D4438" s="350"/>
      <c r="E4438" s="533"/>
      <c r="F4438" s="533"/>
      <c r="G4438" s="533"/>
      <c r="H4438" s="533"/>
      <c r="I4438" s="533"/>
      <c r="J4438" s="533"/>
      <c r="K4438" s="533"/>
      <c r="L4438" s="533"/>
      <c r="M4438" s="533"/>
      <c r="N4438" s="532"/>
      <c r="O4438" s="350"/>
      <c r="P4438" s="464"/>
      <c r="Q4438" s="464"/>
      <c r="R4438" s="464"/>
      <c r="S4438" s="464"/>
      <c r="T4438" s="464"/>
      <c r="U4438" s="464"/>
      <c r="V4438" s="464"/>
    </row>
    <row r="4439" spans="1:22">
      <c r="A4439" s="531"/>
      <c r="B4439" s="532"/>
      <c r="C4439" s="350"/>
      <c r="D4439" s="350"/>
      <c r="E4439" s="533"/>
      <c r="F4439" s="533"/>
      <c r="G4439" s="533"/>
      <c r="H4439" s="533"/>
      <c r="I4439" s="533"/>
      <c r="J4439" s="533"/>
      <c r="K4439" s="533"/>
      <c r="L4439" s="533"/>
      <c r="M4439" s="533"/>
      <c r="N4439" s="532"/>
      <c r="O4439" s="350"/>
      <c r="P4439" s="464"/>
      <c r="Q4439" s="464"/>
      <c r="R4439" s="464"/>
      <c r="S4439" s="464"/>
      <c r="T4439" s="464"/>
      <c r="U4439" s="464"/>
      <c r="V4439" s="464"/>
    </row>
    <row r="4440" spans="1:22">
      <c r="A4440" s="531"/>
      <c r="B4440" s="532"/>
      <c r="C4440" s="350"/>
      <c r="D4440" s="350"/>
      <c r="E4440" s="533"/>
      <c r="F4440" s="533"/>
      <c r="G4440" s="533"/>
      <c r="H4440" s="533"/>
      <c r="I4440" s="533"/>
      <c r="J4440" s="533"/>
      <c r="K4440" s="533"/>
      <c r="L4440" s="533"/>
      <c r="M4440" s="533"/>
      <c r="N4440" s="532"/>
      <c r="O4440" s="350"/>
      <c r="P4440" s="464"/>
      <c r="Q4440" s="464"/>
      <c r="R4440" s="464"/>
      <c r="S4440" s="464"/>
      <c r="T4440" s="464"/>
      <c r="U4440" s="464"/>
      <c r="V4440" s="464"/>
    </row>
    <row r="4441" spans="1:22">
      <c r="A4441" s="531"/>
      <c r="B4441" s="532"/>
      <c r="C4441" s="350"/>
      <c r="D4441" s="350"/>
      <c r="E4441" s="533"/>
      <c r="F4441" s="533"/>
      <c r="G4441" s="533"/>
      <c r="H4441" s="533"/>
      <c r="I4441" s="533"/>
      <c r="J4441" s="533"/>
      <c r="K4441" s="533"/>
      <c r="L4441" s="533"/>
      <c r="M4441" s="533"/>
      <c r="N4441" s="532"/>
      <c r="O4441" s="350"/>
      <c r="P4441" s="464"/>
      <c r="Q4441" s="464"/>
      <c r="R4441" s="464"/>
      <c r="S4441" s="464"/>
      <c r="T4441" s="464"/>
      <c r="U4441" s="464"/>
      <c r="V4441" s="464"/>
    </row>
    <row r="4442" spans="1:22">
      <c r="A4442" s="531"/>
      <c r="B4442" s="532"/>
      <c r="C4442" s="350"/>
      <c r="D4442" s="350"/>
      <c r="E4442" s="533"/>
      <c r="F4442" s="533"/>
      <c r="G4442" s="533"/>
      <c r="H4442" s="533"/>
      <c r="I4442" s="533"/>
      <c r="J4442" s="533"/>
      <c r="K4442" s="533"/>
      <c r="L4442" s="533"/>
      <c r="M4442" s="533"/>
      <c r="N4442" s="532"/>
      <c r="O4442" s="350"/>
      <c r="P4442" s="464"/>
      <c r="Q4442" s="464"/>
      <c r="R4442" s="464"/>
      <c r="S4442" s="464"/>
      <c r="T4442" s="464"/>
      <c r="U4442" s="464"/>
      <c r="V4442" s="464"/>
    </row>
    <row r="4443" spans="1:22">
      <c r="A4443" s="531"/>
      <c r="B4443" s="532"/>
      <c r="C4443" s="350"/>
      <c r="D4443" s="350"/>
      <c r="E4443" s="533"/>
      <c r="F4443" s="533"/>
      <c r="G4443" s="533"/>
      <c r="H4443" s="533"/>
      <c r="I4443" s="533"/>
      <c r="J4443" s="533"/>
      <c r="K4443" s="533"/>
      <c r="L4443" s="533"/>
      <c r="M4443" s="533"/>
      <c r="N4443" s="532"/>
      <c r="O4443" s="350"/>
      <c r="P4443" s="464"/>
      <c r="Q4443" s="464"/>
      <c r="R4443" s="464"/>
      <c r="S4443" s="464"/>
      <c r="T4443" s="464"/>
      <c r="U4443" s="464"/>
      <c r="V4443" s="464"/>
    </row>
    <row r="4444" spans="1:22">
      <c r="A4444" s="531"/>
      <c r="B4444" s="532"/>
      <c r="C4444" s="350"/>
      <c r="D4444" s="350"/>
      <c r="E4444" s="533"/>
      <c r="F4444" s="533"/>
      <c r="G4444" s="533"/>
      <c r="H4444" s="533"/>
      <c r="I4444" s="533"/>
      <c r="J4444" s="533"/>
      <c r="K4444" s="533"/>
      <c r="L4444" s="533"/>
      <c r="M4444" s="533"/>
      <c r="N4444" s="532"/>
      <c r="O4444" s="350"/>
      <c r="P4444" s="464"/>
      <c r="Q4444" s="464"/>
      <c r="R4444" s="464"/>
      <c r="S4444" s="464"/>
      <c r="T4444" s="464"/>
      <c r="U4444" s="464"/>
      <c r="V4444" s="464"/>
    </row>
    <row r="4445" spans="1:22">
      <c r="A4445" s="531"/>
      <c r="B4445" s="532"/>
      <c r="C4445" s="350"/>
      <c r="D4445" s="350"/>
      <c r="E4445" s="533"/>
      <c r="F4445" s="533"/>
      <c r="G4445" s="533"/>
      <c r="H4445" s="533"/>
      <c r="I4445" s="533"/>
      <c r="J4445" s="533"/>
      <c r="K4445" s="533"/>
      <c r="L4445" s="533"/>
      <c r="M4445" s="533"/>
      <c r="N4445" s="532"/>
      <c r="O4445" s="350"/>
      <c r="P4445" s="464"/>
      <c r="Q4445" s="464"/>
      <c r="R4445" s="464"/>
      <c r="S4445" s="464"/>
      <c r="T4445" s="464"/>
      <c r="U4445" s="464"/>
      <c r="V4445" s="464"/>
    </row>
    <row r="4446" spans="1:22">
      <c r="A4446" s="531"/>
      <c r="B4446" s="532"/>
      <c r="C4446" s="350"/>
      <c r="D4446" s="350"/>
      <c r="E4446" s="533"/>
      <c r="F4446" s="533"/>
      <c r="G4446" s="533"/>
      <c r="H4446" s="533"/>
      <c r="I4446" s="533"/>
      <c r="J4446" s="533"/>
      <c r="K4446" s="533"/>
      <c r="L4446" s="533"/>
      <c r="M4446" s="533"/>
      <c r="N4446" s="532"/>
      <c r="O4446" s="350"/>
      <c r="P4446" s="464"/>
      <c r="Q4446" s="464"/>
      <c r="R4446" s="464"/>
      <c r="S4446" s="464"/>
      <c r="T4446" s="464"/>
      <c r="U4446" s="464"/>
      <c r="V4446" s="464"/>
    </row>
    <row r="4447" spans="1:22">
      <c r="A4447" s="531"/>
      <c r="B4447" s="532"/>
      <c r="C4447" s="350"/>
      <c r="D4447" s="350"/>
      <c r="E4447" s="533"/>
      <c r="F4447" s="533"/>
      <c r="G4447" s="533"/>
      <c r="H4447" s="533"/>
      <c r="I4447" s="533"/>
      <c r="J4447" s="533"/>
      <c r="K4447" s="533"/>
      <c r="L4447" s="533"/>
      <c r="M4447" s="533"/>
      <c r="N4447" s="532"/>
      <c r="O4447" s="350"/>
      <c r="P4447" s="464"/>
      <c r="Q4447" s="464"/>
      <c r="R4447" s="464"/>
      <c r="S4447" s="464"/>
      <c r="T4447" s="464"/>
      <c r="U4447" s="464"/>
      <c r="V4447" s="464"/>
    </row>
    <row r="4448" spans="1:22">
      <c r="A4448" s="531"/>
      <c r="B4448" s="532"/>
      <c r="C4448" s="350"/>
      <c r="D4448" s="350"/>
      <c r="E4448" s="533"/>
      <c r="F4448" s="533"/>
      <c r="G4448" s="533"/>
      <c r="H4448" s="533"/>
      <c r="I4448" s="533"/>
      <c r="J4448" s="533"/>
      <c r="K4448" s="533"/>
      <c r="L4448" s="533"/>
      <c r="M4448" s="533"/>
      <c r="N4448" s="532"/>
      <c r="O4448" s="350"/>
      <c r="P4448" s="464"/>
      <c r="Q4448" s="464"/>
      <c r="R4448" s="464"/>
      <c r="S4448" s="464"/>
      <c r="T4448" s="464"/>
      <c r="U4448" s="464"/>
      <c r="V4448" s="464"/>
    </row>
    <row r="4449" spans="1:22">
      <c r="A4449" s="531"/>
      <c r="B4449" s="532"/>
      <c r="C4449" s="350"/>
      <c r="D4449" s="350"/>
      <c r="E4449" s="533"/>
      <c r="F4449" s="533"/>
      <c r="G4449" s="533"/>
      <c r="H4449" s="533"/>
      <c r="I4449" s="533"/>
      <c r="J4449" s="533"/>
      <c r="K4449" s="533"/>
      <c r="L4449" s="533"/>
      <c r="M4449" s="533"/>
      <c r="N4449" s="532"/>
      <c r="O4449" s="350"/>
      <c r="P4449" s="464"/>
      <c r="Q4449" s="464"/>
      <c r="R4449" s="464"/>
      <c r="S4449" s="464"/>
      <c r="T4449" s="464"/>
      <c r="U4449" s="464"/>
      <c r="V4449" s="464"/>
    </row>
    <row r="4450" spans="1:22">
      <c r="A4450" s="531"/>
      <c r="B4450" s="532"/>
      <c r="C4450" s="350"/>
      <c r="D4450" s="350"/>
      <c r="E4450" s="533"/>
      <c r="F4450" s="533"/>
      <c r="G4450" s="533"/>
      <c r="H4450" s="533"/>
      <c r="I4450" s="533"/>
      <c r="J4450" s="533"/>
      <c r="K4450" s="533"/>
      <c r="L4450" s="533"/>
      <c r="M4450" s="533"/>
      <c r="N4450" s="532"/>
      <c r="O4450" s="350"/>
      <c r="P4450" s="464"/>
      <c r="Q4450" s="464"/>
      <c r="R4450" s="464"/>
      <c r="S4450" s="464"/>
      <c r="T4450" s="464"/>
      <c r="U4450" s="464"/>
      <c r="V4450" s="464"/>
    </row>
    <row r="4451" spans="1:22">
      <c r="A4451" s="531"/>
      <c r="B4451" s="532"/>
      <c r="C4451" s="350"/>
      <c r="D4451" s="350"/>
      <c r="E4451" s="533"/>
      <c r="F4451" s="533"/>
      <c r="G4451" s="533"/>
      <c r="H4451" s="533"/>
      <c r="I4451" s="533"/>
      <c r="J4451" s="533"/>
      <c r="K4451" s="533"/>
      <c r="L4451" s="533"/>
      <c r="M4451" s="533"/>
      <c r="N4451" s="532"/>
      <c r="O4451" s="350"/>
      <c r="P4451" s="464"/>
      <c r="Q4451" s="464"/>
      <c r="R4451" s="464"/>
      <c r="S4451" s="464"/>
      <c r="T4451" s="464"/>
      <c r="U4451" s="464"/>
      <c r="V4451" s="464"/>
    </row>
    <row r="4452" spans="1:22">
      <c r="A4452" s="531"/>
      <c r="B4452" s="532"/>
      <c r="C4452" s="350"/>
      <c r="D4452" s="350"/>
      <c r="E4452" s="533"/>
      <c r="F4452" s="533"/>
      <c r="G4452" s="533"/>
      <c r="H4452" s="533"/>
      <c r="I4452" s="533"/>
      <c r="J4452" s="533"/>
      <c r="K4452" s="533"/>
      <c r="L4452" s="533"/>
      <c r="M4452" s="533"/>
      <c r="N4452" s="532"/>
      <c r="O4452" s="350"/>
      <c r="P4452" s="464"/>
      <c r="Q4452" s="464"/>
      <c r="R4452" s="464"/>
      <c r="S4452" s="464"/>
      <c r="T4452" s="464"/>
      <c r="U4452" s="464"/>
      <c r="V4452" s="464"/>
    </row>
    <row r="4453" spans="1:22">
      <c r="A4453" s="531"/>
      <c r="B4453" s="532"/>
      <c r="C4453" s="350"/>
      <c r="D4453" s="350"/>
      <c r="E4453" s="533"/>
      <c r="F4453" s="533"/>
      <c r="G4453" s="533"/>
      <c r="H4453" s="533"/>
      <c r="I4453" s="533"/>
      <c r="J4453" s="533"/>
      <c r="K4453" s="533"/>
      <c r="L4453" s="533"/>
      <c r="M4453" s="533"/>
      <c r="N4453" s="532"/>
      <c r="O4453" s="350"/>
      <c r="P4453" s="464"/>
      <c r="Q4453" s="464"/>
      <c r="R4453" s="464"/>
      <c r="S4453" s="464"/>
      <c r="T4453" s="464"/>
      <c r="U4453" s="464"/>
      <c r="V4453" s="464"/>
    </row>
    <row r="4454" spans="1:22">
      <c r="A4454" s="531"/>
      <c r="B4454" s="532"/>
      <c r="C4454" s="350"/>
      <c r="D4454" s="350"/>
      <c r="E4454" s="533"/>
      <c r="F4454" s="533"/>
      <c r="G4454" s="533"/>
      <c r="H4454" s="533"/>
      <c r="I4454" s="533"/>
      <c r="J4454" s="533"/>
      <c r="K4454" s="533"/>
      <c r="L4454" s="533"/>
      <c r="M4454" s="533"/>
      <c r="N4454" s="532"/>
      <c r="O4454" s="350"/>
      <c r="P4454" s="464"/>
      <c r="Q4454" s="464"/>
      <c r="R4454" s="464"/>
      <c r="S4454" s="464"/>
      <c r="T4454" s="464"/>
      <c r="U4454" s="464"/>
      <c r="V4454" s="464"/>
    </row>
    <row r="4455" spans="1:22">
      <c r="A4455" s="531"/>
      <c r="B4455" s="532"/>
      <c r="C4455" s="350"/>
      <c r="D4455" s="350"/>
      <c r="E4455" s="533"/>
      <c r="F4455" s="533"/>
      <c r="G4455" s="533"/>
      <c r="H4455" s="533"/>
      <c r="I4455" s="533"/>
      <c r="J4455" s="533"/>
      <c r="K4455" s="533"/>
      <c r="L4455" s="533"/>
      <c r="M4455" s="533"/>
      <c r="N4455" s="532"/>
      <c r="O4455" s="350"/>
      <c r="P4455" s="464"/>
      <c r="Q4455" s="464"/>
      <c r="R4455" s="464"/>
      <c r="S4455" s="464"/>
      <c r="T4455" s="464"/>
      <c r="U4455" s="464"/>
      <c r="V4455" s="464"/>
    </row>
    <row r="4456" spans="1:22">
      <c r="A4456" s="531"/>
      <c r="B4456" s="532"/>
      <c r="C4456" s="350"/>
      <c r="D4456" s="350"/>
      <c r="E4456" s="533"/>
      <c r="F4456" s="533"/>
      <c r="G4456" s="533"/>
      <c r="H4456" s="533"/>
      <c r="I4456" s="533"/>
      <c r="J4456" s="533"/>
      <c r="K4456" s="533"/>
      <c r="L4456" s="533"/>
      <c r="M4456" s="533"/>
      <c r="N4456" s="532"/>
      <c r="O4456" s="350"/>
      <c r="P4456" s="464"/>
      <c r="Q4456" s="464"/>
      <c r="R4456" s="464"/>
      <c r="S4456" s="464"/>
      <c r="T4456" s="464"/>
      <c r="U4456" s="464"/>
      <c r="V4456" s="464"/>
    </row>
    <row r="4457" spans="1:22">
      <c r="A4457" s="531"/>
      <c r="B4457" s="532"/>
      <c r="C4457" s="350"/>
      <c r="D4457" s="350"/>
      <c r="E4457" s="533"/>
      <c r="F4457" s="533"/>
      <c r="G4457" s="533"/>
      <c r="H4457" s="533"/>
      <c r="I4457" s="533"/>
      <c r="J4457" s="533"/>
      <c r="K4457" s="533"/>
      <c r="L4457" s="533"/>
      <c r="M4457" s="533"/>
      <c r="N4457" s="532"/>
      <c r="O4457" s="350"/>
      <c r="P4457" s="464"/>
      <c r="Q4457" s="464"/>
      <c r="R4457" s="464"/>
      <c r="S4457" s="464"/>
      <c r="T4457" s="464"/>
      <c r="U4457" s="464"/>
      <c r="V4457" s="464"/>
    </row>
    <row r="4458" spans="1:22">
      <c r="A4458" s="531"/>
      <c r="B4458" s="532"/>
      <c r="C4458" s="350"/>
      <c r="D4458" s="350"/>
      <c r="E4458" s="533"/>
      <c r="F4458" s="533"/>
      <c r="G4458" s="533"/>
      <c r="H4458" s="533"/>
      <c r="I4458" s="533"/>
      <c r="J4458" s="533"/>
      <c r="K4458" s="533"/>
      <c r="L4458" s="533"/>
      <c r="M4458" s="533"/>
      <c r="N4458" s="532"/>
      <c r="O4458" s="350"/>
      <c r="P4458" s="464"/>
      <c r="Q4458" s="464"/>
      <c r="R4458" s="464"/>
      <c r="S4458" s="464"/>
      <c r="T4458" s="464"/>
      <c r="U4458" s="464"/>
      <c r="V4458" s="464"/>
    </row>
    <row r="4459" spans="1:22">
      <c r="A4459" s="531"/>
      <c r="B4459" s="532"/>
      <c r="C4459" s="350"/>
      <c r="D4459" s="350"/>
      <c r="E4459" s="533"/>
      <c r="F4459" s="533"/>
      <c r="G4459" s="533"/>
      <c r="H4459" s="533"/>
      <c r="I4459" s="533"/>
      <c r="J4459" s="533"/>
      <c r="K4459" s="533"/>
      <c r="L4459" s="533"/>
      <c r="M4459" s="533"/>
      <c r="N4459" s="532"/>
      <c r="O4459" s="350"/>
      <c r="P4459" s="464"/>
      <c r="Q4459" s="464"/>
      <c r="R4459" s="464"/>
      <c r="S4459" s="464"/>
      <c r="T4459" s="464"/>
      <c r="U4459" s="464"/>
      <c r="V4459" s="464"/>
    </row>
    <row r="4460" spans="1:22">
      <c r="A4460" s="531"/>
      <c r="B4460" s="532"/>
      <c r="C4460" s="350"/>
      <c r="D4460" s="350"/>
      <c r="E4460" s="533"/>
      <c r="F4460" s="533"/>
      <c r="G4460" s="533"/>
      <c r="H4460" s="533"/>
      <c r="I4460" s="533"/>
      <c r="J4460" s="533"/>
      <c r="K4460" s="533"/>
      <c r="L4460" s="533"/>
      <c r="M4460" s="533"/>
      <c r="N4460" s="532"/>
      <c r="O4460" s="350"/>
      <c r="P4460" s="464"/>
      <c r="Q4460" s="464"/>
      <c r="R4460" s="464"/>
      <c r="S4460" s="464"/>
      <c r="T4460" s="464"/>
      <c r="U4460" s="464"/>
      <c r="V4460" s="464"/>
    </row>
    <row r="4461" spans="1:22">
      <c r="A4461" s="531"/>
      <c r="B4461" s="532"/>
      <c r="C4461" s="350"/>
      <c r="D4461" s="350"/>
      <c r="E4461" s="533"/>
      <c r="F4461" s="533"/>
      <c r="G4461" s="533"/>
      <c r="H4461" s="533"/>
      <c r="I4461" s="533"/>
      <c r="J4461" s="533"/>
      <c r="K4461" s="533"/>
      <c r="L4461" s="533"/>
      <c r="M4461" s="533"/>
      <c r="N4461" s="532"/>
      <c r="O4461" s="350"/>
      <c r="P4461" s="464"/>
      <c r="Q4461" s="464"/>
      <c r="R4461" s="464"/>
      <c r="S4461" s="464"/>
      <c r="T4461" s="464"/>
      <c r="U4461" s="464"/>
      <c r="V4461" s="464"/>
    </row>
    <row r="4462" spans="1:22">
      <c r="A4462" s="531"/>
      <c r="B4462" s="532"/>
      <c r="C4462" s="350"/>
      <c r="D4462" s="350"/>
      <c r="E4462" s="533"/>
      <c r="F4462" s="533"/>
      <c r="G4462" s="533"/>
      <c r="H4462" s="533"/>
      <c r="I4462" s="533"/>
      <c r="J4462" s="533"/>
      <c r="K4462" s="533"/>
      <c r="L4462" s="533"/>
      <c r="M4462" s="533"/>
      <c r="N4462" s="532"/>
      <c r="O4462" s="350"/>
      <c r="P4462" s="464"/>
      <c r="Q4462" s="464"/>
      <c r="R4462" s="464"/>
      <c r="S4462" s="464"/>
      <c r="T4462" s="464"/>
      <c r="U4462" s="464"/>
      <c r="V4462" s="464"/>
    </row>
    <row r="4463" spans="1:22">
      <c r="A4463" s="531"/>
      <c r="B4463" s="532"/>
      <c r="C4463" s="350"/>
      <c r="D4463" s="350"/>
      <c r="E4463" s="533"/>
      <c r="F4463" s="533"/>
      <c r="G4463" s="533"/>
      <c r="H4463" s="533"/>
      <c r="I4463" s="533"/>
      <c r="J4463" s="533"/>
      <c r="K4463" s="533"/>
      <c r="L4463" s="533"/>
      <c r="M4463" s="533"/>
      <c r="N4463" s="532"/>
      <c r="O4463" s="350"/>
      <c r="P4463" s="464"/>
      <c r="Q4463" s="464"/>
      <c r="R4463" s="464"/>
      <c r="S4463" s="464"/>
      <c r="T4463" s="464"/>
      <c r="U4463" s="464"/>
      <c r="V4463" s="464"/>
    </row>
    <row r="4464" spans="1:22">
      <c r="A4464" s="531"/>
      <c r="B4464" s="532"/>
      <c r="C4464" s="350"/>
      <c r="D4464" s="350"/>
      <c r="E4464" s="533"/>
      <c r="F4464" s="533"/>
      <c r="G4464" s="533"/>
      <c r="H4464" s="533"/>
      <c r="I4464" s="533"/>
      <c r="J4464" s="533"/>
      <c r="K4464" s="533"/>
      <c r="L4464" s="533"/>
      <c r="M4464" s="533"/>
      <c r="N4464" s="532"/>
      <c r="O4464" s="350"/>
      <c r="P4464" s="464"/>
      <c r="Q4464" s="464"/>
      <c r="R4464" s="464"/>
      <c r="S4464" s="464"/>
      <c r="T4464" s="464"/>
      <c r="U4464" s="464"/>
      <c r="V4464" s="464"/>
    </row>
    <row r="4465" spans="1:22">
      <c r="A4465" s="531"/>
      <c r="B4465" s="532"/>
      <c r="C4465" s="350"/>
      <c r="D4465" s="350"/>
      <c r="E4465" s="533"/>
      <c r="F4465" s="533"/>
      <c r="G4465" s="533"/>
      <c r="H4465" s="533"/>
      <c r="I4465" s="533"/>
      <c r="J4465" s="533"/>
      <c r="K4465" s="533"/>
      <c r="L4465" s="533"/>
      <c r="M4465" s="533"/>
      <c r="N4465" s="532"/>
      <c r="O4465" s="350"/>
      <c r="P4465" s="464"/>
      <c r="Q4465" s="464"/>
      <c r="R4465" s="464"/>
      <c r="S4465" s="464"/>
      <c r="T4465" s="464"/>
      <c r="U4465" s="464"/>
      <c r="V4465" s="464"/>
    </row>
    <row r="4466" spans="1:22">
      <c r="A4466" s="531"/>
      <c r="B4466" s="532"/>
      <c r="C4466" s="350"/>
      <c r="D4466" s="350"/>
      <c r="E4466" s="533"/>
      <c r="F4466" s="533"/>
      <c r="G4466" s="533"/>
      <c r="H4466" s="533"/>
      <c r="I4466" s="533"/>
      <c r="J4466" s="533"/>
      <c r="K4466" s="533"/>
      <c r="L4466" s="533"/>
      <c r="M4466" s="533"/>
      <c r="N4466" s="532"/>
      <c r="O4466" s="350"/>
      <c r="P4466" s="464"/>
      <c r="Q4466" s="464"/>
      <c r="R4466" s="464"/>
      <c r="S4466" s="464"/>
      <c r="T4466" s="464"/>
      <c r="U4466" s="464"/>
      <c r="V4466" s="464"/>
    </row>
    <row r="4467" spans="1:22">
      <c r="A4467" s="531"/>
      <c r="B4467" s="532"/>
      <c r="C4467" s="350"/>
      <c r="D4467" s="350"/>
      <c r="E4467" s="533"/>
      <c r="F4467" s="533"/>
      <c r="G4467" s="533"/>
      <c r="H4467" s="533"/>
      <c r="I4467" s="533"/>
      <c r="J4467" s="533"/>
      <c r="K4467" s="533"/>
      <c r="L4467" s="533"/>
      <c r="M4467" s="533"/>
      <c r="N4467" s="532"/>
      <c r="O4467" s="350"/>
      <c r="P4467" s="464"/>
      <c r="Q4467" s="464"/>
      <c r="R4467" s="464"/>
      <c r="S4467" s="464"/>
      <c r="T4467" s="464"/>
      <c r="U4467" s="464"/>
      <c r="V4467" s="464"/>
    </row>
    <row r="4468" spans="1:22">
      <c r="A4468" s="531"/>
      <c r="B4468" s="532"/>
      <c r="C4468" s="350"/>
      <c r="D4468" s="350"/>
      <c r="E4468" s="533"/>
      <c r="F4468" s="533"/>
      <c r="G4468" s="533"/>
      <c r="H4468" s="533"/>
      <c r="I4468" s="533"/>
      <c r="J4468" s="533"/>
      <c r="K4468" s="533"/>
      <c r="L4468" s="533"/>
      <c r="M4468" s="533"/>
      <c r="N4468" s="532"/>
      <c r="O4468" s="350"/>
      <c r="P4468" s="464"/>
      <c r="Q4468" s="464"/>
      <c r="R4468" s="464"/>
      <c r="S4468" s="464"/>
      <c r="T4468" s="464"/>
      <c r="U4468" s="464"/>
      <c r="V4468" s="464"/>
    </row>
    <row r="4469" spans="1:22">
      <c r="A4469" s="531"/>
      <c r="B4469" s="532"/>
      <c r="C4469" s="350"/>
      <c r="D4469" s="350"/>
      <c r="E4469" s="533"/>
      <c r="F4469" s="533"/>
      <c r="G4469" s="533"/>
      <c r="H4469" s="533"/>
      <c r="I4469" s="533"/>
      <c r="J4469" s="533"/>
      <c r="K4469" s="533"/>
      <c r="L4469" s="533"/>
      <c r="M4469" s="533"/>
      <c r="N4469" s="532"/>
      <c r="O4469" s="350"/>
      <c r="P4469" s="464"/>
      <c r="Q4469" s="464"/>
      <c r="R4469" s="464"/>
      <c r="S4469" s="464"/>
      <c r="T4469" s="464"/>
      <c r="U4469" s="464"/>
      <c r="V4469" s="464"/>
    </row>
    <row r="4470" spans="1:22">
      <c r="A4470" s="531"/>
      <c r="B4470" s="532"/>
      <c r="C4470" s="350"/>
      <c r="D4470" s="350"/>
      <c r="E4470" s="533"/>
      <c r="F4470" s="533"/>
      <c r="G4470" s="533"/>
      <c r="H4470" s="533"/>
      <c r="I4470" s="533"/>
      <c r="J4470" s="533"/>
      <c r="K4470" s="533"/>
      <c r="L4470" s="533"/>
      <c r="M4470" s="533"/>
      <c r="N4470" s="532"/>
      <c r="O4470" s="350"/>
      <c r="P4470" s="464"/>
      <c r="Q4470" s="464"/>
      <c r="R4470" s="464"/>
      <c r="S4470" s="464"/>
      <c r="T4470" s="464"/>
      <c r="U4470" s="464"/>
      <c r="V4470" s="464"/>
    </row>
    <row r="4471" spans="1:22">
      <c r="A4471" s="531"/>
      <c r="B4471" s="532"/>
      <c r="C4471" s="350"/>
      <c r="D4471" s="350"/>
      <c r="E4471" s="533"/>
      <c r="F4471" s="533"/>
      <c r="G4471" s="533"/>
      <c r="H4471" s="533"/>
      <c r="I4471" s="533"/>
      <c r="J4471" s="533"/>
      <c r="K4471" s="533"/>
      <c r="L4471" s="533"/>
      <c r="M4471" s="533"/>
      <c r="N4471" s="532"/>
      <c r="O4471" s="350"/>
      <c r="P4471" s="464"/>
      <c r="Q4471" s="464"/>
      <c r="R4471" s="464"/>
      <c r="S4471" s="464"/>
      <c r="T4471" s="464"/>
      <c r="U4471" s="464"/>
      <c r="V4471" s="464"/>
    </row>
    <row r="4472" spans="1:22">
      <c r="A4472" s="531"/>
      <c r="B4472" s="532"/>
      <c r="C4472" s="350"/>
      <c r="D4472" s="350"/>
      <c r="E4472" s="533"/>
      <c r="F4472" s="533"/>
      <c r="G4472" s="533"/>
      <c r="H4472" s="533"/>
      <c r="I4472" s="533"/>
      <c r="J4472" s="533"/>
      <c r="K4472" s="533"/>
      <c r="L4472" s="533"/>
      <c r="M4472" s="533"/>
      <c r="N4472" s="532"/>
      <c r="O4472" s="350"/>
      <c r="P4472" s="464"/>
      <c r="Q4472" s="464"/>
      <c r="R4472" s="464"/>
      <c r="S4472" s="464"/>
      <c r="T4472" s="464"/>
      <c r="U4472" s="464"/>
      <c r="V4472" s="464"/>
    </row>
    <row r="4473" spans="1:22">
      <c r="A4473" s="531"/>
      <c r="B4473" s="532"/>
      <c r="C4473" s="350"/>
      <c r="D4473" s="350"/>
      <c r="E4473" s="533"/>
      <c r="F4473" s="533"/>
      <c r="G4473" s="533"/>
      <c r="H4473" s="533"/>
      <c r="I4473" s="533"/>
      <c r="J4473" s="533"/>
      <c r="K4473" s="533"/>
      <c r="L4473" s="533"/>
      <c r="M4473" s="533"/>
      <c r="N4473" s="532"/>
      <c r="O4473" s="350"/>
      <c r="P4473" s="464"/>
      <c r="Q4473" s="464"/>
      <c r="R4473" s="464"/>
      <c r="S4473" s="464"/>
      <c r="T4473" s="464"/>
      <c r="U4473" s="464"/>
      <c r="V4473" s="464"/>
    </row>
    <row r="4474" spans="1:22">
      <c r="A4474" s="531"/>
      <c r="B4474" s="532"/>
      <c r="C4474" s="350"/>
      <c r="D4474" s="350"/>
      <c r="E4474" s="533"/>
      <c r="F4474" s="533"/>
      <c r="G4474" s="533"/>
      <c r="H4474" s="533"/>
      <c r="I4474" s="533"/>
      <c r="J4474" s="533"/>
      <c r="K4474" s="533"/>
      <c r="L4474" s="533"/>
      <c r="M4474" s="533"/>
      <c r="N4474" s="532"/>
      <c r="O4474" s="350"/>
      <c r="P4474" s="464"/>
      <c r="Q4474" s="464"/>
      <c r="R4474" s="464"/>
      <c r="S4474" s="464"/>
      <c r="T4474" s="464"/>
      <c r="U4474" s="464"/>
      <c r="V4474" s="464"/>
    </row>
    <row r="4475" spans="1:22">
      <c r="A4475" s="531"/>
      <c r="B4475" s="532"/>
      <c r="C4475" s="350"/>
      <c r="D4475" s="350"/>
      <c r="E4475" s="533"/>
      <c r="F4475" s="533"/>
      <c r="G4475" s="533"/>
      <c r="H4475" s="533"/>
      <c r="I4475" s="533"/>
      <c r="J4475" s="533"/>
      <c r="K4475" s="533"/>
      <c r="L4475" s="533"/>
      <c r="M4475" s="533"/>
      <c r="N4475" s="532"/>
      <c r="O4475" s="350"/>
      <c r="P4475" s="464"/>
      <c r="Q4475" s="464"/>
      <c r="R4475" s="464"/>
      <c r="S4475" s="464"/>
      <c r="T4475" s="464"/>
      <c r="U4475" s="464"/>
      <c r="V4475" s="464"/>
    </row>
    <row r="4476" spans="1:22">
      <c r="A4476" s="531"/>
      <c r="B4476" s="532"/>
      <c r="C4476" s="350"/>
      <c r="D4476" s="350"/>
      <c r="E4476" s="533"/>
      <c r="F4476" s="533"/>
      <c r="G4476" s="533"/>
      <c r="H4476" s="533"/>
      <c r="I4476" s="533"/>
      <c r="J4476" s="533"/>
      <c r="K4476" s="533"/>
      <c r="L4476" s="533"/>
      <c r="M4476" s="533"/>
      <c r="N4476" s="532"/>
      <c r="O4476" s="350"/>
      <c r="P4476" s="464"/>
      <c r="Q4476" s="464"/>
      <c r="R4476" s="464"/>
      <c r="S4476" s="464"/>
      <c r="T4476" s="464"/>
      <c r="U4476" s="464"/>
      <c r="V4476" s="464"/>
    </row>
    <row r="4477" spans="1:22">
      <c r="A4477" s="531"/>
      <c r="B4477" s="532"/>
      <c r="C4477" s="350"/>
      <c r="D4477" s="350"/>
      <c r="E4477" s="533"/>
      <c r="F4477" s="533"/>
      <c r="G4477" s="533"/>
      <c r="H4477" s="533"/>
      <c r="I4477" s="533"/>
      <c r="J4477" s="533"/>
      <c r="K4477" s="533"/>
      <c r="L4477" s="533"/>
      <c r="M4477" s="533"/>
      <c r="N4477" s="532"/>
      <c r="O4477" s="350"/>
      <c r="P4477" s="464"/>
      <c r="Q4477" s="464"/>
      <c r="R4477" s="464"/>
      <c r="S4477" s="464"/>
      <c r="T4477" s="464"/>
      <c r="U4477" s="464"/>
      <c r="V4477" s="464"/>
    </row>
    <row r="4478" spans="1:22">
      <c r="A4478" s="531"/>
      <c r="B4478" s="532"/>
      <c r="C4478" s="350"/>
      <c r="D4478" s="350"/>
      <c r="E4478" s="533"/>
      <c r="F4478" s="533"/>
      <c r="G4478" s="533"/>
      <c r="H4478" s="533"/>
      <c r="I4478" s="533"/>
      <c r="J4478" s="533"/>
      <c r="K4478" s="533"/>
      <c r="L4478" s="533"/>
      <c r="M4478" s="533"/>
      <c r="N4478" s="532"/>
      <c r="O4478" s="350"/>
      <c r="P4478" s="464"/>
      <c r="Q4478" s="464"/>
      <c r="R4478" s="464"/>
      <c r="S4478" s="464"/>
      <c r="T4478" s="464"/>
      <c r="U4478" s="464"/>
      <c r="V4478" s="464"/>
    </row>
    <row r="4479" spans="1:22">
      <c r="A4479" s="531"/>
      <c r="B4479" s="532"/>
      <c r="C4479" s="350"/>
      <c r="D4479" s="350"/>
      <c r="E4479" s="533"/>
      <c r="F4479" s="533"/>
      <c r="G4479" s="533"/>
      <c r="H4479" s="533"/>
      <c r="I4479" s="533"/>
      <c r="J4479" s="533"/>
      <c r="K4479" s="533"/>
      <c r="L4479" s="533"/>
      <c r="M4479" s="533"/>
      <c r="N4479" s="532"/>
      <c r="O4479" s="350"/>
      <c r="P4479" s="464"/>
      <c r="Q4479" s="464"/>
      <c r="R4479" s="464"/>
      <c r="S4479" s="464"/>
      <c r="T4479" s="464"/>
      <c r="U4479" s="464"/>
      <c r="V4479" s="464"/>
    </row>
    <row r="4480" spans="1:22">
      <c r="A4480" s="531"/>
      <c r="B4480" s="532"/>
      <c r="C4480" s="350"/>
      <c r="D4480" s="350"/>
      <c r="E4480" s="533"/>
      <c r="F4480" s="533"/>
      <c r="G4480" s="533"/>
      <c r="H4480" s="533"/>
      <c r="I4480" s="533"/>
      <c r="J4480" s="533"/>
      <c r="K4480" s="533"/>
      <c r="L4480" s="533"/>
      <c r="M4480" s="533"/>
      <c r="N4480" s="532"/>
      <c r="O4480" s="350"/>
      <c r="P4480" s="464"/>
      <c r="Q4480" s="464"/>
      <c r="R4480" s="464"/>
      <c r="S4480" s="464"/>
      <c r="T4480" s="464"/>
      <c r="U4480" s="464"/>
      <c r="V4480" s="464"/>
    </row>
    <row r="4481" spans="1:22">
      <c r="A4481" s="531"/>
      <c r="B4481" s="532"/>
      <c r="C4481" s="350"/>
      <c r="D4481" s="350"/>
      <c r="E4481" s="533"/>
      <c r="F4481" s="533"/>
      <c r="G4481" s="533"/>
      <c r="H4481" s="533"/>
      <c r="I4481" s="533"/>
      <c r="J4481" s="533"/>
      <c r="K4481" s="533"/>
      <c r="L4481" s="533"/>
      <c r="M4481" s="533"/>
      <c r="N4481" s="532"/>
      <c r="O4481" s="350"/>
      <c r="P4481" s="464"/>
      <c r="Q4481" s="464"/>
      <c r="R4481" s="464"/>
      <c r="S4481" s="464"/>
      <c r="T4481" s="464"/>
      <c r="U4481" s="464"/>
      <c r="V4481" s="464"/>
    </row>
    <row r="4482" spans="1:22">
      <c r="A4482" s="531"/>
      <c r="B4482" s="532"/>
      <c r="C4482" s="350"/>
      <c r="D4482" s="350"/>
      <c r="E4482" s="533"/>
      <c r="F4482" s="533"/>
      <c r="G4482" s="533"/>
      <c r="H4482" s="533"/>
      <c r="I4482" s="533"/>
      <c r="J4482" s="533"/>
      <c r="K4482" s="533"/>
      <c r="L4482" s="533"/>
      <c r="M4482" s="533"/>
      <c r="N4482" s="532"/>
      <c r="O4482" s="350"/>
      <c r="P4482" s="464"/>
      <c r="Q4482" s="464"/>
      <c r="R4482" s="464"/>
      <c r="S4482" s="464"/>
      <c r="T4482" s="464"/>
      <c r="U4482" s="464"/>
      <c r="V4482" s="464"/>
    </row>
    <row r="4483" spans="1:22">
      <c r="A4483" s="531"/>
      <c r="B4483" s="532"/>
      <c r="C4483" s="350"/>
      <c r="D4483" s="350"/>
      <c r="E4483" s="533"/>
      <c r="F4483" s="533"/>
      <c r="G4483" s="533"/>
      <c r="H4483" s="533"/>
      <c r="I4483" s="533"/>
      <c r="J4483" s="533"/>
      <c r="K4483" s="533"/>
      <c r="L4483" s="533"/>
      <c r="M4483" s="533"/>
      <c r="N4483" s="532"/>
      <c r="O4483" s="350"/>
      <c r="P4483" s="464"/>
      <c r="Q4483" s="464"/>
      <c r="R4483" s="464"/>
      <c r="S4483" s="464"/>
      <c r="T4483" s="464"/>
      <c r="U4483" s="464"/>
      <c r="V4483" s="464"/>
    </row>
    <row r="4484" spans="1:22">
      <c r="A4484" s="531"/>
      <c r="B4484" s="532"/>
      <c r="C4484" s="350"/>
      <c r="D4484" s="350"/>
      <c r="E4484" s="533"/>
      <c r="F4484" s="533"/>
      <c r="G4484" s="533"/>
      <c r="H4484" s="533"/>
      <c r="I4484" s="533"/>
      <c r="J4484" s="533"/>
      <c r="K4484" s="533"/>
      <c r="L4484" s="533"/>
      <c r="M4484" s="533"/>
      <c r="N4484" s="532"/>
      <c r="O4484" s="350"/>
      <c r="P4484" s="464"/>
      <c r="Q4484" s="464"/>
      <c r="R4484" s="464"/>
      <c r="S4484" s="464"/>
      <c r="T4484" s="464"/>
      <c r="U4484" s="464"/>
      <c r="V4484" s="464"/>
    </row>
    <row r="4485" spans="1:22">
      <c r="A4485" s="531"/>
      <c r="B4485" s="532"/>
      <c r="C4485" s="350"/>
      <c r="D4485" s="350"/>
      <c r="E4485" s="533"/>
      <c r="F4485" s="533"/>
      <c r="G4485" s="533"/>
      <c r="H4485" s="533"/>
      <c r="I4485" s="533"/>
      <c r="J4485" s="533"/>
      <c r="K4485" s="533"/>
      <c r="L4485" s="533"/>
      <c r="M4485" s="533"/>
      <c r="N4485" s="532"/>
      <c r="O4485" s="350"/>
      <c r="P4485" s="464"/>
      <c r="Q4485" s="464"/>
      <c r="R4485" s="464"/>
      <c r="S4485" s="464"/>
      <c r="T4485" s="464"/>
      <c r="U4485" s="464"/>
      <c r="V4485" s="464"/>
    </row>
    <row r="4486" spans="1:22">
      <c r="A4486" s="531"/>
      <c r="B4486" s="532"/>
      <c r="C4486" s="350"/>
      <c r="D4486" s="350"/>
      <c r="E4486" s="533"/>
      <c r="F4486" s="533"/>
      <c r="G4486" s="533"/>
      <c r="H4486" s="533"/>
      <c r="I4486" s="533"/>
      <c r="J4486" s="533"/>
      <c r="K4486" s="533"/>
      <c r="L4486" s="533"/>
      <c r="M4486" s="533"/>
      <c r="N4486" s="532"/>
      <c r="O4486" s="350"/>
      <c r="P4486" s="464"/>
      <c r="Q4486" s="464"/>
      <c r="R4486" s="464"/>
      <c r="S4486" s="464"/>
      <c r="T4486" s="464"/>
      <c r="U4486" s="464"/>
      <c r="V4486" s="464"/>
    </row>
    <row r="4487" spans="1:22">
      <c r="A4487" s="531"/>
      <c r="B4487" s="532"/>
      <c r="C4487" s="350"/>
      <c r="D4487" s="350"/>
      <c r="E4487" s="533"/>
      <c r="F4487" s="533"/>
      <c r="G4487" s="533"/>
      <c r="H4487" s="533"/>
      <c r="I4487" s="533"/>
      <c r="J4487" s="533"/>
      <c r="K4487" s="533"/>
      <c r="L4487" s="533"/>
      <c r="M4487" s="533"/>
      <c r="N4487" s="532"/>
      <c r="O4487" s="350"/>
      <c r="P4487" s="464"/>
      <c r="Q4487" s="464"/>
      <c r="R4487" s="464"/>
      <c r="S4487" s="464"/>
      <c r="T4487" s="464"/>
      <c r="U4487" s="464"/>
      <c r="V4487" s="464"/>
    </row>
    <row r="4488" spans="1:22">
      <c r="A4488" s="531"/>
      <c r="B4488" s="532"/>
      <c r="C4488" s="350"/>
      <c r="D4488" s="350"/>
      <c r="E4488" s="533"/>
      <c r="F4488" s="533"/>
      <c r="G4488" s="533"/>
      <c r="H4488" s="533"/>
      <c r="I4488" s="533"/>
      <c r="J4488" s="533"/>
      <c r="K4488" s="533"/>
      <c r="L4488" s="533"/>
      <c r="M4488" s="533"/>
      <c r="N4488" s="532"/>
      <c r="O4488" s="350"/>
      <c r="P4488" s="464"/>
      <c r="Q4488" s="464"/>
      <c r="R4488" s="464"/>
      <c r="S4488" s="464"/>
      <c r="T4488" s="464"/>
      <c r="U4488" s="464"/>
      <c r="V4488" s="464"/>
    </row>
    <row r="4489" spans="1:22">
      <c r="A4489" s="531"/>
      <c r="B4489" s="532"/>
      <c r="C4489" s="350"/>
      <c r="D4489" s="350"/>
      <c r="E4489" s="533"/>
      <c r="F4489" s="533"/>
      <c r="G4489" s="533"/>
      <c r="H4489" s="533"/>
      <c r="I4489" s="533"/>
      <c r="J4489" s="533"/>
      <c r="K4489" s="533"/>
      <c r="L4489" s="533"/>
      <c r="M4489" s="533"/>
      <c r="N4489" s="532"/>
      <c r="O4489" s="350"/>
      <c r="P4489" s="464"/>
      <c r="Q4489" s="464"/>
      <c r="R4489" s="464"/>
      <c r="S4489" s="464"/>
      <c r="T4489" s="464"/>
      <c r="U4489" s="464"/>
      <c r="V4489" s="464"/>
    </row>
    <row r="4490" spans="1:22">
      <c r="A4490" s="531"/>
      <c r="B4490" s="532"/>
      <c r="C4490" s="350"/>
      <c r="D4490" s="350"/>
      <c r="E4490" s="533"/>
      <c r="F4490" s="533"/>
      <c r="G4490" s="533"/>
      <c r="H4490" s="533"/>
      <c r="I4490" s="533"/>
      <c r="J4490" s="533"/>
      <c r="K4490" s="533"/>
      <c r="L4490" s="533"/>
      <c r="M4490" s="533"/>
      <c r="N4490" s="532"/>
      <c r="O4490" s="350"/>
      <c r="P4490" s="464"/>
      <c r="Q4490" s="464"/>
      <c r="R4490" s="464"/>
      <c r="S4490" s="464"/>
      <c r="T4490" s="464"/>
      <c r="U4490" s="464"/>
      <c r="V4490" s="464"/>
    </row>
    <row r="4491" spans="1:22">
      <c r="A4491" s="531"/>
      <c r="B4491" s="532"/>
      <c r="C4491" s="350"/>
      <c r="D4491" s="350"/>
      <c r="E4491" s="533"/>
      <c r="F4491" s="533"/>
      <c r="G4491" s="533"/>
      <c r="H4491" s="533"/>
      <c r="I4491" s="533"/>
      <c r="J4491" s="533"/>
      <c r="K4491" s="533"/>
      <c r="L4491" s="533"/>
      <c r="M4491" s="533"/>
      <c r="N4491" s="532"/>
      <c r="O4491" s="350"/>
      <c r="P4491" s="464"/>
      <c r="Q4491" s="464"/>
      <c r="R4491" s="464"/>
      <c r="S4491" s="464"/>
      <c r="T4491" s="464"/>
      <c r="U4491" s="464"/>
      <c r="V4491" s="464"/>
    </row>
    <row r="4492" spans="1:22">
      <c r="A4492" s="531"/>
      <c r="B4492" s="532"/>
      <c r="C4492" s="350"/>
      <c r="D4492" s="350"/>
      <c r="E4492" s="533"/>
      <c r="F4492" s="533"/>
      <c r="G4492" s="533"/>
      <c r="H4492" s="533"/>
      <c r="I4492" s="533"/>
      <c r="J4492" s="533"/>
      <c r="K4492" s="533"/>
      <c r="L4492" s="533"/>
      <c r="M4492" s="533"/>
      <c r="N4492" s="532"/>
      <c r="O4492" s="350"/>
      <c r="P4492" s="464"/>
      <c r="Q4492" s="464"/>
      <c r="R4492" s="464"/>
      <c r="S4492" s="464"/>
      <c r="T4492" s="464"/>
      <c r="U4492" s="464"/>
      <c r="V4492" s="464"/>
    </row>
    <row r="4493" spans="1:22">
      <c r="A4493" s="531"/>
      <c r="B4493" s="532"/>
      <c r="C4493" s="350"/>
      <c r="D4493" s="350"/>
      <c r="E4493" s="533"/>
      <c r="F4493" s="533"/>
      <c r="G4493" s="533"/>
      <c r="H4493" s="533"/>
      <c r="I4493" s="533"/>
      <c r="J4493" s="533"/>
      <c r="K4493" s="533"/>
      <c r="L4493" s="533"/>
      <c r="M4493" s="533"/>
      <c r="N4493" s="532"/>
      <c r="O4493" s="350"/>
      <c r="P4493" s="464"/>
      <c r="Q4493" s="464"/>
      <c r="R4493" s="464"/>
      <c r="S4493" s="464"/>
      <c r="T4493" s="464"/>
      <c r="U4493" s="464"/>
      <c r="V4493" s="464"/>
    </row>
    <row r="4494" spans="1:22">
      <c r="A4494" s="531"/>
      <c r="B4494" s="532"/>
      <c r="C4494" s="350"/>
      <c r="D4494" s="350"/>
      <c r="E4494" s="533"/>
      <c r="F4494" s="533"/>
      <c r="G4494" s="533"/>
      <c r="H4494" s="533"/>
      <c r="I4494" s="533"/>
      <c r="J4494" s="533"/>
      <c r="K4494" s="533"/>
      <c r="L4494" s="533"/>
      <c r="M4494" s="533"/>
      <c r="N4494" s="532"/>
      <c r="O4494" s="350"/>
      <c r="P4494" s="464"/>
      <c r="Q4494" s="464"/>
      <c r="R4494" s="464"/>
      <c r="S4494" s="464"/>
      <c r="T4494" s="464"/>
      <c r="U4494" s="464"/>
      <c r="V4494" s="464"/>
    </row>
    <row r="4495" spans="1:22">
      <c r="A4495" s="531"/>
      <c r="B4495" s="532"/>
      <c r="C4495" s="350"/>
      <c r="D4495" s="350"/>
      <c r="E4495" s="533"/>
      <c r="F4495" s="533"/>
      <c r="G4495" s="533"/>
      <c r="H4495" s="533"/>
      <c r="I4495" s="533"/>
      <c r="J4495" s="533"/>
      <c r="K4495" s="533"/>
      <c r="L4495" s="533"/>
      <c r="M4495" s="533"/>
      <c r="N4495" s="532"/>
      <c r="O4495" s="350"/>
      <c r="P4495" s="464"/>
      <c r="Q4495" s="464"/>
      <c r="R4495" s="464"/>
      <c r="S4495" s="464"/>
      <c r="T4495" s="464"/>
      <c r="U4495" s="464"/>
      <c r="V4495" s="464"/>
    </row>
    <row r="4496" spans="1:22">
      <c r="A4496" s="531"/>
      <c r="B4496" s="532"/>
      <c r="C4496" s="350"/>
      <c r="D4496" s="350"/>
      <c r="E4496" s="533"/>
      <c r="F4496" s="533"/>
      <c r="G4496" s="533"/>
      <c r="H4496" s="533"/>
      <c r="I4496" s="533"/>
      <c r="J4496" s="533"/>
      <c r="K4496" s="533"/>
      <c r="L4496" s="533"/>
      <c r="M4496" s="533"/>
      <c r="N4496" s="532"/>
      <c r="O4496" s="350"/>
      <c r="P4496" s="464"/>
      <c r="Q4496" s="464"/>
      <c r="R4496" s="464"/>
      <c r="S4496" s="464"/>
      <c r="T4496" s="464"/>
      <c r="U4496" s="464"/>
      <c r="V4496" s="464"/>
    </row>
    <row r="4497" spans="1:22">
      <c r="A4497" s="531"/>
      <c r="B4497" s="532"/>
      <c r="C4497" s="350"/>
      <c r="D4497" s="350"/>
      <c r="E4497" s="533"/>
      <c r="F4497" s="533"/>
      <c r="G4497" s="533"/>
      <c r="H4497" s="533"/>
      <c r="I4497" s="533"/>
      <c r="J4497" s="533"/>
      <c r="K4497" s="533"/>
      <c r="L4497" s="533"/>
      <c r="M4497" s="533"/>
      <c r="N4497" s="532"/>
      <c r="O4497" s="350"/>
      <c r="P4497" s="464"/>
      <c r="Q4497" s="464"/>
      <c r="R4497" s="464"/>
      <c r="S4497" s="464"/>
      <c r="T4497" s="464"/>
      <c r="U4497" s="464"/>
      <c r="V4497" s="464"/>
    </row>
    <row r="4498" spans="1:22">
      <c r="A4498" s="531"/>
      <c r="B4498" s="532"/>
      <c r="C4498" s="350"/>
      <c r="D4498" s="350"/>
      <c r="E4498" s="533"/>
      <c r="F4498" s="533"/>
      <c r="G4498" s="533"/>
      <c r="H4498" s="533"/>
      <c r="I4498" s="533"/>
      <c r="J4498" s="533"/>
      <c r="K4498" s="533"/>
      <c r="L4498" s="533"/>
      <c r="M4498" s="533"/>
      <c r="N4498" s="532"/>
      <c r="O4498" s="350"/>
      <c r="P4498" s="464"/>
      <c r="Q4498" s="464"/>
      <c r="R4498" s="464"/>
      <c r="S4498" s="464"/>
      <c r="T4498" s="464"/>
      <c r="U4498" s="464"/>
      <c r="V4498" s="464"/>
    </row>
    <row r="4499" spans="1:22">
      <c r="A4499" s="531"/>
      <c r="B4499" s="532"/>
      <c r="C4499" s="350"/>
      <c r="D4499" s="350"/>
      <c r="E4499" s="533"/>
      <c r="F4499" s="533"/>
      <c r="G4499" s="533"/>
      <c r="H4499" s="533"/>
      <c r="I4499" s="533"/>
      <c r="J4499" s="533"/>
      <c r="K4499" s="533"/>
      <c r="L4499" s="533"/>
      <c r="M4499" s="533"/>
      <c r="N4499" s="532"/>
      <c r="O4499" s="350"/>
      <c r="P4499" s="464"/>
      <c r="Q4499" s="464"/>
      <c r="R4499" s="464"/>
      <c r="S4499" s="464"/>
      <c r="T4499" s="464"/>
      <c r="U4499" s="464"/>
      <c r="V4499" s="464"/>
    </row>
    <row r="4500" spans="1:22">
      <c r="A4500" s="531"/>
      <c r="B4500" s="532"/>
      <c r="C4500" s="350"/>
      <c r="D4500" s="350"/>
      <c r="E4500" s="533"/>
      <c r="F4500" s="533"/>
      <c r="G4500" s="533"/>
      <c r="H4500" s="533"/>
      <c r="I4500" s="533"/>
      <c r="J4500" s="533"/>
      <c r="K4500" s="533"/>
      <c r="L4500" s="533"/>
      <c r="M4500" s="533"/>
      <c r="N4500" s="532"/>
      <c r="O4500" s="350"/>
      <c r="P4500" s="464"/>
      <c r="Q4500" s="464"/>
      <c r="R4500" s="464"/>
      <c r="S4500" s="464"/>
      <c r="T4500" s="464"/>
      <c r="U4500" s="464"/>
      <c r="V4500" s="464"/>
    </row>
    <row r="4501" spans="1:22">
      <c r="A4501" s="531"/>
      <c r="B4501" s="532"/>
      <c r="C4501" s="350"/>
      <c r="D4501" s="350"/>
      <c r="E4501" s="533"/>
      <c r="F4501" s="533"/>
      <c r="G4501" s="533"/>
      <c r="H4501" s="533"/>
      <c r="I4501" s="533"/>
      <c r="J4501" s="533"/>
      <c r="K4501" s="533"/>
      <c r="L4501" s="533"/>
      <c r="M4501" s="533"/>
      <c r="N4501" s="532"/>
      <c r="O4501" s="350"/>
      <c r="P4501" s="464"/>
      <c r="Q4501" s="464"/>
      <c r="R4501" s="464"/>
      <c r="S4501" s="464"/>
      <c r="T4501" s="464"/>
      <c r="U4501" s="464"/>
      <c r="V4501" s="464"/>
    </row>
    <row r="4502" spans="1:22">
      <c r="A4502" s="531"/>
      <c r="B4502" s="532"/>
      <c r="C4502" s="350"/>
      <c r="D4502" s="350"/>
      <c r="E4502" s="533"/>
      <c r="F4502" s="533"/>
      <c r="G4502" s="533"/>
      <c r="H4502" s="533"/>
      <c r="I4502" s="533"/>
      <c r="J4502" s="533"/>
      <c r="K4502" s="533"/>
      <c r="L4502" s="533"/>
      <c r="M4502" s="533"/>
      <c r="N4502" s="532"/>
      <c r="O4502" s="350"/>
      <c r="P4502" s="464"/>
      <c r="Q4502" s="464"/>
      <c r="R4502" s="464"/>
      <c r="S4502" s="464"/>
      <c r="T4502" s="464"/>
      <c r="U4502" s="464"/>
      <c r="V4502" s="464"/>
    </row>
    <row r="4503" spans="1:22">
      <c r="A4503" s="531"/>
      <c r="B4503" s="532"/>
      <c r="C4503" s="350"/>
      <c r="D4503" s="350"/>
      <c r="E4503" s="533"/>
      <c r="F4503" s="533"/>
      <c r="G4503" s="533"/>
      <c r="H4503" s="533"/>
      <c r="I4503" s="533"/>
      <c r="J4503" s="533"/>
      <c r="K4503" s="533"/>
      <c r="L4503" s="533"/>
      <c r="M4503" s="533"/>
      <c r="N4503" s="532"/>
      <c r="O4503" s="350"/>
      <c r="P4503" s="464"/>
      <c r="Q4503" s="464"/>
      <c r="R4503" s="464"/>
      <c r="S4503" s="464"/>
      <c r="T4503" s="464"/>
      <c r="U4503" s="464"/>
      <c r="V4503" s="464"/>
    </row>
    <row r="4504" spans="1:22">
      <c r="A4504" s="531"/>
      <c r="B4504" s="532"/>
      <c r="C4504" s="350"/>
      <c r="D4504" s="350"/>
      <c r="E4504" s="533"/>
      <c r="F4504" s="533"/>
      <c r="G4504" s="533"/>
      <c r="H4504" s="533"/>
      <c r="I4504" s="533"/>
      <c r="J4504" s="533"/>
      <c r="K4504" s="533"/>
      <c r="L4504" s="533"/>
      <c r="M4504" s="533"/>
      <c r="N4504" s="532"/>
      <c r="O4504" s="350"/>
      <c r="P4504" s="464"/>
      <c r="Q4504" s="464"/>
      <c r="R4504" s="464"/>
      <c r="S4504" s="464"/>
      <c r="T4504" s="464"/>
      <c r="U4504" s="464"/>
      <c r="V4504" s="464"/>
    </row>
    <row r="4505" spans="1:22">
      <c r="A4505" s="531"/>
      <c r="B4505" s="532"/>
      <c r="C4505" s="350"/>
      <c r="D4505" s="350"/>
      <c r="E4505" s="533"/>
      <c r="F4505" s="533"/>
      <c r="G4505" s="533"/>
      <c r="H4505" s="533"/>
      <c r="I4505" s="533"/>
      <c r="J4505" s="533"/>
      <c r="K4505" s="533"/>
      <c r="L4505" s="533"/>
      <c r="M4505" s="533"/>
      <c r="N4505" s="532"/>
      <c r="O4505" s="350"/>
      <c r="P4505" s="464"/>
      <c r="Q4505" s="464"/>
      <c r="R4505" s="464"/>
      <c r="S4505" s="464"/>
      <c r="T4505" s="464"/>
      <c r="U4505" s="464"/>
      <c r="V4505" s="464"/>
    </row>
    <row r="4506" spans="1:22">
      <c r="A4506" s="531"/>
      <c r="B4506" s="532"/>
      <c r="C4506" s="350"/>
      <c r="D4506" s="350"/>
      <c r="E4506" s="533"/>
      <c r="F4506" s="533"/>
      <c r="G4506" s="533"/>
      <c r="H4506" s="533"/>
      <c r="I4506" s="533"/>
      <c r="J4506" s="533"/>
      <c r="K4506" s="533"/>
      <c r="L4506" s="533"/>
      <c r="M4506" s="533"/>
      <c r="N4506" s="532"/>
      <c r="O4506" s="350"/>
      <c r="P4506" s="464"/>
      <c r="Q4506" s="464"/>
      <c r="R4506" s="464"/>
      <c r="S4506" s="464"/>
      <c r="T4506" s="464"/>
      <c r="U4506" s="464"/>
      <c r="V4506" s="464"/>
    </row>
    <row r="4507" spans="1:22">
      <c r="A4507" s="531"/>
      <c r="B4507" s="532"/>
      <c r="C4507" s="350"/>
      <c r="D4507" s="350"/>
      <c r="E4507" s="533"/>
      <c r="F4507" s="533"/>
      <c r="G4507" s="533"/>
      <c r="H4507" s="533"/>
      <c r="I4507" s="533"/>
      <c r="J4507" s="533"/>
      <c r="K4507" s="533"/>
      <c r="L4507" s="533"/>
      <c r="M4507" s="533"/>
      <c r="N4507" s="532"/>
      <c r="O4507" s="350"/>
      <c r="P4507" s="464"/>
      <c r="Q4507" s="464"/>
      <c r="R4507" s="464"/>
      <c r="S4507" s="464"/>
      <c r="T4507" s="464"/>
      <c r="U4507" s="464"/>
      <c r="V4507" s="464"/>
    </row>
    <row r="4508" spans="1:22">
      <c r="A4508" s="531"/>
      <c r="B4508" s="532"/>
      <c r="C4508" s="350"/>
      <c r="D4508" s="350"/>
      <c r="E4508" s="533"/>
      <c r="F4508" s="533"/>
      <c r="G4508" s="533"/>
      <c r="H4508" s="533"/>
      <c r="I4508" s="533"/>
      <c r="J4508" s="533"/>
      <c r="K4508" s="533"/>
      <c r="L4508" s="533"/>
      <c r="M4508" s="533"/>
      <c r="N4508" s="532"/>
      <c r="O4508" s="350"/>
      <c r="P4508" s="464"/>
      <c r="Q4508" s="464"/>
      <c r="R4508" s="464"/>
      <c r="S4508" s="464"/>
      <c r="T4508" s="464"/>
      <c r="U4508" s="464"/>
      <c r="V4508" s="464"/>
    </row>
    <row r="4509" spans="1:22">
      <c r="A4509" s="531"/>
      <c r="B4509" s="532"/>
      <c r="C4509" s="350"/>
      <c r="D4509" s="350"/>
      <c r="E4509" s="533"/>
      <c r="F4509" s="533"/>
      <c r="G4509" s="533"/>
      <c r="H4509" s="533"/>
      <c r="I4509" s="533"/>
      <c r="J4509" s="533"/>
      <c r="K4509" s="533"/>
      <c r="L4509" s="533"/>
      <c r="M4509" s="533"/>
      <c r="N4509" s="532"/>
      <c r="O4509" s="350"/>
      <c r="P4509" s="464"/>
      <c r="Q4509" s="464"/>
      <c r="R4509" s="464"/>
      <c r="S4509" s="464"/>
      <c r="T4509" s="464"/>
      <c r="U4509" s="464"/>
      <c r="V4509" s="464"/>
    </row>
    <row r="4510" spans="1:22">
      <c r="A4510" s="531"/>
      <c r="B4510" s="532"/>
      <c r="C4510" s="350"/>
      <c r="D4510" s="350"/>
      <c r="E4510" s="533"/>
      <c r="F4510" s="533"/>
      <c r="G4510" s="533"/>
      <c r="H4510" s="533"/>
      <c r="I4510" s="533"/>
      <c r="J4510" s="533"/>
      <c r="K4510" s="533"/>
      <c r="L4510" s="533"/>
      <c r="M4510" s="533"/>
      <c r="N4510" s="532"/>
      <c r="O4510" s="350"/>
      <c r="P4510" s="464"/>
      <c r="Q4510" s="464"/>
      <c r="R4510" s="464"/>
      <c r="S4510" s="464"/>
      <c r="T4510" s="464"/>
      <c r="U4510" s="464"/>
      <c r="V4510" s="464"/>
    </row>
    <row r="4511" spans="1:22">
      <c r="A4511" s="531"/>
      <c r="B4511" s="532"/>
      <c r="C4511" s="350"/>
      <c r="D4511" s="350"/>
      <c r="E4511" s="533"/>
      <c r="F4511" s="533"/>
      <c r="G4511" s="533"/>
      <c r="H4511" s="533"/>
      <c r="I4511" s="533"/>
      <c r="J4511" s="533"/>
      <c r="K4511" s="533"/>
      <c r="L4511" s="533"/>
      <c r="M4511" s="533"/>
      <c r="N4511" s="532"/>
      <c r="O4511" s="350"/>
      <c r="P4511" s="464"/>
      <c r="Q4511" s="464"/>
      <c r="R4511" s="464"/>
      <c r="S4511" s="464"/>
      <c r="T4511" s="464"/>
      <c r="U4511" s="464"/>
      <c r="V4511" s="464"/>
    </row>
    <row r="4512" spans="1:22">
      <c r="A4512" s="531"/>
      <c r="B4512" s="532"/>
      <c r="C4512" s="350"/>
      <c r="D4512" s="350"/>
      <c r="E4512" s="533"/>
      <c r="F4512" s="533"/>
      <c r="G4512" s="533"/>
      <c r="H4512" s="533"/>
      <c r="I4512" s="533"/>
      <c r="J4512" s="533"/>
      <c r="K4512" s="533"/>
      <c r="L4512" s="533"/>
      <c r="M4512" s="533"/>
      <c r="N4512" s="532"/>
      <c r="O4512" s="350"/>
      <c r="P4512" s="464"/>
      <c r="Q4512" s="464"/>
      <c r="R4512" s="464"/>
      <c r="S4512" s="464"/>
      <c r="T4512" s="464"/>
      <c r="U4512" s="464"/>
      <c r="V4512" s="464"/>
    </row>
    <row r="4513" spans="1:22">
      <c r="A4513" s="531"/>
      <c r="B4513" s="532"/>
      <c r="C4513" s="350"/>
      <c r="D4513" s="350"/>
      <c r="E4513" s="533"/>
      <c r="F4513" s="533"/>
      <c r="G4513" s="533"/>
      <c r="H4513" s="533"/>
      <c r="I4513" s="533"/>
      <c r="J4513" s="533"/>
      <c r="K4513" s="533"/>
      <c r="L4513" s="533"/>
      <c r="M4513" s="533"/>
      <c r="N4513" s="532"/>
      <c r="O4513" s="350"/>
      <c r="P4513" s="464"/>
      <c r="Q4513" s="464"/>
      <c r="R4513" s="464"/>
      <c r="S4513" s="464"/>
      <c r="T4513" s="464"/>
      <c r="U4513" s="464"/>
      <c r="V4513" s="464"/>
    </row>
    <row r="4514" spans="1:22">
      <c r="A4514" s="531"/>
      <c r="B4514" s="532"/>
      <c r="C4514" s="350"/>
      <c r="D4514" s="350"/>
      <c r="E4514" s="533"/>
      <c r="F4514" s="533"/>
      <c r="G4514" s="533"/>
      <c r="H4514" s="533"/>
      <c r="I4514" s="533"/>
      <c r="J4514" s="533"/>
      <c r="K4514" s="533"/>
      <c r="L4514" s="533"/>
      <c r="M4514" s="533"/>
      <c r="N4514" s="532"/>
      <c r="O4514" s="350"/>
      <c r="P4514" s="464"/>
      <c r="Q4514" s="464"/>
      <c r="R4514" s="464"/>
      <c r="S4514" s="464"/>
      <c r="T4514" s="464"/>
      <c r="U4514" s="464"/>
      <c r="V4514" s="464"/>
    </row>
    <row r="4515" spans="1:22">
      <c r="A4515" s="531"/>
      <c r="B4515" s="532"/>
      <c r="C4515" s="350"/>
      <c r="D4515" s="350"/>
      <c r="E4515" s="533"/>
      <c r="F4515" s="533"/>
      <c r="G4515" s="533"/>
      <c r="H4515" s="533"/>
      <c r="I4515" s="533"/>
      <c r="J4515" s="533"/>
      <c r="K4515" s="533"/>
      <c r="L4515" s="533"/>
      <c r="M4515" s="533"/>
      <c r="N4515" s="532"/>
      <c r="O4515" s="350"/>
      <c r="P4515" s="464"/>
      <c r="Q4515" s="464"/>
      <c r="R4515" s="464"/>
      <c r="S4515" s="464"/>
      <c r="T4515" s="464"/>
      <c r="U4515" s="464"/>
      <c r="V4515" s="464"/>
    </row>
    <row r="4516" spans="1:22">
      <c r="A4516" s="531"/>
      <c r="B4516" s="532"/>
      <c r="C4516" s="350"/>
      <c r="D4516" s="350"/>
      <c r="E4516" s="533"/>
      <c r="F4516" s="533"/>
      <c r="G4516" s="533"/>
      <c r="H4516" s="533"/>
      <c r="I4516" s="533"/>
      <c r="J4516" s="533"/>
      <c r="K4516" s="533"/>
      <c r="L4516" s="533"/>
      <c r="M4516" s="533"/>
      <c r="N4516" s="532"/>
      <c r="O4516" s="350"/>
      <c r="P4516" s="464"/>
      <c r="Q4516" s="464"/>
      <c r="R4516" s="464"/>
      <c r="S4516" s="464"/>
      <c r="T4516" s="464"/>
      <c r="U4516" s="464"/>
      <c r="V4516" s="464"/>
    </row>
    <row r="4517" spans="1:22">
      <c r="A4517" s="531"/>
      <c r="B4517" s="532"/>
      <c r="C4517" s="350"/>
      <c r="D4517" s="350"/>
      <c r="E4517" s="533"/>
      <c r="F4517" s="533"/>
      <c r="G4517" s="533"/>
      <c r="H4517" s="533"/>
      <c r="I4517" s="533"/>
      <c r="J4517" s="533"/>
      <c r="K4517" s="533"/>
      <c r="L4517" s="533"/>
      <c r="M4517" s="533"/>
      <c r="N4517" s="532"/>
      <c r="O4517" s="350"/>
      <c r="P4517" s="464"/>
      <c r="Q4517" s="464"/>
      <c r="R4517" s="464"/>
      <c r="S4517" s="464"/>
      <c r="T4517" s="464"/>
      <c r="U4517" s="464"/>
      <c r="V4517" s="464"/>
    </row>
    <row r="4518" spans="1:22">
      <c r="A4518" s="531"/>
      <c r="B4518" s="532"/>
      <c r="C4518" s="350"/>
      <c r="D4518" s="350"/>
      <c r="E4518" s="533"/>
      <c r="F4518" s="533"/>
      <c r="G4518" s="533"/>
      <c r="H4518" s="533"/>
      <c r="I4518" s="533"/>
      <c r="J4518" s="533"/>
      <c r="K4518" s="533"/>
      <c r="L4518" s="533"/>
      <c r="M4518" s="533"/>
      <c r="N4518" s="532"/>
      <c r="O4518" s="350"/>
      <c r="P4518" s="464"/>
      <c r="Q4518" s="464"/>
      <c r="R4518" s="464"/>
      <c r="S4518" s="464"/>
      <c r="T4518" s="464"/>
      <c r="U4518" s="464"/>
      <c r="V4518" s="464"/>
    </row>
    <row r="4519" spans="1:22">
      <c r="A4519" s="531"/>
      <c r="B4519" s="532"/>
      <c r="C4519" s="350"/>
      <c r="D4519" s="350"/>
      <c r="E4519" s="533"/>
      <c r="F4519" s="533"/>
      <c r="G4519" s="533"/>
      <c r="H4519" s="533"/>
      <c r="I4519" s="533"/>
      <c r="J4519" s="533"/>
      <c r="K4519" s="533"/>
      <c r="L4519" s="533"/>
      <c r="M4519" s="533"/>
      <c r="N4519" s="532"/>
      <c r="O4519" s="350"/>
      <c r="P4519" s="464"/>
      <c r="Q4519" s="464"/>
      <c r="R4519" s="464"/>
      <c r="S4519" s="464"/>
      <c r="T4519" s="464"/>
      <c r="U4519" s="464"/>
      <c r="V4519" s="464"/>
    </row>
    <row r="4520" spans="1:22">
      <c r="A4520" s="531"/>
      <c r="B4520" s="532"/>
      <c r="C4520" s="350"/>
      <c r="D4520" s="350"/>
      <c r="E4520" s="533"/>
      <c r="F4520" s="533"/>
      <c r="G4520" s="533"/>
      <c r="H4520" s="533"/>
      <c r="I4520" s="533"/>
      <c r="J4520" s="533"/>
      <c r="K4520" s="533"/>
      <c r="L4520" s="533"/>
      <c r="M4520" s="533"/>
      <c r="N4520" s="532"/>
      <c r="O4520" s="350"/>
      <c r="P4520" s="464"/>
      <c r="Q4520" s="464"/>
      <c r="R4520" s="464"/>
      <c r="S4520" s="464"/>
      <c r="T4520" s="464"/>
      <c r="U4520" s="464"/>
      <c r="V4520" s="464"/>
    </row>
    <row r="4521" spans="1:22">
      <c r="A4521" s="531"/>
      <c r="B4521" s="532"/>
      <c r="C4521" s="350"/>
      <c r="D4521" s="350"/>
      <c r="E4521" s="533"/>
      <c r="F4521" s="533"/>
      <c r="G4521" s="533"/>
      <c r="H4521" s="533"/>
      <c r="I4521" s="533"/>
      <c r="J4521" s="533"/>
      <c r="K4521" s="533"/>
      <c r="L4521" s="533"/>
      <c r="M4521" s="533"/>
      <c r="N4521" s="532"/>
      <c r="O4521" s="350"/>
      <c r="P4521" s="464"/>
      <c r="Q4521" s="464"/>
      <c r="R4521" s="464"/>
      <c r="S4521" s="464"/>
      <c r="T4521" s="464"/>
      <c r="U4521" s="464"/>
      <c r="V4521" s="464"/>
    </row>
    <row r="4522" spans="1:22">
      <c r="A4522" s="531"/>
      <c r="B4522" s="532"/>
      <c r="C4522" s="350"/>
      <c r="D4522" s="350"/>
      <c r="E4522" s="533"/>
      <c r="F4522" s="533"/>
      <c r="G4522" s="533"/>
      <c r="H4522" s="533"/>
      <c r="I4522" s="533"/>
      <c r="J4522" s="533"/>
      <c r="K4522" s="533"/>
      <c r="L4522" s="533"/>
      <c r="M4522" s="533"/>
      <c r="N4522" s="532"/>
      <c r="O4522" s="350"/>
      <c r="P4522" s="464"/>
      <c r="Q4522" s="464"/>
      <c r="R4522" s="464"/>
      <c r="S4522" s="464"/>
      <c r="T4522" s="464"/>
      <c r="U4522" s="464"/>
      <c r="V4522" s="464"/>
    </row>
    <row r="4523" spans="1:22">
      <c r="A4523" s="531"/>
      <c r="B4523" s="532"/>
      <c r="C4523" s="350"/>
      <c r="D4523" s="350"/>
      <c r="E4523" s="533"/>
      <c r="F4523" s="533"/>
      <c r="G4523" s="533"/>
      <c r="H4523" s="533"/>
      <c r="I4523" s="533"/>
      <c r="J4523" s="533"/>
      <c r="K4523" s="533"/>
      <c r="L4523" s="533"/>
      <c r="M4523" s="533"/>
      <c r="N4523" s="532"/>
      <c r="O4523" s="350"/>
      <c r="P4523" s="464"/>
      <c r="Q4523" s="464"/>
      <c r="R4523" s="464"/>
      <c r="S4523" s="464"/>
      <c r="T4523" s="464"/>
      <c r="U4523" s="464"/>
      <c r="V4523" s="464"/>
    </row>
    <row r="4524" spans="1:22">
      <c r="A4524" s="531"/>
      <c r="B4524" s="532"/>
      <c r="C4524" s="350"/>
      <c r="D4524" s="350"/>
      <c r="E4524" s="533"/>
      <c r="F4524" s="533"/>
      <c r="G4524" s="533"/>
      <c r="H4524" s="533"/>
      <c r="I4524" s="533"/>
      <c r="J4524" s="533"/>
      <c r="K4524" s="533"/>
      <c r="L4524" s="533"/>
      <c r="M4524" s="533"/>
      <c r="N4524" s="532"/>
      <c r="O4524" s="350"/>
      <c r="P4524" s="464"/>
      <c r="Q4524" s="464"/>
      <c r="R4524" s="464"/>
      <c r="S4524" s="464"/>
      <c r="T4524" s="464"/>
      <c r="U4524" s="464"/>
      <c r="V4524" s="464"/>
    </row>
    <row r="4525" spans="1:22">
      <c r="A4525" s="531"/>
      <c r="B4525" s="532"/>
      <c r="C4525" s="350"/>
      <c r="D4525" s="350"/>
      <c r="E4525" s="533"/>
      <c r="F4525" s="533"/>
      <c r="G4525" s="533"/>
      <c r="H4525" s="533"/>
      <c r="I4525" s="533"/>
      <c r="J4525" s="533"/>
      <c r="K4525" s="533"/>
      <c r="L4525" s="533"/>
      <c r="M4525" s="533"/>
      <c r="N4525" s="532"/>
      <c r="O4525" s="350"/>
      <c r="P4525" s="464"/>
      <c r="Q4525" s="464"/>
      <c r="R4525" s="464"/>
      <c r="S4525" s="464"/>
      <c r="T4525" s="464"/>
      <c r="U4525" s="464"/>
      <c r="V4525" s="464"/>
    </row>
    <row r="4526" spans="1:22">
      <c r="A4526" s="531"/>
      <c r="B4526" s="532"/>
      <c r="C4526" s="350"/>
      <c r="D4526" s="350"/>
      <c r="E4526" s="533"/>
      <c r="F4526" s="533"/>
      <c r="G4526" s="533"/>
      <c r="H4526" s="533"/>
      <c r="I4526" s="533"/>
      <c r="J4526" s="533"/>
      <c r="K4526" s="533"/>
      <c r="L4526" s="533"/>
      <c r="M4526" s="533"/>
      <c r="N4526" s="532"/>
      <c r="O4526" s="350"/>
      <c r="P4526" s="464"/>
      <c r="Q4526" s="464"/>
      <c r="R4526" s="464"/>
      <c r="S4526" s="464"/>
      <c r="T4526" s="464"/>
      <c r="U4526" s="464"/>
      <c r="V4526" s="464"/>
    </row>
    <row r="4527" spans="1:22">
      <c r="A4527" s="531"/>
      <c r="B4527" s="532"/>
      <c r="C4527" s="350"/>
      <c r="D4527" s="350"/>
      <c r="E4527" s="533"/>
      <c r="F4527" s="533"/>
      <c r="G4527" s="533"/>
      <c r="H4527" s="533"/>
      <c r="I4527" s="533"/>
      <c r="J4527" s="533"/>
      <c r="K4527" s="533"/>
      <c r="L4527" s="533"/>
      <c r="M4527" s="533"/>
      <c r="N4527" s="532"/>
      <c r="O4527" s="350"/>
      <c r="P4527" s="464"/>
      <c r="Q4527" s="464"/>
      <c r="R4527" s="464"/>
      <c r="S4527" s="464"/>
      <c r="T4527" s="464"/>
      <c r="U4527" s="464"/>
      <c r="V4527" s="464"/>
    </row>
    <row r="4528" spans="1:22">
      <c r="A4528" s="531"/>
      <c r="B4528" s="532"/>
      <c r="C4528" s="350"/>
      <c r="D4528" s="350"/>
      <c r="E4528" s="533"/>
      <c r="F4528" s="533"/>
      <c r="G4528" s="533"/>
      <c r="H4528" s="533"/>
      <c r="I4528" s="533"/>
      <c r="J4528" s="533"/>
      <c r="K4528" s="533"/>
      <c r="L4528" s="533"/>
      <c r="M4528" s="533"/>
      <c r="N4528" s="532"/>
      <c r="O4528" s="350"/>
      <c r="P4528" s="464"/>
      <c r="Q4528" s="464"/>
      <c r="R4528" s="464"/>
      <c r="S4528" s="464"/>
      <c r="T4528" s="464"/>
      <c r="U4528" s="464"/>
      <c r="V4528" s="464"/>
    </row>
    <row r="4529" spans="1:22">
      <c r="A4529" s="531"/>
      <c r="B4529" s="532"/>
      <c r="C4529" s="350"/>
      <c r="D4529" s="350"/>
      <c r="E4529" s="533"/>
      <c r="F4529" s="533"/>
      <c r="G4529" s="533"/>
      <c r="H4529" s="533"/>
      <c r="I4529" s="533"/>
      <c r="J4529" s="533"/>
      <c r="K4529" s="533"/>
      <c r="L4529" s="533"/>
      <c r="M4529" s="533"/>
      <c r="N4529" s="532"/>
      <c r="O4529" s="350"/>
      <c r="P4529" s="464"/>
      <c r="Q4529" s="464"/>
      <c r="R4529" s="464"/>
      <c r="S4529" s="464"/>
      <c r="T4529" s="464"/>
      <c r="U4529" s="464"/>
      <c r="V4529" s="464"/>
    </row>
    <row r="4530" spans="1:22">
      <c r="A4530" s="531"/>
      <c r="B4530" s="532"/>
      <c r="C4530" s="350"/>
      <c r="D4530" s="350"/>
      <c r="E4530" s="533"/>
      <c r="F4530" s="533"/>
      <c r="G4530" s="533"/>
      <c r="H4530" s="533"/>
      <c r="I4530" s="533"/>
      <c r="J4530" s="533"/>
      <c r="K4530" s="533"/>
      <c r="L4530" s="533"/>
      <c r="M4530" s="533"/>
      <c r="N4530" s="532"/>
      <c r="O4530" s="350"/>
      <c r="P4530" s="464"/>
      <c r="Q4530" s="464"/>
      <c r="R4530" s="464"/>
      <c r="S4530" s="464"/>
      <c r="T4530" s="464"/>
      <c r="U4530" s="464"/>
      <c r="V4530" s="464"/>
    </row>
    <row r="4531" spans="1:22">
      <c r="A4531" s="531"/>
      <c r="B4531" s="532"/>
      <c r="C4531" s="350"/>
      <c r="D4531" s="350"/>
      <c r="E4531" s="533"/>
      <c r="F4531" s="533"/>
      <c r="G4531" s="533"/>
      <c r="H4531" s="533"/>
      <c r="I4531" s="533"/>
      <c r="J4531" s="533"/>
      <c r="K4531" s="533"/>
      <c r="L4531" s="533"/>
      <c r="M4531" s="533"/>
      <c r="N4531" s="532"/>
      <c r="O4531" s="350"/>
      <c r="P4531" s="464"/>
      <c r="Q4531" s="464"/>
      <c r="R4531" s="464"/>
      <c r="S4531" s="464"/>
      <c r="T4531" s="464"/>
      <c r="U4531" s="464"/>
      <c r="V4531" s="464"/>
    </row>
    <row r="4532" spans="1:22">
      <c r="A4532" s="531"/>
      <c r="B4532" s="532"/>
      <c r="C4532" s="350"/>
      <c r="D4532" s="350"/>
      <c r="E4532" s="533"/>
      <c r="F4532" s="533"/>
      <c r="G4532" s="533"/>
      <c r="H4532" s="533"/>
      <c r="I4532" s="533"/>
      <c r="J4532" s="533"/>
      <c r="K4532" s="533"/>
      <c r="L4532" s="533"/>
      <c r="M4532" s="533"/>
      <c r="N4532" s="532"/>
      <c r="O4532" s="350"/>
      <c r="P4532" s="464"/>
      <c r="Q4532" s="464"/>
      <c r="R4532" s="464"/>
      <c r="S4532" s="464"/>
      <c r="T4532" s="464"/>
      <c r="U4532" s="464"/>
      <c r="V4532" s="464"/>
    </row>
    <row r="4533" spans="1:22">
      <c r="A4533" s="531"/>
      <c r="B4533" s="532"/>
      <c r="C4533" s="350"/>
      <c r="D4533" s="350"/>
      <c r="E4533" s="533"/>
      <c r="F4533" s="533"/>
      <c r="G4533" s="533"/>
      <c r="H4533" s="533"/>
      <c r="I4533" s="533"/>
      <c r="J4533" s="533"/>
      <c r="K4533" s="533"/>
      <c r="L4533" s="533"/>
      <c r="M4533" s="533"/>
      <c r="N4533" s="532"/>
      <c r="O4533" s="350"/>
      <c r="P4533" s="464"/>
      <c r="Q4533" s="464"/>
      <c r="R4533" s="464"/>
      <c r="S4533" s="464"/>
      <c r="T4533" s="464"/>
      <c r="U4533" s="464"/>
      <c r="V4533" s="464"/>
    </row>
    <row r="4534" spans="1:22">
      <c r="A4534" s="531"/>
      <c r="B4534" s="532"/>
      <c r="C4534" s="350"/>
      <c r="D4534" s="350"/>
      <c r="E4534" s="533"/>
      <c r="F4534" s="533"/>
      <c r="G4534" s="533"/>
      <c r="H4534" s="533"/>
      <c r="I4534" s="533"/>
      <c r="J4534" s="533"/>
      <c r="K4534" s="533"/>
      <c r="L4534" s="533"/>
      <c r="M4534" s="533"/>
      <c r="N4534" s="532"/>
      <c r="O4534" s="350"/>
      <c r="P4534" s="464"/>
      <c r="Q4534" s="464"/>
      <c r="R4534" s="464"/>
      <c r="S4534" s="464"/>
      <c r="T4534" s="464"/>
      <c r="U4534" s="464"/>
      <c r="V4534" s="464"/>
    </row>
    <row r="4535" spans="1:22">
      <c r="A4535" s="531"/>
      <c r="B4535" s="532"/>
      <c r="C4535" s="350"/>
      <c r="D4535" s="350"/>
      <c r="E4535" s="533"/>
      <c r="F4535" s="533"/>
      <c r="G4535" s="533"/>
      <c r="H4535" s="533"/>
      <c r="I4535" s="533"/>
      <c r="J4535" s="533"/>
      <c r="K4535" s="533"/>
      <c r="L4535" s="533"/>
      <c r="M4535" s="533"/>
      <c r="N4535" s="532"/>
      <c r="O4535" s="350"/>
      <c r="P4535" s="464"/>
      <c r="Q4535" s="464"/>
      <c r="R4535" s="464"/>
      <c r="S4535" s="464"/>
      <c r="T4535" s="464"/>
      <c r="U4535" s="464"/>
      <c r="V4535" s="464"/>
    </row>
    <row r="4536" spans="1:22">
      <c r="A4536" s="531"/>
      <c r="B4536" s="532"/>
      <c r="C4536" s="350"/>
      <c r="D4536" s="350"/>
      <c r="E4536" s="533"/>
      <c r="F4536" s="533"/>
      <c r="G4536" s="533"/>
      <c r="H4536" s="533"/>
      <c r="I4536" s="533"/>
      <c r="J4536" s="533"/>
      <c r="K4536" s="533"/>
      <c r="L4536" s="533"/>
      <c r="M4536" s="533"/>
      <c r="N4536" s="532"/>
      <c r="O4536" s="350"/>
      <c r="P4536" s="464"/>
      <c r="Q4536" s="464"/>
      <c r="R4536" s="464"/>
      <c r="S4536" s="464"/>
      <c r="T4536" s="464"/>
      <c r="U4536" s="464"/>
      <c r="V4536" s="464"/>
    </row>
    <row r="4537" spans="1:22">
      <c r="A4537" s="531"/>
      <c r="B4537" s="532"/>
      <c r="C4537" s="350"/>
      <c r="D4537" s="350"/>
      <c r="E4537" s="533"/>
      <c r="F4537" s="533"/>
      <c r="G4537" s="533"/>
      <c r="H4537" s="533"/>
      <c r="I4537" s="533"/>
      <c r="J4537" s="533"/>
      <c r="K4537" s="533"/>
      <c r="L4537" s="533"/>
      <c r="M4537" s="533"/>
      <c r="N4537" s="532"/>
      <c r="O4537" s="350"/>
      <c r="P4537" s="464"/>
      <c r="Q4537" s="464"/>
      <c r="R4537" s="464"/>
      <c r="S4537" s="464"/>
      <c r="T4537" s="464"/>
      <c r="U4537" s="464"/>
      <c r="V4537" s="464"/>
    </row>
    <row r="4538" spans="1:22">
      <c r="A4538" s="531"/>
      <c r="B4538" s="532"/>
      <c r="C4538" s="350"/>
      <c r="D4538" s="350"/>
      <c r="E4538" s="533"/>
      <c r="F4538" s="533"/>
      <c r="G4538" s="533"/>
      <c r="H4538" s="533"/>
      <c r="I4538" s="533"/>
      <c r="J4538" s="533"/>
      <c r="K4538" s="533"/>
      <c r="L4538" s="533"/>
      <c r="M4538" s="533"/>
      <c r="N4538" s="532"/>
      <c r="O4538" s="350"/>
      <c r="P4538" s="464"/>
      <c r="Q4538" s="464"/>
      <c r="R4538" s="464"/>
      <c r="S4538" s="464"/>
      <c r="T4538" s="464"/>
      <c r="U4538" s="464"/>
      <c r="V4538" s="464"/>
    </row>
    <row r="4539" spans="1:22">
      <c r="A4539" s="531"/>
      <c r="B4539" s="532"/>
      <c r="C4539" s="350"/>
      <c r="D4539" s="350"/>
      <c r="E4539" s="533"/>
      <c r="F4539" s="533"/>
      <c r="G4539" s="533"/>
      <c r="H4539" s="533"/>
      <c r="I4539" s="533"/>
      <c r="J4539" s="533"/>
      <c r="K4539" s="533"/>
      <c r="L4539" s="533"/>
      <c r="M4539" s="533"/>
      <c r="N4539" s="532"/>
      <c r="O4539" s="350"/>
      <c r="P4539" s="464"/>
      <c r="Q4539" s="464"/>
      <c r="R4539" s="464"/>
      <c r="S4539" s="464"/>
      <c r="T4539" s="464"/>
      <c r="U4539" s="464"/>
      <c r="V4539" s="464"/>
    </row>
    <row r="4540" spans="1:22">
      <c r="A4540" s="531"/>
      <c r="B4540" s="532"/>
      <c r="C4540" s="350"/>
      <c r="D4540" s="350"/>
      <c r="E4540" s="533"/>
      <c r="F4540" s="533"/>
      <c r="G4540" s="533"/>
      <c r="H4540" s="533"/>
      <c r="I4540" s="533"/>
      <c r="J4540" s="533"/>
      <c r="K4540" s="533"/>
      <c r="L4540" s="533"/>
      <c r="M4540" s="533"/>
      <c r="N4540" s="532"/>
      <c r="O4540" s="350"/>
      <c r="P4540" s="464"/>
      <c r="Q4540" s="464"/>
      <c r="R4540" s="464"/>
      <c r="S4540" s="464"/>
      <c r="T4540" s="464"/>
      <c r="U4540" s="464"/>
      <c r="V4540" s="464"/>
    </row>
    <row r="4541" spans="1:22">
      <c r="A4541" s="531"/>
      <c r="B4541" s="532"/>
      <c r="C4541" s="350"/>
      <c r="D4541" s="350"/>
      <c r="E4541" s="533"/>
      <c r="F4541" s="533"/>
      <c r="G4541" s="533"/>
      <c r="H4541" s="533"/>
      <c r="I4541" s="533"/>
      <c r="J4541" s="533"/>
      <c r="K4541" s="533"/>
      <c r="L4541" s="533"/>
      <c r="M4541" s="533"/>
      <c r="N4541" s="532"/>
      <c r="O4541" s="350"/>
      <c r="P4541" s="464"/>
      <c r="Q4541" s="464"/>
      <c r="R4541" s="464"/>
      <c r="S4541" s="464"/>
      <c r="T4541" s="464"/>
      <c r="U4541" s="464"/>
      <c r="V4541" s="464"/>
    </row>
    <row r="4542" spans="1:22">
      <c r="A4542" s="531"/>
      <c r="B4542" s="532"/>
      <c r="C4542" s="350"/>
      <c r="D4542" s="350"/>
      <c r="E4542" s="533"/>
      <c r="F4542" s="533"/>
      <c r="G4542" s="533"/>
      <c r="H4542" s="533"/>
      <c r="I4542" s="533"/>
      <c r="J4542" s="533"/>
      <c r="K4542" s="533"/>
      <c r="L4542" s="533"/>
      <c r="M4542" s="533"/>
      <c r="N4542" s="532"/>
      <c r="O4542" s="350"/>
      <c r="P4542" s="464"/>
      <c r="Q4542" s="464"/>
      <c r="R4542" s="464"/>
      <c r="S4542" s="464"/>
      <c r="T4542" s="464"/>
      <c r="U4542" s="464"/>
      <c r="V4542" s="464"/>
    </row>
    <row r="4543" spans="1:22">
      <c r="A4543" s="531"/>
      <c r="B4543" s="532"/>
      <c r="C4543" s="350"/>
      <c r="D4543" s="350"/>
      <c r="E4543" s="533"/>
      <c r="F4543" s="533"/>
      <c r="G4543" s="533"/>
      <c r="H4543" s="533"/>
      <c r="I4543" s="533"/>
      <c r="J4543" s="533"/>
      <c r="K4543" s="533"/>
      <c r="L4543" s="533"/>
      <c r="M4543" s="533"/>
      <c r="N4543" s="532"/>
      <c r="O4543" s="350"/>
      <c r="P4543" s="464"/>
      <c r="Q4543" s="464"/>
      <c r="R4543" s="464"/>
      <c r="S4543" s="464"/>
      <c r="T4543" s="464"/>
      <c r="U4543" s="464"/>
      <c r="V4543" s="464"/>
    </row>
    <row r="4544" spans="1:22">
      <c r="A4544" s="531"/>
      <c r="B4544" s="532"/>
      <c r="C4544" s="350"/>
      <c r="D4544" s="350"/>
      <c r="E4544" s="533"/>
      <c r="F4544" s="533"/>
      <c r="G4544" s="533"/>
      <c r="H4544" s="533"/>
      <c r="I4544" s="533"/>
      <c r="J4544" s="533"/>
      <c r="K4544" s="533"/>
      <c r="L4544" s="533"/>
      <c r="M4544" s="533"/>
      <c r="N4544" s="532"/>
      <c r="O4544" s="350"/>
      <c r="P4544" s="464"/>
      <c r="Q4544" s="464"/>
      <c r="R4544" s="464"/>
      <c r="S4544" s="464"/>
      <c r="T4544" s="464"/>
      <c r="U4544" s="464"/>
      <c r="V4544" s="464"/>
    </row>
    <row r="4545" spans="1:22">
      <c r="A4545" s="531"/>
      <c r="B4545" s="532"/>
      <c r="C4545" s="350"/>
      <c r="D4545" s="350"/>
      <c r="E4545" s="533"/>
      <c r="F4545" s="533"/>
      <c r="G4545" s="533"/>
      <c r="H4545" s="533"/>
      <c r="I4545" s="533"/>
      <c r="J4545" s="533"/>
      <c r="K4545" s="533"/>
      <c r="L4545" s="533"/>
      <c r="M4545" s="533"/>
      <c r="N4545" s="532"/>
      <c r="O4545" s="350"/>
      <c r="P4545" s="464"/>
      <c r="Q4545" s="464"/>
      <c r="R4545" s="464"/>
      <c r="S4545" s="464"/>
      <c r="T4545" s="464"/>
      <c r="U4545" s="464"/>
      <c r="V4545" s="464"/>
    </row>
    <row r="4546" spans="1:22">
      <c r="A4546" s="531"/>
      <c r="B4546" s="532"/>
      <c r="C4546" s="350"/>
      <c r="D4546" s="350"/>
      <c r="E4546" s="533"/>
      <c r="F4546" s="533"/>
      <c r="G4546" s="533"/>
      <c r="H4546" s="533"/>
      <c r="I4546" s="533"/>
      <c r="J4546" s="533"/>
      <c r="K4546" s="533"/>
      <c r="L4546" s="533"/>
      <c r="M4546" s="533"/>
      <c r="N4546" s="532"/>
      <c r="O4546" s="350"/>
      <c r="P4546" s="464"/>
      <c r="Q4546" s="464"/>
      <c r="R4546" s="464"/>
      <c r="S4546" s="464"/>
      <c r="T4546" s="464"/>
      <c r="U4546" s="464"/>
      <c r="V4546" s="464"/>
    </row>
    <row r="4547" spans="1:22">
      <c r="A4547" s="531"/>
      <c r="B4547" s="532"/>
      <c r="C4547" s="350"/>
      <c r="D4547" s="350"/>
      <c r="E4547" s="533"/>
      <c r="F4547" s="533"/>
      <c r="G4547" s="533"/>
      <c r="H4547" s="533"/>
      <c r="I4547" s="533"/>
      <c r="J4547" s="533"/>
      <c r="K4547" s="533"/>
      <c r="L4547" s="533"/>
      <c r="M4547" s="533"/>
      <c r="N4547" s="532"/>
      <c r="O4547" s="350"/>
      <c r="P4547" s="464"/>
      <c r="Q4547" s="464"/>
      <c r="R4547" s="464"/>
      <c r="S4547" s="464"/>
      <c r="T4547" s="464"/>
      <c r="U4547" s="464"/>
      <c r="V4547" s="464"/>
    </row>
    <row r="4548" spans="1:22">
      <c r="A4548" s="531"/>
      <c r="B4548" s="532"/>
      <c r="C4548" s="350"/>
      <c r="D4548" s="350"/>
      <c r="E4548" s="533"/>
      <c r="F4548" s="533"/>
      <c r="G4548" s="533"/>
      <c r="H4548" s="533"/>
      <c r="I4548" s="533"/>
      <c r="J4548" s="533"/>
      <c r="K4548" s="533"/>
      <c r="L4548" s="533"/>
      <c r="M4548" s="533"/>
      <c r="N4548" s="532"/>
      <c r="O4548" s="350"/>
      <c r="P4548" s="464"/>
      <c r="Q4548" s="464"/>
      <c r="R4548" s="464"/>
      <c r="S4548" s="464"/>
      <c r="T4548" s="464"/>
      <c r="U4548" s="464"/>
      <c r="V4548" s="464"/>
    </row>
    <row r="4549" spans="1:22">
      <c r="A4549" s="531"/>
      <c r="B4549" s="532"/>
      <c r="C4549" s="350"/>
      <c r="D4549" s="350"/>
      <c r="E4549" s="533"/>
      <c r="F4549" s="533"/>
      <c r="G4549" s="533"/>
      <c r="H4549" s="533"/>
      <c r="I4549" s="533"/>
      <c r="J4549" s="533"/>
      <c r="K4549" s="533"/>
      <c r="L4549" s="533"/>
      <c r="M4549" s="533"/>
      <c r="N4549" s="532"/>
      <c r="O4549" s="350"/>
      <c r="P4549" s="464"/>
      <c r="Q4549" s="464"/>
      <c r="R4549" s="464"/>
      <c r="S4549" s="464"/>
      <c r="T4549" s="464"/>
      <c r="U4549" s="464"/>
      <c r="V4549" s="464"/>
    </row>
    <row r="4550" spans="1:22">
      <c r="A4550" s="531"/>
      <c r="B4550" s="532"/>
      <c r="C4550" s="350"/>
      <c r="D4550" s="350"/>
      <c r="E4550" s="533"/>
      <c r="F4550" s="533"/>
      <c r="G4550" s="533"/>
      <c r="H4550" s="533"/>
      <c r="I4550" s="533"/>
      <c r="J4550" s="533"/>
      <c r="K4550" s="533"/>
      <c r="L4550" s="533"/>
      <c r="M4550" s="533"/>
      <c r="N4550" s="532"/>
      <c r="O4550" s="350"/>
      <c r="P4550" s="464"/>
      <c r="Q4550" s="464"/>
      <c r="R4550" s="464"/>
      <c r="S4550" s="464"/>
      <c r="T4550" s="464"/>
      <c r="U4550" s="464"/>
      <c r="V4550" s="464"/>
    </row>
    <row r="4551" spans="1:22">
      <c r="A4551" s="531"/>
      <c r="B4551" s="532"/>
      <c r="C4551" s="350"/>
      <c r="D4551" s="350"/>
      <c r="E4551" s="533"/>
      <c r="F4551" s="533"/>
      <c r="G4551" s="533"/>
      <c r="H4551" s="533"/>
      <c r="I4551" s="533"/>
      <c r="J4551" s="533"/>
      <c r="K4551" s="533"/>
      <c r="L4551" s="533"/>
      <c r="M4551" s="533"/>
      <c r="N4551" s="532"/>
      <c r="O4551" s="350"/>
      <c r="P4551" s="464"/>
      <c r="Q4551" s="464"/>
      <c r="R4551" s="464"/>
      <c r="S4551" s="464"/>
      <c r="T4551" s="464"/>
      <c r="U4551" s="464"/>
      <c r="V4551" s="464"/>
    </row>
    <row r="4552" spans="1:22">
      <c r="A4552" s="531"/>
      <c r="B4552" s="532"/>
      <c r="C4552" s="350"/>
      <c r="D4552" s="350"/>
      <c r="E4552" s="533"/>
      <c r="F4552" s="533"/>
      <c r="G4552" s="533"/>
      <c r="H4552" s="533"/>
      <c r="I4552" s="533"/>
      <c r="J4552" s="533"/>
      <c r="K4552" s="533"/>
      <c r="L4552" s="533"/>
      <c r="M4552" s="533"/>
      <c r="N4552" s="532"/>
      <c r="O4552" s="350"/>
      <c r="P4552" s="464"/>
      <c r="Q4552" s="464"/>
      <c r="R4552" s="464"/>
      <c r="S4552" s="464"/>
      <c r="T4552" s="464"/>
      <c r="U4552" s="464"/>
      <c r="V4552" s="464"/>
    </row>
    <row r="4553" spans="1:22">
      <c r="A4553" s="531"/>
      <c r="B4553" s="532"/>
      <c r="C4553" s="350"/>
      <c r="D4553" s="350"/>
      <c r="E4553" s="533"/>
      <c r="F4553" s="533"/>
      <c r="G4553" s="533"/>
      <c r="H4553" s="533"/>
      <c r="I4553" s="533"/>
      <c r="J4553" s="533"/>
      <c r="K4553" s="533"/>
      <c r="L4553" s="533"/>
      <c r="M4553" s="533"/>
      <c r="N4553" s="532"/>
      <c r="O4553" s="350"/>
      <c r="P4553" s="464"/>
      <c r="Q4553" s="464"/>
      <c r="R4553" s="464"/>
      <c r="S4553" s="464"/>
      <c r="T4553" s="464"/>
      <c r="U4553" s="464"/>
      <c r="V4553" s="464"/>
    </row>
    <row r="4554" spans="1:22">
      <c r="A4554" s="531"/>
      <c r="B4554" s="532"/>
      <c r="C4554" s="350"/>
      <c r="D4554" s="350"/>
      <c r="E4554" s="533"/>
      <c r="F4554" s="533"/>
      <c r="G4554" s="533"/>
      <c r="H4554" s="533"/>
      <c r="I4554" s="533"/>
      <c r="J4554" s="533"/>
      <c r="K4554" s="533"/>
      <c r="L4554" s="533"/>
      <c r="M4554" s="533"/>
      <c r="N4554" s="532"/>
      <c r="O4554" s="350"/>
      <c r="P4554" s="464"/>
      <c r="Q4554" s="464"/>
      <c r="R4554" s="464"/>
      <c r="S4554" s="464"/>
      <c r="T4554" s="464"/>
      <c r="U4554" s="464"/>
      <c r="V4554" s="464"/>
    </row>
    <row r="4555" spans="1:22">
      <c r="A4555" s="531"/>
      <c r="B4555" s="532"/>
      <c r="C4555" s="350"/>
      <c r="D4555" s="350"/>
      <c r="E4555" s="533"/>
      <c r="F4555" s="533"/>
      <c r="G4555" s="533"/>
      <c r="H4555" s="533"/>
      <c r="I4555" s="533"/>
      <c r="J4555" s="533"/>
      <c r="K4555" s="533"/>
      <c r="L4555" s="533"/>
      <c r="M4555" s="533"/>
      <c r="N4555" s="532"/>
      <c r="O4555" s="350"/>
      <c r="P4555" s="464"/>
      <c r="Q4555" s="464"/>
      <c r="R4555" s="464"/>
      <c r="S4555" s="464"/>
      <c r="T4555" s="464"/>
      <c r="U4555" s="464"/>
      <c r="V4555" s="464"/>
    </row>
    <row r="4556" spans="1:22">
      <c r="A4556" s="531"/>
      <c r="B4556" s="532"/>
      <c r="C4556" s="350"/>
      <c r="D4556" s="350"/>
      <c r="E4556" s="533"/>
      <c r="F4556" s="533"/>
      <c r="G4556" s="533"/>
      <c r="H4556" s="533"/>
      <c r="I4556" s="533"/>
      <c r="J4556" s="533"/>
      <c r="K4556" s="533"/>
      <c r="L4556" s="533"/>
      <c r="M4556" s="533"/>
      <c r="N4556" s="532"/>
      <c r="O4556" s="350"/>
      <c r="P4556" s="464"/>
      <c r="Q4556" s="464"/>
      <c r="R4556" s="464"/>
      <c r="S4556" s="464"/>
      <c r="T4556" s="464"/>
      <c r="U4556" s="464"/>
      <c r="V4556" s="464"/>
    </row>
    <row r="4557" spans="1:22">
      <c r="A4557" s="531"/>
      <c r="B4557" s="532"/>
      <c r="C4557" s="350"/>
      <c r="D4557" s="350"/>
      <c r="E4557" s="533"/>
      <c r="F4557" s="533"/>
      <c r="G4557" s="533"/>
      <c r="H4557" s="533"/>
      <c r="I4557" s="533"/>
      <c r="J4557" s="533"/>
      <c r="K4557" s="533"/>
      <c r="L4557" s="533"/>
      <c r="M4557" s="533"/>
      <c r="N4557" s="532"/>
      <c r="O4557" s="350"/>
      <c r="P4557" s="464"/>
      <c r="Q4557" s="464"/>
      <c r="R4557" s="464"/>
      <c r="S4557" s="464"/>
      <c r="T4557" s="464"/>
      <c r="U4557" s="464"/>
      <c r="V4557" s="464"/>
    </row>
    <row r="4558" spans="1:22">
      <c r="A4558" s="531"/>
      <c r="B4558" s="532"/>
      <c r="C4558" s="350"/>
      <c r="D4558" s="350"/>
      <c r="E4558" s="533"/>
      <c r="F4558" s="533"/>
      <c r="G4558" s="533"/>
      <c r="H4558" s="533"/>
      <c r="I4558" s="533"/>
      <c r="J4558" s="533"/>
      <c r="K4558" s="533"/>
      <c r="L4558" s="533"/>
      <c r="M4558" s="533"/>
      <c r="N4558" s="532"/>
      <c r="O4558" s="350"/>
      <c r="P4558" s="464"/>
      <c r="Q4558" s="464"/>
      <c r="R4558" s="464"/>
      <c r="S4558" s="464"/>
      <c r="T4558" s="464"/>
      <c r="U4558" s="464"/>
      <c r="V4558" s="464"/>
    </row>
    <row r="4559" spans="1:22">
      <c r="A4559" s="531"/>
      <c r="B4559" s="532"/>
      <c r="C4559" s="350"/>
      <c r="D4559" s="350"/>
      <c r="E4559" s="533"/>
      <c r="F4559" s="533"/>
      <c r="G4559" s="533"/>
      <c r="H4559" s="533"/>
      <c r="I4559" s="533"/>
      <c r="J4559" s="533"/>
      <c r="K4559" s="533"/>
      <c r="L4559" s="533"/>
      <c r="M4559" s="533"/>
      <c r="N4559" s="532"/>
      <c r="O4559" s="350"/>
      <c r="P4559" s="464"/>
      <c r="Q4559" s="464"/>
      <c r="R4559" s="464"/>
      <c r="S4559" s="464"/>
      <c r="T4559" s="464"/>
      <c r="U4559" s="464"/>
      <c r="V4559" s="464"/>
    </row>
    <row r="4560" spans="1:22">
      <c r="A4560" s="531"/>
      <c r="B4560" s="532"/>
      <c r="C4560" s="350"/>
      <c r="D4560" s="350"/>
      <c r="E4560" s="533"/>
      <c r="F4560" s="533"/>
      <c r="G4560" s="533"/>
      <c r="H4560" s="533"/>
      <c r="I4560" s="533"/>
      <c r="J4560" s="533"/>
      <c r="K4560" s="533"/>
      <c r="L4560" s="533"/>
      <c r="M4560" s="533"/>
      <c r="N4560" s="532"/>
      <c r="O4560" s="350"/>
      <c r="P4560" s="464"/>
      <c r="Q4560" s="464"/>
      <c r="R4560" s="464"/>
      <c r="S4560" s="464"/>
      <c r="T4560" s="464"/>
      <c r="U4560" s="464"/>
      <c r="V4560" s="464"/>
    </row>
    <row r="4561" spans="1:22">
      <c r="A4561" s="531"/>
      <c r="B4561" s="532"/>
      <c r="C4561" s="350"/>
      <c r="D4561" s="350"/>
      <c r="E4561" s="533"/>
      <c r="F4561" s="533"/>
      <c r="G4561" s="533"/>
      <c r="H4561" s="533"/>
      <c r="I4561" s="533"/>
      <c r="J4561" s="533"/>
      <c r="K4561" s="533"/>
      <c r="L4561" s="533"/>
      <c r="M4561" s="533"/>
      <c r="N4561" s="532"/>
      <c r="O4561" s="350"/>
      <c r="P4561" s="464"/>
      <c r="Q4561" s="464"/>
      <c r="R4561" s="464"/>
      <c r="S4561" s="464"/>
      <c r="T4561" s="464"/>
      <c r="U4561" s="464"/>
      <c r="V4561" s="464"/>
    </row>
    <row r="4562" spans="1:22">
      <c r="A4562" s="531"/>
      <c r="B4562" s="532"/>
      <c r="C4562" s="350"/>
      <c r="D4562" s="350"/>
      <c r="E4562" s="533"/>
      <c r="F4562" s="533"/>
      <c r="G4562" s="533"/>
      <c r="H4562" s="533"/>
      <c r="I4562" s="533"/>
      <c r="J4562" s="533"/>
      <c r="K4562" s="533"/>
      <c r="L4562" s="533"/>
      <c r="M4562" s="533"/>
      <c r="N4562" s="532"/>
      <c r="O4562" s="350"/>
      <c r="P4562" s="464"/>
      <c r="Q4562" s="464"/>
      <c r="R4562" s="464"/>
      <c r="S4562" s="464"/>
      <c r="T4562" s="464"/>
      <c r="U4562" s="464"/>
      <c r="V4562" s="464"/>
    </row>
    <row r="4563" spans="1:22">
      <c r="A4563" s="531"/>
      <c r="B4563" s="532"/>
      <c r="C4563" s="350"/>
      <c r="D4563" s="350"/>
      <c r="E4563" s="533"/>
      <c r="F4563" s="533"/>
      <c r="G4563" s="533"/>
      <c r="H4563" s="533"/>
      <c r="I4563" s="533"/>
      <c r="J4563" s="533"/>
      <c r="K4563" s="533"/>
      <c r="L4563" s="533"/>
      <c r="M4563" s="533"/>
      <c r="N4563" s="532"/>
      <c r="O4563" s="350"/>
      <c r="P4563" s="464"/>
      <c r="Q4563" s="464"/>
      <c r="R4563" s="464"/>
      <c r="S4563" s="464"/>
      <c r="T4563" s="464"/>
      <c r="U4563" s="464"/>
      <c r="V4563" s="464"/>
    </row>
    <row r="4564" spans="1:22">
      <c r="A4564" s="531"/>
      <c r="B4564" s="532"/>
      <c r="C4564" s="350"/>
      <c r="D4564" s="350"/>
      <c r="E4564" s="533"/>
      <c r="F4564" s="533"/>
      <c r="G4564" s="533"/>
      <c r="H4564" s="533"/>
      <c r="I4564" s="533"/>
      <c r="J4564" s="533"/>
      <c r="K4564" s="533"/>
      <c r="L4564" s="533"/>
      <c r="M4564" s="533"/>
      <c r="N4564" s="532"/>
      <c r="O4564" s="350"/>
      <c r="P4564" s="464"/>
      <c r="Q4564" s="464"/>
      <c r="R4564" s="464"/>
      <c r="S4564" s="464"/>
      <c r="T4564" s="464"/>
      <c r="U4564" s="464"/>
      <c r="V4564" s="464"/>
    </row>
    <row r="4565" spans="1:22">
      <c r="A4565" s="531"/>
      <c r="B4565" s="532"/>
      <c r="C4565" s="350"/>
      <c r="D4565" s="350"/>
      <c r="E4565" s="533"/>
      <c r="F4565" s="533"/>
      <c r="G4565" s="533"/>
      <c r="H4565" s="533"/>
      <c r="I4565" s="533"/>
      <c r="J4565" s="533"/>
      <c r="K4565" s="533"/>
      <c r="L4565" s="533"/>
      <c r="M4565" s="533"/>
      <c r="N4565" s="532"/>
      <c r="O4565" s="350"/>
      <c r="P4565" s="464"/>
      <c r="Q4565" s="464"/>
      <c r="R4565" s="464"/>
      <c r="S4565" s="464"/>
      <c r="T4565" s="464"/>
      <c r="U4565" s="464"/>
      <c r="V4565" s="464"/>
    </row>
    <row r="4566" spans="1:22">
      <c r="A4566" s="531"/>
      <c r="B4566" s="532"/>
      <c r="C4566" s="350"/>
      <c r="D4566" s="350"/>
      <c r="E4566" s="533"/>
      <c r="F4566" s="533"/>
      <c r="G4566" s="533"/>
      <c r="H4566" s="533"/>
      <c r="I4566" s="533"/>
      <c r="J4566" s="533"/>
      <c r="K4566" s="533"/>
      <c r="L4566" s="533"/>
      <c r="M4566" s="533"/>
      <c r="N4566" s="532"/>
      <c r="O4566" s="350"/>
      <c r="P4566" s="464"/>
      <c r="Q4566" s="464"/>
      <c r="R4566" s="464"/>
      <c r="S4566" s="464"/>
      <c r="T4566" s="464"/>
      <c r="U4566" s="464"/>
      <c r="V4566" s="464"/>
    </row>
    <row r="4567" spans="1:22">
      <c r="A4567" s="531"/>
      <c r="B4567" s="532"/>
      <c r="C4567" s="350"/>
      <c r="D4567" s="350"/>
      <c r="E4567" s="533"/>
      <c r="F4567" s="533"/>
      <c r="G4567" s="533"/>
      <c r="H4567" s="533"/>
      <c r="I4567" s="533"/>
      <c r="J4567" s="533"/>
      <c r="K4567" s="533"/>
      <c r="L4567" s="533"/>
      <c r="M4567" s="533"/>
      <c r="N4567" s="532"/>
      <c r="O4567" s="350"/>
      <c r="P4567" s="464"/>
      <c r="Q4567" s="464"/>
      <c r="R4567" s="464"/>
      <c r="S4567" s="464"/>
      <c r="T4567" s="464"/>
      <c r="U4567" s="464"/>
      <c r="V4567" s="464"/>
    </row>
    <row r="4568" spans="1:22">
      <c r="A4568" s="531"/>
      <c r="B4568" s="532"/>
      <c r="C4568" s="350"/>
      <c r="D4568" s="350"/>
      <c r="E4568" s="533"/>
      <c r="F4568" s="533"/>
      <c r="G4568" s="533"/>
      <c r="H4568" s="533"/>
      <c r="I4568" s="533"/>
      <c r="J4568" s="533"/>
      <c r="K4568" s="533"/>
      <c r="L4568" s="533"/>
      <c r="M4568" s="533"/>
      <c r="N4568" s="532"/>
      <c r="O4568" s="350"/>
      <c r="P4568" s="464"/>
      <c r="Q4568" s="464"/>
      <c r="R4568" s="464"/>
      <c r="S4568" s="464"/>
      <c r="T4568" s="464"/>
      <c r="U4568" s="464"/>
      <c r="V4568" s="464"/>
    </row>
    <row r="4569" spans="1:22">
      <c r="A4569" s="531"/>
      <c r="B4569" s="532"/>
      <c r="C4569" s="350"/>
      <c r="D4569" s="350"/>
      <c r="E4569" s="533"/>
      <c r="F4569" s="533"/>
      <c r="G4569" s="533"/>
      <c r="H4569" s="533"/>
      <c r="I4569" s="533"/>
      <c r="J4569" s="533"/>
      <c r="K4569" s="533"/>
      <c r="L4569" s="533"/>
      <c r="M4569" s="533"/>
      <c r="N4569" s="532"/>
      <c r="O4569" s="350"/>
      <c r="P4569" s="464"/>
      <c r="Q4569" s="464"/>
      <c r="R4569" s="464"/>
      <c r="S4569" s="464"/>
      <c r="T4569" s="464"/>
      <c r="U4569" s="464"/>
      <c r="V4569" s="464"/>
    </row>
    <row r="4570" spans="1:22">
      <c r="A4570" s="531"/>
      <c r="B4570" s="532"/>
      <c r="C4570" s="350"/>
      <c r="D4570" s="350"/>
      <c r="E4570" s="533"/>
      <c r="F4570" s="533"/>
      <c r="G4570" s="533"/>
      <c r="H4570" s="533"/>
      <c r="I4570" s="533"/>
      <c r="J4570" s="533"/>
      <c r="K4570" s="533"/>
      <c r="L4570" s="533"/>
      <c r="M4570" s="533"/>
      <c r="N4570" s="532"/>
      <c r="O4570" s="350"/>
      <c r="P4570" s="464"/>
      <c r="Q4570" s="464"/>
      <c r="R4570" s="464"/>
      <c r="S4570" s="464"/>
      <c r="T4570" s="464"/>
      <c r="U4570" s="464"/>
      <c r="V4570" s="464"/>
    </row>
    <row r="4571" spans="1:22">
      <c r="A4571" s="531"/>
      <c r="B4571" s="532"/>
      <c r="C4571" s="350"/>
      <c r="D4571" s="350"/>
      <c r="E4571" s="533"/>
      <c r="F4571" s="533"/>
      <c r="G4571" s="533"/>
      <c r="H4571" s="533"/>
      <c r="I4571" s="533"/>
      <c r="J4571" s="533"/>
      <c r="K4571" s="533"/>
      <c r="L4571" s="533"/>
      <c r="M4571" s="533"/>
      <c r="N4571" s="532"/>
      <c r="O4571" s="350"/>
      <c r="P4571" s="464"/>
      <c r="Q4571" s="464"/>
      <c r="R4571" s="464"/>
      <c r="S4571" s="464"/>
      <c r="T4571" s="464"/>
      <c r="U4571" s="464"/>
      <c r="V4571" s="464"/>
    </row>
    <row r="4572" spans="1:22">
      <c r="A4572" s="531"/>
      <c r="B4572" s="532"/>
      <c r="C4572" s="350"/>
      <c r="D4572" s="350"/>
      <c r="E4572" s="533"/>
      <c r="F4572" s="533"/>
      <c r="G4572" s="533"/>
      <c r="H4572" s="533"/>
      <c r="I4572" s="533"/>
      <c r="J4572" s="533"/>
      <c r="K4572" s="533"/>
      <c r="L4572" s="533"/>
      <c r="M4572" s="533"/>
      <c r="N4572" s="532"/>
      <c r="O4572" s="350"/>
      <c r="P4572" s="464"/>
      <c r="Q4572" s="464"/>
      <c r="R4572" s="464"/>
      <c r="S4572" s="464"/>
      <c r="T4572" s="464"/>
      <c r="U4572" s="464"/>
      <c r="V4572" s="464"/>
    </row>
    <row r="4573" spans="1:22">
      <c r="A4573" s="531"/>
      <c r="B4573" s="532"/>
      <c r="C4573" s="350"/>
      <c r="D4573" s="350"/>
      <c r="E4573" s="533"/>
      <c r="F4573" s="533"/>
      <c r="G4573" s="533"/>
      <c r="H4573" s="533"/>
      <c r="I4573" s="533"/>
      <c r="J4573" s="533"/>
      <c r="K4573" s="533"/>
      <c r="L4573" s="533"/>
      <c r="M4573" s="533"/>
      <c r="N4573" s="532"/>
      <c r="O4573" s="350"/>
      <c r="P4573" s="464"/>
      <c r="Q4573" s="464"/>
      <c r="R4573" s="464"/>
      <c r="S4573" s="464"/>
      <c r="T4573" s="464"/>
      <c r="U4573" s="464"/>
      <c r="V4573" s="464"/>
    </row>
    <row r="4574" spans="1:22">
      <c r="A4574" s="531"/>
      <c r="B4574" s="532"/>
      <c r="C4574" s="350"/>
      <c r="D4574" s="350"/>
      <c r="E4574" s="533"/>
      <c r="F4574" s="533"/>
      <c r="G4574" s="533"/>
      <c r="H4574" s="533"/>
      <c r="I4574" s="533"/>
      <c r="J4574" s="533"/>
      <c r="K4574" s="533"/>
      <c r="L4574" s="533"/>
      <c r="M4574" s="533"/>
      <c r="N4574" s="532"/>
      <c r="O4574" s="350"/>
      <c r="P4574" s="464"/>
      <c r="Q4574" s="464"/>
      <c r="R4574" s="464"/>
      <c r="S4574" s="464"/>
      <c r="T4574" s="464"/>
      <c r="U4574" s="464"/>
      <c r="V4574" s="464"/>
    </row>
    <row r="4575" spans="1:22">
      <c r="A4575" s="531"/>
      <c r="B4575" s="532"/>
      <c r="C4575" s="350"/>
      <c r="D4575" s="350"/>
      <c r="E4575" s="533"/>
      <c r="F4575" s="533"/>
      <c r="G4575" s="533"/>
      <c r="H4575" s="533"/>
      <c r="I4575" s="533"/>
      <c r="J4575" s="533"/>
      <c r="K4575" s="533"/>
      <c r="L4575" s="533"/>
      <c r="M4575" s="533"/>
      <c r="N4575" s="532"/>
      <c r="O4575" s="350"/>
      <c r="P4575" s="464"/>
      <c r="Q4575" s="464"/>
      <c r="R4575" s="464"/>
      <c r="S4575" s="464"/>
      <c r="T4575" s="464"/>
      <c r="U4575" s="464"/>
      <c r="V4575" s="464"/>
    </row>
    <row r="4576" spans="1:22">
      <c r="A4576" s="531"/>
      <c r="B4576" s="532"/>
      <c r="C4576" s="350"/>
      <c r="D4576" s="350"/>
      <c r="E4576" s="533"/>
      <c r="F4576" s="533"/>
      <c r="G4576" s="533"/>
      <c r="H4576" s="533"/>
      <c r="I4576" s="533"/>
      <c r="J4576" s="533"/>
      <c r="K4576" s="533"/>
      <c r="L4576" s="533"/>
      <c r="M4576" s="533"/>
      <c r="N4576" s="532"/>
      <c r="O4576" s="350"/>
      <c r="P4576" s="464"/>
      <c r="Q4576" s="464"/>
      <c r="R4576" s="464"/>
      <c r="S4576" s="464"/>
      <c r="T4576" s="464"/>
      <c r="U4576" s="464"/>
      <c r="V4576" s="464"/>
    </row>
    <row r="4577" spans="1:22">
      <c r="A4577" s="531"/>
      <c r="B4577" s="532"/>
      <c r="C4577" s="350"/>
      <c r="D4577" s="350"/>
      <c r="E4577" s="533"/>
      <c r="F4577" s="533"/>
      <c r="G4577" s="533"/>
      <c r="H4577" s="533"/>
      <c r="I4577" s="533"/>
      <c r="J4577" s="533"/>
      <c r="K4577" s="533"/>
      <c r="L4577" s="533"/>
      <c r="M4577" s="533"/>
      <c r="N4577" s="532"/>
      <c r="O4577" s="350"/>
      <c r="P4577" s="464"/>
      <c r="Q4577" s="464"/>
      <c r="R4577" s="464"/>
      <c r="S4577" s="464"/>
      <c r="T4577" s="464"/>
      <c r="U4577" s="464"/>
      <c r="V4577" s="464"/>
    </row>
    <row r="4578" spans="1:22">
      <c r="A4578" s="531"/>
      <c r="B4578" s="532"/>
      <c r="C4578" s="350"/>
      <c r="D4578" s="350"/>
      <c r="E4578" s="533"/>
      <c r="F4578" s="533"/>
      <c r="G4578" s="533"/>
      <c r="H4578" s="533"/>
      <c r="I4578" s="533"/>
      <c r="J4578" s="533"/>
      <c r="K4578" s="533"/>
      <c r="L4578" s="533"/>
      <c r="M4578" s="533"/>
      <c r="N4578" s="532"/>
      <c r="O4578" s="350"/>
      <c r="P4578" s="464"/>
      <c r="Q4578" s="464"/>
      <c r="R4578" s="464"/>
      <c r="S4578" s="464"/>
      <c r="T4578" s="464"/>
      <c r="U4578" s="464"/>
      <c r="V4578" s="464"/>
    </row>
    <row r="4579" spans="1:22">
      <c r="A4579" s="531"/>
      <c r="B4579" s="532"/>
      <c r="C4579" s="350"/>
      <c r="D4579" s="350"/>
      <c r="E4579" s="533"/>
      <c r="F4579" s="533"/>
      <c r="G4579" s="533"/>
      <c r="H4579" s="533"/>
      <c r="I4579" s="533"/>
      <c r="J4579" s="533"/>
      <c r="K4579" s="533"/>
      <c r="L4579" s="533"/>
      <c r="M4579" s="533"/>
      <c r="N4579" s="532"/>
      <c r="O4579" s="350"/>
      <c r="P4579" s="464"/>
      <c r="Q4579" s="464"/>
      <c r="R4579" s="464"/>
      <c r="S4579" s="464"/>
      <c r="T4579" s="464"/>
      <c r="U4579" s="464"/>
      <c r="V4579" s="464"/>
    </row>
    <row r="4580" spans="1:22">
      <c r="A4580" s="531"/>
      <c r="B4580" s="532"/>
      <c r="C4580" s="350"/>
      <c r="D4580" s="350"/>
      <c r="E4580" s="533"/>
      <c r="F4580" s="533"/>
      <c r="G4580" s="533"/>
      <c r="H4580" s="533"/>
      <c r="I4580" s="533"/>
      <c r="J4580" s="533"/>
      <c r="K4580" s="533"/>
      <c r="L4580" s="533"/>
      <c r="M4580" s="533"/>
      <c r="N4580" s="532"/>
      <c r="O4580" s="350"/>
      <c r="P4580" s="464"/>
      <c r="Q4580" s="464"/>
      <c r="R4580" s="464"/>
      <c r="S4580" s="464"/>
      <c r="T4580" s="464"/>
      <c r="U4580" s="464"/>
      <c r="V4580" s="464"/>
    </row>
    <row r="4581" spans="1:22">
      <c r="A4581" s="531"/>
      <c r="B4581" s="532"/>
      <c r="C4581" s="350"/>
      <c r="D4581" s="350"/>
      <c r="E4581" s="533"/>
      <c r="F4581" s="533"/>
      <c r="G4581" s="533"/>
      <c r="H4581" s="533"/>
      <c r="I4581" s="533"/>
      <c r="J4581" s="533"/>
      <c r="K4581" s="533"/>
      <c r="L4581" s="533"/>
      <c r="M4581" s="533"/>
      <c r="N4581" s="532"/>
      <c r="O4581" s="350"/>
      <c r="P4581" s="464"/>
      <c r="Q4581" s="464"/>
      <c r="R4581" s="464"/>
      <c r="S4581" s="464"/>
      <c r="T4581" s="464"/>
      <c r="U4581" s="464"/>
      <c r="V4581" s="464"/>
    </row>
    <row r="4582" spans="1:22">
      <c r="A4582" s="531"/>
      <c r="B4582" s="532"/>
      <c r="C4582" s="350"/>
      <c r="D4582" s="350"/>
      <c r="E4582" s="533"/>
      <c r="F4582" s="533"/>
      <c r="G4582" s="533"/>
      <c r="H4582" s="533"/>
      <c r="I4582" s="533"/>
      <c r="J4582" s="533"/>
      <c r="K4582" s="533"/>
      <c r="L4582" s="533"/>
      <c r="M4582" s="533"/>
      <c r="N4582" s="532"/>
      <c r="O4582" s="350"/>
      <c r="P4582" s="464"/>
      <c r="Q4582" s="464"/>
      <c r="R4582" s="464"/>
      <c r="S4582" s="464"/>
      <c r="T4582" s="464"/>
      <c r="U4582" s="464"/>
      <c r="V4582" s="464"/>
    </row>
    <row r="4583" spans="1:22">
      <c r="A4583" s="531"/>
      <c r="B4583" s="532"/>
      <c r="C4583" s="350"/>
      <c r="D4583" s="350"/>
      <c r="E4583" s="533"/>
      <c r="F4583" s="533"/>
      <c r="G4583" s="533"/>
      <c r="H4583" s="533"/>
      <c r="I4583" s="533"/>
      <c r="J4583" s="533"/>
      <c r="K4583" s="533"/>
      <c r="L4583" s="533"/>
      <c r="M4583" s="533"/>
      <c r="N4583" s="532"/>
      <c r="O4583" s="350"/>
      <c r="P4583" s="464"/>
      <c r="Q4583" s="464"/>
      <c r="R4583" s="464"/>
      <c r="S4583" s="464"/>
      <c r="T4583" s="464"/>
      <c r="U4583" s="464"/>
      <c r="V4583" s="464"/>
    </row>
    <row r="4584" spans="1:22">
      <c r="A4584" s="531"/>
      <c r="B4584" s="532"/>
      <c r="C4584" s="350"/>
      <c r="D4584" s="350"/>
      <c r="E4584" s="533"/>
      <c r="F4584" s="533"/>
      <c r="G4584" s="533"/>
      <c r="H4584" s="533"/>
      <c r="I4584" s="533"/>
      <c r="J4584" s="533"/>
      <c r="K4584" s="533"/>
      <c r="L4584" s="533"/>
      <c r="M4584" s="533"/>
      <c r="N4584" s="532"/>
      <c r="O4584" s="350"/>
      <c r="P4584" s="464"/>
      <c r="Q4584" s="464"/>
      <c r="R4584" s="464"/>
      <c r="S4584" s="464"/>
      <c r="T4584" s="464"/>
      <c r="U4584" s="464"/>
      <c r="V4584" s="464"/>
    </row>
    <row r="4585" spans="1:22">
      <c r="A4585" s="531"/>
      <c r="B4585" s="532"/>
      <c r="C4585" s="350"/>
      <c r="D4585" s="350"/>
      <c r="E4585" s="533"/>
      <c r="F4585" s="533"/>
      <c r="G4585" s="533"/>
      <c r="H4585" s="533"/>
      <c r="I4585" s="533"/>
      <c r="J4585" s="533"/>
      <c r="K4585" s="533"/>
      <c r="L4585" s="533"/>
      <c r="M4585" s="533"/>
      <c r="N4585" s="532"/>
      <c r="O4585" s="350"/>
      <c r="P4585" s="464"/>
      <c r="Q4585" s="464"/>
      <c r="R4585" s="464"/>
      <c r="S4585" s="464"/>
      <c r="T4585" s="464"/>
      <c r="U4585" s="464"/>
      <c r="V4585" s="464"/>
    </row>
    <row r="4586" spans="1:22">
      <c r="A4586" s="531"/>
      <c r="B4586" s="532"/>
      <c r="C4586" s="350"/>
      <c r="D4586" s="350"/>
      <c r="E4586" s="533"/>
      <c r="F4586" s="533"/>
      <c r="G4586" s="533"/>
      <c r="H4586" s="533"/>
      <c r="I4586" s="533"/>
      <c r="J4586" s="533"/>
      <c r="K4586" s="533"/>
      <c r="L4586" s="533"/>
      <c r="M4586" s="533"/>
      <c r="N4586" s="532"/>
      <c r="O4586" s="350"/>
      <c r="P4586" s="464"/>
      <c r="Q4586" s="464"/>
      <c r="R4586" s="464"/>
      <c r="S4586" s="464"/>
      <c r="T4586" s="464"/>
      <c r="U4586" s="464"/>
      <c r="V4586" s="464"/>
    </row>
    <row r="4587" spans="1:22">
      <c r="A4587" s="531"/>
      <c r="B4587" s="532"/>
      <c r="C4587" s="350"/>
      <c r="D4587" s="350"/>
      <c r="E4587" s="533"/>
      <c r="F4587" s="533"/>
      <c r="G4587" s="533"/>
      <c r="H4587" s="533"/>
      <c r="I4587" s="533"/>
      <c r="J4587" s="533"/>
      <c r="K4587" s="533"/>
      <c r="L4587" s="533"/>
      <c r="M4587" s="533"/>
      <c r="N4587" s="532"/>
      <c r="O4587" s="350"/>
      <c r="P4587" s="464"/>
      <c r="Q4587" s="464"/>
      <c r="R4587" s="464"/>
      <c r="S4587" s="464"/>
      <c r="T4587" s="464"/>
      <c r="U4587" s="464"/>
      <c r="V4587" s="464"/>
    </row>
    <row r="4588" spans="1:22">
      <c r="A4588" s="531"/>
      <c r="B4588" s="532"/>
      <c r="C4588" s="350"/>
      <c r="D4588" s="350"/>
      <c r="E4588" s="533"/>
      <c r="F4588" s="533"/>
      <c r="G4588" s="533"/>
      <c r="H4588" s="533"/>
      <c r="I4588" s="533"/>
      <c r="J4588" s="533"/>
      <c r="K4588" s="533"/>
      <c r="L4588" s="533"/>
      <c r="M4588" s="533"/>
      <c r="N4588" s="532"/>
      <c r="O4588" s="350"/>
      <c r="P4588" s="464"/>
      <c r="Q4588" s="464"/>
      <c r="R4588" s="464"/>
      <c r="S4588" s="464"/>
      <c r="T4588" s="464"/>
      <c r="U4588" s="464"/>
      <c r="V4588" s="464"/>
    </row>
    <row r="4589" spans="1:22">
      <c r="A4589" s="531"/>
      <c r="B4589" s="532"/>
      <c r="C4589" s="350"/>
      <c r="D4589" s="350"/>
      <c r="E4589" s="533"/>
      <c r="F4589" s="533"/>
      <c r="G4589" s="533"/>
      <c r="H4589" s="533"/>
      <c r="I4589" s="533"/>
      <c r="J4589" s="533"/>
      <c r="K4589" s="533"/>
      <c r="L4589" s="533"/>
      <c r="M4589" s="533"/>
      <c r="N4589" s="532"/>
      <c r="O4589" s="350"/>
      <c r="P4589" s="464"/>
      <c r="Q4589" s="464"/>
      <c r="R4589" s="464"/>
      <c r="S4589" s="464"/>
      <c r="T4589" s="464"/>
      <c r="U4589" s="464"/>
      <c r="V4589" s="464"/>
    </row>
    <row r="4590" spans="1:22">
      <c r="A4590" s="531"/>
      <c r="B4590" s="532"/>
      <c r="C4590" s="350"/>
      <c r="D4590" s="350"/>
      <c r="E4590" s="533"/>
      <c r="F4590" s="533"/>
      <c r="G4590" s="533"/>
      <c r="H4590" s="533"/>
      <c r="I4590" s="533"/>
      <c r="J4590" s="533"/>
      <c r="K4590" s="533"/>
      <c r="L4590" s="533"/>
      <c r="M4590" s="533"/>
      <c r="N4590" s="532"/>
      <c r="O4590" s="350"/>
      <c r="P4590" s="464"/>
      <c r="Q4590" s="464"/>
      <c r="R4590" s="464"/>
      <c r="S4590" s="464"/>
      <c r="T4590" s="464"/>
      <c r="U4590" s="464"/>
      <c r="V4590" s="464"/>
    </row>
    <row r="4591" spans="1:22">
      <c r="A4591" s="531"/>
      <c r="B4591" s="532"/>
      <c r="C4591" s="350"/>
      <c r="D4591" s="350"/>
      <c r="E4591" s="533"/>
      <c r="F4591" s="533"/>
      <c r="G4591" s="533"/>
      <c r="H4591" s="533"/>
      <c r="I4591" s="533"/>
      <c r="J4591" s="533"/>
      <c r="K4591" s="533"/>
      <c r="L4591" s="533"/>
      <c r="M4591" s="533"/>
      <c r="N4591" s="532"/>
      <c r="O4591" s="350"/>
      <c r="P4591" s="464"/>
      <c r="Q4591" s="464"/>
      <c r="R4591" s="464"/>
      <c r="S4591" s="464"/>
      <c r="T4591" s="464"/>
      <c r="U4591" s="464"/>
      <c r="V4591" s="464"/>
    </row>
    <row r="4592" spans="1:22">
      <c r="A4592" s="531"/>
      <c r="B4592" s="532"/>
      <c r="C4592" s="350"/>
      <c r="D4592" s="350"/>
      <c r="E4592" s="533"/>
      <c r="F4592" s="533"/>
      <c r="G4592" s="533"/>
      <c r="H4592" s="533"/>
      <c r="I4592" s="533"/>
      <c r="J4592" s="533"/>
      <c r="K4592" s="533"/>
      <c r="L4592" s="533"/>
      <c r="M4592" s="533"/>
      <c r="N4592" s="532"/>
      <c r="O4592" s="350"/>
      <c r="P4592" s="464"/>
      <c r="Q4592" s="464"/>
      <c r="R4592" s="464"/>
      <c r="S4592" s="464"/>
      <c r="T4592" s="464"/>
      <c r="U4592" s="464"/>
      <c r="V4592" s="464"/>
    </row>
    <row r="4593" spans="1:22">
      <c r="A4593" s="531"/>
      <c r="B4593" s="532"/>
      <c r="C4593" s="350"/>
      <c r="D4593" s="350"/>
      <c r="E4593" s="533"/>
      <c r="F4593" s="533"/>
      <c r="G4593" s="533"/>
      <c r="H4593" s="533"/>
      <c r="I4593" s="533"/>
      <c r="J4593" s="533"/>
      <c r="K4593" s="533"/>
      <c r="L4593" s="533"/>
      <c r="M4593" s="533"/>
      <c r="N4593" s="532"/>
      <c r="O4593" s="350"/>
      <c r="P4593" s="464"/>
      <c r="Q4593" s="464"/>
      <c r="R4593" s="464"/>
      <c r="S4593" s="464"/>
      <c r="T4593" s="464"/>
      <c r="U4593" s="464"/>
      <c r="V4593" s="464"/>
    </row>
    <row r="4594" spans="1:22">
      <c r="A4594" s="531"/>
      <c r="B4594" s="532"/>
      <c r="C4594" s="350"/>
      <c r="D4594" s="350"/>
      <c r="E4594" s="533"/>
      <c r="F4594" s="533"/>
      <c r="G4594" s="533"/>
      <c r="H4594" s="533"/>
      <c r="I4594" s="533"/>
      <c r="J4594" s="533"/>
      <c r="K4594" s="533"/>
      <c r="L4594" s="533"/>
      <c r="M4594" s="533"/>
      <c r="N4594" s="532"/>
      <c r="O4594" s="350"/>
      <c r="P4594" s="464"/>
      <c r="Q4594" s="464"/>
      <c r="R4594" s="464"/>
      <c r="S4594" s="464"/>
      <c r="T4594" s="464"/>
      <c r="U4594" s="464"/>
      <c r="V4594" s="464"/>
    </row>
    <row r="4595" spans="1:22">
      <c r="A4595" s="531"/>
      <c r="B4595" s="532"/>
      <c r="C4595" s="350"/>
      <c r="D4595" s="350"/>
      <c r="E4595" s="533"/>
      <c r="F4595" s="533"/>
      <c r="G4595" s="533"/>
      <c r="H4595" s="533"/>
      <c r="I4595" s="533"/>
      <c r="J4595" s="533"/>
      <c r="K4595" s="533"/>
      <c r="L4595" s="533"/>
      <c r="M4595" s="533"/>
      <c r="N4595" s="532"/>
      <c r="O4595" s="350"/>
      <c r="P4595" s="464"/>
      <c r="Q4595" s="464"/>
      <c r="R4595" s="464"/>
      <c r="S4595" s="464"/>
      <c r="T4595" s="464"/>
      <c r="U4595" s="464"/>
      <c r="V4595" s="464"/>
    </row>
    <row r="4596" spans="1:22">
      <c r="A4596" s="531"/>
      <c r="B4596" s="532"/>
      <c r="C4596" s="350"/>
      <c r="D4596" s="350"/>
      <c r="E4596" s="533"/>
      <c r="F4596" s="533"/>
      <c r="G4596" s="533"/>
      <c r="H4596" s="533"/>
      <c r="I4596" s="533"/>
      <c r="J4596" s="533"/>
      <c r="K4596" s="533"/>
      <c r="L4596" s="533"/>
      <c r="M4596" s="533"/>
      <c r="N4596" s="532"/>
      <c r="O4596" s="350"/>
      <c r="P4596" s="464"/>
      <c r="Q4596" s="464"/>
      <c r="R4596" s="464"/>
      <c r="S4596" s="464"/>
      <c r="T4596" s="464"/>
      <c r="U4596" s="464"/>
      <c r="V4596" s="464"/>
    </row>
    <row r="4597" spans="1:22">
      <c r="A4597" s="531"/>
      <c r="B4597" s="532"/>
      <c r="C4597" s="350"/>
      <c r="D4597" s="350"/>
      <c r="E4597" s="533"/>
      <c r="F4597" s="533"/>
      <c r="G4597" s="533"/>
      <c r="H4597" s="533"/>
      <c r="I4597" s="533"/>
      <c r="J4597" s="533"/>
      <c r="K4597" s="533"/>
      <c r="L4597" s="533"/>
      <c r="M4597" s="533"/>
      <c r="N4597" s="532"/>
      <c r="O4597" s="350"/>
      <c r="P4597" s="464"/>
      <c r="Q4597" s="464"/>
      <c r="R4597" s="464"/>
      <c r="S4597" s="464"/>
      <c r="T4597" s="464"/>
      <c r="U4597" s="464"/>
      <c r="V4597" s="464"/>
    </row>
    <row r="4598" spans="1:22">
      <c r="A4598" s="531"/>
      <c r="B4598" s="532"/>
      <c r="C4598" s="350"/>
      <c r="D4598" s="350"/>
      <c r="E4598" s="533"/>
      <c r="F4598" s="533"/>
      <c r="G4598" s="533"/>
      <c r="H4598" s="533"/>
      <c r="I4598" s="533"/>
      <c r="J4598" s="533"/>
      <c r="K4598" s="533"/>
      <c r="L4598" s="533"/>
      <c r="M4598" s="533"/>
      <c r="N4598" s="532"/>
      <c r="O4598" s="350"/>
      <c r="P4598" s="464"/>
      <c r="Q4598" s="464"/>
      <c r="R4598" s="464"/>
      <c r="S4598" s="464"/>
      <c r="T4598" s="464"/>
      <c r="U4598" s="464"/>
      <c r="V4598" s="464"/>
    </row>
    <row r="4599" spans="1:22">
      <c r="A4599" s="531"/>
      <c r="B4599" s="532"/>
      <c r="C4599" s="350"/>
      <c r="D4599" s="350"/>
      <c r="E4599" s="533"/>
      <c r="F4599" s="533"/>
      <c r="G4599" s="533"/>
      <c r="H4599" s="533"/>
      <c r="I4599" s="533"/>
      <c r="J4599" s="533"/>
      <c r="K4599" s="533"/>
      <c r="L4599" s="533"/>
      <c r="M4599" s="533"/>
      <c r="N4599" s="532"/>
      <c r="O4599" s="350"/>
      <c r="P4599" s="464"/>
      <c r="Q4599" s="464"/>
      <c r="R4599" s="464"/>
      <c r="S4599" s="464"/>
      <c r="T4599" s="464"/>
      <c r="U4599" s="464"/>
      <c r="V4599" s="464"/>
    </row>
    <row r="4600" spans="1:22">
      <c r="A4600" s="531"/>
      <c r="B4600" s="532"/>
      <c r="C4600" s="350"/>
      <c r="D4600" s="350"/>
      <c r="E4600" s="533"/>
      <c r="F4600" s="533"/>
      <c r="G4600" s="533"/>
      <c r="H4600" s="533"/>
      <c r="I4600" s="533"/>
      <c r="J4600" s="533"/>
      <c r="K4600" s="533"/>
      <c r="L4600" s="533"/>
      <c r="M4600" s="533"/>
      <c r="N4600" s="532"/>
      <c r="O4600" s="350"/>
      <c r="P4600" s="464"/>
      <c r="Q4600" s="464"/>
      <c r="R4600" s="464"/>
      <c r="S4600" s="464"/>
      <c r="T4600" s="464"/>
      <c r="U4600" s="464"/>
      <c r="V4600" s="464"/>
    </row>
    <row r="4601" spans="1:22">
      <c r="A4601" s="531"/>
      <c r="B4601" s="532"/>
      <c r="C4601" s="350"/>
      <c r="D4601" s="350"/>
      <c r="E4601" s="533"/>
      <c r="F4601" s="533"/>
      <c r="G4601" s="533"/>
      <c r="H4601" s="533"/>
      <c r="I4601" s="533"/>
      <c r="J4601" s="533"/>
      <c r="K4601" s="533"/>
      <c r="L4601" s="533"/>
      <c r="M4601" s="533"/>
      <c r="N4601" s="532"/>
      <c r="O4601" s="350"/>
      <c r="P4601" s="464"/>
      <c r="Q4601" s="464"/>
      <c r="R4601" s="464"/>
      <c r="S4601" s="464"/>
      <c r="T4601" s="464"/>
      <c r="U4601" s="464"/>
      <c r="V4601" s="464"/>
    </row>
    <row r="4602" spans="1:22">
      <c r="A4602" s="531"/>
      <c r="B4602" s="532"/>
      <c r="C4602" s="350"/>
      <c r="D4602" s="350"/>
      <c r="E4602" s="533"/>
      <c r="F4602" s="533"/>
      <c r="G4602" s="533"/>
      <c r="H4602" s="533"/>
      <c r="I4602" s="533"/>
      <c r="J4602" s="533"/>
      <c r="K4602" s="533"/>
      <c r="L4602" s="533"/>
      <c r="M4602" s="533"/>
      <c r="N4602" s="532"/>
      <c r="O4602" s="350"/>
      <c r="P4602" s="464"/>
      <c r="Q4602" s="464"/>
      <c r="R4602" s="464"/>
      <c r="S4602" s="464"/>
      <c r="T4602" s="464"/>
      <c r="U4602" s="464"/>
      <c r="V4602" s="464"/>
    </row>
    <row r="4603" spans="1:22">
      <c r="A4603" s="531"/>
      <c r="B4603" s="532"/>
      <c r="C4603" s="350"/>
      <c r="D4603" s="350"/>
      <c r="E4603" s="533"/>
      <c r="F4603" s="533"/>
      <c r="G4603" s="533"/>
      <c r="H4603" s="533"/>
      <c r="I4603" s="533"/>
      <c r="J4603" s="533"/>
      <c r="K4603" s="533"/>
      <c r="L4603" s="533"/>
      <c r="M4603" s="533"/>
      <c r="N4603" s="532"/>
      <c r="O4603" s="350"/>
      <c r="P4603" s="464"/>
      <c r="Q4603" s="464"/>
      <c r="R4603" s="464"/>
      <c r="S4603" s="464"/>
      <c r="T4603" s="464"/>
      <c r="U4603" s="464"/>
      <c r="V4603" s="464"/>
    </row>
    <row r="4604" spans="1:22">
      <c r="A4604" s="531"/>
      <c r="B4604" s="532"/>
      <c r="C4604" s="350"/>
      <c r="D4604" s="350"/>
      <c r="E4604" s="533"/>
      <c r="F4604" s="533"/>
      <c r="G4604" s="533"/>
      <c r="H4604" s="533"/>
      <c r="I4604" s="533"/>
      <c r="J4604" s="533"/>
      <c r="K4604" s="533"/>
      <c r="L4604" s="533"/>
      <c r="M4604" s="533"/>
      <c r="N4604" s="532"/>
      <c r="O4604" s="350"/>
      <c r="P4604" s="464"/>
      <c r="Q4604" s="464"/>
      <c r="R4604" s="464"/>
      <c r="S4604" s="464"/>
      <c r="T4604" s="464"/>
      <c r="U4604" s="464"/>
      <c r="V4604" s="464"/>
    </row>
    <row r="4605" spans="1:22">
      <c r="A4605" s="531"/>
      <c r="B4605" s="532"/>
      <c r="C4605" s="350"/>
      <c r="D4605" s="350"/>
      <c r="E4605" s="533"/>
      <c r="F4605" s="533"/>
      <c r="G4605" s="533"/>
      <c r="H4605" s="533"/>
      <c r="I4605" s="533"/>
      <c r="J4605" s="533"/>
      <c r="K4605" s="533"/>
      <c r="L4605" s="533"/>
      <c r="M4605" s="533"/>
      <c r="N4605" s="532"/>
      <c r="O4605" s="350"/>
      <c r="P4605" s="464"/>
      <c r="Q4605" s="464"/>
      <c r="R4605" s="464"/>
      <c r="S4605" s="464"/>
      <c r="T4605" s="464"/>
      <c r="U4605" s="464"/>
      <c r="V4605" s="464"/>
    </row>
    <row r="4606" spans="1:22">
      <c r="A4606" s="531"/>
      <c r="B4606" s="532"/>
      <c r="C4606" s="350"/>
      <c r="D4606" s="350"/>
      <c r="E4606" s="533"/>
      <c r="F4606" s="533"/>
      <c r="G4606" s="533"/>
      <c r="H4606" s="533"/>
      <c r="I4606" s="533"/>
      <c r="J4606" s="533"/>
      <c r="K4606" s="533"/>
      <c r="L4606" s="533"/>
      <c r="M4606" s="533"/>
      <c r="N4606" s="532"/>
      <c r="O4606" s="350"/>
      <c r="P4606" s="464"/>
      <c r="Q4606" s="464"/>
      <c r="R4606" s="464"/>
      <c r="S4606" s="464"/>
      <c r="T4606" s="464"/>
      <c r="U4606" s="464"/>
      <c r="V4606" s="464"/>
    </row>
    <row r="4607" spans="1:22">
      <c r="A4607" s="531"/>
      <c r="B4607" s="532"/>
      <c r="C4607" s="350"/>
      <c r="D4607" s="350"/>
      <c r="E4607" s="533"/>
      <c r="F4607" s="533"/>
      <c r="G4607" s="533"/>
      <c r="H4607" s="533"/>
      <c r="I4607" s="533"/>
      <c r="J4607" s="533"/>
      <c r="K4607" s="533"/>
      <c r="L4607" s="533"/>
      <c r="M4607" s="533"/>
      <c r="N4607" s="532"/>
      <c r="O4607" s="350"/>
      <c r="P4607" s="464"/>
      <c r="Q4607" s="464"/>
      <c r="R4607" s="464"/>
      <c r="S4607" s="464"/>
      <c r="T4607" s="464"/>
      <c r="U4607" s="464"/>
      <c r="V4607" s="464"/>
    </row>
    <row r="4608" spans="1:22">
      <c r="A4608" s="531"/>
      <c r="B4608" s="532"/>
      <c r="C4608" s="350"/>
      <c r="D4608" s="350"/>
      <c r="E4608" s="533"/>
      <c r="F4608" s="533"/>
      <c r="G4608" s="533"/>
      <c r="H4608" s="533"/>
      <c r="I4608" s="533"/>
      <c r="J4608" s="533"/>
      <c r="K4608" s="533"/>
      <c r="L4608" s="533"/>
      <c r="M4608" s="533"/>
      <c r="N4608" s="532"/>
      <c r="O4608" s="350"/>
      <c r="P4608" s="464"/>
      <c r="Q4608" s="464"/>
      <c r="R4608" s="464"/>
      <c r="S4608" s="464"/>
      <c r="T4608" s="464"/>
      <c r="U4608" s="464"/>
      <c r="V4608" s="464"/>
    </row>
    <row r="4609" spans="1:22">
      <c r="A4609" s="531"/>
      <c r="B4609" s="532"/>
      <c r="C4609" s="350"/>
      <c r="D4609" s="350"/>
      <c r="E4609" s="533"/>
      <c r="F4609" s="533"/>
      <c r="G4609" s="533"/>
      <c r="H4609" s="533"/>
      <c r="I4609" s="533"/>
      <c r="J4609" s="533"/>
      <c r="K4609" s="533"/>
      <c r="L4609" s="533"/>
      <c r="M4609" s="533"/>
      <c r="N4609" s="532"/>
      <c r="O4609" s="350"/>
      <c r="P4609" s="464"/>
      <c r="Q4609" s="464"/>
      <c r="R4609" s="464"/>
      <c r="S4609" s="464"/>
      <c r="T4609" s="464"/>
      <c r="U4609" s="464"/>
      <c r="V4609" s="464"/>
    </row>
    <row r="4610" spans="1:22">
      <c r="A4610" s="531"/>
      <c r="B4610" s="532"/>
      <c r="C4610" s="350"/>
      <c r="D4610" s="350"/>
      <c r="E4610" s="533"/>
      <c r="F4610" s="533"/>
      <c r="G4610" s="533"/>
      <c r="H4610" s="533"/>
      <c r="I4610" s="533"/>
      <c r="J4610" s="533"/>
      <c r="K4610" s="533"/>
      <c r="L4610" s="533"/>
      <c r="M4610" s="533"/>
      <c r="N4610" s="532"/>
      <c r="O4610" s="350"/>
      <c r="P4610" s="464"/>
      <c r="Q4610" s="464"/>
      <c r="R4610" s="464"/>
      <c r="S4610" s="464"/>
      <c r="T4610" s="464"/>
      <c r="U4610" s="464"/>
      <c r="V4610" s="464"/>
    </row>
    <row r="4611" spans="1:22">
      <c r="A4611" s="531"/>
      <c r="B4611" s="532"/>
      <c r="C4611" s="350"/>
      <c r="D4611" s="350"/>
      <c r="E4611" s="533"/>
      <c r="F4611" s="533"/>
      <c r="G4611" s="533"/>
      <c r="H4611" s="533"/>
      <c r="I4611" s="533"/>
      <c r="J4611" s="533"/>
      <c r="K4611" s="533"/>
      <c r="L4611" s="533"/>
      <c r="M4611" s="533"/>
      <c r="N4611" s="532"/>
      <c r="O4611" s="350"/>
      <c r="P4611" s="464"/>
      <c r="Q4611" s="464"/>
      <c r="R4611" s="464"/>
      <c r="S4611" s="464"/>
      <c r="T4611" s="464"/>
      <c r="U4611" s="464"/>
      <c r="V4611" s="464"/>
    </row>
    <row r="4612" spans="1:22">
      <c r="A4612" s="531"/>
      <c r="B4612" s="532"/>
      <c r="C4612" s="350"/>
      <c r="D4612" s="350"/>
      <c r="E4612" s="533"/>
      <c r="F4612" s="533"/>
      <c r="G4612" s="533"/>
      <c r="H4612" s="533"/>
      <c r="I4612" s="533"/>
      <c r="J4612" s="533"/>
      <c r="K4612" s="533"/>
      <c r="L4612" s="533"/>
      <c r="M4612" s="533"/>
      <c r="N4612" s="532"/>
      <c r="O4612" s="350"/>
      <c r="P4612" s="464"/>
      <c r="Q4612" s="464"/>
      <c r="R4612" s="464"/>
      <c r="S4612" s="464"/>
      <c r="T4612" s="464"/>
      <c r="U4612" s="464"/>
      <c r="V4612" s="464"/>
    </row>
    <row r="4613" spans="1:22">
      <c r="A4613" s="531"/>
      <c r="B4613" s="532"/>
      <c r="C4613" s="350"/>
      <c r="D4613" s="350"/>
      <c r="E4613" s="533"/>
      <c r="F4613" s="533"/>
      <c r="G4613" s="533"/>
      <c r="H4613" s="533"/>
      <c r="I4613" s="533"/>
      <c r="J4613" s="533"/>
      <c r="K4613" s="533"/>
      <c r="L4613" s="533"/>
      <c r="M4613" s="533"/>
      <c r="N4613" s="532"/>
      <c r="O4613" s="350"/>
      <c r="P4613" s="464"/>
      <c r="Q4613" s="464"/>
      <c r="R4613" s="464"/>
      <c r="S4613" s="464"/>
      <c r="T4613" s="464"/>
      <c r="U4613" s="464"/>
      <c r="V4613" s="464"/>
    </row>
    <row r="4614" spans="1:22">
      <c r="A4614" s="531"/>
      <c r="B4614" s="532"/>
      <c r="C4614" s="350"/>
      <c r="D4614" s="350"/>
      <c r="E4614" s="533"/>
      <c r="F4614" s="533"/>
      <c r="G4614" s="533"/>
      <c r="H4614" s="533"/>
      <c r="I4614" s="533"/>
      <c r="J4614" s="533"/>
      <c r="K4614" s="533"/>
      <c r="L4614" s="533"/>
      <c r="M4614" s="533"/>
      <c r="N4614" s="532"/>
      <c r="O4614" s="350"/>
      <c r="P4614" s="464"/>
      <c r="Q4614" s="464"/>
      <c r="R4614" s="464"/>
      <c r="S4614" s="464"/>
      <c r="T4614" s="464"/>
      <c r="U4614" s="464"/>
      <c r="V4614" s="464"/>
    </row>
    <row r="4615" spans="1:22">
      <c r="A4615" s="531"/>
      <c r="B4615" s="532"/>
      <c r="C4615" s="350"/>
      <c r="D4615" s="350"/>
      <c r="E4615" s="533"/>
      <c r="F4615" s="533"/>
      <c r="G4615" s="533"/>
      <c r="H4615" s="533"/>
      <c r="I4615" s="533"/>
      <c r="J4615" s="533"/>
      <c r="K4615" s="533"/>
      <c r="L4615" s="533"/>
      <c r="M4615" s="533"/>
      <c r="N4615" s="532"/>
      <c r="O4615" s="350"/>
      <c r="P4615" s="464"/>
      <c r="Q4615" s="464"/>
      <c r="R4615" s="464"/>
      <c r="S4615" s="464"/>
      <c r="T4615" s="464"/>
      <c r="U4615" s="464"/>
      <c r="V4615" s="464"/>
    </row>
    <row r="4616" spans="1:22">
      <c r="A4616" s="531"/>
      <c r="B4616" s="532"/>
      <c r="C4616" s="350"/>
      <c r="D4616" s="350"/>
      <c r="E4616" s="533"/>
      <c r="F4616" s="533"/>
      <c r="G4616" s="533"/>
      <c r="H4616" s="533"/>
      <c r="I4616" s="533"/>
      <c r="J4616" s="533"/>
      <c r="K4616" s="533"/>
      <c r="L4616" s="533"/>
      <c r="M4616" s="533"/>
      <c r="N4616" s="532"/>
      <c r="O4616" s="350"/>
      <c r="P4616" s="464"/>
      <c r="Q4616" s="464"/>
      <c r="R4616" s="464"/>
      <c r="S4616" s="464"/>
      <c r="T4616" s="464"/>
      <c r="U4616" s="464"/>
      <c r="V4616" s="464"/>
    </row>
    <row r="4617" spans="1:22">
      <c r="A4617" s="531"/>
      <c r="B4617" s="532"/>
      <c r="C4617" s="350"/>
      <c r="D4617" s="350"/>
      <c r="E4617" s="533"/>
      <c r="F4617" s="533"/>
      <c r="G4617" s="533"/>
      <c r="H4617" s="533"/>
      <c r="I4617" s="533"/>
      <c r="J4617" s="533"/>
      <c r="K4617" s="533"/>
      <c r="L4617" s="533"/>
      <c r="M4617" s="533"/>
      <c r="N4617" s="532"/>
      <c r="O4617" s="350"/>
      <c r="P4617" s="464"/>
      <c r="Q4617" s="464"/>
      <c r="R4617" s="464"/>
      <c r="S4617" s="464"/>
      <c r="T4617" s="464"/>
      <c r="U4617" s="464"/>
      <c r="V4617" s="464"/>
    </row>
    <row r="4618" spans="1:22">
      <c r="A4618" s="531"/>
      <c r="B4618" s="532"/>
      <c r="C4618" s="350"/>
      <c r="D4618" s="350"/>
      <c r="E4618" s="533"/>
      <c r="F4618" s="533"/>
      <c r="G4618" s="533"/>
      <c r="H4618" s="533"/>
      <c r="I4618" s="533"/>
      <c r="J4618" s="533"/>
      <c r="K4618" s="533"/>
      <c r="L4618" s="533"/>
      <c r="M4618" s="533"/>
      <c r="N4618" s="532"/>
      <c r="O4618" s="350"/>
      <c r="P4618" s="464"/>
      <c r="Q4618" s="464"/>
      <c r="R4618" s="464"/>
      <c r="S4618" s="464"/>
      <c r="T4618" s="464"/>
      <c r="U4618" s="464"/>
      <c r="V4618" s="464"/>
    </row>
    <row r="4619" spans="1:22">
      <c r="A4619" s="531"/>
      <c r="B4619" s="532"/>
      <c r="C4619" s="350"/>
      <c r="D4619" s="350"/>
      <c r="E4619" s="533"/>
      <c r="F4619" s="533"/>
      <c r="G4619" s="533"/>
      <c r="H4619" s="533"/>
      <c r="I4619" s="533"/>
      <c r="J4619" s="533"/>
      <c r="K4619" s="533"/>
      <c r="L4619" s="533"/>
      <c r="M4619" s="533"/>
      <c r="N4619" s="532"/>
      <c r="O4619" s="350"/>
      <c r="P4619" s="464"/>
      <c r="Q4619" s="464"/>
      <c r="R4619" s="464"/>
      <c r="S4619" s="464"/>
      <c r="T4619" s="464"/>
      <c r="U4619" s="464"/>
      <c r="V4619" s="464"/>
    </row>
    <row r="4620" spans="1:22">
      <c r="A4620" s="531"/>
      <c r="B4620" s="532"/>
      <c r="C4620" s="350"/>
      <c r="D4620" s="350"/>
      <c r="E4620" s="533"/>
      <c r="F4620" s="533"/>
      <c r="G4620" s="533"/>
      <c r="H4620" s="533"/>
      <c r="I4620" s="533"/>
      <c r="J4620" s="533"/>
      <c r="K4620" s="533"/>
      <c r="L4620" s="533"/>
      <c r="M4620" s="533"/>
      <c r="N4620" s="532"/>
      <c r="O4620" s="350"/>
      <c r="P4620" s="464"/>
      <c r="Q4620" s="464"/>
      <c r="R4620" s="464"/>
      <c r="S4620" s="464"/>
      <c r="T4620" s="464"/>
      <c r="U4620" s="464"/>
      <c r="V4620" s="464"/>
    </row>
    <row r="4621" spans="1:22">
      <c r="A4621" s="531"/>
      <c r="B4621" s="532"/>
      <c r="C4621" s="350"/>
      <c r="D4621" s="350"/>
      <c r="E4621" s="533"/>
      <c r="F4621" s="533"/>
      <c r="G4621" s="533"/>
      <c r="H4621" s="533"/>
      <c r="I4621" s="533"/>
      <c r="J4621" s="533"/>
      <c r="K4621" s="533"/>
      <c r="L4621" s="533"/>
      <c r="M4621" s="533"/>
      <c r="N4621" s="532"/>
      <c r="O4621" s="350"/>
      <c r="P4621" s="464"/>
      <c r="Q4621" s="464"/>
      <c r="R4621" s="464"/>
      <c r="S4621" s="464"/>
      <c r="T4621" s="464"/>
      <c r="U4621" s="464"/>
      <c r="V4621" s="464"/>
    </row>
    <row r="4622" spans="1:22">
      <c r="A4622" s="531"/>
      <c r="B4622" s="532"/>
      <c r="C4622" s="350"/>
      <c r="D4622" s="350"/>
      <c r="E4622" s="533"/>
      <c r="F4622" s="533"/>
      <c r="G4622" s="533"/>
      <c r="H4622" s="533"/>
      <c r="I4622" s="533"/>
      <c r="J4622" s="533"/>
      <c r="K4622" s="533"/>
      <c r="L4622" s="533"/>
      <c r="M4622" s="533"/>
      <c r="N4622" s="532"/>
      <c r="O4622" s="350"/>
      <c r="P4622" s="464"/>
      <c r="Q4622" s="464"/>
      <c r="R4622" s="464"/>
      <c r="S4622" s="464"/>
      <c r="T4622" s="464"/>
      <c r="U4622" s="464"/>
      <c r="V4622" s="464"/>
    </row>
    <row r="4623" spans="1:22">
      <c r="A4623" s="531"/>
      <c r="B4623" s="532"/>
      <c r="C4623" s="350"/>
      <c r="D4623" s="350"/>
      <c r="E4623" s="533"/>
      <c r="F4623" s="533"/>
      <c r="G4623" s="533"/>
      <c r="H4623" s="533"/>
      <c r="I4623" s="533"/>
      <c r="J4623" s="533"/>
      <c r="K4623" s="533"/>
      <c r="L4623" s="533"/>
      <c r="M4623" s="533"/>
      <c r="N4623" s="532"/>
      <c r="O4623" s="350"/>
      <c r="P4623" s="464"/>
      <c r="Q4623" s="464"/>
      <c r="R4623" s="464"/>
      <c r="S4623" s="464"/>
      <c r="T4623" s="464"/>
      <c r="U4623" s="464"/>
      <c r="V4623" s="464"/>
    </row>
    <row r="4624" spans="1:22">
      <c r="A4624" s="531"/>
      <c r="B4624" s="532"/>
      <c r="C4624" s="350"/>
      <c r="D4624" s="350"/>
      <c r="E4624" s="533"/>
      <c r="F4624" s="533"/>
      <c r="G4624" s="533"/>
      <c r="H4624" s="533"/>
      <c r="I4624" s="533"/>
      <c r="J4624" s="533"/>
      <c r="K4624" s="533"/>
      <c r="L4624" s="533"/>
      <c r="M4624" s="533"/>
      <c r="N4624" s="532"/>
      <c r="O4624" s="350"/>
      <c r="P4624" s="464"/>
      <c r="Q4624" s="464"/>
      <c r="R4624" s="464"/>
      <c r="S4624" s="464"/>
      <c r="T4624" s="464"/>
      <c r="U4624" s="464"/>
      <c r="V4624" s="464"/>
    </row>
    <row r="4625" spans="1:22">
      <c r="A4625" s="531"/>
      <c r="B4625" s="532"/>
      <c r="C4625" s="350"/>
      <c r="D4625" s="350"/>
      <c r="E4625" s="533"/>
      <c r="F4625" s="533"/>
      <c r="G4625" s="533"/>
      <c r="H4625" s="533"/>
      <c r="I4625" s="533"/>
      <c r="J4625" s="533"/>
      <c r="K4625" s="533"/>
      <c r="L4625" s="533"/>
      <c r="M4625" s="533"/>
      <c r="N4625" s="532"/>
      <c r="O4625" s="350"/>
      <c r="P4625" s="464"/>
      <c r="Q4625" s="464"/>
      <c r="R4625" s="464"/>
      <c r="S4625" s="464"/>
      <c r="T4625" s="464"/>
      <c r="U4625" s="464"/>
      <c r="V4625" s="464"/>
    </row>
    <row r="4626" spans="1:22">
      <c r="A4626" s="531"/>
      <c r="B4626" s="532"/>
      <c r="C4626" s="350"/>
      <c r="D4626" s="350"/>
      <c r="E4626" s="533"/>
      <c r="F4626" s="533"/>
      <c r="G4626" s="533"/>
      <c r="H4626" s="533"/>
      <c r="I4626" s="533"/>
      <c r="J4626" s="533"/>
      <c r="K4626" s="533"/>
      <c r="L4626" s="533"/>
      <c r="M4626" s="533"/>
      <c r="N4626" s="532"/>
      <c r="O4626" s="350"/>
      <c r="P4626" s="464"/>
      <c r="Q4626" s="464"/>
      <c r="R4626" s="464"/>
      <c r="S4626" s="464"/>
      <c r="T4626" s="464"/>
      <c r="U4626" s="464"/>
      <c r="V4626" s="464"/>
    </row>
    <row r="4627" spans="1:22">
      <c r="A4627" s="531"/>
      <c r="B4627" s="532"/>
      <c r="C4627" s="350"/>
      <c r="D4627" s="350"/>
      <c r="E4627" s="533"/>
      <c r="F4627" s="533"/>
      <c r="G4627" s="533"/>
      <c r="H4627" s="533"/>
      <c r="I4627" s="533"/>
      <c r="J4627" s="533"/>
      <c r="K4627" s="533"/>
      <c r="L4627" s="533"/>
      <c r="M4627" s="533"/>
      <c r="N4627" s="532"/>
      <c r="O4627" s="350"/>
      <c r="P4627" s="464"/>
      <c r="Q4627" s="464"/>
      <c r="R4627" s="464"/>
      <c r="S4627" s="464"/>
      <c r="T4627" s="464"/>
      <c r="U4627" s="464"/>
      <c r="V4627" s="464"/>
    </row>
    <row r="4628" spans="1:22">
      <c r="A4628" s="531"/>
      <c r="B4628" s="532"/>
      <c r="C4628" s="350"/>
      <c r="D4628" s="350"/>
      <c r="E4628" s="533"/>
      <c r="F4628" s="533"/>
      <c r="G4628" s="533"/>
      <c r="H4628" s="533"/>
      <c r="I4628" s="533"/>
      <c r="J4628" s="533"/>
      <c r="K4628" s="533"/>
      <c r="L4628" s="533"/>
      <c r="M4628" s="533"/>
      <c r="N4628" s="532"/>
      <c r="O4628" s="350"/>
      <c r="P4628" s="464"/>
      <c r="Q4628" s="464"/>
      <c r="R4628" s="464"/>
      <c r="S4628" s="464"/>
      <c r="T4628" s="464"/>
      <c r="U4628" s="464"/>
      <c r="V4628" s="464"/>
    </row>
    <row r="4629" spans="1:22">
      <c r="A4629" s="531"/>
      <c r="B4629" s="532"/>
      <c r="C4629" s="350"/>
      <c r="D4629" s="350"/>
      <c r="E4629" s="533"/>
      <c r="F4629" s="533"/>
      <c r="G4629" s="533"/>
      <c r="H4629" s="533"/>
      <c r="I4629" s="533"/>
      <c r="J4629" s="533"/>
      <c r="K4629" s="533"/>
      <c r="L4629" s="533"/>
      <c r="M4629" s="533"/>
      <c r="N4629" s="532"/>
      <c r="O4629" s="350"/>
      <c r="P4629" s="464"/>
      <c r="Q4629" s="464"/>
      <c r="R4629" s="464"/>
      <c r="S4629" s="464"/>
      <c r="T4629" s="464"/>
      <c r="U4629" s="464"/>
      <c r="V4629" s="464"/>
    </row>
    <row r="4630" spans="1:22">
      <c r="A4630" s="531"/>
      <c r="B4630" s="532"/>
      <c r="C4630" s="350"/>
      <c r="D4630" s="350"/>
      <c r="E4630" s="533"/>
      <c r="F4630" s="533"/>
      <c r="G4630" s="533"/>
      <c r="H4630" s="533"/>
      <c r="I4630" s="533"/>
      <c r="J4630" s="533"/>
      <c r="K4630" s="533"/>
      <c r="L4630" s="533"/>
      <c r="M4630" s="533"/>
      <c r="N4630" s="532"/>
      <c r="O4630" s="350"/>
      <c r="P4630" s="464"/>
      <c r="Q4630" s="464"/>
      <c r="R4630" s="464"/>
      <c r="S4630" s="464"/>
      <c r="T4630" s="464"/>
      <c r="U4630" s="464"/>
      <c r="V4630" s="464"/>
    </row>
    <row r="4631" spans="1:22">
      <c r="A4631" s="531"/>
      <c r="B4631" s="532"/>
      <c r="C4631" s="350"/>
      <c r="D4631" s="350"/>
      <c r="E4631" s="533"/>
      <c r="F4631" s="533"/>
      <c r="G4631" s="533"/>
      <c r="H4631" s="533"/>
      <c r="I4631" s="533"/>
      <c r="J4631" s="533"/>
      <c r="K4631" s="533"/>
      <c r="L4631" s="533"/>
      <c r="M4631" s="533"/>
      <c r="N4631" s="532"/>
      <c r="O4631" s="350"/>
      <c r="P4631" s="464"/>
      <c r="Q4631" s="464"/>
      <c r="R4631" s="464"/>
      <c r="S4631" s="464"/>
      <c r="T4631" s="464"/>
      <c r="U4631" s="464"/>
      <c r="V4631" s="464"/>
    </row>
    <row r="4632" spans="1:22">
      <c r="A4632" s="531"/>
      <c r="B4632" s="532"/>
      <c r="C4632" s="350"/>
      <c r="D4632" s="350"/>
      <c r="E4632" s="533"/>
      <c r="F4632" s="533"/>
      <c r="G4632" s="533"/>
      <c r="H4632" s="533"/>
      <c r="I4632" s="533"/>
      <c r="J4632" s="533"/>
      <c r="K4632" s="533"/>
      <c r="L4632" s="533"/>
      <c r="M4632" s="533"/>
      <c r="N4632" s="532"/>
      <c r="O4632" s="350"/>
      <c r="P4632" s="464"/>
      <c r="Q4632" s="464"/>
      <c r="R4632" s="464"/>
      <c r="S4632" s="464"/>
      <c r="T4632" s="464"/>
      <c r="U4632" s="464"/>
      <c r="V4632" s="464"/>
    </row>
    <row r="4633" spans="1:22">
      <c r="A4633" s="531"/>
      <c r="B4633" s="532"/>
      <c r="C4633" s="350"/>
      <c r="D4633" s="350"/>
      <c r="E4633" s="533"/>
      <c r="F4633" s="533"/>
      <c r="G4633" s="533"/>
      <c r="H4633" s="533"/>
      <c r="I4633" s="533"/>
      <c r="J4633" s="533"/>
      <c r="K4633" s="533"/>
      <c r="L4633" s="533"/>
      <c r="M4633" s="533"/>
      <c r="N4633" s="532"/>
      <c r="O4633" s="350"/>
      <c r="P4633" s="464"/>
      <c r="Q4633" s="464"/>
      <c r="R4633" s="464"/>
      <c r="S4633" s="464"/>
      <c r="T4633" s="464"/>
      <c r="U4633" s="464"/>
      <c r="V4633" s="464"/>
    </row>
    <row r="4634" spans="1:22">
      <c r="A4634" s="531"/>
      <c r="B4634" s="532"/>
      <c r="C4634" s="350"/>
      <c r="D4634" s="350"/>
      <c r="E4634" s="533"/>
      <c r="F4634" s="533"/>
      <c r="G4634" s="533"/>
      <c r="H4634" s="533"/>
      <c r="I4634" s="533"/>
      <c r="J4634" s="533"/>
      <c r="K4634" s="533"/>
      <c r="L4634" s="533"/>
      <c r="M4634" s="533"/>
      <c r="N4634" s="532"/>
      <c r="O4634" s="350"/>
      <c r="P4634" s="464"/>
      <c r="Q4634" s="464"/>
      <c r="R4634" s="464"/>
      <c r="S4634" s="464"/>
      <c r="T4634" s="464"/>
      <c r="U4634" s="464"/>
      <c r="V4634" s="464"/>
    </row>
    <row r="4635" spans="1:22">
      <c r="A4635" s="531"/>
      <c r="B4635" s="532"/>
      <c r="C4635" s="350"/>
      <c r="D4635" s="350"/>
      <c r="E4635" s="533"/>
      <c r="F4635" s="533"/>
      <c r="G4635" s="533"/>
      <c r="H4635" s="533"/>
      <c r="I4635" s="533"/>
      <c r="J4635" s="533"/>
      <c r="K4635" s="533"/>
      <c r="L4635" s="533"/>
      <c r="M4635" s="533"/>
      <c r="N4635" s="532"/>
      <c r="O4635" s="350"/>
      <c r="P4635" s="464"/>
      <c r="Q4635" s="464"/>
      <c r="R4635" s="464"/>
      <c r="S4635" s="464"/>
      <c r="T4635" s="464"/>
      <c r="U4635" s="464"/>
      <c r="V4635" s="464"/>
    </row>
    <row r="4636" spans="1:22">
      <c r="A4636" s="531"/>
      <c r="B4636" s="532"/>
      <c r="C4636" s="350"/>
      <c r="D4636" s="350"/>
      <c r="E4636" s="533"/>
      <c r="F4636" s="533"/>
      <c r="G4636" s="533"/>
      <c r="H4636" s="533"/>
      <c r="I4636" s="533"/>
      <c r="J4636" s="533"/>
      <c r="K4636" s="533"/>
      <c r="L4636" s="533"/>
      <c r="M4636" s="533"/>
      <c r="N4636" s="532"/>
      <c r="O4636" s="350"/>
      <c r="P4636" s="464"/>
      <c r="Q4636" s="464"/>
      <c r="R4636" s="464"/>
      <c r="S4636" s="464"/>
      <c r="T4636" s="464"/>
      <c r="U4636" s="464"/>
      <c r="V4636" s="464"/>
    </row>
    <row r="4637" spans="1:22">
      <c r="A4637" s="531"/>
      <c r="B4637" s="532"/>
      <c r="C4637" s="350"/>
      <c r="D4637" s="350"/>
      <c r="E4637" s="533"/>
      <c r="F4637" s="533"/>
      <c r="G4637" s="533"/>
      <c r="H4637" s="533"/>
      <c r="I4637" s="533"/>
      <c r="J4637" s="533"/>
      <c r="K4637" s="533"/>
      <c r="L4637" s="533"/>
      <c r="M4637" s="533"/>
      <c r="N4637" s="532"/>
      <c r="O4637" s="350"/>
      <c r="P4637" s="464"/>
      <c r="Q4637" s="464"/>
      <c r="R4637" s="464"/>
      <c r="S4637" s="464"/>
      <c r="T4637" s="464"/>
      <c r="U4637" s="464"/>
      <c r="V4637" s="464"/>
    </row>
    <row r="4638" spans="1:22">
      <c r="A4638" s="531"/>
      <c r="B4638" s="532"/>
      <c r="C4638" s="350"/>
      <c r="D4638" s="350"/>
      <c r="E4638" s="533"/>
      <c r="F4638" s="533"/>
      <c r="G4638" s="533"/>
      <c r="H4638" s="533"/>
      <c r="I4638" s="533"/>
      <c r="J4638" s="533"/>
      <c r="K4638" s="533"/>
      <c r="L4638" s="533"/>
      <c r="M4638" s="533"/>
      <c r="N4638" s="532"/>
      <c r="O4638" s="350"/>
      <c r="P4638" s="464"/>
      <c r="Q4638" s="464"/>
      <c r="R4638" s="464"/>
      <c r="S4638" s="464"/>
      <c r="T4638" s="464"/>
      <c r="U4638" s="464"/>
      <c r="V4638" s="464"/>
    </row>
    <row r="4639" spans="1:22">
      <c r="A4639" s="531"/>
      <c r="B4639" s="532"/>
      <c r="C4639" s="350"/>
      <c r="D4639" s="350"/>
      <c r="E4639" s="533"/>
      <c r="F4639" s="533"/>
      <c r="G4639" s="533"/>
      <c r="H4639" s="533"/>
      <c r="I4639" s="533"/>
      <c r="J4639" s="533"/>
      <c r="K4639" s="533"/>
      <c r="L4639" s="533"/>
      <c r="M4639" s="533"/>
      <c r="N4639" s="532"/>
      <c r="O4639" s="350"/>
      <c r="P4639" s="464"/>
      <c r="Q4639" s="464"/>
      <c r="R4639" s="464"/>
      <c r="S4639" s="464"/>
      <c r="T4639" s="464"/>
      <c r="U4639" s="464"/>
      <c r="V4639" s="464"/>
    </row>
    <row r="4640" spans="1:22">
      <c r="A4640" s="531"/>
      <c r="B4640" s="532"/>
      <c r="C4640" s="350"/>
      <c r="D4640" s="350"/>
      <c r="E4640" s="533"/>
      <c r="F4640" s="533"/>
      <c r="G4640" s="533"/>
      <c r="H4640" s="533"/>
      <c r="I4640" s="533"/>
      <c r="J4640" s="533"/>
      <c r="K4640" s="533"/>
      <c r="L4640" s="533"/>
      <c r="M4640" s="533"/>
      <c r="N4640" s="532"/>
      <c r="O4640" s="350"/>
      <c r="P4640" s="464"/>
      <c r="Q4640" s="464"/>
      <c r="R4640" s="464"/>
      <c r="S4640" s="464"/>
      <c r="T4640" s="464"/>
      <c r="U4640" s="464"/>
      <c r="V4640" s="464"/>
    </row>
    <row r="4641" spans="1:22">
      <c r="A4641" s="531"/>
      <c r="B4641" s="532"/>
      <c r="C4641" s="350"/>
      <c r="D4641" s="350"/>
      <c r="E4641" s="533"/>
      <c r="F4641" s="533"/>
      <c r="G4641" s="533"/>
      <c r="H4641" s="533"/>
      <c r="I4641" s="533"/>
      <c r="J4641" s="533"/>
      <c r="K4641" s="533"/>
      <c r="L4641" s="533"/>
      <c r="M4641" s="533"/>
      <c r="N4641" s="532"/>
      <c r="O4641" s="350"/>
      <c r="P4641" s="464"/>
      <c r="Q4641" s="464"/>
      <c r="R4641" s="464"/>
      <c r="S4641" s="464"/>
      <c r="T4641" s="464"/>
      <c r="U4641" s="464"/>
      <c r="V4641" s="464"/>
    </row>
    <row r="4642" spans="1:22">
      <c r="A4642" s="531"/>
      <c r="B4642" s="532"/>
      <c r="C4642" s="350"/>
      <c r="D4642" s="350"/>
      <c r="E4642" s="533"/>
      <c r="F4642" s="533"/>
      <c r="G4642" s="533"/>
      <c r="H4642" s="533"/>
      <c r="I4642" s="533"/>
      <c r="J4642" s="533"/>
      <c r="K4642" s="533"/>
      <c r="L4642" s="533"/>
      <c r="M4642" s="533"/>
      <c r="N4642" s="532"/>
      <c r="O4642" s="350"/>
      <c r="P4642" s="464"/>
      <c r="Q4642" s="464"/>
      <c r="R4642" s="464"/>
      <c r="S4642" s="464"/>
      <c r="T4642" s="464"/>
      <c r="U4642" s="464"/>
      <c r="V4642" s="464"/>
    </row>
    <row r="4643" spans="1:22">
      <c r="A4643" s="531"/>
      <c r="B4643" s="532"/>
      <c r="C4643" s="350"/>
      <c r="D4643" s="350"/>
      <c r="E4643" s="533"/>
      <c r="F4643" s="533"/>
      <c r="G4643" s="533"/>
      <c r="H4643" s="533"/>
      <c r="I4643" s="533"/>
      <c r="J4643" s="533"/>
      <c r="K4643" s="533"/>
      <c r="L4643" s="533"/>
      <c r="M4643" s="533"/>
      <c r="N4643" s="532"/>
      <c r="O4643" s="350"/>
      <c r="P4643" s="464"/>
      <c r="Q4643" s="464"/>
      <c r="R4643" s="464"/>
      <c r="S4643" s="464"/>
      <c r="T4643" s="464"/>
      <c r="U4643" s="464"/>
      <c r="V4643" s="464"/>
    </row>
    <row r="4644" spans="1:22">
      <c r="A4644" s="531"/>
      <c r="B4644" s="532"/>
      <c r="C4644" s="350"/>
      <c r="D4644" s="350"/>
      <c r="E4644" s="533"/>
      <c r="F4644" s="533"/>
      <c r="G4644" s="533"/>
      <c r="H4644" s="533"/>
      <c r="I4644" s="533"/>
      <c r="J4644" s="533"/>
      <c r="K4644" s="533"/>
      <c r="L4644" s="533"/>
      <c r="M4644" s="533"/>
      <c r="N4644" s="532"/>
      <c r="O4644" s="350"/>
      <c r="P4644" s="464"/>
      <c r="Q4644" s="464"/>
      <c r="R4644" s="464"/>
      <c r="S4644" s="464"/>
      <c r="T4644" s="464"/>
      <c r="U4644" s="464"/>
      <c r="V4644" s="464"/>
    </row>
    <row r="4645" spans="1:22">
      <c r="A4645" s="531"/>
      <c r="B4645" s="532"/>
      <c r="C4645" s="350"/>
      <c r="D4645" s="350"/>
      <c r="E4645" s="533"/>
      <c r="F4645" s="533"/>
      <c r="G4645" s="533"/>
      <c r="H4645" s="533"/>
      <c r="I4645" s="533"/>
      <c r="J4645" s="533"/>
      <c r="K4645" s="533"/>
      <c r="L4645" s="533"/>
      <c r="M4645" s="533"/>
      <c r="N4645" s="532"/>
      <c r="O4645" s="350"/>
      <c r="P4645" s="464"/>
      <c r="Q4645" s="464"/>
      <c r="R4645" s="464"/>
      <c r="S4645" s="464"/>
      <c r="T4645" s="464"/>
      <c r="U4645" s="464"/>
      <c r="V4645" s="464"/>
    </row>
    <row r="4646" spans="1:22">
      <c r="A4646" s="531"/>
      <c r="B4646" s="532"/>
      <c r="C4646" s="350"/>
      <c r="D4646" s="350"/>
      <c r="E4646" s="533"/>
      <c r="F4646" s="533"/>
      <c r="G4646" s="533"/>
      <c r="H4646" s="533"/>
      <c r="I4646" s="533"/>
      <c r="J4646" s="533"/>
      <c r="K4646" s="533"/>
      <c r="L4646" s="533"/>
      <c r="M4646" s="533"/>
      <c r="N4646" s="532"/>
      <c r="O4646" s="350"/>
      <c r="P4646" s="464"/>
      <c r="Q4646" s="464"/>
      <c r="R4646" s="464"/>
      <c r="S4646" s="464"/>
      <c r="T4646" s="464"/>
      <c r="U4646" s="464"/>
      <c r="V4646" s="464"/>
    </row>
    <row r="4647" spans="1:22">
      <c r="A4647" s="531"/>
      <c r="B4647" s="532"/>
      <c r="C4647" s="350"/>
      <c r="D4647" s="350"/>
      <c r="E4647" s="533"/>
      <c r="F4647" s="533"/>
      <c r="G4647" s="533"/>
      <c r="H4647" s="533"/>
      <c r="I4647" s="533"/>
      <c r="J4647" s="533"/>
      <c r="K4647" s="533"/>
      <c r="L4647" s="533"/>
      <c r="M4647" s="533"/>
      <c r="N4647" s="532"/>
      <c r="O4647" s="350"/>
      <c r="P4647" s="464"/>
      <c r="Q4647" s="464"/>
      <c r="R4647" s="464"/>
      <c r="S4647" s="464"/>
      <c r="T4647" s="464"/>
      <c r="U4647" s="464"/>
      <c r="V4647" s="464"/>
    </row>
    <row r="4648" spans="1:22">
      <c r="A4648" s="531"/>
      <c r="B4648" s="532"/>
      <c r="C4648" s="350"/>
      <c r="D4648" s="350"/>
      <c r="E4648" s="533"/>
      <c r="F4648" s="533"/>
      <c r="G4648" s="533"/>
      <c r="H4648" s="533"/>
      <c r="I4648" s="533"/>
      <c r="J4648" s="533"/>
      <c r="K4648" s="533"/>
      <c r="L4648" s="533"/>
      <c r="M4648" s="533"/>
      <c r="N4648" s="532"/>
      <c r="O4648" s="350"/>
      <c r="P4648" s="464"/>
      <c r="Q4648" s="464"/>
      <c r="R4648" s="464"/>
      <c r="S4648" s="464"/>
      <c r="T4648" s="464"/>
      <c r="U4648" s="464"/>
      <c r="V4648" s="464"/>
    </row>
    <row r="4649" spans="1:22">
      <c r="A4649" s="531"/>
      <c r="B4649" s="532"/>
      <c r="C4649" s="350"/>
      <c r="D4649" s="350"/>
      <c r="E4649" s="533"/>
      <c r="F4649" s="533"/>
      <c r="G4649" s="533"/>
      <c r="H4649" s="533"/>
      <c r="I4649" s="533"/>
      <c r="J4649" s="533"/>
      <c r="K4649" s="533"/>
      <c r="L4649" s="533"/>
      <c r="M4649" s="533"/>
      <c r="N4649" s="532"/>
      <c r="O4649" s="350"/>
      <c r="P4649" s="464"/>
      <c r="Q4649" s="464"/>
      <c r="R4649" s="464"/>
      <c r="S4649" s="464"/>
      <c r="T4649" s="464"/>
      <c r="U4649" s="464"/>
      <c r="V4649" s="464"/>
    </row>
    <row r="4650" spans="1:22">
      <c r="A4650" s="531"/>
      <c r="B4650" s="532"/>
      <c r="C4650" s="350"/>
      <c r="D4650" s="350"/>
      <c r="E4650" s="533"/>
      <c r="F4650" s="533"/>
      <c r="G4650" s="533"/>
      <c r="H4650" s="533"/>
      <c r="I4650" s="533"/>
      <c r="J4650" s="533"/>
      <c r="K4650" s="533"/>
      <c r="L4650" s="533"/>
      <c r="M4650" s="533"/>
      <c r="N4650" s="532"/>
      <c r="O4650" s="350"/>
      <c r="P4650" s="464"/>
      <c r="Q4650" s="464"/>
      <c r="R4650" s="464"/>
      <c r="S4650" s="464"/>
      <c r="T4650" s="464"/>
      <c r="U4650" s="464"/>
      <c r="V4650" s="464"/>
    </row>
    <row r="4651" spans="1:22">
      <c r="A4651" s="531"/>
      <c r="B4651" s="532"/>
      <c r="C4651" s="350"/>
      <c r="D4651" s="350"/>
      <c r="E4651" s="533"/>
      <c r="F4651" s="533"/>
      <c r="G4651" s="533"/>
      <c r="H4651" s="533"/>
      <c r="I4651" s="533"/>
      <c r="J4651" s="533"/>
      <c r="K4651" s="533"/>
      <c r="L4651" s="533"/>
      <c r="M4651" s="533"/>
      <c r="N4651" s="532"/>
      <c r="O4651" s="350"/>
      <c r="P4651" s="464"/>
      <c r="Q4651" s="464"/>
      <c r="R4651" s="464"/>
      <c r="S4651" s="464"/>
      <c r="T4651" s="464"/>
      <c r="U4651" s="464"/>
      <c r="V4651" s="464"/>
    </row>
    <row r="4652" spans="1:22">
      <c r="A4652" s="531"/>
      <c r="B4652" s="532"/>
      <c r="C4652" s="350"/>
      <c r="D4652" s="350"/>
      <c r="E4652" s="533"/>
      <c r="F4652" s="533"/>
      <c r="G4652" s="533"/>
      <c r="H4652" s="533"/>
      <c r="I4652" s="533"/>
      <c r="J4652" s="533"/>
      <c r="K4652" s="533"/>
      <c r="L4652" s="533"/>
      <c r="M4652" s="533"/>
      <c r="N4652" s="532"/>
      <c r="O4652" s="350"/>
      <c r="P4652" s="464"/>
      <c r="Q4652" s="464"/>
      <c r="R4652" s="464"/>
      <c r="S4652" s="464"/>
      <c r="T4652" s="464"/>
      <c r="U4652" s="464"/>
      <c r="V4652" s="464"/>
    </row>
    <row r="4653" spans="1:22">
      <c r="A4653" s="531"/>
      <c r="B4653" s="532"/>
      <c r="C4653" s="350"/>
      <c r="D4653" s="350"/>
      <c r="E4653" s="533"/>
      <c r="F4653" s="533"/>
      <c r="G4653" s="533"/>
      <c r="H4653" s="533"/>
      <c r="I4653" s="533"/>
      <c r="J4653" s="533"/>
      <c r="K4653" s="533"/>
      <c r="L4653" s="533"/>
      <c r="M4653" s="533"/>
      <c r="N4653" s="532"/>
      <c r="O4653" s="350"/>
      <c r="P4653" s="464"/>
      <c r="Q4653" s="464"/>
      <c r="R4653" s="464"/>
      <c r="S4653" s="464"/>
      <c r="T4653" s="464"/>
      <c r="U4653" s="464"/>
      <c r="V4653" s="464"/>
    </row>
    <row r="4654" spans="1:22">
      <c r="A4654" s="531"/>
      <c r="B4654" s="532"/>
      <c r="C4654" s="350"/>
      <c r="D4654" s="350"/>
      <c r="E4654" s="533"/>
      <c r="F4654" s="533"/>
      <c r="G4654" s="533"/>
      <c r="H4654" s="533"/>
      <c r="I4654" s="533"/>
      <c r="J4654" s="533"/>
      <c r="K4654" s="533"/>
      <c r="L4654" s="533"/>
      <c r="M4654" s="533"/>
      <c r="N4654" s="532"/>
      <c r="O4654" s="350"/>
      <c r="P4654" s="464"/>
      <c r="Q4654" s="464"/>
      <c r="R4654" s="464"/>
      <c r="S4654" s="464"/>
      <c r="T4654" s="464"/>
      <c r="U4654" s="464"/>
      <c r="V4654" s="464"/>
    </row>
    <row r="4655" spans="1:22">
      <c r="A4655" s="531"/>
      <c r="B4655" s="532"/>
      <c r="C4655" s="350"/>
      <c r="D4655" s="350"/>
      <c r="E4655" s="533"/>
      <c r="F4655" s="533"/>
      <c r="G4655" s="533"/>
      <c r="H4655" s="533"/>
      <c r="I4655" s="533"/>
      <c r="J4655" s="533"/>
      <c r="K4655" s="533"/>
      <c r="L4655" s="533"/>
      <c r="M4655" s="533"/>
      <c r="N4655" s="532"/>
      <c r="O4655" s="350"/>
      <c r="P4655" s="464"/>
      <c r="Q4655" s="464"/>
      <c r="R4655" s="464"/>
      <c r="S4655" s="464"/>
      <c r="T4655" s="464"/>
      <c r="U4655" s="464"/>
      <c r="V4655" s="464"/>
    </row>
    <row r="4656" spans="1:22">
      <c r="A4656" s="531"/>
      <c r="B4656" s="532"/>
      <c r="C4656" s="350"/>
      <c r="D4656" s="350"/>
      <c r="E4656" s="533"/>
      <c r="F4656" s="533"/>
      <c r="G4656" s="533"/>
      <c r="H4656" s="533"/>
      <c r="I4656" s="533"/>
      <c r="J4656" s="533"/>
      <c r="K4656" s="533"/>
      <c r="L4656" s="533"/>
      <c r="M4656" s="533"/>
      <c r="N4656" s="532"/>
      <c r="O4656" s="350"/>
      <c r="P4656" s="464"/>
      <c r="Q4656" s="464"/>
      <c r="R4656" s="464"/>
      <c r="S4656" s="464"/>
      <c r="T4656" s="464"/>
      <c r="U4656" s="464"/>
      <c r="V4656" s="464"/>
    </row>
    <row r="4657" spans="1:22">
      <c r="A4657" s="531"/>
      <c r="B4657" s="532"/>
      <c r="C4657" s="350"/>
      <c r="D4657" s="350"/>
      <c r="E4657" s="533"/>
      <c r="F4657" s="533"/>
      <c r="G4657" s="533"/>
      <c r="H4657" s="533"/>
      <c r="I4657" s="533"/>
      <c r="J4657" s="533"/>
      <c r="K4657" s="533"/>
      <c r="L4657" s="533"/>
      <c r="M4657" s="533"/>
      <c r="N4657" s="532"/>
      <c r="O4657" s="350"/>
      <c r="P4657" s="464"/>
      <c r="Q4657" s="464"/>
      <c r="R4657" s="464"/>
      <c r="S4657" s="464"/>
      <c r="T4657" s="464"/>
      <c r="U4657" s="464"/>
      <c r="V4657" s="464"/>
    </row>
    <row r="4658" spans="1:22">
      <c r="A4658" s="531"/>
      <c r="B4658" s="532"/>
      <c r="C4658" s="350"/>
      <c r="D4658" s="350"/>
      <c r="E4658" s="533"/>
      <c r="F4658" s="533"/>
      <c r="G4658" s="533"/>
      <c r="H4658" s="533"/>
      <c r="I4658" s="533"/>
      <c r="J4658" s="533"/>
      <c r="K4658" s="533"/>
      <c r="L4658" s="533"/>
      <c r="M4658" s="533"/>
      <c r="N4658" s="532"/>
      <c r="O4658" s="350"/>
      <c r="P4658" s="464"/>
      <c r="Q4658" s="464"/>
      <c r="R4658" s="464"/>
      <c r="S4658" s="464"/>
      <c r="T4658" s="464"/>
      <c r="U4658" s="464"/>
      <c r="V4658" s="464"/>
    </row>
    <row r="4659" spans="1:22">
      <c r="A4659" s="531"/>
      <c r="B4659" s="532"/>
      <c r="C4659" s="350"/>
      <c r="D4659" s="350"/>
      <c r="E4659" s="533"/>
      <c r="F4659" s="533"/>
      <c r="G4659" s="533"/>
      <c r="H4659" s="533"/>
      <c r="I4659" s="533"/>
      <c r="J4659" s="533"/>
      <c r="K4659" s="533"/>
      <c r="L4659" s="533"/>
      <c r="M4659" s="533"/>
      <c r="N4659" s="532"/>
      <c r="O4659" s="350"/>
      <c r="P4659" s="464"/>
      <c r="Q4659" s="464"/>
      <c r="R4659" s="464"/>
      <c r="S4659" s="464"/>
      <c r="T4659" s="464"/>
      <c r="U4659" s="464"/>
      <c r="V4659" s="464"/>
    </row>
    <row r="4660" spans="1:22">
      <c r="A4660" s="531"/>
      <c r="B4660" s="532"/>
      <c r="C4660" s="350"/>
      <c r="D4660" s="350"/>
      <c r="E4660" s="533"/>
      <c r="F4660" s="533"/>
      <c r="G4660" s="533"/>
      <c r="H4660" s="533"/>
      <c r="I4660" s="533"/>
      <c r="J4660" s="533"/>
      <c r="K4660" s="533"/>
      <c r="L4660" s="533"/>
      <c r="M4660" s="533"/>
      <c r="N4660" s="532"/>
      <c r="O4660" s="350"/>
      <c r="P4660" s="464"/>
      <c r="Q4660" s="464"/>
      <c r="R4660" s="464"/>
      <c r="S4660" s="464"/>
      <c r="T4660" s="464"/>
      <c r="U4660" s="464"/>
      <c r="V4660" s="464"/>
    </row>
    <row r="4661" spans="1:22">
      <c r="A4661" s="531"/>
      <c r="B4661" s="532"/>
      <c r="C4661" s="350"/>
      <c r="D4661" s="350"/>
      <c r="E4661" s="533"/>
      <c r="F4661" s="533"/>
      <c r="G4661" s="533"/>
      <c r="H4661" s="533"/>
      <c r="I4661" s="533"/>
      <c r="J4661" s="533"/>
      <c r="K4661" s="533"/>
      <c r="L4661" s="533"/>
      <c r="M4661" s="533"/>
      <c r="N4661" s="532"/>
      <c r="O4661" s="350"/>
      <c r="P4661" s="464"/>
      <c r="Q4661" s="464"/>
      <c r="R4661" s="464"/>
      <c r="S4661" s="464"/>
      <c r="T4661" s="464"/>
      <c r="U4661" s="464"/>
      <c r="V4661" s="464"/>
    </row>
    <row r="4662" spans="1:22">
      <c r="A4662" s="531"/>
      <c r="B4662" s="532"/>
      <c r="C4662" s="350"/>
      <c r="D4662" s="350"/>
      <c r="E4662" s="533"/>
      <c r="F4662" s="533"/>
      <c r="G4662" s="533"/>
      <c r="H4662" s="533"/>
      <c r="I4662" s="533"/>
      <c r="J4662" s="533"/>
      <c r="K4662" s="533"/>
      <c r="L4662" s="533"/>
      <c r="M4662" s="533"/>
      <c r="N4662" s="532"/>
      <c r="O4662" s="350"/>
      <c r="P4662" s="464"/>
      <c r="Q4662" s="464"/>
      <c r="R4662" s="464"/>
      <c r="S4662" s="464"/>
      <c r="T4662" s="464"/>
      <c r="U4662" s="464"/>
      <c r="V4662" s="464"/>
    </row>
    <row r="4663" spans="1:22">
      <c r="A4663" s="531"/>
      <c r="B4663" s="532"/>
      <c r="C4663" s="350"/>
      <c r="D4663" s="350"/>
      <c r="E4663" s="533"/>
      <c r="F4663" s="533"/>
      <c r="G4663" s="533"/>
      <c r="H4663" s="533"/>
      <c r="I4663" s="533"/>
      <c r="J4663" s="533"/>
      <c r="K4663" s="533"/>
      <c r="L4663" s="533"/>
      <c r="M4663" s="533"/>
      <c r="N4663" s="532"/>
      <c r="O4663" s="350"/>
      <c r="P4663" s="464"/>
      <c r="Q4663" s="464"/>
      <c r="R4663" s="464"/>
      <c r="S4663" s="464"/>
      <c r="T4663" s="464"/>
      <c r="U4663" s="464"/>
      <c r="V4663" s="464"/>
    </row>
    <row r="4664" spans="1:22">
      <c r="A4664" s="531"/>
      <c r="B4664" s="532"/>
      <c r="C4664" s="350"/>
      <c r="D4664" s="350"/>
      <c r="E4664" s="533"/>
      <c r="F4664" s="533"/>
      <c r="G4664" s="533"/>
      <c r="H4664" s="533"/>
      <c r="I4664" s="533"/>
      <c r="J4664" s="533"/>
      <c r="K4664" s="533"/>
      <c r="L4664" s="533"/>
      <c r="M4664" s="533"/>
      <c r="N4664" s="532"/>
      <c r="O4664" s="350"/>
      <c r="P4664" s="464"/>
      <c r="Q4664" s="464"/>
      <c r="R4664" s="464"/>
      <c r="S4664" s="464"/>
      <c r="T4664" s="464"/>
      <c r="U4664" s="464"/>
      <c r="V4664" s="464"/>
    </row>
    <row r="4665" spans="1:22">
      <c r="A4665" s="531"/>
      <c r="B4665" s="532"/>
      <c r="C4665" s="350"/>
      <c r="D4665" s="350"/>
      <c r="E4665" s="533"/>
      <c r="F4665" s="533"/>
      <c r="G4665" s="533"/>
      <c r="H4665" s="533"/>
      <c r="I4665" s="533"/>
      <c r="J4665" s="533"/>
      <c r="K4665" s="533"/>
      <c r="L4665" s="533"/>
      <c r="M4665" s="533"/>
      <c r="N4665" s="532"/>
      <c r="O4665" s="350"/>
      <c r="P4665" s="464"/>
      <c r="Q4665" s="464"/>
      <c r="R4665" s="464"/>
      <c r="S4665" s="464"/>
      <c r="T4665" s="464"/>
      <c r="U4665" s="464"/>
      <c r="V4665" s="464"/>
    </row>
    <row r="4666" spans="1:22">
      <c r="A4666" s="531"/>
      <c r="B4666" s="532"/>
      <c r="C4666" s="350"/>
      <c r="D4666" s="350"/>
      <c r="E4666" s="533"/>
      <c r="F4666" s="533"/>
      <c r="G4666" s="533"/>
      <c r="H4666" s="533"/>
      <c r="I4666" s="533"/>
      <c r="J4666" s="533"/>
      <c r="K4666" s="533"/>
      <c r="L4666" s="533"/>
      <c r="M4666" s="533"/>
      <c r="N4666" s="532"/>
      <c r="O4666" s="350"/>
      <c r="P4666" s="464"/>
      <c r="Q4666" s="464"/>
      <c r="R4666" s="464"/>
      <c r="S4666" s="464"/>
      <c r="T4666" s="464"/>
      <c r="U4666" s="464"/>
      <c r="V4666" s="464"/>
    </row>
    <row r="4667" spans="1:22">
      <c r="A4667" s="531"/>
      <c r="B4667" s="532"/>
      <c r="C4667" s="350"/>
      <c r="D4667" s="350"/>
      <c r="E4667" s="533"/>
      <c r="F4667" s="533"/>
      <c r="G4667" s="533"/>
      <c r="H4667" s="533"/>
      <c r="I4667" s="533"/>
      <c r="J4667" s="533"/>
      <c r="K4667" s="533"/>
      <c r="L4667" s="533"/>
      <c r="M4667" s="533"/>
      <c r="N4667" s="532"/>
      <c r="O4667" s="350"/>
      <c r="P4667" s="464"/>
      <c r="Q4667" s="464"/>
      <c r="R4667" s="464"/>
      <c r="S4667" s="464"/>
      <c r="T4667" s="464"/>
      <c r="U4667" s="464"/>
      <c r="V4667" s="464"/>
    </row>
    <row r="4668" spans="1:22">
      <c r="A4668" s="531"/>
      <c r="B4668" s="532"/>
      <c r="C4668" s="350"/>
      <c r="D4668" s="350"/>
      <c r="E4668" s="533"/>
      <c r="F4668" s="533"/>
      <c r="G4668" s="533"/>
      <c r="H4668" s="533"/>
      <c r="I4668" s="533"/>
      <c r="J4668" s="533"/>
      <c r="K4668" s="533"/>
      <c r="L4668" s="533"/>
      <c r="M4668" s="533"/>
      <c r="N4668" s="532"/>
      <c r="O4668" s="350"/>
      <c r="P4668" s="464"/>
      <c r="Q4668" s="464"/>
      <c r="R4668" s="464"/>
      <c r="S4668" s="464"/>
      <c r="T4668" s="464"/>
      <c r="U4668" s="464"/>
      <c r="V4668" s="464"/>
    </row>
    <row r="4669" spans="1:22">
      <c r="A4669" s="531"/>
      <c r="B4669" s="532"/>
      <c r="C4669" s="350"/>
      <c r="D4669" s="350"/>
      <c r="E4669" s="533"/>
      <c r="F4669" s="533"/>
      <c r="G4669" s="533"/>
      <c r="H4669" s="533"/>
      <c r="I4669" s="533"/>
      <c r="J4669" s="533"/>
      <c r="K4669" s="533"/>
      <c r="L4669" s="533"/>
      <c r="M4669" s="533"/>
      <c r="N4669" s="532"/>
      <c r="O4669" s="350"/>
      <c r="P4669" s="464"/>
      <c r="Q4669" s="464"/>
      <c r="R4669" s="464"/>
      <c r="S4669" s="464"/>
      <c r="T4669" s="464"/>
      <c r="U4669" s="464"/>
      <c r="V4669" s="464"/>
    </row>
    <row r="4670" spans="1:22">
      <c r="A4670" s="531"/>
      <c r="B4670" s="532"/>
      <c r="C4670" s="350"/>
      <c r="D4670" s="350"/>
      <c r="E4670" s="533"/>
      <c r="F4670" s="533"/>
      <c r="G4670" s="533"/>
      <c r="H4670" s="533"/>
      <c r="I4670" s="533"/>
      <c r="J4670" s="533"/>
      <c r="K4670" s="533"/>
      <c r="L4670" s="533"/>
      <c r="M4670" s="533"/>
      <c r="N4670" s="532"/>
      <c r="O4670" s="350"/>
      <c r="P4670" s="464"/>
      <c r="Q4670" s="464"/>
      <c r="R4670" s="464"/>
      <c r="S4670" s="464"/>
      <c r="T4670" s="464"/>
      <c r="U4670" s="464"/>
      <c r="V4670" s="464"/>
    </row>
    <row r="4671" spans="1:22">
      <c r="A4671" s="531"/>
      <c r="B4671" s="532"/>
      <c r="C4671" s="350"/>
      <c r="D4671" s="350"/>
      <c r="E4671" s="533"/>
      <c r="F4671" s="533"/>
      <c r="G4671" s="533"/>
      <c r="H4671" s="533"/>
      <c r="I4671" s="533"/>
      <c r="J4671" s="533"/>
      <c r="K4671" s="533"/>
      <c r="L4671" s="533"/>
      <c r="M4671" s="533"/>
      <c r="N4671" s="532"/>
      <c r="O4671" s="350"/>
      <c r="P4671" s="464"/>
      <c r="Q4671" s="464"/>
      <c r="R4671" s="464"/>
      <c r="S4671" s="464"/>
      <c r="T4671" s="464"/>
      <c r="U4671" s="464"/>
      <c r="V4671" s="464"/>
    </row>
    <row r="4672" spans="1:22">
      <c r="A4672" s="531"/>
      <c r="B4672" s="532"/>
      <c r="C4672" s="350"/>
      <c r="D4672" s="350"/>
      <c r="E4672" s="533"/>
      <c r="F4672" s="533"/>
      <c r="G4672" s="533"/>
      <c r="H4672" s="533"/>
      <c r="I4672" s="533"/>
      <c r="J4672" s="533"/>
      <c r="K4672" s="533"/>
      <c r="L4672" s="533"/>
      <c r="M4672" s="533"/>
      <c r="N4672" s="532"/>
      <c r="O4672" s="350"/>
      <c r="P4672" s="464"/>
      <c r="Q4672" s="464"/>
      <c r="R4672" s="464"/>
      <c r="S4672" s="464"/>
      <c r="T4672" s="464"/>
      <c r="U4672" s="464"/>
      <c r="V4672" s="464"/>
    </row>
    <row r="4673" spans="1:22">
      <c r="A4673" s="531"/>
      <c r="B4673" s="532"/>
      <c r="C4673" s="350"/>
      <c r="D4673" s="350"/>
      <c r="E4673" s="533"/>
      <c r="F4673" s="533"/>
      <c r="G4673" s="533"/>
      <c r="H4673" s="533"/>
      <c r="I4673" s="533"/>
      <c r="J4673" s="533"/>
      <c r="K4673" s="533"/>
      <c r="L4673" s="533"/>
      <c r="M4673" s="533"/>
      <c r="N4673" s="532"/>
      <c r="O4673" s="350"/>
      <c r="P4673" s="464"/>
      <c r="Q4673" s="464"/>
      <c r="R4673" s="464"/>
      <c r="S4673" s="464"/>
      <c r="T4673" s="464"/>
      <c r="U4673" s="464"/>
      <c r="V4673" s="464"/>
    </row>
    <row r="4674" spans="1:22">
      <c r="A4674" s="531"/>
      <c r="B4674" s="532"/>
      <c r="C4674" s="350"/>
      <c r="D4674" s="350"/>
      <c r="E4674" s="533"/>
      <c r="F4674" s="533"/>
      <c r="G4674" s="533"/>
      <c r="H4674" s="533"/>
      <c r="I4674" s="533"/>
      <c r="J4674" s="533"/>
      <c r="K4674" s="533"/>
      <c r="L4674" s="533"/>
      <c r="M4674" s="533"/>
      <c r="N4674" s="532"/>
      <c r="O4674" s="350"/>
      <c r="P4674" s="464"/>
      <c r="Q4674" s="464"/>
      <c r="R4674" s="464"/>
      <c r="S4674" s="464"/>
      <c r="T4674" s="464"/>
      <c r="U4674" s="464"/>
      <c r="V4674" s="464"/>
    </row>
    <row r="4675" spans="1:22">
      <c r="A4675" s="531"/>
      <c r="B4675" s="532"/>
      <c r="C4675" s="350"/>
      <c r="D4675" s="350"/>
      <c r="E4675" s="533"/>
      <c r="F4675" s="533"/>
      <c r="G4675" s="533"/>
      <c r="H4675" s="533"/>
      <c r="I4675" s="533"/>
      <c r="J4675" s="533"/>
      <c r="K4675" s="533"/>
      <c r="L4675" s="533"/>
      <c r="M4675" s="533"/>
      <c r="N4675" s="532"/>
      <c r="O4675" s="350"/>
      <c r="P4675" s="464"/>
      <c r="Q4675" s="464"/>
      <c r="R4675" s="464"/>
      <c r="S4675" s="464"/>
      <c r="T4675" s="464"/>
      <c r="U4675" s="464"/>
      <c r="V4675" s="464"/>
    </row>
    <row r="4676" spans="1:22">
      <c r="A4676" s="531"/>
      <c r="B4676" s="532"/>
      <c r="C4676" s="350"/>
      <c r="D4676" s="350"/>
      <c r="E4676" s="533"/>
      <c r="F4676" s="533"/>
      <c r="G4676" s="533"/>
      <c r="H4676" s="533"/>
      <c r="I4676" s="533"/>
      <c r="J4676" s="533"/>
      <c r="K4676" s="533"/>
      <c r="L4676" s="533"/>
      <c r="M4676" s="533"/>
      <c r="N4676" s="532"/>
      <c r="O4676" s="350"/>
      <c r="P4676" s="464"/>
      <c r="Q4676" s="464"/>
      <c r="R4676" s="464"/>
      <c r="S4676" s="464"/>
      <c r="T4676" s="464"/>
      <c r="U4676" s="464"/>
      <c r="V4676" s="464"/>
    </row>
    <row r="4677" spans="1:22">
      <c r="A4677" s="531"/>
      <c r="B4677" s="532"/>
      <c r="C4677" s="350"/>
      <c r="D4677" s="350"/>
      <c r="E4677" s="533"/>
      <c r="F4677" s="533"/>
      <c r="G4677" s="533"/>
      <c r="H4677" s="533"/>
      <c r="I4677" s="533"/>
      <c r="J4677" s="533"/>
      <c r="K4677" s="533"/>
      <c r="L4677" s="533"/>
      <c r="M4677" s="533"/>
      <c r="N4677" s="532"/>
      <c r="O4677" s="350"/>
      <c r="P4677" s="464"/>
      <c r="Q4677" s="464"/>
      <c r="R4677" s="464"/>
      <c r="S4677" s="464"/>
      <c r="T4677" s="464"/>
      <c r="U4677" s="464"/>
      <c r="V4677" s="464"/>
    </row>
    <row r="4678" spans="1:22">
      <c r="A4678" s="531"/>
      <c r="B4678" s="532"/>
      <c r="C4678" s="350"/>
      <c r="D4678" s="350"/>
      <c r="E4678" s="533"/>
      <c r="F4678" s="533"/>
      <c r="G4678" s="533"/>
      <c r="H4678" s="533"/>
      <c r="I4678" s="533"/>
      <c r="J4678" s="533"/>
      <c r="K4678" s="533"/>
      <c r="L4678" s="533"/>
      <c r="M4678" s="533"/>
      <c r="N4678" s="532"/>
      <c r="O4678" s="350"/>
      <c r="P4678" s="464"/>
      <c r="Q4678" s="464"/>
      <c r="R4678" s="464"/>
      <c r="S4678" s="464"/>
      <c r="T4678" s="464"/>
      <c r="U4678" s="464"/>
      <c r="V4678" s="464"/>
    </row>
    <row r="4679" spans="1:22">
      <c r="A4679" s="531"/>
      <c r="B4679" s="532"/>
      <c r="C4679" s="350"/>
      <c r="D4679" s="350"/>
      <c r="E4679" s="533"/>
      <c r="F4679" s="533"/>
      <c r="G4679" s="533"/>
      <c r="H4679" s="533"/>
      <c r="I4679" s="533"/>
      <c r="J4679" s="533"/>
      <c r="K4679" s="533"/>
      <c r="L4679" s="533"/>
      <c r="M4679" s="533"/>
      <c r="N4679" s="532"/>
      <c r="O4679" s="350"/>
      <c r="P4679" s="464"/>
      <c r="Q4679" s="464"/>
      <c r="R4679" s="464"/>
      <c r="S4679" s="464"/>
      <c r="T4679" s="464"/>
      <c r="U4679" s="464"/>
      <c r="V4679" s="464"/>
    </row>
    <row r="4680" spans="1:22">
      <c r="A4680" s="531"/>
      <c r="B4680" s="532"/>
      <c r="C4680" s="350"/>
      <c r="D4680" s="350"/>
      <c r="E4680" s="533"/>
      <c r="F4680" s="533"/>
      <c r="G4680" s="533"/>
      <c r="H4680" s="533"/>
      <c r="I4680" s="533"/>
      <c r="J4680" s="533"/>
      <c r="K4680" s="533"/>
      <c r="L4680" s="533"/>
      <c r="M4680" s="533"/>
      <c r="N4680" s="532"/>
      <c r="O4680" s="350"/>
      <c r="P4680" s="464"/>
      <c r="Q4680" s="464"/>
      <c r="R4680" s="464"/>
      <c r="S4680" s="464"/>
      <c r="T4680" s="464"/>
      <c r="U4680" s="464"/>
      <c r="V4680" s="464"/>
    </row>
    <row r="4681" spans="1:22">
      <c r="A4681" s="531"/>
      <c r="B4681" s="532"/>
      <c r="C4681" s="350"/>
      <c r="D4681" s="350"/>
      <c r="E4681" s="533"/>
      <c r="F4681" s="533"/>
      <c r="G4681" s="533"/>
      <c r="H4681" s="533"/>
      <c r="I4681" s="533"/>
      <c r="J4681" s="533"/>
      <c r="K4681" s="533"/>
      <c r="L4681" s="533"/>
      <c r="M4681" s="533"/>
      <c r="N4681" s="532"/>
      <c r="O4681" s="350"/>
      <c r="P4681" s="464"/>
      <c r="Q4681" s="464"/>
      <c r="R4681" s="464"/>
      <c r="S4681" s="464"/>
      <c r="T4681" s="464"/>
      <c r="U4681" s="464"/>
      <c r="V4681" s="464"/>
    </row>
    <row r="4682" spans="1:22">
      <c r="A4682" s="531"/>
      <c r="B4682" s="532"/>
      <c r="C4682" s="350"/>
      <c r="D4682" s="350"/>
      <c r="E4682" s="533"/>
      <c r="F4682" s="533"/>
      <c r="G4682" s="533"/>
      <c r="H4682" s="533"/>
      <c r="I4682" s="533"/>
      <c r="J4682" s="533"/>
      <c r="K4682" s="533"/>
      <c r="L4682" s="533"/>
      <c r="M4682" s="533"/>
      <c r="N4682" s="532"/>
      <c r="O4682" s="350"/>
      <c r="P4682" s="464"/>
      <c r="Q4682" s="464"/>
      <c r="R4682" s="464"/>
      <c r="S4682" s="464"/>
      <c r="T4682" s="464"/>
      <c r="U4682" s="464"/>
      <c r="V4682" s="464"/>
    </row>
    <row r="4683" spans="1:22">
      <c r="A4683" s="531"/>
      <c r="B4683" s="532"/>
      <c r="C4683" s="350"/>
      <c r="D4683" s="350"/>
      <c r="E4683" s="533"/>
      <c r="F4683" s="533"/>
      <c r="G4683" s="533"/>
      <c r="H4683" s="533"/>
      <c r="I4683" s="533"/>
      <c r="J4683" s="533"/>
      <c r="K4683" s="533"/>
      <c r="L4683" s="533"/>
      <c r="M4683" s="533"/>
      <c r="N4683" s="532"/>
      <c r="O4683" s="350"/>
      <c r="P4683" s="464"/>
      <c r="Q4683" s="464"/>
      <c r="R4683" s="464"/>
      <c r="S4683" s="464"/>
      <c r="T4683" s="464"/>
      <c r="U4683" s="464"/>
      <c r="V4683" s="464"/>
    </row>
    <row r="4684" spans="1:22">
      <c r="A4684" s="531"/>
      <c r="B4684" s="532"/>
      <c r="C4684" s="350"/>
      <c r="D4684" s="350"/>
      <c r="E4684" s="533"/>
      <c r="F4684" s="533"/>
      <c r="G4684" s="533"/>
      <c r="H4684" s="533"/>
      <c r="I4684" s="533"/>
      <c r="J4684" s="533"/>
      <c r="K4684" s="533"/>
      <c r="L4684" s="533"/>
      <c r="M4684" s="533"/>
      <c r="N4684" s="532"/>
      <c r="O4684" s="350"/>
      <c r="P4684" s="464"/>
      <c r="Q4684" s="464"/>
      <c r="R4684" s="464"/>
      <c r="S4684" s="464"/>
      <c r="T4684" s="464"/>
      <c r="U4684" s="464"/>
      <c r="V4684" s="464"/>
    </row>
    <row r="4685" spans="1:22">
      <c r="A4685" s="531"/>
      <c r="B4685" s="532"/>
      <c r="C4685" s="350"/>
      <c r="D4685" s="350"/>
      <c r="E4685" s="533"/>
      <c r="F4685" s="533"/>
      <c r="G4685" s="533"/>
      <c r="H4685" s="533"/>
      <c r="I4685" s="533"/>
      <c r="J4685" s="533"/>
      <c r="K4685" s="533"/>
      <c r="L4685" s="533"/>
      <c r="M4685" s="533"/>
      <c r="N4685" s="532"/>
      <c r="O4685" s="350"/>
      <c r="P4685" s="464"/>
      <c r="Q4685" s="464"/>
      <c r="R4685" s="464"/>
      <c r="S4685" s="464"/>
      <c r="T4685" s="464"/>
      <c r="U4685" s="464"/>
      <c r="V4685" s="464"/>
    </row>
    <row r="4686" spans="1:22">
      <c r="A4686" s="531"/>
      <c r="B4686" s="532"/>
      <c r="C4686" s="350"/>
      <c r="D4686" s="350"/>
      <c r="E4686" s="533"/>
      <c r="F4686" s="533"/>
      <c r="G4686" s="533"/>
      <c r="H4686" s="533"/>
      <c r="I4686" s="533"/>
      <c r="J4686" s="533"/>
      <c r="K4686" s="533"/>
      <c r="L4686" s="533"/>
      <c r="M4686" s="533"/>
      <c r="N4686" s="532"/>
      <c r="O4686" s="350"/>
      <c r="P4686" s="464"/>
      <c r="Q4686" s="464"/>
      <c r="R4686" s="464"/>
      <c r="S4686" s="464"/>
      <c r="T4686" s="464"/>
      <c r="U4686" s="464"/>
      <c r="V4686" s="464"/>
    </row>
    <row r="4687" spans="1:22">
      <c r="A4687" s="531"/>
      <c r="B4687" s="532"/>
      <c r="C4687" s="350"/>
      <c r="D4687" s="350"/>
      <c r="E4687" s="533"/>
      <c r="F4687" s="533"/>
      <c r="G4687" s="533"/>
      <c r="H4687" s="533"/>
      <c r="I4687" s="533"/>
      <c r="J4687" s="533"/>
      <c r="K4687" s="533"/>
      <c r="L4687" s="533"/>
      <c r="M4687" s="533"/>
      <c r="N4687" s="532"/>
      <c r="O4687" s="350"/>
      <c r="P4687" s="464"/>
      <c r="Q4687" s="464"/>
      <c r="R4687" s="464"/>
      <c r="S4687" s="464"/>
      <c r="T4687" s="464"/>
      <c r="U4687" s="464"/>
      <c r="V4687" s="464"/>
    </row>
    <row r="4688" spans="1:22">
      <c r="A4688" s="531"/>
      <c r="B4688" s="532"/>
      <c r="C4688" s="350"/>
      <c r="D4688" s="350"/>
      <c r="E4688" s="533"/>
      <c r="F4688" s="533"/>
      <c r="G4688" s="533"/>
      <c r="H4688" s="533"/>
      <c r="I4688" s="533"/>
      <c r="J4688" s="533"/>
      <c r="K4688" s="533"/>
      <c r="L4688" s="533"/>
      <c r="M4688" s="533"/>
      <c r="N4688" s="532"/>
      <c r="O4688" s="350"/>
      <c r="P4688" s="464"/>
      <c r="Q4688" s="464"/>
      <c r="R4688" s="464"/>
      <c r="S4688" s="464"/>
      <c r="T4688" s="464"/>
      <c r="U4688" s="464"/>
      <c r="V4688" s="464"/>
    </row>
    <row r="4689" spans="1:22">
      <c r="A4689" s="531"/>
      <c r="B4689" s="532"/>
      <c r="C4689" s="350"/>
      <c r="D4689" s="350"/>
      <c r="E4689" s="533"/>
      <c r="F4689" s="533"/>
      <c r="G4689" s="533"/>
      <c r="H4689" s="533"/>
      <c r="I4689" s="533"/>
      <c r="J4689" s="533"/>
      <c r="K4689" s="533"/>
      <c r="L4689" s="533"/>
      <c r="M4689" s="533"/>
      <c r="N4689" s="532"/>
      <c r="O4689" s="350"/>
      <c r="P4689" s="464"/>
      <c r="Q4689" s="464"/>
      <c r="R4689" s="464"/>
      <c r="S4689" s="464"/>
      <c r="T4689" s="464"/>
      <c r="U4689" s="464"/>
      <c r="V4689" s="464"/>
    </row>
    <row r="4690" spans="1:22">
      <c r="A4690" s="531"/>
      <c r="B4690" s="532"/>
      <c r="C4690" s="350"/>
      <c r="D4690" s="350"/>
      <c r="E4690" s="533"/>
      <c r="F4690" s="533"/>
      <c r="G4690" s="533"/>
      <c r="H4690" s="533"/>
      <c r="I4690" s="533"/>
      <c r="J4690" s="533"/>
      <c r="K4690" s="533"/>
      <c r="L4690" s="533"/>
      <c r="M4690" s="533"/>
      <c r="N4690" s="532"/>
      <c r="O4690" s="350"/>
      <c r="P4690" s="464"/>
      <c r="Q4690" s="464"/>
      <c r="R4690" s="464"/>
      <c r="S4690" s="464"/>
      <c r="T4690" s="464"/>
      <c r="U4690" s="464"/>
      <c r="V4690" s="464"/>
    </row>
    <row r="4691" spans="1:22">
      <c r="A4691" s="531"/>
      <c r="B4691" s="532"/>
      <c r="C4691" s="350"/>
      <c r="D4691" s="350"/>
      <c r="E4691" s="533"/>
      <c r="F4691" s="533"/>
      <c r="G4691" s="533"/>
      <c r="H4691" s="533"/>
      <c r="I4691" s="533"/>
      <c r="J4691" s="533"/>
      <c r="K4691" s="533"/>
      <c r="L4691" s="533"/>
      <c r="M4691" s="533"/>
      <c r="N4691" s="532"/>
      <c r="O4691" s="350"/>
      <c r="P4691" s="464"/>
      <c r="Q4691" s="464"/>
      <c r="R4691" s="464"/>
      <c r="S4691" s="464"/>
      <c r="T4691" s="464"/>
      <c r="U4691" s="464"/>
      <c r="V4691" s="464"/>
    </row>
    <row r="4692" spans="1:22">
      <c r="A4692" s="531"/>
      <c r="B4692" s="532"/>
      <c r="C4692" s="350"/>
      <c r="D4692" s="350"/>
      <c r="E4692" s="533"/>
      <c r="F4692" s="533"/>
      <c r="G4692" s="533"/>
      <c r="H4692" s="533"/>
      <c r="I4692" s="533"/>
      <c r="J4692" s="533"/>
      <c r="K4692" s="533"/>
      <c r="L4692" s="533"/>
      <c r="M4692" s="533"/>
      <c r="N4692" s="532"/>
      <c r="O4692" s="350"/>
      <c r="P4692" s="464"/>
      <c r="Q4692" s="464"/>
      <c r="R4692" s="464"/>
      <c r="S4692" s="464"/>
      <c r="T4692" s="464"/>
      <c r="U4692" s="464"/>
      <c r="V4692" s="464"/>
    </row>
    <row r="4693" spans="1:22">
      <c r="A4693" s="531"/>
      <c r="B4693" s="532"/>
      <c r="C4693" s="350"/>
      <c r="D4693" s="350"/>
      <c r="E4693" s="533"/>
      <c r="F4693" s="533"/>
      <c r="G4693" s="533"/>
      <c r="H4693" s="533"/>
      <c r="I4693" s="533"/>
      <c r="J4693" s="533"/>
      <c r="K4693" s="533"/>
      <c r="L4693" s="533"/>
      <c r="M4693" s="533"/>
      <c r="N4693" s="532"/>
      <c r="O4693" s="350"/>
      <c r="P4693" s="464"/>
      <c r="Q4693" s="464"/>
      <c r="R4693" s="464"/>
      <c r="S4693" s="464"/>
      <c r="T4693" s="464"/>
      <c r="U4693" s="464"/>
      <c r="V4693" s="464"/>
    </row>
    <row r="4694" spans="1:22">
      <c r="A4694" s="531"/>
      <c r="B4694" s="532"/>
      <c r="C4694" s="350"/>
      <c r="D4694" s="350"/>
      <c r="E4694" s="533"/>
      <c r="F4694" s="533"/>
      <c r="G4694" s="533"/>
      <c r="H4694" s="533"/>
      <c r="I4694" s="533"/>
      <c r="J4694" s="533"/>
      <c r="K4694" s="533"/>
      <c r="L4694" s="533"/>
      <c r="M4694" s="533"/>
      <c r="N4694" s="532"/>
      <c r="O4694" s="350"/>
      <c r="P4694" s="464"/>
      <c r="Q4694" s="464"/>
      <c r="R4694" s="464"/>
      <c r="S4694" s="464"/>
      <c r="T4694" s="464"/>
      <c r="U4694" s="464"/>
      <c r="V4694" s="464"/>
    </row>
    <row r="4695" spans="1:22">
      <c r="A4695" s="531"/>
      <c r="B4695" s="532"/>
      <c r="C4695" s="350"/>
      <c r="D4695" s="350"/>
      <c r="E4695" s="533"/>
      <c r="F4695" s="533"/>
      <c r="G4695" s="533"/>
      <c r="H4695" s="533"/>
      <c r="I4695" s="533"/>
      <c r="J4695" s="533"/>
      <c r="K4695" s="533"/>
      <c r="L4695" s="533"/>
      <c r="M4695" s="533"/>
      <c r="N4695" s="532"/>
      <c r="O4695" s="350"/>
      <c r="P4695" s="464"/>
      <c r="Q4695" s="464"/>
      <c r="R4695" s="464"/>
      <c r="S4695" s="464"/>
      <c r="T4695" s="464"/>
      <c r="U4695" s="464"/>
      <c r="V4695" s="464"/>
    </row>
    <row r="4696" spans="1:22">
      <c r="A4696" s="531"/>
      <c r="B4696" s="532"/>
      <c r="C4696" s="350"/>
      <c r="D4696" s="350"/>
      <c r="E4696" s="533"/>
      <c r="F4696" s="533"/>
      <c r="G4696" s="533"/>
      <c r="H4696" s="533"/>
      <c r="I4696" s="533"/>
      <c r="J4696" s="533"/>
      <c r="K4696" s="533"/>
      <c r="L4696" s="533"/>
      <c r="M4696" s="533"/>
      <c r="N4696" s="532"/>
      <c r="O4696" s="350"/>
      <c r="P4696" s="464"/>
      <c r="Q4696" s="464"/>
      <c r="R4696" s="464"/>
      <c r="S4696" s="464"/>
      <c r="T4696" s="464"/>
      <c r="U4696" s="464"/>
      <c r="V4696" s="464"/>
    </row>
    <row r="4697" spans="1:22">
      <c r="A4697" s="531"/>
      <c r="B4697" s="532"/>
      <c r="C4697" s="350"/>
      <c r="D4697" s="350"/>
      <c r="E4697" s="533"/>
      <c r="F4697" s="533"/>
      <c r="G4697" s="533"/>
      <c r="H4697" s="533"/>
      <c r="I4697" s="533"/>
      <c r="J4697" s="533"/>
      <c r="K4697" s="533"/>
      <c r="L4697" s="533"/>
      <c r="M4697" s="533"/>
      <c r="N4697" s="532"/>
      <c r="O4697" s="350"/>
      <c r="P4697" s="464"/>
      <c r="Q4697" s="464"/>
      <c r="R4697" s="464"/>
      <c r="S4697" s="464"/>
      <c r="T4697" s="464"/>
      <c r="U4697" s="464"/>
      <c r="V4697" s="464"/>
    </row>
    <row r="4698" spans="1:22">
      <c r="A4698" s="531"/>
      <c r="B4698" s="532"/>
      <c r="C4698" s="350"/>
      <c r="D4698" s="350"/>
      <c r="E4698" s="533"/>
      <c r="F4698" s="533"/>
      <c r="G4698" s="533"/>
      <c r="H4698" s="533"/>
      <c r="I4698" s="533"/>
      <c r="J4698" s="533"/>
      <c r="K4698" s="533"/>
      <c r="L4698" s="533"/>
      <c r="M4698" s="533"/>
      <c r="N4698" s="532"/>
      <c r="O4698" s="350"/>
      <c r="P4698" s="464"/>
      <c r="Q4698" s="464"/>
      <c r="R4698" s="464"/>
      <c r="S4698" s="464"/>
      <c r="T4698" s="464"/>
      <c r="U4698" s="464"/>
      <c r="V4698" s="464"/>
    </row>
    <row r="4699" spans="1:22">
      <c r="A4699" s="531"/>
      <c r="B4699" s="532"/>
      <c r="C4699" s="350"/>
      <c r="D4699" s="350"/>
      <c r="E4699" s="533"/>
      <c r="F4699" s="533"/>
      <c r="G4699" s="533"/>
      <c r="H4699" s="533"/>
      <c r="I4699" s="533"/>
      <c r="J4699" s="533"/>
      <c r="K4699" s="533"/>
      <c r="L4699" s="533"/>
      <c r="M4699" s="533"/>
      <c r="N4699" s="532"/>
      <c r="O4699" s="350"/>
      <c r="P4699" s="464"/>
      <c r="Q4699" s="464"/>
      <c r="R4699" s="464"/>
      <c r="S4699" s="464"/>
      <c r="T4699" s="464"/>
      <c r="U4699" s="464"/>
      <c r="V4699" s="464"/>
    </row>
    <row r="4700" spans="1:22">
      <c r="A4700" s="531"/>
      <c r="B4700" s="532"/>
      <c r="C4700" s="350"/>
      <c r="D4700" s="350"/>
      <c r="E4700" s="533"/>
      <c r="F4700" s="533"/>
      <c r="G4700" s="533"/>
      <c r="H4700" s="533"/>
      <c r="I4700" s="533"/>
      <c r="J4700" s="533"/>
      <c r="K4700" s="533"/>
      <c r="L4700" s="533"/>
      <c r="M4700" s="533"/>
      <c r="N4700" s="532"/>
      <c r="O4700" s="350"/>
      <c r="P4700" s="464"/>
      <c r="Q4700" s="464"/>
      <c r="R4700" s="464"/>
      <c r="S4700" s="464"/>
      <c r="T4700" s="464"/>
      <c r="U4700" s="464"/>
      <c r="V4700" s="464"/>
    </row>
    <row r="4701" spans="1:22">
      <c r="A4701" s="531"/>
      <c r="B4701" s="532"/>
      <c r="C4701" s="350"/>
      <c r="D4701" s="350"/>
      <c r="E4701" s="533"/>
      <c r="F4701" s="533"/>
      <c r="G4701" s="533"/>
      <c r="H4701" s="533"/>
      <c r="I4701" s="533"/>
      <c r="J4701" s="533"/>
      <c r="K4701" s="533"/>
      <c r="L4701" s="533"/>
      <c r="M4701" s="533"/>
      <c r="N4701" s="532"/>
      <c r="O4701" s="350"/>
      <c r="P4701" s="464"/>
      <c r="Q4701" s="464"/>
      <c r="R4701" s="464"/>
      <c r="S4701" s="464"/>
      <c r="T4701" s="464"/>
      <c r="U4701" s="464"/>
      <c r="V4701" s="464"/>
    </row>
    <row r="4702" spans="1:22">
      <c r="A4702" s="531"/>
      <c r="B4702" s="532"/>
      <c r="C4702" s="350"/>
      <c r="D4702" s="350"/>
      <c r="E4702" s="533"/>
      <c r="F4702" s="533"/>
      <c r="G4702" s="533"/>
      <c r="H4702" s="533"/>
      <c r="I4702" s="533"/>
      <c r="J4702" s="533"/>
      <c r="K4702" s="533"/>
      <c r="L4702" s="533"/>
      <c r="M4702" s="533"/>
      <c r="N4702" s="532"/>
      <c r="O4702" s="350"/>
      <c r="P4702" s="464"/>
      <c r="Q4702" s="464"/>
      <c r="R4702" s="464"/>
      <c r="S4702" s="464"/>
      <c r="T4702" s="464"/>
      <c r="U4702" s="464"/>
      <c r="V4702" s="464"/>
    </row>
    <row r="4703" spans="1:22">
      <c r="A4703" s="531"/>
      <c r="B4703" s="532"/>
      <c r="C4703" s="350"/>
      <c r="D4703" s="350"/>
      <c r="E4703" s="533"/>
      <c r="F4703" s="533"/>
      <c r="G4703" s="533"/>
      <c r="H4703" s="533"/>
      <c r="I4703" s="533"/>
      <c r="J4703" s="533"/>
      <c r="K4703" s="533"/>
      <c r="L4703" s="533"/>
      <c r="M4703" s="533"/>
      <c r="N4703" s="532"/>
      <c r="O4703" s="350"/>
      <c r="P4703" s="464"/>
      <c r="Q4703" s="464"/>
      <c r="R4703" s="464"/>
      <c r="S4703" s="464"/>
      <c r="T4703" s="464"/>
      <c r="U4703" s="464"/>
      <c r="V4703" s="464"/>
    </row>
    <row r="4704" spans="1:22">
      <c r="A4704" s="531"/>
      <c r="B4704" s="532"/>
      <c r="C4704" s="350"/>
      <c r="D4704" s="350"/>
      <c r="E4704" s="533"/>
      <c r="F4704" s="533"/>
      <c r="G4704" s="533"/>
      <c r="H4704" s="533"/>
      <c r="I4704" s="533"/>
      <c r="J4704" s="533"/>
      <c r="K4704" s="533"/>
      <c r="L4704" s="533"/>
      <c r="M4704" s="533"/>
      <c r="N4704" s="532"/>
      <c r="O4704" s="350"/>
      <c r="P4704" s="464"/>
      <c r="Q4704" s="464"/>
      <c r="R4704" s="464"/>
      <c r="S4704" s="464"/>
      <c r="T4704" s="464"/>
      <c r="U4704" s="464"/>
      <c r="V4704" s="464"/>
    </row>
    <row r="4705" spans="1:22">
      <c r="A4705" s="531"/>
      <c r="B4705" s="532"/>
      <c r="C4705" s="350"/>
      <c r="D4705" s="350"/>
      <c r="E4705" s="533"/>
      <c r="F4705" s="533"/>
      <c r="G4705" s="533"/>
      <c r="H4705" s="533"/>
      <c r="I4705" s="533"/>
      <c r="J4705" s="533"/>
      <c r="K4705" s="533"/>
      <c r="L4705" s="533"/>
      <c r="M4705" s="533"/>
      <c r="N4705" s="532"/>
      <c r="O4705" s="350"/>
      <c r="P4705" s="464"/>
      <c r="Q4705" s="464"/>
      <c r="R4705" s="464"/>
      <c r="S4705" s="464"/>
      <c r="T4705" s="464"/>
      <c r="U4705" s="464"/>
      <c r="V4705" s="464"/>
    </row>
    <row r="4706" spans="1:22">
      <c r="A4706" s="531"/>
      <c r="B4706" s="532"/>
      <c r="C4706" s="350"/>
      <c r="D4706" s="350"/>
      <c r="E4706" s="533"/>
      <c r="F4706" s="533"/>
      <c r="G4706" s="533"/>
      <c r="H4706" s="533"/>
      <c r="I4706" s="533"/>
      <c r="J4706" s="533"/>
      <c r="K4706" s="533"/>
      <c r="L4706" s="533"/>
      <c r="M4706" s="533"/>
      <c r="N4706" s="532"/>
      <c r="O4706" s="350"/>
      <c r="P4706" s="464"/>
      <c r="Q4706" s="464"/>
      <c r="R4706" s="464"/>
      <c r="S4706" s="464"/>
      <c r="T4706" s="464"/>
      <c r="U4706" s="464"/>
      <c r="V4706" s="464"/>
    </row>
    <row r="4707" spans="1:22">
      <c r="A4707" s="531"/>
      <c r="B4707" s="532"/>
      <c r="C4707" s="350"/>
      <c r="D4707" s="350"/>
      <c r="E4707" s="533"/>
      <c r="F4707" s="533"/>
      <c r="G4707" s="533"/>
      <c r="H4707" s="533"/>
      <c r="I4707" s="533"/>
      <c r="J4707" s="533"/>
      <c r="K4707" s="533"/>
      <c r="L4707" s="533"/>
      <c r="M4707" s="533"/>
      <c r="N4707" s="532"/>
      <c r="O4707" s="350"/>
      <c r="P4707" s="464"/>
      <c r="Q4707" s="464"/>
      <c r="R4707" s="464"/>
      <c r="S4707" s="464"/>
      <c r="T4707" s="464"/>
      <c r="U4707" s="464"/>
      <c r="V4707" s="464"/>
    </row>
    <row r="4708" spans="1:22">
      <c r="A4708" s="531"/>
      <c r="B4708" s="532"/>
      <c r="C4708" s="350"/>
      <c r="D4708" s="350"/>
      <c r="E4708" s="533"/>
      <c r="F4708" s="533"/>
      <c r="G4708" s="533"/>
      <c r="H4708" s="533"/>
      <c r="I4708" s="533"/>
      <c r="J4708" s="533"/>
      <c r="K4708" s="533"/>
      <c r="L4708" s="533"/>
      <c r="M4708" s="533"/>
      <c r="N4708" s="532"/>
      <c r="O4708" s="350"/>
      <c r="P4708" s="464"/>
      <c r="Q4708" s="464"/>
      <c r="R4708" s="464"/>
      <c r="S4708" s="464"/>
      <c r="T4708" s="464"/>
      <c r="U4708" s="464"/>
      <c r="V4708" s="464"/>
    </row>
    <row r="4709" spans="1:22">
      <c r="A4709" s="531"/>
      <c r="B4709" s="532"/>
      <c r="C4709" s="350"/>
      <c r="D4709" s="350"/>
      <c r="E4709" s="533"/>
      <c r="F4709" s="533"/>
      <c r="G4709" s="533"/>
      <c r="H4709" s="533"/>
      <c r="I4709" s="533"/>
      <c r="J4709" s="533"/>
      <c r="K4709" s="533"/>
      <c r="L4709" s="533"/>
      <c r="M4709" s="533"/>
      <c r="N4709" s="532"/>
      <c r="O4709" s="350"/>
      <c r="P4709" s="464"/>
      <c r="Q4709" s="464"/>
      <c r="R4709" s="464"/>
      <c r="S4709" s="464"/>
      <c r="T4709" s="464"/>
      <c r="U4709" s="464"/>
      <c r="V4709" s="464"/>
    </row>
    <row r="4710" spans="1:22">
      <c r="A4710" s="531"/>
      <c r="B4710" s="532"/>
      <c r="C4710" s="350"/>
      <c r="D4710" s="350"/>
      <c r="E4710" s="533"/>
      <c r="F4710" s="533"/>
      <c r="G4710" s="533"/>
      <c r="H4710" s="533"/>
      <c r="I4710" s="533"/>
      <c r="J4710" s="533"/>
      <c r="K4710" s="533"/>
      <c r="L4710" s="533"/>
      <c r="M4710" s="533"/>
      <c r="N4710" s="532"/>
      <c r="O4710" s="350"/>
      <c r="P4710" s="464"/>
      <c r="Q4710" s="464"/>
      <c r="R4710" s="464"/>
      <c r="S4710" s="464"/>
      <c r="T4710" s="464"/>
      <c r="U4710" s="464"/>
      <c r="V4710" s="464"/>
    </row>
    <row r="4711" spans="1:22">
      <c r="A4711" s="531"/>
      <c r="B4711" s="532"/>
      <c r="C4711" s="350"/>
      <c r="D4711" s="350"/>
      <c r="E4711" s="533"/>
      <c r="F4711" s="533"/>
      <c r="G4711" s="533"/>
      <c r="H4711" s="533"/>
      <c r="I4711" s="533"/>
      <c r="J4711" s="533"/>
      <c r="K4711" s="533"/>
      <c r="L4711" s="533"/>
      <c r="M4711" s="533"/>
      <c r="N4711" s="532"/>
      <c r="O4711" s="350"/>
      <c r="P4711" s="464"/>
      <c r="Q4711" s="464"/>
      <c r="R4711" s="464"/>
      <c r="S4711" s="464"/>
      <c r="T4711" s="464"/>
      <c r="U4711" s="464"/>
      <c r="V4711" s="464"/>
    </row>
    <row r="4712" spans="1:22">
      <c r="A4712" s="531"/>
      <c r="B4712" s="532"/>
      <c r="C4712" s="350"/>
      <c r="D4712" s="350"/>
      <c r="E4712" s="533"/>
      <c r="F4712" s="533"/>
      <c r="G4712" s="533"/>
      <c r="H4712" s="533"/>
      <c r="I4712" s="533"/>
      <c r="J4712" s="533"/>
      <c r="K4712" s="533"/>
      <c r="L4712" s="533"/>
      <c r="M4712" s="533"/>
      <c r="N4712" s="532"/>
      <c r="O4712" s="350"/>
      <c r="P4712" s="464"/>
      <c r="Q4712" s="464"/>
      <c r="R4712" s="464"/>
      <c r="S4712" s="464"/>
      <c r="T4712" s="464"/>
      <c r="U4712" s="464"/>
      <c r="V4712" s="464"/>
    </row>
    <row r="4713" spans="1:22">
      <c r="A4713" s="531"/>
      <c r="B4713" s="532"/>
      <c r="C4713" s="350"/>
      <c r="D4713" s="350"/>
      <c r="E4713" s="533"/>
      <c r="F4713" s="533"/>
      <c r="G4713" s="533"/>
      <c r="H4713" s="533"/>
      <c r="I4713" s="533"/>
      <c r="J4713" s="533"/>
      <c r="K4713" s="533"/>
      <c r="L4713" s="533"/>
      <c r="M4713" s="533"/>
      <c r="N4713" s="532"/>
      <c r="O4713" s="350"/>
      <c r="P4713" s="464"/>
      <c r="Q4713" s="464"/>
      <c r="R4713" s="464"/>
      <c r="S4713" s="464"/>
      <c r="T4713" s="464"/>
      <c r="U4713" s="464"/>
      <c r="V4713" s="464"/>
    </row>
    <row r="4714" spans="1:22">
      <c r="A4714" s="531"/>
      <c r="B4714" s="532"/>
      <c r="C4714" s="350"/>
      <c r="D4714" s="350"/>
      <c r="E4714" s="533"/>
      <c r="F4714" s="533"/>
      <c r="G4714" s="533"/>
      <c r="H4714" s="533"/>
      <c r="I4714" s="533"/>
      <c r="J4714" s="533"/>
      <c r="K4714" s="533"/>
      <c r="L4714" s="533"/>
      <c r="M4714" s="533"/>
      <c r="N4714" s="532"/>
      <c r="O4714" s="350"/>
      <c r="P4714" s="464"/>
      <c r="Q4714" s="464"/>
      <c r="R4714" s="464"/>
      <c r="S4714" s="464"/>
      <c r="T4714" s="464"/>
      <c r="U4714" s="464"/>
      <c r="V4714" s="464"/>
    </row>
    <row r="4715" spans="1:22">
      <c r="A4715" s="531"/>
      <c r="B4715" s="532"/>
      <c r="C4715" s="350"/>
      <c r="D4715" s="350"/>
      <c r="E4715" s="533"/>
      <c r="F4715" s="533"/>
      <c r="G4715" s="533"/>
      <c r="H4715" s="533"/>
      <c r="I4715" s="533"/>
      <c r="J4715" s="533"/>
      <c r="K4715" s="533"/>
      <c r="L4715" s="533"/>
      <c r="M4715" s="533"/>
      <c r="N4715" s="532"/>
      <c r="O4715" s="350"/>
      <c r="P4715" s="464"/>
      <c r="Q4715" s="464"/>
      <c r="R4715" s="464"/>
      <c r="S4715" s="464"/>
      <c r="T4715" s="464"/>
      <c r="U4715" s="464"/>
      <c r="V4715" s="464"/>
    </row>
    <row r="4716" spans="1:22">
      <c r="A4716" s="531"/>
      <c r="B4716" s="532"/>
      <c r="C4716" s="350"/>
      <c r="D4716" s="350"/>
      <c r="E4716" s="533"/>
      <c r="F4716" s="533"/>
      <c r="G4716" s="533"/>
      <c r="H4716" s="533"/>
      <c r="I4716" s="533"/>
      <c r="J4716" s="533"/>
      <c r="K4716" s="533"/>
      <c r="L4716" s="533"/>
      <c r="M4716" s="533"/>
      <c r="N4716" s="532"/>
      <c r="O4716" s="350"/>
      <c r="P4716" s="464"/>
      <c r="Q4716" s="464"/>
      <c r="R4716" s="464"/>
      <c r="S4716" s="464"/>
      <c r="T4716" s="464"/>
      <c r="U4716" s="464"/>
      <c r="V4716" s="464"/>
    </row>
    <row r="4717" spans="1:22">
      <c r="A4717" s="531"/>
      <c r="B4717" s="532"/>
      <c r="C4717" s="350"/>
      <c r="D4717" s="350"/>
      <c r="E4717" s="533"/>
      <c r="F4717" s="533"/>
      <c r="G4717" s="533"/>
      <c r="H4717" s="533"/>
      <c r="I4717" s="533"/>
      <c r="J4717" s="533"/>
      <c r="K4717" s="533"/>
      <c r="L4717" s="533"/>
      <c r="M4717" s="533"/>
      <c r="N4717" s="532"/>
      <c r="O4717" s="350"/>
      <c r="P4717" s="464"/>
      <c r="Q4717" s="464"/>
      <c r="R4717" s="464"/>
      <c r="S4717" s="464"/>
      <c r="T4717" s="464"/>
      <c r="U4717" s="464"/>
      <c r="V4717" s="464"/>
    </row>
    <row r="4718" spans="1:22">
      <c r="A4718" s="531"/>
      <c r="B4718" s="532"/>
      <c r="C4718" s="350"/>
      <c r="D4718" s="350"/>
      <c r="E4718" s="533"/>
      <c r="F4718" s="533"/>
      <c r="G4718" s="533"/>
      <c r="H4718" s="533"/>
      <c r="I4718" s="533"/>
      <c r="J4718" s="533"/>
      <c r="K4718" s="533"/>
      <c r="L4718" s="533"/>
      <c r="M4718" s="533"/>
      <c r="N4718" s="532"/>
      <c r="O4718" s="350"/>
      <c r="P4718" s="464"/>
      <c r="Q4718" s="464"/>
      <c r="R4718" s="464"/>
      <c r="S4718" s="464"/>
      <c r="T4718" s="464"/>
      <c r="U4718" s="464"/>
      <c r="V4718" s="464"/>
    </row>
    <row r="4719" spans="1:22">
      <c r="A4719" s="531"/>
      <c r="B4719" s="532"/>
      <c r="C4719" s="350"/>
      <c r="D4719" s="350"/>
      <c r="E4719" s="533"/>
      <c r="F4719" s="533"/>
      <c r="G4719" s="533"/>
      <c r="H4719" s="533"/>
      <c r="I4719" s="533"/>
      <c r="J4719" s="533"/>
      <c r="K4719" s="533"/>
      <c r="L4719" s="533"/>
      <c r="M4719" s="533"/>
      <c r="N4719" s="532"/>
      <c r="O4719" s="350"/>
      <c r="P4719" s="464"/>
      <c r="Q4719" s="464"/>
      <c r="R4719" s="464"/>
      <c r="S4719" s="464"/>
      <c r="T4719" s="464"/>
      <c r="U4719" s="464"/>
      <c r="V4719" s="464"/>
    </row>
    <row r="4720" spans="1:22">
      <c r="A4720" s="531"/>
      <c r="B4720" s="532"/>
      <c r="C4720" s="350"/>
      <c r="D4720" s="350"/>
      <c r="E4720" s="533"/>
      <c r="F4720" s="533"/>
      <c r="G4720" s="533"/>
      <c r="H4720" s="533"/>
      <c r="I4720" s="533"/>
      <c r="J4720" s="533"/>
      <c r="K4720" s="533"/>
      <c r="L4720" s="533"/>
      <c r="M4720" s="533"/>
      <c r="N4720" s="532"/>
      <c r="O4720" s="350"/>
      <c r="P4720" s="464"/>
      <c r="Q4720" s="464"/>
      <c r="R4720" s="464"/>
      <c r="S4720" s="464"/>
      <c r="T4720" s="464"/>
      <c r="U4720" s="464"/>
      <c r="V4720" s="464"/>
    </row>
    <row r="4721" spans="1:22">
      <c r="A4721" s="531"/>
      <c r="B4721" s="532"/>
      <c r="C4721" s="350"/>
      <c r="D4721" s="350"/>
      <c r="E4721" s="533"/>
      <c r="F4721" s="533"/>
      <c r="G4721" s="533"/>
      <c r="H4721" s="533"/>
      <c r="I4721" s="533"/>
      <c r="J4721" s="533"/>
      <c r="K4721" s="533"/>
      <c r="L4721" s="533"/>
      <c r="M4721" s="533"/>
      <c r="N4721" s="532"/>
      <c r="O4721" s="350"/>
      <c r="P4721" s="464"/>
      <c r="Q4721" s="464"/>
      <c r="R4721" s="464"/>
      <c r="S4721" s="464"/>
      <c r="T4721" s="464"/>
      <c r="U4721" s="464"/>
      <c r="V4721" s="464"/>
    </row>
    <row r="4722" spans="1:22">
      <c r="A4722" s="531"/>
      <c r="B4722" s="532"/>
      <c r="C4722" s="350"/>
      <c r="D4722" s="350"/>
      <c r="E4722" s="533"/>
      <c r="F4722" s="533"/>
      <c r="G4722" s="533"/>
      <c r="H4722" s="533"/>
      <c r="I4722" s="533"/>
      <c r="J4722" s="533"/>
      <c r="K4722" s="533"/>
      <c r="L4722" s="533"/>
      <c r="M4722" s="533"/>
      <c r="N4722" s="532"/>
      <c r="O4722" s="350"/>
      <c r="P4722" s="464"/>
      <c r="Q4722" s="464"/>
      <c r="R4722" s="464"/>
      <c r="S4722" s="464"/>
      <c r="T4722" s="464"/>
      <c r="U4722" s="464"/>
      <c r="V4722" s="464"/>
    </row>
    <row r="4723" spans="1:22">
      <c r="A4723" s="531"/>
      <c r="B4723" s="532"/>
      <c r="C4723" s="350"/>
      <c r="D4723" s="350"/>
      <c r="E4723" s="533"/>
      <c r="F4723" s="533"/>
      <c r="G4723" s="533"/>
      <c r="H4723" s="533"/>
      <c r="I4723" s="533"/>
      <c r="J4723" s="533"/>
      <c r="K4723" s="533"/>
      <c r="L4723" s="533"/>
      <c r="M4723" s="533"/>
      <c r="N4723" s="532"/>
      <c r="O4723" s="350"/>
      <c r="P4723" s="464"/>
      <c r="Q4723" s="464"/>
      <c r="R4723" s="464"/>
      <c r="S4723" s="464"/>
      <c r="T4723" s="464"/>
      <c r="U4723" s="464"/>
      <c r="V4723" s="464"/>
    </row>
    <row r="4724" spans="1:22">
      <c r="A4724" s="531"/>
      <c r="B4724" s="532"/>
      <c r="C4724" s="350"/>
      <c r="D4724" s="350"/>
      <c r="E4724" s="533"/>
      <c r="F4724" s="533"/>
      <c r="G4724" s="533"/>
      <c r="H4724" s="533"/>
      <c r="I4724" s="533"/>
      <c r="J4724" s="533"/>
      <c r="K4724" s="533"/>
      <c r="L4724" s="533"/>
      <c r="M4724" s="533"/>
      <c r="N4724" s="532"/>
      <c r="O4724" s="350"/>
      <c r="P4724" s="464"/>
      <c r="Q4724" s="464"/>
      <c r="R4724" s="464"/>
      <c r="S4724" s="464"/>
      <c r="T4724" s="464"/>
      <c r="U4724" s="464"/>
      <c r="V4724" s="464"/>
    </row>
    <row r="4725" spans="1:22">
      <c r="A4725" s="531"/>
      <c r="B4725" s="532"/>
      <c r="C4725" s="350"/>
      <c r="D4725" s="350"/>
      <c r="E4725" s="533"/>
      <c r="F4725" s="533"/>
      <c r="G4725" s="533"/>
      <c r="H4725" s="533"/>
      <c r="I4725" s="533"/>
      <c r="J4725" s="533"/>
      <c r="K4725" s="533"/>
      <c r="L4725" s="533"/>
      <c r="M4725" s="533"/>
      <c r="N4725" s="532"/>
      <c r="O4725" s="350"/>
      <c r="P4725" s="464"/>
      <c r="Q4725" s="464"/>
      <c r="R4725" s="464"/>
      <c r="S4725" s="464"/>
      <c r="T4725" s="464"/>
      <c r="U4725" s="464"/>
      <c r="V4725" s="464"/>
    </row>
    <row r="4726" spans="1:22">
      <c r="A4726" s="531"/>
      <c r="B4726" s="532"/>
      <c r="C4726" s="350"/>
      <c r="D4726" s="350"/>
      <c r="E4726" s="533"/>
      <c r="F4726" s="533"/>
      <c r="G4726" s="533"/>
      <c r="H4726" s="533"/>
      <c r="I4726" s="533"/>
      <c r="J4726" s="533"/>
      <c r="K4726" s="533"/>
      <c r="L4726" s="533"/>
      <c r="M4726" s="533"/>
      <c r="N4726" s="532"/>
      <c r="O4726" s="350"/>
      <c r="P4726" s="464"/>
      <c r="Q4726" s="464"/>
      <c r="R4726" s="464"/>
      <c r="S4726" s="464"/>
      <c r="T4726" s="464"/>
      <c r="U4726" s="464"/>
      <c r="V4726" s="464"/>
    </row>
    <row r="4727" spans="1:22">
      <c r="A4727" s="531"/>
      <c r="B4727" s="532"/>
      <c r="C4727" s="350"/>
      <c r="D4727" s="350"/>
      <c r="E4727" s="533"/>
      <c r="F4727" s="533"/>
      <c r="G4727" s="533"/>
      <c r="H4727" s="533"/>
      <c r="I4727" s="533"/>
      <c r="J4727" s="533"/>
      <c r="K4727" s="533"/>
      <c r="L4727" s="533"/>
      <c r="M4727" s="533"/>
      <c r="N4727" s="532"/>
      <c r="O4727" s="350"/>
      <c r="P4727" s="464"/>
      <c r="Q4727" s="464"/>
      <c r="R4727" s="464"/>
      <c r="S4727" s="464"/>
      <c r="T4727" s="464"/>
      <c r="U4727" s="464"/>
      <c r="V4727" s="464"/>
    </row>
    <row r="4728" spans="1:22">
      <c r="A4728" s="531"/>
      <c r="B4728" s="532"/>
      <c r="C4728" s="350"/>
      <c r="D4728" s="350"/>
      <c r="E4728" s="533"/>
      <c r="F4728" s="533"/>
      <c r="G4728" s="533"/>
      <c r="H4728" s="533"/>
      <c r="I4728" s="533"/>
      <c r="J4728" s="533"/>
      <c r="K4728" s="533"/>
      <c r="L4728" s="533"/>
      <c r="M4728" s="533"/>
      <c r="N4728" s="532"/>
      <c r="O4728" s="350"/>
      <c r="P4728" s="464"/>
      <c r="Q4728" s="464"/>
      <c r="R4728" s="464"/>
      <c r="S4728" s="464"/>
      <c r="T4728" s="464"/>
      <c r="U4728" s="464"/>
      <c r="V4728" s="464"/>
    </row>
    <row r="4729" spans="1:22">
      <c r="A4729" s="531"/>
      <c r="B4729" s="532"/>
      <c r="C4729" s="350"/>
      <c r="D4729" s="350"/>
      <c r="E4729" s="533"/>
      <c r="F4729" s="533"/>
      <c r="G4729" s="533"/>
      <c r="H4729" s="533"/>
      <c r="I4729" s="533"/>
      <c r="J4729" s="533"/>
      <c r="K4729" s="533"/>
      <c r="L4729" s="533"/>
      <c r="M4729" s="533"/>
      <c r="N4729" s="532"/>
      <c r="O4729" s="350"/>
      <c r="P4729" s="464"/>
      <c r="Q4729" s="464"/>
      <c r="R4729" s="464"/>
      <c r="S4729" s="464"/>
      <c r="T4729" s="464"/>
      <c r="U4729" s="464"/>
      <c r="V4729" s="464"/>
    </row>
    <row r="4730" spans="1:22">
      <c r="A4730" s="531"/>
      <c r="B4730" s="532"/>
      <c r="C4730" s="350"/>
      <c r="D4730" s="350"/>
      <c r="E4730" s="533"/>
      <c r="F4730" s="533"/>
      <c r="G4730" s="533"/>
      <c r="H4730" s="533"/>
      <c r="I4730" s="533"/>
      <c r="J4730" s="533"/>
      <c r="K4730" s="533"/>
      <c r="L4730" s="533"/>
      <c r="M4730" s="533"/>
      <c r="N4730" s="532"/>
      <c r="O4730" s="350"/>
      <c r="P4730" s="464"/>
      <c r="Q4730" s="464"/>
      <c r="R4730" s="464"/>
      <c r="S4730" s="464"/>
      <c r="T4730" s="464"/>
      <c r="U4730" s="464"/>
      <c r="V4730" s="464"/>
    </row>
    <row r="4731" spans="1:22">
      <c r="A4731" s="531"/>
      <c r="B4731" s="532"/>
      <c r="C4731" s="350"/>
      <c r="D4731" s="350"/>
      <c r="E4731" s="533"/>
      <c r="F4731" s="533"/>
      <c r="G4731" s="533"/>
      <c r="H4731" s="533"/>
      <c r="I4731" s="533"/>
      <c r="J4731" s="533"/>
      <c r="K4731" s="533"/>
      <c r="L4731" s="533"/>
      <c r="M4731" s="533"/>
      <c r="N4731" s="532"/>
      <c r="O4731" s="350"/>
      <c r="P4731" s="464"/>
      <c r="Q4731" s="464"/>
      <c r="R4731" s="464"/>
      <c r="S4731" s="464"/>
      <c r="T4731" s="464"/>
      <c r="U4731" s="464"/>
      <c r="V4731" s="464"/>
    </row>
    <row r="4732" spans="1:22">
      <c r="A4732" s="531"/>
      <c r="B4732" s="532"/>
      <c r="C4732" s="350"/>
      <c r="D4732" s="350"/>
      <c r="E4732" s="533"/>
      <c r="F4732" s="533"/>
      <c r="G4732" s="533"/>
      <c r="H4732" s="533"/>
      <c r="I4732" s="533"/>
      <c r="J4732" s="533"/>
      <c r="K4732" s="533"/>
      <c r="L4732" s="533"/>
      <c r="M4732" s="533"/>
      <c r="N4732" s="532"/>
      <c r="O4732" s="350"/>
      <c r="P4732" s="464"/>
      <c r="Q4732" s="464"/>
      <c r="R4732" s="464"/>
      <c r="S4732" s="464"/>
      <c r="T4732" s="464"/>
      <c r="U4732" s="464"/>
      <c r="V4732" s="464"/>
    </row>
    <row r="4733" spans="1:22">
      <c r="A4733" s="531"/>
      <c r="B4733" s="532"/>
      <c r="C4733" s="350"/>
      <c r="D4733" s="350"/>
      <c r="E4733" s="533"/>
      <c r="F4733" s="533"/>
      <c r="G4733" s="533"/>
      <c r="H4733" s="533"/>
      <c r="I4733" s="533"/>
      <c r="J4733" s="533"/>
      <c r="K4733" s="533"/>
      <c r="L4733" s="533"/>
      <c r="M4733" s="533"/>
      <c r="N4733" s="532"/>
      <c r="O4733" s="350"/>
      <c r="P4733" s="464"/>
      <c r="Q4733" s="464"/>
      <c r="R4733" s="464"/>
      <c r="S4733" s="464"/>
      <c r="T4733" s="464"/>
      <c r="U4733" s="464"/>
      <c r="V4733" s="464"/>
    </row>
    <row r="4734" spans="1:22">
      <c r="A4734" s="531"/>
      <c r="B4734" s="532"/>
      <c r="C4734" s="350"/>
      <c r="D4734" s="350"/>
      <c r="E4734" s="533"/>
      <c r="F4734" s="533"/>
      <c r="G4734" s="533"/>
      <c r="H4734" s="533"/>
      <c r="I4734" s="533"/>
      <c r="J4734" s="533"/>
      <c r="K4734" s="533"/>
      <c r="L4734" s="533"/>
      <c r="M4734" s="533"/>
      <c r="N4734" s="532"/>
      <c r="O4734" s="350"/>
      <c r="P4734" s="464"/>
      <c r="Q4734" s="464"/>
      <c r="R4734" s="464"/>
      <c r="S4734" s="464"/>
      <c r="T4734" s="464"/>
      <c r="U4734" s="464"/>
      <c r="V4734" s="464"/>
    </row>
    <row r="4735" spans="1:22">
      <c r="A4735" s="531"/>
      <c r="B4735" s="532"/>
      <c r="C4735" s="350"/>
      <c r="D4735" s="350"/>
      <c r="E4735" s="533"/>
      <c r="F4735" s="533"/>
      <c r="G4735" s="533"/>
      <c r="H4735" s="533"/>
      <c r="I4735" s="533"/>
      <c r="J4735" s="533"/>
      <c r="K4735" s="533"/>
      <c r="L4735" s="533"/>
      <c r="M4735" s="533"/>
      <c r="N4735" s="532"/>
      <c r="O4735" s="350"/>
      <c r="P4735" s="464"/>
      <c r="Q4735" s="464"/>
      <c r="R4735" s="464"/>
      <c r="S4735" s="464"/>
      <c r="T4735" s="464"/>
      <c r="U4735" s="464"/>
      <c r="V4735" s="464"/>
    </row>
    <row r="4736" spans="1:22">
      <c r="A4736" s="531"/>
      <c r="B4736" s="532"/>
      <c r="C4736" s="350"/>
      <c r="D4736" s="350"/>
      <c r="E4736" s="533"/>
      <c r="F4736" s="533"/>
      <c r="G4736" s="533"/>
      <c r="H4736" s="533"/>
      <c r="I4736" s="533"/>
      <c r="J4736" s="533"/>
      <c r="K4736" s="533"/>
      <c r="L4736" s="533"/>
      <c r="M4736" s="533"/>
      <c r="N4736" s="532"/>
      <c r="O4736" s="350"/>
      <c r="P4736" s="464"/>
      <c r="Q4736" s="464"/>
      <c r="R4736" s="464"/>
      <c r="S4736" s="464"/>
      <c r="T4736" s="464"/>
      <c r="U4736" s="464"/>
      <c r="V4736" s="464"/>
    </row>
    <row r="4737" spans="1:22">
      <c r="A4737" s="531"/>
      <c r="B4737" s="532"/>
      <c r="C4737" s="350"/>
      <c r="D4737" s="350"/>
      <c r="E4737" s="533"/>
      <c r="F4737" s="533"/>
      <c r="G4737" s="533"/>
      <c r="H4737" s="533"/>
      <c r="I4737" s="533"/>
      <c r="J4737" s="533"/>
      <c r="K4737" s="533"/>
      <c r="L4737" s="533"/>
      <c r="M4737" s="533"/>
      <c r="N4737" s="532"/>
      <c r="O4737" s="350"/>
      <c r="P4737" s="464"/>
      <c r="Q4737" s="464"/>
      <c r="R4737" s="464"/>
      <c r="S4737" s="464"/>
      <c r="T4737" s="464"/>
      <c r="U4737" s="464"/>
      <c r="V4737" s="464"/>
    </row>
    <row r="4738" spans="1:22">
      <c r="A4738" s="531"/>
      <c r="B4738" s="532"/>
      <c r="C4738" s="350"/>
      <c r="D4738" s="350"/>
      <c r="E4738" s="533"/>
      <c r="F4738" s="533"/>
      <c r="G4738" s="533"/>
      <c r="H4738" s="533"/>
      <c r="I4738" s="533"/>
      <c r="J4738" s="533"/>
      <c r="K4738" s="533"/>
      <c r="L4738" s="533"/>
      <c r="M4738" s="533"/>
      <c r="N4738" s="532"/>
      <c r="O4738" s="350"/>
      <c r="P4738" s="464"/>
      <c r="Q4738" s="464"/>
      <c r="R4738" s="464"/>
      <c r="S4738" s="464"/>
      <c r="T4738" s="464"/>
      <c r="U4738" s="464"/>
      <c r="V4738" s="464"/>
    </row>
    <row r="4739" spans="1:22">
      <c r="A4739" s="531"/>
      <c r="B4739" s="532"/>
      <c r="C4739" s="350"/>
      <c r="D4739" s="350"/>
      <c r="E4739" s="533"/>
      <c r="F4739" s="533"/>
      <c r="G4739" s="533"/>
      <c r="H4739" s="533"/>
      <c r="I4739" s="533"/>
      <c r="J4739" s="533"/>
      <c r="K4739" s="533"/>
      <c r="L4739" s="533"/>
      <c r="M4739" s="533"/>
      <c r="N4739" s="532"/>
      <c r="O4739" s="350"/>
      <c r="P4739" s="464"/>
      <c r="Q4739" s="464"/>
      <c r="R4739" s="464"/>
      <c r="S4739" s="464"/>
      <c r="T4739" s="464"/>
      <c r="U4739" s="464"/>
      <c r="V4739" s="464"/>
    </row>
    <row r="4740" spans="1:22">
      <c r="A4740" s="531"/>
      <c r="B4740" s="532"/>
      <c r="C4740" s="350"/>
      <c r="D4740" s="350"/>
      <c r="E4740" s="533"/>
      <c r="F4740" s="533"/>
      <c r="G4740" s="533"/>
      <c r="H4740" s="533"/>
      <c r="I4740" s="533"/>
      <c r="J4740" s="533"/>
      <c r="K4740" s="533"/>
      <c r="L4740" s="533"/>
      <c r="M4740" s="533"/>
      <c r="N4740" s="532"/>
      <c r="O4740" s="350"/>
      <c r="P4740" s="464"/>
      <c r="Q4740" s="464"/>
      <c r="R4740" s="464"/>
      <c r="S4740" s="464"/>
      <c r="T4740" s="464"/>
      <c r="U4740" s="464"/>
      <c r="V4740" s="464"/>
    </row>
    <row r="4741" spans="1:22">
      <c r="A4741" s="531"/>
      <c r="B4741" s="532"/>
      <c r="C4741" s="350"/>
      <c r="D4741" s="350"/>
      <c r="E4741" s="533"/>
      <c r="F4741" s="533"/>
      <c r="G4741" s="533"/>
      <c r="H4741" s="533"/>
      <c r="I4741" s="533"/>
      <c r="J4741" s="533"/>
      <c r="K4741" s="533"/>
      <c r="L4741" s="533"/>
      <c r="M4741" s="533"/>
      <c r="N4741" s="532"/>
      <c r="O4741" s="350"/>
      <c r="P4741" s="464"/>
      <c r="Q4741" s="464"/>
      <c r="R4741" s="464"/>
      <c r="S4741" s="464"/>
      <c r="T4741" s="464"/>
      <c r="U4741" s="464"/>
      <c r="V4741" s="464"/>
    </row>
    <row r="4742" spans="1:22">
      <c r="A4742" s="531"/>
      <c r="B4742" s="532"/>
      <c r="C4742" s="350"/>
      <c r="D4742" s="350"/>
      <c r="E4742" s="533"/>
      <c r="F4742" s="533"/>
      <c r="G4742" s="533"/>
      <c r="H4742" s="533"/>
      <c r="I4742" s="533"/>
      <c r="J4742" s="533"/>
      <c r="K4742" s="533"/>
      <c r="L4742" s="533"/>
      <c r="M4742" s="533"/>
      <c r="N4742" s="532"/>
      <c r="O4742" s="350"/>
      <c r="P4742" s="464"/>
      <c r="Q4742" s="464"/>
      <c r="R4742" s="464"/>
      <c r="S4742" s="464"/>
      <c r="T4742" s="464"/>
      <c r="U4742" s="464"/>
      <c r="V4742" s="464"/>
    </row>
    <row r="4743" spans="1:22">
      <c r="A4743" s="531"/>
      <c r="B4743" s="532"/>
      <c r="C4743" s="350"/>
      <c r="D4743" s="350"/>
      <c r="E4743" s="533"/>
      <c r="F4743" s="533"/>
      <c r="G4743" s="533"/>
      <c r="H4743" s="533"/>
      <c r="I4743" s="533"/>
      <c r="J4743" s="533"/>
      <c r="K4743" s="533"/>
      <c r="L4743" s="533"/>
      <c r="M4743" s="533"/>
      <c r="N4743" s="532"/>
      <c r="O4743" s="350"/>
      <c r="P4743" s="464"/>
      <c r="Q4743" s="464"/>
      <c r="R4743" s="464"/>
      <c r="S4743" s="464"/>
      <c r="T4743" s="464"/>
      <c r="U4743" s="464"/>
      <c r="V4743" s="464"/>
    </row>
    <row r="4744" spans="1:22">
      <c r="A4744" s="531"/>
      <c r="B4744" s="532"/>
      <c r="C4744" s="350"/>
      <c r="D4744" s="350"/>
      <c r="E4744" s="533"/>
      <c r="F4744" s="533"/>
      <c r="G4744" s="533"/>
      <c r="H4744" s="533"/>
      <c r="I4744" s="533"/>
      <c r="J4744" s="533"/>
      <c r="K4744" s="533"/>
      <c r="L4744" s="533"/>
      <c r="M4744" s="533"/>
      <c r="N4744" s="532"/>
      <c r="O4744" s="350"/>
      <c r="P4744" s="464"/>
      <c r="Q4744" s="464"/>
      <c r="R4744" s="464"/>
      <c r="S4744" s="464"/>
      <c r="T4744" s="464"/>
      <c r="U4744" s="464"/>
      <c r="V4744" s="464"/>
    </row>
    <row r="4745" spans="1:22">
      <c r="A4745" s="531"/>
      <c r="B4745" s="532"/>
      <c r="C4745" s="350"/>
      <c r="D4745" s="350"/>
      <c r="E4745" s="533"/>
      <c r="F4745" s="533"/>
      <c r="G4745" s="533"/>
      <c r="H4745" s="533"/>
      <c r="I4745" s="533"/>
      <c r="J4745" s="533"/>
      <c r="K4745" s="533"/>
      <c r="L4745" s="533"/>
      <c r="M4745" s="533"/>
      <c r="N4745" s="532"/>
      <c r="O4745" s="350"/>
      <c r="P4745" s="464"/>
      <c r="Q4745" s="464"/>
      <c r="R4745" s="464"/>
      <c r="S4745" s="464"/>
      <c r="T4745" s="464"/>
      <c r="U4745" s="464"/>
      <c r="V4745" s="464"/>
    </row>
    <row r="4746" spans="1:22">
      <c r="A4746" s="531"/>
      <c r="B4746" s="532"/>
      <c r="C4746" s="350"/>
      <c r="D4746" s="350"/>
      <c r="E4746" s="533"/>
      <c r="F4746" s="533"/>
      <c r="G4746" s="533"/>
      <c r="H4746" s="533"/>
      <c r="I4746" s="533"/>
      <c r="J4746" s="533"/>
      <c r="K4746" s="533"/>
      <c r="L4746" s="533"/>
      <c r="M4746" s="533"/>
      <c r="N4746" s="532"/>
      <c r="O4746" s="350"/>
      <c r="P4746" s="464"/>
      <c r="Q4746" s="464"/>
      <c r="R4746" s="464"/>
      <c r="S4746" s="464"/>
      <c r="T4746" s="464"/>
      <c r="U4746" s="464"/>
      <c r="V4746" s="464"/>
    </row>
    <row r="4747" spans="1:22">
      <c r="A4747" s="531"/>
      <c r="B4747" s="532"/>
      <c r="C4747" s="350"/>
      <c r="D4747" s="350"/>
      <c r="E4747" s="533"/>
      <c r="F4747" s="533"/>
      <c r="G4747" s="533"/>
      <c r="H4747" s="533"/>
      <c r="I4747" s="533"/>
      <c r="J4747" s="533"/>
      <c r="K4747" s="533"/>
      <c r="L4747" s="533"/>
      <c r="M4747" s="533"/>
      <c r="N4747" s="532"/>
      <c r="O4747" s="350"/>
      <c r="P4747" s="464"/>
      <c r="Q4747" s="464"/>
      <c r="R4747" s="464"/>
      <c r="S4747" s="464"/>
      <c r="T4747" s="464"/>
      <c r="U4747" s="464"/>
      <c r="V4747" s="464"/>
    </row>
    <row r="4748" spans="1:22">
      <c r="A4748" s="531"/>
      <c r="B4748" s="532"/>
      <c r="C4748" s="350"/>
      <c r="D4748" s="350"/>
      <c r="E4748" s="533"/>
      <c r="F4748" s="533"/>
      <c r="G4748" s="533"/>
      <c r="H4748" s="533"/>
      <c r="I4748" s="533"/>
      <c r="J4748" s="533"/>
      <c r="K4748" s="533"/>
      <c r="L4748" s="533"/>
      <c r="M4748" s="533"/>
      <c r="N4748" s="532"/>
      <c r="O4748" s="350"/>
      <c r="P4748" s="464"/>
      <c r="Q4748" s="464"/>
      <c r="R4748" s="464"/>
      <c r="S4748" s="464"/>
      <c r="T4748" s="464"/>
      <c r="U4748" s="464"/>
      <c r="V4748" s="464"/>
    </row>
    <row r="4749" spans="1:22">
      <c r="A4749" s="531"/>
      <c r="B4749" s="532"/>
      <c r="C4749" s="350"/>
      <c r="D4749" s="350"/>
      <c r="E4749" s="533"/>
      <c r="F4749" s="533"/>
      <c r="G4749" s="533"/>
      <c r="H4749" s="533"/>
      <c r="I4749" s="533"/>
      <c r="J4749" s="533"/>
      <c r="K4749" s="533"/>
      <c r="L4749" s="533"/>
      <c r="M4749" s="533"/>
      <c r="N4749" s="532"/>
      <c r="O4749" s="350"/>
      <c r="P4749" s="464"/>
      <c r="Q4749" s="464"/>
      <c r="R4749" s="464"/>
      <c r="S4749" s="464"/>
      <c r="T4749" s="464"/>
      <c r="U4749" s="464"/>
      <c r="V4749" s="464"/>
    </row>
    <row r="4750" spans="1:22">
      <c r="A4750" s="531"/>
      <c r="B4750" s="532"/>
      <c r="C4750" s="350"/>
      <c r="D4750" s="350"/>
      <c r="E4750" s="533"/>
      <c r="F4750" s="533"/>
      <c r="G4750" s="533"/>
      <c r="H4750" s="533"/>
      <c r="I4750" s="533"/>
      <c r="J4750" s="533"/>
      <c r="K4750" s="533"/>
      <c r="L4750" s="533"/>
      <c r="M4750" s="533"/>
      <c r="N4750" s="532"/>
      <c r="O4750" s="350"/>
      <c r="P4750" s="464"/>
      <c r="Q4750" s="464"/>
      <c r="R4750" s="464"/>
      <c r="S4750" s="464"/>
      <c r="T4750" s="464"/>
      <c r="U4750" s="464"/>
      <c r="V4750" s="464"/>
    </row>
    <row r="4751" spans="1:22">
      <c r="A4751" s="531"/>
      <c r="B4751" s="532"/>
      <c r="C4751" s="350"/>
      <c r="D4751" s="350"/>
      <c r="E4751" s="533"/>
      <c r="F4751" s="533"/>
      <c r="G4751" s="533"/>
      <c r="H4751" s="533"/>
      <c r="I4751" s="533"/>
      <c r="J4751" s="533"/>
      <c r="K4751" s="533"/>
      <c r="L4751" s="533"/>
      <c r="M4751" s="533"/>
      <c r="N4751" s="532"/>
      <c r="O4751" s="350"/>
      <c r="P4751" s="464"/>
      <c r="Q4751" s="464"/>
      <c r="R4751" s="464"/>
      <c r="S4751" s="464"/>
      <c r="T4751" s="464"/>
      <c r="U4751" s="464"/>
      <c r="V4751" s="464"/>
    </row>
    <row r="4752" spans="1:22">
      <c r="A4752" s="531"/>
      <c r="B4752" s="532"/>
      <c r="C4752" s="350"/>
      <c r="D4752" s="350"/>
      <c r="E4752" s="533"/>
      <c r="F4752" s="533"/>
      <c r="G4752" s="533"/>
      <c r="H4752" s="533"/>
      <c r="I4752" s="533"/>
      <c r="J4752" s="533"/>
      <c r="K4752" s="533"/>
      <c r="L4752" s="533"/>
      <c r="M4752" s="533"/>
      <c r="N4752" s="532"/>
      <c r="O4752" s="350"/>
      <c r="P4752" s="464"/>
      <c r="Q4752" s="464"/>
      <c r="R4752" s="464"/>
      <c r="S4752" s="464"/>
      <c r="T4752" s="464"/>
      <c r="U4752" s="464"/>
      <c r="V4752" s="464"/>
    </row>
    <row r="4753" spans="1:22">
      <c r="A4753" s="531"/>
      <c r="B4753" s="532"/>
      <c r="C4753" s="350"/>
      <c r="D4753" s="350"/>
      <c r="E4753" s="533"/>
      <c r="F4753" s="533"/>
      <c r="G4753" s="533"/>
      <c r="H4753" s="533"/>
      <c r="I4753" s="533"/>
      <c r="J4753" s="533"/>
      <c r="K4753" s="533"/>
      <c r="L4753" s="533"/>
      <c r="M4753" s="533"/>
      <c r="N4753" s="532"/>
      <c r="O4753" s="350"/>
      <c r="P4753" s="464"/>
      <c r="Q4753" s="464"/>
      <c r="R4753" s="464"/>
      <c r="S4753" s="464"/>
      <c r="T4753" s="464"/>
      <c r="U4753" s="464"/>
      <c r="V4753" s="464"/>
    </row>
    <row r="4754" spans="1:22">
      <c r="A4754" s="531"/>
      <c r="B4754" s="532"/>
      <c r="C4754" s="350"/>
      <c r="D4754" s="350"/>
      <c r="E4754" s="533"/>
      <c r="F4754" s="533"/>
      <c r="G4754" s="533"/>
      <c r="H4754" s="533"/>
      <c r="I4754" s="533"/>
      <c r="J4754" s="533"/>
      <c r="K4754" s="533"/>
      <c r="L4754" s="533"/>
      <c r="M4754" s="533"/>
      <c r="N4754" s="532"/>
      <c r="O4754" s="350"/>
      <c r="P4754" s="464"/>
      <c r="Q4754" s="464"/>
      <c r="R4754" s="464"/>
      <c r="S4754" s="464"/>
      <c r="T4754" s="464"/>
      <c r="U4754" s="464"/>
      <c r="V4754" s="464"/>
    </row>
    <row r="4755" spans="1:22">
      <c r="A4755" s="531"/>
      <c r="B4755" s="532"/>
      <c r="C4755" s="350"/>
      <c r="D4755" s="350"/>
      <c r="E4755" s="533"/>
      <c r="F4755" s="533"/>
      <c r="G4755" s="533"/>
      <c r="H4755" s="533"/>
      <c r="I4755" s="533"/>
      <c r="J4755" s="533"/>
      <c r="K4755" s="533"/>
      <c r="L4755" s="533"/>
      <c r="M4755" s="533"/>
      <c r="N4755" s="532"/>
      <c r="O4755" s="350"/>
      <c r="P4755" s="464"/>
      <c r="Q4755" s="464"/>
      <c r="R4755" s="464"/>
      <c r="S4755" s="464"/>
      <c r="T4755" s="464"/>
      <c r="U4755" s="464"/>
      <c r="V4755" s="464"/>
    </row>
    <row r="4756" spans="1:22">
      <c r="A4756" s="531"/>
      <c r="B4756" s="532"/>
      <c r="C4756" s="350"/>
      <c r="D4756" s="350"/>
      <c r="E4756" s="533"/>
      <c r="F4756" s="533"/>
      <c r="G4756" s="533"/>
      <c r="H4756" s="533"/>
      <c r="I4756" s="533"/>
      <c r="J4756" s="533"/>
      <c r="K4756" s="533"/>
      <c r="L4756" s="533"/>
      <c r="M4756" s="533"/>
      <c r="N4756" s="532"/>
      <c r="O4756" s="350"/>
      <c r="P4756" s="464"/>
      <c r="Q4756" s="464"/>
      <c r="R4756" s="464"/>
      <c r="S4756" s="464"/>
      <c r="T4756" s="464"/>
      <c r="U4756" s="464"/>
      <c r="V4756" s="464"/>
    </row>
    <row r="4757" spans="1:22">
      <c r="A4757" s="531"/>
      <c r="B4757" s="532"/>
      <c r="C4757" s="350"/>
      <c r="D4757" s="350"/>
      <c r="E4757" s="533"/>
      <c r="F4757" s="533"/>
      <c r="G4757" s="533"/>
      <c r="H4757" s="533"/>
      <c r="I4757" s="533"/>
      <c r="J4757" s="533"/>
      <c r="K4757" s="533"/>
      <c r="L4757" s="533"/>
      <c r="M4757" s="533"/>
      <c r="N4757" s="532"/>
      <c r="O4757" s="350"/>
      <c r="P4757" s="464"/>
      <c r="Q4757" s="464"/>
      <c r="R4757" s="464"/>
      <c r="S4757" s="464"/>
      <c r="T4757" s="464"/>
      <c r="U4757" s="464"/>
      <c r="V4757" s="464"/>
    </row>
    <row r="4758" spans="1:22">
      <c r="A4758" s="531"/>
      <c r="B4758" s="532"/>
      <c r="C4758" s="350"/>
      <c r="D4758" s="350"/>
      <c r="E4758" s="533"/>
      <c r="F4758" s="533"/>
      <c r="G4758" s="533"/>
      <c r="H4758" s="533"/>
      <c r="I4758" s="533"/>
      <c r="J4758" s="533"/>
      <c r="K4758" s="533"/>
      <c r="L4758" s="533"/>
      <c r="M4758" s="533"/>
      <c r="N4758" s="532"/>
      <c r="O4758" s="350"/>
      <c r="P4758" s="464"/>
      <c r="Q4758" s="464"/>
      <c r="R4758" s="464"/>
      <c r="S4758" s="464"/>
      <c r="T4758" s="464"/>
      <c r="U4758" s="464"/>
      <c r="V4758" s="464"/>
    </row>
    <row r="4759" spans="1:22">
      <c r="A4759" s="531"/>
      <c r="B4759" s="532"/>
      <c r="C4759" s="350"/>
      <c r="D4759" s="350"/>
      <c r="E4759" s="533"/>
      <c r="F4759" s="533"/>
      <c r="G4759" s="533"/>
      <c r="H4759" s="533"/>
      <c r="I4759" s="533"/>
      <c r="J4759" s="533"/>
      <c r="K4759" s="533"/>
      <c r="L4759" s="533"/>
      <c r="M4759" s="533"/>
      <c r="N4759" s="532"/>
      <c r="O4759" s="350"/>
      <c r="P4759" s="464"/>
      <c r="Q4759" s="464"/>
      <c r="R4759" s="464"/>
      <c r="S4759" s="464"/>
      <c r="T4759" s="464"/>
      <c r="U4759" s="464"/>
      <c r="V4759" s="464"/>
    </row>
    <row r="4760" spans="1:22">
      <c r="A4760" s="531"/>
      <c r="B4760" s="532"/>
      <c r="C4760" s="350"/>
      <c r="D4760" s="350"/>
      <c r="E4760" s="533"/>
      <c r="F4760" s="533"/>
      <c r="G4760" s="533"/>
      <c r="H4760" s="533"/>
      <c r="I4760" s="533"/>
      <c r="J4760" s="533"/>
      <c r="K4760" s="533"/>
      <c r="L4760" s="533"/>
      <c r="M4760" s="533"/>
      <c r="N4760" s="532"/>
      <c r="O4760" s="350"/>
      <c r="P4760" s="464"/>
      <c r="Q4760" s="464"/>
      <c r="R4760" s="464"/>
      <c r="S4760" s="464"/>
      <c r="T4760" s="464"/>
      <c r="U4760" s="464"/>
      <c r="V4760" s="464"/>
    </row>
    <row r="4761" spans="1:22">
      <c r="A4761" s="531"/>
      <c r="B4761" s="532"/>
      <c r="C4761" s="350"/>
      <c r="D4761" s="350"/>
      <c r="E4761" s="533"/>
      <c r="F4761" s="533"/>
      <c r="G4761" s="533"/>
      <c r="H4761" s="533"/>
      <c r="I4761" s="533"/>
      <c r="J4761" s="533"/>
      <c r="K4761" s="533"/>
      <c r="L4761" s="533"/>
      <c r="M4761" s="533"/>
      <c r="N4761" s="532"/>
      <c r="O4761" s="350"/>
      <c r="P4761" s="464"/>
      <c r="Q4761" s="464"/>
      <c r="R4761" s="464"/>
      <c r="S4761" s="464"/>
      <c r="T4761" s="464"/>
      <c r="U4761" s="464"/>
      <c r="V4761" s="464"/>
    </row>
    <row r="4762" spans="1:22">
      <c r="A4762" s="531"/>
      <c r="B4762" s="532"/>
      <c r="C4762" s="350"/>
      <c r="D4762" s="350"/>
      <c r="E4762" s="533"/>
      <c r="F4762" s="533"/>
      <c r="G4762" s="533"/>
      <c r="H4762" s="533"/>
      <c r="I4762" s="533"/>
      <c r="J4762" s="533"/>
      <c r="K4762" s="533"/>
      <c r="L4762" s="533"/>
      <c r="M4762" s="533"/>
      <c r="N4762" s="532"/>
      <c r="O4762" s="350"/>
      <c r="P4762" s="464"/>
      <c r="Q4762" s="464"/>
      <c r="R4762" s="464"/>
      <c r="S4762" s="464"/>
      <c r="T4762" s="464"/>
      <c r="U4762" s="464"/>
      <c r="V4762" s="464"/>
    </row>
    <row r="4763" spans="1:22">
      <c r="A4763" s="531"/>
      <c r="B4763" s="532"/>
      <c r="C4763" s="350"/>
      <c r="D4763" s="350"/>
      <c r="E4763" s="533"/>
      <c r="F4763" s="533"/>
      <c r="G4763" s="533"/>
      <c r="H4763" s="533"/>
      <c r="I4763" s="533"/>
      <c r="J4763" s="533"/>
      <c r="K4763" s="533"/>
      <c r="L4763" s="533"/>
      <c r="M4763" s="533"/>
      <c r="N4763" s="532"/>
      <c r="O4763" s="350"/>
      <c r="P4763" s="464"/>
      <c r="Q4763" s="464"/>
      <c r="R4763" s="464"/>
      <c r="S4763" s="464"/>
      <c r="T4763" s="464"/>
      <c r="U4763" s="464"/>
      <c r="V4763" s="464"/>
    </row>
    <row r="4764" spans="1:22">
      <c r="A4764" s="531"/>
      <c r="B4764" s="532"/>
      <c r="C4764" s="350"/>
      <c r="D4764" s="350"/>
      <c r="E4764" s="533"/>
      <c r="F4764" s="533"/>
      <c r="G4764" s="533"/>
      <c r="H4764" s="533"/>
      <c r="I4764" s="533"/>
      <c r="J4764" s="533"/>
      <c r="K4764" s="533"/>
      <c r="L4764" s="533"/>
      <c r="M4764" s="533"/>
      <c r="N4764" s="532"/>
      <c r="O4764" s="350"/>
      <c r="P4764" s="464"/>
      <c r="Q4764" s="464"/>
      <c r="R4764" s="464"/>
      <c r="S4764" s="464"/>
      <c r="T4764" s="464"/>
      <c r="U4764" s="464"/>
      <c r="V4764" s="464"/>
    </row>
    <row r="4765" spans="1:22">
      <c r="A4765" s="531"/>
      <c r="B4765" s="532"/>
      <c r="C4765" s="350"/>
      <c r="D4765" s="350"/>
      <c r="E4765" s="533"/>
      <c r="F4765" s="533"/>
      <c r="G4765" s="533"/>
      <c r="H4765" s="533"/>
      <c r="I4765" s="533"/>
      <c r="J4765" s="533"/>
      <c r="K4765" s="533"/>
      <c r="L4765" s="533"/>
      <c r="M4765" s="533"/>
      <c r="N4765" s="532"/>
      <c r="O4765" s="350"/>
      <c r="P4765" s="464"/>
      <c r="Q4765" s="464"/>
      <c r="R4765" s="464"/>
      <c r="S4765" s="464"/>
      <c r="T4765" s="464"/>
      <c r="U4765" s="464"/>
      <c r="V4765" s="464"/>
    </row>
    <row r="4766" spans="1:22">
      <c r="A4766" s="531"/>
      <c r="B4766" s="532"/>
      <c r="C4766" s="350"/>
      <c r="D4766" s="350"/>
      <c r="E4766" s="533"/>
      <c r="F4766" s="533"/>
      <c r="G4766" s="533"/>
      <c r="H4766" s="533"/>
      <c r="I4766" s="533"/>
      <c r="J4766" s="533"/>
      <c r="K4766" s="533"/>
      <c r="L4766" s="533"/>
      <c r="M4766" s="533"/>
      <c r="N4766" s="532"/>
      <c r="O4766" s="350"/>
      <c r="P4766" s="464"/>
      <c r="Q4766" s="464"/>
      <c r="R4766" s="464"/>
      <c r="S4766" s="464"/>
      <c r="T4766" s="464"/>
      <c r="U4766" s="464"/>
      <c r="V4766" s="464"/>
    </row>
    <row r="4767" spans="1:22">
      <c r="A4767" s="531"/>
      <c r="B4767" s="532"/>
      <c r="C4767" s="350"/>
      <c r="D4767" s="350"/>
      <c r="E4767" s="533"/>
      <c r="F4767" s="533"/>
      <c r="G4767" s="533"/>
      <c r="H4767" s="533"/>
      <c r="I4767" s="533"/>
      <c r="J4767" s="533"/>
      <c r="K4767" s="533"/>
      <c r="L4767" s="533"/>
      <c r="M4767" s="533"/>
      <c r="N4767" s="532"/>
      <c r="O4767" s="350"/>
      <c r="P4767" s="464"/>
      <c r="Q4767" s="464"/>
      <c r="R4767" s="464"/>
      <c r="S4767" s="464"/>
      <c r="T4767" s="464"/>
      <c r="U4767" s="464"/>
      <c r="V4767" s="464"/>
    </row>
    <row r="4768" spans="1:22">
      <c r="A4768" s="531"/>
      <c r="B4768" s="532"/>
      <c r="C4768" s="350"/>
      <c r="D4768" s="350"/>
      <c r="E4768" s="533"/>
      <c r="F4768" s="533"/>
      <c r="G4768" s="533"/>
      <c r="H4768" s="533"/>
      <c r="I4768" s="533"/>
      <c r="J4768" s="533"/>
      <c r="K4768" s="533"/>
      <c r="L4768" s="533"/>
      <c r="M4768" s="533"/>
      <c r="N4768" s="532"/>
      <c r="O4768" s="350"/>
      <c r="P4768" s="464"/>
      <c r="Q4768" s="464"/>
      <c r="R4768" s="464"/>
      <c r="S4768" s="464"/>
      <c r="T4768" s="464"/>
      <c r="U4768" s="464"/>
      <c r="V4768" s="464"/>
    </row>
    <row r="4769" spans="1:22">
      <c r="A4769" s="531"/>
      <c r="B4769" s="532"/>
      <c r="C4769" s="350"/>
      <c r="D4769" s="350"/>
      <c r="E4769" s="533"/>
      <c r="F4769" s="533"/>
      <c r="G4769" s="533"/>
      <c r="H4769" s="533"/>
      <c r="I4769" s="533"/>
      <c r="J4769" s="533"/>
      <c r="K4769" s="533"/>
      <c r="L4769" s="533"/>
      <c r="M4769" s="533"/>
      <c r="N4769" s="532"/>
      <c r="O4769" s="350"/>
      <c r="P4769" s="464"/>
      <c r="Q4769" s="464"/>
      <c r="R4769" s="464"/>
      <c r="S4769" s="464"/>
      <c r="T4769" s="464"/>
      <c r="U4769" s="464"/>
      <c r="V4769" s="464"/>
    </row>
    <row r="4770" spans="1:22">
      <c r="A4770" s="531"/>
      <c r="B4770" s="532"/>
      <c r="C4770" s="350"/>
      <c r="D4770" s="350"/>
      <c r="E4770" s="533"/>
      <c r="F4770" s="533"/>
      <c r="G4770" s="533"/>
      <c r="H4770" s="533"/>
      <c r="I4770" s="533"/>
      <c r="J4770" s="533"/>
      <c r="K4770" s="533"/>
      <c r="L4770" s="533"/>
      <c r="M4770" s="533"/>
      <c r="N4770" s="532"/>
      <c r="O4770" s="350"/>
      <c r="P4770" s="464"/>
      <c r="Q4770" s="464"/>
      <c r="R4770" s="464"/>
      <c r="S4770" s="464"/>
      <c r="T4770" s="464"/>
      <c r="U4770" s="464"/>
      <c r="V4770" s="464"/>
    </row>
    <row r="4771" spans="1:22">
      <c r="A4771" s="531"/>
      <c r="B4771" s="532"/>
      <c r="C4771" s="350"/>
      <c r="D4771" s="350"/>
      <c r="E4771" s="533"/>
      <c r="F4771" s="533"/>
      <c r="G4771" s="533"/>
      <c r="H4771" s="533"/>
      <c r="I4771" s="533"/>
      <c r="J4771" s="533"/>
      <c r="K4771" s="533"/>
      <c r="L4771" s="533"/>
      <c r="M4771" s="533"/>
      <c r="N4771" s="532"/>
      <c r="O4771" s="350"/>
      <c r="P4771" s="464"/>
      <c r="Q4771" s="464"/>
      <c r="R4771" s="464"/>
      <c r="S4771" s="464"/>
      <c r="T4771" s="464"/>
      <c r="U4771" s="464"/>
      <c r="V4771" s="464"/>
    </row>
    <row r="4772" spans="1:22">
      <c r="A4772" s="531"/>
      <c r="B4772" s="532"/>
      <c r="C4772" s="350"/>
      <c r="D4772" s="350"/>
      <c r="E4772" s="533"/>
      <c r="F4772" s="533"/>
      <c r="G4772" s="533"/>
      <c r="H4772" s="533"/>
      <c r="I4772" s="533"/>
      <c r="J4772" s="533"/>
      <c r="K4772" s="533"/>
      <c r="L4772" s="533"/>
      <c r="M4772" s="533"/>
      <c r="N4772" s="532"/>
      <c r="O4772" s="350"/>
      <c r="P4772" s="464"/>
      <c r="Q4772" s="464"/>
      <c r="R4772" s="464"/>
      <c r="S4772" s="464"/>
      <c r="T4772" s="464"/>
      <c r="U4772" s="464"/>
      <c r="V4772" s="464"/>
    </row>
    <row r="4773" spans="1:22">
      <c r="A4773" s="531"/>
      <c r="B4773" s="532"/>
      <c r="C4773" s="350"/>
      <c r="D4773" s="350"/>
      <c r="E4773" s="533"/>
      <c r="F4773" s="533"/>
      <c r="G4773" s="533"/>
      <c r="H4773" s="533"/>
      <c r="I4773" s="533"/>
      <c r="J4773" s="533"/>
      <c r="K4773" s="533"/>
      <c r="L4773" s="533"/>
      <c r="M4773" s="533"/>
      <c r="N4773" s="532"/>
      <c r="O4773" s="350"/>
      <c r="P4773" s="464"/>
      <c r="Q4773" s="464"/>
      <c r="R4773" s="464"/>
      <c r="S4773" s="464"/>
      <c r="T4773" s="464"/>
      <c r="U4773" s="464"/>
      <c r="V4773" s="464"/>
    </row>
    <row r="4774" spans="1:22">
      <c r="A4774" s="531"/>
      <c r="B4774" s="532"/>
      <c r="C4774" s="350"/>
      <c r="D4774" s="350"/>
      <c r="E4774" s="533"/>
      <c r="F4774" s="533"/>
      <c r="G4774" s="533"/>
      <c r="H4774" s="533"/>
      <c r="I4774" s="533"/>
      <c r="J4774" s="533"/>
      <c r="K4774" s="533"/>
      <c r="L4774" s="533"/>
      <c r="M4774" s="533"/>
      <c r="N4774" s="532"/>
      <c r="O4774" s="350"/>
      <c r="P4774" s="464"/>
      <c r="Q4774" s="464"/>
      <c r="R4774" s="464"/>
      <c r="S4774" s="464"/>
      <c r="T4774" s="464"/>
      <c r="U4774" s="464"/>
      <c r="V4774" s="464"/>
    </row>
    <row r="4775" spans="1:22">
      <c r="A4775" s="531"/>
      <c r="B4775" s="532"/>
      <c r="C4775" s="350"/>
      <c r="D4775" s="350"/>
      <c r="E4775" s="533"/>
      <c r="F4775" s="533"/>
      <c r="G4775" s="533"/>
      <c r="H4775" s="533"/>
      <c r="I4775" s="533"/>
      <c r="J4775" s="533"/>
      <c r="K4775" s="533"/>
      <c r="L4775" s="533"/>
      <c r="M4775" s="533"/>
      <c r="N4775" s="532"/>
      <c r="O4775" s="350"/>
      <c r="P4775" s="464"/>
      <c r="Q4775" s="464"/>
      <c r="R4775" s="464"/>
      <c r="S4775" s="464"/>
      <c r="T4775" s="464"/>
      <c r="U4775" s="464"/>
      <c r="V4775" s="464"/>
    </row>
    <row r="4776" spans="1:22">
      <c r="A4776" s="531"/>
      <c r="B4776" s="532"/>
      <c r="C4776" s="350"/>
      <c r="D4776" s="350"/>
      <c r="E4776" s="533"/>
      <c r="F4776" s="533"/>
      <c r="G4776" s="533"/>
      <c r="H4776" s="533"/>
      <c r="I4776" s="533"/>
      <c r="J4776" s="533"/>
      <c r="K4776" s="533"/>
      <c r="L4776" s="533"/>
      <c r="M4776" s="533"/>
      <c r="N4776" s="532"/>
      <c r="O4776" s="350"/>
      <c r="P4776" s="464"/>
      <c r="Q4776" s="464"/>
      <c r="R4776" s="464"/>
      <c r="S4776" s="464"/>
      <c r="T4776" s="464"/>
      <c r="U4776" s="464"/>
      <c r="V4776" s="464"/>
    </row>
    <row r="4777" spans="1:22">
      <c r="A4777" s="531"/>
      <c r="B4777" s="532"/>
      <c r="C4777" s="350"/>
      <c r="D4777" s="350"/>
      <c r="E4777" s="533"/>
      <c r="F4777" s="533"/>
      <c r="G4777" s="533"/>
      <c r="H4777" s="533"/>
      <c r="I4777" s="533"/>
      <c r="J4777" s="533"/>
      <c r="K4777" s="533"/>
      <c r="L4777" s="533"/>
      <c r="M4777" s="533"/>
      <c r="N4777" s="532"/>
      <c r="O4777" s="350"/>
      <c r="P4777" s="464"/>
      <c r="Q4777" s="464"/>
      <c r="R4777" s="464"/>
      <c r="S4777" s="464"/>
      <c r="T4777" s="464"/>
      <c r="U4777" s="464"/>
      <c r="V4777" s="464"/>
    </row>
    <row r="4778" spans="1:22">
      <c r="A4778" s="531"/>
      <c r="B4778" s="532"/>
      <c r="C4778" s="350"/>
      <c r="D4778" s="350"/>
      <c r="E4778" s="533"/>
      <c r="F4778" s="533"/>
      <c r="G4778" s="533"/>
      <c r="H4778" s="533"/>
      <c r="I4778" s="533"/>
      <c r="J4778" s="533"/>
      <c r="K4778" s="533"/>
      <c r="L4778" s="533"/>
      <c r="M4778" s="533"/>
      <c r="N4778" s="532"/>
      <c r="O4778" s="350"/>
      <c r="P4778" s="464"/>
      <c r="Q4778" s="464"/>
      <c r="R4778" s="464"/>
      <c r="S4778" s="464"/>
      <c r="T4778" s="464"/>
      <c r="U4778" s="464"/>
      <c r="V4778" s="464"/>
    </row>
    <row r="4779" spans="1:22">
      <c r="A4779" s="531"/>
      <c r="B4779" s="532"/>
      <c r="C4779" s="350"/>
      <c r="D4779" s="350"/>
      <c r="E4779" s="533"/>
      <c r="F4779" s="533"/>
      <c r="G4779" s="533"/>
      <c r="H4779" s="533"/>
      <c r="I4779" s="533"/>
      <c r="J4779" s="533"/>
      <c r="K4779" s="533"/>
      <c r="L4779" s="533"/>
      <c r="M4779" s="533"/>
      <c r="N4779" s="532"/>
      <c r="O4779" s="350"/>
      <c r="P4779" s="464"/>
      <c r="Q4779" s="464"/>
      <c r="R4779" s="464"/>
      <c r="S4779" s="464"/>
      <c r="T4779" s="464"/>
      <c r="U4779" s="464"/>
      <c r="V4779" s="464"/>
    </row>
    <row r="4780" spans="1:22">
      <c r="A4780" s="531"/>
      <c r="B4780" s="532"/>
      <c r="C4780" s="350"/>
      <c r="D4780" s="350"/>
      <c r="E4780" s="533"/>
      <c r="F4780" s="533"/>
      <c r="G4780" s="533"/>
      <c r="H4780" s="533"/>
      <c r="I4780" s="533"/>
      <c r="J4780" s="533"/>
      <c r="K4780" s="533"/>
      <c r="L4780" s="533"/>
      <c r="M4780" s="533"/>
      <c r="N4780" s="532"/>
      <c r="O4780" s="350"/>
      <c r="P4780" s="464"/>
      <c r="Q4780" s="464"/>
      <c r="R4780" s="464"/>
      <c r="S4780" s="464"/>
      <c r="T4780" s="464"/>
      <c r="U4780" s="464"/>
      <c r="V4780" s="464"/>
    </row>
    <row r="4781" spans="1:22">
      <c r="A4781" s="531"/>
      <c r="B4781" s="532"/>
      <c r="C4781" s="350"/>
      <c r="D4781" s="350"/>
      <c r="E4781" s="533"/>
      <c r="F4781" s="533"/>
      <c r="G4781" s="533"/>
      <c r="H4781" s="533"/>
      <c r="I4781" s="533"/>
      <c r="J4781" s="533"/>
      <c r="K4781" s="533"/>
      <c r="L4781" s="533"/>
      <c r="M4781" s="533"/>
      <c r="N4781" s="532"/>
      <c r="O4781" s="350"/>
      <c r="P4781" s="464"/>
      <c r="Q4781" s="464"/>
      <c r="R4781" s="464"/>
      <c r="S4781" s="464"/>
      <c r="T4781" s="464"/>
      <c r="U4781" s="464"/>
      <c r="V4781" s="464"/>
    </row>
    <row r="4782" spans="1:22">
      <c r="A4782" s="531"/>
      <c r="B4782" s="532"/>
      <c r="C4782" s="350"/>
      <c r="D4782" s="350"/>
      <c r="E4782" s="533"/>
      <c r="F4782" s="533"/>
      <c r="G4782" s="533"/>
      <c r="H4782" s="533"/>
      <c r="I4782" s="533"/>
      <c r="J4782" s="533"/>
      <c r="K4782" s="533"/>
      <c r="L4782" s="533"/>
      <c r="M4782" s="533"/>
      <c r="N4782" s="532"/>
      <c r="O4782" s="350"/>
      <c r="P4782" s="464"/>
      <c r="Q4782" s="464"/>
      <c r="R4782" s="464"/>
      <c r="S4782" s="464"/>
      <c r="T4782" s="464"/>
      <c r="U4782" s="464"/>
      <c r="V4782" s="464"/>
    </row>
    <row r="4783" spans="1:22">
      <c r="A4783" s="531"/>
      <c r="B4783" s="532"/>
      <c r="C4783" s="350"/>
      <c r="D4783" s="350"/>
      <c r="E4783" s="533"/>
      <c r="F4783" s="533"/>
      <c r="G4783" s="533"/>
      <c r="H4783" s="533"/>
      <c r="I4783" s="533"/>
      <c r="J4783" s="533"/>
      <c r="K4783" s="533"/>
      <c r="L4783" s="533"/>
      <c r="M4783" s="533"/>
      <c r="N4783" s="532"/>
      <c r="O4783" s="350"/>
      <c r="P4783" s="464"/>
      <c r="Q4783" s="464"/>
      <c r="R4783" s="464"/>
      <c r="S4783" s="464"/>
      <c r="T4783" s="464"/>
      <c r="U4783" s="464"/>
      <c r="V4783" s="464"/>
    </row>
    <row r="4784" spans="1:22">
      <c r="A4784" s="531"/>
      <c r="B4784" s="532"/>
      <c r="C4784" s="350"/>
      <c r="D4784" s="350"/>
      <c r="E4784" s="533"/>
      <c r="F4784" s="533"/>
      <c r="G4784" s="533"/>
      <c r="H4784" s="533"/>
      <c r="I4784" s="533"/>
      <c r="J4784" s="533"/>
      <c r="K4784" s="533"/>
      <c r="L4784" s="533"/>
      <c r="M4784" s="533"/>
      <c r="N4784" s="532"/>
      <c r="O4784" s="350"/>
      <c r="P4784" s="464"/>
      <c r="Q4784" s="464"/>
      <c r="R4784" s="464"/>
      <c r="S4784" s="464"/>
      <c r="T4784" s="464"/>
      <c r="U4784" s="464"/>
      <c r="V4784" s="464"/>
    </row>
    <row r="4785" spans="1:22">
      <c r="A4785" s="531"/>
      <c r="B4785" s="532"/>
      <c r="C4785" s="350"/>
      <c r="D4785" s="350"/>
      <c r="E4785" s="533"/>
      <c r="F4785" s="533"/>
      <c r="G4785" s="533"/>
      <c r="H4785" s="533"/>
      <c r="I4785" s="533"/>
      <c r="J4785" s="533"/>
      <c r="K4785" s="533"/>
      <c r="L4785" s="533"/>
      <c r="M4785" s="533"/>
      <c r="N4785" s="532"/>
      <c r="O4785" s="350"/>
      <c r="P4785" s="464"/>
      <c r="Q4785" s="464"/>
      <c r="R4785" s="464"/>
      <c r="S4785" s="464"/>
      <c r="T4785" s="464"/>
      <c r="U4785" s="464"/>
      <c r="V4785" s="464"/>
    </row>
    <row r="4786" spans="1:22">
      <c r="A4786" s="531"/>
      <c r="B4786" s="532"/>
      <c r="C4786" s="350"/>
      <c r="D4786" s="350"/>
      <c r="E4786" s="533"/>
      <c r="F4786" s="533"/>
      <c r="G4786" s="533"/>
      <c r="H4786" s="533"/>
      <c r="I4786" s="533"/>
      <c r="J4786" s="533"/>
      <c r="K4786" s="533"/>
      <c r="L4786" s="533"/>
      <c r="M4786" s="533"/>
      <c r="N4786" s="532"/>
      <c r="O4786" s="350"/>
      <c r="P4786" s="464"/>
      <c r="Q4786" s="464"/>
      <c r="R4786" s="464"/>
      <c r="S4786" s="464"/>
      <c r="T4786" s="464"/>
      <c r="U4786" s="464"/>
      <c r="V4786" s="464"/>
    </row>
    <row r="4787" spans="1:22">
      <c r="A4787" s="531"/>
      <c r="B4787" s="532"/>
      <c r="C4787" s="350"/>
      <c r="D4787" s="350"/>
      <c r="E4787" s="533"/>
      <c r="F4787" s="533"/>
      <c r="G4787" s="533"/>
      <c r="H4787" s="533"/>
      <c r="I4787" s="533"/>
      <c r="J4787" s="533"/>
      <c r="K4787" s="533"/>
      <c r="L4787" s="533"/>
      <c r="M4787" s="533"/>
      <c r="N4787" s="532"/>
      <c r="O4787" s="350"/>
      <c r="P4787" s="464"/>
      <c r="Q4787" s="464"/>
      <c r="R4787" s="464"/>
      <c r="S4787" s="464"/>
      <c r="T4787" s="464"/>
      <c r="U4787" s="464"/>
      <c r="V4787" s="464"/>
    </row>
    <row r="4788" spans="1:22">
      <c r="A4788" s="531"/>
      <c r="B4788" s="532"/>
      <c r="C4788" s="350"/>
      <c r="D4788" s="350"/>
      <c r="E4788" s="533"/>
      <c r="F4788" s="533"/>
      <c r="G4788" s="533"/>
      <c r="H4788" s="533"/>
      <c r="I4788" s="533"/>
      <c r="J4788" s="533"/>
      <c r="K4788" s="533"/>
      <c r="L4788" s="533"/>
      <c r="M4788" s="533"/>
      <c r="N4788" s="532"/>
      <c r="O4788" s="350"/>
      <c r="P4788" s="464"/>
      <c r="Q4788" s="464"/>
      <c r="R4788" s="464"/>
      <c r="S4788" s="464"/>
      <c r="T4788" s="464"/>
      <c r="U4788" s="464"/>
      <c r="V4788" s="464"/>
    </row>
    <row r="4789" spans="1:22">
      <c r="A4789" s="531"/>
      <c r="B4789" s="532"/>
      <c r="C4789" s="350"/>
      <c r="D4789" s="350"/>
      <c r="E4789" s="533"/>
      <c r="F4789" s="533"/>
      <c r="G4789" s="533"/>
      <c r="H4789" s="533"/>
      <c r="I4789" s="533"/>
      <c r="J4789" s="533"/>
      <c r="K4789" s="533"/>
      <c r="L4789" s="533"/>
      <c r="M4789" s="533"/>
      <c r="N4789" s="532"/>
      <c r="O4789" s="350"/>
      <c r="P4789" s="464"/>
      <c r="Q4789" s="464"/>
      <c r="R4789" s="464"/>
      <c r="S4789" s="464"/>
      <c r="T4789" s="464"/>
      <c r="U4789" s="464"/>
      <c r="V4789" s="464"/>
    </row>
    <row r="4790" spans="1:22">
      <c r="A4790" s="531"/>
      <c r="B4790" s="532"/>
      <c r="C4790" s="350"/>
      <c r="D4790" s="350"/>
      <c r="E4790" s="533"/>
      <c r="F4790" s="533"/>
      <c r="G4790" s="533"/>
      <c r="H4790" s="533"/>
      <c r="I4790" s="533"/>
      <c r="J4790" s="533"/>
      <c r="K4790" s="533"/>
      <c r="L4790" s="533"/>
      <c r="M4790" s="533"/>
      <c r="N4790" s="532"/>
      <c r="O4790" s="350"/>
      <c r="P4790" s="464"/>
      <c r="Q4790" s="464"/>
      <c r="R4790" s="464"/>
      <c r="S4790" s="464"/>
      <c r="T4790" s="464"/>
      <c r="U4790" s="464"/>
      <c r="V4790" s="464"/>
    </row>
    <row r="4791" spans="1:22">
      <c r="A4791" s="531"/>
      <c r="B4791" s="532"/>
      <c r="C4791" s="350"/>
      <c r="D4791" s="350"/>
      <c r="E4791" s="533"/>
      <c r="F4791" s="533"/>
      <c r="G4791" s="533"/>
      <c r="H4791" s="533"/>
      <c r="I4791" s="533"/>
      <c r="J4791" s="533"/>
      <c r="K4791" s="533"/>
      <c r="L4791" s="533"/>
      <c r="M4791" s="533"/>
      <c r="N4791" s="532"/>
      <c r="O4791" s="350"/>
      <c r="P4791" s="464"/>
      <c r="Q4791" s="464"/>
      <c r="R4791" s="464"/>
      <c r="S4791" s="464"/>
      <c r="T4791" s="464"/>
      <c r="U4791" s="464"/>
      <c r="V4791" s="464"/>
    </row>
    <row r="4792" spans="1:22">
      <c r="A4792" s="531"/>
      <c r="B4792" s="532"/>
      <c r="C4792" s="350"/>
      <c r="D4792" s="350"/>
      <c r="E4792" s="533"/>
      <c r="F4792" s="533"/>
      <c r="G4792" s="533"/>
      <c r="H4792" s="533"/>
      <c r="I4792" s="533"/>
      <c r="J4792" s="533"/>
      <c r="K4792" s="533"/>
      <c r="L4792" s="533"/>
      <c r="M4792" s="533"/>
      <c r="N4792" s="532"/>
      <c r="O4792" s="350"/>
      <c r="P4792" s="464"/>
      <c r="Q4792" s="464"/>
      <c r="R4792" s="464"/>
      <c r="S4792" s="464"/>
      <c r="T4792" s="464"/>
      <c r="U4792" s="464"/>
      <c r="V4792" s="464"/>
    </row>
    <row r="4793" spans="1:22">
      <c r="A4793" s="531"/>
      <c r="B4793" s="532"/>
      <c r="C4793" s="350"/>
      <c r="D4793" s="350"/>
      <c r="E4793" s="533"/>
      <c r="F4793" s="533"/>
      <c r="G4793" s="533"/>
      <c r="H4793" s="533"/>
      <c r="I4793" s="533"/>
      <c r="J4793" s="533"/>
      <c r="K4793" s="533"/>
      <c r="L4793" s="533"/>
      <c r="M4793" s="533"/>
      <c r="N4793" s="532"/>
      <c r="O4793" s="350"/>
      <c r="P4793" s="464"/>
      <c r="Q4793" s="464"/>
      <c r="R4793" s="464"/>
      <c r="S4793" s="464"/>
      <c r="T4793" s="464"/>
      <c r="U4793" s="464"/>
      <c r="V4793" s="464"/>
    </row>
    <row r="4794" spans="1:22">
      <c r="A4794" s="531"/>
      <c r="B4794" s="532"/>
      <c r="C4794" s="350"/>
      <c r="D4794" s="350"/>
      <c r="E4794" s="533"/>
      <c r="F4794" s="533"/>
      <c r="G4794" s="533"/>
      <c r="H4794" s="533"/>
      <c r="I4794" s="533"/>
      <c r="J4794" s="533"/>
      <c r="K4794" s="533"/>
      <c r="L4794" s="533"/>
      <c r="M4794" s="533"/>
      <c r="N4794" s="532"/>
      <c r="O4794" s="350"/>
      <c r="P4794" s="464"/>
      <c r="Q4794" s="464"/>
      <c r="R4794" s="464"/>
      <c r="S4794" s="464"/>
      <c r="T4794" s="464"/>
      <c r="U4794" s="464"/>
      <c r="V4794" s="464"/>
    </row>
    <row r="4795" spans="1:22">
      <c r="A4795" s="531"/>
      <c r="B4795" s="532"/>
      <c r="C4795" s="350"/>
      <c r="D4795" s="350"/>
      <c r="E4795" s="533"/>
      <c r="F4795" s="533"/>
      <c r="G4795" s="533"/>
      <c r="H4795" s="533"/>
      <c r="I4795" s="533"/>
      <c r="J4795" s="533"/>
      <c r="K4795" s="533"/>
      <c r="L4795" s="533"/>
      <c r="M4795" s="533"/>
      <c r="N4795" s="532"/>
      <c r="O4795" s="350"/>
      <c r="P4795" s="464"/>
      <c r="Q4795" s="464"/>
      <c r="R4795" s="464"/>
      <c r="S4795" s="464"/>
      <c r="T4795" s="464"/>
      <c r="U4795" s="464"/>
      <c r="V4795" s="464"/>
    </row>
    <row r="4796" spans="1:22">
      <c r="A4796" s="531"/>
      <c r="B4796" s="532"/>
      <c r="C4796" s="350"/>
      <c r="D4796" s="350"/>
      <c r="E4796" s="533"/>
      <c r="F4796" s="533"/>
      <c r="G4796" s="533"/>
      <c r="H4796" s="533"/>
      <c r="I4796" s="533"/>
      <c r="J4796" s="533"/>
      <c r="K4796" s="533"/>
      <c r="L4796" s="533"/>
      <c r="M4796" s="533"/>
      <c r="N4796" s="532"/>
      <c r="O4796" s="350"/>
      <c r="P4796" s="464"/>
      <c r="Q4796" s="464"/>
      <c r="R4796" s="464"/>
      <c r="S4796" s="464"/>
      <c r="T4796" s="464"/>
      <c r="U4796" s="464"/>
      <c r="V4796" s="464"/>
    </row>
    <row r="4797" spans="1:22">
      <c r="A4797" s="531"/>
      <c r="B4797" s="532"/>
      <c r="C4797" s="350"/>
      <c r="D4797" s="350"/>
      <c r="E4797" s="533"/>
      <c r="F4797" s="533"/>
      <c r="G4797" s="533"/>
      <c r="H4797" s="533"/>
      <c r="I4797" s="533"/>
      <c r="J4797" s="533"/>
      <c r="K4797" s="533"/>
      <c r="L4797" s="533"/>
      <c r="M4797" s="533"/>
      <c r="N4797" s="532"/>
      <c r="O4797" s="350"/>
      <c r="P4797" s="464"/>
      <c r="Q4797" s="464"/>
      <c r="R4797" s="464"/>
      <c r="S4797" s="464"/>
      <c r="T4797" s="464"/>
      <c r="U4797" s="464"/>
      <c r="V4797" s="464"/>
    </row>
    <row r="4798" spans="1:22">
      <c r="A4798" s="531"/>
      <c r="B4798" s="532"/>
      <c r="C4798" s="350"/>
      <c r="D4798" s="350"/>
      <c r="E4798" s="533"/>
      <c r="F4798" s="533"/>
      <c r="G4798" s="533"/>
      <c r="H4798" s="533"/>
      <c r="I4798" s="533"/>
      <c r="J4798" s="533"/>
      <c r="K4798" s="533"/>
      <c r="L4798" s="533"/>
      <c r="M4798" s="533"/>
      <c r="N4798" s="532"/>
      <c r="O4798" s="350"/>
      <c r="P4798" s="464"/>
      <c r="Q4798" s="464"/>
      <c r="R4798" s="464"/>
      <c r="S4798" s="464"/>
      <c r="T4798" s="464"/>
      <c r="U4798" s="464"/>
      <c r="V4798" s="464"/>
    </row>
    <row r="4799" spans="1:22">
      <c r="A4799" s="531"/>
      <c r="B4799" s="532"/>
      <c r="C4799" s="350"/>
      <c r="D4799" s="350"/>
      <c r="E4799" s="533"/>
      <c r="F4799" s="533"/>
      <c r="G4799" s="533"/>
      <c r="H4799" s="533"/>
      <c r="I4799" s="533"/>
      <c r="J4799" s="533"/>
      <c r="K4799" s="533"/>
      <c r="L4799" s="533"/>
      <c r="M4799" s="533"/>
      <c r="N4799" s="532"/>
      <c r="O4799" s="350"/>
      <c r="P4799" s="464"/>
      <c r="Q4799" s="464"/>
      <c r="R4799" s="464"/>
      <c r="S4799" s="464"/>
      <c r="T4799" s="464"/>
      <c r="U4799" s="464"/>
      <c r="V4799" s="464"/>
    </row>
    <row r="4800" spans="1:22">
      <c r="A4800" s="531"/>
      <c r="B4800" s="532"/>
      <c r="C4800" s="350"/>
      <c r="D4800" s="350"/>
      <c r="E4800" s="533"/>
      <c r="F4800" s="533"/>
      <c r="G4800" s="533"/>
      <c r="H4800" s="533"/>
      <c r="I4800" s="533"/>
      <c r="J4800" s="533"/>
      <c r="K4800" s="533"/>
      <c r="L4800" s="533"/>
      <c r="M4800" s="533"/>
      <c r="N4800" s="532"/>
      <c r="O4800" s="350"/>
      <c r="P4800" s="464"/>
      <c r="Q4800" s="464"/>
      <c r="R4800" s="464"/>
      <c r="S4800" s="464"/>
      <c r="T4800" s="464"/>
      <c r="U4800" s="464"/>
      <c r="V4800" s="464"/>
    </row>
    <row r="4801" spans="1:22">
      <c r="A4801" s="531"/>
      <c r="B4801" s="532"/>
      <c r="C4801" s="350"/>
      <c r="D4801" s="350"/>
      <c r="E4801" s="533"/>
      <c r="F4801" s="533"/>
      <c r="G4801" s="533"/>
      <c r="H4801" s="533"/>
      <c r="I4801" s="533"/>
      <c r="J4801" s="533"/>
      <c r="K4801" s="533"/>
      <c r="L4801" s="533"/>
      <c r="M4801" s="533"/>
      <c r="N4801" s="532"/>
      <c r="O4801" s="350"/>
      <c r="P4801" s="464"/>
      <c r="Q4801" s="464"/>
      <c r="R4801" s="464"/>
      <c r="S4801" s="464"/>
      <c r="T4801" s="464"/>
      <c r="U4801" s="464"/>
      <c r="V4801" s="464"/>
    </row>
    <row r="4802" spans="1:22">
      <c r="A4802" s="531"/>
      <c r="B4802" s="532"/>
      <c r="C4802" s="350"/>
      <c r="D4802" s="350"/>
      <c r="E4802" s="533"/>
      <c r="F4802" s="533"/>
      <c r="G4802" s="533"/>
      <c r="H4802" s="533"/>
      <c r="I4802" s="533"/>
      <c r="J4802" s="533"/>
      <c r="K4802" s="533"/>
      <c r="L4802" s="533"/>
      <c r="M4802" s="533"/>
      <c r="N4802" s="532"/>
      <c r="O4802" s="350"/>
      <c r="P4802" s="464"/>
      <c r="Q4802" s="464"/>
      <c r="R4802" s="464"/>
      <c r="S4802" s="464"/>
      <c r="T4802" s="464"/>
      <c r="U4802" s="464"/>
      <c r="V4802" s="464"/>
    </row>
    <row r="4803" spans="1:22">
      <c r="A4803" s="531"/>
      <c r="B4803" s="532"/>
      <c r="C4803" s="350"/>
      <c r="D4803" s="350"/>
      <c r="E4803" s="533"/>
      <c r="F4803" s="533"/>
      <c r="G4803" s="533"/>
      <c r="H4803" s="533"/>
      <c r="I4803" s="533"/>
      <c r="J4803" s="533"/>
      <c r="K4803" s="533"/>
      <c r="L4803" s="533"/>
      <c r="M4803" s="533"/>
      <c r="N4803" s="532"/>
      <c r="O4803" s="350"/>
      <c r="P4803" s="464"/>
      <c r="Q4803" s="464"/>
      <c r="R4803" s="464"/>
      <c r="S4803" s="464"/>
      <c r="T4803" s="464"/>
      <c r="U4803" s="464"/>
      <c r="V4803" s="464"/>
    </row>
    <row r="4804" spans="1:22">
      <c r="A4804" s="531"/>
      <c r="B4804" s="532"/>
      <c r="C4804" s="350"/>
      <c r="D4804" s="350"/>
      <c r="E4804" s="533"/>
      <c r="F4804" s="533"/>
      <c r="G4804" s="533"/>
      <c r="H4804" s="533"/>
      <c r="I4804" s="533"/>
      <c r="J4804" s="533"/>
      <c r="K4804" s="533"/>
      <c r="L4804" s="533"/>
      <c r="M4804" s="533"/>
      <c r="N4804" s="532"/>
      <c r="O4804" s="350"/>
      <c r="P4804" s="464"/>
      <c r="Q4804" s="464"/>
      <c r="R4804" s="464"/>
      <c r="S4804" s="464"/>
      <c r="T4804" s="464"/>
      <c r="U4804" s="464"/>
      <c r="V4804" s="464"/>
    </row>
    <row r="4805" spans="1:22">
      <c r="A4805" s="531"/>
      <c r="B4805" s="532"/>
      <c r="C4805" s="350"/>
      <c r="D4805" s="350"/>
      <c r="E4805" s="533"/>
      <c r="F4805" s="533"/>
      <c r="G4805" s="533"/>
      <c r="H4805" s="533"/>
      <c r="I4805" s="533"/>
      <c r="J4805" s="533"/>
      <c r="K4805" s="533"/>
      <c r="L4805" s="533"/>
      <c r="M4805" s="533"/>
      <c r="N4805" s="532"/>
      <c r="O4805" s="350"/>
      <c r="P4805" s="464"/>
      <c r="Q4805" s="464"/>
      <c r="R4805" s="464"/>
      <c r="S4805" s="464"/>
      <c r="T4805" s="464"/>
      <c r="U4805" s="464"/>
      <c r="V4805" s="464"/>
    </row>
    <row r="4806" spans="1:22">
      <c r="A4806" s="531"/>
      <c r="B4806" s="532"/>
      <c r="C4806" s="350"/>
      <c r="D4806" s="350"/>
      <c r="E4806" s="533"/>
      <c r="F4806" s="533"/>
      <c r="G4806" s="533"/>
      <c r="H4806" s="533"/>
      <c r="I4806" s="533"/>
      <c r="J4806" s="533"/>
      <c r="K4806" s="533"/>
      <c r="L4806" s="533"/>
      <c r="M4806" s="533"/>
      <c r="N4806" s="532"/>
      <c r="O4806" s="350"/>
      <c r="P4806" s="464"/>
      <c r="Q4806" s="464"/>
      <c r="R4806" s="464"/>
      <c r="S4806" s="464"/>
      <c r="T4806" s="464"/>
      <c r="U4806" s="464"/>
      <c r="V4806" s="464"/>
    </row>
    <row r="4807" spans="1:22">
      <c r="A4807" s="531"/>
      <c r="B4807" s="532"/>
      <c r="C4807" s="350"/>
      <c r="D4807" s="350"/>
      <c r="E4807" s="533"/>
      <c r="F4807" s="533"/>
      <c r="G4807" s="533"/>
      <c r="H4807" s="533"/>
      <c r="I4807" s="533"/>
      <c r="J4807" s="533"/>
      <c r="K4807" s="533"/>
      <c r="L4807" s="533"/>
      <c r="M4807" s="533"/>
      <c r="N4807" s="532"/>
      <c r="O4807" s="350"/>
      <c r="P4807" s="464"/>
      <c r="Q4807" s="464"/>
      <c r="R4807" s="464"/>
      <c r="S4807" s="464"/>
      <c r="T4807" s="464"/>
      <c r="U4807" s="464"/>
      <c r="V4807" s="464"/>
    </row>
    <row r="4808" spans="1:22">
      <c r="A4808" s="531"/>
      <c r="B4808" s="532"/>
      <c r="C4808" s="350"/>
      <c r="D4808" s="350"/>
      <c r="E4808" s="533"/>
      <c r="F4808" s="533"/>
      <c r="G4808" s="533"/>
      <c r="H4808" s="533"/>
      <c r="I4808" s="533"/>
      <c r="J4808" s="533"/>
      <c r="K4808" s="533"/>
      <c r="L4808" s="533"/>
      <c r="M4808" s="533"/>
      <c r="N4808" s="532"/>
      <c r="O4808" s="350"/>
      <c r="P4808" s="464"/>
      <c r="Q4808" s="464"/>
      <c r="R4808" s="464"/>
      <c r="S4808" s="464"/>
      <c r="T4808" s="464"/>
      <c r="U4808" s="464"/>
      <c r="V4808" s="464"/>
    </row>
    <row r="4809" spans="1:22">
      <c r="A4809" s="531"/>
      <c r="B4809" s="532"/>
      <c r="C4809" s="350"/>
      <c r="D4809" s="350"/>
      <c r="E4809" s="533"/>
      <c r="F4809" s="533"/>
      <c r="G4809" s="533"/>
      <c r="H4809" s="533"/>
      <c r="I4809" s="533"/>
      <c r="J4809" s="533"/>
      <c r="K4809" s="533"/>
      <c r="L4809" s="533"/>
      <c r="M4809" s="533"/>
      <c r="N4809" s="532"/>
      <c r="O4809" s="350"/>
      <c r="P4809" s="464"/>
      <c r="Q4809" s="464"/>
      <c r="R4809" s="464"/>
      <c r="S4809" s="464"/>
      <c r="T4809" s="464"/>
      <c r="U4809" s="464"/>
      <c r="V4809" s="464"/>
    </row>
    <row r="4810" spans="1:22">
      <c r="A4810" s="531"/>
      <c r="B4810" s="532"/>
      <c r="C4810" s="350"/>
      <c r="D4810" s="350"/>
      <c r="E4810" s="533"/>
      <c r="F4810" s="533"/>
      <c r="G4810" s="533"/>
      <c r="H4810" s="533"/>
      <c r="I4810" s="533"/>
      <c r="J4810" s="533"/>
      <c r="K4810" s="533"/>
      <c r="L4810" s="533"/>
      <c r="M4810" s="533"/>
      <c r="N4810" s="532"/>
      <c r="O4810" s="350"/>
      <c r="P4810" s="464"/>
      <c r="Q4810" s="464"/>
      <c r="R4810" s="464"/>
      <c r="S4810" s="464"/>
      <c r="T4810" s="464"/>
      <c r="U4810" s="464"/>
      <c r="V4810" s="464"/>
    </row>
    <row r="4811" spans="1:22">
      <c r="A4811" s="531"/>
      <c r="B4811" s="532"/>
      <c r="C4811" s="350"/>
      <c r="D4811" s="350"/>
      <c r="E4811" s="533"/>
      <c r="F4811" s="533"/>
      <c r="G4811" s="533"/>
      <c r="H4811" s="533"/>
      <c r="I4811" s="533"/>
      <c r="J4811" s="533"/>
      <c r="K4811" s="533"/>
      <c r="L4811" s="533"/>
      <c r="M4811" s="533"/>
      <c r="N4811" s="532"/>
      <c r="O4811" s="350"/>
      <c r="P4811" s="464"/>
      <c r="Q4811" s="464"/>
      <c r="R4811" s="464"/>
      <c r="S4811" s="464"/>
      <c r="T4811" s="464"/>
      <c r="U4811" s="464"/>
      <c r="V4811" s="464"/>
    </row>
    <row r="4812" spans="1:22">
      <c r="A4812" s="531"/>
      <c r="B4812" s="532"/>
      <c r="C4812" s="350"/>
      <c r="D4812" s="350"/>
      <c r="E4812" s="533"/>
      <c r="F4812" s="533"/>
      <c r="G4812" s="533"/>
      <c r="H4812" s="533"/>
      <c r="I4812" s="533"/>
      <c r="J4812" s="533"/>
      <c r="K4812" s="533"/>
      <c r="L4812" s="533"/>
      <c r="M4812" s="533"/>
      <c r="N4812" s="532"/>
      <c r="O4812" s="350"/>
      <c r="P4812" s="464"/>
      <c r="Q4812" s="464"/>
      <c r="R4812" s="464"/>
      <c r="S4812" s="464"/>
      <c r="T4812" s="464"/>
      <c r="U4812" s="464"/>
      <c r="V4812" s="464"/>
    </row>
    <row r="4813" spans="1:22">
      <c r="A4813" s="531"/>
      <c r="B4813" s="532"/>
      <c r="C4813" s="350"/>
      <c r="D4813" s="350"/>
      <c r="E4813" s="533"/>
      <c r="F4813" s="533"/>
      <c r="G4813" s="533"/>
      <c r="H4813" s="533"/>
      <c r="I4813" s="533"/>
      <c r="J4813" s="533"/>
      <c r="K4813" s="533"/>
      <c r="L4813" s="533"/>
      <c r="M4813" s="533"/>
      <c r="N4813" s="532"/>
      <c r="O4813" s="350"/>
      <c r="P4813" s="464"/>
      <c r="Q4813" s="464"/>
      <c r="R4813" s="464"/>
      <c r="S4813" s="464"/>
      <c r="T4813" s="464"/>
      <c r="U4813" s="464"/>
      <c r="V4813" s="464"/>
    </row>
    <row r="4814" spans="1:22">
      <c r="A4814" s="531"/>
      <c r="B4814" s="532"/>
      <c r="C4814" s="350"/>
      <c r="D4814" s="350"/>
      <c r="E4814" s="533"/>
      <c r="F4814" s="533"/>
      <c r="G4814" s="533"/>
      <c r="H4814" s="533"/>
      <c r="I4814" s="533"/>
      <c r="J4814" s="533"/>
      <c r="K4814" s="533"/>
      <c r="L4814" s="533"/>
      <c r="M4814" s="533"/>
      <c r="N4814" s="532"/>
      <c r="O4814" s="350"/>
      <c r="P4814" s="464"/>
      <c r="Q4814" s="464"/>
      <c r="R4814" s="464"/>
      <c r="S4814" s="464"/>
      <c r="T4814" s="464"/>
      <c r="U4814" s="464"/>
      <c r="V4814" s="464"/>
    </row>
    <row r="4815" spans="1:22">
      <c r="A4815" s="531"/>
      <c r="B4815" s="532"/>
      <c r="C4815" s="350"/>
      <c r="D4815" s="350"/>
      <c r="E4815" s="533"/>
      <c r="F4815" s="533"/>
      <c r="G4815" s="533"/>
      <c r="H4815" s="533"/>
      <c r="I4815" s="533"/>
      <c r="J4815" s="533"/>
      <c r="K4815" s="533"/>
      <c r="L4815" s="533"/>
      <c r="M4815" s="533"/>
      <c r="N4815" s="532"/>
      <c r="O4815" s="350"/>
      <c r="P4815" s="464"/>
      <c r="Q4815" s="464"/>
      <c r="R4815" s="464"/>
      <c r="S4815" s="464"/>
      <c r="T4815" s="464"/>
      <c r="U4815" s="464"/>
      <c r="V4815" s="464"/>
    </row>
    <row r="4816" spans="1:22">
      <c r="A4816" s="531"/>
      <c r="B4816" s="532"/>
      <c r="C4816" s="350"/>
      <c r="D4816" s="350"/>
      <c r="E4816" s="533"/>
      <c r="F4816" s="533"/>
      <c r="G4816" s="533"/>
      <c r="H4816" s="533"/>
      <c r="I4816" s="533"/>
      <c r="J4816" s="533"/>
      <c r="K4816" s="533"/>
      <c r="L4816" s="533"/>
      <c r="M4816" s="533"/>
      <c r="N4816" s="532"/>
      <c r="O4816" s="350"/>
      <c r="P4816" s="464"/>
      <c r="Q4816" s="464"/>
      <c r="R4816" s="464"/>
      <c r="S4816" s="464"/>
      <c r="T4816" s="464"/>
      <c r="U4816" s="464"/>
      <c r="V4816" s="464"/>
    </row>
    <row r="4817" spans="1:22">
      <c r="A4817" s="531"/>
      <c r="B4817" s="532"/>
      <c r="C4817" s="350"/>
      <c r="D4817" s="350"/>
      <c r="E4817" s="533"/>
      <c r="F4817" s="533"/>
      <c r="G4817" s="533"/>
      <c r="H4817" s="533"/>
      <c r="I4817" s="533"/>
      <c r="J4817" s="533"/>
      <c r="K4817" s="533"/>
      <c r="L4817" s="533"/>
      <c r="M4817" s="533"/>
      <c r="N4817" s="532"/>
      <c r="O4817" s="350"/>
      <c r="P4817" s="464"/>
      <c r="Q4817" s="464"/>
      <c r="R4817" s="464"/>
      <c r="S4817" s="464"/>
      <c r="T4817" s="464"/>
      <c r="U4817" s="464"/>
      <c r="V4817" s="464"/>
    </row>
    <row r="4818" spans="1:22">
      <c r="A4818" s="531"/>
      <c r="B4818" s="532"/>
      <c r="C4818" s="350"/>
      <c r="D4818" s="350"/>
      <c r="E4818" s="533"/>
      <c r="F4818" s="533"/>
      <c r="G4818" s="533"/>
      <c r="H4818" s="533"/>
      <c r="I4818" s="533"/>
      <c r="J4818" s="533"/>
      <c r="K4818" s="533"/>
      <c r="L4818" s="533"/>
      <c r="M4818" s="533"/>
      <c r="N4818" s="532"/>
      <c r="O4818" s="350"/>
      <c r="P4818" s="464"/>
      <c r="Q4818" s="464"/>
      <c r="R4818" s="464"/>
      <c r="S4818" s="464"/>
      <c r="T4818" s="464"/>
      <c r="U4818" s="464"/>
      <c r="V4818" s="464"/>
    </row>
    <row r="4819" spans="1:22">
      <c r="A4819" s="531"/>
      <c r="B4819" s="532"/>
      <c r="C4819" s="350"/>
      <c r="D4819" s="350"/>
      <c r="E4819" s="533"/>
      <c r="F4819" s="533"/>
      <c r="G4819" s="533"/>
      <c r="H4819" s="533"/>
      <c r="I4819" s="533"/>
      <c r="J4819" s="533"/>
      <c r="K4819" s="533"/>
      <c r="L4819" s="533"/>
      <c r="M4819" s="533"/>
      <c r="N4819" s="532"/>
      <c r="O4819" s="350"/>
      <c r="P4819" s="464"/>
      <c r="Q4819" s="464"/>
      <c r="R4819" s="464"/>
      <c r="S4819" s="464"/>
      <c r="T4819" s="464"/>
      <c r="U4819" s="464"/>
      <c r="V4819" s="464"/>
    </row>
    <row r="4820" spans="1:22">
      <c r="A4820" s="531"/>
      <c r="B4820" s="532"/>
      <c r="C4820" s="350"/>
      <c r="D4820" s="350"/>
      <c r="E4820" s="533"/>
      <c r="F4820" s="533"/>
      <c r="G4820" s="533"/>
      <c r="H4820" s="533"/>
      <c r="I4820" s="533"/>
      <c r="J4820" s="533"/>
      <c r="K4820" s="533"/>
      <c r="L4820" s="533"/>
      <c r="M4820" s="533"/>
      <c r="N4820" s="532"/>
      <c r="O4820" s="350"/>
      <c r="P4820" s="464"/>
      <c r="Q4820" s="464"/>
      <c r="R4820" s="464"/>
      <c r="S4820" s="464"/>
      <c r="T4820" s="464"/>
      <c r="U4820" s="464"/>
      <c r="V4820" s="464"/>
    </row>
    <row r="4821" spans="1:22">
      <c r="A4821" s="531"/>
      <c r="B4821" s="532"/>
      <c r="C4821" s="350"/>
      <c r="D4821" s="350"/>
      <c r="E4821" s="533"/>
      <c r="F4821" s="533"/>
      <c r="G4821" s="533"/>
      <c r="H4821" s="533"/>
      <c r="I4821" s="533"/>
      <c r="J4821" s="533"/>
      <c r="K4821" s="533"/>
      <c r="L4821" s="533"/>
      <c r="M4821" s="533"/>
      <c r="N4821" s="532"/>
      <c r="O4821" s="350"/>
      <c r="P4821" s="464"/>
      <c r="Q4821" s="464"/>
      <c r="R4821" s="464"/>
      <c r="S4821" s="464"/>
      <c r="T4821" s="464"/>
      <c r="U4821" s="464"/>
      <c r="V4821" s="464"/>
    </row>
    <row r="4822" spans="1:22">
      <c r="A4822" s="531"/>
      <c r="B4822" s="532"/>
      <c r="C4822" s="350"/>
      <c r="D4822" s="350"/>
      <c r="E4822" s="533"/>
      <c r="F4822" s="533"/>
      <c r="G4822" s="533"/>
      <c r="H4822" s="533"/>
      <c r="I4822" s="533"/>
      <c r="J4822" s="533"/>
      <c r="K4822" s="533"/>
      <c r="L4822" s="533"/>
      <c r="M4822" s="533"/>
      <c r="N4822" s="532"/>
      <c r="O4822" s="350"/>
      <c r="P4822" s="464"/>
      <c r="Q4822" s="464"/>
      <c r="R4822" s="464"/>
      <c r="S4822" s="464"/>
      <c r="T4822" s="464"/>
      <c r="U4822" s="464"/>
      <c r="V4822" s="464"/>
    </row>
    <row r="4823" spans="1:22">
      <c r="A4823" s="531"/>
      <c r="B4823" s="532"/>
      <c r="C4823" s="350"/>
      <c r="D4823" s="350"/>
      <c r="E4823" s="533"/>
      <c r="F4823" s="533"/>
      <c r="G4823" s="533"/>
      <c r="H4823" s="533"/>
      <c r="I4823" s="533"/>
      <c r="J4823" s="533"/>
      <c r="K4823" s="533"/>
      <c r="L4823" s="533"/>
      <c r="M4823" s="533"/>
      <c r="N4823" s="532"/>
      <c r="O4823" s="350"/>
      <c r="P4823" s="464"/>
      <c r="Q4823" s="464"/>
      <c r="R4823" s="464"/>
      <c r="S4823" s="464"/>
      <c r="T4823" s="464"/>
      <c r="U4823" s="464"/>
      <c r="V4823" s="464"/>
    </row>
    <row r="4824" spans="1:22">
      <c r="A4824" s="531"/>
      <c r="B4824" s="532"/>
      <c r="C4824" s="350"/>
      <c r="D4824" s="350"/>
      <c r="E4824" s="533"/>
      <c r="F4824" s="533"/>
      <c r="G4824" s="533"/>
      <c r="H4824" s="533"/>
      <c r="I4824" s="533"/>
      <c r="J4824" s="533"/>
      <c r="K4824" s="533"/>
      <c r="L4824" s="533"/>
      <c r="M4824" s="533"/>
      <c r="N4824" s="532"/>
      <c r="O4824" s="350"/>
      <c r="P4824" s="464"/>
      <c r="Q4824" s="464"/>
      <c r="R4824" s="464"/>
      <c r="S4824" s="464"/>
      <c r="T4824" s="464"/>
      <c r="U4824" s="464"/>
      <c r="V4824" s="464"/>
    </row>
    <row r="4825" spans="1:22">
      <c r="A4825" s="531"/>
      <c r="B4825" s="532"/>
      <c r="C4825" s="350"/>
      <c r="D4825" s="350"/>
      <c r="E4825" s="533"/>
      <c r="F4825" s="533"/>
      <c r="G4825" s="533"/>
      <c r="H4825" s="533"/>
      <c r="I4825" s="533"/>
      <c r="J4825" s="533"/>
      <c r="K4825" s="533"/>
      <c r="L4825" s="533"/>
      <c r="M4825" s="533"/>
      <c r="N4825" s="532"/>
      <c r="O4825" s="350"/>
      <c r="P4825" s="464"/>
      <c r="Q4825" s="464"/>
      <c r="R4825" s="464"/>
      <c r="S4825" s="464"/>
      <c r="T4825" s="464"/>
      <c r="U4825" s="464"/>
      <c r="V4825" s="464"/>
    </row>
    <row r="4826" spans="1:22">
      <c r="A4826" s="531"/>
      <c r="B4826" s="532"/>
      <c r="C4826" s="350"/>
      <c r="D4826" s="350"/>
      <c r="E4826" s="533"/>
      <c r="F4826" s="533"/>
      <c r="G4826" s="533"/>
      <c r="H4826" s="533"/>
      <c r="I4826" s="533"/>
      <c r="J4826" s="533"/>
      <c r="K4826" s="533"/>
      <c r="L4826" s="533"/>
      <c r="M4826" s="533"/>
      <c r="N4826" s="532"/>
      <c r="O4826" s="350"/>
      <c r="P4826" s="464"/>
      <c r="Q4826" s="464"/>
      <c r="R4826" s="464"/>
      <c r="S4826" s="464"/>
      <c r="T4826" s="464"/>
      <c r="U4826" s="464"/>
      <c r="V4826" s="464"/>
    </row>
    <row r="4827" spans="1:22">
      <c r="A4827" s="531"/>
      <c r="B4827" s="532"/>
      <c r="C4827" s="350"/>
      <c r="D4827" s="350"/>
      <c r="E4827" s="533"/>
      <c r="F4827" s="533"/>
      <c r="G4827" s="533"/>
      <c r="H4827" s="533"/>
      <c r="I4827" s="533"/>
      <c r="J4827" s="533"/>
      <c r="K4827" s="533"/>
      <c r="L4827" s="533"/>
      <c r="M4827" s="533"/>
      <c r="N4827" s="532"/>
      <c r="O4827" s="350"/>
      <c r="P4827" s="464"/>
      <c r="Q4827" s="464"/>
      <c r="R4827" s="464"/>
      <c r="S4827" s="464"/>
      <c r="T4827" s="464"/>
      <c r="U4827" s="464"/>
      <c r="V4827" s="464"/>
    </row>
    <row r="4828" spans="1:22">
      <c r="A4828" s="531"/>
      <c r="B4828" s="532"/>
      <c r="C4828" s="350"/>
      <c r="D4828" s="350"/>
      <c r="E4828" s="533"/>
      <c r="F4828" s="533"/>
      <c r="G4828" s="533"/>
      <c r="H4828" s="533"/>
      <c r="I4828" s="533"/>
      <c r="J4828" s="533"/>
      <c r="K4828" s="533"/>
      <c r="L4828" s="533"/>
      <c r="M4828" s="533"/>
      <c r="N4828" s="532"/>
      <c r="O4828" s="350"/>
      <c r="P4828" s="464"/>
      <c r="Q4828" s="464"/>
      <c r="R4828" s="464"/>
      <c r="S4828" s="464"/>
      <c r="T4828" s="464"/>
      <c r="U4828" s="464"/>
      <c r="V4828" s="464"/>
    </row>
    <row r="4829" spans="1:22">
      <c r="A4829" s="531"/>
      <c r="B4829" s="532"/>
      <c r="C4829" s="350"/>
      <c r="D4829" s="350"/>
      <c r="E4829" s="533"/>
      <c r="F4829" s="533"/>
      <c r="G4829" s="533"/>
      <c r="H4829" s="533"/>
      <c r="I4829" s="533"/>
      <c r="J4829" s="533"/>
      <c r="K4829" s="533"/>
      <c r="L4829" s="533"/>
      <c r="M4829" s="533"/>
      <c r="N4829" s="532"/>
      <c r="O4829" s="350"/>
      <c r="P4829" s="464"/>
      <c r="Q4829" s="464"/>
      <c r="R4829" s="464"/>
      <c r="S4829" s="464"/>
      <c r="T4829" s="464"/>
      <c r="U4829" s="464"/>
      <c r="V4829" s="464"/>
    </row>
    <row r="4830" spans="1:22">
      <c r="A4830" s="531"/>
      <c r="B4830" s="532"/>
      <c r="C4830" s="350"/>
      <c r="D4830" s="350"/>
      <c r="E4830" s="533"/>
      <c r="F4830" s="533"/>
      <c r="G4830" s="533"/>
      <c r="H4830" s="533"/>
      <c r="I4830" s="533"/>
      <c r="J4830" s="533"/>
      <c r="K4830" s="533"/>
      <c r="L4830" s="533"/>
      <c r="M4830" s="533"/>
      <c r="N4830" s="532"/>
      <c r="O4830" s="350"/>
      <c r="P4830" s="464"/>
      <c r="Q4830" s="464"/>
      <c r="R4830" s="464"/>
      <c r="S4830" s="464"/>
      <c r="T4830" s="464"/>
      <c r="U4830" s="464"/>
      <c r="V4830" s="464"/>
    </row>
    <row r="4831" spans="1:22">
      <c r="A4831" s="531"/>
      <c r="B4831" s="532"/>
      <c r="C4831" s="350"/>
      <c r="D4831" s="350"/>
      <c r="E4831" s="533"/>
      <c r="F4831" s="533"/>
      <c r="G4831" s="533"/>
      <c r="H4831" s="533"/>
      <c r="I4831" s="533"/>
      <c r="J4831" s="533"/>
      <c r="K4831" s="533"/>
      <c r="L4831" s="533"/>
      <c r="M4831" s="533"/>
      <c r="N4831" s="532"/>
      <c r="O4831" s="350"/>
      <c r="P4831" s="464"/>
      <c r="Q4831" s="464"/>
      <c r="R4831" s="464"/>
      <c r="S4831" s="464"/>
      <c r="T4831" s="464"/>
      <c r="U4831" s="464"/>
      <c r="V4831" s="464"/>
    </row>
    <row r="4832" spans="1:22">
      <c r="A4832" s="531"/>
      <c r="B4832" s="532"/>
      <c r="C4832" s="350"/>
      <c r="D4832" s="350"/>
      <c r="E4832" s="533"/>
      <c r="F4832" s="533"/>
      <c r="G4832" s="533"/>
      <c r="H4832" s="533"/>
      <c r="I4832" s="533"/>
      <c r="J4832" s="533"/>
      <c r="K4832" s="533"/>
      <c r="L4832" s="533"/>
      <c r="M4832" s="533"/>
      <c r="N4832" s="532"/>
      <c r="O4832" s="350"/>
      <c r="P4832" s="464"/>
      <c r="Q4832" s="464"/>
      <c r="R4832" s="464"/>
      <c r="S4832" s="464"/>
      <c r="T4832" s="464"/>
      <c r="U4832" s="464"/>
      <c r="V4832" s="464"/>
    </row>
    <row r="4833" spans="1:22">
      <c r="A4833" s="531"/>
      <c r="B4833" s="532"/>
      <c r="C4833" s="350"/>
      <c r="D4833" s="350"/>
      <c r="E4833" s="533"/>
      <c r="F4833" s="533"/>
      <c r="G4833" s="533"/>
      <c r="H4833" s="533"/>
      <c r="I4833" s="533"/>
      <c r="J4833" s="533"/>
      <c r="K4833" s="533"/>
      <c r="L4833" s="533"/>
      <c r="M4833" s="533"/>
      <c r="N4833" s="532"/>
      <c r="O4833" s="350"/>
      <c r="P4833" s="464"/>
      <c r="Q4833" s="464"/>
      <c r="R4833" s="464"/>
      <c r="S4833" s="464"/>
      <c r="T4833" s="464"/>
      <c r="U4833" s="464"/>
      <c r="V4833" s="464"/>
    </row>
    <row r="4834" spans="1:22">
      <c r="A4834" s="531"/>
      <c r="B4834" s="532"/>
      <c r="C4834" s="350"/>
      <c r="D4834" s="350"/>
      <c r="E4834" s="533"/>
      <c r="F4834" s="533"/>
      <c r="G4834" s="533"/>
      <c r="H4834" s="533"/>
      <c r="I4834" s="533"/>
      <c r="J4834" s="533"/>
      <c r="K4834" s="533"/>
      <c r="L4834" s="533"/>
      <c r="M4834" s="533"/>
      <c r="N4834" s="532"/>
      <c r="O4834" s="350"/>
      <c r="P4834" s="464"/>
      <c r="Q4834" s="464"/>
      <c r="R4834" s="464"/>
      <c r="S4834" s="464"/>
      <c r="T4834" s="464"/>
      <c r="U4834" s="464"/>
      <c r="V4834" s="464"/>
    </row>
    <row r="4835" spans="1:22">
      <c r="A4835" s="531"/>
      <c r="B4835" s="532"/>
      <c r="C4835" s="350"/>
      <c r="D4835" s="350"/>
      <c r="E4835" s="533"/>
      <c r="F4835" s="533"/>
      <c r="G4835" s="533"/>
      <c r="H4835" s="533"/>
      <c r="I4835" s="533"/>
      <c r="J4835" s="533"/>
      <c r="K4835" s="533"/>
      <c r="L4835" s="533"/>
      <c r="M4835" s="533"/>
      <c r="N4835" s="532"/>
      <c r="O4835" s="350"/>
      <c r="P4835" s="464"/>
      <c r="Q4835" s="464"/>
      <c r="R4835" s="464"/>
      <c r="S4835" s="464"/>
      <c r="T4835" s="464"/>
      <c r="U4835" s="464"/>
      <c r="V4835" s="464"/>
    </row>
    <row r="4836" spans="1:22">
      <c r="A4836" s="531"/>
      <c r="B4836" s="532"/>
      <c r="C4836" s="350"/>
      <c r="D4836" s="350"/>
      <c r="E4836" s="533"/>
      <c r="F4836" s="533"/>
      <c r="G4836" s="533"/>
      <c r="H4836" s="533"/>
      <c r="I4836" s="533"/>
      <c r="J4836" s="533"/>
      <c r="K4836" s="533"/>
      <c r="L4836" s="533"/>
      <c r="M4836" s="533"/>
      <c r="N4836" s="532"/>
      <c r="O4836" s="350"/>
      <c r="P4836" s="464"/>
      <c r="Q4836" s="464"/>
      <c r="R4836" s="464"/>
      <c r="S4836" s="464"/>
      <c r="T4836" s="464"/>
      <c r="U4836" s="464"/>
      <c r="V4836" s="464"/>
    </row>
    <row r="4837" spans="1:22">
      <c r="A4837" s="531"/>
      <c r="B4837" s="532"/>
      <c r="C4837" s="350"/>
      <c r="D4837" s="350"/>
      <c r="E4837" s="533"/>
      <c r="F4837" s="533"/>
      <c r="G4837" s="533"/>
      <c r="H4837" s="533"/>
      <c r="I4837" s="533"/>
      <c r="J4837" s="533"/>
      <c r="K4837" s="533"/>
      <c r="L4837" s="533"/>
      <c r="M4837" s="533"/>
      <c r="N4837" s="532"/>
      <c r="O4837" s="350"/>
      <c r="P4837" s="464"/>
      <c r="Q4837" s="464"/>
      <c r="R4837" s="464"/>
      <c r="S4837" s="464"/>
      <c r="T4837" s="464"/>
      <c r="U4837" s="464"/>
      <c r="V4837" s="464"/>
    </row>
    <row r="4838" spans="1:22">
      <c r="A4838" s="531"/>
      <c r="B4838" s="532"/>
      <c r="C4838" s="350"/>
      <c r="D4838" s="350"/>
      <c r="E4838" s="533"/>
      <c r="F4838" s="533"/>
      <c r="G4838" s="533"/>
      <c r="H4838" s="533"/>
      <c r="I4838" s="533"/>
      <c r="J4838" s="533"/>
      <c r="K4838" s="533"/>
      <c r="L4838" s="533"/>
      <c r="M4838" s="533"/>
      <c r="N4838" s="532"/>
      <c r="O4838" s="350"/>
      <c r="P4838" s="464"/>
      <c r="Q4838" s="464"/>
      <c r="R4838" s="464"/>
      <c r="S4838" s="464"/>
      <c r="T4838" s="464"/>
      <c r="U4838" s="464"/>
      <c r="V4838" s="464"/>
    </row>
    <row r="4839" spans="1:22">
      <c r="A4839" s="531"/>
      <c r="B4839" s="532"/>
      <c r="C4839" s="350"/>
      <c r="D4839" s="350"/>
      <c r="E4839" s="533"/>
      <c r="F4839" s="533"/>
      <c r="G4839" s="533"/>
      <c r="H4839" s="533"/>
      <c r="I4839" s="533"/>
      <c r="J4839" s="533"/>
      <c r="K4839" s="533"/>
      <c r="L4839" s="533"/>
      <c r="M4839" s="533"/>
      <c r="N4839" s="532"/>
      <c r="O4839" s="350"/>
      <c r="P4839" s="464"/>
      <c r="Q4839" s="464"/>
      <c r="R4839" s="464"/>
      <c r="S4839" s="464"/>
      <c r="T4839" s="464"/>
      <c r="U4839" s="464"/>
      <c r="V4839" s="464"/>
    </row>
    <row r="4840" spans="1:22">
      <c r="A4840" s="531"/>
      <c r="B4840" s="532"/>
      <c r="C4840" s="350"/>
      <c r="D4840" s="350"/>
      <c r="E4840" s="533"/>
      <c r="F4840" s="533"/>
      <c r="G4840" s="533"/>
      <c r="H4840" s="533"/>
      <c r="I4840" s="533"/>
      <c r="J4840" s="533"/>
      <c r="K4840" s="533"/>
      <c r="L4840" s="533"/>
      <c r="M4840" s="533"/>
      <c r="N4840" s="532"/>
      <c r="O4840" s="350"/>
      <c r="P4840" s="464"/>
      <c r="Q4840" s="464"/>
      <c r="R4840" s="464"/>
      <c r="S4840" s="464"/>
      <c r="T4840" s="464"/>
      <c r="U4840" s="464"/>
      <c r="V4840" s="464"/>
    </row>
    <row r="4841" spans="1:22">
      <c r="A4841" s="531"/>
      <c r="B4841" s="532"/>
      <c r="C4841" s="350"/>
      <c r="D4841" s="350"/>
      <c r="E4841" s="533"/>
      <c r="F4841" s="533"/>
      <c r="G4841" s="533"/>
      <c r="H4841" s="533"/>
      <c r="I4841" s="533"/>
      <c r="J4841" s="533"/>
      <c r="K4841" s="533"/>
      <c r="L4841" s="533"/>
      <c r="M4841" s="533"/>
      <c r="N4841" s="532"/>
      <c r="O4841" s="350"/>
      <c r="P4841" s="464"/>
      <c r="Q4841" s="464"/>
      <c r="R4841" s="464"/>
      <c r="S4841" s="464"/>
      <c r="T4841" s="464"/>
      <c r="U4841" s="464"/>
      <c r="V4841" s="464"/>
    </row>
    <row r="4842" spans="1:22">
      <c r="A4842" s="531"/>
      <c r="B4842" s="532"/>
      <c r="C4842" s="350"/>
      <c r="D4842" s="350"/>
      <c r="E4842" s="533"/>
      <c r="F4842" s="533"/>
      <c r="G4842" s="533"/>
      <c r="H4842" s="533"/>
      <c r="I4842" s="533"/>
      <c r="J4842" s="533"/>
      <c r="K4842" s="533"/>
      <c r="L4842" s="533"/>
      <c r="M4842" s="533"/>
      <c r="N4842" s="532"/>
      <c r="O4842" s="350"/>
      <c r="P4842" s="464"/>
      <c r="Q4842" s="464"/>
      <c r="R4842" s="464"/>
      <c r="S4842" s="464"/>
      <c r="T4842" s="464"/>
      <c r="U4842" s="464"/>
      <c r="V4842" s="464"/>
    </row>
    <row r="4843" spans="1:22">
      <c r="A4843" s="531"/>
      <c r="B4843" s="532"/>
      <c r="C4843" s="350"/>
      <c r="D4843" s="350"/>
      <c r="E4843" s="533"/>
      <c r="F4843" s="533"/>
      <c r="G4843" s="533"/>
      <c r="H4843" s="533"/>
      <c r="I4843" s="533"/>
      <c r="J4843" s="533"/>
      <c r="K4843" s="533"/>
      <c r="L4843" s="533"/>
      <c r="M4843" s="533"/>
      <c r="N4843" s="532"/>
      <c r="O4843" s="350"/>
      <c r="P4843" s="464"/>
      <c r="Q4843" s="464"/>
      <c r="R4843" s="464"/>
      <c r="S4843" s="464"/>
      <c r="T4843" s="464"/>
      <c r="U4843" s="464"/>
      <c r="V4843" s="464"/>
    </row>
    <row r="4844" spans="1:22">
      <c r="A4844" s="531"/>
      <c r="B4844" s="532"/>
      <c r="C4844" s="350"/>
      <c r="D4844" s="350"/>
      <c r="E4844" s="533"/>
      <c r="F4844" s="533"/>
      <c r="G4844" s="533"/>
      <c r="H4844" s="533"/>
      <c r="I4844" s="533"/>
      <c r="J4844" s="533"/>
      <c r="K4844" s="533"/>
      <c r="L4844" s="533"/>
      <c r="M4844" s="533"/>
      <c r="N4844" s="532"/>
      <c r="O4844" s="350"/>
      <c r="P4844" s="464"/>
      <c r="Q4844" s="464"/>
      <c r="R4844" s="464"/>
      <c r="S4844" s="464"/>
      <c r="T4844" s="464"/>
      <c r="U4844" s="464"/>
      <c r="V4844" s="464"/>
    </row>
    <row r="4845" spans="1:22">
      <c r="A4845" s="531"/>
      <c r="B4845" s="532"/>
      <c r="C4845" s="350"/>
      <c r="D4845" s="350"/>
      <c r="E4845" s="533"/>
      <c r="F4845" s="533"/>
      <c r="G4845" s="533"/>
      <c r="H4845" s="533"/>
      <c r="I4845" s="533"/>
      <c r="J4845" s="533"/>
      <c r="K4845" s="533"/>
      <c r="L4845" s="533"/>
      <c r="M4845" s="533"/>
      <c r="N4845" s="532"/>
      <c r="O4845" s="350"/>
      <c r="P4845" s="464"/>
      <c r="Q4845" s="464"/>
      <c r="R4845" s="464"/>
      <c r="S4845" s="464"/>
      <c r="T4845" s="464"/>
      <c r="U4845" s="464"/>
      <c r="V4845" s="464"/>
    </row>
    <row r="4846" spans="1:22">
      <c r="A4846" s="531"/>
      <c r="B4846" s="532"/>
      <c r="C4846" s="350"/>
      <c r="D4846" s="350"/>
      <c r="E4846" s="533"/>
      <c r="F4846" s="533"/>
      <c r="G4846" s="533"/>
      <c r="H4846" s="533"/>
      <c r="I4846" s="533"/>
      <c r="J4846" s="533"/>
      <c r="K4846" s="533"/>
      <c r="L4846" s="533"/>
      <c r="M4846" s="533"/>
      <c r="N4846" s="532"/>
      <c r="O4846" s="350"/>
      <c r="P4846" s="464"/>
      <c r="Q4846" s="464"/>
      <c r="R4846" s="464"/>
      <c r="S4846" s="464"/>
      <c r="T4846" s="464"/>
      <c r="U4846" s="464"/>
      <c r="V4846" s="464"/>
    </row>
    <row r="4847" spans="1:22">
      <c r="A4847" s="531"/>
      <c r="B4847" s="532"/>
      <c r="C4847" s="350"/>
      <c r="D4847" s="350"/>
      <c r="E4847" s="533"/>
      <c r="F4847" s="533"/>
      <c r="G4847" s="533"/>
      <c r="H4847" s="533"/>
      <c r="I4847" s="533"/>
      <c r="J4847" s="533"/>
      <c r="K4847" s="533"/>
      <c r="L4847" s="533"/>
      <c r="M4847" s="533"/>
      <c r="N4847" s="532"/>
      <c r="O4847" s="350"/>
      <c r="P4847" s="464"/>
      <c r="Q4847" s="464"/>
      <c r="R4847" s="464"/>
      <c r="S4847" s="464"/>
      <c r="T4847" s="464"/>
      <c r="U4847" s="464"/>
      <c r="V4847" s="464"/>
    </row>
    <row r="4848" spans="1:22">
      <c r="A4848" s="531"/>
      <c r="B4848" s="532"/>
      <c r="C4848" s="350"/>
      <c r="D4848" s="350"/>
      <c r="E4848" s="533"/>
      <c r="F4848" s="533"/>
      <c r="G4848" s="533"/>
      <c r="H4848" s="533"/>
      <c r="I4848" s="533"/>
      <c r="J4848" s="533"/>
      <c r="K4848" s="533"/>
      <c r="L4848" s="533"/>
      <c r="M4848" s="533"/>
      <c r="N4848" s="532"/>
      <c r="O4848" s="350"/>
      <c r="P4848" s="464"/>
      <c r="Q4848" s="464"/>
      <c r="R4848" s="464"/>
      <c r="S4848" s="464"/>
      <c r="T4848" s="464"/>
      <c r="U4848" s="464"/>
      <c r="V4848" s="464"/>
    </row>
    <row r="4849" spans="1:22">
      <c r="A4849" s="531"/>
      <c r="B4849" s="532"/>
      <c r="C4849" s="350"/>
      <c r="D4849" s="350"/>
      <c r="E4849" s="533"/>
      <c r="F4849" s="533"/>
      <c r="G4849" s="533"/>
      <c r="H4849" s="533"/>
      <c r="I4849" s="533"/>
      <c r="J4849" s="533"/>
      <c r="K4849" s="533"/>
      <c r="L4849" s="533"/>
      <c r="M4849" s="533"/>
      <c r="N4849" s="532"/>
      <c r="O4849" s="350"/>
      <c r="P4849" s="464"/>
      <c r="Q4849" s="464"/>
      <c r="R4849" s="464"/>
      <c r="S4849" s="464"/>
      <c r="T4849" s="464"/>
      <c r="U4849" s="464"/>
      <c r="V4849" s="464"/>
    </row>
    <row r="4850" spans="1:22">
      <c r="A4850" s="531"/>
      <c r="B4850" s="532"/>
      <c r="C4850" s="350"/>
      <c r="D4850" s="350"/>
      <c r="E4850" s="533"/>
      <c r="F4850" s="533"/>
      <c r="G4850" s="533"/>
      <c r="H4850" s="533"/>
      <c r="I4850" s="533"/>
      <c r="J4850" s="533"/>
      <c r="K4850" s="533"/>
      <c r="L4850" s="533"/>
      <c r="M4850" s="533"/>
      <c r="N4850" s="532"/>
      <c r="O4850" s="350"/>
      <c r="P4850" s="464"/>
      <c r="Q4850" s="464"/>
      <c r="R4850" s="464"/>
      <c r="S4850" s="464"/>
      <c r="T4850" s="464"/>
      <c r="U4850" s="464"/>
      <c r="V4850" s="464"/>
    </row>
    <row r="4851" spans="1:22">
      <c r="A4851" s="531"/>
      <c r="B4851" s="532"/>
      <c r="C4851" s="350"/>
      <c r="D4851" s="350"/>
      <c r="E4851" s="533"/>
      <c r="F4851" s="533"/>
      <c r="G4851" s="533"/>
      <c r="H4851" s="533"/>
      <c r="I4851" s="533"/>
      <c r="J4851" s="533"/>
      <c r="K4851" s="533"/>
      <c r="L4851" s="533"/>
      <c r="M4851" s="533"/>
      <c r="N4851" s="532"/>
      <c r="O4851" s="350"/>
      <c r="P4851" s="464"/>
      <c r="Q4851" s="464"/>
      <c r="R4851" s="464"/>
      <c r="S4851" s="464"/>
      <c r="T4851" s="464"/>
      <c r="U4851" s="464"/>
      <c r="V4851" s="464"/>
    </row>
    <row r="4852" spans="1:22">
      <c r="A4852" s="531"/>
      <c r="B4852" s="532"/>
      <c r="C4852" s="350"/>
      <c r="D4852" s="350"/>
      <c r="E4852" s="533"/>
      <c r="F4852" s="533"/>
      <c r="G4852" s="533"/>
      <c r="H4852" s="533"/>
      <c r="I4852" s="533"/>
      <c r="J4852" s="533"/>
      <c r="K4852" s="533"/>
      <c r="L4852" s="533"/>
      <c r="M4852" s="533"/>
      <c r="N4852" s="532"/>
      <c r="O4852" s="350"/>
      <c r="P4852" s="464"/>
      <c r="Q4852" s="464"/>
      <c r="R4852" s="464"/>
      <c r="S4852" s="464"/>
      <c r="T4852" s="464"/>
      <c r="U4852" s="464"/>
      <c r="V4852" s="464"/>
    </row>
    <row r="4853" spans="1:22">
      <c r="A4853" s="531"/>
      <c r="B4853" s="532"/>
      <c r="C4853" s="350"/>
      <c r="D4853" s="350"/>
      <c r="E4853" s="533"/>
      <c r="F4853" s="533"/>
      <c r="G4853" s="533"/>
      <c r="H4853" s="533"/>
      <c r="I4853" s="533"/>
      <c r="J4853" s="533"/>
      <c r="K4853" s="533"/>
      <c r="L4853" s="533"/>
      <c r="M4853" s="533"/>
      <c r="N4853" s="532"/>
      <c r="O4853" s="350"/>
      <c r="P4853" s="464"/>
      <c r="Q4853" s="464"/>
      <c r="R4853" s="464"/>
      <c r="S4853" s="464"/>
      <c r="T4853" s="464"/>
      <c r="U4853" s="464"/>
      <c r="V4853" s="464"/>
    </row>
    <row r="4854" spans="1:22">
      <c r="A4854" s="531"/>
      <c r="B4854" s="532"/>
      <c r="C4854" s="350"/>
      <c r="D4854" s="350"/>
      <c r="E4854" s="533"/>
      <c r="F4854" s="533"/>
      <c r="G4854" s="533"/>
      <c r="H4854" s="533"/>
      <c r="I4854" s="533"/>
      <c r="J4854" s="533"/>
      <c r="K4854" s="533"/>
      <c r="L4854" s="533"/>
      <c r="M4854" s="533"/>
      <c r="N4854" s="532"/>
      <c r="O4854" s="350"/>
      <c r="P4854" s="464"/>
      <c r="Q4854" s="464"/>
      <c r="R4854" s="464"/>
      <c r="S4854" s="464"/>
      <c r="T4854" s="464"/>
      <c r="U4854" s="464"/>
      <c r="V4854" s="464"/>
    </row>
    <row r="4855" spans="1:22">
      <c r="A4855" s="531"/>
      <c r="B4855" s="532"/>
      <c r="C4855" s="350"/>
      <c r="D4855" s="350"/>
      <c r="E4855" s="533"/>
      <c r="F4855" s="533"/>
      <c r="G4855" s="533"/>
      <c r="H4855" s="533"/>
      <c r="I4855" s="533"/>
      <c r="J4855" s="533"/>
      <c r="K4855" s="533"/>
      <c r="L4855" s="533"/>
      <c r="M4855" s="533"/>
      <c r="N4855" s="532"/>
      <c r="O4855" s="350"/>
      <c r="P4855" s="464"/>
      <c r="Q4855" s="464"/>
      <c r="R4855" s="464"/>
      <c r="S4855" s="464"/>
      <c r="T4855" s="464"/>
      <c r="U4855" s="464"/>
      <c r="V4855" s="464"/>
    </row>
    <row r="4856" spans="1:22">
      <c r="A4856" s="531"/>
      <c r="B4856" s="532"/>
      <c r="C4856" s="350"/>
      <c r="D4856" s="350"/>
      <c r="E4856" s="533"/>
      <c r="F4856" s="533"/>
      <c r="G4856" s="533"/>
      <c r="H4856" s="533"/>
      <c r="I4856" s="533"/>
      <c r="J4856" s="533"/>
      <c r="K4856" s="533"/>
      <c r="L4856" s="533"/>
      <c r="M4856" s="533"/>
      <c r="N4856" s="532"/>
      <c r="O4856" s="350"/>
      <c r="P4856" s="464"/>
      <c r="Q4856" s="464"/>
      <c r="R4856" s="464"/>
      <c r="S4856" s="464"/>
      <c r="T4856" s="464"/>
      <c r="U4856" s="464"/>
      <c r="V4856" s="464"/>
    </row>
    <row r="4857" spans="1:22">
      <c r="A4857" s="531"/>
      <c r="B4857" s="532"/>
      <c r="C4857" s="350"/>
      <c r="D4857" s="350"/>
      <c r="E4857" s="533"/>
      <c r="F4857" s="533"/>
      <c r="G4857" s="533"/>
      <c r="H4857" s="533"/>
      <c r="I4857" s="533"/>
      <c r="J4857" s="533"/>
      <c r="K4857" s="533"/>
      <c r="L4857" s="533"/>
      <c r="M4857" s="533"/>
      <c r="N4857" s="532"/>
      <c r="O4857" s="350"/>
      <c r="P4857" s="464"/>
      <c r="Q4857" s="464"/>
      <c r="R4857" s="464"/>
      <c r="S4857" s="464"/>
      <c r="T4857" s="464"/>
      <c r="U4857" s="464"/>
      <c r="V4857" s="464"/>
    </row>
    <row r="4858" spans="1:22">
      <c r="A4858" s="531"/>
      <c r="B4858" s="532"/>
      <c r="C4858" s="350"/>
      <c r="D4858" s="350"/>
      <c r="E4858" s="533"/>
      <c r="F4858" s="533"/>
      <c r="G4858" s="533"/>
      <c r="H4858" s="533"/>
      <c r="I4858" s="533"/>
      <c r="J4858" s="533"/>
      <c r="K4858" s="533"/>
      <c r="L4858" s="533"/>
      <c r="M4858" s="533"/>
      <c r="N4858" s="532"/>
      <c r="O4858" s="350"/>
      <c r="P4858" s="464"/>
      <c r="Q4858" s="464"/>
      <c r="R4858" s="464"/>
      <c r="S4858" s="464"/>
      <c r="T4858" s="464"/>
      <c r="U4858" s="464"/>
      <c r="V4858" s="464"/>
    </row>
    <row r="4859" spans="1:22">
      <c r="A4859" s="531"/>
      <c r="B4859" s="532"/>
      <c r="C4859" s="350"/>
      <c r="D4859" s="350"/>
      <c r="E4859" s="533"/>
      <c r="F4859" s="533"/>
      <c r="G4859" s="533"/>
      <c r="H4859" s="533"/>
      <c r="I4859" s="533"/>
      <c r="J4859" s="533"/>
      <c r="K4859" s="533"/>
      <c r="L4859" s="533"/>
      <c r="M4859" s="533"/>
      <c r="N4859" s="532"/>
      <c r="O4859" s="350"/>
      <c r="P4859" s="464"/>
      <c r="Q4859" s="464"/>
      <c r="R4859" s="464"/>
      <c r="S4859" s="464"/>
      <c r="T4859" s="464"/>
      <c r="U4859" s="464"/>
      <c r="V4859" s="464"/>
    </row>
    <row r="4860" spans="1:22">
      <c r="A4860" s="531"/>
      <c r="B4860" s="532"/>
      <c r="C4860" s="350"/>
      <c r="D4860" s="350"/>
      <c r="E4860" s="533"/>
      <c r="F4860" s="533"/>
      <c r="G4860" s="533"/>
      <c r="H4860" s="533"/>
      <c r="I4860" s="533"/>
      <c r="J4860" s="533"/>
      <c r="K4860" s="533"/>
      <c r="L4860" s="533"/>
      <c r="M4860" s="533"/>
      <c r="N4860" s="532"/>
      <c r="O4860" s="350"/>
      <c r="P4860" s="464"/>
      <c r="Q4860" s="464"/>
      <c r="R4860" s="464"/>
      <c r="S4860" s="464"/>
      <c r="T4860" s="464"/>
      <c r="U4860" s="464"/>
      <c r="V4860" s="464"/>
    </row>
    <row r="4861" spans="1:22">
      <c r="A4861" s="531"/>
      <c r="B4861" s="532"/>
      <c r="C4861" s="350"/>
      <c r="D4861" s="350"/>
      <c r="E4861" s="533"/>
      <c r="F4861" s="533"/>
      <c r="G4861" s="533"/>
      <c r="H4861" s="533"/>
      <c r="I4861" s="533"/>
      <c r="J4861" s="533"/>
      <c r="K4861" s="533"/>
      <c r="L4861" s="533"/>
      <c r="M4861" s="533"/>
      <c r="N4861" s="532"/>
      <c r="O4861" s="350"/>
      <c r="P4861" s="464"/>
      <c r="Q4861" s="464"/>
      <c r="R4861" s="464"/>
      <c r="S4861" s="464"/>
      <c r="T4861" s="464"/>
      <c r="U4861" s="464"/>
      <c r="V4861" s="464"/>
    </row>
    <row r="4862" spans="1:22">
      <c r="A4862" s="531"/>
      <c r="B4862" s="532"/>
      <c r="C4862" s="350"/>
      <c r="D4862" s="350"/>
      <c r="E4862" s="533"/>
      <c r="F4862" s="533"/>
      <c r="G4862" s="533"/>
      <c r="H4862" s="533"/>
      <c r="I4862" s="533"/>
      <c r="J4862" s="533"/>
      <c r="K4862" s="533"/>
      <c r="L4862" s="533"/>
      <c r="M4862" s="533"/>
      <c r="N4862" s="532"/>
      <c r="O4862" s="350"/>
      <c r="P4862" s="464"/>
      <c r="Q4862" s="464"/>
      <c r="R4862" s="464"/>
      <c r="S4862" s="464"/>
      <c r="T4862" s="464"/>
      <c r="U4862" s="464"/>
      <c r="V4862" s="464"/>
    </row>
    <row r="4863" spans="1:22">
      <c r="A4863" s="531"/>
      <c r="B4863" s="532"/>
      <c r="C4863" s="350"/>
      <c r="D4863" s="350"/>
      <c r="E4863" s="533"/>
      <c r="F4863" s="533"/>
      <c r="G4863" s="533"/>
      <c r="H4863" s="533"/>
      <c r="I4863" s="533"/>
      <c r="J4863" s="533"/>
      <c r="K4863" s="533"/>
      <c r="L4863" s="533"/>
      <c r="M4863" s="533"/>
      <c r="N4863" s="532"/>
      <c r="O4863" s="350"/>
      <c r="P4863" s="464"/>
      <c r="Q4863" s="464"/>
      <c r="R4863" s="464"/>
      <c r="S4863" s="464"/>
      <c r="T4863" s="464"/>
      <c r="U4863" s="464"/>
      <c r="V4863" s="464"/>
    </row>
    <row r="4864" spans="1:22">
      <c r="A4864" s="531"/>
      <c r="B4864" s="532"/>
      <c r="C4864" s="350"/>
      <c r="D4864" s="350"/>
      <c r="E4864" s="533"/>
      <c r="F4864" s="533"/>
      <c r="G4864" s="533"/>
      <c r="H4864" s="533"/>
      <c r="I4864" s="533"/>
      <c r="J4864" s="533"/>
      <c r="K4864" s="533"/>
      <c r="L4864" s="533"/>
      <c r="M4864" s="533"/>
      <c r="N4864" s="532"/>
      <c r="O4864" s="350"/>
      <c r="P4864" s="464"/>
      <c r="Q4864" s="464"/>
      <c r="R4864" s="464"/>
      <c r="S4864" s="464"/>
      <c r="T4864" s="464"/>
      <c r="U4864" s="464"/>
      <c r="V4864" s="464"/>
    </row>
    <row r="4865" spans="1:22">
      <c r="A4865" s="531"/>
      <c r="B4865" s="532"/>
      <c r="C4865" s="350"/>
      <c r="D4865" s="350"/>
      <c r="E4865" s="533"/>
      <c r="F4865" s="533"/>
      <c r="G4865" s="533"/>
      <c r="H4865" s="533"/>
      <c r="I4865" s="533"/>
      <c r="J4865" s="533"/>
      <c r="K4865" s="533"/>
      <c r="L4865" s="533"/>
      <c r="M4865" s="533"/>
      <c r="N4865" s="532"/>
      <c r="O4865" s="350"/>
      <c r="P4865" s="464"/>
      <c r="Q4865" s="464"/>
      <c r="R4865" s="464"/>
      <c r="S4865" s="464"/>
      <c r="T4865" s="464"/>
      <c r="U4865" s="464"/>
      <c r="V4865" s="464"/>
    </row>
    <row r="4866" spans="1:22">
      <c r="A4866" s="531"/>
      <c r="B4866" s="532"/>
      <c r="C4866" s="350"/>
      <c r="D4866" s="350"/>
      <c r="E4866" s="533"/>
      <c r="F4866" s="533"/>
      <c r="G4866" s="533"/>
      <c r="H4866" s="533"/>
      <c r="I4866" s="533"/>
      <c r="J4866" s="533"/>
      <c r="K4866" s="533"/>
      <c r="L4866" s="533"/>
      <c r="M4866" s="533"/>
      <c r="N4866" s="532"/>
      <c r="O4866" s="350"/>
      <c r="P4866" s="464"/>
      <c r="Q4866" s="464"/>
      <c r="R4866" s="464"/>
      <c r="S4866" s="464"/>
      <c r="T4866" s="464"/>
      <c r="U4866" s="464"/>
      <c r="V4866" s="464"/>
    </row>
    <row r="4867" spans="1:22">
      <c r="A4867" s="531"/>
      <c r="B4867" s="532"/>
      <c r="C4867" s="350"/>
      <c r="D4867" s="350"/>
      <c r="E4867" s="533"/>
      <c r="F4867" s="533"/>
      <c r="G4867" s="533"/>
      <c r="H4867" s="533"/>
      <c r="I4867" s="533"/>
      <c r="J4867" s="533"/>
      <c r="K4867" s="533"/>
      <c r="L4867" s="533"/>
      <c r="M4867" s="533"/>
      <c r="N4867" s="532"/>
      <c r="O4867" s="350"/>
      <c r="P4867" s="464"/>
      <c r="Q4867" s="464"/>
      <c r="R4867" s="464"/>
      <c r="S4867" s="464"/>
      <c r="T4867" s="464"/>
      <c r="U4867" s="464"/>
      <c r="V4867" s="464"/>
    </row>
    <row r="4868" spans="1:22">
      <c r="A4868" s="531"/>
      <c r="B4868" s="532"/>
      <c r="C4868" s="350"/>
      <c r="D4868" s="350"/>
      <c r="E4868" s="533"/>
      <c r="F4868" s="533"/>
      <c r="G4868" s="533"/>
      <c r="H4868" s="533"/>
      <c r="I4868" s="533"/>
      <c r="J4868" s="533"/>
      <c r="K4868" s="533"/>
      <c r="L4868" s="533"/>
      <c r="M4868" s="533"/>
      <c r="N4868" s="532"/>
      <c r="O4868" s="350"/>
      <c r="P4868" s="464"/>
      <c r="Q4868" s="464"/>
      <c r="R4868" s="464"/>
      <c r="S4868" s="464"/>
      <c r="T4868" s="464"/>
      <c r="U4868" s="464"/>
      <c r="V4868" s="464"/>
    </row>
    <row r="4869" spans="1:22">
      <c r="A4869" s="531"/>
      <c r="B4869" s="532"/>
      <c r="C4869" s="350"/>
      <c r="D4869" s="350"/>
      <c r="E4869" s="533"/>
      <c r="F4869" s="533"/>
      <c r="G4869" s="533"/>
      <c r="H4869" s="533"/>
      <c r="I4869" s="533"/>
      <c r="J4869" s="533"/>
      <c r="K4869" s="533"/>
      <c r="L4869" s="533"/>
      <c r="M4869" s="533"/>
      <c r="N4869" s="532"/>
      <c r="O4869" s="350"/>
      <c r="P4869" s="464"/>
      <c r="Q4869" s="464"/>
      <c r="R4869" s="464"/>
      <c r="S4869" s="464"/>
      <c r="T4869" s="464"/>
      <c r="U4869" s="464"/>
      <c r="V4869" s="464"/>
    </row>
    <row r="4870" spans="1:22">
      <c r="A4870" s="531"/>
      <c r="B4870" s="532"/>
      <c r="C4870" s="350"/>
      <c r="D4870" s="350"/>
      <c r="E4870" s="533"/>
      <c r="F4870" s="533"/>
      <c r="G4870" s="533"/>
      <c r="H4870" s="533"/>
      <c r="I4870" s="533"/>
      <c r="J4870" s="533"/>
      <c r="K4870" s="533"/>
      <c r="L4870" s="533"/>
      <c r="M4870" s="533"/>
      <c r="N4870" s="532"/>
      <c r="O4870" s="350"/>
      <c r="P4870" s="464"/>
      <c r="Q4870" s="464"/>
      <c r="R4870" s="464"/>
      <c r="S4870" s="464"/>
      <c r="T4870" s="464"/>
      <c r="U4870" s="464"/>
      <c r="V4870" s="464"/>
    </row>
    <row r="4871" spans="1:22">
      <c r="A4871" s="531"/>
      <c r="B4871" s="532"/>
      <c r="C4871" s="350"/>
      <c r="D4871" s="350"/>
      <c r="E4871" s="533"/>
      <c r="F4871" s="533"/>
      <c r="G4871" s="533"/>
      <c r="H4871" s="533"/>
      <c r="I4871" s="533"/>
      <c r="J4871" s="533"/>
      <c r="K4871" s="533"/>
      <c r="L4871" s="533"/>
      <c r="M4871" s="533"/>
      <c r="N4871" s="532"/>
      <c r="O4871" s="350"/>
      <c r="P4871" s="464"/>
      <c r="Q4871" s="464"/>
      <c r="R4871" s="464"/>
      <c r="S4871" s="464"/>
      <c r="T4871" s="464"/>
      <c r="U4871" s="464"/>
      <c r="V4871" s="464"/>
    </row>
    <row r="4872" spans="1:22">
      <c r="A4872" s="531"/>
      <c r="B4872" s="532"/>
      <c r="C4872" s="350"/>
      <c r="D4872" s="350"/>
      <c r="E4872" s="533"/>
      <c r="F4872" s="533"/>
      <c r="G4872" s="533"/>
      <c r="H4872" s="533"/>
      <c r="I4872" s="533"/>
      <c r="J4872" s="533"/>
      <c r="K4872" s="533"/>
      <c r="L4872" s="533"/>
      <c r="M4872" s="533"/>
      <c r="N4872" s="532"/>
      <c r="O4872" s="350"/>
      <c r="P4872" s="464"/>
      <c r="Q4872" s="464"/>
      <c r="R4872" s="464"/>
      <c r="S4872" s="464"/>
      <c r="T4872" s="464"/>
      <c r="U4872" s="464"/>
      <c r="V4872" s="464"/>
    </row>
    <row r="4873" spans="1:22">
      <c r="A4873" s="531"/>
      <c r="B4873" s="532"/>
      <c r="C4873" s="350"/>
      <c r="D4873" s="350"/>
      <c r="E4873" s="533"/>
      <c r="F4873" s="533"/>
      <c r="G4873" s="533"/>
      <c r="H4873" s="533"/>
      <c r="I4873" s="533"/>
      <c r="J4873" s="533"/>
      <c r="K4873" s="533"/>
      <c r="L4873" s="533"/>
      <c r="M4873" s="533"/>
      <c r="N4873" s="532"/>
      <c r="O4873" s="350"/>
      <c r="P4873" s="464"/>
      <c r="Q4873" s="464"/>
      <c r="R4873" s="464"/>
      <c r="S4873" s="464"/>
      <c r="T4873" s="464"/>
      <c r="U4873" s="464"/>
      <c r="V4873" s="464"/>
    </row>
    <row r="4874" spans="1:22">
      <c r="A4874" s="531"/>
      <c r="B4874" s="532"/>
      <c r="C4874" s="350"/>
      <c r="D4874" s="350"/>
      <c r="E4874" s="533"/>
      <c r="F4874" s="533"/>
      <c r="G4874" s="533"/>
      <c r="H4874" s="533"/>
      <c r="I4874" s="533"/>
      <c r="J4874" s="533"/>
      <c r="K4874" s="533"/>
      <c r="L4874" s="533"/>
      <c r="M4874" s="533"/>
      <c r="N4874" s="532"/>
      <c r="O4874" s="350"/>
      <c r="P4874" s="464"/>
      <c r="Q4874" s="464"/>
      <c r="R4874" s="464"/>
      <c r="S4874" s="464"/>
      <c r="T4874" s="464"/>
      <c r="U4874" s="464"/>
      <c r="V4874" s="464"/>
    </row>
    <row r="4875" spans="1:22">
      <c r="A4875" s="531"/>
      <c r="B4875" s="532"/>
      <c r="C4875" s="350"/>
      <c r="D4875" s="350"/>
      <c r="E4875" s="533"/>
      <c r="F4875" s="533"/>
      <c r="G4875" s="533"/>
      <c r="H4875" s="533"/>
      <c r="I4875" s="533"/>
      <c r="J4875" s="533"/>
      <c r="K4875" s="533"/>
      <c r="L4875" s="533"/>
      <c r="M4875" s="533"/>
      <c r="N4875" s="532"/>
      <c r="O4875" s="350"/>
      <c r="P4875" s="464"/>
      <c r="Q4875" s="464"/>
      <c r="R4875" s="464"/>
      <c r="S4875" s="464"/>
      <c r="T4875" s="464"/>
      <c r="U4875" s="464"/>
      <c r="V4875" s="464"/>
    </row>
    <row r="4876" spans="1:22">
      <c r="A4876" s="531"/>
      <c r="B4876" s="532"/>
      <c r="C4876" s="350"/>
      <c r="D4876" s="350"/>
      <c r="E4876" s="533"/>
      <c r="F4876" s="533"/>
      <c r="G4876" s="533"/>
      <c r="H4876" s="533"/>
      <c r="I4876" s="533"/>
      <c r="J4876" s="533"/>
      <c r="K4876" s="533"/>
      <c r="L4876" s="533"/>
      <c r="M4876" s="533"/>
      <c r="N4876" s="532"/>
      <c r="O4876" s="350"/>
      <c r="P4876" s="464"/>
      <c r="Q4876" s="464"/>
      <c r="R4876" s="464"/>
      <c r="S4876" s="464"/>
      <c r="T4876" s="464"/>
      <c r="U4876" s="464"/>
      <c r="V4876" s="464"/>
    </row>
    <row r="4877" spans="1:22">
      <c r="A4877" s="531"/>
      <c r="B4877" s="532"/>
      <c r="C4877" s="350"/>
      <c r="D4877" s="350"/>
      <c r="E4877" s="533"/>
      <c r="F4877" s="533"/>
      <c r="G4877" s="533"/>
      <c r="H4877" s="533"/>
      <c r="I4877" s="533"/>
      <c r="J4877" s="533"/>
      <c r="K4877" s="533"/>
      <c r="L4877" s="533"/>
      <c r="M4877" s="533"/>
      <c r="N4877" s="532"/>
      <c r="O4877" s="350"/>
      <c r="P4877" s="464"/>
      <c r="Q4877" s="464"/>
      <c r="R4877" s="464"/>
      <c r="S4877" s="464"/>
      <c r="T4877" s="464"/>
      <c r="U4877" s="464"/>
      <c r="V4877" s="464"/>
    </row>
    <row r="4878" spans="1:22">
      <c r="A4878" s="531"/>
      <c r="B4878" s="532"/>
      <c r="C4878" s="350"/>
      <c r="D4878" s="350"/>
      <c r="E4878" s="533"/>
      <c r="F4878" s="533"/>
      <c r="G4878" s="533"/>
      <c r="H4878" s="533"/>
      <c r="I4878" s="533"/>
      <c r="J4878" s="533"/>
      <c r="K4878" s="533"/>
      <c r="L4878" s="533"/>
      <c r="M4878" s="533"/>
      <c r="N4878" s="532"/>
      <c r="O4878" s="350"/>
      <c r="P4878" s="464"/>
      <c r="Q4878" s="464"/>
      <c r="R4878" s="464"/>
      <c r="S4878" s="464"/>
      <c r="T4878" s="464"/>
      <c r="U4878" s="464"/>
      <c r="V4878" s="464"/>
    </row>
    <row r="4879" spans="1:22">
      <c r="A4879" s="531"/>
      <c r="B4879" s="532"/>
      <c r="C4879" s="350"/>
      <c r="D4879" s="350"/>
      <c r="E4879" s="533"/>
      <c r="F4879" s="533"/>
      <c r="G4879" s="533"/>
      <c r="H4879" s="533"/>
      <c r="I4879" s="533"/>
      <c r="J4879" s="533"/>
      <c r="K4879" s="533"/>
      <c r="L4879" s="533"/>
      <c r="M4879" s="533"/>
      <c r="N4879" s="532"/>
      <c r="O4879" s="350"/>
      <c r="P4879" s="464"/>
      <c r="Q4879" s="464"/>
      <c r="R4879" s="464"/>
      <c r="S4879" s="464"/>
      <c r="T4879" s="464"/>
      <c r="U4879" s="464"/>
      <c r="V4879" s="464"/>
    </row>
    <row r="4880" spans="1:22">
      <c r="A4880" s="531"/>
      <c r="B4880" s="532"/>
      <c r="C4880" s="350"/>
      <c r="D4880" s="350"/>
      <c r="E4880" s="533"/>
      <c r="F4880" s="533"/>
      <c r="G4880" s="533"/>
      <c r="H4880" s="533"/>
      <c r="I4880" s="533"/>
      <c r="J4880" s="533"/>
      <c r="K4880" s="533"/>
      <c r="L4880" s="533"/>
      <c r="M4880" s="533"/>
      <c r="N4880" s="532"/>
      <c r="O4880" s="350"/>
      <c r="P4880" s="464"/>
      <c r="Q4880" s="464"/>
      <c r="R4880" s="464"/>
      <c r="S4880" s="464"/>
      <c r="T4880" s="464"/>
      <c r="U4880" s="464"/>
      <c r="V4880" s="464"/>
    </row>
    <row r="4881" spans="1:22">
      <c r="A4881" s="531"/>
      <c r="B4881" s="532"/>
      <c r="C4881" s="350"/>
      <c r="D4881" s="350"/>
      <c r="E4881" s="533"/>
      <c r="F4881" s="533"/>
      <c r="G4881" s="533"/>
      <c r="H4881" s="533"/>
      <c r="I4881" s="533"/>
      <c r="J4881" s="533"/>
      <c r="K4881" s="533"/>
      <c r="L4881" s="533"/>
      <c r="M4881" s="533"/>
      <c r="N4881" s="532"/>
      <c r="O4881" s="350"/>
      <c r="P4881" s="464"/>
      <c r="Q4881" s="464"/>
      <c r="R4881" s="464"/>
      <c r="S4881" s="464"/>
      <c r="T4881" s="464"/>
      <c r="U4881" s="464"/>
      <c r="V4881" s="464"/>
    </row>
    <row r="4882" spans="1:22">
      <c r="A4882" s="531"/>
      <c r="B4882" s="532"/>
      <c r="C4882" s="350"/>
      <c r="D4882" s="350"/>
      <c r="E4882" s="533"/>
      <c r="F4882" s="533"/>
      <c r="G4882" s="533"/>
      <c r="H4882" s="533"/>
      <c r="I4882" s="533"/>
      <c r="J4882" s="533"/>
      <c r="K4882" s="533"/>
      <c r="L4882" s="533"/>
      <c r="M4882" s="533"/>
      <c r="N4882" s="532"/>
      <c r="O4882" s="350"/>
      <c r="P4882" s="464"/>
      <c r="Q4882" s="464"/>
      <c r="R4882" s="464"/>
      <c r="S4882" s="464"/>
      <c r="T4882" s="464"/>
      <c r="U4882" s="464"/>
      <c r="V4882" s="464"/>
    </row>
    <row r="4883" spans="1:22">
      <c r="A4883" s="531"/>
      <c r="B4883" s="532"/>
      <c r="C4883" s="350"/>
      <c r="D4883" s="350"/>
      <c r="E4883" s="533"/>
      <c r="F4883" s="533"/>
      <c r="G4883" s="533"/>
      <c r="H4883" s="533"/>
      <c r="I4883" s="533"/>
      <c r="J4883" s="533"/>
      <c r="K4883" s="533"/>
      <c r="L4883" s="533"/>
      <c r="M4883" s="533"/>
      <c r="N4883" s="532"/>
      <c r="O4883" s="350"/>
      <c r="P4883" s="464"/>
      <c r="Q4883" s="464"/>
      <c r="R4883" s="464"/>
      <c r="S4883" s="464"/>
      <c r="T4883" s="464"/>
      <c r="U4883" s="464"/>
      <c r="V4883" s="464"/>
    </row>
    <row r="4884" spans="1:22">
      <c r="A4884" s="531"/>
      <c r="B4884" s="532"/>
      <c r="C4884" s="350"/>
      <c r="D4884" s="350"/>
      <c r="E4884" s="533"/>
      <c r="F4884" s="533"/>
      <c r="G4884" s="533"/>
      <c r="H4884" s="533"/>
      <c r="I4884" s="533"/>
      <c r="J4884" s="533"/>
      <c r="K4884" s="533"/>
      <c r="L4884" s="533"/>
      <c r="M4884" s="533"/>
      <c r="N4884" s="532"/>
      <c r="O4884" s="350"/>
      <c r="P4884" s="464"/>
      <c r="Q4884" s="464"/>
      <c r="R4884" s="464"/>
      <c r="S4884" s="464"/>
      <c r="T4884" s="464"/>
      <c r="U4884" s="464"/>
      <c r="V4884" s="464"/>
    </row>
    <row r="4885" spans="1:22">
      <c r="A4885" s="531"/>
      <c r="B4885" s="532"/>
      <c r="C4885" s="350"/>
      <c r="D4885" s="350"/>
      <c r="E4885" s="533"/>
      <c r="F4885" s="533"/>
      <c r="G4885" s="533"/>
      <c r="H4885" s="533"/>
      <c r="I4885" s="533"/>
      <c r="J4885" s="533"/>
      <c r="K4885" s="533"/>
      <c r="L4885" s="533"/>
      <c r="M4885" s="533"/>
      <c r="N4885" s="532"/>
      <c r="O4885" s="350"/>
      <c r="P4885" s="464"/>
      <c r="Q4885" s="464"/>
      <c r="R4885" s="464"/>
      <c r="S4885" s="464"/>
      <c r="T4885" s="464"/>
      <c r="U4885" s="464"/>
      <c r="V4885" s="464"/>
    </row>
    <row r="4886" spans="1:22">
      <c r="A4886" s="531"/>
      <c r="B4886" s="532"/>
      <c r="C4886" s="350"/>
      <c r="D4886" s="350"/>
      <c r="E4886" s="533"/>
      <c r="F4886" s="533"/>
      <c r="G4886" s="533"/>
      <c r="H4886" s="533"/>
      <c r="I4886" s="533"/>
      <c r="J4886" s="533"/>
      <c r="K4886" s="533"/>
      <c r="L4886" s="533"/>
      <c r="M4886" s="533"/>
      <c r="N4886" s="532"/>
      <c r="O4886" s="350"/>
      <c r="P4886" s="464"/>
      <c r="Q4886" s="464"/>
      <c r="R4886" s="464"/>
      <c r="S4886" s="464"/>
      <c r="T4886" s="464"/>
      <c r="U4886" s="464"/>
      <c r="V4886" s="464"/>
    </row>
    <row r="4887" spans="1:22">
      <c r="A4887" s="531"/>
      <c r="B4887" s="532"/>
      <c r="C4887" s="350"/>
      <c r="D4887" s="350"/>
      <c r="E4887" s="533"/>
      <c r="F4887" s="533"/>
      <c r="G4887" s="533"/>
      <c r="H4887" s="533"/>
      <c r="I4887" s="533"/>
      <c r="J4887" s="533"/>
      <c r="K4887" s="533"/>
      <c r="L4887" s="533"/>
      <c r="M4887" s="533"/>
      <c r="N4887" s="532"/>
      <c r="O4887" s="350"/>
      <c r="P4887" s="464"/>
      <c r="Q4887" s="464"/>
      <c r="R4887" s="464"/>
      <c r="S4887" s="464"/>
      <c r="T4887" s="464"/>
      <c r="U4887" s="464"/>
      <c r="V4887" s="464"/>
    </row>
    <row r="4888" spans="1:22">
      <c r="A4888" s="531"/>
      <c r="B4888" s="532"/>
      <c r="C4888" s="350"/>
      <c r="D4888" s="350"/>
      <c r="E4888" s="533"/>
      <c r="F4888" s="533"/>
      <c r="G4888" s="533"/>
      <c r="H4888" s="533"/>
      <c r="I4888" s="533"/>
      <c r="J4888" s="533"/>
      <c r="K4888" s="533"/>
      <c r="L4888" s="533"/>
      <c r="M4888" s="533"/>
      <c r="N4888" s="532"/>
      <c r="O4888" s="350"/>
      <c r="P4888" s="464"/>
      <c r="Q4888" s="464"/>
      <c r="R4888" s="464"/>
      <c r="S4888" s="464"/>
      <c r="T4888" s="464"/>
      <c r="U4888" s="464"/>
      <c r="V4888" s="464"/>
    </row>
    <row r="4889" spans="1:22">
      <c r="A4889" s="531"/>
      <c r="B4889" s="532"/>
      <c r="C4889" s="350"/>
      <c r="D4889" s="350"/>
      <c r="E4889" s="533"/>
      <c r="F4889" s="533"/>
      <c r="G4889" s="533"/>
      <c r="H4889" s="533"/>
      <c r="I4889" s="533"/>
      <c r="J4889" s="533"/>
      <c r="K4889" s="533"/>
      <c r="L4889" s="533"/>
      <c r="M4889" s="533"/>
      <c r="N4889" s="532"/>
      <c r="O4889" s="350"/>
      <c r="P4889" s="464"/>
      <c r="Q4889" s="464"/>
      <c r="R4889" s="464"/>
      <c r="S4889" s="464"/>
      <c r="T4889" s="464"/>
      <c r="U4889" s="464"/>
      <c r="V4889" s="464"/>
    </row>
    <row r="4890" spans="1:22">
      <c r="A4890" s="531"/>
      <c r="B4890" s="532"/>
      <c r="C4890" s="350"/>
      <c r="D4890" s="350"/>
      <c r="E4890" s="533"/>
      <c r="F4890" s="533"/>
      <c r="G4890" s="533"/>
      <c r="H4890" s="533"/>
      <c r="I4890" s="533"/>
      <c r="J4890" s="533"/>
      <c r="K4890" s="533"/>
      <c r="L4890" s="533"/>
      <c r="M4890" s="533"/>
      <c r="N4890" s="532"/>
      <c r="O4890" s="350"/>
      <c r="P4890" s="464"/>
      <c r="Q4890" s="464"/>
      <c r="R4890" s="464"/>
      <c r="S4890" s="464"/>
      <c r="T4890" s="464"/>
      <c r="U4890" s="464"/>
      <c r="V4890" s="464"/>
    </row>
    <row r="4891" spans="1:22">
      <c r="A4891" s="531"/>
      <c r="B4891" s="532"/>
      <c r="C4891" s="350"/>
      <c r="D4891" s="350"/>
      <c r="E4891" s="533"/>
      <c r="F4891" s="533"/>
      <c r="G4891" s="533"/>
      <c r="H4891" s="533"/>
      <c r="I4891" s="533"/>
      <c r="J4891" s="533"/>
      <c r="K4891" s="533"/>
      <c r="L4891" s="533"/>
      <c r="M4891" s="533"/>
      <c r="N4891" s="532"/>
      <c r="O4891" s="350"/>
      <c r="P4891" s="464"/>
      <c r="Q4891" s="464"/>
      <c r="R4891" s="464"/>
      <c r="S4891" s="464"/>
      <c r="T4891" s="464"/>
      <c r="U4891" s="464"/>
      <c r="V4891" s="464"/>
    </row>
    <row r="4892" spans="1:22">
      <c r="A4892" s="531"/>
      <c r="B4892" s="532"/>
      <c r="C4892" s="350"/>
      <c r="D4892" s="350"/>
      <c r="E4892" s="533"/>
      <c r="F4892" s="533"/>
      <c r="G4892" s="533"/>
      <c r="H4892" s="533"/>
      <c r="I4892" s="533"/>
      <c r="J4892" s="533"/>
      <c r="K4892" s="533"/>
      <c r="L4892" s="533"/>
      <c r="M4892" s="533"/>
      <c r="N4892" s="532"/>
      <c r="O4892" s="350"/>
      <c r="P4892" s="464"/>
      <c r="Q4892" s="464"/>
      <c r="R4892" s="464"/>
      <c r="S4892" s="464"/>
      <c r="T4892" s="464"/>
      <c r="U4892" s="464"/>
      <c r="V4892" s="464"/>
    </row>
    <row r="4893" spans="1:22">
      <c r="A4893" s="531"/>
      <c r="B4893" s="532"/>
      <c r="C4893" s="350"/>
      <c r="D4893" s="350"/>
      <c r="E4893" s="533"/>
      <c r="F4893" s="533"/>
      <c r="G4893" s="533"/>
      <c r="H4893" s="533"/>
      <c r="I4893" s="533"/>
      <c r="J4893" s="533"/>
      <c r="K4893" s="533"/>
      <c r="L4893" s="533"/>
      <c r="M4893" s="533"/>
      <c r="N4893" s="532"/>
      <c r="O4893" s="350"/>
      <c r="P4893" s="464"/>
      <c r="Q4893" s="464"/>
      <c r="R4893" s="464"/>
      <c r="S4893" s="464"/>
      <c r="T4893" s="464"/>
      <c r="U4893" s="464"/>
      <c r="V4893" s="464"/>
    </row>
    <row r="4894" spans="1:22">
      <c r="A4894" s="531"/>
      <c r="B4894" s="532"/>
      <c r="C4894" s="350"/>
      <c r="D4894" s="350"/>
      <c r="E4894" s="533"/>
      <c r="F4894" s="533"/>
      <c r="G4894" s="533"/>
      <c r="H4894" s="533"/>
      <c r="I4894" s="533"/>
      <c r="J4894" s="533"/>
      <c r="K4894" s="533"/>
      <c r="L4894" s="533"/>
      <c r="M4894" s="533"/>
      <c r="N4894" s="532"/>
      <c r="O4894" s="350"/>
      <c r="P4894" s="464"/>
      <c r="Q4894" s="464"/>
      <c r="R4894" s="464"/>
      <c r="S4894" s="464"/>
      <c r="T4894" s="464"/>
      <c r="U4894" s="464"/>
      <c r="V4894" s="464"/>
    </row>
    <row r="4895" spans="1:22">
      <c r="A4895" s="531"/>
      <c r="B4895" s="532"/>
      <c r="C4895" s="350"/>
      <c r="D4895" s="350"/>
      <c r="E4895" s="533"/>
      <c r="F4895" s="533"/>
      <c r="G4895" s="533"/>
      <c r="H4895" s="533"/>
      <c r="I4895" s="533"/>
      <c r="J4895" s="533"/>
      <c r="K4895" s="533"/>
      <c r="L4895" s="533"/>
      <c r="M4895" s="533"/>
      <c r="N4895" s="532"/>
      <c r="O4895" s="350"/>
      <c r="P4895" s="464"/>
      <c r="Q4895" s="464"/>
      <c r="R4895" s="464"/>
      <c r="S4895" s="464"/>
      <c r="T4895" s="464"/>
      <c r="U4895" s="464"/>
      <c r="V4895" s="464"/>
    </row>
    <row r="4896" spans="1:22">
      <c r="A4896" s="531"/>
      <c r="B4896" s="532"/>
      <c r="C4896" s="350"/>
      <c r="D4896" s="350"/>
      <c r="E4896" s="533"/>
      <c r="F4896" s="533"/>
      <c r="G4896" s="533"/>
      <c r="H4896" s="533"/>
      <c r="I4896" s="533"/>
      <c r="J4896" s="533"/>
      <c r="K4896" s="533"/>
      <c r="L4896" s="533"/>
      <c r="M4896" s="533"/>
      <c r="N4896" s="532"/>
      <c r="O4896" s="350"/>
      <c r="P4896" s="464"/>
      <c r="Q4896" s="464"/>
      <c r="R4896" s="464"/>
      <c r="S4896" s="464"/>
      <c r="T4896" s="464"/>
      <c r="U4896" s="464"/>
      <c r="V4896" s="464"/>
    </row>
    <row r="4897" spans="1:22">
      <c r="A4897" s="531"/>
      <c r="B4897" s="532"/>
      <c r="C4897" s="350"/>
      <c r="D4897" s="350"/>
      <c r="E4897" s="533"/>
      <c r="F4897" s="533"/>
      <c r="G4897" s="533"/>
      <c r="H4897" s="533"/>
      <c r="I4897" s="533"/>
      <c r="J4897" s="533"/>
      <c r="K4897" s="533"/>
      <c r="L4897" s="533"/>
      <c r="M4897" s="533"/>
      <c r="N4897" s="532"/>
      <c r="O4897" s="350"/>
      <c r="P4897" s="464"/>
      <c r="Q4897" s="464"/>
      <c r="R4897" s="464"/>
      <c r="S4897" s="464"/>
      <c r="T4897" s="464"/>
      <c r="U4897" s="464"/>
      <c r="V4897" s="464"/>
    </row>
    <row r="4898" spans="1:22">
      <c r="A4898" s="531"/>
      <c r="B4898" s="532"/>
      <c r="C4898" s="350"/>
      <c r="D4898" s="350"/>
      <c r="E4898" s="533"/>
      <c r="F4898" s="533"/>
      <c r="G4898" s="533"/>
      <c r="H4898" s="533"/>
      <c r="I4898" s="533"/>
      <c r="J4898" s="533"/>
      <c r="K4898" s="533"/>
      <c r="L4898" s="533"/>
      <c r="M4898" s="533"/>
      <c r="N4898" s="532"/>
      <c r="O4898" s="350"/>
      <c r="P4898" s="464"/>
      <c r="Q4898" s="464"/>
      <c r="R4898" s="464"/>
      <c r="S4898" s="464"/>
      <c r="T4898" s="464"/>
      <c r="U4898" s="464"/>
      <c r="V4898" s="464"/>
    </row>
    <row r="4899" spans="1:22">
      <c r="A4899" s="531"/>
      <c r="B4899" s="532"/>
      <c r="C4899" s="350"/>
      <c r="D4899" s="350"/>
      <c r="E4899" s="533"/>
      <c r="F4899" s="533"/>
      <c r="G4899" s="533"/>
      <c r="H4899" s="533"/>
      <c r="I4899" s="533"/>
      <c r="J4899" s="533"/>
      <c r="K4899" s="533"/>
      <c r="L4899" s="533"/>
      <c r="M4899" s="533"/>
      <c r="N4899" s="532"/>
      <c r="O4899" s="350"/>
      <c r="P4899" s="464"/>
      <c r="Q4899" s="464"/>
      <c r="R4899" s="464"/>
      <c r="S4899" s="464"/>
      <c r="T4899" s="464"/>
      <c r="U4899" s="464"/>
      <c r="V4899" s="464"/>
    </row>
    <row r="4900" spans="1:22">
      <c r="A4900" s="531"/>
      <c r="B4900" s="532"/>
      <c r="C4900" s="350"/>
      <c r="D4900" s="350"/>
      <c r="E4900" s="533"/>
      <c r="F4900" s="533"/>
      <c r="G4900" s="533"/>
      <c r="H4900" s="533"/>
      <c r="I4900" s="533"/>
      <c r="J4900" s="533"/>
      <c r="K4900" s="533"/>
      <c r="L4900" s="533"/>
      <c r="M4900" s="533"/>
      <c r="N4900" s="532"/>
      <c r="O4900" s="350"/>
      <c r="P4900" s="464"/>
      <c r="Q4900" s="464"/>
      <c r="R4900" s="464"/>
      <c r="S4900" s="464"/>
      <c r="T4900" s="464"/>
      <c r="U4900" s="464"/>
      <c r="V4900" s="464"/>
    </row>
    <row r="4901" spans="1:22">
      <c r="A4901" s="531"/>
      <c r="B4901" s="532"/>
      <c r="C4901" s="350"/>
      <c r="D4901" s="350"/>
      <c r="E4901" s="533"/>
      <c r="F4901" s="533"/>
      <c r="G4901" s="533"/>
      <c r="H4901" s="533"/>
      <c r="I4901" s="533"/>
      <c r="J4901" s="533"/>
      <c r="K4901" s="533"/>
      <c r="L4901" s="533"/>
      <c r="M4901" s="533"/>
      <c r="N4901" s="532"/>
      <c r="O4901" s="350"/>
      <c r="P4901" s="464"/>
      <c r="Q4901" s="464"/>
      <c r="R4901" s="464"/>
      <c r="S4901" s="464"/>
      <c r="T4901" s="464"/>
      <c r="U4901" s="464"/>
      <c r="V4901" s="464"/>
    </row>
    <row r="4902" spans="1:22">
      <c r="A4902" s="531"/>
      <c r="B4902" s="532"/>
      <c r="C4902" s="350"/>
      <c r="D4902" s="350"/>
      <c r="E4902" s="533"/>
      <c r="F4902" s="533"/>
      <c r="G4902" s="533"/>
      <c r="H4902" s="533"/>
      <c r="I4902" s="533"/>
      <c r="J4902" s="533"/>
      <c r="K4902" s="533"/>
      <c r="L4902" s="533"/>
      <c r="M4902" s="533"/>
      <c r="N4902" s="532"/>
      <c r="O4902" s="350"/>
      <c r="P4902" s="464"/>
      <c r="Q4902" s="464"/>
      <c r="R4902" s="464"/>
      <c r="S4902" s="464"/>
      <c r="T4902" s="464"/>
      <c r="U4902" s="464"/>
      <c r="V4902" s="464"/>
    </row>
    <row r="4903" spans="1:22">
      <c r="A4903" s="531"/>
      <c r="B4903" s="532"/>
      <c r="C4903" s="350"/>
      <c r="D4903" s="350"/>
      <c r="E4903" s="533"/>
      <c r="F4903" s="533"/>
      <c r="G4903" s="533"/>
      <c r="H4903" s="533"/>
      <c r="I4903" s="533"/>
      <c r="J4903" s="533"/>
      <c r="K4903" s="533"/>
      <c r="L4903" s="533"/>
      <c r="M4903" s="533"/>
      <c r="N4903" s="532"/>
      <c r="O4903" s="350"/>
      <c r="P4903" s="464"/>
      <c r="Q4903" s="464"/>
      <c r="R4903" s="464"/>
      <c r="S4903" s="464"/>
      <c r="T4903" s="464"/>
      <c r="U4903" s="464"/>
      <c r="V4903" s="464"/>
    </row>
    <row r="4904" spans="1:22">
      <c r="A4904" s="531"/>
      <c r="B4904" s="532"/>
      <c r="C4904" s="350"/>
      <c r="D4904" s="350"/>
      <c r="E4904" s="533"/>
      <c r="F4904" s="533"/>
      <c r="G4904" s="533"/>
      <c r="H4904" s="533"/>
      <c r="I4904" s="533"/>
      <c r="J4904" s="533"/>
      <c r="K4904" s="533"/>
      <c r="L4904" s="533"/>
      <c r="M4904" s="533"/>
      <c r="N4904" s="532"/>
      <c r="O4904" s="350"/>
      <c r="P4904" s="464"/>
      <c r="Q4904" s="464"/>
      <c r="R4904" s="464"/>
      <c r="S4904" s="464"/>
      <c r="T4904" s="464"/>
      <c r="U4904" s="464"/>
      <c r="V4904" s="464"/>
    </row>
    <row r="4905" spans="1:22">
      <c r="A4905" s="531"/>
      <c r="B4905" s="532"/>
      <c r="C4905" s="350"/>
      <c r="D4905" s="350"/>
      <c r="E4905" s="533"/>
      <c r="F4905" s="533"/>
      <c r="G4905" s="533"/>
      <c r="H4905" s="533"/>
      <c r="I4905" s="533"/>
      <c r="J4905" s="533"/>
      <c r="K4905" s="533"/>
      <c r="L4905" s="533"/>
      <c r="M4905" s="533"/>
      <c r="N4905" s="532"/>
      <c r="O4905" s="350"/>
      <c r="P4905" s="464"/>
      <c r="Q4905" s="464"/>
      <c r="R4905" s="464"/>
      <c r="S4905" s="464"/>
      <c r="T4905" s="464"/>
      <c r="U4905" s="464"/>
      <c r="V4905" s="464"/>
    </row>
    <row r="4906" spans="1:22">
      <c r="A4906" s="531"/>
      <c r="B4906" s="532"/>
      <c r="C4906" s="350"/>
      <c r="D4906" s="350"/>
      <c r="E4906" s="533"/>
      <c r="F4906" s="533"/>
      <c r="G4906" s="533"/>
      <c r="H4906" s="533"/>
      <c r="I4906" s="533"/>
      <c r="J4906" s="533"/>
      <c r="K4906" s="533"/>
      <c r="L4906" s="533"/>
      <c r="M4906" s="533"/>
      <c r="N4906" s="532"/>
      <c r="O4906" s="350"/>
      <c r="P4906" s="464"/>
      <c r="Q4906" s="464"/>
      <c r="R4906" s="464"/>
      <c r="S4906" s="464"/>
      <c r="T4906" s="464"/>
      <c r="U4906" s="464"/>
      <c r="V4906" s="464"/>
    </row>
    <row r="4907" spans="1:22">
      <c r="A4907" s="531"/>
      <c r="B4907" s="532"/>
      <c r="C4907" s="350"/>
      <c r="D4907" s="350"/>
      <c r="E4907" s="533"/>
      <c r="F4907" s="533"/>
      <c r="G4907" s="533"/>
      <c r="H4907" s="533"/>
      <c r="I4907" s="533"/>
      <c r="J4907" s="533"/>
      <c r="K4907" s="533"/>
      <c r="L4907" s="533"/>
      <c r="M4907" s="533"/>
      <c r="N4907" s="532"/>
      <c r="O4907" s="350"/>
      <c r="P4907" s="464"/>
      <c r="Q4907" s="464"/>
      <c r="R4907" s="464"/>
      <c r="S4907" s="464"/>
      <c r="T4907" s="464"/>
      <c r="U4907" s="464"/>
      <c r="V4907" s="464"/>
    </row>
    <row r="4908" spans="1:22">
      <c r="A4908" s="531"/>
      <c r="B4908" s="532"/>
      <c r="C4908" s="350"/>
      <c r="D4908" s="350"/>
      <c r="E4908" s="533"/>
      <c r="F4908" s="533"/>
      <c r="G4908" s="533"/>
      <c r="H4908" s="533"/>
      <c r="I4908" s="533"/>
      <c r="J4908" s="533"/>
      <c r="K4908" s="533"/>
      <c r="L4908" s="533"/>
      <c r="M4908" s="533"/>
      <c r="N4908" s="532"/>
      <c r="O4908" s="350"/>
      <c r="P4908" s="464"/>
      <c r="Q4908" s="464"/>
      <c r="R4908" s="464"/>
      <c r="S4908" s="464"/>
      <c r="T4908" s="464"/>
      <c r="U4908" s="464"/>
      <c r="V4908" s="464"/>
    </row>
    <row r="4909" spans="1:22">
      <c r="A4909" s="531"/>
      <c r="B4909" s="532"/>
      <c r="C4909" s="350"/>
      <c r="D4909" s="350"/>
      <c r="E4909" s="533"/>
      <c r="F4909" s="533"/>
      <c r="G4909" s="533"/>
      <c r="H4909" s="533"/>
      <c r="I4909" s="533"/>
      <c r="J4909" s="533"/>
      <c r="K4909" s="533"/>
      <c r="L4909" s="533"/>
      <c r="M4909" s="533"/>
      <c r="N4909" s="532"/>
      <c r="O4909" s="350"/>
      <c r="P4909" s="464"/>
      <c r="Q4909" s="464"/>
      <c r="R4909" s="464"/>
      <c r="S4909" s="464"/>
      <c r="T4909" s="464"/>
      <c r="U4909" s="464"/>
      <c r="V4909" s="464"/>
    </row>
    <row r="4910" spans="1:22">
      <c r="A4910" s="531"/>
      <c r="B4910" s="532"/>
      <c r="C4910" s="350"/>
      <c r="D4910" s="350"/>
      <c r="E4910" s="533"/>
      <c r="F4910" s="533"/>
      <c r="G4910" s="533"/>
      <c r="H4910" s="533"/>
      <c r="I4910" s="533"/>
      <c r="J4910" s="533"/>
      <c r="K4910" s="533"/>
      <c r="L4910" s="533"/>
      <c r="M4910" s="533"/>
      <c r="N4910" s="532"/>
      <c r="O4910" s="350"/>
      <c r="P4910" s="464"/>
      <c r="Q4910" s="464"/>
      <c r="R4910" s="464"/>
      <c r="S4910" s="464"/>
      <c r="T4910" s="464"/>
      <c r="U4910" s="464"/>
      <c r="V4910" s="464"/>
    </row>
    <row r="4911" spans="1:22">
      <c r="A4911" s="531"/>
      <c r="B4911" s="532"/>
      <c r="C4911" s="350"/>
      <c r="D4911" s="350"/>
      <c r="E4911" s="533"/>
      <c r="F4911" s="533"/>
      <c r="G4911" s="533"/>
      <c r="H4911" s="533"/>
      <c r="I4911" s="533"/>
      <c r="J4911" s="533"/>
      <c r="K4911" s="533"/>
      <c r="L4911" s="533"/>
      <c r="M4911" s="533"/>
      <c r="N4911" s="532"/>
      <c r="O4911" s="350"/>
      <c r="P4911" s="464"/>
      <c r="Q4911" s="464"/>
      <c r="R4911" s="464"/>
      <c r="S4911" s="464"/>
      <c r="T4911" s="464"/>
      <c r="U4911" s="464"/>
      <c r="V4911" s="464"/>
    </row>
    <row r="4912" spans="1:22">
      <c r="A4912" s="531"/>
      <c r="B4912" s="532"/>
      <c r="C4912" s="350"/>
      <c r="D4912" s="350"/>
      <c r="E4912" s="533"/>
      <c r="F4912" s="533"/>
      <c r="G4912" s="533"/>
      <c r="H4912" s="533"/>
      <c r="I4912" s="533"/>
      <c r="J4912" s="533"/>
      <c r="K4912" s="533"/>
      <c r="L4912" s="533"/>
      <c r="M4912" s="533"/>
      <c r="N4912" s="532"/>
      <c r="O4912" s="350"/>
      <c r="P4912" s="464"/>
      <c r="Q4912" s="464"/>
      <c r="R4912" s="464"/>
      <c r="S4912" s="464"/>
      <c r="T4912" s="464"/>
      <c r="U4912" s="464"/>
      <c r="V4912" s="464"/>
    </row>
    <row r="4913" spans="1:22">
      <c r="A4913" s="531"/>
      <c r="B4913" s="532"/>
      <c r="C4913" s="350"/>
      <c r="D4913" s="350"/>
      <c r="E4913" s="533"/>
      <c r="F4913" s="533"/>
      <c r="G4913" s="533"/>
      <c r="H4913" s="533"/>
      <c r="I4913" s="533"/>
      <c r="J4913" s="533"/>
      <c r="K4913" s="533"/>
      <c r="L4913" s="533"/>
      <c r="M4913" s="533"/>
      <c r="N4913" s="532"/>
      <c r="O4913" s="350"/>
      <c r="P4913" s="464"/>
      <c r="Q4913" s="464"/>
      <c r="R4913" s="464"/>
      <c r="S4913" s="464"/>
      <c r="T4913" s="464"/>
      <c r="U4913" s="464"/>
      <c r="V4913" s="464"/>
    </row>
    <row r="4914" spans="1:22">
      <c r="A4914" s="531"/>
      <c r="B4914" s="532"/>
      <c r="C4914" s="350"/>
      <c r="D4914" s="350"/>
      <c r="E4914" s="533"/>
      <c r="F4914" s="533"/>
      <c r="G4914" s="533"/>
      <c r="H4914" s="533"/>
      <c r="I4914" s="533"/>
      <c r="J4914" s="533"/>
      <c r="K4914" s="533"/>
      <c r="L4914" s="533"/>
      <c r="M4914" s="533"/>
      <c r="N4914" s="532"/>
      <c r="O4914" s="350"/>
      <c r="P4914" s="464"/>
      <c r="Q4914" s="464"/>
      <c r="R4914" s="464"/>
      <c r="S4914" s="464"/>
      <c r="T4914" s="464"/>
      <c r="U4914" s="464"/>
      <c r="V4914" s="464"/>
    </row>
    <row r="4915" spans="1:22">
      <c r="A4915" s="531"/>
      <c r="B4915" s="532"/>
      <c r="C4915" s="350"/>
      <c r="D4915" s="350"/>
      <c r="E4915" s="533"/>
      <c r="F4915" s="533"/>
      <c r="G4915" s="533"/>
      <c r="H4915" s="533"/>
      <c r="I4915" s="533"/>
      <c r="J4915" s="533"/>
      <c r="K4915" s="533"/>
      <c r="L4915" s="533"/>
      <c r="M4915" s="533"/>
      <c r="N4915" s="532"/>
      <c r="O4915" s="350"/>
      <c r="P4915" s="464"/>
      <c r="Q4915" s="464"/>
      <c r="R4915" s="464"/>
      <c r="S4915" s="464"/>
      <c r="T4915" s="464"/>
      <c r="U4915" s="464"/>
      <c r="V4915" s="464"/>
    </row>
    <row r="4916" spans="1:22">
      <c r="A4916" s="531"/>
      <c r="B4916" s="532"/>
      <c r="C4916" s="350"/>
      <c r="D4916" s="350"/>
      <c r="E4916" s="533"/>
      <c r="F4916" s="533"/>
      <c r="G4916" s="533"/>
      <c r="H4916" s="533"/>
      <c r="I4916" s="533"/>
      <c r="J4916" s="533"/>
      <c r="K4916" s="533"/>
      <c r="L4916" s="533"/>
      <c r="M4916" s="533"/>
      <c r="N4916" s="532"/>
      <c r="O4916" s="350"/>
      <c r="P4916" s="464"/>
      <c r="Q4916" s="464"/>
      <c r="R4916" s="464"/>
      <c r="S4916" s="464"/>
      <c r="T4916" s="464"/>
      <c r="U4916" s="464"/>
      <c r="V4916" s="464"/>
    </row>
    <row r="4917" spans="1:22">
      <c r="A4917" s="531"/>
      <c r="B4917" s="532"/>
      <c r="C4917" s="350"/>
      <c r="D4917" s="350"/>
      <c r="E4917" s="533"/>
      <c r="F4917" s="533"/>
      <c r="G4917" s="533"/>
      <c r="H4917" s="533"/>
      <c r="I4917" s="533"/>
      <c r="J4917" s="533"/>
      <c r="K4917" s="533"/>
      <c r="L4917" s="533"/>
      <c r="M4917" s="533"/>
      <c r="N4917" s="532"/>
      <c r="O4917" s="350"/>
      <c r="P4917" s="464"/>
      <c r="Q4917" s="464"/>
      <c r="R4917" s="464"/>
      <c r="S4917" s="464"/>
      <c r="T4917" s="464"/>
      <c r="U4917" s="464"/>
      <c r="V4917" s="464"/>
    </row>
    <row r="4918" spans="1:22">
      <c r="A4918" s="531"/>
      <c r="B4918" s="532"/>
      <c r="C4918" s="350"/>
      <c r="D4918" s="350"/>
      <c r="E4918" s="533"/>
      <c r="F4918" s="533"/>
      <c r="G4918" s="533"/>
      <c r="H4918" s="533"/>
      <c r="I4918" s="533"/>
      <c r="J4918" s="533"/>
      <c r="K4918" s="533"/>
      <c r="L4918" s="533"/>
      <c r="M4918" s="533"/>
      <c r="N4918" s="532"/>
      <c r="O4918" s="350"/>
      <c r="P4918" s="464"/>
      <c r="Q4918" s="464"/>
      <c r="R4918" s="464"/>
      <c r="S4918" s="464"/>
      <c r="T4918" s="464"/>
      <c r="U4918" s="464"/>
      <c r="V4918" s="464"/>
    </row>
    <row r="4919" spans="1:22">
      <c r="A4919" s="531"/>
      <c r="B4919" s="532"/>
      <c r="C4919" s="350"/>
      <c r="D4919" s="350"/>
      <c r="E4919" s="533"/>
      <c r="F4919" s="533"/>
      <c r="G4919" s="533"/>
      <c r="H4919" s="533"/>
      <c r="I4919" s="533"/>
      <c r="J4919" s="533"/>
      <c r="K4919" s="533"/>
      <c r="L4919" s="533"/>
      <c r="M4919" s="533"/>
      <c r="N4919" s="532"/>
      <c r="O4919" s="350"/>
      <c r="P4919" s="464"/>
      <c r="Q4919" s="464"/>
      <c r="R4919" s="464"/>
      <c r="S4919" s="464"/>
      <c r="T4919" s="464"/>
      <c r="U4919" s="464"/>
      <c r="V4919" s="464"/>
    </row>
    <row r="4920" spans="1:22">
      <c r="A4920" s="531"/>
      <c r="B4920" s="532"/>
      <c r="C4920" s="350"/>
      <c r="D4920" s="350"/>
      <c r="E4920" s="533"/>
      <c r="F4920" s="533"/>
      <c r="G4920" s="533"/>
      <c r="H4920" s="533"/>
      <c r="I4920" s="533"/>
      <c r="J4920" s="533"/>
      <c r="K4920" s="533"/>
      <c r="L4920" s="533"/>
      <c r="M4920" s="533"/>
      <c r="N4920" s="532"/>
      <c r="O4920" s="350"/>
      <c r="P4920" s="464"/>
      <c r="Q4920" s="464"/>
      <c r="R4920" s="464"/>
      <c r="S4920" s="464"/>
      <c r="T4920" s="464"/>
      <c r="U4920" s="464"/>
      <c r="V4920" s="464"/>
    </row>
    <row r="4921" spans="1:22">
      <c r="A4921" s="531"/>
      <c r="B4921" s="532"/>
      <c r="C4921" s="350"/>
      <c r="D4921" s="350"/>
      <c r="E4921" s="533"/>
      <c r="F4921" s="533"/>
      <c r="G4921" s="533"/>
      <c r="H4921" s="533"/>
      <c r="I4921" s="533"/>
      <c r="J4921" s="533"/>
      <c r="K4921" s="533"/>
      <c r="L4921" s="533"/>
      <c r="M4921" s="533"/>
      <c r="N4921" s="532"/>
      <c r="O4921" s="350"/>
      <c r="P4921" s="464"/>
      <c r="Q4921" s="464"/>
      <c r="R4921" s="464"/>
      <c r="S4921" s="464"/>
      <c r="T4921" s="464"/>
      <c r="U4921" s="464"/>
      <c r="V4921" s="464"/>
    </row>
    <row r="4922" spans="1:22">
      <c r="A4922" s="531"/>
      <c r="B4922" s="532"/>
      <c r="C4922" s="350"/>
      <c r="D4922" s="350"/>
      <c r="E4922" s="533"/>
      <c r="F4922" s="533"/>
      <c r="G4922" s="533"/>
      <c r="H4922" s="533"/>
      <c r="I4922" s="533"/>
      <c r="J4922" s="533"/>
      <c r="K4922" s="533"/>
      <c r="L4922" s="533"/>
      <c r="M4922" s="533"/>
      <c r="N4922" s="532"/>
      <c r="O4922" s="350"/>
      <c r="P4922" s="464"/>
      <c r="Q4922" s="464"/>
      <c r="R4922" s="464"/>
      <c r="S4922" s="464"/>
      <c r="T4922" s="464"/>
      <c r="U4922" s="464"/>
      <c r="V4922" s="464"/>
    </row>
    <row r="4923" spans="1:22">
      <c r="A4923" s="531"/>
      <c r="B4923" s="532"/>
      <c r="C4923" s="350"/>
      <c r="D4923" s="350"/>
      <c r="E4923" s="533"/>
      <c r="F4923" s="533"/>
      <c r="G4923" s="533"/>
      <c r="H4923" s="533"/>
      <c r="I4923" s="533"/>
      <c r="J4923" s="533"/>
      <c r="K4923" s="533"/>
      <c r="L4923" s="533"/>
      <c r="M4923" s="533"/>
      <c r="N4923" s="532"/>
      <c r="O4923" s="350"/>
      <c r="P4923" s="464"/>
      <c r="Q4923" s="464"/>
      <c r="R4923" s="464"/>
      <c r="S4923" s="464"/>
      <c r="T4923" s="464"/>
      <c r="U4923" s="464"/>
      <c r="V4923" s="464"/>
    </row>
    <row r="4924" spans="1:22">
      <c r="A4924" s="531"/>
      <c r="B4924" s="532"/>
      <c r="C4924" s="350"/>
      <c r="D4924" s="350"/>
      <c r="E4924" s="533"/>
      <c r="F4924" s="533"/>
      <c r="G4924" s="533"/>
      <c r="H4924" s="533"/>
      <c r="I4924" s="533"/>
      <c r="J4924" s="533"/>
      <c r="K4924" s="533"/>
      <c r="L4924" s="533"/>
      <c r="M4924" s="533"/>
      <c r="N4924" s="532"/>
      <c r="O4924" s="350"/>
      <c r="P4924" s="464"/>
      <c r="Q4924" s="464"/>
      <c r="R4924" s="464"/>
      <c r="S4924" s="464"/>
      <c r="T4924" s="464"/>
      <c r="U4924" s="464"/>
      <c r="V4924" s="464"/>
    </row>
    <row r="4925" spans="1:22">
      <c r="A4925" s="531"/>
      <c r="B4925" s="532"/>
      <c r="C4925" s="350"/>
      <c r="D4925" s="350"/>
      <c r="E4925" s="533"/>
      <c r="F4925" s="533"/>
      <c r="G4925" s="533"/>
      <c r="H4925" s="533"/>
      <c r="I4925" s="533"/>
      <c r="J4925" s="533"/>
      <c r="K4925" s="533"/>
      <c r="L4925" s="533"/>
      <c r="M4925" s="533"/>
      <c r="N4925" s="532"/>
      <c r="O4925" s="350"/>
      <c r="P4925" s="464"/>
      <c r="Q4925" s="464"/>
      <c r="R4925" s="464"/>
      <c r="S4925" s="464"/>
      <c r="T4925" s="464"/>
      <c r="U4925" s="464"/>
      <c r="V4925" s="464"/>
    </row>
    <row r="4926" spans="1:22">
      <c r="A4926" s="531"/>
      <c r="B4926" s="532"/>
      <c r="C4926" s="350"/>
      <c r="D4926" s="350"/>
      <c r="E4926" s="533"/>
      <c r="F4926" s="533"/>
      <c r="G4926" s="533"/>
      <c r="H4926" s="533"/>
      <c r="I4926" s="533"/>
      <c r="J4926" s="533"/>
      <c r="K4926" s="533"/>
      <c r="L4926" s="533"/>
      <c r="M4926" s="533"/>
      <c r="N4926" s="532"/>
      <c r="O4926" s="350"/>
      <c r="P4926" s="464"/>
      <c r="Q4926" s="464"/>
      <c r="R4926" s="464"/>
      <c r="S4926" s="464"/>
      <c r="T4926" s="464"/>
      <c r="U4926" s="464"/>
      <c r="V4926" s="464"/>
    </row>
    <row r="4927" spans="1:22">
      <c r="A4927" s="531"/>
      <c r="B4927" s="532"/>
      <c r="C4927" s="350"/>
      <c r="D4927" s="350"/>
      <c r="E4927" s="533"/>
      <c r="F4927" s="533"/>
      <c r="G4927" s="533"/>
      <c r="H4927" s="533"/>
      <c r="I4927" s="533"/>
      <c r="J4927" s="533"/>
      <c r="K4927" s="533"/>
      <c r="L4927" s="533"/>
      <c r="M4927" s="533"/>
      <c r="N4927" s="532"/>
      <c r="O4927" s="350"/>
      <c r="P4927" s="464"/>
      <c r="Q4927" s="464"/>
      <c r="R4927" s="464"/>
      <c r="S4927" s="464"/>
      <c r="T4927" s="464"/>
      <c r="U4927" s="464"/>
      <c r="V4927" s="464"/>
    </row>
    <row r="4928" spans="1:22">
      <c r="A4928" s="531"/>
      <c r="B4928" s="532"/>
      <c r="C4928" s="350"/>
      <c r="D4928" s="350"/>
      <c r="E4928" s="533"/>
      <c r="F4928" s="533"/>
      <c r="G4928" s="533"/>
      <c r="H4928" s="533"/>
      <c r="I4928" s="533"/>
      <c r="J4928" s="533"/>
      <c r="K4928" s="533"/>
      <c r="L4928" s="533"/>
      <c r="M4928" s="533"/>
      <c r="N4928" s="532"/>
      <c r="O4928" s="350"/>
      <c r="P4928" s="464"/>
      <c r="Q4928" s="464"/>
      <c r="R4928" s="464"/>
      <c r="S4928" s="464"/>
      <c r="T4928" s="464"/>
      <c r="U4928" s="464"/>
      <c r="V4928" s="464"/>
    </row>
    <row r="4929" spans="1:22">
      <c r="A4929" s="531"/>
      <c r="B4929" s="532"/>
      <c r="C4929" s="350"/>
      <c r="D4929" s="350"/>
      <c r="E4929" s="533"/>
      <c r="F4929" s="533"/>
      <c r="G4929" s="533"/>
      <c r="H4929" s="533"/>
      <c r="I4929" s="533"/>
      <c r="J4929" s="533"/>
      <c r="K4929" s="533"/>
      <c r="L4929" s="533"/>
      <c r="M4929" s="533"/>
      <c r="N4929" s="532"/>
      <c r="O4929" s="350"/>
      <c r="P4929" s="464"/>
      <c r="Q4929" s="464"/>
      <c r="R4929" s="464"/>
      <c r="S4929" s="464"/>
      <c r="T4929" s="464"/>
      <c r="U4929" s="464"/>
      <c r="V4929" s="464"/>
    </row>
    <row r="4930" spans="1:22">
      <c r="A4930" s="531"/>
      <c r="B4930" s="532"/>
      <c r="C4930" s="350"/>
      <c r="D4930" s="350"/>
      <c r="E4930" s="533"/>
      <c r="F4930" s="533"/>
      <c r="G4930" s="533"/>
      <c r="H4930" s="533"/>
      <c r="I4930" s="533"/>
      <c r="J4930" s="533"/>
      <c r="K4930" s="533"/>
      <c r="L4930" s="533"/>
      <c r="M4930" s="533"/>
      <c r="N4930" s="532"/>
      <c r="O4930" s="350"/>
      <c r="P4930" s="464"/>
      <c r="Q4930" s="464"/>
      <c r="R4930" s="464"/>
      <c r="S4930" s="464"/>
      <c r="T4930" s="464"/>
      <c r="U4930" s="464"/>
      <c r="V4930" s="464"/>
    </row>
    <row r="4931" spans="1:22">
      <c r="A4931" s="531"/>
      <c r="B4931" s="532"/>
      <c r="C4931" s="350"/>
      <c r="D4931" s="350"/>
      <c r="E4931" s="533"/>
      <c r="F4931" s="533"/>
      <c r="G4931" s="533"/>
      <c r="H4931" s="533"/>
      <c r="I4931" s="533"/>
      <c r="J4931" s="533"/>
      <c r="K4931" s="533"/>
      <c r="L4931" s="533"/>
      <c r="M4931" s="533"/>
      <c r="N4931" s="532"/>
      <c r="O4931" s="350"/>
      <c r="P4931" s="464"/>
      <c r="Q4931" s="464"/>
      <c r="R4931" s="464"/>
      <c r="S4931" s="464"/>
      <c r="T4931" s="464"/>
      <c r="U4931" s="464"/>
      <c r="V4931" s="464"/>
    </row>
    <row r="4932" spans="1:22">
      <c r="A4932" s="531"/>
      <c r="B4932" s="532"/>
      <c r="C4932" s="350"/>
      <c r="D4932" s="350"/>
      <c r="E4932" s="533"/>
      <c r="F4932" s="533"/>
      <c r="G4932" s="533"/>
      <c r="H4932" s="533"/>
      <c r="I4932" s="533"/>
      <c r="J4932" s="533"/>
      <c r="K4932" s="533"/>
      <c r="L4932" s="533"/>
      <c r="M4932" s="533"/>
      <c r="N4932" s="532"/>
      <c r="O4932" s="350"/>
      <c r="P4932" s="464"/>
      <c r="Q4932" s="464"/>
      <c r="R4932" s="464"/>
      <c r="S4932" s="464"/>
      <c r="T4932" s="464"/>
      <c r="U4932" s="464"/>
      <c r="V4932" s="464"/>
    </row>
    <row r="4933" spans="1:22">
      <c r="A4933" s="531"/>
      <c r="B4933" s="532"/>
      <c r="C4933" s="350"/>
      <c r="D4933" s="350"/>
      <c r="E4933" s="533"/>
      <c r="F4933" s="533"/>
      <c r="G4933" s="533"/>
      <c r="H4933" s="533"/>
      <c r="I4933" s="533"/>
      <c r="J4933" s="533"/>
      <c r="K4933" s="533"/>
      <c r="L4933" s="533"/>
      <c r="M4933" s="533"/>
      <c r="N4933" s="532"/>
      <c r="O4933" s="350"/>
      <c r="P4933" s="464"/>
      <c r="Q4933" s="464"/>
      <c r="R4933" s="464"/>
      <c r="S4933" s="464"/>
      <c r="T4933" s="464"/>
      <c r="U4933" s="464"/>
      <c r="V4933" s="464"/>
    </row>
    <row r="4934" spans="1:22">
      <c r="A4934" s="531"/>
      <c r="B4934" s="532"/>
      <c r="C4934" s="350"/>
      <c r="D4934" s="350"/>
      <c r="E4934" s="533"/>
      <c r="F4934" s="533"/>
      <c r="G4934" s="533"/>
      <c r="H4934" s="533"/>
      <c r="I4934" s="533"/>
      <c r="J4934" s="533"/>
      <c r="K4934" s="533"/>
      <c r="L4934" s="533"/>
      <c r="M4934" s="533"/>
      <c r="N4934" s="532"/>
      <c r="O4934" s="350"/>
      <c r="P4934" s="464"/>
      <c r="Q4934" s="464"/>
      <c r="R4934" s="464"/>
      <c r="S4934" s="464"/>
      <c r="T4934" s="464"/>
      <c r="U4934" s="464"/>
      <c r="V4934" s="464"/>
    </row>
    <row r="4935" spans="1:22">
      <c r="A4935" s="531"/>
      <c r="B4935" s="532"/>
      <c r="C4935" s="350"/>
      <c r="D4935" s="350"/>
      <c r="E4935" s="533"/>
      <c r="F4935" s="533"/>
      <c r="G4935" s="533"/>
      <c r="H4935" s="533"/>
      <c r="I4935" s="533"/>
      <c r="J4935" s="533"/>
      <c r="K4935" s="533"/>
      <c r="L4935" s="533"/>
      <c r="M4935" s="533"/>
      <c r="N4935" s="532"/>
      <c r="O4935" s="350"/>
      <c r="P4935" s="464"/>
      <c r="Q4935" s="464"/>
      <c r="R4935" s="464"/>
      <c r="S4935" s="464"/>
      <c r="T4935" s="464"/>
      <c r="U4935" s="464"/>
      <c r="V4935" s="464"/>
    </row>
    <row r="4936" spans="1:22">
      <c r="A4936" s="531"/>
      <c r="B4936" s="532"/>
      <c r="C4936" s="350"/>
      <c r="D4936" s="350"/>
      <c r="E4936" s="533"/>
      <c r="F4936" s="533"/>
      <c r="G4936" s="533"/>
      <c r="H4936" s="533"/>
      <c r="I4936" s="533"/>
      <c r="J4936" s="533"/>
      <c r="K4936" s="533"/>
      <c r="L4936" s="533"/>
      <c r="M4936" s="533"/>
      <c r="N4936" s="532"/>
      <c r="O4936" s="350"/>
      <c r="P4936" s="464"/>
      <c r="Q4936" s="464"/>
      <c r="R4936" s="464"/>
      <c r="S4936" s="464"/>
      <c r="T4936" s="464"/>
      <c r="U4936" s="464"/>
      <c r="V4936" s="464"/>
    </row>
    <row r="4937" spans="1:22">
      <c r="A4937" s="531"/>
      <c r="B4937" s="532"/>
      <c r="C4937" s="350"/>
      <c r="D4937" s="350"/>
      <c r="E4937" s="533"/>
      <c r="F4937" s="533"/>
      <c r="G4937" s="533"/>
      <c r="H4937" s="533"/>
      <c r="I4937" s="533"/>
      <c r="J4937" s="533"/>
      <c r="K4937" s="533"/>
      <c r="L4937" s="533"/>
      <c r="M4937" s="533"/>
      <c r="N4937" s="532"/>
      <c r="O4937" s="350"/>
      <c r="P4937" s="464"/>
      <c r="Q4937" s="464"/>
      <c r="R4937" s="464"/>
      <c r="S4937" s="464"/>
      <c r="T4937" s="464"/>
      <c r="U4937" s="464"/>
      <c r="V4937" s="464"/>
    </row>
    <row r="4938" spans="1:22">
      <c r="A4938" s="531"/>
      <c r="B4938" s="532"/>
      <c r="C4938" s="350"/>
      <c r="D4938" s="350"/>
      <c r="E4938" s="533"/>
      <c r="F4938" s="533"/>
      <c r="G4938" s="533"/>
      <c r="H4938" s="533"/>
      <c r="I4938" s="533"/>
      <c r="J4938" s="533"/>
      <c r="K4938" s="533"/>
      <c r="L4938" s="533"/>
      <c r="M4938" s="533"/>
      <c r="N4938" s="532"/>
      <c r="O4938" s="350"/>
      <c r="P4938" s="464"/>
      <c r="Q4938" s="464"/>
      <c r="R4938" s="464"/>
      <c r="S4938" s="464"/>
      <c r="T4938" s="464"/>
      <c r="U4938" s="464"/>
      <c r="V4938" s="464"/>
    </row>
    <row r="4939" spans="1:22">
      <c r="A4939" s="531"/>
      <c r="B4939" s="532"/>
      <c r="C4939" s="350"/>
      <c r="D4939" s="350"/>
      <c r="E4939" s="533"/>
      <c r="F4939" s="533"/>
      <c r="G4939" s="533"/>
      <c r="H4939" s="533"/>
      <c r="I4939" s="533"/>
      <c r="J4939" s="533"/>
      <c r="K4939" s="533"/>
      <c r="L4939" s="533"/>
      <c r="M4939" s="533"/>
      <c r="N4939" s="532"/>
      <c r="O4939" s="350"/>
      <c r="P4939" s="464"/>
      <c r="Q4939" s="464"/>
      <c r="R4939" s="464"/>
      <c r="S4939" s="464"/>
      <c r="T4939" s="464"/>
      <c r="U4939" s="464"/>
      <c r="V4939" s="464"/>
    </row>
    <row r="4940" spans="1:22">
      <c r="A4940" s="531"/>
      <c r="B4940" s="532"/>
      <c r="C4940" s="350"/>
      <c r="D4940" s="350"/>
      <c r="E4940" s="533"/>
      <c r="F4940" s="533"/>
      <c r="G4940" s="533"/>
      <c r="H4940" s="533"/>
      <c r="I4940" s="533"/>
      <c r="J4940" s="533"/>
      <c r="K4940" s="533"/>
      <c r="L4940" s="533"/>
      <c r="M4940" s="533"/>
      <c r="N4940" s="532"/>
      <c r="O4940" s="350"/>
      <c r="P4940" s="464"/>
      <c r="Q4940" s="464"/>
      <c r="R4940" s="464"/>
      <c r="S4940" s="464"/>
      <c r="T4940" s="464"/>
      <c r="U4940" s="464"/>
      <c r="V4940" s="464"/>
    </row>
    <row r="4941" spans="1:22">
      <c r="A4941" s="531"/>
      <c r="B4941" s="532"/>
      <c r="C4941" s="350"/>
      <c r="D4941" s="350"/>
      <c r="E4941" s="533"/>
      <c r="F4941" s="533"/>
      <c r="G4941" s="533"/>
      <c r="H4941" s="533"/>
      <c r="I4941" s="533"/>
      <c r="J4941" s="533"/>
      <c r="K4941" s="533"/>
      <c r="L4941" s="533"/>
      <c r="M4941" s="533"/>
      <c r="N4941" s="532"/>
      <c r="O4941" s="350"/>
      <c r="P4941" s="464"/>
      <c r="Q4941" s="464"/>
      <c r="R4941" s="464"/>
      <c r="S4941" s="464"/>
      <c r="T4941" s="464"/>
      <c r="U4941" s="464"/>
      <c r="V4941" s="464"/>
    </row>
    <row r="4942" spans="1:22">
      <c r="A4942" s="531"/>
      <c r="B4942" s="532"/>
      <c r="C4942" s="350"/>
      <c r="D4942" s="350"/>
      <c r="E4942" s="533"/>
      <c r="F4942" s="533"/>
      <c r="G4942" s="533"/>
      <c r="H4942" s="533"/>
      <c r="I4942" s="533"/>
      <c r="J4942" s="533"/>
      <c r="K4942" s="533"/>
      <c r="L4942" s="533"/>
      <c r="M4942" s="533"/>
      <c r="N4942" s="532"/>
      <c r="O4942" s="350"/>
      <c r="P4942" s="464"/>
      <c r="Q4942" s="464"/>
      <c r="R4942" s="464"/>
      <c r="S4942" s="464"/>
      <c r="T4942" s="464"/>
      <c r="U4942" s="464"/>
      <c r="V4942" s="464"/>
    </row>
    <row r="4943" spans="1:22">
      <c r="A4943" s="531"/>
      <c r="B4943" s="532"/>
      <c r="C4943" s="350"/>
      <c r="D4943" s="350"/>
      <c r="E4943" s="533"/>
      <c r="F4943" s="533"/>
      <c r="G4943" s="533"/>
      <c r="H4943" s="533"/>
      <c r="I4943" s="533"/>
      <c r="J4943" s="533"/>
      <c r="K4943" s="533"/>
      <c r="L4943" s="533"/>
      <c r="M4943" s="533"/>
      <c r="N4943" s="532"/>
      <c r="O4943" s="350"/>
      <c r="P4943" s="464"/>
      <c r="Q4943" s="464"/>
      <c r="R4943" s="464"/>
      <c r="S4943" s="464"/>
      <c r="T4943" s="464"/>
      <c r="U4943" s="464"/>
      <c r="V4943" s="464"/>
    </row>
    <row r="4944" spans="1:22">
      <c r="A4944" s="531"/>
      <c r="B4944" s="532"/>
      <c r="C4944" s="350"/>
      <c r="D4944" s="350"/>
      <c r="E4944" s="533"/>
      <c r="F4944" s="533"/>
      <c r="G4944" s="533"/>
      <c r="H4944" s="533"/>
      <c r="I4944" s="533"/>
      <c r="J4944" s="533"/>
      <c r="K4944" s="533"/>
      <c r="L4944" s="533"/>
      <c r="M4944" s="533"/>
      <c r="N4944" s="532"/>
      <c r="O4944" s="350"/>
      <c r="P4944" s="464"/>
      <c r="Q4944" s="464"/>
      <c r="R4944" s="464"/>
      <c r="S4944" s="464"/>
      <c r="T4944" s="464"/>
      <c r="U4944" s="464"/>
      <c r="V4944" s="464"/>
    </row>
    <row r="4945" spans="1:22">
      <c r="A4945" s="531"/>
      <c r="B4945" s="532"/>
      <c r="C4945" s="350"/>
      <c r="D4945" s="350"/>
      <c r="E4945" s="533"/>
      <c r="F4945" s="533"/>
      <c r="G4945" s="533"/>
      <c r="H4945" s="533"/>
      <c r="I4945" s="533"/>
      <c r="J4945" s="533"/>
      <c r="K4945" s="533"/>
      <c r="L4945" s="533"/>
      <c r="M4945" s="533"/>
      <c r="N4945" s="532"/>
      <c r="O4945" s="350"/>
      <c r="P4945" s="464"/>
      <c r="Q4945" s="464"/>
      <c r="R4945" s="464"/>
      <c r="S4945" s="464"/>
      <c r="T4945" s="464"/>
      <c r="U4945" s="464"/>
      <c r="V4945" s="464"/>
    </row>
    <row r="4946" spans="1:22">
      <c r="A4946" s="531"/>
      <c r="B4946" s="532"/>
      <c r="C4946" s="350"/>
      <c r="D4946" s="350"/>
      <c r="E4946" s="533"/>
      <c r="F4946" s="533"/>
      <c r="G4946" s="533"/>
      <c r="H4946" s="533"/>
      <c r="I4946" s="533"/>
      <c r="J4946" s="533"/>
      <c r="K4946" s="533"/>
      <c r="L4946" s="533"/>
      <c r="M4946" s="533"/>
      <c r="N4946" s="532"/>
      <c r="O4946" s="350"/>
      <c r="P4946" s="464"/>
      <c r="Q4946" s="464"/>
      <c r="R4946" s="464"/>
      <c r="S4946" s="464"/>
      <c r="T4946" s="464"/>
      <c r="U4946" s="464"/>
      <c r="V4946" s="464"/>
    </row>
    <row r="4947" spans="1:22">
      <c r="A4947" s="531"/>
      <c r="B4947" s="532"/>
      <c r="C4947" s="350"/>
      <c r="D4947" s="350"/>
      <c r="E4947" s="533"/>
      <c r="F4947" s="533"/>
      <c r="G4947" s="533"/>
      <c r="H4947" s="533"/>
      <c r="I4947" s="533"/>
      <c r="J4947" s="533"/>
      <c r="K4947" s="533"/>
      <c r="L4947" s="533"/>
      <c r="M4947" s="533"/>
      <c r="N4947" s="532"/>
      <c r="O4947" s="350"/>
      <c r="P4947" s="464"/>
      <c r="Q4947" s="464"/>
      <c r="R4947" s="464"/>
      <c r="S4947" s="464"/>
      <c r="T4947" s="464"/>
      <c r="U4947" s="464"/>
      <c r="V4947" s="464"/>
    </row>
    <row r="4948" spans="1:22">
      <c r="A4948" s="531"/>
      <c r="B4948" s="532"/>
      <c r="C4948" s="350"/>
      <c r="D4948" s="350"/>
      <c r="E4948" s="533"/>
      <c r="F4948" s="533"/>
      <c r="G4948" s="533"/>
      <c r="H4948" s="533"/>
      <c r="I4948" s="533"/>
      <c r="J4948" s="533"/>
      <c r="K4948" s="533"/>
      <c r="L4948" s="533"/>
      <c r="M4948" s="533"/>
      <c r="N4948" s="532"/>
      <c r="O4948" s="350"/>
      <c r="P4948" s="464"/>
      <c r="Q4948" s="464"/>
      <c r="R4948" s="464"/>
      <c r="S4948" s="464"/>
      <c r="T4948" s="464"/>
      <c r="U4948" s="464"/>
      <c r="V4948" s="464"/>
    </row>
    <row r="4949" spans="1:22">
      <c r="A4949" s="531"/>
      <c r="B4949" s="532"/>
      <c r="C4949" s="350"/>
      <c r="D4949" s="350"/>
      <c r="E4949" s="533"/>
      <c r="F4949" s="533"/>
      <c r="G4949" s="533"/>
      <c r="H4949" s="533"/>
      <c r="I4949" s="533"/>
      <c r="J4949" s="533"/>
      <c r="K4949" s="533"/>
      <c r="L4949" s="533"/>
      <c r="M4949" s="533"/>
      <c r="N4949" s="532"/>
      <c r="O4949" s="350"/>
      <c r="P4949" s="464"/>
      <c r="Q4949" s="464"/>
      <c r="R4949" s="464"/>
      <c r="S4949" s="464"/>
      <c r="T4949" s="464"/>
      <c r="U4949" s="464"/>
      <c r="V4949" s="464"/>
    </row>
    <row r="4950" spans="1:22">
      <c r="A4950" s="531"/>
      <c r="B4950" s="532"/>
      <c r="C4950" s="350"/>
      <c r="D4950" s="350"/>
      <c r="E4950" s="533"/>
      <c r="F4950" s="533"/>
      <c r="G4950" s="533"/>
      <c r="H4950" s="533"/>
      <c r="I4950" s="533"/>
      <c r="J4950" s="533"/>
      <c r="K4950" s="533"/>
      <c r="L4950" s="533"/>
      <c r="M4950" s="533"/>
      <c r="N4950" s="532"/>
      <c r="O4950" s="350"/>
      <c r="P4950" s="464"/>
      <c r="Q4950" s="464"/>
      <c r="R4950" s="464"/>
      <c r="S4950" s="464"/>
      <c r="T4950" s="464"/>
      <c r="U4950" s="464"/>
      <c r="V4950" s="464"/>
    </row>
    <row r="4951" spans="1:22">
      <c r="A4951" s="531"/>
      <c r="B4951" s="532"/>
      <c r="C4951" s="350"/>
      <c r="D4951" s="350"/>
      <c r="E4951" s="533"/>
      <c r="F4951" s="533"/>
      <c r="G4951" s="533"/>
      <c r="H4951" s="533"/>
      <c r="I4951" s="533"/>
      <c r="J4951" s="533"/>
      <c r="K4951" s="533"/>
      <c r="L4951" s="533"/>
      <c r="M4951" s="533"/>
      <c r="N4951" s="532"/>
      <c r="O4951" s="350"/>
      <c r="P4951" s="464"/>
      <c r="Q4951" s="464"/>
      <c r="R4951" s="464"/>
      <c r="S4951" s="464"/>
      <c r="T4951" s="464"/>
      <c r="U4951" s="464"/>
      <c r="V4951" s="464"/>
    </row>
    <row r="4952" spans="1:22">
      <c r="A4952" s="531"/>
      <c r="B4952" s="532"/>
      <c r="C4952" s="350"/>
      <c r="D4952" s="350"/>
      <c r="E4952" s="533"/>
      <c r="F4952" s="533"/>
      <c r="G4952" s="533"/>
      <c r="H4952" s="533"/>
      <c r="I4952" s="533"/>
      <c r="J4952" s="533"/>
      <c r="K4952" s="533"/>
      <c r="L4952" s="533"/>
      <c r="M4952" s="533"/>
      <c r="N4952" s="532"/>
      <c r="O4952" s="350"/>
      <c r="P4952" s="464"/>
      <c r="Q4952" s="464"/>
      <c r="R4952" s="464"/>
      <c r="S4952" s="464"/>
      <c r="T4952" s="464"/>
      <c r="U4952" s="464"/>
      <c r="V4952" s="464"/>
    </row>
    <row r="4953" spans="1:22">
      <c r="A4953" s="531"/>
      <c r="B4953" s="532"/>
      <c r="C4953" s="350"/>
      <c r="D4953" s="350"/>
      <c r="E4953" s="533"/>
      <c r="F4953" s="533"/>
      <c r="G4953" s="533"/>
      <c r="H4953" s="533"/>
      <c r="I4953" s="533"/>
      <c r="J4953" s="533"/>
      <c r="K4953" s="533"/>
      <c r="L4953" s="533"/>
      <c r="M4953" s="533"/>
      <c r="N4953" s="532"/>
      <c r="O4953" s="350"/>
      <c r="P4953" s="464"/>
      <c r="Q4953" s="464"/>
      <c r="R4953" s="464"/>
      <c r="S4953" s="464"/>
      <c r="T4953" s="464"/>
      <c r="U4953" s="464"/>
      <c r="V4953" s="464"/>
    </row>
    <row r="4954" spans="1:22">
      <c r="A4954" s="531"/>
      <c r="B4954" s="532"/>
      <c r="C4954" s="350"/>
      <c r="D4954" s="350"/>
      <c r="E4954" s="533"/>
      <c r="F4954" s="533"/>
      <c r="G4954" s="533"/>
      <c r="H4954" s="533"/>
      <c r="I4954" s="533"/>
      <c r="J4954" s="533"/>
      <c r="K4954" s="533"/>
      <c r="L4954" s="533"/>
      <c r="M4954" s="533"/>
      <c r="N4954" s="532"/>
      <c r="O4954" s="350"/>
      <c r="P4954" s="464"/>
      <c r="Q4954" s="464"/>
      <c r="R4954" s="464"/>
      <c r="S4954" s="464"/>
      <c r="T4954" s="464"/>
      <c r="U4954" s="464"/>
      <c r="V4954" s="464"/>
    </row>
    <row r="4955" spans="1:22">
      <c r="A4955" s="531"/>
      <c r="B4955" s="532"/>
      <c r="C4955" s="350"/>
      <c r="D4955" s="350"/>
      <c r="E4955" s="533"/>
      <c r="F4955" s="533"/>
      <c r="G4955" s="533"/>
      <c r="H4955" s="533"/>
      <c r="I4955" s="533"/>
      <c r="J4955" s="533"/>
      <c r="K4955" s="533"/>
      <c r="L4955" s="533"/>
      <c r="M4955" s="533"/>
      <c r="N4955" s="532"/>
      <c r="O4955" s="350"/>
      <c r="P4955" s="464"/>
      <c r="Q4955" s="464"/>
      <c r="R4955" s="464"/>
      <c r="S4955" s="464"/>
      <c r="T4955" s="464"/>
      <c r="U4955" s="464"/>
      <c r="V4955" s="464"/>
    </row>
    <row r="4956" spans="1:22">
      <c r="A4956" s="531"/>
      <c r="B4956" s="532"/>
      <c r="C4956" s="350"/>
      <c r="D4956" s="350"/>
      <c r="E4956" s="533"/>
      <c r="F4956" s="533"/>
      <c r="G4956" s="533"/>
      <c r="H4956" s="533"/>
      <c r="I4956" s="533"/>
      <c r="J4956" s="533"/>
      <c r="K4956" s="533"/>
      <c r="L4956" s="533"/>
      <c r="M4956" s="533"/>
      <c r="N4956" s="532"/>
      <c r="O4956" s="350"/>
      <c r="P4956" s="464"/>
      <c r="Q4956" s="464"/>
      <c r="R4956" s="464"/>
      <c r="S4956" s="464"/>
      <c r="T4956" s="464"/>
      <c r="U4956" s="464"/>
      <c r="V4956" s="464"/>
    </row>
    <row r="4957" spans="1:22">
      <c r="A4957" s="531"/>
      <c r="B4957" s="532"/>
      <c r="C4957" s="350"/>
      <c r="D4957" s="350"/>
      <c r="E4957" s="533"/>
      <c r="F4957" s="533"/>
      <c r="G4957" s="533"/>
      <c r="H4957" s="533"/>
      <c r="I4957" s="533"/>
      <c r="J4957" s="533"/>
      <c r="K4957" s="533"/>
      <c r="L4957" s="533"/>
      <c r="M4957" s="533"/>
      <c r="N4957" s="532"/>
      <c r="O4957" s="350"/>
      <c r="P4957" s="464"/>
      <c r="Q4957" s="464"/>
      <c r="R4957" s="464"/>
      <c r="S4957" s="464"/>
      <c r="T4957" s="464"/>
      <c r="U4957" s="464"/>
      <c r="V4957" s="464"/>
    </row>
    <row r="4958" spans="1:22">
      <c r="A4958" s="531"/>
      <c r="B4958" s="532"/>
      <c r="C4958" s="350"/>
      <c r="D4958" s="350"/>
      <c r="E4958" s="533"/>
      <c r="F4958" s="533"/>
      <c r="G4958" s="533"/>
      <c r="H4958" s="533"/>
      <c r="I4958" s="533"/>
      <c r="J4958" s="533"/>
      <c r="K4958" s="533"/>
      <c r="L4958" s="533"/>
      <c r="M4958" s="533"/>
      <c r="N4958" s="532"/>
      <c r="O4958" s="350"/>
      <c r="P4958" s="464"/>
      <c r="Q4958" s="464"/>
      <c r="R4958" s="464"/>
      <c r="S4958" s="464"/>
      <c r="T4958" s="464"/>
      <c r="U4958" s="464"/>
      <c r="V4958" s="464"/>
    </row>
    <row r="4959" spans="1:22">
      <c r="A4959" s="531"/>
      <c r="B4959" s="532"/>
      <c r="C4959" s="350"/>
      <c r="D4959" s="350"/>
      <c r="E4959" s="533"/>
      <c r="F4959" s="533"/>
      <c r="G4959" s="533"/>
      <c r="H4959" s="533"/>
      <c r="I4959" s="533"/>
      <c r="J4959" s="533"/>
      <c r="K4959" s="533"/>
      <c r="L4959" s="533"/>
      <c r="M4959" s="533"/>
      <c r="N4959" s="532"/>
      <c r="O4959" s="350"/>
      <c r="P4959" s="464"/>
      <c r="Q4959" s="464"/>
      <c r="R4959" s="464"/>
      <c r="S4959" s="464"/>
      <c r="T4959" s="464"/>
      <c r="U4959" s="464"/>
      <c r="V4959" s="464"/>
    </row>
    <row r="4960" spans="1:22">
      <c r="A4960" s="531"/>
      <c r="B4960" s="532"/>
      <c r="C4960" s="350"/>
      <c r="D4960" s="350"/>
      <c r="E4960" s="533"/>
      <c r="F4960" s="533"/>
      <c r="G4960" s="533"/>
      <c r="H4960" s="533"/>
      <c r="I4960" s="533"/>
      <c r="J4960" s="533"/>
      <c r="K4960" s="533"/>
      <c r="L4960" s="533"/>
      <c r="M4960" s="533"/>
      <c r="N4960" s="532"/>
      <c r="O4960" s="350"/>
      <c r="P4960" s="464"/>
      <c r="Q4960" s="464"/>
      <c r="R4960" s="464"/>
      <c r="S4960" s="464"/>
      <c r="T4960" s="464"/>
      <c r="U4960" s="464"/>
      <c r="V4960" s="464"/>
    </row>
    <row r="4961" spans="1:22">
      <c r="A4961" s="531"/>
      <c r="B4961" s="532"/>
      <c r="C4961" s="350"/>
      <c r="D4961" s="350"/>
      <c r="E4961" s="533"/>
      <c r="F4961" s="533"/>
      <c r="G4961" s="533"/>
      <c r="H4961" s="533"/>
      <c r="I4961" s="533"/>
      <c r="J4961" s="533"/>
      <c r="K4961" s="533"/>
      <c r="L4961" s="533"/>
      <c r="M4961" s="533"/>
      <c r="N4961" s="532"/>
      <c r="O4961" s="350"/>
      <c r="P4961" s="464"/>
      <c r="Q4961" s="464"/>
      <c r="R4961" s="464"/>
      <c r="S4961" s="464"/>
      <c r="T4961" s="464"/>
      <c r="U4961" s="464"/>
      <c r="V4961" s="464"/>
    </row>
    <row r="4962" spans="1:22">
      <c r="A4962" s="531"/>
      <c r="B4962" s="532"/>
      <c r="C4962" s="350"/>
      <c r="D4962" s="350"/>
      <c r="E4962" s="533"/>
      <c r="F4962" s="533"/>
      <c r="G4962" s="533"/>
      <c r="H4962" s="533"/>
      <c r="I4962" s="533"/>
      <c r="J4962" s="533"/>
      <c r="K4962" s="533"/>
      <c r="L4962" s="533"/>
      <c r="M4962" s="533"/>
      <c r="N4962" s="532"/>
      <c r="O4962" s="350"/>
      <c r="P4962" s="464"/>
      <c r="Q4962" s="464"/>
      <c r="R4962" s="464"/>
      <c r="S4962" s="464"/>
      <c r="T4962" s="464"/>
      <c r="U4962" s="464"/>
      <c r="V4962" s="464"/>
    </row>
    <row r="4963" spans="1:22">
      <c r="A4963" s="531"/>
      <c r="B4963" s="532"/>
      <c r="C4963" s="350"/>
      <c r="D4963" s="350"/>
      <c r="E4963" s="533"/>
      <c r="F4963" s="533"/>
      <c r="G4963" s="533"/>
      <c r="H4963" s="533"/>
      <c r="I4963" s="533"/>
      <c r="J4963" s="533"/>
      <c r="K4963" s="533"/>
      <c r="L4963" s="533"/>
      <c r="M4963" s="533"/>
      <c r="N4963" s="532"/>
      <c r="O4963" s="350"/>
      <c r="P4963" s="464"/>
      <c r="Q4963" s="464"/>
      <c r="R4963" s="464"/>
      <c r="S4963" s="464"/>
      <c r="T4963" s="464"/>
      <c r="U4963" s="464"/>
      <c r="V4963" s="464"/>
    </row>
    <row r="4964" spans="1:22">
      <c r="A4964" s="531"/>
      <c r="B4964" s="532"/>
      <c r="C4964" s="350"/>
      <c r="D4964" s="350"/>
      <c r="E4964" s="533"/>
      <c r="F4964" s="533"/>
      <c r="G4964" s="533"/>
      <c r="H4964" s="533"/>
      <c r="I4964" s="533"/>
      <c r="J4964" s="533"/>
      <c r="K4964" s="533"/>
      <c r="L4964" s="533"/>
      <c r="M4964" s="533"/>
      <c r="N4964" s="532"/>
      <c r="O4964" s="350"/>
      <c r="P4964" s="464"/>
      <c r="Q4964" s="464"/>
      <c r="R4964" s="464"/>
      <c r="S4964" s="464"/>
      <c r="T4964" s="464"/>
      <c r="U4964" s="464"/>
      <c r="V4964" s="464"/>
    </row>
    <row r="4965" spans="1:22">
      <c r="A4965" s="531"/>
      <c r="B4965" s="532"/>
      <c r="C4965" s="350"/>
      <c r="D4965" s="350"/>
      <c r="E4965" s="533"/>
      <c r="F4965" s="533"/>
      <c r="G4965" s="533"/>
      <c r="H4965" s="533"/>
      <c r="I4965" s="533"/>
      <c r="J4965" s="533"/>
      <c r="K4965" s="533"/>
      <c r="L4965" s="533"/>
      <c r="M4965" s="533"/>
      <c r="N4965" s="532"/>
      <c r="O4965" s="350"/>
      <c r="P4965" s="464"/>
      <c r="Q4965" s="464"/>
      <c r="R4965" s="464"/>
      <c r="S4965" s="464"/>
      <c r="T4965" s="464"/>
      <c r="U4965" s="464"/>
      <c r="V4965" s="464"/>
    </row>
    <row r="4966" spans="1:22">
      <c r="A4966" s="531"/>
      <c r="B4966" s="532"/>
      <c r="C4966" s="350"/>
      <c r="D4966" s="350"/>
      <c r="E4966" s="533"/>
      <c r="F4966" s="533"/>
      <c r="G4966" s="533"/>
      <c r="H4966" s="533"/>
      <c r="I4966" s="533"/>
      <c r="J4966" s="533"/>
      <c r="K4966" s="533"/>
      <c r="L4966" s="533"/>
      <c r="M4966" s="533"/>
      <c r="N4966" s="532"/>
      <c r="O4966" s="350"/>
      <c r="P4966" s="464"/>
      <c r="Q4966" s="464"/>
      <c r="R4966" s="464"/>
      <c r="S4966" s="464"/>
      <c r="T4966" s="464"/>
      <c r="U4966" s="464"/>
      <c r="V4966" s="464"/>
    </row>
    <row r="4967" spans="1:22">
      <c r="A4967" s="531"/>
      <c r="B4967" s="532"/>
      <c r="C4967" s="350"/>
      <c r="D4967" s="350"/>
      <c r="E4967" s="533"/>
      <c r="F4967" s="533"/>
      <c r="G4967" s="533"/>
      <c r="H4967" s="533"/>
      <c r="I4967" s="533"/>
      <c r="J4967" s="533"/>
      <c r="K4967" s="533"/>
      <c r="L4967" s="533"/>
      <c r="M4967" s="533"/>
      <c r="N4967" s="532"/>
      <c r="O4967" s="350"/>
      <c r="P4967" s="464"/>
      <c r="Q4967" s="464"/>
      <c r="R4967" s="464"/>
      <c r="S4967" s="464"/>
      <c r="T4967" s="464"/>
      <c r="U4967" s="464"/>
      <c r="V4967" s="464"/>
    </row>
    <row r="4968" spans="1:22">
      <c r="A4968" s="531"/>
      <c r="B4968" s="532"/>
      <c r="C4968" s="350"/>
      <c r="D4968" s="350"/>
      <c r="E4968" s="533"/>
      <c r="F4968" s="533"/>
      <c r="G4968" s="533"/>
      <c r="H4968" s="533"/>
      <c r="I4968" s="533"/>
      <c r="J4968" s="533"/>
      <c r="K4968" s="533"/>
      <c r="L4968" s="533"/>
      <c r="M4968" s="533"/>
      <c r="N4968" s="532"/>
      <c r="O4968" s="350"/>
      <c r="P4968" s="464"/>
      <c r="Q4968" s="464"/>
      <c r="R4968" s="464"/>
      <c r="S4968" s="464"/>
      <c r="T4968" s="464"/>
      <c r="U4968" s="464"/>
      <c r="V4968" s="464"/>
    </row>
    <row r="4969" spans="1:22">
      <c r="A4969" s="531"/>
      <c r="B4969" s="532"/>
      <c r="C4969" s="350"/>
      <c r="D4969" s="350"/>
      <c r="E4969" s="533"/>
      <c r="F4969" s="533"/>
      <c r="G4969" s="533"/>
      <c r="H4969" s="533"/>
      <c r="I4969" s="533"/>
      <c r="J4969" s="533"/>
      <c r="K4969" s="533"/>
      <c r="L4969" s="533"/>
      <c r="M4969" s="533"/>
      <c r="N4969" s="532"/>
      <c r="O4969" s="350"/>
      <c r="P4969" s="464"/>
      <c r="Q4969" s="464"/>
      <c r="R4969" s="464"/>
      <c r="S4969" s="464"/>
      <c r="T4969" s="464"/>
      <c r="U4969" s="464"/>
      <c r="V4969" s="464"/>
    </row>
    <row r="4970" spans="1:22">
      <c r="A4970" s="531"/>
      <c r="B4970" s="532"/>
      <c r="C4970" s="350"/>
      <c r="D4970" s="350"/>
      <c r="E4970" s="533"/>
      <c r="F4970" s="533"/>
      <c r="G4970" s="533"/>
      <c r="H4970" s="533"/>
      <c r="I4970" s="533"/>
      <c r="J4970" s="533"/>
      <c r="K4970" s="533"/>
      <c r="L4970" s="533"/>
      <c r="M4970" s="533"/>
      <c r="N4970" s="532"/>
      <c r="O4970" s="350"/>
      <c r="P4970" s="464"/>
      <c r="Q4970" s="464"/>
      <c r="R4970" s="464"/>
      <c r="S4970" s="464"/>
      <c r="T4970" s="464"/>
      <c r="U4970" s="464"/>
      <c r="V4970" s="464"/>
    </row>
    <row r="4971" spans="1:22">
      <c r="A4971" s="531"/>
      <c r="B4971" s="532"/>
      <c r="C4971" s="350"/>
      <c r="D4971" s="350"/>
      <c r="E4971" s="533"/>
      <c r="F4971" s="533"/>
      <c r="G4971" s="533"/>
      <c r="H4971" s="533"/>
      <c r="I4971" s="533"/>
      <c r="J4971" s="533"/>
      <c r="K4971" s="533"/>
      <c r="L4971" s="533"/>
      <c r="M4971" s="533"/>
      <c r="N4971" s="532"/>
      <c r="O4971" s="350"/>
      <c r="P4971" s="464"/>
      <c r="Q4971" s="464"/>
      <c r="R4971" s="464"/>
      <c r="S4971" s="464"/>
      <c r="T4971" s="464"/>
      <c r="U4971" s="464"/>
      <c r="V4971" s="464"/>
    </row>
    <row r="4972" spans="1:22">
      <c r="A4972" s="531"/>
      <c r="B4972" s="532"/>
      <c r="C4972" s="350"/>
      <c r="D4972" s="350"/>
      <c r="E4972" s="533"/>
      <c r="F4972" s="533"/>
      <c r="G4972" s="533"/>
      <c r="H4972" s="533"/>
      <c r="I4972" s="533"/>
      <c r="J4972" s="533"/>
      <c r="K4972" s="533"/>
      <c r="L4972" s="533"/>
      <c r="M4972" s="533"/>
      <c r="N4972" s="532"/>
      <c r="O4972" s="350"/>
      <c r="P4972" s="464"/>
      <c r="Q4972" s="464"/>
      <c r="R4972" s="464"/>
      <c r="S4972" s="464"/>
      <c r="T4972" s="464"/>
      <c r="U4972" s="464"/>
      <c r="V4972" s="464"/>
    </row>
    <row r="4973" spans="1:22">
      <c r="A4973" s="531"/>
      <c r="B4973" s="532"/>
      <c r="C4973" s="350"/>
      <c r="D4973" s="350"/>
      <c r="E4973" s="533"/>
      <c r="F4973" s="533"/>
      <c r="G4973" s="533"/>
      <c r="H4973" s="533"/>
      <c r="I4973" s="533"/>
      <c r="J4973" s="533"/>
      <c r="K4973" s="533"/>
      <c r="L4973" s="533"/>
      <c r="M4973" s="533"/>
      <c r="N4973" s="532"/>
      <c r="O4973" s="350"/>
      <c r="P4973" s="464"/>
      <c r="Q4973" s="464"/>
      <c r="R4973" s="464"/>
      <c r="S4973" s="464"/>
      <c r="T4973" s="464"/>
      <c r="U4973" s="464"/>
      <c r="V4973" s="464"/>
    </row>
    <row r="4974" spans="1:22">
      <c r="A4974" s="531"/>
      <c r="B4974" s="532"/>
      <c r="C4974" s="350"/>
      <c r="D4974" s="350"/>
      <c r="E4974" s="533"/>
      <c r="F4974" s="533"/>
      <c r="G4974" s="533"/>
      <c r="H4974" s="533"/>
      <c r="I4974" s="533"/>
      <c r="J4974" s="533"/>
      <c r="K4974" s="533"/>
      <c r="L4974" s="533"/>
      <c r="M4974" s="533"/>
      <c r="N4974" s="532"/>
      <c r="O4974" s="350"/>
      <c r="P4974" s="464"/>
      <c r="Q4974" s="464"/>
      <c r="R4974" s="464"/>
      <c r="S4974" s="464"/>
      <c r="T4974" s="464"/>
      <c r="U4974" s="464"/>
      <c r="V4974" s="464"/>
    </row>
    <row r="4975" spans="1:22">
      <c r="A4975" s="531"/>
      <c r="B4975" s="532"/>
      <c r="C4975" s="350"/>
      <c r="D4975" s="350"/>
      <c r="E4975" s="533"/>
      <c r="F4975" s="533"/>
      <c r="G4975" s="533"/>
      <c r="H4975" s="533"/>
      <c r="I4975" s="533"/>
      <c r="J4975" s="533"/>
      <c r="K4975" s="533"/>
      <c r="L4975" s="533"/>
      <c r="M4975" s="533"/>
      <c r="N4975" s="532"/>
      <c r="O4975" s="350"/>
      <c r="P4975" s="464"/>
      <c r="Q4975" s="464"/>
      <c r="R4975" s="464"/>
      <c r="S4975" s="464"/>
      <c r="T4975" s="464"/>
      <c r="U4975" s="464"/>
      <c r="V4975" s="464"/>
    </row>
    <row r="4976" spans="1:22">
      <c r="A4976" s="531"/>
      <c r="B4976" s="532"/>
      <c r="C4976" s="350"/>
      <c r="D4976" s="350"/>
      <c r="E4976" s="533"/>
      <c r="F4976" s="533"/>
      <c r="G4976" s="533"/>
      <c r="H4976" s="533"/>
      <c r="I4976" s="533"/>
      <c r="J4976" s="533"/>
      <c r="K4976" s="533"/>
      <c r="L4976" s="533"/>
      <c r="M4976" s="533"/>
      <c r="N4976" s="532"/>
      <c r="O4976" s="350"/>
      <c r="P4976" s="464"/>
      <c r="Q4976" s="464"/>
      <c r="R4976" s="464"/>
      <c r="S4976" s="464"/>
      <c r="T4976" s="464"/>
      <c r="U4976" s="464"/>
      <c r="V4976" s="464"/>
    </row>
    <row r="4977" spans="1:22">
      <c r="A4977" s="531"/>
      <c r="B4977" s="532"/>
      <c r="C4977" s="350"/>
      <c r="D4977" s="350"/>
      <c r="E4977" s="533"/>
      <c r="F4977" s="533"/>
      <c r="G4977" s="533"/>
      <c r="H4977" s="533"/>
      <c r="I4977" s="533"/>
      <c r="J4977" s="533"/>
      <c r="K4977" s="533"/>
      <c r="L4977" s="533"/>
      <c r="M4977" s="533"/>
      <c r="N4977" s="532"/>
      <c r="O4977" s="350"/>
      <c r="P4977" s="464"/>
      <c r="Q4977" s="464"/>
      <c r="R4977" s="464"/>
      <c r="S4977" s="464"/>
      <c r="T4977" s="464"/>
      <c r="U4977" s="464"/>
      <c r="V4977" s="464"/>
    </row>
    <row r="4978" spans="1:22">
      <c r="A4978" s="531"/>
      <c r="B4978" s="532"/>
      <c r="C4978" s="350"/>
      <c r="D4978" s="350"/>
      <c r="E4978" s="533"/>
      <c r="F4978" s="533"/>
      <c r="G4978" s="533"/>
      <c r="H4978" s="533"/>
      <c r="I4978" s="533"/>
      <c r="J4978" s="533"/>
      <c r="K4978" s="533"/>
      <c r="L4978" s="533"/>
      <c r="M4978" s="533"/>
      <c r="N4978" s="532"/>
      <c r="O4978" s="350"/>
      <c r="P4978" s="464"/>
      <c r="Q4978" s="464"/>
      <c r="R4978" s="464"/>
      <c r="S4978" s="464"/>
      <c r="T4978" s="464"/>
      <c r="U4978" s="464"/>
      <c r="V4978" s="464"/>
    </row>
    <row r="4979" spans="1:22">
      <c r="A4979" s="531"/>
      <c r="B4979" s="532"/>
      <c r="C4979" s="350"/>
      <c r="D4979" s="350"/>
      <c r="E4979" s="533"/>
      <c r="F4979" s="533"/>
      <c r="G4979" s="533"/>
      <c r="H4979" s="533"/>
      <c r="I4979" s="533"/>
      <c r="J4979" s="533"/>
      <c r="K4979" s="533"/>
      <c r="L4979" s="533"/>
      <c r="M4979" s="533"/>
      <c r="N4979" s="532"/>
      <c r="O4979" s="350"/>
      <c r="P4979" s="464"/>
      <c r="Q4979" s="464"/>
      <c r="R4979" s="464"/>
      <c r="S4979" s="464"/>
      <c r="T4979" s="464"/>
      <c r="U4979" s="464"/>
      <c r="V4979" s="464"/>
    </row>
    <row r="4980" spans="1:22">
      <c r="A4980" s="531"/>
      <c r="B4980" s="532"/>
      <c r="C4980" s="350"/>
      <c r="D4980" s="350"/>
      <c r="E4980" s="533"/>
      <c r="F4980" s="533"/>
      <c r="G4980" s="533"/>
      <c r="H4980" s="533"/>
      <c r="I4980" s="533"/>
      <c r="J4980" s="533"/>
      <c r="K4980" s="533"/>
      <c r="L4980" s="533"/>
      <c r="M4980" s="533"/>
      <c r="N4980" s="532"/>
      <c r="O4980" s="350"/>
      <c r="P4980" s="464"/>
      <c r="Q4980" s="464"/>
      <c r="R4980" s="464"/>
      <c r="S4980" s="464"/>
      <c r="T4980" s="464"/>
      <c r="U4980" s="464"/>
      <c r="V4980" s="464"/>
    </row>
    <row r="4981" spans="1:22">
      <c r="A4981" s="531"/>
      <c r="B4981" s="532"/>
      <c r="C4981" s="350"/>
      <c r="D4981" s="350"/>
      <c r="E4981" s="533"/>
      <c r="F4981" s="533"/>
      <c r="G4981" s="533"/>
      <c r="H4981" s="533"/>
      <c r="I4981" s="533"/>
      <c r="J4981" s="533"/>
      <c r="K4981" s="533"/>
      <c r="L4981" s="533"/>
      <c r="M4981" s="533"/>
      <c r="N4981" s="532"/>
      <c r="O4981" s="350"/>
      <c r="P4981" s="464"/>
      <c r="Q4981" s="464"/>
      <c r="R4981" s="464"/>
      <c r="S4981" s="464"/>
      <c r="T4981" s="464"/>
      <c r="U4981" s="464"/>
      <c r="V4981" s="464"/>
    </row>
    <row r="4982" spans="1:22">
      <c r="A4982" s="531"/>
      <c r="B4982" s="532"/>
      <c r="C4982" s="350"/>
      <c r="D4982" s="350"/>
      <c r="E4982" s="533"/>
      <c r="F4982" s="533"/>
      <c r="G4982" s="533"/>
      <c r="H4982" s="533"/>
      <c r="I4982" s="533"/>
      <c r="J4982" s="533"/>
      <c r="K4982" s="533"/>
      <c r="L4982" s="533"/>
      <c r="M4982" s="533"/>
      <c r="N4982" s="532"/>
      <c r="O4982" s="350"/>
      <c r="P4982" s="464"/>
      <c r="Q4982" s="464"/>
      <c r="R4982" s="464"/>
      <c r="S4982" s="464"/>
      <c r="T4982" s="464"/>
      <c r="U4982" s="464"/>
      <c r="V4982" s="464"/>
    </row>
    <row r="4983" spans="1:22">
      <c r="A4983" s="531"/>
      <c r="B4983" s="532"/>
      <c r="C4983" s="350"/>
      <c r="D4983" s="350"/>
      <c r="E4983" s="533"/>
      <c r="F4983" s="533"/>
      <c r="G4983" s="533"/>
      <c r="H4983" s="533"/>
      <c r="I4983" s="533"/>
      <c r="J4983" s="533"/>
      <c r="K4983" s="533"/>
      <c r="L4983" s="533"/>
      <c r="M4983" s="533"/>
      <c r="N4983" s="532"/>
      <c r="O4983" s="350"/>
      <c r="P4983" s="464"/>
      <c r="Q4983" s="464"/>
      <c r="R4983" s="464"/>
      <c r="S4983" s="464"/>
      <c r="T4983" s="464"/>
      <c r="U4983" s="464"/>
      <c r="V4983" s="464"/>
    </row>
    <row r="4984" spans="1:22">
      <c r="A4984" s="531"/>
      <c r="B4984" s="532"/>
      <c r="C4984" s="350"/>
      <c r="D4984" s="350"/>
      <c r="E4984" s="533"/>
      <c r="F4984" s="533"/>
      <c r="G4984" s="533"/>
      <c r="H4984" s="533"/>
      <c r="I4984" s="533"/>
      <c r="J4984" s="533"/>
      <c r="K4984" s="533"/>
      <c r="L4984" s="533"/>
      <c r="M4984" s="533"/>
      <c r="N4984" s="532"/>
      <c r="O4984" s="350"/>
      <c r="P4984" s="464"/>
      <c r="Q4984" s="464"/>
      <c r="R4984" s="464"/>
      <c r="S4984" s="464"/>
      <c r="T4984" s="464"/>
      <c r="U4984" s="464"/>
      <c r="V4984" s="464"/>
    </row>
    <row r="4985" spans="1:22">
      <c r="A4985" s="531"/>
      <c r="B4985" s="532"/>
      <c r="C4985" s="350"/>
      <c r="D4985" s="350"/>
      <c r="E4985" s="533"/>
      <c r="F4985" s="533"/>
      <c r="G4985" s="533"/>
      <c r="H4985" s="533"/>
      <c r="I4985" s="533"/>
      <c r="J4985" s="533"/>
      <c r="K4985" s="533"/>
      <c r="L4985" s="533"/>
      <c r="M4985" s="533"/>
      <c r="N4985" s="532"/>
      <c r="O4985" s="350"/>
      <c r="P4985" s="464"/>
      <c r="Q4985" s="464"/>
      <c r="R4985" s="464"/>
      <c r="S4985" s="464"/>
      <c r="T4985" s="464"/>
      <c r="U4985" s="464"/>
      <c r="V4985" s="464"/>
    </row>
    <row r="4986" spans="1:22">
      <c r="A4986" s="531"/>
      <c r="B4986" s="532"/>
      <c r="C4986" s="350"/>
      <c r="D4986" s="350"/>
      <c r="E4986" s="533"/>
      <c r="F4986" s="533"/>
      <c r="G4986" s="533"/>
      <c r="H4986" s="533"/>
      <c r="I4986" s="533"/>
      <c r="J4986" s="533"/>
      <c r="K4986" s="533"/>
      <c r="L4986" s="533"/>
      <c r="M4986" s="533"/>
      <c r="N4986" s="532"/>
      <c r="O4986" s="350"/>
      <c r="P4986" s="464"/>
      <c r="Q4986" s="464"/>
      <c r="R4986" s="464"/>
      <c r="S4986" s="464"/>
      <c r="T4986" s="464"/>
      <c r="U4986" s="464"/>
      <c r="V4986" s="464"/>
    </row>
    <row r="4987" spans="1:22">
      <c r="A4987" s="531"/>
      <c r="B4987" s="532"/>
      <c r="C4987" s="350"/>
      <c r="D4987" s="350"/>
      <c r="E4987" s="533"/>
      <c r="F4987" s="533"/>
      <c r="G4987" s="533"/>
      <c r="H4987" s="533"/>
      <c r="I4987" s="533"/>
      <c r="J4987" s="533"/>
      <c r="K4987" s="533"/>
      <c r="L4987" s="533"/>
      <c r="M4987" s="533"/>
      <c r="N4987" s="532"/>
      <c r="O4987" s="350"/>
      <c r="P4987" s="464"/>
      <c r="Q4987" s="464"/>
      <c r="R4987" s="464"/>
      <c r="S4987" s="464"/>
      <c r="T4987" s="464"/>
      <c r="U4987" s="464"/>
      <c r="V4987" s="464"/>
    </row>
    <row r="4988" spans="1:22">
      <c r="A4988" s="531"/>
      <c r="B4988" s="532"/>
      <c r="C4988" s="350"/>
      <c r="D4988" s="350"/>
      <c r="E4988" s="533"/>
      <c r="F4988" s="533"/>
      <c r="G4988" s="533"/>
      <c r="H4988" s="533"/>
      <c r="I4988" s="533"/>
      <c r="J4988" s="533"/>
      <c r="K4988" s="533"/>
      <c r="L4988" s="533"/>
      <c r="M4988" s="533"/>
      <c r="N4988" s="532"/>
      <c r="O4988" s="350"/>
      <c r="P4988" s="464"/>
      <c r="Q4988" s="464"/>
      <c r="R4988" s="464"/>
      <c r="S4988" s="464"/>
      <c r="T4988" s="464"/>
      <c r="U4988" s="464"/>
      <c r="V4988" s="464"/>
    </row>
    <row r="4989" spans="1:22">
      <c r="A4989" s="531"/>
      <c r="B4989" s="532"/>
      <c r="C4989" s="350"/>
      <c r="D4989" s="350"/>
      <c r="E4989" s="533"/>
      <c r="F4989" s="533"/>
      <c r="G4989" s="533"/>
      <c r="H4989" s="533"/>
      <c r="I4989" s="533"/>
      <c r="J4989" s="533"/>
      <c r="K4989" s="533"/>
      <c r="L4989" s="533"/>
      <c r="M4989" s="533"/>
      <c r="N4989" s="532"/>
      <c r="O4989" s="350"/>
      <c r="P4989" s="464"/>
      <c r="Q4989" s="464"/>
      <c r="R4989" s="464"/>
      <c r="S4989" s="464"/>
      <c r="T4989" s="464"/>
      <c r="U4989" s="464"/>
      <c r="V4989" s="464"/>
    </row>
    <row r="4990" spans="1:22">
      <c r="A4990" s="531"/>
      <c r="B4990" s="532"/>
      <c r="C4990" s="350"/>
      <c r="D4990" s="350"/>
      <c r="E4990" s="533"/>
      <c r="F4990" s="533"/>
      <c r="G4990" s="533"/>
      <c r="H4990" s="533"/>
      <c r="I4990" s="533"/>
      <c r="J4990" s="533"/>
      <c r="K4990" s="533"/>
      <c r="L4990" s="533"/>
      <c r="M4990" s="533"/>
      <c r="N4990" s="532"/>
      <c r="O4990" s="350"/>
      <c r="P4990" s="464"/>
      <c r="Q4990" s="464"/>
      <c r="R4990" s="464"/>
      <c r="S4990" s="464"/>
      <c r="T4990" s="464"/>
      <c r="U4990" s="464"/>
      <c r="V4990" s="464"/>
    </row>
    <row r="4991" spans="1:22">
      <c r="A4991" s="531"/>
      <c r="B4991" s="532"/>
      <c r="C4991" s="350"/>
      <c r="D4991" s="350"/>
      <c r="E4991" s="533"/>
      <c r="F4991" s="533"/>
      <c r="G4991" s="533"/>
      <c r="H4991" s="533"/>
      <c r="I4991" s="533"/>
      <c r="J4991" s="533"/>
      <c r="K4991" s="533"/>
      <c r="L4991" s="533"/>
      <c r="M4991" s="533"/>
      <c r="N4991" s="532"/>
      <c r="O4991" s="350"/>
      <c r="P4991" s="464"/>
      <c r="Q4991" s="464"/>
      <c r="R4991" s="464"/>
      <c r="S4991" s="464"/>
      <c r="T4991" s="464"/>
      <c r="U4991" s="464"/>
      <c r="V4991" s="464"/>
    </row>
    <row r="4992" spans="1:22">
      <c r="A4992" s="531"/>
      <c r="B4992" s="532"/>
      <c r="C4992" s="350"/>
      <c r="D4992" s="350"/>
      <c r="E4992" s="533"/>
      <c r="F4992" s="533"/>
      <c r="G4992" s="533"/>
      <c r="H4992" s="533"/>
      <c r="I4992" s="533"/>
      <c r="J4992" s="533"/>
      <c r="K4992" s="533"/>
      <c r="L4992" s="533"/>
      <c r="M4992" s="533"/>
      <c r="N4992" s="532"/>
      <c r="O4992" s="350"/>
      <c r="P4992" s="464"/>
      <c r="Q4992" s="464"/>
      <c r="R4992" s="464"/>
      <c r="S4992" s="464"/>
      <c r="T4992" s="464"/>
      <c r="U4992" s="464"/>
      <c r="V4992" s="464"/>
    </row>
    <row r="4993" spans="1:22">
      <c r="A4993" s="531"/>
      <c r="B4993" s="532"/>
      <c r="C4993" s="350"/>
      <c r="D4993" s="350"/>
      <c r="E4993" s="533"/>
      <c r="F4993" s="533"/>
      <c r="G4993" s="533"/>
      <c r="H4993" s="533"/>
      <c r="I4993" s="533"/>
      <c r="J4993" s="533"/>
      <c r="K4993" s="533"/>
      <c r="L4993" s="533"/>
      <c r="M4993" s="533"/>
      <c r="N4993" s="532"/>
      <c r="O4993" s="350"/>
      <c r="P4993" s="464"/>
      <c r="Q4993" s="464"/>
      <c r="R4993" s="464"/>
      <c r="S4993" s="464"/>
      <c r="T4993" s="464"/>
      <c r="U4993" s="464"/>
      <c r="V4993" s="464"/>
    </row>
    <row r="4994" spans="1:22">
      <c r="A4994" s="531"/>
      <c r="B4994" s="532"/>
      <c r="C4994" s="350"/>
      <c r="D4994" s="350"/>
      <c r="E4994" s="533"/>
      <c r="F4994" s="533"/>
      <c r="G4994" s="533"/>
      <c r="H4994" s="533"/>
      <c r="I4994" s="533"/>
      <c r="J4994" s="533"/>
      <c r="K4994" s="533"/>
      <c r="L4994" s="533"/>
      <c r="M4994" s="533"/>
      <c r="N4994" s="532"/>
      <c r="O4994" s="350"/>
      <c r="P4994" s="464"/>
      <c r="Q4994" s="464"/>
      <c r="R4994" s="464"/>
      <c r="S4994" s="464"/>
      <c r="T4994" s="464"/>
      <c r="U4994" s="464"/>
      <c r="V4994" s="464"/>
    </row>
    <row r="4995" spans="1:22">
      <c r="A4995" s="531"/>
      <c r="B4995" s="532"/>
      <c r="C4995" s="350"/>
      <c r="D4995" s="350"/>
      <c r="E4995" s="533"/>
      <c r="F4995" s="533"/>
      <c r="G4995" s="533"/>
      <c r="H4995" s="533"/>
      <c r="I4995" s="533"/>
      <c r="J4995" s="533"/>
      <c r="K4995" s="533"/>
      <c r="L4995" s="533"/>
      <c r="M4995" s="533"/>
      <c r="N4995" s="532"/>
      <c r="O4995" s="350"/>
      <c r="P4995" s="464"/>
      <c r="Q4995" s="464"/>
      <c r="R4995" s="464"/>
      <c r="S4995" s="464"/>
      <c r="T4995" s="464"/>
      <c r="U4995" s="464"/>
      <c r="V4995" s="464"/>
    </row>
    <row r="4996" spans="1:22">
      <c r="A4996" s="531"/>
      <c r="B4996" s="532"/>
      <c r="C4996" s="350"/>
      <c r="D4996" s="350"/>
      <c r="E4996" s="533"/>
      <c r="F4996" s="533"/>
      <c r="G4996" s="533"/>
      <c r="H4996" s="533"/>
      <c r="I4996" s="533"/>
      <c r="J4996" s="533"/>
      <c r="K4996" s="533"/>
      <c r="L4996" s="533"/>
      <c r="M4996" s="533"/>
      <c r="N4996" s="532"/>
      <c r="O4996" s="350"/>
      <c r="P4996" s="464"/>
      <c r="Q4996" s="464"/>
      <c r="R4996" s="464"/>
      <c r="S4996" s="464"/>
      <c r="T4996" s="464"/>
      <c r="U4996" s="464"/>
      <c r="V4996" s="464"/>
    </row>
    <row r="4997" spans="1:22">
      <c r="A4997" s="531"/>
      <c r="B4997" s="532"/>
      <c r="C4997" s="350"/>
      <c r="D4997" s="350"/>
      <c r="E4997" s="533"/>
      <c r="F4997" s="533"/>
      <c r="G4997" s="533"/>
      <c r="H4997" s="533"/>
      <c r="I4997" s="533"/>
      <c r="J4997" s="533"/>
      <c r="K4997" s="533"/>
      <c r="L4997" s="533"/>
      <c r="M4997" s="533"/>
      <c r="N4997" s="532"/>
      <c r="O4997" s="350"/>
      <c r="P4997" s="464"/>
      <c r="Q4997" s="464"/>
      <c r="R4997" s="464"/>
      <c r="S4997" s="464"/>
      <c r="T4997" s="464"/>
      <c r="U4997" s="464"/>
      <c r="V4997" s="464"/>
    </row>
    <row r="4998" spans="1:22">
      <c r="A4998" s="531"/>
      <c r="B4998" s="532"/>
      <c r="C4998" s="350"/>
      <c r="D4998" s="350"/>
      <c r="E4998" s="533"/>
      <c r="F4998" s="533"/>
      <c r="G4998" s="533"/>
      <c r="H4998" s="533"/>
      <c r="I4998" s="533"/>
      <c r="J4998" s="533"/>
      <c r="K4998" s="533"/>
      <c r="L4998" s="533"/>
      <c r="M4998" s="533"/>
      <c r="N4998" s="532"/>
      <c r="O4998" s="350"/>
      <c r="P4998" s="464"/>
      <c r="Q4998" s="464"/>
      <c r="R4998" s="464"/>
      <c r="S4998" s="464"/>
      <c r="T4998" s="464"/>
      <c r="U4998" s="464"/>
      <c r="V4998" s="464"/>
    </row>
    <row r="4999" spans="1:22">
      <c r="A4999" s="531"/>
      <c r="B4999" s="532"/>
      <c r="C4999" s="350"/>
      <c r="D4999" s="350"/>
      <c r="E4999" s="533"/>
      <c r="F4999" s="533"/>
      <c r="G4999" s="533"/>
      <c r="H4999" s="533"/>
      <c r="I4999" s="533"/>
      <c r="J4999" s="533"/>
      <c r="K4999" s="533"/>
      <c r="L4999" s="533"/>
      <c r="M4999" s="533"/>
      <c r="N4999" s="532"/>
      <c r="O4999" s="350"/>
      <c r="P4999" s="464"/>
      <c r="Q4999" s="464"/>
      <c r="R4999" s="464"/>
      <c r="S4999" s="464"/>
      <c r="T4999" s="464"/>
      <c r="U4999" s="464"/>
      <c r="V4999" s="464"/>
    </row>
    <row r="5000" spans="1:22">
      <c r="A5000" s="531"/>
      <c r="B5000" s="532"/>
      <c r="C5000" s="350"/>
      <c r="D5000" s="350"/>
      <c r="E5000" s="533"/>
      <c r="F5000" s="533"/>
      <c r="G5000" s="533"/>
      <c r="H5000" s="533"/>
      <c r="I5000" s="533"/>
      <c r="J5000" s="533"/>
      <c r="K5000" s="533"/>
      <c r="L5000" s="533"/>
      <c r="M5000" s="533"/>
      <c r="N5000" s="532"/>
      <c r="O5000" s="350"/>
      <c r="P5000" s="464"/>
      <c r="Q5000" s="464"/>
      <c r="R5000" s="464"/>
      <c r="S5000" s="464"/>
      <c r="T5000" s="464"/>
      <c r="U5000" s="464"/>
      <c r="V5000" s="464"/>
    </row>
    <row r="5001" spans="1:22">
      <c r="A5001" s="531"/>
      <c r="B5001" s="532"/>
      <c r="C5001" s="350"/>
      <c r="D5001" s="350"/>
      <c r="E5001" s="533"/>
      <c r="F5001" s="533"/>
      <c r="G5001" s="533"/>
      <c r="H5001" s="533"/>
      <c r="I5001" s="533"/>
      <c r="J5001" s="533"/>
      <c r="K5001" s="533"/>
      <c r="L5001" s="533"/>
      <c r="M5001" s="533"/>
      <c r="N5001" s="532"/>
      <c r="O5001" s="350"/>
      <c r="P5001" s="464"/>
      <c r="Q5001" s="464"/>
      <c r="R5001" s="464"/>
      <c r="S5001" s="464"/>
      <c r="T5001" s="464"/>
      <c r="U5001" s="464"/>
      <c r="V5001" s="464"/>
    </row>
    <row r="5002" spans="1:22">
      <c r="A5002" s="531"/>
      <c r="B5002" s="532"/>
      <c r="C5002" s="350"/>
      <c r="D5002" s="350"/>
      <c r="E5002" s="533"/>
      <c r="F5002" s="533"/>
      <c r="G5002" s="533"/>
      <c r="H5002" s="533"/>
      <c r="I5002" s="533"/>
      <c r="J5002" s="533"/>
      <c r="K5002" s="533"/>
      <c r="L5002" s="533"/>
      <c r="M5002" s="533"/>
      <c r="N5002" s="532"/>
      <c r="O5002" s="350"/>
      <c r="P5002" s="464"/>
      <c r="Q5002" s="464"/>
      <c r="R5002" s="464"/>
      <c r="S5002" s="464"/>
      <c r="T5002" s="464"/>
      <c r="U5002" s="464"/>
      <c r="V5002" s="464"/>
    </row>
    <row r="5003" spans="1:22">
      <c r="A5003" s="531"/>
      <c r="B5003" s="532"/>
      <c r="C5003" s="350"/>
      <c r="D5003" s="350"/>
      <c r="E5003" s="533"/>
      <c r="F5003" s="533"/>
      <c r="G5003" s="533"/>
      <c r="H5003" s="533"/>
      <c r="I5003" s="533"/>
      <c r="J5003" s="533"/>
      <c r="K5003" s="533"/>
      <c r="L5003" s="533"/>
      <c r="M5003" s="533"/>
      <c r="N5003" s="532"/>
      <c r="O5003" s="350"/>
      <c r="P5003" s="464"/>
      <c r="Q5003" s="464"/>
      <c r="R5003" s="464"/>
      <c r="S5003" s="464"/>
      <c r="T5003" s="464"/>
      <c r="U5003" s="464"/>
      <c r="V5003" s="464"/>
    </row>
    <row r="5004" spans="1:22">
      <c r="A5004" s="531"/>
      <c r="B5004" s="532"/>
      <c r="C5004" s="350"/>
      <c r="D5004" s="350"/>
      <c r="E5004" s="533"/>
      <c r="F5004" s="533"/>
      <c r="G5004" s="533"/>
      <c r="H5004" s="533"/>
      <c r="I5004" s="533"/>
      <c r="J5004" s="533"/>
      <c r="K5004" s="533"/>
      <c r="L5004" s="533"/>
      <c r="M5004" s="533"/>
      <c r="N5004" s="532"/>
      <c r="O5004" s="350"/>
      <c r="P5004" s="464"/>
      <c r="Q5004" s="464"/>
      <c r="R5004" s="464"/>
      <c r="S5004" s="464"/>
      <c r="T5004" s="464"/>
      <c r="U5004" s="464"/>
      <c r="V5004" s="464"/>
    </row>
    <row r="5005" spans="1:22">
      <c r="A5005" s="531"/>
      <c r="B5005" s="532"/>
      <c r="C5005" s="350"/>
      <c r="D5005" s="350"/>
      <c r="E5005" s="533"/>
      <c r="F5005" s="533"/>
      <c r="G5005" s="533"/>
      <c r="H5005" s="533"/>
      <c r="I5005" s="533"/>
      <c r="J5005" s="533"/>
      <c r="K5005" s="533"/>
      <c r="L5005" s="533"/>
      <c r="M5005" s="533"/>
      <c r="N5005" s="532"/>
      <c r="O5005" s="350"/>
      <c r="P5005" s="464"/>
      <c r="Q5005" s="464"/>
      <c r="R5005" s="464"/>
      <c r="S5005" s="464"/>
      <c r="T5005" s="464"/>
      <c r="U5005" s="464"/>
      <c r="V5005" s="464"/>
    </row>
    <row r="5006" spans="1:22">
      <c r="A5006" s="531"/>
      <c r="B5006" s="532"/>
      <c r="C5006" s="350"/>
      <c r="D5006" s="350"/>
      <c r="E5006" s="533"/>
      <c r="F5006" s="533"/>
      <c r="G5006" s="533"/>
      <c r="H5006" s="533"/>
      <c r="I5006" s="533"/>
      <c r="J5006" s="533"/>
      <c r="K5006" s="533"/>
      <c r="L5006" s="533"/>
      <c r="M5006" s="533"/>
      <c r="N5006" s="532"/>
      <c r="O5006" s="350"/>
      <c r="P5006" s="464"/>
      <c r="Q5006" s="464"/>
      <c r="R5006" s="464"/>
      <c r="S5006" s="464"/>
      <c r="T5006" s="464"/>
      <c r="U5006" s="464"/>
      <c r="V5006" s="464"/>
    </row>
    <row r="5007" spans="1:22">
      <c r="A5007" s="531"/>
      <c r="B5007" s="532"/>
      <c r="C5007" s="350"/>
      <c r="D5007" s="350"/>
      <c r="E5007" s="533"/>
      <c r="F5007" s="533"/>
      <c r="G5007" s="533"/>
      <c r="H5007" s="533"/>
      <c r="I5007" s="533"/>
      <c r="J5007" s="533"/>
      <c r="K5007" s="533"/>
      <c r="L5007" s="533"/>
      <c r="M5007" s="533"/>
      <c r="N5007" s="532"/>
      <c r="O5007" s="350"/>
      <c r="P5007" s="464"/>
      <c r="Q5007" s="464"/>
      <c r="R5007" s="464"/>
      <c r="S5007" s="464"/>
      <c r="T5007" s="464"/>
      <c r="U5007" s="464"/>
      <c r="V5007" s="464"/>
    </row>
    <row r="5008" spans="1:22">
      <c r="A5008" s="531"/>
      <c r="B5008" s="532"/>
      <c r="C5008" s="350"/>
      <c r="D5008" s="350"/>
      <c r="E5008" s="533"/>
      <c r="F5008" s="533"/>
      <c r="G5008" s="533"/>
      <c r="H5008" s="533"/>
      <c r="I5008" s="533"/>
      <c r="J5008" s="533"/>
      <c r="K5008" s="533"/>
      <c r="L5008" s="533"/>
      <c r="M5008" s="533"/>
      <c r="N5008" s="532"/>
      <c r="O5008" s="350"/>
      <c r="P5008" s="464"/>
      <c r="Q5008" s="464"/>
      <c r="R5008" s="464"/>
      <c r="S5008" s="464"/>
      <c r="T5008" s="464"/>
      <c r="U5008" s="464"/>
      <c r="V5008" s="464"/>
    </row>
    <row r="5009" spans="1:22">
      <c r="A5009" s="531"/>
      <c r="B5009" s="532"/>
      <c r="C5009" s="350"/>
      <c r="D5009" s="350"/>
      <c r="E5009" s="533"/>
      <c r="F5009" s="533"/>
      <c r="G5009" s="533"/>
      <c r="H5009" s="533"/>
      <c r="I5009" s="533"/>
      <c r="J5009" s="533"/>
      <c r="K5009" s="533"/>
      <c r="L5009" s="533"/>
      <c r="M5009" s="533"/>
      <c r="N5009" s="532"/>
      <c r="O5009" s="350"/>
      <c r="P5009" s="464"/>
      <c r="Q5009" s="464"/>
      <c r="R5009" s="464"/>
      <c r="S5009" s="464"/>
      <c r="T5009" s="464"/>
      <c r="U5009" s="464"/>
      <c r="V5009" s="464"/>
    </row>
    <row r="5010" spans="1:22">
      <c r="A5010" s="531"/>
      <c r="B5010" s="532"/>
      <c r="C5010" s="350"/>
      <c r="D5010" s="350"/>
      <c r="E5010" s="533"/>
      <c r="F5010" s="533"/>
      <c r="G5010" s="533"/>
      <c r="H5010" s="533"/>
      <c r="I5010" s="533"/>
      <c r="J5010" s="533"/>
      <c r="K5010" s="533"/>
      <c r="L5010" s="533"/>
      <c r="M5010" s="533"/>
      <c r="N5010" s="532"/>
      <c r="O5010" s="350"/>
      <c r="P5010" s="464"/>
      <c r="Q5010" s="464"/>
      <c r="R5010" s="464"/>
      <c r="S5010" s="464"/>
      <c r="T5010" s="464"/>
      <c r="U5010" s="464"/>
      <c r="V5010" s="464"/>
    </row>
    <row r="5011" spans="1:22">
      <c r="A5011" s="531"/>
      <c r="B5011" s="532"/>
      <c r="C5011" s="350"/>
      <c r="D5011" s="350"/>
      <c r="E5011" s="533"/>
      <c r="F5011" s="533"/>
      <c r="G5011" s="533"/>
      <c r="H5011" s="533"/>
      <c r="I5011" s="533"/>
      <c r="J5011" s="533"/>
      <c r="K5011" s="533"/>
      <c r="L5011" s="533"/>
      <c r="M5011" s="533"/>
      <c r="N5011" s="532"/>
      <c r="O5011" s="350"/>
      <c r="P5011" s="464"/>
      <c r="Q5011" s="464"/>
      <c r="R5011" s="464"/>
      <c r="S5011" s="464"/>
      <c r="T5011" s="464"/>
      <c r="U5011" s="464"/>
      <c r="V5011" s="464"/>
    </row>
    <row r="5012" spans="1:22">
      <c r="A5012" s="531"/>
      <c r="B5012" s="532"/>
      <c r="C5012" s="350"/>
      <c r="D5012" s="350"/>
      <c r="E5012" s="533"/>
      <c r="F5012" s="533"/>
      <c r="G5012" s="533"/>
      <c r="H5012" s="533"/>
      <c r="I5012" s="533"/>
      <c r="J5012" s="533"/>
      <c r="K5012" s="533"/>
      <c r="L5012" s="533"/>
      <c r="M5012" s="533"/>
      <c r="N5012" s="532"/>
      <c r="O5012" s="350"/>
      <c r="P5012" s="464"/>
      <c r="Q5012" s="464"/>
      <c r="R5012" s="464"/>
      <c r="S5012" s="464"/>
      <c r="T5012" s="464"/>
      <c r="U5012" s="464"/>
      <c r="V5012" s="464"/>
    </row>
    <row r="5013" spans="1:22">
      <c r="A5013" s="531"/>
      <c r="B5013" s="532"/>
      <c r="C5013" s="350"/>
      <c r="D5013" s="350"/>
      <c r="E5013" s="533"/>
      <c r="F5013" s="533"/>
      <c r="G5013" s="533"/>
      <c r="H5013" s="533"/>
      <c r="I5013" s="533"/>
      <c r="J5013" s="533"/>
      <c r="K5013" s="533"/>
      <c r="L5013" s="533"/>
      <c r="M5013" s="533"/>
      <c r="N5013" s="532"/>
      <c r="O5013" s="350"/>
      <c r="P5013" s="464"/>
      <c r="Q5013" s="464"/>
      <c r="R5013" s="464"/>
      <c r="S5013" s="464"/>
      <c r="T5013" s="464"/>
      <c r="U5013" s="464"/>
      <c r="V5013" s="464"/>
    </row>
    <row r="5014" spans="1:22">
      <c r="A5014" s="531"/>
      <c r="B5014" s="532"/>
      <c r="C5014" s="350"/>
      <c r="D5014" s="350"/>
      <c r="E5014" s="533"/>
      <c r="F5014" s="533"/>
      <c r="G5014" s="533"/>
      <c r="H5014" s="533"/>
      <c r="I5014" s="533"/>
      <c r="J5014" s="533"/>
      <c r="K5014" s="533"/>
      <c r="L5014" s="533"/>
      <c r="M5014" s="533"/>
      <c r="N5014" s="532"/>
      <c r="O5014" s="350"/>
      <c r="P5014" s="464"/>
      <c r="Q5014" s="464"/>
      <c r="R5014" s="464"/>
      <c r="S5014" s="464"/>
      <c r="T5014" s="464"/>
      <c r="U5014" s="464"/>
      <c r="V5014" s="464"/>
    </row>
    <row r="5015" spans="1:22">
      <c r="A5015" s="531"/>
      <c r="B5015" s="532"/>
      <c r="C5015" s="350"/>
      <c r="D5015" s="350"/>
      <c r="E5015" s="533"/>
      <c r="F5015" s="533"/>
      <c r="G5015" s="533"/>
      <c r="H5015" s="533"/>
      <c r="I5015" s="533"/>
      <c r="J5015" s="533"/>
      <c r="K5015" s="533"/>
      <c r="L5015" s="533"/>
      <c r="M5015" s="533"/>
      <c r="N5015" s="532"/>
      <c r="O5015" s="350"/>
      <c r="P5015" s="464"/>
      <c r="Q5015" s="464"/>
      <c r="R5015" s="464"/>
      <c r="S5015" s="464"/>
      <c r="T5015" s="464"/>
      <c r="U5015" s="464"/>
      <c r="V5015" s="464"/>
    </row>
    <row r="5016" spans="1:22">
      <c r="A5016" s="531"/>
      <c r="B5016" s="532"/>
      <c r="C5016" s="350"/>
      <c r="D5016" s="350"/>
      <c r="E5016" s="533"/>
      <c r="F5016" s="533"/>
      <c r="G5016" s="533"/>
      <c r="H5016" s="533"/>
      <c r="I5016" s="533"/>
      <c r="J5016" s="533"/>
      <c r="K5016" s="533"/>
      <c r="L5016" s="533"/>
      <c r="M5016" s="533"/>
      <c r="N5016" s="532"/>
      <c r="O5016" s="350"/>
      <c r="P5016" s="464"/>
      <c r="Q5016" s="464"/>
      <c r="R5016" s="464"/>
      <c r="S5016" s="464"/>
      <c r="T5016" s="464"/>
      <c r="U5016" s="464"/>
      <c r="V5016" s="464"/>
    </row>
    <row r="5017" spans="1:22">
      <c r="A5017" s="531"/>
      <c r="B5017" s="532"/>
      <c r="C5017" s="350"/>
      <c r="D5017" s="350"/>
      <c r="E5017" s="533"/>
      <c r="F5017" s="533"/>
      <c r="G5017" s="533"/>
      <c r="H5017" s="533"/>
      <c r="I5017" s="533"/>
      <c r="J5017" s="533"/>
      <c r="K5017" s="533"/>
      <c r="L5017" s="533"/>
      <c r="M5017" s="533"/>
      <c r="N5017" s="532"/>
      <c r="O5017" s="350"/>
      <c r="P5017" s="464"/>
      <c r="Q5017" s="464"/>
      <c r="R5017" s="464"/>
      <c r="S5017" s="464"/>
      <c r="T5017" s="464"/>
      <c r="U5017" s="464"/>
      <c r="V5017" s="464"/>
    </row>
    <row r="5018" spans="1:22">
      <c r="A5018" s="531"/>
      <c r="B5018" s="532"/>
      <c r="C5018" s="350"/>
      <c r="D5018" s="350"/>
      <c r="E5018" s="533"/>
      <c r="F5018" s="533"/>
      <c r="G5018" s="533"/>
      <c r="H5018" s="533"/>
      <c r="I5018" s="533"/>
      <c r="J5018" s="533"/>
      <c r="K5018" s="533"/>
      <c r="L5018" s="533"/>
      <c r="M5018" s="533"/>
      <c r="N5018" s="532"/>
      <c r="O5018" s="350"/>
      <c r="P5018" s="464"/>
      <c r="Q5018" s="464"/>
      <c r="R5018" s="464"/>
      <c r="S5018" s="464"/>
      <c r="T5018" s="464"/>
      <c r="U5018" s="464"/>
      <c r="V5018" s="464"/>
    </row>
    <row r="5019" spans="1:22">
      <c r="A5019" s="531"/>
      <c r="B5019" s="532"/>
      <c r="C5019" s="350"/>
      <c r="D5019" s="350"/>
      <c r="E5019" s="533"/>
      <c r="F5019" s="533"/>
      <c r="G5019" s="533"/>
      <c r="H5019" s="533"/>
      <c r="I5019" s="533"/>
      <c r="J5019" s="533"/>
      <c r="K5019" s="533"/>
      <c r="L5019" s="533"/>
      <c r="M5019" s="533"/>
      <c r="N5019" s="532"/>
      <c r="O5019" s="350"/>
      <c r="P5019" s="464"/>
      <c r="Q5019" s="464"/>
      <c r="R5019" s="464"/>
      <c r="S5019" s="464"/>
      <c r="T5019" s="464"/>
      <c r="U5019" s="464"/>
      <c r="V5019" s="464"/>
    </row>
    <row r="5020" spans="1:22">
      <c r="A5020" s="531"/>
      <c r="B5020" s="532"/>
      <c r="C5020" s="350"/>
      <c r="D5020" s="350"/>
      <c r="E5020" s="533"/>
      <c r="F5020" s="533"/>
      <c r="G5020" s="533"/>
      <c r="H5020" s="533"/>
      <c r="I5020" s="533"/>
      <c r="J5020" s="533"/>
      <c r="K5020" s="533"/>
      <c r="L5020" s="533"/>
      <c r="M5020" s="533"/>
      <c r="N5020" s="532"/>
      <c r="O5020" s="350"/>
      <c r="P5020" s="464"/>
      <c r="Q5020" s="464"/>
      <c r="R5020" s="464"/>
      <c r="S5020" s="464"/>
      <c r="T5020" s="464"/>
      <c r="U5020" s="464"/>
      <c r="V5020" s="464"/>
    </row>
    <row r="5021" spans="1:22">
      <c r="A5021" s="531"/>
      <c r="B5021" s="532"/>
      <c r="C5021" s="350"/>
      <c r="D5021" s="350"/>
      <c r="E5021" s="533"/>
      <c r="F5021" s="533"/>
      <c r="G5021" s="533"/>
      <c r="H5021" s="533"/>
      <c r="I5021" s="533"/>
      <c r="J5021" s="533"/>
      <c r="K5021" s="533"/>
      <c r="L5021" s="533"/>
      <c r="M5021" s="533"/>
      <c r="N5021" s="532"/>
      <c r="O5021" s="350"/>
      <c r="P5021" s="464"/>
      <c r="Q5021" s="464"/>
      <c r="R5021" s="464"/>
      <c r="S5021" s="464"/>
      <c r="T5021" s="464"/>
      <c r="U5021" s="464"/>
      <c r="V5021" s="464"/>
    </row>
    <row r="5022" spans="1:22">
      <c r="A5022" s="531"/>
      <c r="B5022" s="532"/>
      <c r="C5022" s="350"/>
      <c r="D5022" s="350"/>
      <c r="E5022" s="533"/>
      <c r="F5022" s="533"/>
      <c r="G5022" s="533"/>
      <c r="H5022" s="533"/>
      <c r="I5022" s="533"/>
      <c r="J5022" s="533"/>
      <c r="K5022" s="533"/>
      <c r="L5022" s="533"/>
      <c r="M5022" s="533"/>
      <c r="N5022" s="532"/>
      <c r="O5022" s="350"/>
      <c r="P5022" s="464"/>
      <c r="Q5022" s="464"/>
      <c r="R5022" s="464"/>
      <c r="S5022" s="464"/>
      <c r="T5022" s="464"/>
      <c r="U5022" s="464"/>
      <c r="V5022" s="464"/>
    </row>
    <row r="5023" spans="1:22">
      <c r="A5023" s="531"/>
      <c r="B5023" s="532"/>
      <c r="C5023" s="350"/>
      <c r="D5023" s="350"/>
      <c r="E5023" s="533"/>
      <c r="F5023" s="533"/>
      <c r="G5023" s="533"/>
      <c r="H5023" s="533"/>
      <c r="I5023" s="533"/>
      <c r="J5023" s="533"/>
      <c r="K5023" s="533"/>
      <c r="L5023" s="533"/>
      <c r="M5023" s="533"/>
      <c r="N5023" s="532"/>
      <c r="O5023" s="350"/>
      <c r="P5023" s="464"/>
      <c r="Q5023" s="464"/>
      <c r="R5023" s="464"/>
      <c r="S5023" s="464"/>
      <c r="T5023" s="464"/>
      <c r="U5023" s="464"/>
      <c r="V5023" s="464"/>
    </row>
    <row r="5024" spans="1:22">
      <c r="A5024" s="531"/>
      <c r="B5024" s="532"/>
      <c r="C5024" s="350"/>
      <c r="D5024" s="350"/>
      <c r="E5024" s="533"/>
      <c r="F5024" s="533"/>
      <c r="G5024" s="533"/>
      <c r="H5024" s="533"/>
      <c r="I5024" s="533"/>
      <c r="J5024" s="533"/>
      <c r="K5024" s="533"/>
      <c r="L5024" s="533"/>
      <c r="M5024" s="533"/>
      <c r="N5024" s="532"/>
      <c r="O5024" s="350"/>
      <c r="P5024" s="464"/>
      <c r="Q5024" s="464"/>
      <c r="R5024" s="464"/>
      <c r="S5024" s="464"/>
      <c r="T5024" s="464"/>
      <c r="U5024" s="464"/>
      <c r="V5024" s="464"/>
    </row>
    <row r="5025" spans="1:22">
      <c r="A5025" s="531"/>
      <c r="B5025" s="532"/>
      <c r="C5025" s="350"/>
      <c r="D5025" s="350"/>
      <c r="E5025" s="533"/>
      <c r="F5025" s="533"/>
      <c r="G5025" s="533"/>
      <c r="H5025" s="533"/>
      <c r="I5025" s="533"/>
      <c r="J5025" s="533"/>
      <c r="K5025" s="533"/>
      <c r="L5025" s="533"/>
      <c r="M5025" s="533"/>
      <c r="N5025" s="532"/>
      <c r="O5025" s="350"/>
      <c r="P5025" s="464"/>
      <c r="Q5025" s="464"/>
      <c r="R5025" s="464"/>
      <c r="S5025" s="464"/>
      <c r="T5025" s="464"/>
      <c r="U5025" s="464"/>
      <c r="V5025" s="464"/>
    </row>
    <row r="5026" spans="1:22">
      <c r="A5026" s="531"/>
      <c r="B5026" s="532"/>
      <c r="C5026" s="350"/>
      <c r="D5026" s="350"/>
      <c r="E5026" s="533"/>
      <c r="F5026" s="533"/>
      <c r="G5026" s="533"/>
      <c r="H5026" s="533"/>
      <c r="I5026" s="533"/>
      <c r="J5026" s="533"/>
      <c r="K5026" s="533"/>
      <c r="L5026" s="533"/>
      <c r="M5026" s="533"/>
      <c r="N5026" s="532"/>
      <c r="O5026" s="350"/>
      <c r="P5026" s="464"/>
      <c r="Q5026" s="464"/>
      <c r="R5026" s="464"/>
      <c r="S5026" s="464"/>
      <c r="T5026" s="464"/>
      <c r="U5026" s="464"/>
      <c r="V5026" s="464"/>
    </row>
    <row r="5027" spans="1:22">
      <c r="A5027" s="531"/>
      <c r="B5027" s="532"/>
      <c r="C5027" s="350"/>
      <c r="D5027" s="350"/>
      <c r="E5027" s="533"/>
      <c r="F5027" s="533"/>
      <c r="G5027" s="533"/>
      <c r="H5027" s="533"/>
      <c r="I5027" s="533"/>
      <c r="J5027" s="533"/>
      <c r="K5027" s="533"/>
      <c r="L5027" s="533"/>
      <c r="M5027" s="533"/>
      <c r="N5027" s="532"/>
      <c r="O5027" s="350"/>
      <c r="P5027" s="464"/>
      <c r="Q5027" s="464"/>
      <c r="R5027" s="464"/>
      <c r="S5027" s="464"/>
      <c r="T5027" s="464"/>
      <c r="U5027" s="464"/>
      <c r="V5027" s="464"/>
    </row>
    <row r="5028" spans="1:22">
      <c r="A5028" s="531"/>
      <c r="B5028" s="532"/>
      <c r="C5028" s="350"/>
      <c r="D5028" s="350"/>
      <c r="E5028" s="533"/>
      <c r="F5028" s="533"/>
      <c r="G5028" s="533"/>
      <c r="H5028" s="533"/>
      <c r="I5028" s="533"/>
      <c r="J5028" s="533"/>
      <c r="K5028" s="533"/>
      <c r="L5028" s="533"/>
      <c r="M5028" s="533"/>
      <c r="N5028" s="532"/>
      <c r="O5028" s="350"/>
      <c r="P5028" s="464"/>
      <c r="Q5028" s="464"/>
      <c r="R5028" s="464"/>
      <c r="S5028" s="464"/>
      <c r="T5028" s="464"/>
      <c r="U5028" s="464"/>
      <c r="V5028" s="464"/>
    </row>
    <row r="5029" spans="1:22">
      <c r="A5029" s="531"/>
      <c r="B5029" s="532"/>
      <c r="C5029" s="350"/>
      <c r="D5029" s="350"/>
      <c r="E5029" s="533"/>
      <c r="F5029" s="533"/>
      <c r="G5029" s="533"/>
      <c r="H5029" s="533"/>
      <c r="I5029" s="533"/>
      <c r="J5029" s="533"/>
      <c r="K5029" s="533"/>
      <c r="L5029" s="533"/>
      <c r="M5029" s="533"/>
      <c r="N5029" s="532"/>
      <c r="O5029" s="350"/>
      <c r="P5029" s="464"/>
      <c r="Q5029" s="464"/>
      <c r="R5029" s="464"/>
      <c r="S5029" s="464"/>
      <c r="T5029" s="464"/>
      <c r="U5029" s="464"/>
      <c r="V5029" s="464"/>
    </row>
    <row r="5030" spans="1:22">
      <c r="A5030" s="531"/>
      <c r="B5030" s="532"/>
      <c r="C5030" s="350"/>
      <c r="D5030" s="350"/>
      <c r="E5030" s="533"/>
      <c r="F5030" s="533"/>
      <c r="G5030" s="533"/>
      <c r="H5030" s="533"/>
      <c r="I5030" s="533"/>
      <c r="J5030" s="533"/>
      <c r="K5030" s="533"/>
      <c r="L5030" s="533"/>
      <c r="M5030" s="533"/>
      <c r="N5030" s="532"/>
      <c r="O5030" s="350"/>
      <c r="P5030" s="464"/>
      <c r="Q5030" s="464"/>
      <c r="R5030" s="464"/>
      <c r="S5030" s="464"/>
      <c r="T5030" s="464"/>
      <c r="U5030" s="464"/>
      <c r="V5030" s="464"/>
    </row>
    <row r="5031" spans="1:22">
      <c r="A5031" s="531"/>
      <c r="B5031" s="532"/>
      <c r="C5031" s="350"/>
      <c r="D5031" s="350"/>
      <c r="E5031" s="533"/>
      <c r="F5031" s="533"/>
      <c r="G5031" s="533"/>
      <c r="H5031" s="533"/>
      <c r="I5031" s="533"/>
      <c r="J5031" s="533"/>
      <c r="K5031" s="533"/>
      <c r="L5031" s="533"/>
      <c r="M5031" s="533"/>
      <c r="N5031" s="532"/>
      <c r="O5031" s="350"/>
      <c r="P5031" s="464"/>
      <c r="Q5031" s="464"/>
      <c r="R5031" s="464"/>
      <c r="S5031" s="464"/>
      <c r="T5031" s="464"/>
      <c r="U5031" s="464"/>
      <c r="V5031" s="464"/>
    </row>
    <row r="5032" spans="1:22">
      <c r="A5032" s="531"/>
      <c r="B5032" s="532"/>
      <c r="C5032" s="350"/>
      <c r="D5032" s="350"/>
      <c r="E5032" s="533"/>
      <c r="F5032" s="533"/>
      <c r="G5032" s="533"/>
      <c r="H5032" s="533"/>
      <c r="I5032" s="533"/>
      <c r="J5032" s="533"/>
      <c r="K5032" s="533"/>
      <c r="L5032" s="533"/>
      <c r="M5032" s="533"/>
      <c r="N5032" s="532"/>
      <c r="O5032" s="350"/>
      <c r="P5032" s="464"/>
      <c r="Q5032" s="464"/>
      <c r="R5032" s="464"/>
      <c r="S5032" s="464"/>
      <c r="T5032" s="464"/>
      <c r="U5032" s="464"/>
      <c r="V5032" s="464"/>
    </row>
    <row r="5033" spans="1:22">
      <c r="A5033" s="531"/>
      <c r="B5033" s="532"/>
      <c r="C5033" s="350"/>
      <c r="D5033" s="350"/>
      <c r="E5033" s="533"/>
      <c r="F5033" s="533"/>
      <c r="G5033" s="533"/>
      <c r="H5033" s="533"/>
      <c r="I5033" s="533"/>
      <c r="J5033" s="533"/>
      <c r="K5033" s="533"/>
      <c r="L5033" s="533"/>
      <c r="M5033" s="533"/>
      <c r="N5033" s="532"/>
      <c r="O5033" s="350"/>
      <c r="P5033" s="464"/>
      <c r="Q5033" s="464"/>
      <c r="R5033" s="464"/>
      <c r="S5033" s="464"/>
      <c r="T5033" s="464"/>
      <c r="U5033" s="464"/>
      <c r="V5033" s="464"/>
    </row>
    <row r="5034" spans="1:22">
      <c r="A5034" s="531"/>
      <c r="B5034" s="532"/>
      <c r="C5034" s="350"/>
      <c r="D5034" s="350"/>
      <c r="E5034" s="533"/>
      <c r="F5034" s="533"/>
      <c r="G5034" s="533"/>
      <c r="H5034" s="533"/>
      <c r="I5034" s="533"/>
      <c r="J5034" s="533"/>
      <c r="K5034" s="533"/>
      <c r="L5034" s="533"/>
      <c r="M5034" s="533"/>
      <c r="N5034" s="532"/>
      <c r="O5034" s="350"/>
      <c r="P5034" s="464"/>
      <c r="Q5034" s="464"/>
      <c r="R5034" s="464"/>
      <c r="S5034" s="464"/>
      <c r="T5034" s="464"/>
      <c r="U5034" s="464"/>
      <c r="V5034" s="464"/>
    </row>
    <row r="5035" spans="1:22">
      <c r="A5035" s="531"/>
      <c r="B5035" s="532"/>
      <c r="C5035" s="350"/>
      <c r="D5035" s="350"/>
      <c r="E5035" s="533"/>
      <c r="F5035" s="533"/>
      <c r="G5035" s="533"/>
      <c r="H5035" s="533"/>
      <c r="I5035" s="533"/>
      <c r="J5035" s="533"/>
      <c r="K5035" s="533"/>
      <c r="L5035" s="533"/>
      <c r="M5035" s="533"/>
      <c r="N5035" s="532"/>
      <c r="O5035" s="350"/>
      <c r="P5035" s="464"/>
      <c r="Q5035" s="464"/>
      <c r="R5035" s="464"/>
      <c r="S5035" s="464"/>
      <c r="T5035" s="464"/>
      <c r="U5035" s="464"/>
      <c r="V5035" s="464"/>
    </row>
    <row r="5036" spans="1:22">
      <c r="A5036" s="531"/>
      <c r="B5036" s="532"/>
      <c r="C5036" s="350"/>
      <c r="D5036" s="350"/>
      <c r="E5036" s="533"/>
      <c r="F5036" s="533"/>
      <c r="G5036" s="533"/>
      <c r="H5036" s="533"/>
      <c r="I5036" s="533"/>
      <c r="J5036" s="533"/>
      <c r="K5036" s="533"/>
      <c r="L5036" s="533"/>
      <c r="M5036" s="533"/>
      <c r="N5036" s="532"/>
      <c r="O5036" s="350"/>
      <c r="P5036" s="464"/>
      <c r="Q5036" s="464"/>
      <c r="R5036" s="464"/>
      <c r="S5036" s="464"/>
      <c r="T5036" s="464"/>
      <c r="U5036" s="464"/>
      <c r="V5036" s="464"/>
    </row>
    <row r="5037" spans="1:22">
      <c r="A5037" s="531"/>
      <c r="B5037" s="532"/>
      <c r="C5037" s="350"/>
      <c r="D5037" s="350"/>
      <c r="E5037" s="533"/>
      <c r="F5037" s="533"/>
      <c r="G5037" s="533"/>
      <c r="H5037" s="533"/>
      <c r="I5037" s="533"/>
      <c r="J5037" s="533"/>
      <c r="K5037" s="533"/>
      <c r="L5037" s="533"/>
      <c r="M5037" s="533"/>
      <c r="N5037" s="532"/>
      <c r="O5037" s="350"/>
      <c r="P5037" s="464"/>
      <c r="Q5037" s="464"/>
      <c r="R5037" s="464"/>
      <c r="S5037" s="464"/>
      <c r="T5037" s="464"/>
      <c r="U5037" s="464"/>
      <c r="V5037" s="464"/>
    </row>
    <row r="5038" spans="1:22">
      <c r="A5038" s="531"/>
      <c r="B5038" s="532"/>
      <c r="C5038" s="350"/>
      <c r="D5038" s="350"/>
      <c r="E5038" s="533"/>
      <c r="F5038" s="533"/>
      <c r="G5038" s="533"/>
      <c r="H5038" s="533"/>
      <c r="I5038" s="533"/>
      <c r="J5038" s="533"/>
      <c r="K5038" s="533"/>
      <c r="L5038" s="533"/>
      <c r="M5038" s="533"/>
      <c r="N5038" s="532"/>
      <c r="O5038" s="350"/>
      <c r="P5038" s="464"/>
      <c r="Q5038" s="464"/>
      <c r="R5038" s="464"/>
      <c r="S5038" s="464"/>
      <c r="T5038" s="464"/>
      <c r="U5038" s="464"/>
      <c r="V5038" s="464"/>
    </row>
    <row r="5039" spans="1:22">
      <c r="A5039" s="531"/>
      <c r="B5039" s="532"/>
      <c r="C5039" s="350"/>
      <c r="D5039" s="350"/>
      <c r="E5039" s="533"/>
      <c r="F5039" s="533"/>
      <c r="G5039" s="533"/>
      <c r="H5039" s="533"/>
      <c r="I5039" s="533"/>
      <c r="J5039" s="533"/>
      <c r="K5039" s="533"/>
      <c r="L5039" s="533"/>
      <c r="M5039" s="533"/>
      <c r="N5039" s="532"/>
      <c r="O5039" s="350"/>
      <c r="P5039" s="464"/>
      <c r="Q5039" s="464"/>
      <c r="R5039" s="464"/>
      <c r="S5039" s="464"/>
      <c r="T5039" s="464"/>
      <c r="U5039" s="464"/>
      <c r="V5039" s="464"/>
    </row>
    <row r="5040" spans="1:22">
      <c r="A5040" s="531"/>
      <c r="B5040" s="532"/>
      <c r="C5040" s="350"/>
      <c r="D5040" s="350"/>
      <c r="E5040" s="533"/>
      <c r="F5040" s="533"/>
      <c r="G5040" s="533"/>
      <c r="H5040" s="533"/>
      <c r="I5040" s="533"/>
      <c r="J5040" s="533"/>
      <c r="K5040" s="533"/>
      <c r="L5040" s="533"/>
      <c r="M5040" s="533"/>
      <c r="N5040" s="532"/>
      <c r="O5040" s="350"/>
      <c r="P5040" s="464"/>
      <c r="Q5040" s="464"/>
      <c r="R5040" s="464"/>
      <c r="S5040" s="464"/>
      <c r="T5040" s="464"/>
      <c r="U5040" s="464"/>
      <c r="V5040" s="464"/>
    </row>
    <row r="5041" spans="1:22">
      <c r="A5041" s="531"/>
      <c r="B5041" s="532"/>
      <c r="C5041" s="350"/>
      <c r="D5041" s="350"/>
      <c r="E5041" s="533"/>
      <c r="F5041" s="533"/>
      <c r="G5041" s="533"/>
      <c r="H5041" s="533"/>
      <c r="I5041" s="533"/>
      <c r="J5041" s="533"/>
      <c r="K5041" s="533"/>
      <c r="L5041" s="533"/>
      <c r="M5041" s="533"/>
      <c r="N5041" s="532"/>
      <c r="O5041" s="350"/>
      <c r="P5041" s="464"/>
      <c r="Q5041" s="464"/>
      <c r="R5041" s="464"/>
      <c r="S5041" s="464"/>
      <c r="T5041" s="464"/>
      <c r="U5041" s="464"/>
      <c r="V5041" s="464"/>
    </row>
    <row r="5042" spans="1:22">
      <c r="A5042" s="531"/>
      <c r="B5042" s="532"/>
      <c r="C5042" s="350"/>
      <c r="D5042" s="350"/>
      <c r="E5042" s="533"/>
      <c r="F5042" s="533"/>
      <c r="G5042" s="533"/>
      <c r="H5042" s="533"/>
      <c r="I5042" s="533"/>
      <c r="J5042" s="533"/>
      <c r="K5042" s="533"/>
      <c r="L5042" s="533"/>
      <c r="M5042" s="533"/>
      <c r="N5042" s="532"/>
      <c r="O5042" s="350"/>
      <c r="P5042" s="464"/>
      <c r="Q5042" s="464"/>
      <c r="R5042" s="464"/>
      <c r="S5042" s="464"/>
      <c r="T5042" s="464"/>
      <c r="U5042" s="464"/>
      <c r="V5042" s="464"/>
    </row>
    <row r="5043" spans="1:22">
      <c r="A5043" s="531"/>
      <c r="B5043" s="532"/>
      <c r="C5043" s="350"/>
      <c r="D5043" s="350"/>
      <c r="E5043" s="533"/>
      <c r="F5043" s="533"/>
      <c r="G5043" s="533"/>
      <c r="H5043" s="533"/>
      <c r="I5043" s="533"/>
      <c r="J5043" s="533"/>
      <c r="K5043" s="533"/>
      <c r="L5043" s="533"/>
      <c r="M5043" s="533"/>
      <c r="N5043" s="532"/>
      <c r="O5043" s="350"/>
      <c r="P5043" s="464"/>
      <c r="Q5043" s="464"/>
      <c r="R5043" s="464"/>
      <c r="S5043" s="464"/>
      <c r="T5043" s="464"/>
      <c r="U5043" s="464"/>
      <c r="V5043" s="464"/>
    </row>
    <row r="5044" spans="1:22">
      <c r="A5044" s="531"/>
      <c r="B5044" s="532"/>
      <c r="C5044" s="350"/>
      <c r="D5044" s="350"/>
      <c r="E5044" s="533"/>
      <c r="F5044" s="533"/>
      <c r="G5044" s="533"/>
      <c r="H5044" s="533"/>
      <c r="I5044" s="533"/>
      <c r="J5044" s="533"/>
      <c r="K5044" s="533"/>
      <c r="L5044" s="533"/>
      <c r="M5044" s="533"/>
      <c r="N5044" s="532"/>
      <c r="O5044" s="350"/>
      <c r="P5044" s="464"/>
      <c r="Q5044" s="464"/>
      <c r="R5044" s="464"/>
      <c r="S5044" s="464"/>
      <c r="T5044" s="464"/>
      <c r="U5044" s="464"/>
      <c r="V5044" s="464"/>
    </row>
    <row r="5045" spans="1:22">
      <c r="A5045" s="531"/>
      <c r="B5045" s="532"/>
      <c r="C5045" s="350"/>
      <c r="D5045" s="350"/>
      <c r="E5045" s="533"/>
      <c r="F5045" s="533"/>
      <c r="G5045" s="533"/>
      <c r="H5045" s="533"/>
      <c r="I5045" s="533"/>
      <c r="J5045" s="533"/>
      <c r="K5045" s="533"/>
      <c r="L5045" s="533"/>
      <c r="M5045" s="533"/>
      <c r="N5045" s="532"/>
      <c r="O5045" s="350"/>
      <c r="P5045" s="464"/>
      <c r="Q5045" s="464"/>
      <c r="R5045" s="464"/>
      <c r="S5045" s="464"/>
      <c r="T5045" s="464"/>
      <c r="U5045" s="464"/>
      <c r="V5045" s="464"/>
    </row>
    <row r="5046" spans="1:22">
      <c r="A5046" s="531"/>
      <c r="B5046" s="532"/>
      <c r="C5046" s="350"/>
      <c r="D5046" s="350"/>
      <c r="E5046" s="533"/>
      <c r="F5046" s="533"/>
      <c r="G5046" s="533"/>
      <c r="H5046" s="533"/>
      <c r="I5046" s="533"/>
      <c r="J5046" s="533"/>
      <c r="K5046" s="533"/>
      <c r="L5046" s="533"/>
      <c r="M5046" s="533"/>
      <c r="N5046" s="532"/>
      <c r="O5046" s="350"/>
      <c r="P5046" s="464"/>
      <c r="Q5046" s="464"/>
      <c r="R5046" s="464"/>
      <c r="S5046" s="464"/>
      <c r="T5046" s="464"/>
      <c r="U5046" s="464"/>
      <c r="V5046" s="464"/>
    </row>
    <row r="5047" spans="1:22">
      <c r="A5047" s="531"/>
      <c r="B5047" s="532"/>
      <c r="C5047" s="350"/>
      <c r="D5047" s="350"/>
      <c r="E5047" s="533"/>
      <c r="F5047" s="533"/>
      <c r="G5047" s="533"/>
      <c r="H5047" s="533"/>
      <c r="I5047" s="533"/>
      <c r="J5047" s="533"/>
      <c r="K5047" s="533"/>
      <c r="L5047" s="533"/>
      <c r="M5047" s="533"/>
      <c r="N5047" s="532"/>
      <c r="O5047" s="350"/>
      <c r="P5047" s="464"/>
      <c r="Q5047" s="464"/>
      <c r="R5047" s="464"/>
      <c r="S5047" s="464"/>
      <c r="T5047" s="464"/>
      <c r="U5047" s="464"/>
      <c r="V5047" s="464"/>
    </row>
    <row r="5048" spans="1:22">
      <c r="A5048" s="531"/>
      <c r="B5048" s="532"/>
      <c r="C5048" s="350"/>
      <c r="D5048" s="350"/>
      <c r="E5048" s="533"/>
      <c r="F5048" s="533"/>
      <c r="G5048" s="533"/>
      <c r="H5048" s="533"/>
      <c r="I5048" s="533"/>
      <c r="J5048" s="533"/>
      <c r="K5048" s="533"/>
      <c r="L5048" s="533"/>
      <c r="M5048" s="533"/>
      <c r="N5048" s="532"/>
      <c r="O5048" s="350"/>
      <c r="P5048" s="464"/>
      <c r="Q5048" s="464"/>
      <c r="R5048" s="464"/>
      <c r="S5048" s="464"/>
      <c r="T5048" s="464"/>
      <c r="U5048" s="464"/>
      <c r="V5048" s="464"/>
    </row>
    <row r="5049" spans="1:22">
      <c r="A5049" s="531"/>
      <c r="B5049" s="532"/>
      <c r="C5049" s="350"/>
      <c r="D5049" s="350"/>
      <c r="E5049" s="533"/>
      <c r="F5049" s="533"/>
      <c r="G5049" s="533"/>
      <c r="H5049" s="533"/>
      <c r="I5049" s="533"/>
      <c r="J5049" s="533"/>
      <c r="K5049" s="533"/>
      <c r="L5049" s="533"/>
      <c r="M5049" s="533"/>
      <c r="N5049" s="532"/>
      <c r="O5049" s="350"/>
      <c r="P5049" s="464"/>
      <c r="Q5049" s="464"/>
      <c r="R5049" s="464"/>
      <c r="S5049" s="464"/>
      <c r="T5049" s="464"/>
      <c r="U5049" s="464"/>
      <c r="V5049" s="464"/>
    </row>
    <row r="5050" spans="1:22">
      <c r="A5050" s="531"/>
      <c r="B5050" s="532"/>
      <c r="C5050" s="350"/>
      <c r="D5050" s="350"/>
      <c r="E5050" s="533"/>
      <c r="F5050" s="533"/>
      <c r="G5050" s="533"/>
      <c r="H5050" s="533"/>
      <c r="I5050" s="533"/>
      <c r="J5050" s="533"/>
      <c r="K5050" s="533"/>
      <c r="L5050" s="533"/>
      <c r="M5050" s="533"/>
      <c r="N5050" s="532"/>
      <c r="O5050" s="350"/>
      <c r="P5050" s="464"/>
      <c r="Q5050" s="464"/>
      <c r="R5050" s="464"/>
      <c r="S5050" s="464"/>
      <c r="T5050" s="464"/>
      <c r="U5050" s="464"/>
      <c r="V5050" s="464"/>
    </row>
    <row r="5051" spans="1:22">
      <c r="A5051" s="531"/>
      <c r="B5051" s="532"/>
      <c r="C5051" s="350"/>
      <c r="D5051" s="350"/>
      <c r="E5051" s="533"/>
      <c r="F5051" s="533"/>
      <c r="G5051" s="533"/>
      <c r="H5051" s="533"/>
      <c r="I5051" s="533"/>
      <c r="J5051" s="533"/>
      <c r="K5051" s="533"/>
      <c r="L5051" s="533"/>
      <c r="M5051" s="533"/>
      <c r="N5051" s="532"/>
      <c r="O5051" s="350"/>
      <c r="P5051" s="464"/>
      <c r="Q5051" s="464"/>
      <c r="R5051" s="464"/>
      <c r="S5051" s="464"/>
      <c r="T5051" s="464"/>
      <c r="U5051" s="464"/>
      <c r="V5051" s="464"/>
    </row>
    <row r="5052" spans="1:22">
      <c r="A5052" s="531"/>
      <c r="B5052" s="532"/>
      <c r="C5052" s="350"/>
      <c r="D5052" s="350"/>
      <c r="E5052" s="533"/>
      <c r="F5052" s="533"/>
      <c r="G5052" s="533"/>
      <c r="H5052" s="533"/>
      <c r="I5052" s="533"/>
      <c r="J5052" s="533"/>
      <c r="K5052" s="533"/>
      <c r="L5052" s="533"/>
      <c r="M5052" s="533"/>
      <c r="N5052" s="532"/>
      <c r="O5052" s="350"/>
      <c r="P5052" s="464"/>
      <c r="Q5052" s="464"/>
      <c r="R5052" s="464"/>
      <c r="S5052" s="464"/>
      <c r="T5052" s="464"/>
      <c r="U5052" s="464"/>
      <c r="V5052" s="464"/>
    </row>
    <row r="5053" spans="1:22">
      <c r="A5053" s="531"/>
      <c r="B5053" s="532"/>
      <c r="C5053" s="350"/>
      <c r="D5053" s="350"/>
      <c r="E5053" s="533"/>
      <c r="F5053" s="533"/>
      <c r="G5053" s="533"/>
      <c r="H5053" s="533"/>
      <c r="I5053" s="533"/>
      <c r="J5053" s="533"/>
      <c r="K5053" s="533"/>
      <c r="L5053" s="533"/>
      <c r="M5053" s="533"/>
      <c r="N5053" s="532"/>
      <c r="O5053" s="350"/>
      <c r="P5053" s="464"/>
      <c r="Q5053" s="464"/>
      <c r="R5053" s="464"/>
      <c r="S5053" s="464"/>
      <c r="T5053" s="464"/>
      <c r="U5053" s="464"/>
      <c r="V5053" s="464"/>
    </row>
    <row r="5054" spans="1:22">
      <c r="A5054" s="531"/>
      <c r="B5054" s="532"/>
      <c r="C5054" s="350"/>
      <c r="D5054" s="350"/>
      <c r="E5054" s="533"/>
      <c r="F5054" s="533"/>
      <c r="G5054" s="533"/>
      <c r="H5054" s="533"/>
      <c r="I5054" s="533"/>
      <c r="J5054" s="533"/>
      <c r="K5054" s="533"/>
      <c r="L5054" s="533"/>
      <c r="M5054" s="533"/>
      <c r="N5054" s="532"/>
      <c r="O5054" s="350"/>
      <c r="P5054" s="464"/>
      <c r="Q5054" s="464"/>
      <c r="R5054" s="464"/>
      <c r="S5054" s="464"/>
      <c r="T5054" s="464"/>
      <c r="U5054" s="464"/>
      <c r="V5054" s="464"/>
    </row>
    <row r="5055" spans="1:22">
      <c r="A5055" s="531"/>
      <c r="B5055" s="532"/>
      <c r="C5055" s="350"/>
      <c r="D5055" s="350"/>
      <c r="E5055" s="533"/>
      <c r="F5055" s="533"/>
      <c r="G5055" s="533"/>
      <c r="H5055" s="533"/>
      <c r="I5055" s="533"/>
      <c r="J5055" s="533"/>
      <c r="K5055" s="533"/>
      <c r="L5055" s="533"/>
      <c r="M5055" s="533"/>
      <c r="N5055" s="532"/>
      <c r="O5055" s="350"/>
      <c r="P5055" s="464"/>
      <c r="Q5055" s="464"/>
      <c r="R5055" s="464"/>
      <c r="S5055" s="464"/>
      <c r="T5055" s="464"/>
      <c r="U5055" s="464"/>
      <c r="V5055" s="464"/>
    </row>
    <row r="5056" spans="1:22">
      <c r="A5056" s="531"/>
      <c r="B5056" s="532"/>
      <c r="C5056" s="350"/>
      <c r="D5056" s="350"/>
      <c r="E5056" s="533"/>
      <c r="F5056" s="533"/>
      <c r="G5056" s="533"/>
      <c r="H5056" s="533"/>
      <c r="I5056" s="533"/>
      <c r="J5056" s="533"/>
      <c r="K5056" s="533"/>
      <c r="L5056" s="533"/>
      <c r="M5056" s="533"/>
      <c r="N5056" s="532"/>
      <c r="O5056" s="350"/>
      <c r="P5056" s="464"/>
      <c r="Q5056" s="464"/>
      <c r="R5056" s="464"/>
      <c r="S5056" s="464"/>
      <c r="T5056" s="464"/>
      <c r="U5056" s="464"/>
      <c r="V5056" s="464"/>
    </row>
    <row r="5057" spans="1:22">
      <c r="A5057" s="531"/>
      <c r="B5057" s="532"/>
      <c r="C5057" s="350"/>
      <c r="D5057" s="350"/>
      <c r="E5057" s="533"/>
      <c r="F5057" s="533"/>
      <c r="G5057" s="533"/>
      <c r="H5057" s="533"/>
      <c r="I5057" s="533"/>
      <c r="J5057" s="533"/>
      <c r="K5057" s="533"/>
      <c r="L5057" s="533"/>
      <c r="M5057" s="533"/>
      <c r="N5057" s="532"/>
      <c r="O5057" s="350"/>
      <c r="P5057" s="464"/>
      <c r="Q5057" s="464"/>
      <c r="R5057" s="464"/>
      <c r="S5057" s="464"/>
      <c r="T5057" s="464"/>
      <c r="U5057" s="464"/>
      <c r="V5057" s="464"/>
    </row>
    <row r="5058" spans="1:22">
      <c r="A5058" s="531"/>
      <c r="B5058" s="532"/>
      <c r="C5058" s="350"/>
      <c r="D5058" s="350"/>
      <c r="E5058" s="533"/>
      <c r="F5058" s="533"/>
      <c r="G5058" s="533"/>
      <c r="H5058" s="533"/>
      <c r="I5058" s="533"/>
      <c r="J5058" s="533"/>
      <c r="K5058" s="533"/>
      <c r="L5058" s="533"/>
      <c r="M5058" s="533"/>
      <c r="N5058" s="532"/>
      <c r="O5058" s="350"/>
      <c r="P5058" s="464"/>
      <c r="Q5058" s="464"/>
      <c r="R5058" s="464"/>
      <c r="S5058" s="464"/>
      <c r="T5058" s="464"/>
      <c r="U5058" s="464"/>
      <c r="V5058" s="464"/>
    </row>
    <row r="5059" spans="1:22">
      <c r="A5059" s="531"/>
      <c r="B5059" s="532"/>
      <c r="C5059" s="350"/>
      <c r="D5059" s="350"/>
      <c r="E5059" s="533"/>
      <c r="F5059" s="533"/>
      <c r="G5059" s="533"/>
      <c r="H5059" s="533"/>
      <c r="I5059" s="533"/>
      <c r="J5059" s="533"/>
      <c r="K5059" s="533"/>
      <c r="L5059" s="533"/>
      <c r="M5059" s="533"/>
      <c r="N5059" s="532"/>
      <c r="O5059" s="350"/>
      <c r="P5059" s="464"/>
      <c r="Q5059" s="464"/>
      <c r="R5059" s="464"/>
      <c r="S5059" s="464"/>
      <c r="T5059" s="464"/>
      <c r="U5059" s="464"/>
      <c r="V5059" s="464"/>
    </row>
    <row r="5060" spans="1:22">
      <c r="A5060" s="531"/>
      <c r="B5060" s="532"/>
      <c r="C5060" s="350"/>
      <c r="D5060" s="350"/>
      <c r="E5060" s="533"/>
      <c r="F5060" s="533"/>
      <c r="G5060" s="533"/>
      <c r="H5060" s="533"/>
      <c r="I5060" s="533"/>
      <c r="J5060" s="533"/>
      <c r="K5060" s="533"/>
      <c r="L5060" s="533"/>
      <c r="M5060" s="533"/>
      <c r="N5060" s="532"/>
      <c r="O5060" s="350"/>
      <c r="P5060" s="464"/>
      <c r="Q5060" s="464"/>
      <c r="R5060" s="464"/>
      <c r="S5060" s="464"/>
      <c r="T5060" s="464"/>
      <c r="U5060" s="464"/>
      <c r="V5060" s="464"/>
    </row>
    <row r="5061" spans="1:22">
      <c r="A5061" s="531"/>
      <c r="B5061" s="532"/>
      <c r="C5061" s="350"/>
      <c r="D5061" s="350"/>
      <c r="E5061" s="533"/>
      <c r="F5061" s="533"/>
      <c r="G5061" s="533"/>
      <c r="H5061" s="533"/>
      <c r="I5061" s="533"/>
      <c r="J5061" s="533"/>
      <c r="K5061" s="533"/>
      <c r="L5061" s="533"/>
      <c r="M5061" s="533"/>
      <c r="N5061" s="532"/>
      <c r="O5061" s="350"/>
      <c r="P5061" s="464"/>
      <c r="Q5061" s="464"/>
      <c r="R5061" s="464"/>
      <c r="S5061" s="464"/>
      <c r="T5061" s="464"/>
      <c r="U5061" s="464"/>
      <c r="V5061" s="464"/>
    </row>
    <row r="5062" spans="1:22">
      <c r="A5062" s="531"/>
      <c r="B5062" s="532"/>
      <c r="C5062" s="350"/>
      <c r="D5062" s="350"/>
      <c r="E5062" s="533"/>
      <c r="F5062" s="533"/>
      <c r="G5062" s="533"/>
      <c r="H5062" s="533"/>
      <c r="I5062" s="533"/>
      <c r="J5062" s="533"/>
      <c r="K5062" s="533"/>
      <c r="L5062" s="533"/>
      <c r="M5062" s="533"/>
      <c r="N5062" s="532"/>
      <c r="O5062" s="350"/>
      <c r="P5062" s="464"/>
      <c r="Q5062" s="464"/>
      <c r="R5062" s="464"/>
      <c r="S5062" s="464"/>
      <c r="T5062" s="464"/>
      <c r="U5062" s="464"/>
      <c r="V5062" s="464"/>
    </row>
    <row r="5063" spans="1:22">
      <c r="A5063" s="531"/>
      <c r="B5063" s="532"/>
      <c r="C5063" s="350"/>
      <c r="D5063" s="350"/>
      <c r="E5063" s="533"/>
      <c r="F5063" s="533"/>
      <c r="G5063" s="533"/>
      <c r="H5063" s="533"/>
      <c r="I5063" s="533"/>
      <c r="J5063" s="533"/>
      <c r="K5063" s="533"/>
      <c r="L5063" s="533"/>
      <c r="M5063" s="533"/>
      <c r="N5063" s="532"/>
      <c r="O5063" s="350"/>
      <c r="P5063" s="464"/>
      <c r="Q5063" s="464"/>
      <c r="R5063" s="464"/>
      <c r="S5063" s="464"/>
      <c r="T5063" s="464"/>
      <c r="U5063" s="464"/>
      <c r="V5063" s="464"/>
    </row>
    <row r="5064" spans="1:22">
      <c r="A5064" s="531"/>
      <c r="B5064" s="532"/>
      <c r="C5064" s="350"/>
      <c r="D5064" s="350"/>
      <c r="E5064" s="533"/>
      <c r="F5064" s="533"/>
      <c r="G5064" s="533"/>
      <c r="H5064" s="533"/>
      <c r="I5064" s="533"/>
      <c r="J5064" s="533"/>
      <c r="K5064" s="533"/>
      <c r="L5064" s="533"/>
      <c r="M5064" s="533"/>
      <c r="N5064" s="532"/>
      <c r="O5064" s="350"/>
      <c r="P5064" s="464"/>
      <c r="Q5064" s="464"/>
      <c r="R5064" s="464"/>
      <c r="S5064" s="464"/>
      <c r="T5064" s="464"/>
      <c r="U5064" s="464"/>
      <c r="V5064" s="464"/>
    </row>
    <row r="5065" spans="1:22">
      <c r="A5065" s="531"/>
      <c r="B5065" s="532"/>
      <c r="C5065" s="350"/>
      <c r="D5065" s="350"/>
      <c r="E5065" s="533"/>
      <c r="F5065" s="533"/>
      <c r="G5065" s="533"/>
      <c r="H5065" s="533"/>
      <c r="I5065" s="533"/>
      <c r="J5065" s="533"/>
      <c r="K5065" s="533"/>
      <c r="L5065" s="533"/>
      <c r="M5065" s="533"/>
      <c r="N5065" s="532"/>
      <c r="O5065" s="350"/>
      <c r="P5065" s="464"/>
      <c r="Q5065" s="464"/>
      <c r="R5065" s="464"/>
      <c r="S5065" s="464"/>
      <c r="T5065" s="464"/>
      <c r="U5065" s="464"/>
      <c r="V5065" s="464"/>
    </row>
    <row r="5066" spans="1:22">
      <c r="A5066" s="531"/>
      <c r="B5066" s="532"/>
      <c r="C5066" s="350"/>
      <c r="D5066" s="350"/>
      <c r="E5066" s="533"/>
      <c r="F5066" s="533"/>
      <c r="G5066" s="533"/>
      <c r="H5066" s="533"/>
      <c r="I5066" s="533"/>
      <c r="J5066" s="533"/>
      <c r="K5066" s="533"/>
      <c r="L5066" s="533"/>
      <c r="M5066" s="533"/>
      <c r="N5066" s="532"/>
      <c r="O5066" s="350"/>
      <c r="P5066" s="464"/>
      <c r="Q5066" s="464"/>
      <c r="R5066" s="464"/>
      <c r="S5066" s="464"/>
      <c r="T5066" s="464"/>
      <c r="U5066" s="464"/>
      <c r="V5066" s="464"/>
    </row>
    <row r="5067" spans="1:22">
      <c r="A5067" s="531"/>
      <c r="B5067" s="532"/>
      <c r="C5067" s="350"/>
      <c r="D5067" s="350"/>
      <c r="E5067" s="533"/>
      <c r="F5067" s="533"/>
      <c r="G5067" s="533"/>
      <c r="H5067" s="533"/>
      <c r="I5067" s="533"/>
      <c r="J5067" s="533"/>
      <c r="K5067" s="533"/>
      <c r="L5067" s="533"/>
      <c r="M5067" s="533"/>
      <c r="N5067" s="532"/>
      <c r="O5067" s="350"/>
      <c r="P5067" s="464"/>
      <c r="Q5067" s="464"/>
      <c r="R5067" s="464"/>
      <c r="S5067" s="464"/>
      <c r="T5067" s="464"/>
      <c r="U5067" s="464"/>
      <c r="V5067" s="464"/>
    </row>
    <row r="5068" spans="1:22">
      <c r="A5068" s="531"/>
      <c r="B5068" s="532"/>
      <c r="C5068" s="350"/>
      <c r="D5068" s="350"/>
      <c r="E5068" s="533"/>
      <c r="F5068" s="533"/>
      <c r="G5068" s="533"/>
      <c r="H5068" s="533"/>
      <c r="I5068" s="533"/>
      <c r="J5068" s="533"/>
      <c r="K5068" s="533"/>
      <c r="L5068" s="533"/>
      <c r="M5068" s="533"/>
      <c r="N5068" s="532"/>
      <c r="O5068" s="350"/>
      <c r="P5068" s="464"/>
      <c r="Q5068" s="464"/>
      <c r="R5068" s="464"/>
      <c r="S5068" s="464"/>
      <c r="T5068" s="464"/>
      <c r="U5068" s="464"/>
      <c r="V5068" s="464"/>
    </row>
    <row r="5069" spans="1:22">
      <c r="A5069" s="531"/>
      <c r="B5069" s="532"/>
      <c r="C5069" s="350"/>
      <c r="D5069" s="350"/>
      <c r="E5069" s="533"/>
      <c r="F5069" s="533"/>
      <c r="G5069" s="533"/>
      <c r="H5069" s="533"/>
      <c r="I5069" s="533"/>
      <c r="J5069" s="533"/>
      <c r="K5069" s="533"/>
      <c r="L5069" s="533"/>
      <c r="M5069" s="533"/>
      <c r="N5069" s="532"/>
      <c r="O5069" s="350"/>
      <c r="P5069" s="464"/>
      <c r="Q5069" s="464"/>
      <c r="R5069" s="464"/>
      <c r="S5069" s="464"/>
      <c r="T5069" s="464"/>
      <c r="U5069" s="464"/>
      <c r="V5069" s="464"/>
    </row>
    <row r="5070" spans="1:22">
      <c r="A5070" s="531"/>
      <c r="B5070" s="532"/>
      <c r="C5070" s="350"/>
      <c r="D5070" s="350"/>
      <c r="E5070" s="533"/>
      <c r="F5070" s="533"/>
      <c r="G5070" s="533"/>
      <c r="H5070" s="533"/>
      <c r="I5070" s="533"/>
      <c r="J5070" s="533"/>
      <c r="K5070" s="533"/>
      <c r="L5070" s="533"/>
      <c r="M5070" s="533"/>
      <c r="N5070" s="532"/>
      <c r="O5070" s="350"/>
      <c r="P5070" s="464"/>
      <c r="Q5070" s="464"/>
      <c r="R5070" s="464"/>
      <c r="S5070" s="464"/>
      <c r="T5070" s="464"/>
      <c r="U5070" s="464"/>
      <c r="V5070" s="464"/>
    </row>
    <row r="5071" spans="1:22">
      <c r="A5071" s="531"/>
      <c r="B5071" s="532"/>
      <c r="C5071" s="350"/>
      <c r="D5071" s="350"/>
      <c r="E5071" s="533"/>
      <c r="F5071" s="533"/>
      <c r="G5071" s="533"/>
      <c r="H5071" s="533"/>
      <c r="I5071" s="533"/>
      <c r="J5071" s="533"/>
      <c r="K5071" s="533"/>
      <c r="L5071" s="533"/>
      <c r="M5071" s="533"/>
      <c r="N5071" s="532"/>
      <c r="O5071" s="350"/>
      <c r="P5071" s="464"/>
      <c r="Q5071" s="464"/>
      <c r="R5071" s="464"/>
      <c r="S5071" s="464"/>
      <c r="T5071" s="464"/>
      <c r="U5071" s="464"/>
      <c r="V5071" s="464"/>
    </row>
    <row r="5072" spans="1:22">
      <c r="A5072" s="531"/>
      <c r="B5072" s="532"/>
      <c r="C5072" s="350"/>
      <c r="D5072" s="350"/>
      <c r="E5072" s="533"/>
      <c r="F5072" s="533"/>
      <c r="G5072" s="533"/>
      <c r="H5072" s="533"/>
      <c r="I5072" s="533"/>
      <c r="J5072" s="533"/>
      <c r="K5072" s="533"/>
      <c r="L5072" s="533"/>
      <c r="M5072" s="533"/>
      <c r="N5072" s="532"/>
      <c r="O5072" s="350"/>
      <c r="P5072" s="464"/>
      <c r="Q5072" s="464"/>
      <c r="R5072" s="464"/>
      <c r="S5072" s="464"/>
      <c r="T5072" s="464"/>
      <c r="U5072" s="464"/>
      <c r="V5072" s="464"/>
    </row>
    <row r="5073" spans="1:22">
      <c r="A5073" s="531"/>
      <c r="B5073" s="532"/>
      <c r="C5073" s="350"/>
      <c r="D5073" s="350"/>
      <c r="E5073" s="533"/>
      <c r="F5073" s="533"/>
      <c r="G5073" s="533"/>
      <c r="H5073" s="533"/>
      <c r="I5073" s="533"/>
      <c r="J5073" s="533"/>
      <c r="K5073" s="533"/>
      <c r="L5073" s="533"/>
      <c r="M5073" s="533"/>
      <c r="N5073" s="532"/>
      <c r="O5073" s="350"/>
      <c r="P5073" s="464"/>
      <c r="Q5073" s="464"/>
      <c r="R5073" s="464"/>
      <c r="S5073" s="464"/>
      <c r="T5073" s="464"/>
      <c r="U5073" s="464"/>
      <c r="V5073" s="464"/>
    </row>
    <row r="5074" spans="1:22">
      <c r="A5074" s="531"/>
      <c r="B5074" s="532"/>
      <c r="C5074" s="350"/>
      <c r="D5074" s="350"/>
      <c r="E5074" s="533"/>
      <c r="F5074" s="533"/>
      <c r="G5074" s="533"/>
      <c r="H5074" s="533"/>
      <c r="I5074" s="533"/>
      <c r="J5074" s="533"/>
      <c r="K5074" s="533"/>
      <c r="L5074" s="533"/>
      <c r="M5074" s="533"/>
      <c r="N5074" s="532"/>
      <c r="O5074" s="350"/>
      <c r="P5074" s="464"/>
      <c r="Q5074" s="464"/>
      <c r="R5074" s="464"/>
      <c r="S5074" s="464"/>
      <c r="T5074" s="464"/>
      <c r="U5074" s="464"/>
      <c r="V5074" s="464"/>
    </row>
    <row r="5075" spans="1:22">
      <c r="A5075" s="531"/>
      <c r="B5075" s="532"/>
      <c r="C5075" s="350"/>
      <c r="D5075" s="350"/>
      <c r="E5075" s="533"/>
      <c r="F5075" s="533"/>
      <c r="G5075" s="533"/>
      <c r="H5075" s="533"/>
      <c r="I5075" s="533"/>
      <c r="J5075" s="533"/>
      <c r="K5075" s="533"/>
      <c r="L5075" s="533"/>
      <c r="M5075" s="533"/>
      <c r="N5075" s="532"/>
      <c r="O5075" s="350"/>
      <c r="P5075" s="464"/>
      <c r="Q5075" s="464"/>
      <c r="R5075" s="464"/>
      <c r="S5075" s="464"/>
      <c r="T5075" s="464"/>
      <c r="U5075" s="464"/>
      <c r="V5075" s="464"/>
    </row>
    <row r="5076" spans="1:22">
      <c r="A5076" s="531"/>
      <c r="B5076" s="532"/>
      <c r="C5076" s="350"/>
      <c r="D5076" s="350"/>
      <c r="E5076" s="533"/>
      <c r="F5076" s="533"/>
      <c r="G5076" s="533"/>
      <c r="H5076" s="533"/>
      <c r="I5076" s="533"/>
      <c r="J5076" s="533"/>
      <c r="K5076" s="533"/>
      <c r="L5076" s="533"/>
      <c r="M5076" s="533"/>
      <c r="N5076" s="532"/>
      <c r="O5076" s="350"/>
      <c r="P5076" s="464"/>
      <c r="Q5076" s="464"/>
      <c r="R5076" s="464"/>
      <c r="S5076" s="464"/>
      <c r="T5076" s="464"/>
      <c r="U5076" s="464"/>
      <c r="V5076" s="464"/>
    </row>
    <row r="5077" spans="1:22">
      <c r="A5077" s="531"/>
      <c r="B5077" s="532"/>
      <c r="C5077" s="350"/>
      <c r="D5077" s="350"/>
      <c r="E5077" s="533"/>
      <c r="F5077" s="533"/>
      <c r="G5077" s="533"/>
      <c r="H5077" s="533"/>
      <c r="I5077" s="533"/>
      <c r="J5077" s="533"/>
      <c r="K5077" s="533"/>
      <c r="L5077" s="533"/>
      <c r="M5077" s="533"/>
      <c r="N5077" s="532"/>
      <c r="O5077" s="350"/>
      <c r="P5077" s="464"/>
      <c r="Q5077" s="464"/>
      <c r="R5077" s="464"/>
      <c r="S5077" s="464"/>
      <c r="T5077" s="464"/>
      <c r="U5077" s="464"/>
      <c r="V5077" s="464"/>
    </row>
    <row r="5078" spans="1:22">
      <c r="A5078" s="531"/>
      <c r="B5078" s="532"/>
      <c r="C5078" s="350"/>
      <c r="D5078" s="350"/>
      <c r="E5078" s="533"/>
      <c r="F5078" s="533"/>
      <c r="G5078" s="533"/>
      <c r="H5078" s="533"/>
      <c r="I5078" s="533"/>
      <c r="J5078" s="533"/>
      <c r="K5078" s="533"/>
      <c r="L5078" s="533"/>
      <c r="M5078" s="533"/>
      <c r="N5078" s="532"/>
      <c r="O5078" s="350"/>
      <c r="P5078" s="464"/>
      <c r="Q5078" s="464"/>
      <c r="R5078" s="464"/>
      <c r="S5078" s="464"/>
      <c r="T5078" s="464"/>
      <c r="U5078" s="464"/>
      <c r="V5078" s="464"/>
    </row>
    <row r="5079" spans="1:22">
      <c r="A5079" s="531"/>
      <c r="B5079" s="532"/>
      <c r="C5079" s="350"/>
      <c r="D5079" s="350"/>
      <c r="E5079" s="533"/>
      <c r="F5079" s="533"/>
      <c r="G5079" s="533"/>
      <c r="H5079" s="533"/>
      <c r="I5079" s="533"/>
      <c r="J5079" s="533"/>
      <c r="K5079" s="533"/>
      <c r="L5079" s="533"/>
      <c r="M5079" s="533"/>
      <c r="N5079" s="532"/>
      <c r="O5079" s="350"/>
      <c r="P5079" s="464"/>
      <c r="Q5079" s="464"/>
      <c r="R5079" s="464"/>
      <c r="S5079" s="464"/>
      <c r="T5079" s="464"/>
      <c r="U5079" s="464"/>
      <c r="V5079" s="464"/>
    </row>
    <row r="5080" spans="1:22">
      <c r="A5080" s="531"/>
      <c r="B5080" s="532"/>
      <c r="C5080" s="350"/>
      <c r="D5080" s="350"/>
      <c r="E5080" s="533"/>
      <c r="F5080" s="533"/>
      <c r="G5080" s="533"/>
      <c r="H5080" s="533"/>
      <c r="I5080" s="533"/>
      <c r="J5080" s="533"/>
      <c r="K5080" s="533"/>
      <c r="L5080" s="533"/>
      <c r="M5080" s="533"/>
      <c r="N5080" s="532"/>
      <c r="O5080" s="350"/>
      <c r="P5080" s="464"/>
      <c r="Q5080" s="464"/>
      <c r="R5080" s="464"/>
      <c r="S5080" s="464"/>
      <c r="T5080" s="464"/>
      <c r="U5080" s="464"/>
      <c r="V5080" s="464"/>
    </row>
    <row r="5081" spans="1:22">
      <c r="A5081" s="531"/>
      <c r="B5081" s="532"/>
      <c r="C5081" s="350"/>
      <c r="D5081" s="350"/>
      <c r="E5081" s="533"/>
      <c r="F5081" s="533"/>
      <c r="G5081" s="533"/>
      <c r="H5081" s="533"/>
      <c r="I5081" s="533"/>
      <c r="J5081" s="533"/>
      <c r="K5081" s="533"/>
      <c r="L5081" s="533"/>
      <c r="M5081" s="533"/>
      <c r="N5081" s="532"/>
      <c r="O5081" s="350"/>
      <c r="P5081" s="464"/>
      <c r="Q5081" s="464"/>
      <c r="R5081" s="464"/>
      <c r="S5081" s="464"/>
      <c r="T5081" s="464"/>
      <c r="U5081" s="464"/>
      <c r="V5081" s="464"/>
    </row>
    <row r="5082" spans="1:22">
      <c r="A5082" s="531"/>
      <c r="B5082" s="532"/>
      <c r="C5082" s="350"/>
      <c r="D5082" s="350"/>
      <c r="E5082" s="533"/>
      <c r="F5082" s="533"/>
      <c r="G5082" s="533"/>
      <c r="H5082" s="533"/>
      <c r="I5082" s="533"/>
      <c r="J5082" s="533"/>
      <c r="K5082" s="533"/>
      <c r="L5082" s="533"/>
      <c r="M5082" s="533"/>
      <c r="N5082" s="532"/>
      <c r="O5082" s="350"/>
      <c r="P5082" s="464"/>
      <c r="Q5082" s="464"/>
      <c r="R5082" s="464"/>
      <c r="S5082" s="464"/>
      <c r="T5082" s="464"/>
      <c r="U5082" s="464"/>
      <c r="V5082" s="464"/>
    </row>
    <row r="5083" spans="1:22">
      <c r="A5083" s="531"/>
      <c r="B5083" s="532"/>
      <c r="C5083" s="350"/>
      <c r="D5083" s="350"/>
      <c r="E5083" s="533"/>
      <c r="F5083" s="533"/>
      <c r="G5083" s="533"/>
      <c r="H5083" s="533"/>
      <c r="I5083" s="533"/>
      <c r="J5083" s="533"/>
      <c r="K5083" s="533"/>
      <c r="L5083" s="533"/>
      <c r="M5083" s="533"/>
      <c r="N5083" s="532"/>
      <c r="O5083" s="350"/>
      <c r="P5083" s="464"/>
      <c r="Q5083" s="464"/>
      <c r="R5083" s="464"/>
      <c r="S5083" s="464"/>
      <c r="T5083" s="464"/>
      <c r="U5083" s="464"/>
      <c r="V5083" s="464"/>
    </row>
    <row r="5084" spans="1:22">
      <c r="A5084" s="531"/>
      <c r="B5084" s="532"/>
      <c r="C5084" s="350"/>
      <c r="D5084" s="350"/>
      <c r="E5084" s="533"/>
      <c r="F5084" s="533"/>
      <c r="G5084" s="533"/>
      <c r="H5084" s="533"/>
      <c r="I5084" s="533"/>
      <c r="J5084" s="533"/>
      <c r="K5084" s="533"/>
      <c r="L5084" s="533"/>
      <c r="M5084" s="533"/>
      <c r="N5084" s="532"/>
      <c r="O5084" s="350"/>
      <c r="P5084" s="464"/>
      <c r="Q5084" s="464"/>
      <c r="R5084" s="464"/>
      <c r="S5084" s="464"/>
      <c r="T5084" s="464"/>
      <c r="U5084" s="464"/>
      <c r="V5084" s="464"/>
    </row>
    <row r="5085" spans="1:22">
      <c r="A5085" s="531"/>
      <c r="B5085" s="532"/>
      <c r="C5085" s="350"/>
      <c r="D5085" s="350"/>
      <c r="E5085" s="533"/>
      <c r="F5085" s="533"/>
      <c r="G5085" s="533"/>
      <c r="H5085" s="533"/>
      <c r="I5085" s="533"/>
      <c r="J5085" s="533"/>
      <c r="K5085" s="533"/>
      <c r="L5085" s="533"/>
      <c r="M5085" s="533"/>
      <c r="N5085" s="532"/>
      <c r="O5085" s="350"/>
      <c r="P5085" s="464"/>
      <c r="Q5085" s="464"/>
      <c r="R5085" s="464"/>
      <c r="S5085" s="464"/>
      <c r="T5085" s="464"/>
      <c r="U5085" s="464"/>
      <c r="V5085" s="464"/>
    </row>
    <row r="5086" spans="1:22">
      <c r="A5086" s="531"/>
      <c r="B5086" s="532"/>
      <c r="C5086" s="350"/>
      <c r="D5086" s="350"/>
      <c r="E5086" s="533"/>
      <c r="F5086" s="533"/>
      <c r="G5086" s="533"/>
      <c r="H5086" s="533"/>
      <c r="I5086" s="533"/>
      <c r="J5086" s="533"/>
      <c r="K5086" s="533"/>
      <c r="L5086" s="533"/>
      <c r="M5086" s="533"/>
      <c r="N5086" s="532"/>
      <c r="O5086" s="350"/>
      <c r="P5086" s="464"/>
      <c r="Q5086" s="464"/>
      <c r="R5086" s="464"/>
      <c r="S5086" s="464"/>
      <c r="T5086" s="464"/>
      <c r="U5086" s="464"/>
      <c r="V5086" s="464"/>
    </row>
    <row r="5087" spans="1:22">
      <c r="A5087" s="531"/>
      <c r="B5087" s="532"/>
      <c r="C5087" s="350"/>
      <c r="D5087" s="350"/>
      <c r="E5087" s="533"/>
      <c r="F5087" s="533"/>
      <c r="G5087" s="533"/>
      <c r="H5087" s="533"/>
      <c r="I5087" s="533"/>
      <c r="J5087" s="533"/>
      <c r="K5087" s="533"/>
      <c r="L5087" s="533"/>
      <c r="M5087" s="533"/>
      <c r="N5087" s="532"/>
      <c r="O5087" s="350"/>
      <c r="P5087" s="464"/>
      <c r="Q5087" s="464"/>
      <c r="R5087" s="464"/>
      <c r="S5087" s="464"/>
      <c r="T5087" s="464"/>
      <c r="U5087" s="464"/>
      <c r="V5087" s="464"/>
    </row>
    <row r="5088" spans="1:22">
      <c r="A5088" s="531"/>
      <c r="B5088" s="532"/>
      <c r="C5088" s="350"/>
      <c r="D5088" s="350"/>
      <c r="E5088" s="533"/>
      <c r="F5088" s="533"/>
      <c r="G5088" s="533"/>
      <c r="H5088" s="533"/>
      <c r="I5088" s="533"/>
      <c r="J5088" s="533"/>
      <c r="K5088" s="533"/>
      <c r="L5088" s="533"/>
      <c r="M5088" s="533"/>
      <c r="N5088" s="532"/>
      <c r="O5088" s="350"/>
      <c r="P5088" s="464"/>
      <c r="Q5088" s="464"/>
      <c r="R5088" s="464"/>
      <c r="S5088" s="464"/>
      <c r="T5088" s="464"/>
      <c r="U5088" s="464"/>
      <c r="V5088" s="464"/>
    </row>
    <row r="5089" spans="1:22">
      <c r="A5089" s="531"/>
      <c r="B5089" s="532"/>
      <c r="C5089" s="350"/>
      <c r="D5089" s="350"/>
      <c r="E5089" s="533"/>
      <c r="F5089" s="533"/>
      <c r="G5089" s="533"/>
      <c r="H5089" s="533"/>
      <c r="I5089" s="533"/>
      <c r="J5089" s="533"/>
      <c r="K5089" s="533"/>
      <c r="L5089" s="533"/>
      <c r="M5089" s="533"/>
      <c r="N5089" s="532"/>
      <c r="O5089" s="350"/>
      <c r="P5089" s="464"/>
      <c r="Q5089" s="464"/>
      <c r="R5089" s="464"/>
      <c r="S5089" s="464"/>
      <c r="T5089" s="464"/>
      <c r="U5089" s="464"/>
      <c r="V5089" s="464"/>
    </row>
    <row r="5090" spans="1:22">
      <c r="A5090" s="531"/>
      <c r="B5090" s="532"/>
      <c r="C5090" s="350"/>
      <c r="D5090" s="350"/>
      <c r="E5090" s="533"/>
      <c r="F5090" s="533"/>
      <c r="G5090" s="533"/>
      <c r="H5090" s="533"/>
      <c r="I5090" s="533"/>
      <c r="J5090" s="533"/>
      <c r="K5090" s="533"/>
      <c r="L5090" s="533"/>
      <c r="M5090" s="533"/>
      <c r="N5090" s="532"/>
      <c r="O5090" s="350"/>
      <c r="P5090" s="464"/>
      <c r="Q5090" s="464"/>
      <c r="R5090" s="464"/>
      <c r="S5090" s="464"/>
      <c r="T5090" s="464"/>
      <c r="U5090" s="464"/>
      <c r="V5090" s="464"/>
    </row>
    <row r="5091" spans="1:22">
      <c r="A5091" s="531"/>
      <c r="B5091" s="532"/>
      <c r="C5091" s="350"/>
      <c r="D5091" s="350"/>
      <c r="E5091" s="533"/>
      <c r="F5091" s="533"/>
      <c r="G5091" s="533"/>
      <c r="H5091" s="533"/>
      <c r="I5091" s="533"/>
      <c r="J5091" s="533"/>
      <c r="K5091" s="533"/>
      <c r="L5091" s="533"/>
      <c r="M5091" s="533"/>
      <c r="N5091" s="532"/>
      <c r="O5091" s="350"/>
      <c r="P5091" s="464"/>
      <c r="Q5091" s="464"/>
      <c r="R5091" s="464"/>
      <c r="S5091" s="464"/>
      <c r="T5091" s="464"/>
      <c r="U5091" s="464"/>
      <c r="V5091" s="464"/>
    </row>
    <row r="5092" spans="1:22">
      <c r="A5092" s="531"/>
      <c r="B5092" s="532"/>
      <c r="C5092" s="350"/>
      <c r="D5092" s="350"/>
      <c r="E5092" s="533"/>
      <c r="F5092" s="533"/>
      <c r="G5092" s="533"/>
      <c r="H5092" s="533"/>
      <c r="I5092" s="533"/>
      <c r="J5092" s="533"/>
      <c r="K5092" s="533"/>
      <c r="L5092" s="533"/>
      <c r="M5092" s="533"/>
      <c r="N5092" s="532"/>
      <c r="O5092" s="350"/>
      <c r="P5092" s="464"/>
      <c r="Q5092" s="464"/>
      <c r="R5092" s="464"/>
      <c r="S5092" s="464"/>
      <c r="T5092" s="464"/>
      <c r="U5092" s="464"/>
      <c r="V5092" s="464"/>
    </row>
    <row r="5093" spans="1:22">
      <c r="A5093" s="531"/>
      <c r="B5093" s="532"/>
      <c r="C5093" s="350"/>
      <c r="D5093" s="350"/>
      <c r="E5093" s="533"/>
      <c r="F5093" s="533"/>
      <c r="G5093" s="533"/>
      <c r="H5093" s="533"/>
      <c r="I5093" s="533"/>
      <c r="J5093" s="533"/>
      <c r="K5093" s="533"/>
      <c r="L5093" s="533"/>
      <c r="M5093" s="533"/>
      <c r="N5093" s="532"/>
      <c r="O5093" s="350"/>
      <c r="P5093" s="464"/>
      <c r="Q5093" s="464"/>
      <c r="R5093" s="464"/>
      <c r="S5093" s="464"/>
      <c r="T5093" s="464"/>
      <c r="U5093" s="464"/>
      <c r="V5093" s="464"/>
    </row>
    <row r="5094" spans="1:22">
      <c r="A5094" s="531"/>
      <c r="B5094" s="532"/>
      <c r="C5094" s="350"/>
      <c r="D5094" s="350"/>
      <c r="E5094" s="533"/>
      <c r="F5094" s="533"/>
      <c r="G5094" s="533"/>
      <c r="H5094" s="533"/>
      <c r="I5094" s="533"/>
      <c r="J5094" s="533"/>
      <c r="K5094" s="533"/>
      <c r="L5094" s="533"/>
      <c r="M5094" s="533"/>
      <c r="N5094" s="532"/>
      <c r="O5094" s="350"/>
      <c r="P5094" s="464"/>
      <c r="Q5094" s="464"/>
      <c r="R5094" s="464"/>
      <c r="S5094" s="464"/>
      <c r="T5094" s="464"/>
      <c r="U5094" s="464"/>
      <c r="V5094" s="464"/>
    </row>
    <row r="5095" spans="1:22">
      <c r="A5095" s="531"/>
      <c r="B5095" s="532"/>
      <c r="C5095" s="350"/>
      <c r="D5095" s="350"/>
      <c r="E5095" s="533"/>
      <c r="F5095" s="533"/>
      <c r="G5095" s="533"/>
      <c r="H5095" s="533"/>
      <c r="I5095" s="533"/>
      <c r="J5095" s="533"/>
      <c r="K5095" s="533"/>
      <c r="L5095" s="533"/>
      <c r="M5095" s="533"/>
      <c r="N5095" s="532"/>
      <c r="O5095" s="350"/>
      <c r="P5095" s="464"/>
      <c r="Q5095" s="464"/>
      <c r="R5095" s="464"/>
      <c r="S5095" s="464"/>
      <c r="T5095" s="464"/>
      <c r="U5095" s="464"/>
      <c r="V5095" s="464"/>
    </row>
    <row r="5096" spans="1:22">
      <c r="A5096" s="531"/>
      <c r="B5096" s="532"/>
      <c r="C5096" s="350"/>
      <c r="D5096" s="350"/>
      <c r="E5096" s="533"/>
      <c r="F5096" s="533"/>
      <c r="G5096" s="533"/>
      <c r="H5096" s="533"/>
      <c r="I5096" s="533"/>
      <c r="J5096" s="533"/>
      <c r="K5096" s="533"/>
      <c r="L5096" s="533"/>
      <c r="M5096" s="533"/>
      <c r="N5096" s="532"/>
      <c r="O5096" s="350"/>
      <c r="P5096" s="464"/>
      <c r="Q5096" s="464"/>
      <c r="R5096" s="464"/>
      <c r="S5096" s="464"/>
      <c r="T5096" s="464"/>
      <c r="U5096" s="464"/>
      <c r="V5096" s="464"/>
    </row>
    <row r="5097" spans="1:22">
      <c r="A5097" s="531"/>
      <c r="B5097" s="532"/>
      <c r="C5097" s="350"/>
      <c r="D5097" s="350"/>
      <c r="E5097" s="533"/>
      <c r="F5097" s="533"/>
      <c r="G5097" s="533"/>
      <c r="H5097" s="533"/>
      <c r="I5097" s="533"/>
      <c r="J5097" s="533"/>
      <c r="K5097" s="533"/>
      <c r="L5097" s="533"/>
      <c r="M5097" s="533"/>
      <c r="N5097" s="532"/>
      <c r="O5097" s="350"/>
      <c r="P5097" s="464"/>
      <c r="Q5097" s="464"/>
      <c r="R5097" s="464"/>
      <c r="S5097" s="464"/>
      <c r="T5097" s="464"/>
      <c r="U5097" s="464"/>
      <c r="V5097" s="464"/>
    </row>
    <row r="5098" spans="1:22">
      <c r="A5098" s="531"/>
      <c r="B5098" s="532"/>
      <c r="C5098" s="350"/>
      <c r="D5098" s="350"/>
      <c r="E5098" s="533"/>
      <c r="F5098" s="533"/>
      <c r="G5098" s="533"/>
      <c r="H5098" s="533"/>
      <c r="I5098" s="533"/>
      <c r="J5098" s="533"/>
      <c r="K5098" s="533"/>
      <c r="L5098" s="533"/>
      <c r="M5098" s="533"/>
      <c r="N5098" s="532"/>
      <c r="O5098" s="350"/>
      <c r="P5098" s="464"/>
      <c r="Q5098" s="464"/>
      <c r="R5098" s="464"/>
      <c r="S5098" s="464"/>
      <c r="T5098" s="464"/>
      <c r="U5098" s="464"/>
      <c r="V5098" s="464"/>
    </row>
    <row r="5099" spans="1:22">
      <c r="A5099" s="531"/>
      <c r="B5099" s="532"/>
      <c r="C5099" s="350"/>
      <c r="D5099" s="350"/>
      <c r="E5099" s="533"/>
      <c r="F5099" s="533"/>
      <c r="G5099" s="533"/>
      <c r="H5099" s="533"/>
      <c r="I5099" s="533"/>
      <c r="J5099" s="533"/>
      <c r="K5099" s="533"/>
      <c r="L5099" s="533"/>
      <c r="M5099" s="533"/>
      <c r="N5099" s="532"/>
      <c r="O5099" s="350"/>
      <c r="P5099" s="464"/>
      <c r="Q5099" s="464"/>
      <c r="R5099" s="464"/>
      <c r="S5099" s="464"/>
      <c r="T5099" s="464"/>
      <c r="U5099" s="464"/>
      <c r="V5099" s="464"/>
    </row>
    <row r="5100" spans="1:22">
      <c r="A5100" s="531"/>
      <c r="B5100" s="532"/>
      <c r="C5100" s="350"/>
      <c r="D5100" s="350"/>
      <c r="E5100" s="533"/>
      <c r="F5100" s="533"/>
      <c r="G5100" s="533"/>
      <c r="H5100" s="533"/>
      <c r="I5100" s="533"/>
      <c r="J5100" s="533"/>
      <c r="K5100" s="533"/>
      <c r="L5100" s="533"/>
      <c r="M5100" s="533"/>
      <c r="N5100" s="532"/>
      <c r="O5100" s="350"/>
      <c r="P5100" s="464"/>
      <c r="Q5100" s="464"/>
      <c r="R5100" s="464"/>
      <c r="S5100" s="464"/>
      <c r="T5100" s="464"/>
      <c r="U5100" s="464"/>
      <c r="V5100" s="464"/>
    </row>
    <row r="5101" spans="1:22">
      <c r="A5101" s="531"/>
      <c r="B5101" s="532"/>
      <c r="C5101" s="350"/>
      <c r="D5101" s="350"/>
      <c r="E5101" s="533"/>
      <c r="F5101" s="533"/>
      <c r="G5101" s="533"/>
      <c r="H5101" s="533"/>
      <c r="I5101" s="533"/>
      <c r="J5101" s="533"/>
      <c r="K5101" s="533"/>
      <c r="L5101" s="533"/>
      <c r="M5101" s="533"/>
      <c r="N5101" s="532"/>
      <c r="O5101" s="350"/>
      <c r="P5101" s="464"/>
      <c r="Q5101" s="464"/>
      <c r="R5101" s="464"/>
      <c r="S5101" s="464"/>
      <c r="T5101" s="464"/>
      <c r="U5101" s="464"/>
      <c r="V5101" s="464"/>
    </row>
    <row r="5102" spans="1:22">
      <c r="A5102" s="531"/>
      <c r="B5102" s="532"/>
      <c r="C5102" s="350"/>
      <c r="D5102" s="350"/>
      <c r="E5102" s="533"/>
      <c r="F5102" s="533"/>
      <c r="G5102" s="533"/>
      <c r="H5102" s="533"/>
      <c r="I5102" s="533"/>
      <c r="J5102" s="533"/>
      <c r="K5102" s="533"/>
      <c r="L5102" s="533"/>
      <c r="M5102" s="533"/>
      <c r="N5102" s="532"/>
      <c r="O5102" s="350"/>
      <c r="P5102" s="464"/>
      <c r="Q5102" s="464"/>
      <c r="R5102" s="464"/>
      <c r="S5102" s="464"/>
      <c r="T5102" s="464"/>
      <c r="U5102" s="464"/>
      <c r="V5102" s="464"/>
    </row>
    <row r="5103" spans="1:22">
      <c r="A5103" s="531"/>
      <c r="B5103" s="532"/>
      <c r="C5103" s="350"/>
      <c r="D5103" s="350"/>
      <c r="E5103" s="533"/>
      <c r="F5103" s="533"/>
      <c r="G5103" s="533"/>
      <c r="H5103" s="533"/>
      <c r="I5103" s="533"/>
      <c r="J5103" s="533"/>
      <c r="K5103" s="533"/>
      <c r="L5103" s="533"/>
      <c r="M5103" s="533"/>
      <c r="N5103" s="532"/>
      <c r="O5103" s="350"/>
      <c r="P5103" s="464"/>
      <c r="Q5103" s="464"/>
      <c r="R5103" s="464"/>
      <c r="S5103" s="464"/>
      <c r="T5103" s="464"/>
      <c r="U5103" s="464"/>
      <c r="V5103" s="464"/>
    </row>
    <row r="5104" spans="1:22">
      <c r="A5104" s="531"/>
      <c r="B5104" s="532"/>
      <c r="C5104" s="350"/>
      <c r="D5104" s="350"/>
      <c r="E5104" s="533"/>
      <c r="F5104" s="533"/>
      <c r="G5104" s="533"/>
      <c r="H5104" s="533"/>
      <c r="I5104" s="533"/>
      <c r="J5104" s="533"/>
      <c r="K5104" s="533"/>
      <c r="L5104" s="533"/>
      <c r="M5104" s="533"/>
      <c r="N5104" s="532"/>
      <c r="O5104" s="350"/>
      <c r="P5104" s="464"/>
      <c r="Q5104" s="464"/>
      <c r="R5104" s="464"/>
      <c r="S5104" s="464"/>
      <c r="T5104" s="464"/>
      <c r="U5104" s="464"/>
      <c r="V5104" s="464"/>
    </row>
    <row r="5105" spans="1:22">
      <c r="A5105" s="531"/>
      <c r="B5105" s="532"/>
      <c r="C5105" s="350"/>
      <c r="D5105" s="350"/>
      <c r="E5105" s="533"/>
      <c r="F5105" s="533"/>
      <c r="G5105" s="533"/>
      <c r="H5105" s="533"/>
      <c r="I5105" s="533"/>
      <c r="J5105" s="533"/>
      <c r="K5105" s="533"/>
      <c r="L5105" s="533"/>
      <c r="M5105" s="533"/>
      <c r="N5105" s="532"/>
      <c r="O5105" s="350"/>
      <c r="P5105" s="464"/>
      <c r="Q5105" s="464"/>
      <c r="R5105" s="464"/>
      <c r="S5105" s="464"/>
      <c r="T5105" s="464"/>
      <c r="U5105" s="464"/>
      <c r="V5105" s="464"/>
    </row>
    <row r="5106" spans="1:22">
      <c r="A5106" s="531"/>
      <c r="B5106" s="532"/>
      <c r="C5106" s="350"/>
      <c r="D5106" s="350"/>
      <c r="E5106" s="533"/>
      <c r="F5106" s="533"/>
      <c r="G5106" s="533"/>
      <c r="H5106" s="533"/>
      <c r="I5106" s="533"/>
      <c r="J5106" s="533"/>
      <c r="K5106" s="533"/>
      <c r="L5106" s="533"/>
      <c r="M5106" s="533"/>
      <c r="N5106" s="532"/>
      <c r="O5106" s="350"/>
      <c r="P5106" s="464"/>
      <c r="Q5106" s="464"/>
      <c r="R5106" s="464"/>
      <c r="S5106" s="464"/>
      <c r="T5106" s="464"/>
      <c r="U5106" s="464"/>
      <c r="V5106" s="464"/>
    </row>
    <row r="5107" spans="1:22">
      <c r="A5107" s="531"/>
      <c r="B5107" s="532"/>
      <c r="C5107" s="350"/>
      <c r="D5107" s="350"/>
      <c r="E5107" s="533"/>
      <c r="F5107" s="533"/>
      <c r="G5107" s="533"/>
      <c r="H5107" s="533"/>
      <c r="I5107" s="533"/>
      <c r="J5107" s="533"/>
      <c r="K5107" s="533"/>
      <c r="L5107" s="533"/>
      <c r="M5107" s="533"/>
      <c r="N5107" s="532"/>
      <c r="O5107" s="350"/>
      <c r="P5107" s="464"/>
      <c r="Q5107" s="464"/>
      <c r="R5107" s="464"/>
      <c r="S5107" s="464"/>
      <c r="T5107" s="464"/>
      <c r="U5107" s="464"/>
      <c r="V5107" s="464"/>
    </row>
    <row r="5108" spans="1:22">
      <c r="A5108" s="531"/>
      <c r="B5108" s="532"/>
      <c r="C5108" s="350"/>
      <c r="D5108" s="350"/>
      <c r="E5108" s="533"/>
      <c r="F5108" s="533"/>
      <c r="G5108" s="533"/>
      <c r="H5108" s="533"/>
      <c r="I5108" s="533"/>
      <c r="J5108" s="533"/>
      <c r="K5108" s="533"/>
      <c r="L5108" s="533"/>
      <c r="M5108" s="533"/>
      <c r="N5108" s="532"/>
      <c r="O5108" s="350"/>
      <c r="P5108" s="464"/>
      <c r="Q5108" s="464"/>
      <c r="R5108" s="464"/>
      <c r="S5108" s="464"/>
      <c r="T5108" s="464"/>
      <c r="U5108" s="464"/>
      <c r="V5108" s="464"/>
    </row>
    <row r="5109" spans="1:22">
      <c r="A5109" s="531"/>
      <c r="B5109" s="532"/>
      <c r="C5109" s="350"/>
      <c r="D5109" s="350"/>
      <c r="E5109" s="533"/>
      <c r="F5109" s="533"/>
      <c r="G5109" s="533"/>
      <c r="H5109" s="533"/>
      <c r="I5109" s="533"/>
      <c r="J5109" s="533"/>
      <c r="K5109" s="533"/>
      <c r="L5109" s="533"/>
      <c r="M5109" s="533"/>
      <c r="N5109" s="532"/>
      <c r="O5109" s="350"/>
      <c r="P5109" s="464"/>
      <c r="Q5109" s="464"/>
      <c r="R5109" s="464"/>
      <c r="S5109" s="464"/>
      <c r="T5109" s="464"/>
      <c r="U5109" s="464"/>
      <c r="V5109" s="464"/>
    </row>
    <row r="5110" spans="1:22">
      <c r="A5110" s="531"/>
      <c r="B5110" s="532"/>
      <c r="C5110" s="350"/>
      <c r="D5110" s="350"/>
      <c r="E5110" s="533"/>
      <c r="F5110" s="533"/>
      <c r="G5110" s="533"/>
      <c r="H5110" s="533"/>
      <c r="I5110" s="533"/>
      <c r="J5110" s="533"/>
      <c r="K5110" s="533"/>
      <c r="L5110" s="533"/>
      <c r="M5110" s="533"/>
      <c r="N5110" s="532"/>
      <c r="O5110" s="350"/>
      <c r="P5110" s="464"/>
      <c r="Q5110" s="464"/>
      <c r="R5110" s="464"/>
      <c r="S5110" s="464"/>
      <c r="T5110" s="464"/>
      <c r="U5110" s="464"/>
      <c r="V5110" s="464"/>
    </row>
    <row r="5111" spans="1:22">
      <c r="A5111" s="531"/>
      <c r="B5111" s="532"/>
      <c r="C5111" s="350"/>
      <c r="D5111" s="350"/>
      <c r="E5111" s="533"/>
      <c r="F5111" s="533"/>
      <c r="G5111" s="533"/>
      <c r="H5111" s="533"/>
      <c r="I5111" s="533"/>
      <c r="J5111" s="533"/>
      <c r="K5111" s="533"/>
      <c r="L5111" s="533"/>
      <c r="M5111" s="533"/>
      <c r="N5111" s="532"/>
      <c r="O5111" s="350"/>
      <c r="P5111" s="464"/>
      <c r="Q5111" s="464"/>
      <c r="R5111" s="464"/>
      <c r="S5111" s="464"/>
      <c r="T5111" s="464"/>
      <c r="U5111" s="464"/>
      <c r="V5111" s="464"/>
    </row>
    <row r="5112" spans="1:22">
      <c r="A5112" s="531"/>
      <c r="B5112" s="532"/>
      <c r="C5112" s="350"/>
      <c r="D5112" s="350"/>
      <c r="E5112" s="533"/>
      <c r="F5112" s="533"/>
      <c r="G5112" s="533"/>
      <c r="H5112" s="533"/>
      <c r="I5112" s="533"/>
      <c r="J5112" s="533"/>
      <c r="K5112" s="533"/>
      <c r="L5112" s="533"/>
      <c r="M5112" s="533"/>
      <c r="N5112" s="532"/>
      <c r="O5112" s="350"/>
      <c r="P5112" s="464"/>
      <c r="Q5112" s="464"/>
      <c r="R5112" s="464"/>
      <c r="S5112" s="464"/>
      <c r="T5112" s="464"/>
      <c r="U5112" s="464"/>
      <c r="V5112" s="464"/>
    </row>
    <row r="5113" spans="1:22">
      <c r="A5113" s="531"/>
      <c r="B5113" s="532"/>
      <c r="C5113" s="350"/>
      <c r="D5113" s="350"/>
      <c r="E5113" s="533"/>
      <c r="F5113" s="533"/>
      <c r="G5113" s="533"/>
      <c r="H5113" s="533"/>
      <c r="I5113" s="533"/>
      <c r="J5113" s="533"/>
      <c r="K5113" s="533"/>
      <c r="L5113" s="533"/>
      <c r="M5113" s="533"/>
      <c r="N5113" s="532"/>
      <c r="O5113" s="350"/>
      <c r="P5113" s="464"/>
      <c r="Q5113" s="464"/>
      <c r="R5113" s="464"/>
      <c r="S5113" s="464"/>
      <c r="T5113" s="464"/>
      <c r="U5113" s="464"/>
      <c r="V5113" s="464"/>
    </row>
    <row r="5114" spans="1:22">
      <c r="A5114" s="531"/>
      <c r="B5114" s="532"/>
      <c r="C5114" s="350"/>
      <c r="D5114" s="350"/>
      <c r="E5114" s="533"/>
      <c r="F5114" s="533"/>
      <c r="G5114" s="533"/>
      <c r="H5114" s="533"/>
      <c r="I5114" s="533"/>
      <c r="J5114" s="533"/>
      <c r="K5114" s="533"/>
      <c r="L5114" s="533"/>
      <c r="M5114" s="533"/>
      <c r="N5114" s="532"/>
      <c r="O5114" s="350"/>
      <c r="P5114" s="464"/>
      <c r="Q5114" s="464"/>
      <c r="R5114" s="464"/>
      <c r="S5114" s="464"/>
      <c r="T5114" s="464"/>
      <c r="U5114" s="464"/>
      <c r="V5114" s="464"/>
    </row>
    <row r="5115" spans="1:22">
      <c r="A5115" s="531"/>
      <c r="B5115" s="532"/>
      <c r="C5115" s="350"/>
      <c r="D5115" s="350"/>
      <c r="E5115" s="533"/>
      <c r="F5115" s="533"/>
      <c r="G5115" s="533"/>
      <c r="H5115" s="533"/>
      <c r="I5115" s="533"/>
      <c r="J5115" s="533"/>
      <c r="K5115" s="533"/>
      <c r="L5115" s="533"/>
      <c r="M5115" s="533"/>
      <c r="N5115" s="532"/>
      <c r="O5115" s="350"/>
      <c r="P5115" s="464"/>
      <c r="Q5115" s="464"/>
      <c r="R5115" s="464"/>
      <c r="S5115" s="464"/>
      <c r="T5115" s="464"/>
      <c r="U5115" s="464"/>
      <c r="V5115" s="464"/>
    </row>
    <row r="5116" spans="1:22">
      <c r="A5116" s="531"/>
      <c r="B5116" s="532"/>
      <c r="C5116" s="350"/>
      <c r="D5116" s="350"/>
      <c r="E5116" s="533"/>
      <c r="F5116" s="533"/>
      <c r="G5116" s="533"/>
      <c r="H5116" s="533"/>
      <c r="I5116" s="533"/>
      <c r="J5116" s="533"/>
      <c r="K5116" s="533"/>
      <c r="L5116" s="533"/>
      <c r="M5116" s="533"/>
      <c r="N5116" s="532"/>
      <c r="O5116" s="350"/>
      <c r="P5116" s="464"/>
      <c r="Q5116" s="464"/>
      <c r="R5116" s="464"/>
      <c r="S5116" s="464"/>
      <c r="T5116" s="464"/>
      <c r="U5116" s="464"/>
      <c r="V5116" s="464"/>
    </row>
    <row r="5117" spans="1:22">
      <c r="A5117" s="531"/>
      <c r="B5117" s="532"/>
      <c r="C5117" s="350"/>
      <c r="D5117" s="350"/>
      <c r="E5117" s="533"/>
      <c r="F5117" s="533"/>
      <c r="G5117" s="533"/>
      <c r="H5117" s="533"/>
      <c r="I5117" s="533"/>
      <c r="J5117" s="533"/>
      <c r="K5117" s="533"/>
      <c r="L5117" s="533"/>
      <c r="M5117" s="533"/>
      <c r="N5117" s="532"/>
      <c r="O5117" s="350"/>
      <c r="P5117" s="464"/>
      <c r="Q5117" s="464"/>
      <c r="R5117" s="464"/>
      <c r="S5117" s="464"/>
      <c r="T5117" s="464"/>
      <c r="U5117" s="464"/>
      <c r="V5117" s="464"/>
    </row>
    <row r="5118" spans="1:22">
      <c r="A5118" s="531"/>
      <c r="B5118" s="532"/>
      <c r="C5118" s="350"/>
      <c r="D5118" s="350"/>
      <c r="E5118" s="533"/>
      <c r="F5118" s="533"/>
      <c r="G5118" s="533"/>
      <c r="H5118" s="533"/>
      <c r="I5118" s="533"/>
      <c r="J5118" s="533"/>
      <c r="K5118" s="533"/>
      <c r="L5118" s="533"/>
      <c r="M5118" s="533"/>
      <c r="N5118" s="532"/>
      <c r="O5118" s="350"/>
      <c r="P5118" s="464"/>
      <c r="Q5118" s="464"/>
      <c r="R5118" s="464"/>
      <c r="S5118" s="464"/>
      <c r="T5118" s="464"/>
      <c r="U5118" s="464"/>
      <c r="V5118" s="464"/>
    </row>
    <row r="5119" spans="1:22">
      <c r="A5119" s="531"/>
      <c r="B5119" s="532"/>
      <c r="C5119" s="350"/>
      <c r="D5119" s="350"/>
      <c r="E5119" s="533"/>
      <c r="F5119" s="533"/>
      <c r="G5119" s="533"/>
      <c r="H5119" s="533"/>
      <c r="I5119" s="533"/>
      <c r="J5119" s="533"/>
      <c r="K5119" s="533"/>
      <c r="L5119" s="533"/>
      <c r="M5119" s="533"/>
      <c r="N5119" s="532"/>
      <c r="O5119" s="350"/>
      <c r="P5119" s="464"/>
      <c r="Q5119" s="464"/>
      <c r="R5119" s="464"/>
      <c r="S5119" s="464"/>
      <c r="T5119" s="464"/>
      <c r="U5119" s="464"/>
      <c r="V5119" s="464"/>
    </row>
    <row r="5120" spans="1:22">
      <c r="A5120" s="531"/>
      <c r="B5120" s="532"/>
      <c r="C5120" s="350"/>
      <c r="D5120" s="350"/>
      <c r="E5120" s="533"/>
      <c r="F5120" s="533"/>
      <c r="G5120" s="533"/>
      <c r="H5120" s="533"/>
      <c r="I5120" s="533"/>
      <c r="J5120" s="533"/>
      <c r="K5120" s="533"/>
      <c r="L5120" s="533"/>
      <c r="M5120" s="533"/>
      <c r="N5120" s="532"/>
      <c r="O5120" s="350"/>
      <c r="P5120" s="464"/>
      <c r="Q5120" s="464"/>
      <c r="R5120" s="464"/>
      <c r="S5120" s="464"/>
      <c r="T5120" s="464"/>
      <c r="U5120" s="464"/>
      <c r="V5120" s="464"/>
    </row>
    <row r="5121" spans="1:22">
      <c r="A5121" s="531"/>
      <c r="B5121" s="532"/>
      <c r="C5121" s="350"/>
      <c r="D5121" s="350"/>
      <c r="E5121" s="533"/>
      <c r="F5121" s="533"/>
      <c r="G5121" s="533"/>
      <c r="H5121" s="533"/>
      <c r="I5121" s="533"/>
      <c r="J5121" s="533"/>
      <c r="K5121" s="533"/>
      <c r="L5121" s="533"/>
      <c r="M5121" s="533"/>
      <c r="N5121" s="532"/>
      <c r="O5121" s="350"/>
      <c r="P5121" s="464"/>
      <c r="Q5121" s="464"/>
      <c r="R5121" s="464"/>
      <c r="S5121" s="464"/>
      <c r="T5121" s="464"/>
      <c r="U5121" s="464"/>
      <c r="V5121" s="464"/>
    </row>
    <row r="5122" spans="1:22">
      <c r="A5122" s="531"/>
      <c r="B5122" s="532"/>
      <c r="C5122" s="350"/>
      <c r="D5122" s="350"/>
      <c r="E5122" s="533"/>
      <c r="F5122" s="533"/>
      <c r="G5122" s="533"/>
      <c r="H5122" s="533"/>
      <c r="I5122" s="533"/>
      <c r="J5122" s="533"/>
      <c r="K5122" s="533"/>
      <c r="L5122" s="533"/>
      <c r="M5122" s="533"/>
      <c r="N5122" s="532"/>
      <c r="O5122" s="350"/>
      <c r="P5122" s="464"/>
      <c r="Q5122" s="464"/>
      <c r="R5122" s="464"/>
      <c r="S5122" s="464"/>
      <c r="T5122" s="464"/>
      <c r="U5122" s="464"/>
      <c r="V5122" s="464"/>
    </row>
    <row r="5123" spans="1:22">
      <c r="A5123" s="531"/>
      <c r="B5123" s="532"/>
      <c r="C5123" s="350"/>
      <c r="D5123" s="350"/>
      <c r="E5123" s="533"/>
      <c r="F5123" s="533"/>
      <c r="G5123" s="533"/>
      <c r="H5123" s="533"/>
      <c r="I5123" s="533"/>
      <c r="J5123" s="533"/>
      <c r="K5123" s="533"/>
      <c r="L5123" s="533"/>
      <c r="M5123" s="533"/>
      <c r="N5123" s="532"/>
      <c r="O5123" s="350"/>
      <c r="P5123" s="464"/>
      <c r="Q5123" s="464"/>
      <c r="R5123" s="464"/>
      <c r="S5123" s="464"/>
      <c r="T5123" s="464"/>
      <c r="U5123" s="464"/>
      <c r="V5123" s="464"/>
    </row>
    <row r="5124" spans="1:22">
      <c r="A5124" s="531"/>
      <c r="B5124" s="532"/>
      <c r="C5124" s="350"/>
      <c r="D5124" s="350"/>
      <c r="E5124" s="533"/>
      <c r="F5124" s="533"/>
      <c r="G5124" s="533"/>
      <c r="H5124" s="533"/>
      <c r="I5124" s="533"/>
      <c r="J5124" s="533"/>
      <c r="K5124" s="533"/>
      <c r="L5124" s="533"/>
      <c r="M5124" s="533"/>
      <c r="N5124" s="532"/>
      <c r="O5124" s="350"/>
      <c r="P5124" s="464"/>
      <c r="Q5124" s="464"/>
      <c r="R5124" s="464"/>
      <c r="S5124" s="464"/>
      <c r="T5124" s="464"/>
      <c r="U5124" s="464"/>
      <c r="V5124" s="464"/>
    </row>
    <row r="5125" spans="1:22">
      <c r="A5125" s="531"/>
      <c r="B5125" s="532"/>
      <c r="C5125" s="350"/>
      <c r="D5125" s="350"/>
      <c r="E5125" s="533"/>
      <c r="F5125" s="533"/>
      <c r="G5125" s="533"/>
      <c r="H5125" s="533"/>
      <c r="I5125" s="533"/>
      <c r="J5125" s="533"/>
      <c r="K5125" s="533"/>
      <c r="L5125" s="533"/>
      <c r="M5125" s="533"/>
      <c r="N5125" s="532"/>
      <c r="O5125" s="350"/>
      <c r="P5125" s="464"/>
      <c r="Q5125" s="464"/>
      <c r="R5125" s="464"/>
      <c r="S5125" s="464"/>
      <c r="T5125" s="464"/>
      <c r="U5125" s="464"/>
      <c r="V5125" s="464"/>
    </row>
    <row r="5126" spans="1:22">
      <c r="A5126" s="531"/>
      <c r="B5126" s="532"/>
      <c r="C5126" s="350"/>
      <c r="D5126" s="350"/>
      <c r="E5126" s="533"/>
      <c r="F5126" s="533"/>
      <c r="G5126" s="533"/>
      <c r="H5126" s="533"/>
      <c r="I5126" s="533"/>
      <c r="J5126" s="533"/>
      <c r="K5126" s="533"/>
      <c r="L5126" s="533"/>
      <c r="M5126" s="533"/>
      <c r="N5126" s="532"/>
      <c r="O5126" s="350"/>
      <c r="P5126" s="464"/>
      <c r="Q5126" s="464"/>
      <c r="R5126" s="464"/>
      <c r="S5126" s="464"/>
      <c r="T5126" s="464"/>
      <c r="U5126" s="464"/>
      <c r="V5126" s="464"/>
    </row>
    <row r="5127" spans="1:22">
      <c r="A5127" s="531"/>
      <c r="B5127" s="532"/>
      <c r="C5127" s="350"/>
      <c r="D5127" s="350"/>
      <c r="E5127" s="533"/>
      <c r="F5127" s="533"/>
      <c r="G5127" s="533"/>
      <c r="H5127" s="533"/>
      <c r="I5127" s="533"/>
      <c r="J5127" s="533"/>
      <c r="K5127" s="533"/>
      <c r="L5127" s="533"/>
      <c r="M5127" s="533"/>
      <c r="N5127" s="532"/>
      <c r="O5127" s="350"/>
      <c r="P5127" s="464"/>
      <c r="Q5127" s="464"/>
      <c r="R5127" s="464"/>
      <c r="S5127" s="464"/>
      <c r="T5127" s="464"/>
      <c r="U5127" s="464"/>
      <c r="V5127" s="464"/>
    </row>
    <row r="5128" spans="1:22">
      <c r="A5128" s="531"/>
      <c r="B5128" s="532"/>
      <c r="C5128" s="350"/>
      <c r="D5128" s="350"/>
      <c r="E5128" s="533"/>
      <c r="F5128" s="533"/>
      <c r="G5128" s="533"/>
      <c r="H5128" s="533"/>
      <c r="I5128" s="533"/>
      <c r="J5128" s="533"/>
      <c r="K5128" s="533"/>
      <c r="L5128" s="533"/>
      <c r="M5128" s="533"/>
      <c r="N5128" s="532"/>
      <c r="O5128" s="350"/>
      <c r="P5128" s="464"/>
      <c r="Q5128" s="464"/>
      <c r="R5128" s="464"/>
      <c r="S5128" s="464"/>
      <c r="T5128" s="464"/>
      <c r="U5128" s="464"/>
      <c r="V5128" s="464"/>
    </row>
    <row r="5129" spans="1:22">
      <c r="A5129" s="531"/>
      <c r="B5129" s="532"/>
      <c r="C5129" s="350"/>
      <c r="D5129" s="350"/>
      <c r="E5129" s="533"/>
      <c r="F5129" s="533"/>
      <c r="G5129" s="533"/>
      <c r="H5129" s="533"/>
      <c r="I5129" s="533"/>
      <c r="J5129" s="533"/>
      <c r="K5129" s="533"/>
      <c r="L5129" s="533"/>
      <c r="M5129" s="533"/>
      <c r="N5129" s="532"/>
      <c r="O5129" s="350"/>
      <c r="P5129" s="464"/>
      <c r="Q5129" s="464"/>
      <c r="R5129" s="464"/>
      <c r="S5129" s="464"/>
      <c r="T5129" s="464"/>
      <c r="U5129" s="464"/>
      <c r="V5129" s="464"/>
    </row>
    <row r="5130" spans="1:22">
      <c r="A5130" s="531"/>
      <c r="B5130" s="532"/>
      <c r="C5130" s="350"/>
      <c r="D5130" s="350"/>
      <c r="E5130" s="533"/>
      <c r="F5130" s="533"/>
      <c r="G5130" s="533"/>
      <c r="H5130" s="533"/>
      <c r="I5130" s="533"/>
      <c r="J5130" s="533"/>
      <c r="K5130" s="533"/>
      <c r="L5130" s="533"/>
      <c r="M5130" s="533"/>
      <c r="N5130" s="532"/>
      <c r="O5130" s="350"/>
      <c r="P5130" s="464"/>
      <c r="Q5130" s="464"/>
      <c r="R5130" s="464"/>
      <c r="S5130" s="464"/>
      <c r="T5130" s="464"/>
      <c r="U5130" s="464"/>
      <c r="V5130" s="464"/>
    </row>
    <row r="5131" spans="1:22">
      <c r="A5131" s="531"/>
      <c r="B5131" s="532"/>
      <c r="C5131" s="350"/>
      <c r="D5131" s="350"/>
      <c r="E5131" s="533"/>
      <c r="F5131" s="533"/>
      <c r="G5131" s="533"/>
      <c r="H5131" s="533"/>
      <c r="I5131" s="533"/>
      <c r="J5131" s="533"/>
      <c r="K5131" s="533"/>
      <c r="L5131" s="533"/>
      <c r="M5131" s="533"/>
      <c r="N5131" s="532"/>
      <c r="O5131" s="350"/>
      <c r="P5131" s="464"/>
      <c r="Q5131" s="464"/>
      <c r="R5131" s="464"/>
      <c r="S5131" s="464"/>
      <c r="T5131" s="464"/>
      <c r="U5131" s="464"/>
      <c r="V5131" s="464"/>
    </row>
    <row r="5132" spans="1:22">
      <c r="A5132" s="531"/>
      <c r="B5132" s="532"/>
      <c r="C5132" s="350"/>
      <c r="D5132" s="350"/>
      <c r="E5132" s="533"/>
      <c r="F5132" s="533"/>
      <c r="G5132" s="533"/>
      <c r="H5132" s="533"/>
      <c r="I5132" s="533"/>
      <c r="J5132" s="533"/>
      <c r="K5132" s="533"/>
      <c r="L5132" s="533"/>
      <c r="M5132" s="533"/>
      <c r="N5132" s="532"/>
      <c r="O5132" s="350"/>
      <c r="P5132" s="464"/>
      <c r="Q5132" s="464"/>
      <c r="R5132" s="464"/>
      <c r="S5132" s="464"/>
      <c r="T5132" s="464"/>
      <c r="U5132" s="464"/>
      <c r="V5132" s="464"/>
    </row>
    <row r="5133" spans="1:22">
      <c r="A5133" s="531"/>
      <c r="B5133" s="532"/>
      <c r="C5133" s="350"/>
      <c r="D5133" s="350"/>
      <c r="E5133" s="533"/>
      <c r="F5133" s="533"/>
      <c r="G5133" s="533"/>
      <c r="H5133" s="533"/>
      <c r="I5133" s="533"/>
      <c r="J5133" s="533"/>
      <c r="K5133" s="533"/>
      <c r="L5133" s="533"/>
      <c r="M5133" s="533"/>
      <c r="N5133" s="532"/>
      <c r="O5133" s="350"/>
      <c r="P5133" s="464"/>
      <c r="Q5133" s="464"/>
      <c r="R5133" s="464"/>
      <c r="S5133" s="464"/>
      <c r="T5133" s="464"/>
      <c r="U5133" s="464"/>
      <c r="V5133" s="464"/>
    </row>
    <row r="5134" spans="1:22">
      <c r="A5134" s="531"/>
      <c r="B5134" s="532"/>
      <c r="C5134" s="350"/>
      <c r="D5134" s="350"/>
      <c r="E5134" s="533"/>
      <c r="F5134" s="533"/>
      <c r="G5134" s="533"/>
      <c r="H5134" s="533"/>
      <c r="I5134" s="533"/>
      <c r="J5134" s="533"/>
      <c r="K5134" s="533"/>
      <c r="L5134" s="533"/>
      <c r="M5134" s="533"/>
      <c r="N5134" s="532"/>
      <c r="O5134" s="350"/>
      <c r="P5134" s="464"/>
      <c r="Q5134" s="464"/>
      <c r="R5134" s="464"/>
      <c r="S5134" s="464"/>
      <c r="T5134" s="464"/>
      <c r="U5134" s="464"/>
      <c r="V5134" s="464"/>
    </row>
    <row r="5135" spans="1:22">
      <c r="A5135" s="531"/>
      <c r="B5135" s="532"/>
      <c r="C5135" s="350"/>
      <c r="D5135" s="350"/>
      <c r="E5135" s="533"/>
      <c r="F5135" s="533"/>
      <c r="G5135" s="533"/>
      <c r="H5135" s="533"/>
      <c r="I5135" s="533"/>
      <c r="J5135" s="533"/>
      <c r="K5135" s="533"/>
      <c r="L5135" s="533"/>
      <c r="M5135" s="533"/>
      <c r="N5135" s="532"/>
      <c r="O5135" s="350"/>
      <c r="P5135" s="464"/>
      <c r="Q5135" s="464"/>
      <c r="R5135" s="464"/>
      <c r="S5135" s="464"/>
      <c r="T5135" s="464"/>
      <c r="U5135" s="464"/>
      <c r="V5135" s="464"/>
    </row>
    <row r="5136" spans="1:22">
      <c r="A5136" s="531"/>
      <c r="B5136" s="532"/>
      <c r="C5136" s="350"/>
      <c r="D5136" s="350"/>
      <c r="E5136" s="533"/>
      <c r="F5136" s="533"/>
      <c r="G5136" s="533"/>
      <c r="H5136" s="533"/>
      <c r="I5136" s="533"/>
      <c r="J5136" s="533"/>
      <c r="K5136" s="533"/>
      <c r="L5136" s="533"/>
      <c r="M5136" s="533"/>
      <c r="N5136" s="532"/>
      <c r="O5136" s="350"/>
      <c r="P5136" s="464"/>
      <c r="Q5136" s="464"/>
      <c r="R5136" s="464"/>
      <c r="S5136" s="464"/>
      <c r="T5136" s="464"/>
      <c r="U5136" s="464"/>
      <c r="V5136" s="464"/>
    </row>
    <row r="5137" spans="1:22">
      <c r="A5137" s="531"/>
      <c r="B5137" s="532"/>
      <c r="C5137" s="350"/>
      <c r="D5137" s="350"/>
      <c r="E5137" s="533"/>
      <c r="F5137" s="533"/>
      <c r="G5137" s="533"/>
      <c r="H5137" s="533"/>
      <c r="I5137" s="533"/>
      <c r="J5137" s="533"/>
      <c r="K5137" s="533"/>
      <c r="L5137" s="533"/>
      <c r="M5137" s="533"/>
      <c r="N5137" s="532"/>
      <c r="O5137" s="350"/>
      <c r="P5137" s="464"/>
      <c r="Q5137" s="464"/>
      <c r="R5137" s="464"/>
      <c r="S5137" s="464"/>
      <c r="T5137" s="464"/>
      <c r="U5137" s="464"/>
      <c r="V5137" s="464"/>
    </row>
    <row r="5138" spans="1:22">
      <c r="A5138" s="531"/>
      <c r="B5138" s="532"/>
      <c r="C5138" s="350"/>
      <c r="D5138" s="350"/>
      <c r="E5138" s="533"/>
      <c r="F5138" s="533"/>
      <c r="G5138" s="533"/>
      <c r="H5138" s="533"/>
      <c r="I5138" s="533"/>
      <c r="J5138" s="533"/>
      <c r="K5138" s="533"/>
      <c r="L5138" s="533"/>
      <c r="M5138" s="533"/>
      <c r="N5138" s="532"/>
      <c r="O5138" s="350"/>
      <c r="P5138" s="464"/>
      <c r="Q5138" s="464"/>
      <c r="R5138" s="464"/>
      <c r="S5138" s="464"/>
      <c r="T5138" s="464"/>
      <c r="U5138" s="464"/>
      <c r="V5138" s="464"/>
    </row>
    <row r="5139" spans="1:22">
      <c r="A5139" s="531"/>
      <c r="B5139" s="532"/>
      <c r="C5139" s="350"/>
      <c r="D5139" s="350"/>
      <c r="E5139" s="533"/>
      <c r="F5139" s="533"/>
      <c r="G5139" s="533"/>
      <c r="H5139" s="533"/>
      <c r="I5139" s="533"/>
      <c r="J5139" s="533"/>
      <c r="K5139" s="533"/>
      <c r="L5139" s="533"/>
      <c r="M5139" s="533"/>
      <c r="N5139" s="532"/>
      <c r="O5139" s="350"/>
      <c r="P5139" s="464"/>
      <c r="Q5139" s="464"/>
      <c r="R5139" s="464"/>
      <c r="S5139" s="464"/>
      <c r="T5139" s="464"/>
      <c r="U5139" s="464"/>
      <c r="V5139" s="464"/>
    </row>
    <row r="5140" spans="1:22">
      <c r="A5140" s="531"/>
      <c r="B5140" s="532"/>
      <c r="C5140" s="350"/>
      <c r="D5140" s="350"/>
      <c r="E5140" s="533"/>
      <c r="F5140" s="533"/>
      <c r="G5140" s="533"/>
      <c r="H5140" s="533"/>
      <c r="I5140" s="533"/>
      <c r="J5140" s="533"/>
      <c r="K5140" s="533"/>
      <c r="L5140" s="533"/>
      <c r="M5140" s="533"/>
      <c r="N5140" s="532"/>
      <c r="O5140" s="350"/>
      <c r="P5140" s="464"/>
      <c r="Q5140" s="464"/>
      <c r="R5140" s="464"/>
      <c r="S5140" s="464"/>
      <c r="T5140" s="464"/>
      <c r="U5140" s="464"/>
      <c r="V5140" s="464"/>
    </row>
    <row r="5141" spans="1:22">
      <c r="A5141" s="531"/>
      <c r="B5141" s="532"/>
      <c r="C5141" s="350"/>
      <c r="D5141" s="350"/>
      <c r="E5141" s="533"/>
      <c r="F5141" s="533"/>
      <c r="G5141" s="533"/>
      <c r="H5141" s="533"/>
      <c r="I5141" s="533"/>
      <c r="J5141" s="533"/>
      <c r="K5141" s="533"/>
      <c r="L5141" s="533"/>
      <c r="M5141" s="533"/>
      <c r="N5141" s="532"/>
      <c r="O5141" s="350"/>
      <c r="P5141" s="464"/>
      <c r="Q5141" s="464"/>
      <c r="R5141" s="464"/>
      <c r="S5141" s="464"/>
      <c r="T5141" s="464"/>
      <c r="U5141" s="464"/>
      <c r="V5141" s="464"/>
    </row>
    <row r="5142" spans="1:22">
      <c r="A5142" s="531"/>
      <c r="B5142" s="532"/>
      <c r="C5142" s="350"/>
      <c r="D5142" s="350"/>
      <c r="E5142" s="533"/>
      <c r="F5142" s="533"/>
      <c r="G5142" s="533"/>
      <c r="H5142" s="533"/>
      <c r="I5142" s="533"/>
      <c r="J5142" s="533"/>
      <c r="K5142" s="533"/>
      <c r="L5142" s="533"/>
      <c r="M5142" s="533"/>
      <c r="N5142" s="532"/>
      <c r="O5142" s="350"/>
      <c r="P5142" s="464"/>
      <c r="Q5142" s="464"/>
      <c r="R5142" s="464"/>
      <c r="S5142" s="464"/>
      <c r="T5142" s="464"/>
      <c r="U5142" s="464"/>
      <c r="V5142" s="464"/>
    </row>
    <row r="5143" spans="1:22">
      <c r="A5143" s="531"/>
      <c r="B5143" s="532"/>
      <c r="C5143" s="350"/>
      <c r="D5143" s="350"/>
      <c r="E5143" s="533"/>
      <c r="F5143" s="533"/>
      <c r="G5143" s="533"/>
      <c r="H5143" s="533"/>
      <c r="I5143" s="533"/>
      <c r="J5143" s="533"/>
      <c r="K5143" s="533"/>
      <c r="L5143" s="533"/>
      <c r="M5143" s="533"/>
      <c r="N5143" s="532"/>
      <c r="O5143" s="350"/>
      <c r="P5143" s="464"/>
      <c r="Q5143" s="464"/>
      <c r="R5143" s="464"/>
      <c r="S5143" s="464"/>
      <c r="T5143" s="464"/>
      <c r="U5143" s="464"/>
      <c r="V5143" s="464"/>
    </row>
    <row r="5144" spans="1:22">
      <c r="A5144" s="531"/>
      <c r="B5144" s="532"/>
      <c r="C5144" s="350"/>
      <c r="D5144" s="350"/>
      <c r="E5144" s="533"/>
      <c r="F5144" s="533"/>
      <c r="G5144" s="533"/>
      <c r="H5144" s="533"/>
      <c r="I5144" s="533"/>
      <c r="J5144" s="533"/>
      <c r="K5144" s="533"/>
      <c r="L5144" s="533"/>
      <c r="M5144" s="533"/>
      <c r="N5144" s="532"/>
      <c r="O5144" s="350"/>
      <c r="P5144" s="464"/>
      <c r="Q5144" s="464"/>
      <c r="R5144" s="464"/>
      <c r="S5144" s="464"/>
      <c r="T5144" s="464"/>
      <c r="U5144" s="464"/>
      <c r="V5144" s="464"/>
    </row>
    <row r="5145" spans="1:22">
      <c r="A5145" s="531"/>
      <c r="B5145" s="532"/>
      <c r="C5145" s="350"/>
      <c r="D5145" s="350"/>
      <c r="E5145" s="533"/>
      <c r="F5145" s="533"/>
      <c r="G5145" s="533"/>
      <c r="H5145" s="533"/>
      <c r="I5145" s="533"/>
      <c r="J5145" s="533"/>
      <c r="K5145" s="533"/>
      <c r="L5145" s="533"/>
      <c r="M5145" s="533"/>
      <c r="N5145" s="532"/>
      <c r="O5145" s="350"/>
      <c r="P5145" s="464"/>
      <c r="Q5145" s="464"/>
      <c r="R5145" s="464"/>
      <c r="S5145" s="464"/>
      <c r="T5145" s="464"/>
      <c r="U5145" s="464"/>
      <c r="V5145" s="464"/>
    </row>
    <row r="5146" spans="1:22">
      <c r="A5146" s="531"/>
      <c r="B5146" s="532"/>
      <c r="C5146" s="350"/>
      <c r="D5146" s="350"/>
      <c r="E5146" s="533"/>
      <c r="F5146" s="533"/>
      <c r="G5146" s="533"/>
      <c r="H5146" s="533"/>
      <c r="I5146" s="533"/>
      <c r="J5146" s="533"/>
      <c r="K5146" s="533"/>
      <c r="L5146" s="533"/>
      <c r="M5146" s="533"/>
      <c r="N5146" s="532"/>
      <c r="O5146" s="350"/>
      <c r="P5146" s="464"/>
      <c r="Q5146" s="464"/>
      <c r="R5146" s="464"/>
      <c r="S5146" s="464"/>
      <c r="T5146" s="464"/>
      <c r="U5146" s="464"/>
      <c r="V5146" s="464"/>
    </row>
    <row r="5147" spans="1:22">
      <c r="A5147" s="531"/>
      <c r="B5147" s="532"/>
      <c r="C5147" s="350"/>
      <c r="D5147" s="350"/>
      <c r="E5147" s="533"/>
      <c r="F5147" s="533"/>
      <c r="G5147" s="533"/>
      <c r="H5147" s="533"/>
      <c r="I5147" s="533"/>
      <c r="J5147" s="533"/>
      <c r="K5147" s="533"/>
      <c r="L5147" s="533"/>
      <c r="M5147" s="533"/>
      <c r="N5147" s="532"/>
      <c r="O5147" s="350"/>
      <c r="P5147" s="464"/>
      <c r="Q5147" s="464"/>
      <c r="R5147" s="464"/>
      <c r="S5147" s="464"/>
      <c r="T5147" s="464"/>
      <c r="U5147" s="464"/>
      <c r="V5147" s="464"/>
    </row>
    <row r="5148" spans="1:22">
      <c r="A5148" s="531"/>
      <c r="B5148" s="532"/>
      <c r="C5148" s="350"/>
      <c r="D5148" s="350"/>
      <c r="E5148" s="533"/>
      <c r="F5148" s="533"/>
      <c r="G5148" s="533"/>
      <c r="H5148" s="533"/>
      <c r="I5148" s="533"/>
      <c r="J5148" s="533"/>
      <c r="K5148" s="533"/>
      <c r="L5148" s="533"/>
      <c r="M5148" s="533"/>
      <c r="N5148" s="532"/>
      <c r="O5148" s="350"/>
      <c r="P5148" s="464"/>
      <c r="Q5148" s="464"/>
      <c r="R5148" s="464"/>
      <c r="S5148" s="464"/>
      <c r="T5148" s="464"/>
      <c r="U5148" s="464"/>
      <c r="V5148" s="464"/>
    </row>
    <row r="5149" spans="1:22">
      <c r="A5149" s="531"/>
      <c r="B5149" s="532"/>
      <c r="C5149" s="350"/>
      <c r="D5149" s="350"/>
      <c r="E5149" s="533"/>
      <c r="F5149" s="533"/>
      <c r="G5149" s="533"/>
      <c r="H5149" s="533"/>
      <c r="I5149" s="533"/>
      <c r="J5149" s="533"/>
      <c r="K5149" s="533"/>
      <c r="L5149" s="533"/>
      <c r="M5149" s="533"/>
      <c r="N5149" s="532"/>
      <c r="O5149" s="350"/>
      <c r="P5149" s="464"/>
      <c r="Q5149" s="464"/>
      <c r="R5149" s="464"/>
      <c r="S5149" s="464"/>
      <c r="T5149" s="464"/>
      <c r="U5149" s="464"/>
      <c r="V5149" s="464"/>
    </row>
    <row r="5150" spans="1:22">
      <c r="A5150" s="531"/>
      <c r="B5150" s="532"/>
      <c r="C5150" s="350"/>
      <c r="D5150" s="350"/>
      <c r="E5150" s="533"/>
      <c r="F5150" s="533"/>
      <c r="G5150" s="533"/>
      <c r="H5150" s="533"/>
      <c r="I5150" s="533"/>
      <c r="J5150" s="533"/>
      <c r="K5150" s="533"/>
      <c r="L5150" s="533"/>
      <c r="M5150" s="533"/>
      <c r="N5150" s="532"/>
      <c r="O5150" s="350"/>
      <c r="P5150" s="464"/>
      <c r="Q5150" s="464"/>
      <c r="R5150" s="464"/>
      <c r="S5150" s="464"/>
      <c r="T5150" s="464"/>
      <c r="U5150" s="464"/>
      <c r="V5150" s="464"/>
    </row>
    <row r="5151" spans="1:22">
      <c r="A5151" s="531"/>
      <c r="B5151" s="532"/>
      <c r="C5151" s="350"/>
      <c r="D5151" s="350"/>
      <c r="E5151" s="533"/>
      <c r="F5151" s="533"/>
      <c r="G5151" s="533"/>
      <c r="H5151" s="533"/>
      <c r="I5151" s="533"/>
      <c r="J5151" s="533"/>
      <c r="K5151" s="533"/>
      <c r="L5151" s="533"/>
      <c r="M5151" s="533"/>
      <c r="N5151" s="532"/>
      <c r="O5151" s="350"/>
      <c r="P5151" s="464"/>
      <c r="Q5151" s="464"/>
      <c r="R5151" s="464"/>
      <c r="S5151" s="464"/>
      <c r="T5151" s="464"/>
      <c r="U5151" s="464"/>
      <c r="V5151" s="464"/>
    </row>
    <row r="5152" spans="1:22">
      <c r="A5152" s="531"/>
      <c r="B5152" s="532"/>
      <c r="C5152" s="350"/>
      <c r="D5152" s="350"/>
      <c r="E5152" s="533"/>
      <c r="F5152" s="533"/>
      <c r="G5152" s="533"/>
      <c r="H5152" s="533"/>
      <c r="I5152" s="533"/>
      <c r="J5152" s="533"/>
      <c r="K5152" s="533"/>
      <c r="L5152" s="533"/>
      <c r="M5152" s="533"/>
      <c r="N5152" s="532"/>
      <c r="O5152" s="350"/>
      <c r="P5152" s="464"/>
      <c r="Q5152" s="464"/>
      <c r="R5152" s="464"/>
      <c r="S5152" s="464"/>
      <c r="T5152" s="464"/>
      <c r="U5152" s="464"/>
      <c r="V5152" s="464"/>
    </row>
    <row r="5153" spans="1:22">
      <c r="A5153" s="531"/>
      <c r="B5153" s="532"/>
      <c r="C5153" s="350"/>
      <c r="D5153" s="350"/>
      <c r="E5153" s="533"/>
      <c r="F5153" s="533"/>
      <c r="G5153" s="533"/>
      <c r="H5153" s="533"/>
      <c r="I5153" s="533"/>
      <c r="J5153" s="533"/>
      <c r="K5153" s="533"/>
      <c r="L5153" s="533"/>
      <c r="M5153" s="533"/>
      <c r="N5153" s="532"/>
      <c r="O5153" s="350"/>
      <c r="P5153" s="464"/>
      <c r="Q5153" s="464"/>
      <c r="R5153" s="464"/>
      <c r="S5153" s="464"/>
      <c r="T5153" s="464"/>
      <c r="U5153" s="464"/>
      <c r="V5153" s="464"/>
    </row>
    <row r="5154" spans="1:22">
      <c r="A5154" s="531"/>
      <c r="B5154" s="532"/>
      <c r="C5154" s="350"/>
      <c r="D5154" s="350"/>
      <c r="E5154" s="533"/>
      <c r="F5154" s="533"/>
      <c r="G5154" s="533"/>
      <c r="H5154" s="533"/>
      <c r="I5154" s="533"/>
      <c r="J5154" s="533"/>
      <c r="K5154" s="533"/>
      <c r="L5154" s="533"/>
      <c r="M5154" s="533"/>
      <c r="N5154" s="532"/>
      <c r="O5154" s="350"/>
      <c r="P5154" s="464"/>
      <c r="Q5154" s="464"/>
      <c r="R5154" s="464"/>
      <c r="S5154" s="464"/>
      <c r="T5154" s="464"/>
      <c r="U5154" s="464"/>
      <c r="V5154" s="464"/>
    </row>
    <row r="5155" spans="1:22">
      <c r="A5155" s="531"/>
      <c r="B5155" s="532"/>
      <c r="C5155" s="350"/>
      <c r="D5155" s="350"/>
      <c r="E5155" s="533"/>
      <c r="F5155" s="533"/>
      <c r="G5155" s="533"/>
      <c r="H5155" s="533"/>
      <c r="I5155" s="533"/>
      <c r="J5155" s="533"/>
      <c r="K5155" s="533"/>
      <c r="L5155" s="533"/>
      <c r="M5155" s="533"/>
      <c r="N5155" s="532"/>
      <c r="O5155" s="350"/>
      <c r="P5155" s="464"/>
      <c r="Q5155" s="464"/>
      <c r="R5155" s="464"/>
      <c r="S5155" s="464"/>
      <c r="T5155" s="464"/>
      <c r="U5155" s="464"/>
      <c r="V5155" s="464"/>
    </row>
    <row r="5156" spans="1:22">
      <c r="A5156" s="531"/>
      <c r="B5156" s="532"/>
      <c r="C5156" s="350"/>
      <c r="D5156" s="350"/>
      <c r="E5156" s="533"/>
      <c r="F5156" s="533"/>
      <c r="G5156" s="533"/>
      <c r="H5156" s="533"/>
      <c r="I5156" s="533"/>
      <c r="J5156" s="533"/>
      <c r="K5156" s="533"/>
      <c r="L5156" s="533"/>
      <c r="M5156" s="533"/>
      <c r="N5156" s="532"/>
      <c r="O5156" s="350"/>
      <c r="P5156" s="464"/>
      <c r="Q5156" s="464"/>
      <c r="R5156" s="464"/>
      <c r="S5156" s="464"/>
      <c r="T5156" s="464"/>
      <c r="U5156" s="464"/>
      <c r="V5156" s="464"/>
    </row>
    <row r="5157" spans="1:22">
      <c r="A5157" s="531"/>
      <c r="B5157" s="532"/>
      <c r="C5157" s="350"/>
      <c r="D5157" s="350"/>
      <c r="E5157" s="533"/>
      <c r="F5157" s="533"/>
      <c r="G5157" s="533"/>
      <c r="H5157" s="533"/>
      <c r="I5157" s="533"/>
      <c r="J5157" s="533"/>
      <c r="K5157" s="533"/>
      <c r="L5157" s="533"/>
      <c r="M5157" s="533"/>
      <c r="N5157" s="532"/>
      <c r="O5157" s="350"/>
      <c r="P5157" s="464"/>
      <c r="Q5157" s="464"/>
      <c r="R5157" s="464"/>
      <c r="S5157" s="464"/>
      <c r="T5157" s="464"/>
      <c r="U5157" s="464"/>
      <c r="V5157" s="464"/>
    </row>
    <row r="5158" spans="1:22">
      <c r="A5158" s="531"/>
      <c r="B5158" s="532"/>
      <c r="C5158" s="350"/>
      <c r="D5158" s="350"/>
      <c r="E5158" s="533"/>
      <c r="F5158" s="533"/>
      <c r="G5158" s="533"/>
      <c r="H5158" s="533"/>
      <c r="I5158" s="533"/>
      <c r="J5158" s="533"/>
      <c r="K5158" s="533"/>
      <c r="L5158" s="533"/>
      <c r="M5158" s="533"/>
      <c r="N5158" s="532"/>
      <c r="O5158" s="350"/>
      <c r="P5158" s="464"/>
      <c r="Q5158" s="464"/>
      <c r="R5158" s="464"/>
      <c r="S5158" s="464"/>
      <c r="T5158" s="464"/>
      <c r="U5158" s="464"/>
      <c r="V5158" s="464"/>
    </row>
    <row r="5159" spans="1:22">
      <c r="A5159" s="531"/>
      <c r="B5159" s="532"/>
      <c r="C5159" s="350"/>
      <c r="D5159" s="350"/>
      <c r="E5159" s="533"/>
      <c r="F5159" s="533"/>
      <c r="G5159" s="533"/>
      <c r="H5159" s="533"/>
      <c r="I5159" s="533"/>
      <c r="J5159" s="533"/>
      <c r="K5159" s="533"/>
      <c r="L5159" s="533"/>
      <c r="M5159" s="533"/>
      <c r="N5159" s="532"/>
      <c r="O5159" s="350"/>
      <c r="P5159" s="464"/>
      <c r="Q5159" s="464"/>
      <c r="R5159" s="464"/>
      <c r="S5159" s="464"/>
      <c r="T5159" s="464"/>
      <c r="U5159" s="464"/>
      <c r="V5159" s="464"/>
    </row>
    <row r="5160" spans="1:22">
      <c r="A5160" s="531"/>
      <c r="B5160" s="532"/>
      <c r="C5160" s="350"/>
      <c r="D5160" s="350"/>
      <c r="E5160" s="533"/>
      <c r="F5160" s="533"/>
      <c r="G5160" s="533"/>
      <c r="H5160" s="533"/>
      <c r="I5160" s="533"/>
      <c r="J5160" s="533"/>
      <c r="K5160" s="533"/>
      <c r="L5160" s="533"/>
      <c r="M5160" s="533"/>
      <c r="N5160" s="532"/>
      <c r="O5160" s="350"/>
      <c r="P5160" s="464"/>
      <c r="Q5160" s="464"/>
      <c r="R5160" s="464"/>
      <c r="S5160" s="464"/>
      <c r="T5160" s="464"/>
      <c r="U5160" s="464"/>
      <c r="V5160" s="464"/>
    </row>
    <row r="5161" spans="1:22">
      <c r="A5161" s="531"/>
      <c r="B5161" s="532"/>
      <c r="C5161" s="350"/>
      <c r="D5161" s="350"/>
      <c r="E5161" s="533"/>
      <c r="F5161" s="533"/>
      <c r="G5161" s="533"/>
      <c r="H5161" s="533"/>
      <c r="I5161" s="533"/>
      <c r="J5161" s="533"/>
      <c r="K5161" s="533"/>
      <c r="L5161" s="533"/>
      <c r="M5161" s="533"/>
      <c r="N5161" s="532"/>
      <c r="O5161" s="350"/>
      <c r="P5161" s="464"/>
      <c r="Q5161" s="464"/>
      <c r="R5161" s="464"/>
      <c r="S5161" s="464"/>
      <c r="T5161" s="464"/>
      <c r="U5161" s="464"/>
      <c r="V5161" s="464"/>
    </row>
    <row r="5162" spans="1:22">
      <c r="A5162" s="531"/>
      <c r="B5162" s="532"/>
      <c r="C5162" s="350"/>
      <c r="D5162" s="350"/>
      <c r="E5162" s="533"/>
      <c r="F5162" s="533"/>
      <c r="G5162" s="533"/>
      <c r="H5162" s="533"/>
      <c r="I5162" s="533"/>
      <c r="J5162" s="533"/>
      <c r="K5162" s="533"/>
      <c r="L5162" s="533"/>
      <c r="M5162" s="533"/>
      <c r="N5162" s="532"/>
      <c r="O5162" s="350"/>
      <c r="P5162" s="464"/>
      <c r="Q5162" s="464"/>
      <c r="R5162" s="464"/>
      <c r="S5162" s="464"/>
      <c r="T5162" s="464"/>
      <c r="U5162" s="464"/>
      <c r="V5162" s="464"/>
    </row>
    <row r="5163" spans="1:22">
      <c r="A5163" s="531"/>
      <c r="B5163" s="532"/>
      <c r="C5163" s="350"/>
      <c r="D5163" s="350"/>
      <c r="E5163" s="533"/>
      <c r="F5163" s="533"/>
      <c r="G5163" s="533"/>
      <c r="H5163" s="533"/>
      <c r="I5163" s="533"/>
      <c r="J5163" s="533"/>
      <c r="K5163" s="533"/>
      <c r="L5163" s="533"/>
      <c r="M5163" s="533"/>
      <c r="N5163" s="532"/>
      <c r="O5163" s="350"/>
      <c r="P5163" s="464"/>
      <c r="Q5163" s="464"/>
      <c r="R5163" s="464"/>
      <c r="S5163" s="464"/>
      <c r="T5163" s="464"/>
      <c r="U5163" s="464"/>
      <c r="V5163" s="464"/>
    </row>
    <row r="5164" spans="1:22">
      <c r="A5164" s="531"/>
      <c r="B5164" s="532"/>
      <c r="C5164" s="350"/>
      <c r="D5164" s="350"/>
      <c r="E5164" s="533"/>
      <c r="F5164" s="533"/>
      <c r="G5164" s="533"/>
      <c r="H5164" s="533"/>
      <c r="I5164" s="533"/>
      <c r="J5164" s="533"/>
      <c r="K5164" s="533"/>
      <c r="L5164" s="533"/>
      <c r="M5164" s="533"/>
      <c r="N5164" s="532"/>
      <c r="O5164" s="350"/>
      <c r="P5164" s="464"/>
      <c r="Q5164" s="464"/>
      <c r="R5164" s="464"/>
      <c r="S5164" s="464"/>
      <c r="T5164" s="464"/>
      <c r="U5164" s="464"/>
      <c r="V5164" s="464"/>
    </row>
    <row r="5165" spans="1:22">
      <c r="A5165" s="531"/>
      <c r="B5165" s="532"/>
      <c r="C5165" s="350"/>
      <c r="D5165" s="350"/>
      <c r="E5165" s="533"/>
      <c r="F5165" s="533"/>
      <c r="G5165" s="533"/>
      <c r="H5165" s="533"/>
      <c r="I5165" s="533"/>
      <c r="J5165" s="533"/>
      <c r="K5165" s="533"/>
      <c r="L5165" s="533"/>
      <c r="M5165" s="533"/>
      <c r="N5165" s="532"/>
      <c r="O5165" s="350"/>
      <c r="P5165" s="464"/>
      <c r="Q5165" s="464"/>
      <c r="R5165" s="464"/>
      <c r="S5165" s="464"/>
      <c r="T5165" s="464"/>
      <c r="U5165" s="464"/>
      <c r="V5165" s="464"/>
    </row>
    <row r="5166" spans="1:22">
      <c r="A5166" s="531"/>
      <c r="B5166" s="532"/>
      <c r="C5166" s="350"/>
      <c r="D5166" s="350"/>
      <c r="E5166" s="533"/>
      <c r="F5166" s="533"/>
      <c r="G5166" s="533"/>
      <c r="H5166" s="533"/>
      <c r="I5166" s="533"/>
      <c r="J5166" s="533"/>
      <c r="K5166" s="533"/>
      <c r="L5166" s="533"/>
      <c r="M5166" s="533"/>
      <c r="N5166" s="532"/>
      <c r="O5166" s="350"/>
      <c r="P5166" s="464"/>
      <c r="Q5166" s="464"/>
      <c r="R5166" s="464"/>
      <c r="S5166" s="464"/>
      <c r="T5166" s="464"/>
      <c r="U5166" s="464"/>
      <c r="V5166" s="464"/>
    </row>
    <row r="5167" spans="1:22">
      <c r="A5167" s="531"/>
      <c r="B5167" s="532"/>
      <c r="C5167" s="350"/>
      <c r="D5167" s="350"/>
      <c r="E5167" s="533"/>
      <c r="F5167" s="533"/>
      <c r="G5167" s="533"/>
      <c r="H5167" s="533"/>
      <c r="I5167" s="533"/>
      <c r="J5167" s="533"/>
      <c r="K5167" s="533"/>
      <c r="L5167" s="533"/>
      <c r="M5167" s="533"/>
      <c r="N5167" s="532"/>
      <c r="O5167" s="350"/>
      <c r="P5167" s="464"/>
      <c r="Q5167" s="464"/>
      <c r="R5167" s="464"/>
      <c r="S5167" s="464"/>
      <c r="T5167" s="464"/>
      <c r="U5167" s="464"/>
      <c r="V5167" s="464"/>
    </row>
    <row r="5168" spans="1:22">
      <c r="A5168" s="531"/>
      <c r="B5168" s="532"/>
      <c r="C5168" s="350"/>
      <c r="D5168" s="350"/>
      <c r="E5168" s="533"/>
      <c r="F5168" s="533"/>
      <c r="G5168" s="533"/>
      <c r="H5168" s="533"/>
      <c r="I5168" s="533"/>
      <c r="J5168" s="533"/>
      <c r="K5168" s="533"/>
      <c r="L5168" s="533"/>
      <c r="M5168" s="533"/>
      <c r="N5168" s="532"/>
      <c r="O5168" s="350"/>
      <c r="P5168" s="464"/>
      <c r="Q5168" s="464"/>
      <c r="R5168" s="464"/>
      <c r="S5168" s="464"/>
      <c r="T5168" s="464"/>
      <c r="U5168" s="464"/>
      <c r="V5168" s="464"/>
    </row>
    <row r="5169" spans="1:22">
      <c r="A5169" s="531"/>
      <c r="B5169" s="532"/>
      <c r="C5169" s="350"/>
      <c r="D5169" s="350"/>
      <c r="E5169" s="533"/>
      <c r="F5169" s="533"/>
      <c r="G5169" s="533"/>
      <c r="H5169" s="533"/>
      <c r="I5169" s="533"/>
      <c r="J5169" s="533"/>
      <c r="K5169" s="533"/>
      <c r="L5169" s="533"/>
      <c r="M5169" s="533"/>
      <c r="N5169" s="532"/>
      <c r="O5169" s="350"/>
      <c r="P5169" s="464"/>
      <c r="Q5169" s="464"/>
      <c r="R5169" s="464"/>
      <c r="S5169" s="464"/>
      <c r="T5169" s="464"/>
      <c r="U5169" s="464"/>
      <c r="V5169" s="464"/>
    </row>
    <row r="5170" spans="1:22">
      <c r="A5170" s="531"/>
      <c r="B5170" s="532"/>
      <c r="C5170" s="350"/>
      <c r="D5170" s="350"/>
      <c r="E5170" s="533"/>
      <c r="F5170" s="533"/>
      <c r="G5170" s="533"/>
      <c r="H5170" s="533"/>
      <c r="I5170" s="533"/>
      <c r="J5170" s="533"/>
      <c r="K5170" s="533"/>
      <c r="L5170" s="533"/>
      <c r="M5170" s="533"/>
      <c r="N5170" s="532"/>
      <c r="O5170" s="350"/>
      <c r="P5170" s="464"/>
      <c r="Q5170" s="464"/>
      <c r="R5170" s="464"/>
      <c r="S5170" s="464"/>
      <c r="T5170" s="464"/>
      <c r="U5170" s="464"/>
      <c r="V5170" s="464"/>
    </row>
    <row r="5171" spans="1:22">
      <c r="A5171" s="531"/>
      <c r="B5171" s="532"/>
      <c r="C5171" s="350"/>
      <c r="D5171" s="350"/>
      <c r="E5171" s="533"/>
      <c r="F5171" s="533"/>
      <c r="G5171" s="533"/>
      <c r="H5171" s="533"/>
      <c r="I5171" s="533"/>
      <c r="J5171" s="533"/>
      <c r="K5171" s="533"/>
      <c r="L5171" s="533"/>
      <c r="M5171" s="533"/>
      <c r="N5171" s="532"/>
      <c r="O5171" s="350"/>
      <c r="P5171" s="464"/>
      <c r="Q5171" s="464"/>
      <c r="R5171" s="464"/>
      <c r="S5171" s="464"/>
      <c r="T5171" s="464"/>
      <c r="U5171" s="464"/>
      <c r="V5171" s="464"/>
    </row>
    <row r="5172" spans="1:22">
      <c r="A5172" s="531"/>
      <c r="B5172" s="532"/>
      <c r="C5172" s="350"/>
      <c r="D5172" s="350"/>
      <c r="E5172" s="533"/>
      <c r="F5172" s="533"/>
      <c r="G5172" s="533"/>
      <c r="H5172" s="533"/>
      <c r="I5172" s="533"/>
      <c r="J5172" s="533"/>
      <c r="K5172" s="533"/>
      <c r="L5172" s="533"/>
      <c r="M5172" s="533"/>
      <c r="N5172" s="532"/>
      <c r="O5172" s="350"/>
      <c r="P5172" s="464"/>
      <c r="Q5172" s="464"/>
      <c r="R5172" s="464"/>
      <c r="S5172" s="464"/>
      <c r="T5172" s="464"/>
      <c r="U5172" s="464"/>
      <c r="V5172" s="464"/>
    </row>
    <row r="5173" spans="1:22">
      <c r="A5173" s="531"/>
      <c r="B5173" s="532"/>
      <c r="C5173" s="350"/>
      <c r="D5173" s="350"/>
      <c r="E5173" s="533"/>
      <c r="F5173" s="533"/>
      <c r="G5173" s="533"/>
      <c r="H5173" s="533"/>
      <c r="I5173" s="533"/>
      <c r="J5173" s="533"/>
      <c r="K5173" s="533"/>
      <c r="L5173" s="533"/>
      <c r="M5173" s="533"/>
      <c r="N5173" s="532"/>
      <c r="O5173" s="350"/>
      <c r="P5173" s="464"/>
      <c r="Q5173" s="464"/>
      <c r="R5173" s="464"/>
      <c r="S5173" s="464"/>
      <c r="T5173" s="464"/>
      <c r="U5173" s="464"/>
      <c r="V5173" s="464"/>
    </row>
    <row r="5174" spans="1:22">
      <c r="A5174" s="531"/>
      <c r="B5174" s="532"/>
      <c r="C5174" s="350"/>
      <c r="D5174" s="350"/>
      <c r="E5174" s="533"/>
      <c r="F5174" s="533"/>
      <c r="G5174" s="533"/>
      <c r="H5174" s="533"/>
      <c r="I5174" s="533"/>
      <c r="J5174" s="533"/>
      <c r="K5174" s="533"/>
      <c r="L5174" s="533"/>
      <c r="M5174" s="533"/>
      <c r="N5174" s="532"/>
      <c r="O5174" s="350"/>
      <c r="P5174" s="464"/>
      <c r="Q5174" s="464"/>
      <c r="R5174" s="464"/>
      <c r="S5174" s="464"/>
      <c r="T5174" s="464"/>
      <c r="U5174" s="464"/>
      <c r="V5174" s="464"/>
    </row>
    <row r="5175" spans="1:22">
      <c r="A5175" s="531"/>
      <c r="B5175" s="532"/>
      <c r="C5175" s="350"/>
      <c r="D5175" s="350"/>
      <c r="E5175" s="533"/>
      <c r="F5175" s="533"/>
      <c r="G5175" s="533"/>
      <c r="H5175" s="533"/>
      <c r="I5175" s="533"/>
      <c r="J5175" s="533"/>
      <c r="K5175" s="533"/>
      <c r="L5175" s="533"/>
      <c r="M5175" s="533"/>
      <c r="N5175" s="532"/>
      <c r="O5175" s="350"/>
      <c r="P5175" s="464"/>
      <c r="Q5175" s="464"/>
      <c r="R5175" s="464"/>
      <c r="S5175" s="464"/>
      <c r="T5175" s="464"/>
      <c r="U5175" s="464"/>
      <c r="V5175" s="464"/>
    </row>
    <row r="5176" spans="1:22">
      <c r="A5176" s="531"/>
      <c r="B5176" s="532"/>
      <c r="C5176" s="350"/>
      <c r="D5176" s="350"/>
      <c r="E5176" s="533"/>
      <c r="F5176" s="533"/>
      <c r="G5176" s="533"/>
      <c r="H5176" s="533"/>
      <c r="I5176" s="533"/>
      <c r="J5176" s="533"/>
      <c r="K5176" s="533"/>
      <c r="L5176" s="533"/>
      <c r="M5176" s="533"/>
      <c r="N5176" s="532"/>
      <c r="O5176" s="350"/>
      <c r="P5176" s="464"/>
      <c r="Q5176" s="464"/>
      <c r="R5176" s="464"/>
      <c r="S5176" s="464"/>
      <c r="T5176" s="464"/>
      <c r="U5176" s="464"/>
      <c r="V5176" s="464"/>
    </row>
    <row r="5177" spans="1:22">
      <c r="A5177" s="531"/>
      <c r="B5177" s="532"/>
      <c r="C5177" s="350"/>
      <c r="D5177" s="350"/>
      <c r="E5177" s="533"/>
      <c r="F5177" s="533"/>
      <c r="G5177" s="533"/>
      <c r="H5177" s="533"/>
      <c r="I5177" s="533"/>
      <c r="J5177" s="533"/>
      <c r="K5177" s="533"/>
      <c r="L5177" s="533"/>
      <c r="M5177" s="533"/>
      <c r="N5177" s="532"/>
      <c r="O5177" s="350"/>
      <c r="P5177" s="464"/>
      <c r="Q5177" s="464"/>
      <c r="R5177" s="464"/>
      <c r="S5177" s="464"/>
      <c r="T5177" s="464"/>
      <c r="U5177" s="464"/>
      <c r="V5177" s="464"/>
    </row>
    <row r="5178" spans="1:22">
      <c r="A5178" s="531"/>
      <c r="B5178" s="532"/>
      <c r="C5178" s="350"/>
      <c r="D5178" s="350"/>
      <c r="E5178" s="533"/>
      <c r="F5178" s="533"/>
      <c r="G5178" s="533"/>
      <c r="H5178" s="533"/>
      <c r="I5178" s="533"/>
      <c r="J5178" s="533"/>
      <c r="K5178" s="533"/>
      <c r="L5178" s="533"/>
      <c r="M5178" s="533"/>
      <c r="N5178" s="532"/>
      <c r="O5178" s="350"/>
      <c r="P5178" s="464"/>
      <c r="Q5178" s="464"/>
      <c r="R5178" s="464"/>
      <c r="S5178" s="464"/>
      <c r="T5178" s="464"/>
      <c r="U5178" s="464"/>
      <c r="V5178" s="464"/>
    </row>
    <row r="5179" spans="1:22">
      <c r="A5179" s="531"/>
      <c r="B5179" s="532"/>
      <c r="C5179" s="350"/>
      <c r="D5179" s="350"/>
      <c r="E5179" s="533"/>
      <c r="F5179" s="533"/>
      <c r="G5179" s="533"/>
      <c r="H5179" s="533"/>
      <c r="I5179" s="533"/>
      <c r="J5179" s="533"/>
      <c r="K5179" s="533"/>
      <c r="L5179" s="533"/>
      <c r="M5179" s="533"/>
      <c r="N5179" s="532"/>
      <c r="O5179" s="350"/>
      <c r="P5179" s="464"/>
      <c r="Q5179" s="464"/>
      <c r="R5179" s="464"/>
      <c r="S5179" s="464"/>
      <c r="T5179" s="464"/>
      <c r="U5179" s="464"/>
      <c r="V5179" s="464"/>
    </row>
    <row r="5180" spans="1:22">
      <c r="A5180" s="531"/>
      <c r="B5180" s="532"/>
      <c r="C5180" s="350"/>
      <c r="D5180" s="350"/>
      <c r="E5180" s="533"/>
      <c r="F5180" s="533"/>
      <c r="G5180" s="533"/>
      <c r="H5180" s="533"/>
      <c r="I5180" s="533"/>
      <c r="J5180" s="533"/>
      <c r="K5180" s="533"/>
      <c r="L5180" s="533"/>
      <c r="M5180" s="533"/>
      <c r="N5180" s="532"/>
      <c r="O5180" s="350"/>
      <c r="P5180" s="464"/>
      <c r="Q5180" s="464"/>
      <c r="R5180" s="464"/>
      <c r="S5180" s="464"/>
      <c r="T5180" s="464"/>
      <c r="U5180" s="464"/>
      <c r="V5180" s="464"/>
    </row>
    <row r="5181" spans="1:22">
      <c r="A5181" s="531"/>
      <c r="B5181" s="532"/>
      <c r="C5181" s="350"/>
      <c r="D5181" s="350"/>
      <c r="E5181" s="533"/>
      <c r="F5181" s="533"/>
      <c r="G5181" s="533"/>
      <c r="H5181" s="533"/>
      <c r="I5181" s="533"/>
      <c r="J5181" s="533"/>
      <c r="K5181" s="533"/>
      <c r="L5181" s="533"/>
      <c r="M5181" s="533"/>
      <c r="N5181" s="532"/>
      <c r="O5181" s="350"/>
      <c r="P5181" s="464"/>
      <c r="Q5181" s="464"/>
      <c r="R5181" s="464"/>
      <c r="S5181" s="464"/>
      <c r="T5181" s="464"/>
      <c r="U5181" s="464"/>
      <c r="V5181" s="464"/>
    </row>
    <row r="5182" spans="1:22">
      <c r="A5182" s="531"/>
      <c r="B5182" s="532"/>
      <c r="C5182" s="350"/>
      <c r="D5182" s="350"/>
      <c r="E5182" s="533"/>
      <c r="F5182" s="533"/>
      <c r="G5182" s="533"/>
      <c r="H5182" s="533"/>
      <c r="I5182" s="533"/>
      <c r="J5182" s="533"/>
      <c r="K5182" s="533"/>
      <c r="L5182" s="533"/>
      <c r="M5182" s="533"/>
      <c r="N5182" s="532"/>
      <c r="O5182" s="350"/>
      <c r="P5182" s="464"/>
      <c r="Q5182" s="464"/>
      <c r="R5182" s="464"/>
      <c r="S5182" s="464"/>
      <c r="T5182" s="464"/>
      <c r="U5182" s="464"/>
      <c r="V5182" s="464"/>
    </row>
    <row r="5183" spans="1:22">
      <c r="A5183" s="531"/>
      <c r="B5183" s="532"/>
      <c r="C5183" s="350"/>
      <c r="D5183" s="350"/>
      <c r="E5183" s="533"/>
      <c r="F5183" s="533"/>
      <c r="G5183" s="533"/>
      <c r="H5183" s="533"/>
      <c r="I5183" s="533"/>
      <c r="J5183" s="533"/>
      <c r="K5183" s="533"/>
      <c r="L5183" s="533"/>
      <c r="M5183" s="533"/>
      <c r="N5183" s="532"/>
      <c r="O5183" s="350"/>
      <c r="P5183" s="464"/>
      <c r="Q5183" s="464"/>
      <c r="R5183" s="464"/>
      <c r="S5183" s="464"/>
      <c r="T5183" s="464"/>
      <c r="U5183" s="464"/>
      <c r="V5183" s="464"/>
    </row>
    <row r="5184" spans="1:22">
      <c r="A5184" s="531"/>
      <c r="B5184" s="532"/>
      <c r="C5184" s="350"/>
      <c r="D5184" s="350"/>
      <c r="E5184" s="533"/>
      <c r="F5184" s="533"/>
      <c r="G5184" s="533"/>
      <c r="H5184" s="533"/>
      <c r="I5184" s="533"/>
      <c r="J5184" s="533"/>
      <c r="K5184" s="533"/>
      <c r="L5184" s="533"/>
      <c r="M5184" s="533"/>
      <c r="N5184" s="532"/>
      <c r="O5184" s="350"/>
      <c r="P5184" s="464"/>
      <c r="Q5184" s="464"/>
      <c r="R5184" s="464"/>
      <c r="S5184" s="464"/>
      <c r="T5184" s="464"/>
      <c r="U5184" s="464"/>
      <c r="V5184" s="464"/>
    </row>
    <row r="5185" spans="1:22">
      <c r="A5185" s="531"/>
      <c r="B5185" s="532"/>
      <c r="C5185" s="350"/>
      <c r="D5185" s="350"/>
      <c r="E5185" s="533"/>
      <c r="F5185" s="533"/>
      <c r="G5185" s="533"/>
      <c r="H5185" s="533"/>
      <c r="I5185" s="533"/>
      <c r="J5185" s="533"/>
      <c r="K5185" s="533"/>
      <c r="L5185" s="533"/>
      <c r="M5185" s="533"/>
      <c r="N5185" s="532"/>
      <c r="O5185" s="350"/>
      <c r="P5185" s="464"/>
      <c r="Q5185" s="464"/>
      <c r="R5185" s="464"/>
      <c r="S5185" s="464"/>
      <c r="T5185" s="464"/>
      <c r="U5185" s="464"/>
      <c r="V5185" s="464"/>
    </row>
    <row r="5186" spans="1:22">
      <c r="A5186" s="531"/>
      <c r="B5186" s="532"/>
      <c r="C5186" s="350"/>
      <c r="D5186" s="350"/>
      <c r="E5186" s="533"/>
      <c r="F5186" s="533"/>
      <c r="G5186" s="533"/>
      <c r="H5186" s="533"/>
      <c r="I5186" s="533"/>
      <c r="J5186" s="533"/>
      <c r="K5186" s="533"/>
      <c r="L5186" s="533"/>
      <c r="M5186" s="533"/>
      <c r="N5186" s="532"/>
      <c r="O5186" s="350"/>
      <c r="P5186" s="464"/>
      <c r="Q5186" s="464"/>
      <c r="R5186" s="464"/>
      <c r="S5186" s="464"/>
      <c r="T5186" s="464"/>
      <c r="U5186" s="464"/>
      <c r="V5186" s="464"/>
    </row>
    <row r="5187" spans="1:22">
      <c r="A5187" s="531"/>
      <c r="B5187" s="532"/>
      <c r="C5187" s="350"/>
      <c r="D5187" s="350"/>
      <c r="E5187" s="533"/>
      <c r="F5187" s="533"/>
      <c r="G5187" s="533"/>
      <c r="H5187" s="533"/>
      <c r="I5187" s="533"/>
      <c r="J5187" s="533"/>
      <c r="K5187" s="533"/>
      <c r="L5187" s="533"/>
      <c r="M5187" s="533"/>
      <c r="N5187" s="532"/>
      <c r="O5187" s="350"/>
      <c r="P5187" s="464"/>
      <c r="Q5187" s="464"/>
      <c r="R5187" s="464"/>
      <c r="S5187" s="464"/>
      <c r="T5187" s="464"/>
      <c r="U5187" s="464"/>
      <c r="V5187" s="464"/>
    </row>
    <row r="5188" spans="1:22">
      <c r="A5188" s="531"/>
      <c r="B5188" s="532"/>
      <c r="C5188" s="350"/>
      <c r="D5188" s="350"/>
      <c r="E5188" s="533"/>
      <c r="F5188" s="533"/>
      <c r="G5188" s="533"/>
      <c r="H5188" s="533"/>
      <c r="I5188" s="533"/>
      <c r="J5188" s="533"/>
      <c r="K5188" s="533"/>
      <c r="L5188" s="533"/>
      <c r="M5188" s="533"/>
      <c r="N5188" s="532"/>
      <c r="O5188" s="350"/>
      <c r="P5188" s="464"/>
      <c r="Q5188" s="464"/>
      <c r="R5188" s="464"/>
      <c r="S5188" s="464"/>
      <c r="T5188" s="464"/>
      <c r="U5188" s="464"/>
      <c r="V5188" s="464"/>
    </row>
    <row r="5189" spans="1:22">
      <c r="A5189" s="531"/>
      <c r="B5189" s="532"/>
      <c r="C5189" s="350"/>
      <c r="D5189" s="350"/>
      <c r="E5189" s="533"/>
      <c r="F5189" s="533"/>
      <c r="G5189" s="533"/>
      <c r="H5189" s="533"/>
      <c r="I5189" s="533"/>
      <c r="J5189" s="533"/>
      <c r="K5189" s="533"/>
      <c r="L5189" s="533"/>
      <c r="M5189" s="533"/>
      <c r="N5189" s="532"/>
      <c r="O5189" s="350"/>
      <c r="P5189" s="464"/>
      <c r="Q5189" s="464"/>
      <c r="R5189" s="464"/>
      <c r="S5189" s="464"/>
      <c r="T5189" s="464"/>
      <c r="U5189" s="464"/>
      <c r="V5189" s="464"/>
    </row>
    <row r="5190" spans="1:22">
      <c r="A5190" s="531"/>
      <c r="B5190" s="532"/>
      <c r="C5190" s="350"/>
      <c r="D5190" s="350"/>
      <c r="E5190" s="533"/>
      <c r="F5190" s="533"/>
      <c r="G5190" s="533"/>
      <c r="H5190" s="533"/>
      <c r="I5190" s="533"/>
      <c r="J5190" s="533"/>
      <c r="K5190" s="533"/>
      <c r="L5190" s="533"/>
      <c r="M5190" s="533"/>
      <c r="N5190" s="532"/>
      <c r="O5190" s="350"/>
      <c r="P5190" s="464"/>
      <c r="Q5190" s="464"/>
      <c r="R5190" s="464"/>
      <c r="S5190" s="464"/>
      <c r="T5190" s="464"/>
      <c r="U5190" s="464"/>
      <c r="V5190" s="464"/>
    </row>
    <row r="5191" spans="1:22">
      <c r="A5191" s="531"/>
      <c r="B5191" s="532"/>
      <c r="C5191" s="350"/>
      <c r="D5191" s="350"/>
      <c r="E5191" s="533"/>
      <c r="F5191" s="533"/>
      <c r="G5191" s="533"/>
      <c r="H5191" s="533"/>
      <c r="I5191" s="533"/>
      <c r="J5191" s="533"/>
      <c r="K5191" s="533"/>
      <c r="L5191" s="533"/>
      <c r="M5191" s="533"/>
      <c r="N5191" s="532"/>
      <c r="O5191" s="350"/>
      <c r="P5191" s="464"/>
      <c r="Q5191" s="464"/>
      <c r="R5191" s="464"/>
      <c r="S5191" s="464"/>
      <c r="T5191" s="464"/>
      <c r="U5191" s="464"/>
      <c r="V5191" s="464"/>
    </row>
    <row r="5192" spans="1:22">
      <c r="A5192" s="531"/>
      <c r="B5192" s="532"/>
      <c r="C5192" s="350"/>
      <c r="D5192" s="350"/>
      <c r="E5192" s="533"/>
      <c r="F5192" s="533"/>
      <c r="G5192" s="533"/>
      <c r="H5192" s="533"/>
      <c r="I5192" s="533"/>
      <c r="J5192" s="533"/>
      <c r="K5192" s="533"/>
      <c r="L5192" s="533"/>
      <c r="M5192" s="533"/>
      <c r="N5192" s="532"/>
      <c r="O5192" s="350"/>
      <c r="P5192" s="464"/>
      <c r="Q5192" s="464"/>
      <c r="R5192" s="464"/>
      <c r="S5192" s="464"/>
      <c r="T5192" s="464"/>
      <c r="U5192" s="464"/>
      <c r="V5192" s="464"/>
    </row>
    <row r="5193" spans="1:22">
      <c r="A5193" s="531"/>
      <c r="B5193" s="532"/>
      <c r="C5193" s="350"/>
      <c r="D5193" s="350"/>
      <c r="E5193" s="533"/>
      <c r="F5193" s="533"/>
      <c r="G5193" s="533"/>
      <c r="H5193" s="533"/>
      <c r="I5193" s="533"/>
      <c r="J5193" s="533"/>
      <c r="K5193" s="533"/>
      <c r="L5193" s="533"/>
      <c r="M5193" s="533"/>
      <c r="N5193" s="532"/>
      <c r="O5193" s="350"/>
      <c r="P5193" s="464"/>
      <c r="Q5193" s="464"/>
      <c r="R5193" s="464"/>
      <c r="S5193" s="464"/>
      <c r="T5193" s="464"/>
      <c r="U5193" s="464"/>
      <c r="V5193" s="464"/>
    </row>
    <row r="5194" spans="1:22">
      <c r="A5194" s="531"/>
      <c r="B5194" s="532"/>
      <c r="C5194" s="350"/>
      <c r="D5194" s="350"/>
      <c r="E5194" s="533"/>
      <c r="F5194" s="533"/>
      <c r="G5194" s="533"/>
      <c r="H5194" s="533"/>
      <c r="I5194" s="533"/>
      <c r="J5194" s="533"/>
      <c r="K5194" s="533"/>
      <c r="L5194" s="533"/>
      <c r="M5194" s="533"/>
      <c r="N5194" s="532"/>
      <c r="O5194" s="350"/>
      <c r="P5194" s="464"/>
      <c r="Q5194" s="464"/>
      <c r="R5194" s="464"/>
      <c r="S5194" s="464"/>
      <c r="T5194" s="464"/>
      <c r="U5194" s="464"/>
      <c r="V5194" s="464"/>
    </row>
    <row r="5195" spans="1:22">
      <c r="A5195" s="531"/>
      <c r="B5195" s="532"/>
      <c r="C5195" s="350"/>
      <c r="D5195" s="350"/>
      <c r="E5195" s="533"/>
      <c r="F5195" s="533"/>
      <c r="G5195" s="533"/>
      <c r="H5195" s="533"/>
      <c r="I5195" s="533"/>
      <c r="J5195" s="533"/>
      <c r="K5195" s="533"/>
      <c r="L5195" s="533"/>
      <c r="M5195" s="533"/>
      <c r="N5195" s="532"/>
      <c r="O5195" s="350"/>
      <c r="P5195" s="464"/>
      <c r="Q5195" s="464"/>
      <c r="R5195" s="464"/>
      <c r="S5195" s="464"/>
      <c r="T5195" s="464"/>
      <c r="U5195" s="464"/>
      <c r="V5195" s="464"/>
    </row>
    <row r="5196" spans="1:22">
      <c r="A5196" s="531"/>
      <c r="B5196" s="532"/>
      <c r="C5196" s="350"/>
      <c r="D5196" s="350"/>
      <c r="E5196" s="533"/>
      <c r="F5196" s="533"/>
      <c r="G5196" s="533"/>
      <c r="H5196" s="533"/>
      <c r="I5196" s="533"/>
      <c r="J5196" s="533"/>
      <c r="K5196" s="533"/>
      <c r="L5196" s="533"/>
      <c r="M5196" s="533"/>
      <c r="N5196" s="532"/>
      <c r="O5196" s="350"/>
      <c r="P5196" s="464"/>
      <c r="Q5196" s="464"/>
      <c r="R5196" s="464"/>
      <c r="S5196" s="464"/>
      <c r="T5196" s="464"/>
      <c r="U5196" s="464"/>
      <c r="V5196" s="464"/>
    </row>
    <row r="5197" spans="1:22">
      <c r="A5197" s="531"/>
      <c r="B5197" s="532"/>
      <c r="C5197" s="350"/>
      <c r="D5197" s="350"/>
      <c r="E5197" s="533"/>
      <c r="F5197" s="533"/>
      <c r="G5197" s="533"/>
      <c r="H5197" s="533"/>
      <c r="I5197" s="533"/>
      <c r="J5197" s="533"/>
      <c r="K5197" s="533"/>
      <c r="L5197" s="533"/>
      <c r="M5197" s="533"/>
      <c r="N5197" s="532"/>
      <c r="O5197" s="350"/>
      <c r="P5197" s="464"/>
      <c r="Q5197" s="464"/>
      <c r="R5197" s="464"/>
      <c r="S5197" s="464"/>
      <c r="T5197" s="464"/>
      <c r="U5197" s="464"/>
      <c r="V5197" s="464"/>
    </row>
    <row r="5198" spans="1:22">
      <c r="A5198" s="531"/>
      <c r="B5198" s="532"/>
      <c r="C5198" s="350"/>
      <c r="D5198" s="350"/>
      <c r="E5198" s="533"/>
      <c r="F5198" s="533"/>
      <c r="G5198" s="533"/>
      <c r="H5198" s="533"/>
      <c r="I5198" s="533"/>
      <c r="J5198" s="533"/>
      <c r="K5198" s="533"/>
      <c r="L5198" s="533"/>
      <c r="M5198" s="533"/>
      <c r="N5198" s="532"/>
      <c r="O5198" s="350"/>
      <c r="P5198" s="464"/>
      <c r="Q5198" s="464"/>
      <c r="R5198" s="464"/>
      <c r="S5198" s="464"/>
      <c r="T5198" s="464"/>
      <c r="U5198" s="464"/>
      <c r="V5198" s="464"/>
    </row>
    <row r="5199" spans="1:22">
      <c r="A5199" s="531"/>
      <c r="B5199" s="532"/>
      <c r="C5199" s="350"/>
      <c r="D5199" s="350"/>
      <c r="E5199" s="533"/>
      <c r="F5199" s="533"/>
      <c r="G5199" s="533"/>
      <c r="H5199" s="533"/>
      <c r="I5199" s="533"/>
      <c r="J5199" s="533"/>
      <c r="K5199" s="533"/>
      <c r="L5199" s="533"/>
      <c r="M5199" s="533"/>
      <c r="N5199" s="532"/>
      <c r="O5199" s="350"/>
      <c r="P5199" s="464"/>
      <c r="Q5199" s="464"/>
      <c r="R5199" s="464"/>
      <c r="S5199" s="464"/>
      <c r="T5199" s="464"/>
      <c r="U5199" s="464"/>
      <c r="V5199" s="464"/>
    </row>
    <row r="5200" spans="1:22">
      <c r="A5200" s="531"/>
      <c r="B5200" s="532"/>
      <c r="C5200" s="350"/>
      <c r="D5200" s="350"/>
      <c r="E5200" s="533"/>
      <c r="F5200" s="533"/>
      <c r="G5200" s="533"/>
      <c r="H5200" s="533"/>
      <c r="I5200" s="533"/>
      <c r="J5200" s="533"/>
      <c r="K5200" s="533"/>
      <c r="L5200" s="533"/>
      <c r="M5200" s="533"/>
      <c r="N5200" s="532"/>
      <c r="O5200" s="350"/>
      <c r="P5200" s="464"/>
      <c r="Q5200" s="464"/>
      <c r="R5200" s="464"/>
      <c r="S5200" s="464"/>
      <c r="T5200" s="464"/>
      <c r="U5200" s="464"/>
      <c r="V5200" s="464"/>
    </row>
    <row r="5201" spans="1:22">
      <c r="A5201" s="531"/>
      <c r="B5201" s="532"/>
      <c r="C5201" s="350"/>
      <c r="D5201" s="350"/>
      <c r="E5201" s="533"/>
      <c r="F5201" s="533"/>
      <c r="G5201" s="533"/>
      <c r="H5201" s="533"/>
      <c r="I5201" s="533"/>
      <c r="J5201" s="533"/>
      <c r="K5201" s="533"/>
      <c r="L5201" s="533"/>
      <c r="M5201" s="533"/>
      <c r="N5201" s="532"/>
      <c r="O5201" s="350"/>
      <c r="P5201" s="464"/>
      <c r="Q5201" s="464"/>
      <c r="R5201" s="464"/>
      <c r="S5201" s="464"/>
      <c r="T5201" s="464"/>
      <c r="U5201" s="464"/>
      <c r="V5201" s="464"/>
    </row>
    <row r="5202" spans="1:22">
      <c r="A5202" s="531"/>
      <c r="B5202" s="532"/>
      <c r="C5202" s="350"/>
      <c r="D5202" s="350"/>
      <c r="E5202" s="533"/>
      <c r="F5202" s="533"/>
      <c r="G5202" s="533"/>
      <c r="H5202" s="533"/>
      <c r="I5202" s="533"/>
      <c r="J5202" s="533"/>
      <c r="K5202" s="533"/>
      <c r="L5202" s="533"/>
      <c r="M5202" s="533"/>
      <c r="N5202" s="532"/>
      <c r="O5202" s="350"/>
      <c r="P5202" s="464"/>
      <c r="Q5202" s="464"/>
      <c r="R5202" s="464"/>
      <c r="S5202" s="464"/>
      <c r="T5202" s="464"/>
      <c r="U5202" s="464"/>
      <c r="V5202" s="464"/>
    </row>
    <row r="5203" spans="1:22">
      <c r="A5203" s="531"/>
      <c r="B5203" s="532"/>
      <c r="C5203" s="350"/>
      <c r="D5203" s="350"/>
      <c r="E5203" s="533"/>
      <c r="F5203" s="533"/>
      <c r="G5203" s="533"/>
      <c r="H5203" s="533"/>
      <c r="I5203" s="533"/>
      <c r="J5203" s="533"/>
      <c r="K5203" s="533"/>
      <c r="L5203" s="533"/>
      <c r="M5203" s="533"/>
      <c r="N5203" s="532"/>
      <c r="O5203" s="350"/>
      <c r="P5203" s="464"/>
      <c r="Q5203" s="464"/>
      <c r="R5203" s="464"/>
      <c r="S5203" s="464"/>
      <c r="T5203" s="464"/>
      <c r="U5203" s="464"/>
      <c r="V5203" s="464"/>
    </row>
    <row r="5204" spans="1:22">
      <c r="A5204" s="531"/>
      <c r="B5204" s="532"/>
      <c r="C5204" s="350"/>
      <c r="D5204" s="350"/>
      <c r="E5204" s="533"/>
      <c r="F5204" s="533"/>
      <c r="G5204" s="533"/>
      <c r="H5204" s="533"/>
      <c r="I5204" s="533"/>
      <c r="J5204" s="533"/>
      <c r="K5204" s="533"/>
      <c r="L5204" s="533"/>
      <c r="M5204" s="533"/>
      <c r="N5204" s="532"/>
      <c r="O5204" s="350"/>
      <c r="P5204" s="464"/>
      <c r="Q5204" s="464"/>
      <c r="R5204" s="464"/>
      <c r="S5204" s="464"/>
      <c r="T5204" s="464"/>
      <c r="U5204" s="464"/>
      <c r="V5204" s="464"/>
    </row>
    <row r="5205" spans="1:22">
      <c r="A5205" s="531"/>
      <c r="B5205" s="532"/>
      <c r="C5205" s="350"/>
      <c r="D5205" s="350"/>
      <c r="E5205" s="533"/>
      <c r="F5205" s="533"/>
      <c r="G5205" s="533"/>
      <c r="H5205" s="533"/>
      <c r="I5205" s="533"/>
      <c r="J5205" s="533"/>
      <c r="K5205" s="533"/>
      <c r="L5205" s="533"/>
      <c r="M5205" s="533"/>
      <c r="N5205" s="532"/>
      <c r="O5205" s="350"/>
      <c r="P5205" s="464"/>
      <c r="Q5205" s="464"/>
      <c r="R5205" s="464"/>
      <c r="S5205" s="464"/>
      <c r="T5205" s="464"/>
      <c r="U5205" s="464"/>
      <c r="V5205" s="464"/>
    </row>
    <row r="5206" spans="1:22">
      <c r="A5206" s="531"/>
      <c r="B5206" s="532"/>
      <c r="C5206" s="350"/>
      <c r="D5206" s="350"/>
      <c r="E5206" s="533"/>
      <c r="F5206" s="533"/>
      <c r="G5206" s="533"/>
      <c r="H5206" s="533"/>
      <c r="I5206" s="533"/>
      <c r="J5206" s="533"/>
      <c r="K5206" s="533"/>
      <c r="L5206" s="533"/>
      <c r="M5206" s="533"/>
      <c r="N5206" s="532"/>
      <c r="O5206" s="350"/>
      <c r="P5206" s="464"/>
      <c r="Q5206" s="464"/>
      <c r="R5206" s="464"/>
      <c r="S5206" s="464"/>
      <c r="T5206" s="464"/>
      <c r="U5206" s="464"/>
      <c r="V5206" s="464"/>
    </row>
    <row r="5207" spans="1:22">
      <c r="A5207" s="531"/>
      <c r="B5207" s="532"/>
      <c r="C5207" s="350"/>
      <c r="D5207" s="350"/>
      <c r="E5207" s="533"/>
      <c r="F5207" s="533"/>
      <c r="G5207" s="533"/>
      <c r="H5207" s="533"/>
      <c r="I5207" s="533"/>
      <c r="J5207" s="533"/>
      <c r="K5207" s="533"/>
      <c r="L5207" s="533"/>
      <c r="M5207" s="533"/>
      <c r="N5207" s="532"/>
      <c r="O5207" s="350"/>
      <c r="P5207" s="464"/>
      <c r="Q5207" s="464"/>
      <c r="R5207" s="464"/>
      <c r="S5207" s="464"/>
      <c r="T5207" s="464"/>
      <c r="U5207" s="464"/>
      <c r="V5207" s="464"/>
    </row>
    <row r="5208" spans="1:22">
      <c r="A5208" s="531"/>
      <c r="B5208" s="532"/>
      <c r="C5208" s="350"/>
      <c r="D5208" s="350"/>
      <c r="E5208" s="533"/>
      <c r="F5208" s="533"/>
      <c r="G5208" s="533"/>
      <c r="H5208" s="533"/>
      <c r="I5208" s="533"/>
      <c r="J5208" s="533"/>
      <c r="K5208" s="533"/>
      <c r="L5208" s="533"/>
      <c r="M5208" s="533"/>
      <c r="N5208" s="532"/>
      <c r="O5208" s="350"/>
      <c r="P5208" s="464"/>
      <c r="Q5208" s="464"/>
      <c r="R5208" s="464"/>
      <c r="S5208" s="464"/>
      <c r="T5208" s="464"/>
      <c r="U5208" s="464"/>
      <c r="V5208" s="464"/>
    </row>
    <row r="5209" spans="1:22">
      <c r="A5209" s="531"/>
      <c r="B5209" s="532"/>
      <c r="C5209" s="350"/>
      <c r="D5209" s="350"/>
      <c r="E5209" s="533"/>
      <c r="F5209" s="533"/>
      <c r="G5209" s="533"/>
      <c r="H5209" s="533"/>
      <c r="I5209" s="533"/>
      <c r="J5209" s="533"/>
      <c r="K5209" s="533"/>
      <c r="L5209" s="533"/>
      <c r="M5209" s="533"/>
      <c r="N5209" s="532"/>
      <c r="O5209" s="350"/>
      <c r="P5209" s="464"/>
      <c r="Q5209" s="464"/>
      <c r="R5209" s="464"/>
      <c r="S5209" s="464"/>
      <c r="T5209" s="464"/>
      <c r="U5209" s="464"/>
      <c r="V5209" s="464"/>
    </row>
    <row r="5210" spans="1:22">
      <c r="A5210" s="531"/>
      <c r="B5210" s="532"/>
      <c r="C5210" s="350"/>
      <c r="D5210" s="350"/>
      <c r="E5210" s="533"/>
      <c r="F5210" s="533"/>
      <c r="G5210" s="533"/>
      <c r="H5210" s="533"/>
      <c r="I5210" s="533"/>
      <c r="J5210" s="533"/>
      <c r="K5210" s="533"/>
      <c r="L5210" s="533"/>
      <c r="M5210" s="533"/>
      <c r="N5210" s="532"/>
      <c r="O5210" s="350"/>
      <c r="P5210" s="464"/>
      <c r="Q5210" s="464"/>
      <c r="R5210" s="464"/>
      <c r="S5210" s="464"/>
      <c r="T5210" s="464"/>
      <c r="U5210" s="464"/>
      <c r="V5210" s="464"/>
    </row>
    <row r="5211" spans="1:22">
      <c r="A5211" s="531"/>
      <c r="B5211" s="532"/>
      <c r="C5211" s="350"/>
      <c r="D5211" s="350"/>
      <c r="E5211" s="533"/>
      <c r="F5211" s="533"/>
      <c r="G5211" s="533"/>
      <c r="H5211" s="533"/>
      <c r="I5211" s="533"/>
      <c r="J5211" s="533"/>
      <c r="K5211" s="533"/>
      <c r="L5211" s="533"/>
      <c r="M5211" s="533"/>
      <c r="N5211" s="532"/>
      <c r="O5211" s="350"/>
      <c r="P5211" s="464"/>
      <c r="Q5211" s="464"/>
      <c r="R5211" s="464"/>
      <c r="S5211" s="464"/>
      <c r="T5211" s="464"/>
      <c r="U5211" s="464"/>
      <c r="V5211" s="464"/>
    </row>
    <row r="5212" spans="1:22">
      <c r="A5212" s="531"/>
      <c r="B5212" s="532"/>
      <c r="C5212" s="350"/>
      <c r="D5212" s="350"/>
      <c r="E5212" s="533"/>
      <c r="F5212" s="533"/>
      <c r="G5212" s="533"/>
      <c r="H5212" s="533"/>
      <c r="I5212" s="533"/>
      <c r="J5212" s="533"/>
      <c r="K5212" s="533"/>
      <c r="L5212" s="533"/>
      <c r="M5212" s="533"/>
      <c r="N5212" s="532"/>
      <c r="O5212" s="350"/>
      <c r="P5212" s="464"/>
      <c r="Q5212" s="464"/>
      <c r="R5212" s="464"/>
      <c r="S5212" s="464"/>
      <c r="T5212" s="464"/>
      <c r="U5212" s="464"/>
      <c r="V5212" s="464"/>
    </row>
    <row r="5213" spans="1:22">
      <c r="A5213" s="531"/>
      <c r="B5213" s="532"/>
      <c r="C5213" s="350"/>
      <c r="D5213" s="350"/>
      <c r="E5213" s="533"/>
      <c r="F5213" s="533"/>
      <c r="G5213" s="533"/>
      <c r="H5213" s="533"/>
      <c r="I5213" s="533"/>
      <c r="J5213" s="533"/>
      <c r="K5213" s="533"/>
      <c r="L5213" s="533"/>
      <c r="M5213" s="533"/>
      <c r="N5213" s="532"/>
      <c r="O5213" s="350"/>
      <c r="P5213" s="464"/>
      <c r="Q5213" s="464"/>
      <c r="R5213" s="464"/>
      <c r="S5213" s="464"/>
      <c r="T5213" s="464"/>
      <c r="U5213" s="464"/>
      <c r="V5213" s="464"/>
    </row>
    <row r="5214" spans="1:22">
      <c r="A5214" s="531"/>
      <c r="B5214" s="532"/>
      <c r="C5214" s="350"/>
      <c r="D5214" s="350"/>
      <c r="E5214" s="533"/>
      <c r="F5214" s="533"/>
      <c r="G5214" s="533"/>
      <c r="H5214" s="533"/>
      <c r="I5214" s="533"/>
      <c r="J5214" s="533"/>
      <c r="K5214" s="533"/>
      <c r="L5214" s="533"/>
      <c r="M5214" s="533"/>
      <c r="N5214" s="532"/>
      <c r="O5214" s="350"/>
      <c r="P5214" s="464"/>
      <c r="Q5214" s="464"/>
      <c r="R5214" s="464"/>
      <c r="S5214" s="464"/>
      <c r="T5214" s="464"/>
      <c r="U5214" s="464"/>
      <c r="V5214" s="464"/>
    </row>
    <row r="5215" spans="1:22">
      <c r="A5215" s="531"/>
      <c r="B5215" s="532"/>
      <c r="C5215" s="350"/>
      <c r="D5215" s="350"/>
      <c r="E5215" s="533"/>
      <c r="F5215" s="533"/>
      <c r="G5215" s="533"/>
      <c r="H5215" s="533"/>
      <c r="I5215" s="533"/>
      <c r="J5215" s="533"/>
      <c r="K5215" s="533"/>
      <c r="L5215" s="533"/>
      <c r="M5215" s="533"/>
      <c r="N5215" s="532"/>
      <c r="O5215" s="350"/>
      <c r="P5215" s="464"/>
      <c r="Q5215" s="464"/>
      <c r="R5215" s="464"/>
      <c r="S5215" s="464"/>
      <c r="T5215" s="464"/>
      <c r="U5215" s="464"/>
      <c r="V5215" s="464"/>
    </row>
    <row r="5216" spans="1:22">
      <c r="A5216" s="531"/>
      <c r="B5216" s="532"/>
      <c r="C5216" s="350"/>
      <c r="D5216" s="350"/>
      <c r="E5216" s="533"/>
      <c r="F5216" s="533"/>
      <c r="G5216" s="533"/>
      <c r="H5216" s="533"/>
      <c r="I5216" s="533"/>
      <c r="J5216" s="533"/>
      <c r="K5216" s="533"/>
      <c r="L5216" s="533"/>
      <c r="M5216" s="533"/>
      <c r="N5216" s="532"/>
      <c r="O5216" s="350"/>
      <c r="P5216" s="464"/>
      <c r="Q5216" s="464"/>
      <c r="R5216" s="464"/>
      <c r="S5216" s="464"/>
      <c r="T5216" s="464"/>
      <c r="U5216" s="464"/>
      <c r="V5216" s="464"/>
    </row>
    <row r="5217" spans="1:22">
      <c r="A5217" s="531"/>
      <c r="B5217" s="532"/>
      <c r="C5217" s="350"/>
      <c r="D5217" s="350"/>
      <c r="E5217" s="533"/>
      <c r="F5217" s="533"/>
      <c r="G5217" s="533"/>
      <c r="H5217" s="533"/>
      <c r="I5217" s="533"/>
      <c r="J5217" s="533"/>
      <c r="K5217" s="533"/>
      <c r="L5217" s="533"/>
      <c r="M5217" s="533"/>
      <c r="N5217" s="532"/>
      <c r="O5217" s="350"/>
      <c r="P5217" s="464"/>
      <c r="Q5217" s="464"/>
      <c r="R5217" s="464"/>
      <c r="S5217" s="464"/>
      <c r="T5217" s="464"/>
      <c r="U5217" s="464"/>
      <c r="V5217" s="464"/>
    </row>
    <row r="5218" spans="1:22">
      <c r="A5218" s="531"/>
      <c r="B5218" s="532"/>
      <c r="C5218" s="350"/>
      <c r="D5218" s="350"/>
      <c r="E5218" s="533"/>
      <c r="F5218" s="533"/>
      <c r="G5218" s="533"/>
      <c r="H5218" s="533"/>
      <c r="I5218" s="533"/>
      <c r="J5218" s="533"/>
      <c r="K5218" s="533"/>
      <c r="L5218" s="533"/>
      <c r="M5218" s="533"/>
      <c r="N5218" s="532"/>
      <c r="O5218" s="350"/>
      <c r="P5218" s="464"/>
      <c r="Q5218" s="464"/>
      <c r="R5218" s="464"/>
      <c r="S5218" s="464"/>
      <c r="T5218" s="464"/>
      <c r="U5218" s="464"/>
      <c r="V5218" s="464"/>
    </row>
    <row r="5219" spans="1:22">
      <c r="A5219" s="531"/>
      <c r="B5219" s="532"/>
      <c r="C5219" s="350"/>
      <c r="D5219" s="350"/>
      <c r="E5219" s="533"/>
      <c r="F5219" s="533"/>
      <c r="G5219" s="533"/>
      <c r="H5219" s="533"/>
      <c r="I5219" s="533"/>
      <c r="J5219" s="533"/>
      <c r="K5219" s="533"/>
      <c r="L5219" s="533"/>
      <c r="M5219" s="533"/>
      <c r="N5219" s="532"/>
      <c r="O5219" s="350"/>
      <c r="P5219" s="464"/>
      <c r="Q5219" s="464"/>
      <c r="R5219" s="464"/>
      <c r="S5219" s="464"/>
      <c r="T5219" s="464"/>
      <c r="U5219" s="464"/>
      <c r="V5219" s="464"/>
    </row>
    <row r="5220" spans="1:22">
      <c r="A5220" s="531"/>
      <c r="B5220" s="532"/>
      <c r="C5220" s="350"/>
      <c r="D5220" s="350"/>
      <c r="E5220" s="533"/>
      <c r="F5220" s="533"/>
      <c r="G5220" s="533"/>
      <c r="H5220" s="533"/>
      <c r="I5220" s="533"/>
      <c r="J5220" s="533"/>
      <c r="K5220" s="533"/>
      <c r="L5220" s="533"/>
      <c r="M5220" s="533"/>
      <c r="N5220" s="532"/>
      <c r="O5220" s="350"/>
      <c r="P5220" s="464"/>
      <c r="Q5220" s="464"/>
      <c r="R5220" s="464"/>
      <c r="S5220" s="464"/>
      <c r="T5220" s="464"/>
      <c r="U5220" s="464"/>
      <c r="V5220" s="464"/>
    </row>
    <row r="5221" spans="1:22">
      <c r="A5221" s="531"/>
      <c r="B5221" s="532"/>
      <c r="C5221" s="350"/>
      <c r="D5221" s="350"/>
      <c r="E5221" s="533"/>
      <c r="F5221" s="533"/>
      <c r="G5221" s="533"/>
      <c r="H5221" s="533"/>
      <c r="I5221" s="533"/>
      <c r="J5221" s="533"/>
      <c r="K5221" s="533"/>
      <c r="L5221" s="533"/>
      <c r="M5221" s="533"/>
      <c r="N5221" s="532"/>
      <c r="O5221" s="350"/>
      <c r="P5221" s="464"/>
      <c r="Q5221" s="464"/>
      <c r="R5221" s="464"/>
      <c r="S5221" s="464"/>
      <c r="T5221" s="464"/>
      <c r="U5221" s="464"/>
      <c r="V5221" s="464"/>
    </row>
    <row r="5222" spans="1:22">
      <c r="A5222" s="531"/>
      <c r="B5222" s="532"/>
      <c r="C5222" s="350"/>
      <c r="D5222" s="350"/>
      <c r="E5222" s="533"/>
      <c r="F5222" s="533"/>
      <c r="G5222" s="533"/>
      <c r="H5222" s="533"/>
      <c r="I5222" s="533"/>
      <c r="J5222" s="533"/>
      <c r="K5222" s="533"/>
      <c r="L5222" s="533"/>
      <c r="M5222" s="533"/>
      <c r="N5222" s="532"/>
      <c r="O5222" s="350"/>
      <c r="P5222" s="464"/>
      <c r="Q5222" s="464"/>
      <c r="R5222" s="464"/>
      <c r="S5222" s="464"/>
      <c r="T5222" s="464"/>
      <c r="U5222" s="464"/>
      <c r="V5222" s="464"/>
    </row>
    <row r="5223" spans="1:22">
      <c r="A5223" s="531"/>
      <c r="B5223" s="532"/>
      <c r="C5223" s="350"/>
      <c r="D5223" s="350"/>
      <c r="E5223" s="533"/>
      <c r="F5223" s="533"/>
      <c r="G5223" s="533"/>
      <c r="H5223" s="533"/>
      <c r="I5223" s="533"/>
      <c r="J5223" s="533"/>
      <c r="K5223" s="533"/>
      <c r="L5223" s="533"/>
      <c r="M5223" s="533"/>
      <c r="N5223" s="532"/>
      <c r="O5223" s="350"/>
      <c r="P5223" s="464"/>
      <c r="Q5223" s="464"/>
      <c r="R5223" s="464"/>
      <c r="S5223" s="464"/>
      <c r="T5223" s="464"/>
      <c r="U5223" s="464"/>
      <c r="V5223" s="464"/>
    </row>
    <row r="5224" spans="1:22">
      <c r="A5224" s="531"/>
      <c r="B5224" s="532"/>
      <c r="C5224" s="350"/>
      <c r="D5224" s="350"/>
      <c r="E5224" s="533"/>
      <c r="F5224" s="533"/>
      <c r="G5224" s="533"/>
      <c r="H5224" s="533"/>
      <c r="I5224" s="533"/>
      <c r="J5224" s="533"/>
      <c r="K5224" s="533"/>
      <c r="L5224" s="533"/>
      <c r="M5224" s="533"/>
      <c r="N5224" s="532"/>
      <c r="O5224" s="350"/>
      <c r="P5224" s="464"/>
      <c r="Q5224" s="464"/>
      <c r="R5224" s="464"/>
      <c r="S5224" s="464"/>
      <c r="T5224" s="464"/>
      <c r="U5224" s="464"/>
      <c r="V5224" s="464"/>
    </row>
    <row r="5225" spans="1:22">
      <c r="A5225" s="531"/>
      <c r="B5225" s="532"/>
      <c r="C5225" s="350"/>
      <c r="D5225" s="350"/>
      <c r="E5225" s="533"/>
      <c r="F5225" s="533"/>
      <c r="G5225" s="533"/>
      <c r="H5225" s="533"/>
      <c r="I5225" s="533"/>
      <c r="J5225" s="533"/>
      <c r="K5225" s="533"/>
      <c r="L5225" s="533"/>
      <c r="M5225" s="533"/>
      <c r="N5225" s="532"/>
      <c r="O5225" s="350"/>
      <c r="P5225" s="464"/>
      <c r="Q5225" s="464"/>
      <c r="R5225" s="464"/>
      <c r="S5225" s="464"/>
      <c r="T5225" s="464"/>
      <c r="U5225" s="464"/>
      <c r="V5225" s="464"/>
    </row>
    <row r="5226" spans="1:22">
      <c r="A5226" s="531"/>
      <c r="B5226" s="532"/>
      <c r="C5226" s="350"/>
      <c r="D5226" s="350"/>
      <c r="E5226" s="533"/>
      <c r="F5226" s="533"/>
      <c r="G5226" s="533"/>
      <c r="H5226" s="533"/>
      <c r="I5226" s="533"/>
      <c r="J5226" s="533"/>
      <c r="K5226" s="533"/>
      <c r="L5226" s="533"/>
      <c r="M5226" s="533"/>
      <c r="N5226" s="532"/>
      <c r="O5226" s="350"/>
      <c r="P5226" s="464"/>
      <c r="Q5226" s="464"/>
      <c r="R5226" s="464"/>
      <c r="S5226" s="464"/>
      <c r="T5226" s="464"/>
      <c r="U5226" s="464"/>
      <c r="V5226" s="464"/>
    </row>
    <row r="5227" spans="1:22">
      <c r="A5227" s="531"/>
      <c r="B5227" s="532"/>
      <c r="C5227" s="350"/>
      <c r="D5227" s="350"/>
      <c r="E5227" s="533"/>
      <c r="F5227" s="533"/>
      <c r="G5227" s="533"/>
      <c r="H5227" s="533"/>
      <c r="I5227" s="533"/>
      <c r="J5227" s="533"/>
      <c r="K5227" s="533"/>
      <c r="L5227" s="533"/>
      <c r="M5227" s="533"/>
      <c r="N5227" s="532"/>
      <c r="O5227" s="350"/>
      <c r="P5227" s="464"/>
      <c r="Q5227" s="464"/>
      <c r="R5227" s="464"/>
      <c r="S5227" s="464"/>
      <c r="T5227" s="464"/>
      <c r="U5227" s="464"/>
      <c r="V5227" s="464"/>
    </row>
    <row r="5228" spans="1:22">
      <c r="A5228" s="531"/>
      <c r="B5228" s="532"/>
      <c r="C5228" s="350"/>
      <c r="D5228" s="350"/>
      <c r="E5228" s="533"/>
      <c r="F5228" s="533"/>
      <c r="G5228" s="533"/>
      <c r="H5228" s="533"/>
      <c r="I5228" s="533"/>
      <c r="J5228" s="533"/>
      <c r="K5228" s="533"/>
      <c r="L5228" s="533"/>
      <c r="M5228" s="533"/>
      <c r="N5228" s="532"/>
      <c r="O5228" s="350"/>
      <c r="P5228" s="464"/>
      <c r="Q5228" s="464"/>
      <c r="R5228" s="464"/>
      <c r="S5228" s="464"/>
      <c r="T5228" s="464"/>
      <c r="U5228" s="464"/>
      <c r="V5228" s="464"/>
    </row>
    <row r="5229" spans="1:22">
      <c r="A5229" s="531"/>
      <c r="B5229" s="532"/>
      <c r="C5229" s="350"/>
      <c r="D5229" s="350"/>
      <c r="E5229" s="533"/>
      <c r="F5229" s="533"/>
      <c r="G5229" s="533"/>
      <c r="H5229" s="533"/>
      <c r="I5229" s="533"/>
      <c r="J5229" s="533"/>
      <c r="K5229" s="533"/>
      <c r="L5229" s="533"/>
      <c r="M5229" s="533"/>
      <c r="N5229" s="532"/>
      <c r="O5229" s="350"/>
      <c r="P5229" s="464"/>
      <c r="Q5229" s="464"/>
      <c r="R5229" s="464"/>
      <c r="S5229" s="464"/>
      <c r="T5229" s="464"/>
      <c r="U5229" s="464"/>
      <c r="V5229" s="464"/>
    </row>
    <row r="5230" spans="1:22">
      <c r="A5230" s="531"/>
      <c r="B5230" s="532"/>
      <c r="C5230" s="350"/>
      <c r="D5230" s="350"/>
      <c r="E5230" s="533"/>
      <c r="F5230" s="533"/>
      <c r="G5230" s="533"/>
      <c r="H5230" s="533"/>
      <c r="I5230" s="533"/>
      <c r="J5230" s="533"/>
      <c r="K5230" s="533"/>
      <c r="L5230" s="533"/>
      <c r="M5230" s="533"/>
      <c r="N5230" s="532"/>
      <c r="O5230" s="350"/>
      <c r="P5230" s="464"/>
      <c r="Q5230" s="464"/>
      <c r="R5230" s="464"/>
      <c r="S5230" s="464"/>
      <c r="T5230" s="464"/>
      <c r="U5230" s="464"/>
      <c r="V5230" s="464"/>
    </row>
    <row r="5231" spans="1:22">
      <c r="A5231" s="531"/>
      <c r="B5231" s="532"/>
      <c r="C5231" s="350"/>
      <c r="D5231" s="350"/>
      <c r="E5231" s="533"/>
      <c r="F5231" s="533"/>
      <c r="G5231" s="533"/>
      <c r="H5231" s="533"/>
      <c r="I5231" s="533"/>
      <c r="J5231" s="533"/>
      <c r="K5231" s="533"/>
      <c r="L5231" s="533"/>
      <c r="M5231" s="533"/>
      <c r="N5231" s="532"/>
      <c r="O5231" s="350"/>
      <c r="P5231" s="464"/>
      <c r="Q5231" s="464"/>
      <c r="R5231" s="464"/>
      <c r="S5231" s="464"/>
      <c r="T5231" s="464"/>
      <c r="U5231" s="464"/>
      <c r="V5231" s="464"/>
    </row>
    <row r="5232" spans="1:22">
      <c r="A5232" s="531"/>
      <c r="B5232" s="532"/>
      <c r="C5232" s="350"/>
      <c r="D5232" s="350"/>
      <c r="E5232" s="533"/>
      <c r="F5232" s="533"/>
      <c r="G5232" s="533"/>
      <c r="H5232" s="533"/>
      <c r="I5232" s="533"/>
      <c r="J5232" s="533"/>
      <c r="K5232" s="533"/>
      <c r="L5232" s="533"/>
      <c r="M5232" s="533"/>
      <c r="N5232" s="532"/>
      <c r="O5232" s="350"/>
      <c r="P5232" s="464"/>
      <c r="Q5232" s="464"/>
      <c r="R5232" s="464"/>
      <c r="S5232" s="464"/>
      <c r="T5232" s="464"/>
      <c r="U5232" s="464"/>
      <c r="V5232" s="464"/>
    </row>
    <row r="5233" spans="1:22">
      <c r="A5233" s="531"/>
      <c r="B5233" s="532"/>
      <c r="C5233" s="350"/>
      <c r="D5233" s="350"/>
      <c r="E5233" s="533"/>
      <c r="F5233" s="533"/>
      <c r="G5233" s="533"/>
      <c r="H5233" s="533"/>
      <c r="I5233" s="533"/>
      <c r="J5233" s="533"/>
      <c r="K5233" s="533"/>
      <c r="L5233" s="533"/>
      <c r="M5233" s="533"/>
      <c r="N5233" s="532"/>
      <c r="O5233" s="350"/>
      <c r="P5233" s="464"/>
      <c r="Q5233" s="464"/>
      <c r="R5233" s="464"/>
      <c r="S5233" s="464"/>
      <c r="T5233" s="464"/>
      <c r="U5233" s="464"/>
      <c r="V5233" s="464"/>
    </row>
    <row r="5234" spans="1:22">
      <c r="A5234" s="531"/>
      <c r="B5234" s="532"/>
      <c r="C5234" s="350"/>
      <c r="D5234" s="350"/>
      <c r="E5234" s="533"/>
      <c r="F5234" s="533"/>
      <c r="G5234" s="533"/>
      <c r="H5234" s="533"/>
      <c r="I5234" s="533"/>
      <c r="J5234" s="533"/>
      <c r="K5234" s="533"/>
      <c r="L5234" s="533"/>
      <c r="M5234" s="533"/>
      <c r="N5234" s="532"/>
      <c r="O5234" s="350"/>
      <c r="P5234" s="464"/>
      <c r="Q5234" s="464"/>
      <c r="R5234" s="464"/>
      <c r="S5234" s="464"/>
      <c r="T5234" s="464"/>
      <c r="U5234" s="464"/>
      <c r="V5234" s="464"/>
    </row>
    <row r="5235" spans="1:22">
      <c r="A5235" s="531"/>
      <c r="B5235" s="532"/>
      <c r="C5235" s="350"/>
      <c r="D5235" s="350"/>
      <c r="E5235" s="533"/>
      <c r="F5235" s="533"/>
      <c r="G5235" s="533"/>
      <c r="H5235" s="533"/>
      <c r="I5235" s="533"/>
      <c r="J5235" s="533"/>
      <c r="K5235" s="533"/>
      <c r="L5235" s="533"/>
      <c r="M5235" s="533"/>
      <c r="N5235" s="532"/>
      <c r="O5235" s="350"/>
      <c r="P5235" s="464"/>
      <c r="Q5235" s="464"/>
      <c r="R5235" s="464"/>
      <c r="S5235" s="464"/>
      <c r="T5235" s="464"/>
      <c r="U5235" s="464"/>
      <c r="V5235" s="464"/>
    </row>
    <row r="5236" spans="1:22">
      <c r="A5236" s="531"/>
      <c r="B5236" s="532"/>
      <c r="C5236" s="350"/>
      <c r="D5236" s="350"/>
      <c r="E5236" s="533"/>
      <c r="F5236" s="533"/>
      <c r="G5236" s="533"/>
      <c r="H5236" s="533"/>
      <c r="I5236" s="533"/>
      <c r="J5236" s="533"/>
      <c r="K5236" s="533"/>
      <c r="L5236" s="533"/>
      <c r="M5236" s="533"/>
      <c r="N5236" s="532"/>
      <c r="O5236" s="350"/>
      <c r="P5236" s="464"/>
      <c r="Q5236" s="464"/>
      <c r="R5236" s="464"/>
      <c r="S5236" s="464"/>
      <c r="T5236" s="464"/>
      <c r="U5236" s="464"/>
      <c r="V5236" s="464"/>
    </row>
    <row r="5237" spans="1:22">
      <c r="A5237" s="531"/>
      <c r="B5237" s="532"/>
      <c r="C5237" s="350"/>
      <c r="D5237" s="350"/>
      <c r="E5237" s="533"/>
      <c r="F5237" s="533"/>
      <c r="G5237" s="533"/>
      <c r="H5237" s="533"/>
      <c r="I5237" s="533"/>
      <c r="J5237" s="533"/>
      <c r="K5237" s="533"/>
      <c r="L5237" s="533"/>
      <c r="M5237" s="533"/>
      <c r="N5237" s="532"/>
      <c r="O5237" s="350"/>
      <c r="P5237" s="464"/>
      <c r="Q5237" s="464"/>
      <c r="R5237" s="464"/>
      <c r="S5237" s="464"/>
      <c r="T5237" s="464"/>
      <c r="U5237" s="464"/>
      <c r="V5237" s="464"/>
    </row>
    <row r="5238" spans="1:22">
      <c r="A5238" s="531"/>
      <c r="B5238" s="532"/>
      <c r="C5238" s="350"/>
      <c r="D5238" s="350"/>
      <c r="E5238" s="533"/>
      <c r="F5238" s="533"/>
      <c r="G5238" s="533"/>
      <c r="H5238" s="533"/>
      <c r="I5238" s="533"/>
      <c r="J5238" s="533"/>
      <c r="K5238" s="533"/>
      <c r="L5238" s="533"/>
      <c r="M5238" s="533"/>
      <c r="N5238" s="532"/>
      <c r="O5238" s="350"/>
      <c r="P5238" s="464"/>
      <c r="Q5238" s="464"/>
      <c r="R5238" s="464"/>
      <c r="S5238" s="464"/>
      <c r="T5238" s="464"/>
      <c r="U5238" s="464"/>
      <c r="V5238" s="464"/>
    </row>
    <row r="5239" spans="1:22">
      <c r="A5239" s="531"/>
      <c r="B5239" s="532"/>
      <c r="C5239" s="350"/>
      <c r="D5239" s="350"/>
      <c r="E5239" s="533"/>
      <c r="F5239" s="533"/>
      <c r="G5239" s="533"/>
      <c r="H5239" s="533"/>
      <c r="I5239" s="533"/>
      <c r="J5239" s="533"/>
      <c r="K5239" s="533"/>
      <c r="L5239" s="533"/>
      <c r="M5239" s="533"/>
      <c r="N5239" s="532"/>
      <c r="O5239" s="350"/>
      <c r="P5239" s="464"/>
      <c r="Q5239" s="464"/>
      <c r="R5239" s="464"/>
      <c r="S5239" s="464"/>
      <c r="T5239" s="464"/>
      <c r="U5239" s="464"/>
      <c r="V5239" s="464"/>
    </row>
    <row r="5240" spans="1:22">
      <c r="A5240" s="531"/>
      <c r="B5240" s="532"/>
      <c r="C5240" s="350"/>
      <c r="D5240" s="350"/>
      <c r="E5240" s="533"/>
      <c r="F5240" s="533"/>
      <c r="G5240" s="533"/>
      <c r="H5240" s="533"/>
      <c r="I5240" s="533"/>
      <c r="J5240" s="533"/>
      <c r="K5240" s="533"/>
      <c r="L5240" s="533"/>
      <c r="M5240" s="533"/>
      <c r="N5240" s="532"/>
      <c r="O5240" s="350"/>
      <c r="P5240" s="464"/>
      <c r="Q5240" s="464"/>
      <c r="R5240" s="464"/>
      <c r="S5240" s="464"/>
      <c r="T5240" s="464"/>
      <c r="U5240" s="464"/>
      <c r="V5240" s="464"/>
    </row>
    <row r="5241" spans="1:22">
      <c r="A5241" s="531"/>
      <c r="B5241" s="532"/>
      <c r="C5241" s="350"/>
      <c r="D5241" s="350"/>
      <c r="E5241" s="533"/>
      <c r="F5241" s="533"/>
      <c r="G5241" s="533"/>
      <c r="H5241" s="533"/>
      <c r="I5241" s="533"/>
      <c r="J5241" s="533"/>
      <c r="K5241" s="533"/>
      <c r="L5241" s="533"/>
      <c r="M5241" s="533"/>
      <c r="N5241" s="532"/>
      <c r="O5241" s="350"/>
      <c r="P5241" s="464"/>
      <c r="Q5241" s="464"/>
      <c r="R5241" s="464"/>
      <c r="S5241" s="464"/>
      <c r="T5241" s="464"/>
      <c r="U5241" s="464"/>
      <c r="V5241" s="464"/>
    </row>
    <row r="5242" spans="1:22">
      <c r="A5242" s="531"/>
      <c r="B5242" s="532"/>
      <c r="C5242" s="350"/>
      <c r="D5242" s="350"/>
      <c r="E5242" s="533"/>
      <c r="F5242" s="533"/>
      <c r="G5242" s="533"/>
      <c r="H5242" s="533"/>
      <c r="I5242" s="533"/>
      <c r="J5242" s="533"/>
      <c r="K5242" s="533"/>
      <c r="L5242" s="533"/>
      <c r="M5242" s="533"/>
      <c r="N5242" s="532"/>
      <c r="O5242" s="350"/>
      <c r="P5242" s="464"/>
      <c r="Q5242" s="464"/>
      <c r="R5242" s="464"/>
      <c r="S5242" s="464"/>
      <c r="T5242" s="464"/>
      <c r="U5242" s="464"/>
      <c r="V5242" s="464"/>
    </row>
    <row r="5243" spans="1:22">
      <c r="A5243" s="531"/>
      <c r="B5243" s="532"/>
      <c r="C5243" s="350"/>
      <c r="D5243" s="350"/>
      <c r="E5243" s="533"/>
      <c r="F5243" s="533"/>
      <c r="G5243" s="533"/>
      <c r="H5243" s="533"/>
      <c r="I5243" s="533"/>
      <c r="J5243" s="533"/>
      <c r="K5243" s="533"/>
      <c r="L5243" s="533"/>
      <c r="M5243" s="533"/>
      <c r="N5243" s="532"/>
      <c r="O5243" s="350"/>
      <c r="P5243" s="464"/>
      <c r="Q5243" s="464"/>
      <c r="R5243" s="464"/>
      <c r="S5243" s="464"/>
      <c r="T5243" s="464"/>
      <c r="U5243" s="464"/>
      <c r="V5243" s="464"/>
    </row>
    <row r="5244" spans="1:22">
      <c r="A5244" s="531"/>
      <c r="B5244" s="532"/>
      <c r="C5244" s="350"/>
      <c r="D5244" s="350"/>
      <c r="E5244" s="533"/>
      <c r="F5244" s="533"/>
      <c r="G5244" s="533"/>
      <c r="H5244" s="533"/>
      <c r="I5244" s="533"/>
      <c r="J5244" s="533"/>
      <c r="K5244" s="533"/>
      <c r="L5244" s="533"/>
      <c r="M5244" s="533"/>
      <c r="N5244" s="532"/>
      <c r="O5244" s="350"/>
      <c r="P5244" s="464"/>
      <c r="Q5244" s="464"/>
      <c r="R5244" s="464"/>
      <c r="S5244" s="464"/>
      <c r="T5244" s="464"/>
      <c r="U5244" s="464"/>
      <c r="V5244" s="464"/>
    </row>
    <row r="5245" spans="1:22">
      <c r="A5245" s="531"/>
      <c r="B5245" s="532"/>
      <c r="C5245" s="350"/>
      <c r="D5245" s="350"/>
      <c r="E5245" s="533"/>
      <c r="F5245" s="533"/>
      <c r="G5245" s="533"/>
      <c r="H5245" s="533"/>
      <c r="I5245" s="533"/>
      <c r="J5245" s="533"/>
      <c r="K5245" s="533"/>
      <c r="L5245" s="533"/>
      <c r="M5245" s="533"/>
      <c r="N5245" s="532"/>
      <c r="O5245" s="350"/>
      <c r="P5245" s="464"/>
      <c r="Q5245" s="464"/>
      <c r="R5245" s="464"/>
      <c r="S5245" s="464"/>
      <c r="T5245" s="464"/>
      <c r="U5245" s="464"/>
      <c r="V5245" s="464"/>
    </row>
    <row r="5246" spans="1:22">
      <c r="A5246" s="531"/>
      <c r="B5246" s="532"/>
      <c r="C5246" s="350"/>
      <c r="D5246" s="350"/>
      <c r="E5246" s="533"/>
      <c r="F5246" s="533"/>
      <c r="G5246" s="533"/>
      <c r="H5246" s="533"/>
      <c r="I5246" s="533"/>
      <c r="J5246" s="533"/>
      <c r="K5246" s="533"/>
      <c r="L5246" s="533"/>
      <c r="M5246" s="533"/>
      <c r="N5246" s="532"/>
      <c r="O5246" s="350"/>
      <c r="P5246" s="464"/>
      <c r="Q5246" s="464"/>
      <c r="R5246" s="464"/>
      <c r="S5246" s="464"/>
      <c r="T5246" s="464"/>
      <c r="U5246" s="464"/>
      <c r="V5246" s="464"/>
    </row>
    <row r="5247" spans="1:22">
      <c r="A5247" s="531"/>
      <c r="B5247" s="532"/>
      <c r="C5247" s="350"/>
      <c r="D5247" s="350"/>
      <c r="E5247" s="533"/>
      <c r="F5247" s="533"/>
      <c r="G5247" s="533"/>
      <c r="H5247" s="533"/>
      <c r="I5247" s="533"/>
      <c r="J5247" s="533"/>
      <c r="K5247" s="533"/>
      <c r="L5247" s="533"/>
      <c r="M5247" s="533"/>
      <c r="N5247" s="532"/>
      <c r="O5247" s="350"/>
      <c r="P5247" s="464"/>
      <c r="Q5247" s="464"/>
      <c r="R5247" s="464"/>
      <c r="S5247" s="464"/>
      <c r="T5247" s="464"/>
      <c r="U5247" s="464"/>
      <c r="V5247" s="464"/>
    </row>
    <row r="5248" spans="1:22">
      <c r="A5248" s="531"/>
      <c r="B5248" s="532"/>
      <c r="C5248" s="350"/>
      <c r="D5248" s="350"/>
      <c r="E5248" s="533"/>
      <c r="F5248" s="533"/>
      <c r="G5248" s="533"/>
      <c r="H5248" s="533"/>
      <c r="I5248" s="533"/>
      <c r="J5248" s="533"/>
      <c r="K5248" s="533"/>
      <c r="L5248" s="533"/>
      <c r="M5248" s="533"/>
      <c r="N5248" s="532"/>
      <c r="O5248" s="350"/>
      <c r="P5248" s="464"/>
      <c r="Q5248" s="464"/>
      <c r="R5248" s="464"/>
      <c r="S5248" s="464"/>
      <c r="T5248" s="464"/>
      <c r="U5248" s="464"/>
      <c r="V5248" s="464"/>
    </row>
    <row r="5249" spans="1:22">
      <c r="A5249" s="531"/>
      <c r="B5249" s="532"/>
      <c r="C5249" s="350"/>
      <c r="D5249" s="350"/>
      <c r="E5249" s="533"/>
      <c r="F5249" s="533"/>
      <c r="G5249" s="533"/>
      <c r="H5249" s="533"/>
      <c r="I5249" s="533"/>
      <c r="J5249" s="533"/>
      <c r="K5249" s="533"/>
      <c r="L5249" s="533"/>
      <c r="M5249" s="533"/>
      <c r="N5249" s="532"/>
      <c r="O5249" s="350"/>
      <c r="P5249" s="464"/>
      <c r="Q5249" s="464"/>
      <c r="R5249" s="464"/>
      <c r="S5249" s="464"/>
      <c r="T5249" s="464"/>
      <c r="U5249" s="464"/>
      <c r="V5249" s="464"/>
    </row>
    <row r="5250" spans="1:22">
      <c r="A5250" s="531"/>
      <c r="B5250" s="532"/>
      <c r="C5250" s="350"/>
      <c r="D5250" s="350"/>
      <c r="E5250" s="533"/>
      <c r="F5250" s="533"/>
      <c r="G5250" s="533"/>
      <c r="H5250" s="533"/>
      <c r="I5250" s="533"/>
      <c r="J5250" s="533"/>
      <c r="K5250" s="533"/>
      <c r="L5250" s="533"/>
      <c r="M5250" s="533"/>
      <c r="N5250" s="532"/>
      <c r="O5250" s="350"/>
      <c r="P5250" s="464"/>
      <c r="Q5250" s="464"/>
      <c r="R5250" s="464"/>
      <c r="S5250" s="464"/>
      <c r="T5250" s="464"/>
      <c r="U5250" s="464"/>
      <c r="V5250" s="464"/>
    </row>
    <row r="5251" spans="1:22">
      <c r="A5251" s="531"/>
      <c r="B5251" s="532"/>
      <c r="C5251" s="350"/>
      <c r="D5251" s="350"/>
      <c r="E5251" s="533"/>
      <c r="F5251" s="533"/>
      <c r="G5251" s="533"/>
      <c r="H5251" s="533"/>
      <c r="I5251" s="533"/>
      <c r="J5251" s="533"/>
      <c r="K5251" s="533"/>
      <c r="L5251" s="533"/>
      <c r="M5251" s="533"/>
      <c r="N5251" s="532"/>
      <c r="O5251" s="350"/>
      <c r="P5251" s="464"/>
      <c r="Q5251" s="464"/>
      <c r="R5251" s="464"/>
      <c r="S5251" s="464"/>
      <c r="T5251" s="464"/>
      <c r="U5251" s="464"/>
      <c r="V5251" s="464"/>
    </row>
    <row r="5252" spans="1:22">
      <c r="A5252" s="531"/>
      <c r="B5252" s="532"/>
      <c r="C5252" s="350"/>
      <c r="D5252" s="350"/>
      <c r="E5252" s="533"/>
      <c r="F5252" s="533"/>
      <c r="G5252" s="533"/>
      <c r="H5252" s="533"/>
      <c r="I5252" s="533"/>
      <c r="J5252" s="533"/>
      <c r="K5252" s="533"/>
      <c r="L5252" s="533"/>
      <c r="M5252" s="533"/>
      <c r="N5252" s="532"/>
      <c r="O5252" s="350"/>
      <c r="P5252" s="464"/>
      <c r="Q5252" s="464"/>
      <c r="R5252" s="464"/>
      <c r="S5252" s="464"/>
      <c r="T5252" s="464"/>
      <c r="U5252" s="464"/>
      <c r="V5252" s="464"/>
    </row>
    <row r="5253" spans="1:22">
      <c r="A5253" s="531"/>
      <c r="B5253" s="532"/>
      <c r="C5253" s="350"/>
      <c r="D5253" s="350"/>
      <c r="E5253" s="533"/>
      <c r="F5253" s="533"/>
      <c r="G5253" s="533"/>
      <c r="H5253" s="533"/>
      <c r="I5253" s="533"/>
      <c r="J5253" s="533"/>
      <c r="K5253" s="533"/>
      <c r="L5253" s="533"/>
      <c r="M5253" s="533"/>
      <c r="N5253" s="532"/>
      <c r="O5253" s="350"/>
      <c r="P5253" s="464"/>
      <c r="Q5253" s="464"/>
      <c r="R5253" s="464"/>
      <c r="S5253" s="464"/>
      <c r="T5253" s="464"/>
      <c r="U5253" s="464"/>
      <c r="V5253" s="464"/>
    </row>
    <row r="5254" spans="1:22">
      <c r="A5254" s="531"/>
      <c r="B5254" s="532"/>
      <c r="C5254" s="350"/>
      <c r="D5254" s="350"/>
      <c r="E5254" s="533"/>
      <c r="F5254" s="533"/>
      <c r="G5254" s="533"/>
      <c r="H5254" s="533"/>
      <c r="I5254" s="533"/>
      <c r="J5254" s="533"/>
      <c r="K5254" s="533"/>
      <c r="L5254" s="533"/>
      <c r="M5254" s="533"/>
      <c r="N5254" s="532"/>
      <c r="O5254" s="350"/>
      <c r="P5254" s="464"/>
      <c r="Q5254" s="464"/>
      <c r="R5254" s="464"/>
      <c r="S5254" s="464"/>
      <c r="T5254" s="464"/>
      <c r="U5254" s="464"/>
      <c r="V5254" s="464"/>
    </row>
    <row r="5255" spans="1:22">
      <c r="A5255" s="531"/>
      <c r="B5255" s="532"/>
      <c r="C5255" s="350"/>
      <c r="D5255" s="350"/>
      <c r="E5255" s="533"/>
      <c r="F5255" s="533"/>
      <c r="G5255" s="533"/>
      <c r="H5255" s="533"/>
      <c r="I5255" s="533"/>
      <c r="J5255" s="533"/>
      <c r="K5255" s="533"/>
      <c r="L5255" s="533"/>
      <c r="M5255" s="533"/>
      <c r="N5255" s="532"/>
      <c r="O5255" s="350"/>
      <c r="P5255" s="464"/>
      <c r="Q5255" s="464"/>
      <c r="R5255" s="464"/>
      <c r="S5255" s="464"/>
      <c r="T5255" s="464"/>
      <c r="U5255" s="464"/>
      <c r="V5255" s="464"/>
    </row>
    <row r="5256" spans="1:22">
      <c r="A5256" s="531"/>
      <c r="B5256" s="532"/>
      <c r="C5256" s="350"/>
      <c r="D5256" s="350"/>
      <c r="E5256" s="533"/>
      <c r="F5256" s="533"/>
      <c r="G5256" s="533"/>
      <c r="H5256" s="533"/>
      <c r="I5256" s="533"/>
      <c r="J5256" s="533"/>
      <c r="K5256" s="533"/>
      <c r="L5256" s="533"/>
      <c r="M5256" s="533"/>
      <c r="N5256" s="532"/>
      <c r="O5256" s="350"/>
      <c r="P5256" s="464"/>
      <c r="Q5256" s="464"/>
      <c r="R5256" s="464"/>
      <c r="S5256" s="464"/>
      <c r="T5256" s="464"/>
      <c r="U5256" s="464"/>
      <c r="V5256" s="464"/>
    </row>
    <row r="5257" spans="1:22">
      <c r="A5257" s="531"/>
      <c r="B5257" s="532"/>
      <c r="C5257" s="350"/>
      <c r="D5257" s="350"/>
      <c r="E5257" s="533"/>
      <c r="F5257" s="533"/>
      <c r="G5257" s="533"/>
      <c r="H5257" s="533"/>
      <c r="I5257" s="533"/>
      <c r="J5257" s="533"/>
      <c r="K5257" s="533"/>
      <c r="L5257" s="533"/>
      <c r="M5257" s="533"/>
      <c r="N5257" s="532"/>
      <c r="O5257" s="350"/>
      <c r="P5257" s="464"/>
      <c r="Q5257" s="464"/>
      <c r="R5257" s="464"/>
      <c r="S5257" s="464"/>
      <c r="T5257" s="464"/>
      <c r="U5257" s="464"/>
      <c r="V5257" s="464"/>
    </row>
    <row r="5258" spans="1:22">
      <c r="A5258" s="531"/>
      <c r="B5258" s="532"/>
      <c r="C5258" s="350"/>
      <c r="D5258" s="350"/>
      <c r="E5258" s="533"/>
      <c r="F5258" s="533"/>
      <c r="G5258" s="533"/>
      <c r="H5258" s="533"/>
      <c r="I5258" s="533"/>
      <c r="J5258" s="533"/>
      <c r="K5258" s="533"/>
      <c r="L5258" s="533"/>
      <c r="M5258" s="533"/>
      <c r="N5258" s="532"/>
      <c r="O5258" s="350"/>
      <c r="P5258" s="464"/>
      <c r="Q5258" s="464"/>
      <c r="R5258" s="464"/>
      <c r="S5258" s="464"/>
      <c r="T5258" s="464"/>
      <c r="U5258" s="464"/>
      <c r="V5258" s="464"/>
    </row>
    <row r="5259" spans="1:22">
      <c r="A5259" s="531"/>
      <c r="B5259" s="532"/>
      <c r="C5259" s="350"/>
      <c r="D5259" s="350"/>
      <c r="E5259" s="533"/>
      <c r="F5259" s="533"/>
      <c r="G5259" s="533"/>
      <c r="H5259" s="533"/>
      <c r="I5259" s="533"/>
      <c r="J5259" s="533"/>
      <c r="K5259" s="533"/>
      <c r="L5259" s="533"/>
      <c r="M5259" s="533"/>
      <c r="N5259" s="532"/>
      <c r="O5259" s="350"/>
      <c r="P5259" s="464"/>
      <c r="Q5259" s="464"/>
      <c r="R5259" s="464"/>
      <c r="S5259" s="464"/>
      <c r="T5259" s="464"/>
      <c r="U5259" s="464"/>
      <c r="V5259" s="464"/>
    </row>
    <row r="5260" spans="1:22">
      <c r="A5260" s="531"/>
      <c r="B5260" s="532"/>
      <c r="C5260" s="350"/>
      <c r="D5260" s="350"/>
      <c r="E5260" s="533"/>
      <c r="F5260" s="533"/>
      <c r="G5260" s="533"/>
      <c r="H5260" s="533"/>
      <c r="I5260" s="533"/>
      <c r="J5260" s="533"/>
      <c r="K5260" s="533"/>
      <c r="L5260" s="533"/>
      <c r="M5260" s="533"/>
      <c r="N5260" s="532"/>
      <c r="O5260" s="350"/>
      <c r="P5260" s="464"/>
      <c r="Q5260" s="464"/>
      <c r="R5260" s="464"/>
      <c r="S5260" s="464"/>
      <c r="T5260" s="464"/>
      <c r="U5260" s="464"/>
      <c r="V5260" s="464"/>
    </row>
    <row r="5261" spans="1:22">
      <c r="A5261" s="531"/>
      <c r="B5261" s="532"/>
      <c r="C5261" s="350"/>
      <c r="D5261" s="350"/>
      <c r="E5261" s="533"/>
      <c r="F5261" s="533"/>
      <c r="G5261" s="533"/>
      <c r="H5261" s="533"/>
      <c r="I5261" s="533"/>
      <c r="J5261" s="533"/>
      <c r="K5261" s="533"/>
      <c r="L5261" s="533"/>
      <c r="M5261" s="533"/>
      <c r="N5261" s="532"/>
      <c r="O5261" s="350"/>
      <c r="P5261" s="464"/>
      <c r="Q5261" s="464"/>
      <c r="R5261" s="464"/>
      <c r="S5261" s="464"/>
      <c r="T5261" s="464"/>
      <c r="U5261" s="464"/>
      <c r="V5261" s="464"/>
    </row>
    <row r="5262" spans="1:22">
      <c r="A5262" s="531"/>
      <c r="B5262" s="532"/>
      <c r="C5262" s="350"/>
      <c r="D5262" s="350"/>
      <c r="E5262" s="533"/>
      <c r="F5262" s="533"/>
      <c r="G5262" s="533"/>
      <c r="H5262" s="533"/>
      <c r="I5262" s="533"/>
      <c r="J5262" s="533"/>
      <c r="K5262" s="533"/>
      <c r="L5262" s="533"/>
      <c r="M5262" s="533"/>
      <c r="N5262" s="532"/>
      <c r="O5262" s="350"/>
      <c r="P5262" s="464"/>
      <c r="Q5262" s="464"/>
      <c r="R5262" s="464"/>
      <c r="S5262" s="464"/>
      <c r="T5262" s="464"/>
      <c r="U5262" s="464"/>
      <c r="V5262" s="464"/>
    </row>
    <row r="5263" spans="1:22">
      <c r="A5263" s="531"/>
      <c r="B5263" s="532"/>
      <c r="C5263" s="350"/>
      <c r="D5263" s="350"/>
      <c r="E5263" s="533"/>
      <c r="F5263" s="533"/>
      <c r="G5263" s="533"/>
      <c r="H5263" s="533"/>
      <c r="I5263" s="533"/>
      <c r="J5263" s="533"/>
      <c r="K5263" s="533"/>
      <c r="L5263" s="533"/>
      <c r="M5263" s="533"/>
      <c r="N5263" s="532"/>
      <c r="O5263" s="350"/>
      <c r="P5263" s="464"/>
      <c r="Q5263" s="464"/>
      <c r="R5263" s="464"/>
      <c r="S5263" s="464"/>
      <c r="T5263" s="464"/>
      <c r="U5263" s="464"/>
      <c r="V5263" s="464"/>
    </row>
    <row r="5264" spans="1:22">
      <c r="A5264" s="531"/>
      <c r="B5264" s="532"/>
      <c r="C5264" s="350"/>
      <c r="D5264" s="350"/>
      <c r="E5264" s="533"/>
      <c r="F5264" s="533"/>
      <c r="G5264" s="533"/>
      <c r="H5264" s="533"/>
      <c r="I5264" s="533"/>
      <c r="J5264" s="533"/>
      <c r="K5264" s="533"/>
      <c r="L5264" s="533"/>
      <c r="M5264" s="533"/>
      <c r="N5264" s="532"/>
      <c r="O5264" s="350"/>
      <c r="P5264" s="464"/>
      <c r="Q5264" s="464"/>
      <c r="R5264" s="464"/>
      <c r="S5264" s="464"/>
      <c r="T5264" s="464"/>
      <c r="U5264" s="464"/>
      <c r="V5264" s="464"/>
    </row>
    <row r="5265" spans="1:22">
      <c r="A5265" s="531"/>
      <c r="B5265" s="532"/>
      <c r="C5265" s="350"/>
      <c r="D5265" s="350"/>
      <c r="E5265" s="533"/>
      <c r="F5265" s="533"/>
      <c r="G5265" s="533"/>
      <c r="H5265" s="533"/>
      <c r="I5265" s="533"/>
      <c r="J5265" s="533"/>
      <c r="K5265" s="533"/>
      <c r="L5265" s="533"/>
      <c r="M5265" s="533"/>
      <c r="N5265" s="532"/>
      <c r="O5265" s="350"/>
      <c r="P5265" s="464"/>
      <c r="Q5265" s="464"/>
      <c r="R5265" s="464"/>
      <c r="S5265" s="464"/>
      <c r="T5265" s="464"/>
      <c r="U5265" s="464"/>
      <c r="V5265" s="464"/>
    </row>
    <row r="5266" spans="1:22">
      <c r="A5266" s="531"/>
      <c r="B5266" s="532"/>
      <c r="C5266" s="350"/>
      <c r="D5266" s="350"/>
      <c r="E5266" s="533"/>
      <c r="F5266" s="533"/>
      <c r="G5266" s="533"/>
      <c r="H5266" s="533"/>
      <c r="I5266" s="533"/>
      <c r="J5266" s="533"/>
      <c r="K5266" s="533"/>
      <c r="L5266" s="533"/>
      <c r="M5266" s="533"/>
      <c r="N5266" s="532"/>
      <c r="O5266" s="350"/>
      <c r="P5266" s="464"/>
      <c r="Q5266" s="464"/>
      <c r="R5266" s="464"/>
      <c r="S5266" s="464"/>
      <c r="T5266" s="464"/>
      <c r="U5266" s="464"/>
      <c r="V5266" s="464"/>
    </row>
    <row r="5267" spans="1:22">
      <c r="A5267" s="531"/>
      <c r="B5267" s="532"/>
      <c r="C5267" s="350"/>
      <c r="D5267" s="350"/>
      <c r="E5267" s="533"/>
      <c r="F5267" s="533"/>
      <c r="G5267" s="533"/>
      <c r="H5267" s="533"/>
      <c r="I5267" s="533"/>
      <c r="J5267" s="533"/>
      <c r="K5267" s="533"/>
      <c r="L5267" s="533"/>
      <c r="M5267" s="533"/>
      <c r="N5267" s="532"/>
      <c r="O5267" s="350"/>
      <c r="P5267" s="464"/>
      <c r="Q5267" s="464"/>
      <c r="R5267" s="464"/>
      <c r="S5267" s="464"/>
      <c r="T5267" s="464"/>
      <c r="U5267" s="464"/>
      <c r="V5267" s="464"/>
    </row>
    <row r="5268" spans="1:22">
      <c r="A5268" s="531"/>
      <c r="B5268" s="532"/>
      <c r="C5268" s="350"/>
      <c r="D5268" s="350"/>
      <c r="E5268" s="533"/>
      <c r="F5268" s="533"/>
      <c r="G5268" s="533"/>
      <c r="H5268" s="533"/>
      <c r="I5268" s="533"/>
      <c r="J5268" s="533"/>
      <c r="K5268" s="533"/>
      <c r="L5268" s="533"/>
      <c r="M5268" s="533"/>
      <c r="N5268" s="532"/>
      <c r="O5268" s="350"/>
      <c r="P5268" s="464"/>
      <c r="Q5268" s="464"/>
      <c r="R5268" s="464"/>
      <c r="S5268" s="464"/>
      <c r="T5268" s="464"/>
      <c r="U5268" s="464"/>
      <c r="V5268" s="464"/>
    </row>
    <row r="5269" spans="1:22">
      <c r="A5269" s="531"/>
      <c r="B5269" s="532"/>
      <c r="C5269" s="350"/>
      <c r="D5269" s="350"/>
      <c r="E5269" s="533"/>
      <c r="F5269" s="533"/>
      <c r="G5269" s="533"/>
      <c r="H5269" s="533"/>
      <c r="I5269" s="533"/>
      <c r="J5269" s="533"/>
      <c r="K5269" s="533"/>
      <c r="L5269" s="533"/>
      <c r="M5269" s="533"/>
      <c r="N5269" s="532"/>
      <c r="O5269" s="350"/>
      <c r="P5269" s="464"/>
      <c r="Q5269" s="464"/>
      <c r="R5269" s="464"/>
      <c r="S5269" s="464"/>
      <c r="T5269" s="464"/>
      <c r="U5269" s="464"/>
      <c r="V5269" s="464"/>
    </row>
    <row r="5270" spans="1:22">
      <c r="A5270" s="531"/>
      <c r="B5270" s="532"/>
      <c r="C5270" s="350"/>
      <c r="D5270" s="350"/>
      <c r="E5270" s="533"/>
      <c r="F5270" s="533"/>
      <c r="G5270" s="533"/>
      <c r="H5270" s="533"/>
      <c r="I5270" s="533"/>
      <c r="J5270" s="533"/>
      <c r="K5270" s="533"/>
      <c r="L5270" s="533"/>
      <c r="M5270" s="533"/>
      <c r="N5270" s="532"/>
      <c r="O5270" s="350"/>
      <c r="P5270" s="464"/>
      <c r="Q5270" s="464"/>
      <c r="R5270" s="464"/>
      <c r="S5270" s="464"/>
      <c r="T5270" s="464"/>
      <c r="U5270" s="464"/>
      <c r="V5270" s="464"/>
    </row>
    <row r="5271" spans="1:22">
      <c r="A5271" s="531"/>
      <c r="B5271" s="532"/>
      <c r="C5271" s="350"/>
      <c r="D5271" s="350"/>
      <c r="E5271" s="533"/>
      <c r="F5271" s="533"/>
      <c r="G5271" s="533"/>
      <c r="H5271" s="533"/>
      <c r="I5271" s="533"/>
      <c r="J5271" s="533"/>
      <c r="K5271" s="533"/>
      <c r="L5271" s="533"/>
      <c r="M5271" s="533"/>
      <c r="N5271" s="532"/>
      <c r="O5271" s="350"/>
      <c r="P5271" s="464"/>
      <c r="Q5271" s="464"/>
      <c r="R5271" s="464"/>
      <c r="S5271" s="464"/>
      <c r="T5271" s="464"/>
      <c r="U5271" s="464"/>
      <c r="V5271" s="464"/>
    </row>
    <row r="5272" spans="1:22">
      <c r="A5272" s="531"/>
      <c r="B5272" s="532"/>
      <c r="C5272" s="350"/>
      <c r="D5272" s="350"/>
      <c r="E5272" s="533"/>
      <c r="F5272" s="533"/>
      <c r="G5272" s="533"/>
      <c r="H5272" s="533"/>
      <c r="I5272" s="533"/>
      <c r="J5272" s="533"/>
      <c r="K5272" s="533"/>
      <c r="L5272" s="533"/>
      <c r="M5272" s="533"/>
      <c r="N5272" s="532"/>
      <c r="O5272" s="350"/>
      <c r="P5272" s="464"/>
      <c r="Q5272" s="464"/>
      <c r="R5272" s="464"/>
      <c r="S5272" s="464"/>
      <c r="T5272" s="464"/>
      <c r="U5272" s="464"/>
      <c r="V5272" s="464"/>
    </row>
    <row r="5273" spans="1:22">
      <c r="A5273" s="531"/>
      <c r="B5273" s="532"/>
      <c r="C5273" s="350"/>
      <c r="D5273" s="350"/>
      <c r="E5273" s="533"/>
      <c r="F5273" s="533"/>
      <c r="G5273" s="533"/>
      <c r="H5273" s="533"/>
      <c r="I5273" s="533"/>
      <c r="J5273" s="533"/>
      <c r="K5273" s="533"/>
      <c r="L5273" s="533"/>
      <c r="M5273" s="533"/>
      <c r="N5273" s="532"/>
      <c r="O5273" s="350"/>
      <c r="P5273" s="464"/>
      <c r="Q5273" s="464"/>
      <c r="R5273" s="464"/>
      <c r="S5273" s="464"/>
      <c r="T5273" s="464"/>
      <c r="U5273" s="464"/>
      <c r="V5273" s="464"/>
    </row>
    <row r="5274" spans="1:22">
      <c r="A5274" s="531"/>
      <c r="B5274" s="532"/>
      <c r="C5274" s="350"/>
      <c r="D5274" s="350"/>
      <c r="E5274" s="533"/>
      <c r="F5274" s="533"/>
      <c r="G5274" s="533"/>
      <c r="H5274" s="533"/>
      <c r="I5274" s="533"/>
      <c r="J5274" s="533"/>
      <c r="K5274" s="533"/>
      <c r="L5274" s="533"/>
      <c r="M5274" s="533"/>
      <c r="N5274" s="532"/>
      <c r="O5274" s="350"/>
      <c r="P5274" s="464"/>
      <c r="Q5274" s="464"/>
      <c r="R5274" s="464"/>
      <c r="S5274" s="464"/>
      <c r="T5274" s="464"/>
      <c r="U5274" s="464"/>
      <c r="V5274" s="464"/>
    </row>
    <row r="5275" spans="1:22">
      <c r="A5275" s="531"/>
      <c r="B5275" s="532"/>
      <c r="C5275" s="350"/>
      <c r="D5275" s="350"/>
      <c r="E5275" s="533"/>
      <c r="F5275" s="533"/>
      <c r="G5275" s="533"/>
      <c r="H5275" s="533"/>
      <c r="I5275" s="533"/>
      <c r="J5275" s="533"/>
      <c r="K5275" s="533"/>
      <c r="L5275" s="533"/>
      <c r="M5275" s="533"/>
      <c r="N5275" s="532"/>
      <c r="O5275" s="350"/>
      <c r="P5275" s="464"/>
      <c r="Q5275" s="464"/>
      <c r="R5275" s="464"/>
      <c r="S5275" s="464"/>
      <c r="T5275" s="464"/>
      <c r="U5275" s="464"/>
      <c r="V5275" s="464"/>
    </row>
    <row r="5276" spans="1:22">
      <c r="A5276" s="531"/>
      <c r="B5276" s="532"/>
      <c r="C5276" s="350"/>
      <c r="D5276" s="350"/>
      <c r="E5276" s="533"/>
      <c r="F5276" s="533"/>
      <c r="G5276" s="533"/>
      <c r="H5276" s="533"/>
      <c r="I5276" s="533"/>
      <c r="J5276" s="533"/>
      <c r="K5276" s="533"/>
      <c r="L5276" s="533"/>
      <c r="M5276" s="533"/>
      <c r="N5276" s="532"/>
      <c r="O5276" s="350"/>
      <c r="P5276" s="464"/>
      <c r="Q5276" s="464"/>
      <c r="R5276" s="464"/>
      <c r="S5276" s="464"/>
      <c r="T5276" s="464"/>
      <c r="U5276" s="464"/>
      <c r="V5276" s="464"/>
    </row>
    <row r="5277" spans="1:22">
      <c r="A5277" s="531"/>
      <c r="B5277" s="532"/>
      <c r="C5277" s="350"/>
      <c r="D5277" s="350"/>
      <c r="E5277" s="533"/>
      <c r="F5277" s="533"/>
      <c r="G5277" s="533"/>
      <c r="H5277" s="533"/>
      <c r="I5277" s="533"/>
      <c r="J5277" s="533"/>
      <c r="K5277" s="533"/>
      <c r="L5277" s="533"/>
      <c r="M5277" s="533"/>
      <c r="N5277" s="532"/>
      <c r="O5277" s="350"/>
      <c r="P5277" s="464"/>
      <c r="Q5277" s="464"/>
      <c r="R5277" s="464"/>
      <c r="S5277" s="464"/>
      <c r="T5277" s="464"/>
      <c r="U5277" s="464"/>
      <c r="V5277" s="464"/>
    </row>
    <row r="5278" spans="1:22">
      <c r="A5278" s="531"/>
      <c r="B5278" s="532"/>
      <c r="C5278" s="350"/>
      <c r="D5278" s="350"/>
      <c r="E5278" s="533"/>
      <c r="F5278" s="533"/>
      <c r="G5278" s="533"/>
      <c r="H5278" s="533"/>
      <c r="I5278" s="533"/>
      <c r="J5278" s="533"/>
      <c r="K5278" s="533"/>
      <c r="L5278" s="533"/>
      <c r="M5278" s="533"/>
      <c r="N5278" s="532"/>
      <c r="O5278" s="350"/>
      <c r="P5278" s="464"/>
      <c r="Q5278" s="464"/>
      <c r="R5278" s="464"/>
      <c r="S5278" s="464"/>
      <c r="T5278" s="464"/>
      <c r="U5278" s="464"/>
      <c r="V5278" s="464"/>
    </row>
    <row r="5279" spans="1:22">
      <c r="A5279" s="531"/>
      <c r="B5279" s="532"/>
      <c r="C5279" s="350"/>
      <c r="D5279" s="350"/>
      <c r="E5279" s="533"/>
      <c r="F5279" s="533"/>
      <c r="G5279" s="533"/>
      <c r="H5279" s="533"/>
      <c r="I5279" s="533"/>
      <c r="J5279" s="533"/>
      <c r="K5279" s="533"/>
      <c r="L5279" s="533"/>
      <c r="M5279" s="533"/>
      <c r="N5279" s="532"/>
      <c r="O5279" s="350"/>
      <c r="P5279" s="464"/>
      <c r="Q5279" s="464"/>
      <c r="R5279" s="464"/>
      <c r="S5279" s="464"/>
      <c r="T5279" s="464"/>
      <c r="U5279" s="464"/>
      <c r="V5279" s="464"/>
    </row>
    <row r="5280" spans="1:22">
      <c r="A5280" s="531"/>
      <c r="B5280" s="532"/>
      <c r="C5280" s="350"/>
      <c r="D5280" s="350"/>
      <c r="E5280" s="533"/>
      <c r="F5280" s="533"/>
      <c r="G5280" s="533"/>
      <c r="H5280" s="533"/>
      <c r="I5280" s="533"/>
      <c r="J5280" s="533"/>
      <c r="K5280" s="533"/>
      <c r="L5280" s="533"/>
      <c r="M5280" s="533"/>
      <c r="N5280" s="532"/>
      <c r="O5280" s="350"/>
      <c r="P5280" s="464"/>
      <c r="Q5280" s="464"/>
      <c r="R5280" s="464"/>
      <c r="S5280" s="464"/>
      <c r="T5280" s="464"/>
      <c r="U5280" s="464"/>
      <c r="V5280" s="464"/>
    </row>
    <row r="5281" spans="1:22">
      <c r="A5281" s="531"/>
      <c r="B5281" s="532"/>
      <c r="C5281" s="350"/>
      <c r="D5281" s="350"/>
      <c r="E5281" s="533"/>
      <c r="F5281" s="533"/>
      <c r="G5281" s="533"/>
      <c r="H5281" s="533"/>
      <c r="I5281" s="533"/>
      <c r="J5281" s="533"/>
      <c r="K5281" s="533"/>
      <c r="L5281" s="533"/>
      <c r="M5281" s="533"/>
      <c r="N5281" s="532"/>
      <c r="O5281" s="350"/>
      <c r="P5281" s="464"/>
      <c r="Q5281" s="464"/>
      <c r="R5281" s="464"/>
      <c r="S5281" s="464"/>
      <c r="T5281" s="464"/>
      <c r="U5281" s="464"/>
      <c r="V5281" s="464"/>
    </row>
    <row r="5282" spans="1:22">
      <c r="A5282" s="531"/>
      <c r="B5282" s="532"/>
      <c r="C5282" s="350"/>
      <c r="D5282" s="350"/>
      <c r="E5282" s="533"/>
      <c r="F5282" s="533"/>
      <c r="G5282" s="533"/>
      <c r="H5282" s="533"/>
      <c r="I5282" s="533"/>
      <c r="J5282" s="533"/>
      <c r="K5282" s="533"/>
      <c r="L5282" s="533"/>
      <c r="M5282" s="533"/>
      <c r="N5282" s="532"/>
      <c r="O5282" s="350"/>
      <c r="P5282" s="464"/>
      <c r="Q5282" s="464"/>
      <c r="R5282" s="464"/>
      <c r="S5282" s="464"/>
      <c r="T5282" s="464"/>
      <c r="U5282" s="464"/>
      <c r="V5282" s="464"/>
    </row>
    <row r="5283" spans="1:22">
      <c r="A5283" s="531"/>
      <c r="B5283" s="532"/>
      <c r="C5283" s="350"/>
      <c r="D5283" s="350"/>
      <c r="E5283" s="533"/>
      <c r="F5283" s="533"/>
      <c r="G5283" s="533"/>
      <c r="H5283" s="533"/>
      <c r="I5283" s="533"/>
      <c r="J5283" s="533"/>
      <c r="K5283" s="533"/>
      <c r="L5283" s="533"/>
      <c r="M5283" s="533"/>
      <c r="N5283" s="532"/>
      <c r="O5283" s="350"/>
      <c r="P5283" s="464"/>
      <c r="Q5283" s="464"/>
      <c r="R5283" s="464"/>
      <c r="S5283" s="464"/>
      <c r="T5283" s="464"/>
      <c r="U5283" s="464"/>
      <c r="V5283" s="464"/>
    </row>
    <row r="5284" spans="1:22">
      <c r="A5284" s="531"/>
      <c r="B5284" s="532"/>
      <c r="C5284" s="350"/>
      <c r="D5284" s="350"/>
      <c r="E5284" s="533"/>
      <c r="F5284" s="533"/>
      <c r="G5284" s="533"/>
      <c r="H5284" s="533"/>
      <c r="I5284" s="533"/>
      <c r="J5284" s="533"/>
      <c r="K5284" s="533"/>
      <c r="L5284" s="533"/>
      <c r="M5284" s="533"/>
      <c r="N5284" s="532"/>
      <c r="O5284" s="350"/>
      <c r="P5284" s="464"/>
      <c r="Q5284" s="464"/>
      <c r="R5284" s="464"/>
      <c r="S5284" s="464"/>
      <c r="T5284" s="464"/>
      <c r="U5284" s="464"/>
      <c r="V5284" s="464"/>
    </row>
    <row r="5285" spans="1:22">
      <c r="A5285" s="531"/>
      <c r="B5285" s="532"/>
      <c r="C5285" s="350"/>
      <c r="D5285" s="350"/>
      <c r="E5285" s="533"/>
      <c r="F5285" s="533"/>
      <c r="G5285" s="533"/>
      <c r="H5285" s="533"/>
      <c r="I5285" s="533"/>
      <c r="J5285" s="533"/>
      <c r="K5285" s="533"/>
      <c r="L5285" s="533"/>
      <c r="M5285" s="533"/>
      <c r="N5285" s="532"/>
      <c r="O5285" s="350"/>
      <c r="P5285" s="464"/>
      <c r="Q5285" s="464"/>
      <c r="R5285" s="464"/>
      <c r="S5285" s="464"/>
      <c r="T5285" s="464"/>
      <c r="U5285" s="464"/>
      <c r="V5285" s="464"/>
    </row>
    <row r="5286" spans="1:22">
      <c r="A5286" s="531"/>
      <c r="B5286" s="532"/>
      <c r="C5286" s="350"/>
      <c r="D5286" s="350"/>
      <c r="E5286" s="533"/>
      <c r="F5286" s="533"/>
      <c r="G5286" s="533"/>
      <c r="H5286" s="533"/>
      <c r="I5286" s="533"/>
      <c r="J5286" s="533"/>
      <c r="K5286" s="533"/>
      <c r="L5286" s="533"/>
      <c r="M5286" s="533"/>
      <c r="N5286" s="532"/>
      <c r="O5286" s="350"/>
      <c r="P5286" s="464"/>
      <c r="Q5286" s="464"/>
      <c r="R5286" s="464"/>
      <c r="S5286" s="464"/>
      <c r="T5286" s="464"/>
      <c r="U5286" s="464"/>
      <c r="V5286" s="464"/>
    </row>
    <row r="5287" spans="1:22">
      <c r="A5287" s="531"/>
      <c r="B5287" s="532"/>
      <c r="C5287" s="350"/>
      <c r="D5287" s="350"/>
      <c r="E5287" s="533"/>
      <c r="F5287" s="533"/>
      <c r="G5287" s="533"/>
      <c r="H5287" s="533"/>
      <c r="I5287" s="533"/>
      <c r="J5287" s="533"/>
      <c r="K5287" s="533"/>
      <c r="L5287" s="533"/>
      <c r="M5287" s="533"/>
      <c r="N5287" s="532"/>
      <c r="O5287" s="350"/>
      <c r="P5287" s="464"/>
      <c r="Q5287" s="464"/>
      <c r="R5287" s="464"/>
      <c r="S5287" s="464"/>
      <c r="T5287" s="464"/>
      <c r="U5287" s="464"/>
      <c r="V5287" s="464"/>
    </row>
    <row r="5288" spans="1:22">
      <c r="A5288" s="531"/>
      <c r="B5288" s="532"/>
      <c r="C5288" s="350"/>
      <c r="D5288" s="350"/>
      <c r="E5288" s="533"/>
      <c r="F5288" s="533"/>
      <c r="G5288" s="533"/>
      <c r="H5288" s="533"/>
      <c r="I5288" s="533"/>
      <c r="J5288" s="533"/>
      <c r="K5288" s="533"/>
      <c r="L5288" s="533"/>
      <c r="M5288" s="533"/>
      <c r="N5288" s="532"/>
      <c r="O5288" s="350"/>
      <c r="P5288" s="464"/>
      <c r="Q5288" s="464"/>
      <c r="R5288" s="464"/>
      <c r="S5288" s="464"/>
      <c r="T5288" s="464"/>
      <c r="U5288" s="464"/>
      <c r="V5288" s="464"/>
    </row>
    <row r="5289" spans="1:22">
      <c r="A5289" s="531"/>
      <c r="B5289" s="532"/>
      <c r="C5289" s="350"/>
      <c r="D5289" s="350"/>
      <c r="E5289" s="533"/>
      <c r="F5289" s="533"/>
      <c r="G5289" s="533"/>
      <c r="H5289" s="533"/>
      <c r="I5289" s="533"/>
      <c r="J5289" s="533"/>
      <c r="K5289" s="533"/>
      <c r="L5289" s="533"/>
      <c r="M5289" s="533"/>
      <c r="N5289" s="532"/>
      <c r="O5289" s="350"/>
      <c r="P5289" s="464"/>
      <c r="Q5289" s="464"/>
      <c r="R5289" s="464"/>
      <c r="S5289" s="464"/>
      <c r="T5289" s="464"/>
      <c r="U5289" s="464"/>
      <c r="V5289" s="464"/>
    </row>
    <row r="5290" spans="1:22">
      <c r="A5290" s="531"/>
      <c r="B5290" s="532"/>
      <c r="C5290" s="350"/>
      <c r="D5290" s="350"/>
      <c r="E5290" s="533"/>
      <c r="F5290" s="533"/>
      <c r="G5290" s="533"/>
      <c r="H5290" s="533"/>
      <c r="I5290" s="533"/>
      <c r="J5290" s="533"/>
      <c r="K5290" s="533"/>
      <c r="L5290" s="533"/>
      <c r="M5290" s="533"/>
      <c r="N5290" s="532"/>
      <c r="O5290" s="350"/>
      <c r="P5290" s="464"/>
      <c r="Q5290" s="464"/>
      <c r="R5290" s="464"/>
      <c r="S5290" s="464"/>
      <c r="T5290" s="464"/>
      <c r="U5290" s="464"/>
      <c r="V5290" s="464"/>
    </row>
    <row r="5291" spans="1:22">
      <c r="A5291" s="531"/>
      <c r="B5291" s="532"/>
      <c r="C5291" s="350"/>
      <c r="D5291" s="350"/>
      <c r="E5291" s="533"/>
      <c r="F5291" s="533"/>
      <c r="G5291" s="533"/>
      <c r="H5291" s="533"/>
      <c r="I5291" s="533"/>
      <c r="J5291" s="533"/>
      <c r="K5291" s="533"/>
      <c r="L5291" s="533"/>
      <c r="M5291" s="533"/>
      <c r="N5291" s="532"/>
      <c r="O5291" s="350"/>
      <c r="P5291" s="464"/>
      <c r="Q5291" s="464"/>
      <c r="R5291" s="464"/>
      <c r="S5291" s="464"/>
      <c r="T5291" s="464"/>
      <c r="U5291" s="464"/>
      <c r="V5291" s="464"/>
    </row>
    <row r="5292" spans="1:22">
      <c r="A5292" s="531"/>
      <c r="B5292" s="532"/>
      <c r="C5292" s="350"/>
      <c r="D5292" s="350"/>
      <c r="E5292" s="533"/>
      <c r="F5292" s="533"/>
      <c r="G5292" s="533"/>
      <c r="H5292" s="533"/>
      <c r="I5292" s="533"/>
      <c r="J5292" s="533"/>
      <c r="K5292" s="533"/>
      <c r="L5292" s="533"/>
      <c r="M5292" s="533"/>
      <c r="N5292" s="532"/>
      <c r="O5292" s="350"/>
      <c r="P5292" s="464"/>
      <c r="Q5292" s="464"/>
      <c r="R5292" s="464"/>
      <c r="S5292" s="464"/>
      <c r="T5292" s="464"/>
      <c r="U5292" s="464"/>
      <c r="V5292" s="464"/>
    </row>
    <row r="5293" spans="1:22">
      <c r="A5293" s="531"/>
      <c r="B5293" s="532"/>
      <c r="C5293" s="350"/>
      <c r="D5293" s="350"/>
      <c r="E5293" s="533"/>
      <c r="F5293" s="533"/>
      <c r="G5293" s="533"/>
      <c r="H5293" s="533"/>
      <c r="I5293" s="533"/>
      <c r="J5293" s="533"/>
      <c r="K5293" s="533"/>
      <c r="L5293" s="533"/>
      <c r="M5293" s="533"/>
      <c r="N5293" s="532"/>
      <c r="O5293" s="350"/>
      <c r="P5293" s="464"/>
      <c r="Q5293" s="464"/>
      <c r="R5293" s="464"/>
      <c r="S5293" s="464"/>
      <c r="T5293" s="464"/>
      <c r="U5293" s="464"/>
      <c r="V5293" s="464"/>
    </row>
    <row r="5294" spans="1:22">
      <c r="A5294" s="531"/>
      <c r="B5294" s="532"/>
      <c r="C5294" s="350"/>
      <c r="D5294" s="350"/>
      <c r="E5294" s="533"/>
      <c r="F5294" s="533"/>
      <c r="G5294" s="533"/>
      <c r="H5294" s="533"/>
      <c r="I5294" s="533"/>
      <c r="J5294" s="533"/>
      <c r="K5294" s="533"/>
      <c r="L5294" s="533"/>
      <c r="M5294" s="533"/>
      <c r="N5294" s="532"/>
      <c r="O5294" s="350"/>
      <c r="P5294" s="464"/>
      <c r="Q5294" s="464"/>
      <c r="R5294" s="464"/>
      <c r="S5294" s="464"/>
      <c r="T5294" s="464"/>
      <c r="U5294" s="464"/>
      <c r="V5294" s="464"/>
    </row>
    <row r="5295" spans="1:22">
      <c r="A5295" s="531"/>
      <c r="B5295" s="532"/>
      <c r="C5295" s="350"/>
      <c r="D5295" s="350"/>
      <c r="E5295" s="533"/>
      <c r="F5295" s="533"/>
      <c r="G5295" s="533"/>
      <c r="H5295" s="533"/>
      <c r="I5295" s="533"/>
      <c r="J5295" s="533"/>
      <c r="K5295" s="533"/>
      <c r="L5295" s="533"/>
      <c r="M5295" s="533"/>
      <c r="N5295" s="532"/>
      <c r="O5295" s="350"/>
      <c r="P5295" s="464"/>
      <c r="Q5295" s="464"/>
      <c r="R5295" s="464"/>
      <c r="S5295" s="464"/>
      <c r="T5295" s="464"/>
      <c r="U5295" s="464"/>
      <c r="V5295" s="464"/>
    </row>
    <row r="5296" spans="1:22">
      <c r="A5296" s="531"/>
      <c r="B5296" s="532"/>
      <c r="C5296" s="350"/>
      <c r="D5296" s="350"/>
      <c r="E5296" s="533"/>
      <c r="F5296" s="533"/>
      <c r="G5296" s="533"/>
      <c r="H5296" s="533"/>
      <c r="I5296" s="533"/>
      <c r="J5296" s="533"/>
      <c r="K5296" s="533"/>
      <c r="L5296" s="533"/>
      <c r="M5296" s="533"/>
      <c r="N5296" s="532"/>
      <c r="O5296" s="350"/>
      <c r="P5296" s="464"/>
      <c r="Q5296" s="464"/>
      <c r="R5296" s="464"/>
      <c r="S5296" s="464"/>
      <c r="T5296" s="464"/>
      <c r="U5296" s="464"/>
      <c r="V5296" s="464"/>
    </row>
    <row r="5297" spans="1:22">
      <c r="A5297" s="531"/>
      <c r="B5297" s="532"/>
      <c r="C5297" s="350"/>
      <c r="D5297" s="350"/>
      <c r="E5297" s="533"/>
      <c r="F5297" s="533"/>
      <c r="G5297" s="533"/>
      <c r="H5297" s="533"/>
      <c r="I5297" s="533"/>
      <c r="J5297" s="533"/>
      <c r="K5297" s="533"/>
      <c r="L5297" s="533"/>
      <c r="M5297" s="533"/>
      <c r="N5297" s="532"/>
      <c r="O5297" s="350"/>
      <c r="P5297" s="464"/>
      <c r="Q5297" s="464"/>
      <c r="R5297" s="464"/>
      <c r="S5297" s="464"/>
      <c r="T5297" s="464"/>
      <c r="U5297" s="464"/>
      <c r="V5297" s="464"/>
    </row>
    <row r="5298" spans="1:22">
      <c r="A5298" s="531"/>
      <c r="B5298" s="532"/>
      <c r="C5298" s="350"/>
      <c r="D5298" s="350"/>
      <c r="E5298" s="533"/>
      <c r="F5298" s="533"/>
      <c r="G5298" s="533"/>
      <c r="H5298" s="533"/>
      <c r="I5298" s="533"/>
      <c r="J5298" s="533"/>
      <c r="K5298" s="533"/>
      <c r="L5298" s="533"/>
      <c r="M5298" s="533"/>
      <c r="N5298" s="532"/>
      <c r="O5298" s="350"/>
      <c r="P5298" s="464"/>
      <c r="Q5298" s="464"/>
      <c r="R5298" s="464"/>
      <c r="S5298" s="464"/>
      <c r="T5298" s="464"/>
      <c r="U5298" s="464"/>
      <c r="V5298" s="464"/>
    </row>
    <row r="5299" spans="1:22">
      <c r="A5299" s="531"/>
      <c r="B5299" s="532"/>
      <c r="C5299" s="350"/>
      <c r="D5299" s="350"/>
      <c r="E5299" s="533"/>
      <c r="F5299" s="533"/>
      <c r="G5299" s="533"/>
      <c r="H5299" s="533"/>
      <c r="I5299" s="533"/>
      <c r="J5299" s="533"/>
      <c r="K5299" s="533"/>
      <c r="L5299" s="533"/>
      <c r="M5299" s="533"/>
      <c r="N5299" s="532"/>
      <c r="O5299" s="350"/>
      <c r="P5299" s="464"/>
      <c r="Q5299" s="464"/>
      <c r="R5299" s="464"/>
      <c r="S5299" s="464"/>
      <c r="T5299" s="464"/>
      <c r="U5299" s="464"/>
      <c r="V5299" s="464"/>
    </row>
    <row r="5300" spans="1:22">
      <c r="A5300" s="531"/>
      <c r="B5300" s="532"/>
      <c r="C5300" s="350"/>
      <c r="D5300" s="350"/>
      <c r="E5300" s="533"/>
      <c r="F5300" s="533"/>
      <c r="G5300" s="533"/>
      <c r="H5300" s="533"/>
      <c r="I5300" s="533"/>
      <c r="J5300" s="533"/>
      <c r="K5300" s="533"/>
      <c r="L5300" s="533"/>
      <c r="M5300" s="533"/>
      <c r="N5300" s="532"/>
      <c r="O5300" s="350"/>
      <c r="P5300" s="464"/>
      <c r="Q5300" s="464"/>
      <c r="R5300" s="464"/>
      <c r="S5300" s="464"/>
      <c r="T5300" s="464"/>
      <c r="U5300" s="464"/>
      <c r="V5300" s="464"/>
    </row>
    <row r="5301" spans="1:22">
      <c r="A5301" s="531"/>
      <c r="B5301" s="532"/>
      <c r="C5301" s="350"/>
      <c r="D5301" s="350"/>
      <c r="E5301" s="533"/>
      <c r="F5301" s="533"/>
      <c r="G5301" s="533"/>
      <c r="H5301" s="533"/>
      <c r="I5301" s="533"/>
      <c r="J5301" s="533"/>
      <c r="K5301" s="533"/>
      <c r="L5301" s="533"/>
      <c r="M5301" s="533"/>
      <c r="N5301" s="532"/>
      <c r="O5301" s="350"/>
      <c r="P5301" s="464"/>
      <c r="Q5301" s="464"/>
      <c r="R5301" s="464"/>
      <c r="S5301" s="464"/>
      <c r="T5301" s="464"/>
      <c r="U5301" s="464"/>
      <c r="V5301" s="464"/>
    </row>
    <row r="5302" spans="1:22">
      <c r="A5302" s="531"/>
      <c r="B5302" s="532"/>
      <c r="C5302" s="350"/>
      <c r="D5302" s="350"/>
      <c r="E5302" s="533"/>
      <c r="F5302" s="533"/>
      <c r="G5302" s="533"/>
      <c r="H5302" s="533"/>
      <c r="I5302" s="533"/>
      <c r="J5302" s="533"/>
      <c r="K5302" s="533"/>
      <c r="L5302" s="533"/>
      <c r="M5302" s="533"/>
      <c r="N5302" s="532"/>
      <c r="O5302" s="350"/>
      <c r="P5302" s="464"/>
      <c r="Q5302" s="464"/>
      <c r="R5302" s="464"/>
      <c r="S5302" s="464"/>
      <c r="T5302" s="464"/>
      <c r="U5302" s="464"/>
      <c r="V5302" s="464"/>
    </row>
    <row r="5303" spans="1:22">
      <c r="A5303" s="531"/>
      <c r="B5303" s="532"/>
      <c r="C5303" s="350"/>
      <c r="D5303" s="350"/>
      <c r="E5303" s="533"/>
      <c r="F5303" s="533"/>
      <c r="G5303" s="533"/>
      <c r="H5303" s="533"/>
      <c r="I5303" s="533"/>
      <c r="J5303" s="533"/>
      <c r="K5303" s="533"/>
      <c r="L5303" s="533"/>
      <c r="M5303" s="533"/>
      <c r="N5303" s="532"/>
      <c r="O5303" s="350"/>
      <c r="P5303" s="464"/>
      <c r="Q5303" s="464"/>
      <c r="R5303" s="464"/>
      <c r="S5303" s="464"/>
      <c r="T5303" s="464"/>
      <c r="U5303" s="464"/>
      <c r="V5303" s="464"/>
    </row>
    <row r="5304" spans="1:22">
      <c r="A5304" s="531"/>
      <c r="B5304" s="532"/>
      <c r="C5304" s="350"/>
      <c r="D5304" s="350"/>
      <c r="E5304" s="533"/>
      <c r="F5304" s="533"/>
      <c r="G5304" s="533"/>
      <c r="H5304" s="533"/>
      <c r="I5304" s="533"/>
      <c r="J5304" s="533"/>
      <c r="K5304" s="533"/>
      <c r="L5304" s="533"/>
      <c r="M5304" s="533"/>
      <c r="N5304" s="532"/>
      <c r="O5304" s="350"/>
      <c r="P5304" s="464"/>
      <c r="Q5304" s="464"/>
      <c r="R5304" s="464"/>
      <c r="S5304" s="464"/>
      <c r="T5304" s="464"/>
      <c r="U5304" s="464"/>
      <c r="V5304" s="464"/>
    </row>
    <row r="5305" spans="1:22">
      <c r="A5305" s="531"/>
      <c r="B5305" s="532"/>
      <c r="C5305" s="350"/>
      <c r="D5305" s="350"/>
      <c r="E5305" s="533"/>
      <c r="F5305" s="533"/>
      <c r="G5305" s="533"/>
      <c r="H5305" s="533"/>
      <c r="I5305" s="533"/>
      <c r="J5305" s="533"/>
      <c r="K5305" s="533"/>
      <c r="L5305" s="533"/>
      <c r="M5305" s="533"/>
      <c r="N5305" s="532"/>
      <c r="O5305" s="350"/>
      <c r="P5305" s="464"/>
      <c r="Q5305" s="464"/>
      <c r="R5305" s="464"/>
      <c r="S5305" s="464"/>
      <c r="T5305" s="464"/>
      <c r="U5305" s="464"/>
      <c r="V5305" s="464"/>
    </row>
    <row r="5306" spans="1:22">
      <c r="A5306" s="531"/>
      <c r="B5306" s="532"/>
      <c r="C5306" s="350"/>
      <c r="D5306" s="350"/>
      <c r="E5306" s="533"/>
      <c r="F5306" s="533"/>
      <c r="G5306" s="533"/>
      <c r="H5306" s="533"/>
      <c r="I5306" s="533"/>
      <c r="J5306" s="533"/>
      <c r="K5306" s="533"/>
      <c r="L5306" s="533"/>
      <c r="M5306" s="533"/>
      <c r="N5306" s="532"/>
      <c r="O5306" s="350"/>
      <c r="P5306" s="464"/>
      <c r="Q5306" s="464"/>
      <c r="R5306" s="464"/>
      <c r="S5306" s="464"/>
      <c r="T5306" s="464"/>
      <c r="U5306" s="464"/>
      <c r="V5306" s="464"/>
    </row>
    <row r="5307" spans="1:22">
      <c r="A5307" s="531"/>
      <c r="B5307" s="532"/>
      <c r="C5307" s="350"/>
      <c r="D5307" s="350"/>
      <c r="E5307" s="533"/>
      <c r="F5307" s="533"/>
      <c r="G5307" s="533"/>
      <c r="H5307" s="533"/>
      <c r="I5307" s="533"/>
      <c r="J5307" s="533"/>
      <c r="K5307" s="533"/>
      <c r="L5307" s="533"/>
      <c r="M5307" s="533"/>
      <c r="N5307" s="532"/>
      <c r="O5307" s="350"/>
      <c r="P5307" s="464"/>
      <c r="Q5307" s="464"/>
      <c r="R5307" s="464"/>
      <c r="S5307" s="464"/>
      <c r="T5307" s="464"/>
      <c r="U5307" s="464"/>
      <c r="V5307" s="464"/>
    </row>
    <row r="5308" spans="1:22">
      <c r="A5308" s="531"/>
      <c r="B5308" s="532"/>
      <c r="C5308" s="350"/>
      <c r="D5308" s="350"/>
      <c r="E5308" s="533"/>
      <c r="F5308" s="533"/>
      <c r="G5308" s="533"/>
      <c r="H5308" s="533"/>
      <c r="I5308" s="533"/>
      <c r="J5308" s="533"/>
      <c r="K5308" s="533"/>
      <c r="L5308" s="533"/>
      <c r="M5308" s="533"/>
      <c r="N5308" s="532"/>
      <c r="O5308" s="350"/>
      <c r="P5308" s="464"/>
      <c r="Q5308" s="464"/>
      <c r="R5308" s="464"/>
      <c r="S5308" s="464"/>
      <c r="T5308" s="464"/>
      <c r="U5308" s="464"/>
      <c r="V5308" s="464"/>
    </row>
    <row r="5309" spans="1:22">
      <c r="A5309" s="531"/>
      <c r="B5309" s="532"/>
      <c r="C5309" s="350"/>
      <c r="D5309" s="350"/>
      <c r="E5309" s="533"/>
      <c r="F5309" s="533"/>
      <c r="G5309" s="533"/>
      <c r="H5309" s="533"/>
      <c r="I5309" s="533"/>
      <c r="J5309" s="533"/>
      <c r="K5309" s="533"/>
      <c r="L5309" s="533"/>
      <c r="M5309" s="533"/>
      <c r="N5309" s="532"/>
      <c r="O5309" s="350"/>
      <c r="P5309" s="464"/>
      <c r="Q5309" s="464"/>
      <c r="R5309" s="464"/>
      <c r="S5309" s="464"/>
      <c r="T5309" s="464"/>
      <c r="U5309" s="464"/>
      <c r="V5309" s="464"/>
    </row>
    <row r="5310" spans="1:22">
      <c r="A5310" s="531"/>
      <c r="B5310" s="532"/>
      <c r="C5310" s="350"/>
      <c r="D5310" s="350"/>
      <c r="E5310" s="533"/>
      <c r="F5310" s="533"/>
      <c r="G5310" s="533"/>
      <c r="H5310" s="533"/>
      <c r="I5310" s="533"/>
      <c r="J5310" s="533"/>
      <c r="K5310" s="533"/>
      <c r="L5310" s="533"/>
      <c r="M5310" s="533"/>
      <c r="N5310" s="532"/>
      <c r="O5310" s="350"/>
      <c r="P5310" s="464"/>
      <c r="Q5310" s="464"/>
      <c r="R5310" s="464"/>
      <c r="S5310" s="464"/>
      <c r="T5310" s="464"/>
      <c r="U5310" s="464"/>
      <c r="V5310" s="464"/>
    </row>
    <row r="5311" spans="1:22">
      <c r="A5311" s="531"/>
      <c r="B5311" s="532"/>
      <c r="C5311" s="350"/>
      <c r="D5311" s="350"/>
      <c r="E5311" s="533"/>
      <c r="F5311" s="533"/>
      <c r="G5311" s="533"/>
      <c r="H5311" s="533"/>
      <c r="I5311" s="533"/>
      <c r="J5311" s="533"/>
      <c r="K5311" s="533"/>
      <c r="L5311" s="533"/>
      <c r="M5311" s="533"/>
      <c r="N5311" s="532"/>
      <c r="O5311" s="350"/>
      <c r="P5311" s="464"/>
      <c r="Q5311" s="464"/>
      <c r="R5311" s="464"/>
      <c r="S5311" s="464"/>
      <c r="T5311" s="464"/>
      <c r="U5311" s="464"/>
      <c r="V5311" s="464"/>
    </row>
    <row r="5312" spans="1:22">
      <c r="A5312" s="531"/>
      <c r="B5312" s="532"/>
      <c r="C5312" s="350"/>
      <c r="D5312" s="350"/>
      <c r="E5312" s="533"/>
      <c r="F5312" s="533"/>
      <c r="G5312" s="533"/>
      <c r="H5312" s="533"/>
      <c r="I5312" s="533"/>
      <c r="J5312" s="533"/>
      <c r="K5312" s="533"/>
      <c r="L5312" s="533"/>
      <c r="M5312" s="533"/>
      <c r="N5312" s="532"/>
      <c r="O5312" s="350"/>
      <c r="P5312" s="464"/>
      <c r="Q5312" s="464"/>
      <c r="R5312" s="464"/>
      <c r="S5312" s="464"/>
      <c r="T5312" s="464"/>
      <c r="U5312" s="464"/>
      <c r="V5312" s="464"/>
    </row>
    <row r="5313" spans="1:22">
      <c r="A5313" s="531"/>
      <c r="B5313" s="532"/>
      <c r="C5313" s="350"/>
      <c r="D5313" s="350"/>
      <c r="E5313" s="533"/>
      <c r="F5313" s="533"/>
      <c r="G5313" s="533"/>
      <c r="H5313" s="533"/>
      <c r="I5313" s="533"/>
      <c r="J5313" s="533"/>
      <c r="K5313" s="533"/>
      <c r="L5313" s="533"/>
      <c r="M5313" s="533"/>
      <c r="N5313" s="532"/>
      <c r="O5313" s="350"/>
      <c r="P5313" s="464"/>
      <c r="Q5313" s="464"/>
      <c r="R5313" s="464"/>
      <c r="S5313" s="464"/>
      <c r="T5313" s="464"/>
      <c r="U5313" s="464"/>
      <c r="V5313" s="464"/>
    </row>
    <row r="5314" spans="1:22">
      <c r="A5314" s="531"/>
      <c r="B5314" s="532"/>
      <c r="C5314" s="350"/>
      <c r="D5314" s="350"/>
      <c r="E5314" s="533"/>
      <c r="F5314" s="533"/>
      <c r="G5314" s="533"/>
      <c r="H5314" s="533"/>
      <c r="I5314" s="533"/>
      <c r="J5314" s="533"/>
      <c r="K5314" s="533"/>
      <c r="L5314" s="533"/>
      <c r="M5314" s="533"/>
      <c r="N5314" s="532"/>
      <c r="O5314" s="350"/>
      <c r="P5314" s="464"/>
      <c r="Q5314" s="464"/>
      <c r="R5314" s="464"/>
      <c r="S5314" s="464"/>
      <c r="T5314" s="464"/>
      <c r="U5314" s="464"/>
      <c r="V5314" s="464"/>
    </row>
    <row r="5315" spans="1:22">
      <c r="A5315" s="531"/>
      <c r="B5315" s="532"/>
      <c r="C5315" s="350"/>
      <c r="D5315" s="350"/>
      <c r="E5315" s="533"/>
      <c r="F5315" s="533"/>
      <c r="G5315" s="533"/>
      <c r="H5315" s="533"/>
      <c r="I5315" s="533"/>
      <c r="J5315" s="533"/>
      <c r="K5315" s="533"/>
      <c r="L5315" s="533"/>
      <c r="M5315" s="533"/>
      <c r="N5315" s="532"/>
      <c r="O5315" s="350"/>
      <c r="P5315" s="464"/>
      <c r="Q5315" s="464"/>
      <c r="R5315" s="464"/>
      <c r="S5315" s="464"/>
      <c r="T5315" s="464"/>
      <c r="U5315" s="464"/>
      <c r="V5315" s="464"/>
    </row>
    <row r="5316" spans="1:22">
      <c r="A5316" s="531"/>
      <c r="B5316" s="532"/>
      <c r="C5316" s="350"/>
      <c r="D5316" s="350"/>
      <c r="E5316" s="533"/>
      <c r="F5316" s="533"/>
      <c r="G5316" s="533"/>
      <c r="H5316" s="533"/>
      <c r="I5316" s="533"/>
      <c r="J5316" s="533"/>
      <c r="K5316" s="533"/>
      <c r="L5316" s="533"/>
      <c r="M5316" s="533"/>
      <c r="N5316" s="532"/>
      <c r="O5316" s="350"/>
      <c r="P5316" s="464"/>
      <c r="Q5316" s="464"/>
      <c r="R5316" s="464"/>
      <c r="S5316" s="464"/>
      <c r="T5316" s="464"/>
      <c r="U5316" s="464"/>
      <c r="V5316" s="464"/>
    </row>
    <row r="5317" spans="1:22">
      <c r="A5317" s="531"/>
      <c r="B5317" s="532"/>
      <c r="C5317" s="350"/>
      <c r="D5317" s="350"/>
      <c r="E5317" s="533"/>
      <c r="F5317" s="533"/>
      <c r="G5317" s="533"/>
      <c r="H5317" s="533"/>
      <c r="I5317" s="533"/>
      <c r="J5317" s="533"/>
      <c r="K5317" s="533"/>
      <c r="L5317" s="533"/>
      <c r="M5317" s="533"/>
      <c r="N5317" s="532"/>
      <c r="O5317" s="350"/>
      <c r="P5317" s="464"/>
      <c r="Q5317" s="464"/>
      <c r="R5317" s="464"/>
      <c r="S5317" s="464"/>
      <c r="T5317" s="464"/>
      <c r="U5317" s="464"/>
      <c r="V5317" s="464"/>
    </row>
    <row r="5318" spans="1:22">
      <c r="A5318" s="531"/>
      <c r="B5318" s="532"/>
      <c r="C5318" s="350"/>
      <c r="D5318" s="350"/>
      <c r="E5318" s="533"/>
      <c r="F5318" s="533"/>
      <c r="G5318" s="533"/>
      <c r="H5318" s="533"/>
      <c r="I5318" s="533"/>
      <c r="J5318" s="533"/>
      <c r="K5318" s="533"/>
      <c r="L5318" s="533"/>
      <c r="M5318" s="533"/>
      <c r="N5318" s="532"/>
      <c r="O5318" s="350"/>
      <c r="P5318" s="464"/>
      <c r="Q5318" s="464"/>
      <c r="R5318" s="464"/>
      <c r="S5318" s="464"/>
      <c r="T5318" s="464"/>
      <c r="U5318" s="464"/>
      <c r="V5318" s="464"/>
    </row>
    <row r="5319" spans="1:22">
      <c r="A5319" s="531"/>
      <c r="B5319" s="532"/>
      <c r="C5319" s="350"/>
      <c r="D5319" s="350"/>
      <c r="E5319" s="533"/>
      <c r="F5319" s="533"/>
      <c r="G5319" s="533"/>
      <c r="H5319" s="533"/>
      <c r="I5319" s="533"/>
      <c r="J5319" s="533"/>
      <c r="K5319" s="533"/>
      <c r="L5319" s="533"/>
      <c r="M5319" s="533"/>
      <c r="N5319" s="532"/>
      <c r="O5319" s="350"/>
      <c r="P5319" s="464"/>
      <c r="Q5319" s="464"/>
      <c r="R5319" s="464"/>
      <c r="S5319" s="464"/>
      <c r="T5319" s="464"/>
      <c r="U5319" s="464"/>
      <c r="V5319" s="464"/>
    </row>
    <row r="5320" spans="1:22">
      <c r="A5320" s="531"/>
      <c r="B5320" s="532"/>
      <c r="C5320" s="350"/>
      <c r="D5320" s="350"/>
      <c r="E5320" s="533"/>
      <c r="F5320" s="533"/>
      <c r="G5320" s="533"/>
      <c r="H5320" s="533"/>
      <c r="I5320" s="533"/>
      <c r="J5320" s="533"/>
      <c r="K5320" s="533"/>
      <c r="L5320" s="533"/>
      <c r="M5320" s="533"/>
      <c r="N5320" s="532"/>
      <c r="O5320" s="350"/>
      <c r="P5320" s="464"/>
      <c r="Q5320" s="464"/>
      <c r="R5320" s="464"/>
      <c r="S5320" s="464"/>
      <c r="T5320" s="464"/>
      <c r="U5320" s="464"/>
      <c r="V5320" s="464"/>
    </row>
    <row r="5321" spans="1:22">
      <c r="A5321" s="531"/>
      <c r="B5321" s="532"/>
      <c r="C5321" s="350"/>
      <c r="D5321" s="350"/>
      <c r="E5321" s="533"/>
      <c r="F5321" s="533"/>
      <c r="G5321" s="533"/>
      <c r="H5321" s="533"/>
      <c r="I5321" s="533"/>
      <c r="J5321" s="533"/>
      <c r="K5321" s="533"/>
      <c r="L5321" s="533"/>
      <c r="M5321" s="533"/>
      <c r="N5321" s="532"/>
      <c r="O5321" s="350"/>
      <c r="P5321" s="464"/>
      <c r="Q5321" s="464"/>
      <c r="R5321" s="464"/>
      <c r="S5321" s="464"/>
      <c r="T5321" s="464"/>
      <c r="U5321" s="464"/>
      <c r="V5321" s="464"/>
    </row>
    <row r="5322" spans="1:22">
      <c r="A5322" s="531"/>
      <c r="B5322" s="532"/>
      <c r="C5322" s="350"/>
      <c r="D5322" s="350"/>
      <c r="E5322" s="533"/>
      <c r="F5322" s="533"/>
      <c r="G5322" s="533"/>
      <c r="H5322" s="533"/>
      <c r="I5322" s="533"/>
      <c r="J5322" s="533"/>
      <c r="K5322" s="533"/>
      <c r="L5322" s="533"/>
      <c r="M5322" s="533"/>
      <c r="N5322" s="532"/>
      <c r="O5322" s="350"/>
      <c r="P5322" s="464"/>
      <c r="Q5322" s="464"/>
      <c r="R5322" s="464"/>
      <c r="S5322" s="464"/>
      <c r="T5322" s="464"/>
      <c r="U5322" s="464"/>
      <c r="V5322" s="464"/>
    </row>
    <row r="5323" spans="1:22">
      <c r="A5323" s="531"/>
      <c r="B5323" s="532"/>
      <c r="C5323" s="350"/>
      <c r="D5323" s="350"/>
      <c r="E5323" s="533"/>
      <c r="F5323" s="533"/>
      <c r="G5323" s="533"/>
      <c r="H5323" s="533"/>
      <c r="I5323" s="533"/>
      <c r="J5323" s="533"/>
      <c r="K5323" s="533"/>
      <c r="L5323" s="533"/>
      <c r="M5323" s="533"/>
      <c r="N5323" s="532"/>
      <c r="O5323" s="350"/>
      <c r="P5323" s="464"/>
      <c r="Q5323" s="464"/>
      <c r="R5323" s="464"/>
      <c r="S5323" s="464"/>
      <c r="T5323" s="464"/>
      <c r="U5323" s="464"/>
      <c r="V5323" s="464"/>
    </row>
    <row r="5324" spans="1:22">
      <c r="A5324" s="531"/>
      <c r="B5324" s="532"/>
      <c r="C5324" s="350"/>
      <c r="D5324" s="350"/>
      <c r="E5324" s="533"/>
      <c r="F5324" s="533"/>
      <c r="G5324" s="533"/>
      <c r="H5324" s="533"/>
      <c r="I5324" s="533"/>
      <c r="J5324" s="533"/>
      <c r="K5324" s="533"/>
      <c r="L5324" s="533"/>
      <c r="M5324" s="533"/>
      <c r="N5324" s="532"/>
      <c r="O5324" s="350"/>
      <c r="P5324" s="464"/>
      <c r="Q5324" s="464"/>
      <c r="R5324" s="464"/>
      <c r="S5324" s="464"/>
      <c r="T5324" s="464"/>
      <c r="U5324" s="464"/>
      <c r="V5324" s="464"/>
    </row>
    <row r="5325" spans="1:22">
      <c r="A5325" s="531"/>
      <c r="B5325" s="532"/>
      <c r="C5325" s="350"/>
      <c r="D5325" s="350"/>
      <c r="E5325" s="533"/>
      <c r="F5325" s="533"/>
      <c r="G5325" s="533"/>
      <c r="H5325" s="533"/>
      <c r="I5325" s="533"/>
      <c r="J5325" s="533"/>
      <c r="K5325" s="533"/>
      <c r="L5325" s="533"/>
      <c r="M5325" s="533"/>
      <c r="N5325" s="532"/>
      <c r="O5325" s="350"/>
      <c r="P5325" s="464"/>
      <c r="Q5325" s="464"/>
      <c r="R5325" s="464"/>
      <c r="S5325" s="464"/>
      <c r="T5325" s="464"/>
      <c r="U5325" s="464"/>
      <c r="V5325" s="464"/>
    </row>
    <row r="5326" spans="1:22">
      <c r="A5326" s="531"/>
      <c r="B5326" s="532"/>
      <c r="C5326" s="350"/>
      <c r="D5326" s="350"/>
      <c r="E5326" s="533"/>
      <c r="F5326" s="533"/>
      <c r="G5326" s="533"/>
      <c r="H5326" s="533"/>
      <c r="I5326" s="533"/>
      <c r="J5326" s="533"/>
      <c r="K5326" s="533"/>
      <c r="L5326" s="533"/>
      <c r="M5326" s="533"/>
      <c r="N5326" s="532"/>
      <c r="O5326" s="350"/>
      <c r="P5326" s="464"/>
      <c r="Q5326" s="464"/>
      <c r="R5326" s="464"/>
      <c r="S5326" s="464"/>
      <c r="T5326" s="464"/>
      <c r="U5326" s="464"/>
      <c r="V5326" s="464"/>
    </row>
    <row r="5327" spans="1:22">
      <c r="A5327" s="531"/>
      <c r="B5327" s="532"/>
      <c r="C5327" s="350"/>
      <c r="D5327" s="350"/>
      <c r="E5327" s="533"/>
      <c r="F5327" s="533"/>
      <c r="G5327" s="533"/>
      <c r="H5327" s="533"/>
      <c r="I5327" s="533"/>
      <c r="J5327" s="533"/>
      <c r="K5327" s="533"/>
      <c r="L5327" s="533"/>
      <c r="M5327" s="533"/>
      <c r="N5327" s="532"/>
      <c r="O5327" s="350"/>
      <c r="P5327" s="464"/>
      <c r="Q5327" s="464"/>
      <c r="R5327" s="464"/>
      <c r="S5327" s="464"/>
      <c r="T5327" s="464"/>
      <c r="U5327" s="464"/>
      <c r="V5327" s="464"/>
    </row>
    <row r="5328" spans="1:22">
      <c r="A5328" s="531"/>
      <c r="B5328" s="532"/>
      <c r="C5328" s="350"/>
      <c r="D5328" s="350"/>
      <c r="E5328" s="533"/>
      <c r="F5328" s="533"/>
      <c r="G5328" s="533"/>
      <c r="H5328" s="533"/>
      <c r="I5328" s="533"/>
      <c r="J5328" s="533"/>
      <c r="K5328" s="533"/>
      <c r="L5328" s="533"/>
      <c r="M5328" s="533"/>
      <c r="N5328" s="532"/>
      <c r="O5328" s="350"/>
      <c r="P5328" s="464"/>
      <c r="Q5328" s="464"/>
      <c r="R5328" s="464"/>
      <c r="S5328" s="464"/>
      <c r="T5328" s="464"/>
      <c r="U5328" s="464"/>
      <c r="V5328" s="464"/>
    </row>
    <row r="5329" spans="1:22">
      <c r="A5329" s="531"/>
      <c r="B5329" s="532"/>
      <c r="C5329" s="350"/>
      <c r="D5329" s="350"/>
      <c r="E5329" s="533"/>
      <c r="F5329" s="533"/>
      <c r="G5329" s="533"/>
      <c r="H5329" s="533"/>
      <c r="I5329" s="533"/>
      <c r="J5329" s="533"/>
      <c r="K5329" s="533"/>
      <c r="L5329" s="533"/>
      <c r="M5329" s="533"/>
      <c r="N5329" s="532"/>
      <c r="O5329" s="350"/>
      <c r="P5329" s="464"/>
      <c r="Q5329" s="464"/>
      <c r="R5329" s="464"/>
      <c r="S5329" s="464"/>
      <c r="T5329" s="464"/>
      <c r="U5329" s="464"/>
      <c r="V5329" s="464"/>
    </row>
    <row r="5330" spans="1:22">
      <c r="A5330" s="531"/>
      <c r="B5330" s="532"/>
      <c r="C5330" s="350"/>
      <c r="D5330" s="350"/>
      <c r="E5330" s="533"/>
      <c r="F5330" s="533"/>
      <c r="G5330" s="533"/>
      <c r="H5330" s="533"/>
      <c r="I5330" s="533"/>
      <c r="J5330" s="533"/>
      <c r="K5330" s="533"/>
      <c r="L5330" s="533"/>
      <c r="M5330" s="533"/>
      <c r="N5330" s="532"/>
      <c r="O5330" s="350"/>
      <c r="P5330" s="464"/>
      <c r="Q5330" s="464"/>
      <c r="R5330" s="464"/>
      <c r="S5330" s="464"/>
      <c r="T5330" s="464"/>
      <c r="U5330" s="464"/>
      <c r="V5330" s="464"/>
    </row>
    <row r="5331" spans="1:22">
      <c r="A5331" s="531"/>
      <c r="B5331" s="532"/>
      <c r="C5331" s="350"/>
      <c r="D5331" s="350"/>
      <c r="E5331" s="533"/>
      <c r="F5331" s="533"/>
      <c r="G5331" s="533"/>
      <c r="H5331" s="533"/>
      <c r="I5331" s="533"/>
      <c r="J5331" s="533"/>
      <c r="K5331" s="533"/>
      <c r="L5331" s="533"/>
      <c r="M5331" s="533"/>
      <c r="N5331" s="532"/>
      <c r="O5331" s="350"/>
      <c r="P5331" s="464"/>
      <c r="Q5331" s="464"/>
      <c r="R5331" s="464"/>
      <c r="S5331" s="464"/>
      <c r="T5331" s="464"/>
      <c r="U5331" s="464"/>
      <c r="V5331" s="464"/>
    </row>
    <row r="5332" spans="1:22">
      <c r="A5332" s="531"/>
      <c r="B5332" s="532"/>
      <c r="C5332" s="350"/>
      <c r="D5332" s="350"/>
      <c r="E5332" s="533"/>
      <c r="F5332" s="533"/>
      <c r="G5332" s="533"/>
      <c r="H5332" s="533"/>
      <c r="I5332" s="533"/>
      <c r="J5332" s="533"/>
      <c r="K5332" s="533"/>
      <c r="L5332" s="533"/>
      <c r="M5332" s="533"/>
      <c r="N5332" s="532"/>
      <c r="O5332" s="350"/>
      <c r="P5332" s="464"/>
      <c r="Q5332" s="464"/>
      <c r="R5332" s="464"/>
      <c r="S5332" s="464"/>
      <c r="T5332" s="464"/>
      <c r="U5332" s="464"/>
      <c r="V5332" s="464"/>
    </row>
    <row r="5333" spans="1:22">
      <c r="A5333" s="531"/>
      <c r="B5333" s="532"/>
      <c r="C5333" s="350"/>
      <c r="D5333" s="350"/>
      <c r="E5333" s="533"/>
      <c r="F5333" s="533"/>
      <c r="G5333" s="533"/>
      <c r="H5333" s="533"/>
      <c r="I5333" s="533"/>
      <c r="J5333" s="533"/>
      <c r="K5333" s="533"/>
      <c r="L5333" s="533"/>
      <c r="M5333" s="533"/>
      <c r="N5333" s="532"/>
      <c r="O5333" s="350"/>
      <c r="P5333" s="464"/>
      <c r="Q5333" s="464"/>
      <c r="R5333" s="464"/>
      <c r="S5333" s="464"/>
      <c r="T5333" s="464"/>
      <c r="U5333" s="464"/>
      <c r="V5333" s="464"/>
    </row>
    <row r="5334" spans="1:22">
      <c r="A5334" s="531"/>
      <c r="B5334" s="532"/>
      <c r="C5334" s="350"/>
      <c r="D5334" s="350"/>
      <c r="E5334" s="533"/>
      <c r="F5334" s="533"/>
      <c r="G5334" s="533"/>
      <c r="H5334" s="533"/>
      <c r="I5334" s="533"/>
      <c r="J5334" s="533"/>
      <c r="K5334" s="533"/>
      <c r="L5334" s="533"/>
      <c r="M5334" s="533"/>
      <c r="N5334" s="532"/>
      <c r="O5334" s="350"/>
      <c r="P5334" s="464"/>
      <c r="Q5334" s="464"/>
      <c r="R5334" s="464"/>
      <c r="S5334" s="464"/>
      <c r="T5334" s="464"/>
      <c r="U5334" s="464"/>
      <c r="V5334" s="464"/>
    </row>
    <row r="5335" spans="1:22">
      <c r="A5335" s="531"/>
      <c r="B5335" s="532"/>
      <c r="C5335" s="350"/>
      <c r="D5335" s="350"/>
      <c r="E5335" s="533"/>
      <c r="F5335" s="533"/>
      <c r="G5335" s="533"/>
      <c r="H5335" s="533"/>
      <c r="I5335" s="533"/>
      <c r="J5335" s="533"/>
      <c r="K5335" s="533"/>
      <c r="L5335" s="533"/>
      <c r="M5335" s="533"/>
      <c r="N5335" s="532"/>
      <c r="O5335" s="350"/>
      <c r="P5335" s="464"/>
      <c r="Q5335" s="464"/>
      <c r="R5335" s="464"/>
      <c r="S5335" s="464"/>
      <c r="T5335" s="464"/>
      <c r="U5335" s="464"/>
      <c r="V5335" s="464"/>
    </row>
    <row r="5336" spans="1:22">
      <c r="A5336" s="531"/>
      <c r="B5336" s="532"/>
      <c r="C5336" s="350"/>
      <c r="D5336" s="350"/>
      <c r="E5336" s="533"/>
      <c r="F5336" s="533"/>
      <c r="G5336" s="533"/>
      <c r="H5336" s="533"/>
      <c r="I5336" s="533"/>
      <c r="J5336" s="533"/>
      <c r="K5336" s="533"/>
      <c r="L5336" s="533"/>
      <c r="M5336" s="533"/>
      <c r="N5336" s="532"/>
      <c r="O5336" s="350"/>
      <c r="P5336" s="464"/>
      <c r="Q5336" s="464"/>
      <c r="R5336" s="464"/>
      <c r="S5336" s="464"/>
      <c r="T5336" s="464"/>
      <c r="U5336" s="464"/>
      <c r="V5336" s="464"/>
    </row>
    <row r="5337" spans="1:22">
      <c r="A5337" s="531"/>
      <c r="B5337" s="532"/>
      <c r="C5337" s="350"/>
      <c r="D5337" s="350"/>
      <c r="E5337" s="533"/>
      <c r="F5337" s="533"/>
      <c r="G5337" s="533"/>
      <c r="H5337" s="533"/>
      <c r="I5337" s="533"/>
      <c r="J5337" s="533"/>
      <c r="K5337" s="533"/>
      <c r="L5337" s="533"/>
      <c r="M5337" s="533"/>
      <c r="N5337" s="532"/>
      <c r="O5337" s="350"/>
      <c r="P5337" s="464"/>
      <c r="Q5337" s="464"/>
      <c r="R5337" s="464"/>
      <c r="S5337" s="464"/>
      <c r="T5337" s="464"/>
      <c r="U5337" s="464"/>
      <c r="V5337" s="464"/>
    </row>
    <row r="5338" spans="1:22">
      <c r="A5338" s="531"/>
      <c r="B5338" s="532"/>
      <c r="C5338" s="350"/>
      <c r="D5338" s="350"/>
      <c r="E5338" s="533"/>
      <c r="F5338" s="533"/>
      <c r="G5338" s="533"/>
      <c r="H5338" s="533"/>
      <c r="I5338" s="533"/>
      <c r="J5338" s="533"/>
      <c r="K5338" s="533"/>
      <c r="L5338" s="533"/>
      <c r="M5338" s="533"/>
      <c r="N5338" s="532"/>
      <c r="O5338" s="350"/>
      <c r="P5338" s="464"/>
      <c r="Q5338" s="464"/>
      <c r="R5338" s="464"/>
      <c r="S5338" s="464"/>
      <c r="T5338" s="464"/>
      <c r="U5338" s="464"/>
      <c r="V5338" s="464"/>
    </row>
    <row r="5339" spans="1:22">
      <c r="A5339" s="531"/>
      <c r="B5339" s="532"/>
      <c r="C5339" s="350"/>
      <c r="D5339" s="350"/>
      <c r="E5339" s="533"/>
      <c r="F5339" s="533"/>
      <c r="G5339" s="533"/>
      <c r="H5339" s="533"/>
      <c r="I5339" s="533"/>
      <c r="J5339" s="533"/>
      <c r="K5339" s="533"/>
      <c r="L5339" s="533"/>
      <c r="M5339" s="533"/>
      <c r="N5339" s="532"/>
      <c r="O5339" s="350"/>
      <c r="P5339" s="464"/>
      <c r="Q5339" s="464"/>
      <c r="R5339" s="464"/>
      <c r="S5339" s="464"/>
      <c r="T5339" s="464"/>
      <c r="U5339" s="464"/>
      <c r="V5339" s="464"/>
    </row>
    <row r="5340" spans="1:22">
      <c r="A5340" s="531"/>
      <c r="B5340" s="532"/>
      <c r="C5340" s="350"/>
      <c r="D5340" s="350"/>
      <c r="E5340" s="533"/>
      <c r="F5340" s="533"/>
      <c r="G5340" s="533"/>
      <c r="H5340" s="533"/>
      <c r="I5340" s="533"/>
      <c r="J5340" s="533"/>
      <c r="K5340" s="533"/>
      <c r="L5340" s="533"/>
      <c r="M5340" s="533"/>
      <c r="N5340" s="532"/>
      <c r="O5340" s="350"/>
      <c r="P5340" s="464"/>
      <c r="Q5340" s="464"/>
      <c r="R5340" s="464"/>
      <c r="S5340" s="464"/>
      <c r="T5340" s="464"/>
      <c r="U5340" s="464"/>
      <c r="V5340" s="464"/>
    </row>
    <row r="5341" spans="1:22">
      <c r="A5341" s="531"/>
      <c r="B5341" s="532"/>
      <c r="C5341" s="350"/>
      <c r="D5341" s="350"/>
      <c r="E5341" s="533"/>
      <c r="F5341" s="533"/>
      <c r="G5341" s="533"/>
      <c r="H5341" s="533"/>
      <c r="I5341" s="533"/>
      <c r="J5341" s="533"/>
      <c r="K5341" s="533"/>
      <c r="L5341" s="533"/>
      <c r="M5341" s="533"/>
      <c r="N5341" s="532"/>
      <c r="O5341" s="350"/>
      <c r="P5341" s="464"/>
      <c r="Q5341" s="464"/>
      <c r="R5341" s="464"/>
      <c r="S5341" s="464"/>
      <c r="T5341" s="464"/>
      <c r="U5341" s="464"/>
      <c r="V5341" s="464"/>
    </row>
    <row r="5342" spans="1:22">
      <c r="A5342" s="531"/>
      <c r="B5342" s="532"/>
      <c r="C5342" s="350"/>
      <c r="D5342" s="350"/>
      <c r="E5342" s="533"/>
      <c r="F5342" s="533"/>
      <c r="G5342" s="533"/>
      <c r="H5342" s="533"/>
      <c r="I5342" s="533"/>
      <c r="J5342" s="533"/>
      <c r="K5342" s="533"/>
      <c r="L5342" s="533"/>
      <c r="M5342" s="533"/>
      <c r="N5342" s="532"/>
      <c r="O5342" s="350"/>
      <c r="P5342" s="464"/>
      <c r="Q5342" s="464"/>
      <c r="R5342" s="464"/>
      <c r="S5342" s="464"/>
      <c r="T5342" s="464"/>
      <c r="U5342" s="464"/>
      <c r="V5342" s="464"/>
    </row>
    <row r="5343" spans="1:22">
      <c r="A5343" s="531"/>
      <c r="B5343" s="532"/>
      <c r="C5343" s="350"/>
      <c r="D5343" s="350"/>
      <c r="E5343" s="533"/>
      <c r="F5343" s="533"/>
      <c r="G5343" s="533"/>
      <c r="H5343" s="533"/>
      <c r="I5343" s="533"/>
      <c r="J5343" s="533"/>
      <c r="K5343" s="533"/>
      <c r="L5343" s="533"/>
      <c r="M5343" s="533"/>
      <c r="N5343" s="532"/>
      <c r="O5343" s="350"/>
      <c r="P5343" s="464"/>
      <c r="Q5343" s="464"/>
      <c r="R5343" s="464"/>
      <c r="S5343" s="464"/>
      <c r="T5343" s="464"/>
      <c r="U5343" s="464"/>
      <c r="V5343" s="464"/>
    </row>
    <row r="5344" spans="1:22">
      <c r="A5344" s="531"/>
      <c r="B5344" s="532"/>
      <c r="C5344" s="350"/>
      <c r="D5344" s="350"/>
      <c r="E5344" s="533"/>
      <c r="F5344" s="533"/>
      <c r="G5344" s="533"/>
      <c r="H5344" s="533"/>
      <c r="I5344" s="533"/>
      <c r="J5344" s="533"/>
      <c r="K5344" s="533"/>
      <c r="L5344" s="533"/>
      <c r="M5344" s="533"/>
      <c r="N5344" s="532"/>
      <c r="O5344" s="350"/>
      <c r="P5344" s="464"/>
      <c r="Q5344" s="464"/>
      <c r="R5344" s="464"/>
      <c r="S5344" s="464"/>
      <c r="T5344" s="464"/>
      <c r="U5344" s="464"/>
      <c r="V5344" s="464"/>
    </row>
    <row r="5345" spans="1:22">
      <c r="A5345" s="531"/>
      <c r="B5345" s="532"/>
      <c r="C5345" s="350"/>
      <c r="D5345" s="350"/>
      <c r="E5345" s="533"/>
      <c r="F5345" s="533"/>
      <c r="G5345" s="533"/>
      <c r="H5345" s="533"/>
      <c r="I5345" s="533"/>
      <c r="J5345" s="533"/>
      <c r="K5345" s="533"/>
      <c r="L5345" s="533"/>
      <c r="M5345" s="533"/>
      <c r="N5345" s="532"/>
      <c r="O5345" s="350"/>
      <c r="P5345" s="464"/>
      <c r="Q5345" s="464"/>
      <c r="R5345" s="464"/>
      <c r="S5345" s="464"/>
      <c r="T5345" s="464"/>
      <c r="U5345" s="464"/>
      <c r="V5345" s="464"/>
    </row>
    <row r="5346" spans="1:22">
      <c r="A5346" s="531"/>
      <c r="B5346" s="532"/>
      <c r="C5346" s="350"/>
      <c r="D5346" s="350"/>
      <c r="E5346" s="533"/>
      <c r="F5346" s="533"/>
      <c r="G5346" s="533"/>
      <c r="H5346" s="533"/>
      <c r="I5346" s="533"/>
      <c r="J5346" s="533"/>
      <c r="K5346" s="533"/>
      <c r="L5346" s="533"/>
      <c r="M5346" s="533"/>
      <c r="N5346" s="532"/>
      <c r="O5346" s="350"/>
      <c r="P5346" s="464"/>
      <c r="Q5346" s="464"/>
      <c r="R5346" s="464"/>
      <c r="S5346" s="464"/>
      <c r="T5346" s="464"/>
      <c r="U5346" s="464"/>
      <c r="V5346" s="464"/>
    </row>
    <row r="5347" spans="1:22">
      <c r="A5347" s="531"/>
      <c r="B5347" s="532"/>
      <c r="C5347" s="350"/>
      <c r="D5347" s="350"/>
      <c r="E5347" s="533"/>
      <c r="F5347" s="533"/>
      <c r="G5347" s="533"/>
      <c r="H5347" s="533"/>
      <c r="I5347" s="533"/>
      <c r="J5347" s="533"/>
      <c r="K5347" s="533"/>
      <c r="L5347" s="533"/>
      <c r="M5347" s="533"/>
      <c r="N5347" s="532"/>
      <c r="O5347" s="350"/>
      <c r="P5347" s="464"/>
      <c r="Q5347" s="464"/>
      <c r="R5347" s="464"/>
      <c r="S5347" s="464"/>
      <c r="T5347" s="464"/>
      <c r="U5347" s="464"/>
      <c r="V5347" s="464"/>
    </row>
    <row r="5348" spans="1:22">
      <c r="A5348" s="531"/>
      <c r="B5348" s="532"/>
      <c r="C5348" s="350"/>
      <c r="D5348" s="350"/>
      <c r="E5348" s="533"/>
      <c r="F5348" s="533"/>
      <c r="G5348" s="533"/>
      <c r="H5348" s="533"/>
      <c r="I5348" s="533"/>
      <c r="J5348" s="533"/>
      <c r="K5348" s="533"/>
      <c r="L5348" s="533"/>
      <c r="M5348" s="533"/>
      <c r="N5348" s="532"/>
      <c r="O5348" s="350"/>
      <c r="P5348" s="464"/>
      <c r="Q5348" s="464"/>
      <c r="R5348" s="464"/>
      <c r="S5348" s="464"/>
      <c r="T5348" s="464"/>
      <c r="U5348" s="464"/>
      <c r="V5348" s="464"/>
    </row>
    <row r="5349" spans="1:22">
      <c r="A5349" s="531"/>
      <c r="B5349" s="532"/>
      <c r="C5349" s="350"/>
      <c r="D5349" s="350"/>
      <c r="E5349" s="533"/>
      <c r="F5349" s="533"/>
      <c r="G5349" s="533"/>
      <c r="H5349" s="533"/>
      <c r="I5349" s="533"/>
      <c r="J5349" s="533"/>
      <c r="K5349" s="533"/>
      <c r="L5349" s="533"/>
      <c r="M5349" s="533"/>
      <c r="N5349" s="532"/>
      <c r="O5349" s="350"/>
      <c r="P5349" s="464"/>
      <c r="Q5349" s="464"/>
      <c r="R5349" s="464"/>
      <c r="S5349" s="464"/>
      <c r="T5349" s="464"/>
      <c r="U5349" s="464"/>
      <c r="V5349" s="464"/>
    </row>
    <row r="5350" spans="1:22">
      <c r="A5350" s="531"/>
      <c r="B5350" s="532"/>
      <c r="C5350" s="350"/>
      <c r="D5350" s="350"/>
      <c r="E5350" s="533"/>
      <c r="F5350" s="533"/>
      <c r="G5350" s="533"/>
      <c r="H5350" s="533"/>
      <c r="I5350" s="533"/>
      <c r="J5350" s="533"/>
      <c r="K5350" s="533"/>
      <c r="L5350" s="533"/>
      <c r="M5350" s="533"/>
      <c r="N5350" s="532"/>
      <c r="O5350" s="350"/>
      <c r="P5350" s="464"/>
      <c r="Q5350" s="464"/>
      <c r="R5350" s="464"/>
      <c r="S5350" s="464"/>
      <c r="T5350" s="464"/>
      <c r="U5350" s="464"/>
      <c r="V5350" s="464"/>
    </row>
    <row r="5351" spans="1:22">
      <c r="A5351" s="531"/>
      <c r="B5351" s="532"/>
      <c r="C5351" s="350"/>
      <c r="D5351" s="350"/>
      <c r="E5351" s="533"/>
      <c r="F5351" s="533"/>
      <c r="G5351" s="533"/>
      <c r="H5351" s="533"/>
      <c r="I5351" s="533"/>
      <c r="J5351" s="533"/>
      <c r="K5351" s="533"/>
      <c r="L5351" s="533"/>
      <c r="M5351" s="533"/>
      <c r="N5351" s="532"/>
      <c r="O5351" s="350"/>
      <c r="P5351" s="464"/>
      <c r="Q5351" s="464"/>
      <c r="R5351" s="464"/>
      <c r="S5351" s="464"/>
      <c r="T5351" s="464"/>
      <c r="U5351" s="464"/>
      <c r="V5351" s="464"/>
    </row>
    <row r="5352" spans="1:22">
      <c r="A5352" s="531"/>
      <c r="B5352" s="532"/>
      <c r="C5352" s="350"/>
      <c r="D5352" s="350"/>
      <c r="E5352" s="533"/>
      <c r="F5352" s="533"/>
      <c r="G5352" s="533"/>
      <c r="H5352" s="533"/>
      <c r="I5352" s="533"/>
      <c r="J5352" s="533"/>
      <c r="K5352" s="533"/>
      <c r="L5352" s="533"/>
      <c r="M5352" s="533"/>
      <c r="N5352" s="532"/>
      <c r="O5352" s="350"/>
      <c r="P5352" s="464"/>
      <c r="Q5352" s="464"/>
      <c r="R5352" s="464"/>
      <c r="S5352" s="464"/>
      <c r="T5352" s="464"/>
      <c r="U5352" s="464"/>
      <c r="V5352" s="464"/>
    </row>
    <row r="5353" spans="1:22">
      <c r="A5353" s="531"/>
      <c r="B5353" s="532"/>
      <c r="C5353" s="350"/>
      <c r="D5353" s="350"/>
      <c r="E5353" s="533"/>
      <c r="F5353" s="533"/>
      <c r="G5353" s="533"/>
      <c r="H5353" s="533"/>
      <c r="I5353" s="533"/>
      <c r="J5353" s="533"/>
      <c r="K5353" s="533"/>
      <c r="L5353" s="533"/>
      <c r="M5353" s="533"/>
      <c r="N5353" s="532"/>
      <c r="O5353" s="350"/>
      <c r="P5353" s="464"/>
      <c r="Q5353" s="464"/>
      <c r="R5353" s="464"/>
      <c r="S5353" s="464"/>
      <c r="T5353" s="464"/>
      <c r="U5353" s="464"/>
      <c r="V5353" s="464"/>
    </row>
    <row r="5354" spans="1:22">
      <c r="A5354" s="531"/>
      <c r="B5354" s="532"/>
      <c r="C5354" s="350"/>
      <c r="D5354" s="350"/>
      <c r="E5354" s="533"/>
      <c r="F5354" s="533"/>
      <c r="G5354" s="533"/>
      <c r="H5354" s="533"/>
      <c r="I5354" s="533"/>
      <c r="J5354" s="533"/>
      <c r="K5354" s="533"/>
      <c r="L5354" s="533"/>
      <c r="M5354" s="533"/>
      <c r="N5354" s="532"/>
      <c r="O5354" s="350"/>
      <c r="P5354" s="464"/>
      <c r="Q5354" s="464"/>
      <c r="R5354" s="464"/>
      <c r="S5354" s="464"/>
      <c r="T5354" s="464"/>
      <c r="U5354" s="464"/>
      <c r="V5354" s="464"/>
    </row>
    <row r="5355" spans="1:22">
      <c r="A5355" s="531"/>
      <c r="B5355" s="532"/>
      <c r="C5355" s="350"/>
      <c r="D5355" s="350"/>
      <c r="E5355" s="533"/>
      <c r="F5355" s="533"/>
      <c r="G5355" s="533"/>
      <c r="H5355" s="533"/>
      <c r="I5355" s="533"/>
      <c r="J5355" s="533"/>
      <c r="K5355" s="533"/>
      <c r="L5355" s="533"/>
      <c r="M5355" s="533"/>
      <c r="N5355" s="532"/>
      <c r="O5355" s="350"/>
      <c r="P5355" s="464"/>
      <c r="Q5355" s="464"/>
      <c r="R5355" s="464"/>
      <c r="S5355" s="464"/>
      <c r="T5355" s="464"/>
      <c r="U5355" s="464"/>
      <c r="V5355" s="464"/>
    </row>
    <row r="5356" spans="1:22">
      <c r="A5356" s="531"/>
      <c r="B5356" s="532"/>
      <c r="C5356" s="350"/>
      <c r="D5356" s="350"/>
      <c r="E5356" s="533"/>
      <c r="F5356" s="533"/>
      <c r="G5356" s="533"/>
      <c r="H5356" s="533"/>
      <c r="I5356" s="533"/>
      <c r="J5356" s="533"/>
      <c r="K5356" s="533"/>
      <c r="L5356" s="533"/>
      <c r="M5356" s="533"/>
      <c r="N5356" s="532"/>
      <c r="O5356" s="350"/>
      <c r="P5356" s="464"/>
      <c r="Q5356" s="464"/>
      <c r="R5356" s="464"/>
      <c r="S5356" s="464"/>
      <c r="T5356" s="464"/>
      <c r="U5356" s="464"/>
      <c r="V5356" s="464"/>
    </row>
    <row r="5357" spans="1:22">
      <c r="A5357" s="531"/>
      <c r="B5357" s="532"/>
      <c r="C5357" s="350"/>
      <c r="D5357" s="350"/>
      <c r="E5357" s="533"/>
      <c r="F5357" s="533"/>
      <c r="G5357" s="533"/>
      <c r="H5357" s="533"/>
      <c r="I5357" s="533"/>
      <c r="J5357" s="533"/>
      <c r="K5357" s="533"/>
      <c r="L5357" s="533"/>
      <c r="M5357" s="533"/>
      <c r="N5357" s="532"/>
      <c r="O5357" s="350"/>
      <c r="P5357" s="464"/>
      <c r="Q5357" s="464"/>
      <c r="R5357" s="464"/>
      <c r="S5357" s="464"/>
      <c r="T5357" s="464"/>
      <c r="U5357" s="464"/>
      <c r="V5357" s="464"/>
    </row>
    <row r="5358" spans="1:22">
      <c r="A5358" s="531"/>
      <c r="B5358" s="532"/>
      <c r="C5358" s="350"/>
      <c r="D5358" s="350"/>
      <c r="E5358" s="533"/>
      <c r="F5358" s="533"/>
      <c r="G5358" s="533"/>
      <c r="H5358" s="533"/>
      <c r="I5358" s="533"/>
      <c r="J5358" s="533"/>
      <c r="K5358" s="533"/>
      <c r="L5358" s="533"/>
      <c r="M5358" s="533"/>
      <c r="N5358" s="532"/>
      <c r="O5358" s="350"/>
      <c r="P5358" s="464"/>
      <c r="Q5358" s="464"/>
      <c r="R5358" s="464"/>
      <c r="S5358" s="464"/>
      <c r="T5358" s="464"/>
      <c r="U5358" s="464"/>
      <c r="V5358" s="464"/>
    </row>
    <row r="5359" spans="1:22">
      <c r="A5359" s="531"/>
      <c r="B5359" s="532"/>
      <c r="C5359" s="350"/>
      <c r="D5359" s="350"/>
      <c r="E5359" s="533"/>
      <c r="F5359" s="533"/>
      <c r="G5359" s="533"/>
      <c r="H5359" s="533"/>
      <c r="I5359" s="533"/>
      <c r="J5359" s="533"/>
      <c r="K5359" s="533"/>
      <c r="L5359" s="533"/>
      <c r="M5359" s="533"/>
      <c r="N5359" s="532"/>
      <c r="O5359" s="350"/>
      <c r="P5359" s="464"/>
      <c r="Q5359" s="464"/>
      <c r="R5359" s="464"/>
      <c r="S5359" s="464"/>
      <c r="T5359" s="464"/>
      <c r="U5359" s="464"/>
      <c r="V5359" s="464"/>
    </row>
    <row r="5360" spans="1:22">
      <c r="A5360" s="531"/>
      <c r="B5360" s="532"/>
      <c r="C5360" s="350"/>
      <c r="D5360" s="350"/>
      <c r="E5360" s="533"/>
      <c r="F5360" s="533"/>
      <c r="G5360" s="533"/>
      <c r="H5360" s="533"/>
      <c r="I5360" s="533"/>
      <c r="J5360" s="533"/>
      <c r="K5360" s="533"/>
      <c r="L5360" s="533"/>
      <c r="M5360" s="533"/>
      <c r="N5360" s="532"/>
      <c r="O5360" s="350"/>
      <c r="P5360" s="464"/>
      <c r="Q5360" s="464"/>
      <c r="R5360" s="464"/>
      <c r="S5360" s="464"/>
      <c r="T5360" s="464"/>
      <c r="U5360" s="464"/>
      <c r="V5360" s="464"/>
    </row>
    <row r="5361" spans="1:22">
      <c r="A5361" s="531"/>
      <c r="B5361" s="532"/>
      <c r="C5361" s="350"/>
      <c r="D5361" s="350"/>
      <c r="E5361" s="533"/>
      <c r="F5361" s="533"/>
      <c r="G5361" s="533"/>
      <c r="H5361" s="533"/>
      <c r="I5361" s="533"/>
      <c r="J5361" s="533"/>
      <c r="K5361" s="533"/>
      <c r="L5361" s="533"/>
      <c r="M5361" s="533"/>
      <c r="N5361" s="532"/>
      <c r="O5361" s="350"/>
      <c r="P5361" s="464"/>
      <c r="Q5361" s="464"/>
      <c r="R5361" s="464"/>
      <c r="S5361" s="464"/>
      <c r="T5361" s="464"/>
      <c r="U5361" s="464"/>
      <c r="V5361" s="464"/>
    </row>
    <row r="5362" spans="1:22">
      <c r="A5362" s="531"/>
      <c r="B5362" s="532"/>
      <c r="C5362" s="350"/>
      <c r="D5362" s="350"/>
      <c r="E5362" s="533"/>
      <c r="F5362" s="533"/>
      <c r="G5362" s="533"/>
      <c r="H5362" s="533"/>
      <c r="I5362" s="533"/>
      <c r="J5362" s="533"/>
      <c r="K5362" s="533"/>
      <c r="L5362" s="533"/>
      <c r="M5362" s="533"/>
      <c r="N5362" s="532"/>
      <c r="O5362" s="350"/>
      <c r="P5362" s="464"/>
      <c r="Q5362" s="464"/>
      <c r="R5362" s="464"/>
      <c r="S5362" s="464"/>
      <c r="T5362" s="464"/>
      <c r="U5362" s="464"/>
      <c r="V5362" s="464"/>
    </row>
    <row r="5363" spans="1:22">
      <c r="A5363" s="531"/>
      <c r="B5363" s="532"/>
      <c r="C5363" s="350"/>
      <c r="D5363" s="350"/>
      <c r="E5363" s="533"/>
      <c r="F5363" s="533"/>
      <c r="G5363" s="533"/>
      <c r="H5363" s="533"/>
      <c r="I5363" s="533"/>
      <c r="J5363" s="533"/>
      <c r="K5363" s="533"/>
      <c r="L5363" s="533"/>
      <c r="M5363" s="533"/>
      <c r="N5363" s="532"/>
      <c r="O5363" s="350"/>
      <c r="P5363" s="464"/>
      <c r="Q5363" s="464"/>
      <c r="R5363" s="464"/>
      <c r="S5363" s="464"/>
      <c r="T5363" s="464"/>
      <c r="U5363" s="464"/>
      <c r="V5363" s="464"/>
    </row>
    <row r="5364" spans="1:22">
      <c r="A5364" s="531"/>
      <c r="B5364" s="532"/>
      <c r="C5364" s="350"/>
      <c r="D5364" s="350"/>
      <c r="E5364" s="533"/>
      <c r="F5364" s="533"/>
      <c r="G5364" s="533"/>
      <c r="H5364" s="533"/>
      <c r="I5364" s="533"/>
      <c r="J5364" s="533"/>
      <c r="K5364" s="533"/>
      <c r="L5364" s="533"/>
      <c r="M5364" s="533"/>
      <c r="N5364" s="532"/>
      <c r="O5364" s="350"/>
      <c r="P5364" s="464"/>
      <c r="Q5364" s="464"/>
      <c r="R5364" s="464"/>
      <c r="S5364" s="464"/>
      <c r="T5364" s="464"/>
      <c r="U5364" s="464"/>
      <c r="V5364" s="464"/>
    </row>
    <row r="5365" spans="1:22">
      <c r="A5365" s="531"/>
      <c r="B5365" s="532"/>
      <c r="C5365" s="350"/>
      <c r="D5365" s="350"/>
      <c r="E5365" s="533"/>
      <c r="F5365" s="533"/>
      <c r="G5365" s="533"/>
      <c r="H5365" s="533"/>
      <c r="I5365" s="533"/>
      <c r="J5365" s="533"/>
      <c r="K5365" s="533"/>
      <c r="L5365" s="533"/>
      <c r="M5365" s="533"/>
      <c r="N5365" s="532"/>
      <c r="O5365" s="350"/>
      <c r="P5365" s="464"/>
      <c r="Q5365" s="464"/>
      <c r="R5365" s="464"/>
      <c r="S5365" s="464"/>
      <c r="T5365" s="464"/>
      <c r="U5365" s="464"/>
      <c r="V5365" s="464"/>
    </row>
    <row r="5366" spans="1:22">
      <c r="A5366" s="531"/>
      <c r="B5366" s="532"/>
      <c r="C5366" s="350"/>
      <c r="D5366" s="350"/>
      <c r="E5366" s="533"/>
      <c r="F5366" s="533"/>
      <c r="G5366" s="533"/>
      <c r="H5366" s="533"/>
      <c r="I5366" s="533"/>
      <c r="J5366" s="533"/>
      <c r="K5366" s="533"/>
      <c r="L5366" s="533"/>
      <c r="M5366" s="533"/>
      <c r="N5366" s="532"/>
      <c r="O5366" s="350"/>
      <c r="P5366" s="464"/>
      <c r="Q5366" s="464"/>
      <c r="R5366" s="464"/>
      <c r="S5366" s="464"/>
      <c r="T5366" s="464"/>
      <c r="U5366" s="464"/>
      <c r="V5366" s="464"/>
    </row>
    <row r="5367" spans="1:22">
      <c r="A5367" s="531"/>
      <c r="B5367" s="532"/>
      <c r="C5367" s="350"/>
      <c r="D5367" s="350"/>
      <c r="E5367" s="533"/>
      <c r="F5367" s="533"/>
      <c r="G5367" s="533"/>
      <c r="H5367" s="533"/>
      <c r="I5367" s="533"/>
      <c r="J5367" s="533"/>
      <c r="K5367" s="533"/>
      <c r="L5367" s="533"/>
      <c r="M5367" s="533"/>
      <c r="N5367" s="532"/>
      <c r="O5367" s="350"/>
      <c r="P5367" s="464"/>
      <c r="Q5367" s="464"/>
      <c r="R5367" s="464"/>
      <c r="S5367" s="464"/>
      <c r="T5367" s="464"/>
      <c r="U5367" s="464"/>
      <c r="V5367" s="464"/>
    </row>
    <row r="5368" spans="1:22">
      <c r="A5368" s="531"/>
      <c r="B5368" s="532"/>
      <c r="C5368" s="350"/>
      <c r="D5368" s="350"/>
      <c r="E5368" s="533"/>
      <c r="F5368" s="533"/>
      <c r="G5368" s="533"/>
      <c r="H5368" s="533"/>
      <c r="I5368" s="533"/>
      <c r="J5368" s="533"/>
      <c r="K5368" s="533"/>
      <c r="L5368" s="533"/>
      <c r="M5368" s="533"/>
      <c r="N5368" s="532"/>
      <c r="O5368" s="350"/>
      <c r="P5368" s="464"/>
      <c r="Q5368" s="464"/>
      <c r="R5368" s="464"/>
      <c r="S5368" s="464"/>
      <c r="T5368" s="464"/>
      <c r="U5368" s="464"/>
      <c r="V5368" s="464"/>
    </row>
    <row r="5369" spans="1:22">
      <c r="A5369" s="531"/>
      <c r="B5369" s="532"/>
      <c r="C5369" s="350"/>
      <c r="D5369" s="350"/>
      <c r="E5369" s="533"/>
      <c r="F5369" s="533"/>
      <c r="G5369" s="533"/>
      <c r="H5369" s="533"/>
      <c r="I5369" s="533"/>
      <c r="J5369" s="533"/>
      <c r="K5369" s="533"/>
      <c r="L5369" s="533"/>
      <c r="M5369" s="533"/>
      <c r="N5369" s="532"/>
      <c r="O5369" s="350"/>
      <c r="P5369" s="464"/>
      <c r="Q5369" s="464"/>
      <c r="R5369" s="464"/>
      <c r="S5369" s="464"/>
      <c r="T5369" s="464"/>
      <c r="U5369" s="464"/>
      <c r="V5369" s="464"/>
    </row>
    <row r="5370" spans="1:22">
      <c r="A5370" s="531"/>
      <c r="B5370" s="532"/>
      <c r="C5370" s="350"/>
      <c r="D5370" s="350"/>
      <c r="E5370" s="533"/>
      <c r="F5370" s="533"/>
      <c r="G5370" s="533"/>
      <c r="H5370" s="533"/>
      <c r="I5370" s="533"/>
      <c r="J5370" s="533"/>
      <c r="K5370" s="533"/>
      <c r="L5370" s="533"/>
      <c r="M5370" s="533"/>
      <c r="N5370" s="532"/>
      <c r="O5370" s="350"/>
      <c r="P5370" s="464"/>
      <c r="Q5370" s="464"/>
      <c r="R5370" s="464"/>
      <c r="S5370" s="464"/>
      <c r="T5370" s="464"/>
      <c r="U5370" s="464"/>
      <c r="V5370" s="464"/>
    </row>
    <row r="5371" spans="1:22">
      <c r="A5371" s="531"/>
      <c r="B5371" s="532"/>
      <c r="C5371" s="350"/>
      <c r="D5371" s="350"/>
      <c r="E5371" s="533"/>
      <c r="F5371" s="533"/>
      <c r="G5371" s="533"/>
      <c r="H5371" s="533"/>
      <c r="I5371" s="533"/>
      <c r="J5371" s="533"/>
      <c r="K5371" s="533"/>
      <c r="L5371" s="533"/>
      <c r="M5371" s="533"/>
      <c r="N5371" s="532"/>
      <c r="O5371" s="350"/>
      <c r="P5371" s="464"/>
      <c r="Q5371" s="464"/>
      <c r="R5371" s="464"/>
      <c r="S5371" s="464"/>
      <c r="T5371" s="464"/>
      <c r="U5371" s="464"/>
      <c r="V5371" s="464"/>
    </row>
    <row r="5372" spans="1:22">
      <c r="A5372" s="531"/>
      <c r="B5372" s="532"/>
      <c r="C5372" s="350"/>
      <c r="D5372" s="350"/>
      <c r="E5372" s="533"/>
      <c r="F5372" s="533"/>
      <c r="G5372" s="533"/>
      <c r="H5372" s="533"/>
      <c r="I5372" s="533"/>
      <c r="J5372" s="533"/>
      <c r="K5372" s="533"/>
      <c r="L5372" s="533"/>
      <c r="M5372" s="533"/>
      <c r="N5372" s="532"/>
      <c r="O5372" s="350"/>
      <c r="P5372" s="464"/>
      <c r="Q5372" s="464"/>
      <c r="R5372" s="464"/>
      <c r="S5372" s="464"/>
      <c r="T5372" s="464"/>
      <c r="U5372" s="464"/>
      <c r="V5372" s="464"/>
    </row>
    <row r="5373" spans="1:22">
      <c r="A5373" s="531"/>
      <c r="B5373" s="532"/>
      <c r="C5373" s="350"/>
      <c r="D5373" s="350"/>
      <c r="E5373" s="533"/>
      <c r="F5373" s="533"/>
      <c r="G5373" s="533"/>
      <c r="H5373" s="533"/>
      <c r="I5373" s="533"/>
      <c r="J5373" s="533"/>
      <c r="K5373" s="533"/>
      <c r="L5373" s="533"/>
      <c r="M5373" s="533"/>
      <c r="N5373" s="532"/>
      <c r="O5373" s="350"/>
      <c r="P5373" s="464"/>
      <c r="Q5373" s="464"/>
      <c r="R5373" s="464"/>
      <c r="S5373" s="464"/>
      <c r="T5373" s="464"/>
      <c r="U5373" s="464"/>
      <c r="V5373" s="464"/>
    </row>
    <row r="5374" spans="1:22">
      <c r="A5374" s="531"/>
      <c r="B5374" s="532"/>
      <c r="C5374" s="350"/>
      <c r="D5374" s="350"/>
      <c r="E5374" s="533"/>
      <c r="F5374" s="533"/>
      <c r="G5374" s="533"/>
      <c r="H5374" s="533"/>
      <c r="I5374" s="533"/>
      <c r="J5374" s="533"/>
      <c r="K5374" s="533"/>
      <c r="L5374" s="533"/>
      <c r="M5374" s="533"/>
      <c r="N5374" s="532"/>
      <c r="O5374" s="350"/>
      <c r="P5374" s="464"/>
      <c r="Q5374" s="464"/>
      <c r="R5374" s="464"/>
      <c r="S5374" s="464"/>
      <c r="T5374" s="464"/>
      <c r="U5374" s="464"/>
      <c r="V5374" s="464"/>
    </row>
    <row r="5375" spans="1:22">
      <c r="A5375" s="531"/>
      <c r="B5375" s="532"/>
      <c r="C5375" s="350"/>
      <c r="D5375" s="350"/>
      <c r="E5375" s="533"/>
      <c r="F5375" s="533"/>
      <c r="G5375" s="533"/>
      <c r="H5375" s="533"/>
      <c r="I5375" s="533"/>
      <c r="J5375" s="533"/>
      <c r="K5375" s="533"/>
      <c r="L5375" s="533"/>
      <c r="M5375" s="533"/>
      <c r="N5375" s="532"/>
      <c r="O5375" s="350"/>
      <c r="P5375" s="464"/>
      <c r="Q5375" s="464"/>
      <c r="R5375" s="464"/>
      <c r="S5375" s="464"/>
      <c r="T5375" s="464"/>
      <c r="U5375" s="464"/>
      <c r="V5375" s="464"/>
    </row>
    <row r="5376" spans="1:22">
      <c r="A5376" s="531"/>
      <c r="B5376" s="532"/>
      <c r="C5376" s="350"/>
      <c r="D5376" s="350"/>
      <c r="E5376" s="533"/>
      <c r="F5376" s="533"/>
      <c r="G5376" s="533"/>
      <c r="H5376" s="533"/>
      <c r="I5376" s="533"/>
      <c r="J5376" s="533"/>
      <c r="K5376" s="533"/>
      <c r="L5376" s="533"/>
      <c r="M5376" s="533"/>
      <c r="N5376" s="532"/>
      <c r="O5376" s="350"/>
      <c r="P5376" s="464"/>
      <c r="Q5376" s="464"/>
      <c r="R5376" s="464"/>
      <c r="S5376" s="464"/>
      <c r="T5376" s="464"/>
      <c r="U5376" s="464"/>
      <c r="V5376" s="464"/>
    </row>
    <row r="5377" spans="1:22">
      <c r="A5377" s="531"/>
      <c r="B5377" s="532"/>
      <c r="C5377" s="350"/>
      <c r="D5377" s="350"/>
      <c r="E5377" s="533"/>
      <c r="F5377" s="533"/>
      <c r="G5377" s="533"/>
      <c r="H5377" s="533"/>
      <c r="I5377" s="533"/>
      <c r="J5377" s="533"/>
      <c r="K5377" s="533"/>
      <c r="L5377" s="533"/>
      <c r="M5377" s="533"/>
      <c r="N5377" s="532"/>
      <c r="O5377" s="350"/>
      <c r="P5377" s="464"/>
      <c r="Q5377" s="464"/>
      <c r="R5377" s="464"/>
      <c r="S5377" s="464"/>
      <c r="T5377" s="464"/>
      <c r="U5377" s="464"/>
      <c r="V5377" s="464"/>
    </row>
    <row r="5378" spans="1:22">
      <c r="A5378" s="531"/>
      <c r="B5378" s="532"/>
      <c r="C5378" s="350"/>
      <c r="D5378" s="350"/>
      <c r="E5378" s="533"/>
      <c r="F5378" s="533"/>
      <c r="G5378" s="533"/>
      <c r="H5378" s="533"/>
      <c r="I5378" s="533"/>
      <c r="J5378" s="533"/>
      <c r="K5378" s="533"/>
      <c r="L5378" s="533"/>
      <c r="M5378" s="533"/>
      <c r="N5378" s="532"/>
      <c r="O5378" s="350"/>
      <c r="P5378" s="464"/>
      <c r="Q5378" s="464"/>
      <c r="R5378" s="464"/>
      <c r="S5378" s="464"/>
      <c r="T5378" s="464"/>
      <c r="U5378" s="464"/>
      <c r="V5378" s="464"/>
    </row>
    <row r="5379" spans="1:22">
      <c r="A5379" s="531"/>
      <c r="B5379" s="532"/>
      <c r="C5379" s="350"/>
      <c r="D5379" s="350"/>
      <c r="E5379" s="533"/>
      <c r="F5379" s="533"/>
      <c r="G5379" s="533"/>
      <c r="H5379" s="533"/>
      <c r="I5379" s="533"/>
      <c r="J5379" s="533"/>
      <c r="K5379" s="533"/>
      <c r="L5379" s="533"/>
      <c r="M5379" s="533"/>
      <c r="N5379" s="532"/>
      <c r="O5379" s="350"/>
      <c r="P5379" s="464"/>
      <c r="Q5379" s="464"/>
      <c r="R5379" s="464"/>
      <c r="S5379" s="464"/>
      <c r="T5379" s="464"/>
      <c r="U5379" s="464"/>
      <c r="V5379" s="464"/>
    </row>
    <row r="5380" spans="1:22">
      <c r="A5380" s="531"/>
      <c r="B5380" s="532"/>
      <c r="C5380" s="350"/>
      <c r="D5380" s="350"/>
      <c r="E5380" s="533"/>
      <c r="F5380" s="533"/>
      <c r="G5380" s="533"/>
      <c r="H5380" s="533"/>
      <c r="I5380" s="533"/>
      <c r="J5380" s="533"/>
      <c r="K5380" s="533"/>
      <c r="L5380" s="533"/>
      <c r="M5380" s="533"/>
      <c r="N5380" s="532"/>
      <c r="O5380" s="350"/>
      <c r="P5380" s="464"/>
      <c r="Q5380" s="464"/>
      <c r="R5380" s="464"/>
      <c r="S5380" s="464"/>
      <c r="T5380" s="464"/>
      <c r="U5380" s="464"/>
      <c r="V5380" s="464"/>
    </row>
    <row r="5381" spans="1:22">
      <c r="A5381" s="531"/>
      <c r="B5381" s="532"/>
      <c r="C5381" s="350"/>
      <c r="D5381" s="350"/>
      <c r="E5381" s="533"/>
      <c r="F5381" s="533"/>
      <c r="G5381" s="533"/>
      <c r="H5381" s="533"/>
      <c r="I5381" s="533"/>
      <c r="J5381" s="533"/>
      <c r="K5381" s="533"/>
      <c r="L5381" s="533"/>
      <c r="M5381" s="533"/>
      <c r="N5381" s="532"/>
      <c r="O5381" s="350"/>
      <c r="P5381" s="464"/>
      <c r="Q5381" s="464"/>
      <c r="R5381" s="464"/>
      <c r="S5381" s="464"/>
      <c r="T5381" s="464"/>
      <c r="U5381" s="464"/>
      <c r="V5381" s="464"/>
    </row>
    <row r="5382" spans="1:22">
      <c r="A5382" s="531"/>
      <c r="B5382" s="532"/>
      <c r="C5382" s="350"/>
      <c r="D5382" s="350"/>
      <c r="E5382" s="533"/>
      <c r="F5382" s="533"/>
      <c r="G5382" s="533"/>
      <c r="H5382" s="533"/>
      <c r="I5382" s="533"/>
      <c r="J5382" s="533"/>
      <c r="K5382" s="533"/>
      <c r="L5382" s="533"/>
      <c r="M5382" s="533"/>
      <c r="N5382" s="532"/>
      <c r="O5382" s="350"/>
      <c r="P5382" s="464"/>
      <c r="Q5382" s="464"/>
      <c r="R5382" s="464"/>
      <c r="S5382" s="464"/>
      <c r="T5382" s="464"/>
      <c r="U5382" s="464"/>
      <c r="V5382" s="464"/>
    </row>
    <row r="5383" spans="1:22">
      <c r="A5383" s="531"/>
      <c r="B5383" s="532"/>
      <c r="C5383" s="350"/>
      <c r="D5383" s="350"/>
      <c r="E5383" s="533"/>
      <c r="F5383" s="533"/>
      <c r="G5383" s="533"/>
      <c r="H5383" s="533"/>
      <c r="I5383" s="533"/>
      <c r="J5383" s="533"/>
      <c r="K5383" s="533"/>
      <c r="L5383" s="533"/>
      <c r="M5383" s="533"/>
      <c r="N5383" s="532"/>
      <c r="O5383" s="350"/>
      <c r="P5383" s="464"/>
      <c r="Q5383" s="464"/>
      <c r="R5383" s="464"/>
      <c r="S5383" s="464"/>
      <c r="T5383" s="464"/>
      <c r="U5383" s="464"/>
      <c r="V5383" s="464"/>
    </row>
    <row r="5384" spans="1:22">
      <c r="A5384" s="531"/>
      <c r="B5384" s="532"/>
      <c r="C5384" s="350"/>
      <c r="D5384" s="350"/>
      <c r="E5384" s="533"/>
      <c r="F5384" s="533"/>
      <c r="G5384" s="533"/>
      <c r="H5384" s="533"/>
      <c r="I5384" s="533"/>
      <c r="J5384" s="533"/>
      <c r="K5384" s="533"/>
      <c r="L5384" s="533"/>
      <c r="M5384" s="533"/>
      <c r="N5384" s="532"/>
      <c r="O5384" s="350"/>
      <c r="P5384" s="464"/>
      <c r="Q5384" s="464"/>
      <c r="R5384" s="464"/>
      <c r="S5384" s="464"/>
      <c r="T5384" s="464"/>
      <c r="U5384" s="464"/>
      <c r="V5384" s="464"/>
    </row>
    <row r="5385" spans="1:22">
      <c r="A5385" s="531"/>
      <c r="B5385" s="532"/>
      <c r="C5385" s="350"/>
      <c r="D5385" s="350"/>
      <c r="E5385" s="533"/>
      <c r="F5385" s="533"/>
      <c r="G5385" s="533"/>
      <c r="H5385" s="533"/>
      <c r="I5385" s="533"/>
      <c r="J5385" s="533"/>
      <c r="K5385" s="533"/>
      <c r="L5385" s="533"/>
      <c r="M5385" s="533"/>
      <c r="N5385" s="532"/>
      <c r="O5385" s="350"/>
      <c r="P5385" s="464"/>
      <c r="Q5385" s="464"/>
      <c r="R5385" s="464"/>
      <c r="S5385" s="464"/>
      <c r="T5385" s="464"/>
      <c r="U5385" s="464"/>
      <c r="V5385" s="464"/>
    </row>
    <row r="5386" spans="1:22">
      <c r="A5386" s="531"/>
      <c r="B5386" s="532"/>
      <c r="C5386" s="350"/>
      <c r="D5386" s="350"/>
      <c r="E5386" s="533"/>
      <c r="F5386" s="533"/>
      <c r="G5386" s="533"/>
      <c r="H5386" s="533"/>
      <c r="I5386" s="533"/>
      <c r="J5386" s="533"/>
      <c r="K5386" s="533"/>
      <c r="L5386" s="533"/>
      <c r="M5386" s="533"/>
      <c r="N5386" s="532"/>
      <c r="O5386" s="350"/>
      <c r="P5386" s="464"/>
      <c r="Q5386" s="464"/>
      <c r="R5386" s="464"/>
      <c r="S5386" s="464"/>
      <c r="T5386" s="464"/>
      <c r="U5386" s="464"/>
      <c r="V5386" s="464"/>
    </row>
    <row r="5387" spans="1:22">
      <c r="A5387" s="531"/>
      <c r="B5387" s="532"/>
      <c r="C5387" s="350"/>
      <c r="D5387" s="350"/>
      <c r="E5387" s="533"/>
      <c r="F5387" s="533"/>
      <c r="G5387" s="533"/>
      <c r="H5387" s="533"/>
      <c r="I5387" s="533"/>
      <c r="J5387" s="533"/>
      <c r="K5387" s="533"/>
      <c r="L5387" s="533"/>
      <c r="M5387" s="533"/>
      <c r="N5387" s="532"/>
      <c r="O5387" s="350"/>
      <c r="P5387" s="464"/>
      <c r="Q5387" s="464"/>
      <c r="R5387" s="464"/>
      <c r="S5387" s="464"/>
      <c r="T5387" s="464"/>
      <c r="U5387" s="464"/>
      <c r="V5387" s="464"/>
    </row>
    <row r="5388" spans="1:22">
      <c r="A5388" s="531"/>
      <c r="B5388" s="532"/>
      <c r="C5388" s="350"/>
      <c r="D5388" s="350"/>
      <c r="E5388" s="533"/>
      <c r="F5388" s="533"/>
      <c r="G5388" s="533"/>
      <c r="H5388" s="533"/>
      <c r="I5388" s="533"/>
      <c r="J5388" s="533"/>
      <c r="K5388" s="533"/>
      <c r="L5388" s="533"/>
      <c r="M5388" s="533"/>
      <c r="N5388" s="532"/>
      <c r="O5388" s="350"/>
      <c r="P5388" s="464"/>
      <c r="Q5388" s="464"/>
      <c r="R5388" s="464"/>
      <c r="S5388" s="464"/>
      <c r="T5388" s="464"/>
      <c r="U5388" s="464"/>
      <c r="V5388" s="464"/>
    </row>
    <row r="5389" spans="1:22">
      <c r="A5389" s="531"/>
      <c r="B5389" s="532"/>
      <c r="C5389" s="350"/>
      <c r="D5389" s="350"/>
      <c r="E5389" s="533"/>
      <c r="F5389" s="533"/>
      <c r="G5389" s="533"/>
      <c r="H5389" s="533"/>
      <c r="I5389" s="533"/>
      <c r="J5389" s="533"/>
      <c r="K5389" s="533"/>
      <c r="L5389" s="533"/>
      <c r="M5389" s="533"/>
      <c r="N5389" s="532"/>
      <c r="O5389" s="350"/>
      <c r="P5389" s="464"/>
      <c r="Q5389" s="464"/>
      <c r="R5389" s="464"/>
      <c r="S5389" s="464"/>
      <c r="T5389" s="464"/>
      <c r="U5389" s="464"/>
      <c r="V5389" s="464"/>
    </row>
    <row r="5390" spans="1:22">
      <c r="A5390" s="531"/>
      <c r="B5390" s="532"/>
      <c r="C5390" s="350"/>
      <c r="D5390" s="350"/>
      <c r="E5390" s="533"/>
      <c r="F5390" s="533"/>
      <c r="G5390" s="533"/>
      <c r="H5390" s="533"/>
      <c r="I5390" s="533"/>
      <c r="J5390" s="533"/>
      <c r="K5390" s="533"/>
      <c r="L5390" s="533"/>
      <c r="M5390" s="533"/>
      <c r="N5390" s="532"/>
      <c r="O5390" s="350"/>
      <c r="P5390" s="464"/>
      <c r="Q5390" s="464"/>
      <c r="R5390" s="464"/>
      <c r="S5390" s="464"/>
      <c r="T5390" s="464"/>
      <c r="U5390" s="464"/>
      <c r="V5390" s="464"/>
    </row>
    <row r="5391" spans="1:22">
      <c r="A5391" s="531"/>
      <c r="B5391" s="532"/>
      <c r="C5391" s="350"/>
      <c r="D5391" s="350"/>
      <c r="E5391" s="533"/>
      <c r="F5391" s="533"/>
      <c r="G5391" s="533"/>
      <c r="H5391" s="533"/>
      <c r="I5391" s="533"/>
      <c r="J5391" s="533"/>
      <c r="K5391" s="533"/>
      <c r="L5391" s="533"/>
      <c r="M5391" s="533"/>
      <c r="N5391" s="532"/>
      <c r="O5391" s="350"/>
      <c r="P5391" s="464"/>
      <c r="Q5391" s="464"/>
      <c r="R5391" s="464"/>
      <c r="S5391" s="464"/>
      <c r="T5391" s="464"/>
      <c r="U5391" s="464"/>
      <c r="V5391" s="464"/>
    </row>
    <row r="5392" spans="1:22">
      <c r="A5392" s="531"/>
      <c r="B5392" s="532"/>
      <c r="C5392" s="350"/>
      <c r="D5392" s="350"/>
      <c r="E5392" s="533"/>
      <c r="F5392" s="533"/>
      <c r="G5392" s="533"/>
      <c r="H5392" s="533"/>
      <c r="I5392" s="533"/>
      <c r="J5392" s="533"/>
      <c r="K5392" s="533"/>
      <c r="L5392" s="533"/>
      <c r="M5392" s="533"/>
      <c r="N5392" s="532"/>
      <c r="O5392" s="350"/>
      <c r="P5392" s="464"/>
      <c r="Q5392" s="464"/>
      <c r="R5392" s="464"/>
      <c r="S5392" s="464"/>
      <c r="T5392" s="464"/>
      <c r="U5392" s="464"/>
      <c r="V5392" s="464"/>
    </row>
    <row r="5393" spans="1:22">
      <c r="A5393" s="531"/>
      <c r="B5393" s="532"/>
      <c r="C5393" s="350"/>
      <c r="D5393" s="350"/>
      <c r="E5393" s="533"/>
      <c r="F5393" s="533"/>
      <c r="G5393" s="533"/>
      <c r="H5393" s="533"/>
      <c r="I5393" s="533"/>
      <c r="J5393" s="533"/>
      <c r="K5393" s="533"/>
      <c r="L5393" s="533"/>
      <c r="M5393" s="533"/>
      <c r="N5393" s="532"/>
      <c r="O5393" s="350"/>
      <c r="P5393" s="464"/>
      <c r="Q5393" s="464"/>
      <c r="R5393" s="464"/>
      <c r="S5393" s="464"/>
      <c r="T5393" s="464"/>
      <c r="U5393" s="464"/>
      <c r="V5393" s="464"/>
    </row>
    <row r="5394" spans="1:22">
      <c r="A5394" s="531"/>
      <c r="B5394" s="532"/>
      <c r="C5394" s="350"/>
      <c r="D5394" s="350"/>
      <c r="E5394" s="533"/>
      <c r="F5394" s="533"/>
      <c r="G5394" s="533"/>
      <c r="H5394" s="533"/>
      <c r="I5394" s="533"/>
      <c r="J5394" s="533"/>
      <c r="K5394" s="533"/>
      <c r="L5394" s="533"/>
      <c r="M5394" s="533"/>
      <c r="N5394" s="532"/>
      <c r="O5394" s="350"/>
      <c r="P5394" s="464"/>
      <c r="Q5394" s="464"/>
      <c r="R5394" s="464"/>
      <c r="S5394" s="464"/>
      <c r="T5394" s="464"/>
      <c r="U5394" s="464"/>
      <c r="V5394" s="464"/>
    </row>
    <row r="5395" spans="1:22">
      <c r="A5395" s="531"/>
      <c r="B5395" s="532"/>
      <c r="C5395" s="350"/>
      <c r="D5395" s="350"/>
      <c r="E5395" s="533"/>
      <c r="F5395" s="533"/>
      <c r="G5395" s="533"/>
      <c r="H5395" s="533"/>
      <c r="I5395" s="533"/>
      <c r="J5395" s="533"/>
      <c r="K5395" s="533"/>
      <c r="L5395" s="533"/>
      <c r="M5395" s="533"/>
      <c r="N5395" s="532"/>
      <c r="O5395" s="350"/>
      <c r="P5395" s="464"/>
      <c r="Q5395" s="464"/>
      <c r="R5395" s="464"/>
      <c r="S5395" s="464"/>
      <c r="T5395" s="464"/>
      <c r="U5395" s="464"/>
      <c r="V5395" s="464"/>
    </row>
    <row r="5396" spans="1:22">
      <c r="A5396" s="531"/>
      <c r="B5396" s="532"/>
      <c r="C5396" s="350"/>
      <c r="D5396" s="350"/>
      <c r="E5396" s="533"/>
      <c r="F5396" s="533"/>
      <c r="G5396" s="533"/>
      <c r="H5396" s="533"/>
      <c r="I5396" s="533"/>
      <c r="J5396" s="533"/>
      <c r="K5396" s="533"/>
      <c r="L5396" s="533"/>
      <c r="M5396" s="533"/>
      <c r="N5396" s="532"/>
      <c r="O5396" s="350"/>
      <c r="P5396" s="464"/>
      <c r="Q5396" s="464"/>
      <c r="R5396" s="464"/>
      <c r="S5396" s="464"/>
      <c r="T5396" s="464"/>
      <c r="U5396" s="464"/>
      <c r="V5396" s="464"/>
    </row>
    <row r="5397" spans="1:22">
      <c r="A5397" s="531"/>
      <c r="B5397" s="532"/>
      <c r="C5397" s="350"/>
      <c r="D5397" s="350"/>
      <c r="E5397" s="533"/>
      <c r="F5397" s="533"/>
      <c r="G5397" s="533"/>
      <c r="H5397" s="533"/>
      <c r="I5397" s="533"/>
      <c r="J5397" s="533"/>
      <c r="K5397" s="533"/>
      <c r="L5397" s="533"/>
      <c r="M5397" s="533"/>
      <c r="N5397" s="532"/>
      <c r="O5397" s="350"/>
      <c r="P5397" s="464"/>
      <c r="Q5397" s="464"/>
      <c r="R5397" s="464"/>
      <c r="S5397" s="464"/>
      <c r="T5397" s="464"/>
      <c r="U5397" s="464"/>
      <c r="V5397" s="464"/>
    </row>
    <row r="5398" spans="1:22">
      <c r="A5398" s="531"/>
      <c r="B5398" s="532"/>
      <c r="C5398" s="350"/>
      <c r="D5398" s="350"/>
      <c r="E5398" s="533"/>
      <c r="F5398" s="533"/>
      <c r="G5398" s="533"/>
      <c r="H5398" s="533"/>
      <c r="I5398" s="533"/>
      <c r="J5398" s="533"/>
      <c r="K5398" s="533"/>
      <c r="L5398" s="533"/>
      <c r="M5398" s="533"/>
      <c r="N5398" s="532"/>
      <c r="O5398" s="350"/>
      <c r="P5398" s="464"/>
      <c r="Q5398" s="464"/>
      <c r="R5398" s="464"/>
      <c r="S5398" s="464"/>
      <c r="T5398" s="464"/>
      <c r="U5398" s="464"/>
      <c r="V5398" s="464"/>
    </row>
    <row r="5399" spans="1:22">
      <c r="A5399" s="531"/>
      <c r="B5399" s="532"/>
      <c r="C5399" s="350"/>
      <c r="D5399" s="350"/>
      <c r="E5399" s="533"/>
      <c r="F5399" s="533"/>
      <c r="G5399" s="533"/>
      <c r="H5399" s="533"/>
      <c r="I5399" s="533"/>
      <c r="J5399" s="533"/>
      <c r="K5399" s="533"/>
      <c r="L5399" s="533"/>
      <c r="M5399" s="533"/>
      <c r="N5399" s="532"/>
      <c r="O5399" s="350"/>
      <c r="P5399" s="464"/>
      <c r="Q5399" s="464"/>
      <c r="R5399" s="464"/>
      <c r="S5399" s="464"/>
      <c r="T5399" s="464"/>
      <c r="U5399" s="464"/>
      <c r="V5399" s="464"/>
    </row>
    <row r="5400" spans="1:22">
      <c r="A5400" s="531"/>
      <c r="B5400" s="532"/>
      <c r="C5400" s="350"/>
      <c r="D5400" s="350"/>
      <c r="E5400" s="533"/>
      <c r="F5400" s="533"/>
      <c r="G5400" s="533"/>
      <c r="H5400" s="533"/>
      <c r="I5400" s="533"/>
      <c r="J5400" s="533"/>
      <c r="K5400" s="533"/>
      <c r="L5400" s="533"/>
      <c r="M5400" s="533"/>
      <c r="N5400" s="532"/>
      <c r="O5400" s="350"/>
      <c r="P5400" s="464"/>
      <c r="Q5400" s="464"/>
      <c r="R5400" s="464"/>
      <c r="S5400" s="464"/>
      <c r="T5400" s="464"/>
      <c r="U5400" s="464"/>
      <c r="V5400" s="464"/>
    </row>
    <row r="5401" spans="1:22">
      <c r="A5401" s="531"/>
      <c r="B5401" s="532"/>
      <c r="C5401" s="350"/>
      <c r="D5401" s="350"/>
      <c r="E5401" s="533"/>
      <c r="F5401" s="533"/>
      <c r="G5401" s="533"/>
      <c r="H5401" s="533"/>
      <c r="I5401" s="533"/>
      <c r="J5401" s="533"/>
      <c r="K5401" s="533"/>
      <c r="L5401" s="533"/>
      <c r="M5401" s="533"/>
      <c r="N5401" s="532"/>
      <c r="O5401" s="350"/>
      <c r="P5401" s="464"/>
      <c r="Q5401" s="464"/>
      <c r="R5401" s="464"/>
      <c r="S5401" s="464"/>
      <c r="T5401" s="464"/>
      <c r="U5401" s="464"/>
      <c r="V5401" s="464"/>
    </row>
    <row r="5402" spans="1:22">
      <c r="A5402" s="531"/>
      <c r="B5402" s="532"/>
      <c r="C5402" s="350"/>
      <c r="D5402" s="350"/>
      <c r="E5402" s="533"/>
      <c r="F5402" s="533"/>
      <c r="G5402" s="533"/>
      <c r="H5402" s="533"/>
      <c r="I5402" s="533"/>
      <c r="J5402" s="533"/>
      <c r="K5402" s="533"/>
      <c r="L5402" s="533"/>
      <c r="M5402" s="533"/>
      <c r="N5402" s="532"/>
      <c r="O5402" s="350"/>
      <c r="P5402" s="464"/>
      <c r="Q5402" s="464"/>
      <c r="R5402" s="464"/>
      <c r="S5402" s="464"/>
      <c r="T5402" s="464"/>
      <c r="U5402" s="464"/>
      <c r="V5402" s="464"/>
    </row>
    <row r="5403" spans="1:22">
      <c r="A5403" s="531"/>
      <c r="B5403" s="532"/>
      <c r="C5403" s="350"/>
      <c r="D5403" s="350"/>
      <c r="E5403" s="533"/>
      <c r="F5403" s="533"/>
      <c r="G5403" s="533"/>
      <c r="H5403" s="533"/>
      <c r="I5403" s="533"/>
      <c r="J5403" s="533"/>
      <c r="K5403" s="533"/>
      <c r="L5403" s="533"/>
      <c r="M5403" s="533"/>
      <c r="N5403" s="532"/>
      <c r="O5403" s="350"/>
      <c r="P5403" s="464"/>
      <c r="Q5403" s="464"/>
      <c r="R5403" s="464"/>
      <c r="S5403" s="464"/>
      <c r="T5403" s="464"/>
      <c r="U5403" s="464"/>
      <c r="V5403" s="464"/>
    </row>
    <row r="5404" spans="1:22">
      <c r="A5404" s="531"/>
      <c r="B5404" s="532"/>
      <c r="C5404" s="350"/>
      <c r="D5404" s="350"/>
      <c r="E5404" s="533"/>
      <c r="F5404" s="533"/>
      <c r="G5404" s="533"/>
      <c r="H5404" s="533"/>
      <c r="I5404" s="533"/>
      <c r="J5404" s="533"/>
      <c r="K5404" s="533"/>
      <c r="L5404" s="533"/>
      <c r="M5404" s="533"/>
      <c r="N5404" s="532"/>
      <c r="O5404" s="350"/>
      <c r="P5404" s="464"/>
      <c r="Q5404" s="464"/>
      <c r="R5404" s="464"/>
      <c r="S5404" s="464"/>
      <c r="T5404" s="464"/>
      <c r="U5404" s="464"/>
      <c r="V5404" s="464"/>
    </row>
    <row r="5405" spans="1:22">
      <c r="A5405" s="531"/>
      <c r="B5405" s="532"/>
      <c r="C5405" s="350"/>
      <c r="D5405" s="350"/>
      <c r="E5405" s="533"/>
      <c r="F5405" s="533"/>
      <c r="G5405" s="533"/>
      <c r="H5405" s="533"/>
      <c r="I5405" s="533"/>
      <c r="J5405" s="533"/>
      <c r="K5405" s="533"/>
      <c r="L5405" s="533"/>
      <c r="M5405" s="533"/>
      <c r="N5405" s="532"/>
      <c r="O5405" s="350"/>
      <c r="P5405" s="464"/>
      <c r="Q5405" s="464"/>
      <c r="R5405" s="464"/>
      <c r="S5405" s="464"/>
      <c r="T5405" s="464"/>
      <c r="U5405" s="464"/>
      <c r="V5405" s="464"/>
    </row>
    <row r="5406" spans="1:22">
      <c r="A5406" s="531"/>
      <c r="B5406" s="532"/>
      <c r="C5406" s="350"/>
      <c r="D5406" s="350"/>
      <c r="E5406" s="533"/>
      <c r="F5406" s="533"/>
      <c r="G5406" s="533"/>
      <c r="H5406" s="533"/>
      <c r="I5406" s="533"/>
      <c r="J5406" s="533"/>
      <c r="K5406" s="533"/>
      <c r="L5406" s="533"/>
      <c r="M5406" s="533"/>
      <c r="N5406" s="532"/>
      <c r="O5406" s="350"/>
      <c r="P5406" s="464"/>
      <c r="Q5406" s="464"/>
      <c r="R5406" s="464"/>
      <c r="S5406" s="464"/>
      <c r="T5406" s="464"/>
      <c r="U5406" s="464"/>
      <c r="V5406" s="464"/>
    </row>
    <row r="5407" spans="1:22">
      <c r="A5407" s="531"/>
      <c r="B5407" s="532"/>
      <c r="C5407" s="350"/>
      <c r="D5407" s="350"/>
      <c r="E5407" s="533"/>
      <c r="F5407" s="533"/>
      <c r="G5407" s="533"/>
      <c r="H5407" s="533"/>
      <c r="I5407" s="533"/>
      <c r="J5407" s="533"/>
      <c r="K5407" s="533"/>
      <c r="L5407" s="533"/>
      <c r="M5407" s="533"/>
      <c r="N5407" s="532"/>
      <c r="O5407" s="350"/>
      <c r="P5407" s="464"/>
      <c r="Q5407" s="464"/>
      <c r="R5407" s="464"/>
      <c r="S5407" s="464"/>
      <c r="T5407" s="464"/>
      <c r="U5407" s="464"/>
      <c r="V5407" s="464"/>
    </row>
    <row r="5408" spans="1:22">
      <c r="A5408" s="531"/>
      <c r="B5408" s="532"/>
      <c r="C5408" s="350"/>
      <c r="D5408" s="350"/>
      <c r="E5408" s="533"/>
      <c r="F5408" s="533"/>
      <c r="G5408" s="533"/>
      <c r="H5408" s="533"/>
      <c r="I5408" s="533"/>
      <c r="J5408" s="533"/>
      <c r="K5408" s="533"/>
      <c r="L5408" s="533"/>
      <c r="M5408" s="533"/>
      <c r="N5408" s="532"/>
      <c r="O5408" s="350"/>
      <c r="P5408" s="464"/>
      <c r="Q5408" s="464"/>
      <c r="R5408" s="464"/>
      <c r="S5408" s="464"/>
      <c r="T5408" s="464"/>
      <c r="U5408" s="464"/>
      <c r="V5408" s="464"/>
    </row>
    <row r="5409" spans="1:22">
      <c r="A5409" s="531"/>
      <c r="B5409" s="532"/>
      <c r="C5409" s="350"/>
      <c r="D5409" s="350"/>
      <c r="E5409" s="533"/>
      <c r="F5409" s="533"/>
      <c r="G5409" s="533"/>
      <c r="H5409" s="533"/>
      <c r="I5409" s="533"/>
      <c r="J5409" s="533"/>
      <c r="K5409" s="533"/>
      <c r="L5409" s="533"/>
      <c r="M5409" s="533"/>
      <c r="N5409" s="532"/>
      <c r="O5409" s="350"/>
      <c r="P5409" s="464"/>
      <c r="Q5409" s="464"/>
      <c r="R5409" s="464"/>
      <c r="S5409" s="464"/>
      <c r="T5409" s="464"/>
      <c r="U5409" s="464"/>
      <c r="V5409" s="464"/>
    </row>
    <row r="5410" spans="1:22">
      <c r="A5410" s="531"/>
      <c r="B5410" s="532"/>
      <c r="C5410" s="350"/>
      <c r="D5410" s="350"/>
      <c r="E5410" s="533"/>
      <c r="F5410" s="533"/>
      <c r="G5410" s="533"/>
      <c r="H5410" s="533"/>
      <c r="I5410" s="533"/>
      <c r="J5410" s="533"/>
      <c r="K5410" s="533"/>
      <c r="L5410" s="533"/>
      <c r="M5410" s="533"/>
      <c r="N5410" s="532"/>
      <c r="O5410" s="350"/>
      <c r="P5410" s="464"/>
      <c r="Q5410" s="464"/>
      <c r="R5410" s="464"/>
      <c r="S5410" s="464"/>
      <c r="T5410" s="464"/>
      <c r="U5410" s="464"/>
      <c r="V5410" s="464"/>
    </row>
    <row r="5411" spans="1:22">
      <c r="A5411" s="531"/>
      <c r="B5411" s="532"/>
      <c r="C5411" s="350"/>
      <c r="D5411" s="350"/>
      <c r="E5411" s="533"/>
      <c r="F5411" s="533"/>
      <c r="G5411" s="533"/>
      <c r="H5411" s="533"/>
      <c r="I5411" s="533"/>
      <c r="J5411" s="533"/>
      <c r="K5411" s="533"/>
      <c r="L5411" s="533"/>
      <c r="M5411" s="533"/>
      <c r="N5411" s="532"/>
      <c r="O5411" s="350"/>
      <c r="P5411" s="464"/>
      <c r="Q5411" s="464"/>
      <c r="R5411" s="464"/>
      <c r="S5411" s="464"/>
      <c r="T5411" s="464"/>
      <c r="U5411" s="464"/>
      <c r="V5411" s="464"/>
    </row>
    <row r="5412" spans="1:22">
      <c r="A5412" s="531"/>
      <c r="B5412" s="532"/>
      <c r="C5412" s="350"/>
      <c r="D5412" s="350"/>
      <c r="E5412" s="533"/>
      <c r="F5412" s="533"/>
      <c r="G5412" s="533"/>
      <c r="H5412" s="533"/>
      <c r="I5412" s="533"/>
      <c r="J5412" s="533"/>
      <c r="K5412" s="533"/>
      <c r="L5412" s="533"/>
      <c r="M5412" s="533"/>
      <c r="N5412" s="532"/>
      <c r="O5412" s="350"/>
      <c r="P5412" s="464"/>
      <c r="Q5412" s="464"/>
      <c r="R5412" s="464"/>
      <c r="S5412" s="464"/>
      <c r="T5412" s="464"/>
      <c r="U5412" s="464"/>
      <c r="V5412" s="464"/>
    </row>
    <row r="5413" spans="1:22">
      <c r="A5413" s="531"/>
      <c r="B5413" s="532"/>
      <c r="C5413" s="350"/>
      <c r="D5413" s="350"/>
      <c r="E5413" s="533"/>
      <c r="F5413" s="533"/>
      <c r="G5413" s="533"/>
      <c r="H5413" s="533"/>
      <c r="I5413" s="533"/>
      <c r="J5413" s="533"/>
      <c r="K5413" s="533"/>
      <c r="L5413" s="533"/>
      <c r="M5413" s="533"/>
      <c r="N5413" s="532"/>
      <c r="O5413" s="350"/>
      <c r="P5413" s="464"/>
      <c r="Q5413" s="464"/>
      <c r="R5413" s="464"/>
      <c r="S5413" s="464"/>
      <c r="T5413" s="464"/>
      <c r="U5413" s="464"/>
      <c r="V5413" s="464"/>
    </row>
    <row r="5414" spans="1:22">
      <c r="A5414" s="531"/>
      <c r="B5414" s="532"/>
      <c r="C5414" s="350"/>
      <c r="D5414" s="350"/>
      <c r="E5414" s="533"/>
      <c r="F5414" s="533"/>
      <c r="G5414" s="533"/>
      <c r="H5414" s="533"/>
      <c r="I5414" s="533"/>
      <c r="J5414" s="533"/>
      <c r="K5414" s="533"/>
      <c r="L5414" s="533"/>
      <c r="M5414" s="533"/>
      <c r="N5414" s="532"/>
      <c r="O5414" s="350"/>
      <c r="P5414" s="464"/>
      <c r="Q5414" s="464"/>
      <c r="R5414" s="464"/>
      <c r="S5414" s="464"/>
      <c r="T5414" s="464"/>
      <c r="U5414" s="464"/>
      <c r="V5414" s="464"/>
    </row>
    <row r="5415" spans="1:22">
      <c r="A5415" s="531"/>
      <c r="B5415" s="532"/>
      <c r="C5415" s="350"/>
      <c r="D5415" s="350"/>
      <c r="E5415" s="533"/>
      <c r="F5415" s="533"/>
      <c r="G5415" s="533"/>
      <c r="H5415" s="533"/>
      <c r="I5415" s="533"/>
      <c r="J5415" s="533"/>
      <c r="K5415" s="533"/>
      <c r="L5415" s="533"/>
      <c r="M5415" s="533"/>
      <c r="N5415" s="532"/>
      <c r="O5415" s="350"/>
      <c r="P5415" s="464"/>
      <c r="Q5415" s="464"/>
      <c r="R5415" s="464"/>
      <c r="S5415" s="464"/>
      <c r="T5415" s="464"/>
      <c r="U5415" s="464"/>
      <c r="V5415" s="464"/>
    </row>
    <row r="5416" spans="1:22">
      <c r="A5416" s="531"/>
      <c r="B5416" s="532"/>
      <c r="C5416" s="350"/>
      <c r="D5416" s="350"/>
      <c r="E5416" s="533"/>
      <c r="F5416" s="533"/>
      <c r="G5416" s="533"/>
      <c r="H5416" s="533"/>
      <c r="I5416" s="533"/>
      <c r="J5416" s="533"/>
      <c r="K5416" s="533"/>
      <c r="L5416" s="533"/>
      <c r="M5416" s="533"/>
      <c r="N5416" s="532"/>
      <c r="O5416" s="350"/>
      <c r="P5416" s="464"/>
      <c r="Q5416" s="464"/>
      <c r="R5416" s="464"/>
      <c r="S5416" s="464"/>
      <c r="T5416" s="464"/>
      <c r="U5416" s="464"/>
      <c r="V5416" s="464"/>
    </row>
    <row r="5417" spans="1:22">
      <c r="A5417" s="531"/>
      <c r="B5417" s="532"/>
      <c r="C5417" s="350"/>
      <c r="D5417" s="350"/>
      <c r="E5417" s="533"/>
      <c r="F5417" s="533"/>
      <c r="G5417" s="533"/>
      <c r="H5417" s="533"/>
      <c r="I5417" s="533"/>
      <c r="J5417" s="533"/>
      <c r="K5417" s="533"/>
      <c r="L5417" s="533"/>
      <c r="M5417" s="533"/>
      <c r="N5417" s="532"/>
      <c r="O5417" s="350"/>
      <c r="P5417" s="464"/>
      <c r="Q5417" s="464"/>
      <c r="R5417" s="464"/>
      <c r="S5417" s="464"/>
      <c r="T5417" s="464"/>
      <c r="U5417" s="464"/>
      <c r="V5417" s="464"/>
    </row>
    <row r="5418" spans="1:22">
      <c r="A5418" s="531"/>
      <c r="B5418" s="532"/>
      <c r="C5418" s="350"/>
      <c r="D5418" s="350"/>
      <c r="E5418" s="533"/>
      <c r="F5418" s="533"/>
      <c r="G5418" s="533"/>
      <c r="H5418" s="533"/>
      <c r="I5418" s="533"/>
      <c r="J5418" s="533"/>
      <c r="K5418" s="533"/>
      <c r="L5418" s="533"/>
      <c r="M5418" s="533"/>
      <c r="N5418" s="532"/>
      <c r="O5418" s="350"/>
      <c r="P5418" s="464"/>
      <c r="Q5418" s="464"/>
      <c r="R5418" s="464"/>
      <c r="S5418" s="464"/>
      <c r="T5418" s="464"/>
      <c r="U5418" s="464"/>
      <c r="V5418" s="464"/>
    </row>
    <row r="5419" spans="1:22">
      <c r="A5419" s="531"/>
      <c r="B5419" s="532"/>
      <c r="C5419" s="350"/>
      <c r="D5419" s="350"/>
      <c r="E5419" s="533"/>
      <c r="F5419" s="533"/>
      <c r="G5419" s="533"/>
      <c r="H5419" s="533"/>
      <c r="I5419" s="533"/>
      <c r="J5419" s="533"/>
      <c r="K5419" s="533"/>
      <c r="L5419" s="533"/>
      <c r="M5419" s="533"/>
      <c r="N5419" s="532"/>
      <c r="O5419" s="350"/>
      <c r="P5419" s="464"/>
      <c r="Q5419" s="464"/>
      <c r="R5419" s="464"/>
      <c r="S5419" s="464"/>
      <c r="T5419" s="464"/>
      <c r="U5419" s="464"/>
      <c r="V5419" s="464"/>
    </row>
    <row r="5420" spans="1:22">
      <c r="A5420" s="531"/>
      <c r="B5420" s="532"/>
      <c r="C5420" s="350"/>
      <c r="D5420" s="350"/>
      <c r="E5420" s="533"/>
      <c r="F5420" s="533"/>
      <c r="G5420" s="533"/>
      <c r="H5420" s="533"/>
      <c r="I5420" s="533"/>
      <c r="J5420" s="533"/>
      <c r="K5420" s="533"/>
      <c r="L5420" s="533"/>
      <c r="M5420" s="533"/>
      <c r="N5420" s="532"/>
      <c r="O5420" s="350"/>
      <c r="P5420" s="464"/>
      <c r="Q5420" s="464"/>
      <c r="R5420" s="464"/>
      <c r="S5420" s="464"/>
      <c r="T5420" s="464"/>
      <c r="U5420" s="464"/>
      <c r="V5420" s="464"/>
    </row>
    <row r="5421" spans="1:22">
      <c r="A5421" s="531"/>
      <c r="B5421" s="532"/>
      <c r="C5421" s="350"/>
      <c r="D5421" s="350"/>
      <c r="E5421" s="533"/>
      <c r="F5421" s="533"/>
      <c r="G5421" s="533"/>
      <c r="H5421" s="533"/>
      <c r="I5421" s="533"/>
      <c r="J5421" s="533"/>
      <c r="K5421" s="533"/>
      <c r="L5421" s="533"/>
      <c r="M5421" s="533"/>
      <c r="N5421" s="532"/>
      <c r="O5421" s="350"/>
      <c r="P5421" s="464"/>
      <c r="Q5421" s="464"/>
      <c r="R5421" s="464"/>
      <c r="S5421" s="464"/>
      <c r="T5421" s="464"/>
      <c r="U5421" s="464"/>
      <c r="V5421" s="464"/>
    </row>
    <row r="5422" spans="1:22">
      <c r="A5422" s="531"/>
      <c r="B5422" s="532"/>
      <c r="C5422" s="350"/>
      <c r="D5422" s="350"/>
      <c r="E5422" s="533"/>
      <c r="F5422" s="533"/>
      <c r="G5422" s="533"/>
      <c r="H5422" s="533"/>
      <c r="I5422" s="533"/>
      <c r="J5422" s="533"/>
      <c r="K5422" s="533"/>
      <c r="L5422" s="533"/>
      <c r="M5422" s="533"/>
      <c r="N5422" s="532"/>
      <c r="O5422" s="350"/>
      <c r="P5422" s="464"/>
      <c r="Q5422" s="464"/>
      <c r="R5422" s="464"/>
      <c r="S5422" s="464"/>
      <c r="T5422" s="464"/>
      <c r="U5422" s="464"/>
      <c r="V5422" s="464"/>
    </row>
    <row r="5423" spans="1:22">
      <c r="A5423" s="531"/>
      <c r="B5423" s="532"/>
      <c r="C5423" s="350"/>
      <c r="D5423" s="350"/>
      <c r="E5423" s="533"/>
      <c r="F5423" s="533"/>
      <c r="G5423" s="533"/>
      <c r="H5423" s="533"/>
      <c r="I5423" s="533"/>
      <c r="J5423" s="533"/>
      <c r="K5423" s="533"/>
      <c r="L5423" s="533"/>
      <c r="M5423" s="533"/>
      <c r="N5423" s="532"/>
      <c r="O5423" s="350"/>
      <c r="P5423" s="464"/>
      <c r="Q5423" s="464"/>
      <c r="R5423" s="464"/>
      <c r="S5423" s="464"/>
      <c r="T5423" s="464"/>
      <c r="U5423" s="464"/>
      <c r="V5423" s="464"/>
    </row>
    <row r="5424" spans="1:22">
      <c r="A5424" s="531"/>
      <c r="B5424" s="532"/>
      <c r="C5424" s="350"/>
      <c r="D5424" s="350"/>
      <c r="E5424" s="533"/>
      <c r="F5424" s="533"/>
      <c r="G5424" s="533"/>
      <c r="H5424" s="533"/>
      <c r="I5424" s="533"/>
      <c r="J5424" s="533"/>
      <c r="K5424" s="533"/>
      <c r="L5424" s="533"/>
      <c r="M5424" s="533"/>
      <c r="N5424" s="532"/>
      <c r="O5424" s="350"/>
      <c r="P5424" s="464"/>
      <c r="Q5424" s="464"/>
      <c r="R5424" s="464"/>
      <c r="S5424" s="464"/>
      <c r="T5424" s="464"/>
      <c r="U5424" s="464"/>
      <c r="V5424" s="464"/>
    </row>
    <row r="5425" spans="1:22">
      <c r="A5425" s="531"/>
      <c r="B5425" s="532"/>
      <c r="C5425" s="350"/>
      <c r="D5425" s="350"/>
      <c r="E5425" s="533"/>
      <c r="F5425" s="533"/>
      <c r="G5425" s="533"/>
      <c r="H5425" s="533"/>
      <c r="I5425" s="533"/>
      <c r="J5425" s="533"/>
      <c r="K5425" s="533"/>
      <c r="L5425" s="533"/>
      <c r="M5425" s="533"/>
      <c r="N5425" s="532"/>
      <c r="O5425" s="350"/>
      <c r="P5425" s="464"/>
      <c r="Q5425" s="464"/>
      <c r="R5425" s="464"/>
      <c r="S5425" s="464"/>
      <c r="T5425" s="464"/>
      <c r="U5425" s="464"/>
      <c r="V5425" s="464"/>
    </row>
    <row r="5426" spans="1:22">
      <c r="A5426" s="531"/>
      <c r="B5426" s="532"/>
      <c r="C5426" s="350"/>
      <c r="D5426" s="350"/>
      <c r="E5426" s="533"/>
      <c r="F5426" s="533"/>
      <c r="G5426" s="533"/>
      <c r="H5426" s="533"/>
      <c r="I5426" s="533"/>
      <c r="J5426" s="533"/>
      <c r="K5426" s="533"/>
      <c r="L5426" s="533"/>
      <c r="M5426" s="533"/>
      <c r="N5426" s="532"/>
      <c r="O5426" s="350"/>
      <c r="P5426" s="464"/>
      <c r="Q5426" s="464"/>
      <c r="R5426" s="464"/>
      <c r="S5426" s="464"/>
      <c r="T5426" s="464"/>
      <c r="U5426" s="464"/>
      <c r="V5426" s="464"/>
    </row>
    <row r="5427" spans="1:22">
      <c r="A5427" s="531"/>
      <c r="B5427" s="532"/>
      <c r="C5427" s="350"/>
      <c r="D5427" s="350"/>
      <c r="E5427" s="533"/>
      <c r="F5427" s="533"/>
      <c r="G5427" s="533"/>
      <c r="H5427" s="533"/>
      <c r="I5427" s="533"/>
      <c r="J5427" s="533"/>
      <c r="K5427" s="533"/>
      <c r="L5427" s="533"/>
      <c r="M5427" s="533"/>
      <c r="N5427" s="532"/>
      <c r="O5427" s="350"/>
      <c r="P5427" s="464"/>
      <c r="Q5427" s="464"/>
      <c r="R5427" s="464"/>
      <c r="S5427" s="464"/>
      <c r="T5427" s="464"/>
      <c r="U5427" s="464"/>
      <c r="V5427" s="464"/>
    </row>
    <row r="5428" spans="1:22">
      <c r="A5428" s="531"/>
      <c r="B5428" s="532"/>
      <c r="C5428" s="350"/>
      <c r="D5428" s="350"/>
      <c r="E5428" s="533"/>
      <c r="F5428" s="533"/>
      <c r="G5428" s="533"/>
      <c r="H5428" s="533"/>
      <c r="I5428" s="533"/>
      <c r="J5428" s="533"/>
      <c r="K5428" s="533"/>
      <c r="L5428" s="533"/>
      <c r="M5428" s="533"/>
      <c r="N5428" s="532"/>
      <c r="O5428" s="350"/>
      <c r="P5428" s="464"/>
      <c r="Q5428" s="464"/>
      <c r="R5428" s="464"/>
      <c r="S5428" s="464"/>
      <c r="T5428" s="464"/>
      <c r="U5428" s="464"/>
      <c r="V5428" s="464"/>
    </row>
    <row r="5429" spans="1:22">
      <c r="A5429" s="531"/>
      <c r="B5429" s="532"/>
      <c r="C5429" s="350"/>
      <c r="D5429" s="350"/>
      <c r="E5429" s="533"/>
      <c r="F5429" s="533"/>
      <c r="G5429" s="533"/>
      <c r="H5429" s="533"/>
      <c r="I5429" s="533"/>
      <c r="J5429" s="533"/>
      <c r="K5429" s="533"/>
      <c r="L5429" s="533"/>
      <c r="M5429" s="533"/>
      <c r="N5429" s="532"/>
      <c r="O5429" s="350"/>
      <c r="P5429" s="464"/>
      <c r="Q5429" s="464"/>
      <c r="R5429" s="464"/>
      <c r="S5429" s="464"/>
      <c r="T5429" s="464"/>
      <c r="U5429" s="464"/>
      <c r="V5429" s="464"/>
    </row>
    <row r="5430" spans="1:22">
      <c r="A5430" s="531"/>
      <c r="B5430" s="532"/>
      <c r="C5430" s="350"/>
      <c r="D5430" s="350"/>
      <c r="E5430" s="533"/>
      <c r="F5430" s="533"/>
      <c r="G5430" s="533"/>
      <c r="H5430" s="533"/>
      <c r="I5430" s="533"/>
      <c r="J5430" s="533"/>
      <c r="K5430" s="533"/>
      <c r="L5430" s="533"/>
      <c r="M5430" s="533"/>
      <c r="N5430" s="532"/>
      <c r="O5430" s="350"/>
      <c r="P5430" s="464"/>
      <c r="Q5430" s="464"/>
      <c r="R5430" s="464"/>
      <c r="S5430" s="464"/>
      <c r="T5430" s="464"/>
      <c r="U5430" s="464"/>
      <c r="V5430" s="464"/>
    </row>
    <row r="5431" spans="1:22">
      <c r="A5431" s="531"/>
      <c r="B5431" s="532"/>
      <c r="C5431" s="350"/>
      <c r="D5431" s="350"/>
      <c r="E5431" s="533"/>
      <c r="F5431" s="533"/>
      <c r="G5431" s="533"/>
      <c r="H5431" s="533"/>
      <c r="I5431" s="533"/>
      <c r="J5431" s="533"/>
      <c r="K5431" s="533"/>
      <c r="L5431" s="533"/>
      <c r="M5431" s="533"/>
      <c r="N5431" s="532"/>
      <c r="O5431" s="350"/>
      <c r="P5431" s="464"/>
      <c r="Q5431" s="464"/>
      <c r="R5431" s="464"/>
      <c r="S5431" s="464"/>
      <c r="T5431" s="464"/>
      <c r="U5431" s="464"/>
      <c r="V5431" s="464"/>
    </row>
    <row r="5432" spans="1:22">
      <c r="A5432" s="531"/>
      <c r="B5432" s="532"/>
      <c r="C5432" s="350"/>
      <c r="D5432" s="350"/>
      <c r="E5432" s="533"/>
      <c r="F5432" s="533"/>
      <c r="G5432" s="533"/>
      <c r="H5432" s="533"/>
      <c r="I5432" s="533"/>
      <c r="J5432" s="533"/>
      <c r="K5432" s="533"/>
      <c r="L5432" s="533"/>
      <c r="M5432" s="533"/>
      <c r="N5432" s="532"/>
      <c r="O5432" s="350"/>
      <c r="P5432" s="464"/>
      <c r="Q5432" s="464"/>
      <c r="R5432" s="464"/>
      <c r="S5432" s="464"/>
      <c r="T5432" s="464"/>
      <c r="U5432" s="464"/>
      <c r="V5432" s="464"/>
    </row>
    <row r="5433" spans="1:22">
      <c r="A5433" s="531"/>
      <c r="B5433" s="532"/>
      <c r="C5433" s="350"/>
      <c r="D5433" s="350"/>
      <c r="E5433" s="533"/>
      <c r="F5433" s="533"/>
      <c r="G5433" s="533"/>
      <c r="H5433" s="533"/>
      <c r="I5433" s="533"/>
      <c r="J5433" s="533"/>
      <c r="K5433" s="533"/>
      <c r="L5433" s="533"/>
      <c r="M5433" s="533"/>
      <c r="N5433" s="532"/>
      <c r="O5433" s="350"/>
      <c r="P5433" s="464"/>
      <c r="Q5433" s="464"/>
      <c r="R5433" s="464"/>
      <c r="S5433" s="464"/>
      <c r="T5433" s="464"/>
      <c r="U5433" s="464"/>
      <c r="V5433" s="464"/>
    </row>
    <row r="5434" spans="1:22">
      <c r="A5434" s="531"/>
      <c r="B5434" s="532"/>
      <c r="C5434" s="350"/>
      <c r="D5434" s="350"/>
      <c r="E5434" s="533"/>
      <c r="F5434" s="533"/>
      <c r="G5434" s="533"/>
      <c r="H5434" s="533"/>
      <c r="I5434" s="533"/>
      <c r="J5434" s="533"/>
      <c r="K5434" s="533"/>
      <c r="L5434" s="533"/>
      <c r="M5434" s="533"/>
      <c r="N5434" s="532"/>
      <c r="O5434" s="350"/>
      <c r="P5434" s="464"/>
      <c r="Q5434" s="464"/>
      <c r="R5434" s="464"/>
      <c r="S5434" s="464"/>
      <c r="T5434" s="464"/>
      <c r="U5434" s="464"/>
      <c r="V5434" s="464"/>
    </row>
    <row r="5435" spans="1:22">
      <c r="A5435" s="531"/>
      <c r="B5435" s="532"/>
      <c r="C5435" s="350"/>
      <c r="D5435" s="350"/>
      <c r="E5435" s="533"/>
      <c r="F5435" s="533"/>
      <c r="G5435" s="533"/>
      <c r="H5435" s="533"/>
      <c r="I5435" s="533"/>
      <c r="J5435" s="533"/>
      <c r="K5435" s="533"/>
      <c r="L5435" s="533"/>
      <c r="M5435" s="533"/>
      <c r="N5435" s="532"/>
      <c r="O5435" s="350"/>
      <c r="P5435" s="464"/>
      <c r="Q5435" s="464"/>
      <c r="R5435" s="464"/>
      <c r="S5435" s="464"/>
      <c r="T5435" s="464"/>
      <c r="U5435" s="464"/>
      <c r="V5435" s="464"/>
    </row>
    <row r="5436" spans="1:22">
      <c r="A5436" s="531"/>
      <c r="B5436" s="532"/>
      <c r="C5436" s="350"/>
      <c r="D5436" s="350"/>
      <c r="E5436" s="533"/>
      <c r="F5436" s="533"/>
      <c r="G5436" s="533"/>
      <c r="H5436" s="533"/>
      <c r="I5436" s="533"/>
      <c r="J5436" s="533"/>
      <c r="K5436" s="533"/>
      <c r="L5436" s="533"/>
      <c r="M5436" s="533"/>
      <c r="N5436" s="532"/>
      <c r="O5436" s="350"/>
      <c r="P5436" s="464"/>
      <c r="Q5436" s="464"/>
      <c r="R5436" s="464"/>
      <c r="S5436" s="464"/>
      <c r="T5436" s="464"/>
      <c r="U5436" s="464"/>
      <c r="V5436" s="464"/>
    </row>
    <row r="5437" spans="1:22">
      <c r="A5437" s="531"/>
      <c r="B5437" s="532"/>
      <c r="C5437" s="350"/>
      <c r="D5437" s="350"/>
      <c r="E5437" s="533"/>
      <c r="F5437" s="533"/>
      <c r="G5437" s="533"/>
      <c r="H5437" s="533"/>
      <c r="I5437" s="533"/>
      <c r="J5437" s="533"/>
      <c r="K5437" s="533"/>
      <c r="L5437" s="533"/>
      <c r="M5437" s="533"/>
      <c r="N5437" s="532"/>
      <c r="O5437" s="350"/>
      <c r="P5437" s="464"/>
      <c r="Q5437" s="464"/>
      <c r="R5437" s="464"/>
      <c r="S5437" s="464"/>
      <c r="T5437" s="464"/>
      <c r="U5437" s="464"/>
      <c r="V5437" s="464"/>
    </row>
    <row r="5438" spans="1:22">
      <c r="A5438" s="531"/>
      <c r="B5438" s="532"/>
      <c r="C5438" s="350"/>
      <c r="D5438" s="350"/>
      <c r="E5438" s="533"/>
      <c r="F5438" s="533"/>
      <c r="G5438" s="533"/>
      <c r="H5438" s="533"/>
      <c r="I5438" s="533"/>
      <c r="J5438" s="533"/>
      <c r="K5438" s="533"/>
      <c r="L5438" s="533"/>
      <c r="M5438" s="533"/>
      <c r="N5438" s="532"/>
      <c r="O5438" s="350"/>
      <c r="P5438" s="464"/>
      <c r="Q5438" s="464"/>
      <c r="R5438" s="464"/>
      <c r="S5438" s="464"/>
      <c r="T5438" s="464"/>
      <c r="U5438" s="464"/>
      <c r="V5438" s="464"/>
    </row>
    <row r="5439" spans="1:22">
      <c r="A5439" s="531"/>
      <c r="B5439" s="532"/>
      <c r="C5439" s="350"/>
      <c r="D5439" s="350"/>
      <c r="E5439" s="533"/>
      <c r="F5439" s="533"/>
      <c r="G5439" s="533"/>
      <c r="H5439" s="533"/>
      <c r="I5439" s="533"/>
      <c r="J5439" s="533"/>
      <c r="K5439" s="533"/>
      <c r="L5439" s="533"/>
      <c r="M5439" s="533"/>
      <c r="N5439" s="532"/>
      <c r="O5439" s="350"/>
      <c r="P5439" s="464"/>
      <c r="Q5439" s="464"/>
      <c r="R5439" s="464"/>
      <c r="S5439" s="464"/>
      <c r="T5439" s="464"/>
      <c r="U5439" s="464"/>
      <c r="V5439" s="464"/>
    </row>
    <row r="5440" spans="1:22">
      <c r="A5440" s="531"/>
      <c r="B5440" s="532"/>
      <c r="C5440" s="350"/>
      <c r="D5440" s="350"/>
      <c r="E5440" s="533"/>
      <c r="F5440" s="533"/>
      <c r="G5440" s="533"/>
      <c r="H5440" s="533"/>
      <c r="I5440" s="533"/>
      <c r="J5440" s="533"/>
      <c r="K5440" s="533"/>
      <c r="L5440" s="533"/>
      <c r="M5440" s="533"/>
      <c r="N5440" s="532"/>
      <c r="O5440" s="350"/>
      <c r="P5440" s="464"/>
      <c r="Q5440" s="464"/>
      <c r="R5440" s="464"/>
      <c r="S5440" s="464"/>
      <c r="T5440" s="464"/>
      <c r="U5440" s="464"/>
      <c r="V5440" s="464"/>
    </row>
    <row r="5441" spans="1:22">
      <c r="A5441" s="531"/>
      <c r="B5441" s="532"/>
      <c r="C5441" s="350"/>
      <c r="D5441" s="350"/>
      <c r="E5441" s="533"/>
      <c r="F5441" s="533"/>
      <c r="G5441" s="533"/>
      <c r="H5441" s="533"/>
      <c r="I5441" s="533"/>
      <c r="J5441" s="533"/>
      <c r="K5441" s="533"/>
      <c r="L5441" s="533"/>
      <c r="M5441" s="533"/>
      <c r="N5441" s="532"/>
      <c r="O5441" s="350"/>
      <c r="P5441" s="464"/>
      <c r="Q5441" s="464"/>
      <c r="R5441" s="464"/>
      <c r="S5441" s="464"/>
      <c r="T5441" s="464"/>
      <c r="U5441" s="464"/>
      <c r="V5441" s="464"/>
    </row>
    <row r="5442" spans="1:22">
      <c r="A5442" s="531"/>
      <c r="B5442" s="532"/>
      <c r="C5442" s="350"/>
      <c r="D5442" s="350"/>
      <c r="E5442" s="533"/>
      <c r="F5442" s="533"/>
      <c r="G5442" s="533"/>
      <c r="H5442" s="533"/>
      <c r="I5442" s="533"/>
      <c r="J5442" s="533"/>
      <c r="K5442" s="533"/>
      <c r="L5442" s="533"/>
      <c r="M5442" s="533"/>
      <c r="N5442" s="532"/>
      <c r="O5442" s="350"/>
      <c r="P5442" s="464"/>
      <c r="Q5442" s="464"/>
      <c r="R5442" s="464"/>
      <c r="S5442" s="464"/>
      <c r="T5442" s="464"/>
      <c r="U5442" s="464"/>
      <c r="V5442" s="464"/>
    </row>
    <row r="5443" spans="1:22">
      <c r="A5443" s="531"/>
      <c r="B5443" s="532"/>
      <c r="C5443" s="350"/>
      <c r="D5443" s="350"/>
      <c r="E5443" s="533"/>
      <c r="F5443" s="533"/>
      <c r="G5443" s="533"/>
      <c r="H5443" s="533"/>
      <c r="I5443" s="533"/>
      <c r="J5443" s="533"/>
      <c r="K5443" s="533"/>
      <c r="L5443" s="533"/>
      <c r="M5443" s="533"/>
      <c r="N5443" s="532"/>
      <c r="O5443" s="350"/>
      <c r="P5443" s="464"/>
      <c r="Q5443" s="464"/>
      <c r="R5443" s="464"/>
      <c r="S5443" s="464"/>
      <c r="T5443" s="464"/>
      <c r="U5443" s="464"/>
      <c r="V5443" s="464"/>
    </row>
    <row r="5444" spans="1:22">
      <c r="A5444" s="531"/>
      <c r="B5444" s="532"/>
      <c r="C5444" s="350"/>
      <c r="D5444" s="350"/>
      <c r="E5444" s="533"/>
      <c r="F5444" s="533"/>
      <c r="G5444" s="533"/>
      <c r="H5444" s="533"/>
      <c r="I5444" s="533"/>
      <c r="J5444" s="533"/>
      <c r="K5444" s="533"/>
      <c r="L5444" s="533"/>
      <c r="M5444" s="533"/>
      <c r="N5444" s="532"/>
      <c r="O5444" s="350"/>
      <c r="P5444" s="464"/>
      <c r="Q5444" s="464"/>
      <c r="R5444" s="464"/>
      <c r="S5444" s="464"/>
      <c r="T5444" s="464"/>
      <c r="U5444" s="464"/>
      <c r="V5444" s="464"/>
    </row>
    <row r="5445" spans="1:22">
      <c r="A5445" s="531"/>
      <c r="B5445" s="532"/>
      <c r="C5445" s="350"/>
      <c r="D5445" s="350"/>
      <c r="E5445" s="533"/>
      <c r="F5445" s="533"/>
      <c r="G5445" s="533"/>
      <c r="H5445" s="533"/>
      <c r="I5445" s="533"/>
      <c r="J5445" s="533"/>
      <c r="K5445" s="533"/>
      <c r="L5445" s="533"/>
      <c r="M5445" s="533"/>
      <c r="N5445" s="532"/>
      <c r="O5445" s="350"/>
      <c r="P5445" s="464"/>
      <c r="Q5445" s="464"/>
      <c r="R5445" s="464"/>
      <c r="S5445" s="464"/>
      <c r="T5445" s="464"/>
      <c r="U5445" s="464"/>
      <c r="V5445" s="464"/>
    </row>
    <row r="5446" spans="1:22">
      <c r="A5446" s="531"/>
      <c r="B5446" s="532"/>
      <c r="C5446" s="350"/>
      <c r="D5446" s="350"/>
      <c r="E5446" s="533"/>
      <c r="F5446" s="533"/>
      <c r="G5446" s="533"/>
      <c r="H5446" s="533"/>
      <c r="I5446" s="533"/>
      <c r="J5446" s="533"/>
      <c r="K5446" s="533"/>
      <c r="L5446" s="533"/>
      <c r="M5446" s="533"/>
      <c r="N5446" s="532"/>
      <c r="O5446" s="350"/>
      <c r="P5446" s="464"/>
      <c r="Q5446" s="464"/>
      <c r="R5446" s="464"/>
      <c r="S5446" s="464"/>
      <c r="T5446" s="464"/>
      <c r="U5446" s="464"/>
      <c r="V5446" s="464"/>
    </row>
    <row r="5447" spans="1:22">
      <c r="A5447" s="531"/>
      <c r="B5447" s="532"/>
      <c r="C5447" s="350"/>
      <c r="D5447" s="350"/>
      <c r="E5447" s="533"/>
      <c r="F5447" s="533"/>
      <c r="G5447" s="533"/>
      <c r="H5447" s="533"/>
      <c r="I5447" s="533"/>
      <c r="J5447" s="533"/>
      <c r="K5447" s="533"/>
      <c r="L5447" s="533"/>
      <c r="M5447" s="533"/>
      <c r="N5447" s="532"/>
      <c r="O5447" s="350"/>
      <c r="P5447" s="464"/>
      <c r="Q5447" s="464"/>
      <c r="R5447" s="464"/>
      <c r="S5447" s="464"/>
      <c r="T5447" s="464"/>
      <c r="U5447" s="464"/>
      <c r="V5447" s="464"/>
    </row>
    <row r="5448" spans="1:22">
      <c r="A5448" s="531"/>
      <c r="B5448" s="532"/>
      <c r="C5448" s="350"/>
      <c r="D5448" s="350"/>
      <c r="E5448" s="533"/>
      <c r="F5448" s="533"/>
      <c r="G5448" s="533"/>
      <c r="H5448" s="533"/>
      <c r="I5448" s="533"/>
      <c r="J5448" s="533"/>
      <c r="K5448" s="533"/>
      <c r="L5448" s="533"/>
      <c r="M5448" s="533"/>
      <c r="N5448" s="532"/>
      <c r="O5448" s="350"/>
      <c r="P5448" s="464"/>
      <c r="Q5448" s="464"/>
      <c r="R5448" s="464"/>
      <c r="S5448" s="464"/>
      <c r="T5448" s="464"/>
      <c r="U5448" s="464"/>
      <c r="V5448" s="464"/>
    </row>
    <row r="5449" spans="1:22">
      <c r="A5449" s="531"/>
      <c r="B5449" s="532"/>
      <c r="C5449" s="350"/>
      <c r="D5449" s="350"/>
      <c r="E5449" s="533"/>
      <c r="F5449" s="533"/>
      <c r="G5449" s="533"/>
      <c r="H5449" s="533"/>
      <c r="I5449" s="533"/>
      <c r="J5449" s="533"/>
      <c r="K5449" s="533"/>
      <c r="L5449" s="533"/>
      <c r="M5449" s="533"/>
      <c r="N5449" s="532"/>
      <c r="O5449" s="350"/>
      <c r="P5449" s="464"/>
      <c r="Q5449" s="464"/>
      <c r="R5449" s="464"/>
      <c r="S5449" s="464"/>
      <c r="T5449" s="464"/>
      <c r="U5449" s="464"/>
      <c r="V5449" s="464"/>
    </row>
    <row r="5450" spans="1:22">
      <c r="A5450" s="531"/>
      <c r="B5450" s="532"/>
      <c r="C5450" s="350"/>
      <c r="D5450" s="350"/>
      <c r="E5450" s="533"/>
      <c r="F5450" s="533"/>
      <c r="G5450" s="533"/>
      <c r="H5450" s="533"/>
      <c r="I5450" s="533"/>
      <c r="J5450" s="533"/>
      <c r="K5450" s="533"/>
      <c r="L5450" s="533"/>
      <c r="M5450" s="533"/>
      <c r="N5450" s="532"/>
      <c r="O5450" s="350"/>
      <c r="P5450" s="464"/>
      <c r="Q5450" s="464"/>
      <c r="R5450" s="464"/>
      <c r="S5450" s="464"/>
      <c r="T5450" s="464"/>
      <c r="U5450" s="464"/>
      <c r="V5450" s="464"/>
    </row>
    <row r="5451" spans="1:22">
      <c r="A5451" s="531"/>
      <c r="B5451" s="532"/>
      <c r="C5451" s="350"/>
      <c r="D5451" s="350"/>
      <c r="E5451" s="533"/>
      <c r="F5451" s="533"/>
      <c r="G5451" s="533"/>
      <c r="H5451" s="533"/>
      <c r="I5451" s="533"/>
      <c r="J5451" s="533"/>
      <c r="K5451" s="533"/>
      <c r="L5451" s="533"/>
      <c r="M5451" s="533"/>
      <c r="N5451" s="532"/>
      <c r="O5451" s="350"/>
      <c r="P5451" s="464"/>
      <c r="Q5451" s="464"/>
      <c r="R5451" s="464"/>
      <c r="S5451" s="464"/>
      <c r="T5451" s="464"/>
      <c r="U5451" s="464"/>
      <c r="V5451" s="464"/>
    </row>
    <row r="5452" spans="1:22">
      <c r="A5452" s="531"/>
      <c r="B5452" s="532"/>
      <c r="C5452" s="350"/>
      <c r="D5452" s="350"/>
      <c r="E5452" s="533"/>
      <c r="F5452" s="533"/>
      <c r="G5452" s="533"/>
      <c r="H5452" s="533"/>
      <c r="I5452" s="533"/>
      <c r="J5452" s="533"/>
      <c r="K5452" s="533"/>
      <c r="L5452" s="533"/>
      <c r="M5452" s="533"/>
      <c r="N5452" s="532"/>
      <c r="O5452" s="350"/>
      <c r="P5452" s="464"/>
      <c r="Q5452" s="464"/>
      <c r="R5452" s="464"/>
      <c r="S5452" s="464"/>
      <c r="T5452" s="464"/>
      <c r="U5452" s="464"/>
      <c r="V5452" s="464"/>
    </row>
    <row r="5453" spans="1:22">
      <c r="A5453" s="531"/>
      <c r="B5453" s="532"/>
      <c r="C5453" s="350"/>
      <c r="D5453" s="350"/>
      <c r="E5453" s="533"/>
      <c r="F5453" s="533"/>
      <c r="G5453" s="533"/>
      <c r="H5453" s="533"/>
      <c r="I5453" s="533"/>
      <c r="J5453" s="533"/>
      <c r="K5453" s="533"/>
      <c r="L5453" s="533"/>
      <c r="M5453" s="533"/>
      <c r="N5453" s="532"/>
      <c r="O5453" s="350"/>
      <c r="P5453" s="464"/>
      <c r="Q5453" s="464"/>
      <c r="R5453" s="464"/>
      <c r="S5453" s="464"/>
      <c r="T5453" s="464"/>
      <c r="U5453" s="464"/>
      <c r="V5453" s="464"/>
    </row>
    <row r="5454" spans="1:22">
      <c r="A5454" s="531"/>
      <c r="B5454" s="532"/>
      <c r="C5454" s="350"/>
      <c r="D5454" s="350"/>
      <c r="E5454" s="533"/>
      <c r="F5454" s="533"/>
      <c r="G5454" s="533"/>
      <c r="H5454" s="533"/>
      <c r="I5454" s="533"/>
      <c r="J5454" s="533"/>
      <c r="K5454" s="533"/>
      <c r="L5454" s="533"/>
      <c r="M5454" s="533"/>
      <c r="N5454" s="532"/>
      <c r="O5454" s="350"/>
      <c r="P5454" s="464"/>
      <c r="Q5454" s="464"/>
      <c r="R5454" s="464"/>
      <c r="S5454" s="464"/>
      <c r="T5454" s="464"/>
      <c r="U5454" s="464"/>
      <c r="V5454" s="464"/>
    </row>
    <row r="5455" spans="1:22">
      <c r="A5455" s="531"/>
      <c r="B5455" s="532"/>
      <c r="C5455" s="350"/>
      <c r="D5455" s="350"/>
      <c r="E5455" s="533"/>
      <c r="F5455" s="533"/>
      <c r="G5455" s="533"/>
      <c r="H5455" s="533"/>
      <c r="I5455" s="533"/>
      <c r="J5455" s="533"/>
      <c r="K5455" s="533"/>
      <c r="L5455" s="533"/>
      <c r="M5455" s="533"/>
      <c r="N5455" s="532"/>
      <c r="O5455" s="350"/>
      <c r="P5455" s="464"/>
      <c r="Q5455" s="464"/>
      <c r="R5455" s="464"/>
      <c r="S5455" s="464"/>
      <c r="T5455" s="464"/>
      <c r="U5455" s="464"/>
      <c r="V5455" s="464"/>
    </row>
    <row r="5456" spans="1:22">
      <c r="A5456" s="531"/>
      <c r="B5456" s="532"/>
      <c r="C5456" s="350"/>
      <c r="D5456" s="350"/>
      <c r="E5456" s="533"/>
      <c r="F5456" s="533"/>
      <c r="G5456" s="533"/>
      <c r="H5456" s="533"/>
      <c r="I5456" s="533"/>
      <c r="J5456" s="533"/>
      <c r="K5456" s="533"/>
      <c r="L5456" s="533"/>
      <c r="M5456" s="533"/>
      <c r="N5456" s="532"/>
      <c r="O5456" s="350"/>
      <c r="P5456" s="464"/>
      <c r="Q5456" s="464"/>
      <c r="R5456" s="464"/>
      <c r="S5456" s="464"/>
      <c r="T5456" s="464"/>
      <c r="U5456" s="464"/>
      <c r="V5456" s="464"/>
    </row>
    <row r="5457" spans="1:22">
      <c r="A5457" s="531"/>
      <c r="B5457" s="532"/>
      <c r="C5457" s="350"/>
      <c r="D5457" s="350"/>
      <c r="E5457" s="533"/>
      <c r="F5457" s="533"/>
      <c r="G5457" s="533"/>
      <c r="H5457" s="533"/>
      <c r="I5457" s="533"/>
      <c r="J5457" s="533"/>
      <c r="K5457" s="533"/>
      <c r="L5457" s="533"/>
      <c r="M5457" s="533"/>
      <c r="N5457" s="532"/>
      <c r="O5457" s="350"/>
      <c r="P5457" s="464"/>
      <c r="Q5457" s="464"/>
      <c r="R5457" s="464"/>
      <c r="S5457" s="464"/>
      <c r="T5457" s="464"/>
      <c r="U5457" s="464"/>
      <c r="V5457" s="464"/>
    </row>
    <row r="5458" spans="1:22">
      <c r="A5458" s="531"/>
      <c r="B5458" s="532"/>
      <c r="C5458" s="350"/>
      <c r="D5458" s="350"/>
      <c r="E5458" s="533"/>
      <c r="F5458" s="533"/>
      <c r="G5458" s="533"/>
      <c r="H5458" s="533"/>
      <c r="I5458" s="533"/>
      <c r="J5458" s="533"/>
      <c r="K5458" s="533"/>
      <c r="L5458" s="533"/>
      <c r="M5458" s="533"/>
      <c r="N5458" s="532"/>
      <c r="O5458" s="350"/>
      <c r="P5458" s="464"/>
      <c r="Q5458" s="464"/>
      <c r="R5458" s="464"/>
      <c r="S5458" s="464"/>
      <c r="T5458" s="464"/>
      <c r="U5458" s="464"/>
      <c r="V5458" s="464"/>
    </row>
    <row r="5459" spans="1:22">
      <c r="A5459" s="531"/>
      <c r="B5459" s="532"/>
      <c r="C5459" s="350"/>
      <c r="D5459" s="350"/>
      <c r="E5459" s="533"/>
      <c r="F5459" s="533"/>
      <c r="G5459" s="533"/>
      <c r="H5459" s="533"/>
      <c r="I5459" s="533"/>
      <c r="J5459" s="533"/>
      <c r="K5459" s="533"/>
      <c r="L5459" s="533"/>
      <c r="M5459" s="533"/>
      <c r="N5459" s="532"/>
      <c r="O5459" s="350"/>
      <c r="P5459" s="464"/>
      <c r="Q5459" s="464"/>
      <c r="R5459" s="464"/>
      <c r="S5459" s="464"/>
      <c r="T5459" s="464"/>
      <c r="U5459" s="464"/>
      <c r="V5459" s="464"/>
    </row>
    <row r="5460" spans="1:22">
      <c r="A5460" s="531"/>
      <c r="B5460" s="532"/>
      <c r="C5460" s="350"/>
      <c r="D5460" s="350"/>
      <c r="E5460" s="533"/>
      <c r="F5460" s="533"/>
      <c r="G5460" s="533"/>
      <c r="H5460" s="533"/>
      <c r="I5460" s="533"/>
      <c r="J5460" s="533"/>
      <c r="K5460" s="533"/>
      <c r="L5460" s="533"/>
      <c r="M5460" s="533"/>
      <c r="N5460" s="532"/>
      <c r="O5460" s="350"/>
      <c r="P5460" s="464"/>
      <c r="Q5460" s="464"/>
      <c r="R5460" s="464"/>
      <c r="S5460" s="464"/>
      <c r="T5460" s="464"/>
      <c r="U5460" s="464"/>
      <c r="V5460" s="464"/>
    </row>
    <row r="5461" spans="1:22">
      <c r="A5461" s="531"/>
      <c r="B5461" s="532"/>
      <c r="C5461" s="350"/>
      <c r="D5461" s="350"/>
      <c r="E5461" s="533"/>
      <c r="F5461" s="533"/>
      <c r="G5461" s="533"/>
      <c r="H5461" s="533"/>
      <c r="I5461" s="533"/>
      <c r="J5461" s="533"/>
      <c r="K5461" s="533"/>
      <c r="L5461" s="533"/>
      <c r="M5461" s="533"/>
      <c r="N5461" s="532"/>
      <c r="O5461" s="350"/>
      <c r="P5461" s="464"/>
      <c r="Q5461" s="464"/>
      <c r="R5461" s="464"/>
      <c r="S5461" s="464"/>
      <c r="T5461" s="464"/>
      <c r="U5461" s="464"/>
      <c r="V5461" s="464"/>
    </row>
    <row r="5462" spans="1:22">
      <c r="A5462" s="531"/>
      <c r="B5462" s="532"/>
      <c r="C5462" s="350"/>
      <c r="D5462" s="350"/>
      <c r="E5462" s="533"/>
      <c r="F5462" s="533"/>
      <c r="G5462" s="533"/>
      <c r="H5462" s="533"/>
      <c r="I5462" s="533"/>
      <c r="J5462" s="533"/>
      <c r="K5462" s="533"/>
      <c r="L5462" s="533"/>
      <c r="M5462" s="533"/>
      <c r="N5462" s="532"/>
      <c r="O5462" s="350"/>
      <c r="P5462" s="464"/>
      <c r="Q5462" s="464"/>
      <c r="R5462" s="464"/>
      <c r="S5462" s="464"/>
      <c r="T5462" s="464"/>
      <c r="U5462" s="464"/>
      <c r="V5462" s="464"/>
    </row>
    <row r="5463" spans="1:22">
      <c r="A5463" s="531"/>
      <c r="B5463" s="532"/>
      <c r="C5463" s="350"/>
      <c r="D5463" s="350"/>
      <c r="E5463" s="533"/>
      <c r="F5463" s="533"/>
      <c r="G5463" s="533"/>
      <c r="H5463" s="533"/>
      <c r="I5463" s="533"/>
      <c r="J5463" s="533"/>
      <c r="K5463" s="533"/>
      <c r="L5463" s="533"/>
      <c r="M5463" s="533"/>
      <c r="N5463" s="532"/>
      <c r="O5463" s="350"/>
      <c r="P5463" s="464"/>
      <c r="Q5463" s="464"/>
      <c r="R5463" s="464"/>
      <c r="S5463" s="464"/>
      <c r="T5463" s="464"/>
      <c r="U5463" s="464"/>
      <c r="V5463" s="464"/>
    </row>
    <row r="5464" spans="1:22">
      <c r="A5464" s="531"/>
      <c r="B5464" s="532"/>
      <c r="C5464" s="350"/>
      <c r="D5464" s="350"/>
      <c r="E5464" s="533"/>
      <c r="F5464" s="533"/>
      <c r="G5464" s="533"/>
      <c r="H5464" s="533"/>
      <c r="I5464" s="533"/>
      <c r="J5464" s="533"/>
      <c r="K5464" s="533"/>
      <c r="L5464" s="533"/>
      <c r="M5464" s="533"/>
      <c r="N5464" s="532"/>
      <c r="O5464" s="350"/>
      <c r="P5464" s="464"/>
      <c r="Q5464" s="464"/>
      <c r="R5464" s="464"/>
      <c r="S5464" s="464"/>
      <c r="T5464" s="464"/>
      <c r="U5464" s="464"/>
      <c r="V5464" s="464"/>
    </row>
    <row r="5465" spans="1:22">
      <c r="A5465" s="531"/>
      <c r="B5465" s="532"/>
      <c r="C5465" s="350"/>
      <c r="D5465" s="350"/>
      <c r="E5465" s="533"/>
      <c r="F5465" s="533"/>
      <c r="G5465" s="533"/>
      <c r="H5465" s="533"/>
      <c r="I5465" s="533"/>
      <c r="J5465" s="533"/>
      <c r="K5465" s="533"/>
      <c r="L5465" s="533"/>
      <c r="M5465" s="533"/>
      <c r="N5465" s="532"/>
      <c r="O5465" s="350"/>
      <c r="P5465" s="464"/>
      <c r="Q5465" s="464"/>
      <c r="R5465" s="464"/>
      <c r="S5465" s="464"/>
      <c r="T5465" s="464"/>
      <c r="U5465" s="464"/>
      <c r="V5465" s="464"/>
    </row>
    <row r="5466" spans="1:22">
      <c r="A5466" s="531"/>
      <c r="B5466" s="532"/>
      <c r="C5466" s="350"/>
      <c r="D5466" s="350"/>
      <c r="E5466" s="533"/>
      <c r="F5466" s="533"/>
      <c r="G5466" s="533"/>
      <c r="H5466" s="533"/>
      <c r="I5466" s="533"/>
      <c r="J5466" s="533"/>
      <c r="K5466" s="533"/>
      <c r="L5466" s="533"/>
      <c r="M5466" s="533"/>
      <c r="N5466" s="532"/>
      <c r="O5466" s="350"/>
      <c r="P5466" s="464"/>
      <c r="Q5466" s="464"/>
      <c r="R5466" s="464"/>
      <c r="S5466" s="464"/>
      <c r="T5466" s="464"/>
      <c r="U5466" s="464"/>
      <c r="V5466" s="464"/>
    </row>
    <row r="5467" spans="1:22">
      <c r="A5467" s="531"/>
      <c r="B5467" s="532"/>
      <c r="C5467" s="350"/>
      <c r="D5467" s="350"/>
      <c r="E5467" s="533"/>
      <c r="F5467" s="533"/>
      <c r="G5467" s="533"/>
      <c r="H5467" s="533"/>
      <c r="I5467" s="533"/>
      <c r="J5467" s="533"/>
      <c r="K5467" s="533"/>
      <c r="L5467" s="533"/>
      <c r="M5467" s="533"/>
      <c r="N5467" s="532"/>
      <c r="O5467" s="350"/>
      <c r="P5467" s="464"/>
      <c r="Q5467" s="464"/>
      <c r="R5467" s="464"/>
      <c r="S5467" s="464"/>
      <c r="T5467" s="464"/>
      <c r="U5467" s="464"/>
      <c r="V5467" s="464"/>
    </row>
    <row r="5468" spans="1:22">
      <c r="A5468" s="531"/>
      <c r="B5468" s="532"/>
      <c r="C5468" s="350"/>
      <c r="D5468" s="350"/>
      <c r="E5468" s="533"/>
      <c r="F5468" s="533"/>
      <c r="G5468" s="533"/>
      <c r="H5468" s="533"/>
      <c r="I5468" s="533"/>
      <c r="J5468" s="533"/>
      <c r="K5468" s="533"/>
      <c r="L5468" s="533"/>
      <c r="M5468" s="533"/>
      <c r="N5468" s="532"/>
      <c r="O5468" s="350"/>
      <c r="P5468" s="464"/>
      <c r="Q5468" s="464"/>
      <c r="R5468" s="464"/>
      <c r="S5468" s="464"/>
      <c r="T5468" s="464"/>
      <c r="U5468" s="464"/>
      <c r="V5468" s="464"/>
    </row>
    <row r="5469" spans="1:22">
      <c r="A5469" s="531"/>
      <c r="B5469" s="532"/>
      <c r="C5469" s="350"/>
      <c r="D5469" s="350"/>
      <c r="E5469" s="533"/>
      <c r="F5469" s="533"/>
      <c r="G5469" s="533"/>
      <c r="H5469" s="533"/>
      <c r="I5469" s="533"/>
      <c r="J5469" s="533"/>
      <c r="K5469" s="533"/>
      <c r="L5469" s="533"/>
      <c r="M5469" s="533"/>
      <c r="N5469" s="532"/>
      <c r="O5469" s="350"/>
      <c r="P5469" s="464"/>
      <c r="Q5469" s="464"/>
      <c r="R5469" s="464"/>
      <c r="S5469" s="464"/>
      <c r="T5469" s="464"/>
      <c r="U5469" s="464"/>
      <c r="V5469" s="464"/>
    </row>
    <row r="5470" spans="1:22">
      <c r="A5470" s="531"/>
      <c r="B5470" s="532"/>
      <c r="C5470" s="350"/>
      <c r="D5470" s="350"/>
      <c r="E5470" s="533"/>
      <c r="F5470" s="533"/>
      <c r="G5470" s="533"/>
      <c r="H5470" s="533"/>
      <c r="I5470" s="533"/>
      <c r="J5470" s="533"/>
      <c r="K5470" s="533"/>
      <c r="L5470" s="533"/>
      <c r="M5470" s="533"/>
      <c r="N5470" s="532"/>
      <c r="O5470" s="350"/>
      <c r="P5470" s="464"/>
      <c r="Q5470" s="464"/>
      <c r="R5470" s="464"/>
      <c r="S5470" s="464"/>
      <c r="T5470" s="464"/>
      <c r="U5470" s="464"/>
      <c r="V5470" s="464"/>
    </row>
    <row r="5471" spans="1:22">
      <c r="A5471" s="531"/>
      <c r="B5471" s="532"/>
      <c r="C5471" s="350"/>
      <c r="D5471" s="350"/>
      <c r="E5471" s="533"/>
      <c r="F5471" s="533"/>
      <c r="G5471" s="533"/>
      <c r="H5471" s="533"/>
      <c r="I5471" s="533"/>
      <c r="J5471" s="533"/>
      <c r="K5471" s="533"/>
      <c r="L5471" s="533"/>
      <c r="M5471" s="533"/>
      <c r="N5471" s="532"/>
      <c r="O5471" s="350"/>
      <c r="P5471" s="464"/>
      <c r="Q5471" s="464"/>
      <c r="R5471" s="464"/>
      <c r="S5471" s="464"/>
      <c r="T5471" s="464"/>
      <c r="U5471" s="464"/>
      <c r="V5471" s="464"/>
    </row>
    <row r="5472" spans="1:22">
      <c r="A5472" s="531"/>
      <c r="B5472" s="532"/>
      <c r="C5472" s="350"/>
      <c r="D5472" s="350"/>
      <c r="E5472" s="533"/>
      <c r="F5472" s="533"/>
      <c r="G5472" s="533"/>
      <c r="H5472" s="533"/>
      <c r="I5472" s="533"/>
      <c r="J5472" s="533"/>
      <c r="K5472" s="533"/>
      <c r="L5472" s="533"/>
      <c r="M5472" s="533"/>
      <c r="N5472" s="532"/>
      <c r="O5472" s="350"/>
      <c r="P5472" s="464"/>
      <c r="Q5472" s="464"/>
      <c r="R5472" s="464"/>
      <c r="S5472" s="464"/>
      <c r="T5472" s="464"/>
      <c r="U5472" s="464"/>
      <c r="V5472" s="464"/>
    </row>
    <row r="5473" spans="1:22">
      <c r="A5473" s="531"/>
      <c r="B5473" s="532"/>
      <c r="C5473" s="350"/>
      <c r="D5473" s="350"/>
      <c r="E5473" s="533"/>
      <c r="F5473" s="533"/>
      <c r="G5473" s="533"/>
      <c r="H5473" s="533"/>
      <c r="I5473" s="533"/>
      <c r="J5473" s="533"/>
      <c r="K5473" s="533"/>
      <c r="L5473" s="533"/>
      <c r="M5473" s="533"/>
      <c r="N5473" s="532"/>
      <c r="O5473" s="350"/>
      <c r="P5473" s="464"/>
      <c r="Q5473" s="464"/>
      <c r="R5473" s="464"/>
      <c r="S5473" s="464"/>
      <c r="T5473" s="464"/>
      <c r="U5473" s="464"/>
      <c r="V5473" s="464"/>
    </row>
    <row r="5474" spans="1:22">
      <c r="A5474" s="531"/>
      <c r="B5474" s="532"/>
      <c r="C5474" s="350"/>
      <c r="D5474" s="350"/>
      <c r="E5474" s="533"/>
      <c r="F5474" s="533"/>
      <c r="G5474" s="533"/>
      <c r="H5474" s="533"/>
      <c r="I5474" s="533"/>
      <c r="J5474" s="533"/>
      <c r="K5474" s="533"/>
      <c r="L5474" s="533"/>
      <c r="M5474" s="533"/>
      <c r="N5474" s="532"/>
      <c r="O5474" s="350"/>
      <c r="P5474" s="464"/>
      <c r="Q5474" s="464"/>
      <c r="R5474" s="464"/>
      <c r="S5474" s="464"/>
      <c r="T5474" s="464"/>
      <c r="U5474" s="464"/>
      <c r="V5474" s="464"/>
    </row>
    <row r="5475" spans="1:22">
      <c r="A5475" s="531"/>
      <c r="B5475" s="532"/>
      <c r="C5475" s="350"/>
      <c r="D5475" s="350"/>
      <c r="E5475" s="533"/>
      <c r="F5475" s="533"/>
      <c r="G5475" s="533"/>
      <c r="H5475" s="533"/>
      <c r="I5475" s="533"/>
      <c r="J5475" s="533"/>
      <c r="K5475" s="533"/>
      <c r="L5475" s="533"/>
      <c r="M5475" s="533"/>
      <c r="N5475" s="532"/>
      <c r="O5475" s="350"/>
      <c r="P5475" s="464"/>
      <c r="Q5475" s="464"/>
      <c r="R5475" s="464"/>
      <c r="S5475" s="464"/>
      <c r="T5475" s="464"/>
      <c r="U5475" s="464"/>
      <c r="V5475" s="464"/>
    </row>
    <row r="5476" spans="1:22">
      <c r="A5476" s="531"/>
      <c r="B5476" s="532"/>
      <c r="C5476" s="350"/>
      <c r="D5476" s="350"/>
      <c r="E5476" s="533"/>
      <c r="F5476" s="533"/>
      <c r="G5476" s="533"/>
      <c r="H5476" s="533"/>
      <c r="I5476" s="533"/>
      <c r="J5476" s="533"/>
      <c r="K5476" s="533"/>
      <c r="L5476" s="533"/>
      <c r="M5476" s="533"/>
      <c r="N5476" s="532"/>
      <c r="O5476" s="350"/>
      <c r="P5476" s="464"/>
      <c r="Q5476" s="464"/>
      <c r="R5476" s="464"/>
      <c r="S5476" s="464"/>
      <c r="T5476" s="464"/>
      <c r="U5476" s="464"/>
      <c r="V5476" s="464"/>
    </row>
    <row r="5477" spans="1:22">
      <c r="A5477" s="531"/>
      <c r="B5477" s="532"/>
      <c r="C5477" s="350"/>
      <c r="D5477" s="350"/>
      <c r="E5477" s="533"/>
      <c r="F5477" s="533"/>
      <c r="G5477" s="533"/>
      <c r="H5477" s="533"/>
      <c r="I5477" s="533"/>
      <c r="J5477" s="533"/>
      <c r="K5477" s="533"/>
      <c r="L5477" s="533"/>
      <c r="M5477" s="533"/>
      <c r="N5477" s="532"/>
      <c r="O5477" s="350"/>
      <c r="P5477" s="464"/>
      <c r="Q5477" s="464"/>
      <c r="R5477" s="464"/>
      <c r="S5477" s="464"/>
      <c r="T5477" s="464"/>
      <c r="U5477" s="464"/>
      <c r="V5477" s="464"/>
    </row>
    <row r="5478" spans="1:22">
      <c r="A5478" s="531"/>
      <c r="B5478" s="532"/>
      <c r="C5478" s="350"/>
      <c r="D5478" s="350"/>
      <c r="E5478" s="533"/>
      <c r="F5478" s="533"/>
      <c r="G5478" s="533"/>
      <c r="H5478" s="533"/>
      <c r="I5478" s="533"/>
      <c r="J5478" s="533"/>
      <c r="K5478" s="533"/>
      <c r="L5478" s="533"/>
      <c r="M5478" s="533"/>
      <c r="N5478" s="532"/>
      <c r="O5478" s="350"/>
      <c r="P5478" s="464"/>
      <c r="Q5478" s="464"/>
      <c r="R5478" s="464"/>
      <c r="S5478" s="464"/>
      <c r="T5478" s="464"/>
      <c r="U5478" s="464"/>
      <c r="V5478" s="464"/>
    </row>
    <row r="5479" spans="1:22">
      <c r="A5479" s="531"/>
      <c r="B5479" s="532"/>
      <c r="C5479" s="350"/>
      <c r="D5479" s="350"/>
      <c r="E5479" s="533"/>
      <c r="F5479" s="533"/>
      <c r="G5479" s="533"/>
      <c r="H5479" s="533"/>
      <c r="I5479" s="533"/>
      <c r="J5479" s="533"/>
      <c r="K5479" s="533"/>
      <c r="L5479" s="533"/>
      <c r="M5479" s="533"/>
      <c r="N5479" s="532"/>
      <c r="O5479" s="350"/>
      <c r="P5479" s="464"/>
      <c r="Q5479" s="464"/>
      <c r="R5479" s="464"/>
      <c r="S5479" s="464"/>
      <c r="T5479" s="464"/>
      <c r="U5479" s="464"/>
      <c r="V5479" s="464"/>
    </row>
    <row r="5480" spans="1:22">
      <c r="A5480" s="531"/>
      <c r="B5480" s="532"/>
      <c r="C5480" s="350"/>
      <c r="D5480" s="350"/>
      <c r="E5480" s="533"/>
      <c r="F5480" s="533"/>
      <c r="G5480" s="533"/>
      <c r="H5480" s="533"/>
      <c r="I5480" s="533"/>
      <c r="J5480" s="533"/>
      <c r="K5480" s="533"/>
      <c r="L5480" s="533"/>
      <c r="M5480" s="533"/>
      <c r="N5480" s="532"/>
      <c r="O5480" s="350"/>
      <c r="P5480" s="464"/>
      <c r="Q5480" s="464"/>
      <c r="R5480" s="464"/>
      <c r="S5480" s="464"/>
      <c r="T5480" s="464"/>
      <c r="U5480" s="464"/>
      <c r="V5480" s="464"/>
    </row>
    <row r="5481" spans="1:22">
      <c r="A5481" s="531"/>
      <c r="B5481" s="532"/>
      <c r="C5481" s="350"/>
      <c r="D5481" s="350"/>
      <c r="E5481" s="533"/>
      <c r="F5481" s="533"/>
      <c r="G5481" s="533"/>
      <c r="H5481" s="533"/>
      <c r="I5481" s="533"/>
      <c r="J5481" s="533"/>
      <c r="K5481" s="533"/>
      <c r="L5481" s="533"/>
      <c r="M5481" s="533"/>
      <c r="N5481" s="532"/>
      <c r="O5481" s="350"/>
      <c r="P5481" s="464"/>
      <c r="Q5481" s="464"/>
      <c r="R5481" s="464"/>
      <c r="S5481" s="464"/>
      <c r="T5481" s="464"/>
      <c r="U5481" s="464"/>
      <c r="V5481" s="464"/>
    </row>
    <row r="5482" spans="1:22">
      <c r="A5482" s="531"/>
      <c r="B5482" s="532"/>
      <c r="C5482" s="350"/>
      <c r="D5482" s="350"/>
      <c r="E5482" s="533"/>
      <c r="F5482" s="533"/>
      <c r="G5482" s="533"/>
      <c r="H5482" s="533"/>
      <c r="I5482" s="533"/>
      <c r="J5482" s="533"/>
      <c r="K5482" s="533"/>
      <c r="L5482" s="533"/>
      <c r="M5482" s="533"/>
      <c r="N5482" s="532"/>
      <c r="O5482" s="350"/>
      <c r="P5482" s="464"/>
      <c r="Q5482" s="464"/>
      <c r="R5482" s="464"/>
      <c r="S5482" s="464"/>
      <c r="T5482" s="464"/>
      <c r="U5482" s="464"/>
      <c r="V5482" s="464"/>
    </row>
    <row r="5483" spans="1:22">
      <c r="A5483" s="531"/>
      <c r="B5483" s="532"/>
      <c r="C5483" s="350"/>
      <c r="D5483" s="350"/>
      <c r="E5483" s="533"/>
      <c r="F5483" s="533"/>
      <c r="G5483" s="533"/>
      <c r="H5483" s="533"/>
      <c r="I5483" s="533"/>
      <c r="J5483" s="533"/>
      <c r="K5483" s="533"/>
      <c r="L5483" s="533"/>
      <c r="M5483" s="533"/>
      <c r="N5483" s="532"/>
      <c r="O5483" s="350"/>
      <c r="P5483" s="464"/>
      <c r="Q5483" s="464"/>
      <c r="R5483" s="464"/>
      <c r="S5483" s="464"/>
      <c r="T5483" s="464"/>
      <c r="U5483" s="464"/>
      <c r="V5483" s="464"/>
    </row>
    <row r="5484" spans="1:22">
      <c r="A5484" s="531"/>
      <c r="B5484" s="532"/>
      <c r="C5484" s="350"/>
      <c r="D5484" s="350"/>
      <c r="E5484" s="533"/>
      <c r="F5484" s="533"/>
      <c r="G5484" s="533"/>
      <c r="H5484" s="533"/>
      <c r="I5484" s="533"/>
      <c r="J5484" s="533"/>
      <c r="K5484" s="533"/>
      <c r="L5484" s="533"/>
      <c r="M5484" s="533"/>
      <c r="N5484" s="532"/>
      <c r="O5484" s="350"/>
      <c r="P5484" s="464"/>
      <c r="Q5484" s="464"/>
      <c r="R5484" s="464"/>
      <c r="S5484" s="464"/>
      <c r="T5484" s="464"/>
      <c r="U5484" s="464"/>
      <c r="V5484" s="464"/>
    </row>
    <row r="5485" spans="1:22">
      <c r="A5485" s="531"/>
      <c r="B5485" s="532"/>
      <c r="C5485" s="350"/>
      <c r="D5485" s="350"/>
      <c r="E5485" s="533"/>
      <c r="F5485" s="533"/>
      <c r="G5485" s="533"/>
      <c r="H5485" s="533"/>
      <c r="I5485" s="533"/>
      <c r="J5485" s="533"/>
      <c r="K5485" s="533"/>
      <c r="L5485" s="533"/>
      <c r="M5485" s="533"/>
      <c r="N5485" s="532"/>
      <c r="O5485" s="350"/>
      <c r="P5485" s="464"/>
      <c r="Q5485" s="464"/>
      <c r="R5485" s="464"/>
      <c r="S5485" s="464"/>
      <c r="T5485" s="464"/>
      <c r="U5485" s="464"/>
      <c r="V5485" s="464"/>
    </row>
    <row r="5486" spans="1:22">
      <c r="A5486" s="531"/>
      <c r="B5486" s="532"/>
      <c r="C5486" s="350"/>
      <c r="D5486" s="350"/>
      <c r="E5486" s="533"/>
      <c r="F5486" s="533"/>
      <c r="G5486" s="533"/>
      <c r="H5486" s="533"/>
      <c r="I5486" s="533"/>
      <c r="J5486" s="533"/>
      <c r="K5486" s="533"/>
      <c r="L5486" s="533"/>
      <c r="M5486" s="533"/>
      <c r="N5486" s="532"/>
      <c r="O5486" s="350"/>
      <c r="P5486" s="464"/>
      <c r="Q5486" s="464"/>
      <c r="R5486" s="464"/>
      <c r="S5486" s="464"/>
      <c r="T5486" s="464"/>
      <c r="U5486" s="464"/>
      <c r="V5486" s="464"/>
    </row>
    <row r="5487" spans="1:22">
      <c r="A5487" s="531"/>
      <c r="B5487" s="532"/>
      <c r="C5487" s="350"/>
      <c r="D5487" s="350"/>
      <c r="E5487" s="533"/>
      <c r="F5487" s="533"/>
      <c r="G5487" s="533"/>
      <c r="H5487" s="533"/>
      <c r="I5487" s="533"/>
      <c r="J5487" s="533"/>
      <c r="K5487" s="533"/>
      <c r="L5487" s="533"/>
      <c r="M5487" s="533"/>
      <c r="N5487" s="532"/>
      <c r="O5487" s="350"/>
      <c r="P5487" s="464"/>
      <c r="Q5487" s="464"/>
      <c r="R5487" s="464"/>
      <c r="S5487" s="464"/>
      <c r="T5487" s="464"/>
      <c r="U5487" s="464"/>
      <c r="V5487" s="464"/>
    </row>
    <row r="5488" spans="1:22">
      <c r="A5488" s="531"/>
      <c r="B5488" s="532"/>
      <c r="C5488" s="350"/>
      <c r="D5488" s="350"/>
      <c r="E5488" s="533"/>
      <c r="F5488" s="533"/>
      <c r="G5488" s="533"/>
      <c r="H5488" s="533"/>
      <c r="I5488" s="533"/>
      <c r="J5488" s="533"/>
      <c r="K5488" s="533"/>
      <c r="L5488" s="533"/>
      <c r="M5488" s="533"/>
      <c r="N5488" s="532"/>
      <c r="O5488" s="350"/>
      <c r="P5488" s="464"/>
      <c r="Q5488" s="464"/>
      <c r="R5488" s="464"/>
      <c r="S5488" s="464"/>
      <c r="T5488" s="464"/>
      <c r="U5488" s="464"/>
      <c r="V5488" s="464"/>
    </row>
    <row r="5489" spans="1:22">
      <c r="A5489" s="531"/>
      <c r="B5489" s="532"/>
      <c r="C5489" s="350"/>
      <c r="D5489" s="350"/>
      <c r="E5489" s="533"/>
      <c r="F5489" s="533"/>
      <c r="G5489" s="533"/>
      <c r="H5489" s="533"/>
      <c r="I5489" s="533"/>
      <c r="J5489" s="533"/>
      <c r="K5489" s="533"/>
      <c r="L5489" s="533"/>
      <c r="M5489" s="533"/>
      <c r="N5489" s="532"/>
      <c r="O5489" s="350"/>
      <c r="P5489" s="464"/>
      <c r="Q5489" s="464"/>
      <c r="R5489" s="464"/>
      <c r="S5489" s="464"/>
      <c r="T5489" s="464"/>
      <c r="U5489" s="464"/>
      <c r="V5489" s="464"/>
    </row>
    <row r="5490" spans="1:22">
      <c r="A5490" s="531"/>
      <c r="B5490" s="532"/>
      <c r="C5490" s="350"/>
      <c r="D5490" s="350"/>
      <c r="E5490" s="533"/>
      <c r="F5490" s="533"/>
      <c r="G5490" s="533"/>
      <c r="H5490" s="533"/>
      <c r="I5490" s="533"/>
      <c r="J5490" s="533"/>
      <c r="K5490" s="533"/>
      <c r="L5490" s="533"/>
      <c r="M5490" s="533"/>
      <c r="N5490" s="532"/>
      <c r="O5490" s="350"/>
      <c r="P5490" s="464"/>
      <c r="Q5490" s="464"/>
      <c r="R5490" s="464"/>
      <c r="S5490" s="464"/>
      <c r="T5490" s="464"/>
      <c r="U5490" s="464"/>
      <c r="V5490" s="464"/>
    </row>
    <row r="5491" spans="1:22">
      <c r="A5491" s="531"/>
      <c r="B5491" s="532"/>
      <c r="C5491" s="350"/>
      <c r="D5491" s="350"/>
      <c r="E5491" s="533"/>
      <c r="F5491" s="533"/>
      <c r="G5491" s="533"/>
      <c r="H5491" s="533"/>
      <c r="I5491" s="533"/>
      <c r="J5491" s="533"/>
      <c r="K5491" s="533"/>
      <c r="L5491" s="533"/>
      <c r="M5491" s="533"/>
      <c r="N5491" s="532"/>
      <c r="O5491" s="350"/>
      <c r="P5491" s="464"/>
      <c r="Q5491" s="464"/>
      <c r="R5491" s="464"/>
      <c r="S5491" s="464"/>
      <c r="T5491" s="464"/>
      <c r="U5491" s="464"/>
      <c r="V5491" s="464"/>
    </row>
    <row r="5492" spans="1:22">
      <c r="A5492" s="531"/>
      <c r="B5492" s="532"/>
      <c r="C5492" s="350"/>
      <c r="D5492" s="350"/>
      <c r="E5492" s="533"/>
      <c r="F5492" s="533"/>
      <c r="G5492" s="533"/>
      <c r="H5492" s="533"/>
      <c r="I5492" s="533"/>
      <c r="J5492" s="533"/>
      <c r="K5492" s="533"/>
      <c r="L5492" s="533"/>
      <c r="M5492" s="533"/>
      <c r="N5492" s="532"/>
      <c r="O5492" s="350"/>
      <c r="P5492" s="464"/>
      <c r="Q5492" s="464"/>
      <c r="R5492" s="464"/>
      <c r="S5492" s="464"/>
      <c r="T5492" s="464"/>
      <c r="U5492" s="464"/>
      <c r="V5492" s="464"/>
    </row>
    <row r="5493" spans="1:22">
      <c r="A5493" s="531"/>
      <c r="B5493" s="532"/>
      <c r="C5493" s="350"/>
      <c r="D5493" s="350"/>
      <c r="E5493" s="533"/>
      <c r="F5493" s="533"/>
      <c r="G5493" s="533"/>
      <c r="H5493" s="533"/>
      <c r="I5493" s="533"/>
      <c r="J5493" s="533"/>
      <c r="K5493" s="533"/>
      <c r="L5493" s="533"/>
      <c r="M5493" s="533"/>
      <c r="N5493" s="532"/>
      <c r="O5493" s="350"/>
      <c r="P5493" s="464"/>
      <c r="Q5493" s="464"/>
      <c r="R5493" s="464"/>
      <c r="S5493" s="464"/>
      <c r="T5493" s="464"/>
      <c r="U5493" s="464"/>
      <c r="V5493" s="464"/>
    </row>
    <row r="5494" spans="1:22">
      <c r="A5494" s="531"/>
      <c r="B5494" s="532"/>
      <c r="C5494" s="350"/>
      <c r="D5494" s="350"/>
      <c r="E5494" s="533"/>
      <c r="F5494" s="533"/>
      <c r="G5494" s="533"/>
      <c r="H5494" s="533"/>
      <c r="I5494" s="533"/>
      <c r="J5494" s="533"/>
      <c r="K5494" s="533"/>
      <c r="L5494" s="533"/>
      <c r="M5494" s="533"/>
      <c r="N5494" s="532"/>
      <c r="O5494" s="350"/>
      <c r="P5494" s="464"/>
      <c r="Q5494" s="464"/>
      <c r="R5494" s="464"/>
      <c r="S5494" s="464"/>
      <c r="T5494" s="464"/>
      <c r="U5494" s="464"/>
      <c r="V5494" s="464"/>
    </row>
    <row r="5495" spans="1:22">
      <c r="A5495" s="531"/>
      <c r="B5495" s="532"/>
      <c r="C5495" s="350"/>
      <c r="D5495" s="350"/>
      <c r="E5495" s="533"/>
      <c r="F5495" s="533"/>
      <c r="G5495" s="533"/>
      <c r="H5495" s="533"/>
      <c r="I5495" s="533"/>
      <c r="J5495" s="533"/>
      <c r="K5495" s="533"/>
      <c r="L5495" s="533"/>
      <c r="M5495" s="533"/>
      <c r="N5495" s="532"/>
      <c r="O5495" s="350"/>
      <c r="P5495" s="464"/>
      <c r="Q5495" s="464"/>
      <c r="R5495" s="464"/>
      <c r="S5495" s="464"/>
      <c r="T5495" s="464"/>
      <c r="U5495" s="464"/>
      <c r="V5495" s="464"/>
    </row>
    <row r="5496" spans="1:22">
      <c r="A5496" s="531"/>
      <c r="B5496" s="532"/>
      <c r="C5496" s="350"/>
      <c r="D5496" s="350"/>
      <c r="E5496" s="533"/>
      <c r="F5496" s="533"/>
      <c r="G5496" s="533"/>
      <c r="H5496" s="533"/>
      <c r="I5496" s="533"/>
      <c r="J5496" s="533"/>
      <c r="K5496" s="533"/>
      <c r="L5496" s="533"/>
      <c r="M5496" s="533"/>
      <c r="N5496" s="532"/>
      <c r="O5496" s="350"/>
      <c r="P5496" s="464"/>
      <c r="Q5496" s="464"/>
      <c r="R5496" s="464"/>
      <c r="S5496" s="464"/>
      <c r="T5496" s="464"/>
      <c r="U5496" s="464"/>
      <c r="V5496" s="464"/>
    </row>
    <row r="5497" spans="1:22">
      <c r="A5497" s="531"/>
      <c r="B5497" s="532"/>
      <c r="C5497" s="350"/>
      <c r="D5497" s="350"/>
      <c r="E5497" s="533"/>
      <c r="F5497" s="533"/>
      <c r="G5497" s="533"/>
      <c r="H5497" s="533"/>
      <c r="I5497" s="533"/>
      <c r="J5497" s="533"/>
      <c r="K5497" s="533"/>
      <c r="L5497" s="533"/>
      <c r="M5497" s="533"/>
      <c r="N5497" s="532"/>
      <c r="O5497" s="350"/>
      <c r="P5497" s="464"/>
      <c r="Q5497" s="464"/>
      <c r="R5497" s="464"/>
      <c r="S5497" s="464"/>
      <c r="T5497" s="464"/>
      <c r="U5497" s="464"/>
      <c r="V5497" s="464"/>
    </row>
    <row r="5498" spans="1:22">
      <c r="A5498" s="531"/>
      <c r="B5498" s="532"/>
      <c r="C5498" s="350"/>
      <c r="D5498" s="350"/>
      <c r="E5498" s="533"/>
      <c r="F5498" s="533"/>
      <c r="G5498" s="533"/>
      <c r="H5498" s="533"/>
      <c r="I5498" s="533"/>
      <c r="J5498" s="533"/>
      <c r="K5498" s="533"/>
      <c r="L5498" s="533"/>
      <c r="M5498" s="533"/>
      <c r="N5498" s="532"/>
      <c r="O5498" s="350"/>
      <c r="P5498" s="464"/>
      <c r="Q5498" s="464"/>
      <c r="R5498" s="464"/>
      <c r="S5498" s="464"/>
      <c r="T5498" s="464"/>
      <c r="U5498" s="464"/>
      <c r="V5498" s="464"/>
    </row>
    <row r="5499" spans="1:22">
      <c r="A5499" s="531"/>
      <c r="B5499" s="532"/>
      <c r="C5499" s="350"/>
      <c r="D5499" s="350"/>
      <c r="E5499" s="533"/>
      <c r="F5499" s="533"/>
      <c r="G5499" s="533"/>
      <c r="H5499" s="533"/>
      <c r="I5499" s="533"/>
      <c r="J5499" s="533"/>
      <c r="K5499" s="533"/>
      <c r="L5499" s="533"/>
      <c r="M5499" s="533"/>
      <c r="N5499" s="532"/>
      <c r="O5499" s="350"/>
      <c r="P5499" s="464"/>
      <c r="Q5499" s="464"/>
      <c r="R5499" s="464"/>
      <c r="S5499" s="464"/>
      <c r="T5499" s="464"/>
      <c r="U5499" s="464"/>
      <c r="V5499" s="464"/>
    </row>
    <row r="5500" spans="1:22">
      <c r="A5500" s="531"/>
      <c r="B5500" s="532"/>
      <c r="C5500" s="350"/>
      <c r="D5500" s="350"/>
      <c r="E5500" s="533"/>
      <c r="F5500" s="533"/>
      <c r="G5500" s="533"/>
      <c r="H5500" s="533"/>
      <c r="I5500" s="533"/>
      <c r="J5500" s="533"/>
      <c r="K5500" s="533"/>
      <c r="L5500" s="533"/>
      <c r="M5500" s="533"/>
      <c r="N5500" s="532"/>
      <c r="O5500" s="350"/>
      <c r="P5500" s="464"/>
      <c r="Q5500" s="464"/>
      <c r="R5500" s="464"/>
      <c r="S5500" s="464"/>
      <c r="T5500" s="464"/>
      <c r="U5500" s="464"/>
      <c r="V5500" s="464"/>
    </row>
    <row r="5501" spans="1:22">
      <c r="A5501" s="531"/>
      <c r="B5501" s="532"/>
      <c r="C5501" s="350"/>
      <c r="D5501" s="350"/>
      <c r="E5501" s="533"/>
      <c r="F5501" s="533"/>
      <c r="G5501" s="533"/>
      <c r="H5501" s="533"/>
      <c r="I5501" s="533"/>
      <c r="J5501" s="533"/>
      <c r="K5501" s="533"/>
      <c r="L5501" s="533"/>
      <c r="M5501" s="533"/>
      <c r="N5501" s="532"/>
      <c r="O5501" s="350"/>
      <c r="P5501" s="464"/>
      <c r="Q5501" s="464"/>
      <c r="R5501" s="464"/>
      <c r="S5501" s="464"/>
      <c r="T5501" s="464"/>
      <c r="U5501" s="464"/>
      <c r="V5501" s="464"/>
    </row>
    <row r="5502" spans="1:22">
      <c r="A5502" s="531"/>
      <c r="B5502" s="532"/>
      <c r="C5502" s="350"/>
      <c r="D5502" s="350"/>
      <c r="E5502" s="533"/>
      <c r="F5502" s="533"/>
      <c r="G5502" s="533"/>
      <c r="H5502" s="533"/>
      <c r="I5502" s="533"/>
      <c r="J5502" s="533"/>
      <c r="K5502" s="533"/>
      <c r="L5502" s="533"/>
      <c r="M5502" s="533"/>
      <c r="N5502" s="532"/>
      <c r="O5502" s="350"/>
      <c r="P5502" s="464"/>
      <c r="Q5502" s="464"/>
      <c r="R5502" s="464"/>
      <c r="S5502" s="464"/>
      <c r="T5502" s="464"/>
      <c r="U5502" s="464"/>
      <c r="V5502" s="464"/>
    </row>
    <row r="5503" spans="1:22">
      <c r="A5503" s="531"/>
      <c r="B5503" s="532"/>
      <c r="C5503" s="350"/>
      <c r="D5503" s="350"/>
      <c r="E5503" s="533"/>
      <c r="F5503" s="533"/>
      <c r="G5503" s="533"/>
      <c r="H5503" s="533"/>
      <c r="I5503" s="533"/>
      <c r="J5503" s="533"/>
      <c r="K5503" s="533"/>
      <c r="L5503" s="533"/>
      <c r="M5503" s="533"/>
      <c r="N5503" s="532"/>
      <c r="O5503" s="350"/>
      <c r="P5503" s="464"/>
      <c r="Q5503" s="464"/>
      <c r="R5503" s="464"/>
      <c r="S5503" s="464"/>
      <c r="T5503" s="464"/>
      <c r="U5503" s="464"/>
      <c r="V5503" s="464"/>
    </row>
    <row r="5504" spans="1:22">
      <c r="A5504" s="531"/>
      <c r="B5504" s="532"/>
      <c r="C5504" s="350"/>
      <c r="D5504" s="350"/>
      <c r="E5504" s="533"/>
      <c r="F5504" s="533"/>
      <c r="G5504" s="533"/>
      <c r="H5504" s="533"/>
      <c r="I5504" s="533"/>
      <c r="J5504" s="533"/>
      <c r="K5504" s="533"/>
      <c r="L5504" s="533"/>
      <c r="M5504" s="533"/>
      <c r="N5504" s="532"/>
      <c r="O5504" s="350"/>
      <c r="P5504" s="464"/>
      <c r="Q5504" s="464"/>
      <c r="R5504" s="464"/>
      <c r="S5504" s="464"/>
      <c r="T5504" s="464"/>
      <c r="U5504" s="464"/>
      <c r="V5504" s="464"/>
    </row>
    <row r="5505" spans="1:22">
      <c r="A5505" s="531"/>
      <c r="B5505" s="532"/>
      <c r="C5505" s="350"/>
      <c r="D5505" s="350"/>
      <c r="E5505" s="533"/>
      <c r="F5505" s="533"/>
      <c r="G5505" s="533"/>
      <c r="H5505" s="533"/>
      <c r="I5505" s="533"/>
      <c r="J5505" s="533"/>
      <c r="K5505" s="533"/>
      <c r="L5505" s="533"/>
      <c r="M5505" s="533"/>
      <c r="N5505" s="532"/>
      <c r="O5505" s="350"/>
      <c r="P5505" s="464"/>
      <c r="Q5505" s="464"/>
      <c r="R5505" s="464"/>
      <c r="S5505" s="464"/>
      <c r="T5505" s="464"/>
      <c r="U5505" s="464"/>
      <c r="V5505" s="464"/>
    </row>
    <row r="5506" spans="1:22">
      <c r="A5506" s="531"/>
      <c r="B5506" s="532"/>
      <c r="C5506" s="350"/>
      <c r="D5506" s="350"/>
      <c r="E5506" s="533"/>
      <c r="F5506" s="533"/>
      <c r="G5506" s="533"/>
      <c r="H5506" s="533"/>
      <c r="I5506" s="533"/>
      <c r="J5506" s="533"/>
      <c r="K5506" s="533"/>
      <c r="L5506" s="533"/>
      <c r="M5506" s="533"/>
      <c r="N5506" s="532"/>
      <c r="O5506" s="350"/>
      <c r="P5506" s="464"/>
      <c r="Q5506" s="464"/>
      <c r="R5506" s="464"/>
      <c r="S5506" s="464"/>
      <c r="T5506" s="464"/>
      <c r="U5506" s="464"/>
      <c r="V5506" s="464"/>
    </row>
    <row r="5507" spans="1:22">
      <c r="A5507" s="531"/>
      <c r="B5507" s="532"/>
      <c r="C5507" s="350"/>
      <c r="D5507" s="350"/>
      <c r="E5507" s="533"/>
      <c r="F5507" s="533"/>
      <c r="G5507" s="533"/>
      <c r="H5507" s="533"/>
      <c r="I5507" s="533"/>
      <c r="J5507" s="533"/>
      <c r="K5507" s="533"/>
      <c r="L5507" s="533"/>
      <c r="M5507" s="533"/>
      <c r="N5507" s="532"/>
      <c r="O5507" s="350"/>
      <c r="P5507" s="464"/>
      <c r="Q5507" s="464"/>
      <c r="R5507" s="464"/>
      <c r="S5507" s="464"/>
      <c r="T5507" s="464"/>
      <c r="U5507" s="464"/>
      <c r="V5507" s="464"/>
    </row>
    <row r="5508" spans="1:22">
      <c r="A5508" s="531"/>
      <c r="B5508" s="532"/>
      <c r="C5508" s="350"/>
      <c r="D5508" s="350"/>
      <c r="E5508" s="533"/>
      <c r="F5508" s="533"/>
      <c r="G5508" s="533"/>
      <c r="H5508" s="533"/>
      <c r="I5508" s="533"/>
      <c r="J5508" s="533"/>
      <c r="K5508" s="533"/>
      <c r="L5508" s="533"/>
      <c r="M5508" s="533"/>
      <c r="N5508" s="532"/>
      <c r="O5508" s="350"/>
      <c r="P5508" s="464"/>
      <c r="Q5508" s="464"/>
      <c r="R5508" s="464"/>
      <c r="S5508" s="464"/>
      <c r="T5508" s="464"/>
      <c r="U5508" s="464"/>
      <c r="V5508" s="464"/>
    </row>
    <row r="5509" spans="1:22">
      <c r="A5509" s="531"/>
      <c r="B5509" s="532"/>
      <c r="C5509" s="350"/>
      <c r="D5509" s="350"/>
      <c r="E5509" s="533"/>
      <c r="F5509" s="533"/>
      <c r="G5509" s="533"/>
      <c r="H5509" s="533"/>
      <c r="I5509" s="533"/>
      <c r="J5509" s="533"/>
      <c r="K5509" s="533"/>
      <c r="L5509" s="533"/>
      <c r="M5509" s="533"/>
      <c r="N5509" s="532"/>
      <c r="O5509" s="350"/>
      <c r="P5509" s="464"/>
      <c r="Q5509" s="464"/>
      <c r="R5509" s="464"/>
      <c r="S5509" s="464"/>
      <c r="T5509" s="464"/>
      <c r="U5509" s="464"/>
      <c r="V5509" s="464"/>
    </row>
    <row r="5510" spans="1:22">
      <c r="A5510" s="531"/>
      <c r="B5510" s="532"/>
      <c r="C5510" s="350"/>
      <c r="D5510" s="350"/>
      <c r="E5510" s="533"/>
      <c r="F5510" s="533"/>
      <c r="G5510" s="533"/>
      <c r="H5510" s="533"/>
      <c r="I5510" s="533"/>
      <c r="J5510" s="533"/>
      <c r="K5510" s="533"/>
      <c r="L5510" s="533"/>
      <c r="M5510" s="533"/>
      <c r="N5510" s="532"/>
      <c r="O5510" s="350"/>
      <c r="P5510" s="464"/>
      <c r="Q5510" s="464"/>
      <c r="R5510" s="464"/>
      <c r="S5510" s="464"/>
      <c r="T5510" s="464"/>
      <c r="U5510" s="464"/>
      <c r="V5510" s="464"/>
    </row>
    <row r="5511" spans="1:22">
      <c r="A5511" s="531"/>
      <c r="B5511" s="532"/>
      <c r="C5511" s="350"/>
      <c r="D5511" s="350"/>
      <c r="E5511" s="533"/>
      <c r="F5511" s="533"/>
      <c r="G5511" s="533"/>
      <c r="H5511" s="533"/>
      <c r="I5511" s="533"/>
      <c r="J5511" s="533"/>
      <c r="K5511" s="533"/>
      <c r="L5511" s="533"/>
      <c r="M5511" s="533"/>
      <c r="N5511" s="532"/>
      <c r="O5511" s="350"/>
      <c r="P5511" s="464"/>
      <c r="Q5511" s="464"/>
      <c r="R5511" s="464"/>
      <c r="S5511" s="464"/>
      <c r="T5511" s="464"/>
      <c r="U5511" s="464"/>
      <c r="V5511" s="464"/>
    </row>
    <row r="5512" spans="1:22">
      <c r="A5512" s="531"/>
      <c r="B5512" s="532"/>
      <c r="C5512" s="350"/>
      <c r="D5512" s="350"/>
      <c r="E5512" s="533"/>
      <c r="F5512" s="533"/>
      <c r="G5512" s="533"/>
      <c r="H5512" s="533"/>
      <c r="I5512" s="533"/>
      <c r="J5512" s="533"/>
      <c r="K5512" s="533"/>
      <c r="L5512" s="533"/>
      <c r="M5512" s="533"/>
      <c r="N5512" s="532"/>
      <c r="O5512" s="350"/>
      <c r="P5512" s="464"/>
      <c r="Q5512" s="464"/>
      <c r="R5512" s="464"/>
      <c r="S5512" s="464"/>
      <c r="T5512" s="464"/>
      <c r="U5512" s="464"/>
      <c r="V5512" s="464"/>
    </row>
    <row r="5513" spans="1:22">
      <c r="A5513" s="531"/>
      <c r="B5513" s="532"/>
      <c r="C5513" s="350"/>
      <c r="D5513" s="350"/>
      <c r="E5513" s="533"/>
      <c r="F5513" s="533"/>
      <c r="G5513" s="533"/>
      <c r="H5513" s="533"/>
      <c r="I5513" s="533"/>
      <c r="J5513" s="533"/>
      <c r="K5513" s="533"/>
      <c r="L5513" s="533"/>
      <c r="M5513" s="533"/>
      <c r="N5513" s="532"/>
      <c r="O5513" s="350"/>
      <c r="P5513" s="464"/>
      <c r="Q5513" s="464"/>
      <c r="R5513" s="464"/>
      <c r="S5513" s="464"/>
      <c r="T5513" s="464"/>
      <c r="U5513" s="464"/>
      <c r="V5513" s="464"/>
    </row>
    <row r="5514" spans="1:22">
      <c r="A5514" s="531"/>
      <c r="B5514" s="532"/>
      <c r="C5514" s="350"/>
      <c r="D5514" s="350"/>
      <c r="E5514" s="533"/>
      <c r="F5514" s="533"/>
      <c r="G5514" s="533"/>
      <c r="H5514" s="533"/>
      <c r="I5514" s="533"/>
      <c r="J5514" s="533"/>
      <c r="K5514" s="533"/>
      <c r="L5514" s="533"/>
      <c r="M5514" s="533"/>
      <c r="N5514" s="532"/>
      <c r="O5514" s="350"/>
      <c r="P5514" s="464"/>
      <c r="Q5514" s="464"/>
      <c r="R5514" s="464"/>
      <c r="S5514" s="464"/>
      <c r="T5514" s="464"/>
      <c r="U5514" s="464"/>
      <c r="V5514" s="464"/>
    </row>
    <row r="5515" spans="1:22">
      <c r="A5515" s="531"/>
      <c r="B5515" s="532"/>
      <c r="C5515" s="350"/>
      <c r="D5515" s="350"/>
      <c r="E5515" s="533"/>
      <c r="F5515" s="533"/>
      <c r="G5515" s="533"/>
      <c r="H5515" s="533"/>
      <c r="I5515" s="533"/>
      <c r="J5515" s="533"/>
      <c r="K5515" s="533"/>
      <c r="L5515" s="533"/>
      <c r="M5515" s="533"/>
      <c r="N5515" s="532"/>
      <c r="O5515" s="350"/>
      <c r="P5515" s="464"/>
      <c r="Q5515" s="464"/>
      <c r="R5515" s="464"/>
      <c r="S5515" s="464"/>
      <c r="T5515" s="464"/>
      <c r="U5515" s="464"/>
      <c r="V5515" s="464"/>
    </row>
    <row r="5516" spans="1:22">
      <c r="A5516" s="531"/>
      <c r="B5516" s="532"/>
      <c r="C5516" s="350"/>
      <c r="D5516" s="350"/>
      <c r="E5516" s="533"/>
      <c r="F5516" s="533"/>
      <c r="G5516" s="533"/>
      <c r="H5516" s="533"/>
      <c r="I5516" s="533"/>
      <c r="J5516" s="533"/>
      <c r="K5516" s="533"/>
      <c r="L5516" s="533"/>
      <c r="M5516" s="533"/>
      <c r="N5516" s="532"/>
      <c r="O5516" s="350"/>
      <c r="P5516" s="464"/>
      <c r="Q5516" s="464"/>
      <c r="R5516" s="464"/>
      <c r="S5516" s="464"/>
      <c r="T5516" s="464"/>
      <c r="U5516" s="464"/>
      <c r="V5516" s="464"/>
    </row>
    <row r="5517" spans="1:22">
      <c r="A5517" s="531"/>
      <c r="B5517" s="532"/>
      <c r="C5517" s="350"/>
      <c r="D5517" s="350"/>
      <c r="E5517" s="533"/>
      <c r="F5517" s="533"/>
      <c r="G5517" s="533"/>
      <c r="H5517" s="533"/>
      <c r="I5517" s="533"/>
      <c r="J5517" s="533"/>
      <c r="K5517" s="533"/>
      <c r="L5517" s="533"/>
      <c r="M5517" s="533"/>
      <c r="N5517" s="532"/>
      <c r="O5517" s="350"/>
      <c r="P5517" s="464"/>
      <c r="Q5517" s="464"/>
      <c r="R5517" s="464"/>
      <c r="S5517" s="464"/>
      <c r="T5517" s="464"/>
      <c r="U5517" s="464"/>
      <c r="V5517" s="464"/>
    </row>
    <row r="5518" spans="1:22">
      <c r="A5518" s="531"/>
      <c r="B5518" s="532"/>
      <c r="C5518" s="350"/>
      <c r="D5518" s="350"/>
      <c r="E5518" s="533"/>
      <c r="F5518" s="533"/>
      <c r="G5518" s="533"/>
      <c r="H5518" s="533"/>
      <c r="I5518" s="533"/>
      <c r="J5518" s="533"/>
      <c r="K5518" s="533"/>
      <c r="L5518" s="533"/>
      <c r="M5518" s="533"/>
      <c r="N5518" s="532"/>
      <c r="O5518" s="350"/>
      <c r="P5518" s="464"/>
      <c r="Q5518" s="464"/>
      <c r="R5518" s="464"/>
      <c r="S5518" s="464"/>
      <c r="T5518" s="464"/>
      <c r="U5518" s="464"/>
      <c r="V5518" s="464"/>
    </row>
    <row r="5519" spans="1:22">
      <c r="A5519" s="531"/>
      <c r="B5519" s="532"/>
      <c r="C5519" s="350"/>
      <c r="D5519" s="350"/>
      <c r="E5519" s="533"/>
      <c r="F5519" s="533"/>
      <c r="G5519" s="533"/>
      <c r="H5519" s="533"/>
      <c r="I5519" s="533"/>
      <c r="J5519" s="533"/>
      <c r="K5519" s="533"/>
      <c r="L5519" s="533"/>
      <c r="M5519" s="533"/>
      <c r="N5519" s="532"/>
      <c r="O5519" s="350"/>
      <c r="P5519" s="464"/>
      <c r="Q5519" s="464"/>
      <c r="R5519" s="464"/>
      <c r="S5519" s="464"/>
      <c r="T5519" s="464"/>
      <c r="U5519" s="464"/>
      <c r="V5519" s="464"/>
    </row>
    <row r="5520" spans="1:22">
      <c r="A5520" s="531"/>
      <c r="B5520" s="532"/>
      <c r="C5520" s="350"/>
      <c r="D5520" s="350"/>
      <c r="E5520" s="533"/>
      <c r="F5520" s="533"/>
      <c r="G5520" s="533"/>
      <c r="H5520" s="533"/>
      <c r="I5520" s="533"/>
      <c r="J5520" s="533"/>
      <c r="K5520" s="533"/>
      <c r="L5520" s="533"/>
      <c r="M5520" s="533"/>
      <c r="N5520" s="532"/>
      <c r="O5520" s="350"/>
      <c r="P5520" s="464"/>
      <c r="Q5520" s="464"/>
      <c r="R5520" s="464"/>
      <c r="S5520" s="464"/>
      <c r="T5520" s="464"/>
      <c r="U5520" s="464"/>
      <c r="V5520" s="464"/>
    </row>
    <row r="5521" spans="1:22">
      <c r="A5521" s="531"/>
      <c r="B5521" s="532"/>
      <c r="C5521" s="350"/>
      <c r="D5521" s="350"/>
      <c r="E5521" s="533"/>
      <c r="F5521" s="533"/>
      <c r="G5521" s="533"/>
      <c r="H5521" s="533"/>
      <c r="I5521" s="533"/>
      <c r="J5521" s="533"/>
      <c r="K5521" s="533"/>
      <c r="L5521" s="533"/>
      <c r="M5521" s="533"/>
      <c r="N5521" s="532"/>
      <c r="O5521" s="350"/>
      <c r="P5521" s="464"/>
      <c r="Q5521" s="464"/>
      <c r="R5521" s="464"/>
      <c r="S5521" s="464"/>
      <c r="T5521" s="464"/>
      <c r="U5521" s="464"/>
      <c r="V5521" s="464"/>
    </row>
    <row r="5522" spans="1:22">
      <c r="A5522" s="531"/>
      <c r="B5522" s="532"/>
      <c r="C5522" s="350"/>
      <c r="D5522" s="350"/>
      <c r="E5522" s="533"/>
      <c r="F5522" s="533"/>
      <c r="G5522" s="533"/>
      <c r="H5522" s="533"/>
      <c r="I5522" s="533"/>
      <c r="J5522" s="533"/>
      <c r="K5522" s="533"/>
      <c r="L5522" s="533"/>
      <c r="M5522" s="533"/>
      <c r="N5522" s="532"/>
      <c r="O5522" s="350"/>
      <c r="P5522" s="464"/>
      <c r="Q5522" s="464"/>
      <c r="R5522" s="464"/>
      <c r="S5522" s="464"/>
      <c r="T5522" s="464"/>
      <c r="U5522" s="464"/>
      <c r="V5522" s="464"/>
    </row>
    <row r="5523" spans="1:22">
      <c r="A5523" s="531"/>
      <c r="B5523" s="532"/>
      <c r="C5523" s="350"/>
      <c r="D5523" s="350"/>
      <c r="E5523" s="533"/>
      <c r="F5523" s="533"/>
      <c r="G5523" s="533"/>
      <c r="H5523" s="533"/>
      <c r="I5523" s="533"/>
      <c r="J5523" s="533"/>
      <c r="K5523" s="533"/>
      <c r="L5523" s="533"/>
      <c r="M5523" s="533"/>
      <c r="N5523" s="532"/>
      <c r="O5523" s="350"/>
      <c r="P5523" s="464"/>
      <c r="Q5523" s="464"/>
      <c r="R5523" s="464"/>
      <c r="S5523" s="464"/>
      <c r="T5523" s="464"/>
      <c r="U5523" s="464"/>
      <c r="V5523" s="464"/>
    </row>
    <row r="5524" spans="1:22">
      <c r="A5524" s="531"/>
      <c r="B5524" s="532"/>
      <c r="C5524" s="350"/>
      <c r="D5524" s="350"/>
      <c r="E5524" s="533"/>
      <c r="F5524" s="533"/>
      <c r="G5524" s="533"/>
      <c r="H5524" s="533"/>
      <c r="I5524" s="533"/>
      <c r="J5524" s="533"/>
      <c r="K5524" s="533"/>
      <c r="L5524" s="533"/>
      <c r="M5524" s="533"/>
      <c r="N5524" s="532"/>
      <c r="O5524" s="350"/>
      <c r="P5524" s="464"/>
      <c r="Q5524" s="464"/>
      <c r="R5524" s="464"/>
      <c r="S5524" s="464"/>
      <c r="T5524" s="464"/>
      <c r="U5524" s="464"/>
      <c r="V5524" s="464"/>
    </row>
    <row r="5525" spans="1:22">
      <c r="A5525" s="531"/>
      <c r="B5525" s="532"/>
      <c r="C5525" s="350"/>
      <c r="D5525" s="350"/>
      <c r="E5525" s="533"/>
      <c r="F5525" s="533"/>
      <c r="G5525" s="533"/>
      <c r="H5525" s="533"/>
      <c r="I5525" s="533"/>
      <c r="J5525" s="533"/>
      <c r="K5525" s="533"/>
      <c r="L5525" s="533"/>
      <c r="M5525" s="533"/>
      <c r="N5525" s="532"/>
      <c r="O5525" s="350"/>
      <c r="P5525" s="464"/>
      <c r="Q5525" s="464"/>
      <c r="R5525" s="464"/>
      <c r="S5525" s="464"/>
      <c r="T5525" s="464"/>
      <c r="U5525" s="464"/>
      <c r="V5525" s="464"/>
    </row>
    <row r="5526" spans="1:22">
      <c r="A5526" s="531"/>
      <c r="B5526" s="532"/>
      <c r="C5526" s="350"/>
      <c r="D5526" s="350"/>
      <c r="E5526" s="533"/>
      <c r="F5526" s="533"/>
      <c r="G5526" s="533"/>
      <c r="H5526" s="533"/>
      <c r="I5526" s="533"/>
      <c r="J5526" s="533"/>
      <c r="K5526" s="533"/>
      <c r="L5526" s="533"/>
      <c r="M5526" s="533"/>
      <c r="N5526" s="532"/>
      <c r="O5526" s="350"/>
      <c r="P5526" s="464"/>
      <c r="Q5526" s="464"/>
      <c r="R5526" s="464"/>
      <c r="S5526" s="464"/>
      <c r="T5526" s="464"/>
      <c r="U5526" s="464"/>
      <c r="V5526" s="464"/>
    </row>
    <row r="5527" spans="1:22">
      <c r="A5527" s="531"/>
      <c r="B5527" s="532"/>
      <c r="C5527" s="350"/>
      <c r="D5527" s="350"/>
      <c r="E5527" s="533"/>
      <c r="F5527" s="533"/>
      <c r="G5527" s="533"/>
      <c r="H5527" s="533"/>
      <c r="I5527" s="533"/>
      <c r="J5527" s="533"/>
      <c r="K5527" s="533"/>
      <c r="L5527" s="533"/>
      <c r="M5527" s="533"/>
      <c r="N5527" s="532"/>
      <c r="O5527" s="350"/>
      <c r="P5527" s="464"/>
      <c r="Q5527" s="464"/>
      <c r="R5527" s="464"/>
      <c r="S5527" s="464"/>
      <c r="T5527" s="464"/>
      <c r="U5527" s="464"/>
      <c r="V5527" s="464"/>
    </row>
    <row r="5528" spans="1:22">
      <c r="A5528" s="531"/>
      <c r="B5528" s="532"/>
      <c r="C5528" s="350"/>
      <c r="D5528" s="350"/>
      <c r="E5528" s="533"/>
      <c r="F5528" s="533"/>
      <c r="G5528" s="533"/>
      <c r="H5528" s="533"/>
      <c r="I5528" s="533"/>
      <c r="J5528" s="533"/>
      <c r="K5528" s="533"/>
      <c r="L5528" s="533"/>
      <c r="M5528" s="533"/>
      <c r="N5528" s="532"/>
      <c r="O5528" s="350"/>
      <c r="P5528" s="464"/>
      <c r="Q5528" s="464"/>
      <c r="R5528" s="464"/>
      <c r="S5528" s="464"/>
      <c r="T5528" s="464"/>
      <c r="U5528" s="464"/>
      <c r="V5528" s="464"/>
    </row>
    <row r="5529" spans="1:22">
      <c r="A5529" s="531"/>
      <c r="B5529" s="532"/>
      <c r="C5529" s="350"/>
      <c r="D5529" s="350"/>
      <c r="E5529" s="533"/>
      <c r="F5529" s="533"/>
      <c r="G5529" s="533"/>
      <c r="H5529" s="533"/>
      <c r="I5529" s="533"/>
      <c r="J5529" s="533"/>
      <c r="K5529" s="533"/>
      <c r="L5529" s="533"/>
      <c r="M5529" s="533"/>
      <c r="N5529" s="532"/>
      <c r="O5529" s="350"/>
      <c r="P5529" s="464"/>
      <c r="Q5529" s="464"/>
      <c r="R5529" s="464"/>
      <c r="S5529" s="464"/>
      <c r="T5529" s="464"/>
      <c r="U5529" s="464"/>
      <c r="V5529" s="464"/>
    </row>
    <row r="5530" spans="1:22">
      <c r="A5530" s="531"/>
      <c r="B5530" s="532"/>
      <c r="C5530" s="350"/>
      <c r="D5530" s="350"/>
      <c r="E5530" s="533"/>
      <c r="F5530" s="533"/>
      <c r="G5530" s="533"/>
      <c r="H5530" s="533"/>
      <c r="I5530" s="533"/>
      <c r="J5530" s="533"/>
      <c r="K5530" s="533"/>
      <c r="L5530" s="533"/>
      <c r="M5530" s="533"/>
      <c r="N5530" s="532"/>
      <c r="O5530" s="350"/>
      <c r="P5530" s="464"/>
      <c r="Q5530" s="464"/>
      <c r="R5530" s="464"/>
      <c r="S5530" s="464"/>
      <c r="T5530" s="464"/>
      <c r="U5530" s="464"/>
      <c r="V5530" s="464"/>
    </row>
    <row r="5531" spans="1:22">
      <c r="A5531" s="531"/>
      <c r="B5531" s="532"/>
      <c r="C5531" s="350"/>
      <c r="D5531" s="350"/>
      <c r="E5531" s="533"/>
      <c r="F5531" s="533"/>
      <c r="G5531" s="533"/>
      <c r="H5531" s="533"/>
      <c r="I5531" s="533"/>
      <c r="J5531" s="533"/>
      <c r="K5531" s="533"/>
      <c r="L5531" s="533"/>
      <c r="M5531" s="533"/>
      <c r="N5531" s="532"/>
      <c r="O5531" s="350"/>
      <c r="P5531" s="464"/>
      <c r="Q5531" s="464"/>
      <c r="R5531" s="464"/>
      <c r="S5531" s="464"/>
      <c r="T5531" s="464"/>
      <c r="U5531" s="464"/>
      <c r="V5531" s="464"/>
    </row>
    <row r="5532" spans="1:22">
      <c r="A5532" s="531"/>
      <c r="B5532" s="532"/>
      <c r="C5532" s="350"/>
      <c r="D5532" s="350"/>
      <c r="E5532" s="533"/>
      <c r="F5532" s="533"/>
      <c r="G5532" s="533"/>
      <c r="H5532" s="533"/>
      <c r="I5532" s="533"/>
      <c r="J5532" s="533"/>
      <c r="K5532" s="533"/>
      <c r="L5532" s="533"/>
      <c r="M5532" s="533"/>
      <c r="N5532" s="532"/>
      <c r="O5532" s="350"/>
      <c r="P5532" s="464"/>
      <c r="Q5532" s="464"/>
      <c r="R5532" s="464"/>
      <c r="S5532" s="464"/>
      <c r="T5532" s="464"/>
      <c r="U5532" s="464"/>
      <c r="V5532" s="464"/>
    </row>
    <row r="5533" spans="1:22">
      <c r="A5533" s="531"/>
      <c r="B5533" s="532"/>
      <c r="C5533" s="350"/>
      <c r="D5533" s="350"/>
      <c r="E5533" s="533"/>
      <c r="F5533" s="533"/>
      <c r="G5533" s="533"/>
      <c r="H5533" s="533"/>
      <c r="I5533" s="533"/>
      <c r="J5533" s="533"/>
      <c r="K5533" s="533"/>
      <c r="L5533" s="533"/>
      <c r="M5533" s="533"/>
      <c r="N5533" s="532"/>
      <c r="O5533" s="350"/>
      <c r="P5533" s="464"/>
      <c r="Q5533" s="464"/>
      <c r="R5533" s="464"/>
      <c r="S5533" s="464"/>
      <c r="T5533" s="464"/>
      <c r="U5533" s="464"/>
      <c r="V5533" s="464"/>
    </row>
    <row r="5534" spans="1:22">
      <c r="A5534" s="531"/>
      <c r="B5534" s="532"/>
      <c r="C5534" s="350"/>
      <c r="D5534" s="350"/>
      <c r="E5534" s="533"/>
      <c r="F5534" s="533"/>
      <c r="G5534" s="533"/>
      <c r="H5534" s="533"/>
      <c r="I5534" s="533"/>
      <c r="J5534" s="533"/>
      <c r="K5534" s="533"/>
      <c r="L5534" s="533"/>
      <c r="M5534" s="533"/>
      <c r="N5534" s="532"/>
      <c r="O5534" s="350"/>
      <c r="P5534" s="464"/>
      <c r="Q5534" s="464"/>
      <c r="R5534" s="464"/>
      <c r="S5534" s="464"/>
      <c r="T5534" s="464"/>
      <c r="U5534" s="464"/>
      <c r="V5534" s="464"/>
    </row>
    <row r="5535" spans="1:22">
      <c r="A5535" s="531"/>
      <c r="B5535" s="532"/>
      <c r="C5535" s="350"/>
      <c r="D5535" s="350"/>
      <c r="E5535" s="533"/>
      <c r="F5535" s="533"/>
      <c r="G5535" s="533"/>
      <c r="H5535" s="533"/>
      <c r="I5535" s="533"/>
      <c r="J5535" s="533"/>
      <c r="K5535" s="533"/>
      <c r="L5535" s="533"/>
      <c r="M5535" s="533"/>
      <c r="N5535" s="532"/>
      <c r="O5535" s="350"/>
      <c r="P5535" s="464"/>
      <c r="Q5535" s="464"/>
      <c r="R5535" s="464"/>
      <c r="S5535" s="464"/>
      <c r="T5535" s="464"/>
      <c r="U5535" s="464"/>
      <c r="V5535" s="464"/>
    </row>
    <row r="5536" spans="1:22">
      <c r="A5536" s="531"/>
      <c r="B5536" s="532"/>
      <c r="C5536" s="350"/>
      <c r="D5536" s="350"/>
      <c r="E5536" s="533"/>
      <c r="F5536" s="533"/>
      <c r="G5536" s="533"/>
      <c r="H5536" s="533"/>
      <c r="I5536" s="533"/>
      <c r="J5536" s="533"/>
      <c r="K5536" s="533"/>
      <c r="L5536" s="533"/>
      <c r="M5536" s="533"/>
      <c r="N5536" s="532"/>
      <c r="O5536" s="350"/>
      <c r="P5536" s="464"/>
      <c r="Q5536" s="464"/>
      <c r="R5536" s="464"/>
      <c r="S5536" s="464"/>
      <c r="T5536" s="464"/>
      <c r="U5536" s="464"/>
      <c r="V5536" s="464"/>
    </row>
    <row r="5537" spans="1:22">
      <c r="A5537" s="531"/>
      <c r="B5537" s="532"/>
      <c r="C5537" s="350"/>
      <c r="D5537" s="350"/>
      <c r="E5537" s="533"/>
      <c r="F5537" s="533"/>
      <c r="G5537" s="533"/>
      <c r="H5537" s="533"/>
      <c r="I5537" s="533"/>
      <c r="J5537" s="533"/>
      <c r="K5537" s="533"/>
      <c r="L5537" s="533"/>
      <c r="M5537" s="533"/>
      <c r="N5537" s="532"/>
      <c r="O5537" s="350"/>
      <c r="P5537" s="464"/>
      <c r="Q5537" s="464"/>
      <c r="R5537" s="464"/>
      <c r="S5537" s="464"/>
      <c r="T5537" s="464"/>
      <c r="U5537" s="464"/>
      <c r="V5537" s="464"/>
    </row>
    <row r="5538" spans="1:22">
      <c r="A5538" s="531"/>
      <c r="B5538" s="532"/>
      <c r="C5538" s="350"/>
      <c r="D5538" s="350"/>
      <c r="E5538" s="533"/>
      <c r="F5538" s="533"/>
      <c r="G5538" s="533"/>
      <c r="H5538" s="533"/>
      <c r="I5538" s="533"/>
      <c r="J5538" s="533"/>
      <c r="K5538" s="533"/>
      <c r="L5538" s="533"/>
      <c r="M5538" s="533"/>
      <c r="N5538" s="532"/>
      <c r="O5538" s="350"/>
      <c r="P5538" s="464"/>
      <c r="Q5538" s="464"/>
      <c r="R5538" s="464"/>
      <c r="S5538" s="464"/>
      <c r="T5538" s="464"/>
      <c r="U5538" s="464"/>
      <c r="V5538" s="464"/>
    </row>
    <row r="5539" spans="1:22">
      <c r="A5539" s="531"/>
      <c r="B5539" s="532"/>
      <c r="C5539" s="350"/>
      <c r="D5539" s="350"/>
      <c r="E5539" s="533"/>
      <c r="F5539" s="533"/>
      <c r="G5539" s="533"/>
      <c r="H5539" s="533"/>
      <c r="I5539" s="533"/>
      <c r="J5539" s="533"/>
      <c r="K5539" s="533"/>
      <c r="L5539" s="533"/>
      <c r="M5539" s="533"/>
      <c r="N5539" s="532"/>
      <c r="O5539" s="350"/>
      <c r="P5539" s="464"/>
      <c r="Q5539" s="464"/>
      <c r="R5539" s="464"/>
      <c r="S5539" s="464"/>
      <c r="T5539" s="464"/>
      <c r="U5539" s="464"/>
      <c r="V5539" s="464"/>
    </row>
    <row r="5540" spans="1:22">
      <c r="A5540" s="531"/>
      <c r="B5540" s="532"/>
      <c r="C5540" s="350"/>
      <c r="D5540" s="350"/>
      <c r="E5540" s="533"/>
      <c r="F5540" s="533"/>
      <c r="G5540" s="533"/>
      <c r="H5540" s="533"/>
      <c r="I5540" s="533"/>
      <c r="J5540" s="533"/>
      <c r="K5540" s="533"/>
      <c r="L5540" s="533"/>
      <c r="M5540" s="533"/>
      <c r="N5540" s="532"/>
      <c r="O5540" s="350"/>
      <c r="P5540" s="464"/>
      <c r="Q5540" s="464"/>
      <c r="R5540" s="464"/>
      <c r="S5540" s="464"/>
      <c r="T5540" s="464"/>
      <c r="U5540" s="464"/>
      <c r="V5540" s="464"/>
    </row>
    <row r="5541" spans="1:22">
      <c r="A5541" s="531"/>
      <c r="B5541" s="532"/>
      <c r="C5541" s="350"/>
      <c r="D5541" s="350"/>
      <c r="E5541" s="533"/>
      <c r="F5541" s="533"/>
      <c r="G5541" s="533"/>
      <c r="H5541" s="533"/>
      <c r="I5541" s="533"/>
      <c r="J5541" s="533"/>
      <c r="K5541" s="533"/>
      <c r="L5541" s="533"/>
      <c r="M5541" s="533"/>
      <c r="N5541" s="532"/>
      <c r="O5541" s="350"/>
      <c r="P5541" s="464"/>
      <c r="Q5541" s="464"/>
      <c r="R5541" s="464"/>
      <c r="S5541" s="464"/>
      <c r="T5541" s="464"/>
      <c r="U5541" s="464"/>
      <c r="V5541" s="464"/>
    </row>
    <row r="5542" spans="1:22">
      <c r="A5542" s="531"/>
      <c r="B5542" s="532"/>
      <c r="C5542" s="350"/>
      <c r="D5542" s="350"/>
      <c r="E5542" s="533"/>
      <c r="F5542" s="533"/>
      <c r="G5542" s="533"/>
      <c r="H5542" s="533"/>
      <c r="I5542" s="533"/>
      <c r="J5542" s="533"/>
      <c r="K5542" s="533"/>
      <c r="L5542" s="533"/>
      <c r="M5542" s="533"/>
      <c r="N5542" s="532"/>
      <c r="O5542" s="350"/>
      <c r="P5542" s="464"/>
      <c r="Q5542" s="464"/>
      <c r="R5542" s="464"/>
      <c r="S5542" s="464"/>
      <c r="T5542" s="464"/>
      <c r="U5542" s="464"/>
      <c r="V5542" s="464"/>
    </row>
    <row r="5543" spans="1:22">
      <c r="A5543" s="531"/>
      <c r="B5543" s="532"/>
      <c r="C5543" s="350"/>
      <c r="D5543" s="350"/>
      <c r="E5543" s="533"/>
      <c r="F5543" s="533"/>
      <c r="G5543" s="533"/>
      <c r="H5543" s="533"/>
      <c r="I5543" s="533"/>
      <c r="J5543" s="533"/>
      <c r="K5543" s="533"/>
      <c r="L5543" s="533"/>
      <c r="M5543" s="533"/>
      <c r="N5543" s="532"/>
      <c r="O5543" s="350"/>
      <c r="P5543" s="464"/>
      <c r="Q5543" s="464"/>
      <c r="R5543" s="464"/>
      <c r="S5543" s="464"/>
      <c r="T5543" s="464"/>
      <c r="U5543" s="464"/>
      <c r="V5543" s="464"/>
    </row>
    <row r="5544" spans="1:22">
      <c r="A5544" s="531"/>
      <c r="B5544" s="532"/>
      <c r="C5544" s="350"/>
      <c r="D5544" s="350"/>
      <c r="E5544" s="533"/>
      <c r="F5544" s="533"/>
      <c r="G5544" s="533"/>
      <c r="H5544" s="533"/>
      <c r="I5544" s="533"/>
      <c r="J5544" s="533"/>
      <c r="K5544" s="533"/>
      <c r="L5544" s="533"/>
      <c r="M5544" s="533"/>
      <c r="N5544" s="532"/>
      <c r="O5544" s="350"/>
      <c r="P5544" s="464"/>
      <c r="Q5544" s="464"/>
      <c r="R5544" s="464"/>
      <c r="S5544" s="464"/>
      <c r="T5544" s="464"/>
      <c r="U5544" s="464"/>
      <c r="V5544" s="464"/>
    </row>
    <row r="5545" spans="1:22">
      <c r="A5545" s="531"/>
      <c r="B5545" s="532"/>
      <c r="C5545" s="350"/>
      <c r="D5545" s="350"/>
      <c r="E5545" s="533"/>
      <c r="F5545" s="533"/>
      <c r="G5545" s="533"/>
      <c r="H5545" s="533"/>
      <c r="I5545" s="533"/>
      <c r="J5545" s="533"/>
      <c r="K5545" s="533"/>
      <c r="L5545" s="533"/>
      <c r="M5545" s="533"/>
      <c r="N5545" s="532"/>
      <c r="O5545" s="350"/>
      <c r="P5545" s="464"/>
      <c r="Q5545" s="464"/>
      <c r="R5545" s="464"/>
      <c r="S5545" s="464"/>
      <c r="T5545" s="464"/>
      <c r="U5545" s="464"/>
      <c r="V5545" s="464"/>
    </row>
    <row r="5546" spans="1:22">
      <c r="A5546" s="531"/>
      <c r="B5546" s="532"/>
      <c r="C5546" s="350"/>
      <c r="D5546" s="350"/>
      <c r="E5546" s="533"/>
      <c r="F5546" s="533"/>
      <c r="G5546" s="533"/>
      <c r="H5546" s="533"/>
      <c r="I5546" s="533"/>
      <c r="J5546" s="533"/>
      <c r="K5546" s="533"/>
      <c r="L5546" s="533"/>
      <c r="M5546" s="533"/>
      <c r="N5546" s="532"/>
      <c r="O5546" s="350"/>
      <c r="P5546" s="464"/>
      <c r="Q5546" s="464"/>
      <c r="R5546" s="464"/>
      <c r="S5546" s="464"/>
      <c r="T5546" s="464"/>
      <c r="U5546" s="464"/>
      <c r="V5546" s="464"/>
    </row>
    <row r="5547" spans="1:22">
      <c r="A5547" s="531"/>
      <c r="B5547" s="532"/>
      <c r="C5547" s="350"/>
      <c r="D5547" s="350"/>
      <c r="E5547" s="533"/>
      <c r="F5547" s="533"/>
      <c r="G5547" s="533"/>
      <c r="H5547" s="533"/>
      <c r="I5547" s="533"/>
      <c r="J5547" s="533"/>
      <c r="K5547" s="533"/>
      <c r="L5547" s="533"/>
      <c r="M5547" s="533"/>
      <c r="N5547" s="532"/>
      <c r="O5547" s="350"/>
      <c r="P5547" s="464"/>
      <c r="Q5547" s="464"/>
      <c r="R5547" s="464"/>
      <c r="S5547" s="464"/>
      <c r="T5547" s="464"/>
      <c r="U5547" s="464"/>
      <c r="V5547" s="464"/>
    </row>
    <row r="5548" spans="1:22">
      <c r="A5548" s="531"/>
      <c r="B5548" s="532"/>
      <c r="C5548" s="350"/>
      <c r="D5548" s="350"/>
      <c r="E5548" s="533"/>
      <c r="F5548" s="533"/>
      <c r="G5548" s="533"/>
      <c r="H5548" s="533"/>
      <c r="I5548" s="533"/>
      <c r="J5548" s="533"/>
      <c r="K5548" s="533"/>
      <c r="L5548" s="533"/>
      <c r="M5548" s="533"/>
      <c r="N5548" s="532"/>
      <c r="O5548" s="350"/>
      <c r="P5548" s="464"/>
      <c r="Q5548" s="464"/>
      <c r="R5548" s="464"/>
      <c r="S5548" s="464"/>
      <c r="T5548" s="464"/>
      <c r="U5548" s="464"/>
      <c r="V5548" s="464"/>
    </row>
    <row r="5549" spans="1:22">
      <c r="A5549" s="531"/>
      <c r="B5549" s="532"/>
      <c r="C5549" s="350"/>
      <c r="D5549" s="350"/>
      <c r="E5549" s="533"/>
      <c r="F5549" s="533"/>
      <c r="G5549" s="533"/>
      <c r="H5549" s="533"/>
      <c r="I5549" s="533"/>
      <c r="J5549" s="533"/>
      <c r="K5549" s="533"/>
      <c r="L5549" s="533"/>
      <c r="M5549" s="533"/>
      <c r="N5549" s="532"/>
      <c r="O5549" s="350"/>
      <c r="P5549" s="464"/>
      <c r="Q5549" s="464"/>
      <c r="R5549" s="464"/>
      <c r="S5549" s="464"/>
      <c r="T5549" s="464"/>
      <c r="U5549" s="464"/>
      <c r="V5549" s="464"/>
    </row>
    <row r="5550" spans="1:22">
      <c r="A5550" s="531"/>
      <c r="B5550" s="532"/>
      <c r="C5550" s="350"/>
      <c r="D5550" s="350"/>
      <c r="E5550" s="533"/>
      <c r="F5550" s="533"/>
      <c r="G5550" s="533"/>
      <c r="H5550" s="533"/>
      <c r="I5550" s="533"/>
      <c r="J5550" s="533"/>
      <c r="K5550" s="533"/>
      <c r="L5550" s="533"/>
      <c r="M5550" s="533"/>
      <c r="N5550" s="532"/>
      <c r="O5550" s="350"/>
      <c r="P5550" s="464"/>
      <c r="Q5550" s="464"/>
      <c r="R5550" s="464"/>
      <c r="S5550" s="464"/>
      <c r="T5550" s="464"/>
      <c r="U5550" s="464"/>
      <c r="V5550" s="464"/>
    </row>
    <row r="5551" spans="1:22">
      <c r="A5551" s="531"/>
      <c r="B5551" s="532"/>
      <c r="C5551" s="350"/>
      <c r="D5551" s="350"/>
      <c r="E5551" s="533"/>
      <c r="F5551" s="533"/>
      <c r="G5551" s="533"/>
      <c r="H5551" s="533"/>
      <c r="I5551" s="533"/>
      <c r="J5551" s="533"/>
      <c r="K5551" s="533"/>
      <c r="L5551" s="533"/>
      <c r="M5551" s="533"/>
      <c r="N5551" s="532"/>
      <c r="O5551" s="350"/>
      <c r="P5551" s="464"/>
      <c r="Q5551" s="464"/>
      <c r="R5551" s="464"/>
      <c r="S5551" s="464"/>
      <c r="T5551" s="464"/>
      <c r="U5551" s="464"/>
      <c r="V5551" s="464"/>
    </row>
    <row r="5552" spans="1:22">
      <c r="A5552" s="531"/>
      <c r="B5552" s="532"/>
      <c r="C5552" s="350"/>
      <c r="D5552" s="350"/>
      <c r="E5552" s="533"/>
      <c r="F5552" s="533"/>
      <c r="G5552" s="533"/>
      <c r="H5552" s="533"/>
      <c r="I5552" s="533"/>
      <c r="J5552" s="533"/>
      <c r="K5552" s="533"/>
      <c r="L5552" s="533"/>
      <c r="M5552" s="533"/>
      <c r="N5552" s="532"/>
      <c r="O5552" s="350"/>
      <c r="P5552" s="464"/>
      <c r="Q5552" s="464"/>
      <c r="R5552" s="464"/>
      <c r="S5552" s="464"/>
      <c r="T5552" s="464"/>
      <c r="U5552" s="464"/>
      <c r="V5552" s="464"/>
    </row>
    <row r="5553" spans="1:22">
      <c r="A5553" s="531"/>
      <c r="B5553" s="532"/>
      <c r="C5553" s="350"/>
      <c r="D5553" s="350"/>
      <c r="E5553" s="533"/>
      <c r="F5553" s="533"/>
      <c r="G5553" s="533"/>
      <c r="H5553" s="533"/>
      <c r="I5553" s="533"/>
      <c r="J5553" s="533"/>
      <c r="K5553" s="533"/>
      <c r="L5553" s="533"/>
      <c r="M5553" s="533"/>
      <c r="N5553" s="532"/>
      <c r="O5553" s="350"/>
      <c r="P5553" s="464"/>
      <c r="Q5553" s="464"/>
      <c r="R5553" s="464"/>
      <c r="S5553" s="464"/>
      <c r="T5553" s="464"/>
      <c r="U5553" s="464"/>
      <c r="V5553" s="464"/>
    </row>
    <row r="5554" spans="1:22">
      <c r="A5554" s="531"/>
      <c r="B5554" s="532"/>
      <c r="C5554" s="350"/>
      <c r="D5554" s="350"/>
      <c r="E5554" s="533"/>
      <c r="F5554" s="533"/>
      <c r="G5554" s="533"/>
      <c r="H5554" s="533"/>
      <c r="I5554" s="533"/>
      <c r="J5554" s="533"/>
      <c r="K5554" s="533"/>
      <c r="L5554" s="533"/>
      <c r="M5554" s="533"/>
      <c r="N5554" s="532"/>
      <c r="O5554" s="350"/>
      <c r="P5554" s="464"/>
      <c r="Q5554" s="464"/>
      <c r="R5554" s="464"/>
      <c r="S5554" s="464"/>
      <c r="T5554" s="464"/>
      <c r="U5554" s="464"/>
      <c r="V5554" s="464"/>
    </row>
    <row r="5555" spans="1:22">
      <c r="A5555" s="531"/>
      <c r="B5555" s="532"/>
      <c r="C5555" s="350"/>
      <c r="D5555" s="350"/>
      <c r="E5555" s="533"/>
      <c r="F5555" s="533"/>
      <c r="G5555" s="533"/>
      <c r="H5555" s="533"/>
      <c r="I5555" s="533"/>
      <c r="J5555" s="533"/>
      <c r="K5555" s="533"/>
      <c r="L5555" s="533"/>
      <c r="M5555" s="533"/>
      <c r="N5555" s="532"/>
      <c r="O5555" s="350"/>
      <c r="P5555" s="464"/>
      <c r="Q5555" s="464"/>
      <c r="R5555" s="464"/>
      <c r="S5555" s="464"/>
      <c r="T5555" s="464"/>
      <c r="U5555" s="464"/>
      <c r="V5555" s="464"/>
    </row>
    <row r="5556" spans="1:22">
      <c r="A5556" s="531"/>
      <c r="B5556" s="532"/>
      <c r="C5556" s="350"/>
      <c r="D5556" s="350"/>
      <c r="E5556" s="533"/>
      <c r="F5556" s="533"/>
      <c r="G5556" s="533"/>
      <c r="H5556" s="533"/>
      <c r="I5556" s="533"/>
      <c r="J5556" s="533"/>
      <c r="K5556" s="533"/>
      <c r="L5556" s="533"/>
      <c r="M5556" s="533"/>
      <c r="N5556" s="532"/>
      <c r="O5556" s="350"/>
      <c r="P5556" s="464"/>
      <c r="Q5556" s="464"/>
      <c r="R5556" s="464"/>
      <c r="S5556" s="464"/>
      <c r="T5556" s="464"/>
      <c r="U5556" s="464"/>
      <c r="V5556" s="464"/>
    </row>
    <row r="5557" spans="1:22">
      <c r="A5557" s="531"/>
      <c r="B5557" s="532"/>
      <c r="C5557" s="350"/>
      <c r="D5557" s="350"/>
      <c r="E5557" s="533"/>
      <c r="F5557" s="533"/>
      <c r="G5557" s="533"/>
      <c r="H5557" s="533"/>
      <c r="I5557" s="533"/>
      <c r="J5557" s="533"/>
      <c r="K5557" s="533"/>
      <c r="L5557" s="533"/>
      <c r="M5557" s="533"/>
      <c r="N5557" s="532"/>
      <c r="O5557" s="350"/>
      <c r="P5557" s="464"/>
      <c r="Q5557" s="464"/>
      <c r="R5557" s="464"/>
      <c r="S5557" s="464"/>
      <c r="T5557" s="464"/>
      <c r="U5557" s="464"/>
      <c r="V5557" s="464"/>
    </row>
    <row r="5558" spans="1:22">
      <c r="A5558" s="531"/>
      <c r="B5558" s="532"/>
      <c r="C5558" s="350"/>
      <c r="D5558" s="350"/>
      <c r="E5558" s="533"/>
      <c r="F5558" s="533"/>
      <c r="G5558" s="533"/>
      <c r="H5558" s="533"/>
      <c r="I5558" s="533"/>
      <c r="J5558" s="533"/>
      <c r="K5558" s="533"/>
      <c r="L5558" s="533"/>
      <c r="M5558" s="533"/>
      <c r="N5558" s="532"/>
      <c r="O5558" s="350"/>
      <c r="P5558" s="464"/>
      <c r="Q5558" s="464"/>
      <c r="R5558" s="464"/>
      <c r="S5558" s="464"/>
      <c r="T5558" s="464"/>
      <c r="U5558" s="464"/>
      <c r="V5558" s="464"/>
    </row>
    <row r="5559" spans="1:22">
      <c r="A5559" s="531"/>
      <c r="B5559" s="532"/>
      <c r="C5559" s="350"/>
      <c r="D5559" s="350"/>
      <c r="E5559" s="533"/>
      <c r="F5559" s="533"/>
      <c r="G5559" s="533"/>
      <c r="H5559" s="533"/>
      <c r="I5559" s="533"/>
      <c r="J5559" s="533"/>
      <c r="K5559" s="533"/>
      <c r="L5559" s="533"/>
      <c r="M5559" s="533"/>
      <c r="N5559" s="532"/>
      <c r="O5559" s="350"/>
      <c r="P5559" s="464"/>
      <c r="Q5559" s="464"/>
      <c r="R5559" s="464"/>
      <c r="S5559" s="464"/>
      <c r="T5559" s="464"/>
      <c r="U5559" s="464"/>
      <c r="V5559" s="464"/>
    </row>
    <row r="5560" spans="1:22">
      <c r="A5560" s="531"/>
      <c r="B5560" s="532"/>
      <c r="C5560" s="350"/>
      <c r="D5560" s="350"/>
      <c r="E5560" s="533"/>
      <c r="F5560" s="533"/>
      <c r="G5560" s="533"/>
      <c r="H5560" s="533"/>
      <c r="I5560" s="533"/>
      <c r="J5560" s="533"/>
      <c r="K5560" s="533"/>
      <c r="L5560" s="533"/>
      <c r="M5560" s="533"/>
      <c r="N5560" s="532"/>
      <c r="O5560" s="350"/>
      <c r="P5560" s="464"/>
      <c r="Q5560" s="464"/>
      <c r="R5560" s="464"/>
      <c r="S5560" s="464"/>
      <c r="T5560" s="464"/>
      <c r="U5560" s="464"/>
      <c r="V5560" s="464"/>
    </row>
    <row r="5561" spans="1:22">
      <c r="A5561" s="531"/>
      <c r="B5561" s="532"/>
      <c r="C5561" s="350"/>
      <c r="D5561" s="350"/>
      <c r="E5561" s="533"/>
      <c r="F5561" s="533"/>
      <c r="G5561" s="533"/>
      <c r="H5561" s="533"/>
      <c r="I5561" s="533"/>
      <c r="J5561" s="533"/>
      <c r="K5561" s="533"/>
      <c r="L5561" s="533"/>
      <c r="M5561" s="533"/>
      <c r="N5561" s="532"/>
      <c r="O5561" s="350"/>
      <c r="P5561" s="464"/>
      <c r="Q5561" s="464"/>
      <c r="R5561" s="464"/>
      <c r="S5561" s="464"/>
      <c r="T5561" s="464"/>
      <c r="U5561" s="464"/>
      <c r="V5561" s="464"/>
    </row>
    <row r="5562" spans="1:22">
      <c r="A5562" s="531"/>
      <c r="B5562" s="532"/>
      <c r="C5562" s="350"/>
      <c r="D5562" s="350"/>
      <c r="E5562" s="533"/>
      <c r="F5562" s="533"/>
      <c r="G5562" s="533"/>
      <c r="H5562" s="533"/>
      <c r="I5562" s="533"/>
      <c r="J5562" s="533"/>
      <c r="K5562" s="533"/>
      <c r="L5562" s="533"/>
      <c r="M5562" s="533"/>
      <c r="N5562" s="532"/>
      <c r="O5562" s="350"/>
      <c r="P5562" s="464"/>
      <c r="Q5562" s="464"/>
      <c r="R5562" s="464"/>
      <c r="S5562" s="464"/>
      <c r="T5562" s="464"/>
      <c r="U5562" s="464"/>
      <c r="V5562" s="464"/>
    </row>
    <row r="5563" spans="1:22">
      <c r="A5563" s="531"/>
      <c r="B5563" s="532"/>
      <c r="C5563" s="350"/>
      <c r="D5563" s="350"/>
      <c r="E5563" s="533"/>
      <c r="F5563" s="533"/>
      <c r="G5563" s="533"/>
      <c r="H5563" s="533"/>
      <c r="I5563" s="533"/>
      <c r="J5563" s="533"/>
      <c r="K5563" s="533"/>
      <c r="L5563" s="533"/>
      <c r="M5563" s="533"/>
      <c r="N5563" s="532"/>
      <c r="O5563" s="350"/>
      <c r="P5563" s="464"/>
      <c r="Q5563" s="464"/>
      <c r="R5563" s="464"/>
      <c r="S5563" s="464"/>
      <c r="T5563" s="464"/>
      <c r="U5563" s="464"/>
      <c r="V5563" s="464"/>
    </row>
    <row r="5564" spans="1:22">
      <c r="A5564" s="531"/>
      <c r="B5564" s="532"/>
      <c r="C5564" s="350"/>
      <c r="D5564" s="350"/>
      <c r="E5564" s="533"/>
      <c r="F5564" s="533"/>
      <c r="G5564" s="533"/>
      <c r="H5564" s="533"/>
      <c r="I5564" s="533"/>
      <c r="J5564" s="533"/>
      <c r="K5564" s="533"/>
      <c r="L5564" s="533"/>
      <c r="M5564" s="533"/>
      <c r="N5564" s="532"/>
      <c r="O5564" s="350"/>
      <c r="P5564" s="464"/>
      <c r="Q5564" s="464"/>
      <c r="R5564" s="464"/>
      <c r="S5564" s="464"/>
      <c r="T5564" s="464"/>
      <c r="U5564" s="464"/>
      <c r="V5564" s="464"/>
    </row>
    <row r="5565" spans="1:22">
      <c r="A5565" s="531"/>
      <c r="B5565" s="532"/>
      <c r="C5565" s="350"/>
      <c r="D5565" s="350"/>
      <c r="E5565" s="533"/>
      <c r="F5565" s="533"/>
      <c r="G5565" s="533"/>
      <c r="H5565" s="533"/>
      <c r="I5565" s="533"/>
      <c r="J5565" s="533"/>
      <c r="K5565" s="533"/>
      <c r="L5565" s="533"/>
      <c r="M5565" s="533"/>
      <c r="N5565" s="532"/>
      <c r="O5565" s="350"/>
      <c r="P5565" s="464"/>
      <c r="Q5565" s="464"/>
      <c r="R5565" s="464"/>
      <c r="S5565" s="464"/>
      <c r="T5565" s="464"/>
      <c r="U5565" s="464"/>
      <c r="V5565" s="464"/>
    </row>
    <row r="5566" spans="1:22">
      <c r="A5566" s="531"/>
      <c r="B5566" s="532"/>
      <c r="C5566" s="350"/>
      <c r="D5566" s="350"/>
      <c r="E5566" s="533"/>
      <c r="F5566" s="533"/>
      <c r="G5566" s="533"/>
      <c r="H5566" s="533"/>
      <c r="I5566" s="533"/>
      <c r="J5566" s="533"/>
      <c r="K5566" s="533"/>
      <c r="L5566" s="533"/>
      <c r="M5566" s="533"/>
      <c r="N5566" s="532"/>
      <c r="O5566" s="350"/>
      <c r="P5566" s="464"/>
      <c r="Q5566" s="464"/>
      <c r="R5566" s="464"/>
      <c r="S5566" s="464"/>
      <c r="T5566" s="464"/>
      <c r="U5566" s="464"/>
      <c r="V5566" s="464"/>
    </row>
    <row r="5567" spans="1:22">
      <c r="A5567" s="531"/>
      <c r="B5567" s="532"/>
      <c r="C5567" s="350"/>
      <c r="D5567" s="350"/>
      <c r="E5567" s="533"/>
      <c r="F5567" s="533"/>
      <c r="G5567" s="533"/>
      <c r="H5567" s="533"/>
      <c r="I5567" s="533"/>
      <c r="J5567" s="533"/>
      <c r="K5567" s="533"/>
      <c r="L5567" s="533"/>
      <c r="M5567" s="533"/>
      <c r="N5567" s="532"/>
      <c r="O5567" s="350"/>
      <c r="P5567" s="464"/>
      <c r="Q5567" s="464"/>
      <c r="R5567" s="464"/>
      <c r="S5567" s="464"/>
      <c r="T5567" s="464"/>
      <c r="U5567" s="464"/>
      <c r="V5567" s="464"/>
    </row>
    <row r="5568" spans="1:22">
      <c r="A5568" s="531"/>
      <c r="B5568" s="532"/>
      <c r="C5568" s="350"/>
      <c r="D5568" s="350"/>
      <c r="E5568" s="533"/>
      <c r="F5568" s="533"/>
      <c r="G5568" s="533"/>
      <c r="H5568" s="533"/>
      <c r="I5568" s="533"/>
      <c r="J5568" s="533"/>
      <c r="K5568" s="533"/>
      <c r="L5568" s="533"/>
      <c r="M5568" s="533"/>
      <c r="N5568" s="532"/>
      <c r="O5568" s="350"/>
      <c r="P5568" s="464"/>
      <c r="Q5568" s="464"/>
      <c r="R5568" s="464"/>
      <c r="S5568" s="464"/>
      <c r="T5568" s="464"/>
      <c r="U5568" s="464"/>
      <c r="V5568" s="464"/>
    </row>
    <row r="5569" spans="1:22">
      <c r="A5569" s="531"/>
      <c r="B5569" s="532"/>
      <c r="C5569" s="350"/>
      <c r="D5569" s="350"/>
      <c r="E5569" s="533"/>
      <c r="F5569" s="533"/>
      <c r="G5569" s="533"/>
      <c r="H5569" s="533"/>
      <c r="I5569" s="533"/>
      <c r="J5569" s="533"/>
      <c r="K5569" s="533"/>
      <c r="L5569" s="533"/>
      <c r="M5569" s="533"/>
      <c r="N5569" s="532"/>
      <c r="O5569" s="350"/>
      <c r="P5569" s="464"/>
      <c r="Q5569" s="464"/>
      <c r="R5569" s="464"/>
      <c r="S5569" s="464"/>
      <c r="T5569" s="464"/>
      <c r="U5569" s="464"/>
      <c r="V5569" s="464"/>
    </row>
    <row r="5570" spans="1:22">
      <c r="A5570" s="531"/>
      <c r="B5570" s="532"/>
      <c r="C5570" s="350"/>
      <c r="D5570" s="350"/>
      <c r="E5570" s="533"/>
      <c r="F5570" s="533"/>
      <c r="G5570" s="533"/>
      <c r="H5570" s="533"/>
      <c r="I5570" s="533"/>
      <c r="J5570" s="533"/>
      <c r="K5570" s="533"/>
      <c r="L5570" s="533"/>
      <c r="M5570" s="533"/>
      <c r="N5570" s="532"/>
      <c r="O5570" s="350"/>
      <c r="P5570" s="464"/>
      <c r="Q5570" s="464"/>
      <c r="R5570" s="464"/>
      <c r="S5570" s="464"/>
      <c r="T5570" s="464"/>
      <c r="U5570" s="464"/>
      <c r="V5570" s="464"/>
    </row>
    <row r="5571" spans="1:22">
      <c r="A5571" s="531"/>
      <c r="B5571" s="532"/>
      <c r="C5571" s="350"/>
      <c r="D5571" s="350"/>
      <c r="E5571" s="533"/>
      <c r="F5571" s="533"/>
      <c r="G5571" s="533"/>
      <c r="H5571" s="533"/>
      <c r="I5571" s="533"/>
      <c r="J5571" s="533"/>
      <c r="K5571" s="533"/>
      <c r="L5571" s="533"/>
      <c r="M5571" s="533"/>
      <c r="N5571" s="532"/>
      <c r="O5571" s="350"/>
      <c r="P5571" s="464"/>
      <c r="Q5571" s="464"/>
      <c r="R5571" s="464"/>
      <c r="S5571" s="464"/>
      <c r="T5571" s="464"/>
      <c r="U5571" s="464"/>
      <c r="V5571" s="464"/>
    </row>
    <row r="5572" spans="1:22">
      <c r="A5572" s="531"/>
      <c r="B5572" s="532"/>
      <c r="C5572" s="350"/>
      <c r="D5572" s="350"/>
      <c r="E5572" s="533"/>
      <c r="F5572" s="533"/>
      <c r="G5572" s="533"/>
      <c r="H5572" s="533"/>
      <c r="I5572" s="533"/>
      <c r="J5572" s="533"/>
      <c r="K5572" s="533"/>
      <c r="L5572" s="533"/>
      <c r="M5572" s="533"/>
      <c r="N5572" s="532"/>
      <c r="O5572" s="350"/>
      <c r="P5572" s="464"/>
      <c r="Q5572" s="464"/>
      <c r="R5572" s="464"/>
      <c r="S5572" s="464"/>
      <c r="T5572" s="464"/>
      <c r="U5572" s="464"/>
      <c r="V5572" s="464"/>
    </row>
    <row r="5573" spans="1:22">
      <c r="A5573" s="531"/>
      <c r="B5573" s="532"/>
      <c r="C5573" s="350"/>
      <c r="D5573" s="350"/>
      <c r="E5573" s="533"/>
      <c r="F5573" s="533"/>
      <c r="G5573" s="533"/>
      <c r="H5573" s="533"/>
      <c r="I5573" s="533"/>
      <c r="J5573" s="533"/>
      <c r="K5573" s="533"/>
      <c r="L5573" s="533"/>
      <c r="M5573" s="533"/>
      <c r="N5573" s="532"/>
      <c r="O5573" s="350"/>
      <c r="P5573" s="464"/>
      <c r="Q5573" s="464"/>
      <c r="R5573" s="464"/>
      <c r="S5573" s="464"/>
      <c r="T5573" s="464"/>
      <c r="U5573" s="464"/>
      <c r="V5573" s="464"/>
    </row>
    <row r="5574" spans="1:22">
      <c r="A5574" s="531"/>
      <c r="B5574" s="532"/>
      <c r="C5574" s="350"/>
      <c r="D5574" s="350"/>
      <c r="E5574" s="533"/>
      <c r="F5574" s="533"/>
      <c r="G5574" s="533"/>
      <c r="H5574" s="533"/>
      <c r="I5574" s="533"/>
      <c r="J5574" s="533"/>
      <c r="K5574" s="533"/>
      <c r="L5574" s="533"/>
      <c r="M5574" s="533"/>
      <c r="N5574" s="532"/>
      <c r="O5574" s="350"/>
      <c r="P5574" s="464"/>
      <c r="Q5574" s="464"/>
      <c r="R5574" s="464"/>
      <c r="S5574" s="464"/>
      <c r="T5574" s="464"/>
      <c r="U5574" s="464"/>
      <c r="V5574" s="464"/>
    </row>
    <row r="5575" spans="1:22">
      <c r="A5575" s="531"/>
      <c r="B5575" s="532"/>
      <c r="C5575" s="350"/>
      <c r="D5575" s="350"/>
      <c r="E5575" s="533"/>
      <c r="F5575" s="533"/>
      <c r="G5575" s="533"/>
      <c r="H5575" s="533"/>
      <c r="I5575" s="533"/>
      <c r="J5575" s="533"/>
      <c r="K5575" s="533"/>
      <c r="L5575" s="533"/>
      <c r="M5575" s="533"/>
      <c r="N5575" s="532"/>
      <c r="O5575" s="350"/>
      <c r="P5575" s="464"/>
      <c r="Q5575" s="464"/>
      <c r="R5575" s="464"/>
      <c r="S5575" s="464"/>
      <c r="T5575" s="464"/>
      <c r="U5575" s="464"/>
      <c r="V5575" s="464"/>
    </row>
    <row r="5576" spans="1:22">
      <c r="A5576" s="531"/>
      <c r="B5576" s="532"/>
      <c r="C5576" s="350"/>
      <c r="D5576" s="350"/>
      <c r="E5576" s="533"/>
      <c r="F5576" s="533"/>
      <c r="G5576" s="533"/>
      <c r="H5576" s="533"/>
      <c r="I5576" s="533"/>
      <c r="J5576" s="533"/>
      <c r="K5576" s="533"/>
      <c r="L5576" s="533"/>
      <c r="M5576" s="533"/>
      <c r="N5576" s="532"/>
      <c r="O5576" s="350"/>
      <c r="P5576" s="464"/>
      <c r="Q5576" s="464"/>
      <c r="R5576" s="464"/>
      <c r="S5576" s="464"/>
      <c r="T5576" s="464"/>
      <c r="U5576" s="464"/>
      <c r="V5576" s="464"/>
    </row>
    <row r="5577" spans="1:22">
      <c r="A5577" s="531"/>
      <c r="B5577" s="532"/>
      <c r="C5577" s="350"/>
      <c r="D5577" s="350"/>
      <c r="E5577" s="533"/>
      <c r="F5577" s="533"/>
      <c r="G5577" s="533"/>
      <c r="H5577" s="533"/>
      <c r="I5577" s="533"/>
      <c r="J5577" s="533"/>
      <c r="K5577" s="533"/>
      <c r="L5577" s="533"/>
      <c r="M5577" s="533"/>
      <c r="N5577" s="532"/>
      <c r="O5577" s="350"/>
      <c r="P5577" s="464"/>
      <c r="Q5577" s="464"/>
      <c r="R5577" s="464"/>
      <c r="S5577" s="464"/>
      <c r="T5577" s="464"/>
      <c r="U5577" s="464"/>
      <c r="V5577" s="464"/>
    </row>
    <row r="5578" spans="1:22">
      <c r="A5578" s="531"/>
      <c r="B5578" s="532"/>
      <c r="C5578" s="350"/>
      <c r="D5578" s="350"/>
      <c r="E5578" s="533"/>
      <c r="F5578" s="533"/>
      <c r="G5578" s="533"/>
      <c r="H5578" s="533"/>
      <c r="I5578" s="533"/>
      <c r="J5578" s="533"/>
      <c r="K5578" s="533"/>
      <c r="L5578" s="533"/>
      <c r="M5578" s="533"/>
      <c r="N5578" s="532"/>
      <c r="O5578" s="350"/>
      <c r="P5578" s="464"/>
      <c r="Q5578" s="464"/>
      <c r="R5578" s="464"/>
      <c r="S5578" s="464"/>
      <c r="T5578" s="464"/>
      <c r="U5578" s="464"/>
      <c r="V5578" s="464"/>
    </row>
    <row r="5579" spans="1:22">
      <c r="A5579" s="531"/>
      <c r="B5579" s="532"/>
      <c r="C5579" s="350"/>
      <c r="D5579" s="350"/>
      <c r="E5579" s="533"/>
      <c r="F5579" s="533"/>
      <c r="G5579" s="533"/>
      <c r="H5579" s="533"/>
      <c r="I5579" s="533"/>
      <c r="J5579" s="533"/>
      <c r="K5579" s="533"/>
      <c r="L5579" s="533"/>
      <c r="M5579" s="533"/>
      <c r="N5579" s="532"/>
      <c r="O5579" s="350"/>
      <c r="P5579" s="464"/>
      <c r="Q5579" s="464"/>
      <c r="R5579" s="464"/>
      <c r="S5579" s="464"/>
      <c r="T5579" s="464"/>
      <c r="U5579" s="464"/>
      <c r="V5579" s="464"/>
    </row>
    <row r="5580" spans="1:22">
      <c r="A5580" s="531"/>
      <c r="B5580" s="532"/>
      <c r="C5580" s="350"/>
      <c r="D5580" s="350"/>
      <c r="E5580" s="533"/>
      <c r="F5580" s="533"/>
      <c r="G5580" s="533"/>
      <c r="H5580" s="533"/>
      <c r="I5580" s="533"/>
      <c r="J5580" s="533"/>
      <c r="K5580" s="533"/>
      <c r="L5580" s="533"/>
      <c r="M5580" s="533"/>
      <c r="N5580" s="532"/>
      <c r="O5580" s="350"/>
      <c r="P5580" s="464"/>
      <c r="Q5580" s="464"/>
      <c r="R5580" s="464"/>
      <c r="S5580" s="464"/>
      <c r="T5580" s="464"/>
      <c r="U5580" s="464"/>
      <c r="V5580" s="464"/>
    </row>
    <row r="5581" spans="1:22">
      <c r="A5581" s="531"/>
      <c r="B5581" s="532"/>
      <c r="C5581" s="350"/>
      <c r="D5581" s="350"/>
      <c r="E5581" s="533"/>
      <c r="F5581" s="533"/>
      <c r="G5581" s="533"/>
      <c r="H5581" s="533"/>
      <c r="I5581" s="533"/>
      <c r="J5581" s="533"/>
      <c r="K5581" s="533"/>
      <c r="L5581" s="533"/>
      <c r="M5581" s="533"/>
      <c r="N5581" s="532"/>
      <c r="O5581" s="350"/>
      <c r="P5581" s="464"/>
      <c r="Q5581" s="464"/>
      <c r="R5581" s="464"/>
      <c r="S5581" s="464"/>
      <c r="T5581" s="464"/>
      <c r="U5581" s="464"/>
      <c r="V5581" s="464"/>
    </row>
    <row r="5582" spans="1:22">
      <c r="A5582" s="531"/>
      <c r="B5582" s="532"/>
      <c r="C5582" s="350"/>
      <c r="D5582" s="350"/>
      <c r="E5582" s="533"/>
      <c r="F5582" s="533"/>
      <c r="G5582" s="533"/>
      <c r="H5582" s="533"/>
      <c r="I5582" s="533"/>
      <c r="J5582" s="533"/>
      <c r="K5582" s="533"/>
      <c r="L5582" s="533"/>
      <c r="M5582" s="533"/>
      <c r="N5582" s="532"/>
      <c r="O5582" s="350"/>
      <c r="P5582" s="464"/>
      <c r="Q5582" s="464"/>
      <c r="R5582" s="464"/>
      <c r="S5582" s="464"/>
      <c r="T5582" s="464"/>
      <c r="U5582" s="464"/>
      <c r="V5582" s="464"/>
    </row>
    <row r="5583" spans="1:22">
      <c r="A5583" s="531"/>
      <c r="B5583" s="532"/>
      <c r="C5583" s="350"/>
      <c r="D5583" s="350"/>
      <c r="E5583" s="533"/>
      <c r="F5583" s="533"/>
      <c r="G5583" s="533"/>
      <c r="H5583" s="533"/>
      <c r="I5583" s="533"/>
      <c r="J5583" s="533"/>
      <c r="K5583" s="533"/>
      <c r="L5583" s="533"/>
      <c r="M5583" s="533"/>
      <c r="N5583" s="532"/>
      <c r="O5583" s="350"/>
      <c r="P5583" s="464"/>
      <c r="Q5583" s="464"/>
      <c r="R5583" s="464"/>
      <c r="S5583" s="464"/>
      <c r="T5583" s="464"/>
      <c r="U5583" s="464"/>
      <c r="V5583" s="464"/>
    </row>
    <row r="5584" spans="1:22">
      <c r="A5584" s="531"/>
      <c r="B5584" s="532"/>
      <c r="C5584" s="350"/>
      <c r="D5584" s="350"/>
      <c r="E5584" s="533"/>
      <c r="F5584" s="533"/>
      <c r="G5584" s="533"/>
      <c r="H5584" s="533"/>
      <c r="I5584" s="533"/>
      <c r="J5584" s="533"/>
      <c r="K5584" s="533"/>
      <c r="L5584" s="533"/>
      <c r="M5584" s="533"/>
      <c r="N5584" s="532"/>
      <c r="O5584" s="350"/>
      <c r="P5584" s="464"/>
      <c r="Q5584" s="464"/>
      <c r="R5584" s="464"/>
      <c r="S5584" s="464"/>
      <c r="T5584" s="464"/>
      <c r="U5584" s="464"/>
      <c r="V5584" s="464"/>
    </row>
    <row r="5585" spans="1:22">
      <c r="A5585" s="531"/>
      <c r="B5585" s="532"/>
      <c r="C5585" s="350"/>
      <c r="D5585" s="350"/>
      <c r="E5585" s="533"/>
      <c r="F5585" s="533"/>
      <c r="G5585" s="533"/>
      <c r="H5585" s="533"/>
      <c r="I5585" s="533"/>
      <c r="J5585" s="533"/>
      <c r="K5585" s="533"/>
      <c r="L5585" s="533"/>
      <c r="M5585" s="533"/>
      <c r="N5585" s="532"/>
      <c r="O5585" s="350"/>
      <c r="P5585" s="464"/>
      <c r="Q5585" s="464"/>
      <c r="R5585" s="464"/>
      <c r="S5585" s="464"/>
      <c r="T5585" s="464"/>
      <c r="U5585" s="464"/>
      <c r="V5585" s="464"/>
    </row>
    <row r="5586" spans="1:22">
      <c r="A5586" s="531"/>
      <c r="B5586" s="532"/>
      <c r="C5586" s="350"/>
      <c r="D5586" s="350"/>
      <c r="E5586" s="533"/>
      <c r="F5586" s="533"/>
      <c r="G5586" s="533"/>
      <c r="H5586" s="533"/>
      <c r="I5586" s="533"/>
      <c r="J5586" s="533"/>
      <c r="K5586" s="533"/>
      <c r="L5586" s="533"/>
      <c r="M5586" s="533"/>
      <c r="N5586" s="532"/>
      <c r="O5586" s="350"/>
      <c r="P5586" s="464"/>
      <c r="Q5586" s="464"/>
      <c r="R5586" s="464"/>
      <c r="S5586" s="464"/>
      <c r="T5586" s="464"/>
      <c r="U5586" s="464"/>
      <c r="V5586" s="464"/>
    </row>
    <row r="5587" spans="1:22">
      <c r="A5587" s="531"/>
      <c r="B5587" s="532"/>
      <c r="C5587" s="350"/>
      <c r="D5587" s="350"/>
      <c r="E5587" s="533"/>
      <c r="F5587" s="533"/>
      <c r="G5587" s="533"/>
      <c r="H5587" s="533"/>
      <c r="I5587" s="533"/>
      <c r="J5587" s="533"/>
      <c r="K5587" s="533"/>
      <c r="L5587" s="533"/>
      <c r="M5587" s="533"/>
      <c r="N5587" s="532"/>
      <c r="O5587" s="350"/>
      <c r="P5587" s="464"/>
      <c r="Q5587" s="464"/>
      <c r="R5587" s="464"/>
      <c r="S5587" s="464"/>
      <c r="T5587" s="464"/>
      <c r="U5587" s="464"/>
      <c r="V5587" s="464"/>
    </row>
    <row r="5588" spans="1:22">
      <c r="A5588" s="531"/>
      <c r="B5588" s="532"/>
      <c r="C5588" s="350"/>
      <c r="D5588" s="350"/>
      <c r="E5588" s="533"/>
      <c r="F5588" s="533"/>
      <c r="G5588" s="533"/>
      <c r="H5588" s="533"/>
      <c r="I5588" s="533"/>
      <c r="J5588" s="533"/>
      <c r="K5588" s="533"/>
      <c r="L5588" s="533"/>
      <c r="M5588" s="533"/>
      <c r="N5588" s="532"/>
      <c r="O5588" s="350"/>
      <c r="P5588" s="464"/>
      <c r="Q5588" s="464"/>
      <c r="R5588" s="464"/>
      <c r="S5588" s="464"/>
      <c r="T5588" s="464"/>
      <c r="U5588" s="464"/>
      <c r="V5588" s="464"/>
    </row>
    <row r="5589" spans="1:22">
      <c r="A5589" s="531"/>
      <c r="B5589" s="532"/>
      <c r="C5589" s="350"/>
      <c r="D5589" s="350"/>
      <c r="E5589" s="533"/>
      <c r="F5589" s="533"/>
      <c r="G5589" s="533"/>
      <c r="H5589" s="533"/>
      <c r="I5589" s="533"/>
      <c r="J5589" s="533"/>
      <c r="K5589" s="533"/>
      <c r="L5589" s="533"/>
      <c r="M5589" s="533"/>
      <c r="N5589" s="532"/>
      <c r="O5589" s="350"/>
      <c r="P5589" s="464"/>
      <c r="Q5589" s="464"/>
      <c r="R5589" s="464"/>
      <c r="S5589" s="464"/>
      <c r="T5589" s="464"/>
      <c r="U5589" s="464"/>
      <c r="V5589" s="464"/>
    </row>
    <row r="5590" spans="1:22">
      <c r="A5590" s="531"/>
      <c r="B5590" s="532"/>
      <c r="C5590" s="350"/>
      <c r="D5590" s="350"/>
      <c r="E5590" s="533"/>
      <c r="F5590" s="533"/>
      <c r="G5590" s="533"/>
      <c r="H5590" s="533"/>
      <c r="I5590" s="533"/>
      <c r="J5590" s="533"/>
      <c r="K5590" s="533"/>
      <c r="L5590" s="533"/>
      <c r="M5590" s="533"/>
      <c r="N5590" s="532"/>
      <c r="O5590" s="350"/>
      <c r="P5590" s="464"/>
      <c r="Q5590" s="464"/>
      <c r="R5590" s="464"/>
      <c r="S5590" s="464"/>
      <c r="T5590" s="464"/>
      <c r="U5590" s="464"/>
      <c r="V5590" s="464"/>
    </row>
    <row r="5591" spans="1:22">
      <c r="A5591" s="531"/>
      <c r="B5591" s="532"/>
      <c r="C5591" s="350"/>
      <c r="D5591" s="350"/>
      <c r="E5591" s="533"/>
      <c r="F5591" s="533"/>
      <c r="G5591" s="533"/>
      <c r="H5591" s="533"/>
      <c r="I5591" s="533"/>
      <c r="J5591" s="533"/>
      <c r="K5591" s="533"/>
      <c r="L5591" s="533"/>
      <c r="M5591" s="533"/>
      <c r="N5591" s="532"/>
      <c r="O5591" s="350"/>
      <c r="P5591" s="464"/>
      <c r="Q5591" s="464"/>
      <c r="R5591" s="464"/>
      <c r="S5591" s="464"/>
      <c r="T5591" s="464"/>
      <c r="U5591" s="464"/>
      <c r="V5591" s="464"/>
    </row>
    <row r="5592" spans="1:22">
      <c r="A5592" s="531"/>
      <c r="B5592" s="532"/>
      <c r="C5592" s="350"/>
      <c r="D5592" s="350"/>
      <c r="E5592" s="533"/>
      <c r="F5592" s="533"/>
      <c r="G5592" s="533"/>
      <c r="H5592" s="533"/>
      <c r="I5592" s="533"/>
      <c r="J5592" s="533"/>
      <c r="K5592" s="533"/>
      <c r="L5592" s="533"/>
      <c r="M5592" s="533"/>
      <c r="N5592" s="532"/>
      <c r="O5592" s="350"/>
      <c r="P5592" s="464"/>
      <c r="Q5592" s="464"/>
      <c r="R5592" s="464"/>
      <c r="S5592" s="464"/>
      <c r="T5592" s="464"/>
      <c r="U5592" s="464"/>
      <c r="V5592" s="464"/>
    </row>
    <row r="5593" spans="1:22">
      <c r="A5593" s="531"/>
      <c r="B5593" s="532"/>
      <c r="C5593" s="350"/>
      <c r="D5593" s="350"/>
      <c r="E5593" s="533"/>
      <c r="F5593" s="533"/>
      <c r="G5593" s="533"/>
      <c r="H5593" s="533"/>
      <c r="I5593" s="533"/>
      <c r="J5593" s="533"/>
      <c r="K5593" s="533"/>
      <c r="L5593" s="533"/>
      <c r="M5593" s="533"/>
      <c r="N5593" s="532"/>
      <c r="O5593" s="350"/>
      <c r="P5593" s="464"/>
      <c r="Q5593" s="464"/>
      <c r="R5593" s="464"/>
      <c r="S5593" s="464"/>
      <c r="T5593" s="464"/>
      <c r="U5593" s="464"/>
      <c r="V5593" s="464"/>
    </row>
    <row r="5594" spans="1:22">
      <c r="A5594" s="531"/>
      <c r="B5594" s="532"/>
      <c r="C5594" s="350"/>
      <c r="D5594" s="350"/>
      <c r="E5594" s="533"/>
      <c r="F5594" s="533"/>
      <c r="G5594" s="533"/>
      <c r="H5594" s="533"/>
      <c r="I5594" s="533"/>
      <c r="J5594" s="533"/>
      <c r="K5594" s="533"/>
      <c r="L5594" s="533"/>
      <c r="M5594" s="533"/>
      <c r="N5594" s="532"/>
      <c r="O5594" s="350"/>
      <c r="P5594" s="464"/>
      <c r="Q5594" s="464"/>
      <c r="R5594" s="464"/>
      <c r="S5594" s="464"/>
      <c r="T5594" s="464"/>
      <c r="U5594" s="464"/>
      <c r="V5594" s="464"/>
    </row>
    <row r="5595" spans="1:22">
      <c r="A5595" s="531"/>
      <c r="B5595" s="532"/>
      <c r="C5595" s="350"/>
      <c r="D5595" s="350"/>
      <c r="E5595" s="533"/>
      <c r="F5595" s="533"/>
      <c r="G5595" s="533"/>
      <c r="H5595" s="533"/>
      <c r="I5595" s="533"/>
      <c r="J5595" s="533"/>
      <c r="K5595" s="533"/>
      <c r="L5595" s="533"/>
      <c r="M5595" s="533"/>
      <c r="N5595" s="532"/>
      <c r="O5595" s="350"/>
      <c r="P5595" s="464"/>
      <c r="Q5595" s="464"/>
      <c r="R5595" s="464"/>
      <c r="S5595" s="464"/>
      <c r="T5595" s="464"/>
      <c r="U5595" s="464"/>
      <c r="V5595" s="464"/>
    </row>
    <row r="5596" spans="1:22">
      <c r="A5596" s="531"/>
      <c r="B5596" s="532"/>
      <c r="C5596" s="350"/>
      <c r="D5596" s="350"/>
      <c r="E5596" s="533"/>
      <c r="F5596" s="533"/>
      <c r="G5596" s="533"/>
      <c r="H5596" s="533"/>
      <c r="I5596" s="533"/>
      <c r="J5596" s="533"/>
      <c r="K5596" s="533"/>
      <c r="L5596" s="533"/>
      <c r="M5596" s="533"/>
      <c r="N5596" s="532"/>
      <c r="O5596" s="350"/>
      <c r="P5596" s="464"/>
      <c r="Q5596" s="464"/>
      <c r="R5596" s="464"/>
      <c r="S5596" s="464"/>
      <c r="T5596" s="464"/>
      <c r="U5596" s="464"/>
      <c r="V5596" s="464"/>
    </row>
    <row r="5597" spans="1:22">
      <c r="A5597" s="531"/>
      <c r="B5597" s="532"/>
      <c r="C5597" s="350"/>
      <c r="D5597" s="350"/>
      <c r="E5597" s="533"/>
      <c r="F5597" s="533"/>
      <c r="G5597" s="533"/>
      <c r="H5597" s="533"/>
      <c r="I5597" s="533"/>
      <c r="J5597" s="533"/>
      <c r="K5597" s="533"/>
      <c r="L5597" s="533"/>
      <c r="M5597" s="533"/>
      <c r="N5597" s="532"/>
      <c r="O5597" s="350"/>
      <c r="P5597" s="464"/>
      <c r="Q5597" s="464"/>
      <c r="R5597" s="464"/>
      <c r="S5597" s="464"/>
      <c r="T5597" s="464"/>
      <c r="U5597" s="464"/>
      <c r="V5597" s="464"/>
    </row>
    <row r="5598" spans="1:22">
      <c r="A5598" s="531"/>
      <c r="B5598" s="532"/>
      <c r="C5598" s="350"/>
      <c r="D5598" s="350"/>
      <c r="E5598" s="533"/>
      <c r="F5598" s="533"/>
      <c r="G5598" s="533"/>
      <c r="H5598" s="533"/>
      <c r="I5598" s="533"/>
      <c r="J5598" s="533"/>
      <c r="K5598" s="533"/>
      <c r="L5598" s="533"/>
      <c r="M5598" s="533"/>
      <c r="N5598" s="532"/>
      <c r="O5598" s="350"/>
      <c r="P5598" s="464"/>
      <c r="Q5598" s="464"/>
      <c r="R5598" s="464"/>
      <c r="S5598" s="464"/>
      <c r="T5598" s="464"/>
      <c r="U5598" s="464"/>
      <c r="V5598" s="464"/>
    </row>
    <row r="5599" spans="1:22">
      <c r="A5599" s="531"/>
      <c r="B5599" s="532"/>
      <c r="C5599" s="350"/>
      <c r="D5599" s="350"/>
      <c r="E5599" s="533"/>
      <c r="F5599" s="533"/>
      <c r="G5599" s="533"/>
      <c r="H5599" s="533"/>
      <c r="I5599" s="533"/>
      <c r="J5599" s="533"/>
      <c r="K5599" s="533"/>
      <c r="L5599" s="533"/>
      <c r="M5599" s="533"/>
      <c r="N5599" s="532"/>
      <c r="O5599" s="350"/>
      <c r="P5599" s="464"/>
      <c r="Q5599" s="464"/>
      <c r="R5599" s="464"/>
      <c r="S5599" s="464"/>
      <c r="T5599" s="464"/>
      <c r="U5599" s="464"/>
      <c r="V5599" s="464"/>
    </row>
    <row r="5600" spans="1:22">
      <c r="A5600" s="531"/>
      <c r="B5600" s="532"/>
      <c r="C5600" s="350"/>
      <c r="D5600" s="350"/>
      <c r="E5600" s="533"/>
      <c r="F5600" s="533"/>
      <c r="G5600" s="533"/>
      <c r="H5600" s="533"/>
      <c r="I5600" s="533"/>
      <c r="J5600" s="533"/>
      <c r="K5600" s="533"/>
      <c r="L5600" s="533"/>
      <c r="M5600" s="533"/>
      <c r="N5600" s="532"/>
      <c r="O5600" s="350"/>
      <c r="P5600" s="464"/>
      <c r="Q5600" s="464"/>
      <c r="R5600" s="464"/>
      <c r="S5600" s="464"/>
      <c r="T5600" s="464"/>
      <c r="U5600" s="464"/>
      <c r="V5600" s="464"/>
    </row>
    <row r="5601" spans="1:22">
      <c r="A5601" s="531"/>
      <c r="B5601" s="532"/>
      <c r="C5601" s="350"/>
      <c r="D5601" s="350"/>
      <c r="E5601" s="533"/>
      <c r="F5601" s="533"/>
      <c r="G5601" s="533"/>
      <c r="H5601" s="533"/>
      <c r="I5601" s="533"/>
      <c r="J5601" s="533"/>
      <c r="K5601" s="533"/>
      <c r="L5601" s="533"/>
      <c r="M5601" s="533"/>
      <c r="N5601" s="532"/>
      <c r="O5601" s="350"/>
      <c r="P5601" s="464"/>
      <c r="Q5601" s="464"/>
      <c r="R5601" s="464"/>
      <c r="S5601" s="464"/>
      <c r="T5601" s="464"/>
      <c r="U5601" s="464"/>
      <c r="V5601" s="464"/>
    </row>
    <row r="5602" spans="1:22">
      <c r="A5602" s="531"/>
      <c r="B5602" s="532"/>
      <c r="C5602" s="350"/>
      <c r="D5602" s="350"/>
      <c r="E5602" s="533"/>
      <c r="F5602" s="533"/>
      <c r="G5602" s="533"/>
      <c r="H5602" s="533"/>
      <c r="I5602" s="533"/>
      <c r="J5602" s="533"/>
      <c r="K5602" s="533"/>
      <c r="L5602" s="533"/>
      <c r="M5602" s="533"/>
      <c r="N5602" s="532"/>
      <c r="O5602" s="350"/>
      <c r="P5602" s="464"/>
      <c r="Q5602" s="464"/>
      <c r="R5602" s="464"/>
      <c r="S5602" s="464"/>
      <c r="T5602" s="464"/>
      <c r="U5602" s="464"/>
      <c r="V5602" s="464"/>
    </row>
    <row r="5603" spans="1:22">
      <c r="A5603" s="531"/>
      <c r="B5603" s="532"/>
      <c r="C5603" s="350"/>
      <c r="D5603" s="350"/>
      <c r="E5603" s="533"/>
      <c r="F5603" s="533"/>
      <c r="G5603" s="533"/>
      <c r="H5603" s="533"/>
      <c r="I5603" s="533"/>
      <c r="J5603" s="533"/>
      <c r="K5603" s="533"/>
      <c r="L5603" s="533"/>
      <c r="M5603" s="533"/>
      <c r="N5603" s="532"/>
      <c r="O5603" s="350"/>
      <c r="P5603" s="464"/>
      <c r="Q5603" s="464"/>
      <c r="R5603" s="464"/>
      <c r="S5603" s="464"/>
      <c r="T5603" s="464"/>
      <c r="U5603" s="464"/>
      <c r="V5603" s="464"/>
    </row>
    <row r="5604" spans="1:22">
      <c r="A5604" s="531"/>
      <c r="B5604" s="532"/>
      <c r="C5604" s="350"/>
      <c r="D5604" s="350"/>
      <c r="E5604" s="533"/>
      <c r="F5604" s="533"/>
      <c r="G5604" s="533"/>
      <c r="H5604" s="533"/>
      <c r="I5604" s="533"/>
      <c r="J5604" s="533"/>
      <c r="K5604" s="533"/>
      <c r="L5604" s="533"/>
      <c r="M5604" s="533"/>
      <c r="N5604" s="532"/>
      <c r="O5604" s="350"/>
      <c r="P5604" s="464"/>
      <c r="Q5604" s="464"/>
      <c r="R5604" s="464"/>
      <c r="S5604" s="464"/>
      <c r="T5604" s="464"/>
      <c r="U5604" s="464"/>
      <c r="V5604" s="464"/>
    </row>
    <row r="5605" spans="1:22">
      <c r="A5605" s="531"/>
      <c r="B5605" s="532"/>
      <c r="C5605" s="350"/>
      <c r="D5605" s="350"/>
      <c r="E5605" s="533"/>
      <c r="F5605" s="533"/>
      <c r="G5605" s="533"/>
      <c r="H5605" s="533"/>
      <c r="I5605" s="533"/>
      <c r="J5605" s="533"/>
      <c r="K5605" s="533"/>
      <c r="L5605" s="533"/>
      <c r="M5605" s="533"/>
      <c r="N5605" s="532"/>
      <c r="O5605" s="350"/>
      <c r="P5605" s="464"/>
      <c r="Q5605" s="464"/>
      <c r="R5605" s="464"/>
      <c r="S5605" s="464"/>
      <c r="T5605" s="464"/>
      <c r="U5605" s="464"/>
      <c r="V5605" s="464"/>
    </row>
    <row r="5606" spans="1:22">
      <c r="A5606" s="531"/>
      <c r="B5606" s="532"/>
      <c r="C5606" s="350"/>
      <c r="D5606" s="350"/>
      <c r="E5606" s="533"/>
      <c r="F5606" s="533"/>
      <c r="G5606" s="533"/>
      <c r="H5606" s="533"/>
      <c r="I5606" s="533"/>
      <c r="J5606" s="533"/>
      <c r="K5606" s="533"/>
      <c r="L5606" s="533"/>
      <c r="M5606" s="533"/>
      <c r="N5606" s="532"/>
      <c r="O5606" s="350"/>
      <c r="P5606" s="464"/>
      <c r="Q5606" s="464"/>
      <c r="R5606" s="464"/>
      <c r="S5606" s="464"/>
      <c r="T5606" s="464"/>
      <c r="U5606" s="464"/>
      <c r="V5606" s="464"/>
    </row>
    <row r="5607" spans="1:22">
      <c r="A5607" s="531"/>
      <c r="B5607" s="532"/>
      <c r="C5607" s="350"/>
      <c r="D5607" s="350"/>
      <c r="E5607" s="533"/>
      <c r="F5607" s="533"/>
      <c r="G5607" s="533"/>
      <c r="H5607" s="533"/>
      <c r="I5607" s="533"/>
      <c r="J5607" s="533"/>
      <c r="K5607" s="533"/>
      <c r="L5607" s="533"/>
      <c r="M5607" s="533"/>
      <c r="N5607" s="532"/>
      <c r="O5607" s="350"/>
      <c r="P5607" s="464"/>
      <c r="Q5607" s="464"/>
      <c r="R5607" s="464"/>
      <c r="S5607" s="464"/>
      <c r="T5607" s="464"/>
      <c r="U5607" s="464"/>
      <c r="V5607" s="464"/>
    </row>
    <row r="5608" spans="1:22">
      <c r="A5608" s="531"/>
      <c r="B5608" s="532"/>
      <c r="C5608" s="350"/>
      <c r="D5608" s="350"/>
      <c r="E5608" s="533"/>
      <c r="F5608" s="533"/>
      <c r="G5608" s="533"/>
      <c r="H5608" s="533"/>
      <c r="I5608" s="533"/>
      <c r="J5608" s="533"/>
      <c r="K5608" s="533"/>
      <c r="L5608" s="533"/>
      <c r="M5608" s="533"/>
      <c r="N5608" s="532"/>
      <c r="O5608" s="350"/>
      <c r="P5608" s="464"/>
      <c r="Q5608" s="464"/>
      <c r="R5608" s="464"/>
      <c r="S5608" s="464"/>
      <c r="T5608" s="464"/>
      <c r="U5608" s="464"/>
      <c r="V5608" s="464"/>
    </row>
    <row r="5609" spans="1:22">
      <c r="A5609" s="531"/>
      <c r="B5609" s="532"/>
      <c r="C5609" s="350"/>
      <c r="D5609" s="350"/>
      <c r="E5609" s="533"/>
      <c r="F5609" s="533"/>
      <c r="G5609" s="533"/>
      <c r="H5609" s="533"/>
      <c r="I5609" s="533"/>
      <c r="J5609" s="533"/>
      <c r="K5609" s="533"/>
      <c r="L5609" s="533"/>
      <c r="M5609" s="533"/>
      <c r="N5609" s="532"/>
      <c r="O5609" s="350"/>
      <c r="P5609" s="464"/>
      <c r="Q5609" s="464"/>
      <c r="R5609" s="464"/>
      <c r="S5609" s="464"/>
      <c r="T5609" s="464"/>
      <c r="U5609" s="464"/>
      <c r="V5609" s="464"/>
    </row>
    <row r="5610" spans="1:22">
      <c r="A5610" s="531"/>
      <c r="B5610" s="532"/>
      <c r="C5610" s="350"/>
      <c r="D5610" s="350"/>
      <c r="E5610" s="533"/>
      <c r="F5610" s="533"/>
      <c r="G5610" s="533"/>
      <c r="H5610" s="533"/>
      <c r="I5610" s="533"/>
      <c r="J5610" s="533"/>
      <c r="K5610" s="533"/>
      <c r="L5610" s="533"/>
      <c r="M5610" s="533"/>
      <c r="N5610" s="532"/>
      <c r="O5610" s="350"/>
      <c r="P5610" s="464"/>
      <c r="Q5610" s="464"/>
      <c r="R5610" s="464"/>
      <c r="S5610" s="464"/>
      <c r="T5610" s="464"/>
      <c r="U5610" s="464"/>
      <c r="V5610" s="464"/>
    </row>
    <row r="5611" spans="1:22">
      <c r="A5611" s="531"/>
      <c r="B5611" s="532"/>
      <c r="C5611" s="350"/>
      <c r="D5611" s="350"/>
      <c r="E5611" s="533"/>
      <c r="F5611" s="533"/>
      <c r="G5611" s="533"/>
      <c r="H5611" s="533"/>
      <c r="I5611" s="533"/>
      <c r="J5611" s="533"/>
      <c r="K5611" s="533"/>
      <c r="L5611" s="533"/>
      <c r="M5611" s="533"/>
      <c r="N5611" s="532"/>
      <c r="O5611" s="350"/>
      <c r="P5611" s="464"/>
      <c r="Q5611" s="464"/>
      <c r="R5611" s="464"/>
      <c r="S5611" s="464"/>
      <c r="T5611" s="464"/>
      <c r="U5611" s="464"/>
      <c r="V5611" s="464"/>
    </row>
    <row r="5612" spans="1:22">
      <c r="A5612" s="531"/>
      <c r="B5612" s="532"/>
      <c r="C5612" s="350"/>
      <c r="D5612" s="350"/>
      <c r="E5612" s="533"/>
      <c r="F5612" s="533"/>
      <c r="G5612" s="533"/>
      <c r="H5612" s="533"/>
      <c r="I5612" s="533"/>
      <c r="J5612" s="533"/>
      <c r="K5612" s="533"/>
      <c r="L5612" s="533"/>
      <c r="M5612" s="533"/>
      <c r="N5612" s="532"/>
      <c r="O5612" s="350"/>
      <c r="P5612" s="464"/>
      <c r="Q5612" s="464"/>
      <c r="R5612" s="464"/>
      <c r="S5612" s="464"/>
      <c r="T5612" s="464"/>
      <c r="U5612" s="464"/>
      <c r="V5612" s="464"/>
    </row>
    <row r="5613" spans="1:22">
      <c r="A5613" s="531"/>
      <c r="B5613" s="532"/>
      <c r="C5613" s="350"/>
      <c r="D5613" s="350"/>
      <c r="E5613" s="533"/>
      <c r="F5613" s="533"/>
      <c r="G5613" s="533"/>
      <c r="H5613" s="533"/>
      <c r="I5613" s="533"/>
      <c r="J5613" s="533"/>
      <c r="K5613" s="533"/>
      <c r="L5613" s="533"/>
      <c r="M5613" s="533"/>
      <c r="N5613" s="532"/>
      <c r="O5613" s="350"/>
      <c r="P5613" s="464"/>
      <c r="Q5613" s="464"/>
      <c r="R5613" s="464"/>
      <c r="S5613" s="464"/>
      <c r="T5613" s="464"/>
      <c r="U5613" s="464"/>
      <c r="V5613" s="464"/>
    </row>
    <row r="5614" spans="1:22">
      <c r="A5614" s="531"/>
      <c r="B5614" s="532"/>
      <c r="C5614" s="350"/>
      <c r="D5614" s="350"/>
      <c r="E5614" s="533"/>
      <c r="F5614" s="533"/>
      <c r="G5614" s="533"/>
      <c r="H5614" s="533"/>
      <c r="I5614" s="533"/>
      <c r="J5614" s="533"/>
      <c r="K5614" s="533"/>
      <c r="L5614" s="533"/>
      <c r="M5614" s="533"/>
      <c r="N5614" s="532"/>
      <c r="O5614" s="350"/>
      <c r="P5614" s="464"/>
      <c r="Q5614" s="464"/>
      <c r="R5614" s="464"/>
      <c r="S5614" s="464"/>
      <c r="T5614" s="464"/>
      <c r="U5614" s="464"/>
      <c r="V5614" s="464"/>
    </row>
    <row r="5615" spans="1:22">
      <c r="A5615" s="531"/>
      <c r="B5615" s="532"/>
      <c r="C5615" s="350"/>
      <c r="D5615" s="350"/>
      <c r="E5615" s="533"/>
      <c r="F5615" s="533"/>
      <c r="G5615" s="533"/>
      <c r="H5615" s="533"/>
      <c r="I5615" s="533"/>
      <c r="J5615" s="533"/>
      <c r="K5615" s="533"/>
      <c r="L5615" s="533"/>
      <c r="M5615" s="533"/>
      <c r="N5615" s="532"/>
      <c r="O5615" s="350"/>
      <c r="P5615" s="464"/>
      <c r="Q5615" s="464"/>
      <c r="R5615" s="464"/>
      <c r="S5615" s="464"/>
      <c r="T5615" s="464"/>
      <c r="U5615" s="464"/>
      <c r="V5615" s="464"/>
    </row>
    <row r="5616" spans="1:22">
      <c r="A5616" s="531"/>
      <c r="B5616" s="532"/>
      <c r="C5616" s="350"/>
      <c r="D5616" s="350"/>
      <c r="E5616" s="533"/>
      <c r="F5616" s="533"/>
      <c r="G5616" s="533"/>
      <c r="H5616" s="533"/>
      <c r="I5616" s="533"/>
      <c r="J5616" s="533"/>
      <c r="K5616" s="533"/>
      <c r="L5616" s="533"/>
      <c r="M5616" s="533"/>
      <c r="N5616" s="532"/>
      <c r="O5616" s="350"/>
      <c r="P5616" s="464"/>
      <c r="Q5616" s="464"/>
      <c r="R5616" s="464"/>
      <c r="S5616" s="464"/>
      <c r="T5616" s="464"/>
      <c r="U5616" s="464"/>
      <c r="V5616" s="464"/>
    </row>
    <row r="5617" spans="1:22">
      <c r="A5617" s="531"/>
      <c r="B5617" s="532"/>
      <c r="C5617" s="350"/>
      <c r="D5617" s="350"/>
      <c r="E5617" s="533"/>
      <c r="F5617" s="533"/>
      <c r="G5617" s="533"/>
      <c r="H5617" s="533"/>
      <c r="I5617" s="533"/>
      <c r="J5617" s="533"/>
      <c r="K5617" s="533"/>
      <c r="L5617" s="533"/>
      <c r="M5617" s="533"/>
      <c r="N5617" s="532"/>
      <c r="O5617" s="350"/>
      <c r="P5617" s="464"/>
      <c r="Q5617" s="464"/>
      <c r="R5617" s="464"/>
      <c r="S5617" s="464"/>
      <c r="T5617" s="464"/>
      <c r="U5617" s="464"/>
      <c r="V5617" s="464"/>
    </row>
    <row r="5618" spans="1:22">
      <c r="A5618" s="531"/>
      <c r="B5618" s="532"/>
      <c r="C5618" s="350"/>
      <c r="D5618" s="350"/>
      <c r="E5618" s="533"/>
      <c r="F5618" s="533"/>
      <c r="G5618" s="533"/>
      <c r="H5618" s="533"/>
      <c r="I5618" s="533"/>
      <c r="J5618" s="533"/>
      <c r="K5618" s="533"/>
      <c r="L5618" s="533"/>
      <c r="M5618" s="533"/>
      <c r="N5618" s="532"/>
      <c r="O5618" s="350"/>
      <c r="P5618" s="464"/>
      <c r="Q5618" s="464"/>
      <c r="R5618" s="464"/>
      <c r="S5618" s="464"/>
      <c r="T5618" s="464"/>
      <c r="U5618" s="464"/>
      <c r="V5618" s="464"/>
    </row>
    <row r="5619" spans="1:22">
      <c r="A5619" s="531"/>
      <c r="B5619" s="532"/>
      <c r="C5619" s="350"/>
      <c r="D5619" s="350"/>
      <c r="E5619" s="533"/>
      <c r="F5619" s="533"/>
      <c r="G5619" s="533"/>
      <c r="H5619" s="533"/>
      <c r="I5619" s="533"/>
      <c r="J5619" s="533"/>
      <c r="K5619" s="533"/>
      <c r="L5619" s="533"/>
      <c r="M5619" s="533"/>
      <c r="N5619" s="532"/>
      <c r="O5619" s="350"/>
      <c r="P5619" s="464"/>
      <c r="Q5619" s="464"/>
      <c r="R5619" s="464"/>
      <c r="S5619" s="464"/>
      <c r="T5619" s="464"/>
      <c r="U5619" s="464"/>
      <c r="V5619" s="464"/>
    </row>
    <row r="5620" spans="1:22">
      <c r="A5620" s="531"/>
      <c r="B5620" s="532"/>
      <c r="C5620" s="350"/>
      <c r="D5620" s="350"/>
      <c r="E5620" s="533"/>
      <c r="F5620" s="533"/>
      <c r="G5620" s="533"/>
      <c r="H5620" s="533"/>
      <c r="I5620" s="533"/>
      <c r="J5620" s="533"/>
      <c r="K5620" s="533"/>
      <c r="L5620" s="533"/>
      <c r="M5620" s="533"/>
      <c r="N5620" s="532"/>
      <c r="O5620" s="350"/>
      <c r="P5620" s="464"/>
      <c r="Q5620" s="464"/>
      <c r="R5620" s="464"/>
      <c r="S5620" s="464"/>
      <c r="T5620" s="464"/>
      <c r="U5620" s="464"/>
      <c r="V5620" s="464"/>
    </row>
    <row r="5621" spans="1:22">
      <c r="A5621" s="531"/>
      <c r="B5621" s="532"/>
      <c r="C5621" s="350"/>
      <c r="D5621" s="350"/>
      <c r="E5621" s="533"/>
      <c r="F5621" s="533"/>
      <c r="G5621" s="533"/>
      <c r="H5621" s="533"/>
      <c r="I5621" s="533"/>
      <c r="J5621" s="533"/>
      <c r="K5621" s="533"/>
      <c r="L5621" s="533"/>
      <c r="M5621" s="533"/>
      <c r="N5621" s="532"/>
      <c r="O5621" s="350"/>
      <c r="P5621" s="464"/>
      <c r="Q5621" s="464"/>
      <c r="R5621" s="464"/>
      <c r="S5621" s="464"/>
      <c r="T5621" s="464"/>
      <c r="U5621" s="464"/>
      <c r="V5621" s="464"/>
    </row>
    <row r="5622" spans="1:22">
      <c r="A5622" s="531"/>
      <c r="B5622" s="532"/>
      <c r="C5622" s="350"/>
      <c r="D5622" s="350"/>
      <c r="E5622" s="533"/>
      <c r="F5622" s="533"/>
      <c r="G5622" s="533"/>
      <c r="H5622" s="533"/>
      <c r="I5622" s="533"/>
      <c r="J5622" s="533"/>
      <c r="K5622" s="533"/>
      <c r="L5622" s="533"/>
      <c r="M5622" s="533"/>
      <c r="N5622" s="532"/>
      <c r="O5622" s="350"/>
      <c r="P5622" s="464"/>
      <c r="Q5622" s="464"/>
      <c r="R5622" s="464"/>
      <c r="S5622" s="464"/>
      <c r="T5622" s="464"/>
      <c r="U5622" s="464"/>
      <c r="V5622" s="464"/>
    </row>
    <row r="5623" spans="1:22">
      <c r="A5623" s="531"/>
      <c r="B5623" s="532"/>
      <c r="C5623" s="350"/>
      <c r="D5623" s="350"/>
      <c r="E5623" s="533"/>
      <c r="F5623" s="533"/>
      <c r="G5623" s="533"/>
      <c r="H5623" s="533"/>
      <c r="I5623" s="533"/>
      <c r="J5623" s="533"/>
      <c r="K5623" s="533"/>
      <c r="L5623" s="533"/>
      <c r="M5623" s="533"/>
      <c r="N5623" s="532"/>
      <c r="O5623" s="350"/>
      <c r="P5623" s="464"/>
      <c r="Q5623" s="464"/>
      <c r="R5623" s="464"/>
      <c r="S5623" s="464"/>
      <c r="T5623" s="464"/>
      <c r="U5623" s="464"/>
      <c r="V5623" s="464"/>
    </row>
    <row r="5624" spans="1:22">
      <c r="A5624" s="531"/>
      <c r="B5624" s="532"/>
      <c r="C5624" s="350"/>
      <c r="D5624" s="350"/>
      <c r="E5624" s="533"/>
      <c r="F5624" s="533"/>
      <c r="G5624" s="533"/>
      <c r="H5624" s="533"/>
      <c r="I5624" s="533"/>
      <c r="J5624" s="533"/>
      <c r="K5624" s="533"/>
      <c r="L5624" s="533"/>
      <c r="M5624" s="533"/>
      <c r="N5624" s="532"/>
      <c r="O5624" s="350"/>
      <c r="P5624" s="464"/>
      <c r="Q5624" s="464"/>
      <c r="R5624" s="464"/>
      <c r="S5624" s="464"/>
      <c r="T5624" s="464"/>
      <c r="U5624" s="464"/>
      <c r="V5624" s="464"/>
    </row>
    <row r="5625" spans="1:22">
      <c r="A5625" s="531"/>
      <c r="B5625" s="532"/>
      <c r="C5625" s="350"/>
      <c r="D5625" s="350"/>
      <c r="E5625" s="533"/>
      <c r="F5625" s="533"/>
      <c r="G5625" s="533"/>
      <c r="H5625" s="533"/>
      <c r="I5625" s="533"/>
      <c r="J5625" s="533"/>
      <c r="K5625" s="533"/>
      <c r="L5625" s="533"/>
      <c r="M5625" s="533"/>
      <c r="N5625" s="532"/>
      <c r="O5625" s="350"/>
      <c r="P5625" s="464"/>
      <c r="Q5625" s="464"/>
      <c r="R5625" s="464"/>
      <c r="S5625" s="464"/>
      <c r="T5625" s="464"/>
      <c r="U5625" s="464"/>
      <c r="V5625" s="464"/>
    </row>
    <row r="5626" spans="1:22">
      <c r="A5626" s="531"/>
      <c r="B5626" s="532"/>
      <c r="C5626" s="350"/>
      <c r="D5626" s="350"/>
      <c r="E5626" s="533"/>
      <c r="F5626" s="533"/>
      <c r="G5626" s="533"/>
      <c r="H5626" s="533"/>
      <c r="I5626" s="533"/>
      <c r="J5626" s="533"/>
      <c r="K5626" s="533"/>
      <c r="L5626" s="533"/>
      <c r="M5626" s="533"/>
      <c r="N5626" s="532"/>
      <c r="O5626" s="350"/>
      <c r="P5626" s="464"/>
      <c r="Q5626" s="464"/>
      <c r="R5626" s="464"/>
      <c r="S5626" s="464"/>
      <c r="T5626" s="464"/>
      <c r="U5626" s="464"/>
      <c r="V5626" s="464"/>
    </row>
    <row r="5627" spans="1:22">
      <c r="A5627" s="531"/>
      <c r="B5627" s="532"/>
      <c r="C5627" s="350"/>
      <c r="D5627" s="350"/>
      <c r="E5627" s="533"/>
      <c r="F5627" s="533"/>
      <c r="G5627" s="533"/>
      <c r="H5627" s="533"/>
      <c r="I5627" s="533"/>
      <c r="J5627" s="533"/>
      <c r="K5627" s="533"/>
      <c r="L5627" s="533"/>
      <c r="M5627" s="533"/>
      <c r="N5627" s="532"/>
      <c r="O5627" s="350"/>
      <c r="P5627" s="464"/>
      <c r="Q5627" s="464"/>
      <c r="R5627" s="464"/>
      <c r="S5627" s="464"/>
      <c r="T5627" s="464"/>
      <c r="U5627" s="464"/>
      <c r="V5627" s="464"/>
    </row>
    <row r="5628" spans="1:22">
      <c r="A5628" s="531"/>
      <c r="B5628" s="532"/>
      <c r="C5628" s="350"/>
      <c r="D5628" s="350"/>
      <c r="E5628" s="533"/>
      <c r="F5628" s="533"/>
      <c r="G5628" s="533"/>
      <c r="H5628" s="533"/>
      <c r="I5628" s="533"/>
      <c r="J5628" s="533"/>
      <c r="K5628" s="533"/>
      <c r="L5628" s="533"/>
      <c r="M5628" s="533"/>
      <c r="N5628" s="532"/>
      <c r="O5628" s="350"/>
      <c r="P5628" s="464"/>
      <c r="Q5628" s="464"/>
      <c r="R5628" s="464"/>
      <c r="S5628" s="464"/>
      <c r="T5628" s="464"/>
      <c r="U5628" s="464"/>
      <c r="V5628" s="464"/>
    </row>
    <row r="5629" spans="1:22">
      <c r="A5629" s="531"/>
      <c r="B5629" s="532"/>
      <c r="C5629" s="350"/>
      <c r="D5629" s="350"/>
      <c r="E5629" s="533"/>
      <c r="F5629" s="533"/>
      <c r="G5629" s="533"/>
      <c r="H5629" s="533"/>
      <c r="I5629" s="533"/>
      <c r="J5629" s="533"/>
      <c r="K5629" s="533"/>
      <c r="L5629" s="533"/>
      <c r="M5629" s="533"/>
      <c r="N5629" s="532"/>
      <c r="O5629" s="350"/>
      <c r="P5629" s="464"/>
      <c r="Q5629" s="464"/>
      <c r="R5629" s="464"/>
      <c r="S5629" s="464"/>
      <c r="T5629" s="464"/>
      <c r="U5629" s="464"/>
      <c r="V5629" s="464"/>
    </row>
    <row r="5630" spans="1:22">
      <c r="A5630" s="531"/>
      <c r="B5630" s="532"/>
      <c r="C5630" s="350"/>
      <c r="D5630" s="350"/>
      <c r="E5630" s="533"/>
      <c r="F5630" s="533"/>
      <c r="G5630" s="533"/>
      <c r="H5630" s="533"/>
      <c r="I5630" s="533"/>
      <c r="J5630" s="533"/>
      <c r="K5630" s="533"/>
      <c r="L5630" s="533"/>
      <c r="M5630" s="533"/>
      <c r="N5630" s="532"/>
      <c r="O5630" s="350"/>
      <c r="P5630" s="464"/>
      <c r="Q5630" s="464"/>
      <c r="R5630" s="464"/>
      <c r="S5630" s="464"/>
      <c r="T5630" s="464"/>
      <c r="U5630" s="464"/>
      <c r="V5630" s="464"/>
    </row>
    <row r="5631" spans="1:22">
      <c r="A5631" s="531"/>
      <c r="B5631" s="532"/>
      <c r="C5631" s="350"/>
      <c r="D5631" s="350"/>
      <c r="E5631" s="533"/>
      <c r="F5631" s="533"/>
      <c r="G5631" s="533"/>
      <c r="H5631" s="533"/>
      <c r="I5631" s="533"/>
      <c r="J5631" s="533"/>
      <c r="K5631" s="533"/>
      <c r="L5631" s="533"/>
      <c r="M5631" s="533"/>
      <c r="N5631" s="532"/>
      <c r="O5631" s="350"/>
      <c r="P5631" s="464"/>
      <c r="Q5631" s="464"/>
      <c r="R5631" s="464"/>
      <c r="S5631" s="464"/>
      <c r="T5631" s="464"/>
      <c r="U5631" s="464"/>
      <c r="V5631" s="464"/>
    </row>
    <row r="5632" spans="1:22">
      <c r="A5632" s="531"/>
      <c r="B5632" s="532"/>
      <c r="C5632" s="350"/>
      <c r="D5632" s="350"/>
      <c r="E5632" s="533"/>
      <c r="F5632" s="533"/>
      <c r="G5632" s="533"/>
      <c r="H5632" s="533"/>
      <c r="I5632" s="533"/>
      <c r="J5632" s="533"/>
      <c r="K5632" s="533"/>
      <c r="L5632" s="533"/>
      <c r="M5632" s="533"/>
      <c r="N5632" s="532"/>
      <c r="O5632" s="350"/>
      <c r="P5632" s="464"/>
      <c r="Q5632" s="464"/>
      <c r="R5632" s="464"/>
      <c r="S5632" s="464"/>
      <c r="T5632" s="464"/>
      <c r="U5632" s="464"/>
      <c r="V5632" s="464"/>
    </row>
    <row r="5633" spans="1:22">
      <c r="A5633" s="531"/>
      <c r="B5633" s="532"/>
      <c r="C5633" s="350"/>
      <c r="D5633" s="350"/>
      <c r="E5633" s="533"/>
      <c r="F5633" s="533"/>
      <c r="G5633" s="533"/>
      <c r="H5633" s="533"/>
      <c r="I5633" s="533"/>
      <c r="J5633" s="533"/>
      <c r="K5633" s="533"/>
      <c r="L5633" s="533"/>
      <c r="M5633" s="533"/>
      <c r="N5633" s="532"/>
      <c r="O5633" s="350"/>
      <c r="P5633" s="464"/>
      <c r="Q5633" s="464"/>
      <c r="R5633" s="464"/>
      <c r="S5633" s="464"/>
      <c r="T5633" s="464"/>
      <c r="U5633" s="464"/>
      <c r="V5633" s="464"/>
    </row>
    <row r="5634" spans="1:22">
      <c r="A5634" s="531"/>
      <c r="B5634" s="532"/>
      <c r="C5634" s="350"/>
      <c r="D5634" s="350"/>
      <c r="E5634" s="533"/>
      <c r="F5634" s="533"/>
      <c r="G5634" s="533"/>
      <c r="H5634" s="533"/>
      <c r="I5634" s="533"/>
      <c r="J5634" s="533"/>
      <c r="K5634" s="533"/>
      <c r="L5634" s="533"/>
      <c r="M5634" s="533"/>
      <c r="N5634" s="532"/>
      <c r="O5634" s="350"/>
      <c r="P5634" s="464"/>
      <c r="Q5634" s="464"/>
      <c r="R5634" s="464"/>
      <c r="S5634" s="464"/>
      <c r="T5634" s="464"/>
      <c r="U5634" s="464"/>
      <c r="V5634" s="464"/>
    </row>
    <row r="5635" spans="1:22">
      <c r="A5635" s="531"/>
      <c r="B5635" s="532"/>
      <c r="C5635" s="350"/>
      <c r="D5635" s="350"/>
      <c r="E5635" s="533"/>
      <c r="F5635" s="533"/>
      <c r="G5635" s="533"/>
      <c r="H5635" s="533"/>
      <c r="I5635" s="533"/>
      <c r="J5635" s="533"/>
      <c r="K5635" s="533"/>
      <c r="L5635" s="533"/>
      <c r="M5635" s="533"/>
      <c r="N5635" s="532"/>
      <c r="O5635" s="350"/>
      <c r="P5635" s="464"/>
      <c r="Q5635" s="464"/>
      <c r="R5635" s="464"/>
      <c r="S5635" s="464"/>
      <c r="T5635" s="464"/>
      <c r="U5635" s="464"/>
      <c r="V5635" s="464"/>
    </row>
    <row r="5636" spans="1:22">
      <c r="A5636" s="531"/>
      <c r="B5636" s="532"/>
      <c r="C5636" s="350"/>
      <c r="D5636" s="350"/>
      <c r="E5636" s="533"/>
      <c r="F5636" s="533"/>
      <c r="G5636" s="533"/>
      <c r="H5636" s="533"/>
      <c r="I5636" s="533"/>
      <c r="J5636" s="533"/>
      <c r="K5636" s="533"/>
      <c r="L5636" s="533"/>
      <c r="M5636" s="533"/>
      <c r="N5636" s="532"/>
      <c r="O5636" s="350"/>
      <c r="P5636" s="464"/>
      <c r="Q5636" s="464"/>
      <c r="R5636" s="464"/>
      <c r="S5636" s="464"/>
      <c r="T5636" s="464"/>
      <c r="U5636" s="464"/>
      <c r="V5636" s="464"/>
    </row>
    <row r="5637" spans="1:22">
      <c r="A5637" s="531"/>
      <c r="B5637" s="532"/>
      <c r="C5637" s="350"/>
      <c r="D5637" s="350"/>
      <c r="E5637" s="533"/>
      <c r="F5637" s="533"/>
      <c r="G5637" s="533"/>
      <c r="H5637" s="533"/>
      <c r="I5637" s="533"/>
      <c r="J5637" s="533"/>
      <c r="K5637" s="533"/>
      <c r="L5637" s="533"/>
      <c r="M5637" s="533"/>
      <c r="N5637" s="532"/>
      <c r="O5637" s="350"/>
      <c r="P5637" s="464"/>
      <c r="Q5637" s="464"/>
      <c r="R5637" s="464"/>
      <c r="S5637" s="464"/>
      <c r="T5637" s="464"/>
      <c r="U5637" s="464"/>
      <c r="V5637" s="464"/>
    </row>
    <row r="5638" spans="1:22">
      <c r="A5638" s="531"/>
      <c r="B5638" s="532"/>
      <c r="C5638" s="350"/>
      <c r="D5638" s="350"/>
      <c r="E5638" s="533"/>
      <c r="F5638" s="533"/>
      <c r="G5638" s="533"/>
      <c r="H5638" s="533"/>
      <c r="I5638" s="533"/>
      <c r="J5638" s="533"/>
      <c r="K5638" s="533"/>
      <c r="L5638" s="533"/>
      <c r="M5638" s="533"/>
      <c r="N5638" s="532"/>
      <c r="O5638" s="350"/>
      <c r="P5638" s="464"/>
      <c r="Q5638" s="464"/>
      <c r="R5638" s="464"/>
      <c r="S5638" s="464"/>
      <c r="T5638" s="464"/>
      <c r="U5638" s="464"/>
      <c r="V5638" s="464"/>
    </row>
    <row r="5639" spans="1:22">
      <c r="A5639" s="531"/>
      <c r="B5639" s="532"/>
      <c r="C5639" s="350"/>
      <c r="D5639" s="350"/>
      <c r="E5639" s="533"/>
      <c r="F5639" s="533"/>
      <c r="G5639" s="533"/>
      <c r="H5639" s="533"/>
      <c r="I5639" s="533"/>
      <c r="J5639" s="533"/>
      <c r="K5639" s="533"/>
      <c r="L5639" s="533"/>
      <c r="M5639" s="533"/>
      <c r="N5639" s="532"/>
      <c r="O5639" s="350"/>
      <c r="P5639" s="464"/>
      <c r="Q5639" s="464"/>
      <c r="R5639" s="464"/>
      <c r="S5639" s="464"/>
      <c r="T5639" s="464"/>
      <c r="U5639" s="464"/>
      <c r="V5639" s="464"/>
    </row>
    <row r="5640" spans="1:22">
      <c r="A5640" s="531"/>
      <c r="B5640" s="532"/>
      <c r="C5640" s="350"/>
      <c r="D5640" s="350"/>
      <c r="E5640" s="533"/>
      <c r="F5640" s="533"/>
      <c r="G5640" s="533"/>
      <c r="H5640" s="533"/>
      <c r="I5640" s="533"/>
      <c r="J5640" s="533"/>
      <c r="K5640" s="533"/>
      <c r="L5640" s="533"/>
      <c r="M5640" s="533"/>
      <c r="N5640" s="532"/>
      <c r="O5640" s="350"/>
      <c r="P5640" s="464"/>
      <c r="Q5640" s="464"/>
      <c r="R5640" s="464"/>
      <c r="S5640" s="464"/>
      <c r="T5640" s="464"/>
      <c r="U5640" s="464"/>
      <c r="V5640" s="464"/>
    </row>
    <row r="5641" spans="1:22">
      <c r="A5641" s="531"/>
      <c r="B5641" s="532"/>
      <c r="C5641" s="350"/>
      <c r="D5641" s="350"/>
      <c r="E5641" s="533"/>
      <c r="F5641" s="533"/>
      <c r="G5641" s="533"/>
      <c r="H5641" s="533"/>
      <c r="I5641" s="533"/>
      <c r="J5641" s="533"/>
      <c r="K5641" s="533"/>
      <c r="L5641" s="533"/>
      <c r="M5641" s="533"/>
      <c r="N5641" s="532"/>
      <c r="O5641" s="350"/>
      <c r="P5641" s="464"/>
      <c r="Q5641" s="464"/>
      <c r="R5641" s="464"/>
      <c r="S5641" s="464"/>
      <c r="T5641" s="464"/>
      <c r="U5641" s="464"/>
      <c r="V5641" s="464"/>
    </row>
    <row r="5642" spans="1:22">
      <c r="A5642" s="531"/>
      <c r="B5642" s="532"/>
      <c r="C5642" s="350"/>
      <c r="D5642" s="350"/>
      <c r="E5642" s="533"/>
      <c r="F5642" s="533"/>
      <c r="G5642" s="533"/>
      <c r="H5642" s="533"/>
      <c r="I5642" s="533"/>
      <c r="J5642" s="533"/>
      <c r="K5642" s="533"/>
      <c r="L5642" s="533"/>
      <c r="M5642" s="533"/>
      <c r="N5642" s="532"/>
      <c r="O5642" s="350"/>
      <c r="P5642" s="464"/>
      <c r="Q5642" s="464"/>
      <c r="R5642" s="464"/>
      <c r="S5642" s="464"/>
      <c r="T5642" s="464"/>
      <c r="U5642" s="464"/>
      <c r="V5642" s="464"/>
    </row>
    <row r="5643" spans="1:22">
      <c r="A5643" s="531"/>
      <c r="B5643" s="532"/>
      <c r="C5643" s="350"/>
      <c r="D5643" s="350"/>
      <c r="E5643" s="533"/>
      <c r="F5643" s="533"/>
      <c r="G5643" s="533"/>
      <c r="H5643" s="533"/>
      <c r="I5643" s="533"/>
      <c r="J5643" s="533"/>
      <c r="K5643" s="533"/>
      <c r="L5643" s="533"/>
      <c r="M5643" s="533"/>
      <c r="N5643" s="532"/>
      <c r="O5643" s="350"/>
      <c r="P5643" s="464"/>
      <c r="Q5643" s="464"/>
      <c r="R5643" s="464"/>
      <c r="S5643" s="464"/>
      <c r="T5643" s="464"/>
      <c r="U5643" s="464"/>
      <c r="V5643" s="464"/>
    </row>
    <row r="5644" spans="1:22">
      <c r="A5644" s="531"/>
      <c r="B5644" s="532"/>
      <c r="C5644" s="350"/>
      <c r="D5644" s="350"/>
      <c r="E5644" s="533"/>
      <c r="F5644" s="533"/>
      <c r="G5644" s="533"/>
      <c r="H5644" s="533"/>
      <c r="I5644" s="533"/>
      <c r="J5644" s="533"/>
      <c r="K5644" s="533"/>
      <c r="L5644" s="533"/>
      <c r="M5644" s="533"/>
      <c r="N5644" s="532"/>
      <c r="O5644" s="350"/>
      <c r="P5644" s="464"/>
      <c r="Q5644" s="464"/>
      <c r="R5644" s="464"/>
      <c r="S5644" s="464"/>
      <c r="T5644" s="464"/>
      <c r="U5644" s="464"/>
      <c r="V5644" s="464"/>
    </row>
    <row r="5645" spans="1:22">
      <c r="A5645" s="531"/>
      <c r="B5645" s="532"/>
      <c r="C5645" s="350"/>
      <c r="D5645" s="350"/>
      <c r="E5645" s="533"/>
      <c r="F5645" s="533"/>
      <c r="G5645" s="533"/>
      <c r="H5645" s="533"/>
      <c r="I5645" s="533"/>
      <c r="J5645" s="533"/>
      <c r="K5645" s="533"/>
      <c r="L5645" s="533"/>
      <c r="M5645" s="533"/>
      <c r="N5645" s="532"/>
      <c r="O5645" s="350"/>
      <c r="P5645" s="464"/>
      <c r="Q5645" s="464"/>
      <c r="R5645" s="464"/>
      <c r="S5645" s="464"/>
      <c r="T5645" s="464"/>
      <c r="U5645" s="464"/>
      <c r="V5645" s="464"/>
    </row>
    <row r="5646" spans="1:22">
      <c r="A5646" s="531"/>
      <c r="B5646" s="532"/>
      <c r="C5646" s="350"/>
      <c r="D5646" s="350"/>
      <c r="E5646" s="533"/>
      <c r="F5646" s="533"/>
      <c r="G5646" s="533"/>
      <c r="H5646" s="533"/>
      <c r="I5646" s="533"/>
      <c r="J5646" s="533"/>
      <c r="K5646" s="533"/>
      <c r="L5646" s="533"/>
      <c r="M5646" s="533"/>
      <c r="N5646" s="532"/>
      <c r="O5646" s="350"/>
      <c r="P5646" s="464"/>
      <c r="Q5646" s="464"/>
      <c r="R5646" s="464"/>
      <c r="S5646" s="464"/>
      <c r="T5646" s="464"/>
      <c r="U5646" s="464"/>
      <c r="V5646" s="464"/>
    </row>
    <row r="5647" spans="1:22">
      <c r="A5647" s="531"/>
      <c r="B5647" s="532"/>
      <c r="C5647" s="350"/>
      <c r="D5647" s="350"/>
      <c r="E5647" s="533"/>
      <c r="F5647" s="533"/>
      <c r="G5647" s="533"/>
      <c r="H5647" s="533"/>
      <c r="I5647" s="533"/>
      <c r="J5647" s="533"/>
      <c r="K5647" s="533"/>
      <c r="L5647" s="533"/>
      <c r="M5647" s="533"/>
      <c r="N5647" s="532"/>
      <c r="O5647" s="350"/>
      <c r="P5647" s="464"/>
      <c r="Q5647" s="464"/>
      <c r="R5647" s="464"/>
      <c r="S5647" s="464"/>
      <c r="T5647" s="464"/>
      <c r="U5647" s="464"/>
      <c r="V5647" s="464"/>
    </row>
    <row r="5648" spans="1:22">
      <c r="A5648" s="531"/>
      <c r="B5648" s="532"/>
      <c r="C5648" s="350"/>
      <c r="D5648" s="350"/>
      <c r="E5648" s="533"/>
      <c r="F5648" s="533"/>
      <c r="G5648" s="533"/>
      <c r="H5648" s="533"/>
      <c r="I5648" s="533"/>
      <c r="J5648" s="533"/>
      <c r="K5648" s="533"/>
      <c r="L5648" s="533"/>
      <c r="M5648" s="533"/>
      <c r="N5648" s="532"/>
      <c r="O5648" s="350"/>
      <c r="P5648" s="464"/>
      <c r="Q5648" s="464"/>
      <c r="R5648" s="464"/>
      <c r="S5648" s="464"/>
      <c r="T5648" s="464"/>
      <c r="U5648" s="464"/>
      <c r="V5648" s="464"/>
    </row>
    <row r="5649" spans="1:22">
      <c r="A5649" s="531"/>
      <c r="B5649" s="532"/>
      <c r="C5649" s="350"/>
      <c r="D5649" s="350"/>
      <c r="E5649" s="533"/>
      <c r="F5649" s="533"/>
      <c r="G5649" s="533"/>
      <c r="H5649" s="533"/>
      <c r="I5649" s="533"/>
      <c r="J5649" s="533"/>
      <c r="K5649" s="533"/>
      <c r="L5649" s="533"/>
      <c r="M5649" s="533"/>
      <c r="N5649" s="532"/>
      <c r="O5649" s="350"/>
      <c r="P5649" s="464"/>
      <c r="Q5649" s="464"/>
      <c r="R5649" s="464"/>
      <c r="S5649" s="464"/>
      <c r="T5649" s="464"/>
      <c r="U5649" s="464"/>
      <c r="V5649" s="464"/>
    </row>
    <row r="5650" spans="1:22">
      <c r="A5650" s="531"/>
      <c r="B5650" s="532"/>
      <c r="C5650" s="350"/>
      <c r="D5650" s="350"/>
      <c r="E5650" s="533"/>
      <c r="F5650" s="533"/>
      <c r="G5650" s="533"/>
      <c r="H5650" s="533"/>
      <c r="I5650" s="533"/>
      <c r="J5650" s="533"/>
      <c r="K5650" s="533"/>
      <c r="L5650" s="533"/>
      <c r="M5650" s="533"/>
      <c r="N5650" s="532"/>
      <c r="O5650" s="350"/>
      <c r="P5650" s="464"/>
      <c r="Q5650" s="464"/>
      <c r="R5650" s="464"/>
      <c r="S5650" s="464"/>
      <c r="T5650" s="464"/>
      <c r="U5650" s="464"/>
      <c r="V5650" s="464"/>
    </row>
    <row r="5651" spans="1:22">
      <c r="A5651" s="531"/>
      <c r="B5651" s="532"/>
      <c r="C5651" s="350"/>
      <c r="D5651" s="350"/>
      <c r="E5651" s="533"/>
      <c r="F5651" s="533"/>
      <c r="G5651" s="533"/>
      <c r="H5651" s="533"/>
      <c r="I5651" s="533"/>
      <c r="J5651" s="533"/>
      <c r="K5651" s="533"/>
      <c r="L5651" s="533"/>
      <c r="M5651" s="533"/>
      <c r="N5651" s="532"/>
      <c r="O5651" s="350"/>
      <c r="P5651" s="464"/>
      <c r="Q5651" s="464"/>
      <c r="R5651" s="464"/>
      <c r="S5651" s="464"/>
      <c r="T5651" s="464"/>
      <c r="U5651" s="464"/>
      <c r="V5651" s="464"/>
    </row>
    <row r="5652" spans="1:22">
      <c r="A5652" s="531"/>
      <c r="B5652" s="532"/>
      <c r="C5652" s="350"/>
      <c r="D5652" s="350"/>
      <c r="E5652" s="533"/>
      <c r="F5652" s="533"/>
      <c r="G5652" s="533"/>
      <c r="H5652" s="533"/>
      <c r="I5652" s="533"/>
      <c r="J5652" s="533"/>
      <c r="K5652" s="533"/>
      <c r="L5652" s="533"/>
      <c r="M5652" s="533"/>
      <c r="N5652" s="532"/>
      <c r="O5652" s="350"/>
      <c r="P5652" s="464"/>
      <c r="Q5652" s="464"/>
      <c r="R5652" s="464"/>
      <c r="S5652" s="464"/>
      <c r="T5652" s="464"/>
      <c r="U5652" s="464"/>
      <c r="V5652" s="464"/>
    </row>
    <row r="5653" spans="1:22">
      <c r="A5653" s="531"/>
      <c r="B5653" s="532"/>
      <c r="C5653" s="350"/>
      <c r="D5653" s="350"/>
      <c r="E5653" s="533"/>
      <c r="F5653" s="533"/>
      <c r="G5653" s="533"/>
      <c r="H5653" s="533"/>
      <c r="I5653" s="533"/>
      <c r="J5653" s="533"/>
      <c r="K5653" s="533"/>
      <c r="L5653" s="533"/>
      <c r="M5653" s="533"/>
      <c r="N5653" s="532"/>
      <c r="O5653" s="350"/>
      <c r="P5653" s="464"/>
      <c r="Q5653" s="464"/>
      <c r="R5653" s="464"/>
      <c r="S5653" s="464"/>
      <c r="T5653" s="464"/>
      <c r="U5653" s="464"/>
      <c r="V5653" s="464"/>
    </row>
    <row r="5654" spans="1:22">
      <c r="A5654" s="531"/>
      <c r="B5654" s="532"/>
      <c r="C5654" s="350"/>
      <c r="D5654" s="350"/>
      <c r="E5654" s="533"/>
      <c r="F5654" s="533"/>
      <c r="G5654" s="533"/>
      <c r="H5654" s="533"/>
      <c r="I5654" s="533"/>
      <c r="J5654" s="533"/>
      <c r="K5654" s="533"/>
      <c r="L5654" s="533"/>
      <c r="M5654" s="533"/>
      <c r="N5654" s="532"/>
      <c r="O5654" s="350"/>
      <c r="P5654" s="464"/>
      <c r="Q5654" s="464"/>
      <c r="R5654" s="464"/>
      <c r="S5654" s="464"/>
      <c r="T5654" s="464"/>
      <c r="U5654" s="464"/>
      <c r="V5654" s="464"/>
    </row>
    <row r="5655" spans="1:22">
      <c r="A5655" s="531"/>
      <c r="B5655" s="532"/>
      <c r="C5655" s="350"/>
      <c r="D5655" s="350"/>
      <c r="E5655" s="533"/>
      <c r="F5655" s="533"/>
      <c r="G5655" s="533"/>
      <c r="H5655" s="533"/>
      <c r="I5655" s="533"/>
      <c r="J5655" s="533"/>
      <c r="K5655" s="533"/>
      <c r="L5655" s="533"/>
      <c r="M5655" s="533"/>
      <c r="N5655" s="532"/>
      <c r="O5655" s="350"/>
      <c r="P5655" s="464"/>
      <c r="Q5655" s="464"/>
      <c r="R5655" s="464"/>
      <c r="S5655" s="464"/>
      <c r="T5655" s="464"/>
      <c r="U5655" s="464"/>
      <c r="V5655" s="464"/>
    </row>
    <row r="5656" spans="1:22">
      <c r="A5656" s="531"/>
      <c r="B5656" s="532"/>
      <c r="C5656" s="350"/>
      <c r="D5656" s="350"/>
      <c r="E5656" s="533"/>
      <c r="F5656" s="533"/>
      <c r="G5656" s="533"/>
      <c r="H5656" s="533"/>
      <c r="I5656" s="533"/>
      <c r="J5656" s="533"/>
      <c r="K5656" s="533"/>
      <c r="L5656" s="533"/>
      <c r="M5656" s="533"/>
      <c r="N5656" s="532"/>
      <c r="O5656" s="350"/>
      <c r="P5656" s="464"/>
      <c r="Q5656" s="464"/>
      <c r="R5656" s="464"/>
      <c r="S5656" s="464"/>
      <c r="T5656" s="464"/>
      <c r="U5656" s="464"/>
      <c r="V5656" s="464"/>
    </row>
    <row r="5657" spans="1:22">
      <c r="A5657" s="531"/>
      <c r="B5657" s="532"/>
      <c r="C5657" s="350"/>
      <c r="D5657" s="350"/>
      <c r="E5657" s="533"/>
      <c r="F5657" s="533"/>
      <c r="G5657" s="533"/>
      <c r="H5657" s="533"/>
      <c r="I5657" s="533"/>
      <c r="J5657" s="533"/>
      <c r="K5657" s="533"/>
      <c r="L5657" s="533"/>
      <c r="M5657" s="533"/>
      <c r="N5657" s="532"/>
      <c r="O5657" s="350"/>
      <c r="P5657" s="464"/>
      <c r="Q5657" s="464"/>
      <c r="R5657" s="464"/>
      <c r="S5657" s="464"/>
      <c r="T5657" s="464"/>
      <c r="U5657" s="464"/>
      <c r="V5657" s="464"/>
    </row>
    <row r="5658" spans="1:22">
      <c r="A5658" s="531"/>
      <c r="B5658" s="532"/>
      <c r="C5658" s="350"/>
      <c r="D5658" s="350"/>
      <c r="E5658" s="533"/>
      <c r="F5658" s="533"/>
      <c r="G5658" s="533"/>
      <c r="H5658" s="533"/>
      <c r="I5658" s="533"/>
      <c r="J5658" s="533"/>
      <c r="K5658" s="533"/>
      <c r="L5658" s="533"/>
      <c r="M5658" s="533"/>
      <c r="N5658" s="532"/>
      <c r="O5658" s="350"/>
      <c r="P5658" s="464"/>
      <c r="Q5658" s="464"/>
      <c r="R5658" s="464"/>
      <c r="S5658" s="464"/>
      <c r="T5658" s="464"/>
      <c r="U5658" s="464"/>
      <c r="V5658" s="464"/>
    </row>
    <row r="5659" spans="1:22">
      <c r="A5659" s="531"/>
      <c r="B5659" s="532"/>
      <c r="C5659" s="350"/>
      <c r="D5659" s="350"/>
      <c r="E5659" s="533"/>
      <c r="F5659" s="533"/>
      <c r="G5659" s="533"/>
      <c r="H5659" s="533"/>
      <c r="I5659" s="533"/>
      <c r="J5659" s="533"/>
      <c r="K5659" s="533"/>
      <c r="L5659" s="533"/>
      <c r="M5659" s="533"/>
      <c r="N5659" s="532"/>
      <c r="O5659" s="350"/>
      <c r="P5659" s="464"/>
      <c r="Q5659" s="464"/>
      <c r="R5659" s="464"/>
      <c r="S5659" s="464"/>
      <c r="T5659" s="464"/>
      <c r="U5659" s="464"/>
      <c r="V5659" s="464"/>
    </row>
    <row r="5660" spans="1:22">
      <c r="A5660" s="531"/>
      <c r="B5660" s="532"/>
      <c r="C5660" s="350"/>
      <c r="D5660" s="350"/>
      <c r="E5660" s="533"/>
      <c r="F5660" s="533"/>
      <c r="G5660" s="533"/>
      <c r="H5660" s="533"/>
      <c r="I5660" s="533"/>
      <c r="J5660" s="533"/>
      <c r="K5660" s="533"/>
      <c r="L5660" s="533"/>
      <c r="M5660" s="533"/>
      <c r="N5660" s="532"/>
      <c r="O5660" s="350"/>
      <c r="P5660" s="464"/>
      <c r="Q5660" s="464"/>
      <c r="R5660" s="464"/>
      <c r="S5660" s="464"/>
      <c r="T5660" s="464"/>
      <c r="U5660" s="464"/>
      <c r="V5660" s="464"/>
    </row>
    <row r="5661" spans="1:22">
      <c r="A5661" s="531"/>
      <c r="B5661" s="532"/>
      <c r="C5661" s="350"/>
      <c r="D5661" s="350"/>
      <c r="E5661" s="533"/>
      <c r="F5661" s="533"/>
      <c r="G5661" s="533"/>
      <c r="H5661" s="533"/>
      <c r="I5661" s="533"/>
      <c r="J5661" s="533"/>
      <c r="K5661" s="533"/>
      <c r="L5661" s="533"/>
      <c r="M5661" s="533"/>
      <c r="N5661" s="532"/>
      <c r="O5661" s="350"/>
      <c r="P5661" s="464"/>
      <c r="Q5661" s="464"/>
      <c r="R5661" s="464"/>
      <c r="S5661" s="464"/>
      <c r="T5661" s="464"/>
      <c r="U5661" s="464"/>
      <c r="V5661" s="464"/>
    </row>
    <row r="5662" spans="1:22">
      <c r="A5662" s="531"/>
      <c r="B5662" s="532"/>
      <c r="C5662" s="350"/>
      <c r="D5662" s="350"/>
      <c r="E5662" s="533"/>
      <c r="F5662" s="533"/>
      <c r="G5662" s="533"/>
      <c r="H5662" s="533"/>
      <c r="I5662" s="533"/>
      <c r="J5662" s="533"/>
      <c r="K5662" s="533"/>
      <c r="L5662" s="533"/>
      <c r="M5662" s="533"/>
      <c r="N5662" s="532"/>
      <c r="O5662" s="350"/>
      <c r="P5662" s="464"/>
      <c r="Q5662" s="464"/>
      <c r="R5662" s="464"/>
      <c r="S5662" s="464"/>
      <c r="T5662" s="464"/>
      <c r="U5662" s="464"/>
      <c r="V5662" s="464"/>
    </row>
    <row r="5663" spans="1:22">
      <c r="A5663" s="531"/>
      <c r="B5663" s="532"/>
      <c r="C5663" s="350"/>
      <c r="D5663" s="350"/>
      <c r="E5663" s="533"/>
      <c r="F5663" s="533"/>
      <c r="G5663" s="533"/>
      <c r="H5663" s="533"/>
      <c r="I5663" s="533"/>
      <c r="J5663" s="533"/>
      <c r="K5663" s="533"/>
      <c r="L5663" s="533"/>
      <c r="M5663" s="533"/>
      <c r="N5663" s="532"/>
      <c r="O5663" s="350"/>
      <c r="P5663" s="464"/>
      <c r="Q5663" s="464"/>
      <c r="R5663" s="464"/>
      <c r="S5663" s="464"/>
      <c r="T5663" s="464"/>
      <c r="U5663" s="464"/>
      <c r="V5663" s="464"/>
    </row>
    <row r="5664" spans="1:22">
      <c r="A5664" s="531"/>
      <c r="B5664" s="532"/>
      <c r="C5664" s="350"/>
      <c r="D5664" s="350"/>
      <c r="E5664" s="533"/>
      <c r="F5664" s="533"/>
      <c r="G5664" s="533"/>
      <c r="H5664" s="533"/>
      <c r="I5664" s="533"/>
      <c r="J5664" s="533"/>
      <c r="K5664" s="533"/>
      <c r="L5664" s="533"/>
      <c r="M5664" s="533"/>
      <c r="N5664" s="532"/>
      <c r="O5664" s="350"/>
      <c r="P5664" s="464"/>
      <c r="Q5664" s="464"/>
      <c r="R5664" s="464"/>
      <c r="S5664" s="464"/>
      <c r="T5664" s="464"/>
      <c r="U5664" s="464"/>
      <c r="V5664" s="464"/>
    </row>
    <row r="5665" spans="1:22">
      <c r="A5665" s="531"/>
      <c r="B5665" s="532"/>
      <c r="C5665" s="350"/>
      <c r="D5665" s="350"/>
      <c r="E5665" s="533"/>
      <c r="F5665" s="533"/>
      <c r="G5665" s="533"/>
      <c r="H5665" s="533"/>
      <c r="I5665" s="533"/>
      <c r="J5665" s="533"/>
      <c r="K5665" s="533"/>
      <c r="L5665" s="533"/>
      <c r="M5665" s="533"/>
      <c r="N5665" s="532"/>
      <c r="O5665" s="350"/>
      <c r="P5665" s="464"/>
      <c r="Q5665" s="464"/>
      <c r="R5665" s="464"/>
      <c r="S5665" s="464"/>
      <c r="T5665" s="464"/>
      <c r="U5665" s="464"/>
      <c r="V5665" s="464"/>
    </row>
    <row r="5666" spans="1:22">
      <c r="A5666" s="531"/>
      <c r="B5666" s="532"/>
      <c r="C5666" s="350"/>
      <c r="D5666" s="350"/>
      <c r="E5666" s="533"/>
      <c r="F5666" s="533"/>
      <c r="G5666" s="533"/>
      <c r="H5666" s="533"/>
      <c r="I5666" s="533"/>
      <c r="J5666" s="533"/>
      <c r="K5666" s="533"/>
      <c r="L5666" s="533"/>
      <c r="M5666" s="533"/>
      <c r="N5666" s="532"/>
      <c r="O5666" s="350"/>
      <c r="P5666" s="464"/>
      <c r="Q5666" s="464"/>
      <c r="R5666" s="464"/>
      <c r="S5666" s="464"/>
      <c r="T5666" s="464"/>
      <c r="U5666" s="464"/>
      <c r="V5666" s="464"/>
    </row>
    <row r="5667" spans="1:22">
      <c r="A5667" s="531"/>
      <c r="B5667" s="532"/>
      <c r="C5667" s="350"/>
      <c r="D5667" s="350"/>
      <c r="E5667" s="533"/>
      <c r="F5667" s="533"/>
      <c r="G5667" s="533"/>
      <c r="H5667" s="533"/>
      <c r="I5667" s="533"/>
      <c r="J5667" s="533"/>
      <c r="K5667" s="533"/>
      <c r="L5667" s="533"/>
      <c r="M5667" s="533"/>
      <c r="N5667" s="532"/>
      <c r="O5667" s="350"/>
      <c r="P5667" s="464"/>
      <c r="Q5667" s="464"/>
      <c r="R5667" s="464"/>
      <c r="S5667" s="464"/>
      <c r="T5667" s="464"/>
      <c r="U5667" s="464"/>
      <c r="V5667" s="464"/>
    </row>
    <row r="5668" spans="1:22">
      <c r="A5668" s="531"/>
      <c r="B5668" s="532"/>
      <c r="C5668" s="350"/>
      <c r="D5668" s="350"/>
      <c r="E5668" s="533"/>
      <c r="F5668" s="533"/>
      <c r="G5668" s="533"/>
      <c r="H5668" s="533"/>
      <c r="I5668" s="533"/>
      <c r="J5668" s="533"/>
      <c r="K5668" s="533"/>
      <c r="L5668" s="533"/>
      <c r="M5668" s="533"/>
      <c r="N5668" s="532"/>
      <c r="O5668" s="350"/>
      <c r="P5668" s="464"/>
      <c r="Q5668" s="464"/>
      <c r="R5668" s="464"/>
      <c r="S5668" s="464"/>
      <c r="T5668" s="464"/>
      <c r="U5668" s="464"/>
      <c r="V5668" s="464"/>
    </row>
    <row r="5669" spans="1:22">
      <c r="A5669" s="531"/>
      <c r="B5669" s="532"/>
      <c r="C5669" s="350"/>
      <c r="D5669" s="350"/>
      <c r="E5669" s="533"/>
      <c r="F5669" s="533"/>
      <c r="G5669" s="533"/>
      <c r="H5669" s="533"/>
      <c r="I5669" s="533"/>
      <c r="J5669" s="533"/>
      <c r="K5669" s="533"/>
      <c r="L5669" s="533"/>
      <c r="M5669" s="533"/>
      <c r="N5669" s="532"/>
      <c r="O5669" s="350"/>
      <c r="P5669" s="464"/>
      <c r="Q5669" s="464"/>
      <c r="R5669" s="464"/>
      <c r="S5669" s="464"/>
      <c r="T5669" s="464"/>
      <c r="U5669" s="464"/>
      <c r="V5669" s="464"/>
    </row>
    <row r="5670" spans="1:22">
      <c r="A5670" s="531"/>
      <c r="B5670" s="532"/>
      <c r="C5670" s="350"/>
      <c r="D5670" s="350"/>
      <c r="E5670" s="533"/>
      <c r="F5670" s="533"/>
      <c r="G5670" s="533"/>
      <c r="H5670" s="533"/>
      <c r="I5670" s="533"/>
      <c r="J5670" s="533"/>
      <c r="K5670" s="533"/>
      <c r="L5670" s="533"/>
      <c r="M5670" s="533"/>
      <c r="N5670" s="532"/>
      <c r="O5670" s="350"/>
      <c r="P5670" s="464"/>
      <c r="Q5670" s="464"/>
      <c r="R5670" s="464"/>
      <c r="S5670" s="464"/>
      <c r="T5670" s="464"/>
      <c r="U5670" s="464"/>
      <c r="V5670" s="464"/>
    </row>
    <row r="5671" spans="1:22">
      <c r="A5671" s="531"/>
      <c r="B5671" s="532"/>
      <c r="C5671" s="350"/>
      <c r="D5671" s="350"/>
      <c r="E5671" s="533"/>
      <c r="F5671" s="533"/>
      <c r="G5671" s="533"/>
      <c r="H5671" s="533"/>
      <c r="I5671" s="533"/>
      <c r="J5671" s="533"/>
      <c r="K5671" s="533"/>
      <c r="L5671" s="533"/>
      <c r="M5671" s="533"/>
      <c r="N5671" s="532"/>
      <c r="O5671" s="350"/>
      <c r="P5671" s="464"/>
      <c r="Q5671" s="464"/>
      <c r="R5671" s="464"/>
      <c r="S5671" s="464"/>
      <c r="T5671" s="464"/>
      <c r="U5671" s="464"/>
      <c r="V5671" s="464"/>
    </row>
    <row r="5672" spans="1:22">
      <c r="A5672" s="531"/>
      <c r="B5672" s="532"/>
      <c r="C5672" s="350"/>
      <c r="D5672" s="350"/>
      <c r="E5672" s="533"/>
      <c r="F5672" s="533"/>
      <c r="G5672" s="533"/>
      <c r="H5672" s="533"/>
      <c r="I5672" s="533"/>
      <c r="J5672" s="533"/>
      <c r="K5672" s="533"/>
      <c r="L5672" s="533"/>
      <c r="M5672" s="533"/>
      <c r="N5672" s="532"/>
      <c r="O5672" s="350"/>
      <c r="P5672" s="464"/>
      <c r="Q5672" s="464"/>
      <c r="R5672" s="464"/>
      <c r="S5672" s="464"/>
      <c r="T5672" s="464"/>
      <c r="U5672" s="464"/>
      <c r="V5672" s="464"/>
    </row>
    <row r="5673" spans="1:22">
      <c r="A5673" s="531"/>
      <c r="B5673" s="532"/>
      <c r="C5673" s="350"/>
      <c r="D5673" s="350"/>
      <c r="E5673" s="533"/>
      <c r="F5673" s="533"/>
      <c r="G5673" s="533"/>
      <c r="H5673" s="533"/>
      <c r="I5673" s="533"/>
      <c r="J5673" s="533"/>
      <c r="K5673" s="533"/>
      <c r="L5673" s="533"/>
      <c r="M5673" s="533"/>
      <c r="N5673" s="532"/>
      <c r="O5673" s="350"/>
      <c r="P5673" s="464"/>
      <c r="Q5673" s="464"/>
      <c r="R5673" s="464"/>
      <c r="S5673" s="464"/>
      <c r="T5673" s="464"/>
      <c r="U5673" s="464"/>
      <c r="V5673" s="464"/>
    </row>
    <row r="5674" spans="1:22">
      <c r="A5674" s="531"/>
      <c r="B5674" s="532"/>
      <c r="C5674" s="350"/>
      <c r="D5674" s="350"/>
      <c r="E5674" s="533"/>
      <c r="F5674" s="533"/>
      <c r="G5674" s="533"/>
      <c r="H5674" s="533"/>
      <c r="I5674" s="533"/>
      <c r="J5674" s="533"/>
      <c r="K5674" s="533"/>
      <c r="L5674" s="533"/>
      <c r="M5674" s="533"/>
      <c r="N5674" s="532"/>
      <c r="O5674" s="350"/>
      <c r="P5674" s="464"/>
      <c r="Q5674" s="464"/>
      <c r="R5674" s="464"/>
      <c r="S5674" s="464"/>
      <c r="T5674" s="464"/>
      <c r="U5674" s="464"/>
      <c r="V5674" s="464"/>
    </row>
    <row r="5675" spans="1:22">
      <c r="A5675" s="531"/>
      <c r="B5675" s="532"/>
      <c r="C5675" s="350"/>
      <c r="D5675" s="350"/>
      <c r="E5675" s="533"/>
      <c r="F5675" s="533"/>
      <c r="G5675" s="533"/>
      <c r="H5675" s="533"/>
      <c r="I5675" s="533"/>
      <c r="J5675" s="533"/>
      <c r="K5675" s="533"/>
      <c r="L5675" s="533"/>
      <c r="M5675" s="533"/>
      <c r="N5675" s="532"/>
      <c r="O5675" s="350"/>
      <c r="P5675" s="464"/>
      <c r="Q5675" s="464"/>
      <c r="R5675" s="464"/>
      <c r="S5675" s="464"/>
      <c r="T5675" s="464"/>
      <c r="U5675" s="464"/>
      <c r="V5675" s="464"/>
    </row>
    <row r="5676" spans="1:22">
      <c r="A5676" s="531"/>
      <c r="B5676" s="532"/>
      <c r="C5676" s="350"/>
      <c r="D5676" s="350"/>
      <c r="E5676" s="533"/>
      <c r="F5676" s="533"/>
      <c r="G5676" s="533"/>
      <c r="H5676" s="533"/>
      <c r="I5676" s="533"/>
      <c r="J5676" s="533"/>
      <c r="K5676" s="533"/>
      <c r="L5676" s="533"/>
      <c r="M5676" s="533"/>
      <c r="N5676" s="532"/>
      <c r="O5676" s="350"/>
      <c r="P5676" s="464"/>
      <c r="Q5676" s="464"/>
      <c r="R5676" s="464"/>
      <c r="S5676" s="464"/>
      <c r="T5676" s="464"/>
      <c r="U5676" s="464"/>
      <c r="V5676" s="464"/>
    </row>
    <row r="5677" spans="1:22">
      <c r="A5677" s="531"/>
      <c r="B5677" s="532"/>
      <c r="C5677" s="350"/>
      <c r="D5677" s="350"/>
      <c r="E5677" s="533"/>
      <c r="F5677" s="533"/>
      <c r="G5677" s="533"/>
      <c r="H5677" s="533"/>
      <c r="I5677" s="533"/>
      <c r="J5677" s="533"/>
      <c r="K5677" s="533"/>
      <c r="L5677" s="533"/>
      <c r="M5677" s="533"/>
      <c r="N5677" s="532"/>
      <c r="O5677" s="350"/>
      <c r="P5677" s="464"/>
      <c r="Q5677" s="464"/>
      <c r="R5677" s="464"/>
      <c r="S5677" s="464"/>
      <c r="T5677" s="464"/>
      <c r="U5677" s="464"/>
      <c r="V5677" s="464"/>
    </row>
    <row r="5678" spans="1:22">
      <c r="A5678" s="531"/>
      <c r="B5678" s="532"/>
      <c r="C5678" s="350"/>
      <c r="D5678" s="350"/>
      <c r="E5678" s="533"/>
      <c r="F5678" s="533"/>
      <c r="G5678" s="533"/>
      <c r="H5678" s="533"/>
      <c r="I5678" s="533"/>
      <c r="J5678" s="533"/>
      <c r="K5678" s="533"/>
      <c r="L5678" s="533"/>
      <c r="M5678" s="533"/>
      <c r="N5678" s="532"/>
      <c r="O5678" s="350"/>
      <c r="P5678" s="464"/>
      <c r="Q5678" s="464"/>
      <c r="R5678" s="464"/>
      <c r="S5678" s="464"/>
      <c r="T5678" s="464"/>
      <c r="U5678" s="464"/>
      <c r="V5678" s="464"/>
    </row>
    <row r="5679" spans="1:22">
      <c r="A5679" s="531"/>
      <c r="B5679" s="532"/>
      <c r="C5679" s="350"/>
      <c r="D5679" s="350"/>
      <c r="E5679" s="533"/>
      <c r="F5679" s="533"/>
      <c r="G5679" s="533"/>
      <c r="H5679" s="533"/>
      <c r="I5679" s="533"/>
      <c r="J5679" s="533"/>
      <c r="K5679" s="533"/>
      <c r="L5679" s="533"/>
      <c r="M5679" s="533"/>
      <c r="N5679" s="532"/>
      <c r="O5679" s="350"/>
      <c r="P5679" s="464"/>
      <c r="Q5679" s="464"/>
      <c r="R5679" s="464"/>
      <c r="S5679" s="464"/>
      <c r="T5679" s="464"/>
      <c r="U5679" s="464"/>
      <c r="V5679" s="464"/>
    </row>
    <row r="5680" spans="1:22">
      <c r="A5680" s="531"/>
      <c r="B5680" s="532"/>
      <c r="C5680" s="350"/>
      <c r="D5680" s="350"/>
      <c r="E5680" s="533"/>
      <c r="F5680" s="533"/>
      <c r="G5680" s="533"/>
      <c r="H5680" s="533"/>
      <c r="I5680" s="533"/>
      <c r="J5680" s="533"/>
      <c r="K5680" s="533"/>
      <c r="L5680" s="533"/>
      <c r="M5680" s="533"/>
      <c r="N5680" s="532"/>
      <c r="O5680" s="350"/>
      <c r="P5680" s="464"/>
      <c r="Q5680" s="464"/>
      <c r="R5680" s="464"/>
      <c r="S5680" s="464"/>
      <c r="T5680" s="464"/>
      <c r="U5680" s="464"/>
      <c r="V5680" s="464"/>
    </row>
    <row r="5681" spans="1:22">
      <c r="A5681" s="531"/>
      <c r="B5681" s="532"/>
      <c r="C5681" s="350"/>
      <c r="D5681" s="350"/>
      <c r="E5681" s="533"/>
      <c r="F5681" s="533"/>
      <c r="G5681" s="533"/>
      <c r="H5681" s="533"/>
      <c r="I5681" s="533"/>
      <c r="J5681" s="533"/>
      <c r="K5681" s="533"/>
      <c r="L5681" s="533"/>
      <c r="M5681" s="533"/>
      <c r="N5681" s="532"/>
      <c r="O5681" s="350"/>
      <c r="P5681" s="464"/>
      <c r="Q5681" s="464"/>
      <c r="R5681" s="464"/>
      <c r="S5681" s="464"/>
      <c r="T5681" s="464"/>
      <c r="U5681" s="464"/>
      <c r="V5681" s="464"/>
    </row>
    <row r="5682" spans="1:22">
      <c r="A5682" s="531"/>
      <c r="B5682" s="532"/>
      <c r="C5682" s="350"/>
      <c r="D5682" s="350"/>
      <c r="E5682" s="533"/>
      <c r="F5682" s="533"/>
      <c r="G5682" s="533"/>
      <c r="H5682" s="533"/>
      <c r="I5682" s="533"/>
      <c r="J5682" s="533"/>
      <c r="K5682" s="533"/>
      <c r="L5682" s="533"/>
      <c r="M5682" s="533"/>
      <c r="N5682" s="532"/>
      <c r="O5682" s="350"/>
      <c r="P5682" s="464"/>
      <c r="Q5682" s="464"/>
      <c r="R5682" s="464"/>
      <c r="S5682" s="464"/>
      <c r="T5682" s="464"/>
      <c r="U5682" s="464"/>
      <c r="V5682" s="464"/>
    </row>
    <row r="5683" spans="1:22">
      <c r="A5683" s="531"/>
      <c r="B5683" s="532"/>
      <c r="C5683" s="350"/>
      <c r="D5683" s="350"/>
      <c r="E5683" s="533"/>
      <c r="F5683" s="533"/>
      <c r="G5683" s="533"/>
      <c r="H5683" s="533"/>
      <c r="I5683" s="533"/>
      <c r="J5683" s="533"/>
      <c r="K5683" s="533"/>
      <c r="L5683" s="533"/>
      <c r="M5683" s="533"/>
      <c r="N5683" s="532"/>
      <c r="O5683" s="350"/>
      <c r="P5683" s="464"/>
      <c r="Q5683" s="464"/>
      <c r="R5683" s="464"/>
      <c r="S5683" s="464"/>
      <c r="T5683" s="464"/>
      <c r="U5683" s="464"/>
      <c r="V5683" s="464"/>
    </row>
    <row r="5684" spans="1:22">
      <c r="A5684" s="531"/>
      <c r="B5684" s="532"/>
      <c r="C5684" s="350"/>
      <c r="D5684" s="350"/>
      <c r="E5684" s="533"/>
      <c r="F5684" s="533"/>
      <c r="G5684" s="533"/>
      <c r="H5684" s="533"/>
      <c r="I5684" s="533"/>
      <c r="J5684" s="533"/>
      <c r="K5684" s="533"/>
      <c r="L5684" s="533"/>
      <c r="M5684" s="533"/>
      <c r="N5684" s="532"/>
      <c r="O5684" s="350"/>
      <c r="P5684" s="464"/>
      <c r="Q5684" s="464"/>
      <c r="R5684" s="464"/>
      <c r="S5684" s="464"/>
      <c r="T5684" s="464"/>
      <c r="U5684" s="464"/>
      <c r="V5684" s="464"/>
    </row>
    <row r="5685" spans="1:22">
      <c r="A5685" s="531"/>
      <c r="B5685" s="532"/>
      <c r="C5685" s="350"/>
      <c r="D5685" s="350"/>
      <c r="E5685" s="533"/>
      <c r="F5685" s="533"/>
      <c r="G5685" s="533"/>
      <c r="H5685" s="533"/>
      <c r="I5685" s="533"/>
      <c r="J5685" s="533"/>
      <c r="K5685" s="533"/>
      <c r="L5685" s="533"/>
      <c r="M5685" s="533"/>
      <c r="N5685" s="532"/>
      <c r="O5685" s="350"/>
      <c r="P5685" s="464"/>
      <c r="Q5685" s="464"/>
      <c r="R5685" s="464"/>
      <c r="S5685" s="464"/>
      <c r="T5685" s="464"/>
      <c r="U5685" s="464"/>
      <c r="V5685" s="464"/>
    </row>
    <row r="5686" spans="1:22">
      <c r="A5686" s="531"/>
      <c r="B5686" s="532"/>
      <c r="C5686" s="350"/>
      <c r="D5686" s="350"/>
      <c r="E5686" s="533"/>
      <c r="F5686" s="533"/>
      <c r="G5686" s="533"/>
      <c r="H5686" s="533"/>
      <c r="I5686" s="533"/>
      <c r="J5686" s="533"/>
      <c r="K5686" s="533"/>
      <c r="L5686" s="533"/>
      <c r="M5686" s="533"/>
      <c r="N5686" s="532"/>
      <c r="O5686" s="350"/>
      <c r="P5686" s="464"/>
      <c r="Q5686" s="464"/>
      <c r="R5686" s="464"/>
      <c r="S5686" s="464"/>
      <c r="T5686" s="464"/>
      <c r="U5686" s="464"/>
      <c r="V5686" s="464"/>
    </row>
    <row r="5687" spans="1:22">
      <c r="A5687" s="531"/>
      <c r="B5687" s="532"/>
      <c r="C5687" s="350"/>
      <c r="D5687" s="350"/>
      <c r="E5687" s="533"/>
      <c r="F5687" s="533"/>
      <c r="G5687" s="533"/>
      <c r="H5687" s="533"/>
      <c r="I5687" s="533"/>
      <c r="J5687" s="533"/>
      <c r="K5687" s="533"/>
      <c r="L5687" s="533"/>
      <c r="M5687" s="533"/>
      <c r="N5687" s="532"/>
      <c r="O5687" s="350"/>
      <c r="P5687" s="464"/>
      <c r="Q5687" s="464"/>
      <c r="R5687" s="464"/>
      <c r="S5687" s="464"/>
      <c r="T5687" s="464"/>
      <c r="U5687" s="464"/>
      <c r="V5687" s="464"/>
    </row>
    <row r="5688" spans="1:22">
      <c r="A5688" s="531"/>
      <c r="B5688" s="532"/>
      <c r="C5688" s="350"/>
      <c r="D5688" s="350"/>
      <c r="E5688" s="533"/>
      <c r="F5688" s="533"/>
      <c r="G5688" s="533"/>
      <c r="H5688" s="533"/>
      <c r="I5688" s="533"/>
      <c r="J5688" s="533"/>
      <c r="K5688" s="533"/>
      <c r="L5688" s="533"/>
      <c r="M5688" s="533"/>
      <c r="N5688" s="532"/>
      <c r="O5688" s="350"/>
      <c r="P5688" s="464"/>
      <c r="Q5688" s="464"/>
      <c r="R5688" s="464"/>
      <c r="S5688" s="464"/>
      <c r="T5688" s="464"/>
      <c r="U5688" s="464"/>
      <c r="V5688" s="464"/>
    </row>
    <row r="5689" spans="1:22">
      <c r="A5689" s="531"/>
      <c r="B5689" s="532"/>
      <c r="C5689" s="350"/>
      <c r="D5689" s="350"/>
      <c r="E5689" s="533"/>
      <c r="F5689" s="533"/>
      <c r="G5689" s="533"/>
      <c r="H5689" s="533"/>
      <c r="I5689" s="533"/>
      <c r="J5689" s="533"/>
      <c r="K5689" s="533"/>
      <c r="L5689" s="533"/>
      <c r="M5689" s="533"/>
      <c r="N5689" s="532"/>
      <c r="O5689" s="350"/>
      <c r="P5689" s="464"/>
      <c r="Q5689" s="464"/>
      <c r="R5689" s="464"/>
      <c r="S5689" s="464"/>
      <c r="T5689" s="464"/>
      <c r="U5689" s="464"/>
      <c r="V5689" s="464"/>
    </row>
    <row r="5690" spans="1:22">
      <c r="A5690" s="531"/>
      <c r="B5690" s="532"/>
      <c r="C5690" s="350"/>
      <c r="D5690" s="350"/>
      <c r="E5690" s="533"/>
      <c r="F5690" s="533"/>
      <c r="G5690" s="533"/>
      <c r="H5690" s="533"/>
      <c r="I5690" s="533"/>
      <c r="J5690" s="533"/>
      <c r="K5690" s="533"/>
      <c r="L5690" s="533"/>
      <c r="M5690" s="533"/>
      <c r="N5690" s="532"/>
      <c r="O5690" s="350"/>
      <c r="P5690" s="464"/>
      <c r="Q5690" s="464"/>
      <c r="R5690" s="464"/>
      <c r="S5690" s="464"/>
      <c r="T5690" s="464"/>
      <c r="U5690" s="464"/>
      <c r="V5690" s="464"/>
    </row>
    <row r="5691" spans="1:22">
      <c r="A5691" s="531"/>
      <c r="B5691" s="532"/>
      <c r="C5691" s="350"/>
      <c r="D5691" s="350"/>
      <c r="E5691" s="533"/>
      <c r="F5691" s="533"/>
      <c r="G5691" s="533"/>
      <c r="H5691" s="533"/>
      <c r="I5691" s="533"/>
      <c r="J5691" s="533"/>
      <c r="K5691" s="533"/>
      <c r="L5691" s="533"/>
      <c r="M5691" s="533"/>
      <c r="N5691" s="532"/>
      <c r="O5691" s="350"/>
      <c r="P5691" s="464"/>
      <c r="Q5691" s="464"/>
      <c r="R5691" s="464"/>
      <c r="S5691" s="464"/>
      <c r="T5691" s="464"/>
      <c r="U5691" s="464"/>
      <c r="V5691" s="464"/>
    </row>
    <row r="5692" spans="1:22">
      <c r="A5692" s="531"/>
      <c r="B5692" s="532"/>
      <c r="C5692" s="350"/>
      <c r="D5692" s="350"/>
      <c r="E5692" s="533"/>
      <c r="F5692" s="533"/>
      <c r="G5692" s="533"/>
      <c r="H5692" s="533"/>
      <c r="I5692" s="533"/>
      <c r="J5692" s="533"/>
      <c r="K5692" s="533"/>
      <c r="L5692" s="533"/>
      <c r="M5692" s="533"/>
      <c r="N5692" s="532"/>
      <c r="O5692" s="350"/>
      <c r="P5692" s="464"/>
      <c r="Q5692" s="464"/>
      <c r="R5692" s="464"/>
      <c r="S5692" s="464"/>
      <c r="T5692" s="464"/>
      <c r="U5692" s="464"/>
      <c r="V5692" s="464"/>
    </row>
    <row r="5693" spans="1:22">
      <c r="A5693" s="531"/>
      <c r="B5693" s="532"/>
      <c r="C5693" s="350"/>
      <c r="D5693" s="350"/>
      <c r="E5693" s="533"/>
      <c r="F5693" s="533"/>
      <c r="G5693" s="533"/>
      <c r="H5693" s="533"/>
      <c r="I5693" s="533"/>
      <c r="J5693" s="533"/>
      <c r="K5693" s="533"/>
      <c r="L5693" s="533"/>
      <c r="M5693" s="533"/>
      <c r="N5693" s="532"/>
      <c r="O5693" s="350"/>
      <c r="P5693" s="464"/>
      <c r="Q5693" s="464"/>
      <c r="R5693" s="464"/>
      <c r="S5693" s="464"/>
      <c r="T5693" s="464"/>
      <c r="U5693" s="464"/>
      <c r="V5693" s="464"/>
    </row>
    <row r="5694" spans="1:22">
      <c r="A5694" s="531"/>
      <c r="B5694" s="532"/>
      <c r="C5694" s="350"/>
      <c r="D5694" s="350"/>
      <c r="E5694" s="533"/>
      <c r="F5694" s="533"/>
      <c r="G5694" s="533"/>
      <c r="H5694" s="533"/>
      <c r="I5694" s="533"/>
      <c r="J5694" s="533"/>
      <c r="K5694" s="533"/>
      <c r="L5694" s="533"/>
      <c r="M5694" s="533"/>
      <c r="N5694" s="532"/>
      <c r="O5694" s="350"/>
      <c r="P5694" s="464"/>
      <c r="Q5694" s="464"/>
      <c r="R5694" s="464"/>
      <c r="S5694" s="464"/>
      <c r="T5694" s="464"/>
      <c r="U5694" s="464"/>
      <c r="V5694" s="464"/>
    </row>
    <row r="5695" spans="1:22">
      <c r="A5695" s="531"/>
      <c r="B5695" s="532"/>
      <c r="C5695" s="350"/>
      <c r="D5695" s="350"/>
      <c r="E5695" s="533"/>
      <c r="F5695" s="533"/>
      <c r="G5695" s="533"/>
      <c r="H5695" s="533"/>
      <c r="I5695" s="533"/>
      <c r="J5695" s="533"/>
      <c r="K5695" s="533"/>
      <c r="L5695" s="533"/>
      <c r="M5695" s="533"/>
      <c r="N5695" s="532"/>
      <c r="O5695" s="350"/>
      <c r="P5695" s="464"/>
      <c r="Q5695" s="464"/>
      <c r="R5695" s="464"/>
      <c r="S5695" s="464"/>
      <c r="T5695" s="464"/>
      <c r="U5695" s="464"/>
      <c r="V5695" s="464"/>
    </row>
    <row r="5696" spans="1:22">
      <c r="A5696" s="531"/>
      <c r="B5696" s="532"/>
      <c r="C5696" s="350"/>
      <c r="D5696" s="350"/>
      <c r="E5696" s="533"/>
      <c r="F5696" s="533"/>
      <c r="G5696" s="533"/>
      <c r="H5696" s="533"/>
      <c r="I5696" s="533"/>
      <c r="J5696" s="533"/>
      <c r="K5696" s="533"/>
      <c r="L5696" s="533"/>
      <c r="M5696" s="533"/>
      <c r="N5696" s="532"/>
      <c r="O5696" s="350"/>
      <c r="P5696" s="464"/>
      <c r="Q5696" s="464"/>
      <c r="R5696" s="464"/>
      <c r="S5696" s="464"/>
      <c r="T5696" s="464"/>
      <c r="U5696" s="464"/>
      <c r="V5696" s="464"/>
    </row>
    <row r="5697" spans="1:22">
      <c r="A5697" s="531"/>
      <c r="B5697" s="532"/>
      <c r="C5697" s="350"/>
      <c r="D5697" s="350"/>
      <c r="E5697" s="533"/>
      <c r="F5697" s="533"/>
      <c r="G5697" s="533"/>
      <c r="H5697" s="533"/>
      <c r="I5697" s="533"/>
      <c r="J5697" s="533"/>
      <c r="K5697" s="533"/>
      <c r="L5697" s="533"/>
      <c r="M5697" s="533"/>
      <c r="N5697" s="532"/>
      <c r="O5697" s="350"/>
      <c r="P5697" s="464"/>
      <c r="Q5697" s="464"/>
      <c r="R5697" s="464"/>
      <c r="S5697" s="464"/>
      <c r="T5697" s="464"/>
      <c r="U5697" s="464"/>
      <c r="V5697" s="464"/>
    </row>
    <row r="5698" spans="1:22">
      <c r="A5698" s="531"/>
      <c r="B5698" s="532"/>
      <c r="C5698" s="350"/>
      <c r="D5698" s="350"/>
      <c r="E5698" s="533"/>
      <c r="F5698" s="533"/>
      <c r="G5698" s="533"/>
      <c r="H5698" s="533"/>
      <c r="I5698" s="533"/>
      <c r="J5698" s="533"/>
      <c r="K5698" s="533"/>
      <c r="L5698" s="533"/>
      <c r="M5698" s="533"/>
      <c r="N5698" s="532"/>
      <c r="O5698" s="350"/>
      <c r="P5698" s="464"/>
      <c r="Q5698" s="464"/>
      <c r="R5698" s="464"/>
      <c r="S5698" s="464"/>
      <c r="T5698" s="464"/>
      <c r="U5698" s="464"/>
      <c r="V5698" s="464"/>
    </row>
    <row r="5699" spans="1:22">
      <c r="A5699" s="531"/>
      <c r="B5699" s="532"/>
      <c r="C5699" s="350"/>
      <c r="D5699" s="350"/>
      <c r="E5699" s="533"/>
      <c r="F5699" s="533"/>
      <c r="G5699" s="533"/>
      <c r="H5699" s="533"/>
      <c r="I5699" s="533"/>
      <c r="J5699" s="533"/>
      <c r="K5699" s="533"/>
      <c r="L5699" s="533"/>
      <c r="M5699" s="533"/>
      <c r="N5699" s="532"/>
      <c r="O5699" s="350"/>
      <c r="P5699" s="464"/>
      <c r="Q5699" s="464"/>
      <c r="R5699" s="464"/>
      <c r="S5699" s="464"/>
      <c r="T5699" s="464"/>
      <c r="U5699" s="464"/>
      <c r="V5699" s="464"/>
    </row>
    <row r="5700" spans="1:22">
      <c r="A5700" s="531"/>
      <c r="B5700" s="532"/>
      <c r="C5700" s="350"/>
      <c r="D5700" s="350"/>
      <c r="E5700" s="533"/>
      <c r="F5700" s="533"/>
      <c r="G5700" s="533"/>
      <c r="H5700" s="533"/>
      <c r="I5700" s="533"/>
      <c r="J5700" s="533"/>
      <c r="K5700" s="533"/>
      <c r="L5700" s="533"/>
      <c r="M5700" s="533"/>
      <c r="N5700" s="532"/>
      <c r="O5700" s="350"/>
      <c r="P5700" s="464"/>
      <c r="Q5700" s="464"/>
      <c r="R5700" s="464"/>
      <c r="S5700" s="464"/>
      <c r="T5700" s="464"/>
      <c r="U5700" s="464"/>
      <c r="V5700" s="464"/>
    </row>
    <row r="5701" spans="1:22">
      <c r="A5701" s="531"/>
      <c r="B5701" s="532"/>
      <c r="C5701" s="350"/>
      <c r="D5701" s="350"/>
      <c r="E5701" s="533"/>
      <c r="F5701" s="533"/>
      <c r="G5701" s="533"/>
      <c r="H5701" s="533"/>
      <c r="I5701" s="533"/>
      <c r="J5701" s="533"/>
      <c r="K5701" s="533"/>
      <c r="L5701" s="533"/>
      <c r="M5701" s="533"/>
      <c r="N5701" s="532"/>
      <c r="O5701" s="350"/>
      <c r="P5701" s="464"/>
      <c r="Q5701" s="464"/>
      <c r="R5701" s="464"/>
      <c r="S5701" s="464"/>
      <c r="T5701" s="464"/>
      <c r="U5701" s="464"/>
      <c r="V5701" s="464"/>
    </row>
    <row r="5702" spans="1:22">
      <c r="A5702" s="531"/>
      <c r="B5702" s="532"/>
      <c r="C5702" s="350"/>
      <c r="D5702" s="350"/>
      <c r="E5702" s="533"/>
      <c r="F5702" s="533"/>
      <c r="G5702" s="533"/>
      <c r="H5702" s="533"/>
      <c r="I5702" s="533"/>
      <c r="J5702" s="533"/>
      <c r="K5702" s="533"/>
      <c r="L5702" s="533"/>
      <c r="M5702" s="533"/>
      <c r="N5702" s="532"/>
      <c r="O5702" s="350"/>
      <c r="P5702" s="464"/>
      <c r="Q5702" s="464"/>
      <c r="R5702" s="464"/>
      <c r="S5702" s="464"/>
      <c r="T5702" s="464"/>
      <c r="U5702" s="464"/>
      <c r="V5702" s="464"/>
    </row>
    <row r="5703" spans="1:22">
      <c r="A5703" s="531"/>
      <c r="B5703" s="532"/>
      <c r="C5703" s="350"/>
      <c r="D5703" s="350"/>
      <c r="E5703" s="533"/>
      <c r="F5703" s="533"/>
      <c r="G5703" s="533"/>
      <c r="H5703" s="533"/>
      <c r="I5703" s="533"/>
      <c r="J5703" s="533"/>
      <c r="K5703" s="533"/>
      <c r="L5703" s="533"/>
      <c r="M5703" s="533"/>
      <c r="N5703" s="532"/>
      <c r="O5703" s="350"/>
      <c r="P5703" s="464"/>
      <c r="Q5703" s="464"/>
      <c r="R5703" s="464"/>
      <c r="S5703" s="464"/>
      <c r="T5703" s="464"/>
      <c r="U5703" s="464"/>
      <c r="V5703" s="464"/>
    </row>
    <row r="5704" spans="1:22">
      <c r="A5704" s="531"/>
      <c r="B5704" s="532"/>
      <c r="C5704" s="350"/>
      <c r="D5704" s="350"/>
      <c r="E5704" s="533"/>
      <c r="F5704" s="533"/>
      <c r="G5704" s="533"/>
      <c r="H5704" s="533"/>
      <c r="I5704" s="533"/>
      <c r="J5704" s="533"/>
      <c r="K5704" s="533"/>
      <c r="L5704" s="533"/>
      <c r="M5704" s="533"/>
      <c r="N5704" s="532"/>
      <c r="O5704" s="350"/>
      <c r="P5704" s="464"/>
      <c r="Q5704" s="464"/>
      <c r="R5704" s="464"/>
      <c r="S5704" s="464"/>
      <c r="T5704" s="464"/>
      <c r="U5704" s="464"/>
      <c r="V5704" s="464"/>
    </row>
    <row r="5705" spans="1:22">
      <c r="A5705" s="531"/>
      <c r="B5705" s="532"/>
      <c r="C5705" s="350"/>
      <c r="D5705" s="350"/>
      <c r="E5705" s="533"/>
      <c r="F5705" s="533"/>
      <c r="G5705" s="533"/>
      <c r="H5705" s="533"/>
      <c r="I5705" s="533"/>
      <c r="J5705" s="533"/>
      <c r="K5705" s="533"/>
      <c r="L5705" s="533"/>
      <c r="M5705" s="533"/>
      <c r="N5705" s="532"/>
      <c r="O5705" s="350"/>
      <c r="P5705" s="464"/>
      <c r="Q5705" s="464"/>
      <c r="R5705" s="464"/>
      <c r="S5705" s="464"/>
      <c r="T5705" s="464"/>
      <c r="U5705" s="464"/>
      <c r="V5705" s="464"/>
    </row>
    <row r="5706" spans="1:22">
      <c r="A5706" s="531"/>
      <c r="B5706" s="532"/>
      <c r="C5706" s="350"/>
      <c r="D5706" s="350"/>
      <c r="E5706" s="533"/>
      <c r="F5706" s="533"/>
      <c r="G5706" s="533"/>
      <c r="H5706" s="533"/>
      <c r="I5706" s="533"/>
      <c r="J5706" s="533"/>
      <c r="K5706" s="533"/>
      <c r="L5706" s="533"/>
      <c r="M5706" s="533"/>
      <c r="N5706" s="532"/>
      <c r="O5706" s="350"/>
      <c r="P5706" s="464"/>
      <c r="Q5706" s="464"/>
      <c r="R5706" s="464"/>
      <c r="S5706" s="464"/>
      <c r="T5706" s="464"/>
      <c r="U5706" s="464"/>
      <c r="V5706" s="464"/>
    </row>
    <row r="5707" spans="1:22">
      <c r="A5707" s="531"/>
      <c r="B5707" s="532"/>
      <c r="C5707" s="350"/>
      <c r="D5707" s="350"/>
      <c r="E5707" s="533"/>
      <c r="F5707" s="533"/>
      <c r="G5707" s="533"/>
      <c r="H5707" s="533"/>
      <c r="I5707" s="533"/>
      <c r="J5707" s="533"/>
      <c r="K5707" s="533"/>
      <c r="L5707" s="533"/>
      <c r="M5707" s="533"/>
      <c r="N5707" s="532"/>
      <c r="O5707" s="350"/>
      <c r="P5707" s="464"/>
      <c r="Q5707" s="464"/>
      <c r="R5707" s="464"/>
      <c r="S5707" s="464"/>
      <c r="T5707" s="464"/>
      <c r="U5707" s="464"/>
      <c r="V5707" s="464"/>
    </row>
    <row r="5708" spans="1:22">
      <c r="A5708" s="531"/>
      <c r="B5708" s="532"/>
      <c r="C5708" s="350"/>
      <c r="D5708" s="350"/>
      <c r="E5708" s="533"/>
      <c r="F5708" s="533"/>
      <c r="G5708" s="533"/>
      <c r="H5708" s="533"/>
      <c r="I5708" s="533"/>
      <c r="J5708" s="533"/>
      <c r="K5708" s="533"/>
      <c r="L5708" s="533"/>
      <c r="M5708" s="533"/>
      <c r="N5708" s="532"/>
      <c r="O5708" s="350"/>
      <c r="P5708" s="464"/>
      <c r="Q5708" s="464"/>
      <c r="R5708" s="464"/>
      <c r="S5708" s="464"/>
      <c r="T5708" s="464"/>
      <c r="U5708" s="464"/>
      <c r="V5708" s="464"/>
    </row>
    <row r="5709" spans="1:22">
      <c r="A5709" s="531"/>
      <c r="B5709" s="532"/>
      <c r="C5709" s="350"/>
      <c r="D5709" s="350"/>
      <c r="E5709" s="533"/>
      <c r="F5709" s="533"/>
      <c r="G5709" s="533"/>
      <c r="H5709" s="533"/>
      <c r="I5709" s="533"/>
      <c r="J5709" s="533"/>
      <c r="K5709" s="533"/>
      <c r="L5709" s="533"/>
      <c r="M5709" s="533"/>
      <c r="N5709" s="532"/>
      <c r="O5709" s="350"/>
      <c r="P5709" s="464"/>
      <c r="Q5709" s="464"/>
      <c r="R5709" s="464"/>
      <c r="S5709" s="464"/>
      <c r="T5709" s="464"/>
      <c r="U5709" s="464"/>
      <c r="V5709" s="464"/>
    </row>
    <row r="5710" spans="1:22">
      <c r="A5710" s="531"/>
      <c r="B5710" s="532"/>
      <c r="C5710" s="350"/>
      <c r="D5710" s="350"/>
      <c r="E5710" s="533"/>
      <c r="F5710" s="533"/>
      <c r="G5710" s="533"/>
      <c r="H5710" s="533"/>
      <c r="I5710" s="533"/>
      <c r="J5710" s="533"/>
      <c r="K5710" s="533"/>
      <c r="L5710" s="533"/>
      <c r="M5710" s="533"/>
      <c r="N5710" s="532"/>
      <c r="O5710" s="350"/>
      <c r="P5710" s="464"/>
      <c r="Q5710" s="464"/>
      <c r="R5710" s="464"/>
      <c r="S5710" s="464"/>
      <c r="T5710" s="464"/>
      <c r="U5710" s="464"/>
      <c r="V5710" s="464"/>
    </row>
    <row r="5711" spans="1:22">
      <c r="A5711" s="531"/>
      <c r="B5711" s="532"/>
      <c r="C5711" s="350"/>
      <c r="D5711" s="350"/>
      <c r="E5711" s="533"/>
      <c r="F5711" s="533"/>
      <c r="G5711" s="533"/>
      <c r="H5711" s="533"/>
      <c r="I5711" s="533"/>
      <c r="J5711" s="533"/>
      <c r="K5711" s="533"/>
      <c r="L5711" s="533"/>
      <c r="M5711" s="533"/>
      <c r="N5711" s="532"/>
      <c r="O5711" s="350"/>
      <c r="P5711" s="464"/>
      <c r="Q5711" s="464"/>
      <c r="R5711" s="464"/>
      <c r="S5711" s="464"/>
      <c r="T5711" s="464"/>
      <c r="U5711" s="464"/>
      <c r="V5711" s="464"/>
    </row>
    <row r="5712" spans="1:22">
      <c r="A5712" s="531"/>
      <c r="B5712" s="532"/>
      <c r="C5712" s="350"/>
      <c r="D5712" s="350"/>
      <c r="E5712" s="533"/>
      <c r="F5712" s="533"/>
      <c r="G5712" s="533"/>
      <c r="H5712" s="533"/>
      <c r="I5712" s="533"/>
      <c r="J5712" s="533"/>
      <c r="K5712" s="533"/>
      <c r="L5712" s="533"/>
      <c r="M5712" s="533"/>
      <c r="N5712" s="532"/>
      <c r="O5712" s="350"/>
      <c r="P5712" s="464"/>
      <c r="Q5712" s="464"/>
      <c r="R5712" s="464"/>
      <c r="S5712" s="464"/>
      <c r="T5712" s="464"/>
      <c r="U5712" s="464"/>
      <c r="V5712" s="464"/>
    </row>
    <row r="5713" spans="1:22">
      <c r="A5713" s="531"/>
      <c r="B5713" s="532"/>
      <c r="C5713" s="350"/>
      <c r="D5713" s="350"/>
      <c r="E5713" s="533"/>
      <c r="F5713" s="533"/>
      <c r="G5713" s="533"/>
      <c r="H5713" s="533"/>
      <c r="I5713" s="533"/>
      <c r="J5713" s="533"/>
      <c r="K5713" s="533"/>
      <c r="L5713" s="533"/>
      <c r="M5713" s="533"/>
      <c r="N5713" s="532"/>
      <c r="O5713" s="350"/>
      <c r="P5713" s="464"/>
      <c r="Q5713" s="464"/>
      <c r="R5713" s="464"/>
      <c r="S5713" s="464"/>
      <c r="T5713" s="464"/>
      <c r="U5713" s="464"/>
      <c r="V5713" s="464"/>
    </row>
    <row r="5714" spans="1:22">
      <c r="A5714" s="531"/>
      <c r="B5714" s="532"/>
      <c r="C5714" s="350"/>
      <c r="D5714" s="350"/>
      <c r="E5714" s="533"/>
      <c r="F5714" s="533"/>
      <c r="G5714" s="533"/>
      <c r="H5714" s="533"/>
      <c r="I5714" s="533"/>
      <c r="J5714" s="533"/>
      <c r="K5714" s="533"/>
      <c r="L5714" s="533"/>
      <c r="M5714" s="533"/>
      <c r="N5714" s="532"/>
      <c r="O5714" s="350"/>
      <c r="P5714" s="464"/>
      <c r="Q5714" s="464"/>
      <c r="R5714" s="464"/>
      <c r="S5714" s="464"/>
      <c r="T5714" s="464"/>
      <c r="U5714" s="464"/>
      <c r="V5714" s="464"/>
    </row>
    <row r="5715" spans="1:22">
      <c r="A5715" s="531"/>
      <c r="B5715" s="532"/>
      <c r="C5715" s="350"/>
      <c r="D5715" s="350"/>
      <c r="E5715" s="533"/>
      <c r="F5715" s="533"/>
      <c r="G5715" s="533"/>
      <c r="H5715" s="533"/>
      <c r="I5715" s="533"/>
      <c r="J5715" s="533"/>
      <c r="K5715" s="533"/>
      <c r="L5715" s="533"/>
      <c r="M5715" s="533"/>
      <c r="N5715" s="532"/>
      <c r="O5715" s="350"/>
      <c r="P5715" s="464"/>
      <c r="Q5715" s="464"/>
      <c r="R5715" s="464"/>
      <c r="S5715" s="464"/>
      <c r="T5715" s="464"/>
      <c r="U5715" s="464"/>
      <c r="V5715" s="464"/>
    </row>
    <row r="5716" spans="1:22">
      <c r="A5716" s="531"/>
      <c r="B5716" s="532"/>
      <c r="C5716" s="350"/>
      <c r="D5716" s="350"/>
      <c r="E5716" s="533"/>
      <c r="F5716" s="533"/>
      <c r="G5716" s="533"/>
      <c r="H5716" s="533"/>
      <c r="I5716" s="533"/>
      <c r="J5716" s="533"/>
      <c r="K5716" s="533"/>
      <c r="L5716" s="533"/>
      <c r="M5716" s="533"/>
      <c r="N5716" s="532"/>
      <c r="O5716" s="350"/>
      <c r="P5716" s="464"/>
      <c r="Q5716" s="464"/>
      <c r="R5716" s="464"/>
      <c r="S5716" s="464"/>
      <c r="T5716" s="464"/>
      <c r="U5716" s="464"/>
      <c r="V5716" s="464"/>
    </row>
    <row r="5717" spans="1:22">
      <c r="A5717" s="531"/>
      <c r="B5717" s="532"/>
      <c r="C5717" s="350"/>
      <c r="D5717" s="350"/>
      <c r="E5717" s="533"/>
      <c r="F5717" s="533"/>
      <c r="G5717" s="533"/>
      <c r="H5717" s="533"/>
      <c r="I5717" s="533"/>
      <c r="J5717" s="533"/>
      <c r="K5717" s="533"/>
      <c r="L5717" s="533"/>
      <c r="M5717" s="533"/>
      <c r="N5717" s="532"/>
      <c r="O5717" s="350"/>
      <c r="P5717" s="464"/>
      <c r="Q5717" s="464"/>
      <c r="R5717" s="464"/>
      <c r="S5717" s="464"/>
      <c r="T5717" s="464"/>
      <c r="U5717" s="464"/>
      <c r="V5717" s="464"/>
    </row>
    <row r="5718" spans="1:22">
      <c r="A5718" s="531"/>
      <c r="B5718" s="532"/>
      <c r="C5718" s="350"/>
      <c r="D5718" s="350"/>
      <c r="E5718" s="533"/>
      <c r="F5718" s="533"/>
      <c r="G5718" s="533"/>
      <c r="H5718" s="533"/>
      <c r="I5718" s="533"/>
      <c r="J5718" s="533"/>
      <c r="K5718" s="533"/>
      <c r="L5718" s="533"/>
      <c r="M5718" s="533"/>
      <c r="N5718" s="532"/>
      <c r="O5718" s="350"/>
      <c r="P5718" s="464"/>
      <c r="Q5718" s="464"/>
      <c r="R5718" s="464"/>
      <c r="S5718" s="464"/>
      <c r="T5718" s="464"/>
      <c r="U5718" s="464"/>
      <c r="V5718" s="464"/>
    </row>
    <row r="5719" spans="1:22">
      <c r="A5719" s="531"/>
      <c r="B5719" s="532"/>
      <c r="C5719" s="350"/>
      <c r="D5719" s="350"/>
      <c r="E5719" s="533"/>
      <c r="F5719" s="533"/>
      <c r="G5719" s="533"/>
      <c r="H5719" s="533"/>
      <c r="I5719" s="533"/>
      <c r="J5719" s="533"/>
      <c r="K5719" s="533"/>
      <c r="L5719" s="533"/>
      <c r="M5719" s="533"/>
      <c r="N5719" s="532"/>
      <c r="O5719" s="350"/>
      <c r="P5719" s="464"/>
      <c r="Q5719" s="464"/>
      <c r="R5719" s="464"/>
      <c r="S5719" s="464"/>
      <c r="T5719" s="464"/>
      <c r="U5719" s="464"/>
      <c r="V5719" s="464"/>
    </row>
    <row r="5720" spans="1:22">
      <c r="A5720" s="531"/>
      <c r="B5720" s="532"/>
      <c r="C5720" s="350"/>
      <c r="D5720" s="350"/>
      <c r="E5720" s="533"/>
      <c r="F5720" s="533"/>
      <c r="G5720" s="533"/>
      <c r="H5720" s="533"/>
      <c r="I5720" s="533"/>
      <c r="J5720" s="533"/>
      <c r="K5720" s="533"/>
      <c r="L5720" s="533"/>
      <c r="M5720" s="533"/>
      <c r="N5720" s="532"/>
      <c r="O5720" s="350"/>
      <c r="P5720" s="464"/>
      <c r="Q5720" s="464"/>
      <c r="R5720" s="464"/>
      <c r="S5720" s="464"/>
      <c r="T5720" s="464"/>
      <c r="U5720" s="464"/>
      <c r="V5720" s="464"/>
    </row>
    <row r="5721" spans="1:22">
      <c r="A5721" s="531"/>
      <c r="B5721" s="532"/>
      <c r="C5721" s="350"/>
      <c r="D5721" s="350"/>
      <c r="E5721" s="533"/>
      <c r="F5721" s="533"/>
      <c r="G5721" s="533"/>
      <c r="H5721" s="533"/>
      <c r="I5721" s="533"/>
      <c r="J5721" s="533"/>
      <c r="K5721" s="533"/>
      <c r="L5721" s="533"/>
      <c r="M5721" s="533"/>
      <c r="N5721" s="532"/>
      <c r="O5721" s="350"/>
      <c r="P5721" s="464"/>
      <c r="Q5721" s="464"/>
      <c r="R5721" s="464"/>
      <c r="S5721" s="464"/>
      <c r="T5721" s="464"/>
      <c r="U5721" s="464"/>
      <c r="V5721" s="464"/>
    </row>
    <row r="5722" spans="1:22">
      <c r="A5722" s="531"/>
      <c r="B5722" s="532"/>
      <c r="C5722" s="350"/>
      <c r="D5722" s="350"/>
      <c r="E5722" s="533"/>
      <c r="F5722" s="533"/>
      <c r="G5722" s="533"/>
      <c r="H5722" s="533"/>
      <c r="I5722" s="533"/>
      <c r="J5722" s="533"/>
      <c r="K5722" s="533"/>
      <c r="L5722" s="533"/>
      <c r="M5722" s="533"/>
      <c r="N5722" s="532"/>
      <c r="O5722" s="350"/>
      <c r="P5722" s="464"/>
      <c r="Q5722" s="464"/>
      <c r="R5722" s="464"/>
      <c r="S5722" s="464"/>
      <c r="T5722" s="464"/>
      <c r="U5722" s="464"/>
      <c r="V5722" s="464"/>
    </row>
    <row r="5723" spans="1:22">
      <c r="A5723" s="531"/>
      <c r="B5723" s="532"/>
      <c r="C5723" s="350"/>
      <c r="D5723" s="350"/>
      <c r="E5723" s="533"/>
      <c r="F5723" s="533"/>
      <c r="G5723" s="533"/>
      <c r="H5723" s="533"/>
      <c r="I5723" s="533"/>
      <c r="J5723" s="533"/>
      <c r="K5723" s="533"/>
      <c r="L5723" s="533"/>
      <c r="M5723" s="533"/>
      <c r="N5723" s="532"/>
      <c r="O5723" s="350"/>
      <c r="P5723" s="464"/>
      <c r="Q5723" s="464"/>
      <c r="R5723" s="464"/>
      <c r="S5723" s="464"/>
      <c r="T5723" s="464"/>
      <c r="U5723" s="464"/>
      <c r="V5723" s="464"/>
    </row>
    <row r="5724" spans="1:22">
      <c r="A5724" s="531"/>
      <c r="B5724" s="532"/>
      <c r="C5724" s="350"/>
      <c r="D5724" s="350"/>
      <c r="E5724" s="533"/>
      <c r="F5724" s="533"/>
      <c r="G5724" s="533"/>
      <c r="H5724" s="533"/>
      <c r="I5724" s="533"/>
      <c r="J5724" s="533"/>
      <c r="K5724" s="533"/>
      <c r="L5724" s="533"/>
      <c r="M5724" s="533"/>
      <c r="N5724" s="532"/>
      <c r="O5724" s="350"/>
      <c r="P5724" s="464"/>
      <c r="Q5724" s="464"/>
      <c r="R5724" s="464"/>
      <c r="S5724" s="464"/>
      <c r="T5724" s="464"/>
      <c r="U5724" s="464"/>
      <c r="V5724" s="464"/>
    </row>
    <row r="5725" spans="1:22">
      <c r="A5725" s="531"/>
      <c r="B5725" s="532"/>
      <c r="C5725" s="350"/>
      <c r="D5725" s="350"/>
      <c r="E5725" s="533"/>
      <c r="F5725" s="533"/>
      <c r="G5725" s="533"/>
      <c r="H5725" s="533"/>
      <c r="I5725" s="533"/>
      <c r="J5725" s="533"/>
      <c r="K5725" s="533"/>
      <c r="L5725" s="533"/>
      <c r="M5725" s="533"/>
      <c r="N5725" s="532"/>
      <c r="O5725" s="350"/>
      <c r="P5725" s="464"/>
      <c r="Q5725" s="464"/>
      <c r="R5725" s="464"/>
      <c r="S5725" s="464"/>
      <c r="T5725" s="464"/>
      <c r="U5725" s="464"/>
      <c r="V5725" s="464"/>
    </row>
    <row r="5726" spans="1:22">
      <c r="A5726" s="531"/>
      <c r="B5726" s="532"/>
      <c r="C5726" s="350"/>
      <c r="D5726" s="350"/>
      <c r="E5726" s="533"/>
      <c r="F5726" s="533"/>
      <c r="G5726" s="533"/>
      <c r="H5726" s="533"/>
      <c r="I5726" s="533"/>
      <c r="J5726" s="533"/>
      <c r="K5726" s="533"/>
      <c r="L5726" s="533"/>
      <c r="M5726" s="533"/>
      <c r="N5726" s="532"/>
      <c r="O5726" s="350"/>
      <c r="P5726" s="464"/>
      <c r="Q5726" s="464"/>
      <c r="R5726" s="464"/>
      <c r="S5726" s="464"/>
      <c r="T5726" s="464"/>
      <c r="U5726" s="464"/>
      <c r="V5726" s="464"/>
    </row>
    <row r="5727" spans="1:22">
      <c r="A5727" s="531"/>
      <c r="B5727" s="532"/>
      <c r="C5727" s="350"/>
      <c r="D5727" s="350"/>
      <c r="E5727" s="533"/>
      <c r="F5727" s="533"/>
      <c r="G5727" s="533"/>
      <c r="H5727" s="533"/>
      <c r="I5727" s="533"/>
      <c r="J5727" s="533"/>
      <c r="K5727" s="533"/>
      <c r="L5727" s="533"/>
      <c r="M5727" s="533"/>
      <c r="N5727" s="532"/>
      <c r="O5727" s="350"/>
      <c r="P5727" s="464"/>
      <c r="Q5727" s="464"/>
      <c r="R5727" s="464"/>
      <c r="S5727" s="464"/>
      <c r="T5727" s="464"/>
      <c r="U5727" s="464"/>
      <c r="V5727" s="464"/>
    </row>
    <row r="5728" spans="1:22">
      <c r="A5728" s="531"/>
      <c r="B5728" s="532"/>
      <c r="C5728" s="350"/>
      <c r="D5728" s="350"/>
      <c r="E5728" s="533"/>
      <c r="F5728" s="533"/>
      <c r="G5728" s="533"/>
      <c r="H5728" s="533"/>
      <c r="I5728" s="533"/>
      <c r="J5728" s="533"/>
      <c r="K5728" s="533"/>
      <c r="L5728" s="533"/>
      <c r="M5728" s="533"/>
      <c r="N5728" s="532"/>
      <c r="O5728" s="350"/>
      <c r="P5728" s="464"/>
      <c r="Q5728" s="464"/>
      <c r="R5728" s="464"/>
      <c r="S5728" s="464"/>
      <c r="T5728" s="464"/>
      <c r="U5728" s="464"/>
      <c r="V5728" s="464"/>
    </row>
    <row r="5729" spans="1:22">
      <c r="A5729" s="531"/>
      <c r="B5729" s="532"/>
      <c r="C5729" s="350"/>
      <c r="D5729" s="350"/>
      <c r="E5729" s="533"/>
      <c r="F5729" s="533"/>
      <c r="G5729" s="533"/>
      <c r="H5729" s="533"/>
      <c r="I5729" s="533"/>
      <c r="J5729" s="533"/>
      <c r="K5729" s="533"/>
      <c r="L5729" s="533"/>
      <c r="M5729" s="533"/>
      <c r="N5729" s="532"/>
      <c r="O5729" s="350"/>
      <c r="P5729" s="464"/>
      <c r="Q5729" s="464"/>
      <c r="R5729" s="464"/>
      <c r="S5729" s="464"/>
      <c r="T5729" s="464"/>
      <c r="U5729" s="464"/>
      <c r="V5729" s="464"/>
    </row>
    <row r="5730" spans="1:22">
      <c r="A5730" s="531"/>
      <c r="B5730" s="532"/>
      <c r="C5730" s="350"/>
      <c r="D5730" s="350"/>
      <c r="E5730" s="533"/>
      <c r="F5730" s="533"/>
      <c r="G5730" s="533"/>
      <c r="H5730" s="533"/>
      <c r="I5730" s="533"/>
      <c r="J5730" s="533"/>
      <c r="K5730" s="533"/>
      <c r="L5730" s="533"/>
      <c r="M5730" s="533"/>
      <c r="N5730" s="532"/>
      <c r="O5730" s="350"/>
      <c r="P5730" s="464"/>
      <c r="Q5730" s="464"/>
      <c r="R5730" s="464"/>
      <c r="S5730" s="464"/>
      <c r="T5730" s="464"/>
      <c r="U5730" s="464"/>
      <c r="V5730" s="464"/>
    </row>
    <row r="5731" spans="1:22">
      <c r="A5731" s="531"/>
      <c r="B5731" s="532"/>
      <c r="C5731" s="350"/>
      <c r="D5731" s="350"/>
      <c r="E5731" s="533"/>
      <c r="F5731" s="533"/>
      <c r="G5731" s="533"/>
      <c r="H5731" s="533"/>
      <c r="I5731" s="533"/>
      <c r="J5731" s="533"/>
      <c r="K5731" s="533"/>
      <c r="L5731" s="533"/>
      <c r="M5731" s="533"/>
      <c r="N5731" s="532"/>
      <c r="O5731" s="350"/>
      <c r="P5731" s="464"/>
      <c r="Q5731" s="464"/>
      <c r="R5731" s="464"/>
      <c r="S5731" s="464"/>
      <c r="T5731" s="464"/>
      <c r="U5731" s="464"/>
      <c r="V5731" s="464"/>
    </row>
    <row r="5732" spans="1:22">
      <c r="A5732" s="531"/>
      <c r="B5732" s="532"/>
      <c r="C5732" s="350"/>
      <c r="D5732" s="350"/>
      <c r="E5732" s="533"/>
      <c r="F5732" s="533"/>
      <c r="G5732" s="533"/>
      <c r="H5732" s="533"/>
      <c r="I5732" s="533"/>
      <c r="J5732" s="533"/>
      <c r="K5732" s="533"/>
      <c r="L5732" s="533"/>
      <c r="M5732" s="533"/>
      <c r="N5732" s="532"/>
      <c r="O5732" s="350"/>
      <c r="P5732" s="464"/>
      <c r="Q5732" s="464"/>
      <c r="R5732" s="464"/>
      <c r="S5732" s="464"/>
      <c r="T5732" s="464"/>
      <c r="U5732" s="464"/>
      <c r="V5732" s="464"/>
    </row>
    <row r="5733" spans="1:22">
      <c r="A5733" s="531"/>
      <c r="B5733" s="532"/>
      <c r="C5733" s="350"/>
      <c r="D5733" s="350"/>
      <c r="E5733" s="533"/>
      <c r="F5733" s="533"/>
      <c r="G5733" s="533"/>
      <c r="H5733" s="533"/>
      <c r="I5733" s="533"/>
      <c r="J5733" s="533"/>
      <c r="K5733" s="533"/>
      <c r="L5733" s="533"/>
      <c r="M5733" s="533"/>
      <c r="N5733" s="532"/>
      <c r="O5733" s="350"/>
      <c r="P5733" s="464"/>
      <c r="Q5733" s="464"/>
      <c r="R5733" s="464"/>
      <c r="S5733" s="464"/>
      <c r="T5733" s="464"/>
      <c r="U5733" s="464"/>
      <c r="V5733" s="464"/>
    </row>
    <row r="5734" spans="1:22">
      <c r="A5734" s="531"/>
      <c r="B5734" s="532"/>
      <c r="C5734" s="350"/>
      <c r="D5734" s="350"/>
      <c r="E5734" s="533"/>
      <c r="F5734" s="533"/>
      <c r="G5734" s="533"/>
      <c r="H5734" s="533"/>
      <c r="I5734" s="533"/>
      <c r="J5734" s="533"/>
      <c r="K5734" s="533"/>
      <c r="L5734" s="533"/>
      <c r="M5734" s="533"/>
      <c r="N5734" s="532"/>
      <c r="O5734" s="350"/>
      <c r="P5734" s="464"/>
      <c r="Q5734" s="464"/>
      <c r="R5734" s="464"/>
      <c r="S5734" s="464"/>
      <c r="T5734" s="464"/>
      <c r="U5734" s="464"/>
      <c r="V5734" s="464"/>
    </row>
    <row r="5735" spans="1:22">
      <c r="A5735" s="531"/>
      <c r="B5735" s="532"/>
      <c r="C5735" s="350"/>
      <c r="D5735" s="350"/>
      <c r="E5735" s="533"/>
      <c r="F5735" s="533"/>
      <c r="G5735" s="533"/>
      <c r="H5735" s="533"/>
      <c r="I5735" s="533"/>
      <c r="J5735" s="533"/>
      <c r="K5735" s="533"/>
      <c r="L5735" s="533"/>
      <c r="M5735" s="533"/>
      <c r="N5735" s="532"/>
      <c r="O5735" s="350"/>
      <c r="P5735" s="464"/>
      <c r="Q5735" s="464"/>
      <c r="R5735" s="464"/>
      <c r="S5735" s="464"/>
      <c r="T5735" s="464"/>
      <c r="U5735" s="464"/>
      <c r="V5735" s="464"/>
    </row>
    <row r="5736" spans="1:22">
      <c r="A5736" s="531"/>
      <c r="B5736" s="532"/>
      <c r="C5736" s="350"/>
      <c r="D5736" s="350"/>
      <c r="E5736" s="533"/>
      <c r="F5736" s="533"/>
      <c r="G5736" s="533"/>
      <c r="H5736" s="533"/>
      <c r="I5736" s="533"/>
      <c r="J5736" s="533"/>
      <c r="K5736" s="533"/>
      <c r="L5736" s="533"/>
      <c r="M5736" s="533"/>
      <c r="N5736" s="532"/>
      <c r="O5736" s="350"/>
      <c r="P5736" s="464"/>
      <c r="Q5736" s="464"/>
      <c r="R5736" s="464"/>
      <c r="S5736" s="464"/>
      <c r="T5736" s="464"/>
      <c r="U5736" s="464"/>
      <c r="V5736" s="464"/>
    </row>
    <row r="5737" spans="1:22">
      <c r="A5737" s="531"/>
      <c r="B5737" s="532"/>
      <c r="C5737" s="350"/>
      <c r="D5737" s="350"/>
      <c r="E5737" s="533"/>
      <c r="F5737" s="533"/>
      <c r="G5737" s="533"/>
      <c r="H5737" s="533"/>
      <c r="I5737" s="533"/>
      <c r="J5737" s="533"/>
      <c r="K5737" s="533"/>
      <c r="L5737" s="533"/>
      <c r="M5737" s="533"/>
      <c r="N5737" s="532"/>
      <c r="O5737" s="350"/>
      <c r="P5737" s="464"/>
      <c r="Q5737" s="464"/>
      <c r="R5737" s="464"/>
      <c r="S5737" s="464"/>
      <c r="T5737" s="464"/>
      <c r="U5737" s="464"/>
      <c r="V5737" s="464"/>
    </row>
    <row r="5738" spans="1:22">
      <c r="A5738" s="531"/>
      <c r="B5738" s="532"/>
      <c r="C5738" s="350"/>
      <c r="D5738" s="350"/>
      <c r="E5738" s="533"/>
      <c r="F5738" s="533"/>
      <c r="G5738" s="533"/>
      <c r="H5738" s="533"/>
      <c r="I5738" s="533"/>
      <c r="J5738" s="533"/>
      <c r="K5738" s="533"/>
      <c r="L5738" s="533"/>
      <c r="M5738" s="533"/>
      <c r="N5738" s="532"/>
      <c r="O5738" s="350"/>
      <c r="P5738" s="464"/>
      <c r="Q5738" s="464"/>
      <c r="R5738" s="464"/>
      <c r="S5738" s="464"/>
      <c r="T5738" s="464"/>
      <c r="U5738" s="464"/>
      <c r="V5738" s="464"/>
    </row>
    <row r="5739" spans="1:22">
      <c r="A5739" s="531"/>
      <c r="B5739" s="532"/>
      <c r="C5739" s="350"/>
      <c r="D5739" s="350"/>
      <c r="E5739" s="533"/>
      <c r="F5739" s="533"/>
      <c r="G5739" s="533"/>
      <c r="H5739" s="533"/>
      <c r="I5739" s="533"/>
      <c r="J5739" s="533"/>
      <c r="K5739" s="533"/>
      <c r="L5739" s="533"/>
      <c r="M5739" s="533"/>
      <c r="N5739" s="532"/>
      <c r="O5739" s="350"/>
      <c r="P5739" s="464"/>
      <c r="Q5739" s="464"/>
      <c r="R5739" s="464"/>
      <c r="S5739" s="464"/>
      <c r="T5739" s="464"/>
      <c r="U5739" s="464"/>
      <c r="V5739" s="464"/>
    </row>
    <row r="5740" spans="1:22">
      <c r="A5740" s="531"/>
      <c r="B5740" s="532"/>
      <c r="C5740" s="350"/>
      <c r="D5740" s="350"/>
      <c r="E5740" s="533"/>
      <c r="F5740" s="533"/>
      <c r="G5740" s="533"/>
      <c r="H5740" s="533"/>
      <c r="I5740" s="533"/>
      <c r="J5740" s="533"/>
      <c r="K5740" s="533"/>
      <c r="L5740" s="533"/>
      <c r="M5740" s="533"/>
      <c r="N5740" s="532"/>
      <c r="O5740" s="350"/>
      <c r="P5740" s="464"/>
      <c r="Q5740" s="464"/>
      <c r="R5740" s="464"/>
      <c r="S5740" s="464"/>
      <c r="T5740" s="464"/>
      <c r="U5740" s="464"/>
      <c r="V5740" s="464"/>
    </row>
    <row r="5741" spans="1:22">
      <c r="A5741" s="531"/>
      <c r="B5741" s="532"/>
      <c r="C5741" s="350"/>
      <c r="D5741" s="350"/>
      <c r="E5741" s="533"/>
      <c r="F5741" s="533"/>
      <c r="G5741" s="533"/>
      <c r="H5741" s="533"/>
      <c r="I5741" s="533"/>
      <c r="J5741" s="533"/>
      <c r="K5741" s="533"/>
      <c r="L5741" s="533"/>
      <c r="M5741" s="533"/>
      <c r="N5741" s="532"/>
      <c r="O5741" s="350"/>
      <c r="P5741" s="464"/>
      <c r="Q5741" s="464"/>
      <c r="R5741" s="464"/>
      <c r="S5741" s="464"/>
      <c r="T5741" s="464"/>
      <c r="U5741" s="464"/>
      <c r="V5741" s="464"/>
    </row>
    <row r="5742" spans="1:22">
      <c r="A5742" s="531"/>
      <c r="B5742" s="532"/>
      <c r="C5742" s="350"/>
      <c r="D5742" s="350"/>
      <c r="E5742" s="533"/>
      <c r="F5742" s="533"/>
      <c r="G5742" s="533"/>
      <c r="H5742" s="533"/>
      <c r="I5742" s="533"/>
      <c r="J5742" s="533"/>
      <c r="K5742" s="533"/>
      <c r="L5742" s="533"/>
      <c r="M5742" s="533"/>
      <c r="N5742" s="532"/>
      <c r="O5742" s="350"/>
      <c r="P5742" s="464"/>
      <c r="Q5742" s="464"/>
      <c r="R5742" s="464"/>
      <c r="S5742" s="464"/>
      <c r="T5742" s="464"/>
      <c r="U5742" s="464"/>
      <c r="V5742" s="464"/>
    </row>
    <row r="5743" spans="1:22">
      <c r="A5743" s="531"/>
      <c r="B5743" s="532"/>
      <c r="C5743" s="350"/>
      <c r="D5743" s="350"/>
      <c r="E5743" s="533"/>
      <c r="F5743" s="533"/>
      <c r="G5743" s="533"/>
      <c r="H5743" s="533"/>
      <c r="I5743" s="533"/>
      <c r="J5743" s="533"/>
      <c r="K5743" s="533"/>
      <c r="L5743" s="533"/>
      <c r="M5743" s="533"/>
      <c r="N5743" s="532"/>
      <c r="O5743" s="350"/>
      <c r="P5743" s="464"/>
      <c r="Q5743" s="464"/>
      <c r="R5743" s="464"/>
      <c r="S5743" s="464"/>
      <c r="T5743" s="464"/>
      <c r="U5743" s="464"/>
      <c r="V5743" s="464"/>
    </row>
    <row r="5744" spans="1:22">
      <c r="A5744" s="531"/>
      <c r="B5744" s="532"/>
      <c r="C5744" s="350"/>
      <c r="D5744" s="350"/>
      <c r="E5744" s="533"/>
      <c r="F5744" s="533"/>
      <c r="G5744" s="533"/>
      <c r="H5744" s="533"/>
      <c r="I5744" s="533"/>
      <c r="J5744" s="533"/>
      <c r="K5744" s="533"/>
      <c r="L5744" s="533"/>
      <c r="M5744" s="533"/>
      <c r="N5744" s="532"/>
      <c r="O5744" s="350"/>
      <c r="P5744" s="464"/>
      <c r="Q5744" s="464"/>
      <c r="R5744" s="464"/>
      <c r="S5744" s="464"/>
      <c r="T5744" s="464"/>
      <c r="U5744" s="464"/>
      <c r="V5744" s="464"/>
    </row>
    <row r="5745" spans="1:22">
      <c r="A5745" s="531"/>
      <c r="B5745" s="532"/>
      <c r="C5745" s="350"/>
      <c r="D5745" s="350"/>
      <c r="E5745" s="533"/>
      <c r="F5745" s="533"/>
      <c r="G5745" s="533"/>
      <c r="H5745" s="533"/>
      <c r="I5745" s="533"/>
      <c r="J5745" s="533"/>
      <c r="K5745" s="533"/>
      <c r="L5745" s="533"/>
      <c r="M5745" s="533"/>
      <c r="N5745" s="532"/>
      <c r="O5745" s="350"/>
      <c r="P5745" s="464"/>
      <c r="Q5745" s="464"/>
      <c r="R5745" s="464"/>
      <c r="S5745" s="464"/>
      <c r="T5745" s="464"/>
      <c r="U5745" s="464"/>
      <c r="V5745" s="464"/>
    </row>
    <row r="5746" spans="1:22">
      <c r="A5746" s="531"/>
      <c r="B5746" s="532"/>
      <c r="C5746" s="350"/>
      <c r="D5746" s="350"/>
      <c r="E5746" s="533"/>
      <c r="F5746" s="533"/>
      <c r="G5746" s="533"/>
      <c r="H5746" s="533"/>
      <c r="I5746" s="533"/>
      <c r="J5746" s="533"/>
      <c r="K5746" s="533"/>
      <c r="L5746" s="533"/>
      <c r="M5746" s="533"/>
      <c r="N5746" s="532"/>
      <c r="O5746" s="350"/>
      <c r="P5746" s="464"/>
      <c r="Q5746" s="464"/>
      <c r="R5746" s="464"/>
      <c r="S5746" s="464"/>
      <c r="T5746" s="464"/>
      <c r="U5746" s="464"/>
      <c r="V5746" s="464"/>
    </row>
    <row r="5747" spans="1:22">
      <c r="A5747" s="531"/>
      <c r="B5747" s="532"/>
      <c r="C5747" s="350"/>
      <c r="D5747" s="350"/>
      <c r="E5747" s="533"/>
      <c r="F5747" s="533"/>
      <c r="G5747" s="533"/>
      <c r="H5747" s="533"/>
      <c r="I5747" s="533"/>
      <c r="J5747" s="533"/>
      <c r="K5747" s="533"/>
      <c r="L5747" s="533"/>
      <c r="M5747" s="533"/>
      <c r="N5747" s="532"/>
      <c r="O5747" s="350"/>
      <c r="P5747" s="464"/>
      <c r="Q5747" s="464"/>
      <c r="R5747" s="464"/>
      <c r="S5747" s="464"/>
      <c r="T5747" s="464"/>
      <c r="U5747" s="464"/>
      <c r="V5747" s="464"/>
    </row>
    <row r="5748" spans="1:22">
      <c r="A5748" s="531"/>
      <c r="B5748" s="532"/>
      <c r="C5748" s="350"/>
      <c r="D5748" s="350"/>
      <c r="E5748" s="533"/>
      <c r="F5748" s="533"/>
      <c r="G5748" s="533"/>
      <c r="H5748" s="533"/>
      <c r="I5748" s="533"/>
      <c r="J5748" s="533"/>
      <c r="K5748" s="533"/>
      <c r="L5748" s="533"/>
      <c r="M5748" s="533"/>
      <c r="N5748" s="532"/>
      <c r="O5748" s="350"/>
      <c r="P5748" s="464"/>
      <c r="Q5748" s="464"/>
      <c r="R5748" s="464"/>
      <c r="S5748" s="464"/>
      <c r="T5748" s="464"/>
      <c r="U5748" s="464"/>
      <c r="V5748" s="464"/>
    </row>
    <row r="5749" spans="1:22">
      <c r="A5749" s="531"/>
      <c r="B5749" s="532"/>
      <c r="C5749" s="350"/>
      <c r="D5749" s="350"/>
      <c r="E5749" s="533"/>
      <c r="F5749" s="533"/>
      <c r="G5749" s="533"/>
      <c r="H5749" s="533"/>
      <c r="I5749" s="533"/>
      <c r="J5749" s="533"/>
      <c r="K5749" s="533"/>
      <c r="L5749" s="533"/>
      <c r="M5749" s="533"/>
      <c r="N5749" s="532"/>
      <c r="O5749" s="350"/>
      <c r="P5749" s="464"/>
      <c r="Q5749" s="464"/>
      <c r="R5749" s="464"/>
      <c r="S5749" s="464"/>
      <c r="T5749" s="464"/>
      <c r="U5749" s="464"/>
      <c r="V5749" s="464"/>
    </row>
    <row r="5750" spans="1:22">
      <c r="A5750" s="531"/>
      <c r="B5750" s="532"/>
      <c r="C5750" s="350"/>
      <c r="D5750" s="350"/>
      <c r="E5750" s="533"/>
      <c r="F5750" s="533"/>
      <c r="G5750" s="533"/>
      <c r="H5750" s="533"/>
      <c r="I5750" s="533"/>
      <c r="J5750" s="533"/>
      <c r="K5750" s="533"/>
      <c r="L5750" s="533"/>
      <c r="M5750" s="533"/>
      <c r="N5750" s="532"/>
      <c r="O5750" s="350"/>
      <c r="P5750" s="464"/>
      <c r="Q5750" s="464"/>
      <c r="R5750" s="464"/>
      <c r="S5750" s="464"/>
      <c r="T5750" s="464"/>
      <c r="U5750" s="464"/>
      <c r="V5750" s="464"/>
    </row>
    <row r="5751" spans="1:22">
      <c r="A5751" s="531"/>
      <c r="B5751" s="532"/>
      <c r="C5751" s="350"/>
      <c r="D5751" s="350"/>
      <c r="E5751" s="533"/>
      <c r="F5751" s="533"/>
      <c r="G5751" s="533"/>
      <c r="H5751" s="533"/>
      <c r="I5751" s="533"/>
      <c r="J5751" s="533"/>
      <c r="K5751" s="533"/>
      <c r="L5751" s="533"/>
      <c r="M5751" s="533"/>
      <c r="N5751" s="532"/>
      <c r="O5751" s="350"/>
      <c r="P5751" s="464"/>
      <c r="Q5751" s="464"/>
      <c r="R5751" s="464"/>
      <c r="S5751" s="464"/>
      <c r="T5751" s="464"/>
      <c r="U5751" s="464"/>
      <c r="V5751" s="464"/>
    </row>
    <row r="5752" spans="1:22">
      <c r="A5752" s="531"/>
      <c r="B5752" s="532"/>
      <c r="C5752" s="350"/>
      <c r="D5752" s="350"/>
      <c r="E5752" s="533"/>
      <c r="F5752" s="533"/>
      <c r="G5752" s="533"/>
      <c r="H5752" s="533"/>
      <c r="I5752" s="533"/>
      <c r="J5752" s="533"/>
      <c r="K5752" s="533"/>
      <c r="L5752" s="533"/>
      <c r="M5752" s="533"/>
      <c r="N5752" s="532"/>
      <c r="O5752" s="350"/>
      <c r="P5752" s="464"/>
      <c r="Q5752" s="464"/>
      <c r="R5752" s="464"/>
      <c r="S5752" s="464"/>
      <c r="T5752" s="464"/>
      <c r="U5752" s="464"/>
      <c r="V5752" s="464"/>
    </row>
    <row r="5753" spans="1:22">
      <c r="A5753" s="531"/>
      <c r="B5753" s="532"/>
      <c r="C5753" s="350"/>
      <c r="D5753" s="350"/>
      <c r="E5753" s="533"/>
      <c r="F5753" s="533"/>
      <c r="G5753" s="533"/>
      <c r="H5753" s="533"/>
      <c r="I5753" s="533"/>
      <c r="J5753" s="533"/>
      <c r="K5753" s="533"/>
      <c r="L5753" s="533"/>
      <c r="M5753" s="533"/>
      <c r="N5753" s="532"/>
      <c r="O5753" s="350"/>
      <c r="P5753" s="464"/>
      <c r="Q5753" s="464"/>
      <c r="R5753" s="464"/>
      <c r="S5753" s="464"/>
      <c r="T5753" s="464"/>
      <c r="U5753" s="464"/>
      <c r="V5753" s="464"/>
    </row>
    <row r="5754" spans="1:22">
      <c r="A5754" s="531"/>
      <c r="B5754" s="532"/>
      <c r="C5754" s="350"/>
      <c r="D5754" s="350"/>
      <c r="E5754" s="533"/>
      <c r="F5754" s="533"/>
      <c r="G5754" s="533"/>
      <c r="H5754" s="533"/>
      <c r="I5754" s="533"/>
      <c r="J5754" s="533"/>
      <c r="K5754" s="533"/>
      <c r="L5754" s="533"/>
      <c r="M5754" s="533"/>
      <c r="N5754" s="532"/>
      <c r="O5754" s="350"/>
      <c r="P5754" s="464"/>
      <c r="Q5754" s="464"/>
      <c r="R5754" s="464"/>
      <c r="S5754" s="464"/>
      <c r="T5754" s="464"/>
      <c r="U5754" s="464"/>
      <c r="V5754" s="464"/>
    </row>
    <row r="5755" spans="1:22">
      <c r="A5755" s="531"/>
      <c r="B5755" s="532"/>
      <c r="C5755" s="350"/>
      <c r="D5755" s="350"/>
      <c r="E5755" s="533"/>
      <c r="F5755" s="533"/>
      <c r="G5755" s="533"/>
      <c r="H5755" s="533"/>
      <c r="I5755" s="533"/>
      <c r="J5755" s="533"/>
      <c r="K5755" s="533"/>
      <c r="L5755" s="533"/>
      <c r="M5755" s="533"/>
      <c r="N5755" s="532"/>
      <c r="O5755" s="350"/>
      <c r="P5755" s="464"/>
      <c r="Q5755" s="464"/>
      <c r="R5755" s="464"/>
      <c r="S5755" s="464"/>
      <c r="T5755" s="464"/>
      <c r="U5755" s="464"/>
      <c r="V5755" s="464"/>
    </row>
    <row r="5756" spans="1:22">
      <c r="A5756" s="531"/>
      <c r="B5756" s="532"/>
      <c r="C5756" s="350"/>
      <c r="D5756" s="350"/>
      <c r="E5756" s="533"/>
      <c r="F5756" s="533"/>
      <c r="G5756" s="533"/>
      <c r="H5756" s="533"/>
      <c r="I5756" s="533"/>
      <c r="J5756" s="533"/>
      <c r="K5756" s="533"/>
      <c r="L5756" s="533"/>
      <c r="M5756" s="533"/>
      <c r="N5756" s="532"/>
      <c r="O5756" s="350"/>
      <c r="P5756" s="464"/>
      <c r="Q5756" s="464"/>
      <c r="R5756" s="464"/>
      <c r="S5756" s="464"/>
      <c r="T5756" s="464"/>
      <c r="U5756" s="464"/>
      <c r="V5756" s="464"/>
    </row>
    <row r="5757" spans="1:22">
      <c r="A5757" s="531"/>
      <c r="B5757" s="532"/>
      <c r="C5757" s="350"/>
      <c r="D5757" s="350"/>
      <c r="E5757" s="533"/>
      <c r="F5757" s="533"/>
      <c r="G5757" s="533"/>
      <c r="H5757" s="533"/>
      <c r="I5757" s="533"/>
      <c r="J5757" s="533"/>
      <c r="K5757" s="533"/>
      <c r="L5757" s="533"/>
      <c r="M5757" s="533"/>
      <c r="N5757" s="532"/>
      <c r="O5757" s="350"/>
      <c r="P5757" s="464"/>
      <c r="Q5757" s="464"/>
      <c r="R5757" s="464"/>
      <c r="S5757" s="464"/>
      <c r="T5757" s="464"/>
      <c r="U5757" s="464"/>
      <c r="V5757" s="464"/>
    </row>
    <row r="5758" spans="1:22">
      <c r="A5758" s="531"/>
      <c r="B5758" s="532"/>
      <c r="C5758" s="350"/>
      <c r="D5758" s="350"/>
      <c r="E5758" s="533"/>
      <c r="F5758" s="533"/>
      <c r="G5758" s="533"/>
      <c r="H5758" s="533"/>
      <c r="I5758" s="533"/>
      <c r="J5758" s="533"/>
      <c r="K5758" s="533"/>
      <c r="L5758" s="533"/>
      <c r="M5758" s="533"/>
      <c r="N5758" s="532"/>
      <c r="O5758" s="350"/>
      <c r="P5758" s="464"/>
      <c r="Q5758" s="464"/>
      <c r="R5758" s="464"/>
      <c r="S5758" s="464"/>
      <c r="T5758" s="464"/>
      <c r="U5758" s="464"/>
      <c r="V5758" s="464"/>
    </row>
    <row r="5759" spans="1:22">
      <c r="A5759" s="531"/>
      <c r="B5759" s="532"/>
      <c r="C5759" s="350"/>
      <c r="D5759" s="350"/>
      <c r="E5759" s="533"/>
      <c r="F5759" s="533"/>
      <c r="G5759" s="533"/>
      <c r="H5759" s="533"/>
      <c r="I5759" s="533"/>
      <c r="J5759" s="533"/>
      <c r="K5759" s="533"/>
      <c r="L5759" s="533"/>
      <c r="M5759" s="533"/>
      <c r="N5759" s="532"/>
      <c r="O5759" s="350"/>
      <c r="P5759" s="464"/>
      <c r="Q5759" s="464"/>
      <c r="R5759" s="464"/>
      <c r="S5759" s="464"/>
      <c r="T5759" s="464"/>
      <c r="U5759" s="464"/>
      <c r="V5759" s="464"/>
    </row>
    <row r="5760" spans="1:22">
      <c r="A5760" s="531"/>
      <c r="B5760" s="532"/>
      <c r="C5760" s="350"/>
      <c r="D5760" s="350"/>
      <c r="E5760" s="533"/>
      <c r="F5760" s="533"/>
      <c r="G5760" s="533"/>
      <c r="H5760" s="533"/>
      <c r="I5760" s="533"/>
      <c r="J5760" s="533"/>
      <c r="K5760" s="533"/>
      <c r="L5760" s="533"/>
      <c r="M5760" s="533"/>
      <c r="N5760" s="532"/>
      <c r="O5760" s="350"/>
      <c r="P5760" s="464"/>
      <c r="Q5760" s="464"/>
      <c r="R5760" s="464"/>
      <c r="S5760" s="464"/>
      <c r="T5760" s="464"/>
      <c r="U5760" s="464"/>
      <c r="V5760" s="464"/>
    </row>
    <row r="5761" spans="1:22">
      <c r="A5761" s="531"/>
      <c r="B5761" s="532"/>
      <c r="C5761" s="350"/>
      <c r="D5761" s="350"/>
      <c r="E5761" s="533"/>
      <c r="F5761" s="533"/>
      <c r="G5761" s="533"/>
      <c r="H5761" s="533"/>
      <c r="I5761" s="533"/>
      <c r="J5761" s="533"/>
      <c r="K5761" s="533"/>
      <c r="L5761" s="533"/>
      <c r="M5761" s="533"/>
      <c r="N5761" s="532"/>
      <c r="O5761" s="350"/>
      <c r="P5761" s="464"/>
      <c r="Q5761" s="464"/>
      <c r="R5761" s="464"/>
      <c r="S5761" s="464"/>
      <c r="T5761" s="464"/>
      <c r="U5761" s="464"/>
      <c r="V5761" s="464"/>
    </row>
    <row r="5762" spans="1:22">
      <c r="A5762" s="531"/>
      <c r="B5762" s="532"/>
      <c r="C5762" s="350"/>
      <c r="D5762" s="350"/>
      <c r="E5762" s="533"/>
      <c r="F5762" s="533"/>
      <c r="G5762" s="533"/>
      <c r="H5762" s="533"/>
      <c r="I5762" s="533"/>
      <c r="J5762" s="533"/>
      <c r="K5762" s="533"/>
      <c r="L5762" s="533"/>
      <c r="M5762" s="533"/>
      <c r="N5762" s="532"/>
      <c r="O5762" s="350"/>
      <c r="P5762" s="464"/>
      <c r="Q5762" s="464"/>
      <c r="R5762" s="464"/>
      <c r="S5762" s="464"/>
      <c r="T5762" s="464"/>
      <c r="U5762" s="464"/>
      <c r="V5762" s="464"/>
    </row>
    <row r="5763" spans="1:22">
      <c r="A5763" s="531"/>
      <c r="B5763" s="532"/>
      <c r="C5763" s="350"/>
      <c r="D5763" s="350"/>
      <c r="E5763" s="533"/>
      <c r="F5763" s="533"/>
      <c r="G5763" s="533"/>
      <c r="H5763" s="533"/>
      <c r="I5763" s="533"/>
      <c r="J5763" s="533"/>
      <c r="K5763" s="533"/>
      <c r="L5763" s="533"/>
      <c r="M5763" s="533"/>
      <c r="N5763" s="532"/>
      <c r="O5763" s="350"/>
      <c r="P5763" s="464"/>
      <c r="Q5763" s="464"/>
      <c r="R5763" s="464"/>
      <c r="S5763" s="464"/>
      <c r="T5763" s="464"/>
      <c r="U5763" s="464"/>
      <c r="V5763" s="464"/>
    </row>
    <row r="5764" spans="1:22">
      <c r="A5764" s="531"/>
      <c r="B5764" s="532"/>
      <c r="C5764" s="350"/>
      <c r="D5764" s="350"/>
      <c r="E5764" s="533"/>
      <c r="F5764" s="533"/>
      <c r="G5764" s="533"/>
      <c r="H5764" s="533"/>
      <c r="I5764" s="533"/>
      <c r="J5764" s="533"/>
      <c r="K5764" s="533"/>
      <c r="L5764" s="533"/>
      <c r="M5764" s="533"/>
      <c r="N5764" s="532"/>
      <c r="O5764" s="350"/>
      <c r="P5764" s="464"/>
      <c r="Q5764" s="464"/>
      <c r="R5764" s="464"/>
      <c r="S5764" s="464"/>
      <c r="T5764" s="464"/>
      <c r="U5764" s="464"/>
      <c r="V5764" s="464"/>
    </row>
    <row r="5765" spans="1:22">
      <c r="A5765" s="531"/>
      <c r="B5765" s="532"/>
      <c r="C5765" s="350"/>
      <c r="D5765" s="350"/>
      <c r="E5765" s="533"/>
      <c r="F5765" s="533"/>
      <c r="G5765" s="533"/>
      <c r="H5765" s="533"/>
      <c r="I5765" s="533"/>
      <c r="J5765" s="533"/>
      <c r="K5765" s="533"/>
      <c r="L5765" s="533"/>
      <c r="M5765" s="533"/>
      <c r="N5765" s="532"/>
      <c r="O5765" s="350"/>
      <c r="P5765" s="464"/>
      <c r="Q5765" s="464"/>
      <c r="R5765" s="464"/>
      <c r="S5765" s="464"/>
      <c r="T5765" s="464"/>
      <c r="U5765" s="464"/>
      <c r="V5765" s="464"/>
    </row>
    <row r="5766" spans="1:22">
      <c r="A5766" s="531"/>
      <c r="B5766" s="532"/>
      <c r="C5766" s="350"/>
      <c r="D5766" s="350"/>
      <c r="E5766" s="533"/>
      <c r="F5766" s="533"/>
      <c r="G5766" s="533"/>
      <c r="H5766" s="533"/>
      <c r="I5766" s="533"/>
      <c r="J5766" s="533"/>
      <c r="K5766" s="533"/>
      <c r="L5766" s="533"/>
      <c r="M5766" s="533"/>
      <c r="N5766" s="532"/>
      <c r="O5766" s="350"/>
      <c r="P5766" s="464"/>
      <c r="Q5766" s="464"/>
      <c r="R5766" s="464"/>
      <c r="S5766" s="464"/>
      <c r="T5766" s="464"/>
      <c r="U5766" s="464"/>
      <c r="V5766" s="464"/>
    </row>
    <row r="5767" spans="1:22">
      <c r="A5767" s="531"/>
      <c r="B5767" s="532"/>
      <c r="C5767" s="350"/>
      <c r="D5767" s="350"/>
      <c r="E5767" s="533"/>
      <c r="F5767" s="533"/>
      <c r="G5767" s="533"/>
      <c r="H5767" s="533"/>
      <c r="I5767" s="533"/>
      <c r="J5767" s="533"/>
      <c r="K5767" s="533"/>
      <c r="L5767" s="533"/>
      <c r="M5767" s="533"/>
      <c r="N5767" s="532"/>
      <c r="O5767" s="350"/>
      <c r="P5767" s="464"/>
      <c r="Q5767" s="464"/>
      <c r="R5767" s="464"/>
      <c r="S5767" s="464"/>
      <c r="T5767" s="464"/>
      <c r="U5767" s="464"/>
      <c r="V5767" s="464"/>
    </row>
    <row r="5768" spans="1:22">
      <c r="A5768" s="531"/>
      <c r="B5768" s="532"/>
      <c r="C5768" s="350"/>
      <c r="D5768" s="350"/>
      <c r="E5768" s="533"/>
      <c r="F5768" s="533"/>
      <c r="G5768" s="533"/>
      <c r="H5768" s="533"/>
      <c r="I5768" s="533"/>
      <c r="J5768" s="533"/>
      <c r="K5768" s="533"/>
      <c r="L5768" s="533"/>
      <c r="M5768" s="533"/>
      <c r="N5768" s="532"/>
      <c r="O5768" s="350"/>
      <c r="P5768" s="464"/>
      <c r="Q5768" s="464"/>
      <c r="R5768" s="464"/>
      <c r="S5768" s="464"/>
      <c r="T5768" s="464"/>
      <c r="U5768" s="464"/>
      <c r="V5768" s="464"/>
    </row>
    <row r="5769" spans="1:22">
      <c r="A5769" s="531"/>
      <c r="B5769" s="532"/>
      <c r="C5769" s="350"/>
      <c r="D5769" s="350"/>
      <c r="E5769" s="533"/>
      <c r="F5769" s="533"/>
      <c r="G5769" s="533"/>
      <c r="H5769" s="533"/>
      <c r="I5769" s="533"/>
      <c r="J5769" s="533"/>
      <c r="K5769" s="533"/>
      <c r="L5769" s="533"/>
      <c r="M5769" s="533"/>
      <c r="N5769" s="532"/>
      <c r="O5769" s="350"/>
      <c r="P5769" s="464"/>
      <c r="Q5769" s="464"/>
      <c r="R5769" s="464"/>
      <c r="S5769" s="464"/>
      <c r="T5769" s="464"/>
      <c r="U5769" s="464"/>
      <c r="V5769" s="464"/>
    </row>
    <row r="5770" spans="1:22">
      <c r="A5770" s="531"/>
      <c r="B5770" s="532"/>
      <c r="C5770" s="350"/>
      <c r="D5770" s="350"/>
      <c r="E5770" s="533"/>
      <c r="F5770" s="533"/>
      <c r="G5770" s="533"/>
      <c r="H5770" s="533"/>
      <c r="I5770" s="533"/>
      <c r="J5770" s="533"/>
      <c r="K5770" s="533"/>
      <c r="L5770" s="533"/>
      <c r="M5770" s="533"/>
      <c r="N5770" s="532"/>
      <c r="O5770" s="350"/>
      <c r="P5770" s="464"/>
      <c r="Q5770" s="464"/>
      <c r="R5770" s="464"/>
      <c r="S5770" s="464"/>
      <c r="T5770" s="464"/>
      <c r="U5770" s="464"/>
      <c r="V5770" s="464"/>
    </row>
    <row r="5771" spans="1:22">
      <c r="A5771" s="531"/>
      <c r="B5771" s="532"/>
      <c r="C5771" s="350"/>
      <c r="D5771" s="350"/>
      <c r="E5771" s="533"/>
      <c r="F5771" s="533"/>
      <c r="G5771" s="533"/>
      <c r="H5771" s="533"/>
      <c r="I5771" s="533"/>
      <c r="J5771" s="533"/>
      <c r="K5771" s="533"/>
      <c r="L5771" s="533"/>
      <c r="M5771" s="533"/>
      <c r="N5771" s="532"/>
      <c r="O5771" s="350"/>
      <c r="P5771" s="464"/>
      <c r="Q5771" s="464"/>
      <c r="R5771" s="464"/>
      <c r="S5771" s="464"/>
      <c r="T5771" s="464"/>
      <c r="U5771" s="464"/>
      <c r="V5771" s="464"/>
    </row>
    <row r="5772" spans="1:22">
      <c r="A5772" s="531"/>
      <c r="B5772" s="532"/>
      <c r="C5772" s="350"/>
      <c r="D5772" s="350"/>
      <c r="E5772" s="533"/>
      <c r="F5772" s="533"/>
      <c r="G5772" s="533"/>
      <c r="H5772" s="533"/>
      <c r="I5772" s="533"/>
      <c r="J5772" s="533"/>
      <c r="K5772" s="533"/>
      <c r="L5772" s="533"/>
      <c r="M5772" s="533"/>
      <c r="N5772" s="532"/>
      <c r="O5772" s="350"/>
      <c r="P5772" s="464"/>
      <c r="Q5772" s="464"/>
      <c r="R5772" s="464"/>
      <c r="S5772" s="464"/>
      <c r="T5772" s="464"/>
      <c r="U5772" s="464"/>
      <c r="V5772" s="464"/>
    </row>
    <row r="5773" spans="1:22">
      <c r="A5773" s="531"/>
      <c r="B5773" s="532"/>
      <c r="C5773" s="350"/>
      <c r="D5773" s="350"/>
      <c r="E5773" s="533"/>
      <c r="F5773" s="533"/>
      <c r="G5773" s="533"/>
      <c r="H5773" s="533"/>
      <c r="I5773" s="533"/>
      <c r="J5773" s="533"/>
      <c r="K5773" s="533"/>
      <c r="L5773" s="533"/>
      <c r="M5773" s="533"/>
      <c r="N5773" s="532"/>
      <c r="O5773" s="350"/>
      <c r="P5773" s="464"/>
      <c r="Q5773" s="464"/>
      <c r="R5773" s="464"/>
      <c r="S5773" s="464"/>
      <c r="T5773" s="464"/>
      <c r="U5773" s="464"/>
      <c r="V5773" s="464"/>
    </row>
    <row r="5774" spans="1:22">
      <c r="A5774" s="531"/>
      <c r="B5774" s="532"/>
      <c r="C5774" s="350"/>
      <c r="D5774" s="350"/>
      <c r="E5774" s="533"/>
      <c r="F5774" s="533"/>
      <c r="G5774" s="533"/>
      <c r="H5774" s="533"/>
      <c r="I5774" s="533"/>
      <c r="J5774" s="533"/>
      <c r="K5774" s="533"/>
      <c r="L5774" s="533"/>
      <c r="M5774" s="533"/>
      <c r="N5774" s="532"/>
      <c r="O5774" s="350"/>
      <c r="P5774" s="464"/>
      <c r="Q5774" s="464"/>
      <c r="R5774" s="464"/>
      <c r="S5774" s="464"/>
      <c r="T5774" s="464"/>
      <c r="U5774" s="464"/>
      <c r="V5774" s="464"/>
    </row>
    <row r="5775" spans="1:22">
      <c r="A5775" s="531"/>
      <c r="B5775" s="532"/>
      <c r="C5775" s="350"/>
      <c r="D5775" s="350"/>
      <c r="E5775" s="533"/>
      <c r="F5775" s="533"/>
      <c r="G5775" s="533"/>
      <c r="H5775" s="533"/>
      <c r="I5775" s="533"/>
      <c r="J5775" s="533"/>
      <c r="K5775" s="533"/>
      <c r="L5775" s="533"/>
      <c r="M5775" s="533"/>
      <c r="N5775" s="532"/>
      <c r="O5775" s="350"/>
      <c r="P5775" s="464"/>
      <c r="Q5775" s="464"/>
      <c r="R5775" s="464"/>
      <c r="S5775" s="464"/>
      <c r="T5775" s="464"/>
      <c r="U5775" s="464"/>
      <c r="V5775" s="464"/>
    </row>
    <row r="5776" spans="1:22">
      <c r="A5776" s="531"/>
      <c r="B5776" s="532"/>
      <c r="C5776" s="350"/>
      <c r="D5776" s="350"/>
      <c r="E5776" s="533"/>
      <c r="F5776" s="533"/>
      <c r="G5776" s="533"/>
      <c r="H5776" s="533"/>
      <c r="I5776" s="533"/>
      <c r="J5776" s="533"/>
      <c r="K5776" s="533"/>
      <c r="L5776" s="533"/>
      <c r="M5776" s="533"/>
      <c r="N5776" s="532"/>
      <c r="O5776" s="350"/>
      <c r="P5776" s="464"/>
      <c r="Q5776" s="464"/>
      <c r="R5776" s="464"/>
      <c r="S5776" s="464"/>
      <c r="T5776" s="464"/>
      <c r="U5776" s="464"/>
      <c r="V5776" s="464"/>
    </row>
    <row r="5777" spans="1:22">
      <c r="A5777" s="531"/>
      <c r="B5777" s="532"/>
      <c r="C5777" s="350"/>
      <c r="D5777" s="350"/>
      <c r="E5777" s="533"/>
      <c r="F5777" s="533"/>
      <c r="G5777" s="533"/>
      <c r="H5777" s="533"/>
      <c r="I5777" s="533"/>
      <c r="J5777" s="533"/>
      <c r="K5777" s="533"/>
      <c r="L5777" s="533"/>
      <c r="M5777" s="533"/>
      <c r="N5777" s="532"/>
      <c r="O5777" s="350"/>
      <c r="P5777" s="464"/>
      <c r="Q5777" s="464"/>
      <c r="R5777" s="464"/>
      <c r="S5777" s="464"/>
      <c r="T5777" s="464"/>
      <c r="U5777" s="464"/>
      <c r="V5777" s="464"/>
    </row>
    <row r="5778" spans="1:22">
      <c r="A5778" s="531"/>
      <c r="B5778" s="532"/>
      <c r="C5778" s="350"/>
      <c r="D5778" s="350"/>
      <c r="E5778" s="533"/>
      <c r="F5778" s="533"/>
      <c r="G5778" s="533"/>
      <c r="H5778" s="533"/>
      <c r="I5778" s="533"/>
      <c r="J5778" s="533"/>
      <c r="K5778" s="533"/>
      <c r="L5778" s="533"/>
      <c r="M5778" s="533"/>
      <c r="N5778" s="532"/>
      <c r="O5778" s="350"/>
      <c r="P5778" s="464"/>
      <c r="Q5778" s="464"/>
      <c r="R5778" s="464"/>
      <c r="S5778" s="464"/>
      <c r="T5778" s="464"/>
      <c r="U5778" s="464"/>
      <c r="V5778" s="464"/>
    </row>
    <row r="5779" spans="1:22">
      <c r="A5779" s="531"/>
      <c r="B5779" s="532"/>
      <c r="C5779" s="350"/>
      <c r="D5779" s="350"/>
      <c r="E5779" s="533"/>
      <c r="F5779" s="533"/>
      <c r="G5779" s="533"/>
      <c r="H5779" s="533"/>
      <c r="I5779" s="533"/>
      <c r="J5779" s="533"/>
      <c r="K5779" s="533"/>
      <c r="L5779" s="533"/>
      <c r="M5779" s="533"/>
      <c r="N5779" s="532"/>
      <c r="O5779" s="350"/>
      <c r="P5779" s="464"/>
      <c r="Q5779" s="464"/>
      <c r="R5779" s="464"/>
      <c r="S5779" s="464"/>
      <c r="T5779" s="464"/>
      <c r="U5779" s="464"/>
      <c r="V5779" s="464"/>
    </row>
    <row r="5780" spans="1:22">
      <c r="A5780" s="531"/>
      <c r="B5780" s="532"/>
      <c r="C5780" s="350"/>
      <c r="D5780" s="350"/>
      <c r="E5780" s="533"/>
      <c r="F5780" s="533"/>
      <c r="G5780" s="533"/>
      <c r="H5780" s="533"/>
      <c r="I5780" s="533"/>
      <c r="J5780" s="533"/>
      <c r="K5780" s="533"/>
      <c r="L5780" s="533"/>
      <c r="M5780" s="533"/>
      <c r="N5780" s="532"/>
      <c r="O5780" s="350"/>
      <c r="P5780" s="464"/>
      <c r="Q5780" s="464"/>
      <c r="R5780" s="464"/>
      <c r="S5780" s="464"/>
      <c r="T5780" s="464"/>
      <c r="U5780" s="464"/>
      <c r="V5780" s="464"/>
    </row>
    <row r="5781" spans="1:22">
      <c r="A5781" s="531"/>
      <c r="B5781" s="532"/>
      <c r="C5781" s="350"/>
      <c r="D5781" s="350"/>
      <c r="E5781" s="533"/>
      <c r="F5781" s="533"/>
      <c r="G5781" s="533"/>
      <c r="H5781" s="533"/>
      <c r="I5781" s="533"/>
      <c r="J5781" s="533"/>
      <c r="K5781" s="533"/>
      <c r="L5781" s="533"/>
      <c r="M5781" s="533"/>
      <c r="N5781" s="532"/>
      <c r="O5781" s="350"/>
      <c r="P5781" s="464"/>
      <c r="Q5781" s="464"/>
      <c r="R5781" s="464"/>
      <c r="S5781" s="464"/>
      <c r="T5781" s="464"/>
      <c r="U5781" s="464"/>
      <c r="V5781" s="464"/>
    </row>
    <row r="5782" spans="1:22">
      <c r="A5782" s="531"/>
      <c r="B5782" s="532"/>
      <c r="C5782" s="350"/>
      <c r="D5782" s="350"/>
      <c r="E5782" s="533"/>
      <c r="F5782" s="533"/>
      <c r="G5782" s="533"/>
      <c r="H5782" s="533"/>
      <c r="I5782" s="533"/>
      <c r="J5782" s="533"/>
      <c r="K5782" s="533"/>
      <c r="L5782" s="533"/>
      <c r="M5782" s="533"/>
      <c r="N5782" s="532"/>
      <c r="O5782" s="350"/>
      <c r="P5782" s="464"/>
      <c r="Q5782" s="464"/>
      <c r="R5782" s="464"/>
      <c r="S5782" s="464"/>
      <c r="T5782" s="464"/>
      <c r="U5782" s="464"/>
      <c r="V5782" s="464"/>
    </row>
    <row r="5783" spans="1:22">
      <c r="A5783" s="531"/>
      <c r="B5783" s="532"/>
      <c r="C5783" s="350"/>
      <c r="D5783" s="350"/>
      <c r="E5783" s="533"/>
      <c r="F5783" s="533"/>
      <c r="G5783" s="533"/>
      <c r="H5783" s="533"/>
      <c r="I5783" s="533"/>
      <c r="J5783" s="533"/>
      <c r="K5783" s="533"/>
      <c r="L5783" s="533"/>
      <c r="M5783" s="533"/>
      <c r="N5783" s="532"/>
      <c r="O5783" s="350"/>
      <c r="P5783" s="464"/>
      <c r="Q5783" s="464"/>
      <c r="R5783" s="464"/>
      <c r="S5783" s="464"/>
      <c r="T5783" s="464"/>
      <c r="U5783" s="464"/>
      <c r="V5783" s="464"/>
    </row>
    <row r="5784" spans="1:22">
      <c r="A5784" s="531"/>
      <c r="B5784" s="532"/>
      <c r="C5784" s="350"/>
      <c r="D5784" s="350"/>
      <c r="E5784" s="533"/>
      <c r="F5784" s="533"/>
      <c r="G5784" s="533"/>
      <c r="H5784" s="533"/>
      <c r="I5784" s="533"/>
      <c r="J5784" s="533"/>
      <c r="K5784" s="533"/>
      <c r="L5784" s="533"/>
      <c r="M5784" s="533"/>
      <c r="N5784" s="532"/>
      <c r="O5784" s="350"/>
      <c r="P5784" s="464"/>
      <c r="Q5784" s="464"/>
      <c r="R5784" s="464"/>
      <c r="S5784" s="464"/>
      <c r="T5784" s="464"/>
      <c r="U5784" s="464"/>
      <c r="V5784" s="464"/>
    </row>
    <row r="5785" spans="1:22">
      <c r="A5785" s="531"/>
      <c r="B5785" s="532"/>
      <c r="C5785" s="350"/>
      <c r="D5785" s="350"/>
      <c r="E5785" s="533"/>
      <c r="F5785" s="533"/>
      <c r="G5785" s="533"/>
      <c r="H5785" s="533"/>
      <c r="I5785" s="533"/>
      <c r="J5785" s="533"/>
      <c r="K5785" s="533"/>
      <c r="L5785" s="533"/>
      <c r="M5785" s="533"/>
      <c r="N5785" s="532"/>
      <c r="O5785" s="350"/>
      <c r="P5785" s="464"/>
      <c r="Q5785" s="464"/>
      <c r="R5785" s="464"/>
      <c r="S5785" s="464"/>
      <c r="T5785" s="464"/>
      <c r="U5785" s="464"/>
      <c r="V5785" s="464"/>
    </row>
    <row r="5786" spans="1:22">
      <c r="A5786" s="531"/>
      <c r="B5786" s="532"/>
      <c r="C5786" s="350"/>
      <c r="D5786" s="350"/>
      <c r="E5786" s="533"/>
      <c r="F5786" s="533"/>
      <c r="G5786" s="533"/>
      <c r="H5786" s="533"/>
      <c r="I5786" s="533"/>
      <c r="J5786" s="533"/>
      <c r="K5786" s="533"/>
      <c r="L5786" s="533"/>
      <c r="M5786" s="533"/>
      <c r="N5786" s="532"/>
      <c r="O5786" s="350"/>
      <c r="P5786" s="464"/>
      <c r="Q5786" s="464"/>
      <c r="R5786" s="464"/>
      <c r="S5786" s="464"/>
      <c r="T5786" s="464"/>
      <c r="U5786" s="464"/>
      <c r="V5786" s="464"/>
    </row>
    <row r="5787" spans="1:22">
      <c r="A5787" s="531"/>
      <c r="B5787" s="532"/>
      <c r="C5787" s="350"/>
      <c r="D5787" s="350"/>
      <c r="E5787" s="533"/>
      <c r="F5787" s="533"/>
      <c r="G5787" s="533"/>
      <c r="H5787" s="533"/>
      <c r="I5787" s="533"/>
      <c r="J5787" s="533"/>
      <c r="K5787" s="533"/>
      <c r="L5787" s="533"/>
      <c r="M5787" s="533"/>
      <c r="N5787" s="532"/>
      <c r="O5787" s="350"/>
      <c r="P5787" s="464"/>
      <c r="Q5787" s="464"/>
      <c r="R5787" s="464"/>
      <c r="S5787" s="464"/>
      <c r="T5787" s="464"/>
      <c r="U5787" s="464"/>
      <c r="V5787" s="464"/>
    </row>
    <row r="5788" spans="1:22">
      <c r="A5788" s="531"/>
      <c r="B5788" s="532"/>
      <c r="C5788" s="350"/>
      <c r="D5788" s="350"/>
      <c r="E5788" s="533"/>
      <c r="F5788" s="533"/>
      <c r="G5788" s="533"/>
      <c r="H5788" s="533"/>
      <c r="I5788" s="533"/>
      <c r="J5788" s="533"/>
      <c r="K5788" s="533"/>
      <c r="L5788" s="533"/>
      <c r="M5788" s="533"/>
      <c r="N5788" s="532"/>
      <c r="O5788" s="350"/>
      <c r="P5788" s="464"/>
      <c r="Q5788" s="464"/>
      <c r="R5788" s="464"/>
      <c r="S5788" s="464"/>
      <c r="T5788" s="464"/>
      <c r="U5788" s="464"/>
      <c r="V5788" s="464"/>
    </row>
    <row r="5789" spans="1:22">
      <c r="A5789" s="531"/>
      <c r="B5789" s="532"/>
      <c r="C5789" s="350"/>
      <c r="D5789" s="350"/>
      <c r="E5789" s="533"/>
      <c r="F5789" s="533"/>
      <c r="G5789" s="533"/>
      <c r="H5789" s="533"/>
      <c r="I5789" s="533"/>
      <c r="J5789" s="533"/>
      <c r="K5789" s="533"/>
      <c r="L5789" s="533"/>
      <c r="M5789" s="533"/>
      <c r="N5789" s="532"/>
      <c r="O5789" s="350"/>
      <c r="P5789" s="464"/>
      <c r="Q5789" s="464"/>
      <c r="R5789" s="464"/>
      <c r="S5789" s="464"/>
      <c r="T5789" s="464"/>
      <c r="U5789" s="464"/>
      <c r="V5789" s="464"/>
    </row>
    <row r="5790" spans="1:22">
      <c r="A5790" s="531"/>
      <c r="B5790" s="532"/>
      <c r="C5790" s="350"/>
      <c r="D5790" s="350"/>
      <c r="E5790" s="533"/>
      <c r="F5790" s="533"/>
      <c r="G5790" s="533"/>
      <c r="H5790" s="533"/>
      <c r="I5790" s="533"/>
      <c r="J5790" s="533"/>
      <c r="K5790" s="533"/>
      <c r="L5790" s="533"/>
      <c r="M5790" s="533"/>
      <c r="N5790" s="532"/>
      <c r="O5790" s="350"/>
      <c r="P5790" s="464"/>
      <c r="Q5790" s="464"/>
      <c r="R5790" s="464"/>
      <c r="S5790" s="464"/>
      <c r="T5790" s="464"/>
      <c r="U5790" s="464"/>
      <c r="V5790" s="464"/>
    </row>
    <row r="5791" spans="1:22">
      <c r="A5791" s="531"/>
      <c r="B5791" s="532"/>
      <c r="C5791" s="350"/>
      <c r="D5791" s="350"/>
      <c r="E5791" s="533"/>
      <c r="F5791" s="533"/>
      <c r="G5791" s="533"/>
      <c r="H5791" s="533"/>
      <c r="I5791" s="533"/>
      <c r="J5791" s="533"/>
      <c r="K5791" s="533"/>
      <c r="L5791" s="533"/>
      <c r="M5791" s="533"/>
      <c r="N5791" s="532"/>
      <c r="O5791" s="350"/>
      <c r="P5791" s="464"/>
      <c r="Q5791" s="464"/>
      <c r="R5791" s="464"/>
      <c r="S5791" s="464"/>
      <c r="T5791" s="464"/>
      <c r="U5791" s="464"/>
      <c r="V5791" s="464"/>
    </row>
    <row r="5792" spans="1:22">
      <c r="A5792" s="531"/>
      <c r="B5792" s="532"/>
      <c r="C5792" s="350"/>
      <c r="D5792" s="350"/>
      <c r="E5792" s="533"/>
      <c r="F5792" s="533"/>
      <c r="G5792" s="533"/>
      <c r="H5792" s="533"/>
      <c r="I5792" s="533"/>
      <c r="J5792" s="533"/>
      <c r="K5792" s="533"/>
      <c r="L5792" s="533"/>
      <c r="M5792" s="533"/>
      <c r="N5792" s="532"/>
      <c r="O5792" s="350"/>
      <c r="P5792" s="464"/>
      <c r="Q5792" s="464"/>
      <c r="R5792" s="464"/>
      <c r="S5792" s="464"/>
      <c r="T5792" s="464"/>
      <c r="U5792" s="464"/>
      <c r="V5792" s="464"/>
    </row>
    <row r="5793" spans="1:22">
      <c r="A5793" s="531"/>
      <c r="B5793" s="532"/>
      <c r="C5793" s="350"/>
      <c r="D5793" s="350"/>
      <c r="E5793" s="533"/>
      <c r="F5793" s="533"/>
      <c r="G5793" s="533"/>
      <c r="H5793" s="533"/>
      <c r="I5793" s="533"/>
      <c r="J5793" s="533"/>
      <c r="K5793" s="533"/>
      <c r="L5793" s="533"/>
      <c r="M5793" s="533"/>
      <c r="N5793" s="532"/>
      <c r="O5793" s="350"/>
      <c r="P5793" s="464"/>
      <c r="Q5793" s="464"/>
      <c r="R5793" s="464"/>
      <c r="S5793" s="464"/>
      <c r="T5793" s="464"/>
      <c r="U5793" s="464"/>
      <c r="V5793" s="464"/>
    </row>
    <row r="5794" spans="1:22">
      <c r="A5794" s="531"/>
      <c r="B5794" s="532"/>
      <c r="C5794" s="350"/>
      <c r="D5794" s="350"/>
      <c r="E5794" s="533"/>
      <c r="F5794" s="533"/>
      <c r="G5794" s="533"/>
      <c r="H5794" s="533"/>
      <c r="I5794" s="533"/>
      <c r="J5794" s="533"/>
      <c r="K5794" s="533"/>
      <c r="L5794" s="533"/>
      <c r="M5794" s="533"/>
      <c r="N5794" s="532"/>
      <c r="O5794" s="350"/>
      <c r="P5794" s="464"/>
      <c r="Q5794" s="464"/>
      <c r="R5794" s="464"/>
      <c r="S5794" s="464"/>
      <c r="T5794" s="464"/>
      <c r="U5794" s="464"/>
      <c r="V5794" s="464"/>
    </row>
    <row r="5795" spans="1:22">
      <c r="A5795" s="531"/>
      <c r="B5795" s="532"/>
      <c r="C5795" s="350"/>
      <c r="D5795" s="350"/>
      <c r="E5795" s="533"/>
      <c r="F5795" s="533"/>
      <c r="G5795" s="533"/>
      <c r="H5795" s="533"/>
      <c r="I5795" s="533"/>
      <c r="J5795" s="533"/>
      <c r="K5795" s="533"/>
      <c r="L5795" s="533"/>
      <c r="M5795" s="533"/>
      <c r="N5795" s="532"/>
      <c r="O5795" s="350"/>
      <c r="P5795" s="464"/>
      <c r="Q5795" s="464"/>
      <c r="R5795" s="464"/>
      <c r="S5795" s="464"/>
      <c r="T5795" s="464"/>
      <c r="U5795" s="464"/>
      <c r="V5795" s="464"/>
    </row>
    <row r="5796" spans="1:22">
      <c r="A5796" s="531"/>
      <c r="B5796" s="532"/>
      <c r="C5796" s="350"/>
      <c r="D5796" s="350"/>
      <c r="E5796" s="533"/>
      <c r="F5796" s="533"/>
      <c r="G5796" s="533"/>
      <c r="H5796" s="533"/>
      <c r="I5796" s="533"/>
      <c r="J5796" s="533"/>
      <c r="K5796" s="533"/>
      <c r="L5796" s="533"/>
      <c r="M5796" s="533"/>
      <c r="N5796" s="532"/>
      <c r="O5796" s="350"/>
      <c r="P5796" s="464"/>
      <c r="Q5796" s="464"/>
      <c r="R5796" s="464"/>
      <c r="S5796" s="464"/>
      <c r="T5796" s="464"/>
      <c r="U5796" s="464"/>
      <c r="V5796" s="464"/>
    </row>
    <row r="5797" spans="1:22">
      <c r="A5797" s="531"/>
      <c r="B5797" s="532"/>
      <c r="C5797" s="350"/>
      <c r="D5797" s="350"/>
      <c r="E5797" s="533"/>
      <c r="F5797" s="533"/>
      <c r="G5797" s="533"/>
      <c r="H5797" s="533"/>
      <c r="I5797" s="533"/>
      <c r="J5797" s="533"/>
      <c r="K5797" s="533"/>
      <c r="L5797" s="533"/>
      <c r="M5797" s="533"/>
      <c r="N5797" s="532"/>
      <c r="O5797" s="350"/>
      <c r="P5797" s="464"/>
      <c r="Q5797" s="464"/>
      <c r="R5797" s="464"/>
      <c r="S5797" s="464"/>
      <c r="T5797" s="464"/>
      <c r="U5797" s="464"/>
      <c r="V5797" s="464"/>
    </row>
    <row r="5798" spans="1:22">
      <c r="A5798" s="531"/>
      <c r="B5798" s="532"/>
      <c r="C5798" s="350"/>
      <c r="D5798" s="350"/>
      <c r="E5798" s="533"/>
      <c r="F5798" s="533"/>
      <c r="G5798" s="533"/>
      <c r="H5798" s="533"/>
      <c r="I5798" s="533"/>
      <c r="J5798" s="533"/>
      <c r="K5798" s="533"/>
      <c r="L5798" s="533"/>
      <c r="M5798" s="533"/>
      <c r="N5798" s="532"/>
      <c r="O5798" s="350"/>
      <c r="P5798" s="464"/>
      <c r="Q5798" s="464"/>
      <c r="R5798" s="464"/>
      <c r="S5798" s="464"/>
      <c r="T5798" s="464"/>
      <c r="U5798" s="464"/>
      <c r="V5798" s="464"/>
    </row>
    <row r="5799" spans="1:22">
      <c r="A5799" s="531"/>
      <c r="B5799" s="532"/>
      <c r="C5799" s="350"/>
      <c r="D5799" s="350"/>
      <c r="E5799" s="533"/>
      <c r="F5799" s="533"/>
      <c r="G5799" s="533"/>
      <c r="H5799" s="533"/>
      <c r="I5799" s="533"/>
      <c r="J5799" s="533"/>
      <c r="K5799" s="533"/>
      <c r="L5799" s="533"/>
      <c r="M5799" s="533"/>
      <c r="N5799" s="532"/>
      <c r="O5799" s="350"/>
      <c r="P5799" s="464"/>
      <c r="Q5799" s="464"/>
      <c r="R5799" s="464"/>
      <c r="S5799" s="464"/>
      <c r="T5799" s="464"/>
      <c r="U5799" s="464"/>
      <c r="V5799" s="464"/>
    </row>
    <row r="5800" spans="1:22">
      <c r="A5800" s="531"/>
      <c r="B5800" s="532"/>
      <c r="C5800" s="350"/>
      <c r="D5800" s="350"/>
      <c r="E5800" s="533"/>
      <c r="F5800" s="533"/>
      <c r="G5800" s="533"/>
      <c r="H5800" s="533"/>
      <c r="I5800" s="533"/>
      <c r="J5800" s="533"/>
      <c r="K5800" s="533"/>
      <c r="L5800" s="533"/>
      <c r="M5800" s="533"/>
      <c r="N5800" s="532"/>
      <c r="O5800" s="350"/>
      <c r="P5800" s="464"/>
      <c r="Q5800" s="464"/>
      <c r="R5800" s="464"/>
      <c r="S5800" s="464"/>
      <c r="T5800" s="464"/>
      <c r="U5800" s="464"/>
      <c r="V5800" s="464"/>
    </row>
    <row r="5801" spans="1:22">
      <c r="A5801" s="531"/>
      <c r="B5801" s="532"/>
      <c r="C5801" s="350"/>
      <c r="D5801" s="350"/>
      <c r="E5801" s="533"/>
      <c r="F5801" s="533"/>
      <c r="G5801" s="533"/>
      <c r="H5801" s="533"/>
      <c r="I5801" s="533"/>
      <c r="J5801" s="533"/>
      <c r="K5801" s="533"/>
      <c r="L5801" s="533"/>
      <c r="M5801" s="533"/>
      <c r="N5801" s="532"/>
      <c r="O5801" s="350"/>
      <c r="P5801" s="464"/>
      <c r="Q5801" s="464"/>
      <c r="R5801" s="464"/>
      <c r="S5801" s="464"/>
      <c r="T5801" s="464"/>
      <c r="U5801" s="464"/>
      <c r="V5801" s="464"/>
    </row>
    <row r="5802" spans="1:22">
      <c r="A5802" s="531"/>
      <c r="B5802" s="532"/>
      <c r="C5802" s="350"/>
      <c r="D5802" s="350"/>
      <c r="E5802" s="533"/>
      <c r="F5802" s="533"/>
      <c r="G5802" s="533"/>
      <c r="H5802" s="533"/>
      <c r="I5802" s="533"/>
      <c r="J5802" s="533"/>
      <c r="K5802" s="533"/>
      <c r="L5802" s="533"/>
      <c r="M5802" s="533"/>
      <c r="N5802" s="532"/>
      <c r="O5802" s="350"/>
      <c r="P5802" s="464"/>
      <c r="Q5802" s="464"/>
      <c r="R5802" s="464"/>
      <c r="S5802" s="464"/>
      <c r="T5802" s="464"/>
      <c r="U5802" s="464"/>
      <c r="V5802" s="464"/>
    </row>
    <row r="5803" spans="1:22">
      <c r="A5803" s="531"/>
      <c r="B5803" s="532"/>
      <c r="C5803" s="350"/>
      <c r="D5803" s="350"/>
      <c r="E5803" s="533"/>
      <c r="F5803" s="533"/>
      <c r="G5803" s="533"/>
      <c r="H5803" s="533"/>
      <c r="I5803" s="533"/>
      <c r="J5803" s="533"/>
      <c r="K5803" s="533"/>
      <c r="L5803" s="533"/>
      <c r="M5803" s="533"/>
      <c r="N5803" s="532"/>
      <c r="O5803" s="350"/>
      <c r="P5803" s="464"/>
      <c r="Q5803" s="464"/>
      <c r="R5803" s="464"/>
      <c r="S5803" s="464"/>
      <c r="T5803" s="464"/>
      <c r="U5803" s="464"/>
      <c r="V5803" s="464"/>
    </row>
    <row r="5804" spans="1:22">
      <c r="A5804" s="531"/>
      <c r="B5804" s="532"/>
      <c r="C5804" s="350"/>
      <c r="D5804" s="350"/>
      <c r="E5804" s="533"/>
      <c r="F5804" s="533"/>
      <c r="G5804" s="533"/>
      <c r="H5804" s="533"/>
      <c r="I5804" s="533"/>
      <c r="J5804" s="533"/>
      <c r="K5804" s="533"/>
      <c r="L5804" s="533"/>
      <c r="M5804" s="533"/>
      <c r="N5804" s="532"/>
      <c r="O5804" s="350"/>
      <c r="P5804" s="464"/>
      <c r="Q5804" s="464"/>
      <c r="R5804" s="464"/>
      <c r="S5804" s="464"/>
      <c r="T5804" s="464"/>
      <c r="U5804" s="464"/>
      <c r="V5804" s="464"/>
    </row>
    <row r="5805" spans="1:22">
      <c r="A5805" s="531"/>
      <c r="B5805" s="532"/>
      <c r="C5805" s="350"/>
      <c r="D5805" s="350"/>
      <c r="E5805" s="533"/>
      <c r="F5805" s="533"/>
      <c r="G5805" s="533"/>
      <c r="H5805" s="533"/>
      <c r="I5805" s="533"/>
      <c r="J5805" s="533"/>
      <c r="K5805" s="533"/>
      <c r="L5805" s="533"/>
      <c r="M5805" s="533"/>
      <c r="N5805" s="532"/>
      <c r="O5805" s="350"/>
      <c r="P5805" s="464"/>
      <c r="Q5805" s="464"/>
      <c r="R5805" s="464"/>
      <c r="S5805" s="464"/>
      <c r="T5805" s="464"/>
      <c r="U5805" s="464"/>
      <c r="V5805" s="464"/>
    </row>
    <row r="5806" spans="1:22">
      <c r="A5806" s="531"/>
      <c r="B5806" s="532"/>
      <c r="C5806" s="350"/>
      <c r="D5806" s="350"/>
      <c r="E5806" s="533"/>
      <c r="F5806" s="533"/>
      <c r="G5806" s="533"/>
      <c r="H5806" s="533"/>
      <c r="I5806" s="533"/>
      <c r="J5806" s="533"/>
      <c r="K5806" s="533"/>
      <c r="L5806" s="533"/>
      <c r="M5806" s="533"/>
      <c r="N5806" s="532"/>
      <c r="O5806" s="350"/>
      <c r="P5806" s="464"/>
      <c r="Q5806" s="464"/>
      <c r="R5806" s="464"/>
      <c r="S5806" s="464"/>
      <c r="T5806" s="464"/>
      <c r="U5806" s="464"/>
      <c r="V5806" s="464"/>
    </row>
    <row r="5807" spans="1:22">
      <c r="A5807" s="531"/>
      <c r="B5807" s="532"/>
      <c r="C5807" s="350"/>
      <c r="D5807" s="350"/>
      <c r="E5807" s="533"/>
      <c r="F5807" s="533"/>
      <c r="G5807" s="533"/>
      <c r="H5807" s="533"/>
      <c r="I5807" s="533"/>
      <c r="J5807" s="533"/>
      <c r="K5807" s="533"/>
      <c r="L5807" s="533"/>
      <c r="M5807" s="533"/>
      <c r="N5807" s="532"/>
      <c r="O5807" s="350"/>
      <c r="P5807" s="464"/>
      <c r="Q5807" s="464"/>
      <c r="R5807" s="464"/>
      <c r="S5807" s="464"/>
      <c r="T5807" s="464"/>
      <c r="U5807" s="464"/>
      <c r="V5807" s="464"/>
    </row>
    <row r="5808" spans="1:22">
      <c r="A5808" s="531"/>
      <c r="B5808" s="532"/>
      <c r="C5808" s="350"/>
      <c r="D5808" s="350"/>
      <c r="E5808" s="533"/>
      <c r="F5808" s="533"/>
      <c r="G5808" s="533"/>
      <c r="H5808" s="533"/>
      <c r="I5808" s="533"/>
      <c r="J5808" s="533"/>
      <c r="K5808" s="533"/>
      <c r="L5808" s="533"/>
      <c r="M5808" s="533"/>
      <c r="N5808" s="532"/>
      <c r="O5808" s="350"/>
      <c r="P5808" s="464"/>
      <c r="Q5808" s="464"/>
      <c r="R5808" s="464"/>
      <c r="S5808" s="464"/>
      <c r="T5808" s="464"/>
      <c r="U5808" s="464"/>
      <c r="V5808" s="464"/>
    </row>
    <row r="5809" spans="1:22">
      <c r="A5809" s="531"/>
      <c r="B5809" s="532"/>
      <c r="C5809" s="350"/>
      <c r="D5809" s="350"/>
      <c r="E5809" s="533"/>
      <c r="F5809" s="533"/>
      <c r="G5809" s="533"/>
      <c r="H5809" s="533"/>
      <c r="I5809" s="533"/>
      <c r="J5809" s="533"/>
      <c r="K5809" s="533"/>
      <c r="L5809" s="533"/>
      <c r="M5809" s="533"/>
      <c r="N5809" s="532"/>
      <c r="O5809" s="350"/>
      <c r="P5809" s="464"/>
      <c r="Q5809" s="464"/>
      <c r="R5809" s="464"/>
      <c r="S5809" s="464"/>
      <c r="T5809" s="464"/>
      <c r="U5809" s="464"/>
      <c r="V5809" s="464"/>
    </row>
    <row r="5810" spans="1:22">
      <c r="A5810" s="531"/>
      <c r="B5810" s="532"/>
      <c r="C5810" s="350"/>
      <c r="D5810" s="350"/>
      <c r="E5810" s="533"/>
      <c r="F5810" s="533"/>
      <c r="G5810" s="533"/>
      <c r="H5810" s="533"/>
      <c r="I5810" s="533"/>
      <c r="J5810" s="533"/>
      <c r="K5810" s="533"/>
      <c r="L5810" s="533"/>
      <c r="M5810" s="533"/>
      <c r="N5810" s="532"/>
      <c r="O5810" s="350"/>
      <c r="P5810" s="464"/>
      <c r="Q5810" s="464"/>
      <c r="R5810" s="464"/>
      <c r="S5810" s="464"/>
      <c r="T5810" s="464"/>
      <c r="U5810" s="464"/>
      <c r="V5810" s="464"/>
    </row>
    <row r="5811" spans="1:22">
      <c r="A5811" s="531"/>
      <c r="B5811" s="532"/>
      <c r="C5811" s="350"/>
      <c r="D5811" s="350"/>
      <c r="E5811" s="533"/>
      <c r="F5811" s="533"/>
      <c r="G5811" s="533"/>
      <c r="H5811" s="533"/>
      <c r="I5811" s="533"/>
      <c r="J5811" s="533"/>
      <c r="K5811" s="533"/>
      <c r="L5811" s="533"/>
      <c r="M5811" s="533"/>
      <c r="N5811" s="532"/>
      <c r="O5811" s="350"/>
      <c r="P5811" s="464"/>
      <c r="Q5811" s="464"/>
      <c r="R5811" s="464"/>
      <c r="S5811" s="464"/>
      <c r="T5811" s="464"/>
      <c r="U5811" s="464"/>
      <c r="V5811" s="464"/>
    </row>
    <row r="5812" spans="1:22">
      <c r="A5812" s="531"/>
      <c r="B5812" s="532"/>
      <c r="C5812" s="350"/>
      <c r="D5812" s="350"/>
      <c r="E5812" s="533"/>
      <c r="F5812" s="533"/>
      <c r="G5812" s="533"/>
      <c r="H5812" s="533"/>
      <c r="I5812" s="533"/>
      <c r="J5812" s="533"/>
      <c r="K5812" s="533"/>
      <c r="L5812" s="533"/>
      <c r="M5812" s="533"/>
      <c r="N5812" s="532"/>
      <c r="O5812" s="350"/>
      <c r="P5812" s="464"/>
      <c r="Q5812" s="464"/>
      <c r="R5812" s="464"/>
      <c r="S5812" s="464"/>
      <c r="T5812" s="464"/>
      <c r="U5812" s="464"/>
      <c r="V5812" s="464"/>
    </row>
    <row r="5813" spans="1:22">
      <c r="A5813" s="531"/>
      <c r="B5813" s="532"/>
      <c r="C5813" s="350"/>
      <c r="D5813" s="350"/>
      <c r="E5813" s="533"/>
      <c r="F5813" s="533"/>
      <c r="G5813" s="533"/>
      <c r="H5813" s="533"/>
      <c r="I5813" s="533"/>
      <c r="J5813" s="533"/>
      <c r="K5813" s="533"/>
      <c r="L5813" s="533"/>
      <c r="M5813" s="533"/>
      <c r="N5813" s="532"/>
      <c r="O5813" s="350"/>
      <c r="P5813" s="464"/>
      <c r="Q5813" s="464"/>
      <c r="R5813" s="464"/>
      <c r="S5813" s="464"/>
      <c r="T5813" s="464"/>
      <c r="U5813" s="464"/>
      <c r="V5813" s="464"/>
    </row>
    <row r="5814" spans="1:22">
      <c r="A5814" s="531"/>
      <c r="B5814" s="532"/>
      <c r="C5814" s="350"/>
      <c r="D5814" s="350"/>
      <c r="E5814" s="533"/>
      <c r="F5814" s="533"/>
      <c r="G5814" s="533"/>
      <c r="H5814" s="533"/>
      <c r="I5814" s="533"/>
      <c r="J5814" s="533"/>
      <c r="K5814" s="533"/>
      <c r="L5814" s="533"/>
      <c r="M5814" s="533"/>
      <c r="N5814" s="532"/>
      <c r="O5814" s="350"/>
      <c r="P5814" s="464"/>
      <c r="Q5814" s="464"/>
      <c r="R5814" s="464"/>
      <c r="S5814" s="464"/>
      <c r="T5814" s="464"/>
      <c r="U5814" s="464"/>
      <c r="V5814" s="464"/>
    </row>
    <row r="5815" spans="1:22">
      <c r="A5815" s="531"/>
      <c r="B5815" s="532"/>
      <c r="C5815" s="350"/>
      <c r="D5815" s="350"/>
      <c r="E5815" s="533"/>
      <c r="F5815" s="533"/>
      <c r="G5815" s="533"/>
      <c r="H5815" s="533"/>
      <c r="I5815" s="533"/>
      <c r="J5815" s="533"/>
      <c r="K5815" s="533"/>
      <c r="L5815" s="533"/>
      <c r="M5815" s="533"/>
      <c r="N5815" s="532"/>
      <c r="O5815" s="350"/>
      <c r="P5815" s="464"/>
      <c r="Q5815" s="464"/>
      <c r="R5815" s="464"/>
      <c r="S5815" s="464"/>
      <c r="T5815" s="464"/>
      <c r="U5815" s="464"/>
      <c r="V5815" s="464"/>
    </row>
    <row r="5816" spans="1:22">
      <c r="A5816" s="531"/>
      <c r="B5816" s="532"/>
      <c r="C5816" s="350"/>
      <c r="D5816" s="350"/>
      <c r="E5816" s="533"/>
      <c r="F5816" s="533"/>
      <c r="G5816" s="533"/>
      <c r="H5816" s="533"/>
      <c r="I5816" s="533"/>
      <c r="J5816" s="533"/>
      <c r="K5816" s="533"/>
      <c r="L5816" s="533"/>
      <c r="M5816" s="533"/>
      <c r="N5816" s="532"/>
      <c r="O5816" s="350"/>
      <c r="P5816" s="464"/>
      <c r="Q5816" s="464"/>
      <c r="R5816" s="464"/>
      <c r="S5816" s="464"/>
      <c r="T5816" s="464"/>
      <c r="U5816" s="464"/>
      <c r="V5816" s="464"/>
    </row>
    <row r="5817" spans="1:22">
      <c r="A5817" s="531"/>
      <c r="B5817" s="532"/>
      <c r="C5817" s="350"/>
      <c r="D5817" s="350"/>
      <c r="E5817" s="533"/>
      <c r="F5817" s="533"/>
      <c r="G5817" s="533"/>
      <c r="H5817" s="533"/>
      <c r="I5817" s="533"/>
      <c r="J5817" s="533"/>
      <c r="K5817" s="533"/>
      <c r="L5817" s="533"/>
      <c r="M5817" s="533"/>
      <c r="N5817" s="532"/>
      <c r="O5817" s="350"/>
      <c r="P5817" s="464"/>
      <c r="Q5817" s="464"/>
      <c r="R5817" s="464"/>
      <c r="S5817" s="464"/>
      <c r="T5817" s="464"/>
      <c r="U5817" s="464"/>
      <c r="V5817" s="464"/>
    </row>
    <row r="5818" spans="1:22">
      <c r="A5818" s="531"/>
      <c r="B5818" s="532"/>
      <c r="C5818" s="350"/>
      <c r="D5818" s="350"/>
      <c r="E5818" s="533"/>
      <c r="F5818" s="533"/>
      <c r="G5818" s="533"/>
      <c r="H5818" s="533"/>
      <c r="I5818" s="533"/>
      <c r="J5818" s="533"/>
      <c r="K5818" s="533"/>
      <c r="L5818" s="533"/>
      <c r="M5818" s="533"/>
      <c r="N5818" s="532"/>
      <c r="O5818" s="350"/>
      <c r="P5818" s="464"/>
      <c r="Q5818" s="464"/>
      <c r="R5818" s="464"/>
      <c r="S5818" s="464"/>
      <c r="T5818" s="464"/>
      <c r="U5818" s="464"/>
      <c r="V5818" s="464"/>
    </row>
    <row r="5819" spans="1:22">
      <c r="A5819" s="531"/>
      <c r="B5819" s="532"/>
      <c r="C5819" s="350"/>
      <c r="D5819" s="350"/>
      <c r="E5819" s="533"/>
      <c r="F5819" s="533"/>
      <c r="G5819" s="533"/>
      <c r="H5819" s="533"/>
      <c r="I5819" s="533"/>
      <c r="J5819" s="533"/>
      <c r="K5819" s="533"/>
      <c r="L5819" s="533"/>
      <c r="M5819" s="533"/>
      <c r="N5819" s="532"/>
      <c r="O5819" s="350"/>
      <c r="P5819" s="464"/>
      <c r="Q5819" s="464"/>
      <c r="R5819" s="464"/>
      <c r="S5819" s="464"/>
      <c r="T5819" s="464"/>
      <c r="U5819" s="464"/>
      <c r="V5819" s="464"/>
    </row>
    <row r="5820" spans="1:22">
      <c r="A5820" s="531"/>
      <c r="B5820" s="532"/>
      <c r="C5820" s="350"/>
      <c r="D5820" s="350"/>
      <c r="E5820" s="533"/>
      <c r="F5820" s="533"/>
      <c r="G5820" s="533"/>
      <c r="H5820" s="533"/>
      <c r="I5820" s="533"/>
      <c r="J5820" s="533"/>
      <c r="K5820" s="533"/>
      <c r="L5820" s="533"/>
      <c r="M5820" s="533"/>
      <c r="N5820" s="532"/>
      <c r="O5820" s="350"/>
      <c r="P5820" s="464"/>
      <c r="Q5820" s="464"/>
      <c r="R5820" s="464"/>
      <c r="S5820" s="464"/>
      <c r="T5820" s="464"/>
      <c r="U5820" s="464"/>
      <c r="V5820" s="464"/>
    </row>
    <row r="5821" spans="1:22">
      <c r="A5821" s="531"/>
      <c r="B5821" s="532"/>
      <c r="C5821" s="350"/>
      <c r="D5821" s="350"/>
      <c r="E5821" s="533"/>
      <c r="F5821" s="533"/>
      <c r="G5821" s="533"/>
      <c r="H5821" s="533"/>
      <c r="I5821" s="533"/>
      <c r="J5821" s="533"/>
      <c r="K5821" s="533"/>
      <c r="L5821" s="533"/>
      <c r="M5821" s="533"/>
      <c r="N5821" s="532"/>
      <c r="O5821" s="350"/>
      <c r="P5821" s="464"/>
      <c r="Q5821" s="464"/>
      <c r="R5821" s="464"/>
      <c r="S5821" s="464"/>
      <c r="T5821" s="464"/>
      <c r="U5821" s="464"/>
      <c r="V5821" s="464"/>
    </row>
    <row r="5822" spans="1:22">
      <c r="A5822" s="531"/>
      <c r="B5822" s="532"/>
      <c r="C5822" s="350"/>
      <c r="D5822" s="350"/>
      <c r="E5822" s="533"/>
      <c r="F5822" s="533"/>
      <c r="G5822" s="533"/>
      <c r="H5822" s="533"/>
      <c r="I5822" s="533"/>
      <c r="J5822" s="533"/>
      <c r="K5822" s="533"/>
      <c r="L5822" s="533"/>
      <c r="M5822" s="533"/>
      <c r="N5822" s="532"/>
      <c r="O5822" s="350"/>
      <c r="P5822" s="464"/>
      <c r="Q5822" s="464"/>
      <c r="R5822" s="464"/>
      <c r="S5822" s="464"/>
      <c r="T5822" s="464"/>
      <c r="U5822" s="464"/>
      <c r="V5822" s="464"/>
    </row>
    <row r="5823" spans="1:22">
      <c r="A5823" s="531"/>
      <c r="B5823" s="532"/>
      <c r="C5823" s="350"/>
      <c r="D5823" s="350"/>
      <c r="E5823" s="533"/>
      <c r="F5823" s="533"/>
      <c r="G5823" s="533"/>
      <c r="H5823" s="533"/>
      <c r="I5823" s="533"/>
      <c r="J5823" s="533"/>
      <c r="K5823" s="533"/>
      <c r="L5823" s="533"/>
      <c r="M5823" s="533"/>
      <c r="N5823" s="532"/>
      <c r="O5823" s="350"/>
      <c r="P5823" s="464"/>
      <c r="Q5823" s="464"/>
      <c r="R5823" s="464"/>
      <c r="S5823" s="464"/>
      <c r="T5823" s="464"/>
      <c r="U5823" s="464"/>
      <c r="V5823" s="464"/>
    </row>
    <row r="5824" spans="1:22">
      <c r="A5824" s="531"/>
      <c r="B5824" s="532"/>
      <c r="C5824" s="350"/>
      <c r="D5824" s="350"/>
      <c r="E5824" s="533"/>
      <c r="F5824" s="533"/>
      <c r="G5824" s="533"/>
      <c r="H5824" s="533"/>
      <c r="I5824" s="533"/>
      <c r="J5824" s="533"/>
      <c r="K5824" s="533"/>
      <c r="L5824" s="533"/>
      <c r="M5824" s="533"/>
      <c r="N5824" s="532"/>
      <c r="O5824" s="350"/>
      <c r="P5824" s="464"/>
      <c r="Q5824" s="464"/>
      <c r="R5824" s="464"/>
      <c r="S5824" s="464"/>
      <c r="T5824" s="464"/>
      <c r="U5824" s="464"/>
      <c r="V5824" s="464"/>
    </row>
    <row r="5825" spans="1:22">
      <c r="A5825" s="531"/>
      <c r="B5825" s="532"/>
      <c r="C5825" s="350"/>
      <c r="D5825" s="350"/>
      <c r="E5825" s="533"/>
      <c r="F5825" s="533"/>
      <c r="G5825" s="533"/>
      <c r="H5825" s="533"/>
      <c r="I5825" s="533"/>
      <c r="J5825" s="533"/>
      <c r="K5825" s="533"/>
      <c r="L5825" s="533"/>
      <c r="M5825" s="533"/>
      <c r="N5825" s="532"/>
      <c r="O5825" s="350"/>
      <c r="P5825" s="464"/>
      <c r="Q5825" s="464"/>
      <c r="R5825" s="464"/>
      <c r="S5825" s="464"/>
      <c r="T5825" s="464"/>
      <c r="U5825" s="464"/>
      <c r="V5825" s="464"/>
    </row>
    <row r="5826" spans="1:22">
      <c r="A5826" s="531"/>
      <c r="B5826" s="532"/>
      <c r="C5826" s="350"/>
      <c r="D5826" s="350"/>
      <c r="E5826" s="533"/>
      <c r="F5826" s="533"/>
      <c r="G5826" s="533"/>
      <c r="H5826" s="533"/>
      <c r="I5826" s="533"/>
      <c r="J5826" s="533"/>
      <c r="K5826" s="533"/>
      <c r="L5826" s="533"/>
      <c r="M5826" s="533"/>
      <c r="N5826" s="532"/>
      <c r="O5826" s="350"/>
      <c r="P5826" s="464"/>
      <c r="Q5826" s="464"/>
      <c r="R5826" s="464"/>
      <c r="S5826" s="464"/>
      <c r="T5826" s="464"/>
      <c r="U5826" s="464"/>
      <c r="V5826" s="464"/>
    </row>
    <row r="5827" spans="1:22">
      <c r="A5827" s="531"/>
      <c r="B5827" s="532"/>
      <c r="C5827" s="350"/>
      <c r="D5827" s="350"/>
      <c r="E5827" s="533"/>
      <c r="F5827" s="533"/>
      <c r="G5827" s="533"/>
      <c r="H5827" s="533"/>
      <c r="I5827" s="533"/>
      <c r="J5827" s="533"/>
      <c r="K5827" s="533"/>
      <c r="L5827" s="533"/>
      <c r="M5827" s="533"/>
      <c r="N5827" s="532"/>
      <c r="O5827" s="350"/>
      <c r="P5827" s="464"/>
      <c r="Q5827" s="464"/>
      <c r="R5827" s="464"/>
      <c r="S5827" s="464"/>
      <c r="T5827" s="464"/>
      <c r="U5827" s="464"/>
      <c r="V5827" s="464"/>
    </row>
    <row r="5828" spans="1:22">
      <c r="A5828" s="531"/>
      <c r="B5828" s="532"/>
      <c r="C5828" s="350"/>
      <c r="D5828" s="350"/>
      <c r="E5828" s="533"/>
      <c r="F5828" s="533"/>
      <c r="G5828" s="533"/>
      <c r="H5828" s="533"/>
      <c r="I5828" s="533"/>
      <c r="J5828" s="533"/>
      <c r="K5828" s="533"/>
      <c r="L5828" s="533"/>
      <c r="M5828" s="533"/>
      <c r="N5828" s="532"/>
      <c r="O5828" s="350"/>
      <c r="P5828" s="464"/>
      <c r="Q5828" s="464"/>
      <c r="R5828" s="464"/>
      <c r="S5828" s="464"/>
      <c r="T5828" s="464"/>
      <c r="U5828" s="464"/>
      <c r="V5828" s="464"/>
    </row>
    <row r="5829" spans="1:22">
      <c r="A5829" s="531"/>
      <c r="B5829" s="532"/>
      <c r="C5829" s="350"/>
      <c r="D5829" s="350"/>
      <c r="E5829" s="533"/>
      <c r="F5829" s="533"/>
      <c r="G5829" s="533"/>
      <c r="H5829" s="533"/>
      <c r="I5829" s="533"/>
      <c r="J5829" s="533"/>
      <c r="K5829" s="533"/>
      <c r="L5829" s="533"/>
      <c r="M5829" s="533"/>
      <c r="N5829" s="532"/>
      <c r="O5829" s="350"/>
      <c r="P5829" s="464"/>
      <c r="Q5829" s="464"/>
      <c r="R5829" s="464"/>
      <c r="S5829" s="464"/>
      <c r="T5829" s="464"/>
      <c r="U5829" s="464"/>
      <c r="V5829" s="464"/>
    </row>
    <row r="5830" spans="1:22">
      <c r="A5830" s="531"/>
      <c r="B5830" s="532"/>
      <c r="C5830" s="350"/>
      <c r="D5830" s="350"/>
      <c r="E5830" s="533"/>
      <c r="F5830" s="533"/>
      <c r="G5830" s="533"/>
      <c r="H5830" s="533"/>
      <c r="I5830" s="533"/>
      <c r="J5830" s="533"/>
      <c r="K5830" s="533"/>
      <c r="L5830" s="533"/>
      <c r="M5830" s="533"/>
      <c r="N5830" s="532"/>
      <c r="O5830" s="350"/>
      <c r="P5830" s="464"/>
      <c r="Q5830" s="464"/>
      <c r="R5830" s="464"/>
      <c r="S5830" s="464"/>
      <c r="T5830" s="464"/>
      <c r="U5830" s="464"/>
      <c r="V5830" s="464"/>
    </row>
    <row r="5831" spans="1:22">
      <c r="A5831" s="531"/>
      <c r="B5831" s="532"/>
      <c r="C5831" s="350"/>
      <c r="D5831" s="350"/>
      <c r="E5831" s="533"/>
      <c r="F5831" s="533"/>
      <c r="G5831" s="533"/>
      <c r="H5831" s="533"/>
      <c r="I5831" s="533"/>
      <c r="J5831" s="533"/>
      <c r="K5831" s="533"/>
      <c r="L5831" s="533"/>
      <c r="M5831" s="533"/>
      <c r="N5831" s="532"/>
      <c r="O5831" s="350"/>
      <c r="P5831" s="464"/>
      <c r="Q5831" s="464"/>
      <c r="R5831" s="464"/>
      <c r="S5831" s="464"/>
      <c r="T5831" s="464"/>
      <c r="U5831" s="464"/>
      <c r="V5831" s="464"/>
    </row>
    <row r="5832" spans="1:22">
      <c r="A5832" s="531"/>
      <c r="B5832" s="532"/>
      <c r="C5832" s="350"/>
      <c r="D5832" s="350"/>
      <c r="E5832" s="533"/>
      <c r="F5832" s="533"/>
      <c r="G5832" s="533"/>
      <c r="H5832" s="533"/>
      <c r="I5832" s="533"/>
      <c r="J5832" s="533"/>
      <c r="K5832" s="533"/>
      <c r="L5832" s="533"/>
      <c r="M5832" s="533"/>
      <c r="N5832" s="532"/>
      <c r="O5832" s="350"/>
      <c r="P5832" s="464"/>
      <c r="Q5832" s="464"/>
      <c r="R5832" s="464"/>
      <c r="S5832" s="464"/>
      <c r="T5832" s="464"/>
      <c r="U5832" s="464"/>
      <c r="V5832" s="464"/>
    </row>
    <row r="5833" spans="1:22">
      <c r="A5833" s="531"/>
      <c r="B5833" s="532"/>
      <c r="C5833" s="350"/>
      <c r="D5833" s="350"/>
      <c r="E5833" s="533"/>
      <c r="F5833" s="533"/>
      <c r="G5833" s="533"/>
      <c r="H5833" s="533"/>
      <c r="I5833" s="533"/>
      <c r="J5833" s="533"/>
      <c r="K5833" s="533"/>
      <c r="L5833" s="533"/>
      <c r="M5833" s="533"/>
      <c r="N5833" s="532"/>
      <c r="O5833" s="350"/>
      <c r="P5833" s="464"/>
      <c r="Q5833" s="464"/>
      <c r="R5833" s="464"/>
      <c r="S5833" s="464"/>
      <c r="T5833" s="464"/>
      <c r="U5833" s="464"/>
      <c r="V5833" s="464"/>
    </row>
    <row r="5834" spans="1:22">
      <c r="A5834" s="531"/>
      <c r="B5834" s="532"/>
      <c r="C5834" s="350"/>
      <c r="D5834" s="350"/>
      <c r="E5834" s="533"/>
      <c r="F5834" s="533"/>
      <c r="G5834" s="533"/>
      <c r="H5834" s="533"/>
      <c r="I5834" s="533"/>
      <c r="J5834" s="533"/>
      <c r="K5834" s="533"/>
      <c r="L5834" s="533"/>
      <c r="M5834" s="533"/>
      <c r="N5834" s="532"/>
      <c r="O5834" s="350"/>
      <c r="P5834" s="464"/>
      <c r="Q5834" s="464"/>
      <c r="R5834" s="464"/>
      <c r="S5834" s="464"/>
      <c r="T5834" s="464"/>
      <c r="U5834" s="464"/>
      <c r="V5834" s="464"/>
    </row>
    <row r="5835" spans="1:22">
      <c r="A5835" s="531"/>
      <c r="B5835" s="532"/>
      <c r="C5835" s="350"/>
      <c r="D5835" s="350"/>
      <c r="E5835" s="533"/>
      <c r="F5835" s="533"/>
      <c r="G5835" s="533"/>
      <c r="H5835" s="533"/>
      <c r="I5835" s="533"/>
      <c r="J5835" s="533"/>
      <c r="K5835" s="533"/>
      <c r="L5835" s="533"/>
      <c r="M5835" s="533"/>
      <c r="N5835" s="532"/>
      <c r="O5835" s="350"/>
      <c r="P5835" s="464"/>
      <c r="Q5835" s="464"/>
      <c r="R5835" s="464"/>
      <c r="S5835" s="464"/>
      <c r="T5835" s="464"/>
      <c r="U5835" s="464"/>
      <c r="V5835" s="464"/>
    </row>
    <row r="5836" spans="1:22">
      <c r="A5836" s="531"/>
      <c r="B5836" s="532"/>
      <c r="C5836" s="350"/>
      <c r="D5836" s="350"/>
      <c r="E5836" s="533"/>
      <c r="F5836" s="533"/>
      <c r="G5836" s="533"/>
      <c r="H5836" s="533"/>
      <c r="I5836" s="533"/>
      <c r="J5836" s="533"/>
      <c r="K5836" s="533"/>
      <c r="L5836" s="533"/>
      <c r="M5836" s="533"/>
      <c r="N5836" s="532"/>
      <c r="O5836" s="350"/>
      <c r="P5836" s="464"/>
      <c r="Q5836" s="464"/>
      <c r="R5836" s="464"/>
      <c r="S5836" s="464"/>
      <c r="T5836" s="464"/>
      <c r="U5836" s="464"/>
      <c r="V5836" s="464"/>
    </row>
    <row r="5837" spans="1:22">
      <c r="A5837" s="531"/>
      <c r="B5837" s="532"/>
      <c r="C5837" s="350"/>
      <c r="D5837" s="350"/>
      <c r="E5837" s="533"/>
      <c r="F5837" s="533"/>
      <c r="G5837" s="533"/>
      <c r="H5837" s="533"/>
      <c r="I5837" s="533"/>
      <c r="J5837" s="533"/>
      <c r="K5837" s="533"/>
      <c r="L5837" s="533"/>
      <c r="M5837" s="533"/>
      <c r="N5837" s="532"/>
      <c r="O5837" s="350"/>
      <c r="P5837" s="464"/>
      <c r="Q5837" s="464"/>
      <c r="R5837" s="464"/>
      <c r="S5837" s="464"/>
      <c r="T5837" s="464"/>
      <c r="U5837" s="464"/>
      <c r="V5837" s="464"/>
    </row>
    <row r="5838" spans="1:22">
      <c r="A5838" s="531"/>
      <c r="B5838" s="532"/>
      <c r="C5838" s="350"/>
      <c r="D5838" s="350"/>
      <c r="E5838" s="533"/>
      <c r="F5838" s="533"/>
      <c r="G5838" s="533"/>
      <c r="H5838" s="533"/>
      <c r="I5838" s="533"/>
      <c r="J5838" s="533"/>
      <c r="K5838" s="533"/>
      <c r="L5838" s="533"/>
      <c r="M5838" s="533"/>
      <c r="N5838" s="532"/>
      <c r="O5838" s="350"/>
      <c r="P5838" s="464"/>
      <c r="Q5838" s="464"/>
      <c r="R5838" s="464"/>
      <c r="S5838" s="464"/>
      <c r="T5838" s="464"/>
      <c r="U5838" s="464"/>
      <c r="V5838" s="464"/>
    </row>
    <row r="5839" spans="1:22">
      <c r="A5839" s="531"/>
      <c r="B5839" s="532"/>
      <c r="C5839" s="350"/>
      <c r="D5839" s="350"/>
      <c r="E5839" s="533"/>
      <c r="F5839" s="533"/>
      <c r="G5839" s="533"/>
      <c r="H5839" s="533"/>
      <c r="I5839" s="533"/>
      <c r="J5839" s="533"/>
      <c r="K5839" s="533"/>
      <c r="L5839" s="533"/>
      <c r="M5839" s="533"/>
      <c r="N5839" s="532"/>
      <c r="O5839" s="350"/>
      <c r="P5839" s="464"/>
      <c r="Q5839" s="464"/>
      <c r="R5839" s="464"/>
      <c r="S5839" s="464"/>
      <c r="T5839" s="464"/>
      <c r="U5839" s="464"/>
      <c r="V5839" s="464"/>
    </row>
    <row r="5840" spans="1:22">
      <c r="A5840" s="531"/>
      <c r="B5840" s="532"/>
      <c r="C5840" s="350"/>
      <c r="D5840" s="350"/>
      <c r="E5840" s="533"/>
      <c r="F5840" s="533"/>
      <c r="G5840" s="533"/>
      <c r="H5840" s="533"/>
      <c r="I5840" s="533"/>
      <c r="J5840" s="533"/>
      <c r="K5840" s="533"/>
      <c r="L5840" s="533"/>
      <c r="M5840" s="533"/>
      <c r="N5840" s="532"/>
      <c r="O5840" s="350"/>
      <c r="P5840" s="464"/>
      <c r="Q5840" s="464"/>
      <c r="R5840" s="464"/>
      <c r="S5840" s="464"/>
      <c r="T5840" s="464"/>
      <c r="U5840" s="464"/>
      <c r="V5840" s="464"/>
    </row>
    <row r="5841" spans="1:22">
      <c r="A5841" s="531"/>
      <c r="B5841" s="532"/>
      <c r="C5841" s="350"/>
      <c r="D5841" s="350"/>
      <c r="E5841" s="533"/>
      <c r="F5841" s="533"/>
      <c r="G5841" s="533"/>
      <c r="H5841" s="533"/>
      <c r="I5841" s="533"/>
      <c r="J5841" s="533"/>
      <c r="K5841" s="533"/>
      <c r="L5841" s="533"/>
      <c r="M5841" s="533"/>
      <c r="N5841" s="532"/>
      <c r="O5841" s="350"/>
      <c r="P5841" s="464"/>
      <c r="Q5841" s="464"/>
      <c r="R5841" s="464"/>
      <c r="S5841" s="464"/>
      <c r="T5841" s="464"/>
      <c r="U5841" s="464"/>
      <c r="V5841" s="464"/>
    </row>
    <row r="5842" spans="1:22">
      <c r="A5842" s="531"/>
      <c r="B5842" s="532"/>
      <c r="C5842" s="350"/>
      <c r="D5842" s="350"/>
      <c r="E5842" s="533"/>
      <c r="F5842" s="533"/>
      <c r="G5842" s="533"/>
      <c r="H5842" s="533"/>
      <c r="I5842" s="533"/>
      <c r="J5842" s="533"/>
      <c r="K5842" s="533"/>
      <c r="L5842" s="533"/>
      <c r="M5842" s="533"/>
      <c r="N5842" s="532"/>
      <c r="O5842" s="350"/>
      <c r="P5842" s="464"/>
      <c r="Q5842" s="464"/>
      <c r="R5842" s="464"/>
      <c r="S5842" s="464"/>
      <c r="T5842" s="464"/>
      <c r="U5842" s="464"/>
      <c r="V5842" s="464"/>
    </row>
    <row r="5843" spans="1:22">
      <c r="A5843" s="531"/>
      <c r="B5843" s="532"/>
      <c r="C5843" s="350"/>
      <c r="D5843" s="350"/>
      <c r="E5843" s="533"/>
      <c r="F5843" s="533"/>
      <c r="G5843" s="533"/>
      <c r="H5843" s="533"/>
      <c r="I5843" s="533"/>
      <c r="J5843" s="533"/>
      <c r="K5843" s="533"/>
      <c r="L5843" s="533"/>
      <c r="M5843" s="533"/>
      <c r="N5843" s="532"/>
      <c r="O5843" s="350"/>
      <c r="P5843" s="464"/>
      <c r="Q5843" s="464"/>
      <c r="R5843" s="464"/>
      <c r="S5843" s="464"/>
      <c r="T5843" s="464"/>
      <c r="U5843" s="464"/>
      <c r="V5843" s="464"/>
    </row>
    <row r="5844" spans="1:22">
      <c r="A5844" s="531"/>
      <c r="B5844" s="532"/>
      <c r="C5844" s="350"/>
      <c r="D5844" s="350"/>
      <c r="E5844" s="533"/>
      <c r="F5844" s="533"/>
      <c r="G5844" s="533"/>
      <c r="H5844" s="533"/>
      <c r="I5844" s="533"/>
      <c r="J5844" s="533"/>
      <c r="K5844" s="533"/>
      <c r="L5844" s="533"/>
      <c r="M5844" s="533"/>
      <c r="N5844" s="532"/>
      <c r="O5844" s="350"/>
      <c r="P5844" s="464"/>
      <c r="Q5844" s="464"/>
      <c r="R5844" s="464"/>
      <c r="S5844" s="464"/>
      <c r="T5844" s="464"/>
      <c r="U5844" s="464"/>
      <c r="V5844" s="464"/>
    </row>
    <row r="5845" spans="1:22">
      <c r="A5845" s="531"/>
      <c r="B5845" s="532"/>
      <c r="C5845" s="350"/>
      <c r="D5845" s="350"/>
      <c r="E5845" s="533"/>
      <c r="F5845" s="533"/>
      <c r="G5845" s="533"/>
      <c r="H5845" s="533"/>
      <c r="I5845" s="533"/>
      <c r="J5845" s="533"/>
      <c r="K5845" s="533"/>
      <c r="L5845" s="533"/>
      <c r="M5845" s="533"/>
      <c r="N5845" s="532"/>
      <c r="O5845" s="350"/>
      <c r="P5845" s="464"/>
      <c r="Q5845" s="464"/>
      <c r="R5845" s="464"/>
      <c r="S5845" s="464"/>
      <c r="T5845" s="464"/>
      <c r="U5845" s="464"/>
      <c r="V5845" s="464"/>
    </row>
    <row r="5846" spans="1:22">
      <c r="A5846" s="531"/>
      <c r="B5846" s="532"/>
      <c r="C5846" s="350"/>
      <c r="D5846" s="350"/>
      <c r="E5846" s="533"/>
      <c r="F5846" s="533"/>
      <c r="G5846" s="533"/>
      <c r="H5846" s="533"/>
      <c r="I5846" s="533"/>
      <c r="J5846" s="533"/>
      <c r="K5846" s="533"/>
      <c r="L5846" s="533"/>
      <c r="M5846" s="533"/>
      <c r="N5846" s="532"/>
      <c r="O5846" s="350"/>
      <c r="P5846" s="464"/>
      <c r="Q5846" s="464"/>
      <c r="R5846" s="464"/>
      <c r="S5846" s="464"/>
      <c r="T5846" s="464"/>
      <c r="U5846" s="464"/>
      <c r="V5846" s="464"/>
    </row>
    <row r="5847" spans="1:22">
      <c r="A5847" s="531"/>
      <c r="B5847" s="532"/>
      <c r="C5847" s="350"/>
      <c r="D5847" s="350"/>
      <c r="E5847" s="533"/>
      <c r="F5847" s="533"/>
      <c r="G5847" s="533"/>
      <c r="H5847" s="533"/>
      <c r="I5847" s="533"/>
      <c r="J5847" s="533"/>
      <c r="K5847" s="533"/>
      <c r="L5847" s="533"/>
      <c r="M5847" s="533"/>
      <c r="N5847" s="532"/>
      <c r="O5847" s="350"/>
      <c r="P5847" s="464"/>
      <c r="Q5847" s="464"/>
      <c r="R5847" s="464"/>
      <c r="S5847" s="464"/>
      <c r="T5847" s="464"/>
      <c r="U5847" s="464"/>
      <c r="V5847" s="464"/>
    </row>
    <row r="5848" spans="1:22">
      <c r="A5848" s="531"/>
      <c r="B5848" s="532"/>
      <c r="C5848" s="350"/>
      <c r="D5848" s="350"/>
      <c r="E5848" s="533"/>
      <c r="F5848" s="533"/>
      <c r="G5848" s="533"/>
      <c r="H5848" s="533"/>
      <c r="I5848" s="533"/>
      <c r="J5848" s="533"/>
      <c r="K5848" s="533"/>
      <c r="L5848" s="533"/>
      <c r="M5848" s="533"/>
      <c r="N5848" s="532"/>
      <c r="O5848" s="350"/>
      <c r="P5848" s="464"/>
      <c r="Q5848" s="464"/>
      <c r="R5848" s="464"/>
      <c r="S5848" s="464"/>
      <c r="T5848" s="464"/>
      <c r="U5848" s="464"/>
      <c r="V5848" s="464"/>
    </row>
    <row r="5849" spans="1:22">
      <c r="A5849" s="531"/>
      <c r="B5849" s="532"/>
      <c r="C5849" s="350"/>
      <c r="D5849" s="350"/>
      <c r="E5849" s="533"/>
      <c r="F5849" s="533"/>
      <c r="G5849" s="533"/>
      <c r="H5849" s="533"/>
      <c r="I5849" s="533"/>
      <c r="J5849" s="533"/>
      <c r="K5849" s="533"/>
      <c r="L5849" s="533"/>
      <c r="M5849" s="533"/>
      <c r="N5849" s="532"/>
      <c r="O5849" s="350"/>
      <c r="P5849" s="464"/>
      <c r="Q5849" s="464"/>
      <c r="R5849" s="464"/>
      <c r="S5849" s="464"/>
      <c r="T5849" s="464"/>
      <c r="U5849" s="464"/>
      <c r="V5849" s="464"/>
    </row>
    <row r="5850" spans="1:22">
      <c r="A5850" s="531"/>
      <c r="B5850" s="532"/>
      <c r="C5850" s="350"/>
      <c r="D5850" s="350"/>
      <c r="E5850" s="533"/>
      <c r="F5850" s="533"/>
      <c r="G5850" s="533"/>
      <c r="H5850" s="533"/>
      <c r="I5850" s="533"/>
      <c r="J5850" s="533"/>
      <c r="K5850" s="533"/>
      <c r="L5850" s="533"/>
      <c r="M5850" s="533"/>
      <c r="N5850" s="532"/>
      <c r="O5850" s="350"/>
      <c r="P5850" s="464"/>
      <c r="Q5850" s="464"/>
      <c r="R5850" s="464"/>
      <c r="S5850" s="464"/>
      <c r="T5850" s="464"/>
      <c r="U5850" s="464"/>
      <c r="V5850" s="464"/>
    </row>
    <row r="5851" spans="1:22">
      <c r="A5851" s="531"/>
      <c r="B5851" s="532"/>
      <c r="C5851" s="350"/>
      <c r="D5851" s="350"/>
      <c r="E5851" s="533"/>
      <c r="F5851" s="533"/>
      <c r="G5851" s="533"/>
      <c r="H5851" s="533"/>
      <c r="I5851" s="533"/>
      <c r="J5851" s="533"/>
      <c r="K5851" s="533"/>
      <c r="L5851" s="533"/>
      <c r="M5851" s="533"/>
      <c r="N5851" s="532"/>
      <c r="O5851" s="350"/>
      <c r="P5851" s="464"/>
      <c r="Q5851" s="464"/>
      <c r="R5851" s="464"/>
      <c r="S5851" s="464"/>
      <c r="T5851" s="464"/>
      <c r="U5851" s="464"/>
      <c r="V5851" s="464"/>
    </row>
    <row r="5852" spans="1:22">
      <c r="A5852" s="531"/>
      <c r="B5852" s="532"/>
      <c r="C5852" s="350"/>
      <c r="D5852" s="350"/>
      <c r="E5852" s="533"/>
      <c r="F5852" s="533"/>
      <c r="G5852" s="533"/>
      <c r="H5852" s="533"/>
      <c r="I5852" s="533"/>
      <c r="J5852" s="533"/>
      <c r="K5852" s="533"/>
      <c r="L5852" s="533"/>
      <c r="M5852" s="533"/>
      <c r="N5852" s="532"/>
      <c r="O5852" s="350"/>
      <c r="P5852" s="464"/>
      <c r="Q5852" s="464"/>
      <c r="R5852" s="464"/>
      <c r="S5852" s="464"/>
      <c r="T5852" s="464"/>
      <c r="U5852" s="464"/>
      <c r="V5852" s="464"/>
    </row>
    <row r="5853" spans="1:22">
      <c r="A5853" s="531"/>
      <c r="B5853" s="532"/>
      <c r="C5853" s="350"/>
      <c r="D5853" s="350"/>
      <c r="E5853" s="533"/>
      <c r="F5853" s="533"/>
      <c r="G5853" s="533"/>
      <c r="H5853" s="533"/>
      <c r="I5853" s="533"/>
      <c r="J5853" s="533"/>
      <c r="K5853" s="533"/>
      <c r="L5853" s="533"/>
      <c r="M5853" s="533"/>
      <c r="N5853" s="532"/>
      <c r="O5853" s="350"/>
      <c r="P5853" s="464"/>
      <c r="Q5853" s="464"/>
      <c r="R5853" s="464"/>
      <c r="S5853" s="464"/>
      <c r="T5853" s="464"/>
      <c r="U5853" s="464"/>
      <c r="V5853" s="464"/>
    </row>
    <row r="5854" spans="1:22">
      <c r="A5854" s="531"/>
      <c r="B5854" s="532"/>
      <c r="C5854" s="350"/>
      <c r="D5854" s="350"/>
      <c r="E5854" s="533"/>
      <c r="F5854" s="533"/>
      <c r="G5854" s="533"/>
      <c r="H5854" s="533"/>
      <c r="I5854" s="533"/>
      <c r="J5854" s="533"/>
      <c r="K5854" s="533"/>
      <c r="L5854" s="533"/>
      <c r="M5854" s="533"/>
      <c r="N5854" s="532"/>
      <c r="O5854" s="350"/>
      <c r="P5854" s="464"/>
      <c r="Q5854" s="464"/>
      <c r="R5854" s="464"/>
      <c r="S5854" s="464"/>
      <c r="T5854" s="464"/>
      <c r="U5854" s="464"/>
      <c r="V5854" s="464"/>
    </row>
    <row r="5855" spans="1:22">
      <c r="A5855" s="531"/>
      <c r="B5855" s="532"/>
      <c r="C5855" s="350"/>
      <c r="D5855" s="350"/>
      <c r="E5855" s="533"/>
      <c r="F5855" s="533"/>
      <c r="G5855" s="533"/>
      <c r="H5855" s="533"/>
      <c r="I5855" s="533"/>
      <c r="J5855" s="533"/>
      <c r="K5855" s="533"/>
      <c r="L5855" s="533"/>
      <c r="M5855" s="533"/>
      <c r="N5855" s="532"/>
      <c r="O5855" s="350"/>
      <c r="P5855" s="464"/>
      <c r="Q5855" s="464"/>
      <c r="R5855" s="464"/>
      <c r="S5855" s="464"/>
      <c r="T5855" s="464"/>
      <c r="U5855" s="464"/>
      <c r="V5855" s="464"/>
    </row>
    <row r="5856" spans="1:22">
      <c r="A5856" s="531"/>
      <c r="B5856" s="532"/>
      <c r="C5856" s="350"/>
      <c r="D5856" s="350"/>
      <c r="E5856" s="533"/>
      <c r="F5856" s="533"/>
      <c r="G5856" s="533"/>
      <c r="H5856" s="533"/>
      <c r="I5856" s="533"/>
      <c r="J5856" s="533"/>
      <c r="K5856" s="533"/>
      <c r="L5856" s="533"/>
      <c r="M5856" s="533"/>
      <c r="N5856" s="532"/>
      <c r="O5856" s="350"/>
      <c r="P5856" s="464"/>
      <c r="Q5856" s="464"/>
      <c r="R5856" s="464"/>
      <c r="S5856" s="464"/>
      <c r="T5856" s="464"/>
      <c r="U5856" s="464"/>
      <c r="V5856" s="464"/>
    </row>
    <row r="5857" spans="1:22">
      <c r="A5857" s="531"/>
      <c r="B5857" s="532"/>
      <c r="C5857" s="350"/>
      <c r="D5857" s="350"/>
      <c r="E5857" s="533"/>
      <c r="F5857" s="533"/>
      <c r="G5857" s="533"/>
      <c r="H5857" s="533"/>
      <c r="I5857" s="533"/>
      <c r="J5857" s="533"/>
      <c r="K5857" s="533"/>
      <c r="L5857" s="533"/>
      <c r="M5857" s="533"/>
      <c r="N5857" s="532"/>
      <c r="O5857" s="350"/>
      <c r="P5857" s="464"/>
      <c r="Q5857" s="464"/>
      <c r="R5857" s="464"/>
      <c r="S5857" s="464"/>
      <c r="T5857" s="464"/>
      <c r="U5857" s="464"/>
      <c r="V5857" s="464"/>
    </row>
    <row r="5858" spans="1:22">
      <c r="A5858" s="531"/>
      <c r="B5858" s="532"/>
      <c r="C5858" s="350"/>
      <c r="D5858" s="350"/>
      <c r="E5858" s="533"/>
      <c r="F5858" s="533"/>
      <c r="G5858" s="533"/>
      <c r="H5858" s="533"/>
      <c r="I5858" s="533"/>
      <c r="J5858" s="533"/>
      <c r="K5858" s="533"/>
      <c r="L5858" s="533"/>
      <c r="M5858" s="533"/>
      <c r="N5858" s="532"/>
      <c r="O5858" s="350"/>
      <c r="P5858" s="464"/>
      <c r="Q5858" s="464"/>
      <c r="R5858" s="464"/>
      <c r="S5858" s="464"/>
      <c r="T5858" s="464"/>
      <c r="U5858" s="464"/>
      <c r="V5858" s="464"/>
    </row>
    <row r="5859" spans="1:22">
      <c r="A5859" s="531"/>
      <c r="B5859" s="532"/>
      <c r="C5859" s="350"/>
      <c r="D5859" s="350"/>
      <c r="E5859" s="533"/>
      <c r="F5859" s="533"/>
      <c r="G5859" s="533"/>
      <c r="H5859" s="533"/>
      <c r="I5859" s="533"/>
      <c r="J5859" s="533"/>
      <c r="K5859" s="533"/>
      <c r="L5859" s="533"/>
      <c r="M5859" s="533"/>
      <c r="N5859" s="532"/>
      <c r="O5859" s="350"/>
      <c r="P5859" s="464"/>
      <c r="Q5859" s="464"/>
      <c r="R5859" s="464"/>
      <c r="S5859" s="464"/>
      <c r="T5859" s="464"/>
      <c r="U5859" s="464"/>
      <c r="V5859" s="464"/>
    </row>
    <row r="5860" spans="1:22">
      <c r="A5860" s="531"/>
      <c r="B5860" s="532"/>
      <c r="C5860" s="350"/>
      <c r="D5860" s="350"/>
      <c r="E5860" s="533"/>
      <c r="F5860" s="533"/>
      <c r="G5860" s="533"/>
      <c r="H5860" s="533"/>
      <c r="I5860" s="533"/>
      <c r="J5860" s="533"/>
      <c r="K5860" s="533"/>
      <c r="L5860" s="533"/>
      <c r="M5860" s="533"/>
      <c r="N5860" s="532"/>
      <c r="O5860" s="350"/>
      <c r="P5860" s="464"/>
      <c r="Q5860" s="464"/>
      <c r="R5860" s="464"/>
      <c r="S5860" s="464"/>
      <c r="T5860" s="464"/>
      <c r="U5860" s="464"/>
      <c r="V5860" s="464"/>
    </row>
    <row r="5861" spans="1:22">
      <c r="A5861" s="531"/>
      <c r="B5861" s="532"/>
      <c r="C5861" s="350"/>
      <c r="D5861" s="350"/>
      <c r="E5861" s="533"/>
      <c r="F5861" s="533"/>
      <c r="G5861" s="533"/>
      <c r="H5861" s="533"/>
      <c r="I5861" s="533"/>
      <c r="J5861" s="533"/>
      <c r="K5861" s="533"/>
      <c r="L5861" s="533"/>
      <c r="M5861" s="533"/>
      <c r="N5861" s="532"/>
      <c r="O5861" s="350"/>
      <c r="P5861" s="464"/>
      <c r="Q5861" s="464"/>
      <c r="R5861" s="464"/>
      <c r="S5861" s="464"/>
      <c r="T5861" s="464"/>
      <c r="U5861" s="464"/>
      <c r="V5861" s="464"/>
    </row>
    <row r="5862" spans="1:22">
      <c r="A5862" s="531"/>
      <c r="B5862" s="532"/>
      <c r="C5862" s="350"/>
      <c r="D5862" s="350"/>
      <c r="E5862" s="533"/>
      <c r="F5862" s="533"/>
      <c r="G5862" s="533"/>
      <c r="H5862" s="533"/>
      <c r="I5862" s="533"/>
      <c r="J5862" s="533"/>
      <c r="K5862" s="533"/>
      <c r="L5862" s="533"/>
      <c r="M5862" s="533"/>
      <c r="N5862" s="532"/>
      <c r="O5862" s="350"/>
      <c r="P5862" s="464"/>
      <c r="Q5862" s="464"/>
      <c r="R5862" s="464"/>
      <c r="S5862" s="464"/>
      <c r="T5862" s="464"/>
      <c r="U5862" s="464"/>
      <c r="V5862" s="464"/>
    </row>
    <row r="5863" spans="1:22">
      <c r="A5863" s="531"/>
      <c r="B5863" s="532"/>
      <c r="C5863" s="350"/>
      <c r="D5863" s="350"/>
      <c r="E5863" s="533"/>
      <c r="F5863" s="533"/>
      <c r="G5863" s="533"/>
      <c r="H5863" s="533"/>
      <c r="I5863" s="533"/>
      <c r="J5863" s="533"/>
      <c r="K5863" s="533"/>
      <c r="L5863" s="533"/>
      <c r="M5863" s="533"/>
      <c r="N5863" s="532"/>
      <c r="O5863" s="350"/>
      <c r="P5863" s="464"/>
      <c r="Q5863" s="464"/>
      <c r="R5863" s="464"/>
      <c r="S5863" s="464"/>
      <c r="T5863" s="464"/>
      <c r="U5863" s="464"/>
      <c r="V5863" s="464"/>
    </row>
    <row r="5864" spans="1:22">
      <c r="A5864" s="531"/>
      <c r="B5864" s="532"/>
      <c r="C5864" s="350"/>
      <c r="D5864" s="350"/>
      <c r="E5864" s="533"/>
      <c r="F5864" s="533"/>
      <c r="G5864" s="533"/>
      <c r="H5864" s="533"/>
      <c r="I5864" s="533"/>
      <c r="J5864" s="533"/>
      <c r="K5864" s="533"/>
      <c r="L5864" s="533"/>
      <c r="M5864" s="533"/>
      <c r="N5864" s="532"/>
      <c r="O5864" s="350"/>
      <c r="P5864" s="464"/>
      <c r="Q5864" s="464"/>
      <c r="R5864" s="464"/>
      <c r="S5864" s="464"/>
      <c r="T5864" s="464"/>
      <c r="U5864" s="464"/>
      <c r="V5864" s="464"/>
    </row>
    <row r="5865" spans="1:22">
      <c r="A5865" s="531"/>
      <c r="B5865" s="532"/>
      <c r="C5865" s="350"/>
      <c r="D5865" s="350"/>
      <c r="E5865" s="533"/>
      <c r="F5865" s="533"/>
      <c r="G5865" s="533"/>
      <c r="H5865" s="533"/>
      <c r="I5865" s="533"/>
      <c r="J5865" s="533"/>
      <c r="K5865" s="533"/>
      <c r="L5865" s="533"/>
      <c r="M5865" s="533"/>
      <c r="N5865" s="532"/>
      <c r="O5865" s="350"/>
      <c r="P5865" s="464"/>
      <c r="Q5865" s="464"/>
      <c r="R5865" s="464"/>
      <c r="S5865" s="464"/>
      <c r="T5865" s="464"/>
      <c r="U5865" s="464"/>
      <c r="V5865" s="464"/>
    </row>
    <row r="5866" spans="1:22">
      <c r="A5866" s="531"/>
      <c r="B5866" s="532"/>
      <c r="C5866" s="350"/>
      <c r="D5866" s="350"/>
      <c r="E5866" s="533"/>
      <c r="F5866" s="533"/>
      <c r="G5866" s="533"/>
      <c r="H5866" s="533"/>
      <c r="I5866" s="533"/>
      <c r="J5866" s="533"/>
      <c r="K5866" s="533"/>
      <c r="L5866" s="533"/>
      <c r="M5866" s="533"/>
      <c r="N5866" s="532"/>
      <c r="O5866" s="350"/>
      <c r="P5866" s="464"/>
      <c r="Q5866" s="464"/>
      <c r="R5866" s="464"/>
      <c r="S5866" s="464"/>
      <c r="T5866" s="464"/>
      <c r="U5866" s="464"/>
      <c r="V5866" s="464"/>
    </row>
    <row r="5867" spans="1:22">
      <c r="A5867" s="531"/>
      <c r="B5867" s="532"/>
      <c r="C5867" s="350"/>
      <c r="D5867" s="350"/>
      <c r="E5867" s="533"/>
      <c r="F5867" s="533"/>
      <c r="G5867" s="533"/>
      <c r="H5867" s="533"/>
      <c r="I5867" s="533"/>
      <c r="J5867" s="533"/>
      <c r="K5867" s="533"/>
      <c r="L5867" s="533"/>
      <c r="M5867" s="533"/>
      <c r="N5867" s="532"/>
      <c r="O5867" s="350"/>
      <c r="P5867" s="464"/>
      <c r="Q5867" s="464"/>
      <c r="R5867" s="464"/>
      <c r="S5867" s="464"/>
      <c r="T5867" s="464"/>
      <c r="U5867" s="464"/>
      <c r="V5867" s="464"/>
    </row>
    <row r="5868" spans="1:22">
      <c r="A5868" s="531"/>
      <c r="B5868" s="532"/>
      <c r="C5868" s="350"/>
      <c r="D5868" s="350"/>
      <c r="E5868" s="533"/>
      <c r="F5868" s="533"/>
      <c r="G5868" s="533"/>
      <c r="H5868" s="533"/>
      <c r="I5868" s="533"/>
      <c r="J5868" s="533"/>
      <c r="K5868" s="533"/>
      <c r="L5868" s="533"/>
      <c r="M5868" s="533"/>
      <c r="N5868" s="532"/>
      <c r="O5868" s="350"/>
      <c r="P5868" s="464"/>
      <c r="Q5868" s="464"/>
      <c r="R5868" s="464"/>
      <c r="S5868" s="464"/>
      <c r="T5868" s="464"/>
      <c r="U5868" s="464"/>
      <c r="V5868" s="464"/>
    </row>
    <row r="5869" spans="1:22">
      <c r="A5869" s="531"/>
      <c r="B5869" s="532"/>
      <c r="C5869" s="350"/>
      <c r="D5869" s="350"/>
      <c r="E5869" s="533"/>
      <c r="F5869" s="533"/>
      <c r="G5869" s="533"/>
      <c r="H5869" s="533"/>
      <c r="I5869" s="533"/>
      <c r="J5869" s="533"/>
      <c r="K5869" s="533"/>
      <c r="L5869" s="533"/>
      <c r="M5869" s="533"/>
      <c r="N5869" s="532"/>
      <c r="O5869" s="350"/>
      <c r="P5869" s="464"/>
      <c r="Q5869" s="464"/>
      <c r="R5869" s="464"/>
      <c r="S5869" s="464"/>
      <c r="T5869" s="464"/>
      <c r="U5869" s="464"/>
      <c r="V5869" s="464"/>
    </row>
    <row r="5870" spans="1:22">
      <c r="A5870" s="531"/>
      <c r="B5870" s="532"/>
      <c r="C5870" s="350"/>
      <c r="D5870" s="350"/>
      <c r="E5870" s="533"/>
      <c r="F5870" s="533"/>
      <c r="G5870" s="533"/>
      <c r="H5870" s="533"/>
      <c r="I5870" s="533"/>
      <c r="J5870" s="533"/>
      <c r="K5870" s="533"/>
      <c r="L5870" s="533"/>
      <c r="M5870" s="533"/>
      <c r="N5870" s="532"/>
      <c r="O5870" s="350"/>
      <c r="P5870" s="464"/>
      <c r="Q5870" s="464"/>
      <c r="R5870" s="464"/>
      <c r="S5870" s="464"/>
      <c r="T5870" s="464"/>
      <c r="U5870" s="464"/>
      <c r="V5870" s="464"/>
    </row>
    <row r="5871" spans="1:22">
      <c r="A5871" s="531"/>
      <c r="B5871" s="532"/>
      <c r="C5871" s="350"/>
      <c r="D5871" s="350"/>
      <c r="E5871" s="533"/>
      <c r="F5871" s="533"/>
      <c r="G5871" s="533"/>
      <c r="H5871" s="533"/>
      <c r="I5871" s="533"/>
      <c r="J5871" s="533"/>
      <c r="K5871" s="533"/>
      <c r="L5871" s="533"/>
      <c r="M5871" s="533"/>
      <c r="N5871" s="532"/>
      <c r="O5871" s="350"/>
      <c r="P5871" s="464"/>
      <c r="Q5871" s="464"/>
      <c r="R5871" s="464"/>
      <c r="S5871" s="464"/>
      <c r="T5871" s="464"/>
      <c r="U5871" s="464"/>
      <c r="V5871" s="464"/>
    </row>
    <row r="5872" spans="1:22">
      <c r="A5872" s="531"/>
      <c r="B5872" s="532"/>
      <c r="C5872" s="350"/>
      <c r="D5872" s="350"/>
      <c r="E5872" s="533"/>
      <c r="F5872" s="533"/>
      <c r="G5872" s="533"/>
      <c r="H5872" s="533"/>
      <c r="I5872" s="533"/>
      <c r="J5872" s="533"/>
      <c r="K5872" s="533"/>
      <c r="L5872" s="533"/>
      <c r="M5872" s="533"/>
      <c r="N5872" s="532"/>
      <c r="O5872" s="350"/>
      <c r="P5872" s="464"/>
      <c r="Q5872" s="464"/>
      <c r="R5872" s="464"/>
      <c r="S5872" s="464"/>
      <c r="T5872" s="464"/>
      <c r="U5872" s="464"/>
      <c r="V5872" s="464"/>
    </row>
    <row r="5873" spans="1:22">
      <c r="A5873" s="531"/>
      <c r="B5873" s="532"/>
      <c r="C5873" s="350"/>
      <c r="D5873" s="350"/>
      <c r="E5873" s="533"/>
      <c r="F5873" s="533"/>
      <c r="G5873" s="533"/>
      <c r="H5873" s="533"/>
      <c r="I5873" s="533"/>
      <c r="J5873" s="533"/>
      <c r="K5873" s="533"/>
      <c r="L5873" s="533"/>
      <c r="M5873" s="533"/>
      <c r="N5873" s="532"/>
      <c r="O5873" s="350"/>
      <c r="P5873" s="464"/>
      <c r="Q5873" s="464"/>
      <c r="R5873" s="464"/>
      <c r="S5873" s="464"/>
      <c r="T5873" s="464"/>
      <c r="U5873" s="464"/>
      <c r="V5873" s="464"/>
    </row>
    <row r="5874" spans="1:22">
      <c r="A5874" s="531"/>
      <c r="B5874" s="532"/>
      <c r="C5874" s="350"/>
      <c r="D5874" s="350"/>
      <c r="E5874" s="533"/>
      <c r="F5874" s="533"/>
      <c r="G5874" s="533"/>
      <c r="H5874" s="533"/>
      <c r="I5874" s="533"/>
      <c r="J5874" s="533"/>
      <c r="K5874" s="533"/>
      <c r="L5874" s="533"/>
      <c r="M5874" s="533"/>
      <c r="N5874" s="532"/>
      <c r="O5874" s="350"/>
      <c r="P5874" s="464"/>
      <c r="Q5874" s="464"/>
      <c r="R5874" s="464"/>
      <c r="S5874" s="464"/>
      <c r="T5874" s="464"/>
      <c r="U5874" s="464"/>
      <c r="V5874" s="464"/>
    </row>
    <row r="5875" spans="1:22">
      <c r="A5875" s="531"/>
      <c r="B5875" s="532"/>
      <c r="C5875" s="350"/>
      <c r="D5875" s="350"/>
      <c r="E5875" s="533"/>
      <c r="F5875" s="533"/>
      <c r="G5875" s="533"/>
      <c r="H5875" s="533"/>
      <c r="I5875" s="533"/>
      <c r="J5875" s="533"/>
      <c r="K5875" s="533"/>
      <c r="L5875" s="533"/>
      <c r="M5875" s="533"/>
      <c r="N5875" s="532"/>
      <c r="O5875" s="350"/>
      <c r="P5875" s="464"/>
      <c r="Q5875" s="464"/>
      <c r="R5875" s="464"/>
      <c r="S5875" s="464"/>
      <c r="T5875" s="464"/>
      <c r="U5875" s="464"/>
      <c r="V5875" s="464"/>
    </row>
    <row r="5876" spans="1:22">
      <c r="A5876" s="531"/>
      <c r="B5876" s="532"/>
      <c r="C5876" s="350"/>
      <c r="D5876" s="350"/>
      <c r="E5876" s="533"/>
      <c r="F5876" s="533"/>
      <c r="G5876" s="533"/>
      <c r="H5876" s="533"/>
      <c r="I5876" s="533"/>
      <c r="J5876" s="533"/>
      <c r="K5876" s="533"/>
      <c r="L5876" s="533"/>
      <c r="M5876" s="533"/>
      <c r="N5876" s="532"/>
      <c r="O5876" s="350"/>
      <c r="P5876" s="464"/>
      <c r="Q5876" s="464"/>
      <c r="R5876" s="464"/>
      <c r="S5876" s="464"/>
      <c r="T5876" s="464"/>
      <c r="U5876" s="464"/>
      <c r="V5876" s="464"/>
    </row>
    <row r="5877" spans="1:22">
      <c r="A5877" s="531"/>
      <c r="B5877" s="532"/>
      <c r="C5877" s="350"/>
      <c r="D5877" s="350"/>
      <c r="E5877" s="533"/>
      <c r="F5877" s="533"/>
      <c r="G5877" s="533"/>
      <c r="H5877" s="533"/>
      <c r="I5877" s="533"/>
      <c r="J5877" s="533"/>
      <c r="K5877" s="533"/>
      <c r="L5877" s="533"/>
      <c r="M5877" s="533"/>
      <c r="N5877" s="532"/>
      <c r="O5877" s="350"/>
      <c r="P5877" s="464"/>
      <c r="Q5877" s="464"/>
      <c r="R5877" s="464"/>
      <c r="S5877" s="464"/>
      <c r="T5877" s="464"/>
      <c r="U5877" s="464"/>
      <c r="V5877" s="464"/>
    </row>
    <row r="5878" spans="1:22">
      <c r="A5878" s="531"/>
      <c r="B5878" s="532"/>
      <c r="C5878" s="350"/>
      <c r="D5878" s="350"/>
      <c r="E5878" s="533"/>
      <c r="F5878" s="533"/>
      <c r="G5878" s="533"/>
      <c r="H5878" s="533"/>
      <c r="I5878" s="533"/>
      <c r="J5878" s="533"/>
      <c r="K5878" s="533"/>
      <c r="L5878" s="533"/>
      <c r="M5878" s="533"/>
      <c r="N5878" s="532"/>
      <c r="O5878" s="350"/>
      <c r="P5878" s="464"/>
      <c r="Q5878" s="464"/>
      <c r="R5878" s="464"/>
      <c r="S5878" s="464"/>
      <c r="T5878" s="464"/>
      <c r="U5878" s="464"/>
      <c r="V5878" s="464"/>
    </row>
    <row r="5879" spans="1:22">
      <c r="A5879" s="531"/>
      <c r="B5879" s="532"/>
      <c r="C5879" s="350"/>
      <c r="D5879" s="350"/>
      <c r="E5879" s="533"/>
      <c r="F5879" s="533"/>
      <c r="G5879" s="533"/>
      <c r="H5879" s="533"/>
      <c r="I5879" s="533"/>
      <c r="J5879" s="533"/>
      <c r="K5879" s="533"/>
      <c r="L5879" s="533"/>
      <c r="M5879" s="533"/>
      <c r="N5879" s="532"/>
      <c r="O5879" s="350"/>
      <c r="P5879" s="464"/>
      <c r="Q5879" s="464"/>
      <c r="R5879" s="464"/>
      <c r="S5879" s="464"/>
      <c r="T5879" s="464"/>
      <c r="U5879" s="464"/>
      <c r="V5879" s="464"/>
    </row>
    <row r="5880" spans="1:22">
      <c r="A5880" s="531"/>
      <c r="B5880" s="532"/>
      <c r="C5880" s="350"/>
      <c r="D5880" s="350"/>
      <c r="E5880" s="533"/>
      <c r="F5880" s="533"/>
      <c r="G5880" s="533"/>
      <c r="H5880" s="533"/>
      <c r="I5880" s="533"/>
      <c r="J5880" s="533"/>
      <c r="K5880" s="533"/>
      <c r="L5880" s="533"/>
      <c r="M5880" s="533"/>
      <c r="N5880" s="532"/>
      <c r="O5880" s="350"/>
      <c r="P5880" s="464"/>
      <c r="Q5880" s="464"/>
      <c r="R5880" s="464"/>
      <c r="S5880" s="464"/>
      <c r="T5880" s="464"/>
      <c r="U5880" s="464"/>
      <c r="V5880" s="464"/>
    </row>
    <row r="5881" spans="1:22">
      <c r="A5881" s="531"/>
      <c r="B5881" s="532"/>
      <c r="C5881" s="350"/>
      <c r="D5881" s="350"/>
      <c r="E5881" s="533"/>
      <c r="F5881" s="533"/>
      <c r="G5881" s="533"/>
      <c r="H5881" s="533"/>
      <c r="I5881" s="533"/>
      <c r="J5881" s="533"/>
      <c r="K5881" s="533"/>
      <c r="L5881" s="533"/>
      <c r="M5881" s="533"/>
      <c r="N5881" s="532"/>
      <c r="O5881" s="350"/>
      <c r="P5881" s="464"/>
      <c r="Q5881" s="464"/>
      <c r="R5881" s="464"/>
      <c r="S5881" s="464"/>
      <c r="T5881" s="464"/>
      <c r="U5881" s="464"/>
      <c r="V5881" s="464"/>
    </row>
    <row r="5882" spans="1:22">
      <c r="A5882" s="531"/>
      <c r="B5882" s="532"/>
      <c r="C5882" s="350"/>
      <c r="D5882" s="350"/>
      <c r="E5882" s="533"/>
      <c r="F5882" s="533"/>
      <c r="G5882" s="533"/>
      <c r="H5882" s="533"/>
      <c r="I5882" s="533"/>
      <c r="J5882" s="533"/>
      <c r="K5882" s="533"/>
      <c r="L5882" s="533"/>
      <c r="M5882" s="533"/>
      <c r="N5882" s="532"/>
      <c r="O5882" s="350"/>
      <c r="P5882" s="464"/>
      <c r="Q5882" s="464"/>
      <c r="R5882" s="464"/>
      <c r="S5882" s="464"/>
      <c r="T5882" s="464"/>
      <c r="U5882" s="464"/>
      <c r="V5882" s="464"/>
    </row>
    <row r="5883" spans="1:22">
      <c r="A5883" s="531"/>
      <c r="B5883" s="532"/>
      <c r="C5883" s="350"/>
      <c r="D5883" s="350"/>
      <c r="E5883" s="533"/>
      <c r="F5883" s="533"/>
      <c r="G5883" s="533"/>
      <c r="H5883" s="533"/>
      <c r="I5883" s="533"/>
      <c r="J5883" s="533"/>
      <c r="K5883" s="533"/>
      <c r="L5883" s="533"/>
      <c r="M5883" s="533"/>
      <c r="N5883" s="532"/>
      <c r="O5883" s="350"/>
      <c r="P5883" s="464"/>
      <c r="Q5883" s="464"/>
      <c r="R5883" s="464"/>
      <c r="S5883" s="464"/>
      <c r="T5883" s="464"/>
      <c r="U5883" s="464"/>
      <c r="V5883" s="464"/>
    </row>
    <row r="5884" spans="1:22">
      <c r="A5884" s="531"/>
      <c r="B5884" s="532"/>
      <c r="C5884" s="350"/>
      <c r="D5884" s="350"/>
      <c r="E5884" s="533"/>
      <c r="F5884" s="533"/>
      <c r="G5884" s="533"/>
      <c r="H5884" s="533"/>
      <c r="I5884" s="533"/>
      <c r="J5884" s="533"/>
      <c r="K5884" s="533"/>
      <c r="L5884" s="533"/>
      <c r="M5884" s="533"/>
      <c r="N5884" s="532"/>
      <c r="O5884" s="350"/>
      <c r="P5884" s="464"/>
      <c r="Q5884" s="464"/>
      <c r="R5884" s="464"/>
      <c r="S5884" s="464"/>
      <c r="T5884" s="464"/>
      <c r="U5884" s="464"/>
      <c r="V5884" s="464"/>
    </row>
    <row r="5885" spans="1:22">
      <c r="A5885" s="531"/>
      <c r="B5885" s="532"/>
      <c r="C5885" s="350"/>
      <c r="D5885" s="350"/>
      <c r="E5885" s="533"/>
      <c r="F5885" s="533"/>
      <c r="G5885" s="533"/>
      <c r="H5885" s="533"/>
      <c r="I5885" s="533"/>
      <c r="J5885" s="533"/>
      <c r="K5885" s="533"/>
      <c r="L5885" s="533"/>
      <c r="M5885" s="533"/>
      <c r="N5885" s="532"/>
      <c r="O5885" s="350"/>
      <c r="P5885" s="464"/>
      <c r="Q5885" s="464"/>
      <c r="R5885" s="464"/>
      <c r="S5885" s="464"/>
      <c r="T5885" s="464"/>
      <c r="U5885" s="464"/>
      <c r="V5885" s="464"/>
    </row>
    <row r="5886" spans="1:22">
      <c r="A5886" s="531"/>
      <c r="B5886" s="532"/>
      <c r="C5886" s="350"/>
      <c r="D5886" s="350"/>
      <c r="E5886" s="533"/>
      <c r="F5886" s="533"/>
      <c r="G5886" s="533"/>
      <c r="H5886" s="533"/>
      <c r="I5886" s="533"/>
      <c r="J5886" s="533"/>
      <c r="K5886" s="533"/>
      <c r="L5886" s="533"/>
      <c r="M5886" s="533"/>
      <c r="N5886" s="532"/>
      <c r="O5886" s="350"/>
      <c r="P5886" s="464"/>
      <c r="Q5886" s="464"/>
      <c r="R5886" s="464"/>
      <c r="S5886" s="464"/>
      <c r="T5886" s="464"/>
      <c r="U5886" s="464"/>
      <c r="V5886" s="464"/>
    </row>
    <row r="5887" spans="1:22">
      <c r="A5887" s="531"/>
      <c r="B5887" s="532"/>
      <c r="C5887" s="350"/>
      <c r="D5887" s="350"/>
      <c r="E5887" s="533"/>
      <c r="F5887" s="533"/>
      <c r="G5887" s="533"/>
      <c r="H5887" s="533"/>
      <c r="I5887" s="533"/>
      <c r="J5887" s="533"/>
      <c r="K5887" s="533"/>
      <c r="L5887" s="533"/>
      <c r="M5887" s="533"/>
      <c r="N5887" s="532"/>
      <c r="O5887" s="350"/>
      <c r="P5887" s="464"/>
      <c r="Q5887" s="464"/>
      <c r="R5887" s="464"/>
      <c r="S5887" s="464"/>
      <c r="T5887" s="464"/>
      <c r="U5887" s="464"/>
      <c r="V5887" s="464"/>
    </row>
    <row r="5888" spans="1:22">
      <c r="A5888" s="531"/>
      <c r="B5888" s="532"/>
      <c r="C5888" s="350"/>
      <c r="D5888" s="350"/>
      <c r="E5888" s="533"/>
      <c r="F5888" s="533"/>
      <c r="G5888" s="533"/>
      <c r="H5888" s="533"/>
      <c r="I5888" s="533"/>
      <c r="J5888" s="533"/>
      <c r="K5888" s="533"/>
      <c r="L5888" s="533"/>
      <c r="M5888" s="533"/>
      <c r="N5888" s="532"/>
      <c r="O5888" s="350"/>
      <c r="P5888" s="464"/>
      <c r="Q5888" s="464"/>
      <c r="R5888" s="464"/>
      <c r="S5888" s="464"/>
      <c r="T5888" s="464"/>
      <c r="U5888" s="464"/>
      <c r="V5888" s="464"/>
    </row>
    <row r="5889" spans="1:22">
      <c r="A5889" s="531"/>
      <c r="B5889" s="532"/>
      <c r="C5889" s="350"/>
      <c r="D5889" s="350"/>
      <c r="E5889" s="533"/>
      <c r="F5889" s="533"/>
      <c r="G5889" s="533"/>
      <c r="H5889" s="533"/>
      <c r="I5889" s="533"/>
      <c r="J5889" s="533"/>
      <c r="K5889" s="533"/>
      <c r="L5889" s="533"/>
      <c r="M5889" s="533"/>
      <c r="N5889" s="532"/>
      <c r="O5889" s="350"/>
      <c r="P5889" s="464"/>
      <c r="Q5889" s="464"/>
      <c r="R5889" s="464"/>
      <c r="S5889" s="464"/>
      <c r="T5889" s="464"/>
      <c r="U5889" s="464"/>
      <c r="V5889" s="464"/>
    </row>
    <row r="5890" spans="1:22">
      <c r="A5890" s="531"/>
      <c r="B5890" s="532"/>
      <c r="C5890" s="350"/>
      <c r="D5890" s="350"/>
      <c r="E5890" s="533"/>
      <c r="F5890" s="533"/>
      <c r="G5890" s="533"/>
      <c r="H5890" s="533"/>
      <c r="I5890" s="533"/>
      <c r="J5890" s="533"/>
      <c r="K5890" s="533"/>
      <c r="L5890" s="533"/>
      <c r="M5890" s="533"/>
      <c r="N5890" s="532"/>
      <c r="O5890" s="350"/>
      <c r="P5890" s="464"/>
      <c r="Q5890" s="464"/>
      <c r="R5890" s="464"/>
      <c r="S5890" s="464"/>
      <c r="T5890" s="464"/>
      <c r="U5890" s="464"/>
      <c r="V5890" s="464"/>
    </row>
    <row r="5891" spans="1:22">
      <c r="A5891" s="531"/>
      <c r="B5891" s="532"/>
      <c r="C5891" s="350"/>
      <c r="D5891" s="350"/>
      <c r="E5891" s="533"/>
      <c r="F5891" s="533"/>
      <c r="G5891" s="533"/>
      <c r="H5891" s="533"/>
      <c r="I5891" s="533"/>
      <c r="J5891" s="533"/>
      <c r="K5891" s="533"/>
      <c r="L5891" s="533"/>
      <c r="M5891" s="533"/>
      <c r="N5891" s="532"/>
      <c r="O5891" s="350"/>
      <c r="P5891" s="464"/>
      <c r="Q5891" s="464"/>
      <c r="R5891" s="464"/>
      <c r="S5891" s="464"/>
      <c r="T5891" s="464"/>
      <c r="U5891" s="464"/>
      <c r="V5891" s="464"/>
    </row>
    <row r="5892" spans="1:22">
      <c r="A5892" s="531"/>
      <c r="B5892" s="532"/>
      <c r="C5892" s="350"/>
      <c r="D5892" s="350"/>
      <c r="E5892" s="533"/>
      <c r="F5892" s="533"/>
      <c r="G5892" s="533"/>
      <c r="H5892" s="533"/>
      <c r="I5892" s="533"/>
      <c r="J5892" s="533"/>
      <c r="K5892" s="533"/>
      <c r="L5892" s="533"/>
      <c r="M5892" s="533"/>
      <c r="N5892" s="532"/>
      <c r="O5892" s="350"/>
      <c r="P5892" s="464"/>
      <c r="Q5892" s="464"/>
      <c r="R5892" s="464"/>
      <c r="S5892" s="464"/>
      <c r="T5892" s="464"/>
      <c r="U5892" s="464"/>
      <c r="V5892" s="464"/>
    </row>
    <row r="5893" spans="1:22">
      <c r="A5893" s="531"/>
      <c r="B5893" s="532"/>
      <c r="C5893" s="350"/>
      <c r="D5893" s="350"/>
      <c r="E5893" s="533"/>
      <c r="F5893" s="533"/>
      <c r="G5893" s="533"/>
      <c r="H5893" s="533"/>
      <c r="I5893" s="533"/>
      <c r="J5893" s="533"/>
      <c r="K5893" s="533"/>
      <c r="L5893" s="533"/>
      <c r="M5893" s="533"/>
      <c r="N5893" s="532"/>
      <c r="O5893" s="350"/>
      <c r="P5893" s="464"/>
      <c r="Q5893" s="464"/>
      <c r="R5893" s="464"/>
      <c r="S5893" s="464"/>
      <c r="T5893" s="464"/>
      <c r="U5893" s="464"/>
      <c r="V5893" s="464"/>
    </row>
    <row r="5894" spans="1:22">
      <c r="A5894" s="531"/>
      <c r="B5894" s="532"/>
      <c r="C5894" s="350"/>
      <c r="D5894" s="350"/>
      <c r="E5894" s="533"/>
      <c r="F5894" s="533"/>
      <c r="G5894" s="533"/>
      <c r="H5894" s="533"/>
      <c r="I5894" s="533"/>
      <c r="J5894" s="533"/>
      <c r="K5894" s="533"/>
      <c r="L5894" s="533"/>
      <c r="M5894" s="533"/>
      <c r="N5894" s="532"/>
      <c r="O5894" s="350"/>
      <c r="P5894" s="464"/>
      <c r="Q5894" s="464"/>
      <c r="R5894" s="464"/>
      <c r="S5894" s="464"/>
      <c r="T5894" s="464"/>
      <c r="U5894" s="464"/>
      <c r="V5894" s="464"/>
    </row>
    <row r="5895" spans="1:22">
      <c r="A5895" s="531"/>
      <c r="B5895" s="532"/>
      <c r="C5895" s="350"/>
      <c r="D5895" s="350"/>
      <c r="E5895" s="533"/>
      <c r="F5895" s="533"/>
      <c r="G5895" s="533"/>
      <c r="H5895" s="533"/>
      <c r="I5895" s="533"/>
      <c r="J5895" s="533"/>
      <c r="K5895" s="533"/>
      <c r="L5895" s="533"/>
      <c r="M5895" s="533"/>
      <c r="N5895" s="532"/>
      <c r="O5895" s="350"/>
      <c r="P5895" s="464"/>
      <c r="Q5895" s="464"/>
      <c r="R5895" s="464"/>
      <c r="S5895" s="464"/>
      <c r="T5895" s="464"/>
      <c r="U5895" s="464"/>
      <c r="V5895" s="464"/>
    </row>
    <row r="5896" spans="1:22">
      <c r="A5896" s="531"/>
      <c r="B5896" s="532"/>
      <c r="C5896" s="350"/>
      <c r="D5896" s="350"/>
      <c r="E5896" s="533"/>
      <c r="F5896" s="533"/>
      <c r="G5896" s="533"/>
      <c r="H5896" s="533"/>
      <c r="I5896" s="533"/>
      <c r="J5896" s="533"/>
      <c r="K5896" s="533"/>
      <c r="L5896" s="533"/>
      <c r="M5896" s="533"/>
      <c r="N5896" s="532"/>
      <c r="O5896" s="350"/>
      <c r="P5896" s="464"/>
      <c r="Q5896" s="464"/>
      <c r="R5896" s="464"/>
      <c r="S5896" s="464"/>
      <c r="T5896" s="464"/>
      <c r="U5896" s="464"/>
      <c r="V5896" s="464"/>
    </row>
    <row r="5897" spans="1:22">
      <c r="A5897" s="531"/>
      <c r="B5897" s="532"/>
      <c r="C5897" s="350"/>
      <c r="D5897" s="350"/>
      <c r="E5897" s="533"/>
      <c r="F5897" s="533"/>
      <c r="G5897" s="533"/>
      <c r="H5897" s="533"/>
      <c r="I5897" s="533"/>
      <c r="J5897" s="533"/>
      <c r="K5897" s="533"/>
      <c r="L5897" s="533"/>
      <c r="M5897" s="533"/>
      <c r="N5897" s="532"/>
      <c r="O5897" s="350"/>
      <c r="P5897" s="464"/>
      <c r="Q5897" s="464"/>
      <c r="R5897" s="464"/>
      <c r="S5897" s="464"/>
      <c r="T5897" s="464"/>
      <c r="U5897" s="464"/>
      <c r="V5897" s="464"/>
    </row>
    <row r="5898" spans="1:22">
      <c r="A5898" s="531"/>
      <c r="B5898" s="532"/>
      <c r="C5898" s="350"/>
      <c r="D5898" s="350"/>
      <c r="E5898" s="533"/>
      <c r="F5898" s="533"/>
      <c r="G5898" s="533"/>
      <c r="H5898" s="533"/>
      <c r="I5898" s="533"/>
      <c r="J5898" s="533"/>
      <c r="K5898" s="533"/>
      <c r="L5898" s="533"/>
      <c r="M5898" s="533"/>
      <c r="N5898" s="532"/>
      <c r="O5898" s="350"/>
      <c r="P5898" s="464"/>
      <c r="Q5898" s="464"/>
      <c r="R5898" s="464"/>
      <c r="S5898" s="464"/>
      <c r="T5898" s="464"/>
      <c r="U5898" s="464"/>
      <c r="V5898" s="464"/>
    </row>
    <row r="5899" spans="1:22">
      <c r="A5899" s="531"/>
      <c r="B5899" s="532"/>
      <c r="C5899" s="350"/>
      <c r="D5899" s="350"/>
      <c r="E5899" s="533"/>
      <c r="F5899" s="533"/>
      <c r="G5899" s="533"/>
      <c r="H5899" s="533"/>
      <c r="I5899" s="533"/>
      <c r="J5899" s="533"/>
      <c r="K5899" s="533"/>
      <c r="L5899" s="533"/>
      <c r="M5899" s="533"/>
      <c r="N5899" s="532"/>
      <c r="O5899" s="350"/>
      <c r="P5899" s="464"/>
      <c r="Q5899" s="464"/>
      <c r="R5899" s="464"/>
      <c r="S5899" s="464"/>
      <c r="T5899" s="464"/>
      <c r="U5899" s="464"/>
      <c r="V5899" s="464"/>
    </row>
    <row r="5900" spans="1:22">
      <c r="A5900" s="531"/>
      <c r="B5900" s="532"/>
      <c r="C5900" s="350"/>
      <c r="D5900" s="350"/>
      <c r="E5900" s="533"/>
      <c r="F5900" s="533"/>
      <c r="G5900" s="533"/>
      <c r="H5900" s="533"/>
      <c r="I5900" s="533"/>
      <c r="J5900" s="533"/>
      <c r="K5900" s="533"/>
      <c r="L5900" s="533"/>
      <c r="M5900" s="533"/>
      <c r="N5900" s="532"/>
      <c r="O5900" s="350"/>
      <c r="P5900" s="464"/>
      <c r="Q5900" s="464"/>
      <c r="R5900" s="464"/>
      <c r="S5900" s="464"/>
      <c r="T5900" s="464"/>
      <c r="U5900" s="464"/>
      <c r="V5900" s="464"/>
    </row>
    <row r="5901" spans="1:22">
      <c r="A5901" s="531"/>
      <c r="B5901" s="532"/>
      <c r="C5901" s="350"/>
      <c r="D5901" s="350"/>
      <c r="E5901" s="533"/>
      <c r="F5901" s="533"/>
      <c r="G5901" s="533"/>
      <c r="H5901" s="533"/>
      <c r="I5901" s="533"/>
      <c r="J5901" s="533"/>
      <c r="K5901" s="533"/>
      <c r="L5901" s="533"/>
      <c r="M5901" s="533"/>
      <c r="N5901" s="532"/>
      <c r="O5901" s="350"/>
      <c r="P5901" s="464"/>
      <c r="Q5901" s="464"/>
      <c r="R5901" s="464"/>
      <c r="S5901" s="464"/>
      <c r="T5901" s="464"/>
      <c r="U5901" s="464"/>
      <c r="V5901" s="464"/>
    </row>
    <row r="5902" spans="1:22">
      <c r="A5902" s="531"/>
      <c r="B5902" s="532"/>
      <c r="C5902" s="350"/>
      <c r="D5902" s="350"/>
      <c r="E5902" s="533"/>
      <c r="F5902" s="533"/>
      <c r="G5902" s="533"/>
      <c r="H5902" s="533"/>
      <c r="I5902" s="533"/>
      <c r="J5902" s="533"/>
      <c r="K5902" s="533"/>
      <c r="L5902" s="533"/>
      <c r="M5902" s="533"/>
      <c r="N5902" s="532"/>
      <c r="O5902" s="350"/>
      <c r="P5902" s="464"/>
      <c r="Q5902" s="464"/>
      <c r="R5902" s="464"/>
      <c r="S5902" s="464"/>
      <c r="T5902" s="464"/>
      <c r="U5902" s="464"/>
      <c r="V5902" s="464"/>
    </row>
    <row r="5903" spans="1:22">
      <c r="A5903" s="531"/>
      <c r="B5903" s="532"/>
      <c r="C5903" s="350"/>
      <c r="D5903" s="350"/>
      <c r="E5903" s="533"/>
      <c r="F5903" s="533"/>
      <c r="G5903" s="533"/>
      <c r="H5903" s="533"/>
      <c r="I5903" s="533"/>
      <c r="J5903" s="533"/>
      <c r="K5903" s="533"/>
      <c r="L5903" s="533"/>
      <c r="M5903" s="533"/>
      <c r="N5903" s="532"/>
      <c r="O5903" s="350"/>
      <c r="P5903" s="464"/>
      <c r="Q5903" s="464"/>
      <c r="R5903" s="464"/>
      <c r="S5903" s="464"/>
      <c r="T5903" s="464"/>
      <c r="U5903" s="464"/>
      <c r="V5903" s="464"/>
    </row>
    <row r="5904" spans="1:22">
      <c r="A5904" s="531"/>
      <c r="B5904" s="532"/>
      <c r="C5904" s="350"/>
      <c r="D5904" s="350"/>
      <c r="E5904" s="533"/>
      <c r="F5904" s="533"/>
      <c r="G5904" s="533"/>
      <c r="H5904" s="533"/>
      <c r="I5904" s="533"/>
      <c r="J5904" s="533"/>
      <c r="K5904" s="533"/>
      <c r="L5904" s="533"/>
      <c r="M5904" s="533"/>
      <c r="N5904" s="532"/>
      <c r="O5904" s="350"/>
      <c r="P5904" s="464"/>
      <c r="Q5904" s="464"/>
      <c r="R5904" s="464"/>
      <c r="S5904" s="464"/>
      <c r="T5904" s="464"/>
      <c r="U5904" s="464"/>
      <c r="V5904" s="464"/>
    </row>
    <row r="5905" spans="1:22">
      <c r="A5905" s="531"/>
      <c r="B5905" s="532"/>
      <c r="C5905" s="350"/>
      <c r="D5905" s="350"/>
      <c r="E5905" s="533"/>
      <c r="F5905" s="533"/>
      <c r="G5905" s="533"/>
      <c r="H5905" s="533"/>
      <c r="I5905" s="533"/>
      <c r="J5905" s="533"/>
      <c r="K5905" s="533"/>
      <c r="L5905" s="533"/>
      <c r="M5905" s="533"/>
      <c r="N5905" s="532"/>
      <c r="O5905" s="350"/>
      <c r="P5905" s="464"/>
      <c r="Q5905" s="464"/>
      <c r="R5905" s="464"/>
      <c r="S5905" s="464"/>
      <c r="T5905" s="464"/>
      <c r="U5905" s="464"/>
      <c r="V5905" s="464"/>
    </row>
    <row r="5906" spans="1:22">
      <c r="A5906" s="531"/>
      <c r="B5906" s="532"/>
      <c r="C5906" s="350"/>
      <c r="D5906" s="350"/>
      <c r="E5906" s="533"/>
      <c r="F5906" s="533"/>
      <c r="G5906" s="533"/>
      <c r="H5906" s="533"/>
      <c r="I5906" s="533"/>
      <c r="J5906" s="533"/>
      <c r="K5906" s="533"/>
      <c r="L5906" s="533"/>
      <c r="M5906" s="533"/>
      <c r="N5906" s="532"/>
      <c r="O5906" s="350"/>
      <c r="P5906" s="464"/>
      <c r="Q5906" s="464"/>
      <c r="R5906" s="464"/>
      <c r="S5906" s="464"/>
      <c r="T5906" s="464"/>
      <c r="U5906" s="464"/>
      <c r="V5906" s="464"/>
    </row>
    <row r="5907" spans="1:22">
      <c r="A5907" s="531"/>
      <c r="B5907" s="532"/>
      <c r="C5907" s="350"/>
      <c r="D5907" s="350"/>
      <c r="E5907" s="533"/>
      <c r="F5907" s="533"/>
      <c r="G5907" s="533"/>
      <c r="H5907" s="533"/>
      <c r="I5907" s="533"/>
      <c r="J5907" s="533"/>
      <c r="K5907" s="533"/>
      <c r="L5907" s="533"/>
      <c r="M5907" s="533"/>
      <c r="N5907" s="532"/>
      <c r="O5907" s="350"/>
      <c r="P5907" s="464"/>
      <c r="Q5907" s="464"/>
      <c r="R5907" s="464"/>
      <c r="S5907" s="464"/>
      <c r="T5907" s="464"/>
      <c r="U5907" s="464"/>
      <c r="V5907" s="464"/>
    </row>
    <row r="5908" spans="1:22">
      <c r="A5908" s="531"/>
      <c r="B5908" s="532"/>
      <c r="C5908" s="350"/>
      <c r="D5908" s="350"/>
      <c r="E5908" s="533"/>
      <c r="F5908" s="533"/>
      <c r="G5908" s="533"/>
      <c r="H5908" s="533"/>
      <c r="I5908" s="533"/>
      <c r="J5908" s="533"/>
      <c r="K5908" s="533"/>
      <c r="L5908" s="533"/>
      <c r="M5908" s="533"/>
      <c r="N5908" s="532"/>
      <c r="O5908" s="350"/>
      <c r="P5908" s="464"/>
      <c r="Q5908" s="464"/>
      <c r="R5908" s="464"/>
      <c r="S5908" s="464"/>
      <c r="T5908" s="464"/>
      <c r="U5908" s="464"/>
      <c r="V5908" s="464"/>
    </row>
    <row r="5909" spans="1:22">
      <c r="A5909" s="531"/>
      <c r="B5909" s="532"/>
      <c r="C5909" s="350"/>
      <c r="D5909" s="350"/>
      <c r="E5909" s="533"/>
      <c r="F5909" s="533"/>
      <c r="G5909" s="533"/>
      <c r="H5909" s="533"/>
      <c r="I5909" s="533"/>
      <c r="J5909" s="533"/>
      <c r="K5909" s="533"/>
      <c r="L5909" s="533"/>
      <c r="M5909" s="533"/>
      <c r="N5909" s="532"/>
      <c r="O5909" s="350"/>
      <c r="P5909" s="464"/>
      <c r="Q5909" s="464"/>
      <c r="R5909" s="464"/>
      <c r="S5909" s="464"/>
      <c r="T5909" s="464"/>
      <c r="U5909" s="464"/>
      <c r="V5909" s="464"/>
    </row>
    <row r="5910" spans="1:22">
      <c r="A5910" s="531"/>
      <c r="B5910" s="532"/>
      <c r="C5910" s="350"/>
      <c r="D5910" s="350"/>
      <c r="E5910" s="533"/>
      <c r="F5910" s="533"/>
      <c r="G5910" s="533"/>
      <c r="H5910" s="533"/>
      <c r="I5910" s="533"/>
      <c r="J5910" s="533"/>
      <c r="K5910" s="533"/>
      <c r="L5910" s="533"/>
      <c r="M5910" s="533"/>
      <c r="N5910" s="532"/>
      <c r="O5910" s="350"/>
      <c r="P5910" s="464"/>
      <c r="Q5910" s="464"/>
      <c r="R5910" s="464"/>
      <c r="S5910" s="464"/>
      <c r="T5910" s="464"/>
      <c r="U5910" s="464"/>
      <c r="V5910" s="464"/>
    </row>
    <row r="5911" spans="1:22">
      <c r="A5911" s="531"/>
      <c r="B5911" s="532"/>
      <c r="C5911" s="350"/>
      <c r="D5911" s="350"/>
      <c r="E5911" s="533"/>
      <c r="F5911" s="533"/>
      <c r="G5911" s="533"/>
      <c r="H5911" s="533"/>
      <c r="I5911" s="533"/>
      <c r="J5911" s="533"/>
      <c r="K5911" s="533"/>
      <c r="L5911" s="533"/>
      <c r="M5911" s="533"/>
      <c r="N5911" s="532"/>
      <c r="O5911" s="350"/>
      <c r="P5911" s="464"/>
      <c r="Q5911" s="464"/>
      <c r="R5911" s="464"/>
      <c r="S5911" s="464"/>
      <c r="T5911" s="464"/>
      <c r="U5911" s="464"/>
      <c r="V5911" s="464"/>
    </row>
    <row r="5912" spans="1:22">
      <c r="A5912" s="531"/>
      <c r="B5912" s="532"/>
      <c r="C5912" s="350"/>
      <c r="D5912" s="350"/>
      <c r="E5912" s="533"/>
      <c r="F5912" s="533"/>
      <c r="G5912" s="533"/>
      <c r="H5912" s="533"/>
      <c r="I5912" s="533"/>
      <c r="J5912" s="533"/>
      <c r="K5912" s="533"/>
      <c r="L5912" s="533"/>
      <c r="M5912" s="533"/>
      <c r="N5912" s="532"/>
      <c r="O5912" s="350"/>
      <c r="P5912" s="464"/>
      <c r="Q5912" s="464"/>
      <c r="R5912" s="464"/>
      <c r="S5912" s="464"/>
      <c r="T5912" s="464"/>
      <c r="U5912" s="464"/>
      <c r="V5912" s="464"/>
    </row>
    <row r="5913" spans="1:22">
      <c r="A5913" s="531"/>
      <c r="B5913" s="532"/>
      <c r="C5913" s="350"/>
      <c r="D5913" s="350"/>
      <c r="E5913" s="533"/>
      <c r="F5913" s="533"/>
      <c r="G5913" s="533"/>
      <c r="H5913" s="533"/>
      <c r="I5913" s="533"/>
      <c r="J5913" s="533"/>
      <c r="K5913" s="533"/>
      <c r="L5913" s="533"/>
      <c r="M5913" s="533"/>
      <c r="N5913" s="532"/>
      <c r="O5913" s="350"/>
      <c r="P5913" s="464"/>
      <c r="Q5913" s="464"/>
      <c r="R5913" s="464"/>
      <c r="S5913" s="464"/>
      <c r="T5913" s="464"/>
      <c r="U5913" s="464"/>
      <c r="V5913" s="464"/>
    </row>
    <row r="5914" spans="1:22">
      <c r="A5914" s="531"/>
      <c r="B5914" s="532"/>
      <c r="C5914" s="350"/>
      <c r="D5914" s="350"/>
      <c r="E5914" s="533"/>
      <c r="F5914" s="533"/>
      <c r="G5914" s="533"/>
      <c r="H5914" s="533"/>
      <c r="I5914" s="533"/>
      <c r="J5914" s="533"/>
      <c r="K5914" s="533"/>
      <c r="L5914" s="533"/>
      <c r="M5914" s="533"/>
      <c r="N5914" s="532"/>
      <c r="O5914" s="350"/>
      <c r="P5914" s="464"/>
      <c r="Q5914" s="464"/>
      <c r="R5914" s="464"/>
      <c r="S5914" s="464"/>
      <c r="T5914" s="464"/>
      <c r="U5914" s="464"/>
      <c r="V5914" s="464"/>
    </row>
    <row r="5915" spans="1:22">
      <c r="A5915" s="531"/>
      <c r="B5915" s="532"/>
      <c r="C5915" s="350"/>
      <c r="D5915" s="350"/>
      <c r="E5915" s="533"/>
      <c r="F5915" s="533"/>
      <c r="G5915" s="533"/>
      <c r="H5915" s="533"/>
      <c r="I5915" s="533"/>
      <c r="J5915" s="533"/>
      <c r="K5915" s="533"/>
      <c r="L5915" s="533"/>
      <c r="M5915" s="533"/>
      <c r="N5915" s="532"/>
      <c r="O5915" s="350"/>
      <c r="P5915" s="464"/>
      <c r="Q5915" s="464"/>
      <c r="R5915" s="464"/>
      <c r="S5915" s="464"/>
      <c r="T5915" s="464"/>
      <c r="U5915" s="464"/>
      <c r="V5915" s="464"/>
    </row>
    <row r="5916" spans="1:22">
      <c r="A5916" s="531"/>
      <c r="B5916" s="532"/>
      <c r="C5916" s="350"/>
      <c r="D5916" s="350"/>
      <c r="E5916" s="533"/>
      <c r="F5916" s="533"/>
      <c r="G5916" s="533"/>
      <c r="H5916" s="533"/>
      <c r="I5916" s="533"/>
      <c r="J5916" s="533"/>
      <c r="K5916" s="533"/>
      <c r="L5916" s="533"/>
      <c r="M5916" s="533"/>
      <c r="N5916" s="532"/>
      <c r="O5916" s="350"/>
      <c r="P5916" s="464"/>
      <c r="Q5916" s="464"/>
      <c r="R5916" s="464"/>
      <c r="S5916" s="464"/>
      <c r="T5916" s="464"/>
      <c r="U5916" s="464"/>
      <c r="V5916" s="464"/>
    </row>
    <row r="5917" spans="1:22">
      <c r="A5917" s="531"/>
      <c r="B5917" s="532"/>
      <c r="C5917" s="350"/>
      <c r="D5917" s="350"/>
      <c r="E5917" s="533"/>
      <c r="F5917" s="533"/>
      <c r="G5917" s="533"/>
      <c r="H5917" s="533"/>
      <c r="I5917" s="533"/>
      <c r="J5917" s="533"/>
      <c r="K5917" s="533"/>
      <c r="L5917" s="533"/>
      <c r="M5917" s="533"/>
      <c r="N5917" s="532"/>
      <c r="O5917" s="350"/>
      <c r="P5917" s="464"/>
      <c r="Q5917" s="464"/>
      <c r="R5917" s="464"/>
      <c r="S5917" s="464"/>
      <c r="T5917" s="464"/>
      <c r="U5917" s="464"/>
      <c r="V5917" s="464"/>
    </row>
    <row r="5918" spans="1:22">
      <c r="A5918" s="531"/>
      <c r="B5918" s="532"/>
      <c r="C5918" s="350"/>
      <c r="D5918" s="350"/>
      <c r="E5918" s="533"/>
      <c r="F5918" s="533"/>
      <c r="G5918" s="533"/>
      <c r="H5918" s="533"/>
      <c r="I5918" s="533"/>
      <c r="J5918" s="533"/>
      <c r="K5918" s="533"/>
      <c r="L5918" s="533"/>
      <c r="M5918" s="533"/>
      <c r="N5918" s="532"/>
      <c r="O5918" s="350"/>
      <c r="P5918" s="464"/>
      <c r="Q5918" s="464"/>
      <c r="R5918" s="464"/>
      <c r="S5918" s="464"/>
      <c r="T5918" s="464"/>
      <c r="U5918" s="464"/>
      <c r="V5918" s="464"/>
    </row>
    <row r="5919" spans="1:22">
      <c r="A5919" s="531"/>
      <c r="B5919" s="532"/>
      <c r="C5919" s="350"/>
      <c r="D5919" s="350"/>
      <c r="E5919" s="533"/>
      <c r="F5919" s="533"/>
      <c r="G5919" s="533"/>
      <c r="H5919" s="533"/>
      <c r="I5919" s="533"/>
      <c r="J5919" s="533"/>
      <c r="K5919" s="533"/>
      <c r="L5919" s="533"/>
      <c r="M5919" s="533"/>
      <c r="N5919" s="532"/>
      <c r="O5919" s="350"/>
      <c r="P5919" s="464"/>
      <c r="Q5919" s="464"/>
      <c r="R5919" s="464"/>
      <c r="S5919" s="464"/>
      <c r="T5919" s="464"/>
      <c r="U5919" s="464"/>
      <c r="V5919" s="464"/>
    </row>
    <row r="5920" spans="1:22">
      <c r="A5920" s="531"/>
      <c r="B5920" s="532"/>
      <c r="C5920" s="350"/>
      <c r="D5920" s="350"/>
      <c r="E5920" s="533"/>
      <c r="F5920" s="533"/>
      <c r="G5920" s="533"/>
      <c r="H5920" s="533"/>
      <c r="I5920" s="533"/>
      <c r="J5920" s="533"/>
      <c r="K5920" s="533"/>
      <c r="L5920" s="533"/>
      <c r="M5920" s="533"/>
      <c r="N5920" s="532"/>
      <c r="O5920" s="350"/>
      <c r="P5920" s="464"/>
      <c r="Q5920" s="464"/>
      <c r="R5920" s="464"/>
      <c r="S5920" s="464"/>
      <c r="T5920" s="464"/>
      <c r="U5920" s="464"/>
      <c r="V5920" s="464"/>
    </row>
    <row r="5921" spans="1:22">
      <c r="A5921" s="531"/>
      <c r="B5921" s="532"/>
      <c r="C5921" s="350"/>
      <c r="D5921" s="350"/>
      <c r="E5921" s="533"/>
      <c r="F5921" s="533"/>
      <c r="G5921" s="533"/>
      <c r="H5921" s="533"/>
      <c r="I5921" s="533"/>
      <c r="J5921" s="533"/>
      <c r="K5921" s="533"/>
      <c r="L5921" s="533"/>
      <c r="M5921" s="533"/>
      <c r="N5921" s="532"/>
      <c r="O5921" s="350"/>
      <c r="P5921" s="464"/>
      <c r="Q5921" s="464"/>
      <c r="R5921" s="464"/>
      <c r="S5921" s="464"/>
      <c r="T5921" s="464"/>
      <c r="U5921" s="464"/>
      <c r="V5921" s="464"/>
    </row>
    <row r="5922" spans="1:22">
      <c r="A5922" s="531"/>
      <c r="B5922" s="532"/>
      <c r="C5922" s="350"/>
      <c r="D5922" s="350"/>
      <c r="E5922" s="533"/>
      <c r="F5922" s="533"/>
      <c r="G5922" s="533"/>
      <c r="H5922" s="533"/>
      <c r="I5922" s="533"/>
      <c r="J5922" s="533"/>
      <c r="K5922" s="533"/>
      <c r="L5922" s="533"/>
      <c r="M5922" s="533"/>
      <c r="N5922" s="532"/>
      <c r="O5922" s="350"/>
      <c r="P5922" s="464"/>
      <c r="Q5922" s="464"/>
      <c r="R5922" s="464"/>
      <c r="S5922" s="464"/>
      <c r="T5922" s="464"/>
      <c r="U5922" s="464"/>
      <c r="V5922" s="464"/>
    </row>
    <row r="5923" spans="1:22">
      <c r="A5923" s="531"/>
      <c r="B5923" s="532"/>
      <c r="C5923" s="350"/>
      <c r="D5923" s="350"/>
      <c r="E5923" s="533"/>
      <c r="F5923" s="533"/>
      <c r="G5923" s="533"/>
      <c r="H5923" s="533"/>
      <c r="I5923" s="533"/>
      <c r="J5923" s="533"/>
      <c r="K5923" s="533"/>
      <c r="L5923" s="533"/>
      <c r="M5923" s="533"/>
      <c r="N5923" s="532"/>
      <c r="O5923" s="350"/>
      <c r="P5923" s="464"/>
      <c r="Q5923" s="464"/>
      <c r="R5923" s="464"/>
      <c r="S5923" s="464"/>
      <c r="T5923" s="464"/>
      <c r="U5923" s="464"/>
      <c r="V5923" s="464"/>
    </row>
    <row r="5924" spans="1:22">
      <c r="A5924" s="531"/>
      <c r="B5924" s="532"/>
      <c r="C5924" s="350"/>
      <c r="D5924" s="350"/>
      <c r="E5924" s="533"/>
      <c r="F5924" s="533"/>
      <c r="G5924" s="533"/>
      <c r="H5924" s="533"/>
      <c r="I5924" s="533"/>
      <c r="J5924" s="533"/>
      <c r="K5924" s="533"/>
      <c r="L5924" s="533"/>
      <c r="M5924" s="533"/>
      <c r="N5924" s="532"/>
      <c r="O5924" s="350"/>
      <c r="P5924" s="464"/>
      <c r="Q5924" s="464"/>
      <c r="R5924" s="464"/>
      <c r="S5924" s="464"/>
      <c r="T5924" s="464"/>
      <c r="U5924" s="464"/>
      <c r="V5924" s="464"/>
    </row>
    <row r="5925" spans="1:22">
      <c r="A5925" s="531"/>
      <c r="B5925" s="532"/>
      <c r="C5925" s="350"/>
      <c r="D5925" s="350"/>
      <c r="E5925" s="533"/>
      <c r="F5925" s="533"/>
      <c r="G5925" s="533"/>
      <c r="H5925" s="533"/>
      <c r="I5925" s="533"/>
      <c r="J5925" s="533"/>
      <c r="K5925" s="533"/>
      <c r="L5925" s="533"/>
      <c r="M5925" s="533"/>
      <c r="N5925" s="532"/>
      <c r="O5925" s="350"/>
      <c r="P5925" s="464"/>
      <c r="Q5925" s="464"/>
      <c r="R5925" s="464"/>
      <c r="S5925" s="464"/>
      <c r="T5925" s="464"/>
      <c r="U5925" s="464"/>
      <c r="V5925" s="464"/>
    </row>
    <row r="5926" spans="1:22">
      <c r="A5926" s="531"/>
      <c r="B5926" s="532"/>
      <c r="C5926" s="350"/>
      <c r="D5926" s="350"/>
      <c r="E5926" s="533"/>
      <c r="F5926" s="533"/>
      <c r="G5926" s="533"/>
      <c r="H5926" s="533"/>
      <c r="I5926" s="533"/>
      <c r="J5926" s="533"/>
      <c r="K5926" s="533"/>
      <c r="L5926" s="533"/>
      <c r="M5926" s="533"/>
      <c r="N5926" s="532"/>
      <c r="O5926" s="350"/>
      <c r="P5926" s="464"/>
      <c r="Q5926" s="464"/>
      <c r="R5926" s="464"/>
      <c r="S5926" s="464"/>
      <c r="T5926" s="464"/>
      <c r="U5926" s="464"/>
      <c r="V5926" s="464"/>
    </row>
    <row r="5927" spans="1:22">
      <c r="A5927" s="531"/>
      <c r="B5927" s="532"/>
      <c r="C5927" s="350"/>
      <c r="D5927" s="350"/>
      <c r="E5927" s="533"/>
      <c r="F5927" s="533"/>
      <c r="G5927" s="533"/>
      <c r="H5927" s="533"/>
      <c r="I5927" s="533"/>
      <c r="J5927" s="533"/>
      <c r="K5927" s="533"/>
      <c r="L5927" s="533"/>
      <c r="M5927" s="533"/>
      <c r="N5927" s="532"/>
      <c r="O5927" s="350"/>
      <c r="P5927" s="464"/>
      <c r="Q5927" s="464"/>
      <c r="R5927" s="464"/>
      <c r="S5927" s="464"/>
      <c r="T5927" s="464"/>
      <c r="U5927" s="464"/>
      <c r="V5927" s="464"/>
    </row>
    <row r="5928" spans="1:22">
      <c r="A5928" s="531"/>
      <c r="B5928" s="532"/>
      <c r="C5928" s="350"/>
      <c r="D5928" s="350"/>
      <c r="E5928" s="533"/>
      <c r="F5928" s="533"/>
      <c r="G5928" s="533"/>
      <c r="H5928" s="533"/>
      <c r="I5928" s="533"/>
      <c r="J5928" s="533"/>
      <c r="K5928" s="533"/>
      <c r="L5928" s="533"/>
      <c r="M5928" s="533"/>
      <c r="N5928" s="532"/>
      <c r="O5928" s="350"/>
      <c r="P5928" s="464"/>
      <c r="Q5928" s="464"/>
      <c r="R5928" s="464"/>
      <c r="S5928" s="464"/>
      <c r="T5928" s="464"/>
      <c r="U5928" s="464"/>
      <c r="V5928" s="464"/>
    </row>
    <row r="5929" spans="1:22">
      <c r="A5929" s="531"/>
      <c r="B5929" s="532"/>
      <c r="C5929" s="350"/>
      <c r="D5929" s="350"/>
      <c r="E5929" s="533"/>
      <c r="F5929" s="533"/>
      <c r="G5929" s="533"/>
      <c r="H5929" s="533"/>
      <c r="I5929" s="533"/>
      <c r="J5929" s="533"/>
      <c r="K5929" s="533"/>
      <c r="L5929" s="533"/>
      <c r="M5929" s="533"/>
      <c r="N5929" s="532"/>
      <c r="O5929" s="350"/>
      <c r="P5929" s="464"/>
      <c r="Q5929" s="464"/>
      <c r="R5929" s="464"/>
      <c r="S5929" s="464"/>
      <c r="T5929" s="464"/>
      <c r="U5929" s="464"/>
      <c r="V5929" s="464"/>
    </row>
    <row r="5930" spans="1:22">
      <c r="A5930" s="531"/>
      <c r="B5930" s="532"/>
      <c r="C5930" s="350"/>
      <c r="D5930" s="350"/>
      <c r="E5930" s="533"/>
      <c r="F5930" s="533"/>
      <c r="G5930" s="533"/>
      <c r="H5930" s="533"/>
      <c r="I5930" s="533"/>
      <c r="J5930" s="533"/>
      <c r="K5930" s="533"/>
      <c r="L5930" s="533"/>
      <c r="M5930" s="533"/>
      <c r="N5930" s="532"/>
      <c r="O5930" s="350"/>
      <c r="P5930" s="464"/>
      <c r="Q5930" s="464"/>
      <c r="R5930" s="464"/>
      <c r="S5930" s="464"/>
      <c r="T5930" s="464"/>
      <c r="U5930" s="464"/>
      <c r="V5930" s="464"/>
    </row>
    <row r="5931" spans="1:22">
      <c r="A5931" s="531"/>
      <c r="B5931" s="532"/>
      <c r="C5931" s="350"/>
      <c r="D5931" s="350"/>
      <c r="E5931" s="533"/>
      <c r="F5931" s="533"/>
      <c r="G5931" s="533"/>
      <c r="H5931" s="533"/>
      <c r="I5931" s="533"/>
      <c r="J5931" s="533"/>
      <c r="K5931" s="533"/>
      <c r="L5931" s="533"/>
      <c r="M5931" s="533"/>
      <c r="N5931" s="532"/>
      <c r="O5931" s="350"/>
      <c r="P5931" s="464"/>
      <c r="Q5931" s="464"/>
      <c r="R5931" s="464"/>
      <c r="S5931" s="464"/>
      <c r="T5931" s="464"/>
      <c r="U5931" s="464"/>
      <c r="V5931" s="464"/>
    </row>
    <row r="5932" spans="1:22">
      <c r="A5932" s="531"/>
      <c r="B5932" s="532"/>
      <c r="C5932" s="350"/>
      <c r="D5932" s="350"/>
      <c r="E5932" s="533"/>
      <c r="F5932" s="533"/>
      <c r="G5932" s="533"/>
      <c r="H5932" s="533"/>
      <c r="I5932" s="533"/>
      <c r="J5932" s="533"/>
      <c r="K5932" s="533"/>
      <c r="L5932" s="533"/>
      <c r="M5932" s="533"/>
      <c r="N5932" s="532"/>
      <c r="O5932" s="350"/>
      <c r="P5932" s="464"/>
      <c r="Q5932" s="464"/>
      <c r="R5932" s="464"/>
      <c r="S5932" s="464"/>
      <c r="T5932" s="464"/>
      <c r="U5932" s="464"/>
      <c r="V5932" s="464"/>
    </row>
    <row r="5933" spans="1:22">
      <c r="A5933" s="531"/>
      <c r="B5933" s="532"/>
      <c r="C5933" s="350"/>
      <c r="D5933" s="350"/>
      <c r="E5933" s="533"/>
      <c r="F5933" s="533"/>
      <c r="G5933" s="533"/>
      <c r="H5933" s="533"/>
      <c r="I5933" s="533"/>
      <c r="J5933" s="533"/>
      <c r="K5933" s="533"/>
      <c r="L5933" s="533"/>
      <c r="M5933" s="533"/>
      <c r="N5933" s="532"/>
      <c r="O5933" s="350"/>
      <c r="P5933" s="464"/>
      <c r="Q5933" s="464"/>
      <c r="R5933" s="464"/>
      <c r="S5933" s="464"/>
      <c r="T5933" s="464"/>
      <c r="U5933" s="464"/>
      <c r="V5933" s="464"/>
    </row>
    <row r="5934" spans="1:22">
      <c r="A5934" s="531"/>
      <c r="B5934" s="532"/>
      <c r="C5934" s="350"/>
      <c r="D5934" s="350"/>
      <c r="E5934" s="533"/>
      <c r="F5934" s="533"/>
      <c r="G5934" s="533"/>
      <c r="H5934" s="533"/>
      <c r="I5934" s="533"/>
      <c r="J5934" s="533"/>
      <c r="K5934" s="533"/>
      <c r="L5934" s="533"/>
      <c r="M5934" s="533"/>
      <c r="N5934" s="532"/>
      <c r="O5934" s="350"/>
      <c r="P5934" s="464"/>
      <c r="Q5934" s="464"/>
      <c r="R5934" s="464"/>
      <c r="S5934" s="464"/>
      <c r="T5934" s="464"/>
      <c r="U5934" s="464"/>
      <c r="V5934" s="464"/>
    </row>
    <row r="5935" spans="1:22">
      <c r="A5935" s="531"/>
      <c r="B5935" s="532"/>
      <c r="C5935" s="350"/>
      <c r="D5935" s="350"/>
      <c r="E5935" s="533"/>
      <c r="F5935" s="533"/>
      <c r="G5935" s="533"/>
      <c r="H5935" s="533"/>
      <c r="I5935" s="533"/>
      <c r="J5935" s="533"/>
      <c r="K5935" s="533"/>
      <c r="L5935" s="533"/>
      <c r="M5935" s="533"/>
      <c r="N5935" s="532"/>
      <c r="O5935" s="350"/>
      <c r="P5935" s="464"/>
      <c r="Q5935" s="464"/>
      <c r="R5935" s="464"/>
      <c r="S5935" s="464"/>
      <c r="T5935" s="464"/>
      <c r="U5935" s="464"/>
      <c r="V5935" s="464"/>
    </row>
    <row r="5936" spans="1:22">
      <c r="A5936" s="531"/>
      <c r="B5936" s="532"/>
      <c r="C5936" s="350"/>
      <c r="D5936" s="350"/>
      <c r="E5936" s="533"/>
      <c r="F5936" s="533"/>
      <c r="G5936" s="533"/>
      <c r="H5936" s="533"/>
      <c r="I5936" s="533"/>
      <c r="J5936" s="533"/>
      <c r="K5936" s="533"/>
      <c r="L5936" s="533"/>
      <c r="M5936" s="533"/>
      <c r="N5936" s="532"/>
      <c r="O5936" s="350"/>
      <c r="P5936" s="464"/>
      <c r="Q5936" s="464"/>
      <c r="R5936" s="464"/>
      <c r="S5936" s="464"/>
      <c r="T5936" s="464"/>
      <c r="U5936" s="464"/>
      <c r="V5936" s="464"/>
    </row>
    <row r="5937" spans="1:22">
      <c r="A5937" s="531"/>
      <c r="B5937" s="532"/>
      <c r="C5937" s="350"/>
      <c r="D5937" s="350"/>
      <c r="E5937" s="533"/>
      <c r="F5937" s="533"/>
      <c r="G5937" s="533"/>
      <c r="H5937" s="533"/>
      <c r="I5937" s="533"/>
      <c r="J5937" s="533"/>
      <c r="K5937" s="533"/>
      <c r="L5937" s="533"/>
      <c r="M5937" s="533"/>
      <c r="N5937" s="532"/>
      <c r="O5937" s="350"/>
      <c r="P5937" s="464"/>
      <c r="Q5937" s="464"/>
      <c r="R5937" s="464"/>
      <c r="S5937" s="464"/>
      <c r="T5937" s="464"/>
      <c r="U5937" s="464"/>
      <c r="V5937" s="464"/>
    </row>
    <row r="5938" spans="1:22">
      <c r="A5938" s="531"/>
      <c r="B5938" s="532"/>
      <c r="C5938" s="350"/>
      <c r="D5938" s="350"/>
      <c r="E5938" s="533"/>
      <c r="F5938" s="533"/>
      <c r="G5938" s="533"/>
      <c r="H5938" s="533"/>
      <c r="I5938" s="533"/>
      <c r="J5938" s="533"/>
      <c r="K5938" s="533"/>
      <c r="L5938" s="533"/>
      <c r="M5938" s="533"/>
      <c r="N5938" s="532"/>
      <c r="O5938" s="350"/>
      <c r="P5938" s="464"/>
      <c r="Q5938" s="464"/>
      <c r="R5938" s="464"/>
      <c r="S5938" s="464"/>
      <c r="T5938" s="464"/>
      <c r="U5938" s="464"/>
      <c r="V5938" s="464"/>
    </row>
    <row r="5939" spans="1:22">
      <c r="A5939" s="531"/>
      <c r="B5939" s="532"/>
      <c r="C5939" s="350"/>
      <c r="D5939" s="350"/>
      <c r="E5939" s="533"/>
      <c r="F5939" s="533"/>
      <c r="G5939" s="533"/>
      <c r="H5939" s="533"/>
      <c r="I5939" s="533"/>
      <c r="J5939" s="533"/>
      <c r="K5939" s="533"/>
      <c r="L5939" s="533"/>
      <c r="M5939" s="533"/>
      <c r="N5939" s="532"/>
      <c r="O5939" s="350"/>
      <c r="P5939" s="464"/>
      <c r="Q5939" s="464"/>
      <c r="R5939" s="464"/>
      <c r="S5939" s="464"/>
      <c r="T5939" s="464"/>
      <c r="U5939" s="464"/>
      <c r="V5939" s="464"/>
    </row>
    <row r="5940" spans="1:22">
      <c r="A5940" s="531"/>
      <c r="B5940" s="532"/>
      <c r="C5940" s="350"/>
      <c r="D5940" s="350"/>
      <c r="E5940" s="533"/>
      <c r="F5940" s="533"/>
      <c r="G5940" s="533"/>
      <c r="H5940" s="533"/>
      <c r="I5940" s="533"/>
      <c r="J5940" s="533"/>
      <c r="K5940" s="533"/>
      <c r="L5940" s="533"/>
      <c r="M5940" s="533"/>
      <c r="N5940" s="532"/>
      <c r="O5940" s="350"/>
      <c r="P5940" s="464"/>
      <c r="Q5940" s="464"/>
      <c r="R5940" s="464"/>
      <c r="S5940" s="464"/>
      <c r="T5940" s="464"/>
      <c r="U5940" s="464"/>
      <c r="V5940" s="464"/>
    </row>
    <row r="5941" spans="1:22">
      <c r="A5941" s="531"/>
      <c r="B5941" s="532"/>
      <c r="C5941" s="350"/>
      <c r="D5941" s="350"/>
      <c r="E5941" s="533"/>
      <c r="F5941" s="533"/>
      <c r="G5941" s="533"/>
      <c r="H5941" s="533"/>
      <c r="I5941" s="533"/>
      <c r="J5941" s="533"/>
      <c r="K5941" s="533"/>
      <c r="L5941" s="533"/>
      <c r="M5941" s="533"/>
      <c r="N5941" s="532"/>
      <c r="O5941" s="350"/>
      <c r="P5941" s="464"/>
      <c r="Q5941" s="464"/>
      <c r="R5941" s="464"/>
      <c r="S5941" s="464"/>
      <c r="T5941" s="464"/>
      <c r="U5941" s="464"/>
      <c r="V5941" s="464"/>
    </row>
    <row r="5942" spans="1:22">
      <c r="A5942" s="531"/>
      <c r="B5942" s="532"/>
      <c r="C5942" s="350"/>
      <c r="D5942" s="350"/>
      <c r="E5942" s="533"/>
      <c r="F5942" s="533"/>
      <c r="G5942" s="533"/>
      <c r="H5942" s="533"/>
      <c r="I5942" s="533"/>
      <c r="J5942" s="533"/>
      <c r="K5942" s="533"/>
      <c r="L5942" s="533"/>
      <c r="M5942" s="533"/>
      <c r="N5942" s="532"/>
      <c r="O5942" s="350"/>
      <c r="P5942" s="464"/>
      <c r="Q5942" s="464"/>
      <c r="R5942" s="464"/>
      <c r="S5942" s="464"/>
      <c r="T5942" s="464"/>
      <c r="U5942" s="464"/>
      <c r="V5942" s="464"/>
    </row>
    <row r="5943" spans="1:22">
      <c r="A5943" s="531"/>
      <c r="B5943" s="532"/>
      <c r="C5943" s="350"/>
      <c r="D5943" s="350"/>
      <c r="E5943" s="533"/>
      <c r="F5943" s="533"/>
      <c r="G5943" s="533"/>
      <c r="H5943" s="533"/>
      <c r="I5943" s="533"/>
      <c r="J5943" s="533"/>
      <c r="K5943" s="533"/>
      <c r="L5943" s="533"/>
      <c r="M5943" s="533"/>
      <c r="N5943" s="532"/>
      <c r="O5943" s="350"/>
      <c r="P5943" s="464"/>
      <c r="Q5943" s="464"/>
      <c r="R5943" s="464"/>
      <c r="S5943" s="464"/>
      <c r="T5943" s="464"/>
      <c r="U5943" s="464"/>
      <c r="V5943" s="464"/>
    </row>
    <row r="5944" spans="1:22">
      <c r="A5944" s="531"/>
      <c r="B5944" s="532"/>
      <c r="C5944" s="350"/>
      <c r="D5944" s="350"/>
      <c r="E5944" s="533"/>
      <c r="F5944" s="533"/>
      <c r="G5944" s="533"/>
      <c r="H5944" s="533"/>
      <c r="I5944" s="533"/>
      <c r="J5944" s="533"/>
      <c r="K5944" s="533"/>
      <c r="L5944" s="533"/>
      <c r="M5944" s="533"/>
      <c r="N5944" s="532"/>
      <c r="O5944" s="350"/>
      <c r="P5944" s="464"/>
      <c r="Q5944" s="464"/>
      <c r="R5944" s="464"/>
      <c r="S5944" s="464"/>
      <c r="T5944" s="464"/>
      <c r="U5944" s="464"/>
      <c r="V5944" s="464"/>
    </row>
    <row r="5945" spans="1:22">
      <c r="A5945" s="531"/>
      <c r="B5945" s="532"/>
      <c r="C5945" s="350"/>
      <c r="D5945" s="350"/>
      <c r="E5945" s="533"/>
      <c r="F5945" s="533"/>
      <c r="G5945" s="533"/>
      <c r="H5945" s="533"/>
      <c r="I5945" s="533"/>
      <c r="J5945" s="533"/>
      <c r="K5945" s="533"/>
      <c r="L5945" s="533"/>
      <c r="M5945" s="533"/>
      <c r="N5945" s="532"/>
      <c r="O5945" s="350"/>
      <c r="P5945" s="464"/>
      <c r="Q5945" s="464"/>
      <c r="R5945" s="464"/>
      <c r="S5945" s="464"/>
      <c r="T5945" s="464"/>
      <c r="U5945" s="464"/>
      <c r="V5945" s="464"/>
    </row>
    <row r="5946" spans="1:22">
      <c r="A5946" s="531"/>
      <c r="B5946" s="532"/>
      <c r="C5946" s="350"/>
      <c r="D5946" s="350"/>
      <c r="E5946" s="533"/>
      <c r="F5946" s="533"/>
      <c r="G5946" s="533"/>
      <c r="H5946" s="533"/>
      <c r="I5946" s="533"/>
      <c r="J5946" s="533"/>
      <c r="K5946" s="533"/>
      <c r="L5946" s="533"/>
      <c r="M5946" s="533"/>
      <c r="N5946" s="532"/>
      <c r="O5946" s="350"/>
      <c r="P5946" s="464"/>
      <c r="Q5946" s="464"/>
      <c r="R5946" s="464"/>
      <c r="S5946" s="464"/>
      <c r="T5946" s="464"/>
      <c r="U5946" s="464"/>
      <c r="V5946" s="464"/>
    </row>
    <row r="5947" spans="1:22">
      <c r="A5947" s="531"/>
      <c r="B5947" s="532"/>
      <c r="C5947" s="350"/>
      <c r="D5947" s="350"/>
      <c r="E5947" s="533"/>
      <c r="F5947" s="533"/>
      <c r="G5947" s="533"/>
      <c r="H5947" s="533"/>
      <c r="I5947" s="533"/>
      <c r="J5947" s="533"/>
      <c r="K5947" s="533"/>
      <c r="L5947" s="533"/>
      <c r="M5947" s="533"/>
      <c r="N5947" s="532"/>
      <c r="O5947" s="350"/>
      <c r="P5947" s="464"/>
      <c r="Q5947" s="464"/>
      <c r="R5947" s="464"/>
      <c r="S5947" s="464"/>
      <c r="T5947" s="464"/>
      <c r="U5947" s="464"/>
      <c r="V5947" s="464"/>
    </row>
    <row r="5948" spans="1:22">
      <c r="A5948" s="531"/>
      <c r="B5948" s="532"/>
      <c r="C5948" s="350"/>
      <c r="D5948" s="350"/>
      <c r="E5948" s="533"/>
      <c r="F5948" s="533"/>
      <c r="G5948" s="533"/>
      <c r="H5948" s="533"/>
      <c r="I5948" s="533"/>
      <c r="J5948" s="533"/>
      <c r="K5948" s="533"/>
      <c r="L5948" s="533"/>
      <c r="M5948" s="533"/>
      <c r="N5948" s="532"/>
      <c r="O5948" s="350"/>
      <c r="P5948" s="464"/>
      <c r="Q5948" s="464"/>
      <c r="R5948" s="464"/>
      <c r="S5948" s="464"/>
      <c r="T5948" s="464"/>
      <c r="U5948" s="464"/>
      <c r="V5948" s="464"/>
    </row>
    <row r="5949" spans="1:22">
      <c r="A5949" s="531"/>
      <c r="B5949" s="532"/>
      <c r="C5949" s="350"/>
      <c r="D5949" s="350"/>
      <c r="E5949" s="533"/>
      <c r="F5949" s="533"/>
      <c r="G5949" s="533"/>
      <c r="H5949" s="533"/>
      <c r="I5949" s="533"/>
      <c r="J5949" s="533"/>
      <c r="K5949" s="533"/>
      <c r="L5949" s="533"/>
      <c r="M5949" s="533"/>
      <c r="N5949" s="532"/>
      <c r="O5949" s="350"/>
      <c r="P5949" s="464"/>
      <c r="Q5949" s="464"/>
      <c r="R5949" s="464"/>
      <c r="S5949" s="464"/>
      <c r="T5949" s="464"/>
      <c r="U5949" s="464"/>
      <c r="V5949" s="464"/>
    </row>
    <row r="5950" spans="1:22">
      <c r="A5950" s="531"/>
      <c r="B5950" s="532"/>
      <c r="C5950" s="350"/>
      <c r="D5950" s="350"/>
      <c r="E5950" s="533"/>
      <c r="F5950" s="533"/>
      <c r="G5950" s="533"/>
      <c r="H5950" s="533"/>
      <c r="I5950" s="533"/>
      <c r="J5950" s="533"/>
      <c r="K5950" s="533"/>
      <c r="L5950" s="533"/>
      <c r="M5950" s="533"/>
      <c r="N5950" s="532"/>
      <c r="O5950" s="350"/>
      <c r="P5950" s="464"/>
      <c r="Q5950" s="464"/>
      <c r="R5950" s="464"/>
      <c r="S5950" s="464"/>
      <c r="T5950" s="464"/>
      <c r="U5950" s="464"/>
      <c r="V5950" s="464"/>
    </row>
    <row r="5951" spans="1:22">
      <c r="A5951" s="531"/>
      <c r="B5951" s="532"/>
      <c r="C5951" s="350"/>
      <c r="D5951" s="350"/>
      <c r="E5951" s="533"/>
      <c r="F5951" s="533"/>
      <c r="G5951" s="533"/>
      <c r="H5951" s="533"/>
      <c r="I5951" s="533"/>
      <c r="J5951" s="533"/>
      <c r="K5951" s="533"/>
      <c r="L5951" s="533"/>
      <c r="M5951" s="533"/>
      <c r="N5951" s="532"/>
      <c r="O5951" s="350"/>
      <c r="P5951" s="464"/>
      <c r="Q5951" s="464"/>
      <c r="R5951" s="464"/>
      <c r="S5951" s="464"/>
      <c r="T5951" s="464"/>
      <c r="U5951" s="464"/>
      <c r="V5951" s="464"/>
    </row>
    <row r="5952" spans="1:22">
      <c r="A5952" s="531"/>
      <c r="B5952" s="532"/>
      <c r="C5952" s="350"/>
      <c r="D5952" s="350"/>
      <c r="E5952" s="533"/>
      <c r="F5952" s="533"/>
      <c r="G5952" s="533"/>
      <c r="H5952" s="533"/>
      <c r="I5952" s="533"/>
      <c r="J5952" s="533"/>
      <c r="K5952" s="533"/>
      <c r="L5952" s="533"/>
      <c r="M5952" s="533"/>
      <c r="N5952" s="532"/>
      <c r="O5952" s="350"/>
      <c r="P5952" s="464"/>
      <c r="Q5952" s="464"/>
      <c r="R5952" s="464"/>
      <c r="S5952" s="464"/>
      <c r="T5952" s="464"/>
      <c r="U5952" s="464"/>
      <c r="V5952" s="464"/>
    </row>
    <row r="5953" spans="1:22">
      <c r="A5953" s="531"/>
      <c r="B5953" s="532"/>
      <c r="C5953" s="350"/>
      <c r="D5953" s="350"/>
      <c r="E5953" s="533"/>
      <c r="F5953" s="533"/>
      <c r="G5953" s="533"/>
      <c r="H5953" s="533"/>
      <c r="I5953" s="533"/>
      <c r="J5953" s="533"/>
      <c r="K5953" s="533"/>
      <c r="L5953" s="533"/>
      <c r="M5953" s="533"/>
      <c r="N5953" s="532"/>
      <c r="O5953" s="350"/>
      <c r="P5953" s="464"/>
      <c r="Q5953" s="464"/>
      <c r="R5953" s="464"/>
      <c r="S5953" s="464"/>
      <c r="T5953" s="464"/>
      <c r="U5953" s="464"/>
      <c r="V5953" s="464"/>
    </row>
    <row r="5954" spans="1:22">
      <c r="A5954" s="531"/>
      <c r="B5954" s="532"/>
      <c r="C5954" s="350"/>
      <c r="D5954" s="350"/>
      <c r="E5954" s="533"/>
      <c r="F5954" s="533"/>
      <c r="G5954" s="533"/>
      <c r="H5954" s="533"/>
      <c r="I5954" s="533"/>
      <c r="J5954" s="533"/>
      <c r="K5954" s="533"/>
      <c r="L5954" s="533"/>
      <c r="M5954" s="533"/>
      <c r="N5954" s="532"/>
      <c r="O5954" s="350"/>
      <c r="P5954" s="464"/>
      <c r="Q5954" s="464"/>
      <c r="R5954" s="464"/>
      <c r="S5954" s="464"/>
      <c r="T5954" s="464"/>
      <c r="U5954" s="464"/>
      <c r="V5954" s="464"/>
    </row>
    <row r="5955" spans="1:22">
      <c r="A5955" s="531"/>
      <c r="B5955" s="532"/>
      <c r="C5955" s="350"/>
      <c r="D5955" s="350"/>
      <c r="E5955" s="533"/>
      <c r="F5955" s="533"/>
      <c r="G5955" s="533"/>
      <c r="H5955" s="533"/>
      <c r="I5955" s="533"/>
      <c r="J5955" s="533"/>
      <c r="K5955" s="533"/>
      <c r="L5955" s="533"/>
      <c r="M5955" s="533"/>
      <c r="N5955" s="532"/>
      <c r="O5955" s="350"/>
      <c r="P5955" s="464"/>
      <c r="Q5955" s="464"/>
      <c r="R5955" s="464"/>
      <c r="S5955" s="464"/>
      <c r="T5955" s="464"/>
      <c r="U5955" s="464"/>
      <c r="V5955" s="464"/>
    </row>
    <row r="5956" spans="1:22">
      <c r="A5956" s="531"/>
      <c r="B5956" s="532"/>
      <c r="C5956" s="350"/>
      <c r="D5956" s="350"/>
      <c r="E5956" s="533"/>
      <c r="F5956" s="533"/>
      <c r="G5956" s="533"/>
      <c r="H5956" s="533"/>
      <c r="I5956" s="533"/>
      <c r="J5956" s="533"/>
      <c r="K5956" s="533"/>
      <c r="L5956" s="533"/>
      <c r="M5956" s="533"/>
      <c r="N5956" s="532"/>
      <c r="O5956" s="350"/>
      <c r="P5956" s="464"/>
      <c r="Q5956" s="464"/>
      <c r="R5956" s="464"/>
      <c r="S5956" s="464"/>
      <c r="T5956" s="464"/>
      <c r="U5956" s="464"/>
      <c r="V5956" s="464"/>
    </row>
    <row r="5957" spans="1:22">
      <c r="A5957" s="531"/>
      <c r="B5957" s="532"/>
      <c r="C5957" s="350"/>
      <c r="D5957" s="350"/>
      <c r="E5957" s="533"/>
      <c r="F5957" s="533"/>
      <c r="G5957" s="533"/>
      <c r="H5957" s="533"/>
      <c r="I5957" s="533"/>
      <c r="J5957" s="533"/>
      <c r="K5957" s="533"/>
      <c r="L5957" s="533"/>
      <c r="M5957" s="533"/>
      <c r="N5957" s="532"/>
      <c r="O5957" s="350"/>
      <c r="P5957" s="464"/>
      <c r="Q5957" s="464"/>
      <c r="R5957" s="464"/>
      <c r="S5957" s="464"/>
      <c r="T5957" s="464"/>
      <c r="U5957" s="464"/>
      <c r="V5957" s="464"/>
    </row>
    <row r="5958" spans="1:22">
      <c r="A5958" s="531"/>
      <c r="B5958" s="532"/>
      <c r="C5958" s="350"/>
      <c r="D5958" s="350"/>
      <c r="E5958" s="533"/>
      <c r="F5958" s="533"/>
      <c r="G5958" s="533"/>
      <c r="H5958" s="533"/>
      <c r="I5958" s="533"/>
      <c r="J5958" s="533"/>
      <c r="K5958" s="533"/>
      <c r="L5958" s="533"/>
      <c r="M5958" s="533"/>
      <c r="N5958" s="532"/>
      <c r="O5958" s="350"/>
      <c r="P5958" s="464"/>
      <c r="Q5958" s="464"/>
      <c r="R5958" s="464"/>
      <c r="S5958" s="464"/>
      <c r="T5958" s="464"/>
      <c r="U5958" s="464"/>
      <c r="V5958" s="464"/>
    </row>
    <row r="5959" spans="1:22">
      <c r="A5959" s="531"/>
      <c r="B5959" s="532"/>
      <c r="C5959" s="350"/>
      <c r="D5959" s="350"/>
      <c r="E5959" s="533"/>
      <c r="F5959" s="533"/>
      <c r="G5959" s="533"/>
      <c r="H5959" s="533"/>
      <c r="I5959" s="533"/>
      <c r="J5959" s="533"/>
      <c r="K5959" s="533"/>
      <c r="L5959" s="533"/>
      <c r="M5959" s="533"/>
      <c r="N5959" s="532"/>
      <c r="O5959" s="350"/>
      <c r="P5959" s="464"/>
      <c r="Q5959" s="464"/>
      <c r="R5959" s="464"/>
      <c r="S5959" s="464"/>
      <c r="T5959" s="464"/>
      <c r="U5959" s="464"/>
      <c r="V5959" s="464"/>
    </row>
    <row r="5960" spans="1:22">
      <c r="A5960" s="531"/>
      <c r="B5960" s="532"/>
      <c r="C5960" s="350"/>
      <c r="D5960" s="350"/>
      <c r="E5960" s="533"/>
      <c r="F5960" s="533"/>
      <c r="G5960" s="533"/>
      <c r="H5960" s="533"/>
      <c r="I5960" s="533"/>
      <c r="J5960" s="533"/>
      <c r="K5960" s="533"/>
      <c r="L5960" s="533"/>
      <c r="M5960" s="533"/>
      <c r="N5960" s="532"/>
      <c r="O5960" s="350"/>
      <c r="P5960" s="464"/>
      <c r="Q5960" s="464"/>
      <c r="R5960" s="464"/>
      <c r="S5960" s="464"/>
      <c r="T5960" s="464"/>
      <c r="U5960" s="464"/>
      <c r="V5960" s="464"/>
    </row>
    <row r="5961" spans="1:22">
      <c r="A5961" s="531"/>
      <c r="B5961" s="532"/>
      <c r="C5961" s="350"/>
      <c r="D5961" s="350"/>
      <c r="E5961" s="533"/>
      <c r="F5961" s="533"/>
      <c r="G5961" s="533"/>
      <c r="H5961" s="533"/>
      <c r="I5961" s="533"/>
      <c r="J5961" s="533"/>
      <c r="K5961" s="533"/>
      <c r="L5961" s="533"/>
      <c r="M5961" s="533"/>
      <c r="N5961" s="532"/>
      <c r="O5961" s="350"/>
      <c r="P5961" s="464"/>
      <c r="Q5961" s="464"/>
      <c r="R5961" s="464"/>
      <c r="S5961" s="464"/>
      <c r="T5961" s="464"/>
      <c r="U5961" s="464"/>
      <c r="V5961" s="464"/>
    </row>
    <row r="5962" spans="1:22">
      <c r="A5962" s="531"/>
      <c r="B5962" s="532"/>
      <c r="C5962" s="350"/>
      <c r="D5962" s="350"/>
      <c r="E5962" s="533"/>
      <c r="F5962" s="533"/>
      <c r="G5962" s="533"/>
      <c r="H5962" s="533"/>
      <c r="I5962" s="533"/>
      <c r="J5962" s="533"/>
      <c r="K5962" s="533"/>
      <c r="L5962" s="533"/>
      <c r="M5962" s="533"/>
      <c r="N5962" s="532"/>
      <c r="O5962" s="350"/>
      <c r="P5962" s="464"/>
      <c r="Q5962" s="464"/>
      <c r="R5962" s="464"/>
      <c r="S5962" s="464"/>
      <c r="T5962" s="464"/>
      <c r="U5962" s="464"/>
      <c r="V5962" s="464"/>
    </row>
    <row r="5963" spans="1:22">
      <c r="A5963" s="531"/>
      <c r="B5963" s="532"/>
      <c r="C5963" s="350"/>
      <c r="D5963" s="350"/>
      <c r="E5963" s="533"/>
      <c r="F5963" s="533"/>
      <c r="G5963" s="533"/>
      <c r="H5963" s="533"/>
      <c r="I5963" s="533"/>
      <c r="J5963" s="533"/>
      <c r="K5963" s="533"/>
      <c r="L5963" s="533"/>
      <c r="M5963" s="533"/>
      <c r="N5963" s="532"/>
      <c r="O5963" s="350"/>
      <c r="P5963" s="464"/>
      <c r="Q5963" s="464"/>
      <c r="R5963" s="464"/>
      <c r="S5963" s="464"/>
      <c r="T5963" s="464"/>
      <c r="U5963" s="464"/>
      <c r="V5963" s="464"/>
    </row>
    <row r="5964" spans="1:22">
      <c r="A5964" s="531"/>
      <c r="B5964" s="532"/>
      <c r="C5964" s="350"/>
      <c r="D5964" s="350"/>
      <c r="E5964" s="533"/>
      <c r="F5964" s="533"/>
      <c r="G5964" s="533"/>
      <c r="H5964" s="533"/>
      <c r="I5964" s="533"/>
      <c r="J5964" s="533"/>
      <c r="K5964" s="533"/>
      <c r="L5964" s="533"/>
      <c r="M5964" s="533"/>
      <c r="N5964" s="532"/>
      <c r="O5964" s="350"/>
      <c r="P5964" s="464"/>
      <c r="Q5964" s="464"/>
      <c r="R5964" s="464"/>
      <c r="S5964" s="464"/>
      <c r="T5964" s="464"/>
      <c r="U5964" s="464"/>
      <c r="V5964" s="464"/>
    </row>
    <row r="5965" spans="1:22">
      <c r="A5965" s="531"/>
      <c r="B5965" s="532"/>
      <c r="C5965" s="350"/>
      <c r="D5965" s="350"/>
      <c r="E5965" s="533"/>
      <c r="F5965" s="533"/>
      <c r="G5965" s="533"/>
      <c r="H5965" s="533"/>
      <c r="I5965" s="533"/>
      <c r="J5965" s="533"/>
      <c r="K5965" s="533"/>
      <c r="L5965" s="533"/>
      <c r="M5965" s="533"/>
      <c r="N5965" s="532"/>
      <c r="O5965" s="350"/>
      <c r="P5965" s="464"/>
      <c r="Q5965" s="464"/>
      <c r="R5965" s="464"/>
      <c r="S5965" s="464"/>
      <c r="T5965" s="464"/>
      <c r="U5965" s="464"/>
      <c r="V5965" s="464"/>
    </row>
    <row r="5966" spans="1:22">
      <c r="A5966" s="531"/>
      <c r="B5966" s="532"/>
      <c r="C5966" s="350"/>
      <c r="D5966" s="350"/>
      <c r="E5966" s="533"/>
      <c r="F5966" s="533"/>
      <c r="G5966" s="533"/>
      <c r="H5966" s="533"/>
      <c r="I5966" s="533"/>
      <c r="J5966" s="533"/>
      <c r="K5966" s="533"/>
      <c r="L5966" s="533"/>
      <c r="M5966" s="533"/>
      <c r="N5966" s="532"/>
      <c r="O5966" s="350"/>
      <c r="P5966" s="464"/>
      <c r="Q5966" s="464"/>
      <c r="R5966" s="464"/>
      <c r="S5966" s="464"/>
      <c r="T5966" s="464"/>
      <c r="U5966" s="464"/>
      <c r="V5966" s="464"/>
    </row>
    <row r="5967" spans="1:22">
      <c r="A5967" s="531"/>
      <c r="B5967" s="532"/>
      <c r="C5967" s="350"/>
      <c r="D5967" s="350"/>
      <c r="E5967" s="533"/>
      <c r="F5967" s="533"/>
      <c r="G5967" s="533"/>
      <c r="H5967" s="533"/>
      <c r="I5967" s="533"/>
      <c r="J5967" s="533"/>
      <c r="K5967" s="533"/>
      <c r="L5967" s="533"/>
      <c r="M5967" s="533"/>
      <c r="N5967" s="532"/>
      <c r="O5967" s="350"/>
      <c r="P5967" s="464"/>
      <c r="Q5967" s="464"/>
      <c r="R5967" s="464"/>
      <c r="S5967" s="464"/>
      <c r="T5967" s="464"/>
      <c r="U5967" s="464"/>
      <c r="V5967" s="464"/>
    </row>
    <row r="5968" spans="1:22">
      <c r="A5968" s="531"/>
      <c r="B5968" s="532"/>
      <c r="C5968" s="350"/>
      <c r="D5968" s="350"/>
      <c r="E5968" s="533"/>
      <c r="F5968" s="533"/>
      <c r="G5968" s="533"/>
      <c r="H5968" s="533"/>
      <c r="I5968" s="533"/>
      <c r="J5968" s="533"/>
      <c r="K5968" s="533"/>
      <c r="L5968" s="533"/>
      <c r="M5968" s="533"/>
      <c r="N5968" s="532"/>
      <c r="O5968" s="350"/>
      <c r="P5968" s="464"/>
      <c r="Q5968" s="464"/>
      <c r="R5968" s="464"/>
      <c r="S5968" s="464"/>
      <c r="T5968" s="464"/>
      <c r="U5968" s="464"/>
      <c r="V5968" s="464"/>
    </row>
    <row r="5969" spans="1:22">
      <c r="A5969" s="531"/>
      <c r="B5969" s="532"/>
      <c r="C5969" s="350"/>
      <c r="D5969" s="350"/>
      <c r="E5969" s="533"/>
      <c r="F5969" s="533"/>
      <c r="G5969" s="533"/>
      <c r="H5969" s="533"/>
      <c r="I5969" s="533"/>
      <c r="J5969" s="533"/>
      <c r="K5969" s="533"/>
      <c r="L5969" s="533"/>
      <c r="M5969" s="533"/>
      <c r="N5969" s="532"/>
      <c r="O5969" s="350"/>
      <c r="P5969" s="464"/>
      <c r="Q5969" s="464"/>
      <c r="R5969" s="464"/>
      <c r="S5969" s="464"/>
      <c r="T5969" s="464"/>
      <c r="U5969" s="464"/>
      <c r="V5969" s="464"/>
    </row>
    <row r="5970" spans="1:22">
      <c r="A5970" s="531"/>
      <c r="B5970" s="532"/>
      <c r="C5970" s="350"/>
      <c r="D5970" s="350"/>
      <c r="E5970" s="533"/>
      <c r="F5970" s="533"/>
      <c r="G5970" s="533"/>
      <c r="H5970" s="533"/>
      <c r="I5970" s="533"/>
      <c r="J5970" s="533"/>
      <c r="K5970" s="533"/>
      <c r="L5970" s="533"/>
      <c r="M5970" s="533"/>
      <c r="N5970" s="532"/>
      <c r="O5970" s="350"/>
      <c r="P5970" s="464"/>
      <c r="Q5970" s="464"/>
      <c r="R5970" s="464"/>
      <c r="S5970" s="464"/>
      <c r="T5970" s="464"/>
      <c r="U5970" s="464"/>
      <c r="V5970" s="464"/>
    </row>
    <row r="5971" spans="1:22">
      <c r="A5971" s="531"/>
      <c r="B5971" s="532"/>
      <c r="C5971" s="350"/>
      <c r="D5971" s="350"/>
      <c r="E5971" s="533"/>
      <c r="F5971" s="533"/>
      <c r="G5971" s="533"/>
      <c r="H5971" s="533"/>
      <c r="I5971" s="533"/>
      <c r="J5971" s="533"/>
      <c r="K5971" s="533"/>
      <c r="L5971" s="533"/>
      <c r="M5971" s="533"/>
      <c r="N5971" s="532"/>
      <c r="O5971" s="350"/>
      <c r="P5971" s="464"/>
      <c r="Q5971" s="464"/>
      <c r="R5971" s="464"/>
      <c r="S5971" s="464"/>
      <c r="T5971" s="464"/>
      <c r="U5971" s="464"/>
      <c r="V5971" s="464"/>
    </row>
    <row r="5972" spans="1:22">
      <c r="A5972" s="531"/>
      <c r="B5972" s="532"/>
      <c r="C5972" s="350"/>
      <c r="D5972" s="350"/>
      <c r="E5972" s="533"/>
      <c r="F5972" s="533"/>
      <c r="G5972" s="533"/>
      <c r="H5972" s="533"/>
      <c r="I5972" s="533"/>
      <c r="J5972" s="533"/>
      <c r="K5972" s="533"/>
      <c r="L5972" s="533"/>
      <c r="M5972" s="533"/>
      <c r="N5972" s="532"/>
      <c r="O5972" s="350"/>
      <c r="P5972" s="464"/>
      <c r="Q5972" s="464"/>
      <c r="R5972" s="464"/>
      <c r="S5972" s="464"/>
      <c r="T5972" s="464"/>
      <c r="U5972" s="464"/>
      <c r="V5972" s="464"/>
    </row>
    <row r="5973" spans="1:22">
      <c r="A5973" s="531"/>
      <c r="B5973" s="532"/>
      <c r="C5973" s="350"/>
      <c r="D5973" s="350"/>
      <c r="E5973" s="533"/>
      <c r="F5973" s="533"/>
      <c r="G5973" s="533"/>
      <c r="H5973" s="533"/>
      <c r="I5973" s="533"/>
      <c r="J5973" s="533"/>
      <c r="K5973" s="533"/>
      <c r="L5973" s="533"/>
      <c r="M5973" s="533"/>
      <c r="N5973" s="532"/>
      <c r="O5973" s="350"/>
      <c r="P5973" s="464"/>
      <c r="Q5973" s="464"/>
      <c r="R5973" s="464"/>
      <c r="S5973" s="464"/>
      <c r="T5973" s="464"/>
      <c r="U5973" s="464"/>
      <c r="V5973" s="464"/>
    </row>
    <row r="5974" spans="1:22">
      <c r="A5974" s="531"/>
      <c r="B5974" s="532"/>
      <c r="C5974" s="350"/>
      <c r="D5974" s="350"/>
      <c r="E5974" s="533"/>
      <c r="F5974" s="533"/>
      <c r="G5974" s="533"/>
      <c r="H5974" s="533"/>
      <c r="I5974" s="533"/>
      <c r="J5974" s="533"/>
      <c r="K5974" s="533"/>
      <c r="L5974" s="533"/>
      <c r="M5974" s="533"/>
      <c r="N5974" s="532"/>
      <c r="O5974" s="350"/>
      <c r="P5974" s="464"/>
      <c r="Q5974" s="464"/>
      <c r="R5974" s="464"/>
      <c r="S5974" s="464"/>
      <c r="T5974" s="464"/>
      <c r="U5974" s="464"/>
      <c r="V5974" s="464"/>
    </row>
    <row r="5975" spans="1:22">
      <c r="A5975" s="531"/>
      <c r="B5975" s="532"/>
      <c r="C5975" s="350"/>
      <c r="D5975" s="350"/>
      <c r="E5975" s="533"/>
      <c r="F5975" s="533"/>
      <c r="G5975" s="533"/>
      <c r="H5975" s="533"/>
      <c r="I5975" s="533"/>
      <c r="J5975" s="533"/>
      <c r="K5975" s="533"/>
      <c r="L5975" s="533"/>
      <c r="M5975" s="533"/>
      <c r="N5975" s="532"/>
      <c r="O5975" s="350"/>
      <c r="P5975" s="464"/>
      <c r="Q5975" s="464"/>
      <c r="R5975" s="464"/>
      <c r="S5975" s="464"/>
      <c r="T5975" s="464"/>
      <c r="U5975" s="464"/>
      <c r="V5975" s="464"/>
    </row>
    <row r="5976" spans="1:22">
      <c r="A5976" s="531"/>
      <c r="B5976" s="532"/>
      <c r="C5976" s="350"/>
      <c r="D5976" s="350"/>
      <c r="E5976" s="533"/>
      <c r="F5976" s="533"/>
      <c r="G5976" s="533"/>
      <c r="H5976" s="533"/>
      <c r="I5976" s="533"/>
      <c r="J5976" s="533"/>
      <c r="K5976" s="533"/>
      <c r="L5976" s="533"/>
      <c r="M5976" s="533"/>
      <c r="N5976" s="532"/>
      <c r="O5976" s="350"/>
      <c r="P5976" s="464"/>
      <c r="Q5976" s="464"/>
      <c r="R5976" s="464"/>
      <c r="S5976" s="464"/>
      <c r="T5976" s="464"/>
      <c r="U5976" s="464"/>
      <c r="V5976" s="464"/>
    </row>
    <row r="5977" spans="1:22">
      <c r="A5977" s="531"/>
      <c r="B5977" s="532"/>
      <c r="C5977" s="350"/>
      <c r="D5977" s="350"/>
      <c r="E5977" s="533"/>
      <c r="F5977" s="533"/>
      <c r="G5977" s="533"/>
      <c r="H5977" s="533"/>
      <c r="I5977" s="533"/>
      <c r="J5977" s="533"/>
      <c r="K5977" s="533"/>
      <c r="L5977" s="533"/>
      <c r="M5977" s="533"/>
      <c r="N5977" s="532"/>
      <c r="O5977" s="350"/>
      <c r="P5977" s="464"/>
      <c r="Q5977" s="464"/>
      <c r="R5977" s="464"/>
      <c r="S5977" s="464"/>
      <c r="T5977" s="464"/>
      <c r="U5977" s="464"/>
      <c r="V5977" s="464"/>
    </row>
    <row r="5978" spans="1:22">
      <c r="A5978" s="531"/>
      <c r="B5978" s="532"/>
      <c r="C5978" s="350"/>
      <c r="D5978" s="350"/>
      <c r="E5978" s="533"/>
      <c r="F5978" s="533"/>
      <c r="G5978" s="533"/>
      <c r="H5978" s="533"/>
      <c r="I5978" s="533"/>
      <c r="J5978" s="533"/>
      <c r="K5978" s="533"/>
      <c r="L5978" s="533"/>
      <c r="M5978" s="533"/>
      <c r="N5978" s="532"/>
      <c r="O5978" s="350"/>
      <c r="P5978" s="464"/>
      <c r="Q5978" s="464"/>
      <c r="R5978" s="464"/>
      <c r="S5978" s="464"/>
      <c r="T5978" s="464"/>
      <c r="U5978" s="464"/>
      <c r="V5978" s="464"/>
    </row>
    <row r="5979" spans="1:22">
      <c r="A5979" s="531"/>
      <c r="B5979" s="532"/>
      <c r="C5979" s="350"/>
      <c r="D5979" s="350"/>
      <c r="E5979" s="533"/>
      <c r="F5979" s="533"/>
      <c r="G5979" s="533"/>
      <c r="H5979" s="533"/>
      <c r="I5979" s="533"/>
      <c r="J5979" s="533"/>
      <c r="K5979" s="533"/>
      <c r="L5979" s="533"/>
      <c r="M5979" s="533"/>
      <c r="N5979" s="532"/>
      <c r="O5979" s="350"/>
      <c r="P5979" s="464"/>
      <c r="Q5979" s="464"/>
      <c r="R5979" s="464"/>
      <c r="S5979" s="464"/>
      <c r="T5979" s="464"/>
      <c r="U5979" s="464"/>
      <c r="V5979" s="464"/>
    </row>
    <row r="5980" spans="1:22">
      <c r="A5980" s="531"/>
      <c r="B5980" s="532"/>
      <c r="C5980" s="350"/>
      <c r="D5980" s="350"/>
      <c r="E5980" s="533"/>
      <c r="F5980" s="533"/>
      <c r="G5980" s="533"/>
      <c r="H5980" s="533"/>
      <c r="I5980" s="533"/>
      <c r="J5980" s="533"/>
      <c r="K5980" s="533"/>
      <c r="L5980" s="533"/>
      <c r="M5980" s="533"/>
      <c r="N5980" s="532"/>
      <c r="O5980" s="350"/>
      <c r="P5980" s="464"/>
      <c r="Q5980" s="464"/>
      <c r="R5980" s="464"/>
      <c r="S5980" s="464"/>
      <c r="T5980" s="464"/>
      <c r="U5980" s="464"/>
      <c r="V5980" s="464"/>
    </row>
    <row r="5981" spans="1:22">
      <c r="A5981" s="531"/>
      <c r="B5981" s="532"/>
      <c r="C5981" s="350"/>
      <c r="D5981" s="350"/>
      <c r="E5981" s="533"/>
      <c r="F5981" s="533"/>
      <c r="G5981" s="533"/>
      <c r="H5981" s="533"/>
      <c r="I5981" s="533"/>
      <c r="J5981" s="533"/>
      <c r="K5981" s="533"/>
      <c r="L5981" s="533"/>
      <c r="M5981" s="533"/>
      <c r="N5981" s="532"/>
      <c r="O5981" s="350"/>
      <c r="P5981" s="464"/>
      <c r="Q5981" s="464"/>
      <c r="R5981" s="464"/>
      <c r="S5981" s="464"/>
      <c r="T5981" s="464"/>
      <c r="U5981" s="464"/>
      <c r="V5981" s="464"/>
    </row>
    <row r="5982" spans="1:22">
      <c r="A5982" s="531"/>
      <c r="B5982" s="532"/>
      <c r="C5982" s="350"/>
      <c r="D5982" s="350"/>
      <c r="E5982" s="533"/>
      <c r="F5982" s="533"/>
      <c r="G5982" s="533"/>
      <c r="H5982" s="533"/>
      <c r="I5982" s="533"/>
      <c r="J5982" s="533"/>
      <c r="K5982" s="533"/>
      <c r="L5982" s="533"/>
      <c r="M5982" s="533"/>
      <c r="N5982" s="532"/>
      <c r="O5982" s="350"/>
      <c r="P5982" s="464"/>
      <c r="Q5982" s="464"/>
      <c r="R5982" s="464"/>
      <c r="S5982" s="464"/>
      <c r="T5982" s="464"/>
      <c r="U5982" s="464"/>
      <c r="V5982" s="464"/>
    </row>
    <row r="5983" spans="1:22">
      <c r="A5983" s="531"/>
      <c r="B5983" s="532"/>
      <c r="C5983" s="350"/>
      <c r="D5983" s="350"/>
      <c r="E5983" s="533"/>
      <c r="F5983" s="533"/>
      <c r="G5983" s="533"/>
      <c r="H5983" s="533"/>
      <c r="I5983" s="533"/>
      <c r="J5983" s="533"/>
      <c r="K5983" s="533"/>
      <c r="L5983" s="533"/>
      <c r="M5983" s="533"/>
      <c r="N5983" s="532"/>
      <c r="O5983" s="350"/>
      <c r="P5983" s="464"/>
      <c r="Q5983" s="464"/>
      <c r="R5983" s="464"/>
      <c r="S5983" s="464"/>
      <c r="T5983" s="464"/>
      <c r="U5983" s="464"/>
      <c r="V5983" s="464"/>
    </row>
    <row r="5984" spans="1:22">
      <c r="A5984" s="531"/>
      <c r="B5984" s="532"/>
      <c r="C5984" s="350"/>
      <c r="D5984" s="350"/>
      <c r="E5984" s="533"/>
      <c r="F5984" s="533"/>
      <c r="G5984" s="533"/>
      <c r="H5984" s="533"/>
      <c r="I5984" s="533"/>
      <c r="J5984" s="533"/>
      <c r="K5984" s="533"/>
      <c r="L5984" s="533"/>
      <c r="M5984" s="533"/>
      <c r="N5984" s="532"/>
      <c r="O5984" s="350"/>
      <c r="P5984" s="464"/>
      <c r="Q5984" s="464"/>
      <c r="R5984" s="464"/>
      <c r="S5984" s="464"/>
      <c r="T5984" s="464"/>
      <c r="U5984" s="464"/>
      <c r="V5984" s="464"/>
    </row>
    <row r="5985" spans="1:22">
      <c r="A5985" s="531"/>
      <c r="B5985" s="532"/>
      <c r="C5985" s="350"/>
      <c r="D5985" s="350"/>
      <c r="E5985" s="533"/>
      <c r="F5985" s="533"/>
      <c r="G5985" s="533"/>
      <c r="H5985" s="533"/>
      <c r="I5985" s="533"/>
      <c r="J5985" s="533"/>
      <c r="K5985" s="533"/>
      <c r="L5985" s="533"/>
      <c r="M5985" s="533"/>
      <c r="N5985" s="532"/>
      <c r="O5985" s="350"/>
      <c r="P5985" s="464"/>
      <c r="Q5985" s="464"/>
      <c r="R5985" s="464"/>
      <c r="S5985" s="464"/>
      <c r="T5985" s="464"/>
      <c r="U5985" s="464"/>
      <c r="V5985" s="464"/>
    </row>
    <row r="5986" spans="1:22">
      <c r="A5986" s="531"/>
      <c r="B5986" s="532"/>
      <c r="C5986" s="350"/>
      <c r="D5986" s="350"/>
      <c r="E5986" s="533"/>
      <c r="F5986" s="533"/>
      <c r="G5986" s="533"/>
      <c r="H5986" s="533"/>
      <c r="I5986" s="533"/>
      <c r="J5986" s="533"/>
      <c r="K5986" s="533"/>
      <c r="L5986" s="533"/>
      <c r="M5986" s="533"/>
      <c r="N5986" s="532"/>
      <c r="O5986" s="350"/>
      <c r="P5986" s="464"/>
      <c r="Q5986" s="464"/>
      <c r="R5986" s="464"/>
      <c r="S5986" s="464"/>
      <c r="T5986" s="464"/>
      <c r="U5986" s="464"/>
      <c r="V5986" s="464"/>
    </row>
    <row r="5987" spans="1:22">
      <c r="A5987" s="531"/>
      <c r="B5987" s="532"/>
      <c r="C5987" s="350"/>
      <c r="D5987" s="350"/>
      <c r="E5987" s="533"/>
      <c r="F5987" s="533"/>
      <c r="G5987" s="533"/>
      <c r="H5987" s="533"/>
      <c r="I5987" s="533"/>
      <c r="J5987" s="533"/>
      <c r="K5987" s="533"/>
      <c r="L5987" s="533"/>
      <c r="M5987" s="533"/>
      <c r="N5987" s="532"/>
      <c r="O5987" s="350"/>
      <c r="P5987" s="464"/>
      <c r="Q5987" s="464"/>
      <c r="R5987" s="464"/>
      <c r="S5987" s="464"/>
      <c r="T5987" s="464"/>
      <c r="U5987" s="464"/>
      <c r="V5987" s="464"/>
    </row>
    <row r="5988" spans="1:22">
      <c r="A5988" s="531"/>
      <c r="B5988" s="532"/>
      <c r="C5988" s="350"/>
      <c r="D5988" s="350"/>
      <c r="E5988" s="533"/>
      <c r="F5988" s="533"/>
      <c r="G5988" s="533"/>
      <c r="H5988" s="533"/>
      <c r="I5988" s="533"/>
      <c r="J5988" s="533"/>
      <c r="K5988" s="533"/>
      <c r="L5988" s="533"/>
      <c r="M5988" s="533"/>
      <c r="N5988" s="532"/>
      <c r="O5988" s="350"/>
      <c r="P5988" s="464"/>
      <c r="Q5988" s="464"/>
      <c r="R5988" s="464"/>
      <c r="S5988" s="464"/>
      <c r="T5988" s="464"/>
      <c r="U5988" s="464"/>
      <c r="V5988" s="464"/>
    </row>
    <row r="5989" spans="1:22">
      <c r="A5989" s="531"/>
      <c r="B5989" s="532"/>
      <c r="C5989" s="350"/>
      <c r="D5989" s="350"/>
      <c r="E5989" s="533"/>
      <c r="F5989" s="533"/>
      <c r="G5989" s="533"/>
      <c r="H5989" s="533"/>
      <c r="I5989" s="533"/>
      <c r="J5989" s="533"/>
      <c r="K5989" s="533"/>
      <c r="L5989" s="533"/>
      <c r="M5989" s="533"/>
      <c r="N5989" s="532"/>
      <c r="O5989" s="350"/>
      <c r="P5989" s="464"/>
      <c r="Q5989" s="464"/>
      <c r="R5989" s="464"/>
      <c r="S5989" s="464"/>
      <c r="T5989" s="464"/>
      <c r="U5989" s="464"/>
      <c r="V5989" s="464"/>
    </row>
    <row r="5990" spans="1:22">
      <c r="A5990" s="531"/>
      <c r="B5990" s="532"/>
      <c r="C5990" s="350"/>
      <c r="D5990" s="350"/>
      <c r="E5990" s="533"/>
      <c r="F5990" s="533"/>
      <c r="G5990" s="533"/>
      <c r="H5990" s="533"/>
      <c r="I5990" s="533"/>
      <c r="J5990" s="533"/>
      <c r="K5990" s="533"/>
      <c r="L5990" s="533"/>
      <c r="M5990" s="533"/>
      <c r="N5990" s="532"/>
      <c r="O5990" s="350"/>
      <c r="P5990" s="464"/>
      <c r="Q5990" s="464"/>
      <c r="R5990" s="464"/>
      <c r="S5990" s="464"/>
      <c r="T5990" s="464"/>
      <c r="U5990" s="464"/>
      <c r="V5990" s="464"/>
    </row>
    <row r="5991" spans="1:22">
      <c r="A5991" s="531"/>
      <c r="B5991" s="532"/>
      <c r="C5991" s="350"/>
      <c r="D5991" s="350"/>
      <c r="E5991" s="533"/>
      <c r="F5991" s="533"/>
      <c r="G5991" s="533"/>
      <c r="H5991" s="533"/>
      <c r="I5991" s="533"/>
      <c r="J5991" s="533"/>
      <c r="K5991" s="533"/>
      <c r="L5991" s="533"/>
      <c r="M5991" s="533"/>
      <c r="N5991" s="532"/>
      <c r="O5991" s="350"/>
      <c r="P5991" s="464"/>
      <c r="Q5991" s="464"/>
      <c r="R5991" s="464"/>
      <c r="S5991" s="464"/>
      <c r="T5991" s="464"/>
      <c r="U5991" s="464"/>
      <c r="V5991" s="464"/>
    </row>
    <row r="5992" spans="1:22">
      <c r="A5992" s="531"/>
      <c r="B5992" s="532"/>
      <c r="C5992" s="350"/>
      <c r="D5992" s="350"/>
      <c r="E5992" s="533"/>
      <c r="F5992" s="533"/>
      <c r="G5992" s="533"/>
      <c r="H5992" s="533"/>
      <c r="I5992" s="533"/>
      <c r="J5992" s="533"/>
      <c r="K5992" s="533"/>
      <c r="L5992" s="533"/>
      <c r="M5992" s="533"/>
      <c r="N5992" s="532"/>
      <c r="O5992" s="350"/>
      <c r="P5992" s="464"/>
      <c r="Q5992" s="464"/>
      <c r="R5992" s="464"/>
      <c r="S5992" s="464"/>
      <c r="T5992" s="464"/>
      <c r="U5992" s="464"/>
      <c r="V5992" s="464"/>
    </row>
    <row r="5993" spans="1:22">
      <c r="A5993" s="531"/>
      <c r="B5993" s="532"/>
      <c r="C5993" s="350"/>
      <c r="D5993" s="350"/>
      <c r="E5993" s="533"/>
      <c r="F5993" s="533"/>
      <c r="G5993" s="533"/>
      <c r="H5993" s="533"/>
      <c r="I5993" s="533"/>
      <c r="J5993" s="533"/>
      <c r="K5993" s="533"/>
      <c r="L5993" s="533"/>
      <c r="M5993" s="533"/>
      <c r="N5993" s="532"/>
      <c r="O5993" s="350"/>
      <c r="P5993" s="464"/>
      <c r="Q5993" s="464"/>
      <c r="R5993" s="464"/>
      <c r="S5993" s="464"/>
      <c r="T5993" s="464"/>
      <c r="U5993" s="464"/>
      <c r="V5993" s="464"/>
    </row>
    <row r="5994" spans="1:22">
      <c r="A5994" s="531"/>
      <c r="B5994" s="532"/>
      <c r="C5994" s="350"/>
      <c r="D5994" s="350"/>
      <c r="E5994" s="533"/>
      <c r="F5994" s="533"/>
      <c r="G5994" s="533"/>
      <c r="H5994" s="533"/>
      <c r="I5994" s="533"/>
      <c r="J5994" s="533"/>
      <c r="K5994" s="533"/>
      <c r="L5994" s="533"/>
      <c r="M5994" s="533"/>
      <c r="N5994" s="532"/>
      <c r="O5994" s="350"/>
      <c r="P5994" s="464"/>
      <c r="Q5994" s="464"/>
      <c r="R5994" s="464"/>
      <c r="S5994" s="464"/>
      <c r="T5994" s="464"/>
      <c r="U5994" s="464"/>
      <c r="V5994" s="464"/>
    </row>
    <row r="5995" spans="1:22">
      <c r="A5995" s="531"/>
      <c r="B5995" s="532"/>
      <c r="C5995" s="350"/>
      <c r="D5995" s="350"/>
      <c r="E5995" s="533"/>
      <c r="F5995" s="533"/>
      <c r="G5995" s="533"/>
      <c r="H5995" s="533"/>
      <c r="I5995" s="533"/>
      <c r="J5995" s="533"/>
      <c r="K5995" s="533"/>
      <c r="L5995" s="533"/>
      <c r="M5995" s="533"/>
      <c r="N5995" s="532"/>
      <c r="O5995" s="350"/>
      <c r="P5995" s="464"/>
      <c r="Q5995" s="464"/>
      <c r="R5995" s="464"/>
      <c r="S5995" s="464"/>
      <c r="T5995" s="464"/>
      <c r="U5995" s="464"/>
      <c r="V5995" s="464"/>
    </row>
    <row r="5996" spans="1:22">
      <c r="A5996" s="531"/>
      <c r="B5996" s="532"/>
      <c r="C5996" s="350"/>
      <c r="D5996" s="350"/>
      <c r="E5996" s="533"/>
      <c r="F5996" s="533"/>
      <c r="G5996" s="533"/>
      <c r="H5996" s="533"/>
      <c r="I5996" s="533"/>
      <c r="J5996" s="533"/>
      <c r="K5996" s="533"/>
      <c r="L5996" s="533"/>
      <c r="M5996" s="533"/>
      <c r="N5996" s="532"/>
      <c r="O5996" s="350"/>
      <c r="P5996" s="464"/>
      <c r="Q5996" s="464"/>
      <c r="R5996" s="464"/>
      <c r="S5996" s="464"/>
      <c r="T5996" s="464"/>
      <c r="U5996" s="464"/>
      <c r="V5996" s="464"/>
    </row>
    <row r="5997" spans="1:22">
      <c r="A5997" s="531"/>
      <c r="B5997" s="532"/>
      <c r="C5997" s="350"/>
      <c r="D5997" s="350"/>
      <c r="E5997" s="533"/>
      <c r="F5997" s="533"/>
      <c r="G5997" s="533"/>
      <c r="H5997" s="533"/>
      <c r="I5997" s="533"/>
      <c r="J5997" s="533"/>
      <c r="K5997" s="533"/>
      <c r="L5997" s="533"/>
      <c r="M5997" s="533"/>
      <c r="N5997" s="532"/>
      <c r="O5997" s="350"/>
      <c r="P5997" s="464"/>
      <c r="Q5997" s="464"/>
      <c r="R5997" s="464"/>
      <c r="S5997" s="464"/>
      <c r="T5997" s="464"/>
      <c r="U5997" s="464"/>
      <c r="V5997" s="464"/>
    </row>
    <row r="5998" spans="1:22">
      <c r="A5998" s="531"/>
      <c r="B5998" s="532"/>
      <c r="C5998" s="350"/>
      <c r="D5998" s="350"/>
      <c r="E5998" s="533"/>
      <c r="F5998" s="533"/>
      <c r="G5998" s="533"/>
      <c r="H5998" s="533"/>
      <c r="I5998" s="533"/>
      <c r="J5998" s="533"/>
      <c r="K5998" s="533"/>
      <c r="L5998" s="533"/>
      <c r="M5998" s="533"/>
      <c r="N5998" s="532"/>
      <c r="O5998" s="350"/>
      <c r="P5998" s="464"/>
      <c r="Q5998" s="464"/>
      <c r="R5998" s="464"/>
      <c r="S5998" s="464"/>
      <c r="T5998" s="464"/>
      <c r="U5998" s="464"/>
      <c r="V5998" s="464"/>
    </row>
    <row r="5999" spans="1:22">
      <c r="A5999" s="531"/>
      <c r="B5999" s="532"/>
      <c r="C5999" s="350"/>
      <c r="D5999" s="350"/>
      <c r="E5999" s="533"/>
      <c r="F5999" s="533"/>
      <c r="G5999" s="533"/>
      <c r="H5999" s="533"/>
      <c r="I5999" s="533"/>
      <c r="J5999" s="533"/>
      <c r="K5999" s="533"/>
      <c r="L5999" s="533"/>
      <c r="M5999" s="533"/>
      <c r="N5999" s="532"/>
      <c r="O5999" s="350"/>
      <c r="P5999" s="464"/>
      <c r="Q5999" s="464"/>
      <c r="R5999" s="464"/>
      <c r="S5999" s="464"/>
      <c r="T5999" s="464"/>
      <c r="U5999" s="464"/>
      <c r="V5999" s="464"/>
    </row>
    <row r="6000" spans="1:22">
      <c r="A6000" s="531"/>
      <c r="B6000" s="532"/>
      <c r="C6000" s="350"/>
      <c r="D6000" s="350"/>
      <c r="E6000" s="533"/>
      <c r="F6000" s="533"/>
      <c r="G6000" s="533"/>
      <c r="H6000" s="533"/>
      <c r="I6000" s="533"/>
      <c r="J6000" s="533"/>
      <c r="K6000" s="533"/>
      <c r="L6000" s="533"/>
      <c r="M6000" s="533"/>
      <c r="N6000" s="532"/>
      <c r="O6000" s="350"/>
      <c r="P6000" s="464"/>
      <c r="Q6000" s="464"/>
      <c r="R6000" s="464"/>
      <c r="S6000" s="464"/>
      <c r="T6000" s="464"/>
      <c r="U6000" s="464"/>
      <c r="V6000" s="464"/>
    </row>
    <row r="6001" spans="1:22">
      <c r="A6001" s="531"/>
      <c r="B6001" s="532"/>
      <c r="C6001" s="350"/>
      <c r="D6001" s="350"/>
      <c r="E6001" s="533"/>
      <c r="F6001" s="533"/>
      <c r="G6001" s="533"/>
      <c r="H6001" s="533"/>
      <c r="I6001" s="533"/>
      <c r="J6001" s="533"/>
      <c r="K6001" s="533"/>
      <c r="L6001" s="533"/>
      <c r="M6001" s="533"/>
      <c r="N6001" s="532"/>
      <c r="O6001" s="350"/>
      <c r="P6001" s="464"/>
      <c r="Q6001" s="464"/>
      <c r="R6001" s="464"/>
      <c r="S6001" s="464"/>
      <c r="T6001" s="464"/>
      <c r="U6001" s="464"/>
      <c r="V6001" s="464"/>
    </row>
    <row r="6002" spans="1:22">
      <c r="A6002" s="531"/>
      <c r="B6002" s="532"/>
      <c r="C6002" s="350"/>
      <c r="D6002" s="350"/>
      <c r="E6002" s="533"/>
      <c r="F6002" s="533"/>
      <c r="G6002" s="533"/>
      <c r="H6002" s="533"/>
      <c r="I6002" s="533"/>
      <c r="J6002" s="533"/>
      <c r="K6002" s="533"/>
      <c r="L6002" s="533"/>
      <c r="M6002" s="533"/>
      <c r="N6002" s="532"/>
      <c r="O6002" s="350"/>
      <c r="P6002" s="464"/>
      <c r="Q6002" s="464"/>
      <c r="R6002" s="464"/>
      <c r="S6002" s="464"/>
      <c r="T6002" s="464"/>
      <c r="U6002" s="464"/>
      <c r="V6002" s="464"/>
    </row>
    <row r="6003" spans="1:22">
      <c r="A6003" s="531"/>
      <c r="B6003" s="532"/>
      <c r="C6003" s="350"/>
      <c r="D6003" s="350"/>
      <c r="E6003" s="533"/>
      <c r="F6003" s="533"/>
      <c r="G6003" s="533"/>
      <c r="H6003" s="533"/>
      <c r="I6003" s="533"/>
      <c r="J6003" s="533"/>
      <c r="K6003" s="533"/>
      <c r="L6003" s="533"/>
      <c r="M6003" s="533"/>
      <c r="N6003" s="532"/>
      <c r="O6003" s="350"/>
      <c r="P6003" s="464"/>
      <c r="Q6003" s="464"/>
      <c r="R6003" s="464"/>
      <c r="S6003" s="464"/>
      <c r="T6003" s="464"/>
      <c r="U6003" s="464"/>
      <c r="V6003" s="464"/>
    </row>
    <row r="6004" spans="1:22">
      <c r="A6004" s="531"/>
      <c r="B6004" s="532"/>
      <c r="C6004" s="350"/>
      <c r="D6004" s="350"/>
      <c r="E6004" s="533"/>
      <c r="F6004" s="533"/>
      <c r="G6004" s="533"/>
      <c r="H6004" s="533"/>
      <c r="I6004" s="533"/>
      <c r="J6004" s="533"/>
      <c r="K6004" s="533"/>
      <c r="L6004" s="533"/>
      <c r="M6004" s="533"/>
      <c r="N6004" s="532"/>
      <c r="O6004" s="350"/>
      <c r="P6004" s="464"/>
      <c r="Q6004" s="464"/>
      <c r="R6004" s="464"/>
      <c r="S6004" s="464"/>
      <c r="T6004" s="464"/>
      <c r="U6004" s="464"/>
      <c r="V6004" s="464"/>
    </row>
    <row r="6005" spans="1:22">
      <c r="A6005" s="531"/>
      <c r="B6005" s="532"/>
      <c r="C6005" s="350"/>
      <c r="D6005" s="350"/>
      <c r="E6005" s="533"/>
      <c r="F6005" s="533"/>
      <c r="G6005" s="533"/>
      <c r="H6005" s="533"/>
      <c r="I6005" s="533"/>
      <c r="J6005" s="533"/>
      <c r="K6005" s="533"/>
      <c r="L6005" s="533"/>
      <c r="M6005" s="533"/>
      <c r="N6005" s="532"/>
      <c r="O6005" s="350"/>
      <c r="P6005" s="464"/>
      <c r="Q6005" s="464"/>
      <c r="R6005" s="464"/>
      <c r="S6005" s="464"/>
      <c r="T6005" s="464"/>
      <c r="U6005" s="464"/>
      <c r="V6005" s="464"/>
    </row>
    <row r="6006" spans="1:22">
      <c r="A6006" s="531"/>
      <c r="B6006" s="532"/>
      <c r="C6006" s="350"/>
      <c r="D6006" s="350"/>
      <c r="E6006" s="533"/>
      <c r="F6006" s="533"/>
      <c r="G6006" s="533"/>
      <c r="H6006" s="533"/>
      <c r="I6006" s="533"/>
      <c r="J6006" s="533"/>
      <c r="K6006" s="533"/>
      <c r="L6006" s="533"/>
      <c r="M6006" s="533"/>
      <c r="N6006" s="532"/>
      <c r="O6006" s="350"/>
      <c r="P6006" s="464"/>
      <c r="Q6006" s="464"/>
      <c r="R6006" s="464"/>
      <c r="S6006" s="464"/>
      <c r="T6006" s="464"/>
      <c r="U6006" s="464"/>
      <c r="V6006" s="464"/>
    </row>
    <row r="6007" spans="1:22">
      <c r="A6007" s="531"/>
      <c r="B6007" s="532"/>
      <c r="C6007" s="350"/>
      <c r="D6007" s="350"/>
      <c r="E6007" s="533"/>
      <c r="F6007" s="533"/>
      <c r="G6007" s="533"/>
      <c r="H6007" s="533"/>
      <c r="I6007" s="533"/>
      <c r="J6007" s="533"/>
      <c r="K6007" s="533"/>
      <c r="L6007" s="533"/>
      <c r="M6007" s="533"/>
      <c r="N6007" s="532"/>
      <c r="O6007" s="350"/>
      <c r="P6007" s="464"/>
      <c r="Q6007" s="464"/>
      <c r="R6007" s="464"/>
      <c r="S6007" s="464"/>
      <c r="T6007" s="464"/>
      <c r="U6007" s="464"/>
      <c r="V6007" s="464"/>
    </row>
    <row r="6008" spans="1:22">
      <c r="A6008" s="531"/>
      <c r="B6008" s="532"/>
      <c r="C6008" s="350"/>
      <c r="D6008" s="350"/>
      <c r="E6008" s="533"/>
      <c r="F6008" s="533"/>
      <c r="G6008" s="533"/>
      <c r="H6008" s="533"/>
      <c r="I6008" s="533"/>
      <c r="J6008" s="533"/>
      <c r="K6008" s="533"/>
      <c r="L6008" s="533"/>
      <c r="M6008" s="533"/>
      <c r="N6008" s="532"/>
      <c r="O6008" s="350"/>
      <c r="P6008" s="464"/>
      <c r="Q6008" s="464"/>
      <c r="R6008" s="464"/>
      <c r="S6008" s="464"/>
      <c r="T6008" s="464"/>
      <c r="U6008" s="464"/>
      <c r="V6008" s="464"/>
    </row>
    <row r="6009" spans="1:22">
      <c r="A6009" s="531"/>
      <c r="B6009" s="532"/>
      <c r="C6009" s="350"/>
      <c r="D6009" s="350"/>
      <c r="E6009" s="533"/>
      <c r="F6009" s="533"/>
      <c r="G6009" s="533"/>
      <c r="H6009" s="533"/>
      <c r="I6009" s="533"/>
      <c r="J6009" s="533"/>
      <c r="K6009" s="533"/>
      <c r="L6009" s="533"/>
      <c r="M6009" s="533"/>
      <c r="N6009" s="532"/>
      <c r="O6009" s="350"/>
      <c r="P6009" s="464"/>
      <c r="Q6009" s="464"/>
      <c r="R6009" s="464"/>
      <c r="S6009" s="464"/>
      <c r="T6009" s="464"/>
      <c r="U6009" s="464"/>
      <c r="V6009" s="464"/>
    </row>
    <row r="6010" spans="1:22">
      <c r="A6010" s="531"/>
      <c r="B6010" s="532"/>
      <c r="C6010" s="350"/>
      <c r="D6010" s="350"/>
      <c r="E6010" s="533"/>
      <c r="F6010" s="533"/>
      <c r="G6010" s="533"/>
      <c r="H6010" s="533"/>
      <c r="I6010" s="533"/>
      <c r="J6010" s="533"/>
      <c r="K6010" s="533"/>
      <c r="L6010" s="533"/>
      <c r="M6010" s="533"/>
      <c r="N6010" s="532"/>
      <c r="O6010" s="350"/>
      <c r="P6010" s="464"/>
      <c r="Q6010" s="464"/>
      <c r="R6010" s="464"/>
      <c r="S6010" s="464"/>
      <c r="T6010" s="464"/>
      <c r="U6010" s="464"/>
      <c r="V6010" s="464"/>
    </row>
    <row r="6011" spans="1:22">
      <c r="A6011" s="531"/>
      <c r="B6011" s="532"/>
      <c r="C6011" s="350"/>
      <c r="D6011" s="350"/>
      <c r="E6011" s="533"/>
      <c r="F6011" s="533"/>
      <c r="G6011" s="533"/>
      <c r="H6011" s="533"/>
      <c r="I6011" s="533"/>
      <c r="J6011" s="533"/>
      <c r="K6011" s="533"/>
      <c r="L6011" s="533"/>
      <c r="M6011" s="533"/>
      <c r="N6011" s="532"/>
      <c r="O6011" s="350"/>
      <c r="P6011" s="464"/>
      <c r="Q6011" s="464"/>
      <c r="R6011" s="464"/>
      <c r="S6011" s="464"/>
      <c r="T6011" s="464"/>
      <c r="U6011" s="464"/>
      <c r="V6011" s="464"/>
    </row>
    <row r="6012" spans="1:22">
      <c r="A6012" s="531"/>
      <c r="B6012" s="532"/>
      <c r="C6012" s="350"/>
      <c r="D6012" s="350"/>
      <c r="E6012" s="533"/>
      <c r="F6012" s="533"/>
      <c r="G6012" s="533"/>
      <c r="H6012" s="533"/>
      <c r="I6012" s="533"/>
      <c r="J6012" s="533"/>
      <c r="K6012" s="533"/>
      <c r="L6012" s="533"/>
      <c r="M6012" s="533"/>
      <c r="N6012" s="532"/>
      <c r="O6012" s="350"/>
      <c r="P6012" s="464"/>
      <c r="Q6012" s="464"/>
      <c r="R6012" s="464"/>
      <c r="S6012" s="464"/>
      <c r="T6012" s="464"/>
      <c r="U6012" s="464"/>
      <c r="V6012" s="464"/>
    </row>
    <row r="6013" spans="1:22">
      <c r="A6013" s="531"/>
      <c r="B6013" s="532"/>
      <c r="C6013" s="350"/>
      <c r="D6013" s="350"/>
      <c r="E6013" s="533"/>
      <c r="F6013" s="533"/>
      <c r="G6013" s="533"/>
      <c r="H6013" s="533"/>
      <c r="I6013" s="533"/>
      <c r="J6013" s="533"/>
      <c r="K6013" s="533"/>
      <c r="L6013" s="533"/>
      <c r="M6013" s="533"/>
      <c r="N6013" s="532"/>
      <c r="O6013" s="350"/>
      <c r="P6013" s="464"/>
      <c r="Q6013" s="464"/>
      <c r="R6013" s="464"/>
      <c r="S6013" s="464"/>
      <c r="T6013" s="464"/>
      <c r="U6013" s="464"/>
      <c r="V6013" s="464"/>
    </row>
    <row r="6014" spans="1:22">
      <c r="A6014" s="531"/>
      <c r="B6014" s="532"/>
      <c r="C6014" s="350"/>
      <c r="D6014" s="350"/>
      <c r="E6014" s="533"/>
      <c r="F6014" s="533"/>
      <c r="G6014" s="533"/>
      <c r="H6014" s="533"/>
      <c r="I6014" s="533"/>
      <c r="J6014" s="533"/>
      <c r="K6014" s="533"/>
      <c r="L6014" s="533"/>
      <c r="M6014" s="533"/>
      <c r="N6014" s="532"/>
      <c r="O6014" s="350"/>
      <c r="P6014" s="464"/>
      <c r="Q6014" s="464"/>
      <c r="R6014" s="464"/>
      <c r="S6014" s="464"/>
      <c r="T6014" s="464"/>
      <c r="U6014" s="464"/>
      <c r="V6014" s="464"/>
    </row>
    <row r="6015" spans="1:22">
      <c r="A6015" s="531"/>
      <c r="B6015" s="532"/>
      <c r="C6015" s="350"/>
      <c r="D6015" s="350"/>
      <c r="E6015" s="533"/>
      <c r="F6015" s="533"/>
      <c r="G6015" s="533"/>
      <c r="H6015" s="533"/>
      <c r="I6015" s="533"/>
      <c r="J6015" s="533"/>
      <c r="K6015" s="533"/>
      <c r="L6015" s="533"/>
      <c r="M6015" s="533"/>
      <c r="N6015" s="532"/>
      <c r="O6015" s="350"/>
      <c r="P6015" s="464"/>
      <c r="Q6015" s="464"/>
      <c r="R6015" s="464"/>
      <c r="S6015" s="464"/>
      <c r="T6015" s="464"/>
      <c r="U6015" s="464"/>
      <c r="V6015" s="464"/>
    </row>
    <row r="6016" spans="1:22">
      <c r="A6016" s="531"/>
      <c r="B6016" s="532"/>
      <c r="C6016" s="350"/>
      <c r="D6016" s="350"/>
      <c r="E6016" s="533"/>
      <c r="F6016" s="533"/>
      <c r="G6016" s="533"/>
      <c r="H6016" s="533"/>
      <c r="I6016" s="533"/>
      <c r="J6016" s="533"/>
      <c r="K6016" s="533"/>
      <c r="L6016" s="533"/>
      <c r="M6016" s="533"/>
      <c r="N6016" s="532"/>
      <c r="O6016" s="350"/>
      <c r="P6016" s="464"/>
      <c r="Q6016" s="464"/>
      <c r="R6016" s="464"/>
      <c r="S6016" s="464"/>
      <c r="T6016" s="464"/>
      <c r="U6016" s="464"/>
      <c r="V6016" s="464"/>
    </row>
    <row r="6017" spans="1:22">
      <c r="A6017" s="531"/>
      <c r="B6017" s="532"/>
      <c r="C6017" s="350"/>
      <c r="D6017" s="350"/>
      <c r="E6017" s="533"/>
      <c r="F6017" s="533"/>
      <c r="G6017" s="533"/>
      <c r="H6017" s="533"/>
      <c r="I6017" s="533"/>
      <c r="J6017" s="533"/>
      <c r="K6017" s="533"/>
      <c r="L6017" s="533"/>
      <c r="M6017" s="533"/>
      <c r="N6017" s="532"/>
      <c r="O6017" s="350"/>
      <c r="P6017" s="464"/>
      <c r="Q6017" s="464"/>
      <c r="R6017" s="464"/>
      <c r="S6017" s="464"/>
      <c r="T6017" s="464"/>
      <c r="U6017" s="464"/>
      <c r="V6017" s="464"/>
    </row>
    <row r="6018" spans="1:22">
      <c r="A6018" s="531"/>
      <c r="B6018" s="532"/>
      <c r="C6018" s="350"/>
      <c r="D6018" s="350"/>
      <c r="E6018" s="533"/>
      <c r="F6018" s="533"/>
      <c r="G6018" s="533"/>
      <c r="H6018" s="533"/>
      <c r="I6018" s="533"/>
      <c r="J6018" s="533"/>
      <c r="K6018" s="533"/>
      <c r="L6018" s="533"/>
      <c r="M6018" s="533"/>
      <c r="N6018" s="532"/>
      <c r="O6018" s="350"/>
      <c r="P6018" s="464"/>
      <c r="Q6018" s="464"/>
      <c r="R6018" s="464"/>
      <c r="S6018" s="464"/>
      <c r="T6018" s="464"/>
      <c r="U6018" s="464"/>
      <c r="V6018" s="464"/>
    </row>
    <row r="6019" spans="1:22">
      <c r="A6019" s="531"/>
      <c r="B6019" s="532"/>
      <c r="C6019" s="350"/>
      <c r="D6019" s="350"/>
      <c r="E6019" s="533"/>
      <c r="F6019" s="533"/>
      <c r="G6019" s="533"/>
      <c r="H6019" s="533"/>
      <c r="I6019" s="533"/>
      <c r="J6019" s="533"/>
      <c r="K6019" s="533"/>
      <c r="L6019" s="533"/>
      <c r="M6019" s="533"/>
      <c r="N6019" s="532"/>
      <c r="O6019" s="350"/>
      <c r="P6019" s="464"/>
      <c r="Q6019" s="464"/>
      <c r="R6019" s="464"/>
      <c r="S6019" s="464"/>
      <c r="T6019" s="464"/>
      <c r="U6019" s="464"/>
      <c r="V6019" s="464"/>
    </row>
    <row r="6020" spans="1:22">
      <c r="A6020" s="531"/>
      <c r="B6020" s="532"/>
      <c r="C6020" s="350"/>
      <c r="D6020" s="350"/>
      <c r="E6020" s="533"/>
      <c r="F6020" s="533"/>
      <c r="G6020" s="533"/>
      <c r="H6020" s="533"/>
      <c r="I6020" s="533"/>
      <c r="J6020" s="533"/>
      <c r="K6020" s="533"/>
      <c r="L6020" s="533"/>
      <c r="M6020" s="533"/>
      <c r="N6020" s="532"/>
      <c r="O6020" s="350"/>
      <c r="P6020" s="464"/>
      <c r="Q6020" s="464"/>
      <c r="R6020" s="464"/>
      <c r="S6020" s="464"/>
      <c r="T6020" s="464"/>
      <c r="U6020" s="464"/>
      <c r="V6020" s="464"/>
    </row>
    <row r="6021" spans="1:22">
      <c r="A6021" s="531"/>
      <c r="B6021" s="532"/>
      <c r="C6021" s="350"/>
      <c r="D6021" s="350"/>
      <c r="E6021" s="533"/>
      <c r="F6021" s="533"/>
      <c r="G6021" s="533"/>
      <c r="H6021" s="533"/>
      <c r="I6021" s="533"/>
      <c r="J6021" s="533"/>
      <c r="K6021" s="533"/>
      <c r="L6021" s="533"/>
      <c r="M6021" s="533"/>
      <c r="N6021" s="532"/>
      <c r="O6021" s="350"/>
      <c r="P6021" s="464"/>
      <c r="Q6021" s="464"/>
      <c r="R6021" s="464"/>
      <c r="S6021" s="464"/>
      <c r="T6021" s="464"/>
      <c r="U6021" s="464"/>
      <c r="V6021" s="464"/>
    </row>
    <row r="6022" spans="1:22">
      <c r="A6022" s="531"/>
      <c r="B6022" s="532"/>
      <c r="C6022" s="350"/>
      <c r="D6022" s="350"/>
      <c r="E6022" s="533"/>
      <c r="F6022" s="533"/>
      <c r="G6022" s="533"/>
      <c r="H6022" s="533"/>
      <c r="I6022" s="533"/>
      <c r="J6022" s="533"/>
      <c r="K6022" s="533"/>
      <c r="L6022" s="533"/>
      <c r="M6022" s="533"/>
      <c r="N6022" s="532"/>
      <c r="O6022" s="350"/>
      <c r="P6022" s="464"/>
      <c r="Q6022" s="464"/>
      <c r="R6022" s="464"/>
      <c r="S6022" s="464"/>
      <c r="T6022" s="464"/>
      <c r="U6022" s="464"/>
      <c r="V6022" s="464"/>
    </row>
    <row r="6023" spans="1:22">
      <c r="A6023" s="531"/>
      <c r="B6023" s="532"/>
      <c r="C6023" s="350"/>
      <c r="D6023" s="350"/>
      <c r="E6023" s="533"/>
      <c r="F6023" s="533"/>
      <c r="G6023" s="533"/>
      <c r="H6023" s="533"/>
      <c r="I6023" s="533"/>
      <c r="J6023" s="533"/>
      <c r="K6023" s="533"/>
      <c r="L6023" s="533"/>
      <c r="M6023" s="533"/>
      <c r="N6023" s="532"/>
      <c r="O6023" s="350"/>
      <c r="P6023" s="464"/>
      <c r="Q6023" s="464"/>
      <c r="R6023" s="464"/>
      <c r="S6023" s="464"/>
      <c r="T6023" s="464"/>
      <c r="U6023" s="464"/>
      <c r="V6023" s="464"/>
    </row>
    <row r="6024" spans="1:22">
      <c r="A6024" s="531"/>
      <c r="B6024" s="532"/>
      <c r="C6024" s="350"/>
      <c r="D6024" s="350"/>
      <c r="E6024" s="533"/>
      <c r="F6024" s="533"/>
      <c r="G6024" s="533"/>
      <c r="H6024" s="533"/>
      <c r="I6024" s="533"/>
      <c r="J6024" s="533"/>
      <c r="K6024" s="533"/>
      <c r="L6024" s="533"/>
      <c r="M6024" s="533"/>
      <c r="N6024" s="532"/>
      <c r="O6024" s="350"/>
      <c r="P6024" s="464"/>
      <c r="Q6024" s="464"/>
      <c r="R6024" s="464"/>
      <c r="S6024" s="464"/>
      <c r="T6024" s="464"/>
      <c r="U6024" s="464"/>
      <c r="V6024" s="464"/>
    </row>
    <row r="6025" spans="1:22">
      <c r="A6025" s="531"/>
      <c r="B6025" s="532"/>
      <c r="C6025" s="350"/>
      <c r="D6025" s="350"/>
      <c r="E6025" s="533"/>
      <c r="F6025" s="533"/>
      <c r="G6025" s="533"/>
      <c r="H6025" s="533"/>
      <c r="I6025" s="533"/>
      <c r="J6025" s="533"/>
      <c r="K6025" s="533"/>
      <c r="L6025" s="533"/>
      <c r="M6025" s="533"/>
      <c r="N6025" s="532"/>
      <c r="O6025" s="350"/>
      <c r="P6025" s="464"/>
      <c r="Q6025" s="464"/>
      <c r="R6025" s="464"/>
      <c r="S6025" s="464"/>
      <c r="T6025" s="464"/>
      <c r="U6025" s="464"/>
      <c r="V6025" s="464"/>
    </row>
    <row r="6026" spans="1:22">
      <c r="A6026" s="531"/>
      <c r="B6026" s="532"/>
      <c r="C6026" s="350"/>
      <c r="D6026" s="350"/>
      <c r="E6026" s="533"/>
      <c r="F6026" s="533"/>
      <c r="G6026" s="533"/>
      <c r="H6026" s="533"/>
      <c r="I6026" s="533"/>
      <c r="J6026" s="533"/>
      <c r="K6026" s="533"/>
      <c r="L6026" s="533"/>
      <c r="M6026" s="533"/>
      <c r="N6026" s="532"/>
      <c r="O6026" s="350"/>
      <c r="P6026" s="464"/>
      <c r="Q6026" s="464"/>
      <c r="R6026" s="464"/>
      <c r="S6026" s="464"/>
      <c r="T6026" s="464"/>
      <c r="U6026" s="464"/>
      <c r="V6026" s="464"/>
    </row>
    <row r="6027" spans="1:22">
      <c r="A6027" s="531"/>
      <c r="B6027" s="532"/>
      <c r="C6027" s="350"/>
      <c r="D6027" s="350"/>
      <c r="E6027" s="533"/>
      <c r="F6027" s="533"/>
      <c r="G6027" s="533"/>
      <c r="H6027" s="533"/>
      <c r="I6027" s="533"/>
      <c r="J6027" s="533"/>
      <c r="K6027" s="533"/>
      <c r="L6027" s="533"/>
      <c r="M6027" s="533"/>
      <c r="N6027" s="532"/>
      <c r="O6027" s="350"/>
      <c r="P6027" s="464"/>
      <c r="Q6027" s="464"/>
      <c r="R6027" s="464"/>
      <c r="S6027" s="464"/>
      <c r="T6027" s="464"/>
      <c r="U6027" s="464"/>
      <c r="V6027" s="464"/>
    </row>
    <row r="6028" spans="1:22">
      <c r="A6028" s="531"/>
      <c r="B6028" s="532"/>
      <c r="C6028" s="350"/>
      <c r="D6028" s="350"/>
      <c r="E6028" s="533"/>
      <c r="F6028" s="533"/>
      <c r="G6028" s="533"/>
      <c r="H6028" s="533"/>
      <c r="I6028" s="533"/>
      <c r="J6028" s="533"/>
      <c r="K6028" s="533"/>
      <c r="L6028" s="533"/>
      <c r="M6028" s="533"/>
      <c r="N6028" s="532"/>
      <c r="O6028" s="350"/>
      <c r="P6028" s="464"/>
      <c r="Q6028" s="464"/>
      <c r="R6028" s="464"/>
      <c r="S6028" s="464"/>
      <c r="T6028" s="464"/>
      <c r="U6028" s="464"/>
      <c r="V6028" s="464"/>
    </row>
    <row r="6029" spans="1:22">
      <c r="A6029" s="531"/>
      <c r="B6029" s="532"/>
      <c r="C6029" s="350"/>
      <c r="D6029" s="350"/>
      <c r="E6029" s="533"/>
      <c r="F6029" s="533"/>
      <c r="G6029" s="533"/>
      <c r="H6029" s="533"/>
      <c r="I6029" s="533"/>
      <c r="J6029" s="533"/>
      <c r="K6029" s="533"/>
      <c r="L6029" s="533"/>
      <c r="M6029" s="533"/>
      <c r="N6029" s="532"/>
      <c r="O6029" s="350"/>
      <c r="P6029" s="464"/>
      <c r="Q6029" s="464"/>
      <c r="R6029" s="464"/>
      <c r="S6029" s="464"/>
      <c r="T6029" s="464"/>
      <c r="U6029" s="464"/>
      <c r="V6029" s="464"/>
    </row>
    <row r="6030" spans="1:22">
      <c r="A6030" s="531"/>
      <c r="B6030" s="532"/>
      <c r="C6030" s="350"/>
      <c r="D6030" s="350"/>
      <c r="E6030" s="533"/>
      <c r="F6030" s="533"/>
      <c r="G6030" s="533"/>
      <c r="H6030" s="533"/>
      <c r="I6030" s="533"/>
      <c r="J6030" s="533"/>
      <c r="K6030" s="533"/>
      <c r="L6030" s="533"/>
      <c r="M6030" s="533"/>
      <c r="N6030" s="532"/>
      <c r="O6030" s="350"/>
      <c r="P6030" s="464"/>
      <c r="Q6030" s="464"/>
      <c r="R6030" s="464"/>
      <c r="S6030" s="464"/>
      <c r="T6030" s="464"/>
      <c r="U6030" s="464"/>
      <c r="V6030" s="464"/>
    </row>
    <row r="6031" spans="1:22">
      <c r="A6031" s="531"/>
      <c r="B6031" s="532"/>
      <c r="C6031" s="350"/>
      <c r="D6031" s="350"/>
      <c r="E6031" s="533"/>
      <c r="F6031" s="533"/>
      <c r="G6031" s="533"/>
      <c r="H6031" s="533"/>
      <c r="I6031" s="533"/>
      <c r="J6031" s="533"/>
      <c r="K6031" s="533"/>
      <c r="L6031" s="533"/>
      <c r="M6031" s="533"/>
      <c r="N6031" s="532"/>
      <c r="O6031" s="350"/>
      <c r="P6031" s="464"/>
      <c r="Q6031" s="464"/>
      <c r="R6031" s="464"/>
      <c r="S6031" s="464"/>
      <c r="T6031" s="464"/>
      <c r="U6031" s="464"/>
      <c r="V6031" s="464"/>
    </row>
    <row r="6032" spans="1:22">
      <c r="A6032" s="531"/>
      <c r="B6032" s="532"/>
      <c r="C6032" s="350"/>
      <c r="D6032" s="350"/>
      <c r="E6032" s="533"/>
      <c r="F6032" s="533"/>
      <c r="G6032" s="533"/>
      <c r="H6032" s="533"/>
      <c r="I6032" s="533"/>
      <c r="J6032" s="533"/>
      <c r="K6032" s="533"/>
      <c r="L6032" s="533"/>
      <c r="M6032" s="533"/>
      <c r="N6032" s="532"/>
      <c r="O6032" s="350"/>
      <c r="P6032" s="464"/>
      <c r="Q6032" s="464"/>
      <c r="R6032" s="464"/>
      <c r="S6032" s="464"/>
      <c r="T6032" s="464"/>
      <c r="U6032" s="464"/>
      <c r="V6032" s="464"/>
    </row>
    <row r="6033" spans="1:22">
      <c r="A6033" s="531"/>
      <c r="B6033" s="532"/>
      <c r="C6033" s="350"/>
      <c r="D6033" s="350"/>
      <c r="E6033" s="533"/>
      <c r="F6033" s="533"/>
      <c r="G6033" s="533"/>
      <c r="H6033" s="533"/>
      <c r="I6033" s="533"/>
      <c r="J6033" s="533"/>
      <c r="K6033" s="533"/>
      <c r="L6033" s="533"/>
      <c r="M6033" s="533"/>
      <c r="N6033" s="532"/>
      <c r="O6033" s="350"/>
      <c r="P6033" s="464"/>
      <c r="Q6033" s="464"/>
      <c r="R6033" s="464"/>
      <c r="S6033" s="464"/>
      <c r="T6033" s="464"/>
      <c r="U6033" s="464"/>
      <c r="V6033" s="464"/>
    </row>
    <row r="6034" spans="1:22">
      <c r="A6034" s="531"/>
      <c r="B6034" s="532"/>
      <c r="C6034" s="350"/>
      <c r="D6034" s="350"/>
      <c r="E6034" s="533"/>
      <c r="F6034" s="533"/>
      <c r="G6034" s="533"/>
      <c r="H6034" s="533"/>
      <c r="I6034" s="533"/>
      <c r="J6034" s="533"/>
      <c r="K6034" s="533"/>
      <c r="L6034" s="533"/>
      <c r="M6034" s="533"/>
      <c r="N6034" s="532"/>
      <c r="O6034" s="350"/>
      <c r="P6034" s="464"/>
      <c r="Q6034" s="464"/>
      <c r="R6034" s="464"/>
      <c r="S6034" s="464"/>
      <c r="T6034" s="464"/>
      <c r="U6034" s="464"/>
      <c r="V6034" s="464"/>
    </row>
    <row r="6035" spans="1:22">
      <c r="A6035" s="531"/>
      <c r="B6035" s="532"/>
      <c r="C6035" s="350"/>
      <c r="D6035" s="350"/>
      <c r="E6035" s="533"/>
      <c r="F6035" s="533"/>
      <c r="G6035" s="533"/>
      <c r="H6035" s="533"/>
      <c r="I6035" s="533"/>
      <c r="J6035" s="533"/>
      <c r="K6035" s="533"/>
      <c r="L6035" s="533"/>
      <c r="M6035" s="533"/>
      <c r="N6035" s="532"/>
      <c r="O6035" s="350"/>
      <c r="P6035" s="464"/>
      <c r="Q6035" s="464"/>
      <c r="R6035" s="464"/>
      <c r="S6035" s="464"/>
      <c r="T6035" s="464"/>
      <c r="U6035" s="464"/>
      <c r="V6035" s="464"/>
    </row>
    <row r="6036" spans="1:22">
      <c r="A6036" s="531"/>
      <c r="B6036" s="532"/>
      <c r="C6036" s="350"/>
      <c r="D6036" s="350"/>
      <c r="E6036" s="533"/>
      <c r="F6036" s="533"/>
      <c r="G6036" s="533"/>
      <c r="H6036" s="533"/>
      <c r="I6036" s="533"/>
      <c r="J6036" s="533"/>
      <c r="K6036" s="533"/>
      <c r="L6036" s="533"/>
      <c r="M6036" s="533"/>
      <c r="N6036" s="532"/>
      <c r="O6036" s="350"/>
      <c r="P6036" s="464"/>
      <c r="Q6036" s="464"/>
      <c r="R6036" s="464"/>
      <c r="S6036" s="464"/>
      <c r="T6036" s="464"/>
      <c r="U6036" s="464"/>
      <c r="V6036" s="464"/>
    </row>
    <row r="6037" spans="1:22">
      <c r="A6037" s="531"/>
      <c r="B6037" s="532"/>
      <c r="C6037" s="350"/>
      <c r="D6037" s="350"/>
      <c r="E6037" s="533"/>
      <c r="F6037" s="533"/>
      <c r="G6037" s="533"/>
      <c r="H6037" s="533"/>
      <c r="I6037" s="533"/>
      <c r="J6037" s="533"/>
      <c r="K6037" s="533"/>
      <c r="L6037" s="533"/>
      <c r="M6037" s="533"/>
      <c r="N6037" s="532"/>
      <c r="O6037" s="350"/>
      <c r="P6037" s="464"/>
      <c r="Q6037" s="464"/>
      <c r="R6037" s="464"/>
      <c r="S6037" s="464"/>
      <c r="T6037" s="464"/>
      <c r="U6037" s="464"/>
      <c r="V6037" s="464"/>
    </row>
    <row r="6038" spans="1:22">
      <c r="A6038" s="531"/>
      <c r="B6038" s="532"/>
      <c r="C6038" s="350"/>
      <c r="D6038" s="350"/>
      <c r="E6038" s="533"/>
      <c r="F6038" s="533"/>
      <c r="G6038" s="533"/>
      <c r="H6038" s="533"/>
      <c r="I6038" s="533"/>
      <c r="J6038" s="533"/>
      <c r="K6038" s="533"/>
      <c r="L6038" s="533"/>
      <c r="M6038" s="533"/>
      <c r="N6038" s="532"/>
      <c r="O6038" s="350"/>
      <c r="P6038" s="464"/>
      <c r="Q6038" s="464"/>
      <c r="R6038" s="464"/>
      <c r="S6038" s="464"/>
      <c r="T6038" s="464"/>
      <c r="U6038" s="464"/>
      <c r="V6038" s="464"/>
    </row>
    <row r="6039" spans="1:22">
      <c r="A6039" s="531"/>
      <c r="B6039" s="532"/>
      <c r="C6039" s="350"/>
      <c r="D6039" s="350"/>
      <c r="E6039" s="533"/>
      <c r="F6039" s="533"/>
      <c r="G6039" s="533"/>
      <c r="H6039" s="533"/>
      <c r="I6039" s="533"/>
      <c r="J6039" s="533"/>
      <c r="K6039" s="533"/>
      <c r="L6039" s="533"/>
      <c r="M6039" s="533"/>
      <c r="N6039" s="532"/>
      <c r="O6039" s="350"/>
      <c r="P6039" s="464"/>
      <c r="Q6039" s="464"/>
      <c r="R6039" s="464"/>
      <c r="S6039" s="464"/>
      <c r="T6039" s="464"/>
      <c r="U6039" s="464"/>
      <c r="V6039" s="464"/>
    </row>
    <row r="6040" spans="1:22">
      <c r="A6040" s="531"/>
      <c r="B6040" s="532"/>
      <c r="C6040" s="350"/>
      <c r="D6040" s="350"/>
      <c r="E6040" s="533"/>
      <c r="F6040" s="533"/>
      <c r="G6040" s="533"/>
      <c r="H6040" s="533"/>
      <c r="I6040" s="533"/>
      <c r="J6040" s="533"/>
      <c r="K6040" s="533"/>
      <c r="L6040" s="533"/>
      <c r="M6040" s="533"/>
      <c r="N6040" s="532"/>
      <c r="O6040" s="350"/>
      <c r="P6040" s="464"/>
      <c r="Q6040" s="464"/>
      <c r="R6040" s="464"/>
      <c r="S6040" s="464"/>
      <c r="T6040" s="464"/>
      <c r="U6040" s="464"/>
      <c r="V6040" s="464"/>
    </row>
    <row r="6041" spans="1:22">
      <c r="A6041" s="531"/>
      <c r="B6041" s="532"/>
      <c r="C6041" s="350"/>
      <c r="D6041" s="350"/>
      <c r="E6041" s="533"/>
      <c r="F6041" s="533"/>
      <c r="G6041" s="533"/>
      <c r="H6041" s="533"/>
      <c r="I6041" s="533"/>
      <c r="J6041" s="533"/>
      <c r="K6041" s="533"/>
      <c r="L6041" s="533"/>
      <c r="M6041" s="533"/>
      <c r="N6041" s="532"/>
      <c r="O6041" s="350"/>
      <c r="P6041" s="464"/>
      <c r="Q6041" s="464"/>
      <c r="R6041" s="464"/>
      <c r="S6041" s="464"/>
      <c r="T6041" s="464"/>
      <c r="U6041" s="464"/>
      <c r="V6041" s="464"/>
    </row>
    <row r="6042" spans="1:22">
      <c r="A6042" s="531"/>
      <c r="B6042" s="532"/>
      <c r="C6042" s="350"/>
      <c r="D6042" s="350"/>
      <c r="E6042" s="533"/>
      <c r="F6042" s="533"/>
      <c r="G6042" s="533"/>
      <c r="H6042" s="533"/>
      <c r="I6042" s="533"/>
      <c r="J6042" s="533"/>
      <c r="K6042" s="533"/>
      <c r="L6042" s="533"/>
      <c r="M6042" s="533"/>
      <c r="N6042" s="532"/>
      <c r="O6042" s="350"/>
      <c r="P6042" s="464"/>
      <c r="Q6042" s="464"/>
      <c r="R6042" s="464"/>
      <c r="S6042" s="464"/>
      <c r="T6042" s="464"/>
      <c r="U6042" s="464"/>
      <c r="V6042" s="464"/>
    </row>
    <row r="6043" spans="1:22">
      <c r="A6043" s="531"/>
      <c r="B6043" s="532"/>
      <c r="C6043" s="350"/>
      <c r="D6043" s="350"/>
      <c r="E6043" s="533"/>
      <c r="F6043" s="533"/>
      <c r="G6043" s="533"/>
      <c r="H6043" s="533"/>
      <c r="I6043" s="533"/>
      <c r="J6043" s="533"/>
      <c r="K6043" s="533"/>
      <c r="L6043" s="533"/>
      <c r="M6043" s="533"/>
      <c r="N6043" s="532"/>
      <c r="O6043" s="350"/>
      <c r="P6043" s="464"/>
      <c r="Q6043" s="464"/>
      <c r="R6043" s="464"/>
      <c r="S6043" s="464"/>
      <c r="T6043" s="464"/>
      <c r="U6043" s="464"/>
      <c r="V6043" s="464"/>
    </row>
    <row r="6044" spans="1:22">
      <c r="A6044" s="531"/>
      <c r="B6044" s="532"/>
      <c r="C6044" s="350"/>
      <c r="D6044" s="350"/>
      <c r="E6044" s="533"/>
      <c r="F6044" s="533"/>
      <c r="G6044" s="533"/>
      <c r="H6044" s="533"/>
      <c r="I6044" s="533"/>
      <c r="J6044" s="533"/>
      <c r="K6044" s="533"/>
      <c r="L6044" s="533"/>
      <c r="M6044" s="533"/>
      <c r="N6044" s="532"/>
      <c r="O6044" s="350"/>
      <c r="P6044" s="464"/>
      <c r="Q6044" s="464"/>
      <c r="R6044" s="464"/>
      <c r="S6044" s="464"/>
      <c r="T6044" s="464"/>
      <c r="U6044" s="464"/>
      <c r="V6044" s="464"/>
    </row>
    <row r="6045" spans="1:22">
      <c r="A6045" s="531"/>
      <c r="B6045" s="532"/>
      <c r="C6045" s="350"/>
      <c r="D6045" s="350"/>
      <c r="E6045" s="533"/>
      <c r="F6045" s="533"/>
      <c r="G6045" s="533"/>
      <c r="H6045" s="533"/>
      <c r="I6045" s="533"/>
      <c r="J6045" s="533"/>
      <c r="K6045" s="533"/>
      <c r="L6045" s="533"/>
      <c r="M6045" s="533"/>
      <c r="N6045" s="532"/>
      <c r="O6045" s="350"/>
      <c r="P6045" s="464"/>
      <c r="Q6045" s="464"/>
      <c r="R6045" s="464"/>
      <c r="S6045" s="464"/>
      <c r="T6045" s="464"/>
      <c r="U6045" s="464"/>
      <c r="V6045" s="464"/>
    </row>
    <row r="6046" spans="1:22">
      <c r="A6046" s="531"/>
      <c r="B6046" s="532"/>
      <c r="C6046" s="350"/>
      <c r="D6046" s="350"/>
      <c r="E6046" s="533"/>
      <c r="F6046" s="533"/>
      <c r="G6046" s="533"/>
      <c r="H6046" s="533"/>
      <c r="I6046" s="533"/>
      <c r="J6046" s="533"/>
      <c r="K6046" s="533"/>
      <c r="L6046" s="533"/>
      <c r="M6046" s="533"/>
      <c r="N6046" s="532"/>
      <c r="O6046" s="350"/>
      <c r="P6046" s="464"/>
      <c r="Q6046" s="464"/>
      <c r="R6046" s="464"/>
      <c r="S6046" s="464"/>
      <c r="T6046" s="464"/>
      <c r="U6046" s="464"/>
      <c r="V6046" s="464"/>
    </row>
    <row r="6047" spans="1:22">
      <c r="A6047" s="531"/>
      <c r="B6047" s="532"/>
      <c r="C6047" s="350"/>
      <c r="D6047" s="350"/>
      <c r="E6047" s="533"/>
      <c r="F6047" s="533"/>
      <c r="G6047" s="533"/>
      <c r="H6047" s="533"/>
      <c r="I6047" s="533"/>
      <c r="J6047" s="533"/>
      <c r="K6047" s="533"/>
      <c r="L6047" s="533"/>
      <c r="M6047" s="533"/>
      <c r="N6047" s="532"/>
      <c r="O6047" s="350"/>
      <c r="P6047" s="464"/>
      <c r="Q6047" s="464"/>
      <c r="R6047" s="464"/>
      <c r="S6047" s="464"/>
      <c r="T6047" s="464"/>
      <c r="U6047" s="464"/>
      <c r="V6047" s="464"/>
    </row>
    <row r="6048" spans="1:22">
      <c r="A6048" s="531"/>
      <c r="B6048" s="532"/>
      <c r="C6048" s="350"/>
      <c r="D6048" s="350"/>
      <c r="E6048" s="533"/>
      <c r="F6048" s="533"/>
      <c r="G6048" s="533"/>
      <c r="H6048" s="533"/>
      <c r="I6048" s="533"/>
      <c r="J6048" s="533"/>
      <c r="K6048" s="533"/>
      <c r="L6048" s="533"/>
      <c r="M6048" s="533"/>
      <c r="N6048" s="532"/>
      <c r="O6048" s="350"/>
      <c r="P6048" s="464"/>
      <c r="Q6048" s="464"/>
      <c r="R6048" s="464"/>
      <c r="S6048" s="464"/>
      <c r="T6048" s="464"/>
      <c r="U6048" s="464"/>
      <c r="V6048" s="464"/>
    </row>
    <row r="6049" spans="1:22">
      <c r="A6049" s="531"/>
      <c r="B6049" s="532"/>
      <c r="C6049" s="350"/>
      <c r="D6049" s="350"/>
      <c r="E6049" s="533"/>
      <c r="F6049" s="533"/>
      <c r="G6049" s="533"/>
      <c r="H6049" s="533"/>
      <c r="I6049" s="533"/>
      <c r="J6049" s="533"/>
      <c r="K6049" s="533"/>
      <c r="L6049" s="533"/>
      <c r="M6049" s="533"/>
      <c r="N6049" s="532"/>
      <c r="O6049" s="350"/>
      <c r="P6049" s="464"/>
      <c r="Q6049" s="464"/>
      <c r="R6049" s="464"/>
      <c r="S6049" s="464"/>
      <c r="T6049" s="464"/>
      <c r="U6049" s="464"/>
      <c r="V6049" s="464"/>
    </row>
    <row r="6050" spans="1:22">
      <c r="A6050" s="531"/>
      <c r="B6050" s="532"/>
      <c r="C6050" s="350"/>
      <c r="D6050" s="350"/>
      <c r="E6050" s="533"/>
      <c r="F6050" s="533"/>
      <c r="G6050" s="533"/>
      <c r="H6050" s="533"/>
      <c r="I6050" s="533"/>
      <c r="J6050" s="533"/>
      <c r="K6050" s="533"/>
      <c r="L6050" s="533"/>
      <c r="M6050" s="533"/>
      <c r="N6050" s="532"/>
      <c r="O6050" s="350"/>
      <c r="P6050" s="464"/>
      <c r="Q6050" s="464"/>
      <c r="R6050" s="464"/>
      <c r="S6050" s="464"/>
      <c r="T6050" s="464"/>
      <c r="U6050" s="464"/>
      <c r="V6050" s="464"/>
    </row>
    <row r="6051" spans="1:22">
      <c r="A6051" s="531"/>
      <c r="B6051" s="532"/>
      <c r="C6051" s="350"/>
      <c r="D6051" s="350"/>
      <c r="E6051" s="533"/>
      <c r="F6051" s="533"/>
      <c r="G6051" s="533"/>
      <c r="H6051" s="533"/>
      <c r="I6051" s="533"/>
      <c r="J6051" s="533"/>
      <c r="K6051" s="533"/>
      <c r="L6051" s="533"/>
      <c r="M6051" s="533"/>
      <c r="N6051" s="532"/>
      <c r="O6051" s="350"/>
      <c r="P6051" s="464"/>
      <c r="Q6051" s="464"/>
      <c r="R6051" s="464"/>
      <c r="S6051" s="464"/>
      <c r="T6051" s="464"/>
      <c r="U6051" s="464"/>
      <c r="V6051" s="464"/>
    </row>
    <row r="6052" spans="1:22">
      <c r="A6052" s="531"/>
      <c r="B6052" s="532"/>
      <c r="C6052" s="350"/>
      <c r="D6052" s="350"/>
      <c r="E6052" s="533"/>
      <c r="F6052" s="533"/>
      <c r="G6052" s="533"/>
      <c r="H6052" s="533"/>
      <c r="I6052" s="533"/>
      <c r="J6052" s="533"/>
      <c r="K6052" s="533"/>
      <c r="L6052" s="533"/>
      <c r="M6052" s="533"/>
      <c r="N6052" s="532"/>
      <c r="O6052" s="350"/>
      <c r="P6052" s="464"/>
      <c r="Q6052" s="464"/>
      <c r="R6052" s="464"/>
      <c r="S6052" s="464"/>
      <c r="T6052" s="464"/>
      <c r="U6052" s="464"/>
      <c r="V6052" s="464"/>
    </row>
    <row r="6053" spans="1:22">
      <c r="A6053" s="531"/>
      <c r="B6053" s="532"/>
      <c r="C6053" s="350"/>
      <c r="D6053" s="350"/>
      <c r="E6053" s="533"/>
      <c r="F6053" s="533"/>
      <c r="G6053" s="533"/>
      <c r="H6053" s="533"/>
      <c r="I6053" s="533"/>
      <c r="J6053" s="533"/>
      <c r="K6053" s="533"/>
      <c r="L6053" s="533"/>
      <c r="M6053" s="533"/>
      <c r="N6053" s="532"/>
      <c r="O6053" s="350"/>
      <c r="P6053" s="464"/>
      <c r="Q6053" s="464"/>
      <c r="R6053" s="464"/>
      <c r="S6053" s="464"/>
      <c r="T6053" s="464"/>
      <c r="U6053" s="464"/>
      <c r="V6053" s="464"/>
    </row>
    <row r="6054" spans="1:22">
      <c r="A6054" s="531"/>
      <c r="B6054" s="532"/>
      <c r="C6054" s="350"/>
      <c r="D6054" s="350"/>
      <c r="E6054" s="533"/>
      <c r="F6054" s="533"/>
      <c r="G6054" s="533"/>
      <c r="H6054" s="533"/>
      <c r="I6054" s="533"/>
      <c r="J6054" s="533"/>
      <c r="K6054" s="533"/>
      <c r="L6054" s="533"/>
      <c r="M6054" s="533"/>
      <c r="N6054" s="532"/>
      <c r="O6054" s="350"/>
      <c r="P6054" s="464"/>
      <c r="Q6054" s="464"/>
      <c r="R6054" s="464"/>
      <c r="S6054" s="464"/>
      <c r="T6054" s="464"/>
      <c r="U6054" s="464"/>
      <c r="V6054" s="464"/>
    </row>
    <row r="6055" spans="1:22">
      <c r="A6055" s="531"/>
      <c r="B6055" s="532"/>
      <c r="C6055" s="350"/>
      <c r="D6055" s="350"/>
      <c r="E6055" s="533"/>
      <c r="F6055" s="533"/>
      <c r="G6055" s="533"/>
      <c r="H6055" s="533"/>
      <c r="I6055" s="533"/>
      <c r="J6055" s="533"/>
      <c r="K6055" s="533"/>
      <c r="L6055" s="533"/>
      <c r="M6055" s="533"/>
      <c r="N6055" s="532"/>
      <c r="O6055" s="350"/>
      <c r="P6055" s="464"/>
      <c r="Q6055" s="464"/>
      <c r="R6055" s="464"/>
      <c r="S6055" s="464"/>
      <c r="T6055" s="464"/>
      <c r="U6055" s="464"/>
      <c r="V6055" s="464"/>
    </row>
    <row r="6056" spans="1:22">
      <c r="A6056" s="531"/>
      <c r="B6056" s="532"/>
      <c r="C6056" s="350"/>
      <c r="D6056" s="350"/>
      <c r="E6056" s="533"/>
      <c r="F6056" s="533"/>
      <c r="G6056" s="533"/>
      <c r="H6056" s="533"/>
      <c r="I6056" s="533"/>
      <c r="J6056" s="533"/>
      <c r="K6056" s="533"/>
      <c r="L6056" s="533"/>
      <c r="M6056" s="533"/>
      <c r="N6056" s="532"/>
      <c r="O6056" s="350"/>
      <c r="P6056" s="464"/>
      <c r="Q6056" s="464"/>
      <c r="R6056" s="464"/>
      <c r="S6056" s="464"/>
      <c r="T6056" s="464"/>
      <c r="U6056" s="464"/>
      <c r="V6056" s="464"/>
    </row>
    <row r="6057" spans="1:22">
      <c r="A6057" s="531"/>
      <c r="B6057" s="532"/>
      <c r="C6057" s="350"/>
      <c r="D6057" s="350"/>
      <c r="E6057" s="533"/>
      <c r="F6057" s="533"/>
      <c r="G6057" s="533"/>
      <c r="H6057" s="533"/>
      <c r="I6057" s="533"/>
      <c r="J6057" s="533"/>
      <c r="K6057" s="533"/>
      <c r="L6057" s="533"/>
      <c r="M6057" s="533"/>
      <c r="N6057" s="532"/>
      <c r="O6057" s="350"/>
      <c r="P6057" s="464"/>
      <c r="Q6057" s="464"/>
      <c r="R6057" s="464"/>
      <c r="S6057" s="464"/>
      <c r="T6057" s="464"/>
      <c r="U6057" s="464"/>
      <c r="V6057" s="464"/>
    </row>
    <row r="6058" spans="1:22">
      <c r="A6058" s="531"/>
      <c r="B6058" s="532"/>
      <c r="C6058" s="350"/>
      <c r="D6058" s="350"/>
      <c r="E6058" s="533"/>
      <c r="F6058" s="533"/>
      <c r="G6058" s="533"/>
      <c r="H6058" s="533"/>
      <c r="I6058" s="533"/>
      <c r="J6058" s="533"/>
      <c r="K6058" s="533"/>
      <c r="L6058" s="533"/>
      <c r="M6058" s="533"/>
      <c r="N6058" s="532"/>
      <c r="O6058" s="350"/>
      <c r="P6058" s="464"/>
      <c r="Q6058" s="464"/>
      <c r="R6058" s="464"/>
      <c r="S6058" s="464"/>
      <c r="T6058" s="464"/>
      <c r="U6058" s="464"/>
      <c r="V6058" s="464"/>
    </row>
    <row r="6059" spans="1:22">
      <c r="A6059" s="531"/>
      <c r="B6059" s="532"/>
      <c r="C6059" s="350"/>
      <c r="D6059" s="350"/>
      <c r="E6059" s="533"/>
      <c r="F6059" s="533"/>
      <c r="G6059" s="533"/>
      <c r="H6059" s="533"/>
      <c r="I6059" s="533"/>
      <c r="J6059" s="533"/>
      <c r="K6059" s="533"/>
      <c r="L6059" s="533"/>
      <c r="M6059" s="533"/>
      <c r="N6059" s="532"/>
      <c r="O6059" s="350"/>
      <c r="P6059" s="464"/>
      <c r="Q6059" s="464"/>
      <c r="R6059" s="464"/>
      <c r="S6059" s="464"/>
      <c r="T6059" s="464"/>
      <c r="U6059" s="464"/>
      <c r="V6059" s="464"/>
    </row>
    <row r="6060" spans="1:22">
      <c r="A6060" s="531"/>
      <c r="B6060" s="532"/>
      <c r="C6060" s="350"/>
      <c r="D6060" s="350"/>
      <c r="E6060" s="533"/>
      <c r="F6060" s="533"/>
      <c r="G6060" s="533"/>
      <c r="H6060" s="533"/>
      <c r="I6060" s="533"/>
      <c r="J6060" s="533"/>
      <c r="K6060" s="533"/>
      <c r="L6060" s="533"/>
      <c r="M6060" s="533"/>
      <c r="N6060" s="532"/>
      <c r="O6060" s="350"/>
      <c r="P6060" s="464"/>
      <c r="Q6060" s="464"/>
      <c r="R6060" s="464"/>
      <c r="S6060" s="464"/>
      <c r="T6060" s="464"/>
      <c r="U6060" s="464"/>
      <c r="V6060" s="464"/>
    </row>
    <row r="6061" spans="1:22">
      <c r="A6061" s="531"/>
      <c r="B6061" s="532"/>
      <c r="C6061" s="350"/>
      <c r="D6061" s="350"/>
      <c r="E6061" s="533"/>
      <c r="F6061" s="533"/>
      <c r="G6061" s="533"/>
      <c r="H6061" s="533"/>
      <c r="I6061" s="533"/>
      <c r="J6061" s="533"/>
      <c r="K6061" s="533"/>
      <c r="L6061" s="533"/>
      <c r="M6061" s="533"/>
      <c r="N6061" s="532"/>
      <c r="O6061" s="350"/>
      <c r="P6061" s="464"/>
      <c r="Q6061" s="464"/>
      <c r="R6061" s="464"/>
      <c r="S6061" s="464"/>
      <c r="T6061" s="464"/>
      <c r="U6061" s="464"/>
      <c r="V6061" s="464"/>
    </row>
    <row r="6062" spans="1:22">
      <c r="A6062" s="531"/>
      <c r="B6062" s="532"/>
      <c r="C6062" s="350"/>
      <c r="D6062" s="350"/>
      <c r="E6062" s="533"/>
      <c r="F6062" s="533"/>
      <c r="G6062" s="533"/>
      <c r="H6062" s="533"/>
      <c r="I6062" s="533"/>
      <c r="J6062" s="533"/>
      <c r="K6062" s="533"/>
      <c r="L6062" s="533"/>
      <c r="M6062" s="533"/>
      <c r="N6062" s="532"/>
      <c r="O6062" s="350"/>
      <c r="P6062" s="464"/>
      <c r="Q6062" s="464"/>
      <c r="R6062" s="464"/>
      <c r="S6062" s="464"/>
      <c r="T6062" s="464"/>
      <c r="U6062" s="464"/>
      <c r="V6062" s="464"/>
    </row>
    <row r="6063" spans="1:22">
      <c r="A6063" s="531"/>
      <c r="B6063" s="532"/>
      <c r="C6063" s="350"/>
      <c r="D6063" s="350"/>
      <c r="E6063" s="533"/>
      <c r="F6063" s="533"/>
      <c r="G6063" s="533"/>
      <c r="H6063" s="533"/>
      <c r="I6063" s="533"/>
      <c r="J6063" s="533"/>
      <c r="K6063" s="533"/>
      <c r="L6063" s="533"/>
      <c r="M6063" s="533"/>
      <c r="N6063" s="532"/>
      <c r="O6063" s="350"/>
      <c r="P6063" s="464"/>
      <c r="Q6063" s="464"/>
      <c r="R6063" s="464"/>
      <c r="S6063" s="464"/>
      <c r="T6063" s="464"/>
      <c r="U6063" s="464"/>
      <c r="V6063" s="464"/>
    </row>
    <row r="6064" spans="1:22">
      <c r="A6064" s="531"/>
      <c r="B6064" s="532"/>
      <c r="C6064" s="350"/>
      <c r="D6064" s="350"/>
      <c r="E6064" s="533"/>
      <c r="F6064" s="533"/>
      <c r="G6064" s="533"/>
      <c r="H6064" s="533"/>
      <c r="I6064" s="533"/>
      <c r="J6064" s="533"/>
      <c r="K6064" s="533"/>
      <c r="L6064" s="533"/>
      <c r="M6064" s="533"/>
      <c r="N6064" s="532"/>
      <c r="O6064" s="350"/>
      <c r="P6064" s="464"/>
      <c r="Q6064" s="464"/>
      <c r="R6064" s="464"/>
      <c r="S6064" s="464"/>
      <c r="T6064" s="464"/>
      <c r="U6064" s="464"/>
      <c r="V6064" s="464"/>
    </row>
    <row r="6065" spans="1:22">
      <c r="A6065" s="531"/>
      <c r="B6065" s="532"/>
      <c r="C6065" s="350"/>
      <c r="D6065" s="350"/>
      <c r="E6065" s="533"/>
      <c r="F6065" s="533"/>
      <c r="G6065" s="533"/>
      <c r="H6065" s="533"/>
      <c r="I6065" s="533"/>
      <c r="J6065" s="533"/>
      <c r="K6065" s="533"/>
      <c r="L6065" s="533"/>
      <c r="M6065" s="533"/>
      <c r="N6065" s="532"/>
      <c r="O6065" s="350"/>
      <c r="P6065" s="464"/>
      <c r="Q6065" s="464"/>
      <c r="R6065" s="464"/>
      <c r="S6065" s="464"/>
      <c r="T6065" s="464"/>
      <c r="U6065" s="464"/>
      <c r="V6065" s="464"/>
    </row>
    <row r="6066" spans="1:22">
      <c r="A6066" s="531"/>
      <c r="B6066" s="532"/>
      <c r="C6066" s="350"/>
      <c r="D6066" s="350"/>
      <c r="E6066" s="533"/>
      <c r="F6066" s="533"/>
      <c r="G6066" s="533"/>
      <c r="H6066" s="533"/>
      <c r="I6066" s="533"/>
      <c r="J6066" s="533"/>
      <c r="K6066" s="533"/>
      <c r="L6066" s="533"/>
      <c r="M6066" s="533"/>
      <c r="N6066" s="532"/>
      <c r="O6066" s="350"/>
      <c r="P6066" s="464"/>
      <c r="Q6066" s="464"/>
      <c r="R6066" s="464"/>
      <c r="S6066" s="464"/>
      <c r="T6066" s="464"/>
      <c r="U6066" s="464"/>
      <c r="V6066" s="464"/>
    </row>
    <row r="6067" spans="1:22">
      <c r="A6067" s="531"/>
      <c r="B6067" s="532"/>
      <c r="C6067" s="350"/>
      <c r="D6067" s="350"/>
      <c r="E6067" s="533"/>
      <c r="F6067" s="533"/>
      <c r="G6067" s="533"/>
      <c r="H6067" s="533"/>
      <c r="I6067" s="533"/>
      <c r="J6067" s="533"/>
      <c r="K6067" s="533"/>
      <c r="L6067" s="533"/>
      <c r="M6067" s="533"/>
      <c r="N6067" s="532"/>
      <c r="O6067" s="350"/>
      <c r="P6067" s="464"/>
      <c r="Q6067" s="464"/>
      <c r="R6067" s="464"/>
      <c r="S6067" s="464"/>
      <c r="T6067" s="464"/>
      <c r="U6067" s="464"/>
      <c r="V6067" s="464"/>
    </row>
    <row r="6068" spans="1:22">
      <c r="A6068" s="531"/>
      <c r="B6068" s="532"/>
      <c r="C6068" s="350"/>
      <c r="D6068" s="350"/>
      <c r="E6068" s="533"/>
      <c r="F6068" s="533"/>
      <c r="G6068" s="533"/>
      <c r="H6068" s="533"/>
      <c r="I6068" s="533"/>
      <c r="J6068" s="533"/>
      <c r="K6068" s="533"/>
      <c r="L6068" s="533"/>
      <c r="M6068" s="533"/>
      <c r="N6068" s="532"/>
      <c r="O6068" s="350"/>
      <c r="P6068" s="464"/>
      <c r="Q6068" s="464"/>
      <c r="R6068" s="464"/>
      <c r="S6068" s="464"/>
      <c r="T6068" s="464"/>
      <c r="U6068" s="464"/>
      <c r="V6068" s="464"/>
    </row>
    <row r="6069" spans="1:22">
      <c r="A6069" s="531"/>
      <c r="B6069" s="532"/>
      <c r="C6069" s="350"/>
      <c r="D6069" s="350"/>
      <c r="E6069" s="533"/>
      <c r="F6069" s="533"/>
      <c r="G6069" s="533"/>
      <c r="H6069" s="533"/>
      <c r="I6069" s="533"/>
      <c r="J6069" s="533"/>
      <c r="K6069" s="533"/>
      <c r="L6069" s="533"/>
      <c r="M6069" s="533"/>
      <c r="N6069" s="532"/>
      <c r="O6069" s="350"/>
      <c r="P6069" s="464"/>
      <c r="Q6069" s="464"/>
      <c r="R6069" s="464"/>
      <c r="S6069" s="464"/>
      <c r="T6069" s="464"/>
      <c r="U6069" s="464"/>
      <c r="V6069" s="464"/>
    </row>
    <row r="6070" spans="1:22">
      <c r="A6070" s="531"/>
      <c r="B6070" s="532"/>
      <c r="C6070" s="350"/>
      <c r="D6070" s="350"/>
      <c r="E6070" s="533"/>
      <c r="F6070" s="533"/>
      <c r="G6070" s="533"/>
      <c r="H6070" s="533"/>
      <c r="I6070" s="533"/>
      <c r="J6070" s="533"/>
      <c r="K6070" s="533"/>
      <c r="L6070" s="533"/>
      <c r="M6070" s="533"/>
      <c r="N6070" s="532"/>
      <c r="O6070" s="350"/>
      <c r="P6070" s="464"/>
      <c r="Q6070" s="464"/>
      <c r="R6070" s="464"/>
      <c r="S6070" s="464"/>
      <c r="T6070" s="464"/>
      <c r="U6070" s="464"/>
      <c r="V6070" s="464"/>
    </row>
    <row r="6071" spans="1:22">
      <c r="A6071" s="531"/>
      <c r="B6071" s="532"/>
      <c r="C6071" s="350"/>
      <c r="D6071" s="350"/>
      <c r="E6071" s="533"/>
      <c r="F6071" s="533"/>
      <c r="G6071" s="533"/>
      <c r="H6071" s="533"/>
      <c r="I6071" s="533"/>
      <c r="J6071" s="533"/>
      <c r="K6071" s="533"/>
      <c r="L6071" s="533"/>
      <c r="M6071" s="533"/>
      <c r="N6071" s="532"/>
      <c r="O6071" s="350"/>
      <c r="P6071" s="464"/>
      <c r="Q6071" s="464"/>
      <c r="R6071" s="464"/>
      <c r="S6071" s="464"/>
      <c r="T6071" s="464"/>
      <c r="U6071" s="464"/>
      <c r="V6071" s="464"/>
    </row>
    <row r="6072" spans="1:22">
      <c r="A6072" s="531"/>
      <c r="B6072" s="532"/>
      <c r="C6072" s="350"/>
      <c r="D6072" s="350"/>
      <c r="E6072" s="533"/>
      <c r="F6072" s="533"/>
      <c r="G6072" s="533"/>
      <c r="H6072" s="533"/>
      <c r="I6072" s="533"/>
      <c r="J6072" s="533"/>
      <c r="K6072" s="533"/>
      <c r="L6072" s="533"/>
      <c r="M6072" s="533"/>
      <c r="N6072" s="532"/>
      <c r="O6072" s="350"/>
      <c r="P6072" s="464"/>
      <c r="Q6072" s="464"/>
      <c r="R6072" s="464"/>
      <c r="S6072" s="464"/>
      <c r="T6072" s="464"/>
      <c r="U6072" s="464"/>
      <c r="V6072" s="464"/>
    </row>
    <row r="6073" spans="1:22">
      <c r="A6073" s="531"/>
      <c r="B6073" s="532"/>
      <c r="C6073" s="350"/>
      <c r="D6073" s="350"/>
      <c r="E6073" s="533"/>
      <c r="F6073" s="533"/>
      <c r="G6073" s="533"/>
      <c r="H6073" s="533"/>
      <c r="I6073" s="533"/>
      <c r="J6073" s="533"/>
      <c r="K6073" s="533"/>
      <c r="L6073" s="533"/>
      <c r="M6073" s="533"/>
      <c r="N6073" s="532"/>
      <c r="O6073" s="350"/>
      <c r="P6073" s="464"/>
      <c r="Q6073" s="464"/>
      <c r="R6073" s="464"/>
      <c r="S6073" s="464"/>
      <c r="T6073" s="464"/>
      <c r="U6073" s="464"/>
      <c r="V6073" s="464"/>
    </row>
    <row r="6074" spans="1:22">
      <c r="A6074" s="531"/>
      <c r="B6074" s="532"/>
      <c r="C6074" s="350"/>
      <c r="D6074" s="350"/>
      <c r="E6074" s="533"/>
      <c r="F6074" s="533"/>
      <c r="G6074" s="533"/>
      <c r="H6074" s="533"/>
      <c r="I6074" s="533"/>
      <c r="J6074" s="533"/>
      <c r="K6074" s="533"/>
      <c r="L6074" s="533"/>
      <c r="M6074" s="533"/>
      <c r="N6074" s="532"/>
      <c r="O6074" s="350"/>
      <c r="P6074" s="464"/>
      <c r="Q6074" s="464"/>
      <c r="R6074" s="464"/>
      <c r="S6074" s="464"/>
      <c r="T6074" s="464"/>
      <c r="U6074" s="464"/>
      <c r="V6074" s="464"/>
    </row>
    <row r="6075" spans="1:22">
      <c r="A6075" s="531"/>
      <c r="B6075" s="532"/>
      <c r="C6075" s="350"/>
      <c r="D6075" s="350"/>
      <c r="E6075" s="533"/>
      <c r="F6075" s="533"/>
      <c r="G6075" s="533"/>
      <c r="H6075" s="533"/>
      <c r="I6075" s="533"/>
      <c r="J6075" s="533"/>
      <c r="K6075" s="533"/>
      <c r="L6075" s="533"/>
      <c r="M6075" s="533"/>
      <c r="N6075" s="532"/>
      <c r="O6075" s="350"/>
      <c r="P6075" s="464"/>
      <c r="Q6075" s="464"/>
      <c r="R6075" s="464"/>
      <c r="S6075" s="464"/>
      <c r="T6075" s="464"/>
      <c r="U6075" s="464"/>
      <c r="V6075" s="464"/>
    </row>
    <row r="6076" spans="1:22">
      <c r="A6076" s="531"/>
      <c r="B6076" s="532"/>
      <c r="C6076" s="350"/>
      <c r="D6076" s="350"/>
      <c r="E6076" s="533"/>
      <c r="F6076" s="533"/>
      <c r="G6076" s="533"/>
      <c r="H6076" s="533"/>
      <c r="I6076" s="533"/>
      <c r="J6076" s="533"/>
      <c r="K6076" s="533"/>
      <c r="L6076" s="533"/>
      <c r="M6076" s="533"/>
      <c r="N6076" s="532"/>
      <c r="O6076" s="350"/>
      <c r="P6076" s="464"/>
      <c r="Q6076" s="464"/>
      <c r="R6076" s="464"/>
      <c r="S6076" s="464"/>
      <c r="T6076" s="464"/>
      <c r="U6076" s="464"/>
      <c r="V6076" s="464"/>
    </row>
    <row r="6077" spans="1:22">
      <c r="A6077" s="531"/>
      <c r="B6077" s="532"/>
      <c r="C6077" s="350"/>
      <c r="D6077" s="350"/>
      <c r="E6077" s="533"/>
      <c r="F6077" s="533"/>
      <c r="G6077" s="533"/>
      <c r="H6077" s="533"/>
      <c r="I6077" s="533"/>
      <c r="J6077" s="533"/>
      <c r="K6077" s="533"/>
      <c r="L6077" s="533"/>
      <c r="M6077" s="533"/>
      <c r="N6077" s="532"/>
      <c r="O6077" s="350"/>
      <c r="P6077" s="464"/>
      <c r="Q6077" s="464"/>
      <c r="R6077" s="464"/>
      <c r="S6077" s="464"/>
      <c r="T6077" s="464"/>
      <c r="U6077" s="464"/>
      <c r="V6077" s="464"/>
    </row>
    <row r="6078" spans="1:22">
      <c r="A6078" s="531"/>
      <c r="B6078" s="532"/>
      <c r="C6078" s="350"/>
      <c r="D6078" s="350"/>
      <c r="E6078" s="533"/>
      <c r="F6078" s="533"/>
      <c r="G6078" s="533"/>
      <c r="H6078" s="533"/>
      <c r="I6078" s="533"/>
      <c r="J6078" s="533"/>
      <c r="K6078" s="533"/>
      <c r="L6078" s="533"/>
      <c r="M6078" s="533"/>
      <c r="N6078" s="532"/>
      <c r="O6078" s="350"/>
      <c r="P6078" s="464"/>
      <c r="Q6078" s="464"/>
      <c r="R6078" s="464"/>
      <c r="S6078" s="464"/>
      <c r="T6078" s="464"/>
      <c r="U6078" s="464"/>
      <c r="V6078" s="464"/>
    </row>
    <row r="6079" spans="1:22">
      <c r="A6079" s="531"/>
      <c r="B6079" s="532"/>
      <c r="C6079" s="350"/>
      <c r="D6079" s="350"/>
      <c r="E6079" s="533"/>
      <c r="F6079" s="533"/>
      <c r="G6079" s="533"/>
      <c r="H6079" s="533"/>
      <c r="I6079" s="533"/>
      <c r="J6079" s="533"/>
      <c r="K6079" s="533"/>
      <c r="L6079" s="533"/>
      <c r="M6079" s="533"/>
      <c r="N6079" s="532"/>
      <c r="O6079" s="350"/>
      <c r="P6079" s="464"/>
      <c r="Q6079" s="464"/>
      <c r="R6079" s="464"/>
      <c r="S6079" s="464"/>
      <c r="T6079" s="464"/>
      <c r="U6079" s="464"/>
      <c r="V6079" s="464"/>
    </row>
    <row r="6080" spans="1:22">
      <c r="A6080" s="531"/>
      <c r="B6080" s="532"/>
      <c r="C6080" s="350"/>
      <c r="D6080" s="350"/>
      <c r="E6080" s="533"/>
      <c r="F6080" s="533"/>
      <c r="G6080" s="533"/>
      <c r="H6080" s="533"/>
      <c r="I6080" s="533"/>
      <c r="J6080" s="533"/>
      <c r="K6080" s="533"/>
      <c r="L6080" s="533"/>
      <c r="M6080" s="533"/>
      <c r="N6080" s="532"/>
      <c r="O6080" s="350"/>
      <c r="P6080" s="464"/>
      <c r="Q6080" s="464"/>
      <c r="R6080" s="464"/>
      <c r="S6080" s="464"/>
      <c r="T6080" s="464"/>
      <c r="U6080" s="464"/>
      <c r="V6080" s="464"/>
    </row>
    <row r="6081" spans="1:22">
      <c r="A6081" s="531"/>
      <c r="B6081" s="532"/>
      <c r="C6081" s="350"/>
      <c r="D6081" s="350"/>
      <c r="E6081" s="533"/>
      <c r="F6081" s="533"/>
      <c r="G6081" s="533"/>
      <c r="H6081" s="533"/>
      <c r="I6081" s="533"/>
      <c r="J6081" s="533"/>
      <c r="K6081" s="533"/>
      <c r="L6081" s="533"/>
      <c r="M6081" s="533"/>
      <c r="N6081" s="532"/>
      <c r="O6081" s="350"/>
      <c r="P6081" s="464"/>
      <c r="Q6081" s="464"/>
      <c r="R6081" s="464"/>
      <c r="S6081" s="464"/>
      <c r="T6081" s="464"/>
      <c r="U6081" s="464"/>
      <c r="V6081" s="464"/>
    </row>
    <row r="6082" spans="1:22">
      <c r="A6082" s="531"/>
      <c r="B6082" s="532"/>
      <c r="C6082" s="350"/>
      <c r="D6082" s="350"/>
      <c r="E6082" s="533"/>
      <c r="F6082" s="533"/>
      <c r="G6082" s="533"/>
      <c r="H6082" s="533"/>
      <c r="I6082" s="533"/>
      <c r="J6082" s="533"/>
      <c r="K6082" s="533"/>
      <c r="L6082" s="533"/>
      <c r="M6082" s="533"/>
      <c r="N6082" s="532"/>
      <c r="O6082" s="350"/>
      <c r="P6082" s="464"/>
      <c r="Q6082" s="464"/>
      <c r="R6082" s="464"/>
      <c r="S6082" s="464"/>
      <c r="T6082" s="464"/>
      <c r="U6082" s="464"/>
      <c r="V6082" s="464"/>
    </row>
    <row r="6083" spans="1:22">
      <c r="A6083" s="531"/>
      <c r="B6083" s="532"/>
      <c r="C6083" s="350"/>
      <c r="D6083" s="350"/>
      <c r="E6083" s="533"/>
      <c r="F6083" s="533"/>
      <c r="G6083" s="533"/>
      <c r="H6083" s="533"/>
      <c r="I6083" s="533"/>
      <c r="J6083" s="533"/>
      <c r="K6083" s="533"/>
      <c r="L6083" s="533"/>
      <c r="M6083" s="533"/>
      <c r="N6083" s="532"/>
      <c r="O6083" s="350"/>
      <c r="P6083" s="464"/>
      <c r="Q6083" s="464"/>
      <c r="R6083" s="464"/>
      <c r="S6083" s="464"/>
      <c r="T6083" s="464"/>
      <c r="U6083" s="464"/>
      <c r="V6083" s="464"/>
    </row>
    <row r="6084" spans="1:22">
      <c r="A6084" s="531"/>
      <c r="B6084" s="532"/>
      <c r="C6084" s="350"/>
      <c r="D6084" s="350"/>
      <c r="E6084" s="533"/>
      <c r="F6084" s="533"/>
      <c r="G6084" s="533"/>
      <c r="H6084" s="533"/>
      <c r="I6084" s="533"/>
      <c r="J6084" s="533"/>
      <c r="K6084" s="533"/>
      <c r="L6084" s="533"/>
      <c r="M6084" s="533"/>
      <c r="N6084" s="532"/>
      <c r="O6084" s="350"/>
      <c r="P6084" s="464"/>
      <c r="Q6084" s="464"/>
      <c r="R6084" s="464"/>
      <c r="S6084" s="464"/>
      <c r="T6084" s="464"/>
      <c r="U6084" s="464"/>
      <c r="V6084" s="464"/>
    </row>
    <row r="6085" spans="1:22">
      <c r="A6085" s="531"/>
      <c r="B6085" s="532"/>
      <c r="C6085" s="350"/>
      <c r="D6085" s="350"/>
      <c r="E6085" s="533"/>
      <c r="F6085" s="533"/>
      <c r="G6085" s="533"/>
      <c r="H6085" s="533"/>
      <c r="I6085" s="533"/>
      <c r="J6085" s="533"/>
      <c r="K6085" s="533"/>
      <c r="L6085" s="533"/>
      <c r="M6085" s="533"/>
      <c r="N6085" s="532"/>
      <c r="O6085" s="350"/>
      <c r="P6085" s="464"/>
      <c r="Q6085" s="464"/>
      <c r="R6085" s="464"/>
      <c r="S6085" s="464"/>
      <c r="T6085" s="464"/>
      <c r="U6085" s="464"/>
      <c r="V6085" s="464"/>
    </row>
    <row r="6086" spans="1:22">
      <c r="A6086" s="531"/>
      <c r="B6086" s="532"/>
      <c r="C6086" s="350"/>
      <c r="D6086" s="350"/>
      <c r="E6086" s="533"/>
      <c r="F6086" s="533"/>
      <c r="G6086" s="533"/>
      <c r="H6086" s="533"/>
      <c r="I6086" s="533"/>
      <c r="J6086" s="533"/>
      <c r="K6086" s="533"/>
      <c r="L6086" s="533"/>
      <c r="M6086" s="533"/>
      <c r="N6086" s="532"/>
      <c r="O6086" s="350"/>
      <c r="P6086" s="464"/>
      <c r="Q6086" s="464"/>
      <c r="R6086" s="464"/>
      <c r="S6086" s="464"/>
      <c r="T6086" s="464"/>
      <c r="U6086" s="464"/>
      <c r="V6086" s="464"/>
    </row>
    <row r="6087" spans="1:22">
      <c r="A6087" s="531"/>
      <c r="B6087" s="532"/>
      <c r="C6087" s="350"/>
      <c r="D6087" s="350"/>
      <c r="E6087" s="533"/>
      <c r="F6087" s="533"/>
      <c r="G6087" s="533"/>
      <c r="H6087" s="533"/>
      <c r="I6087" s="533"/>
      <c r="J6087" s="533"/>
      <c r="K6087" s="533"/>
      <c r="L6087" s="533"/>
      <c r="M6087" s="533"/>
      <c r="N6087" s="532"/>
      <c r="O6087" s="350"/>
      <c r="P6087" s="464"/>
      <c r="Q6087" s="464"/>
      <c r="R6087" s="464"/>
      <c r="S6087" s="464"/>
      <c r="T6087" s="464"/>
      <c r="U6087" s="464"/>
      <c r="V6087" s="464"/>
    </row>
    <row r="6088" spans="1:22">
      <c r="A6088" s="531"/>
      <c r="B6088" s="532"/>
      <c r="C6088" s="350"/>
      <c r="D6088" s="350"/>
      <c r="E6088" s="533"/>
      <c r="F6088" s="533"/>
      <c r="G6088" s="533"/>
      <c r="H6088" s="533"/>
      <c r="I6088" s="533"/>
      <c r="J6088" s="533"/>
      <c r="K6088" s="533"/>
      <c r="L6088" s="533"/>
      <c r="M6088" s="533"/>
      <c r="N6088" s="532"/>
      <c r="O6088" s="350"/>
      <c r="P6088" s="464"/>
      <c r="Q6088" s="464"/>
      <c r="R6088" s="464"/>
      <c r="S6088" s="464"/>
      <c r="T6088" s="464"/>
      <c r="U6088" s="464"/>
      <c r="V6088" s="464"/>
    </row>
    <row r="6089" spans="1:22">
      <c r="A6089" s="531"/>
      <c r="B6089" s="532"/>
      <c r="C6089" s="350"/>
      <c r="D6089" s="350"/>
      <c r="E6089" s="533"/>
      <c r="F6089" s="533"/>
      <c r="G6089" s="533"/>
      <c r="H6089" s="533"/>
      <c r="I6089" s="533"/>
      <c r="J6089" s="533"/>
      <c r="K6089" s="533"/>
      <c r="L6089" s="533"/>
      <c r="M6089" s="533"/>
      <c r="N6089" s="532"/>
      <c r="O6089" s="350"/>
      <c r="P6089" s="464"/>
      <c r="Q6089" s="464"/>
      <c r="R6089" s="464"/>
      <c r="S6089" s="464"/>
      <c r="T6089" s="464"/>
      <c r="U6089" s="464"/>
      <c r="V6089" s="464"/>
    </row>
    <row r="6090" spans="1:22">
      <c r="A6090" s="531"/>
      <c r="B6090" s="532"/>
      <c r="C6090" s="350"/>
      <c r="D6090" s="350"/>
      <c r="E6090" s="533"/>
      <c r="F6090" s="533"/>
      <c r="G6090" s="533"/>
      <c r="H6090" s="533"/>
      <c r="I6090" s="533"/>
      <c r="J6090" s="533"/>
      <c r="K6090" s="533"/>
      <c r="L6090" s="533"/>
      <c r="M6090" s="533"/>
      <c r="N6090" s="532"/>
      <c r="O6090" s="350"/>
      <c r="P6090" s="464"/>
      <c r="Q6090" s="464"/>
      <c r="R6090" s="464"/>
      <c r="S6090" s="464"/>
      <c r="T6090" s="464"/>
      <c r="U6090" s="464"/>
      <c r="V6090" s="464"/>
    </row>
    <row r="6091" spans="1:22">
      <c r="A6091" s="531"/>
      <c r="B6091" s="532"/>
      <c r="C6091" s="350"/>
      <c r="D6091" s="350"/>
      <c r="E6091" s="533"/>
      <c r="F6091" s="533"/>
      <c r="G6091" s="533"/>
      <c r="H6091" s="533"/>
      <c r="I6091" s="533"/>
      <c r="J6091" s="533"/>
      <c r="K6091" s="533"/>
      <c r="L6091" s="533"/>
      <c r="M6091" s="533"/>
      <c r="N6091" s="532"/>
      <c r="O6091" s="350"/>
      <c r="P6091" s="464"/>
      <c r="Q6091" s="464"/>
      <c r="R6091" s="464"/>
      <c r="S6091" s="464"/>
      <c r="T6091" s="464"/>
      <c r="U6091" s="464"/>
      <c r="V6091" s="464"/>
    </row>
    <row r="6092" spans="1:22">
      <c r="A6092" s="531"/>
      <c r="B6092" s="532"/>
      <c r="C6092" s="350"/>
      <c r="D6092" s="350"/>
      <c r="E6092" s="533"/>
      <c r="F6092" s="533"/>
      <c r="G6092" s="533"/>
      <c r="H6092" s="533"/>
      <c r="I6092" s="533"/>
      <c r="J6092" s="533"/>
      <c r="K6092" s="533"/>
      <c r="L6092" s="533"/>
      <c r="M6092" s="533"/>
      <c r="N6092" s="532"/>
      <c r="O6092" s="350"/>
      <c r="P6092" s="464"/>
      <c r="Q6092" s="464"/>
      <c r="R6092" s="464"/>
      <c r="S6092" s="464"/>
      <c r="T6092" s="464"/>
      <c r="U6092" s="464"/>
      <c r="V6092" s="464"/>
    </row>
    <row r="6093" spans="1:22">
      <c r="A6093" s="531"/>
      <c r="B6093" s="532"/>
      <c r="C6093" s="350"/>
      <c r="D6093" s="350"/>
      <c r="E6093" s="533"/>
      <c r="F6093" s="533"/>
      <c r="G6093" s="533"/>
      <c r="H6093" s="533"/>
      <c r="I6093" s="533"/>
      <c r="J6093" s="533"/>
      <c r="K6093" s="533"/>
      <c r="L6093" s="533"/>
      <c r="M6093" s="533"/>
      <c r="N6093" s="532"/>
      <c r="O6093" s="350"/>
      <c r="P6093" s="464"/>
      <c r="Q6093" s="464"/>
      <c r="R6093" s="464"/>
      <c r="S6093" s="464"/>
      <c r="T6093" s="464"/>
      <c r="U6093" s="464"/>
      <c r="V6093" s="464"/>
    </row>
    <row r="6094" spans="1:22">
      <c r="A6094" s="531"/>
      <c r="B6094" s="532"/>
      <c r="C6094" s="350"/>
      <c r="D6094" s="350"/>
      <c r="E6094" s="533"/>
      <c r="F6094" s="533"/>
      <c r="G6094" s="533"/>
      <c r="H6094" s="533"/>
      <c r="I6094" s="533"/>
      <c r="J6094" s="533"/>
      <c r="K6094" s="533"/>
      <c r="L6094" s="533"/>
      <c r="M6094" s="533"/>
      <c r="N6094" s="532"/>
      <c r="O6094" s="350"/>
      <c r="P6094" s="464"/>
      <c r="Q6094" s="464"/>
      <c r="R6094" s="464"/>
      <c r="S6094" s="464"/>
      <c r="T6094" s="464"/>
      <c r="U6094" s="464"/>
      <c r="V6094" s="464"/>
    </row>
    <row r="6095" spans="1:22">
      <c r="A6095" s="531"/>
      <c r="B6095" s="532"/>
      <c r="C6095" s="350"/>
      <c r="D6095" s="350"/>
      <c r="E6095" s="533"/>
      <c r="F6095" s="533"/>
      <c r="G6095" s="533"/>
      <c r="H6095" s="533"/>
      <c r="I6095" s="533"/>
      <c r="J6095" s="533"/>
      <c r="K6095" s="533"/>
      <c r="L6095" s="533"/>
      <c r="M6095" s="533"/>
      <c r="N6095" s="532"/>
      <c r="O6095" s="350"/>
      <c r="P6095" s="464"/>
      <c r="Q6095" s="464"/>
      <c r="R6095" s="464"/>
      <c r="S6095" s="464"/>
      <c r="T6095" s="464"/>
      <c r="U6095" s="464"/>
      <c r="V6095" s="464"/>
    </row>
    <row r="6096" spans="1:22">
      <c r="A6096" s="531"/>
      <c r="B6096" s="532"/>
      <c r="C6096" s="350"/>
      <c r="D6096" s="350"/>
      <c r="E6096" s="533"/>
      <c r="F6096" s="533"/>
      <c r="G6096" s="533"/>
      <c r="H6096" s="533"/>
      <c r="I6096" s="533"/>
      <c r="J6096" s="533"/>
      <c r="K6096" s="533"/>
      <c r="L6096" s="533"/>
      <c r="M6096" s="533"/>
      <c r="N6096" s="532"/>
      <c r="O6096" s="350"/>
      <c r="P6096" s="464"/>
      <c r="Q6096" s="464"/>
      <c r="R6096" s="464"/>
      <c r="S6096" s="464"/>
      <c r="T6096" s="464"/>
      <c r="U6096" s="464"/>
      <c r="V6096" s="464"/>
    </row>
    <row r="6097" spans="1:22">
      <c r="A6097" s="531"/>
      <c r="B6097" s="532"/>
      <c r="C6097" s="350"/>
      <c r="D6097" s="350"/>
      <c r="E6097" s="533"/>
      <c r="F6097" s="533"/>
      <c r="G6097" s="533"/>
      <c r="H6097" s="533"/>
      <c r="I6097" s="533"/>
      <c r="J6097" s="533"/>
      <c r="K6097" s="533"/>
      <c r="L6097" s="533"/>
      <c r="M6097" s="533"/>
      <c r="N6097" s="532"/>
      <c r="O6097" s="350"/>
      <c r="P6097" s="464"/>
      <c r="Q6097" s="464"/>
      <c r="R6097" s="464"/>
      <c r="S6097" s="464"/>
      <c r="T6097" s="464"/>
      <c r="U6097" s="464"/>
      <c r="V6097" s="464"/>
    </row>
    <row r="6098" spans="1:22">
      <c r="A6098" s="531"/>
      <c r="B6098" s="532"/>
      <c r="C6098" s="350"/>
      <c r="D6098" s="350"/>
      <c r="E6098" s="533"/>
      <c r="F6098" s="533"/>
      <c r="G6098" s="533"/>
      <c r="H6098" s="533"/>
      <c r="I6098" s="533"/>
      <c r="J6098" s="533"/>
      <c r="K6098" s="533"/>
      <c r="L6098" s="533"/>
      <c r="M6098" s="533"/>
      <c r="N6098" s="532"/>
      <c r="O6098" s="350"/>
      <c r="P6098" s="464"/>
      <c r="Q6098" s="464"/>
      <c r="R6098" s="464"/>
      <c r="S6098" s="464"/>
      <c r="T6098" s="464"/>
      <c r="U6098" s="464"/>
      <c r="V6098" s="464"/>
    </row>
    <row r="6099" spans="1:22">
      <c r="A6099" s="531"/>
      <c r="B6099" s="532"/>
      <c r="C6099" s="350"/>
      <c r="D6099" s="350"/>
      <c r="E6099" s="533"/>
      <c r="F6099" s="533"/>
      <c r="G6099" s="533"/>
      <c r="H6099" s="533"/>
      <c r="I6099" s="533"/>
      <c r="J6099" s="533"/>
      <c r="K6099" s="533"/>
      <c r="L6099" s="533"/>
      <c r="M6099" s="533"/>
      <c r="N6099" s="532"/>
      <c r="O6099" s="350"/>
      <c r="P6099" s="464"/>
      <c r="Q6099" s="464"/>
      <c r="R6099" s="464"/>
      <c r="S6099" s="464"/>
      <c r="T6099" s="464"/>
      <c r="U6099" s="464"/>
      <c r="V6099" s="464"/>
    </row>
    <row r="6100" spans="1:22">
      <c r="A6100" s="531"/>
      <c r="B6100" s="532"/>
      <c r="C6100" s="350"/>
      <c r="D6100" s="350"/>
      <c r="E6100" s="533"/>
      <c r="F6100" s="533"/>
      <c r="G6100" s="533"/>
      <c r="H6100" s="533"/>
      <c r="I6100" s="533"/>
      <c r="J6100" s="533"/>
      <c r="K6100" s="533"/>
      <c r="L6100" s="533"/>
      <c r="M6100" s="533"/>
      <c r="N6100" s="532"/>
      <c r="O6100" s="350"/>
      <c r="P6100" s="464"/>
      <c r="Q6100" s="464"/>
      <c r="R6100" s="464"/>
      <c r="S6100" s="464"/>
      <c r="T6100" s="464"/>
      <c r="U6100" s="464"/>
      <c r="V6100" s="464"/>
    </row>
    <row r="6101" spans="1:22">
      <c r="A6101" s="531"/>
      <c r="B6101" s="532"/>
      <c r="C6101" s="350"/>
      <c r="D6101" s="350"/>
      <c r="E6101" s="533"/>
      <c r="F6101" s="533"/>
      <c r="G6101" s="533"/>
      <c r="H6101" s="533"/>
      <c r="I6101" s="533"/>
      <c r="J6101" s="533"/>
      <c r="K6101" s="533"/>
      <c r="L6101" s="533"/>
      <c r="M6101" s="533"/>
      <c r="N6101" s="532"/>
      <c r="O6101" s="350"/>
      <c r="P6101" s="464"/>
      <c r="Q6101" s="464"/>
      <c r="R6101" s="464"/>
      <c r="S6101" s="464"/>
      <c r="T6101" s="464"/>
      <c r="U6101" s="464"/>
      <c r="V6101" s="464"/>
    </row>
    <row r="6102" spans="1:22">
      <c r="A6102" s="531"/>
      <c r="B6102" s="532"/>
      <c r="C6102" s="350"/>
      <c r="D6102" s="350"/>
      <c r="E6102" s="533"/>
      <c r="F6102" s="533"/>
      <c r="G6102" s="533"/>
      <c r="H6102" s="533"/>
      <c r="I6102" s="533"/>
      <c r="J6102" s="533"/>
      <c r="K6102" s="533"/>
      <c r="L6102" s="533"/>
      <c r="M6102" s="533"/>
      <c r="N6102" s="532"/>
      <c r="O6102" s="350"/>
      <c r="P6102" s="464"/>
      <c r="Q6102" s="464"/>
      <c r="R6102" s="464"/>
      <c r="S6102" s="464"/>
      <c r="T6102" s="464"/>
      <c r="U6102" s="464"/>
      <c r="V6102" s="464"/>
    </row>
    <row r="6103" spans="1:22">
      <c r="A6103" s="531"/>
      <c r="B6103" s="532"/>
      <c r="C6103" s="350"/>
      <c r="D6103" s="350"/>
      <c r="E6103" s="533"/>
      <c r="F6103" s="533"/>
      <c r="G6103" s="533"/>
      <c r="H6103" s="533"/>
      <c r="I6103" s="533"/>
      <c r="J6103" s="533"/>
      <c r="K6103" s="533"/>
      <c r="L6103" s="533"/>
      <c r="M6103" s="533"/>
      <c r="N6103" s="532"/>
      <c r="O6103" s="350"/>
      <c r="P6103" s="464"/>
      <c r="Q6103" s="464"/>
      <c r="R6103" s="464"/>
      <c r="S6103" s="464"/>
      <c r="T6103" s="464"/>
      <c r="U6103" s="464"/>
      <c r="V6103" s="464"/>
    </row>
    <row r="6104" spans="1:22">
      <c r="A6104" s="531"/>
      <c r="B6104" s="532"/>
      <c r="C6104" s="350"/>
      <c r="D6104" s="350"/>
      <c r="E6104" s="533"/>
      <c r="F6104" s="533"/>
      <c r="G6104" s="533"/>
      <c r="H6104" s="533"/>
      <c r="I6104" s="533"/>
      <c r="J6104" s="533"/>
      <c r="K6104" s="533"/>
      <c r="L6104" s="533"/>
      <c r="M6104" s="533"/>
      <c r="N6104" s="532"/>
      <c r="O6104" s="350"/>
      <c r="P6104" s="464"/>
      <c r="Q6104" s="464"/>
      <c r="R6104" s="464"/>
      <c r="S6104" s="464"/>
      <c r="T6104" s="464"/>
      <c r="U6104" s="464"/>
      <c r="V6104" s="464"/>
    </row>
    <row r="6105" spans="1:22">
      <c r="A6105" s="531"/>
      <c r="B6105" s="532"/>
      <c r="C6105" s="350"/>
      <c r="D6105" s="350"/>
      <c r="E6105" s="533"/>
      <c r="F6105" s="533"/>
      <c r="G6105" s="533"/>
      <c r="H6105" s="533"/>
      <c r="I6105" s="533"/>
      <c r="J6105" s="533"/>
      <c r="K6105" s="533"/>
      <c r="L6105" s="533"/>
      <c r="M6105" s="533"/>
      <c r="N6105" s="532"/>
      <c r="O6105" s="350"/>
      <c r="P6105" s="464"/>
      <c r="Q6105" s="464"/>
      <c r="R6105" s="464"/>
      <c r="S6105" s="464"/>
      <c r="T6105" s="464"/>
      <c r="U6105" s="464"/>
      <c r="V6105" s="464"/>
    </row>
    <row r="6106" spans="1:22">
      <c r="A6106" s="531"/>
      <c r="B6106" s="532"/>
      <c r="C6106" s="350"/>
      <c r="D6106" s="350"/>
      <c r="E6106" s="533"/>
      <c r="F6106" s="533"/>
      <c r="G6106" s="533"/>
      <c r="H6106" s="533"/>
      <c r="I6106" s="533"/>
      <c r="J6106" s="533"/>
      <c r="K6106" s="533"/>
      <c r="L6106" s="533"/>
      <c r="M6106" s="533"/>
      <c r="N6106" s="532"/>
      <c r="O6106" s="350"/>
      <c r="P6106" s="464"/>
      <c r="Q6106" s="464"/>
      <c r="R6106" s="464"/>
      <c r="S6106" s="464"/>
      <c r="T6106" s="464"/>
      <c r="U6106" s="464"/>
      <c r="V6106" s="464"/>
    </row>
    <row r="6107" spans="1:22">
      <c r="A6107" s="531"/>
      <c r="B6107" s="532"/>
      <c r="C6107" s="350"/>
      <c r="D6107" s="350"/>
      <c r="E6107" s="533"/>
      <c r="F6107" s="533"/>
      <c r="G6107" s="533"/>
      <c r="H6107" s="533"/>
      <c r="I6107" s="533"/>
      <c r="J6107" s="533"/>
      <c r="K6107" s="533"/>
      <c r="L6107" s="533"/>
      <c r="M6107" s="533"/>
      <c r="N6107" s="532"/>
      <c r="O6107" s="350"/>
      <c r="P6107" s="464"/>
      <c r="Q6107" s="464"/>
      <c r="R6107" s="464"/>
      <c r="S6107" s="464"/>
      <c r="T6107" s="464"/>
      <c r="U6107" s="464"/>
      <c r="V6107" s="464"/>
    </row>
    <row r="6108" spans="1:22">
      <c r="A6108" s="531"/>
      <c r="B6108" s="532"/>
      <c r="C6108" s="350"/>
      <c r="D6108" s="350"/>
      <c r="E6108" s="533"/>
      <c r="F6108" s="533"/>
      <c r="G6108" s="533"/>
      <c r="H6108" s="533"/>
      <c r="I6108" s="533"/>
      <c r="J6108" s="533"/>
      <c r="K6108" s="533"/>
      <c r="L6108" s="533"/>
      <c r="M6108" s="533"/>
      <c r="N6108" s="532"/>
      <c r="O6108" s="350"/>
      <c r="P6108" s="464"/>
      <c r="Q6108" s="464"/>
      <c r="R6108" s="464"/>
      <c r="S6108" s="464"/>
      <c r="T6108" s="464"/>
      <c r="U6108" s="464"/>
      <c r="V6108" s="464"/>
    </row>
    <row r="6109" spans="1:22">
      <c r="A6109" s="531"/>
      <c r="B6109" s="532"/>
      <c r="C6109" s="350"/>
      <c r="D6109" s="350"/>
      <c r="E6109" s="533"/>
      <c r="F6109" s="533"/>
      <c r="G6109" s="533"/>
      <c r="H6109" s="533"/>
      <c r="I6109" s="533"/>
      <c r="J6109" s="533"/>
      <c r="K6109" s="533"/>
      <c r="L6109" s="533"/>
      <c r="M6109" s="533"/>
      <c r="N6109" s="532"/>
      <c r="O6109" s="350"/>
      <c r="P6109" s="464"/>
      <c r="Q6109" s="464"/>
      <c r="R6109" s="464"/>
      <c r="S6109" s="464"/>
      <c r="T6109" s="464"/>
      <c r="U6109" s="464"/>
      <c r="V6109" s="464"/>
    </row>
    <row r="6110" spans="1:22">
      <c r="A6110" s="531"/>
      <c r="B6110" s="532"/>
      <c r="C6110" s="350"/>
      <c r="D6110" s="350"/>
      <c r="E6110" s="533"/>
      <c r="F6110" s="533"/>
      <c r="G6110" s="533"/>
      <c r="H6110" s="533"/>
      <c r="I6110" s="533"/>
      <c r="J6110" s="533"/>
      <c r="K6110" s="533"/>
      <c r="L6110" s="533"/>
      <c r="M6110" s="533"/>
      <c r="N6110" s="532"/>
      <c r="O6110" s="350"/>
      <c r="P6110" s="464"/>
      <c r="Q6110" s="464"/>
      <c r="R6110" s="464"/>
      <c r="S6110" s="464"/>
      <c r="T6110" s="464"/>
      <c r="U6110" s="464"/>
      <c r="V6110" s="464"/>
    </row>
    <row r="6111" spans="1:22">
      <c r="A6111" s="531"/>
      <c r="B6111" s="532"/>
      <c r="C6111" s="350"/>
      <c r="D6111" s="350"/>
      <c r="E6111" s="533"/>
      <c r="F6111" s="533"/>
      <c r="G6111" s="533"/>
      <c r="H6111" s="533"/>
      <c r="I6111" s="533"/>
      <c r="J6111" s="533"/>
      <c r="K6111" s="533"/>
      <c r="L6111" s="533"/>
      <c r="M6111" s="533"/>
      <c r="N6111" s="532"/>
      <c r="O6111" s="350"/>
      <c r="P6111" s="464"/>
      <c r="Q6111" s="464"/>
      <c r="R6111" s="464"/>
      <c r="S6111" s="464"/>
      <c r="T6111" s="464"/>
      <c r="U6111" s="464"/>
      <c r="V6111" s="464"/>
    </row>
    <row r="6112" spans="1:22">
      <c r="A6112" s="531"/>
      <c r="B6112" s="532"/>
      <c r="C6112" s="350"/>
      <c r="D6112" s="350"/>
      <c r="E6112" s="533"/>
      <c r="F6112" s="533"/>
      <c r="G6112" s="533"/>
      <c r="H6112" s="533"/>
      <c r="I6112" s="533"/>
      <c r="J6112" s="533"/>
      <c r="K6112" s="533"/>
      <c r="L6112" s="533"/>
      <c r="M6112" s="533"/>
      <c r="N6112" s="532"/>
      <c r="O6112" s="350"/>
      <c r="P6112" s="464"/>
      <c r="Q6112" s="464"/>
      <c r="R6112" s="464"/>
      <c r="S6112" s="464"/>
      <c r="T6112" s="464"/>
      <c r="U6112" s="464"/>
      <c r="V6112" s="464"/>
    </row>
    <row r="6113" spans="1:22">
      <c r="A6113" s="531"/>
      <c r="B6113" s="532"/>
      <c r="C6113" s="350"/>
      <c r="D6113" s="350"/>
      <c r="E6113" s="533"/>
      <c r="F6113" s="533"/>
      <c r="G6113" s="533"/>
      <c r="H6113" s="533"/>
      <c r="I6113" s="533"/>
      <c r="J6113" s="533"/>
      <c r="K6113" s="533"/>
      <c r="L6113" s="533"/>
      <c r="M6113" s="533"/>
      <c r="N6113" s="532"/>
      <c r="O6113" s="350"/>
      <c r="P6113" s="464"/>
      <c r="Q6113" s="464"/>
      <c r="R6113" s="464"/>
      <c r="S6113" s="464"/>
      <c r="T6113" s="464"/>
      <c r="U6113" s="464"/>
      <c r="V6113" s="464"/>
    </row>
    <row r="6114" spans="1:22">
      <c r="A6114" s="531"/>
      <c r="B6114" s="532"/>
      <c r="C6114" s="350"/>
      <c r="D6114" s="350"/>
      <c r="E6114" s="533"/>
      <c r="F6114" s="533"/>
      <c r="G6114" s="533"/>
      <c r="H6114" s="533"/>
      <c r="I6114" s="533"/>
      <c r="J6114" s="533"/>
      <c r="K6114" s="533"/>
      <c r="L6114" s="533"/>
      <c r="M6114" s="533"/>
      <c r="N6114" s="532"/>
      <c r="O6114" s="350"/>
      <c r="P6114" s="464"/>
      <c r="Q6114" s="464"/>
      <c r="R6114" s="464"/>
      <c r="S6114" s="464"/>
      <c r="T6114" s="464"/>
      <c r="U6114" s="464"/>
      <c r="V6114" s="464"/>
    </row>
    <row r="6115" spans="1:22">
      <c r="A6115" s="531"/>
      <c r="B6115" s="532"/>
      <c r="C6115" s="350"/>
      <c r="D6115" s="350"/>
      <c r="E6115" s="533"/>
      <c r="F6115" s="533"/>
      <c r="G6115" s="533"/>
      <c r="H6115" s="533"/>
      <c r="I6115" s="533"/>
      <c r="J6115" s="533"/>
      <c r="K6115" s="533"/>
      <c r="L6115" s="533"/>
      <c r="M6115" s="533"/>
      <c r="N6115" s="532"/>
      <c r="O6115" s="350"/>
      <c r="P6115" s="464"/>
      <c r="Q6115" s="464"/>
      <c r="R6115" s="464"/>
      <c r="S6115" s="464"/>
      <c r="T6115" s="464"/>
      <c r="U6115" s="464"/>
      <c r="V6115" s="464"/>
    </row>
    <row r="6116" spans="1:22">
      <c r="A6116" s="531"/>
      <c r="B6116" s="532"/>
      <c r="C6116" s="350"/>
      <c r="D6116" s="350"/>
      <c r="E6116" s="533"/>
      <c r="F6116" s="533"/>
      <c r="G6116" s="533"/>
      <c r="H6116" s="533"/>
      <c r="I6116" s="533"/>
      <c r="J6116" s="533"/>
      <c r="K6116" s="533"/>
      <c r="L6116" s="533"/>
      <c r="M6116" s="533"/>
      <c r="N6116" s="532"/>
      <c r="O6116" s="350"/>
      <c r="P6116" s="464"/>
      <c r="Q6116" s="464"/>
      <c r="R6116" s="464"/>
      <c r="S6116" s="464"/>
      <c r="T6116" s="464"/>
      <c r="U6116" s="464"/>
      <c r="V6116" s="464"/>
    </row>
    <row r="6117" spans="1:22">
      <c r="A6117" s="531"/>
      <c r="B6117" s="532"/>
      <c r="C6117" s="350"/>
      <c r="D6117" s="350"/>
      <c r="E6117" s="533"/>
      <c r="F6117" s="533"/>
      <c r="G6117" s="533"/>
      <c r="H6117" s="533"/>
      <c r="I6117" s="533"/>
      <c r="J6117" s="533"/>
      <c r="K6117" s="533"/>
      <c r="L6117" s="533"/>
      <c r="M6117" s="533"/>
      <c r="N6117" s="532"/>
      <c r="O6117" s="350"/>
      <c r="P6117" s="464"/>
      <c r="Q6117" s="464"/>
      <c r="R6117" s="464"/>
      <c r="S6117" s="464"/>
      <c r="T6117" s="464"/>
      <c r="U6117" s="464"/>
      <c r="V6117" s="464"/>
    </row>
    <row r="6118" spans="1:22">
      <c r="A6118" s="531"/>
      <c r="B6118" s="532"/>
      <c r="C6118" s="350"/>
      <c r="D6118" s="350"/>
      <c r="E6118" s="533"/>
      <c r="F6118" s="533"/>
      <c r="G6118" s="533"/>
      <c r="H6118" s="533"/>
      <c r="I6118" s="533"/>
      <c r="J6118" s="533"/>
      <c r="K6118" s="533"/>
      <c r="L6118" s="533"/>
      <c r="M6118" s="533"/>
      <c r="N6118" s="532"/>
      <c r="O6118" s="350"/>
      <c r="P6118" s="464"/>
      <c r="Q6118" s="464"/>
      <c r="R6118" s="464"/>
      <c r="S6118" s="464"/>
      <c r="T6118" s="464"/>
      <c r="U6118" s="464"/>
      <c r="V6118" s="464"/>
    </row>
    <row r="6119" spans="1:22">
      <c r="A6119" s="531"/>
      <c r="B6119" s="532"/>
      <c r="C6119" s="350"/>
      <c r="D6119" s="350"/>
      <c r="E6119" s="533"/>
      <c r="F6119" s="533"/>
      <c r="G6119" s="533"/>
      <c r="H6119" s="533"/>
      <c r="I6119" s="533"/>
      <c r="J6119" s="533"/>
      <c r="K6119" s="533"/>
      <c r="L6119" s="533"/>
      <c r="M6119" s="533"/>
      <c r="N6119" s="532"/>
      <c r="O6119" s="350"/>
      <c r="P6119" s="464"/>
      <c r="Q6119" s="464"/>
      <c r="R6119" s="464"/>
      <c r="S6119" s="464"/>
      <c r="T6119" s="464"/>
      <c r="U6119" s="464"/>
      <c r="V6119" s="464"/>
    </row>
    <row r="6120" spans="1:22">
      <c r="A6120" s="531"/>
      <c r="B6120" s="532"/>
      <c r="C6120" s="350"/>
      <c r="D6120" s="350"/>
      <c r="E6120" s="533"/>
      <c r="F6120" s="533"/>
      <c r="G6120" s="533"/>
      <c r="H6120" s="533"/>
      <c r="I6120" s="533"/>
      <c r="J6120" s="533"/>
      <c r="K6120" s="533"/>
      <c r="L6120" s="533"/>
      <c r="M6120" s="533"/>
      <c r="N6120" s="532"/>
      <c r="O6120" s="350"/>
      <c r="P6120" s="464"/>
      <c r="Q6120" s="464"/>
      <c r="R6120" s="464"/>
      <c r="S6120" s="464"/>
      <c r="T6120" s="464"/>
      <c r="U6120" s="464"/>
      <c r="V6120" s="464"/>
    </row>
    <row r="6121" spans="1:22">
      <c r="A6121" s="531"/>
      <c r="B6121" s="532"/>
      <c r="C6121" s="350"/>
      <c r="D6121" s="350"/>
      <c r="E6121" s="533"/>
      <c r="F6121" s="533"/>
      <c r="G6121" s="533"/>
      <c r="H6121" s="533"/>
      <c r="I6121" s="533"/>
      <c r="J6121" s="533"/>
      <c r="K6121" s="533"/>
      <c r="L6121" s="533"/>
      <c r="M6121" s="533"/>
      <c r="N6121" s="532"/>
      <c r="O6121" s="350"/>
      <c r="P6121" s="464"/>
      <c r="Q6121" s="464"/>
      <c r="R6121" s="464"/>
      <c r="S6121" s="464"/>
      <c r="T6121" s="464"/>
      <c r="U6121" s="464"/>
      <c r="V6121" s="464"/>
    </row>
    <row r="6122" spans="1:22">
      <c r="A6122" s="531"/>
      <c r="B6122" s="532"/>
      <c r="C6122" s="350"/>
      <c r="D6122" s="350"/>
      <c r="E6122" s="533"/>
      <c r="F6122" s="533"/>
      <c r="G6122" s="533"/>
      <c r="H6122" s="533"/>
      <c r="I6122" s="533"/>
      <c r="J6122" s="533"/>
      <c r="K6122" s="533"/>
      <c r="L6122" s="533"/>
      <c r="M6122" s="533"/>
      <c r="N6122" s="532"/>
      <c r="O6122" s="350"/>
      <c r="P6122" s="464"/>
      <c r="Q6122" s="464"/>
      <c r="R6122" s="464"/>
      <c r="S6122" s="464"/>
      <c r="T6122" s="464"/>
      <c r="U6122" s="464"/>
      <c r="V6122" s="464"/>
    </row>
    <row r="6123" spans="1:22">
      <c r="A6123" s="531"/>
      <c r="B6123" s="532"/>
      <c r="C6123" s="350"/>
      <c r="D6123" s="350"/>
      <c r="E6123" s="533"/>
      <c r="F6123" s="533"/>
      <c r="G6123" s="533"/>
      <c r="H6123" s="533"/>
      <c r="I6123" s="533"/>
      <c r="J6123" s="533"/>
      <c r="K6123" s="533"/>
      <c r="L6123" s="533"/>
      <c r="M6123" s="533"/>
      <c r="N6123" s="532"/>
      <c r="O6123" s="350"/>
      <c r="P6123" s="464"/>
      <c r="Q6123" s="464"/>
      <c r="R6123" s="464"/>
      <c r="S6123" s="464"/>
      <c r="T6123" s="464"/>
      <c r="U6123" s="464"/>
      <c r="V6123" s="464"/>
    </row>
    <row r="6124" spans="1:22">
      <c r="A6124" s="531"/>
      <c r="B6124" s="532"/>
      <c r="C6124" s="350"/>
      <c r="D6124" s="350"/>
      <c r="E6124" s="533"/>
      <c r="F6124" s="533"/>
      <c r="G6124" s="533"/>
      <c r="H6124" s="533"/>
      <c r="I6124" s="533"/>
      <c r="J6124" s="533"/>
      <c r="K6124" s="533"/>
      <c r="L6124" s="533"/>
      <c r="M6124" s="533"/>
      <c r="N6124" s="532"/>
      <c r="O6124" s="350"/>
      <c r="P6124" s="464"/>
      <c r="Q6124" s="464"/>
      <c r="R6124" s="464"/>
      <c r="S6124" s="464"/>
      <c r="T6124" s="464"/>
      <c r="U6124" s="464"/>
      <c r="V6124" s="464"/>
    </row>
    <row r="6125" spans="1:22">
      <c r="A6125" s="531"/>
      <c r="B6125" s="532"/>
      <c r="C6125" s="350"/>
      <c r="D6125" s="350"/>
      <c r="E6125" s="533"/>
      <c r="F6125" s="533"/>
      <c r="G6125" s="533"/>
      <c r="H6125" s="533"/>
      <c r="I6125" s="533"/>
      <c r="J6125" s="533"/>
      <c r="K6125" s="533"/>
      <c r="L6125" s="533"/>
      <c r="M6125" s="533"/>
      <c r="N6125" s="532"/>
      <c r="O6125" s="350"/>
      <c r="P6125" s="464"/>
      <c r="Q6125" s="464"/>
      <c r="R6125" s="464"/>
      <c r="S6125" s="464"/>
      <c r="T6125" s="464"/>
      <c r="U6125" s="464"/>
      <c r="V6125" s="464"/>
    </row>
    <row r="6126" spans="1:22">
      <c r="A6126" s="531"/>
      <c r="B6126" s="532"/>
      <c r="C6126" s="350"/>
      <c r="D6126" s="350"/>
      <c r="E6126" s="533"/>
      <c r="F6126" s="533"/>
      <c r="G6126" s="533"/>
      <c r="H6126" s="533"/>
      <c r="I6126" s="533"/>
      <c r="J6126" s="533"/>
      <c r="K6126" s="533"/>
      <c r="L6126" s="533"/>
      <c r="M6126" s="533"/>
      <c r="N6126" s="532"/>
      <c r="O6126" s="350"/>
      <c r="P6126" s="464"/>
      <c r="Q6126" s="464"/>
      <c r="R6126" s="464"/>
      <c r="S6126" s="464"/>
      <c r="T6126" s="464"/>
      <c r="U6126" s="464"/>
      <c r="V6126" s="464"/>
    </row>
    <row r="6127" spans="1:22">
      <c r="A6127" s="531"/>
      <c r="B6127" s="532"/>
      <c r="C6127" s="350"/>
      <c r="D6127" s="350"/>
      <c r="E6127" s="533"/>
      <c r="F6127" s="533"/>
      <c r="G6127" s="533"/>
      <c r="H6127" s="533"/>
      <c r="I6127" s="533"/>
      <c r="J6127" s="533"/>
      <c r="K6127" s="533"/>
      <c r="L6127" s="533"/>
      <c r="M6127" s="533"/>
      <c r="N6127" s="532"/>
      <c r="O6127" s="350"/>
      <c r="P6127" s="464"/>
      <c r="Q6127" s="464"/>
      <c r="R6127" s="464"/>
      <c r="S6127" s="464"/>
      <c r="T6127" s="464"/>
      <c r="U6127" s="464"/>
      <c r="V6127" s="464"/>
    </row>
    <row r="6128" spans="1:22">
      <c r="A6128" s="531"/>
      <c r="B6128" s="532"/>
      <c r="C6128" s="350"/>
      <c r="D6128" s="350"/>
      <c r="E6128" s="533"/>
      <c r="F6128" s="533"/>
      <c r="G6128" s="533"/>
      <c r="H6128" s="533"/>
      <c r="I6128" s="533"/>
      <c r="J6128" s="533"/>
      <c r="K6128" s="533"/>
      <c r="L6128" s="533"/>
      <c r="M6128" s="533"/>
      <c r="N6128" s="532"/>
      <c r="O6128" s="350"/>
      <c r="P6128" s="464"/>
      <c r="Q6128" s="464"/>
      <c r="R6128" s="464"/>
      <c r="S6128" s="464"/>
      <c r="T6128" s="464"/>
      <c r="U6128" s="464"/>
      <c r="V6128" s="464"/>
    </row>
    <row r="6129" spans="1:22">
      <c r="A6129" s="531"/>
      <c r="B6129" s="532"/>
      <c r="C6129" s="350"/>
      <c r="D6129" s="350"/>
      <c r="E6129" s="533"/>
      <c r="F6129" s="533"/>
      <c r="G6129" s="533"/>
      <c r="H6129" s="533"/>
      <c r="I6129" s="533"/>
      <c r="J6129" s="533"/>
      <c r="K6129" s="533"/>
      <c r="L6129" s="533"/>
      <c r="M6129" s="533"/>
      <c r="N6129" s="532"/>
      <c r="O6129" s="350"/>
      <c r="P6129" s="464"/>
      <c r="Q6129" s="464"/>
      <c r="R6129" s="464"/>
      <c r="S6129" s="464"/>
      <c r="T6129" s="464"/>
      <c r="U6129" s="464"/>
      <c r="V6129" s="464"/>
    </row>
    <row r="6130" spans="1:22">
      <c r="A6130" s="531"/>
      <c r="B6130" s="532"/>
      <c r="C6130" s="350"/>
      <c r="D6130" s="350"/>
      <c r="E6130" s="533"/>
      <c r="F6130" s="533"/>
      <c r="G6130" s="533"/>
      <c r="H6130" s="533"/>
      <c r="I6130" s="533"/>
      <c r="J6130" s="533"/>
      <c r="K6130" s="533"/>
      <c r="L6130" s="533"/>
      <c r="M6130" s="533"/>
      <c r="N6130" s="532"/>
      <c r="O6130" s="350"/>
      <c r="P6130" s="464"/>
      <c r="Q6130" s="464"/>
      <c r="R6130" s="464"/>
      <c r="S6130" s="464"/>
      <c r="T6130" s="464"/>
      <c r="U6130" s="464"/>
      <c r="V6130" s="464"/>
    </row>
    <row r="6131" spans="1:22">
      <c r="A6131" s="531"/>
      <c r="B6131" s="532"/>
      <c r="C6131" s="350"/>
      <c r="D6131" s="350"/>
      <c r="E6131" s="533"/>
      <c r="F6131" s="533"/>
      <c r="G6131" s="533"/>
      <c r="H6131" s="533"/>
      <c r="I6131" s="533"/>
      <c r="J6131" s="533"/>
      <c r="K6131" s="533"/>
      <c r="L6131" s="533"/>
      <c r="M6131" s="533"/>
      <c r="N6131" s="532"/>
      <c r="O6131" s="350"/>
      <c r="P6131" s="464"/>
      <c r="Q6131" s="464"/>
      <c r="R6131" s="464"/>
      <c r="S6131" s="464"/>
      <c r="T6131" s="464"/>
      <c r="U6131" s="464"/>
      <c r="V6131" s="464"/>
    </row>
    <row r="6132" spans="1:22">
      <c r="A6132" s="531"/>
      <c r="B6132" s="532"/>
      <c r="C6132" s="350"/>
      <c r="D6132" s="350"/>
      <c r="E6132" s="533"/>
      <c r="F6132" s="533"/>
      <c r="G6132" s="533"/>
      <c r="H6132" s="533"/>
      <c r="I6132" s="533"/>
      <c r="J6132" s="533"/>
      <c r="K6132" s="533"/>
      <c r="L6132" s="533"/>
      <c r="M6132" s="533"/>
      <c r="N6132" s="532"/>
      <c r="O6132" s="350"/>
      <c r="P6132" s="464"/>
      <c r="Q6132" s="464"/>
      <c r="R6132" s="464"/>
      <c r="S6132" s="464"/>
      <c r="T6132" s="464"/>
      <c r="U6132" s="464"/>
      <c r="V6132" s="464"/>
    </row>
    <row r="6133" spans="1:22">
      <c r="A6133" s="531"/>
      <c r="B6133" s="532"/>
      <c r="C6133" s="350"/>
      <c r="D6133" s="350"/>
      <c r="E6133" s="533"/>
      <c r="F6133" s="533"/>
      <c r="G6133" s="533"/>
      <c r="H6133" s="533"/>
      <c r="I6133" s="533"/>
      <c r="J6133" s="533"/>
      <c r="K6133" s="533"/>
      <c r="L6133" s="533"/>
      <c r="M6133" s="533"/>
      <c r="N6133" s="532"/>
      <c r="O6133" s="350"/>
      <c r="P6133" s="464"/>
      <c r="Q6133" s="464"/>
      <c r="R6133" s="464"/>
      <c r="S6133" s="464"/>
      <c r="T6133" s="464"/>
      <c r="U6133" s="464"/>
      <c r="V6133" s="464"/>
    </row>
    <row r="6134" spans="1:22">
      <c r="A6134" s="531"/>
      <c r="B6134" s="532"/>
      <c r="C6134" s="350"/>
      <c r="D6134" s="350"/>
      <c r="E6134" s="533"/>
      <c r="F6134" s="533"/>
      <c r="G6134" s="533"/>
      <c r="H6134" s="533"/>
      <c r="I6134" s="533"/>
      <c r="J6134" s="533"/>
      <c r="K6134" s="533"/>
      <c r="L6134" s="533"/>
      <c r="M6134" s="533"/>
      <c r="N6134" s="532"/>
      <c r="O6134" s="350"/>
      <c r="P6134" s="464"/>
      <c r="Q6134" s="464"/>
      <c r="R6134" s="464"/>
      <c r="S6134" s="464"/>
      <c r="T6134" s="464"/>
      <c r="U6134" s="464"/>
      <c r="V6134" s="464"/>
    </row>
    <row r="6135" spans="1:22">
      <c r="A6135" s="531"/>
      <c r="B6135" s="532"/>
      <c r="C6135" s="350"/>
      <c r="D6135" s="350"/>
      <c r="E6135" s="533"/>
      <c r="F6135" s="533"/>
      <c r="G6135" s="533"/>
      <c r="H6135" s="533"/>
      <c r="I6135" s="533"/>
      <c r="J6135" s="533"/>
      <c r="K6135" s="533"/>
      <c r="L6135" s="533"/>
      <c r="M6135" s="533"/>
      <c r="N6135" s="532"/>
      <c r="O6135" s="350"/>
      <c r="P6135" s="464"/>
      <c r="Q6135" s="464"/>
      <c r="R6135" s="464"/>
      <c r="S6135" s="464"/>
      <c r="T6135" s="464"/>
      <c r="U6135" s="464"/>
      <c r="V6135" s="464"/>
    </row>
    <row r="6136" spans="1:22">
      <c r="A6136" s="531"/>
      <c r="B6136" s="532"/>
      <c r="C6136" s="350"/>
      <c r="D6136" s="350"/>
      <c r="E6136" s="533"/>
      <c r="F6136" s="533"/>
      <c r="G6136" s="533"/>
      <c r="H6136" s="533"/>
      <c r="I6136" s="533"/>
      <c r="J6136" s="533"/>
      <c r="K6136" s="533"/>
      <c r="L6136" s="533"/>
      <c r="M6136" s="533"/>
      <c r="N6136" s="532"/>
      <c r="O6136" s="350"/>
      <c r="P6136" s="464"/>
      <c r="Q6136" s="464"/>
      <c r="R6136" s="464"/>
      <c r="S6136" s="464"/>
      <c r="T6136" s="464"/>
      <c r="U6136" s="464"/>
      <c r="V6136" s="464"/>
    </row>
    <row r="6137" spans="1:22">
      <c r="A6137" s="531"/>
      <c r="B6137" s="532"/>
      <c r="C6137" s="350"/>
      <c r="D6137" s="350"/>
      <c r="E6137" s="533"/>
      <c r="F6137" s="533"/>
      <c r="G6137" s="533"/>
      <c r="H6137" s="533"/>
      <c r="I6137" s="533"/>
      <c r="J6137" s="533"/>
      <c r="K6137" s="533"/>
      <c r="L6137" s="533"/>
      <c r="M6137" s="533"/>
      <c r="N6137" s="532"/>
      <c r="O6137" s="350"/>
      <c r="P6137" s="464"/>
      <c r="Q6137" s="464"/>
      <c r="R6137" s="464"/>
      <c r="S6137" s="464"/>
      <c r="T6137" s="464"/>
      <c r="U6137" s="464"/>
      <c r="V6137" s="464"/>
    </row>
    <row r="6138" spans="1:22">
      <c r="A6138" s="531"/>
      <c r="B6138" s="532"/>
      <c r="C6138" s="350"/>
      <c r="D6138" s="350"/>
      <c r="E6138" s="533"/>
      <c r="F6138" s="533"/>
      <c r="G6138" s="533"/>
      <c r="H6138" s="533"/>
      <c r="I6138" s="533"/>
      <c r="J6138" s="533"/>
      <c r="K6138" s="533"/>
      <c r="L6138" s="533"/>
      <c r="M6138" s="533"/>
      <c r="N6138" s="532"/>
      <c r="O6138" s="350"/>
      <c r="P6138" s="464"/>
      <c r="Q6138" s="464"/>
      <c r="R6138" s="464"/>
      <c r="S6138" s="464"/>
      <c r="T6138" s="464"/>
      <c r="U6138" s="464"/>
      <c r="V6138" s="464"/>
    </row>
    <row r="6139" spans="1:22">
      <c r="A6139" s="531"/>
      <c r="B6139" s="532"/>
      <c r="C6139" s="350"/>
      <c r="D6139" s="350"/>
      <c r="E6139" s="533"/>
      <c r="F6139" s="533"/>
      <c r="G6139" s="533"/>
      <c r="H6139" s="533"/>
      <c r="I6139" s="533"/>
      <c r="J6139" s="533"/>
      <c r="K6139" s="533"/>
      <c r="L6139" s="533"/>
      <c r="M6139" s="533"/>
      <c r="N6139" s="532"/>
      <c r="O6139" s="350"/>
      <c r="P6139" s="464"/>
      <c r="Q6139" s="464"/>
      <c r="R6139" s="464"/>
      <c r="S6139" s="464"/>
      <c r="T6139" s="464"/>
      <c r="U6139" s="464"/>
      <c r="V6139" s="464"/>
    </row>
    <row r="6140" spans="1:22">
      <c r="A6140" s="531"/>
      <c r="B6140" s="532"/>
      <c r="C6140" s="350"/>
      <c r="D6140" s="350"/>
      <c r="E6140" s="533"/>
      <c r="F6140" s="533"/>
      <c r="G6140" s="533"/>
      <c r="H6140" s="533"/>
      <c r="I6140" s="533"/>
      <c r="J6140" s="533"/>
      <c r="K6140" s="533"/>
      <c r="L6140" s="533"/>
      <c r="M6140" s="533"/>
      <c r="N6140" s="532"/>
      <c r="O6140" s="350"/>
      <c r="P6140" s="464"/>
      <c r="Q6140" s="464"/>
      <c r="R6140" s="464"/>
      <c r="S6140" s="464"/>
      <c r="T6140" s="464"/>
      <c r="U6140" s="464"/>
      <c r="V6140" s="464"/>
    </row>
    <row r="6141" spans="1:22">
      <c r="A6141" s="531"/>
      <c r="B6141" s="532"/>
      <c r="C6141" s="350"/>
      <c r="D6141" s="350"/>
      <c r="E6141" s="533"/>
      <c r="F6141" s="533"/>
      <c r="G6141" s="533"/>
      <c r="H6141" s="533"/>
      <c r="I6141" s="533"/>
      <c r="J6141" s="533"/>
      <c r="K6141" s="533"/>
      <c r="L6141" s="533"/>
      <c r="M6141" s="533"/>
      <c r="N6141" s="532"/>
      <c r="O6141" s="350"/>
      <c r="P6141" s="464"/>
      <c r="Q6141" s="464"/>
      <c r="R6141" s="464"/>
      <c r="S6141" s="464"/>
      <c r="T6141" s="464"/>
      <c r="U6141" s="464"/>
      <c r="V6141" s="464"/>
    </row>
    <row r="6142" spans="1:22">
      <c r="A6142" s="531"/>
      <c r="B6142" s="532"/>
      <c r="C6142" s="350"/>
      <c r="D6142" s="350"/>
      <c r="E6142" s="533"/>
      <c r="F6142" s="533"/>
      <c r="G6142" s="533"/>
      <c r="H6142" s="533"/>
      <c r="I6142" s="533"/>
      <c r="J6142" s="533"/>
      <c r="K6142" s="533"/>
      <c r="L6142" s="533"/>
      <c r="M6142" s="533"/>
      <c r="N6142" s="532"/>
      <c r="O6142" s="350"/>
      <c r="P6142" s="464"/>
      <c r="Q6142" s="464"/>
      <c r="R6142" s="464"/>
      <c r="S6142" s="464"/>
      <c r="T6142" s="464"/>
      <c r="U6142" s="464"/>
      <c r="V6142" s="464"/>
    </row>
    <row r="6143" spans="1:22">
      <c r="A6143" s="531"/>
      <c r="B6143" s="532"/>
      <c r="C6143" s="350"/>
      <c r="D6143" s="350"/>
      <c r="E6143" s="533"/>
      <c r="F6143" s="533"/>
      <c r="G6143" s="533"/>
      <c r="H6143" s="533"/>
      <c r="I6143" s="533"/>
      <c r="J6143" s="533"/>
      <c r="K6143" s="533"/>
      <c r="L6143" s="533"/>
      <c r="M6143" s="533"/>
      <c r="N6143" s="532"/>
      <c r="O6143" s="350"/>
      <c r="P6143" s="464"/>
      <c r="Q6143" s="464"/>
      <c r="R6143" s="464"/>
      <c r="S6143" s="464"/>
      <c r="T6143" s="464"/>
      <c r="U6143" s="464"/>
      <c r="V6143" s="464"/>
    </row>
    <row r="6144" spans="1:22">
      <c r="A6144" s="531"/>
      <c r="B6144" s="532"/>
      <c r="C6144" s="350"/>
      <c r="D6144" s="350"/>
      <c r="E6144" s="533"/>
      <c r="F6144" s="533"/>
      <c r="G6144" s="533"/>
      <c r="H6144" s="533"/>
      <c r="I6144" s="533"/>
      <c r="J6144" s="533"/>
      <c r="K6144" s="533"/>
      <c r="L6144" s="533"/>
      <c r="M6144" s="533"/>
      <c r="N6144" s="532"/>
      <c r="O6144" s="350"/>
      <c r="P6144" s="464"/>
      <c r="Q6144" s="464"/>
      <c r="R6144" s="464"/>
      <c r="S6144" s="464"/>
      <c r="T6144" s="464"/>
      <c r="U6144" s="464"/>
      <c r="V6144" s="464"/>
    </row>
    <row r="6145" spans="1:22">
      <c r="A6145" s="531"/>
      <c r="B6145" s="532"/>
      <c r="C6145" s="350"/>
      <c r="D6145" s="350"/>
      <c r="E6145" s="533"/>
      <c r="F6145" s="533"/>
      <c r="G6145" s="533"/>
      <c r="H6145" s="533"/>
      <c r="I6145" s="533"/>
      <c r="J6145" s="533"/>
      <c r="K6145" s="533"/>
      <c r="L6145" s="533"/>
      <c r="M6145" s="533"/>
      <c r="N6145" s="532"/>
      <c r="O6145" s="350"/>
      <c r="P6145" s="464"/>
      <c r="Q6145" s="464"/>
      <c r="R6145" s="464"/>
      <c r="S6145" s="464"/>
      <c r="T6145" s="464"/>
      <c r="U6145" s="464"/>
      <c r="V6145" s="464"/>
    </row>
    <row r="6146" spans="1:22">
      <c r="A6146" s="531"/>
      <c r="B6146" s="532"/>
      <c r="C6146" s="350"/>
      <c r="D6146" s="350"/>
      <c r="E6146" s="533"/>
      <c r="F6146" s="533"/>
      <c r="G6146" s="533"/>
      <c r="H6146" s="533"/>
      <c r="I6146" s="533"/>
      <c r="J6146" s="533"/>
      <c r="K6146" s="533"/>
      <c r="L6146" s="533"/>
      <c r="M6146" s="533"/>
      <c r="N6146" s="532"/>
      <c r="O6146" s="350"/>
      <c r="P6146" s="464"/>
      <c r="Q6146" s="464"/>
      <c r="R6146" s="464"/>
      <c r="S6146" s="464"/>
      <c r="T6146" s="464"/>
      <c r="U6146" s="464"/>
      <c r="V6146" s="464"/>
    </row>
    <row r="6147" spans="1:22">
      <c r="A6147" s="531"/>
      <c r="B6147" s="532"/>
      <c r="C6147" s="350"/>
      <c r="D6147" s="350"/>
      <c r="E6147" s="533"/>
      <c r="F6147" s="533"/>
      <c r="G6147" s="533"/>
      <c r="H6147" s="533"/>
      <c r="I6147" s="533"/>
      <c r="J6147" s="533"/>
      <c r="K6147" s="533"/>
      <c r="L6147" s="533"/>
      <c r="M6147" s="533"/>
      <c r="N6147" s="532"/>
      <c r="O6147" s="350"/>
      <c r="P6147" s="464"/>
      <c r="Q6147" s="464"/>
      <c r="R6147" s="464"/>
      <c r="S6147" s="464"/>
      <c r="T6147" s="464"/>
      <c r="U6147" s="464"/>
      <c r="V6147" s="464"/>
    </row>
    <row r="6148" spans="1:22">
      <c r="A6148" s="531"/>
      <c r="B6148" s="532"/>
      <c r="C6148" s="350"/>
      <c r="D6148" s="350"/>
      <c r="E6148" s="533"/>
      <c r="F6148" s="533"/>
      <c r="G6148" s="533"/>
      <c r="H6148" s="533"/>
      <c r="I6148" s="533"/>
      <c r="J6148" s="533"/>
      <c r="K6148" s="533"/>
      <c r="L6148" s="533"/>
      <c r="M6148" s="533"/>
      <c r="N6148" s="532"/>
      <c r="O6148" s="350"/>
      <c r="P6148" s="464"/>
      <c r="Q6148" s="464"/>
      <c r="R6148" s="464"/>
      <c r="S6148" s="464"/>
      <c r="T6148" s="464"/>
      <c r="U6148" s="464"/>
      <c r="V6148" s="464"/>
    </row>
    <row r="6149" spans="1:22">
      <c r="A6149" s="531"/>
      <c r="B6149" s="532"/>
      <c r="C6149" s="350"/>
      <c r="D6149" s="350"/>
      <c r="E6149" s="533"/>
      <c r="F6149" s="533"/>
      <c r="G6149" s="533"/>
      <c r="H6149" s="533"/>
      <c r="I6149" s="533"/>
      <c r="J6149" s="533"/>
      <c r="K6149" s="533"/>
      <c r="L6149" s="533"/>
      <c r="M6149" s="533"/>
      <c r="N6149" s="532"/>
      <c r="O6149" s="350"/>
      <c r="P6149" s="464"/>
      <c r="Q6149" s="464"/>
      <c r="R6149" s="464"/>
      <c r="S6149" s="464"/>
      <c r="T6149" s="464"/>
      <c r="U6149" s="464"/>
      <c r="V6149" s="464"/>
    </row>
    <row r="6150" spans="1:22">
      <c r="A6150" s="531"/>
      <c r="B6150" s="532"/>
      <c r="C6150" s="350"/>
      <c r="D6150" s="350"/>
      <c r="E6150" s="533"/>
      <c r="F6150" s="533"/>
      <c r="G6150" s="533"/>
      <c r="H6150" s="533"/>
      <c r="I6150" s="533"/>
      <c r="J6150" s="533"/>
      <c r="K6150" s="533"/>
      <c r="L6150" s="533"/>
      <c r="M6150" s="533"/>
      <c r="N6150" s="532"/>
      <c r="O6150" s="350"/>
      <c r="P6150" s="464"/>
      <c r="Q6150" s="464"/>
      <c r="R6150" s="464"/>
      <c r="S6150" s="464"/>
      <c r="T6150" s="464"/>
      <c r="U6150" s="464"/>
      <c r="V6150" s="464"/>
    </row>
    <row r="6151" spans="1:22">
      <c r="A6151" s="531"/>
      <c r="B6151" s="532"/>
      <c r="C6151" s="350"/>
      <c r="D6151" s="350"/>
      <c r="E6151" s="533"/>
      <c r="F6151" s="533"/>
      <c r="G6151" s="533"/>
      <c r="H6151" s="533"/>
      <c r="I6151" s="533"/>
      <c r="J6151" s="533"/>
      <c r="K6151" s="533"/>
      <c r="L6151" s="533"/>
      <c r="M6151" s="533"/>
      <c r="N6151" s="532"/>
      <c r="O6151" s="350"/>
      <c r="P6151" s="464"/>
      <c r="Q6151" s="464"/>
      <c r="R6151" s="464"/>
      <c r="S6151" s="464"/>
      <c r="T6151" s="464"/>
      <c r="U6151" s="464"/>
      <c r="V6151" s="464"/>
    </row>
    <row r="6152" spans="1:22">
      <c r="A6152" s="531"/>
      <c r="B6152" s="532"/>
      <c r="C6152" s="350"/>
      <c r="D6152" s="350"/>
      <c r="E6152" s="533"/>
      <c r="F6152" s="533"/>
      <c r="G6152" s="533"/>
      <c r="H6152" s="533"/>
      <c r="I6152" s="533"/>
      <c r="J6152" s="533"/>
      <c r="K6152" s="533"/>
      <c r="L6152" s="533"/>
      <c r="M6152" s="533"/>
      <c r="N6152" s="532"/>
      <c r="O6152" s="350"/>
      <c r="P6152" s="464"/>
      <c r="Q6152" s="464"/>
      <c r="R6152" s="464"/>
      <c r="S6152" s="464"/>
      <c r="T6152" s="464"/>
      <c r="U6152" s="464"/>
      <c r="V6152" s="464"/>
    </row>
    <row r="6153" spans="1:22">
      <c r="A6153" s="531"/>
      <c r="B6153" s="532"/>
      <c r="C6153" s="350"/>
      <c r="D6153" s="350"/>
      <c r="E6153" s="533"/>
      <c r="F6153" s="533"/>
      <c r="G6153" s="533"/>
      <c r="H6153" s="533"/>
      <c r="I6153" s="533"/>
      <c r="J6153" s="533"/>
      <c r="K6153" s="533"/>
      <c r="L6153" s="533"/>
      <c r="M6153" s="533"/>
      <c r="N6153" s="532"/>
      <c r="O6153" s="350"/>
      <c r="P6153" s="464"/>
      <c r="Q6153" s="464"/>
      <c r="R6153" s="464"/>
      <c r="S6153" s="464"/>
      <c r="T6153" s="464"/>
      <c r="U6153" s="464"/>
      <c r="V6153" s="464"/>
    </row>
    <row r="6154" spans="1:22">
      <c r="A6154" s="531"/>
      <c r="B6154" s="532"/>
      <c r="C6154" s="350"/>
      <c r="D6154" s="350"/>
      <c r="E6154" s="533"/>
      <c r="F6154" s="533"/>
      <c r="G6154" s="533"/>
      <c r="H6154" s="533"/>
      <c r="I6154" s="533"/>
      <c r="J6154" s="533"/>
      <c r="K6154" s="533"/>
      <c r="L6154" s="533"/>
      <c r="M6154" s="533"/>
      <c r="N6154" s="532"/>
      <c r="O6154" s="350"/>
      <c r="P6154" s="464"/>
      <c r="Q6154" s="464"/>
      <c r="R6154" s="464"/>
      <c r="S6154" s="464"/>
      <c r="T6154" s="464"/>
      <c r="U6154" s="464"/>
      <c r="V6154" s="464"/>
    </row>
    <row r="6155" spans="1:22">
      <c r="A6155" s="531"/>
      <c r="B6155" s="532"/>
      <c r="C6155" s="350"/>
      <c r="D6155" s="350"/>
      <c r="E6155" s="533"/>
      <c r="F6155" s="533"/>
      <c r="G6155" s="533"/>
      <c r="H6155" s="533"/>
      <c r="I6155" s="533"/>
      <c r="J6155" s="533"/>
      <c r="K6155" s="533"/>
      <c r="L6155" s="533"/>
      <c r="M6155" s="533"/>
      <c r="N6155" s="532"/>
      <c r="O6155" s="350"/>
      <c r="P6155" s="464"/>
      <c r="Q6155" s="464"/>
      <c r="R6155" s="464"/>
      <c r="S6155" s="464"/>
      <c r="T6155" s="464"/>
      <c r="U6155" s="464"/>
      <c r="V6155" s="464"/>
    </row>
    <row r="6156" spans="1:22">
      <c r="A6156" s="531"/>
      <c r="B6156" s="532"/>
      <c r="C6156" s="350"/>
      <c r="D6156" s="350"/>
      <c r="E6156" s="533"/>
      <c r="F6156" s="533"/>
      <c r="G6156" s="533"/>
      <c r="H6156" s="533"/>
      <c r="I6156" s="533"/>
      <c r="J6156" s="533"/>
      <c r="K6156" s="533"/>
      <c r="L6156" s="533"/>
      <c r="M6156" s="533"/>
      <c r="N6156" s="532"/>
      <c r="O6156" s="350"/>
      <c r="P6156" s="464"/>
      <c r="Q6156" s="464"/>
      <c r="R6156" s="464"/>
      <c r="S6156" s="464"/>
      <c r="T6156" s="464"/>
      <c r="U6156" s="464"/>
      <c r="V6156" s="464"/>
    </row>
    <row r="6157" spans="1:22">
      <c r="A6157" s="531"/>
      <c r="B6157" s="532"/>
      <c r="C6157" s="350"/>
      <c r="D6157" s="350"/>
      <c r="E6157" s="533"/>
      <c r="F6157" s="533"/>
      <c r="G6157" s="533"/>
      <c r="H6157" s="533"/>
      <c r="I6157" s="533"/>
      <c r="J6157" s="533"/>
      <c r="K6157" s="533"/>
      <c r="L6157" s="533"/>
      <c r="M6157" s="533"/>
      <c r="N6157" s="532"/>
      <c r="O6157" s="350"/>
      <c r="P6157" s="464"/>
      <c r="Q6157" s="464"/>
      <c r="R6157" s="464"/>
      <c r="S6157" s="464"/>
      <c r="T6157" s="464"/>
      <c r="U6157" s="464"/>
      <c r="V6157" s="464"/>
    </row>
    <row r="6158" spans="1:22">
      <c r="A6158" s="531"/>
      <c r="B6158" s="532"/>
      <c r="C6158" s="350"/>
      <c r="D6158" s="350"/>
      <c r="E6158" s="533"/>
      <c r="F6158" s="533"/>
      <c r="G6158" s="533"/>
      <c r="H6158" s="533"/>
      <c r="I6158" s="533"/>
      <c r="J6158" s="533"/>
      <c r="K6158" s="533"/>
      <c r="L6158" s="533"/>
      <c r="M6158" s="533"/>
      <c r="N6158" s="532"/>
      <c r="O6158" s="350"/>
      <c r="P6158" s="464"/>
      <c r="Q6158" s="464"/>
      <c r="R6158" s="464"/>
      <c r="S6158" s="464"/>
      <c r="T6158" s="464"/>
      <c r="U6158" s="464"/>
      <c r="V6158" s="464"/>
    </row>
    <row r="6159" spans="1:22">
      <c r="A6159" s="531"/>
      <c r="B6159" s="532"/>
      <c r="C6159" s="350"/>
      <c r="D6159" s="350"/>
      <c r="E6159" s="533"/>
      <c r="F6159" s="533"/>
      <c r="G6159" s="533"/>
      <c r="H6159" s="533"/>
      <c r="I6159" s="533"/>
      <c r="J6159" s="533"/>
      <c r="K6159" s="533"/>
      <c r="L6159" s="533"/>
      <c r="M6159" s="533"/>
      <c r="N6159" s="532"/>
      <c r="O6159" s="350"/>
      <c r="P6159" s="464"/>
      <c r="Q6159" s="464"/>
      <c r="R6159" s="464"/>
      <c r="S6159" s="464"/>
      <c r="T6159" s="464"/>
      <c r="U6159" s="464"/>
      <c r="V6159" s="464"/>
    </row>
    <row r="6160" spans="1:22">
      <c r="A6160" s="531"/>
      <c r="B6160" s="532"/>
      <c r="C6160" s="350"/>
      <c r="D6160" s="350"/>
      <c r="E6160" s="533"/>
      <c r="F6160" s="533"/>
      <c r="G6160" s="533"/>
      <c r="H6160" s="533"/>
      <c r="I6160" s="533"/>
      <c r="J6160" s="533"/>
      <c r="K6160" s="533"/>
      <c r="L6160" s="533"/>
      <c r="M6160" s="533"/>
      <c r="N6160" s="532"/>
      <c r="O6160" s="350"/>
      <c r="P6160" s="464"/>
      <c r="Q6160" s="464"/>
      <c r="R6160" s="464"/>
      <c r="S6160" s="464"/>
      <c r="T6160" s="464"/>
      <c r="U6160" s="464"/>
      <c r="V6160" s="464"/>
    </row>
    <row r="6161" spans="1:22">
      <c r="A6161" s="531"/>
      <c r="B6161" s="532"/>
      <c r="C6161" s="350"/>
      <c r="D6161" s="350"/>
      <c r="E6161" s="533"/>
      <c r="F6161" s="533"/>
      <c r="G6161" s="533"/>
      <c r="H6161" s="533"/>
      <c r="I6161" s="533"/>
      <c r="J6161" s="533"/>
      <c r="K6161" s="533"/>
      <c r="L6161" s="533"/>
      <c r="M6161" s="533"/>
      <c r="N6161" s="532"/>
      <c r="O6161" s="350"/>
      <c r="P6161" s="464"/>
      <c r="Q6161" s="464"/>
      <c r="R6161" s="464"/>
      <c r="S6161" s="464"/>
      <c r="T6161" s="464"/>
      <c r="U6161" s="464"/>
      <c r="V6161" s="464"/>
    </row>
    <row r="6162" spans="1:22">
      <c r="A6162" s="531"/>
      <c r="B6162" s="532"/>
      <c r="C6162" s="350"/>
      <c r="D6162" s="350"/>
      <c r="E6162" s="533"/>
      <c r="F6162" s="533"/>
      <c r="G6162" s="533"/>
      <c r="H6162" s="533"/>
      <c r="I6162" s="533"/>
      <c r="J6162" s="533"/>
      <c r="K6162" s="533"/>
      <c r="L6162" s="533"/>
      <c r="M6162" s="533"/>
      <c r="N6162" s="532"/>
      <c r="O6162" s="350"/>
      <c r="P6162" s="464"/>
      <c r="Q6162" s="464"/>
      <c r="R6162" s="464"/>
      <c r="S6162" s="464"/>
      <c r="T6162" s="464"/>
      <c r="U6162" s="464"/>
      <c r="V6162" s="464"/>
    </row>
    <row r="6163" spans="1:22">
      <c r="A6163" s="531"/>
      <c r="B6163" s="532"/>
      <c r="C6163" s="350"/>
      <c r="D6163" s="350"/>
      <c r="E6163" s="533"/>
      <c r="F6163" s="533"/>
      <c r="G6163" s="533"/>
      <c r="H6163" s="533"/>
      <c r="I6163" s="533"/>
      <c r="J6163" s="533"/>
      <c r="K6163" s="533"/>
      <c r="L6163" s="533"/>
      <c r="M6163" s="533"/>
      <c r="N6163" s="532"/>
      <c r="O6163" s="350"/>
      <c r="P6163" s="464"/>
      <c r="Q6163" s="464"/>
      <c r="R6163" s="464"/>
      <c r="S6163" s="464"/>
      <c r="T6163" s="464"/>
      <c r="U6163" s="464"/>
      <c r="V6163" s="464"/>
    </row>
    <row r="6164" spans="1:22">
      <c r="A6164" s="531"/>
      <c r="B6164" s="532"/>
      <c r="C6164" s="350"/>
      <c r="D6164" s="350"/>
      <c r="E6164" s="533"/>
      <c r="F6164" s="533"/>
      <c r="G6164" s="533"/>
      <c r="H6164" s="533"/>
      <c r="I6164" s="533"/>
      <c r="J6164" s="533"/>
      <c r="K6164" s="533"/>
      <c r="L6164" s="533"/>
      <c r="M6164" s="533"/>
      <c r="N6164" s="532"/>
      <c r="O6164" s="350"/>
      <c r="P6164" s="464"/>
      <c r="Q6164" s="464"/>
      <c r="R6164" s="464"/>
      <c r="S6164" s="464"/>
      <c r="T6164" s="464"/>
      <c r="U6164" s="464"/>
      <c r="V6164" s="464"/>
    </row>
    <row r="6165" spans="1:22">
      <c r="A6165" s="531"/>
      <c r="B6165" s="532"/>
      <c r="C6165" s="350"/>
      <c r="D6165" s="350"/>
      <c r="E6165" s="533"/>
      <c r="F6165" s="533"/>
      <c r="G6165" s="533"/>
      <c r="H6165" s="533"/>
      <c r="I6165" s="533"/>
      <c r="J6165" s="533"/>
      <c r="K6165" s="533"/>
      <c r="L6165" s="533"/>
      <c r="M6165" s="533"/>
      <c r="N6165" s="532"/>
      <c r="O6165" s="350"/>
      <c r="P6165" s="464"/>
      <c r="Q6165" s="464"/>
      <c r="R6165" s="464"/>
      <c r="S6165" s="464"/>
      <c r="T6165" s="464"/>
      <c r="U6165" s="464"/>
      <c r="V6165" s="464"/>
    </row>
    <row r="6166" spans="1:22">
      <c r="A6166" s="531"/>
      <c r="B6166" s="532"/>
      <c r="C6166" s="350"/>
      <c r="D6166" s="350"/>
      <c r="E6166" s="533"/>
      <c r="F6166" s="533"/>
      <c r="G6166" s="533"/>
      <c r="H6166" s="533"/>
      <c r="I6166" s="533"/>
      <c r="J6166" s="533"/>
      <c r="K6166" s="533"/>
      <c r="L6166" s="533"/>
      <c r="M6166" s="533"/>
      <c r="N6166" s="532"/>
      <c r="O6166" s="350"/>
      <c r="P6166" s="464"/>
      <c r="Q6166" s="464"/>
      <c r="R6166" s="464"/>
      <c r="S6166" s="464"/>
      <c r="T6166" s="464"/>
      <c r="U6166" s="464"/>
      <c r="V6166" s="464"/>
    </row>
    <row r="6167" spans="1:22">
      <c r="A6167" s="531"/>
      <c r="B6167" s="532"/>
      <c r="C6167" s="350"/>
      <c r="D6167" s="350"/>
      <c r="E6167" s="533"/>
      <c r="F6167" s="533"/>
      <c r="G6167" s="533"/>
      <c r="H6167" s="533"/>
      <c r="I6167" s="533"/>
      <c r="J6167" s="533"/>
      <c r="K6167" s="533"/>
      <c r="L6167" s="533"/>
      <c r="M6167" s="533"/>
      <c r="N6167" s="532"/>
      <c r="O6167" s="350"/>
      <c r="P6167" s="464"/>
      <c r="Q6167" s="464"/>
      <c r="R6167" s="464"/>
      <c r="S6167" s="464"/>
      <c r="T6167" s="464"/>
      <c r="U6167" s="464"/>
      <c r="V6167" s="464"/>
    </row>
    <row r="6168" spans="1:22">
      <c r="A6168" s="531"/>
      <c r="B6168" s="532"/>
      <c r="C6168" s="350"/>
      <c r="D6168" s="350"/>
      <c r="E6168" s="533"/>
      <c r="F6168" s="533"/>
      <c r="G6168" s="533"/>
      <c r="H6168" s="533"/>
      <c r="I6168" s="533"/>
      <c r="J6168" s="533"/>
      <c r="K6168" s="533"/>
      <c r="L6168" s="533"/>
      <c r="M6168" s="533"/>
      <c r="N6168" s="532"/>
      <c r="O6168" s="350"/>
      <c r="P6168" s="464"/>
      <c r="Q6168" s="464"/>
      <c r="R6168" s="464"/>
      <c r="S6168" s="464"/>
      <c r="T6168" s="464"/>
      <c r="U6168" s="464"/>
      <c r="V6168" s="464"/>
    </row>
    <row r="6169" spans="1:22">
      <c r="A6169" s="531"/>
      <c r="B6169" s="532"/>
      <c r="C6169" s="350"/>
      <c r="D6169" s="350"/>
      <c r="E6169" s="533"/>
      <c r="F6169" s="533"/>
      <c r="G6169" s="533"/>
      <c r="H6169" s="533"/>
      <c r="I6169" s="533"/>
      <c r="J6169" s="533"/>
      <c r="K6169" s="533"/>
      <c r="L6169" s="533"/>
      <c r="M6169" s="533"/>
      <c r="N6169" s="532"/>
      <c r="O6169" s="350"/>
      <c r="P6169" s="464"/>
      <c r="Q6169" s="464"/>
      <c r="R6169" s="464"/>
      <c r="S6169" s="464"/>
      <c r="T6169" s="464"/>
      <c r="U6169" s="464"/>
      <c r="V6169" s="464"/>
    </row>
    <row r="6170" spans="1:22">
      <c r="A6170" s="531"/>
      <c r="B6170" s="532"/>
      <c r="C6170" s="350"/>
      <c r="D6170" s="350"/>
      <c r="E6170" s="533"/>
      <c r="F6170" s="533"/>
      <c r="G6170" s="533"/>
      <c r="H6170" s="533"/>
      <c r="I6170" s="533"/>
      <c r="J6170" s="533"/>
      <c r="K6170" s="533"/>
      <c r="L6170" s="533"/>
      <c r="M6170" s="533"/>
      <c r="N6170" s="532"/>
      <c r="O6170" s="350"/>
      <c r="P6170" s="464"/>
      <c r="Q6170" s="464"/>
      <c r="R6170" s="464"/>
      <c r="S6170" s="464"/>
      <c r="T6170" s="464"/>
      <c r="U6170" s="464"/>
      <c r="V6170" s="464"/>
    </row>
    <row r="6171" spans="1:22">
      <c r="A6171" s="531"/>
      <c r="B6171" s="532"/>
      <c r="C6171" s="350"/>
      <c r="D6171" s="350"/>
      <c r="E6171" s="533"/>
      <c r="F6171" s="533"/>
      <c r="G6171" s="533"/>
      <c r="H6171" s="533"/>
      <c r="I6171" s="533"/>
      <c r="J6171" s="533"/>
      <c r="K6171" s="533"/>
      <c r="L6171" s="533"/>
      <c r="M6171" s="533"/>
      <c r="N6171" s="532"/>
      <c r="O6171" s="350"/>
      <c r="P6171" s="464"/>
      <c r="Q6171" s="464"/>
      <c r="R6171" s="464"/>
      <c r="S6171" s="464"/>
      <c r="T6171" s="464"/>
      <c r="U6171" s="464"/>
      <c r="V6171" s="464"/>
    </row>
    <row r="6172" spans="1:22">
      <c r="A6172" s="531"/>
      <c r="B6172" s="532"/>
      <c r="C6172" s="350"/>
      <c r="D6172" s="350"/>
      <c r="E6172" s="533"/>
      <c r="F6172" s="533"/>
      <c r="G6172" s="533"/>
      <c r="H6172" s="533"/>
      <c r="I6172" s="533"/>
      <c r="J6172" s="533"/>
      <c r="K6172" s="533"/>
      <c r="L6172" s="533"/>
      <c r="M6172" s="533"/>
      <c r="N6172" s="532"/>
      <c r="O6172" s="350"/>
      <c r="P6172" s="464"/>
      <c r="Q6172" s="464"/>
      <c r="R6172" s="464"/>
      <c r="S6172" s="464"/>
      <c r="T6172" s="464"/>
      <c r="U6172" s="464"/>
      <c r="V6172" s="464"/>
    </row>
    <row r="6173" spans="1:22">
      <c r="A6173" s="531"/>
      <c r="B6173" s="532"/>
      <c r="C6173" s="350"/>
      <c r="D6173" s="350"/>
      <c r="E6173" s="533"/>
      <c r="F6173" s="533"/>
      <c r="G6173" s="533"/>
      <c r="H6173" s="533"/>
      <c r="I6173" s="533"/>
      <c r="J6173" s="533"/>
      <c r="K6173" s="533"/>
      <c r="L6173" s="533"/>
      <c r="M6173" s="533"/>
      <c r="N6173" s="532"/>
      <c r="O6173" s="350"/>
      <c r="P6173" s="464"/>
      <c r="Q6173" s="464"/>
      <c r="R6173" s="464"/>
      <c r="S6173" s="464"/>
      <c r="T6173" s="464"/>
      <c r="U6173" s="464"/>
      <c r="V6173" s="464"/>
    </row>
    <row r="6174" spans="1:22">
      <c r="A6174" s="531"/>
      <c r="B6174" s="532"/>
      <c r="C6174" s="350"/>
      <c r="D6174" s="350"/>
      <c r="E6174" s="533"/>
      <c r="F6174" s="533"/>
      <c r="G6174" s="533"/>
      <c r="H6174" s="533"/>
      <c r="I6174" s="533"/>
      <c r="J6174" s="533"/>
      <c r="K6174" s="533"/>
      <c r="L6174" s="533"/>
      <c r="M6174" s="533"/>
      <c r="N6174" s="532"/>
      <c r="O6174" s="350"/>
      <c r="P6174" s="464"/>
      <c r="Q6174" s="464"/>
      <c r="R6174" s="464"/>
      <c r="S6174" s="464"/>
      <c r="T6174" s="464"/>
      <c r="U6174" s="464"/>
      <c r="V6174" s="464"/>
    </row>
    <row r="6175" spans="1:22">
      <c r="A6175" s="531"/>
      <c r="B6175" s="532"/>
      <c r="C6175" s="350"/>
      <c r="D6175" s="350"/>
      <c r="E6175" s="533"/>
      <c r="F6175" s="533"/>
      <c r="G6175" s="533"/>
      <c r="H6175" s="533"/>
      <c r="I6175" s="533"/>
      <c r="J6175" s="533"/>
      <c r="K6175" s="533"/>
      <c r="L6175" s="533"/>
      <c r="M6175" s="533"/>
      <c r="N6175" s="532"/>
      <c r="O6175" s="350"/>
      <c r="P6175" s="464"/>
      <c r="Q6175" s="464"/>
      <c r="R6175" s="464"/>
      <c r="S6175" s="464"/>
      <c r="T6175" s="464"/>
      <c r="U6175" s="464"/>
      <c r="V6175" s="464"/>
    </row>
    <row r="6176" spans="1:22">
      <c r="A6176" s="531"/>
      <c r="B6176" s="532"/>
      <c r="C6176" s="350"/>
      <c r="D6176" s="350"/>
      <c r="E6176" s="533"/>
      <c r="F6176" s="533"/>
      <c r="G6176" s="533"/>
      <c r="H6176" s="533"/>
      <c r="I6176" s="533"/>
      <c r="J6176" s="533"/>
      <c r="K6176" s="533"/>
      <c r="L6176" s="533"/>
      <c r="M6176" s="533"/>
      <c r="N6176" s="532"/>
      <c r="O6176" s="350"/>
      <c r="P6176" s="464"/>
      <c r="Q6176" s="464"/>
      <c r="R6176" s="464"/>
      <c r="S6176" s="464"/>
      <c r="T6176" s="464"/>
      <c r="U6176" s="464"/>
      <c r="V6176" s="464"/>
    </row>
    <row r="6177" spans="1:22">
      <c r="A6177" s="531"/>
      <c r="B6177" s="532"/>
      <c r="C6177" s="350"/>
      <c r="D6177" s="350"/>
      <c r="E6177" s="533"/>
      <c r="F6177" s="533"/>
      <c r="G6177" s="533"/>
      <c r="H6177" s="533"/>
      <c r="I6177" s="533"/>
      <c r="J6177" s="533"/>
      <c r="K6177" s="533"/>
      <c r="L6177" s="533"/>
      <c r="M6177" s="533"/>
      <c r="N6177" s="532"/>
      <c r="O6177" s="350"/>
      <c r="P6177" s="464"/>
      <c r="Q6177" s="464"/>
      <c r="R6177" s="464"/>
      <c r="S6177" s="464"/>
      <c r="T6177" s="464"/>
      <c r="U6177" s="464"/>
      <c r="V6177" s="464"/>
    </row>
    <row r="6178" spans="1:22">
      <c r="A6178" s="531"/>
      <c r="B6178" s="532"/>
      <c r="C6178" s="350"/>
      <c r="D6178" s="350"/>
      <c r="E6178" s="533"/>
      <c r="F6178" s="533"/>
      <c r="G6178" s="533"/>
      <c r="H6178" s="533"/>
      <c r="I6178" s="533"/>
      <c r="J6178" s="533"/>
      <c r="K6178" s="533"/>
      <c r="L6178" s="533"/>
      <c r="M6178" s="533"/>
      <c r="N6178" s="532"/>
      <c r="O6178" s="350"/>
      <c r="P6178" s="464"/>
      <c r="Q6178" s="464"/>
      <c r="R6178" s="464"/>
      <c r="S6178" s="464"/>
      <c r="T6178" s="464"/>
      <c r="U6178" s="464"/>
      <c r="V6178" s="464"/>
    </row>
    <row r="6179" spans="1:22">
      <c r="A6179" s="531"/>
      <c r="B6179" s="532"/>
      <c r="C6179" s="350"/>
      <c r="D6179" s="350"/>
      <c r="E6179" s="533"/>
      <c r="F6179" s="533"/>
      <c r="G6179" s="533"/>
      <c r="H6179" s="533"/>
      <c r="I6179" s="533"/>
      <c r="J6179" s="533"/>
      <c r="K6179" s="533"/>
      <c r="L6179" s="533"/>
      <c r="M6179" s="533"/>
      <c r="N6179" s="532"/>
      <c r="O6179" s="350"/>
      <c r="P6179" s="464"/>
      <c r="Q6179" s="464"/>
      <c r="R6179" s="464"/>
      <c r="S6179" s="464"/>
      <c r="T6179" s="464"/>
      <c r="U6179" s="464"/>
      <c r="V6179" s="464"/>
    </row>
    <row r="6180" spans="1:22">
      <c r="A6180" s="531"/>
      <c r="B6180" s="532"/>
      <c r="C6180" s="350"/>
      <c r="D6180" s="350"/>
      <c r="E6180" s="533"/>
      <c r="F6180" s="533"/>
      <c r="G6180" s="533"/>
      <c r="H6180" s="533"/>
      <c r="I6180" s="533"/>
      <c r="J6180" s="533"/>
      <c r="K6180" s="533"/>
      <c r="L6180" s="533"/>
      <c r="M6180" s="533"/>
      <c r="N6180" s="532"/>
      <c r="O6180" s="350"/>
      <c r="P6180" s="464"/>
      <c r="Q6180" s="464"/>
      <c r="R6180" s="464"/>
      <c r="S6180" s="464"/>
      <c r="T6180" s="464"/>
      <c r="U6180" s="464"/>
      <c r="V6180" s="464"/>
    </row>
    <row r="6181" spans="1:22">
      <c r="A6181" s="531"/>
      <c r="B6181" s="532"/>
      <c r="C6181" s="350"/>
      <c r="D6181" s="350"/>
      <c r="E6181" s="533"/>
      <c r="F6181" s="533"/>
      <c r="G6181" s="533"/>
      <c r="H6181" s="533"/>
      <c r="I6181" s="533"/>
      <c r="J6181" s="533"/>
      <c r="K6181" s="533"/>
      <c r="L6181" s="533"/>
      <c r="M6181" s="533"/>
      <c r="N6181" s="532"/>
      <c r="O6181" s="350"/>
      <c r="P6181" s="464"/>
      <c r="Q6181" s="464"/>
      <c r="R6181" s="464"/>
      <c r="S6181" s="464"/>
      <c r="T6181" s="464"/>
      <c r="U6181" s="464"/>
      <c r="V6181" s="464"/>
    </row>
    <row r="6182" spans="1:22">
      <c r="A6182" s="531"/>
      <c r="B6182" s="532"/>
      <c r="C6182" s="350"/>
      <c r="D6182" s="350"/>
      <c r="E6182" s="533"/>
      <c r="F6182" s="533"/>
      <c r="G6182" s="533"/>
      <c r="H6182" s="533"/>
      <c r="I6182" s="533"/>
      <c r="J6182" s="533"/>
      <c r="K6182" s="533"/>
      <c r="L6182" s="533"/>
      <c r="M6182" s="533"/>
      <c r="N6182" s="532"/>
      <c r="O6182" s="350"/>
      <c r="P6182" s="464"/>
      <c r="Q6182" s="464"/>
      <c r="R6182" s="464"/>
      <c r="S6182" s="464"/>
      <c r="T6182" s="464"/>
      <c r="U6182" s="464"/>
      <c r="V6182" s="464"/>
    </row>
    <row r="6183" spans="1:22">
      <c r="A6183" s="531"/>
      <c r="B6183" s="532"/>
      <c r="C6183" s="350"/>
      <c r="D6183" s="350"/>
      <c r="E6183" s="533"/>
      <c r="F6183" s="533"/>
      <c r="G6183" s="533"/>
      <c r="H6183" s="533"/>
      <c r="I6183" s="533"/>
      <c r="J6183" s="533"/>
      <c r="K6183" s="533"/>
      <c r="L6183" s="533"/>
      <c r="M6183" s="533"/>
      <c r="N6183" s="532"/>
      <c r="O6183" s="350"/>
      <c r="P6183" s="464"/>
      <c r="Q6183" s="464"/>
      <c r="R6183" s="464"/>
      <c r="S6183" s="464"/>
      <c r="T6183" s="464"/>
      <c r="U6183" s="464"/>
      <c r="V6183" s="464"/>
    </row>
    <row r="6184" spans="1:22">
      <c r="A6184" s="531"/>
      <c r="B6184" s="532"/>
      <c r="C6184" s="350"/>
      <c r="D6184" s="350"/>
      <c r="E6184" s="533"/>
      <c r="F6184" s="533"/>
      <c r="G6184" s="533"/>
      <c r="H6184" s="533"/>
      <c r="I6184" s="533"/>
      <c r="J6184" s="533"/>
      <c r="K6184" s="533"/>
      <c r="L6184" s="533"/>
      <c r="M6184" s="533"/>
      <c r="N6184" s="532"/>
      <c r="O6184" s="350"/>
      <c r="P6184" s="464"/>
      <c r="Q6184" s="464"/>
      <c r="R6184" s="464"/>
      <c r="S6184" s="464"/>
      <c r="T6184" s="464"/>
      <c r="U6184" s="464"/>
      <c r="V6184" s="464"/>
    </row>
    <row r="6185" spans="1:22">
      <c r="A6185" s="531"/>
      <c r="B6185" s="532"/>
      <c r="C6185" s="350"/>
      <c r="D6185" s="350"/>
      <c r="E6185" s="533"/>
      <c r="F6185" s="533"/>
      <c r="G6185" s="533"/>
      <c r="H6185" s="533"/>
      <c r="I6185" s="533"/>
      <c r="J6185" s="533"/>
      <c r="K6185" s="533"/>
      <c r="L6185" s="533"/>
      <c r="M6185" s="533"/>
      <c r="N6185" s="532"/>
      <c r="O6185" s="350"/>
      <c r="P6185" s="464"/>
      <c r="Q6185" s="464"/>
      <c r="R6185" s="464"/>
      <c r="S6185" s="464"/>
      <c r="T6185" s="464"/>
      <c r="U6185" s="464"/>
      <c r="V6185" s="464"/>
    </row>
    <row r="6186" spans="1:22">
      <c r="A6186" s="531"/>
      <c r="B6186" s="532"/>
      <c r="C6186" s="350"/>
      <c r="D6186" s="350"/>
      <c r="E6186" s="533"/>
      <c r="F6186" s="533"/>
      <c r="G6186" s="533"/>
      <c r="H6186" s="533"/>
      <c r="I6186" s="533"/>
      <c r="J6186" s="533"/>
      <c r="K6186" s="533"/>
      <c r="L6186" s="533"/>
      <c r="M6186" s="533"/>
      <c r="N6186" s="532"/>
      <c r="O6186" s="350"/>
      <c r="P6186" s="464"/>
      <c r="Q6186" s="464"/>
      <c r="R6186" s="464"/>
      <c r="S6186" s="464"/>
      <c r="T6186" s="464"/>
      <c r="U6186" s="464"/>
      <c r="V6186" s="464"/>
    </row>
    <row r="6187" spans="1:22">
      <c r="A6187" s="531"/>
      <c r="B6187" s="532"/>
      <c r="C6187" s="350"/>
      <c r="D6187" s="350"/>
      <c r="E6187" s="533"/>
      <c r="F6187" s="533"/>
      <c r="G6187" s="533"/>
      <c r="H6187" s="533"/>
      <c r="I6187" s="533"/>
      <c r="J6187" s="533"/>
      <c r="K6187" s="533"/>
      <c r="L6187" s="533"/>
      <c r="M6187" s="533"/>
      <c r="N6187" s="532"/>
      <c r="O6187" s="350"/>
      <c r="P6187" s="464"/>
      <c r="Q6187" s="464"/>
      <c r="R6187" s="464"/>
      <c r="S6187" s="464"/>
      <c r="T6187" s="464"/>
      <c r="U6187" s="464"/>
      <c r="V6187" s="464"/>
    </row>
    <row r="6188" spans="1:22">
      <c r="A6188" s="531"/>
      <c r="B6188" s="532"/>
      <c r="C6188" s="350"/>
      <c r="D6188" s="350"/>
      <c r="E6188" s="533"/>
      <c r="F6188" s="533"/>
      <c r="G6188" s="533"/>
      <c r="H6188" s="533"/>
      <c r="I6188" s="533"/>
      <c r="J6188" s="533"/>
      <c r="K6188" s="533"/>
      <c r="L6188" s="533"/>
      <c r="M6188" s="533"/>
      <c r="N6188" s="532"/>
      <c r="O6188" s="350"/>
      <c r="P6188" s="464"/>
      <c r="Q6188" s="464"/>
      <c r="R6188" s="464"/>
      <c r="S6188" s="464"/>
      <c r="T6188" s="464"/>
      <c r="U6188" s="464"/>
      <c r="V6188" s="464"/>
    </row>
    <row r="6189" spans="1:22">
      <c r="A6189" s="531"/>
      <c r="B6189" s="532"/>
      <c r="C6189" s="350"/>
      <c r="D6189" s="350"/>
      <c r="E6189" s="533"/>
      <c r="F6189" s="533"/>
      <c r="G6189" s="533"/>
      <c r="H6189" s="533"/>
      <c r="I6189" s="533"/>
      <c r="J6189" s="533"/>
      <c r="K6189" s="533"/>
      <c r="L6189" s="533"/>
      <c r="M6189" s="533"/>
      <c r="N6189" s="532"/>
      <c r="O6189" s="350"/>
      <c r="P6189" s="464"/>
      <c r="Q6189" s="464"/>
      <c r="R6189" s="464"/>
      <c r="S6189" s="464"/>
      <c r="T6189" s="464"/>
      <c r="U6189" s="464"/>
      <c r="V6189" s="464"/>
    </row>
    <row r="6190" spans="1:22">
      <c r="A6190" s="531"/>
      <c r="B6190" s="532"/>
      <c r="C6190" s="350"/>
      <c r="D6190" s="350"/>
      <c r="E6190" s="533"/>
      <c r="F6190" s="533"/>
      <c r="G6190" s="533"/>
      <c r="H6190" s="533"/>
      <c r="I6190" s="533"/>
      <c r="J6190" s="533"/>
      <c r="K6190" s="533"/>
      <c r="L6190" s="533"/>
      <c r="M6190" s="533"/>
      <c r="N6190" s="532"/>
      <c r="O6190" s="350"/>
      <c r="P6190" s="464"/>
      <c r="Q6190" s="464"/>
      <c r="R6190" s="464"/>
      <c r="S6190" s="464"/>
      <c r="T6190" s="464"/>
      <c r="U6190" s="464"/>
      <c r="V6190" s="464"/>
    </row>
    <row r="6191" spans="1:22">
      <c r="A6191" s="531"/>
      <c r="B6191" s="532"/>
      <c r="C6191" s="350"/>
      <c r="D6191" s="350"/>
      <c r="E6191" s="533"/>
      <c r="F6191" s="533"/>
      <c r="G6191" s="533"/>
      <c r="H6191" s="533"/>
      <c r="I6191" s="533"/>
      <c r="J6191" s="533"/>
      <c r="K6191" s="533"/>
      <c r="L6191" s="533"/>
      <c r="M6191" s="533"/>
      <c r="N6191" s="532"/>
      <c r="O6191" s="350"/>
      <c r="P6191" s="464"/>
      <c r="Q6191" s="464"/>
      <c r="R6191" s="464"/>
      <c r="S6191" s="464"/>
      <c r="T6191" s="464"/>
      <c r="U6191" s="464"/>
      <c r="V6191" s="464"/>
    </row>
    <row r="6192" spans="1:22">
      <c r="A6192" s="531"/>
      <c r="B6192" s="532"/>
      <c r="C6192" s="350"/>
      <c r="D6192" s="350"/>
      <c r="E6192" s="533"/>
      <c r="F6192" s="533"/>
      <c r="G6192" s="533"/>
      <c r="H6192" s="533"/>
      <c r="I6192" s="533"/>
      <c r="J6192" s="533"/>
      <c r="K6192" s="533"/>
      <c r="L6192" s="533"/>
      <c r="M6192" s="533"/>
      <c r="N6192" s="532"/>
      <c r="O6192" s="350"/>
      <c r="P6192" s="464"/>
      <c r="Q6192" s="464"/>
      <c r="R6192" s="464"/>
      <c r="S6192" s="464"/>
      <c r="T6192" s="464"/>
      <c r="U6192" s="464"/>
      <c r="V6192" s="464"/>
    </row>
    <row r="6193" spans="1:22">
      <c r="A6193" s="531"/>
      <c r="B6193" s="532"/>
      <c r="C6193" s="350"/>
      <c r="D6193" s="350"/>
      <c r="E6193" s="533"/>
      <c r="F6193" s="533"/>
      <c r="G6193" s="533"/>
      <c r="H6193" s="533"/>
      <c r="I6193" s="533"/>
      <c r="J6193" s="533"/>
      <c r="K6193" s="533"/>
      <c r="L6193" s="533"/>
      <c r="M6193" s="533"/>
      <c r="N6193" s="532"/>
      <c r="O6193" s="350"/>
      <c r="P6193" s="464"/>
      <c r="Q6193" s="464"/>
      <c r="R6193" s="464"/>
      <c r="S6193" s="464"/>
      <c r="T6193" s="464"/>
      <c r="U6193" s="464"/>
      <c r="V6193" s="464"/>
    </row>
    <row r="6194" spans="1:22">
      <c r="A6194" s="531"/>
      <c r="B6194" s="532"/>
      <c r="C6194" s="350"/>
      <c r="D6194" s="350"/>
      <c r="E6194" s="533"/>
      <c r="F6194" s="533"/>
      <c r="G6194" s="533"/>
      <c r="H6194" s="533"/>
      <c r="I6194" s="533"/>
      <c r="J6194" s="533"/>
      <c r="K6194" s="533"/>
      <c r="L6194" s="533"/>
      <c r="M6194" s="533"/>
      <c r="N6194" s="532"/>
      <c r="O6194" s="350"/>
      <c r="P6194" s="464"/>
      <c r="Q6194" s="464"/>
      <c r="R6194" s="464"/>
      <c r="S6194" s="464"/>
      <c r="T6194" s="464"/>
      <c r="U6194" s="464"/>
      <c r="V6194" s="464"/>
    </row>
    <row r="6195" spans="1:22">
      <c r="A6195" s="531"/>
      <c r="B6195" s="532"/>
      <c r="C6195" s="350"/>
      <c r="D6195" s="350"/>
      <c r="E6195" s="533"/>
      <c r="F6195" s="533"/>
      <c r="G6195" s="533"/>
      <c r="H6195" s="533"/>
      <c r="I6195" s="533"/>
      <c r="J6195" s="533"/>
      <c r="K6195" s="533"/>
      <c r="L6195" s="533"/>
      <c r="M6195" s="533"/>
      <c r="N6195" s="532"/>
      <c r="O6195" s="350"/>
      <c r="P6195" s="464"/>
      <c r="Q6195" s="464"/>
      <c r="R6195" s="464"/>
      <c r="S6195" s="464"/>
      <c r="T6195" s="464"/>
      <c r="U6195" s="464"/>
      <c r="V6195" s="464"/>
    </row>
    <row r="6196" spans="1:22">
      <c r="A6196" s="531"/>
      <c r="B6196" s="532"/>
      <c r="C6196" s="350"/>
      <c r="D6196" s="350"/>
      <c r="E6196" s="533"/>
      <c r="F6196" s="533"/>
      <c r="G6196" s="533"/>
      <c r="H6196" s="533"/>
      <c r="I6196" s="533"/>
      <c r="J6196" s="533"/>
      <c r="K6196" s="533"/>
      <c r="L6196" s="533"/>
      <c r="M6196" s="533"/>
      <c r="N6196" s="532"/>
      <c r="O6196" s="350"/>
      <c r="P6196" s="464"/>
      <c r="Q6196" s="464"/>
      <c r="R6196" s="464"/>
      <c r="S6196" s="464"/>
      <c r="T6196" s="464"/>
      <c r="U6196" s="464"/>
      <c r="V6196" s="464"/>
    </row>
    <row r="6197" spans="1:22">
      <c r="A6197" s="531"/>
      <c r="B6197" s="532"/>
      <c r="C6197" s="350"/>
      <c r="D6197" s="350"/>
      <c r="E6197" s="533"/>
      <c r="F6197" s="533"/>
      <c r="G6197" s="533"/>
      <c r="H6197" s="533"/>
      <c r="I6197" s="533"/>
      <c r="J6197" s="533"/>
      <c r="K6197" s="533"/>
      <c r="L6197" s="533"/>
      <c r="M6197" s="533"/>
      <c r="N6197" s="532"/>
      <c r="O6197" s="350"/>
      <c r="P6197" s="464"/>
      <c r="Q6197" s="464"/>
      <c r="R6197" s="464"/>
      <c r="S6197" s="464"/>
      <c r="T6197" s="464"/>
      <c r="U6197" s="464"/>
      <c r="V6197" s="464"/>
    </row>
    <row r="6198" spans="1:22">
      <c r="A6198" s="531"/>
      <c r="B6198" s="532"/>
      <c r="C6198" s="350"/>
      <c r="D6198" s="350"/>
      <c r="E6198" s="533"/>
      <c r="F6198" s="533"/>
      <c r="G6198" s="533"/>
      <c r="H6198" s="533"/>
      <c r="I6198" s="533"/>
      <c r="J6198" s="533"/>
      <c r="K6198" s="533"/>
      <c r="L6198" s="533"/>
      <c r="M6198" s="533"/>
      <c r="N6198" s="532"/>
      <c r="O6198" s="350"/>
      <c r="P6198" s="464"/>
      <c r="Q6198" s="464"/>
      <c r="R6198" s="464"/>
      <c r="S6198" s="464"/>
      <c r="T6198" s="464"/>
      <c r="U6198" s="464"/>
      <c r="V6198" s="464"/>
    </row>
    <row r="6199" spans="1:22">
      <c r="A6199" s="531"/>
      <c r="B6199" s="532"/>
      <c r="C6199" s="350"/>
      <c r="D6199" s="350"/>
      <c r="E6199" s="533"/>
      <c r="F6199" s="533"/>
      <c r="G6199" s="533"/>
      <c r="H6199" s="533"/>
      <c r="I6199" s="533"/>
      <c r="J6199" s="533"/>
      <c r="K6199" s="533"/>
      <c r="L6199" s="533"/>
      <c r="M6199" s="533"/>
      <c r="N6199" s="532"/>
      <c r="O6199" s="350"/>
      <c r="P6199" s="464"/>
      <c r="Q6199" s="464"/>
      <c r="R6199" s="464"/>
      <c r="S6199" s="464"/>
      <c r="T6199" s="464"/>
      <c r="U6199" s="464"/>
      <c r="V6199" s="464"/>
    </row>
    <row r="6200" spans="1:22">
      <c r="A6200" s="531"/>
      <c r="B6200" s="532"/>
      <c r="C6200" s="350"/>
      <c r="D6200" s="350"/>
      <c r="E6200" s="533"/>
      <c r="F6200" s="533"/>
      <c r="G6200" s="533"/>
      <c r="H6200" s="533"/>
      <c r="I6200" s="533"/>
      <c r="J6200" s="533"/>
      <c r="K6200" s="533"/>
      <c r="L6200" s="533"/>
      <c r="M6200" s="533"/>
      <c r="N6200" s="532"/>
      <c r="O6200" s="350"/>
      <c r="P6200" s="464"/>
      <c r="Q6200" s="464"/>
      <c r="R6200" s="464"/>
      <c r="S6200" s="464"/>
      <c r="T6200" s="464"/>
      <c r="U6200" s="464"/>
      <c r="V6200" s="464"/>
    </row>
    <row r="6201" spans="1:22">
      <c r="A6201" s="531"/>
      <c r="B6201" s="532"/>
      <c r="C6201" s="350"/>
      <c r="D6201" s="350"/>
      <c r="E6201" s="533"/>
      <c r="F6201" s="533"/>
      <c r="G6201" s="533"/>
      <c r="H6201" s="533"/>
      <c r="I6201" s="533"/>
      <c r="J6201" s="533"/>
      <c r="K6201" s="533"/>
      <c r="L6201" s="533"/>
      <c r="M6201" s="533"/>
      <c r="N6201" s="532"/>
      <c r="O6201" s="350"/>
      <c r="P6201" s="464"/>
      <c r="Q6201" s="464"/>
      <c r="R6201" s="464"/>
      <c r="S6201" s="464"/>
      <c r="T6201" s="464"/>
      <c r="U6201" s="464"/>
      <c r="V6201" s="464"/>
    </row>
    <row r="6202" spans="1:22">
      <c r="A6202" s="531"/>
      <c r="B6202" s="532"/>
      <c r="C6202" s="350"/>
      <c r="D6202" s="350"/>
      <c r="E6202" s="533"/>
      <c r="F6202" s="533"/>
      <c r="G6202" s="533"/>
      <c r="H6202" s="533"/>
      <c r="I6202" s="533"/>
      <c r="J6202" s="533"/>
      <c r="K6202" s="533"/>
      <c r="L6202" s="533"/>
      <c r="M6202" s="533"/>
      <c r="N6202" s="532"/>
      <c r="O6202" s="350"/>
      <c r="P6202" s="464"/>
      <c r="Q6202" s="464"/>
      <c r="R6202" s="464"/>
      <c r="S6202" s="464"/>
      <c r="T6202" s="464"/>
      <c r="U6202" s="464"/>
      <c r="V6202" s="464"/>
    </row>
    <row r="6203" spans="1:22">
      <c r="A6203" s="531"/>
      <c r="B6203" s="532"/>
      <c r="C6203" s="350"/>
      <c r="D6203" s="350"/>
      <c r="E6203" s="533"/>
      <c r="F6203" s="533"/>
      <c r="G6203" s="533"/>
      <c r="H6203" s="533"/>
      <c r="I6203" s="533"/>
      <c r="J6203" s="533"/>
      <c r="K6203" s="533"/>
      <c r="L6203" s="533"/>
      <c r="M6203" s="533"/>
      <c r="N6203" s="532"/>
      <c r="O6203" s="350"/>
      <c r="P6203" s="464"/>
      <c r="Q6203" s="464"/>
      <c r="R6203" s="464"/>
      <c r="S6203" s="464"/>
      <c r="T6203" s="464"/>
      <c r="U6203" s="464"/>
      <c r="V6203" s="464"/>
    </row>
    <row r="6204" spans="1:22">
      <c r="A6204" s="531"/>
      <c r="B6204" s="532"/>
      <c r="C6204" s="350"/>
      <c r="D6204" s="350"/>
      <c r="E6204" s="533"/>
      <c r="F6204" s="533"/>
      <c r="G6204" s="533"/>
      <c r="H6204" s="533"/>
      <c r="I6204" s="533"/>
      <c r="J6204" s="533"/>
      <c r="K6204" s="533"/>
      <c r="L6204" s="533"/>
      <c r="M6204" s="533"/>
      <c r="N6204" s="532"/>
      <c r="O6204" s="350"/>
      <c r="P6204" s="464"/>
      <c r="Q6204" s="464"/>
      <c r="R6204" s="464"/>
      <c r="S6204" s="464"/>
      <c r="T6204" s="464"/>
      <c r="U6204" s="464"/>
      <c r="V6204" s="464"/>
    </row>
    <row r="6205" spans="1:22">
      <c r="A6205" s="531"/>
      <c r="B6205" s="532"/>
      <c r="C6205" s="350"/>
      <c r="D6205" s="350"/>
      <c r="E6205" s="533"/>
      <c r="F6205" s="533"/>
      <c r="G6205" s="533"/>
      <c r="H6205" s="533"/>
      <c r="I6205" s="533"/>
      <c r="J6205" s="533"/>
      <c r="K6205" s="533"/>
      <c r="L6205" s="533"/>
      <c r="M6205" s="533"/>
      <c r="N6205" s="532"/>
      <c r="O6205" s="350"/>
      <c r="P6205" s="464"/>
      <c r="Q6205" s="464"/>
      <c r="R6205" s="464"/>
      <c r="S6205" s="464"/>
      <c r="T6205" s="464"/>
      <c r="U6205" s="464"/>
      <c r="V6205" s="464"/>
    </row>
    <row r="6206" spans="1:22">
      <c r="A6206" s="531"/>
      <c r="B6206" s="532"/>
      <c r="C6206" s="350"/>
      <c r="D6206" s="350"/>
      <c r="E6206" s="533"/>
      <c r="F6206" s="533"/>
      <c r="G6206" s="533"/>
      <c r="H6206" s="533"/>
      <c r="I6206" s="533"/>
      <c r="J6206" s="533"/>
      <c r="K6206" s="533"/>
      <c r="L6206" s="533"/>
      <c r="M6206" s="533"/>
      <c r="N6206" s="532"/>
      <c r="O6206" s="350"/>
      <c r="P6206" s="464"/>
      <c r="Q6206" s="464"/>
      <c r="R6206" s="464"/>
      <c r="S6206" s="464"/>
      <c r="T6206" s="464"/>
      <c r="U6206" s="464"/>
      <c r="V6206" s="464"/>
    </row>
    <row r="6207" spans="1:22">
      <c r="A6207" s="531"/>
      <c r="B6207" s="532"/>
      <c r="C6207" s="350"/>
      <c r="D6207" s="350"/>
      <c r="E6207" s="533"/>
      <c r="F6207" s="533"/>
      <c r="G6207" s="533"/>
      <c r="H6207" s="533"/>
      <c r="I6207" s="533"/>
      <c r="J6207" s="533"/>
      <c r="K6207" s="533"/>
      <c r="L6207" s="533"/>
      <c r="M6207" s="533"/>
      <c r="N6207" s="532"/>
      <c r="O6207" s="350"/>
      <c r="P6207" s="464"/>
      <c r="Q6207" s="464"/>
      <c r="R6207" s="464"/>
      <c r="S6207" s="464"/>
      <c r="T6207" s="464"/>
      <c r="U6207" s="464"/>
      <c r="V6207" s="464"/>
    </row>
    <row r="6208" spans="1:22">
      <c r="A6208" s="531"/>
      <c r="B6208" s="532"/>
      <c r="C6208" s="350"/>
      <c r="D6208" s="350"/>
      <c r="E6208" s="533"/>
      <c r="F6208" s="533"/>
      <c r="G6208" s="533"/>
      <c r="H6208" s="533"/>
      <c r="I6208" s="533"/>
      <c r="J6208" s="533"/>
      <c r="K6208" s="533"/>
      <c r="L6208" s="533"/>
      <c r="M6208" s="533"/>
      <c r="N6208" s="532"/>
      <c r="O6208" s="350"/>
      <c r="P6208" s="464"/>
      <c r="Q6208" s="464"/>
      <c r="R6208" s="464"/>
      <c r="S6208" s="464"/>
      <c r="T6208" s="464"/>
      <c r="U6208" s="464"/>
      <c r="V6208" s="464"/>
    </row>
    <row r="6209" spans="1:22">
      <c r="A6209" s="531"/>
      <c r="B6209" s="532"/>
      <c r="C6209" s="350"/>
      <c r="D6209" s="350"/>
      <c r="E6209" s="533"/>
      <c r="F6209" s="533"/>
      <c r="G6209" s="533"/>
      <c r="H6209" s="533"/>
      <c r="I6209" s="533"/>
      <c r="J6209" s="533"/>
      <c r="K6209" s="533"/>
      <c r="L6209" s="533"/>
      <c r="M6209" s="533"/>
      <c r="N6209" s="532"/>
      <c r="O6209" s="350"/>
      <c r="P6209" s="464"/>
      <c r="Q6209" s="464"/>
      <c r="R6209" s="464"/>
      <c r="S6209" s="464"/>
      <c r="T6209" s="464"/>
      <c r="U6209" s="464"/>
      <c r="V6209" s="464"/>
    </row>
    <row r="6210" spans="1:22">
      <c r="A6210" s="531"/>
      <c r="B6210" s="532"/>
      <c r="C6210" s="350"/>
      <c r="D6210" s="350"/>
      <c r="E6210" s="533"/>
      <c r="F6210" s="533"/>
      <c r="G6210" s="533"/>
      <c r="H6210" s="533"/>
      <c r="I6210" s="533"/>
      <c r="J6210" s="533"/>
      <c r="K6210" s="533"/>
      <c r="L6210" s="533"/>
      <c r="M6210" s="533"/>
      <c r="N6210" s="532"/>
      <c r="O6210" s="350"/>
      <c r="P6210" s="464"/>
      <c r="Q6210" s="464"/>
      <c r="R6210" s="464"/>
      <c r="S6210" s="464"/>
      <c r="T6210" s="464"/>
      <c r="U6210" s="464"/>
      <c r="V6210" s="464"/>
    </row>
    <row r="6211" spans="1:22">
      <c r="A6211" s="531"/>
      <c r="B6211" s="532"/>
      <c r="C6211" s="350"/>
      <c r="D6211" s="350"/>
      <c r="E6211" s="533"/>
      <c r="F6211" s="533"/>
      <c r="G6211" s="533"/>
      <c r="H6211" s="533"/>
      <c r="I6211" s="533"/>
      <c r="J6211" s="533"/>
      <c r="K6211" s="533"/>
      <c r="L6211" s="533"/>
      <c r="M6211" s="533"/>
      <c r="N6211" s="532"/>
      <c r="O6211" s="350"/>
      <c r="P6211" s="464"/>
      <c r="Q6211" s="464"/>
      <c r="R6211" s="464"/>
      <c r="S6211" s="464"/>
      <c r="T6211" s="464"/>
      <c r="U6211" s="464"/>
      <c r="V6211" s="464"/>
    </row>
    <row r="6212" spans="1:22">
      <c r="A6212" s="531"/>
      <c r="B6212" s="532"/>
      <c r="C6212" s="350"/>
      <c r="D6212" s="350"/>
      <c r="E6212" s="533"/>
      <c r="F6212" s="533"/>
      <c r="G6212" s="533"/>
      <c r="H6212" s="533"/>
      <c r="I6212" s="533"/>
      <c r="J6212" s="533"/>
      <c r="K6212" s="533"/>
      <c r="L6212" s="533"/>
      <c r="M6212" s="533"/>
      <c r="N6212" s="532"/>
      <c r="O6212" s="350"/>
      <c r="P6212" s="464"/>
      <c r="Q6212" s="464"/>
      <c r="R6212" s="464"/>
      <c r="S6212" s="464"/>
      <c r="T6212" s="464"/>
      <c r="U6212" s="464"/>
      <c r="V6212" s="464"/>
    </row>
    <row r="6213" spans="1:22">
      <c r="A6213" s="531"/>
      <c r="B6213" s="532"/>
      <c r="C6213" s="350"/>
      <c r="D6213" s="350"/>
      <c r="E6213" s="533"/>
      <c r="F6213" s="533"/>
      <c r="G6213" s="533"/>
      <c r="H6213" s="533"/>
      <c r="I6213" s="533"/>
      <c r="J6213" s="533"/>
      <c r="K6213" s="533"/>
      <c r="L6213" s="533"/>
      <c r="M6213" s="533"/>
      <c r="N6213" s="532"/>
      <c r="O6213" s="350"/>
      <c r="P6213" s="464"/>
      <c r="Q6213" s="464"/>
      <c r="R6213" s="464"/>
      <c r="S6213" s="464"/>
      <c r="T6213" s="464"/>
      <c r="U6213" s="464"/>
      <c r="V6213" s="464"/>
    </row>
    <row r="6214" spans="1:22">
      <c r="A6214" s="531"/>
      <c r="B6214" s="532"/>
      <c r="C6214" s="350"/>
      <c r="D6214" s="350"/>
      <c r="E6214" s="533"/>
      <c r="F6214" s="533"/>
      <c r="G6214" s="533"/>
      <c r="H6214" s="533"/>
      <c r="I6214" s="533"/>
      <c r="J6214" s="533"/>
      <c r="K6214" s="533"/>
      <c r="L6214" s="533"/>
      <c r="M6214" s="533"/>
      <c r="N6214" s="532"/>
      <c r="O6214" s="350"/>
      <c r="P6214" s="464"/>
      <c r="Q6214" s="464"/>
      <c r="R6214" s="464"/>
      <c r="S6214" s="464"/>
      <c r="T6214" s="464"/>
      <c r="U6214" s="464"/>
      <c r="V6214" s="464"/>
    </row>
    <row r="6215" spans="1:22">
      <c r="A6215" s="531"/>
      <c r="B6215" s="532"/>
      <c r="C6215" s="350"/>
      <c r="D6215" s="350"/>
      <c r="E6215" s="533"/>
      <c r="F6215" s="533"/>
      <c r="G6215" s="533"/>
      <c r="H6215" s="533"/>
      <c r="I6215" s="533"/>
      <c r="J6215" s="533"/>
      <c r="K6215" s="533"/>
      <c r="L6215" s="533"/>
      <c r="M6215" s="533"/>
      <c r="N6215" s="532"/>
      <c r="O6215" s="350"/>
      <c r="P6215" s="464"/>
      <c r="Q6215" s="464"/>
      <c r="R6215" s="464"/>
      <c r="S6215" s="464"/>
      <c r="T6215" s="464"/>
      <c r="U6215" s="464"/>
      <c r="V6215" s="464"/>
    </row>
    <row r="6216" spans="1:22">
      <c r="A6216" s="531"/>
      <c r="B6216" s="532"/>
      <c r="C6216" s="350"/>
      <c r="D6216" s="350"/>
      <c r="E6216" s="533"/>
      <c r="F6216" s="533"/>
      <c r="G6216" s="533"/>
      <c r="H6216" s="533"/>
      <c r="I6216" s="533"/>
      <c r="J6216" s="533"/>
      <c r="K6216" s="533"/>
      <c r="L6216" s="533"/>
      <c r="M6216" s="533"/>
      <c r="N6216" s="532"/>
      <c r="O6216" s="350"/>
      <c r="P6216" s="464"/>
      <c r="Q6216" s="464"/>
      <c r="R6216" s="464"/>
      <c r="S6216" s="464"/>
      <c r="T6216" s="464"/>
      <c r="U6216" s="464"/>
      <c r="V6216" s="464"/>
    </row>
    <row r="6217" spans="1:22">
      <c r="A6217" s="531"/>
      <c r="B6217" s="532"/>
      <c r="C6217" s="350"/>
      <c r="D6217" s="350"/>
      <c r="E6217" s="533"/>
      <c r="F6217" s="533"/>
      <c r="G6217" s="533"/>
      <c r="H6217" s="533"/>
      <c r="I6217" s="533"/>
      <c r="J6217" s="533"/>
      <c r="K6217" s="533"/>
      <c r="L6217" s="533"/>
      <c r="M6217" s="533"/>
      <c r="N6217" s="532"/>
      <c r="O6217" s="350"/>
      <c r="P6217" s="464"/>
      <c r="Q6217" s="464"/>
      <c r="R6217" s="464"/>
      <c r="S6217" s="464"/>
      <c r="T6217" s="464"/>
      <c r="U6217" s="464"/>
      <c r="V6217" s="464"/>
    </row>
    <row r="6218" spans="1:22">
      <c r="A6218" s="531"/>
      <c r="B6218" s="532"/>
      <c r="C6218" s="350"/>
      <c r="D6218" s="350"/>
      <c r="E6218" s="533"/>
      <c r="F6218" s="533"/>
      <c r="G6218" s="533"/>
      <c r="H6218" s="533"/>
      <c r="I6218" s="533"/>
      <c r="J6218" s="533"/>
      <c r="K6218" s="533"/>
      <c r="L6218" s="533"/>
      <c r="M6218" s="533"/>
      <c r="N6218" s="532"/>
      <c r="O6218" s="350"/>
      <c r="P6218" s="464"/>
      <c r="Q6218" s="464"/>
      <c r="R6218" s="464"/>
      <c r="S6218" s="464"/>
      <c r="T6218" s="464"/>
      <c r="U6218" s="464"/>
      <c r="V6218" s="464"/>
    </row>
    <row r="6219" spans="1:22">
      <c r="A6219" s="531"/>
      <c r="B6219" s="532"/>
      <c r="C6219" s="350"/>
      <c r="D6219" s="350"/>
      <c r="E6219" s="533"/>
      <c r="F6219" s="533"/>
      <c r="G6219" s="533"/>
      <c r="H6219" s="533"/>
      <c r="I6219" s="533"/>
      <c r="J6219" s="533"/>
      <c r="K6219" s="533"/>
      <c r="L6219" s="533"/>
      <c r="M6219" s="533"/>
      <c r="N6219" s="532"/>
      <c r="O6219" s="350"/>
      <c r="P6219" s="464"/>
      <c r="Q6219" s="464"/>
      <c r="R6219" s="464"/>
      <c r="S6219" s="464"/>
      <c r="T6219" s="464"/>
      <c r="U6219" s="464"/>
      <c r="V6219" s="464"/>
    </row>
    <row r="6220" spans="1:22">
      <c r="A6220" s="531"/>
      <c r="B6220" s="532"/>
      <c r="C6220" s="350"/>
      <c r="D6220" s="350"/>
      <c r="E6220" s="533"/>
      <c r="F6220" s="533"/>
      <c r="G6220" s="533"/>
      <c r="H6220" s="533"/>
      <c r="I6220" s="533"/>
      <c r="J6220" s="533"/>
      <c r="K6220" s="533"/>
      <c r="L6220" s="533"/>
      <c r="M6220" s="533"/>
      <c r="N6220" s="532"/>
      <c r="O6220" s="350"/>
      <c r="P6220" s="464"/>
      <c r="Q6220" s="464"/>
      <c r="R6220" s="464"/>
      <c r="S6220" s="464"/>
      <c r="T6220" s="464"/>
      <c r="U6220" s="464"/>
      <c r="V6220" s="464"/>
    </row>
    <row r="6221" spans="1:22">
      <c r="A6221" s="531"/>
      <c r="B6221" s="532"/>
      <c r="C6221" s="350"/>
      <c r="D6221" s="350"/>
      <c r="E6221" s="533"/>
      <c r="F6221" s="533"/>
      <c r="G6221" s="533"/>
      <c r="H6221" s="533"/>
      <c r="I6221" s="533"/>
      <c r="J6221" s="533"/>
      <c r="K6221" s="533"/>
      <c r="L6221" s="533"/>
      <c r="M6221" s="533"/>
      <c r="N6221" s="532"/>
      <c r="O6221" s="350"/>
      <c r="P6221" s="464"/>
      <c r="Q6221" s="464"/>
      <c r="R6221" s="464"/>
      <c r="S6221" s="464"/>
      <c r="T6221" s="464"/>
      <c r="U6221" s="464"/>
      <c r="V6221" s="464"/>
    </row>
    <row r="6222" spans="1:22">
      <c r="A6222" s="531"/>
      <c r="B6222" s="532"/>
      <c r="C6222" s="350"/>
      <c r="D6222" s="350"/>
      <c r="E6222" s="533"/>
      <c r="F6222" s="533"/>
      <c r="G6222" s="533"/>
      <c r="H6222" s="533"/>
      <c r="I6222" s="533"/>
      <c r="J6222" s="533"/>
      <c r="K6222" s="533"/>
      <c r="L6222" s="533"/>
      <c r="M6222" s="533"/>
      <c r="N6222" s="532"/>
      <c r="O6222" s="350"/>
      <c r="P6222" s="464"/>
      <c r="Q6222" s="464"/>
      <c r="R6222" s="464"/>
      <c r="S6222" s="464"/>
      <c r="T6222" s="464"/>
      <c r="U6222" s="464"/>
      <c r="V6222" s="464"/>
    </row>
    <row r="6223" spans="1:22">
      <c r="A6223" s="531"/>
      <c r="B6223" s="532"/>
      <c r="C6223" s="350"/>
      <c r="D6223" s="350"/>
      <c r="E6223" s="533"/>
      <c r="F6223" s="533"/>
      <c r="G6223" s="533"/>
      <c r="H6223" s="533"/>
      <c r="I6223" s="533"/>
      <c r="J6223" s="533"/>
      <c r="K6223" s="533"/>
      <c r="L6223" s="533"/>
      <c r="M6223" s="533"/>
      <c r="N6223" s="532"/>
      <c r="O6223" s="350"/>
      <c r="P6223" s="464"/>
      <c r="Q6223" s="464"/>
      <c r="R6223" s="464"/>
      <c r="S6223" s="464"/>
      <c r="T6223" s="464"/>
      <c r="U6223" s="464"/>
      <c r="V6223" s="464"/>
    </row>
    <row r="6224" spans="1:22">
      <c r="A6224" s="531"/>
      <c r="B6224" s="532"/>
      <c r="C6224" s="350"/>
      <c r="D6224" s="350"/>
      <c r="E6224" s="533"/>
      <c r="F6224" s="533"/>
      <c r="G6224" s="533"/>
      <c r="H6224" s="533"/>
      <c r="I6224" s="533"/>
      <c r="J6224" s="533"/>
      <c r="K6224" s="533"/>
      <c r="L6224" s="533"/>
      <c r="M6224" s="533"/>
      <c r="N6224" s="532"/>
      <c r="O6224" s="350"/>
      <c r="P6224" s="464"/>
      <c r="Q6224" s="464"/>
      <c r="R6224" s="464"/>
      <c r="S6224" s="464"/>
      <c r="T6224" s="464"/>
      <c r="U6224" s="464"/>
      <c r="V6224" s="464"/>
    </row>
    <row r="6225" spans="1:22">
      <c r="A6225" s="531"/>
      <c r="B6225" s="532"/>
      <c r="C6225" s="350"/>
      <c r="D6225" s="350"/>
      <c r="E6225" s="533"/>
      <c r="F6225" s="533"/>
      <c r="G6225" s="533"/>
      <c r="H6225" s="533"/>
      <c r="I6225" s="533"/>
      <c r="J6225" s="533"/>
      <c r="K6225" s="533"/>
      <c r="L6225" s="533"/>
      <c r="M6225" s="533"/>
      <c r="N6225" s="532"/>
      <c r="O6225" s="350"/>
      <c r="P6225" s="464"/>
      <c r="Q6225" s="464"/>
      <c r="R6225" s="464"/>
      <c r="S6225" s="464"/>
      <c r="T6225" s="464"/>
      <c r="U6225" s="464"/>
      <c r="V6225" s="464"/>
    </row>
    <row r="6226" spans="1:22">
      <c r="A6226" s="531"/>
      <c r="B6226" s="532"/>
      <c r="C6226" s="350"/>
      <c r="D6226" s="350"/>
      <c r="E6226" s="533"/>
      <c r="F6226" s="533"/>
      <c r="G6226" s="533"/>
      <c r="H6226" s="533"/>
      <c r="I6226" s="533"/>
      <c r="J6226" s="533"/>
      <c r="K6226" s="533"/>
      <c r="L6226" s="533"/>
      <c r="M6226" s="533"/>
      <c r="N6226" s="532"/>
      <c r="O6226" s="350"/>
      <c r="P6226" s="464"/>
      <c r="Q6226" s="464"/>
      <c r="R6226" s="464"/>
      <c r="S6226" s="464"/>
      <c r="T6226" s="464"/>
      <c r="U6226" s="464"/>
      <c r="V6226" s="464"/>
    </row>
    <row r="6227" spans="1:22">
      <c r="A6227" s="531"/>
      <c r="B6227" s="532"/>
      <c r="C6227" s="350"/>
      <c r="D6227" s="350"/>
      <c r="E6227" s="533"/>
      <c r="F6227" s="533"/>
      <c r="G6227" s="533"/>
      <c r="H6227" s="533"/>
      <c r="I6227" s="533"/>
      <c r="J6227" s="533"/>
      <c r="K6227" s="533"/>
      <c r="L6227" s="533"/>
      <c r="M6227" s="533"/>
      <c r="N6227" s="532"/>
      <c r="O6227" s="350"/>
      <c r="P6227" s="464"/>
      <c r="Q6227" s="464"/>
      <c r="R6227" s="464"/>
      <c r="S6227" s="464"/>
      <c r="T6227" s="464"/>
      <c r="U6227" s="464"/>
      <c r="V6227" s="464"/>
    </row>
    <row r="6228" spans="1:22">
      <c r="A6228" s="531"/>
      <c r="B6228" s="532"/>
      <c r="C6228" s="350"/>
      <c r="D6228" s="350"/>
      <c r="E6228" s="533"/>
      <c r="F6228" s="533"/>
      <c r="G6228" s="533"/>
      <c r="H6228" s="533"/>
      <c r="I6228" s="533"/>
      <c r="J6228" s="533"/>
      <c r="K6228" s="533"/>
      <c r="L6228" s="533"/>
      <c r="M6228" s="533"/>
      <c r="N6228" s="532"/>
      <c r="O6228" s="350"/>
      <c r="P6228" s="464"/>
      <c r="Q6228" s="464"/>
      <c r="R6228" s="464"/>
      <c r="S6228" s="464"/>
      <c r="T6228" s="464"/>
      <c r="U6228" s="464"/>
      <c r="V6228" s="464"/>
    </row>
    <row r="6229" spans="1:22">
      <c r="A6229" s="531"/>
      <c r="B6229" s="532"/>
      <c r="C6229" s="350"/>
      <c r="D6229" s="350"/>
      <c r="E6229" s="533"/>
      <c r="F6229" s="533"/>
      <c r="G6229" s="533"/>
      <c r="H6229" s="533"/>
      <c r="I6229" s="533"/>
      <c r="J6229" s="533"/>
      <c r="K6229" s="533"/>
      <c r="L6229" s="533"/>
      <c r="M6229" s="533"/>
      <c r="N6229" s="532"/>
      <c r="O6229" s="350"/>
      <c r="P6229" s="464"/>
      <c r="Q6229" s="464"/>
      <c r="R6229" s="464"/>
      <c r="S6229" s="464"/>
      <c r="T6229" s="464"/>
      <c r="U6229" s="464"/>
      <c r="V6229" s="464"/>
    </row>
    <row r="6230" spans="1:22">
      <c r="A6230" s="531"/>
      <c r="B6230" s="532"/>
      <c r="C6230" s="350"/>
      <c r="D6230" s="350"/>
      <c r="E6230" s="533"/>
      <c r="F6230" s="533"/>
      <c r="G6230" s="533"/>
      <c r="H6230" s="533"/>
      <c r="I6230" s="533"/>
      <c r="J6230" s="533"/>
      <c r="K6230" s="533"/>
      <c r="L6230" s="533"/>
      <c r="M6230" s="533"/>
      <c r="N6230" s="532"/>
      <c r="O6230" s="350"/>
      <c r="P6230" s="464"/>
      <c r="Q6230" s="464"/>
      <c r="R6230" s="464"/>
      <c r="S6230" s="464"/>
      <c r="T6230" s="464"/>
      <c r="U6230" s="464"/>
      <c r="V6230" s="464"/>
    </row>
    <row r="6231" spans="1:22">
      <c r="A6231" s="531"/>
      <c r="B6231" s="532"/>
      <c r="C6231" s="350"/>
      <c r="D6231" s="350"/>
      <c r="E6231" s="533"/>
      <c r="F6231" s="533"/>
      <c r="G6231" s="533"/>
      <c r="H6231" s="533"/>
      <c r="I6231" s="533"/>
      <c r="J6231" s="533"/>
      <c r="K6231" s="533"/>
      <c r="L6231" s="533"/>
      <c r="M6231" s="533"/>
      <c r="N6231" s="532"/>
      <c r="O6231" s="350"/>
      <c r="P6231" s="464"/>
      <c r="Q6231" s="464"/>
      <c r="R6231" s="464"/>
      <c r="S6231" s="464"/>
      <c r="T6231" s="464"/>
      <c r="U6231" s="464"/>
      <c r="V6231" s="464"/>
    </row>
    <row r="6232" spans="1:22">
      <c r="A6232" s="531"/>
      <c r="B6232" s="532"/>
      <c r="C6232" s="350"/>
      <c r="D6232" s="350"/>
      <c r="E6232" s="533"/>
      <c r="F6232" s="533"/>
      <c r="G6232" s="533"/>
      <c r="H6232" s="533"/>
      <c r="I6232" s="533"/>
      <c r="J6232" s="533"/>
      <c r="K6232" s="533"/>
      <c r="L6232" s="533"/>
      <c r="M6232" s="533"/>
      <c r="N6232" s="532"/>
      <c r="O6232" s="350"/>
      <c r="P6232" s="464"/>
      <c r="Q6232" s="464"/>
      <c r="R6232" s="464"/>
      <c r="S6232" s="464"/>
      <c r="T6232" s="464"/>
      <c r="U6232" s="464"/>
      <c r="V6232" s="464"/>
    </row>
    <row r="6233" spans="1:22">
      <c r="A6233" s="531"/>
      <c r="B6233" s="532"/>
      <c r="C6233" s="350"/>
      <c r="D6233" s="350"/>
      <c r="E6233" s="533"/>
      <c r="F6233" s="533"/>
      <c r="G6233" s="533"/>
      <c r="H6233" s="533"/>
      <c r="I6233" s="533"/>
      <c r="J6233" s="533"/>
      <c r="K6233" s="533"/>
      <c r="L6233" s="533"/>
      <c r="M6233" s="533"/>
      <c r="N6233" s="532"/>
      <c r="O6233" s="350"/>
      <c r="P6233" s="464"/>
      <c r="Q6233" s="464"/>
      <c r="R6233" s="464"/>
      <c r="S6233" s="464"/>
      <c r="T6233" s="464"/>
      <c r="U6233" s="464"/>
      <c r="V6233" s="464"/>
    </row>
    <row r="6234" spans="1:22">
      <c r="A6234" s="531"/>
      <c r="B6234" s="532"/>
      <c r="C6234" s="350"/>
      <c r="D6234" s="350"/>
      <c r="E6234" s="533"/>
      <c r="F6234" s="533"/>
      <c r="G6234" s="533"/>
      <c r="H6234" s="533"/>
      <c r="I6234" s="533"/>
      <c r="J6234" s="533"/>
      <c r="K6234" s="533"/>
      <c r="L6234" s="533"/>
      <c r="M6234" s="533"/>
      <c r="N6234" s="532"/>
      <c r="O6234" s="350"/>
      <c r="P6234" s="464"/>
      <c r="Q6234" s="464"/>
      <c r="R6234" s="464"/>
      <c r="S6234" s="464"/>
      <c r="T6234" s="464"/>
      <c r="U6234" s="464"/>
      <c r="V6234" s="464"/>
    </row>
    <row r="6235" spans="1:22">
      <c r="A6235" s="531"/>
      <c r="B6235" s="532"/>
      <c r="C6235" s="350"/>
      <c r="D6235" s="350"/>
      <c r="E6235" s="533"/>
      <c r="F6235" s="533"/>
      <c r="G6235" s="533"/>
      <c r="H6235" s="533"/>
      <c r="I6235" s="533"/>
      <c r="J6235" s="533"/>
      <c r="K6235" s="533"/>
      <c r="L6235" s="533"/>
      <c r="M6235" s="533"/>
      <c r="N6235" s="532"/>
      <c r="O6235" s="350"/>
      <c r="P6235" s="464"/>
      <c r="Q6235" s="464"/>
      <c r="R6235" s="464"/>
      <c r="S6235" s="464"/>
      <c r="T6235" s="464"/>
      <c r="U6235" s="464"/>
      <c r="V6235" s="464"/>
    </row>
    <row r="6236" spans="1:22">
      <c r="A6236" s="531"/>
      <c r="B6236" s="532"/>
      <c r="C6236" s="350"/>
      <c r="D6236" s="350"/>
      <c r="E6236" s="533"/>
      <c r="F6236" s="533"/>
      <c r="G6236" s="533"/>
      <c r="H6236" s="533"/>
      <c r="I6236" s="533"/>
      <c r="J6236" s="533"/>
      <c r="K6236" s="533"/>
      <c r="L6236" s="533"/>
      <c r="M6236" s="533"/>
      <c r="N6236" s="532"/>
      <c r="O6236" s="350"/>
      <c r="P6236" s="464"/>
      <c r="Q6236" s="464"/>
      <c r="R6236" s="464"/>
      <c r="S6236" s="464"/>
      <c r="T6236" s="464"/>
      <c r="U6236" s="464"/>
      <c r="V6236" s="464"/>
    </row>
    <row r="6237" spans="1:22">
      <c r="A6237" s="531"/>
      <c r="B6237" s="532"/>
      <c r="C6237" s="350"/>
      <c r="D6237" s="350"/>
      <c r="E6237" s="533"/>
      <c r="F6237" s="533"/>
      <c r="G6237" s="533"/>
      <c r="H6237" s="533"/>
      <c r="I6237" s="533"/>
      <c r="J6237" s="533"/>
      <c r="K6237" s="533"/>
      <c r="L6237" s="533"/>
      <c r="M6237" s="533"/>
      <c r="N6237" s="532"/>
      <c r="O6237" s="350"/>
      <c r="P6237" s="464"/>
      <c r="Q6237" s="464"/>
      <c r="R6237" s="464"/>
      <c r="S6237" s="464"/>
      <c r="T6237" s="464"/>
      <c r="U6237" s="464"/>
      <c r="V6237" s="464"/>
    </row>
    <row r="6238" spans="1:22">
      <c r="A6238" s="531"/>
      <c r="B6238" s="532"/>
      <c r="C6238" s="350"/>
      <c r="D6238" s="350"/>
      <c r="E6238" s="533"/>
      <c r="F6238" s="533"/>
      <c r="G6238" s="533"/>
      <c r="H6238" s="533"/>
      <c r="I6238" s="533"/>
      <c r="J6238" s="533"/>
      <c r="K6238" s="533"/>
      <c r="L6238" s="533"/>
      <c r="M6238" s="533"/>
      <c r="N6238" s="532"/>
      <c r="O6238" s="350"/>
      <c r="P6238" s="464"/>
      <c r="Q6238" s="464"/>
      <c r="R6238" s="464"/>
      <c r="S6238" s="464"/>
      <c r="T6238" s="464"/>
      <c r="U6238" s="464"/>
      <c r="V6238" s="464"/>
    </row>
    <row r="6239" spans="1:22">
      <c r="A6239" s="531"/>
      <c r="B6239" s="532"/>
      <c r="C6239" s="350"/>
      <c r="D6239" s="350"/>
      <c r="E6239" s="533"/>
      <c r="F6239" s="533"/>
      <c r="G6239" s="533"/>
      <c r="H6239" s="533"/>
      <c r="I6239" s="533"/>
      <c r="J6239" s="533"/>
      <c r="K6239" s="533"/>
      <c r="L6239" s="533"/>
      <c r="M6239" s="533"/>
      <c r="N6239" s="532"/>
      <c r="O6239" s="350"/>
      <c r="P6239" s="464"/>
      <c r="Q6239" s="464"/>
      <c r="R6239" s="464"/>
      <c r="S6239" s="464"/>
      <c r="T6239" s="464"/>
      <c r="U6239" s="464"/>
      <c r="V6239" s="464"/>
    </row>
    <row r="6240" spans="1:22">
      <c r="A6240" s="531"/>
      <c r="B6240" s="532"/>
      <c r="C6240" s="350"/>
      <c r="D6240" s="350"/>
      <c r="E6240" s="533"/>
      <c r="F6240" s="533"/>
      <c r="G6240" s="533"/>
      <c r="H6240" s="533"/>
      <c r="I6240" s="533"/>
      <c r="J6240" s="533"/>
      <c r="K6240" s="533"/>
      <c r="L6240" s="533"/>
      <c r="M6240" s="533"/>
      <c r="N6240" s="532"/>
      <c r="O6240" s="350"/>
      <c r="P6240" s="464"/>
      <c r="Q6240" s="464"/>
      <c r="R6240" s="464"/>
      <c r="S6240" s="464"/>
      <c r="T6240" s="464"/>
      <c r="U6240" s="464"/>
      <c r="V6240" s="464"/>
    </row>
    <row r="6241" spans="1:22">
      <c r="A6241" s="531"/>
      <c r="B6241" s="532"/>
      <c r="C6241" s="350"/>
      <c r="D6241" s="350"/>
      <c r="E6241" s="533"/>
      <c r="F6241" s="533"/>
      <c r="G6241" s="533"/>
      <c r="H6241" s="533"/>
      <c r="I6241" s="533"/>
      <c r="J6241" s="533"/>
      <c r="K6241" s="533"/>
      <c r="L6241" s="533"/>
      <c r="M6241" s="533"/>
      <c r="N6241" s="532"/>
      <c r="O6241" s="350"/>
      <c r="P6241" s="464"/>
      <c r="Q6241" s="464"/>
      <c r="R6241" s="464"/>
      <c r="S6241" s="464"/>
      <c r="T6241" s="464"/>
      <c r="U6241" s="464"/>
      <c r="V6241" s="464"/>
    </row>
    <row r="6242" spans="1:22">
      <c r="A6242" s="531"/>
      <c r="B6242" s="532"/>
      <c r="C6242" s="350"/>
      <c r="D6242" s="350"/>
      <c r="E6242" s="533"/>
      <c r="F6242" s="533"/>
      <c r="G6242" s="533"/>
      <c r="H6242" s="533"/>
      <c r="I6242" s="533"/>
      <c r="J6242" s="533"/>
      <c r="K6242" s="533"/>
      <c r="L6242" s="533"/>
      <c r="M6242" s="533"/>
      <c r="N6242" s="532"/>
      <c r="O6242" s="350"/>
      <c r="P6242" s="464"/>
      <c r="Q6242" s="464"/>
      <c r="R6242" s="464"/>
      <c r="S6242" s="464"/>
      <c r="T6242" s="464"/>
      <c r="U6242" s="464"/>
      <c r="V6242" s="464"/>
    </row>
    <row r="6243" spans="1:22">
      <c r="A6243" s="531"/>
      <c r="B6243" s="532"/>
      <c r="C6243" s="350"/>
      <c r="D6243" s="350"/>
      <c r="E6243" s="533"/>
      <c r="F6243" s="533"/>
      <c r="G6243" s="533"/>
      <c r="H6243" s="533"/>
      <c r="I6243" s="533"/>
      <c r="J6243" s="533"/>
      <c r="K6243" s="533"/>
      <c r="L6243" s="533"/>
      <c r="M6243" s="533"/>
      <c r="N6243" s="532"/>
      <c r="O6243" s="350"/>
      <c r="P6243" s="464"/>
      <c r="Q6243" s="464"/>
      <c r="R6243" s="464"/>
      <c r="S6243" s="464"/>
      <c r="T6243" s="464"/>
      <c r="U6243" s="464"/>
      <c r="V6243" s="464"/>
    </row>
    <row r="6244" spans="1:22">
      <c r="A6244" s="531"/>
      <c r="B6244" s="532"/>
      <c r="C6244" s="350"/>
      <c r="D6244" s="350"/>
      <c r="E6244" s="533"/>
      <c r="F6244" s="533"/>
      <c r="G6244" s="533"/>
      <c r="H6244" s="533"/>
      <c r="I6244" s="533"/>
      <c r="J6244" s="533"/>
      <c r="K6244" s="533"/>
      <c r="L6244" s="533"/>
      <c r="M6244" s="533"/>
      <c r="N6244" s="532"/>
      <c r="O6244" s="350"/>
      <c r="P6244" s="464"/>
      <c r="Q6244" s="464"/>
      <c r="R6244" s="464"/>
      <c r="S6244" s="464"/>
      <c r="T6244" s="464"/>
      <c r="U6244" s="464"/>
      <c r="V6244" s="464"/>
    </row>
    <row r="6245" spans="1:22">
      <c r="A6245" s="531"/>
      <c r="B6245" s="532"/>
      <c r="C6245" s="350"/>
      <c r="D6245" s="350"/>
      <c r="E6245" s="533"/>
      <c r="F6245" s="533"/>
      <c r="G6245" s="533"/>
      <c r="H6245" s="533"/>
      <c r="I6245" s="533"/>
      <c r="J6245" s="533"/>
      <c r="K6245" s="533"/>
      <c r="L6245" s="533"/>
      <c r="M6245" s="533"/>
      <c r="N6245" s="532"/>
      <c r="O6245" s="350"/>
      <c r="P6245" s="464"/>
      <c r="Q6245" s="464"/>
      <c r="R6245" s="464"/>
      <c r="S6245" s="464"/>
      <c r="T6245" s="464"/>
      <c r="U6245" s="464"/>
      <c r="V6245" s="464"/>
    </row>
    <row r="6246" spans="1:22">
      <c r="A6246" s="531"/>
      <c r="B6246" s="532"/>
      <c r="C6246" s="350"/>
      <c r="D6246" s="350"/>
      <c r="E6246" s="533"/>
      <c r="F6246" s="533"/>
      <c r="G6246" s="533"/>
      <c r="H6246" s="533"/>
      <c r="I6246" s="533"/>
      <c r="J6246" s="533"/>
      <c r="K6246" s="533"/>
      <c r="L6246" s="533"/>
      <c r="M6246" s="533"/>
      <c r="N6246" s="532"/>
      <c r="O6246" s="350"/>
      <c r="P6246" s="464"/>
      <c r="Q6246" s="464"/>
      <c r="R6246" s="464"/>
      <c r="S6246" s="464"/>
      <c r="T6246" s="464"/>
      <c r="U6246" s="464"/>
      <c r="V6246" s="464"/>
    </row>
    <row r="6247" spans="1:22">
      <c r="A6247" s="531"/>
      <c r="B6247" s="532"/>
      <c r="C6247" s="350"/>
      <c r="D6247" s="350"/>
      <c r="E6247" s="533"/>
      <c r="F6247" s="533"/>
      <c r="G6247" s="533"/>
      <c r="H6247" s="533"/>
      <c r="I6247" s="533"/>
      <c r="J6247" s="533"/>
      <c r="K6247" s="533"/>
      <c r="L6247" s="533"/>
      <c r="M6247" s="533"/>
      <c r="N6247" s="532"/>
      <c r="O6247" s="350"/>
      <c r="P6247" s="464"/>
      <c r="Q6247" s="464"/>
      <c r="R6247" s="464"/>
      <c r="S6247" s="464"/>
      <c r="T6247" s="464"/>
      <c r="U6247" s="464"/>
      <c r="V6247" s="464"/>
    </row>
    <row r="6248" spans="1:22">
      <c r="A6248" s="531"/>
      <c r="B6248" s="532"/>
      <c r="C6248" s="350"/>
      <c r="D6248" s="350"/>
      <c r="E6248" s="533"/>
      <c r="F6248" s="533"/>
      <c r="G6248" s="533"/>
      <c r="H6248" s="533"/>
      <c r="I6248" s="533"/>
      <c r="J6248" s="533"/>
      <c r="K6248" s="533"/>
      <c r="L6248" s="533"/>
      <c r="M6248" s="533"/>
      <c r="N6248" s="532"/>
      <c r="O6248" s="350"/>
      <c r="P6248" s="464"/>
      <c r="Q6248" s="464"/>
      <c r="R6248" s="464"/>
      <c r="S6248" s="464"/>
      <c r="T6248" s="464"/>
      <c r="U6248" s="464"/>
      <c r="V6248" s="464"/>
    </row>
    <row r="6249" spans="1:22">
      <c r="A6249" s="531"/>
      <c r="B6249" s="532"/>
      <c r="C6249" s="350"/>
      <c r="D6249" s="350"/>
      <c r="E6249" s="533"/>
      <c r="F6249" s="533"/>
      <c r="G6249" s="533"/>
      <c r="H6249" s="533"/>
      <c r="I6249" s="533"/>
      <c r="J6249" s="533"/>
      <c r="K6249" s="533"/>
      <c r="L6249" s="533"/>
      <c r="M6249" s="533"/>
      <c r="N6249" s="532"/>
      <c r="O6249" s="350"/>
      <c r="P6249" s="464"/>
      <c r="Q6249" s="464"/>
      <c r="R6249" s="464"/>
      <c r="S6249" s="464"/>
      <c r="T6249" s="464"/>
      <c r="U6249" s="464"/>
      <c r="V6249" s="464"/>
    </row>
    <row r="6250" spans="1:22">
      <c r="A6250" s="531"/>
      <c r="B6250" s="532"/>
      <c r="C6250" s="350"/>
      <c r="D6250" s="350"/>
      <c r="E6250" s="533"/>
      <c r="F6250" s="533"/>
      <c r="G6250" s="533"/>
      <c r="H6250" s="533"/>
      <c r="I6250" s="533"/>
      <c r="J6250" s="533"/>
      <c r="K6250" s="533"/>
      <c r="L6250" s="533"/>
      <c r="M6250" s="533"/>
      <c r="N6250" s="532"/>
      <c r="O6250" s="350"/>
      <c r="P6250" s="464"/>
      <c r="Q6250" s="464"/>
      <c r="R6250" s="464"/>
      <c r="S6250" s="464"/>
      <c r="T6250" s="464"/>
      <c r="U6250" s="464"/>
      <c r="V6250" s="464"/>
    </row>
    <row r="6251" spans="1:22">
      <c r="A6251" s="531"/>
      <c r="B6251" s="532"/>
      <c r="C6251" s="350"/>
      <c r="D6251" s="350"/>
      <c r="E6251" s="533"/>
      <c r="F6251" s="533"/>
      <c r="G6251" s="533"/>
      <c r="H6251" s="533"/>
      <c r="I6251" s="533"/>
      <c r="J6251" s="533"/>
      <c r="K6251" s="533"/>
      <c r="L6251" s="533"/>
      <c r="M6251" s="533"/>
      <c r="N6251" s="532"/>
      <c r="O6251" s="350"/>
      <c r="P6251" s="464"/>
      <c r="Q6251" s="464"/>
      <c r="R6251" s="464"/>
      <c r="S6251" s="464"/>
      <c r="T6251" s="464"/>
      <c r="U6251" s="464"/>
      <c r="V6251" s="464"/>
    </row>
    <row r="6252" spans="1:22">
      <c r="A6252" s="531"/>
      <c r="B6252" s="532"/>
      <c r="C6252" s="350"/>
      <c r="D6252" s="350"/>
      <c r="E6252" s="533"/>
      <c r="F6252" s="533"/>
      <c r="G6252" s="533"/>
      <c r="H6252" s="533"/>
      <c r="I6252" s="533"/>
      <c r="J6252" s="533"/>
      <c r="K6252" s="533"/>
      <c r="L6252" s="533"/>
      <c r="M6252" s="533"/>
      <c r="N6252" s="532"/>
      <c r="O6252" s="350"/>
      <c r="P6252" s="464"/>
      <c r="Q6252" s="464"/>
      <c r="R6252" s="464"/>
      <c r="S6252" s="464"/>
      <c r="T6252" s="464"/>
      <c r="U6252" s="464"/>
      <c r="V6252" s="464"/>
    </row>
    <row r="6253" spans="1:22">
      <c r="A6253" s="531"/>
      <c r="B6253" s="532"/>
      <c r="C6253" s="350"/>
      <c r="D6253" s="350"/>
      <c r="E6253" s="533"/>
      <c r="F6253" s="533"/>
      <c r="G6253" s="533"/>
      <c r="H6253" s="533"/>
      <c r="I6253" s="533"/>
      <c r="J6253" s="533"/>
      <c r="K6253" s="533"/>
      <c r="L6253" s="533"/>
      <c r="M6253" s="533"/>
      <c r="N6253" s="532"/>
      <c r="O6253" s="350"/>
      <c r="P6253" s="464"/>
      <c r="Q6253" s="464"/>
      <c r="R6253" s="464"/>
      <c r="S6253" s="464"/>
      <c r="T6253" s="464"/>
      <c r="U6253" s="464"/>
      <c r="V6253" s="464"/>
    </row>
    <row r="6254" spans="1:22">
      <c r="A6254" s="531"/>
      <c r="B6254" s="532"/>
      <c r="C6254" s="350"/>
      <c r="D6254" s="350"/>
      <c r="E6254" s="533"/>
      <c r="F6254" s="533"/>
      <c r="G6254" s="533"/>
      <c r="H6254" s="533"/>
      <c r="I6254" s="533"/>
      <c r="J6254" s="533"/>
      <c r="K6254" s="533"/>
      <c r="L6254" s="533"/>
      <c r="M6254" s="533"/>
      <c r="N6254" s="532"/>
      <c r="O6254" s="350"/>
      <c r="P6254" s="464"/>
      <c r="Q6254" s="464"/>
      <c r="R6254" s="464"/>
      <c r="S6254" s="464"/>
      <c r="T6254" s="464"/>
      <c r="U6254" s="464"/>
      <c r="V6254" s="464"/>
    </row>
    <row r="6255" spans="1:22">
      <c r="A6255" s="531"/>
      <c r="B6255" s="532"/>
      <c r="C6255" s="350"/>
      <c r="D6255" s="350"/>
      <c r="E6255" s="533"/>
      <c r="F6255" s="533"/>
      <c r="G6255" s="533"/>
      <c r="H6255" s="533"/>
      <c r="I6255" s="533"/>
      <c r="J6255" s="533"/>
      <c r="K6255" s="533"/>
      <c r="L6255" s="533"/>
      <c r="M6255" s="533"/>
      <c r="N6255" s="532"/>
      <c r="O6255" s="350"/>
      <c r="P6255" s="464"/>
      <c r="Q6255" s="464"/>
      <c r="R6255" s="464"/>
      <c r="S6255" s="464"/>
      <c r="T6255" s="464"/>
      <c r="U6255" s="464"/>
      <c r="V6255" s="464"/>
    </row>
    <row r="6256" spans="1:22">
      <c r="A6256" s="531"/>
      <c r="B6256" s="532"/>
      <c r="C6256" s="350"/>
      <c r="D6256" s="350"/>
      <c r="E6256" s="533"/>
      <c r="F6256" s="533"/>
      <c r="G6256" s="533"/>
      <c r="H6256" s="533"/>
      <c r="I6256" s="533"/>
      <c r="J6256" s="533"/>
      <c r="K6256" s="533"/>
      <c r="L6256" s="533"/>
      <c r="M6256" s="533"/>
      <c r="N6256" s="532"/>
      <c r="O6256" s="350"/>
      <c r="P6256" s="464"/>
      <c r="Q6256" s="464"/>
      <c r="R6256" s="464"/>
      <c r="S6256" s="464"/>
      <c r="T6256" s="464"/>
      <c r="U6256" s="464"/>
      <c r="V6256" s="464"/>
    </row>
    <row r="6257" spans="1:22">
      <c r="A6257" s="531"/>
      <c r="B6257" s="532"/>
      <c r="C6257" s="350"/>
      <c r="D6257" s="350"/>
      <c r="E6257" s="533"/>
      <c r="F6257" s="533"/>
      <c r="G6257" s="533"/>
      <c r="H6257" s="533"/>
      <c r="I6257" s="533"/>
      <c r="J6257" s="533"/>
      <c r="K6257" s="533"/>
      <c r="L6257" s="533"/>
      <c r="M6257" s="533"/>
      <c r="N6257" s="532"/>
      <c r="O6257" s="350"/>
      <c r="P6257" s="464"/>
      <c r="Q6257" s="464"/>
      <c r="R6257" s="464"/>
      <c r="S6257" s="464"/>
      <c r="T6257" s="464"/>
      <c r="U6257" s="464"/>
      <c r="V6257" s="464"/>
    </row>
    <row r="6258" spans="1:22">
      <c r="A6258" s="531"/>
      <c r="B6258" s="532"/>
      <c r="C6258" s="350"/>
      <c r="D6258" s="350"/>
      <c r="E6258" s="533"/>
      <c r="F6258" s="533"/>
      <c r="G6258" s="533"/>
      <c r="H6258" s="533"/>
      <c r="I6258" s="533"/>
      <c r="J6258" s="533"/>
      <c r="K6258" s="533"/>
      <c r="L6258" s="533"/>
      <c r="M6258" s="533"/>
      <c r="N6258" s="532"/>
      <c r="O6258" s="350"/>
      <c r="P6258" s="464"/>
      <c r="Q6258" s="464"/>
      <c r="R6258" s="464"/>
      <c r="S6258" s="464"/>
      <c r="T6258" s="464"/>
      <c r="U6258" s="464"/>
      <c r="V6258" s="464"/>
    </row>
    <row r="6259" spans="1:22">
      <c r="A6259" s="531"/>
      <c r="B6259" s="532"/>
      <c r="C6259" s="350"/>
      <c r="D6259" s="350"/>
      <c r="E6259" s="533"/>
      <c r="F6259" s="533"/>
      <c r="G6259" s="533"/>
      <c r="H6259" s="533"/>
      <c r="I6259" s="533"/>
      <c r="J6259" s="533"/>
      <c r="K6259" s="533"/>
      <c r="L6259" s="533"/>
      <c r="M6259" s="533"/>
      <c r="N6259" s="532"/>
      <c r="O6259" s="350"/>
      <c r="P6259" s="464"/>
      <c r="Q6259" s="464"/>
      <c r="R6259" s="464"/>
      <c r="S6259" s="464"/>
      <c r="T6259" s="464"/>
      <c r="U6259" s="464"/>
      <c r="V6259" s="464"/>
    </row>
    <row r="6260" spans="1:22">
      <c r="A6260" s="531"/>
      <c r="B6260" s="532"/>
      <c r="C6260" s="350"/>
      <c r="D6260" s="350"/>
      <c r="E6260" s="533"/>
      <c r="F6260" s="533"/>
      <c r="G6260" s="533"/>
      <c r="H6260" s="533"/>
      <c r="I6260" s="533"/>
      <c r="J6260" s="533"/>
      <c r="K6260" s="533"/>
      <c r="L6260" s="533"/>
      <c r="M6260" s="533"/>
      <c r="N6260" s="532"/>
      <c r="O6260" s="350"/>
      <c r="P6260" s="464"/>
      <c r="Q6260" s="464"/>
      <c r="R6260" s="464"/>
      <c r="S6260" s="464"/>
      <c r="T6260" s="464"/>
      <c r="U6260" s="464"/>
      <c r="V6260" s="464"/>
    </row>
    <row r="6261" spans="1:22">
      <c r="A6261" s="531"/>
      <c r="B6261" s="532"/>
      <c r="C6261" s="350"/>
      <c r="D6261" s="350"/>
      <c r="E6261" s="533"/>
      <c r="F6261" s="533"/>
      <c r="G6261" s="533"/>
      <c r="H6261" s="533"/>
      <c r="I6261" s="533"/>
      <c r="J6261" s="533"/>
      <c r="K6261" s="533"/>
      <c r="L6261" s="533"/>
      <c r="M6261" s="533"/>
      <c r="N6261" s="532"/>
      <c r="O6261" s="350"/>
      <c r="P6261" s="464"/>
      <c r="Q6261" s="464"/>
      <c r="R6261" s="464"/>
      <c r="S6261" s="464"/>
      <c r="T6261" s="464"/>
      <c r="U6261" s="464"/>
      <c r="V6261" s="464"/>
    </row>
    <row r="6262" spans="1:22">
      <c r="A6262" s="531"/>
      <c r="B6262" s="532"/>
      <c r="C6262" s="350"/>
      <c r="D6262" s="350"/>
      <c r="E6262" s="533"/>
      <c r="F6262" s="533"/>
      <c r="G6262" s="533"/>
      <c r="H6262" s="533"/>
      <c r="I6262" s="533"/>
      <c r="J6262" s="533"/>
      <c r="K6262" s="533"/>
      <c r="L6262" s="533"/>
      <c r="M6262" s="533"/>
      <c r="N6262" s="532"/>
      <c r="O6262" s="350"/>
      <c r="P6262" s="464"/>
      <c r="Q6262" s="464"/>
      <c r="R6262" s="464"/>
      <c r="S6262" s="464"/>
      <c r="T6262" s="464"/>
      <c r="U6262" s="464"/>
      <c r="V6262" s="464"/>
    </row>
    <row r="6263" spans="1:22">
      <c r="A6263" s="531"/>
      <c r="B6263" s="532"/>
      <c r="C6263" s="350"/>
      <c r="D6263" s="350"/>
      <c r="E6263" s="533"/>
      <c r="F6263" s="533"/>
      <c r="G6263" s="533"/>
      <c r="H6263" s="533"/>
      <c r="I6263" s="533"/>
      <c r="J6263" s="533"/>
      <c r="K6263" s="533"/>
      <c r="L6263" s="533"/>
      <c r="M6263" s="533"/>
      <c r="N6263" s="532"/>
      <c r="O6263" s="350"/>
      <c r="P6263" s="464"/>
      <c r="Q6263" s="464"/>
      <c r="R6263" s="464"/>
      <c r="S6263" s="464"/>
      <c r="T6263" s="464"/>
      <c r="U6263" s="464"/>
      <c r="V6263" s="464"/>
    </row>
    <row r="6264" spans="1:22">
      <c r="A6264" s="531"/>
      <c r="B6264" s="532"/>
      <c r="C6264" s="350"/>
      <c r="D6264" s="350"/>
      <c r="E6264" s="533"/>
      <c r="F6264" s="533"/>
      <c r="G6264" s="533"/>
      <c r="H6264" s="533"/>
      <c r="I6264" s="533"/>
      <c r="J6264" s="533"/>
      <c r="K6264" s="533"/>
      <c r="L6264" s="533"/>
      <c r="M6264" s="533"/>
      <c r="N6264" s="532"/>
      <c r="O6264" s="350"/>
      <c r="P6264" s="464"/>
      <c r="Q6264" s="464"/>
      <c r="R6264" s="464"/>
      <c r="S6264" s="464"/>
      <c r="T6264" s="464"/>
      <c r="U6264" s="464"/>
      <c r="V6264" s="464"/>
    </row>
    <row r="6265" spans="1:22">
      <c r="A6265" s="531"/>
      <c r="B6265" s="532"/>
      <c r="C6265" s="350"/>
      <c r="D6265" s="350"/>
      <c r="E6265" s="533"/>
      <c r="F6265" s="533"/>
      <c r="G6265" s="533"/>
      <c r="H6265" s="533"/>
      <c r="I6265" s="533"/>
      <c r="J6265" s="533"/>
      <c r="K6265" s="533"/>
      <c r="L6265" s="533"/>
      <c r="M6265" s="533"/>
      <c r="N6265" s="532"/>
      <c r="O6265" s="350"/>
      <c r="P6265" s="464"/>
      <c r="Q6265" s="464"/>
      <c r="R6265" s="464"/>
      <c r="S6265" s="464"/>
      <c r="T6265" s="464"/>
      <c r="U6265" s="464"/>
      <c r="V6265" s="464"/>
    </row>
    <row r="6266" spans="1:22">
      <c r="A6266" s="531"/>
      <c r="B6266" s="532"/>
      <c r="C6266" s="350"/>
      <c r="D6266" s="350"/>
      <c r="E6266" s="533"/>
      <c r="F6266" s="533"/>
      <c r="G6266" s="533"/>
      <c r="H6266" s="533"/>
      <c r="I6266" s="533"/>
      <c r="J6266" s="533"/>
      <c r="K6266" s="533"/>
      <c r="L6266" s="533"/>
      <c r="M6266" s="533"/>
      <c r="N6266" s="532"/>
      <c r="O6266" s="350"/>
      <c r="P6266" s="464"/>
      <c r="Q6266" s="464"/>
      <c r="R6266" s="464"/>
      <c r="S6266" s="464"/>
      <c r="T6266" s="464"/>
      <c r="U6266" s="464"/>
      <c r="V6266" s="464"/>
    </row>
    <row r="6267" spans="1:22">
      <c r="A6267" s="531"/>
      <c r="B6267" s="532"/>
      <c r="C6267" s="350"/>
      <c r="D6267" s="350"/>
      <c r="E6267" s="533"/>
      <c r="F6267" s="533"/>
      <c r="G6267" s="533"/>
      <c r="H6267" s="533"/>
      <c r="I6267" s="533"/>
      <c r="J6267" s="533"/>
      <c r="K6267" s="533"/>
      <c r="L6267" s="533"/>
      <c r="M6267" s="533"/>
      <c r="N6267" s="532"/>
      <c r="O6267" s="350"/>
      <c r="P6267" s="464"/>
      <c r="Q6267" s="464"/>
      <c r="R6267" s="464"/>
      <c r="S6267" s="464"/>
      <c r="T6267" s="464"/>
      <c r="U6267" s="464"/>
      <c r="V6267" s="464"/>
    </row>
    <row r="6268" spans="1:22">
      <c r="A6268" s="531"/>
      <c r="B6268" s="532"/>
      <c r="C6268" s="350"/>
      <c r="D6268" s="350"/>
      <c r="E6268" s="533"/>
      <c r="F6268" s="533"/>
      <c r="G6268" s="533"/>
      <c r="H6268" s="533"/>
      <c r="I6268" s="533"/>
      <c r="J6268" s="533"/>
      <c r="K6268" s="533"/>
      <c r="L6268" s="533"/>
      <c r="M6268" s="533"/>
      <c r="N6268" s="532"/>
      <c r="O6268" s="350"/>
      <c r="P6268" s="464"/>
      <c r="Q6268" s="464"/>
      <c r="R6268" s="464"/>
      <c r="S6268" s="464"/>
      <c r="T6268" s="464"/>
      <c r="U6268" s="464"/>
      <c r="V6268" s="464"/>
    </row>
    <row r="6269" spans="1:22">
      <c r="A6269" s="531"/>
      <c r="B6269" s="532"/>
      <c r="C6269" s="350"/>
      <c r="D6269" s="350"/>
      <c r="E6269" s="533"/>
      <c r="F6269" s="533"/>
      <c r="G6269" s="533"/>
      <c r="H6269" s="533"/>
      <c r="I6269" s="533"/>
      <c r="J6269" s="533"/>
      <c r="K6269" s="533"/>
      <c r="L6269" s="533"/>
      <c r="M6269" s="533"/>
      <c r="N6269" s="532"/>
      <c r="O6269" s="350"/>
      <c r="P6269" s="464"/>
      <c r="Q6269" s="464"/>
      <c r="R6269" s="464"/>
      <c r="S6269" s="464"/>
      <c r="T6269" s="464"/>
      <c r="U6269" s="464"/>
      <c r="V6269" s="464"/>
    </row>
    <row r="6270" spans="1:22">
      <c r="A6270" s="531"/>
      <c r="B6270" s="532"/>
      <c r="C6270" s="350"/>
      <c r="D6270" s="350"/>
      <c r="E6270" s="533"/>
      <c r="F6270" s="533"/>
      <c r="G6270" s="533"/>
      <c r="H6270" s="533"/>
      <c r="I6270" s="533"/>
      <c r="J6270" s="533"/>
      <c r="K6270" s="533"/>
      <c r="L6270" s="533"/>
      <c r="M6270" s="533"/>
      <c r="N6270" s="532"/>
      <c r="O6270" s="350"/>
      <c r="P6270" s="464"/>
      <c r="Q6270" s="464"/>
      <c r="R6270" s="464"/>
      <c r="S6270" s="464"/>
      <c r="T6270" s="464"/>
      <c r="U6270" s="464"/>
      <c r="V6270" s="464"/>
    </row>
    <row r="6271" spans="1:22">
      <c r="A6271" s="531"/>
      <c r="B6271" s="532"/>
      <c r="C6271" s="350"/>
      <c r="D6271" s="350"/>
      <c r="E6271" s="533"/>
      <c r="F6271" s="533"/>
      <c r="G6271" s="533"/>
      <c r="H6271" s="533"/>
      <c r="I6271" s="533"/>
      <c r="J6271" s="533"/>
      <c r="K6271" s="533"/>
      <c r="L6271" s="533"/>
      <c r="M6271" s="533"/>
      <c r="N6271" s="532"/>
      <c r="O6271" s="350"/>
      <c r="P6271" s="464"/>
      <c r="Q6271" s="464"/>
      <c r="R6271" s="464"/>
      <c r="S6271" s="464"/>
      <c r="T6271" s="464"/>
      <c r="U6271" s="464"/>
      <c r="V6271" s="464"/>
    </row>
    <row r="6272" spans="1:22">
      <c r="A6272" s="531"/>
      <c r="B6272" s="532"/>
      <c r="C6272" s="350"/>
      <c r="D6272" s="350"/>
      <c r="E6272" s="533"/>
      <c r="F6272" s="533"/>
      <c r="G6272" s="533"/>
      <c r="H6272" s="533"/>
      <c r="I6272" s="533"/>
      <c r="J6272" s="533"/>
      <c r="K6272" s="533"/>
      <c r="L6272" s="533"/>
      <c r="M6272" s="533"/>
      <c r="N6272" s="532"/>
      <c r="O6272" s="350"/>
      <c r="P6272" s="464"/>
      <c r="Q6272" s="464"/>
      <c r="R6272" s="464"/>
      <c r="S6272" s="464"/>
      <c r="T6272" s="464"/>
      <c r="U6272" s="464"/>
      <c r="V6272" s="464"/>
    </row>
    <row r="6273" spans="1:22">
      <c r="A6273" s="531"/>
      <c r="B6273" s="532"/>
      <c r="C6273" s="350"/>
      <c r="D6273" s="350"/>
      <c r="E6273" s="533"/>
      <c r="F6273" s="533"/>
      <c r="G6273" s="533"/>
      <c r="H6273" s="533"/>
      <c r="I6273" s="533"/>
      <c r="J6273" s="533"/>
      <c r="K6273" s="533"/>
      <c r="L6273" s="533"/>
      <c r="M6273" s="533"/>
      <c r="N6273" s="532"/>
      <c r="O6273" s="350"/>
      <c r="P6273" s="464"/>
      <c r="Q6273" s="464"/>
      <c r="R6273" s="464"/>
      <c r="S6273" s="464"/>
      <c r="T6273" s="464"/>
      <c r="U6273" s="464"/>
      <c r="V6273" s="464"/>
    </row>
    <row r="6274" spans="1:22">
      <c r="A6274" s="531"/>
      <c r="B6274" s="532"/>
      <c r="C6274" s="350"/>
      <c r="D6274" s="350"/>
      <c r="E6274" s="533"/>
      <c r="F6274" s="533"/>
      <c r="G6274" s="533"/>
      <c r="H6274" s="533"/>
      <c r="I6274" s="533"/>
      <c r="J6274" s="533"/>
      <c r="K6274" s="533"/>
      <c r="L6274" s="533"/>
      <c r="M6274" s="533"/>
      <c r="N6274" s="532"/>
      <c r="O6274" s="350"/>
      <c r="P6274" s="464"/>
      <c r="Q6274" s="464"/>
      <c r="R6274" s="464"/>
      <c r="S6274" s="464"/>
      <c r="T6274" s="464"/>
      <c r="U6274" s="464"/>
      <c r="V6274" s="464"/>
    </row>
    <row r="6275" spans="1:22">
      <c r="A6275" s="531"/>
      <c r="B6275" s="532"/>
      <c r="C6275" s="350"/>
      <c r="D6275" s="350"/>
      <c r="E6275" s="533"/>
      <c r="F6275" s="533"/>
      <c r="G6275" s="533"/>
      <c r="H6275" s="533"/>
      <c r="I6275" s="533"/>
      <c r="J6275" s="533"/>
      <c r="K6275" s="533"/>
      <c r="L6275" s="533"/>
      <c r="M6275" s="533"/>
      <c r="N6275" s="532"/>
      <c r="O6275" s="350"/>
      <c r="P6275" s="464"/>
      <c r="Q6275" s="464"/>
      <c r="R6275" s="464"/>
      <c r="S6275" s="464"/>
      <c r="T6275" s="464"/>
      <c r="U6275" s="464"/>
      <c r="V6275" s="464"/>
    </row>
    <row r="6276" spans="1:22">
      <c r="A6276" s="531"/>
      <c r="B6276" s="532"/>
      <c r="C6276" s="350"/>
      <c r="D6276" s="350"/>
      <c r="E6276" s="533"/>
      <c r="F6276" s="533"/>
      <c r="G6276" s="533"/>
      <c r="H6276" s="533"/>
      <c r="I6276" s="533"/>
      <c r="J6276" s="533"/>
      <c r="K6276" s="533"/>
      <c r="L6276" s="533"/>
      <c r="M6276" s="533"/>
      <c r="N6276" s="532"/>
      <c r="O6276" s="350"/>
      <c r="P6276" s="464"/>
      <c r="Q6276" s="464"/>
      <c r="R6276" s="464"/>
      <c r="S6276" s="464"/>
      <c r="T6276" s="464"/>
      <c r="U6276" s="464"/>
      <c r="V6276" s="464"/>
    </row>
    <row r="6277" spans="1:22">
      <c r="A6277" s="531"/>
      <c r="B6277" s="532"/>
      <c r="C6277" s="350"/>
      <c r="D6277" s="350"/>
      <c r="E6277" s="533"/>
      <c r="F6277" s="533"/>
      <c r="G6277" s="533"/>
      <c r="H6277" s="533"/>
      <c r="I6277" s="533"/>
      <c r="J6277" s="533"/>
      <c r="K6277" s="533"/>
      <c r="L6277" s="533"/>
      <c r="M6277" s="533"/>
      <c r="N6277" s="532"/>
      <c r="O6277" s="350"/>
      <c r="P6277" s="464"/>
      <c r="Q6277" s="464"/>
      <c r="R6277" s="464"/>
      <c r="S6277" s="464"/>
      <c r="T6277" s="464"/>
      <c r="U6277" s="464"/>
      <c r="V6277" s="464"/>
    </row>
    <row r="6278" spans="1:22">
      <c r="A6278" s="531"/>
      <c r="B6278" s="532"/>
      <c r="C6278" s="350"/>
      <c r="D6278" s="350"/>
      <c r="E6278" s="533"/>
      <c r="F6278" s="533"/>
      <c r="G6278" s="533"/>
      <c r="H6278" s="533"/>
      <c r="I6278" s="533"/>
      <c r="J6278" s="533"/>
      <c r="K6278" s="533"/>
      <c r="L6278" s="533"/>
      <c r="M6278" s="533"/>
      <c r="N6278" s="532"/>
      <c r="O6278" s="350"/>
      <c r="P6278" s="464"/>
      <c r="Q6278" s="464"/>
      <c r="R6278" s="464"/>
      <c r="S6278" s="464"/>
      <c r="T6278" s="464"/>
      <c r="U6278" s="464"/>
      <c r="V6278" s="464"/>
    </row>
    <row r="6279" spans="1:22">
      <c r="A6279" s="531"/>
      <c r="B6279" s="532"/>
      <c r="C6279" s="350"/>
      <c r="D6279" s="350"/>
      <c r="E6279" s="533"/>
      <c r="F6279" s="533"/>
      <c r="G6279" s="533"/>
      <c r="H6279" s="533"/>
      <c r="I6279" s="533"/>
      <c r="J6279" s="533"/>
      <c r="K6279" s="533"/>
      <c r="L6279" s="533"/>
      <c r="M6279" s="533"/>
      <c r="N6279" s="532"/>
      <c r="O6279" s="350"/>
      <c r="P6279" s="464"/>
      <c r="Q6279" s="464"/>
      <c r="R6279" s="464"/>
      <c r="S6279" s="464"/>
      <c r="T6279" s="464"/>
      <c r="U6279" s="464"/>
      <c r="V6279" s="464"/>
    </row>
    <row r="6280" spans="1:22">
      <c r="A6280" s="531"/>
      <c r="B6280" s="532"/>
      <c r="C6280" s="350"/>
      <c r="D6280" s="350"/>
      <c r="E6280" s="533"/>
      <c r="F6280" s="533"/>
      <c r="G6280" s="533"/>
      <c r="H6280" s="533"/>
      <c r="I6280" s="533"/>
      <c r="J6280" s="533"/>
      <c r="K6280" s="533"/>
      <c r="L6280" s="533"/>
      <c r="M6280" s="533"/>
      <c r="N6280" s="532"/>
      <c r="O6280" s="350"/>
      <c r="P6280" s="464"/>
      <c r="Q6280" s="464"/>
      <c r="R6280" s="464"/>
      <c r="S6280" s="464"/>
      <c r="T6280" s="464"/>
      <c r="U6280" s="464"/>
      <c r="V6280" s="464"/>
    </row>
    <row r="6281" spans="1:22">
      <c r="A6281" s="531"/>
      <c r="B6281" s="532"/>
      <c r="C6281" s="350"/>
      <c r="D6281" s="350"/>
      <c r="E6281" s="533"/>
      <c r="F6281" s="533"/>
      <c r="G6281" s="533"/>
      <c r="H6281" s="533"/>
      <c r="I6281" s="533"/>
      <c r="J6281" s="533"/>
      <c r="K6281" s="533"/>
      <c r="L6281" s="533"/>
      <c r="M6281" s="533"/>
      <c r="N6281" s="532"/>
      <c r="O6281" s="350"/>
      <c r="P6281" s="464"/>
      <c r="Q6281" s="464"/>
      <c r="R6281" s="464"/>
      <c r="S6281" s="464"/>
      <c r="T6281" s="464"/>
      <c r="U6281" s="464"/>
      <c r="V6281" s="464"/>
    </row>
    <row r="6282" spans="1:22">
      <c r="A6282" s="531"/>
      <c r="B6282" s="532"/>
      <c r="C6282" s="350"/>
      <c r="D6282" s="350"/>
      <c r="E6282" s="533"/>
      <c r="F6282" s="533"/>
      <c r="G6282" s="533"/>
      <c r="H6282" s="533"/>
      <c r="I6282" s="533"/>
      <c r="J6282" s="533"/>
      <c r="K6282" s="533"/>
      <c r="L6282" s="533"/>
      <c r="M6282" s="533"/>
      <c r="N6282" s="532"/>
      <c r="O6282" s="350"/>
      <c r="P6282" s="464"/>
      <c r="Q6282" s="464"/>
      <c r="R6282" s="464"/>
      <c r="S6282" s="464"/>
      <c r="T6282" s="464"/>
      <c r="U6282" s="464"/>
      <c r="V6282" s="464"/>
    </row>
    <row r="6283" spans="1:22">
      <c r="A6283" s="531"/>
      <c r="B6283" s="532"/>
      <c r="C6283" s="350"/>
      <c r="D6283" s="350"/>
      <c r="E6283" s="533"/>
      <c r="F6283" s="533"/>
      <c r="G6283" s="533"/>
      <c r="H6283" s="533"/>
      <c r="I6283" s="533"/>
      <c r="J6283" s="533"/>
      <c r="K6283" s="533"/>
      <c r="L6283" s="533"/>
      <c r="M6283" s="533"/>
      <c r="N6283" s="532"/>
      <c r="O6283" s="350"/>
      <c r="P6283" s="464"/>
      <c r="Q6283" s="464"/>
      <c r="R6283" s="464"/>
      <c r="S6283" s="464"/>
      <c r="T6283" s="464"/>
      <c r="U6283" s="464"/>
      <c r="V6283" s="464"/>
    </row>
    <row r="6284" spans="1:22">
      <c r="A6284" s="531"/>
      <c r="B6284" s="532"/>
      <c r="C6284" s="350"/>
      <c r="D6284" s="350"/>
      <c r="E6284" s="533"/>
      <c r="F6284" s="533"/>
      <c r="G6284" s="533"/>
      <c r="H6284" s="533"/>
      <c r="I6284" s="533"/>
      <c r="J6284" s="533"/>
      <c r="K6284" s="533"/>
      <c r="L6284" s="533"/>
      <c r="M6284" s="533"/>
      <c r="N6284" s="532"/>
      <c r="O6284" s="350"/>
      <c r="P6284" s="464"/>
      <c r="Q6284" s="464"/>
      <c r="R6284" s="464"/>
      <c r="S6284" s="464"/>
      <c r="T6284" s="464"/>
      <c r="U6284" s="464"/>
      <c r="V6284" s="464"/>
    </row>
    <row r="6285" spans="1:22">
      <c r="A6285" s="531"/>
      <c r="B6285" s="532"/>
      <c r="C6285" s="350"/>
      <c r="D6285" s="350"/>
      <c r="E6285" s="533"/>
      <c r="F6285" s="533"/>
      <c r="G6285" s="533"/>
      <c r="H6285" s="533"/>
      <c r="I6285" s="533"/>
      <c r="J6285" s="533"/>
      <c r="K6285" s="533"/>
      <c r="L6285" s="533"/>
      <c r="M6285" s="533"/>
      <c r="N6285" s="532"/>
      <c r="O6285" s="350"/>
      <c r="P6285" s="464"/>
      <c r="Q6285" s="464"/>
      <c r="R6285" s="464"/>
      <c r="S6285" s="464"/>
      <c r="T6285" s="464"/>
      <c r="U6285" s="464"/>
      <c r="V6285" s="464"/>
    </row>
    <row r="6286" spans="1:22">
      <c r="A6286" s="531"/>
      <c r="B6286" s="532"/>
      <c r="C6286" s="350"/>
      <c r="D6286" s="350"/>
      <c r="E6286" s="533"/>
      <c r="F6286" s="533"/>
      <c r="G6286" s="533"/>
      <c r="H6286" s="533"/>
      <c r="I6286" s="533"/>
      <c r="J6286" s="533"/>
      <c r="K6286" s="533"/>
      <c r="L6286" s="533"/>
      <c r="M6286" s="533"/>
      <c r="N6286" s="532"/>
      <c r="O6286" s="350"/>
      <c r="P6286" s="464"/>
      <c r="Q6286" s="464"/>
      <c r="R6286" s="464"/>
      <c r="S6286" s="464"/>
      <c r="T6286" s="464"/>
      <c r="U6286" s="464"/>
      <c r="V6286" s="464"/>
    </row>
    <row r="6287" spans="1:22">
      <c r="A6287" s="531"/>
      <c r="B6287" s="532"/>
      <c r="C6287" s="350"/>
      <c r="D6287" s="350"/>
      <c r="E6287" s="533"/>
      <c r="F6287" s="533"/>
      <c r="G6287" s="533"/>
      <c r="H6287" s="533"/>
      <c r="I6287" s="533"/>
      <c r="J6287" s="533"/>
      <c r="K6287" s="533"/>
      <c r="L6287" s="533"/>
      <c r="M6287" s="533"/>
      <c r="N6287" s="532"/>
      <c r="O6287" s="350"/>
      <c r="P6287" s="464"/>
      <c r="Q6287" s="464"/>
      <c r="R6287" s="464"/>
      <c r="S6287" s="464"/>
      <c r="T6287" s="464"/>
      <c r="U6287" s="464"/>
      <c r="V6287" s="464"/>
    </row>
    <row r="6288" spans="1:22">
      <c r="A6288" s="531"/>
      <c r="B6288" s="532"/>
      <c r="C6288" s="350"/>
      <c r="D6288" s="350"/>
      <c r="E6288" s="533"/>
      <c r="F6288" s="533"/>
      <c r="G6288" s="533"/>
      <c r="H6288" s="533"/>
      <c r="I6288" s="533"/>
      <c r="J6288" s="533"/>
      <c r="K6288" s="533"/>
      <c r="L6288" s="533"/>
      <c r="M6288" s="533"/>
      <c r="N6288" s="532"/>
      <c r="O6288" s="350"/>
      <c r="P6288" s="464"/>
      <c r="Q6288" s="464"/>
      <c r="R6288" s="464"/>
      <c r="S6288" s="464"/>
      <c r="T6288" s="464"/>
      <c r="U6288" s="464"/>
      <c r="V6288" s="464"/>
    </row>
    <row r="6289" spans="1:22">
      <c r="A6289" s="531"/>
      <c r="B6289" s="532"/>
      <c r="C6289" s="350"/>
      <c r="D6289" s="350"/>
      <c r="E6289" s="533"/>
      <c r="F6289" s="533"/>
      <c r="G6289" s="533"/>
      <c r="H6289" s="533"/>
      <c r="I6289" s="533"/>
      <c r="J6289" s="533"/>
      <c r="K6289" s="533"/>
      <c r="L6289" s="533"/>
      <c r="M6289" s="533"/>
      <c r="N6289" s="532"/>
      <c r="O6289" s="350"/>
      <c r="P6289" s="464"/>
      <c r="Q6289" s="464"/>
      <c r="R6289" s="464"/>
      <c r="S6289" s="464"/>
      <c r="T6289" s="464"/>
      <c r="U6289" s="464"/>
      <c r="V6289" s="464"/>
    </row>
    <row r="6290" spans="1:22">
      <c r="A6290" s="531"/>
      <c r="B6290" s="532"/>
      <c r="C6290" s="350"/>
      <c r="D6290" s="350"/>
      <c r="E6290" s="533"/>
      <c r="F6290" s="533"/>
      <c r="G6290" s="533"/>
      <c r="H6290" s="533"/>
      <c r="I6290" s="533"/>
      <c r="J6290" s="533"/>
      <c r="K6290" s="533"/>
      <c r="L6290" s="533"/>
      <c r="M6290" s="533"/>
      <c r="N6290" s="532"/>
      <c r="O6290" s="350"/>
      <c r="P6290" s="464"/>
      <c r="Q6290" s="464"/>
      <c r="R6290" s="464"/>
      <c r="S6290" s="464"/>
      <c r="T6290" s="464"/>
      <c r="U6290" s="464"/>
      <c r="V6290" s="464"/>
    </row>
    <row r="6291" spans="1:22">
      <c r="A6291" s="531"/>
      <c r="B6291" s="532"/>
      <c r="C6291" s="350"/>
      <c r="D6291" s="350"/>
      <c r="E6291" s="533"/>
      <c r="F6291" s="533"/>
      <c r="G6291" s="533"/>
      <c r="H6291" s="533"/>
      <c r="I6291" s="533"/>
      <c r="J6291" s="533"/>
      <c r="K6291" s="533"/>
      <c r="L6291" s="533"/>
      <c r="M6291" s="533"/>
      <c r="N6291" s="532"/>
      <c r="O6291" s="350"/>
      <c r="P6291" s="464"/>
      <c r="Q6291" s="464"/>
      <c r="R6291" s="464"/>
      <c r="S6291" s="464"/>
      <c r="T6291" s="464"/>
      <c r="U6291" s="464"/>
      <c r="V6291" s="464"/>
    </row>
    <row r="6292" spans="1:22">
      <c r="A6292" s="531"/>
      <c r="B6292" s="532"/>
      <c r="C6292" s="350"/>
      <c r="D6292" s="350"/>
      <c r="E6292" s="533"/>
      <c r="F6292" s="533"/>
      <c r="G6292" s="533"/>
      <c r="H6292" s="533"/>
      <c r="I6292" s="533"/>
      <c r="J6292" s="533"/>
      <c r="K6292" s="533"/>
      <c r="L6292" s="533"/>
      <c r="M6292" s="533"/>
      <c r="N6292" s="532"/>
      <c r="O6292" s="350"/>
      <c r="P6292" s="464"/>
      <c r="Q6292" s="464"/>
      <c r="R6292" s="464"/>
      <c r="S6292" s="464"/>
      <c r="T6292" s="464"/>
      <c r="U6292" s="464"/>
      <c r="V6292" s="464"/>
    </row>
    <row r="6293" spans="1:22">
      <c r="A6293" s="531"/>
      <c r="B6293" s="532"/>
      <c r="C6293" s="350"/>
      <c r="D6293" s="350"/>
      <c r="E6293" s="533"/>
      <c r="F6293" s="533"/>
      <c r="G6293" s="533"/>
      <c r="H6293" s="533"/>
      <c r="I6293" s="533"/>
      <c r="J6293" s="533"/>
      <c r="K6293" s="533"/>
      <c r="L6293" s="533"/>
      <c r="M6293" s="533"/>
      <c r="N6293" s="532"/>
      <c r="O6293" s="350"/>
      <c r="P6293" s="464"/>
      <c r="Q6293" s="464"/>
      <c r="R6293" s="464"/>
      <c r="S6293" s="464"/>
      <c r="T6293" s="464"/>
      <c r="U6293" s="464"/>
      <c r="V6293" s="464"/>
    </row>
    <row r="6294" spans="1:22">
      <c r="A6294" s="531"/>
      <c r="B6294" s="532"/>
      <c r="C6294" s="350"/>
      <c r="D6294" s="350"/>
      <c r="E6294" s="533"/>
      <c r="F6294" s="533"/>
      <c r="G6294" s="533"/>
      <c r="H6294" s="533"/>
      <c r="I6294" s="533"/>
      <c r="J6294" s="533"/>
      <c r="K6294" s="533"/>
      <c r="L6294" s="533"/>
      <c r="M6294" s="533"/>
      <c r="N6294" s="532"/>
      <c r="O6294" s="350"/>
      <c r="P6294" s="464"/>
      <c r="Q6294" s="464"/>
      <c r="R6294" s="464"/>
      <c r="S6294" s="464"/>
      <c r="T6294" s="464"/>
      <c r="U6294" s="464"/>
      <c r="V6294" s="464"/>
    </row>
    <row r="6295" spans="1:22">
      <c r="A6295" s="531"/>
      <c r="B6295" s="532"/>
      <c r="C6295" s="350"/>
      <c r="D6295" s="350"/>
      <c r="E6295" s="533"/>
      <c r="F6295" s="533"/>
      <c r="G6295" s="533"/>
      <c r="H6295" s="533"/>
      <c r="I6295" s="533"/>
      <c r="J6295" s="533"/>
      <c r="K6295" s="533"/>
      <c r="L6295" s="533"/>
      <c r="M6295" s="533"/>
      <c r="N6295" s="532"/>
      <c r="O6295" s="350"/>
      <c r="P6295" s="464"/>
      <c r="Q6295" s="464"/>
      <c r="R6295" s="464"/>
      <c r="S6295" s="464"/>
      <c r="T6295" s="464"/>
      <c r="U6295" s="464"/>
      <c r="V6295" s="464"/>
    </row>
    <row r="6296" spans="1:22">
      <c r="A6296" s="531"/>
      <c r="B6296" s="532"/>
      <c r="C6296" s="350"/>
      <c r="D6296" s="350"/>
      <c r="E6296" s="533"/>
      <c r="F6296" s="533"/>
      <c r="G6296" s="533"/>
      <c r="H6296" s="533"/>
      <c r="I6296" s="533"/>
      <c r="J6296" s="533"/>
      <c r="K6296" s="533"/>
      <c r="L6296" s="533"/>
      <c r="M6296" s="533"/>
      <c r="N6296" s="532"/>
      <c r="O6296" s="350"/>
      <c r="P6296" s="464"/>
      <c r="Q6296" s="464"/>
      <c r="R6296" s="464"/>
      <c r="S6296" s="464"/>
      <c r="T6296" s="464"/>
      <c r="U6296" s="464"/>
      <c r="V6296" s="464"/>
    </row>
    <row r="6297" spans="1:22">
      <c r="A6297" s="531"/>
      <c r="B6297" s="532"/>
      <c r="C6297" s="350"/>
      <c r="D6297" s="350"/>
      <c r="E6297" s="533"/>
      <c r="F6297" s="533"/>
      <c r="G6297" s="533"/>
      <c r="H6297" s="533"/>
      <c r="I6297" s="533"/>
      <c r="J6297" s="533"/>
      <c r="K6297" s="533"/>
      <c r="L6297" s="533"/>
      <c r="M6297" s="533"/>
      <c r="N6297" s="532"/>
      <c r="O6297" s="350"/>
      <c r="P6297" s="464"/>
      <c r="Q6297" s="464"/>
      <c r="R6297" s="464"/>
      <c r="S6297" s="464"/>
      <c r="T6297" s="464"/>
      <c r="U6297" s="464"/>
      <c r="V6297" s="464"/>
    </row>
    <row r="6298" spans="1:22">
      <c r="A6298" s="531"/>
      <c r="B6298" s="532"/>
      <c r="C6298" s="350"/>
      <c r="D6298" s="350"/>
      <c r="E6298" s="533"/>
      <c r="F6298" s="533"/>
      <c r="G6298" s="533"/>
      <c r="H6298" s="533"/>
      <c r="I6298" s="533"/>
      <c r="J6298" s="533"/>
      <c r="K6298" s="533"/>
      <c r="L6298" s="533"/>
      <c r="M6298" s="533"/>
      <c r="N6298" s="532"/>
      <c r="O6298" s="350"/>
      <c r="P6298" s="464"/>
      <c r="Q6298" s="464"/>
      <c r="R6298" s="464"/>
      <c r="S6298" s="464"/>
      <c r="T6298" s="464"/>
      <c r="U6298" s="464"/>
      <c r="V6298" s="464"/>
    </row>
    <row r="6299" spans="1:22">
      <c r="A6299" s="531"/>
      <c r="B6299" s="532"/>
      <c r="C6299" s="350"/>
      <c r="D6299" s="350"/>
      <c r="E6299" s="533"/>
      <c r="F6299" s="533"/>
      <c r="G6299" s="533"/>
      <c r="H6299" s="533"/>
      <c r="I6299" s="533"/>
      <c r="J6299" s="533"/>
      <c r="K6299" s="533"/>
      <c r="L6299" s="533"/>
      <c r="M6299" s="533"/>
      <c r="N6299" s="532"/>
      <c r="O6299" s="350"/>
      <c r="P6299" s="464"/>
      <c r="Q6299" s="464"/>
      <c r="R6299" s="464"/>
      <c r="S6299" s="464"/>
      <c r="T6299" s="464"/>
      <c r="U6299" s="464"/>
      <c r="V6299" s="464"/>
    </row>
    <row r="6300" spans="1:22">
      <c r="A6300" s="531"/>
      <c r="B6300" s="532"/>
      <c r="C6300" s="350"/>
      <c r="D6300" s="350"/>
      <c r="E6300" s="533"/>
      <c r="F6300" s="533"/>
      <c r="G6300" s="533"/>
      <c r="H6300" s="533"/>
      <c r="I6300" s="533"/>
      <c r="J6300" s="533"/>
      <c r="K6300" s="533"/>
      <c r="L6300" s="533"/>
      <c r="M6300" s="533"/>
      <c r="N6300" s="532"/>
      <c r="O6300" s="350"/>
      <c r="P6300" s="464"/>
      <c r="Q6300" s="464"/>
      <c r="R6300" s="464"/>
      <c r="S6300" s="464"/>
      <c r="T6300" s="464"/>
      <c r="U6300" s="464"/>
      <c r="V6300" s="464"/>
    </row>
    <row r="6301" spans="1:22">
      <c r="A6301" s="531"/>
      <c r="B6301" s="532"/>
      <c r="C6301" s="350"/>
      <c r="D6301" s="350"/>
      <c r="E6301" s="533"/>
      <c r="F6301" s="533"/>
      <c r="G6301" s="533"/>
      <c r="H6301" s="533"/>
      <c r="I6301" s="533"/>
      <c r="J6301" s="533"/>
      <c r="K6301" s="533"/>
      <c r="L6301" s="533"/>
      <c r="M6301" s="533"/>
      <c r="N6301" s="532"/>
      <c r="O6301" s="350"/>
      <c r="P6301" s="464"/>
      <c r="Q6301" s="464"/>
      <c r="R6301" s="464"/>
      <c r="S6301" s="464"/>
      <c r="T6301" s="464"/>
      <c r="U6301" s="464"/>
      <c r="V6301" s="464"/>
    </row>
    <row r="6302" spans="1:22">
      <c r="A6302" s="531"/>
      <c r="B6302" s="532"/>
      <c r="C6302" s="350"/>
      <c r="D6302" s="350"/>
      <c r="E6302" s="533"/>
      <c r="F6302" s="533"/>
      <c r="G6302" s="533"/>
      <c r="H6302" s="533"/>
      <c r="I6302" s="533"/>
      <c r="J6302" s="533"/>
      <c r="K6302" s="533"/>
      <c r="L6302" s="533"/>
      <c r="M6302" s="533"/>
      <c r="N6302" s="532"/>
      <c r="O6302" s="350"/>
      <c r="P6302" s="464"/>
      <c r="Q6302" s="464"/>
      <c r="R6302" s="464"/>
      <c r="S6302" s="464"/>
      <c r="T6302" s="464"/>
      <c r="U6302" s="464"/>
      <c r="V6302" s="464"/>
    </row>
    <row r="6303" spans="1:22">
      <c r="A6303" s="531"/>
      <c r="B6303" s="532"/>
      <c r="C6303" s="350"/>
      <c r="D6303" s="350"/>
      <c r="E6303" s="533"/>
      <c r="F6303" s="533"/>
      <c r="G6303" s="533"/>
      <c r="H6303" s="533"/>
      <c r="I6303" s="533"/>
      <c r="J6303" s="533"/>
      <c r="K6303" s="533"/>
      <c r="L6303" s="533"/>
      <c r="M6303" s="533"/>
      <c r="N6303" s="532"/>
      <c r="O6303" s="350"/>
      <c r="P6303" s="464"/>
      <c r="Q6303" s="464"/>
      <c r="R6303" s="464"/>
      <c r="S6303" s="464"/>
      <c r="T6303" s="464"/>
      <c r="U6303" s="464"/>
      <c r="V6303" s="464"/>
    </row>
    <row r="6304" spans="1:22">
      <c r="A6304" s="531"/>
      <c r="B6304" s="532"/>
      <c r="C6304" s="350"/>
      <c r="D6304" s="350"/>
      <c r="E6304" s="533"/>
      <c r="F6304" s="533"/>
      <c r="G6304" s="533"/>
      <c r="H6304" s="533"/>
      <c r="I6304" s="533"/>
      <c r="J6304" s="533"/>
      <c r="K6304" s="533"/>
      <c r="L6304" s="533"/>
      <c r="M6304" s="533"/>
      <c r="N6304" s="532"/>
      <c r="O6304" s="350"/>
      <c r="P6304" s="464"/>
      <c r="Q6304" s="464"/>
      <c r="R6304" s="464"/>
      <c r="S6304" s="464"/>
      <c r="T6304" s="464"/>
      <c r="U6304" s="464"/>
      <c r="V6304" s="464"/>
    </row>
    <row r="6305" spans="1:22">
      <c r="A6305" s="531"/>
      <c r="B6305" s="532"/>
      <c r="C6305" s="350"/>
      <c r="D6305" s="350"/>
      <c r="E6305" s="533"/>
      <c r="F6305" s="533"/>
      <c r="G6305" s="533"/>
      <c r="H6305" s="533"/>
      <c r="I6305" s="533"/>
      <c r="J6305" s="533"/>
      <c r="K6305" s="533"/>
      <c r="L6305" s="533"/>
      <c r="M6305" s="533"/>
      <c r="N6305" s="532"/>
      <c r="O6305" s="350"/>
      <c r="P6305" s="464"/>
      <c r="Q6305" s="464"/>
      <c r="R6305" s="464"/>
      <c r="S6305" s="464"/>
      <c r="T6305" s="464"/>
      <c r="U6305" s="464"/>
      <c r="V6305" s="464"/>
    </row>
    <row r="6306" spans="1:22">
      <c r="A6306" s="531"/>
      <c r="B6306" s="532"/>
      <c r="C6306" s="350"/>
      <c r="D6306" s="350"/>
      <c r="E6306" s="533"/>
      <c r="F6306" s="533"/>
      <c r="G6306" s="533"/>
      <c r="H6306" s="533"/>
      <c r="I6306" s="533"/>
      <c r="J6306" s="533"/>
      <c r="K6306" s="533"/>
      <c r="L6306" s="533"/>
      <c r="M6306" s="533"/>
      <c r="N6306" s="532"/>
      <c r="O6306" s="350"/>
      <c r="P6306" s="464"/>
      <c r="Q6306" s="464"/>
      <c r="R6306" s="464"/>
      <c r="S6306" s="464"/>
      <c r="T6306" s="464"/>
      <c r="U6306" s="464"/>
      <c r="V6306" s="464"/>
    </row>
    <row r="6307" spans="1:22">
      <c r="A6307" s="531"/>
      <c r="B6307" s="532"/>
      <c r="C6307" s="350"/>
      <c r="D6307" s="350"/>
      <c r="E6307" s="533"/>
      <c r="F6307" s="533"/>
      <c r="G6307" s="533"/>
      <c r="H6307" s="533"/>
      <c r="I6307" s="533"/>
      <c r="J6307" s="533"/>
      <c r="K6307" s="533"/>
      <c r="L6307" s="533"/>
      <c r="M6307" s="533"/>
      <c r="N6307" s="532"/>
      <c r="O6307" s="350"/>
      <c r="P6307" s="464"/>
      <c r="Q6307" s="464"/>
      <c r="R6307" s="464"/>
      <c r="S6307" s="464"/>
      <c r="T6307" s="464"/>
      <c r="U6307" s="464"/>
      <c r="V6307" s="464"/>
    </row>
    <row r="6308" spans="1:22">
      <c r="A6308" s="531"/>
      <c r="B6308" s="532"/>
      <c r="C6308" s="350"/>
      <c r="D6308" s="350"/>
      <c r="E6308" s="533"/>
      <c r="F6308" s="533"/>
      <c r="G6308" s="533"/>
      <c r="H6308" s="533"/>
      <c r="I6308" s="533"/>
      <c r="J6308" s="533"/>
      <c r="K6308" s="533"/>
      <c r="L6308" s="533"/>
      <c r="M6308" s="533"/>
      <c r="N6308" s="532"/>
      <c r="O6308" s="350"/>
      <c r="P6308" s="464"/>
      <c r="Q6308" s="464"/>
      <c r="R6308" s="464"/>
      <c r="S6308" s="464"/>
      <c r="T6308" s="464"/>
      <c r="U6308" s="464"/>
      <c r="V6308" s="464"/>
    </row>
    <row r="6309" spans="1:22">
      <c r="A6309" s="531"/>
      <c r="B6309" s="532"/>
      <c r="C6309" s="350"/>
      <c r="D6309" s="350"/>
      <c r="E6309" s="533"/>
      <c r="F6309" s="533"/>
      <c r="G6309" s="533"/>
      <c r="H6309" s="533"/>
      <c r="I6309" s="533"/>
      <c r="J6309" s="533"/>
      <c r="K6309" s="533"/>
      <c r="L6309" s="533"/>
      <c r="M6309" s="533"/>
      <c r="N6309" s="532"/>
      <c r="O6309" s="350"/>
      <c r="P6309" s="464"/>
      <c r="Q6309" s="464"/>
      <c r="R6309" s="464"/>
      <c r="S6309" s="464"/>
      <c r="T6309" s="464"/>
      <c r="U6309" s="464"/>
      <c r="V6309" s="464"/>
    </row>
    <row r="6310" spans="1:22">
      <c r="A6310" s="531"/>
      <c r="B6310" s="532"/>
      <c r="C6310" s="350"/>
      <c r="D6310" s="350"/>
      <c r="E6310" s="533"/>
      <c r="F6310" s="533"/>
      <c r="G6310" s="533"/>
      <c r="H6310" s="533"/>
      <c r="I6310" s="533"/>
      <c r="J6310" s="533"/>
      <c r="K6310" s="533"/>
      <c r="L6310" s="533"/>
      <c r="M6310" s="533"/>
      <c r="N6310" s="532"/>
      <c r="O6310" s="350"/>
      <c r="P6310" s="464"/>
      <c r="Q6310" s="464"/>
      <c r="R6310" s="464"/>
      <c r="S6310" s="464"/>
      <c r="T6310" s="464"/>
      <c r="U6310" s="464"/>
      <c r="V6310" s="464"/>
    </row>
    <row r="6311" spans="1:22">
      <c r="A6311" s="531"/>
      <c r="B6311" s="532"/>
      <c r="C6311" s="350"/>
      <c r="D6311" s="350"/>
      <c r="E6311" s="533"/>
      <c r="F6311" s="533"/>
      <c r="G6311" s="533"/>
      <c r="H6311" s="533"/>
      <c r="I6311" s="533"/>
      <c r="J6311" s="533"/>
      <c r="K6311" s="533"/>
      <c r="L6311" s="533"/>
      <c r="M6311" s="533"/>
      <c r="N6311" s="532"/>
      <c r="O6311" s="350"/>
      <c r="P6311" s="464"/>
      <c r="Q6311" s="464"/>
      <c r="R6311" s="464"/>
      <c r="S6311" s="464"/>
      <c r="T6311" s="464"/>
      <c r="U6311" s="464"/>
      <c r="V6311" s="464"/>
    </row>
    <row r="6312" spans="1:22">
      <c r="A6312" s="531"/>
      <c r="B6312" s="532"/>
      <c r="C6312" s="350"/>
      <c r="D6312" s="350"/>
      <c r="E6312" s="533"/>
      <c r="F6312" s="533"/>
      <c r="G6312" s="533"/>
      <c r="H6312" s="533"/>
      <c r="I6312" s="533"/>
      <c r="J6312" s="533"/>
      <c r="K6312" s="533"/>
      <c r="L6312" s="533"/>
      <c r="M6312" s="533"/>
      <c r="N6312" s="532"/>
      <c r="O6312" s="350"/>
      <c r="P6312" s="464"/>
      <c r="Q6312" s="464"/>
      <c r="R6312" s="464"/>
      <c r="S6312" s="464"/>
      <c r="T6312" s="464"/>
      <c r="U6312" s="464"/>
      <c r="V6312" s="464"/>
    </row>
    <row r="6313" spans="1:22">
      <c r="A6313" s="531"/>
      <c r="B6313" s="532"/>
      <c r="C6313" s="350"/>
      <c r="D6313" s="350"/>
      <c r="E6313" s="533"/>
      <c r="F6313" s="533"/>
      <c r="G6313" s="533"/>
      <c r="H6313" s="533"/>
      <c r="I6313" s="533"/>
      <c r="J6313" s="533"/>
      <c r="K6313" s="533"/>
      <c r="L6313" s="533"/>
      <c r="M6313" s="533"/>
      <c r="N6313" s="532"/>
      <c r="O6313" s="350"/>
      <c r="P6313" s="464"/>
      <c r="Q6313" s="464"/>
      <c r="R6313" s="464"/>
      <c r="S6313" s="464"/>
      <c r="T6313" s="464"/>
      <c r="U6313" s="464"/>
      <c r="V6313" s="464"/>
    </row>
    <row r="6314" spans="1:22">
      <c r="A6314" s="531"/>
      <c r="B6314" s="532"/>
      <c r="C6314" s="350"/>
      <c r="D6314" s="350"/>
      <c r="E6314" s="533"/>
      <c r="F6314" s="533"/>
      <c r="G6314" s="533"/>
      <c r="H6314" s="533"/>
      <c r="I6314" s="533"/>
      <c r="J6314" s="533"/>
      <c r="K6314" s="533"/>
      <c r="L6314" s="533"/>
      <c r="M6314" s="533"/>
      <c r="N6314" s="532"/>
      <c r="O6314" s="350"/>
      <c r="P6314" s="464"/>
      <c r="Q6314" s="464"/>
      <c r="R6314" s="464"/>
      <c r="S6314" s="464"/>
      <c r="T6314" s="464"/>
      <c r="U6314" s="464"/>
      <c r="V6314" s="464"/>
    </row>
    <row r="6315" spans="1:22">
      <c r="A6315" s="531"/>
      <c r="B6315" s="532"/>
      <c r="C6315" s="350"/>
      <c r="D6315" s="350"/>
      <c r="E6315" s="533"/>
      <c r="F6315" s="533"/>
      <c r="G6315" s="533"/>
      <c r="H6315" s="533"/>
      <c r="I6315" s="533"/>
      <c r="J6315" s="533"/>
      <c r="K6315" s="533"/>
      <c r="L6315" s="533"/>
      <c r="M6315" s="533"/>
      <c r="N6315" s="532"/>
      <c r="O6315" s="350"/>
      <c r="P6315" s="464"/>
      <c r="Q6315" s="464"/>
      <c r="R6315" s="464"/>
      <c r="S6315" s="464"/>
      <c r="T6315" s="464"/>
      <c r="U6315" s="464"/>
      <c r="V6315" s="464"/>
    </row>
    <row r="6316" spans="1:22">
      <c r="A6316" s="531"/>
      <c r="B6316" s="532"/>
      <c r="C6316" s="350"/>
      <c r="D6316" s="350"/>
      <c r="E6316" s="533"/>
      <c r="F6316" s="533"/>
      <c r="G6316" s="533"/>
      <c r="H6316" s="533"/>
      <c r="I6316" s="533"/>
      <c r="J6316" s="533"/>
      <c r="K6316" s="533"/>
      <c r="L6316" s="533"/>
      <c r="M6316" s="533"/>
      <c r="N6316" s="532"/>
      <c r="O6316" s="350"/>
      <c r="P6316" s="464"/>
      <c r="Q6316" s="464"/>
      <c r="R6316" s="464"/>
      <c r="S6316" s="464"/>
      <c r="T6316" s="464"/>
      <c r="U6316" s="464"/>
      <c r="V6316" s="464"/>
    </row>
    <row r="6317" spans="1:22">
      <c r="A6317" s="531"/>
      <c r="B6317" s="532"/>
      <c r="C6317" s="350"/>
      <c r="D6317" s="350"/>
      <c r="E6317" s="533"/>
      <c r="F6317" s="533"/>
      <c r="G6317" s="533"/>
      <c r="H6317" s="533"/>
      <c r="I6317" s="533"/>
      <c r="J6317" s="533"/>
      <c r="K6317" s="533"/>
      <c r="L6317" s="533"/>
      <c r="M6317" s="533"/>
      <c r="N6317" s="532"/>
      <c r="O6317" s="350"/>
      <c r="P6317" s="464"/>
      <c r="Q6317" s="464"/>
      <c r="R6317" s="464"/>
      <c r="S6317" s="464"/>
      <c r="T6317" s="464"/>
      <c r="U6317" s="464"/>
      <c r="V6317" s="464"/>
    </row>
    <row r="6318" spans="1:22">
      <c r="A6318" s="531"/>
      <c r="B6318" s="532"/>
      <c r="C6318" s="350"/>
      <c r="D6318" s="350"/>
      <c r="E6318" s="533"/>
      <c r="F6318" s="533"/>
      <c r="G6318" s="533"/>
      <c r="H6318" s="533"/>
      <c r="I6318" s="533"/>
      <c r="J6318" s="533"/>
      <c r="K6318" s="533"/>
      <c r="L6318" s="533"/>
      <c r="M6318" s="533"/>
      <c r="N6318" s="532"/>
      <c r="O6318" s="350"/>
      <c r="P6318" s="464"/>
      <c r="Q6318" s="464"/>
      <c r="R6318" s="464"/>
      <c r="S6318" s="464"/>
      <c r="T6318" s="464"/>
      <c r="U6318" s="464"/>
      <c r="V6318" s="464"/>
    </row>
    <row r="6319" spans="1:22">
      <c r="A6319" s="531"/>
      <c r="B6319" s="532"/>
      <c r="C6319" s="350"/>
      <c r="D6319" s="350"/>
      <c r="E6319" s="533"/>
      <c r="F6319" s="533"/>
      <c r="G6319" s="533"/>
      <c r="H6319" s="533"/>
      <c r="I6319" s="533"/>
      <c r="J6319" s="533"/>
      <c r="K6319" s="533"/>
      <c r="L6319" s="533"/>
      <c r="M6319" s="533"/>
      <c r="N6319" s="532"/>
      <c r="O6319" s="350"/>
      <c r="P6319" s="464"/>
      <c r="Q6319" s="464"/>
      <c r="R6319" s="464"/>
      <c r="S6319" s="464"/>
      <c r="T6319" s="464"/>
      <c r="U6319" s="464"/>
      <c r="V6319" s="464"/>
    </row>
    <row r="6320" spans="1:22">
      <c r="A6320" s="531"/>
      <c r="B6320" s="532"/>
      <c r="C6320" s="350"/>
      <c r="D6320" s="350"/>
      <c r="E6320" s="533"/>
      <c r="F6320" s="533"/>
      <c r="G6320" s="533"/>
      <c r="H6320" s="533"/>
      <c r="I6320" s="533"/>
      <c r="J6320" s="533"/>
      <c r="K6320" s="533"/>
      <c r="L6320" s="533"/>
      <c r="M6320" s="533"/>
      <c r="N6320" s="532"/>
      <c r="O6320" s="350"/>
      <c r="P6320" s="464"/>
      <c r="Q6320" s="464"/>
      <c r="R6320" s="464"/>
      <c r="S6320" s="464"/>
      <c r="T6320" s="464"/>
      <c r="U6320" s="464"/>
      <c r="V6320" s="464"/>
    </row>
    <row r="6321" spans="1:22">
      <c r="A6321" s="531"/>
      <c r="B6321" s="532"/>
      <c r="C6321" s="350"/>
      <c r="D6321" s="350"/>
      <c r="E6321" s="533"/>
      <c r="F6321" s="533"/>
      <c r="G6321" s="533"/>
      <c r="H6321" s="533"/>
      <c r="I6321" s="533"/>
      <c r="J6321" s="533"/>
      <c r="K6321" s="533"/>
      <c r="L6321" s="533"/>
      <c r="M6321" s="533"/>
      <c r="N6321" s="532"/>
      <c r="O6321" s="350"/>
      <c r="P6321" s="464"/>
      <c r="Q6321" s="464"/>
      <c r="R6321" s="464"/>
      <c r="S6321" s="464"/>
      <c r="T6321" s="464"/>
      <c r="U6321" s="464"/>
      <c r="V6321" s="464"/>
    </row>
    <row r="6322" spans="1:22">
      <c r="A6322" s="531"/>
      <c r="B6322" s="532"/>
      <c r="C6322" s="350"/>
      <c r="D6322" s="350"/>
      <c r="E6322" s="533"/>
      <c r="F6322" s="533"/>
      <c r="G6322" s="533"/>
      <c r="H6322" s="533"/>
      <c r="I6322" s="533"/>
      <c r="J6322" s="533"/>
      <c r="K6322" s="533"/>
      <c r="L6322" s="533"/>
      <c r="M6322" s="533"/>
      <c r="N6322" s="532"/>
      <c r="O6322" s="350"/>
      <c r="P6322" s="464"/>
      <c r="Q6322" s="464"/>
      <c r="R6322" s="464"/>
      <c r="S6322" s="464"/>
      <c r="T6322" s="464"/>
      <c r="U6322" s="464"/>
      <c r="V6322" s="464"/>
    </row>
    <row r="6323" spans="1:22">
      <c r="A6323" s="531"/>
      <c r="B6323" s="532"/>
      <c r="C6323" s="350"/>
      <c r="D6323" s="350"/>
      <c r="E6323" s="533"/>
      <c r="F6323" s="533"/>
      <c r="G6323" s="533"/>
      <c r="H6323" s="533"/>
      <c r="I6323" s="533"/>
      <c r="J6323" s="533"/>
      <c r="K6323" s="533"/>
      <c r="L6323" s="533"/>
      <c r="M6323" s="533"/>
      <c r="N6323" s="532"/>
      <c r="O6323" s="350"/>
      <c r="P6323" s="464"/>
      <c r="Q6323" s="464"/>
      <c r="R6323" s="464"/>
      <c r="S6323" s="464"/>
      <c r="T6323" s="464"/>
      <c r="U6323" s="464"/>
      <c r="V6323" s="464"/>
    </row>
    <row r="6324" spans="1:22">
      <c r="A6324" s="531"/>
      <c r="B6324" s="532"/>
      <c r="C6324" s="350"/>
      <c r="D6324" s="350"/>
      <c r="E6324" s="533"/>
      <c r="F6324" s="533"/>
      <c r="G6324" s="533"/>
      <c r="H6324" s="533"/>
      <c r="I6324" s="533"/>
      <c r="J6324" s="533"/>
      <c r="K6324" s="533"/>
      <c r="L6324" s="533"/>
      <c r="M6324" s="533"/>
      <c r="N6324" s="532"/>
      <c r="O6324" s="350"/>
      <c r="P6324" s="464"/>
      <c r="Q6324" s="464"/>
      <c r="R6324" s="464"/>
      <c r="S6324" s="464"/>
      <c r="T6324" s="464"/>
      <c r="U6324" s="464"/>
      <c r="V6324" s="464"/>
    </row>
    <row r="6325" spans="1:22">
      <c r="A6325" s="531"/>
      <c r="B6325" s="532"/>
      <c r="C6325" s="350"/>
      <c r="D6325" s="350"/>
      <c r="E6325" s="533"/>
      <c r="F6325" s="533"/>
      <c r="G6325" s="533"/>
      <c r="H6325" s="533"/>
      <c r="I6325" s="533"/>
      <c r="J6325" s="533"/>
      <c r="K6325" s="533"/>
      <c r="L6325" s="533"/>
      <c r="M6325" s="533"/>
      <c r="N6325" s="532"/>
      <c r="O6325" s="350"/>
      <c r="P6325" s="464"/>
      <c r="Q6325" s="464"/>
      <c r="R6325" s="464"/>
      <c r="S6325" s="464"/>
      <c r="T6325" s="464"/>
      <c r="U6325" s="464"/>
      <c r="V6325" s="464"/>
    </row>
    <row r="6326" spans="1:22">
      <c r="A6326" s="531"/>
      <c r="B6326" s="532"/>
      <c r="C6326" s="350"/>
      <c r="D6326" s="350"/>
      <c r="E6326" s="533"/>
      <c r="F6326" s="533"/>
      <c r="G6326" s="533"/>
      <c r="H6326" s="533"/>
      <c r="I6326" s="533"/>
      <c r="J6326" s="533"/>
      <c r="K6326" s="533"/>
      <c r="L6326" s="533"/>
      <c r="M6326" s="533"/>
      <c r="N6326" s="532"/>
      <c r="O6326" s="350"/>
      <c r="P6326" s="464"/>
      <c r="Q6326" s="464"/>
      <c r="R6326" s="464"/>
      <c r="S6326" s="464"/>
      <c r="T6326" s="464"/>
      <c r="U6326" s="464"/>
      <c r="V6326" s="464"/>
    </row>
    <row r="6327" spans="1:22">
      <c r="A6327" s="531"/>
      <c r="B6327" s="532"/>
      <c r="C6327" s="350"/>
      <c r="D6327" s="350"/>
      <c r="E6327" s="533"/>
      <c r="F6327" s="533"/>
      <c r="G6327" s="533"/>
      <c r="H6327" s="533"/>
      <c r="I6327" s="533"/>
      <c r="J6327" s="533"/>
      <c r="K6327" s="533"/>
      <c r="L6327" s="533"/>
      <c r="M6327" s="533"/>
      <c r="N6327" s="532"/>
      <c r="O6327" s="350"/>
      <c r="P6327" s="464"/>
      <c r="Q6327" s="464"/>
      <c r="R6327" s="464"/>
      <c r="S6327" s="464"/>
      <c r="T6327" s="464"/>
      <c r="U6327" s="464"/>
      <c r="V6327" s="464"/>
    </row>
    <row r="6328" spans="1:22">
      <c r="A6328" s="531"/>
      <c r="B6328" s="532"/>
      <c r="C6328" s="350"/>
      <c r="D6328" s="350"/>
      <c r="E6328" s="533"/>
      <c r="F6328" s="533"/>
      <c r="G6328" s="533"/>
      <c r="H6328" s="533"/>
      <c r="I6328" s="533"/>
      <c r="J6328" s="533"/>
      <c r="K6328" s="533"/>
      <c r="L6328" s="533"/>
      <c r="M6328" s="533"/>
      <c r="N6328" s="532"/>
      <c r="O6328" s="350"/>
      <c r="P6328" s="464"/>
      <c r="Q6328" s="464"/>
      <c r="R6328" s="464"/>
      <c r="S6328" s="464"/>
      <c r="T6328" s="464"/>
      <c r="U6328" s="464"/>
      <c r="V6328" s="464"/>
    </row>
    <row r="6329" spans="1:22">
      <c r="A6329" s="531"/>
      <c r="B6329" s="532"/>
      <c r="C6329" s="350"/>
      <c r="D6329" s="350"/>
      <c r="E6329" s="533"/>
      <c r="F6329" s="533"/>
      <c r="G6329" s="533"/>
      <c r="H6329" s="533"/>
      <c r="I6329" s="533"/>
      <c r="J6329" s="533"/>
      <c r="K6329" s="533"/>
      <c r="L6329" s="533"/>
      <c r="M6329" s="533"/>
      <c r="N6329" s="532"/>
      <c r="O6329" s="350"/>
      <c r="P6329" s="464"/>
      <c r="Q6329" s="464"/>
      <c r="R6329" s="464"/>
      <c r="S6329" s="464"/>
      <c r="T6329" s="464"/>
      <c r="U6329" s="464"/>
      <c r="V6329" s="464"/>
    </row>
    <row r="6330" spans="1:22">
      <c r="A6330" s="531"/>
      <c r="B6330" s="532"/>
      <c r="C6330" s="350"/>
      <c r="D6330" s="350"/>
      <c r="E6330" s="533"/>
      <c r="F6330" s="533"/>
      <c r="G6330" s="533"/>
      <c r="H6330" s="533"/>
      <c r="I6330" s="533"/>
      <c r="J6330" s="533"/>
      <c r="K6330" s="533"/>
      <c r="L6330" s="533"/>
      <c r="M6330" s="533"/>
      <c r="N6330" s="532"/>
      <c r="O6330" s="350"/>
      <c r="P6330" s="464"/>
      <c r="Q6330" s="464"/>
      <c r="R6330" s="464"/>
      <c r="S6330" s="464"/>
      <c r="T6330" s="464"/>
      <c r="U6330" s="464"/>
      <c r="V6330" s="464"/>
    </row>
    <row r="6331" spans="1:22">
      <c r="A6331" s="531"/>
      <c r="B6331" s="532"/>
      <c r="C6331" s="350"/>
      <c r="D6331" s="350"/>
      <c r="E6331" s="533"/>
      <c r="F6331" s="533"/>
      <c r="G6331" s="533"/>
      <c r="H6331" s="533"/>
      <c r="I6331" s="533"/>
      <c r="J6331" s="533"/>
      <c r="K6331" s="533"/>
      <c r="L6331" s="533"/>
      <c r="M6331" s="533"/>
      <c r="N6331" s="532"/>
      <c r="O6331" s="350"/>
      <c r="P6331" s="464"/>
      <c r="Q6331" s="464"/>
      <c r="R6331" s="464"/>
      <c r="S6331" s="464"/>
      <c r="T6331" s="464"/>
      <c r="U6331" s="464"/>
      <c r="V6331" s="464"/>
    </row>
    <row r="6332" spans="1:22">
      <c r="A6332" s="531"/>
      <c r="B6332" s="532"/>
      <c r="C6332" s="350"/>
      <c r="D6332" s="350"/>
      <c r="E6332" s="533"/>
      <c r="F6332" s="533"/>
      <c r="G6332" s="533"/>
      <c r="H6332" s="533"/>
      <c r="I6332" s="533"/>
      <c r="J6332" s="533"/>
      <c r="K6332" s="533"/>
      <c r="L6332" s="533"/>
      <c r="M6332" s="533"/>
      <c r="N6332" s="532"/>
      <c r="O6332" s="350"/>
      <c r="P6332" s="464"/>
      <c r="Q6332" s="464"/>
      <c r="R6332" s="464"/>
      <c r="S6332" s="464"/>
      <c r="T6332" s="464"/>
      <c r="U6332" s="464"/>
      <c r="V6332" s="464"/>
    </row>
    <row r="6333" spans="1:22">
      <c r="A6333" s="531"/>
      <c r="B6333" s="532"/>
      <c r="C6333" s="350"/>
      <c r="D6333" s="350"/>
      <c r="E6333" s="533"/>
      <c r="F6333" s="533"/>
      <c r="G6333" s="533"/>
      <c r="H6333" s="533"/>
      <c r="I6333" s="533"/>
      <c r="J6333" s="533"/>
      <c r="K6333" s="533"/>
      <c r="L6333" s="533"/>
      <c r="M6333" s="533"/>
      <c r="N6333" s="532"/>
      <c r="O6333" s="350"/>
      <c r="P6333" s="464"/>
      <c r="Q6333" s="464"/>
      <c r="R6333" s="464"/>
      <c r="S6333" s="464"/>
      <c r="T6333" s="464"/>
      <c r="U6333" s="464"/>
      <c r="V6333" s="464"/>
    </row>
    <row r="6334" spans="1:22">
      <c r="A6334" s="531"/>
      <c r="B6334" s="532"/>
      <c r="C6334" s="350"/>
      <c r="D6334" s="350"/>
      <c r="E6334" s="533"/>
      <c r="F6334" s="533"/>
      <c r="G6334" s="533"/>
      <c r="H6334" s="533"/>
      <c r="I6334" s="533"/>
      <c r="J6334" s="533"/>
      <c r="K6334" s="533"/>
      <c r="L6334" s="533"/>
      <c r="M6334" s="533"/>
      <c r="N6334" s="532"/>
      <c r="O6334" s="350"/>
      <c r="P6334" s="464"/>
      <c r="Q6334" s="464"/>
      <c r="R6334" s="464"/>
      <c r="S6334" s="464"/>
      <c r="T6334" s="464"/>
      <c r="U6334" s="464"/>
      <c r="V6334" s="464"/>
    </row>
    <row r="6335" spans="1:22">
      <c r="A6335" s="531"/>
      <c r="B6335" s="532"/>
      <c r="C6335" s="350"/>
      <c r="D6335" s="350"/>
      <c r="E6335" s="533"/>
      <c r="F6335" s="533"/>
      <c r="G6335" s="533"/>
      <c r="H6335" s="533"/>
      <c r="I6335" s="533"/>
      <c r="J6335" s="533"/>
      <c r="K6335" s="533"/>
      <c r="L6335" s="533"/>
      <c r="M6335" s="533"/>
      <c r="N6335" s="532"/>
      <c r="O6335" s="350"/>
      <c r="P6335" s="464"/>
      <c r="Q6335" s="464"/>
      <c r="R6335" s="464"/>
      <c r="S6335" s="464"/>
      <c r="T6335" s="464"/>
      <c r="U6335" s="464"/>
      <c r="V6335" s="464"/>
    </row>
    <row r="6336" spans="1:22">
      <c r="A6336" s="531"/>
      <c r="B6336" s="532"/>
      <c r="C6336" s="350"/>
      <c r="D6336" s="350"/>
      <c r="E6336" s="533"/>
      <c r="F6336" s="533"/>
      <c r="G6336" s="533"/>
      <c r="H6336" s="533"/>
      <c r="I6336" s="533"/>
      <c r="J6336" s="533"/>
      <c r="K6336" s="533"/>
      <c r="L6336" s="533"/>
      <c r="M6336" s="533"/>
      <c r="N6336" s="532"/>
      <c r="O6336" s="350"/>
      <c r="P6336" s="464"/>
      <c r="Q6336" s="464"/>
      <c r="R6336" s="464"/>
      <c r="S6336" s="464"/>
      <c r="T6336" s="464"/>
      <c r="U6336" s="464"/>
      <c r="V6336" s="464"/>
    </row>
    <row r="6337" spans="1:22">
      <c r="A6337" s="531"/>
      <c r="B6337" s="532"/>
      <c r="C6337" s="350"/>
      <c r="D6337" s="350"/>
      <c r="E6337" s="533"/>
      <c r="F6337" s="533"/>
      <c r="G6337" s="533"/>
      <c r="H6337" s="533"/>
      <c r="I6337" s="533"/>
      <c r="J6337" s="533"/>
      <c r="K6337" s="533"/>
      <c r="L6337" s="533"/>
      <c r="M6337" s="533"/>
      <c r="N6337" s="532"/>
      <c r="O6337" s="350"/>
      <c r="P6337" s="464"/>
      <c r="Q6337" s="464"/>
      <c r="R6337" s="464"/>
      <c r="S6337" s="464"/>
      <c r="T6337" s="464"/>
      <c r="U6337" s="464"/>
      <c r="V6337" s="464"/>
    </row>
    <row r="6338" spans="1:22">
      <c r="A6338" s="531"/>
      <c r="B6338" s="532"/>
      <c r="C6338" s="350"/>
      <c r="D6338" s="350"/>
      <c r="E6338" s="533"/>
      <c r="F6338" s="533"/>
      <c r="G6338" s="533"/>
      <c r="H6338" s="533"/>
      <c r="I6338" s="533"/>
      <c r="J6338" s="533"/>
      <c r="K6338" s="533"/>
      <c r="L6338" s="533"/>
      <c r="M6338" s="533"/>
      <c r="N6338" s="532"/>
      <c r="O6338" s="350"/>
      <c r="P6338" s="464"/>
      <c r="Q6338" s="464"/>
      <c r="R6338" s="464"/>
      <c r="S6338" s="464"/>
      <c r="T6338" s="464"/>
      <c r="U6338" s="464"/>
      <c r="V6338" s="464"/>
    </row>
    <row r="6339" spans="1:22">
      <c r="A6339" s="531"/>
      <c r="B6339" s="532"/>
      <c r="C6339" s="350"/>
      <c r="D6339" s="350"/>
      <c r="E6339" s="533"/>
      <c r="F6339" s="533"/>
      <c r="G6339" s="533"/>
      <c r="H6339" s="533"/>
      <c r="I6339" s="533"/>
      <c r="J6339" s="533"/>
      <c r="K6339" s="533"/>
      <c r="L6339" s="533"/>
      <c r="M6339" s="533"/>
      <c r="N6339" s="532"/>
      <c r="O6339" s="350"/>
      <c r="P6339" s="464"/>
      <c r="Q6339" s="464"/>
      <c r="R6339" s="464"/>
      <c r="S6339" s="464"/>
      <c r="T6339" s="464"/>
      <c r="U6339" s="464"/>
      <c r="V6339" s="464"/>
    </row>
    <row r="6340" spans="1:22">
      <c r="A6340" s="531"/>
      <c r="B6340" s="532"/>
      <c r="C6340" s="350"/>
      <c r="D6340" s="350"/>
      <c r="E6340" s="533"/>
      <c r="F6340" s="533"/>
      <c r="G6340" s="533"/>
      <c r="H6340" s="533"/>
      <c r="I6340" s="533"/>
      <c r="J6340" s="533"/>
      <c r="K6340" s="533"/>
      <c r="L6340" s="533"/>
      <c r="M6340" s="533"/>
      <c r="N6340" s="532"/>
      <c r="O6340" s="350"/>
      <c r="P6340" s="464"/>
      <c r="Q6340" s="464"/>
      <c r="R6340" s="464"/>
      <c r="S6340" s="464"/>
      <c r="T6340" s="464"/>
      <c r="U6340" s="464"/>
      <c r="V6340" s="464"/>
    </row>
    <row r="6341" spans="1:22">
      <c r="A6341" s="531"/>
      <c r="B6341" s="532"/>
      <c r="C6341" s="350"/>
      <c r="D6341" s="350"/>
      <c r="E6341" s="533"/>
      <c r="F6341" s="533"/>
      <c r="G6341" s="533"/>
      <c r="H6341" s="533"/>
      <c r="I6341" s="533"/>
      <c r="J6341" s="533"/>
      <c r="K6341" s="533"/>
      <c r="L6341" s="533"/>
      <c r="M6341" s="533"/>
      <c r="N6341" s="532"/>
      <c r="O6341" s="350"/>
      <c r="P6341" s="464"/>
      <c r="Q6341" s="464"/>
      <c r="R6341" s="464"/>
      <c r="S6341" s="464"/>
      <c r="T6341" s="464"/>
      <c r="U6341" s="464"/>
      <c r="V6341" s="464"/>
    </row>
    <row r="6342" spans="1:22">
      <c r="A6342" s="531"/>
      <c r="B6342" s="532"/>
      <c r="C6342" s="350"/>
      <c r="D6342" s="350"/>
      <c r="E6342" s="533"/>
      <c r="F6342" s="533"/>
      <c r="G6342" s="533"/>
      <c r="H6342" s="533"/>
      <c r="I6342" s="533"/>
      <c r="J6342" s="533"/>
      <c r="K6342" s="533"/>
      <c r="L6342" s="533"/>
      <c r="M6342" s="533"/>
      <c r="N6342" s="532"/>
      <c r="O6342" s="350"/>
      <c r="P6342" s="464"/>
      <c r="Q6342" s="464"/>
      <c r="R6342" s="464"/>
      <c r="S6342" s="464"/>
      <c r="T6342" s="464"/>
      <c r="U6342" s="464"/>
      <c r="V6342" s="464"/>
    </row>
    <row r="6343" spans="1:22">
      <c r="A6343" s="531"/>
      <c r="B6343" s="532"/>
      <c r="C6343" s="350"/>
      <c r="D6343" s="350"/>
      <c r="E6343" s="533"/>
      <c r="F6343" s="533"/>
      <c r="G6343" s="533"/>
      <c r="H6343" s="533"/>
      <c r="I6343" s="533"/>
      <c r="J6343" s="533"/>
      <c r="K6343" s="533"/>
      <c r="L6343" s="533"/>
      <c r="M6343" s="533"/>
      <c r="N6343" s="532"/>
      <c r="O6343" s="350"/>
      <c r="P6343" s="464"/>
      <c r="Q6343" s="464"/>
      <c r="R6343" s="464"/>
      <c r="S6343" s="464"/>
      <c r="T6343" s="464"/>
      <c r="U6343" s="464"/>
      <c r="V6343" s="464"/>
    </row>
    <row r="6344" spans="1:22">
      <c r="A6344" s="531"/>
      <c r="B6344" s="532"/>
      <c r="C6344" s="350"/>
      <c r="D6344" s="350"/>
      <c r="E6344" s="533"/>
      <c r="F6344" s="533"/>
      <c r="G6344" s="533"/>
      <c r="H6344" s="533"/>
      <c r="I6344" s="533"/>
      <c r="J6344" s="533"/>
      <c r="K6344" s="533"/>
      <c r="L6344" s="533"/>
      <c r="M6344" s="533"/>
      <c r="N6344" s="532"/>
      <c r="O6344" s="350"/>
      <c r="P6344" s="464"/>
      <c r="Q6344" s="464"/>
      <c r="R6344" s="464"/>
      <c r="S6344" s="464"/>
      <c r="T6344" s="464"/>
      <c r="U6344" s="464"/>
      <c r="V6344" s="464"/>
    </row>
    <row r="6345" spans="1:22">
      <c r="A6345" s="531"/>
      <c r="B6345" s="532"/>
      <c r="C6345" s="350"/>
      <c r="D6345" s="350"/>
      <c r="E6345" s="533"/>
      <c r="F6345" s="533"/>
      <c r="G6345" s="533"/>
      <c r="H6345" s="533"/>
      <c r="I6345" s="533"/>
      <c r="J6345" s="533"/>
      <c r="K6345" s="533"/>
      <c r="L6345" s="533"/>
      <c r="M6345" s="533"/>
      <c r="N6345" s="532"/>
      <c r="O6345" s="350"/>
      <c r="P6345" s="464"/>
      <c r="Q6345" s="464"/>
      <c r="R6345" s="464"/>
      <c r="S6345" s="464"/>
      <c r="T6345" s="464"/>
      <c r="U6345" s="464"/>
      <c r="V6345" s="464"/>
    </row>
    <row r="6346" spans="1:22">
      <c r="A6346" s="531"/>
      <c r="B6346" s="532"/>
      <c r="C6346" s="350"/>
      <c r="D6346" s="350"/>
      <c r="E6346" s="533"/>
      <c r="F6346" s="533"/>
      <c r="G6346" s="533"/>
      <c r="H6346" s="533"/>
      <c r="I6346" s="533"/>
      <c r="J6346" s="533"/>
      <c r="K6346" s="533"/>
      <c r="L6346" s="533"/>
      <c r="M6346" s="533"/>
      <c r="N6346" s="532"/>
      <c r="O6346" s="350"/>
      <c r="P6346" s="464"/>
      <c r="Q6346" s="464"/>
      <c r="R6346" s="464"/>
      <c r="S6346" s="464"/>
      <c r="T6346" s="464"/>
      <c r="U6346" s="464"/>
      <c r="V6346" s="464"/>
    </row>
    <row r="6347" spans="1:22">
      <c r="A6347" s="531"/>
      <c r="B6347" s="532"/>
      <c r="C6347" s="350"/>
      <c r="D6347" s="350"/>
      <c r="E6347" s="533"/>
      <c r="F6347" s="533"/>
      <c r="G6347" s="533"/>
      <c r="H6347" s="533"/>
      <c r="I6347" s="533"/>
      <c r="J6347" s="533"/>
      <c r="K6347" s="533"/>
      <c r="L6347" s="533"/>
      <c r="M6347" s="533"/>
      <c r="N6347" s="532"/>
      <c r="O6347" s="350"/>
      <c r="P6347" s="464"/>
      <c r="Q6347" s="464"/>
      <c r="R6347" s="464"/>
      <c r="S6347" s="464"/>
      <c r="T6347" s="464"/>
      <c r="U6347" s="464"/>
      <c r="V6347" s="464"/>
    </row>
    <row r="6348" spans="1:22">
      <c r="A6348" s="531"/>
      <c r="B6348" s="532"/>
      <c r="C6348" s="350"/>
      <c r="D6348" s="350"/>
      <c r="E6348" s="533"/>
      <c r="F6348" s="533"/>
      <c r="G6348" s="533"/>
      <c r="H6348" s="533"/>
      <c r="I6348" s="533"/>
      <c r="J6348" s="533"/>
      <c r="K6348" s="533"/>
      <c r="L6348" s="533"/>
      <c r="M6348" s="533"/>
      <c r="N6348" s="532"/>
      <c r="O6348" s="350"/>
      <c r="P6348" s="464"/>
      <c r="Q6348" s="464"/>
      <c r="R6348" s="464"/>
      <c r="S6348" s="464"/>
      <c r="T6348" s="464"/>
      <c r="U6348" s="464"/>
      <c r="V6348" s="464"/>
    </row>
    <row r="6349" spans="1:22">
      <c r="A6349" s="531"/>
      <c r="B6349" s="532"/>
      <c r="C6349" s="350"/>
      <c r="D6349" s="350"/>
      <c r="E6349" s="533"/>
      <c r="F6349" s="533"/>
      <c r="G6349" s="533"/>
      <c r="H6349" s="533"/>
      <c r="I6349" s="533"/>
      <c r="J6349" s="533"/>
      <c r="K6349" s="533"/>
      <c r="L6349" s="533"/>
      <c r="M6349" s="533"/>
      <c r="N6349" s="532"/>
      <c r="O6349" s="350"/>
      <c r="P6349" s="464"/>
      <c r="Q6349" s="464"/>
      <c r="R6349" s="464"/>
      <c r="S6349" s="464"/>
      <c r="T6349" s="464"/>
      <c r="U6349" s="464"/>
      <c r="V6349" s="464"/>
    </row>
    <row r="6350" spans="1:22">
      <c r="A6350" s="531"/>
      <c r="B6350" s="532"/>
      <c r="C6350" s="350"/>
      <c r="D6350" s="350"/>
      <c r="E6350" s="533"/>
      <c r="F6350" s="533"/>
      <c r="G6350" s="533"/>
      <c r="H6350" s="533"/>
      <c r="I6350" s="533"/>
      <c r="J6350" s="533"/>
      <c r="K6350" s="533"/>
      <c r="L6350" s="533"/>
      <c r="M6350" s="533"/>
      <c r="N6350" s="532"/>
      <c r="O6350" s="350"/>
      <c r="P6350" s="464"/>
      <c r="Q6350" s="464"/>
      <c r="R6350" s="464"/>
      <c r="S6350" s="464"/>
      <c r="T6350" s="464"/>
      <c r="U6350" s="464"/>
      <c r="V6350" s="464"/>
    </row>
    <row r="6351" spans="1:22">
      <c r="A6351" s="531"/>
      <c r="B6351" s="532"/>
      <c r="C6351" s="350"/>
      <c r="D6351" s="350"/>
      <c r="E6351" s="533"/>
      <c r="F6351" s="533"/>
      <c r="G6351" s="533"/>
      <c r="H6351" s="533"/>
      <c r="I6351" s="533"/>
      <c r="J6351" s="533"/>
      <c r="K6351" s="533"/>
      <c r="L6351" s="533"/>
      <c r="M6351" s="533"/>
      <c r="N6351" s="532"/>
      <c r="O6351" s="350"/>
      <c r="P6351" s="464"/>
      <c r="Q6351" s="464"/>
      <c r="R6351" s="464"/>
      <c r="S6351" s="464"/>
      <c r="T6351" s="464"/>
      <c r="U6351" s="464"/>
      <c r="V6351" s="464"/>
    </row>
    <row r="6352" spans="1:22">
      <c r="A6352" s="531"/>
      <c r="B6352" s="532"/>
      <c r="C6352" s="350"/>
      <c r="D6352" s="350"/>
      <c r="E6352" s="533"/>
      <c r="F6352" s="533"/>
      <c r="G6352" s="533"/>
      <c r="H6352" s="533"/>
      <c r="I6352" s="533"/>
      <c r="J6352" s="533"/>
      <c r="K6352" s="533"/>
      <c r="L6352" s="533"/>
      <c r="M6352" s="533"/>
      <c r="N6352" s="532"/>
      <c r="O6352" s="350"/>
      <c r="P6352" s="464"/>
      <c r="Q6352" s="464"/>
      <c r="R6352" s="464"/>
      <c r="S6352" s="464"/>
      <c r="T6352" s="464"/>
      <c r="U6352" s="464"/>
      <c r="V6352" s="464"/>
    </row>
    <row r="6353" spans="1:22">
      <c r="A6353" s="531"/>
      <c r="B6353" s="532"/>
      <c r="C6353" s="350"/>
      <c r="D6353" s="350"/>
      <c r="E6353" s="533"/>
      <c r="F6353" s="533"/>
      <c r="G6353" s="533"/>
      <c r="H6353" s="533"/>
      <c r="I6353" s="533"/>
      <c r="J6353" s="533"/>
      <c r="K6353" s="533"/>
      <c r="L6353" s="533"/>
      <c r="M6353" s="533"/>
      <c r="N6353" s="532"/>
      <c r="O6353" s="350"/>
      <c r="P6353" s="464"/>
      <c r="Q6353" s="464"/>
      <c r="R6353" s="464"/>
      <c r="S6353" s="464"/>
      <c r="T6353" s="464"/>
      <c r="U6353" s="464"/>
      <c r="V6353" s="464"/>
    </row>
    <row r="6354" spans="1:22">
      <c r="A6354" s="531"/>
      <c r="B6354" s="532"/>
      <c r="C6354" s="350"/>
      <c r="D6354" s="350"/>
      <c r="E6354" s="533"/>
      <c r="F6354" s="533"/>
      <c r="G6354" s="533"/>
      <c r="H6354" s="533"/>
      <c r="I6354" s="533"/>
      <c r="J6354" s="533"/>
      <c r="K6354" s="533"/>
      <c r="L6354" s="533"/>
      <c r="M6354" s="533"/>
      <c r="N6354" s="532"/>
      <c r="O6354" s="350"/>
      <c r="P6354" s="464"/>
      <c r="Q6354" s="464"/>
      <c r="R6354" s="464"/>
      <c r="S6354" s="464"/>
      <c r="T6354" s="464"/>
      <c r="U6354" s="464"/>
      <c r="V6354" s="464"/>
    </row>
    <row r="6355" spans="1:22">
      <c r="A6355" s="531"/>
      <c r="B6355" s="532"/>
      <c r="C6355" s="350"/>
      <c r="D6355" s="350"/>
      <c r="E6355" s="533"/>
      <c r="F6355" s="533"/>
      <c r="G6355" s="533"/>
      <c r="H6355" s="533"/>
      <c r="I6355" s="533"/>
      <c r="J6355" s="533"/>
      <c r="K6355" s="533"/>
      <c r="L6355" s="533"/>
      <c r="M6355" s="533"/>
      <c r="N6355" s="532"/>
      <c r="O6355" s="350"/>
      <c r="P6355" s="464"/>
      <c r="Q6355" s="464"/>
      <c r="R6355" s="464"/>
      <c r="S6355" s="464"/>
      <c r="T6355" s="464"/>
      <c r="U6355" s="464"/>
      <c r="V6355" s="464"/>
    </row>
    <row r="6356" spans="1:22">
      <c r="A6356" s="531"/>
      <c r="B6356" s="532"/>
      <c r="C6356" s="350"/>
      <c r="D6356" s="350"/>
      <c r="E6356" s="533"/>
      <c r="F6356" s="533"/>
      <c r="G6356" s="533"/>
      <c r="H6356" s="533"/>
      <c r="I6356" s="533"/>
      <c r="J6356" s="533"/>
      <c r="K6356" s="533"/>
      <c r="L6356" s="533"/>
      <c r="M6356" s="533"/>
      <c r="N6356" s="532"/>
      <c r="O6356" s="350"/>
      <c r="P6356" s="464"/>
      <c r="Q6356" s="464"/>
      <c r="R6356" s="464"/>
      <c r="S6356" s="464"/>
      <c r="T6356" s="464"/>
      <c r="U6356" s="464"/>
      <c r="V6356" s="464"/>
    </row>
    <row r="6357" spans="1:22">
      <c r="A6357" s="531"/>
      <c r="B6357" s="532"/>
      <c r="C6357" s="350"/>
      <c r="D6357" s="350"/>
      <c r="E6357" s="533"/>
      <c r="F6357" s="533"/>
      <c r="G6357" s="533"/>
      <c r="H6357" s="533"/>
      <c r="I6357" s="533"/>
      <c r="J6357" s="533"/>
      <c r="K6357" s="533"/>
      <c r="L6357" s="533"/>
      <c r="M6357" s="533"/>
      <c r="N6357" s="532"/>
      <c r="O6357" s="350"/>
      <c r="P6357" s="464"/>
      <c r="Q6357" s="464"/>
      <c r="R6357" s="464"/>
      <c r="S6357" s="464"/>
      <c r="T6357" s="464"/>
      <c r="U6357" s="464"/>
      <c r="V6357" s="464"/>
    </row>
    <row r="6358" spans="1:22">
      <c r="A6358" s="531"/>
      <c r="B6358" s="532"/>
      <c r="C6358" s="350"/>
      <c r="D6358" s="350"/>
      <c r="E6358" s="533"/>
      <c r="F6358" s="533"/>
      <c r="G6358" s="533"/>
      <c r="H6358" s="533"/>
      <c r="I6358" s="533"/>
      <c r="J6358" s="533"/>
      <c r="K6358" s="533"/>
      <c r="L6358" s="533"/>
      <c r="M6358" s="533"/>
      <c r="N6358" s="532"/>
      <c r="O6358" s="350"/>
      <c r="P6358" s="464"/>
      <c r="Q6358" s="464"/>
      <c r="R6358" s="464"/>
      <c r="S6358" s="464"/>
      <c r="T6358" s="464"/>
      <c r="U6358" s="464"/>
      <c r="V6358" s="464"/>
    </row>
    <row r="6359" spans="1:22">
      <c r="A6359" s="531"/>
      <c r="B6359" s="532"/>
      <c r="C6359" s="350"/>
      <c r="D6359" s="350"/>
      <c r="E6359" s="533"/>
      <c r="F6359" s="533"/>
      <c r="G6359" s="533"/>
      <c r="H6359" s="533"/>
      <c r="I6359" s="533"/>
      <c r="J6359" s="533"/>
      <c r="K6359" s="533"/>
      <c r="L6359" s="533"/>
      <c r="M6359" s="533"/>
      <c r="N6359" s="532"/>
      <c r="O6359" s="350"/>
      <c r="P6359" s="464"/>
      <c r="Q6359" s="464"/>
      <c r="R6359" s="464"/>
      <c r="S6359" s="464"/>
      <c r="T6359" s="464"/>
      <c r="U6359" s="464"/>
      <c r="V6359" s="464"/>
    </row>
    <row r="6360" spans="1:22">
      <c r="A6360" s="531"/>
      <c r="B6360" s="532"/>
      <c r="C6360" s="350"/>
      <c r="D6360" s="350"/>
      <c r="E6360" s="533"/>
      <c r="F6360" s="533"/>
      <c r="G6360" s="533"/>
      <c r="H6360" s="533"/>
      <c r="I6360" s="533"/>
      <c r="J6360" s="533"/>
      <c r="K6360" s="533"/>
      <c r="L6360" s="533"/>
      <c r="M6360" s="533"/>
      <c r="N6360" s="532"/>
      <c r="O6360" s="350"/>
      <c r="P6360" s="464"/>
      <c r="Q6360" s="464"/>
      <c r="R6360" s="464"/>
      <c r="S6360" s="464"/>
      <c r="T6360" s="464"/>
      <c r="U6360" s="464"/>
      <c r="V6360" s="464"/>
    </row>
    <row r="6361" spans="1:22">
      <c r="A6361" s="531"/>
      <c r="B6361" s="532"/>
      <c r="C6361" s="350"/>
      <c r="D6361" s="350"/>
      <c r="E6361" s="533"/>
      <c r="F6361" s="533"/>
      <c r="G6361" s="533"/>
      <c r="H6361" s="533"/>
      <c r="I6361" s="533"/>
      <c r="J6361" s="533"/>
      <c r="K6361" s="533"/>
      <c r="L6361" s="533"/>
      <c r="M6361" s="533"/>
      <c r="N6361" s="532"/>
      <c r="O6361" s="350"/>
      <c r="P6361" s="464"/>
      <c r="Q6361" s="464"/>
      <c r="R6361" s="464"/>
      <c r="S6361" s="464"/>
      <c r="T6361" s="464"/>
      <c r="U6361" s="464"/>
      <c r="V6361" s="464"/>
    </row>
    <row r="6362" spans="1:22">
      <c r="A6362" s="531"/>
      <c r="B6362" s="532"/>
      <c r="C6362" s="350"/>
      <c r="D6362" s="350"/>
      <c r="E6362" s="533"/>
      <c r="F6362" s="533"/>
      <c r="G6362" s="533"/>
      <c r="H6362" s="533"/>
      <c r="I6362" s="533"/>
      <c r="J6362" s="533"/>
      <c r="K6362" s="533"/>
      <c r="L6362" s="533"/>
      <c r="M6362" s="533"/>
      <c r="N6362" s="532"/>
      <c r="O6362" s="350"/>
      <c r="P6362" s="464"/>
      <c r="Q6362" s="464"/>
      <c r="R6362" s="464"/>
      <c r="S6362" s="464"/>
      <c r="T6362" s="464"/>
      <c r="U6362" s="464"/>
      <c r="V6362" s="464"/>
    </row>
    <row r="6363" spans="1:22">
      <c r="A6363" s="531"/>
      <c r="B6363" s="532"/>
      <c r="C6363" s="350"/>
      <c r="D6363" s="350"/>
      <c r="E6363" s="533"/>
      <c r="F6363" s="533"/>
      <c r="G6363" s="533"/>
      <c r="H6363" s="533"/>
      <c r="I6363" s="533"/>
      <c r="J6363" s="533"/>
      <c r="K6363" s="533"/>
      <c r="L6363" s="533"/>
      <c r="M6363" s="533"/>
      <c r="N6363" s="532"/>
      <c r="O6363" s="350"/>
      <c r="P6363" s="464"/>
      <c r="Q6363" s="464"/>
      <c r="R6363" s="464"/>
      <c r="S6363" s="464"/>
      <c r="T6363" s="464"/>
      <c r="U6363" s="464"/>
      <c r="V6363" s="464"/>
    </row>
    <row r="6364" spans="1:22">
      <c r="A6364" s="531"/>
      <c r="B6364" s="532"/>
      <c r="C6364" s="350"/>
      <c r="D6364" s="350"/>
      <c r="E6364" s="533"/>
      <c r="F6364" s="533"/>
      <c r="G6364" s="533"/>
      <c r="H6364" s="533"/>
      <c r="I6364" s="533"/>
      <c r="J6364" s="533"/>
      <c r="K6364" s="533"/>
      <c r="L6364" s="533"/>
      <c r="M6364" s="533"/>
      <c r="N6364" s="532"/>
      <c r="O6364" s="350"/>
      <c r="P6364" s="464"/>
      <c r="Q6364" s="464"/>
      <c r="R6364" s="464"/>
      <c r="S6364" s="464"/>
      <c r="T6364" s="464"/>
      <c r="U6364" s="464"/>
      <c r="V6364" s="464"/>
    </row>
    <row r="6365" spans="1:22">
      <c r="A6365" s="531"/>
      <c r="B6365" s="532"/>
      <c r="C6365" s="350"/>
      <c r="D6365" s="350"/>
      <c r="E6365" s="533"/>
      <c r="F6365" s="533"/>
      <c r="G6365" s="533"/>
      <c r="H6365" s="533"/>
      <c r="I6365" s="533"/>
      <c r="J6365" s="533"/>
      <c r="K6365" s="533"/>
      <c r="L6365" s="533"/>
      <c r="M6365" s="533"/>
      <c r="N6365" s="532"/>
      <c r="O6365" s="350"/>
      <c r="P6365" s="464"/>
      <c r="Q6365" s="464"/>
      <c r="R6365" s="464"/>
      <c r="S6365" s="464"/>
      <c r="T6365" s="464"/>
      <c r="U6365" s="464"/>
      <c r="V6365" s="464"/>
    </row>
    <row r="6366" spans="1:22">
      <c r="A6366" s="531"/>
      <c r="B6366" s="532"/>
      <c r="C6366" s="350"/>
      <c r="D6366" s="350"/>
      <c r="E6366" s="533"/>
      <c r="F6366" s="533"/>
      <c r="G6366" s="533"/>
      <c r="H6366" s="533"/>
      <c r="I6366" s="533"/>
      <c r="J6366" s="533"/>
      <c r="K6366" s="533"/>
      <c r="L6366" s="533"/>
      <c r="M6366" s="533"/>
      <c r="N6366" s="532"/>
      <c r="O6366" s="350"/>
      <c r="P6366" s="464"/>
      <c r="Q6366" s="464"/>
      <c r="R6366" s="464"/>
      <c r="S6366" s="464"/>
      <c r="T6366" s="464"/>
      <c r="U6366" s="464"/>
      <c r="V6366" s="464"/>
    </row>
    <row r="6367" spans="1:22">
      <c r="A6367" s="531"/>
      <c r="B6367" s="532"/>
      <c r="C6367" s="350"/>
      <c r="D6367" s="350"/>
      <c r="E6367" s="533"/>
      <c r="F6367" s="533"/>
      <c r="G6367" s="533"/>
      <c r="H6367" s="533"/>
      <c r="I6367" s="533"/>
      <c r="J6367" s="533"/>
      <c r="K6367" s="533"/>
      <c r="L6367" s="533"/>
      <c r="M6367" s="533"/>
      <c r="N6367" s="532"/>
      <c r="O6367" s="350"/>
      <c r="P6367" s="464"/>
      <c r="Q6367" s="464"/>
      <c r="R6367" s="464"/>
      <c r="S6367" s="464"/>
      <c r="T6367" s="464"/>
      <c r="U6367" s="464"/>
      <c r="V6367" s="464"/>
    </row>
    <row r="6368" spans="1:22">
      <c r="A6368" s="531"/>
      <c r="B6368" s="532"/>
      <c r="C6368" s="350"/>
      <c r="D6368" s="350"/>
      <c r="E6368" s="533"/>
      <c r="F6368" s="533"/>
      <c r="G6368" s="533"/>
      <c r="H6368" s="533"/>
      <c r="I6368" s="533"/>
      <c r="J6368" s="533"/>
      <c r="K6368" s="533"/>
      <c r="L6368" s="533"/>
      <c r="M6368" s="533"/>
      <c r="N6368" s="532"/>
      <c r="O6368" s="350"/>
      <c r="P6368" s="464"/>
      <c r="Q6368" s="464"/>
      <c r="R6368" s="464"/>
      <c r="S6368" s="464"/>
      <c r="T6368" s="464"/>
      <c r="U6368" s="464"/>
      <c r="V6368" s="464"/>
    </row>
    <row r="6369" spans="1:22">
      <c r="A6369" s="531"/>
      <c r="B6369" s="532"/>
      <c r="C6369" s="350"/>
      <c r="D6369" s="350"/>
      <c r="E6369" s="533"/>
      <c r="F6369" s="533"/>
      <c r="G6369" s="533"/>
      <c r="H6369" s="533"/>
      <c r="I6369" s="533"/>
      <c r="J6369" s="533"/>
      <c r="K6369" s="533"/>
      <c r="L6369" s="533"/>
      <c r="M6369" s="533"/>
      <c r="N6369" s="532"/>
      <c r="O6369" s="350"/>
      <c r="P6369" s="464"/>
      <c r="Q6369" s="464"/>
      <c r="R6369" s="464"/>
      <c r="S6369" s="464"/>
      <c r="T6369" s="464"/>
      <c r="U6369" s="464"/>
      <c r="V6369" s="464"/>
    </row>
    <row r="6370" spans="1:22">
      <c r="A6370" s="531"/>
      <c r="B6370" s="532"/>
      <c r="C6370" s="350"/>
      <c r="D6370" s="350"/>
      <c r="E6370" s="533"/>
      <c r="F6370" s="533"/>
      <c r="G6370" s="533"/>
      <c r="H6370" s="533"/>
      <c r="I6370" s="533"/>
      <c r="J6370" s="533"/>
      <c r="K6370" s="533"/>
      <c r="L6370" s="533"/>
      <c r="M6370" s="533"/>
      <c r="N6370" s="532"/>
      <c r="O6370" s="350"/>
      <c r="P6370" s="464"/>
      <c r="Q6370" s="464"/>
      <c r="R6370" s="464"/>
      <c r="S6370" s="464"/>
      <c r="T6370" s="464"/>
      <c r="U6370" s="464"/>
      <c r="V6370" s="464"/>
    </row>
    <row r="6371" spans="1:22">
      <c r="A6371" s="531"/>
      <c r="B6371" s="532"/>
      <c r="C6371" s="350"/>
      <c r="D6371" s="350"/>
      <c r="E6371" s="533"/>
      <c r="F6371" s="533"/>
      <c r="G6371" s="533"/>
      <c r="H6371" s="533"/>
      <c r="I6371" s="533"/>
      <c r="J6371" s="533"/>
      <c r="K6371" s="533"/>
      <c r="L6371" s="533"/>
      <c r="M6371" s="533"/>
      <c r="N6371" s="532"/>
      <c r="O6371" s="350"/>
      <c r="P6371" s="464"/>
      <c r="Q6371" s="464"/>
      <c r="R6371" s="464"/>
      <c r="S6371" s="464"/>
      <c r="T6371" s="464"/>
      <c r="U6371" s="464"/>
      <c r="V6371" s="464"/>
    </row>
    <row r="6372" spans="1:22">
      <c r="A6372" s="531"/>
      <c r="B6372" s="532"/>
      <c r="C6372" s="350"/>
      <c r="D6372" s="350"/>
      <c r="E6372" s="533"/>
      <c r="F6372" s="533"/>
      <c r="G6372" s="533"/>
      <c r="H6372" s="533"/>
      <c r="I6372" s="533"/>
      <c r="J6372" s="533"/>
      <c r="K6372" s="533"/>
      <c r="L6372" s="533"/>
      <c r="M6372" s="533"/>
      <c r="N6372" s="532"/>
      <c r="O6372" s="350"/>
      <c r="P6372" s="464"/>
      <c r="Q6372" s="464"/>
      <c r="R6372" s="464"/>
      <c r="S6372" s="464"/>
      <c r="T6372" s="464"/>
      <c r="U6372" s="464"/>
      <c r="V6372" s="464"/>
    </row>
    <row r="6373" spans="1:22">
      <c r="A6373" s="531"/>
      <c r="B6373" s="532"/>
      <c r="C6373" s="350"/>
      <c r="D6373" s="350"/>
      <c r="E6373" s="533"/>
      <c r="F6373" s="533"/>
      <c r="G6373" s="533"/>
      <c r="H6373" s="533"/>
      <c r="I6373" s="533"/>
      <c r="J6373" s="533"/>
      <c r="K6373" s="533"/>
      <c r="L6373" s="533"/>
      <c r="M6373" s="533"/>
      <c r="N6373" s="532"/>
      <c r="O6373" s="350"/>
      <c r="P6373" s="464"/>
      <c r="Q6373" s="464"/>
      <c r="R6373" s="464"/>
      <c r="S6373" s="464"/>
      <c r="T6373" s="464"/>
      <c r="U6373" s="464"/>
      <c r="V6373" s="464"/>
    </row>
    <row r="6374" spans="1:22">
      <c r="A6374" s="531"/>
      <c r="B6374" s="532"/>
      <c r="C6374" s="350"/>
      <c r="D6374" s="350"/>
      <c r="E6374" s="533"/>
      <c r="F6374" s="533"/>
      <c r="G6374" s="533"/>
      <c r="H6374" s="533"/>
      <c r="I6374" s="533"/>
      <c r="J6374" s="533"/>
      <c r="K6374" s="533"/>
      <c r="L6374" s="533"/>
      <c r="M6374" s="533"/>
      <c r="N6374" s="532"/>
      <c r="O6374" s="350"/>
      <c r="P6374" s="464"/>
      <c r="Q6374" s="464"/>
      <c r="R6374" s="464"/>
      <c r="S6374" s="464"/>
      <c r="T6374" s="464"/>
      <c r="U6374" s="464"/>
      <c r="V6374" s="464"/>
    </row>
    <row r="6375" spans="1:22">
      <c r="A6375" s="531"/>
      <c r="B6375" s="532"/>
      <c r="C6375" s="350"/>
      <c r="D6375" s="350"/>
      <c r="E6375" s="533"/>
      <c r="F6375" s="533"/>
      <c r="G6375" s="533"/>
      <c r="H6375" s="533"/>
      <c r="I6375" s="533"/>
      <c r="J6375" s="533"/>
      <c r="K6375" s="533"/>
      <c r="L6375" s="533"/>
      <c r="M6375" s="533"/>
      <c r="N6375" s="532"/>
      <c r="O6375" s="350"/>
      <c r="P6375" s="464"/>
      <c r="Q6375" s="464"/>
      <c r="R6375" s="464"/>
      <c r="S6375" s="464"/>
      <c r="T6375" s="464"/>
      <c r="U6375" s="464"/>
      <c r="V6375" s="464"/>
    </row>
    <row r="6376" spans="1:22">
      <c r="A6376" s="531"/>
      <c r="B6376" s="532"/>
      <c r="C6376" s="350"/>
      <c r="D6376" s="350"/>
      <c r="E6376" s="533"/>
      <c r="F6376" s="533"/>
      <c r="G6376" s="533"/>
      <c r="H6376" s="533"/>
      <c r="I6376" s="533"/>
      <c r="J6376" s="533"/>
      <c r="K6376" s="533"/>
      <c r="L6376" s="533"/>
      <c r="M6376" s="533"/>
      <c r="N6376" s="532"/>
      <c r="O6376" s="350"/>
      <c r="P6376" s="464"/>
      <c r="Q6376" s="464"/>
      <c r="R6376" s="464"/>
      <c r="S6376" s="464"/>
      <c r="T6376" s="464"/>
      <c r="U6376" s="464"/>
      <c r="V6376" s="464"/>
    </row>
    <row r="6377" spans="1:22">
      <c r="A6377" s="531"/>
      <c r="B6377" s="532"/>
      <c r="C6377" s="350"/>
      <c r="D6377" s="350"/>
      <c r="E6377" s="533"/>
      <c r="F6377" s="533"/>
      <c r="G6377" s="533"/>
      <c r="H6377" s="533"/>
      <c r="I6377" s="533"/>
      <c r="J6377" s="533"/>
      <c r="K6377" s="533"/>
      <c r="L6377" s="533"/>
      <c r="M6377" s="533"/>
      <c r="N6377" s="532"/>
      <c r="O6377" s="350"/>
      <c r="P6377" s="464"/>
      <c r="Q6377" s="464"/>
      <c r="R6377" s="464"/>
      <c r="S6377" s="464"/>
      <c r="T6377" s="464"/>
      <c r="U6377" s="464"/>
      <c r="V6377" s="464"/>
    </row>
    <row r="6378" spans="1:22">
      <c r="A6378" s="531"/>
      <c r="B6378" s="532"/>
      <c r="C6378" s="350"/>
      <c r="D6378" s="350"/>
      <c r="E6378" s="533"/>
      <c r="F6378" s="533"/>
      <c r="G6378" s="533"/>
      <c r="H6378" s="533"/>
      <c r="I6378" s="533"/>
      <c r="J6378" s="533"/>
      <c r="K6378" s="533"/>
      <c r="L6378" s="533"/>
      <c r="M6378" s="533"/>
      <c r="N6378" s="532"/>
      <c r="O6378" s="350"/>
      <c r="P6378" s="464"/>
      <c r="Q6378" s="464"/>
      <c r="R6378" s="464"/>
      <c r="S6378" s="464"/>
      <c r="T6378" s="464"/>
      <c r="U6378" s="464"/>
      <c r="V6378" s="464"/>
    </row>
    <row r="6379" spans="1:22">
      <c r="A6379" s="531"/>
      <c r="B6379" s="532"/>
      <c r="C6379" s="350"/>
      <c r="D6379" s="350"/>
      <c r="E6379" s="533"/>
      <c r="F6379" s="533"/>
      <c r="G6379" s="533"/>
      <c r="H6379" s="533"/>
      <c r="I6379" s="533"/>
      <c r="J6379" s="533"/>
      <c r="K6379" s="533"/>
      <c r="L6379" s="533"/>
      <c r="M6379" s="533"/>
      <c r="N6379" s="532"/>
      <c r="O6379" s="350"/>
      <c r="P6379" s="464"/>
      <c r="Q6379" s="464"/>
      <c r="R6379" s="464"/>
      <c r="S6379" s="464"/>
      <c r="T6379" s="464"/>
      <c r="U6379" s="464"/>
      <c r="V6379" s="464"/>
    </row>
    <row r="6380" spans="1:22">
      <c r="A6380" s="531"/>
      <c r="B6380" s="532"/>
      <c r="C6380" s="350"/>
      <c r="D6380" s="350"/>
      <c r="E6380" s="533"/>
      <c r="F6380" s="533"/>
      <c r="G6380" s="533"/>
      <c r="H6380" s="533"/>
      <c r="I6380" s="533"/>
      <c r="J6380" s="533"/>
      <c r="K6380" s="533"/>
      <c r="L6380" s="533"/>
      <c r="M6380" s="533"/>
      <c r="N6380" s="532"/>
      <c r="O6380" s="350"/>
      <c r="P6380" s="464"/>
      <c r="Q6380" s="464"/>
      <c r="R6380" s="464"/>
      <c r="S6380" s="464"/>
      <c r="T6380" s="464"/>
      <c r="U6380" s="464"/>
      <c r="V6380" s="464"/>
    </row>
    <row r="6381" spans="1:22">
      <c r="A6381" s="531"/>
      <c r="B6381" s="532"/>
      <c r="C6381" s="350"/>
      <c r="D6381" s="350"/>
      <c r="E6381" s="533"/>
      <c r="F6381" s="533"/>
      <c r="G6381" s="533"/>
      <c r="H6381" s="533"/>
      <c r="I6381" s="533"/>
      <c r="J6381" s="533"/>
      <c r="K6381" s="533"/>
      <c r="L6381" s="533"/>
      <c r="M6381" s="533"/>
      <c r="N6381" s="532"/>
      <c r="O6381" s="350"/>
      <c r="P6381" s="464"/>
      <c r="Q6381" s="464"/>
      <c r="R6381" s="464"/>
      <c r="S6381" s="464"/>
      <c r="T6381" s="464"/>
      <c r="U6381" s="464"/>
      <c r="V6381" s="464"/>
    </row>
    <row r="6382" spans="1:22">
      <c r="A6382" s="531"/>
      <c r="B6382" s="532"/>
      <c r="C6382" s="350"/>
      <c r="D6382" s="350"/>
      <c r="E6382" s="533"/>
      <c r="F6382" s="533"/>
      <c r="G6382" s="533"/>
      <c r="H6382" s="533"/>
      <c r="I6382" s="533"/>
      <c r="J6382" s="533"/>
      <c r="K6382" s="533"/>
      <c r="L6382" s="533"/>
      <c r="M6382" s="533"/>
      <c r="N6382" s="532"/>
      <c r="O6382" s="350"/>
      <c r="P6382" s="464"/>
      <c r="Q6382" s="464"/>
      <c r="R6382" s="464"/>
      <c r="S6382" s="464"/>
      <c r="T6382" s="464"/>
      <c r="U6382" s="464"/>
      <c r="V6382" s="464"/>
    </row>
    <row r="6383" spans="1:22">
      <c r="A6383" s="531"/>
      <c r="B6383" s="532"/>
      <c r="C6383" s="350"/>
      <c r="D6383" s="350"/>
      <c r="E6383" s="533"/>
      <c r="F6383" s="533"/>
      <c r="G6383" s="533"/>
      <c r="H6383" s="533"/>
      <c r="I6383" s="533"/>
      <c r="J6383" s="533"/>
      <c r="K6383" s="533"/>
      <c r="L6383" s="533"/>
      <c r="M6383" s="533"/>
      <c r="N6383" s="532"/>
      <c r="O6383" s="350"/>
      <c r="P6383" s="464"/>
      <c r="Q6383" s="464"/>
      <c r="R6383" s="464"/>
      <c r="S6383" s="464"/>
      <c r="T6383" s="464"/>
      <c r="U6383" s="464"/>
      <c r="V6383" s="464"/>
    </row>
    <row r="6384" spans="1:22">
      <c r="A6384" s="531"/>
      <c r="B6384" s="532"/>
      <c r="C6384" s="350"/>
      <c r="D6384" s="350"/>
      <c r="E6384" s="533"/>
      <c r="F6384" s="533"/>
      <c r="G6384" s="533"/>
      <c r="H6384" s="533"/>
      <c r="I6384" s="533"/>
      <c r="J6384" s="533"/>
      <c r="K6384" s="533"/>
      <c r="L6384" s="533"/>
      <c r="M6384" s="533"/>
      <c r="N6384" s="532"/>
      <c r="O6384" s="350"/>
      <c r="P6384" s="464"/>
      <c r="Q6384" s="464"/>
      <c r="R6384" s="464"/>
      <c r="S6384" s="464"/>
      <c r="T6384" s="464"/>
      <c r="U6384" s="464"/>
      <c r="V6384" s="464"/>
    </row>
    <row r="6385" spans="1:22">
      <c r="A6385" s="531"/>
      <c r="B6385" s="532"/>
      <c r="C6385" s="350"/>
      <c r="D6385" s="350"/>
      <c r="E6385" s="533"/>
      <c r="F6385" s="533"/>
      <c r="G6385" s="533"/>
      <c r="H6385" s="533"/>
      <c r="I6385" s="533"/>
      <c r="J6385" s="533"/>
      <c r="K6385" s="533"/>
      <c r="L6385" s="533"/>
      <c r="M6385" s="533"/>
      <c r="N6385" s="532"/>
      <c r="O6385" s="350"/>
      <c r="P6385" s="464"/>
      <c r="Q6385" s="464"/>
      <c r="R6385" s="464"/>
      <c r="S6385" s="464"/>
      <c r="T6385" s="464"/>
      <c r="U6385" s="464"/>
      <c r="V6385" s="464"/>
    </row>
    <row r="6386" spans="1:22">
      <c r="A6386" s="531"/>
      <c r="B6386" s="532"/>
      <c r="C6386" s="350"/>
      <c r="D6386" s="350"/>
      <c r="E6386" s="533"/>
      <c r="F6386" s="533"/>
      <c r="G6386" s="533"/>
      <c r="H6386" s="533"/>
      <c r="I6386" s="533"/>
      <c r="J6386" s="533"/>
      <c r="K6386" s="533"/>
      <c r="L6386" s="533"/>
      <c r="M6386" s="533"/>
      <c r="N6386" s="532"/>
      <c r="O6386" s="350"/>
      <c r="P6386" s="464"/>
      <c r="Q6386" s="464"/>
      <c r="R6386" s="464"/>
      <c r="S6386" s="464"/>
      <c r="T6386" s="464"/>
      <c r="U6386" s="464"/>
      <c r="V6386" s="464"/>
    </row>
    <row r="6387" spans="1:22">
      <c r="A6387" s="531"/>
      <c r="B6387" s="532"/>
      <c r="C6387" s="350"/>
      <c r="D6387" s="350"/>
      <c r="E6387" s="533"/>
      <c r="F6387" s="533"/>
      <c r="G6387" s="533"/>
      <c r="H6387" s="533"/>
      <c r="I6387" s="533"/>
      <c r="J6387" s="533"/>
      <c r="K6387" s="533"/>
      <c r="L6387" s="533"/>
      <c r="M6387" s="533"/>
      <c r="N6387" s="532"/>
      <c r="O6387" s="350"/>
      <c r="P6387" s="464"/>
      <c r="Q6387" s="464"/>
      <c r="R6387" s="464"/>
      <c r="S6387" s="464"/>
      <c r="T6387" s="464"/>
      <c r="U6387" s="464"/>
      <c r="V6387" s="464"/>
    </row>
    <row r="6388" spans="1:22">
      <c r="A6388" s="531"/>
      <c r="B6388" s="532"/>
      <c r="C6388" s="350"/>
      <c r="D6388" s="350"/>
      <c r="E6388" s="533"/>
      <c r="F6388" s="533"/>
      <c r="G6388" s="533"/>
      <c r="H6388" s="533"/>
      <c r="I6388" s="533"/>
      <c r="J6388" s="533"/>
      <c r="K6388" s="533"/>
      <c r="L6388" s="533"/>
      <c r="M6388" s="533"/>
      <c r="N6388" s="532"/>
      <c r="O6388" s="350"/>
      <c r="P6388" s="464"/>
      <c r="Q6388" s="464"/>
      <c r="R6388" s="464"/>
      <c r="S6388" s="464"/>
      <c r="T6388" s="464"/>
      <c r="U6388" s="464"/>
      <c r="V6388" s="464"/>
    </row>
    <row r="6389" spans="1:22">
      <c r="A6389" s="531"/>
      <c r="B6389" s="532"/>
      <c r="C6389" s="350"/>
      <c r="D6389" s="350"/>
      <c r="E6389" s="533"/>
      <c r="F6389" s="533"/>
      <c r="G6389" s="533"/>
      <c r="H6389" s="533"/>
      <c r="I6389" s="533"/>
      <c r="J6389" s="533"/>
      <c r="K6389" s="533"/>
      <c r="L6389" s="533"/>
      <c r="M6389" s="533"/>
      <c r="N6389" s="532"/>
      <c r="O6389" s="350"/>
      <c r="P6389" s="464"/>
      <c r="Q6389" s="464"/>
      <c r="R6389" s="464"/>
      <c r="S6389" s="464"/>
      <c r="T6389" s="464"/>
      <c r="U6389" s="464"/>
      <c r="V6389" s="464"/>
    </row>
    <row r="6390" spans="1:22">
      <c r="A6390" s="531"/>
      <c r="B6390" s="532"/>
      <c r="C6390" s="350"/>
      <c r="D6390" s="350"/>
      <c r="E6390" s="533"/>
      <c r="F6390" s="533"/>
      <c r="G6390" s="533"/>
      <c r="H6390" s="533"/>
      <c r="I6390" s="533"/>
      <c r="J6390" s="533"/>
      <c r="K6390" s="533"/>
      <c r="L6390" s="533"/>
      <c r="M6390" s="533"/>
      <c r="N6390" s="532"/>
      <c r="O6390" s="350"/>
      <c r="P6390" s="464"/>
      <c r="Q6390" s="464"/>
      <c r="R6390" s="464"/>
      <c r="S6390" s="464"/>
      <c r="T6390" s="464"/>
      <c r="U6390" s="464"/>
      <c r="V6390" s="464"/>
    </row>
    <row r="6391" spans="1:22">
      <c r="A6391" s="531"/>
      <c r="B6391" s="532"/>
      <c r="C6391" s="350"/>
      <c r="D6391" s="350"/>
      <c r="E6391" s="533"/>
      <c r="F6391" s="533"/>
      <c r="G6391" s="533"/>
      <c r="H6391" s="533"/>
      <c r="I6391" s="533"/>
      <c r="J6391" s="533"/>
      <c r="K6391" s="533"/>
      <c r="L6391" s="533"/>
      <c r="M6391" s="533"/>
      <c r="N6391" s="532"/>
      <c r="O6391" s="350"/>
      <c r="P6391" s="464"/>
      <c r="Q6391" s="464"/>
      <c r="R6391" s="464"/>
      <c r="S6391" s="464"/>
      <c r="T6391" s="464"/>
      <c r="U6391" s="464"/>
      <c r="V6391" s="464"/>
    </row>
    <row r="6392" spans="1:22">
      <c r="A6392" s="531"/>
      <c r="B6392" s="532"/>
      <c r="C6392" s="350"/>
      <c r="D6392" s="350"/>
      <c r="E6392" s="533"/>
      <c r="F6392" s="533"/>
      <c r="G6392" s="533"/>
      <c r="H6392" s="533"/>
      <c r="I6392" s="533"/>
      <c r="J6392" s="533"/>
      <c r="K6392" s="533"/>
      <c r="L6392" s="533"/>
      <c r="M6392" s="533"/>
      <c r="N6392" s="532"/>
      <c r="O6392" s="350"/>
      <c r="P6392" s="464"/>
      <c r="Q6392" s="464"/>
      <c r="R6392" s="464"/>
      <c r="S6392" s="464"/>
      <c r="T6392" s="464"/>
      <c r="U6392" s="464"/>
      <c r="V6392" s="464"/>
    </row>
    <row r="6393" spans="1:22">
      <c r="A6393" s="531"/>
      <c r="B6393" s="532"/>
      <c r="C6393" s="350"/>
      <c r="D6393" s="350"/>
      <c r="E6393" s="533"/>
      <c r="F6393" s="533"/>
      <c r="G6393" s="533"/>
      <c r="H6393" s="533"/>
      <c r="I6393" s="533"/>
      <c r="J6393" s="533"/>
      <c r="K6393" s="533"/>
      <c r="L6393" s="533"/>
      <c r="M6393" s="533"/>
      <c r="N6393" s="532"/>
      <c r="O6393" s="350"/>
      <c r="P6393" s="464"/>
      <c r="Q6393" s="464"/>
      <c r="R6393" s="464"/>
      <c r="S6393" s="464"/>
      <c r="T6393" s="464"/>
      <c r="U6393" s="464"/>
      <c r="V6393" s="464"/>
    </row>
    <row r="6394" spans="1:22">
      <c r="A6394" s="531"/>
      <c r="B6394" s="532"/>
      <c r="C6394" s="350"/>
      <c r="D6394" s="350"/>
      <c r="E6394" s="533"/>
      <c r="F6394" s="533"/>
      <c r="G6394" s="533"/>
      <c r="H6394" s="533"/>
      <c r="I6394" s="533"/>
      <c r="J6394" s="533"/>
      <c r="K6394" s="533"/>
      <c r="L6394" s="533"/>
      <c r="M6394" s="533"/>
      <c r="N6394" s="532"/>
      <c r="O6394" s="350"/>
      <c r="P6394" s="464"/>
      <c r="Q6394" s="464"/>
      <c r="R6394" s="464"/>
      <c r="S6394" s="464"/>
      <c r="T6394" s="464"/>
      <c r="U6394" s="464"/>
      <c r="V6394" s="464"/>
    </row>
    <row r="6395" spans="1:22">
      <c r="A6395" s="531"/>
      <c r="B6395" s="532"/>
      <c r="C6395" s="350"/>
      <c r="D6395" s="350"/>
      <c r="E6395" s="533"/>
      <c r="F6395" s="533"/>
      <c r="G6395" s="533"/>
      <c r="H6395" s="533"/>
      <c r="I6395" s="533"/>
      <c r="J6395" s="533"/>
      <c r="K6395" s="533"/>
      <c r="L6395" s="533"/>
      <c r="M6395" s="533"/>
      <c r="N6395" s="532"/>
      <c r="O6395" s="350"/>
      <c r="P6395" s="464"/>
      <c r="Q6395" s="464"/>
      <c r="R6395" s="464"/>
      <c r="S6395" s="464"/>
      <c r="T6395" s="464"/>
      <c r="U6395" s="464"/>
      <c r="V6395" s="464"/>
    </row>
    <row r="6396" spans="1:22">
      <c r="A6396" s="531"/>
      <c r="B6396" s="532"/>
      <c r="C6396" s="350"/>
      <c r="D6396" s="350"/>
      <c r="E6396" s="533"/>
      <c r="F6396" s="533"/>
      <c r="G6396" s="533"/>
      <c r="H6396" s="533"/>
      <c r="I6396" s="533"/>
      <c r="J6396" s="533"/>
      <c r="K6396" s="533"/>
      <c r="L6396" s="533"/>
      <c r="M6396" s="533"/>
      <c r="N6396" s="532"/>
      <c r="O6396" s="350"/>
      <c r="P6396" s="464"/>
      <c r="Q6396" s="464"/>
      <c r="R6396" s="464"/>
      <c r="S6396" s="464"/>
      <c r="T6396" s="464"/>
      <c r="U6396" s="464"/>
      <c r="V6396" s="464"/>
    </row>
    <row r="6397" spans="1:22">
      <c r="A6397" s="531"/>
      <c r="B6397" s="532"/>
      <c r="C6397" s="350"/>
      <c r="D6397" s="350"/>
      <c r="E6397" s="533"/>
      <c r="F6397" s="533"/>
      <c r="G6397" s="533"/>
      <c r="H6397" s="533"/>
      <c r="I6397" s="533"/>
      <c r="J6397" s="533"/>
      <c r="K6397" s="533"/>
      <c r="L6397" s="533"/>
      <c r="M6397" s="533"/>
      <c r="N6397" s="532"/>
      <c r="O6397" s="350"/>
      <c r="P6397" s="464"/>
      <c r="Q6397" s="464"/>
      <c r="R6397" s="464"/>
      <c r="S6397" s="464"/>
      <c r="T6397" s="464"/>
      <c r="U6397" s="464"/>
      <c r="V6397" s="464"/>
    </row>
    <row r="6398" spans="1:22">
      <c r="A6398" s="531"/>
      <c r="B6398" s="532"/>
      <c r="C6398" s="350"/>
      <c r="D6398" s="350"/>
      <c r="E6398" s="533"/>
      <c r="F6398" s="533"/>
      <c r="G6398" s="533"/>
      <c r="H6398" s="533"/>
      <c r="I6398" s="533"/>
      <c r="J6398" s="533"/>
      <c r="K6398" s="533"/>
      <c r="L6398" s="533"/>
      <c r="M6398" s="533"/>
      <c r="N6398" s="532"/>
      <c r="O6398" s="350"/>
      <c r="P6398" s="464"/>
      <c r="Q6398" s="464"/>
      <c r="R6398" s="464"/>
      <c r="S6398" s="464"/>
      <c r="T6398" s="464"/>
      <c r="U6398" s="464"/>
      <c r="V6398" s="464"/>
    </row>
    <row r="6399" spans="1:22">
      <c r="A6399" s="531"/>
      <c r="B6399" s="532"/>
      <c r="C6399" s="350"/>
      <c r="D6399" s="350"/>
      <c r="E6399" s="533"/>
      <c r="F6399" s="533"/>
      <c r="G6399" s="533"/>
      <c r="H6399" s="533"/>
      <c r="I6399" s="533"/>
      <c r="J6399" s="533"/>
      <c r="K6399" s="533"/>
      <c r="L6399" s="533"/>
      <c r="M6399" s="533"/>
      <c r="N6399" s="532"/>
      <c r="O6399" s="350"/>
      <c r="P6399" s="464"/>
      <c r="Q6399" s="464"/>
      <c r="R6399" s="464"/>
      <c r="S6399" s="464"/>
      <c r="T6399" s="464"/>
      <c r="U6399" s="464"/>
      <c r="V6399" s="464"/>
    </row>
    <row r="6400" spans="1:22">
      <c r="A6400" s="531"/>
      <c r="B6400" s="532"/>
      <c r="C6400" s="350"/>
      <c r="D6400" s="350"/>
      <c r="E6400" s="533"/>
      <c r="F6400" s="533"/>
      <c r="G6400" s="533"/>
      <c r="H6400" s="533"/>
      <c r="I6400" s="533"/>
      <c r="J6400" s="533"/>
      <c r="K6400" s="533"/>
      <c r="L6400" s="533"/>
      <c r="M6400" s="533"/>
      <c r="N6400" s="532"/>
      <c r="O6400" s="350"/>
      <c r="P6400" s="464"/>
      <c r="Q6400" s="464"/>
      <c r="R6400" s="464"/>
      <c r="S6400" s="464"/>
      <c r="T6400" s="464"/>
      <c r="U6400" s="464"/>
      <c r="V6400" s="464"/>
    </row>
    <row r="6401" spans="1:22">
      <c r="A6401" s="531"/>
      <c r="B6401" s="532"/>
      <c r="C6401" s="350"/>
      <c r="D6401" s="350"/>
      <c r="E6401" s="533"/>
      <c r="F6401" s="533"/>
      <c r="G6401" s="533"/>
      <c r="H6401" s="533"/>
      <c r="I6401" s="533"/>
      <c r="J6401" s="533"/>
      <c r="K6401" s="533"/>
      <c r="L6401" s="533"/>
      <c r="M6401" s="533"/>
      <c r="N6401" s="532"/>
      <c r="O6401" s="350"/>
      <c r="P6401" s="464"/>
      <c r="Q6401" s="464"/>
      <c r="R6401" s="464"/>
      <c r="S6401" s="464"/>
      <c r="T6401" s="464"/>
      <c r="U6401" s="464"/>
      <c r="V6401" s="464"/>
    </row>
    <row r="6402" spans="1:22">
      <c r="A6402" s="531"/>
      <c r="B6402" s="532"/>
      <c r="C6402" s="350"/>
      <c r="D6402" s="350"/>
      <c r="E6402" s="533"/>
      <c r="F6402" s="533"/>
      <c r="G6402" s="533"/>
      <c r="H6402" s="533"/>
      <c r="I6402" s="533"/>
      <c r="J6402" s="533"/>
      <c r="K6402" s="533"/>
      <c r="L6402" s="533"/>
      <c r="M6402" s="533"/>
      <c r="N6402" s="532"/>
      <c r="O6402" s="350"/>
      <c r="P6402" s="464"/>
      <c r="Q6402" s="464"/>
      <c r="R6402" s="464"/>
      <c r="S6402" s="464"/>
      <c r="T6402" s="464"/>
      <c r="U6402" s="464"/>
      <c r="V6402" s="464"/>
    </row>
    <row r="6403" spans="1:22">
      <c r="A6403" s="531"/>
      <c r="B6403" s="532"/>
      <c r="C6403" s="350"/>
      <c r="D6403" s="350"/>
      <c r="E6403" s="533"/>
      <c r="F6403" s="533"/>
      <c r="G6403" s="533"/>
      <c r="H6403" s="533"/>
      <c r="I6403" s="533"/>
      <c r="J6403" s="533"/>
      <c r="K6403" s="533"/>
      <c r="L6403" s="533"/>
      <c r="M6403" s="533"/>
      <c r="N6403" s="532"/>
      <c r="O6403" s="350"/>
      <c r="P6403" s="464"/>
      <c r="Q6403" s="464"/>
      <c r="R6403" s="464"/>
      <c r="S6403" s="464"/>
      <c r="T6403" s="464"/>
      <c r="U6403" s="464"/>
      <c r="V6403" s="464"/>
    </row>
    <row r="6404" spans="1:22">
      <c r="A6404" s="531"/>
      <c r="B6404" s="532"/>
      <c r="C6404" s="350"/>
      <c r="D6404" s="350"/>
      <c r="E6404" s="533"/>
      <c r="F6404" s="533"/>
      <c r="G6404" s="533"/>
      <c r="H6404" s="533"/>
      <c r="I6404" s="533"/>
      <c r="J6404" s="533"/>
      <c r="K6404" s="533"/>
      <c r="L6404" s="533"/>
      <c r="M6404" s="533"/>
      <c r="N6404" s="532"/>
      <c r="O6404" s="350"/>
      <c r="P6404" s="464"/>
      <c r="Q6404" s="464"/>
      <c r="R6404" s="464"/>
      <c r="S6404" s="464"/>
      <c r="T6404" s="464"/>
      <c r="U6404" s="464"/>
      <c r="V6404" s="464"/>
    </row>
    <row r="6405" spans="1:22">
      <c r="A6405" s="531"/>
      <c r="B6405" s="532"/>
      <c r="C6405" s="350"/>
      <c r="D6405" s="350"/>
      <c r="E6405" s="533"/>
      <c r="F6405" s="533"/>
      <c r="G6405" s="533"/>
      <c r="H6405" s="533"/>
      <c r="I6405" s="533"/>
      <c r="J6405" s="533"/>
      <c r="K6405" s="533"/>
      <c r="L6405" s="533"/>
      <c r="M6405" s="533"/>
      <c r="N6405" s="532"/>
      <c r="O6405" s="350"/>
      <c r="P6405" s="464"/>
      <c r="Q6405" s="464"/>
      <c r="R6405" s="464"/>
      <c r="S6405" s="464"/>
      <c r="T6405" s="464"/>
      <c r="U6405" s="464"/>
      <c r="V6405" s="464"/>
    </row>
    <row r="6406" spans="1:22">
      <c r="A6406" s="531"/>
      <c r="B6406" s="532"/>
      <c r="C6406" s="350"/>
      <c r="D6406" s="350"/>
      <c r="E6406" s="533"/>
      <c r="F6406" s="533"/>
      <c r="G6406" s="533"/>
      <c r="H6406" s="533"/>
      <c r="I6406" s="533"/>
      <c r="J6406" s="533"/>
      <c r="K6406" s="533"/>
      <c r="L6406" s="533"/>
      <c r="M6406" s="533"/>
      <c r="N6406" s="532"/>
      <c r="O6406" s="350"/>
      <c r="P6406" s="464"/>
      <c r="Q6406" s="464"/>
      <c r="R6406" s="464"/>
      <c r="S6406" s="464"/>
      <c r="T6406" s="464"/>
      <c r="U6406" s="464"/>
      <c r="V6406" s="464"/>
    </row>
    <row r="6407" spans="1:22">
      <c r="A6407" s="531"/>
      <c r="B6407" s="532"/>
      <c r="C6407" s="350"/>
      <c r="D6407" s="350"/>
      <c r="E6407" s="533"/>
      <c r="F6407" s="533"/>
      <c r="G6407" s="533"/>
      <c r="H6407" s="533"/>
      <c r="I6407" s="533"/>
      <c r="J6407" s="533"/>
      <c r="K6407" s="533"/>
      <c r="L6407" s="533"/>
      <c r="M6407" s="533"/>
      <c r="N6407" s="532"/>
      <c r="O6407" s="350"/>
      <c r="P6407" s="464"/>
      <c r="Q6407" s="464"/>
      <c r="R6407" s="464"/>
      <c r="S6407" s="464"/>
      <c r="T6407" s="464"/>
      <c r="U6407" s="464"/>
      <c r="V6407" s="464"/>
    </row>
    <row r="6408" spans="1:22">
      <c r="A6408" s="531"/>
      <c r="B6408" s="532"/>
      <c r="C6408" s="350"/>
      <c r="D6408" s="350"/>
      <c r="E6408" s="533"/>
      <c r="F6408" s="533"/>
      <c r="G6408" s="533"/>
      <c r="H6408" s="533"/>
      <c r="I6408" s="533"/>
      <c r="J6408" s="533"/>
      <c r="K6408" s="533"/>
      <c r="L6408" s="533"/>
      <c r="M6408" s="533"/>
      <c r="N6408" s="532"/>
      <c r="O6408" s="350"/>
      <c r="P6408" s="464"/>
      <c r="Q6408" s="464"/>
      <c r="R6408" s="464"/>
      <c r="S6408" s="464"/>
      <c r="T6408" s="464"/>
      <c r="U6408" s="464"/>
      <c r="V6408" s="464"/>
    </row>
    <row r="6409" spans="1:22">
      <c r="A6409" s="531"/>
      <c r="B6409" s="532"/>
      <c r="C6409" s="350"/>
      <c r="D6409" s="350"/>
      <c r="E6409" s="533"/>
      <c r="F6409" s="533"/>
      <c r="G6409" s="533"/>
      <c r="H6409" s="533"/>
      <c r="I6409" s="533"/>
      <c r="J6409" s="533"/>
      <c r="K6409" s="533"/>
      <c r="L6409" s="533"/>
      <c r="M6409" s="533"/>
      <c r="N6409" s="532"/>
      <c r="O6409" s="350"/>
      <c r="P6409" s="464"/>
      <c r="Q6409" s="464"/>
      <c r="R6409" s="464"/>
      <c r="S6409" s="464"/>
      <c r="T6409" s="464"/>
      <c r="U6409" s="464"/>
      <c r="V6409" s="464"/>
    </row>
    <row r="6410" spans="1:22">
      <c r="A6410" s="531"/>
      <c r="B6410" s="532"/>
      <c r="C6410" s="350"/>
      <c r="D6410" s="350"/>
      <c r="E6410" s="533"/>
      <c r="F6410" s="533"/>
      <c r="G6410" s="533"/>
      <c r="H6410" s="533"/>
      <c r="I6410" s="533"/>
      <c r="J6410" s="533"/>
      <c r="K6410" s="533"/>
      <c r="L6410" s="533"/>
      <c r="M6410" s="533"/>
      <c r="N6410" s="532"/>
      <c r="O6410" s="350"/>
      <c r="P6410" s="464"/>
      <c r="Q6410" s="464"/>
      <c r="R6410" s="464"/>
      <c r="S6410" s="464"/>
      <c r="T6410" s="464"/>
      <c r="U6410" s="464"/>
      <c r="V6410" s="464"/>
    </row>
    <row r="6411" spans="1:22">
      <c r="A6411" s="531"/>
      <c r="B6411" s="532"/>
      <c r="C6411" s="350"/>
      <c r="D6411" s="350"/>
      <c r="E6411" s="533"/>
      <c r="F6411" s="533"/>
      <c r="G6411" s="533"/>
      <c r="H6411" s="533"/>
      <c r="I6411" s="533"/>
      <c r="J6411" s="533"/>
      <c r="K6411" s="533"/>
      <c r="L6411" s="533"/>
      <c r="M6411" s="533"/>
      <c r="N6411" s="532"/>
      <c r="O6411" s="350"/>
      <c r="P6411" s="464"/>
      <c r="Q6411" s="464"/>
      <c r="R6411" s="464"/>
      <c r="S6411" s="464"/>
      <c r="T6411" s="464"/>
      <c r="U6411" s="464"/>
      <c r="V6411" s="464"/>
    </row>
    <row r="6412" spans="1:22">
      <c r="A6412" s="531"/>
      <c r="B6412" s="532"/>
      <c r="C6412" s="350"/>
      <c r="D6412" s="350"/>
      <c r="E6412" s="533"/>
      <c r="F6412" s="533"/>
      <c r="G6412" s="533"/>
      <c r="H6412" s="533"/>
      <c r="I6412" s="533"/>
      <c r="J6412" s="533"/>
      <c r="K6412" s="533"/>
      <c r="L6412" s="533"/>
      <c r="M6412" s="533"/>
      <c r="N6412" s="532"/>
      <c r="O6412" s="350"/>
      <c r="P6412" s="464"/>
      <c r="Q6412" s="464"/>
      <c r="R6412" s="464"/>
      <c r="S6412" s="464"/>
      <c r="T6412" s="464"/>
      <c r="U6412" s="464"/>
      <c r="V6412" s="464"/>
    </row>
    <row r="6413" spans="1:22">
      <c r="A6413" s="531"/>
      <c r="B6413" s="532"/>
      <c r="C6413" s="350"/>
      <c r="D6413" s="350"/>
      <c r="E6413" s="533"/>
      <c r="F6413" s="533"/>
      <c r="G6413" s="533"/>
      <c r="H6413" s="533"/>
      <c r="I6413" s="533"/>
      <c r="J6413" s="533"/>
      <c r="K6413" s="533"/>
      <c r="L6413" s="533"/>
      <c r="M6413" s="533"/>
      <c r="N6413" s="532"/>
      <c r="O6413" s="350"/>
      <c r="P6413" s="464"/>
      <c r="Q6413" s="464"/>
      <c r="R6413" s="464"/>
      <c r="S6413" s="464"/>
      <c r="T6413" s="464"/>
      <c r="U6413" s="464"/>
      <c r="V6413" s="464"/>
    </row>
    <row r="6414" spans="1:22">
      <c r="A6414" s="531"/>
      <c r="B6414" s="532"/>
      <c r="C6414" s="350"/>
      <c r="D6414" s="350"/>
      <c r="E6414" s="533"/>
      <c r="F6414" s="533"/>
      <c r="G6414" s="533"/>
      <c r="H6414" s="533"/>
      <c r="I6414" s="533"/>
      <c r="J6414" s="533"/>
      <c r="K6414" s="533"/>
      <c r="L6414" s="533"/>
      <c r="M6414" s="533"/>
      <c r="N6414" s="532"/>
      <c r="O6414" s="350"/>
      <c r="P6414" s="464"/>
      <c r="Q6414" s="464"/>
      <c r="R6414" s="464"/>
      <c r="S6414" s="464"/>
      <c r="T6414" s="464"/>
      <c r="U6414" s="464"/>
      <c r="V6414" s="464"/>
    </row>
    <row r="6415" spans="1:22">
      <c r="A6415" s="531"/>
      <c r="B6415" s="532"/>
      <c r="C6415" s="350"/>
      <c r="D6415" s="350"/>
      <c r="E6415" s="533"/>
      <c r="F6415" s="533"/>
      <c r="G6415" s="533"/>
      <c r="H6415" s="533"/>
      <c r="I6415" s="533"/>
      <c r="J6415" s="533"/>
      <c r="K6415" s="533"/>
      <c r="L6415" s="533"/>
      <c r="M6415" s="533"/>
      <c r="N6415" s="532"/>
      <c r="O6415" s="350"/>
      <c r="P6415" s="464"/>
      <c r="Q6415" s="464"/>
      <c r="R6415" s="464"/>
      <c r="S6415" s="464"/>
      <c r="T6415" s="464"/>
      <c r="U6415" s="464"/>
      <c r="V6415" s="464"/>
    </row>
    <row r="6416" spans="1:22">
      <c r="A6416" s="531"/>
      <c r="B6416" s="532"/>
      <c r="C6416" s="350"/>
      <c r="D6416" s="350"/>
      <c r="E6416" s="533"/>
      <c r="F6416" s="533"/>
      <c r="G6416" s="533"/>
      <c r="H6416" s="533"/>
      <c r="I6416" s="533"/>
      <c r="J6416" s="533"/>
      <c r="K6416" s="533"/>
      <c r="L6416" s="533"/>
      <c r="M6416" s="533"/>
      <c r="N6416" s="532"/>
      <c r="O6416" s="350"/>
      <c r="P6416" s="464"/>
      <c r="Q6416" s="464"/>
      <c r="R6416" s="464"/>
      <c r="S6416" s="464"/>
      <c r="T6416" s="464"/>
      <c r="U6416" s="464"/>
      <c r="V6416" s="464"/>
    </row>
    <row r="6417" spans="1:22">
      <c r="A6417" s="531"/>
      <c r="B6417" s="532"/>
      <c r="C6417" s="350"/>
      <c r="D6417" s="350"/>
      <c r="E6417" s="533"/>
      <c r="F6417" s="533"/>
      <c r="G6417" s="533"/>
      <c r="H6417" s="533"/>
      <c r="I6417" s="533"/>
      <c r="J6417" s="533"/>
      <c r="K6417" s="533"/>
      <c r="L6417" s="533"/>
      <c r="M6417" s="533"/>
      <c r="N6417" s="532"/>
      <c r="O6417" s="350"/>
      <c r="P6417" s="464"/>
      <c r="Q6417" s="464"/>
      <c r="R6417" s="464"/>
      <c r="S6417" s="464"/>
      <c r="T6417" s="464"/>
      <c r="U6417" s="464"/>
      <c r="V6417" s="464"/>
    </row>
    <row r="6418" spans="1:22">
      <c r="A6418" s="531"/>
      <c r="B6418" s="532"/>
      <c r="C6418" s="350"/>
      <c r="D6418" s="350"/>
      <c r="E6418" s="533"/>
      <c r="F6418" s="533"/>
      <c r="G6418" s="533"/>
      <c r="H6418" s="533"/>
      <c r="I6418" s="533"/>
      <c r="J6418" s="533"/>
      <c r="K6418" s="533"/>
      <c r="L6418" s="533"/>
      <c r="M6418" s="533"/>
      <c r="N6418" s="532"/>
      <c r="O6418" s="350"/>
      <c r="P6418" s="464"/>
      <c r="Q6418" s="464"/>
      <c r="R6418" s="464"/>
      <c r="S6418" s="464"/>
      <c r="T6418" s="464"/>
      <c r="U6418" s="464"/>
      <c r="V6418" s="464"/>
    </row>
    <row r="6419" spans="1:22">
      <c r="A6419" s="531"/>
      <c r="B6419" s="532"/>
      <c r="C6419" s="350"/>
      <c r="D6419" s="350"/>
      <c r="E6419" s="533"/>
      <c r="F6419" s="533"/>
      <c r="G6419" s="533"/>
      <c r="H6419" s="533"/>
      <c r="I6419" s="533"/>
      <c r="J6419" s="533"/>
      <c r="K6419" s="533"/>
      <c r="L6419" s="533"/>
      <c r="M6419" s="533"/>
      <c r="N6419" s="532"/>
      <c r="O6419" s="350"/>
      <c r="P6419" s="464"/>
      <c r="Q6419" s="464"/>
      <c r="R6419" s="464"/>
      <c r="S6419" s="464"/>
      <c r="T6419" s="464"/>
      <c r="U6419" s="464"/>
      <c r="V6419" s="464"/>
    </row>
    <row r="6420" spans="1:22">
      <c r="A6420" s="531"/>
      <c r="B6420" s="532"/>
      <c r="C6420" s="350"/>
      <c r="D6420" s="350"/>
      <c r="E6420" s="533"/>
      <c r="F6420" s="533"/>
      <c r="G6420" s="533"/>
      <c r="H6420" s="533"/>
      <c r="I6420" s="533"/>
      <c r="J6420" s="533"/>
      <c r="K6420" s="533"/>
      <c r="L6420" s="533"/>
      <c r="M6420" s="533"/>
      <c r="N6420" s="532"/>
      <c r="O6420" s="350"/>
      <c r="P6420" s="464"/>
      <c r="Q6420" s="464"/>
      <c r="R6420" s="464"/>
      <c r="S6420" s="464"/>
      <c r="T6420" s="464"/>
      <c r="U6420" s="464"/>
      <c r="V6420" s="464"/>
    </row>
    <row r="6421" spans="1:22">
      <c r="A6421" s="531"/>
      <c r="B6421" s="532"/>
      <c r="C6421" s="350"/>
      <c r="D6421" s="350"/>
      <c r="E6421" s="533"/>
      <c r="F6421" s="533"/>
      <c r="G6421" s="533"/>
      <c r="H6421" s="533"/>
      <c r="I6421" s="533"/>
      <c r="J6421" s="533"/>
      <c r="K6421" s="533"/>
      <c r="L6421" s="533"/>
      <c r="M6421" s="533"/>
      <c r="N6421" s="532"/>
      <c r="O6421" s="350"/>
      <c r="P6421" s="464"/>
      <c r="Q6421" s="464"/>
      <c r="R6421" s="464"/>
      <c r="S6421" s="464"/>
      <c r="T6421" s="464"/>
      <c r="U6421" s="464"/>
      <c r="V6421" s="464"/>
    </row>
    <row r="6422" spans="1:22">
      <c r="A6422" s="531"/>
      <c r="B6422" s="532"/>
      <c r="C6422" s="350"/>
      <c r="D6422" s="350"/>
      <c r="E6422" s="533"/>
      <c r="F6422" s="533"/>
      <c r="G6422" s="533"/>
      <c r="H6422" s="533"/>
      <c r="I6422" s="533"/>
      <c r="J6422" s="533"/>
      <c r="K6422" s="533"/>
      <c r="L6422" s="533"/>
      <c r="M6422" s="533"/>
      <c r="N6422" s="532"/>
      <c r="O6422" s="350"/>
      <c r="P6422" s="464"/>
      <c r="Q6422" s="464"/>
      <c r="R6422" s="464"/>
      <c r="S6422" s="464"/>
      <c r="T6422" s="464"/>
      <c r="U6422" s="464"/>
      <c r="V6422" s="464"/>
    </row>
    <row r="6423" spans="1:22">
      <c r="A6423" s="531"/>
      <c r="B6423" s="532"/>
      <c r="C6423" s="350"/>
      <c r="D6423" s="350"/>
      <c r="E6423" s="533"/>
      <c r="F6423" s="533"/>
      <c r="G6423" s="533"/>
      <c r="H6423" s="533"/>
      <c r="I6423" s="533"/>
      <c r="J6423" s="533"/>
      <c r="K6423" s="533"/>
      <c r="L6423" s="533"/>
      <c r="M6423" s="533"/>
      <c r="N6423" s="532"/>
      <c r="O6423" s="350"/>
      <c r="P6423" s="464"/>
      <c r="Q6423" s="464"/>
      <c r="R6423" s="464"/>
      <c r="S6423" s="464"/>
      <c r="T6423" s="464"/>
      <c r="U6423" s="464"/>
      <c r="V6423" s="464"/>
    </row>
    <row r="6424" spans="1:22">
      <c r="A6424" s="531"/>
      <c r="B6424" s="532"/>
      <c r="C6424" s="350"/>
      <c r="D6424" s="350"/>
      <c r="E6424" s="533"/>
      <c r="F6424" s="533"/>
      <c r="G6424" s="533"/>
      <c r="H6424" s="533"/>
      <c r="I6424" s="533"/>
      <c r="J6424" s="533"/>
      <c r="K6424" s="533"/>
      <c r="L6424" s="533"/>
      <c r="M6424" s="533"/>
      <c r="N6424" s="532"/>
      <c r="O6424" s="350"/>
      <c r="P6424" s="464"/>
      <c r="Q6424" s="464"/>
      <c r="R6424" s="464"/>
      <c r="S6424" s="464"/>
      <c r="T6424" s="464"/>
      <c r="U6424" s="464"/>
      <c r="V6424" s="464"/>
    </row>
    <row r="6425" spans="1:22">
      <c r="A6425" s="531"/>
      <c r="B6425" s="532"/>
      <c r="C6425" s="350"/>
      <c r="D6425" s="350"/>
      <c r="E6425" s="533"/>
      <c r="F6425" s="533"/>
      <c r="G6425" s="533"/>
      <c r="H6425" s="533"/>
      <c r="I6425" s="533"/>
      <c r="J6425" s="533"/>
      <c r="K6425" s="533"/>
      <c r="L6425" s="533"/>
      <c r="M6425" s="533"/>
      <c r="N6425" s="532"/>
      <c r="O6425" s="350"/>
      <c r="P6425" s="464"/>
      <c r="Q6425" s="464"/>
      <c r="R6425" s="464"/>
      <c r="S6425" s="464"/>
      <c r="T6425" s="464"/>
      <c r="U6425" s="464"/>
      <c r="V6425" s="464"/>
    </row>
    <row r="6426" spans="1:22">
      <c r="A6426" s="531"/>
      <c r="B6426" s="532"/>
      <c r="C6426" s="350"/>
      <c r="D6426" s="350"/>
      <c r="E6426" s="533"/>
      <c r="F6426" s="533"/>
      <c r="G6426" s="533"/>
      <c r="H6426" s="533"/>
      <c r="I6426" s="533"/>
      <c r="J6426" s="533"/>
      <c r="K6426" s="533"/>
      <c r="L6426" s="533"/>
      <c r="M6426" s="533"/>
      <c r="N6426" s="532"/>
      <c r="O6426" s="350"/>
      <c r="P6426" s="464"/>
      <c r="Q6426" s="464"/>
      <c r="R6426" s="464"/>
      <c r="S6426" s="464"/>
      <c r="T6426" s="464"/>
      <c r="U6426" s="464"/>
      <c r="V6426" s="464"/>
    </row>
    <row r="6427" spans="1:22">
      <c r="A6427" s="531"/>
      <c r="B6427" s="532"/>
      <c r="C6427" s="350"/>
      <c r="D6427" s="350"/>
      <c r="E6427" s="533"/>
      <c r="F6427" s="533"/>
      <c r="G6427" s="533"/>
      <c r="H6427" s="533"/>
      <c r="I6427" s="533"/>
      <c r="J6427" s="533"/>
      <c r="K6427" s="533"/>
      <c r="L6427" s="533"/>
      <c r="M6427" s="533"/>
      <c r="N6427" s="532"/>
      <c r="O6427" s="350"/>
      <c r="P6427" s="464"/>
      <c r="Q6427" s="464"/>
      <c r="R6427" s="464"/>
      <c r="S6427" s="464"/>
      <c r="T6427" s="464"/>
      <c r="U6427" s="464"/>
      <c r="V6427" s="464"/>
    </row>
    <row r="6428" spans="1:22">
      <c r="A6428" s="531"/>
      <c r="B6428" s="532"/>
      <c r="C6428" s="350"/>
      <c r="D6428" s="350"/>
      <c r="E6428" s="533"/>
      <c r="F6428" s="533"/>
      <c r="G6428" s="533"/>
      <c r="H6428" s="533"/>
      <c r="I6428" s="533"/>
      <c r="J6428" s="533"/>
      <c r="K6428" s="533"/>
      <c r="L6428" s="533"/>
      <c r="M6428" s="533"/>
      <c r="N6428" s="532"/>
      <c r="O6428" s="350"/>
      <c r="P6428" s="464"/>
      <c r="Q6428" s="464"/>
      <c r="R6428" s="464"/>
      <c r="S6428" s="464"/>
      <c r="T6428" s="464"/>
      <c r="U6428" s="464"/>
      <c r="V6428" s="464"/>
    </row>
    <row r="6429" spans="1:22">
      <c r="A6429" s="531"/>
      <c r="B6429" s="532"/>
      <c r="C6429" s="350"/>
      <c r="D6429" s="350"/>
      <c r="E6429" s="533"/>
      <c r="F6429" s="533"/>
      <c r="G6429" s="533"/>
      <c r="H6429" s="533"/>
      <c r="I6429" s="533"/>
      <c r="J6429" s="533"/>
      <c r="K6429" s="533"/>
      <c r="L6429" s="533"/>
      <c r="M6429" s="533"/>
      <c r="N6429" s="532"/>
      <c r="O6429" s="350"/>
      <c r="P6429" s="464"/>
      <c r="Q6429" s="464"/>
      <c r="R6429" s="464"/>
      <c r="S6429" s="464"/>
      <c r="T6429" s="464"/>
      <c r="U6429" s="464"/>
      <c r="V6429" s="464"/>
    </row>
    <row r="6430" spans="1:22">
      <c r="A6430" s="531"/>
      <c r="B6430" s="532"/>
      <c r="C6430" s="350"/>
      <c r="D6430" s="350"/>
      <c r="E6430" s="533"/>
      <c r="F6430" s="533"/>
      <c r="G6430" s="533"/>
      <c r="H6430" s="533"/>
      <c r="I6430" s="533"/>
      <c r="J6430" s="533"/>
      <c r="K6430" s="533"/>
      <c r="L6430" s="533"/>
      <c r="M6430" s="533"/>
      <c r="N6430" s="532"/>
      <c r="O6430" s="350"/>
      <c r="P6430" s="464"/>
      <c r="Q6430" s="464"/>
      <c r="R6430" s="464"/>
      <c r="S6430" s="464"/>
      <c r="T6430" s="464"/>
      <c r="U6430" s="464"/>
      <c r="V6430" s="464"/>
    </row>
    <row r="6431" spans="1:22">
      <c r="A6431" s="531"/>
      <c r="B6431" s="532"/>
      <c r="C6431" s="350"/>
      <c r="D6431" s="350"/>
      <c r="E6431" s="533"/>
      <c r="F6431" s="533"/>
      <c r="G6431" s="533"/>
      <c r="H6431" s="533"/>
      <c r="I6431" s="533"/>
      <c r="J6431" s="533"/>
      <c r="K6431" s="533"/>
      <c r="L6431" s="533"/>
      <c r="M6431" s="533"/>
      <c r="N6431" s="532"/>
      <c r="O6431" s="350"/>
      <c r="P6431" s="464"/>
      <c r="Q6431" s="464"/>
      <c r="R6431" s="464"/>
      <c r="S6431" s="464"/>
      <c r="T6431" s="464"/>
      <c r="U6431" s="464"/>
      <c r="V6431" s="464"/>
    </row>
    <row r="6432" spans="1:22">
      <c r="A6432" s="531"/>
      <c r="B6432" s="532"/>
      <c r="C6432" s="350"/>
      <c r="D6432" s="350"/>
      <c r="E6432" s="533"/>
      <c r="F6432" s="533"/>
      <c r="G6432" s="533"/>
      <c r="H6432" s="533"/>
      <c r="I6432" s="533"/>
      <c r="J6432" s="533"/>
      <c r="K6432" s="533"/>
      <c r="L6432" s="533"/>
      <c r="M6432" s="533"/>
      <c r="N6432" s="532"/>
      <c r="O6432" s="350"/>
      <c r="P6432" s="464"/>
      <c r="Q6432" s="464"/>
      <c r="R6432" s="464"/>
      <c r="S6432" s="464"/>
      <c r="T6432" s="464"/>
      <c r="U6432" s="464"/>
      <c r="V6432" s="464"/>
    </row>
    <row r="6433" spans="1:22">
      <c r="A6433" s="531"/>
      <c r="B6433" s="532"/>
      <c r="C6433" s="350"/>
      <c r="D6433" s="350"/>
      <c r="E6433" s="533"/>
      <c r="F6433" s="533"/>
      <c r="G6433" s="533"/>
      <c r="H6433" s="533"/>
      <c r="I6433" s="533"/>
      <c r="J6433" s="533"/>
      <c r="K6433" s="533"/>
      <c r="L6433" s="533"/>
      <c r="M6433" s="533"/>
      <c r="N6433" s="532"/>
      <c r="O6433" s="350"/>
      <c r="P6433" s="464"/>
      <c r="Q6433" s="464"/>
      <c r="R6433" s="464"/>
      <c r="S6433" s="464"/>
      <c r="T6433" s="464"/>
      <c r="U6433" s="464"/>
      <c r="V6433" s="464"/>
    </row>
    <row r="6434" spans="1:22">
      <c r="A6434" s="531"/>
      <c r="B6434" s="532"/>
      <c r="C6434" s="350"/>
      <c r="D6434" s="350"/>
      <c r="E6434" s="533"/>
      <c r="F6434" s="533"/>
      <c r="G6434" s="533"/>
      <c r="H6434" s="533"/>
      <c r="I6434" s="533"/>
      <c r="J6434" s="533"/>
      <c r="K6434" s="533"/>
      <c r="L6434" s="533"/>
      <c r="M6434" s="533"/>
      <c r="N6434" s="532"/>
      <c r="O6434" s="350"/>
      <c r="P6434" s="464"/>
      <c r="Q6434" s="464"/>
      <c r="R6434" s="464"/>
      <c r="S6434" s="464"/>
      <c r="T6434" s="464"/>
      <c r="U6434" s="464"/>
      <c r="V6434" s="464"/>
    </row>
    <row r="6435" spans="1:22">
      <c r="A6435" s="531"/>
      <c r="B6435" s="532"/>
      <c r="C6435" s="350"/>
      <c r="D6435" s="350"/>
      <c r="E6435" s="533"/>
      <c r="F6435" s="533"/>
      <c r="G6435" s="533"/>
      <c r="H6435" s="533"/>
      <c r="I6435" s="533"/>
      <c r="J6435" s="533"/>
      <c r="K6435" s="533"/>
      <c r="L6435" s="533"/>
      <c r="M6435" s="533"/>
      <c r="N6435" s="532"/>
      <c r="O6435" s="350"/>
      <c r="P6435" s="464"/>
      <c r="Q6435" s="464"/>
      <c r="R6435" s="464"/>
      <c r="S6435" s="464"/>
      <c r="T6435" s="464"/>
      <c r="U6435" s="464"/>
      <c r="V6435" s="464"/>
    </row>
    <row r="6436" spans="1:22">
      <c r="A6436" s="531"/>
      <c r="B6436" s="532"/>
      <c r="C6436" s="350"/>
      <c r="D6436" s="350"/>
      <c r="E6436" s="533"/>
      <c r="F6436" s="533"/>
      <c r="G6436" s="533"/>
      <c r="H6436" s="533"/>
      <c r="I6436" s="533"/>
      <c r="J6436" s="533"/>
      <c r="K6436" s="533"/>
      <c r="L6436" s="533"/>
      <c r="M6436" s="533"/>
      <c r="N6436" s="532"/>
      <c r="O6436" s="350"/>
      <c r="P6436" s="464"/>
      <c r="Q6436" s="464"/>
      <c r="R6436" s="464"/>
      <c r="S6436" s="464"/>
      <c r="T6436" s="464"/>
      <c r="U6436" s="464"/>
      <c r="V6436" s="464"/>
    </row>
    <row r="6437" spans="1:22">
      <c r="A6437" s="531"/>
      <c r="B6437" s="532"/>
      <c r="C6437" s="350"/>
      <c r="D6437" s="350"/>
      <c r="E6437" s="533"/>
      <c r="F6437" s="533"/>
      <c r="G6437" s="533"/>
      <c r="H6437" s="533"/>
      <c r="I6437" s="533"/>
      <c r="J6437" s="533"/>
      <c r="K6437" s="533"/>
      <c r="L6437" s="533"/>
      <c r="M6437" s="533"/>
      <c r="N6437" s="532"/>
      <c r="O6437" s="350"/>
      <c r="P6437" s="464"/>
      <c r="Q6437" s="464"/>
      <c r="R6437" s="464"/>
      <c r="S6437" s="464"/>
      <c r="T6437" s="464"/>
      <c r="U6437" s="464"/>
      <c r="V6437" s="464"/>
    </row>
    <row r="6438" spans="1:22">
      <c r="A6438" s="531"/>
      <c r="B6438" s="532"/>
      <c r="C6438" s="350"/>
      <c r="D6438" s="350"/>
      <c r="E6438" s="533"/>
      <c r="F6438" s="533"/>
      <c r="G6438" s="533"/>
      <c r="H6438" s="533"/>
      <c r="I6438" s="533"/>
      <c r="J6438" s="533"/>
      <c r="K6438" s="533"/>
      <c r="L6438" s="533"/>
      <c r="M6438" s="533"/>
      <c r="N6438" s="532"/>
      <c r="O6438" s="350"/>
      <c r="P6438" s="464"/>
      <c r="Q6438" s="464"/>
      <c r="R6438" s="464"/>
      <c r="S6438" s="464"/>
      <c r="T6438" s="464"/>
      <c r="U6438" s="464"/>
      <c r="V6438" s="464"/>
    </row>
    <row r="6439" spans="1:22">
      <c r="A6439" s="531"/>
      <c r="B6439" s="532"/>
      <c r="C6439" s="350"/>
      <c r="D6439" s="350"/>
      <c r="E6439" s="533"/>
      <c r="F6439" s="533"/>
      <c r="G6439" s="533"/>
      <c r="H6439" s="533"/>
      <c r="I6439" s="533"/>
      <c r="J6439" s="533"/>
      <c r="K6439" s="533"/>
      <c r="L6439" s="533"/>
      <c r="M6439" s="533"/>
      <c r="N6439" s="532"/>
      <c r="O6439" s="350"/>
      <c r="P6439" s="464"/>
      <c r="Q6439" s="464"/>
      <c r="R6439" s="464"/>
      <c r="S6439" s="464"/>
      <c r="T6439" s="464"/>
      <c r="U6439" s="464"/>
      <c r="V6439" s="464"/>
    </row>
    <row r="6440" spans="1:22">
      <c r="A6440" s="531"/>
      <c r="B6440" s="532"/>
      <c r="C6440" s="350"/>
      <c r="D6440" s="350"/>
      <c r="E6440" s="533"/>
      <c r="F6440" s="533"/>
      <c r="G6440" s="533"/>
      <c r="H6440" s="533"/>
      <c r="I6440" s="533"/>
      <c r="J6440" s="533"/>
      <c r="K6440" s="533"/>
      <c r="L6440" s="533"/>
      <c r="M6440" s="533"/>
      <c r="N6440" s="532"/>
      <c r="O6440" s="350"/>
      <c r="P6440" s="464"/>
      <c r="Q6440" s="464"/>
      <c r="R6440" s="464"/>
      <c r="S6440" s="464"/>
      <c r="T6440" s="464"/>
      <c r="U6440" s="464"/>
      <c r="V6440" s="464"/>
    </row>
    <row r="6441" spans="1:22">
      <c r="A6441" s="531"/>
      <c r="B6441" s="532"/>
      <c r="C6441" s="350"/>
      <c r="D6441" s="350"/>
      <c r="E6441" s="533"/>
      <c r="F6441" s="533"/>
      <c r="G6441" s="533"/>
      <c r="H6441" s="533"/>
      <c r="I6441" s="533"/>
      <c r="J6441" s="533"/>
      <c r="K6441" s="533"/>
      <c r="L6441" s="533"/>
      <c r="M6441" s="533"/>
      <c r="N6441" s="532"/>
      <c r="O6441" s="350"/>
      <c r="P6441" s="464"/>
      <c r="Q6441" s="464"/>
      <c r="R6441" s="464"/>
      <c r="S6441" s="464"/>
      <c r="T6441" s="464"/>
      <c r="U6441" s="464"/>
      <c r="V6441" s="464"/>
    </row>
    <row r="6442" spans="1:22">
      <c r="A6442" s="531"/>
      <c r="B6442" s="532"/>
      <c r="C6442" s="350"/>
      <c r="D6442" s="350"/>
      <c r="E6442" s="533"/>
      <c r="F6442" s="533"/>
      <c r="G6442" s="533"/>
      <c r="H6442" s="533"/>
      <c r="I6442" s="533"/>
      <c r="J6442" s="533"/>
      <c r="K6442" s="533"/>
      <c r="L6442" s="533"/>
      <c r="M6442" s="533"/>
      <c r="N6442" s="532"/>
      <c r="O6442" s="350"/>
      <c r="P6442" s="464"/>
      <c r="Q6442" s="464"/>
      <c r="R6442" s="464"/>
      <c r="S6442" s="464"/>
      <c r="T6442" s="464"/>
      <c r="U6442" s="464"/>
      <c r="V6442" s="464"/>
    </row>
    <row r="6443" spans="1:22">
      <c r="A6443" s="531"/>
      <c r="B6443" s="532"/>
      <c r="C6443" s="350"/>
      <c r="D6443" s="350"/>
      <c r="E6443" s="533"/>
      <c r="F6443" s="533"/>
      <c r="G6443" s="533"/>
      <c r="H6443" s="533"/>
      <c r="I6443" s="533"/>
      <c r="J6443" s="533"/>
      <c r="K6443" s="533"/>
      <c r="L6443" s="533"/>
      <c r="M6443" s="533"/>
      <c r="N6443" s="532"/>
      <c r="O6443" s="350"/>
      <c r="P6443" s="464"/>
      <c r="Q6443" s="464"/>
      <c r="R6443" s="464"/>
      <c r="S6443" s="464"/>
      <c r="T6443" s="464"/>
      <c r="U6443" s="464"/>
      <c r="V6443" s="464"/>
    </row>
    <row r="6444" spans="1:22">
      <c r="A6444" s="531"/>
      <c r="B6444" s="532"/>
      <c r="C6444" s="350"/>
      <c r="D6444" s="350"/>
      <c r="E6444" s="533"/>
      <c r="F6444" s="533"/>
      <c r="G6444" s="533"/>
      <c r="H6444" s="533"/>
      <c r="I6444" s="533"/>
      <c r="J6444" s="533"/>
      <c r="K6444" s="533"/>
      <c r="L6444" s="533"/>
      <c r="M6444" s="533"/>
      <c r="N6444" s="532"/>
      <c r="O6444" s="350"/>
      <c r="P6444" s="464"/>
      <c r="Q6444" s="464"/>
      <c r="R6444" s="464"/>
      <c r="S6444" s="464"/>
      <c r="T6444" s="464"/>
      <c r="U6444" s="464"/>
      <c r="V6444" s="464"/>
    </row>
    <row r="6445" spans="1:22">
      <c r="A6445" s="531"/>
      <c r="B6445" s="532"/>
      <c r="C6445" s="350"/>
      <c r="D6445" s="350"/>
      <c r="E6445" s="533"/>
      <c r="F6445" s="533"/>
      <c r="G6445" s="533"/>
      <c r="H6445" s="533"/>
      <c r="I6445" s="533"/>
      <c r="J6445" s="533"/>
      <c r="K6445" s="533"/>
      <c r="L6445" s="533"/>
      <c r="M6445" s="533"/>
      <c r="N6445" s="532"/>
      <c r="O6445" s="350"/>
      <c r="P6445" s="464"/>
      <c r="Q6445" s="464"/>
      <c r="R6445" s="464"/>
      <c r="S6445" s="464"/>
      <c r="T6445" s="464"/>
      <c r="U6445" s="464"/>
      <c r="V6445" s="464"/>
    </row>
    <row r="6446" spans="1:22">
      <c r="A6446" s="531"/>
      <c r="B6446" s="532"/>
      <c r="C6446" s="350"/>
      <c r="D6446" s="350"/>
      <c r="E6446" s="533"/>
      <c r="F6446" s="533"/>
      <c r="G6446" s="533"/>
      <c r="H6446" s="533"/>
      <c r="I6446" s="533"/>
      <c r="J6446" s="533"/>
      <c r="K6446" s="533"/>
      <c r="L6446" s="533"/>
      <c r="M6446" s="533"/>
      <c r="N6446" s="532"/>
      <c r="O6446" s="350"/>
      <c r="P6446" s="464"/>
      <c r="Q6446" s="464"/>
      <c r="R6446" s="464"/>
      <c r="S6446" s="464"/>
      <c r="T6446" s="464"/>
      <c r="U6446" s="464"/>
      <c r="V6446" s="464"/>
    </row>
    <row r="6447" spans="1:22">
      <c r="A6447" s="531"/>
      <c r="B6447" s="532"/>
      <c r="C6447" s="350"/>
      <c r="D6447" s="350"/>
      <c r="E6447" s="533"/>
      <c r="F6447" s="533"/>
      <c r="G6447" s="533"/>
      <c r="H6447" s="533"/>
      <c r="I6447" s="533"/>
      <c r="J6447" s="533"/>
      <c r="K6447" s="533"/>
      <c r="L6447" s="533"/>
      <c r="M6447" s="533"/>
      <c r="N6447" s="532"/>
      <c r="O6447" s="350"/>
      <c r="P6447" s="464"/>
      <c r="Q6447" s="464"/>
      <c r="R6447" s="464"/>
      <c r="S6447" s="464"/>
      <c r="T6447" s="464"/>
      <c r="U6447" s="464"/>
      <c r="V6447" s="464"/>
    </row>
    <row r="6448" spans="1:22">
      <c r="A6448" s="531"/>
      <c r="B6448" s="532"/>
      <c r="C6448" s="350"/>
      <c r="D6448" s="350"/>
      <c r="E6448" s="533"/>
      <c r="F6448" s="533"/>
      <c r="G6448" s="533"/>
      <c r="H6448" s="533"/>
      <c r="I6448" s="533"/>
      <c r="J6448" s="533"/>
      <c r="K6448" s="533"/>
      <c r="L6448" s="533"/>
      <c r="M6448" s="533"/>
      <c r="N6448" s="532"/>
      <c r="O6448" s="350"/>
      <c r="P6448" s="464"/>
      <c r="Q6448" s="464"/>
      <c r="R6448" s="464"/>
      <c r="S6448" s="464"/>
      <c r="T6448" s="464"/>
      <c r="U6448" s="464"/>
      <c r="V6448" s="464"/>
    </row>
    <row r="6449" spans="1:22">
      <c r="A6449" s="531"/>
      <c r="B6449" s="532"/>
      <c r="C6449" s="350"/>
      <c r="D6449" s="350"/>
      <c r="E6449" s="533"/>
      <c r="F6449" s="533"/>
      <c r="G6449" s="533"/>
      <c r="H6449" s="533"/>
      <c r="I6449" s="533"/>
      <c r="J6449" s="533"/>
      <c r="K6449" s="533"/>
      <c r="L6449" s="533"/>
      <c r="M6449" s="533"/>
      <c r="N6449" s="532"/>
      <c r="O6449" s="350"/>
      <c r="P6449" s="464"/>
      <c r="Q6449" s="464"/>
      <c r="R6449" s="464"/>
      <c r="S6449" s="464"/>
      <c r="T6449" s="464"/>
      <c r="U6449" s="464"/>
      <c r="V6449" s="464"/>
    </row>
    <row r="6450" spans="1:22">
      <c r="A6450" s="531"/>
      <c r="B6450" s="532"/>
      <c r="C6450" s="350"/>
      <c r="D6450" s="350"/>
      <c r="E6450" s="533"/>
      <c r="F6450" s="533"/>
      <c r="G6450" s="533"/>
      <c r="H6450" s="533"/>
      <c r="I6450" s="533"/>
      <c r="J6450" s="533"/>
      <c r="K6450" s="533"/>
      <c r="L6450" s="533"/>
      <c r="M6450" s="533"/>
      <c r="N6450" s="532"/>
      <c r="O6450" s="350"/>
      <c r="P6450" s="464"/>
      <c r="Q6450" s="464"/>
      <c r="R6450" s="464"/>
      <c r="S6450" s="464"/>
      <c r="T6450" s="464"/>
      <c r="U6450" s="464"/>
      <c r="V6450" s="464"/>
    </row>
    <row r="6451" spans="1:22">
      <c r="A6451" s="531"/>
      <c r="B6451" s="532"/>
      <c r="C6451" s="350"/>
      <c r="D6451" s="350"/>
      <c r="E6451" s="533"/>
      <c r="F6451" s="533"/>
      <c r="G6451" s="533"/>
      <c r="H6451" s="533"/>
      <c r="I6451" s="533"/>
      <c r="J6451" s="533"/>
      <c r="K6451" s="533"/>
      <c r="L6451" s="533"/>
      <c r="M6451" s="533"/>
      <c r="N6451" s="532"/>
      <c r="O6451" s="350"/>
      <c r="P6451" s="464"/>
      <c r="Q6451" s="464"/>
      <c r="R6451" s="464"/>
      <c r="S6451" s="464"/>
      <c r="T6451" s="464"/>
      <c r="U6451" s="464"/>
      <c r="V6451" s="464"/>
    </row>
    <row r="6452" spans="1:22">
      <c r="A6452" s="531"/>
      <c r="B6452" s="532"/>
      <c r="C6452" s="350"/>
      <c r="D6452" s="350"/>
      <c r="E6452" s="533"/>
      <c r="F6452" s="533"/>
      <c r="G6452" s="533"/>
      <c r="H6452" s="533"/>
      <c r="I6452" s="533"/>
      <c r="J6452" s="533"/>
      <c r="K6452" s="533"/>
      <c r="L6452" s="533"/>
      <c r="M6452" s="533"/>
      <c r="N6452" s="532"/>
      <c r="O6452" s="350"/>
      <c r="P6452" s="464"/>
      <c r="Q6452" s="464"/>
      <c r="R6452" s="464"/>
      <c r="S6452" s="464"/>
      <c r="T6452" s="464"/>
      <c r="U6452" s="464"/>
      <c r="V6452" s="464"/>
    </row>
    <row r="6453" spans="1:22">
      <c r="A6453" s="531"/>
      <c r="B6453" s="532"/>
      <c r="C6453" s="350"/>
      <c r="D6453" s="350"/>
      <c r="E6453" s="533"/>
      <c r="F6453" s="533"/>
      <c r="G6453" s="533"/>
      <c r="H6453" s="533"/>
      <c r="I6453" s="533"/>
      <c r="J6453" s="533"/>
      <c r="K6453" s="533"/>
      <c r="L6453" s="533"/>
      <c r="M6453" s="533"/>
      <c r="N6453" s="532"/>
      <c r="O6453" s="350"/>
      <c r="P6453" s="464"/>
      <c r="Q6453" s="464"/>
      <c r="R6453" s="464"/>
      <c r="S6453" s="464"/>
      <c r="T6453" s="464"/>
      <c r="U6453" s="464"/>
      <c r="V6453" s="464"/>
    </row>
    <row r="6454" spans="1:22">
      <c r="A6454" s="531"/>
      <c r="B6454" s="532"/>
      <c r="C6454" s="350"/>
      <c r="D6454" s="350"/>
      <c r="E6454" s="533"/>
      <c r="F6454" s="533"/>
      <c r="G6454" s="533"/>
      <c r="H6454" s="533"/>
      <c r="I6454" s="533"/>
      <c r="J6454" s="533"/>
      <c r="K6454" s="533"/>
      <c r="L6454" s="533"/>
      <c r="M6454" s="533"/>
      <c r="N6454" s="532"/>
      <c r="O6454" s="350"/>
      <c r="P6454" s="464"/>
      <c r="Q6454" s="464"/>
      <c r="R6454" s="464"/>
      <c r="S6454" s="464"/>
      <c r="T6454" s="464"/>
      <c r="U6454" s="464"/>
      <c r="V6454" s="464"/>
    </row>
    <row r="6455" spans="1:22">
      <c r="A6455" s="531"/>
      <c r="B6455" s="532"/>
      <c r="C6455" s="350"/>
      <c r="D6455" s="350"/>
      <c r="E6455" s="533"/>
      <c r="F6455" s="533"/>
      <c r="G6455" s="533"/>
      <c r="H6455" s="533"/>
      <c r="I6455" s="533"/>
      <c r="J6455" s="533"/>
      <c r="K6455" s="533"/>
      <c r="L6455" s="533"/>
      <c r="M6455" s="533"/>
      <c r="N6455" s="532"/>
      <c r="O6455" s="350"/>
      <c r="P6455" s="464"/>
      <c r="Q6455" s="464"/>
      <c r="R6455" s="464"/>
      <c r="S6455" s="464"/>
      <c r="T6455" s="464"/>
      <c r="U6455" s="464"/>
      <c r="V6455" s="464"/>
    </row>
    <row r="6456" spans="1:22">
      <c r="A6456" s="531"/>
      <c r="B6456" s="532"/>
      <c r="C6456" s="350"/>
      <c r="D6456" s="350"/>
      <c r="E6456" s="533"/>
      <c r="F6456" s="533"/>
      <c r="G6456" s="533"/>
      <c r="H6456" s="533"/>
      <c r="I6456" s="533"/>
      <c r="J6456" s="533"/>
      <c r="K6456" s="533"/>
      <c r="L6456" s="533"/>
      <c r="M6456" s="533"/>
      <c r="N6456" s="532"/>
      <c r="O6456" s="350"/>
      <c r="P6456" s="464"/>
      <c r="Q6456" s="464"/>
      <c r="R6456" s="464"/>
      <c r="S6456" s="464"/>
      <c r="T6456" s="464"/>
      <c r="U6456" s="464"/>
      <c r="V6456" s="464"/>
    </row>
    <row r="6457" spans="1:22">
      <c r="A6457" s="531"/>
      <c r="B6457" s="532"/>
      <c r="C6457" s="350"/>
      <c r="D6457" s="350"/>
      <c r="E6457" s="533"/>
      <c r="F6457" s="533"/>
      <c r="G6457" s="533"/>
      <c r="H6457" s="533"/>
      <c r="I6457" s="533"/>
      <c r="J6457" s="533"/>
      <c r="K6457" s="533"/>
      <c r="L6457" s="533"/>
      <c r="M6457" s="533"/>
      <c r="N6457" s="532"/>
      <c r="O6457" s="350"/>
      <c r="P6457" s="464"/>
      <c r="Q6457" s="464"/>
      <c r="R6457" s="464"/>
      <c r="S6457" s="464"/>
      <c r="T6457" s="464"/>
      <c r="U6457" s="464"/>
      <c r="V6457" s="464"/>
    </row>
    <row r="6458" spans="1:22">
      <c r="A6458" s="531"/>
      <c r="B6458" s="532"/>
      <c r="C6458" s="350"/>
      <c r="D6458" s="350"/>
      <c r="E6458" s="533"/>
      <c r="F6458" s="533"/>
      <c r="G6458" s="533"/>
      <c r="H6458" s="533"/>
      <c r="I6458" s="533"/>
      <c r="J6458" s="533"/>
      <c r="K6458" s="533"/>
      <c r="L6458" s="533"/>
      <c r="M6458" s="533"/>
      <c r="N6458" s="532"/>
      <c r="O6458" s="350"/>
      <c r="P6458" s="464"/>
      <c r="Q6458" s="464"/>
      <c r="R6458" s="464"/>
      <c r="S6458" s="464"/>
      <c r="T6458" s="464"/>
      <c r="U6458" s="464"/>
      <c r="V6458" s="464"/>
    </row>
    <row r="6459" spans="1:22">
      <c r="A6459" s="531"/>
      <c r="B6459" s="532"/>
      <c r="C6459" s="350"/>
      <c r="D6459" s="350"/>
      <c r="E6459" s="533"/>
      <c r="F6459" s="533"/>
      <c r="G6459" s="533"/>
      <c r="H6459" s="533"/>
      <c r="I6459" s="533"/>
      <c r="J6459" s="533"/>
      <c r="K6459" s="533"/>
      <c r="L6459" s="533"/>
      <c r="M6459" s="533"/>
      <c r="N6459" s="532"/>
      <c r="O6459" s="350"/>
      <c r="P6459" s="464"/>
      <c r="Q6459" s="464"/>
      <c r="R6459" s="464"/>
      <c r="S6459" s="464"/>
      <c r="T6459" s="464"/>
      <c r="U6459" s="464"/>
      <c r="V6459" s="464"/>
    </row>
    <row r="6460" spans="1:22">
      <c r="A6460" s="531"/>
      <c r="B6460" s="532"/>
      <c r="C6460" s="350"/>
      <c r="D6460" s="350"/>
      <c r="E6460" s="533"/>
      <c r="F6460" s="533"/>
      <c r="G6460" s="533"/>
      <c r="H6460" s="533"/>
      <c r="I6460" s="533"/>
      <c r="J6460" s="533"/>
      <c r="K6460" s="533"/>
      <c r="L6460" s="533"/>
      <c r="M6460" s="533"/>
      <c r="N6460" s="532"/>
      <c r="O6460" s="350"/>
      <c r="P6460" s="464"/>
      <c r="Q6460" s="464"/>
      <c r="R6460" s="464"/>
      <c r="S6460" s="464"/>
      <c r="T6460" s="464"/>
      <c r="U6460" s="464"/>
      <c r="V6460" s="464"/>
    </row>
    <row r="6461" spans="1:22">
      <c r="A6461" s="531"/>
      <c r="B6461" s="532"/>
      <c r="C6461" s="350"/>
      <c r="D6461" s="350"/>
      <c r="E6461" s="533"/>
      <c r="F6461" s="533"/>
      <c r="G6461" s="533"/>
      <c r="H6461" s="533"/>
      <c r="I6461" s="533"/>
      <c r="J6461" s="533"/>
      <c r="K6461" s="533"/>
      <c r="L6461" s="533"/>
      <c r="M6461" s="533"/>
      <c r="N6461" s="532"/>
      <c r="O6461" s="350"/>
      <c r="P6461" s="464"/>
      <c r="Q6461" s="464"/>
      <c r="R6461" s="464"/>
      <c r="S6461" s="464"/>
      <c r="T6461" s="464"/>
      <c r="U6461" s="464"/>
      <c r="V6461" s="464"/>
    </row>
    <row r="6462" spans="1:22">
      <c r="A6462" s="531"/>
      <c r="B6462" s="532"/>
      <c r="C6462" s="350"/>
      <c r="D6462" s="350"/>
      <c r="E6462" s="533"/>
      <c r="F6462" s="533"/>
      <c r="G6462" s="533"/>
      <c r="H6462" s="533"/>
      <c r="I6462" s="533"/>
      <c r="J6462" s="533"/>
      <c r="K6462" s="533"/>
      <c r="L6462" s="533"/>
      <c r="M6462" s="533"/>
      <c r="N6462" s="532"/>
      <c r="O6462" s="350"/>
      <c r="P6462" s="464"/>
      <c r="Q6462" s="464"/>
      <c r="R6462" s="464"/>
      <c r="S6462" s="464"/>
      <c r="T6462" s="464"/>
      <c r="U6462" s="464"/>
      <c r="V6462" s="464"/>
    </row>
    <row r="6463" spans="1:22">
      <c r="A6463" s="531"/>
      <c r="B6463" s="532"/>
      <c r="C6463" s="350"/>
      <c r="D6463" s="350"/>
      <c r="E6463" s="533"/>
      <c r="F6463" s="533"/>
      <c r="G6463" s="533"/>
      <c r="H6463" s="533"/>
      <c r="I6463" s="533"/>
      <c r="J6463" s="533"/>
      <c r="K6463" s="533"/>
      <c r="L6463" s="533"/>
      <c r="M6463" s="533"/>
      <c r="N6463" s="532"/>
      <c r="O6463" s="350"/>
      <c r="P6463" s="464"/>
      <c r="Q6463" s="464"/>
      <c r="R6463" s="464"/>
      <c r="S6463" s="464"/>
      <c r="T6463" s="464"/>
      <c r="U6463" s="464"/>
      <c r="V6463" s="464"/>
    </row>
    <row r="6464" spans="1:22">
      <c r="A6464" s="531"/>
      <c r="B6464" s="532"/>
      <c r="C6464" s="350"/>
      <c r="D6464" s="350"/>
      <c r="E6464" s="533"/>
      <c r="F6464" s="533"/>
      <c r="G6464" s="533"/>
      <c r="H6464" s="533"/>
      <c r="I6464" s="533"/>
      <c r="J6464" s="533"/>
      <c r="K6464" s="533"/>
      <c r="L6464" s="533"/>
      <c r="M6464" s="533"/>
      <c r="N6464" s="532"/>
      <c r="O6464" s="350"/>
      <c r="P6464" s="464"/>
      <c r="Q6464" s="464"/>
      <c r="R6464" s="464"/>
      <c r="S6464" s="464"/>
      <c r="T6464" s="464"/>
      <c r="U6464" s="464"/>
      <c r="V6464" s="464"/>
    </row>
    <row r="6465" spans="1:22">
      <c r="A6465" s="531"/>
      <c r="B6465" s="532"/>
      <c r="C6465" s="350"/>
      <c r="D6465" s="350"/>
      <c r="E6465" s="533"/>
      <c r="F6465" s="533"/>
      <c r="G6465" s="533"/>
      <c r="H6465" s="533"/>
      <c r="I6465" s="533"/>
      <c r="J6465" s="533"/>
      <c r="K6465" s="533"/>
      <c r="L6465" s="533"/>
      <c r="M6465" s="533"/>
      <c r="N6465" s="532"/>
      <c r="O6465" s="350"/>
      <c r="P6465" s="464"/>
      <c r="Q6465" s="464"/>
      <c r="R6465" s="464"/>
      <c r="S6465" s="464"/>
      <c r="T6465" s="464"/>
      <c r="U6465" s="464"/>
      <c r="V6465" s="464"/>
    </row>
    <row r="6466" spans="1:22">
      <c r="A6466" s="531"/>
      <c r="B6466" s="532"/>
      <c r="C6466" s="350"/>
      <c r="D6466" s="350"/>
      <c r="E6466" s="533"/>
      <c r="F6466" s="533"/>
      <c r="G6466" s="533"/>
      <c r="H6466" s="533"/>
      <c r="I6466" s="533"/>
      <c r="J6466" s="533"/>
      <c r="K6466" s="533"/>
      <c r="L6466" s="533"/>
      <c r="M6466" s="533"/>
      <c r="N6466" s="532"/>
      <c r="O6466" s="350"/>
      <c r="P6466" s="464"/>
      <c r="Q6466" s="464"/>
      <c r="R6466" s="464"/>
      <c r="S6466" s="464"/>
      <c r="T6466" s="464"/>
      <c r="U6466" s="464"/>
      <c r="V6466" s="464"/>
    </row>
    <row r="6467" spans="1:22">
      <c r="A6467" s="531"/>
      <c r="B6467" s="532"/>
      <c r="C6467" s="350"/>
      <c r="D6467" s="350"/>
      <c r="E6467" s="533"/>
      <c r="F6467" s="533"/>
      <c r="G6467" s="533"/>
      <c r="H6467" s="533"/>
      <c r="I6467" s="533"/>
      <c r="J6467" s="533"/>
      <c r="K6467" s="533"/>
      <c r="L6467" s="533"/>
      <c r="M6467" s="533"/>
      <c r="N6467" s="532"/>
      <c r="O6467" s="350"/>
      <c r="P6467" s="464"/>
      <c r="Q6467" s="464"/>
      <c r="R6467" s="464"/>
      <c r="S6467" s="464"/>
      <c r="T6467" s="464"/>
      <c r="U6467" s="464"/>
      <c r="V6467" s="464"/>
    </row>
    <row r="6468" spans="1:22">
      <c r="A6468" s="531"/>
      <c r="B6468" s="532"/>
      <c r="C6468" s="350"/>
      <c r="D6468" s="350"/>
      <c r="E6468" s="533"/>
      <c r="F6468" s="533"/>
      <c r="G6468" s="533"/>
      <c r="H6468" s="533"/>
      <c r="I6468" s="533"/>
      <c r="J6468" s="533"/>
      <c r="K6468" s="533"/>
      <c r="L6468" s="533"/>
      <c r="M6468" s="533"/>
      <c r="N6468" s="532"/>
      <c r="O6468" s="350"/>
      <c r="P6468" s="464"/>
      <c r="Q6468" s="464"/>
      <c r="R6468" s="464"/>
      <c r="S6468" s="464"/>
      <c r="T6468" s="464"/>
      <c r="U6468" s="464"/>
      <c r="V6468" s="464"/>
    </row>
    <row r="6469" spans="1:22">
      <c r="A6469" s="531"/>
      <c r="B6469" s="532"/>
      <c r="C6469" s="350"/>
      <c r="D6469" s="350"/>
      <c r="E6469" s="533"/>
      <c r="F6469" s="533"/>
      <c r="G6469" s="533"/>
      <c r="H6469" s="533"/>
      <c r="I6469" s="533"/>
      <c r="J6469" s="533"/>
      <c r="K6469" s="533"/>
      <c r="L6469" s="533"/>
      <c r="M6469" s="533"/>
      <c r="N6469" s="532"/>
      <c r="O6469" s="350"/>
      <c r="P6469" s="464"/>
      <c r="Q6469" s="464"/>
      <c r="R6469" s="464"/>
      <c r="S6469" s="464"/>
      <c r="T6469" s="464"/>
      <c r="U6469" s="464"/>
      <c r="V6469" s="464"/>
    </row>
    <row r="6470" spans="1:22">
      <c r="A6470" s="531"/>
      <c r="B6470" s="532"/>
      <c r="C6470" s="350"/>
      <c r="D6470" s="350"/>
      <c r="E6470" s="533"/>
      <c r="F6470" s="533"/>
      <c r="G6470" s="533"/>
      <c r="H6470" s="533"/>
      <c r="I6470" s="533"/>
      <c r="J6470" s="533"/>
      <c r="K6470" s="533"/>
      <c r="L6470" s="533"/>
      <c r="M6470" s="533"/>
      <c r="N6470" s="532"/>
      <c r="O6470" s="350"/>
      <c r="P6470" s="464"/>
      <c r="Q6470" s="464"/>
      <c r="R6470" s="464"/>
      <c r="S6470" s="464"/>
      <c r="T6470" s="464"/>
      <c r="U6470" s="464"/>
      <c r="V6470" s="464"/>
    </row>
    <row r="6471" spans="1:22">
      <c r="A6471" s="531"/>
      <c r="B6471" s="532"/>
      <c r="C6471" s="350"/>
      <c r="D6471" s="350"/>
      <c r="E6471" s="533"/>
      <c r="F6471" s="533"/>
      <c r="G6471" s="533"/>
      <c r="H6471" s="533"/>
      <c r="I6471" s="533"/>
      <c r="J6471" s="533"/>
      <c r="K6471" s="533"/>
      <c r="L6471" s="533"/>
      <c r="M6471" s="533"/>
      <c r="N6471" s="532"/>
      <c r="O6471" s="350"/>
      <c r="P6471" s="464"/>
      <c r="Q6471" s="464"/>
      <c r="R6471" s="464"/>
      <c r="S6471" s="464"/>
      <c r="T6471" s="464"/>
      <c r="U6471" s="464"/>
      <c r="V6471" s="464"/>
    </row>
    <row r="6472" spans="1:22">
      <c r="A6472" s="531"/>
      <c r="B6472" s="532"/>
      <c r="C6472" s="350"/>
      <c r="D6472" s="350"/>
      <c r="E6472" s="533"/>
      <c r="F6472" s="533"/>
      <c r="G6472" s="533"/>
      <c r="H6472" s="533"/>
      <c r="I6472" s="533"/>
      <c r="J6472" s="533"/>
      <c r="K6472" s="533"/>
      <c r="L6472" s="533"/>
      <c r="M6472" s="533"/>
      <c r="N6472" s="532"/>
      <c r="O6472" s="350"/>
      <c r="P6472" s="464"/>
      <c r="Q6472" s="464"/>
      <c r="R6472" s="464"/>
      <c r="S6472" s="464"/>
      <c r="T6472" s="464"/>
      <c r="U6472" s="464"/>
      <c r="V6472" s="464"/>
    </row>
    <row r="6473" spans="1:22">
      <c r="A6473" s="531"/>
      <c r="B6473" s="532"/>
      <c r="C6473" s="350"/>
      <c r="D6473" s="350"/>
      <c r="E6473" s="533"/>
      <c r="F6473" s="533"/>
      <c r="G6473" s="533"/>
      <c r="H6473" s="533"/>
      <c r="I6473" s="533"/>
      <c r="J6473" s="533"/>
      <c r="K6473" s="533"/>
      <c r="L6473" s="533"/>
      <c r="M6473" s="533"/>
      <c r="N6473" s="532"/>
      <c r="O6473" s="350"/>
      <c r="P6473" s="464"/>
      <c r="Q6473" s="464"/>
      <c r="R6473" s="464"/>
      <c r="S6473" s="464"/>
      <c r="T6473" s="464"/>
      <c r="U6473" s="464"/>
      <c r="V6473" s="464"/>
    </row>
    <row r="6474" spans="1:22">
      <c r="A6474" s="531"/>
      <c r="B6474" s="532"/>
      <c r="C6474" s="350"/>
      <c r="D6474" s="350"/>
      <c r="E6474" s="533"/>
      <c r="F6474" s="533"/>
      <c r="G6474" s="533"/>
      <c r="H6474" s="533"/>
      <c r="I6474" s="533"/>
      <c r="J6474" s="533"/>
      <c r="K6474" s="533"/>
      <c r="L6474" s="533"/>
      <c r="M6474" s="533"/>
      <c r="N6474" s="532"/>
      <c r="O6474" s="350"/>
      <c r="P6474" s="464"/>
      <c r="Q6474" s="464"/>
      <c r="R6474" s="464"/>
      <c r="S6474" s="464"/>
      <c r="T6474" s="464"/>
      <c r="U6474" s="464"/>
      <c r="V6474" s="464"/>
    </row>
    <row r="6475" spans="1:22">
      <c r="A6475" s="531"/>
      <c r="B6475" s="532"/>
      <c r="C6475" s="350"/>
      <c r="D6475" s="350"/>
      <c r="E6475" s="533"/>
      <c r="F6475" s="533"/>
      <c r="G6475" s="533"/>
      <c r="H6475" s="533"/>
      <c r="I6475" s="533"/>
      <c r="J6475" s="533"/>
      <c r="K6475" s="533"/>
      <c r="L6475" s="533"/>
      <c r="M6475" s="533"/>
      <c r="N6475" s="532"/>
      <c r="O6475" s="350"/>
      <c r="P6475" s="464"/>
      <c r="Q6475" s="464"/>
      <c r="R6475" s="464"/>
      <c r="S6475" s="464"/>
      <c r="T6475" s="464"/>
      <c r="U6475" s="464"/>
      <c r="V6475" s="464"/>
    </row>
    <row r="6476" spans="1:22">
      <c r="A6476" s="531"/>
      <c r="B6476" s="532"/>
      <c r="C6476" s="350"/>
      <c r="D6476" s="350"/>
      <c r="E6476" s="533"/>
      <c r="F6476" s="533"/>
      <c r="G6476" s="533"/>
      <c r="H6476" s="533"/>
      <c r="I6476" s="533"/>
      <c r="J6476" s="533"/>
      <c r="K6476" s="533"/>
      <c r="L6476" s="533"/>
      <c r="M6476" s="533"/>
      <c r="N6476" s="532"/>
      <c r="O6476" s="350"/>
      <c r="P6476" s="464"/>
      <c r="Q6476" s="464"/>
      <c r="R6476" s="464"/>
      <c r="S6476" s="464"/>
      <c r="T6476" s="464"/>
      <c r="U6476" s="464"/>
      <c r="V6476" s="464"/>
    </row>
    <row r="6477" spans="1:22">
      <c r="A6477" s="531"/>
      <c r="B6477" s="532"/>
      <c r="C6477" s="350"/>
      <c r="D6477" s="350"/>
      <c r="E6477" s="533"/>
      <c r="F6477" s="533"/>
      <c r="G6477" s="533"/>
      <c r="H6477" s="533"/>
      <c r="I6477" s="533"/>
      <c r="J6477" s="533"/>
      <c r="K6477" s="533"/>
      <c r="L6477" s="533"/>
      <c r="M6477" s="533"/>
      <c r="N6477" s="532"/>
      <c r="O6477" s="350"/>
      <c r="P6477" s="464"/>
      <c r="Q6477" s="464"/>
      <c r="R6477" s="464"/>
      <c r="S6477" s="464"/>
      <c r="T6477" s="464"/>
      <c r="U6477" s="464"/>
      <c r="V6477" s="464"/>
    </row>
    <row r="6478" spans="1:22">
      <c r="A6478" s="531"/>
      <c r="B6478" s="532"/>
      <c r="C6478" s="350"/>
      <c r="D6478" s="350"/>
      <c r="E6478" s="533"/>
      <c r="F6478" s="533"/>
      <c r="G6478" s="533"/>
      <c r="H6478" s="533"/>
      <c r="I6478" s="533"/>
      <c r="J6478" s="533"/>
      <c r="K6478" s="533"/>
      <c r="L6478" s="533"/>
      <c r="M6478" s="533"/>
      <c r="N6478" s="532"/>
      <c r="O6478" s="350"/>
      <c r="P6478" s="464"/>
      <c r="Q6478" s="464"/>
      <c r="R6478" s="464"/>
      <c r="S6478" s="464"/>
      <c r="T6478" s="464"/>
      <c r="U6478" s="464"/>
      <c r="V6478" s="464"/>
    </row>
    <row r="6479" spans="1:22">
      <c r="A6479" s="531"/>
      <c r="B6479" s="532"/>
      <c r="C6479" s="350"/>
      <c r="D6479" s="350"/>
      <c r="E6479" s="533"/>
      <c r="F6479" s="533"/>
      <c r="G6479" s="533"/>
      <c r="H6479" s="533"/>
      <c r="I6479" s="533"/>
      <c r="J6479" s="533"/>
      <c r="K6479" s="533"/>
      <c r="L6479" s="533"/>
      <c r="M6479" s="533"/>
      <c r="N6479" s="532"/>
      <c r="O6479" s="350"/>
      <c r="P6479" s="464"/>
      <c r="Q6479" s="464"/>
      <c r="R6479" s="464"/>
      <c r="S6479" s="464"/>
      <c r="T6479" s="464"/>
      <c r="U6479" s="464"/>
      <c r="V6479" s="464"/>
    </row>
    <row r="6480" spans="1:22">
      <c r="A6480" s="531"/>
      <c r="B6480" s="532"/>
      <c r="C6480" s="350"/>
      <c r="D6480" s="350"/>
      <c r="E6480" s="533"/>
      <c r="F6480" s="533"/>
      <c r="G6480" s="533"/>
      <c r="H6480" s="533"/>
      <c r="I6480" s="533"/>
      <c r="J6480" s="533"/>
      <c r="K6480" s="533"/>
      <c r="L6480" s="533"/>
      <c r="M6480" s="533"/>
      <c r="N6480" s="532"/>
      <c r="O6480" s="350"/>
      <c r="P6480" s="464"/>
      <c r="Q6480" s="464"/>
      <c r="R6480" s="464"/>
      <c r="S6480" s="464"/>
      <c r="T6480" s="464"/>
      <c r="U6480" s="464"/>
      <c r="V6480" s="464"/>
    </row>
    <row r="6481" spans="1:22">
      <c r="A6481" s="531"/>
      <c r="B6481" s="532"/>
      <c r="C6481" s="350"/>
      <c r="D6481" s="350"/>
      <c r="E6481" s="533"/>
      <c r="F6481" s="533"/>
      <c r="G6481" s="533"/>
      <c r="H6481" s="533"/>
      <c r="I6481" s="533"/>
      <c r="J6481" s="533"/>
      <c r="K6481" s="533"/>
      <c r="L6481" s="533"/>
      <c r="M6481" s="533"/>
      <c r="N6481" s="532"/>
      <c r="O6481" s="350"/>
      <c r="P6481" s="464"/>
      <c r="Q6481" s="464"/>
      <c r="R6481" s="464"/>
      <c r="S6481" s="464"/>
      <c r="T6481" s="464"/>
      <c r="U6481" s="464"/>
      <c r="V6481" s="464"/>
    </row>
    <row r="6482" spans="1:22">
      <c r="A6482" s="531"/>
      <c r="B6482" s="532"/>
      <c r="C6482" s="350"/>
      <c r="D6482" s="350"/>
      <c r="E6482" s="533"/>
      <c r="F6482" s="533"/>
      <c r="G6482" s="533"/>
      <c r="H6482" s="533"/>
      <c r="I6482" s="533"/>
      <c r="J6482" s="533"/>
      <c r="K6482" s="533"/>
      <c r="L6482" s="533"/>
      <c r="M6482" s="533"/>
      <c r="N6482" s="532"/>
      <c r="O6482" s="350"/>
      <c r="P6482" s="464"/>
      <c r="Q6482" s="464"/>
      <c r="R6482" s="464"/>
      <c r="S6482" s="464"/>
      <c r="T6482" s="464"/>
      <c r="U6482" s="464"/>
      <c r="V6482" s="464"/>
    </row>
    <row r="6483" spans="1:22">
      <c r="A6483" s="531"/>
      <c r="B6483" s="532"/>
      <c r="C6483" s="350"/>
      <c r="D6483" s="350"/>
      <c r="E6483" s="533"/>
      <c r="F6483" s="533"/>
      <c r="G6483" s="533"/>
      <c r="H6483" s="533"/>
      <c r="I6483" s="533"/>
      <c r="J6483" s="533"/>
      <c r="K6483" s="533"/>
      <c r="L6483" s="533"/>
      <c r="M6483" s="533"/>
      <c r="N6483" s="532"/>
      <c r="O6483" s="350"/>
      <c r="P6483" s="464"/>
      <c r="Q6483" s="464"/>
      <c r="R6483" s="464"/>
      <c r="S6483" s="464"/>
      <c r="T6483" s="464"/>
      <c r="U6483" s="464"/>
      <c r="V6483" s="464"/>
    </row>
    <row r="6484" spans="1:22">
      <c r="A6484" s="531"/>
      <c r="B6484" s="532"/>
      <c r="C6484" s="350"/>
      <c r="D6484" s="350"/>
      <c r="E6484" s="533"/>
      <c r="F6484" s="533"/>
      <c r="G6484" s="533"/>
      <c r="H6484" s="533"/>
      <c r="I6484" s="533"/>
      <c r="J6484" s="533"/>
      <c r="K6484" s="533"/>
      <c r="L6484" s="533"/>
      <c r="M6484" s="533"/>
      <c r="N6484" s="532"/>
      <c r="O6484" s="350"/>
      <c r="P6484" s="464"/>
      <c r="Q6484" s="464"/>
      <c r="R6484" s="464"/>
      <c r="S6484" s="464"/>
      <c r="T6484" s="464"/>
      <c r="U6484" s="464"/>
      <c r="V6484" s="464"/>
    </row>
    <row r="6485" spans="1:22">
      <c r="A6485" s="531"/>
      <c r="B6485" s="532"/>
      <c r="C6485" s="350"/>
      <c r="D6485" s="350"/>
      <c r="E6485" s="533"/>
      <c r="F6485" s="533"/>
      <c r="G6485" s="533"/>
      <c r="H6485" s="533"/>
      <c r="I6485" s="533"/>
      <c r="J6485" s="533"/>
      <c r="K6485" s="533"/>
      <c r="L6485" s="533"/>
      <c r="M6485" s="533"/>
      <c r="N6485" s="532"/>
      <c r="O6485" s="350"/>
      <c r="P6485" s="464"/>
      <c r="Q6485" s="464"/>
      <c r="R6485" s="464"/>
      <c r="S6485" s="464"/>
      <c r="T6485" s="464"/>
      <c r="U6485" s="464"/>
      <c r="V6485" s="464"/>
    </row>
    <row r="6486" spans="1:22">
      <c r="A6486" s="531"/>
      <c r="B6486" s="532"/>
      <c r="C6486" s="350"/>
      <c r="D6486" s="350"/>
      <c r="E6486" s="533"/>
      <c r="F6486" s="533"/>
      <c r="G6486" s="533"/>
      <c r="H6486" s="533"/>
      <c r="I6486" s="533"/>
      <c r="J6486" s="533"/>
      <c r="K6486" s="533"/>
      <c r="L6486" s="533"/>
      <c r="M6486" s="533"/>
      <c r="N6486" s="532"/>
      <c r="O6486" s="350"/>
      <c r="P6486" s="464"/>
      <c r="Q6486" s="464"/>
      <c r="R6486" s="464"/>
      <c r="S6486" s="464"/>
      <c r="T6486" s="464"/>
      <c r="U6486" s="464"/>
      <c r="V6486" s="464"/>
    </row>
    <row r="6487" spans="1:22">
      <c r="A6487" s="531"/>
      <c r="B6487" s="532"/>
      <c r="C6487" s="350"/>
      <c r="D6487" s="350"/>
      <c r="E6487" s="533"/>
      <c r="F6487" s="533"/>
      <c r="G6487" s="533"/>
      <c r="H6487" s="533"/>
      <c r="I6487" s="533"/>
      <c r="J6487" s="533"/>
      <c r="K6487" s="533"/>
      <c r="L6487" s="533"/>
      <c r="M6487" s="533"/>
      <c r="N6487" s="532"/>
      <c r="O6487" s="350"/>
      <c r="P6487" s="464"/>
      <c r="Q6487" s="464"/>
      <c r="R6487" s="464"/>
      <c r="S6487" s="464"/>
      <c r="T6487" s="464"/>
      <c r="U6487" s="464"/>
      <c r="V6487" s="464"/>
    </row>
    <row r="6488" spans="1:22">
      <c r="A6488" s="531"/>
      <c r="B6488" s="532"/>
      <c r="C6488" s="350"/>
      <c r="D6488" s="350"/>
      <c r="E6488" s="533"/>
      <c r="F6488" s="533"/>
      <c r="G6488" s="533"/>
      <c r="H6488" s="533"/>
      <c r="I6488" s="533"/>
      <c r="J6488" s="533"/>
      <c r="K6488" s="533"/>
      <c r="L6488" s="533"/>
      <c r="M6488" s="533"/>
      <c r="N6488" s="532"/>
      <c r="O6488" s="350"/>
      <c r="P6488" s="464"/>
      <c r="Q6488" s="464"/>
      <c r="R6488" s="464"/>
      <c r="S6488" s="464"/>
      <c r="T6488" s="464"/>
      <c r="U6488" s="464"/>
      <c r="V6488" s="464"/>
    </row>
    <row r="6489" spans="1:22">
      <c r="A6489" s="531"/>
      <c r="B6489" s="532"/>
      <c r="C6489" s="350"/>
      <c r="D6489" s="350"/>
      <c r="E6489" s="533"/>
      <c r="F6489" s="533"/>
      <c r="G6489" s="533"/>
      <c r="H6489" s="533"/>
      <c r="I6489" s="533"/>
      <c r="J6489" s="533"/>
      <c r="K6489" s="533"/>
      <c r="L6489" s="533"/>
      <c r="M6489" s="533"/>
      <c r="N6489" s="532"/>
      <c r="O6489" s="350"/>
      <c r="P6489" s="464"/>
      <c r="Q6489" s="464"/>
      <c r="R6489" s="464"/>
      <c r="S6489" s="464"/>
      <c r="T6489" s="464"/>
      <c r="U6489" s="464"/>
      <c r="V6489" s="464"/>
    </row>
    <row r="6490" spans="1:22">
      <c r="A6490" s="531"/>
      <c r="B6490" s="532"/>
      <c r="C6490" s="350"/>
      <c r="D6490" s="350"/>
      <c r="E6490" s="533"/>
      <c r="F6490" s="533"/>
      <c r="G6490" s="533"/>
      <c r="H6490" s="533"/>
      <c r="I6490" s="533"/>
      <c r="J6490" s="533"/>
      <c r="K6490" s="533"/>
      <c r="L6490" s="533"/>
      <c r="M6490" s="533"/>
      <c r="N6490" s="532"/>
      <c r="O6490" s="350"/>
      <c r="P6490" s="464"/>
      <c r="Q6490" s="464"/>
      <c r="R6490" s="464"/>
      <c r="S6490" s="464"/>
      <c r="T6490" s="464"/>
      <c r="U6490" s="464"/>
      <c r="V6490" s="464"/>
    </row>
    <row r="6491" spans="1:22">
      <c r="A6491" s="531"/>
      <c r="B6491" s="532"/>
      <c r="C6491" s="350"/>
      <c r="D6491" s="350"/>
      <c r="E6491" s="533"/>
      <c r="F6491" s="533"/>
      <c r="G6491" s="533"/>
      <c r="H6491" s="533"/>
      <c r="I6491" s="533"/>
      <c r="J6491" s="533"/>
      <c r="K6491" s="533"/>
      <c r="L6491" s="533"/>
      <c r="M6491" s="533"/>
      <c r="N6491" s="532"/>
      <c r="O6491" s="350"/>
      <c r="P6491" s="464"/>
      <c r="Q6491" s="464"/>
      <c r="R6491" s="464"/>
      <c r="S6491" s="464"/>
      <c r="T6491" s="464"/>
      <c r="U6491" s="464"/>
      <c r="V6491" s="464"/>
    </row>
    <row r="6492" spans="1:22">
      <c r="A6492" s="531"/>
      <c r="B6492" s="532"/>
      <c r="C6492" s="350"/>
      <c r="D6492" s="350"/>
      <c r="E6492" s="533"/>
      <c r="F6492" s="533"/>
      <c r="G6492" s="533"/>
      <c r="H6492" s="533"/>
      <c r="I6492" s="533"/>
      <c r="J6492" s="533"/>
      <c r="K6492" s="533"/>
      <c r="L6492" s="533"/>
      <c r="M6492" s="533"/>
      <c r="N6492" s="532"/>
      <c r="O6492" s="350"/>
      <c r="P6492" s="464"/>
      <c r="Q6492" s="464"/>
      <c r="R6492" s="464"/>
      <c r="S6492" s="464"/>
      <c r="T6492" s="464"/>
      <c r="U6492" s="464"/>
      <c r="V6492" s="464"/>
    </row>
    <row r="6493" spans="1:22">
      <c r="A6493" s="531"/>
      <c r="B6493" s="532"/>
      <c r="C6493" s="350"/>
      <c r="D6493" s="350"/>
      <c r="E6493" s="533"/>
      <c r="F6493" s="533"/>
      <c r="G6493" s="533"/>
      <c r="H6493" s="533"/>
      <c r="I6493" s="533"/>
      <c r="J6493" s="533"/>
      <c r="K6493" s="533"/>
      <c r="L6493" s="533"/>
      <c r="M6493" s="533"/>
      <c r="N6493" s="532"/>
      <c r="O6493" s="350"/>
      <c r="P6493" s="464"/>
      <c r="Q6493" s="464"/>
      <c r="R6493" s="464"/>
      <c r="S6493" s="464"/>
      <c r="T6493" s="464"/>
      <c r="U6493" s="464"/>
      <c r="V6493" s="464"/>
    </row>
    <row r="6494" spans="1:22">
      <c r="A6494" s="531"/>
      <c r="B6494" s="532"/>
      <c r="C6494" s="350"/>
      <c r="D6494" s="350"/>
      <c r="E6494" s="533"/>
      <c r="F6494" s="533"/>
      <c r="G6494" s="533"/>
      <c r="H6494" s="533"/>
      <c r="I6494" s="533"/>
      <c r="J6494" s="533"/>
      <c r="K6494" s="533"/>
      <c r="L6494" s="533"/>
      <c r="M6494" s="533"/>
      <c r="N6494" s="532"/>
      <c r="O6494" s="350"/>
      <c r="P6494" s="464"/>
      <c r="Q6494" s="464"/>
      <c r="R6494" s="464"/>
      <c r="S6494" s="464"/>
      <c r="T6494" s="464"/>
      <c r="U6494" s="464"/>
      <c r="V6494" s="464"/>
    </row>
    <row r="6495" spans="1:22">
      <c r="A6495" s="531"/>
      <c r="B6495" s="532"/>
      <c r="C6495" s="350"/>
      <c r="D6495" s="350"/>
      <c r="E6495" s="533"/>
      <c r="F6495" s="533"/>
      <c r="G6495" s="533"/>
      <c r="H6495" s="533"/>
      <c r="I6495" s="533"/>
      <c r="J6495" s="533"/>
      <c r="K6495" s="533"/>
      <c r="L6495" s="533"/>
      <c r="M6495" s="533"/>
      <c r="N6495" s="532"/>
      <c r="O6495" s="350"/>
      <c r="P6495" s="464"/>
      <c r="Q6495" s="464"/>
      <c r="R6495" s="464"/>
      <c r="S6495" s="464"/>
      <c r="T6495" s="464"/>
      <c r="U6495" s="464"/>
      <c r="V6495" s="464"/>
    </row>
    <row r="6496" spans="1:22">
      <c r="A6496" s="531"/>
      <c r="B6496" s="532"/>
      <c r="C6496" s="350"/>
      <c r="D6496" s="350"/>
      <c r="E6496" s="533"/>
      <c r="F6496" s="533"/>
      <c r="G6496" s="533"/>
      <c r="H6496" s="533"/>
      <c r="I6496" s="533"/>
      <c r="J6496" s="533"/>
      <c r="K6496" s="533"/>
      <c r="L6496" s="533"/>
      <c r="M6496" s="533"/>
      <c r="N6496" s="532"/>
      <c r="O6496" s="350"/>
      <c r="P6496" s="464"/>
      <c r="Q6496" s="464"/>
      <c r="R6496" s="464"/>
      <c r="S6496" s="464"/>
      <c r="T6496" s="464"/>
      <c r="U6496" s="464"/>
      <c r="V6496" s="464"/>
    </row>
    <row r="6497" spans="1:22">
      <c r="A6497" s="531"/>
      <c r="B6497" s="532"/>
      <c r="C6497" s="350"/>
      <c r="D6497" s="350"/>
      <c r="E6497" s="533"/>
      <c r="F6497" s="533"/>
      <c r="G6497" s="533"/>
      <c r="H6497" s="533"/>
      <c r="I6497" s="533"/>
      <c r="J6497" s="533"/>
      <c r="K6497" s="533"/>
      <c r="L6497" s="533"/>
      <c r="M6497" s="533"/>
      <c r="N6497" s="532"/>
      <c r="O6497" s="350"/>
      <c r="P6497" s="464"/>
      <c r="Q6497" s="464"/>
      <c r="R6497" s="464"/>
      <c r="S6497" s="464"/>
      <c r="T6497" s="464"/>
      <c r="U6497" s="464"/>
      <c r="V6497" s="464"/>
    </row>
    <row r="6498" spans="1:22">
      <c r="A6498" s="531"/>
      <c r="B6498" s="532"/>
      <c r="C6498" s="350"/>
      <c r="D6498" s="350"/>
      <c r="E6498" s="533"/>
      <c r="F6498" s="533"/>
      <c r="G6498" s="533"/>
      <c r="H6498" s="533"/>
      <c r="I6498" s="533"/>
      <c r="J6498" s="533"/>
      <c r="K6498" s="533"/>
      <c r="L6498" s="533"/>
      <c r="M6498" s="533"/>
      <c r="N6498" s="532"/>
      <c r="O6498" s="350"/>
      <c r="P6498" s="464"/>
      <c r="Q6498" s="464"/>
      <c r="R6498" s="464"/>
      <c r="S6498" s="464"/>
      <c r="T6498" s="464"/>
      <c r="U6498" s="464"/>
      <c r="V6498" s="464"/>
    </row>
    <row r="6499" spans="1:22">
      <c r="A6499" s="531"/>
      <c r="B6499" s="532"/>
      <c r="C6499" s="350"/>
      <c r="D6499" s="350"/>
      <c r="E6499" s="533"/>
      <c r="F6499" s="533"/>
      <c r="G6499" s="533"/>
      <c r="H6499" s="533"/>
      <c r="I6499" s="533"/>
      <c r="J6499" s="533"/>
      <c r="K6499" s="533"/>
      <c r="L6499" s="533"/>
      <c r="M6499" s="533"/>
      <c r="N6499" s="532"/>
      <c r="O6499" s="350"/>
      <c r="P6499" s="464"/>
      <c r="Q6499" s="464"/>
      <c r="R6499" s="464"/>
      <c r="S6499" s="464"/>
      <c r="T6499" s="464"/>
      <c r="U6499" s="464"/>
      <c r="V6499" s="464"/>
    </row>
    <row r="6500" spans="1:22">
      <c r="A6500" s="531"/>
      <c r="B6500" s="532"/>
      <c r="C6500" s="350"/>
      <c r="D6500" s="350"/>
      <c r="E6500" s="533"/>
      <c r="F6500" s="533"/>
      <c r="G6500" s="533"/>
      <c r="H6500" s="533"/>
      <c r="I6500" s="533"/>
      <c r="J6500" s="533"/>
      <c r="K6500" s="533"/>
      <c r="L6500" s="533"/>
      <c r="M6500" s="533"/>
      <c r="N6500" s="532"/>
      <c r="O6500" s="350"/>
      <c r="P6500" s="464"/>
      <c r="Q6500" s="464"/>
      <c r="R6500" s="464"/>
      <c r="S6500" s="464"/>
      <c r="T6500" s="464"/>
      <c r="U6500" s="464"/>
      <c r="V6500" s="464"/>
    </row>
    <row r="6501" spans="1:22">
      <c r="A6501" s="531"/>
      <c r="B6501" s="532"/>
      <c r="C6501" s="350"/>
      <c r="D6501" s="350"/>
      <c r="E6501" s="533"/>
      <c r="F6501" s="533"/>
      <c r="G6501" s="533"/>
      <c r="H6501" s="533"/>
      <c r="I6501" s="533"/>
      <c r="J6501" s="533"/>
      <c r="K6501" s="533"/>
      <c r="L6501" s="533"/>
      <c r="M6501" s="533"/>
      <c r="N6501" s="532"/>
      <c r="O6501" s="350"/>
      <c r="P6501" s="464"/>
      <c r="Q6501" s="464"/>
      <c r="R6501" s="464"/>
      <c r="S6501" s="464"/>
      <c r="T6501" s="464"/>
      <c r="U6501" s="464"/>
      <c r="V6501" s="464"/>
    </row>
    <row r="6502" spans="1:22">
      <c r="A6502" s="531"/>
      <c r="B6502" s="532"/>
      <c r="C6502" s="350"/>
      <c r="D6502" s="350"/>
      <c r="E6502" s="533"/>
      <c r="F6502" s="533"/>
      <c r="G6502" s="533"/>
      <c r="H6502" s="533"/>
      <c r="I6502" s="533"/>
      <c r="J6502" s="533"/>
      <c r="K6502" s="533"/>
      <c r="L6502" s="533"/>
      <c r="M6502" s="533"/>
      <c r="N6502" s="532"/>
      <c r="O6502" s="350"/>
      <c r="P6502" s="464"/>
      <c r="Q6502" s="464"/>
      <c r="R6502" s="464"/>
      <c r="S6502" s="464"/>
      <c r="T6502" s="464"/>
      <c r="U6502" s="464"/>
      <c r="V6502" s="464"/>
    </row>
    <row r="6503" spans="1:22">
      <c r="A6503" s="531"/>
      <c r="B6503" s="532"/>
      <c r="C6503" s="350"/>
      <c r="D6503" s="350"/>
      <c r="E6503" s="533"/>
      <c r="F6503" s="533"/>
      <c r="G6503" s="533"/>
      <c r="H6503" s="533"/>
      <c r="I6503" s="533"/>
      <c r="J6503" s="533"/>
      <c r="K6503" s="533"/>
      <c r="L6503" s="533"/>
      <c r="M6503" s="533"/>
      <c r="N6503" s="532"/>
      <c r="O6503" s="350"/>
      <c r="P6503" s="464"/>
      <c r="Q6503" s="464"/>
      <c r="R6503" s="464"/>
      <c r="S6503" s="464"/>
      <c r="T6503" s="464"/>
      <c r="U6503" s="464"/>
      <c r="V6503" s="464"/>
    </row>
    <row r="6504" spans="1:22">
      <c r="A6504" s="531"/>
      <c r="B6504" s="532"/>
      <c r="C6504" s="350"/>
      <c r="D6504" s="350"/>
      <c r="E6504" s="533"/>
      <c r="F6504" s="533"/>
      <c r="G6504" s="533"/>
      <c r="H6504" s="533"/>
      <c r="I6504" s="533"/>
      <c r="J6504" s="533"/>
      <c r="K6504" s="533"/>
      <c r="L6504" s="533"/>
      <c r="M6504" s="533"/>
      <c r="N6504" s="532"/>
      <c r="O6504" s="350"/>
      <c r="P6504" s="464"/>
      <c r="Q6504" s="464"/>
      <c r="R6504" s="464"/>
      <c r="S6504" s="464"/>
      <c r="T6504" s="464"/>
      <c r="U6504" s="464"/>
      <c r="V6504" s="464"/>
    </row>
    <row r="6505" spans="1:22">
      <c r="A6505" s="531"/>
      <c r="B6505" s="532"/>
      <c r="C6505" s="350"/>
      <c r="D6505" s="350"/>
      <c r="E6505" s="533"/>
      <c r="F6505" s="533"/>
      <c r="G6505" s="533"/>
      <c r="H6505" s="533"/>
      <c r="I6505" s="533"/>
      <c r="J6505" s="533"/>
      <c r="K6505" s="533"/>
      <c r="L6505" s="533"/>
      <c r="M6505" s="533"/>
      <c r="N6505" s="532"/>
      <c r="O6505" s="350"/>
      <c r="P6505" s="464"/>
      <c r="Q6505" s="464"/>
      <c r="R6505" s="464"/>
      <c r="S6505" s="464"/>
      <c r="T6505" s="464"/>
      <c r="U6505" s="464"/>
      <c r="V6505" s="464"/>
    </row>
    <row r="6506" spans="1:22">
      <c r="A6506" s="531"/>
      <c r="B6506" s="532"/>
      <c r="C6506" s="350"/>
      <c r="D6506" s="350"/>
      <c r="E6506" s="533"/>
      <c r="F6506" s="533"/>
      <c r="G6506" s="533"/>
      <c r="H6506" s="533"/>
      <c r="I6506" s="533"/>
      <c r="J6506" s="533"/>
      <c r="K6506" s="533"/>
      <c r="L6506" s="533"/>
      <c r="M6506" s="533"/>
      <c r="N6506" s="532"/>
      <c r="O6506" s="350"/>
      <c r="P6506" s="464"/>
      <c r="Q6506" s="464"/>
      <c r="R6506" s="464"/>
      <c r="S6506" s="464"/>
      <c r="T6506" s="464"/>
      <c r="U6506" s="464"/>
      <c r="V6506" s="464"/>
    </row>
    <row r="6507" spans="1:22">
      <c r="A6507" s="531"/>
      <c r="B6507" s="532"/>
      <c r="C6507" s="350"/>
      <c r="D6507" s="350"/>
      <c r="E6507" s="533"/>
      <c r="F6507" s="533"/>
      <c r="G6507" s="533"/>
      <c r="H6507" s="533"/>
      <c r="I6507" s="533"/>
      <c r="J6507" s="533"/>
      <c r="K6507" s="533"/>
      <c r="L6507" s="533"/>
      <c r="M6507" s="533"/>
      <c r="N6507" s="532"/>
      <c r="O6507" s="350"/>
      <c r="P6507" s="464"/>
      <c r="Q6507" s="464"/>
      <c r="R6507" s="464"/>
      <c r="S6507" s="464"/>
      <c r="T6507" s="464"/>
      <c r="U6507" s="464"/>
      <c r="V6507" s="464"/>
    </row>
    <row r="6508" spans="1:22">
      <c r="A6508" s="531"/>
      <c r="B6508" s="532"/>
      <c r="C6508" s="350"/>
      <c r="D6508" s="350"/>
      <c r="E6508" s="533"/>
      <c r="F6508" s="533"/>
      <c r="G6508" s="533"/>
      <c r="H6508" s="533"/>
      <c r="I6508" s="533"/>
      <c r="J6508" s="533"/>
      <c r="K6508" s="533"/>
      <c r="L6508" s="533"/>
      <c r="M6508" s="533"/>
      <c r="N6508" s="532"/>
      <c r="O6508" s="350"/>
      <c r="P6508" s="464"/>
      <c r="Q6508" s="464"/>
      <c r="R6508" s="464"/>
      <c r="S6508" s="464"/>
      <c r="T6508" s="464"/>
      <c r="U6508" s="464"/>
      <c r="V6508" s="464"/>
    </row>
    <row r="6509" spans="1:22">
      <c r="A6509" s="531"/>
      <c r="B6509" s="532"/>
      <c r="C6509" s="350"/>
      <c r="D6509" s="350"/>
      <c r="E6509" s="533"/>
      <c r="F6509" s="533"/>
      <c r="G6509" s="533"/>
      <c r="H6509" s="533"/>
      <c r="I6509" s="533"/>
      <c r="J6509" s="533"/>
      <c r="K6509" s="533"/>
      <c r="L6509" s="533"/>
      <c r="M6509" s="533"/>
      <c r="N6509" s="532"/>
      <c r="O6509" s="350"/>
      <c r="P6509" s="464"/>
      <c r="Q6509" s="464"/>
      <c r="R6509" s="464"/>
      <c r="S6509" s="464"/>
      <c r="T6509" s="464"/>
      <c r="U6509" s="464"/>
      <c r="V6509" s="464"/>
    </row>
    <row r="6510" spans="1:22">
      <c r="A6510" s="531"/>
      <c r="B6510" s="532"/>
      <c r="C6510" s="350"/>
      <c r="D6510" s="350"/>
      <c r="E6510" s="533"/>
      <c r="F6510" s="533"/>
      <c r="G6510" s="533"/>
      <c r="H6510" s="533"/>
      <c r="I6510" s="533"/>
      <c r="J6510" s="533"/>
      <c r="K6510" s="533"/>
      <c r="L6510" s="533"/>
      <c r="M6510" s="533"/>
      <c r="N6510" s="532"/>
      <c r="O6510" s="350"/>
      <c r="P6510" s="464"/>
      <c r="Q6510" s="464"/>
      <c r="R6510" s="464"/>
      <c r="S6510" s="464"/>
      <c r="T6510" s="464"/>
      <c r="U6510" s="464"/>
      <c r="V6510" s="464"/>
    </row>
    <row r="6511" spans="1:22">
      <c r="A6511" s="531"/>
      <c r="B6511" s="532"/>
      <c r="C6511" s="350"/>
      <c r="D6511" s="350"/>
      <c r="E6511" s="533"/>
      <c r="F6511" s="533"/>
      <c r="G6511" s="533"/>
      <c r="H6511" s="533"/>
      <c r="I6511" s="533"/>
      <c r="J6511" s="533"/>
      <c r="K6511" s="533"/>
      <c r="L6511" s="533"/>
      <c r="M6511" s="533"/>
      <c r="N6511" s="532"/>
      <c r="O6511" s="350"/>
      <c r="P6511" s="464"/>
      <c r="Q6511" s="464"/>
      <c r="R6511" s="464"/>
      <c r="S6511" s="464"/>
      <c r="T6511" s="464"/>
      <c r="U6511" s="464"/>
      <c r="V6511" s="464"/>
    </row>
    <row r="6512" spans="1:22">
      <c r="A6512" s="531"/>
      <c r="B6512" s="532"/>
      <c r="C6512" s="350"/>
      <c r="D6512" s="350"/>
      <c r="E6512" s="533"/>
      <c r="F6512" s="533"/>
      <c r="G6512" s="533"/>
      <c r="H6512" s="533"/>
      <c r="I6512" s="533"/>
      <c r="J6512" s="533"/>
      <c r="K6512" s="533"/>
      <c r="L6512" s="533"/>
      <c r="M6512" s="533"/>
      <c r="N6512" s="532"/>
      <c r="O6512" s="350"/>
      <c r="P6512" s="464"/>
      <c r="Q6512" s="464"/>
      <c r="R6512" s="464"/>
      <c r="S6512" s="464"/>
      <c r="T6512" s="464"/>
      <c r="U6512" s="464"/>
      <c r="V6512" s="464"/>
    </row>
    <row r="6513" spans="1:22">
      <c r="A6513" s="531"/>
      <c r="B6513" s="532"/>
      <c r="C6513" s="350"/>
      <c r="D6513" s="350"/>
      <c r="E6513" s="533"/>
      <c r="F6513" s="533"/>
      <c r="G6513" s="533"/>
      <c r="H6513" s="533"/>
      <c r="I6513" s="533"/>
      <c r="J6513" s="533"/>
      <c r="K6513" s="533"/>
      <c r="L6513" s="533"/>
      <c r="M6513" s="533"/>
      <c r="N6513" s="532"/>
      <c r="O6513" s="350"/>
      <c r="P6513" s="464"/>
      <c r="Q6513" s="464"/>
      <c r="R6513" s="464"/>
      <c r="S6513" s="464"/>
      <c r="T6513" s="464"/>
      <c r="U6513" s="464"/>
      <c r="V6513" s="464"/>
    </row>
    <row r="6514" spans="1:22">
      <c r="A6514" s="531"/>
      <c r="B6514" s="532"/>
      <c r="C6514" s="350"/>
      <c r="D6514" s="350"/>
      <c r="E6514" s="533"/>
      <c r="F6514" s="533"/>
      <c r="G6514" s="533"/>
      <c r="H6514" s="533"/>
      <c r="I6514" s="533"/>
      <c r="J6514" s="533"/>
      <c r="K6514" s="533"/>
      <c r="L6514" s="533"/>
      <c r="M6514" s="533"/>
      <c r="N6514" s="532"/>
      <c r="O6514" s="350"/>
      <c r="P6514" s="464"/>
      <c r="Q6514" s="464"/>
      <c r="R6514" s="464"/>
      <c r="S6514" s="464"/>
      <c r="T6514" s="464"/>
      <c r="U6514" s="464"/>
      <c r="V6514" s="464"/>
    </row>
    <row r="6515" spans="1:22">
      <c r="A6515" s="531"/>
      <c r="B6515" s="532"/>
      <c r="C6515" s="350"/>
      <c r="D6515" s="350"/>
      <c r="E6515" s="533"/>
      <c r="F6515" s="533"/>
      <c r="G6515" s="533"/>
      <c r="H6515" s="533"/>
      <c r="I6515" s="533"/>
      <c r="J6515" s="533"/>
      <c r="K6515" s="533"/>
      <c r="L6515" s="533"/>
      <c r="M6515" s="533"/>
      <c r="N6515" s="532"/>
      <c r="O6515" s="350"/>
      <c r="P6515" s="464"/>
      <c r="Q6515" s="464"/>
      <c r="R6515" s="464"/>
      <c r="S6515" s="464"/>
      <c r="T6515" s="464"/>
      <c r="U6515" s="464"/>
      <c r="V6515" s="464"/>
    </row>
    <row r="6516" spans="1:22">
      <c r="A6516" s="531"/>
      <c r="B6516" s="532"/>
      <c r="C6516" s="350"/>
      <c r="D6516" s="350"/>
      <c r="E6516" s="533"/>
      <c r="F6516" s="533"/>
      <c r="G6516" s="533"/>
      <c r="H6516" s="533"/>
      <c r="I6516" s="533"/>
      <c r="J6516" s="533"/>
      <c r="K6516" s="533"/>
      <c r="L6516" s="533"/>
      <c r="M6516" s="533"/>
      <c r="N6516" s="532"/>
      <c r="O6516" s="350"/>
      <c r="P6516" s="464"/>
      <c r="Q6516" s="464"/>
      <c r="R6516" s="464"/>
      <c r="S6516" s="464"/>
      <c r="T6516" s="464"/>
      <c r="U6516" s="464"/>
      <c r="V6516" s="464"/>
    </row>
    <row r="6517" spans="1:22">
      <c r="A6517" s="531"/>
      <c r="B6517" s="532"/>
      <c r="C6517" s="350"/>
      <c r="D6517" s="350"/>
      <c r="E6517" s="533"/>
      <c r="F6517" s="533"/>
      <c r="G6517" s="533"/>
      <c r="H6517" s="533"/>
      <c r="I6517" s="533"/>
      <c r="J6517" s="533"/>
      <c r="K6517" s="533"/>
      <c r="L6517" s="533"/>
      <c r="M6517" s="533"/>
      <c r="N6517" s="532"/>
      <c r="O6517" s="350"/>
      <c r="P6517" s="464"/>
      <c r="Q6517" s="464"/>
      <c r="R6517" s="464"/>
      <c r="S6517" s="464"/>
      <c r="T6517" s="464"/>
      <c r="U6517" s="464"/>
      <c r="V6517" s="464"/>
    </row>
    <row r="6518" spans="1:22">
      <c r="A6518" s="531"/>
      <c r="B6518" s="532"/>
      <c r="C6518" s="350"/>
      <c r="D6518" s="350"/>
      <c r="E6518" s="533"/>
      <c r="F6518" s="533"/>
      <c r="G6518" s="533"/>
      <c r="H6518" s="533"/>
      <c r="I6518" s="533"/>
      <c r="J6518" s="533"/>
      <c r="K6518" s="533"/>
      <c r="L6518" s="533"/>
      <c r="M6518" s="533"/>
      <c r="N6518" s="532"/>
      <c r="O6518" s="350"/>
      <c r="P6518" s="464"/>
      <c r="Q6518" s="464"/>
      <c r="R6518" s="464"/>
      <c r="S6518" s="464"/>
      <c r="T6518" s="464"/>
      <c r="U6518" s="464"/>
      <c r="V6518" s="464"/>
    </row>
    <row r="6519" spans="1:22">
      <c r="A6519" s="531"/>
      <c r="B6519" s="532"/>
      <c r="C6519" s="350"/>
      <c r="D6519" s="350"/>
      <c r="E6519" s="533"/>
      <c r="F6519" s="533"/>
      <c r="G6519" s="533"/>
      <c r="H6519" s="533"/>
      <c r="I6519" s="533"/>
      <c r="J6519" s="533"/>
      <c r="K6519" s="533"/>
      <c r="L6519" s="533"/>
      <c r="M6519" s="533"/>
      <c r="N6519" s="532"/>
      <c r="O6519" s="350"/>
      <c r="P6519" s="464"/>
      <c r="Q6519" s="464"/>
      <c r="R6519" s="464"/>
      <c r="S6519" s="464"/>
      <c r="T6519" s="464"/>
      <c r="U6519" s="464"/>
      <c r="V6519" s="464"/>
    </row>
    <row r="6520" spans="1:22">
      <c r="A6520" s="531"/>
      <c r="B6520" s="532"/>
      <c r="C6520" s="350"/>
      <c r="D6520" s="350"/>
      <c r="E6520" s="533"/>
      <c r="F6520" s="533"/>
      <c r="G6520" s="533"/>
      <c r="H6520" s="533"/>
      <c r="I6520" s="533"/>
      <c r="J6520" s="533"/>
      <c r="K6520" s="533"/>
      <c r="L6520" s="533"/>
      <c r="M6520" s="533"/>
      <c r="N6520" s="532"/>
      <c r="O6520" s="350"/>
      <c r="P6520" s="464"/>
      <c r="Q6520" s="464"/>
      <c r="R6520" s="464"/>
      <c r="S6520" s="464"/>
      <c r="T6520" s="464"/>
      <c r="U6520" s="464"/>
      <c r="V6520" s="464"/>
    </row>
    <row r="6521" spans="1:22">
      <c r="A6521" s="531"/>
      <c r="B6521" s="532"/>
      <c r="C6521" s="350"/>
      <c r="D6521" s="350"/>
      <c r="E6521" s="533"/>
      <c r="F6521" s="533"/>
      <c r="G6521" s="533"/>
      <c r="H6521" s="533"/>
      <c r="I6521" s="533"/>
      <c r="J6521" s="533"/>
      <c r="K6521" s="533"/>
      <c r="L6521" s="533"/>
      <c r="M6521" s="533"/>
      <c r="N6521" s="532"/>
      <c r="O6521" s="350"/>
      <c r="P6521" s="464"/>
      <c r="Q6521" s="464"/>
      <c r="R6521" s="464"/>
      <c r="S6521" s="464"/>
      <c r="T6521" s="464"/>
      <c r="U6521" s="464"/>
      <c r="V6521" s="464"/>
    </row>
    <row r="6522" spans="1:22">
      <c r="A6522" s="531"/>
      <c r="B6522" s="532"/>
      <c r="C6522" s="350"/>
      <c r="D6522" s="350"/>
      <c r="E6522" s="533"/>
      <c r="F6522" s="533"/>
      <c r="G6522" s="533"/>
      <c r="H6522" s="533"/>
      <c r="I6522" s="533"/>
      <c r="J6522" s="533"/>
      <c r="K6522" s="533"/>
      <c r="L6522" s="533"/>
      <c r="M6522" s="533"/>
      <c r="N6522" s="532"/>
      <c r="O6522" s="350"/>
      <c r="P6522" s="464"/>
      <c r="Q6522" s="464"/>
      <c r="R6522" s="464"/>
      <c r="S6522" s="464"/>
      <c r="T6522" s="464"/>
      <c r="U6522" s="464"/>
      <c r="V6522" s="464"/>
    </row>
    <row r="6523" spans="1:22">
      <c r="A6523" s="531"/>
      <c r="B6523" s="532"/>
      <c r="C6523" s="350"/>
      <c r="D6523" s="350"/>
      <c r="E6523" s="533"/>
      <c r="F6523" s="533"/>
      <c r="G6523" s="533"/>
      <c r="H6523" s="533"/>
      <c r="I6523" s="533"/>
      <c r="J6523" s="533"/>
      <c r="K6523" s="533"/>
      <c r="L6523" s="533"/>
      <c r="M6523" s="533"/>
      <c r="N6523" s="532"/>
      <c r="O6523" s="350"/>
      <c r="P6523" s="464"/>
      <c r="Q6523" s="464"/>
      <c r="R6523" s="464"/>
      <c r="S6523" s="464"/>
      <c r="T6523" s="464"/>
      <c r="U6523" s="464"/>
      <c r="V6523" s="464"/>
    </row>
    <row r="6524" spans="1:22">
      <c r="A6524" s="531"/>
      <c r="B6524" s="532"/>
      <c r="C6524" s="350"/>
      <c r="D6524" s="350"/>
      <c r="E6524" s="533"/>
      <c r="F6524" s="533"/>
      <c r="G6524" s="533"/>
      <c r="H6524" s="533"/>
      <c r="I6524" s="533"/>
      <c r="J6524" s="533"/>
      <c r="K6524" s="533"/>
      <c r="L6524" s="533"/>
      <c r="M6524" s="533"/>
      <c r="N6524" s="532"/>
      <c r="O6524" s="350"/>
      <c r="P6524" s="464"/>
      <c r="Q6524" s="464"/>
      <c r="R6524" s="464"/>
      <c r="S6524" s="464"/>
      <c r="T6524" s="464"/>
      <c r="U6524" s="464"/>
      <c r="V6524" s="464"/>
    </row>
    <row r="6525" spans="1:22">
      <c r="A6525" s="531"/>
      <c r="B6525" s="532"/>
      <c r="C6525" s="350"/>
      <c r="D6525" s="350"/>
      <c r="E6525" s="533"/>
      <c r="F6525" s="533"/>
      <c r="G6525" s="533"/>
      <c r="H6525" s="533"/>
      <c r="I6525" s="533"/>
      <c r="J6525" s="533"/>
      <c r="K6525" s="533"/>
      <c r="L6525" s="533"/>
      <c r="M6525" s="533"/>
      <c r="N6525" s="532"/>
      <c r="O6525" s="350"/>
      <c r="P6525" s="464"/>
      <c r="Q6525" s="464"/>
      <c r="R6525" s="464"/>
      <c r="S6525" s="464"/>
      <c r="T6525" s="464"/>
      <c r="U6525" s="464"/>
      <c r="V6525" s="464"/>
    </row>
    <row r="6526" spans="1:22">
      <c r="A6526" s="531"/>
      <c r="B6526" s="532"/>
      <c r="C6526" s="350"/>
      <c r="D6526" s="350"/>
      <c r="E6526" s="533"/>
      <c r="F6526" s="533"/>
      <c r="G6526" s="533"/>
      <c r="H6526" s="533"/>
      <c r="I6526" s="533"/>
      <c r="J6526" s="533"/>
      <c r="K6526" s="533"/>
      <c r="L6526" s="533"/>
      <c r="M6526" s="533"/>
      <c r="N6526" s="532"/>
      <c r="O6526" s="350"/>
      <c r="P6526" s="464"/>
      <c r="Q6526" s="464"/>
      <c r="R6526" s="464"/>
      <c r="S6526" s="464"/>
      <c r="T6526" s="464"/>
      <c r="U6526" s="464"/>
      <c r="V6526" s="464"/>
    </row>
    <row r="6527" spans="1:22">
      <c r="A6527" s="531"/>
      <c r="B6527" s="532"/>
      <c r="C6527" s="350"/>
      <c r="D6527" s="350"/>
      <c r="E6527" s="533"/>
      <c r="F6527" s="533"/>
      <c r="G6527" s="533"/>
      <c r="H6527" s="533"/>
      <c r="I6527" s="533"/>
      <c r="J6527" s="533"/>
      <c r="K6527" s="533"/>
      <c r="L6527" s="533"/>
      <c r="M6527" s="533"/>
      <c r="N6527" s="532"/>
      <c r="O6527" s="350"/>
      <c r="P6527" s="464"/>
      <c r="Q6527" s="464"/>
      <c r="R6527" s="464"/>
      <c r="S6527" s="464"/>
      <c r="T6527" s="464"/>
      <c r="U6527" s="464"/>
      <c r="V6527" s="464"/>
    </row>
    <row r="6528" spans="1:22">
      <c r="A6528" s="531"/>
      <c r="B6528" s="532"/>
      <c r="C6528" s="350"/>
      <c r="D6528" s="350"/>
      <c r="E6528" s="533"/>
      <c r="F6528" s="533"/>
      <c r="G6528" s="533"/>
      <c r="H6528" s="533"/>
      <c r="I6528" s="533"/>
      <c r="J6528" s="533"/>
      <c r="K6528" s="533"/>
      <c r="L6528" s="533"/>
      <c r="M6528" s="533"/>
      <c r="N6528" s="532"/>
      <c r="O6528" s="350"/>
      <c r="P6528" s="464"/>
      <c r="Q6528" s="464"/>
      <c r="R6528" s="464"/>
      <c r="S6528" s="464"/>
      <c r="T6528" s="464"/>
      <c r="U6528" s="464"/>
      <c r="V6528" s="464"/>
    </row>
    <row r="6529" spans="1:22">
      <c r="A6529" s="531"/>
      <c r="B6529" s="532"/>
      <c r="C6529" s="350"/>
      <c r="D6529" s="350"/>
      <c r="E6529" s="533"/>
      <c r="F6529" s="533"/>
      <c r="G6529" s="533"/>
      <c r="H6529" s="533"/>
      <c r="I6529" s="533"/>
      <c r="J6529" s="533"/>
      <c r="K6529" s="533"/>
      <c r="L6529" s="533"/>
      <c r="M6529" s="533"/>
      <c r="N6529" s="532"/>
      <c r="O6529" s="350"/>
      <c r="P6529" s="464"/>
      <c r="Q6529" s="464"/>
      <c r="R6529" s="464"/>
      <c r="S6529" s="464"/>
      <c r="T6529" s="464"/>
      <c r="U6529" s="464"/>
      <c r="V6529" s="464"/>
    </row>
    <row r="6530" spans="1:22">
      <c r="A6530" s="531"/>
      <c r="B6530" s="532"/>
      <c r="C6530" s="350"/>
      <c r="D6530" s="350"/>
      <c r="E6530" s="533"/>
      <c r="F6530" s="533"/>
      <c r="G6530" s="533"/>
      <c r="H6530" s="533"/>
      <c r="I6530" s="533"/>
      <c r="J6530" s="533"/>
      <c r="K6530" s="533"/>
      <c r="L6530" s="533"/>
      <c r="M6530" s="533"/>
      <c r="N6530" s="532"/>
      <c r="O6530" s="350"/>
      <c r="P6530" s="464"/>
      <c r="Q6530" s="464"/>
      <c r="R6530" s="464"/>
      <c r="S6530" s="464"/>
      <c r="T6530" s="464"/>
      <c r="U6530" s="464"/>
      <c r="V6530" s="464"/>
    </row>
    <row r="6531" spans="1:22">
      <c r="A6531" s="531"/>
      <c r="B6531" s="532"/>
      <c r="C6531" s="350"/>
      <c r="D6531" s="350"/>
      <c r="E6531" s="533"/>
      <c r="F6531" s="533"/>
      <c r="G6531" s="533"/>
      <c r="H6531" s="533"/>
      <c r="I6531" s="533"/>
      <c r="J6531" s="533"/>
      <c r="K6531" s="533"/>
      <c r="L6531" s="533"/>
      <c r="M6531" s="533"/>
      <c r="N6531" s="532"/>
      <c r="O6531" s="350"/>
      <c r="P6531" s="464"/>
      <c r="Q6531" s="464"/>
      <c r="R6531" s="464"/>
      <c r="S6531" s="464"/>
      <c r="T6531" s="464"/>
      <c r="U6531" s="464"/>
      <c r="V6531" s="464"/>
    </row>
    <row r="6532" spans="1:22">
      <c r="A6532" s="531"/>
      <c r="B6532" s="532"/>
      <c r="C6532" s="350"/>
      <c r="D6532" s="350"/>
      <c r="E6532" s="533"/>
      <c r="F6532" s="533"/>
      <c r="G6532" s="533"/>
      <c r="H6532" s="533"/>
      <c r="I6532" s="533"/>
      <c r="J6532" s="533"/>
      <c r="K6532" s="533"/>
      <c r="L6532" s="533"/>
      <c r="M6532" s="533"/>
      <c r="N6532" s="532"/>
      <c r="O6532" s="350"/>
      <c r="P6532" s="464"/>
      <c r="Q6532" s="464"/>
      <c r="R6532" s="464"/>
      <c r="S6532" s="464"/>
      <c r="T6532" s="464"/>
      <c r="U6532" s="464"/>
      <c r="V6532" s="464"/>
    </row>
    <row r="6533" spans="1:22">
      <c r="A6533" s="531"/>
      <c r="B6533" s="532"/>
      <c r="C6533" s="350"/>
      <c r="D6533" s="350"/>
      <c r="E6533" s="533"/>
      <c r="F6533" s="533"/>
      <c r="G6533" s="533"/>
      <c r="H6533" s="533"/>
      <c r="I6533" s="533"/>
      <c r="J6533" s="533"/>
      <c r="K6533" s="533"/>
      <c r="L6533" s="533"/>
      <c r="M6533" s="533"/>
      <c r="N6533" s="532"/>
      <c r="O6533" s="350"/>
      <c r="P6533" s="464"/>
      <c r="Q6533" s="464"/>
      <c r="R6533" s="464"/>
      <c r="S6533" s="464"/>
      <c r="T6533" s="464"/>
      <c r="U6533" s="464"/>
      <c r="V6533" s="464"/>
    </row>
    <row r="6534" spans="1:22">
      <c r="A6534" s="531"/>
      <c r="B6534" s="532"/>
      <c r="C6534" s="350"/>
      <c r="D6534" s="350"/>
      <c r="E6534" s="533"/>
      <c r="F6534" s="533"/>
      <c r="G6534" s="533"/>
      <c r="H6534" s="533"/>
      <c r="I6534" s="533"/>
      <c r="J6534" s="533"/>
      <c r="K6534" s="533"/>
      <c r="L6534" s="533"/>
      <c r="M6534" s="533"/>
      <c r="N6534" s="532"/>
      <c r="O6534" s="350"/>
      <c r="P6534" s="464"/>
      <c r="Q6534" s="464"/>
      <c r="R6534" s="464"/>
      <c r="S6534" s="464"/>
      <c r="T6534" s="464"/>
      <c r="U6534" s="464"/>
      <c r="V6534" s="464"/>
    </row>
    <row r="6535" spans="1:22">
      <c r="A6535" s="531"/>
      <c r="B6535" s="532"/>
      <c r="C6535" s="350"/>
      <c r="D6535" s="350"/>
      <c r="E6535" s="533"/>
      <c r="F6535" s="533"/>
      <c r="G6535" s="533"/>
      <c r="H6535" s="533"/>
      <c r="I6535" s="533"/>
      <c r="J6535" s="533"/>
      <c r="K6535" s="533"/>
      <c r="L6535" s="533"/>
      <c r="M6535" s="533"/>
      <c r="N6535" s="532"/>
      <c r="O6535" s="350"/>
      <c r="P6535" s="464"/>
      <c r="Q6535" s="464"/>
      <c r="R6535" s="464"/>
      <c r="S6535" s="464"/>
      <c r="T6535" s="464"/>
      <c r="U6535" s="464"/>
      <c r="V6535" s="464"/>
    </row>
    <row r="6536" spans="1:22">
      <c r="A6536" s="531"/>
      <c r="B6536" s="532"/>
      <c r="C6536" s="350"/>
      <c r="D6536" s="350"/>
      <c r="E6536" s="533"/>
      <c r="F6536" s="533"/>
      <c r="G6536" s="533"/>
      <c r="H6536" s="533"/>
      <c r="I6536" s="533"/>
      <c r="J6536" s="533"/>
      <c r="K6536" s="533"/>
      <c r="L6536" s="533"/>
      <c r="M6536" s="533"/>
      <c r="N6536" s="532"/>
      <c r="O6536" s="350"/>
      <c r="P6536" s="464"/>
      <c r="Q6536" s="464"/>
      <c r="R6536" s="464"/>
      <c r="S6536" s="464"/>
      <c r="T6536" s="464"/>
      <c r="U6536" s="464"/>
      <c r="V6536" s="464"/>
    </row>
    <row r="6537" spans="1:22">
      <c r="A6537" s="531"/>
      <c r="B6537" s="532"/>
      <c r="C6537" s="350"/>
      <c r="D6537" s="350"/>
      <c r="E6537" s="533"/>
      <c r="F6537" s="533"/>
      <c r="G6537" s="533"/>
      <c r="H6537" s="533"/>
      <c r="I6537" s="533"/>
      <c r="J6537" s="533"/>
      <c r="K6537" s="533"/>
      <c r="L6537" s="533"/>
      <c r="M6537" s="533"/>
      <c r="N6537" s="532"/>
      <c r="O6537" s="350"/>
      <c r="P6537" s="464"/>
      <c r="Q6537" s="464"/>
      <c r="R6537" s="464"/>
      <c r="S6537" s="464"/>
      <c r="T6537" s="464"/>
      <c r="U6537" s="464"/>
      <c r="V6537" s="464"/>
    </row>
    <row r="6538" spans="1:22">
      <c r="A6538" s="531"/>
      <c r="B6538" s="532"/>
      <c r="C6538" s="350"/>
      <c r="D6538" s="350"/>
      <c r="E6538" s="533"/>
      <c r="F6538" s="533"/>
      <c r="G6538" s="533"/>
      <c r="H6538" s="533"/>
      <c r="I6538" s="533"/>
      <c r="J6538" s="533"/>
      <c r="K6538" s="533"/>
      <c r="L6538" s="533"/>
      <c r="M6538" s="533"/>
      <c r="N6538" s="532"/>
      <c r="O6538" s="350"/>
      <c r="P6538" s="464"/>
      <c r="Q6538" s="464"/>
      <c r="R6538" s="464"/>
      <c r="S6538" s="464"/>
      <c r="T6538" s="464"/>
      <c r="U6538" s="464"/>
      <c r="V6538" s="464"/>
    </row>
    <row r="6539" spans="1:22">
      <c r="A6539" s="531"/>
      <c r="B6539" s="532"/>
      <c r="C6539" s="350"/>
      <c r="D6539" s="350"/>
      <c r="E6539" s="533"/>
      <c r="F6539" s="533"/>
      <c r="G6539" s="533"/>
      <c r="H6539" s="533"/>
      <c r="I6539" s="533"/>
      <c r="J6539" s="533"/>
      <c r="K6539" s="533"/>
      <c r="L6539" s="533"/>
      <c r="M6539" s="533"/>
      <c r="N6539" s="532"/>
      <c r="O6539" s="350"/>
      <c r="P6539" s="464"/>
      <c r="Q6539" s="464"/>
      <c r="R6539" s="464"/>
      <c r="S6539" s="464"/>
      <c r="T6539" s="464"/>
      <c r="U6539" s="464"/>
      <c r="V6539" s="464"/>
    </row>
    <row r="6540" spans="1:22">
      <c r="A6540" s="531"/>
      <c r="B6540" s="532"/>
      <c r="C6540" s="350"/>
      <c r="D6540" s="350"/>
      <c r="E6540" s="533"/>
      <c r="F6540" s="533"/>
      <c r="G6540" s="533"/>
      <c r="H6540" s="533"/>
      <c r="I6540" s="533"/>
      <c r="J6540" s="533"/>
      <c r="K6540" s="533"/>
      <c r="L6540" s="533"/>
      <c r="M6540" s="533"/>
      <c r="N6540" s="532"/>
      <c r="O6540" s="350"/>
      <c r="P6540" s="464"/>
      <c r="Q6540" s="464"/>
      <c r="R6540" s="464"/>
      <c r="S6540" s="464"/>
      <c r="T6540" s="464"/>
      <c r="U6540" s="464"/>
      <c r="V6540" s="464"/>
    </row>
    <row r="6541" spans="1:22">
      <c r="A6541" s="531"/>
      <c r="B6541" s="532"/>
      <c r="C6541" s="350"/>
      <c r="D6541" s="350"/>
      <c r="E6541" s="533"/>
      <c r="F6541" s="533"/>
      <c r="G6541" s="533"/>
      <c r="H6541" s="533"/>
      <c r="I6541" s="533"/>
      <c r="J6541" s="533"/>
      <c r="K6541" s="533"/>
      <c r="L6541" s="533"/>
      <c r="M6541" s="533"/>
      <c r="N6541" s="532"/>
      <c r="O6541" s="350"/>
      <c r="P6541" s="464"/>
      <c r="Q6541" s="464"/>
      <c r="R6541" s="464"/>
      <c r="S6541" s="464"/>
      <c r="T6541" s="464"/>
      <c r="U6541" s="464"/>
      <c r="V6541" s="464"/>
    </row>
    <row r="6542" spans="1:22">
      <c r="A6542" s="531"/>
      <c r="B6542" s="532"/>
      <c r="C6542" s="350"/>
      <c r="D6542" s="350"/>
      <c r="E6542" s="533"/>
      <c r="F6542" s="533"/>
      <c r="G6542" s="533"/>
      <c r="H6542" s="533"/>
      <c r="I6542" s="533"/>
      <c r="J6542" s="533"/>
      <c r="K6542" s="533"/>
      <c r="L6542" s="533"/>
      <c r="M6542" s="533"/>
      <c r="N6542" s="532"/>
      <c r="O6542" s="350"/>
      <c r="P6542" s="464"/>
      <c r="Q6542" s="464"/>
      <c r="R6542" s="464"/>
      <c r="S6542" s="464"/>
      <c r="T6542" s="464"/>
      <c r="U6542" s="464"/>
      <c r="V6542" s="464"/>
    </row>
    <row r="6543" spans="1:22">
      <c r="A6543" s="531"/>
      <c r="B6543" s="532"/>
      <c r="C6543" s="350"/>
      <c r="D6543" s="350"/>
      <c r="E6543" s="533"/>
      <c r="F6543" s="533"/>
      <c r="G6543" s="533"/>
      <c r="H6543" s="533"/>
      <c r="I6543" s="533"/>
      <c r="J6543" s="533"/>
      <c r="K6543" s="533"/>
      <c r="L6543" s="533"/>
      <c r="M6543" s="533"/>
      <c r="N6543" s="532"/>
      <c r="O6543" s="350"/>
      <c r="P6543" s="464"/>
      <c r="Q6543" s="464"/>
      <c r="R6543" s="464"/>
      <c r="S6543" s="464"/>
      <c r="T6543" s="464"/>
      <c r="U6543" s="464"/>
      <c r="V6543" s="464"/>
    </row>
    <row r="6544" spans="1:22">
      <c r="A6544" s="531"/>
      <c r="B6544" s="532"/>
      <c r="C6544" s="350"/>
      <c r="D6544" s="350"/>
      <c r="E6544" s="533"/>
      <c r="F6544" s="533"/>
      <c r="G6544" s="533"/>
      <c r="H6544" s="533"/>
      <c r="I6544" s="533"/>
      <c r="J6544" s="533"/>
      <c r="K6544" s="533"/>
      <c r="L6544" s="533"/>
      <c r="M6544" s="533"/>
      <c r="N6544" s="532"/>
      <c r="O6544" s="350"/>
      <c r="P6544" s="464"/>
      <c r="Q6544" s="464"/>
      <c r="R6544" s="464"/>
      <c r="S6544" s="464"/>
      <c r="T6544" s="464"/>
      <c r="U6544" s="464"/>
      <c r="V6544" s="464"/>
    </row>
    <row r="6545" spans="1:22">
      <c r="A6545" s="531"/>
      <c r="B6545" s="532"/>
      <c r="C6545" s="350"/>
      <c r="D6545" s="350"/>
      <c r="E6545" s="533"/>
      <c r="F6545" s="533"/>
      <c r="G6545" s="533"/>
      <c r="H6545" s="533"/>
      <c r="I6545" s="533"/>
      <c r="J6545" s="533"/>
      <c r="K6545" s="533"/>
      <c r="L6545" s="533"/>
      <c r="M6545" s="533"/>
      <c r="N6545" s="532"/>
      <c r="O6545" s="350"/>
      <c r="P6545" s="464"/>
      <c r="Q6545" s="464"/>
      <c r="R6545" s="464"/>
      <c r="S6545" s="464"/>
      <c r="T6545" s="464"/>
      <c r="U6545" s="464"/>
      <c r="V6545" s="464"/>
    </row>
    <row r="6546" spans="1:22">
      <c r="A6546" s="531"/>
      <c r="B6546" s="532"/>
      <c r="C6546" s="350"/>
      <c r="D6546" s="350"/>
      <c r="E6546" s="533"/>
      <c r="F6546" s="533"/>
      <c r="G6546" s="533"/>
      <c r="H6546" s="533"/>
      <c r="I6546" s="533"/>
      <c r="J6546" s="533"/>
      <c r="K6546" s="533"/>
      <c r="L6546" s="533"/>
      <c r="M6546" s="533"/>
      <c r="N6546" s="532"/>
      <c r="O6546" s="350"/>
      <c r="P6546" s="464"/>
      <c r="Q6546" s="464"/>
      <c r="R6546" s="464"/>
      <c r="S6546" s="464"/>
      <c r="T6546" s="464"/>
      <c r="U6546" s="464"/>
      <c r="V6546" s="464"/>
    </row>
    <row r="6547" spans="1:22">
      <c r="A6547" s="531"/>
      <c r="B6547" s="532"/>
      <c r="C6547" s="350"/>
      <c r="D6547" s="350"/>
      <c r="E6547" s="533"/>
      <c r="F6547" s="533"/>
      <c r="G6547" s="533"/>
      <c r="H6547" s="533"/>
      <c r="I6547" s="533"/>
      <c r="J6547" s="533"/>
      <c r="K6547" s="533"/>
      <c r="L6547" s="533"/>
      <c r="M6547" s="533"/>
      <c r="N6547" s="532"/>
      <c r="O6547" s="350"/>
      <c r="P6547" s="464"/>
      <c r="Q6547" s="464"/>
      <c r="R6547" s="464"/>
      <c r="S6547" s="464"/>
      <c r="T6547" s="464"/>
      <c r="U6547" s="464"/>
      <c r="V6547" s="464"/>
    </row>
    <row r="6548" spans="1:22">
      <c r="A6548" s="531"/>
      <c r="B6548" s="532"/>
      <c r="C6548" s="350"/>
      <c r="D6548" s="350"/>
      <c r="E6548" s="533"/>
      <c r="F6548" s="533"/>
      <c r="G6548" s="533"/>
      <c r="H6548" s="533"/>
      <c r="I6548" s="533"/>
      <c r="J6548" s="533"/>
      <c r="K6548" s="533"/>
      <c r="L6548" s="533"/>
      <c r="M6548" s="533"/>
      <c r="N6548" s="532"/>
      <c r="O6548" s="350"/>
      <c r="P6548" s="464"/>
      <c r="Q6548" s="464"/>
      <c r="R6548" s="464"/>
      <c r="S6548" s="464"/>
      <c r="T6548" s="464"/>
      <c r="U6548" s="464"/>
      <c r="V6548" s="464"/>
    </row>
    <row r="6549" spans="1:22">
      <c r="A6549" s="531"/>
      <c r="B6549" s="532"/>
      <c r="C6549" s="350"/>
      <c r="D6549" s="350"/>
      <c r="E6549" s="533"/>
      <c r="F6549" s="533"/>
      <c r="G6549" s="533"/>
      <c r="H6549" s="533"/>
      <c r="I6549" s="533"/>
      <c r="J6549" s="533"/>
      <c r="K6549" s="533"/>
      <c r="L6549" s="533"/>
      <c r="M6549" s="533"/>
      <c r="N6549" s="532"/>
      <c r="O6549" s="350"/>
      <c r="P6549" s="464"/>
      <c r="Q6549" s="464"/>
      <c r="R6549" s="464"/>
      <c r="S6549" s="464"/>
      <c r="T6549" s="464"/>
      <c r="U6549" s="464"/>
      <c r="V6549" s="464"/>
    </row>
    <row r="6550" spans="1:22">
      <c r="A6550" s="531"/>
      <c r="B6550" s="532"/>
      <c r="C6550" s="350"/>
      <c r="D6550" s="350"/>
      <c r="E6550" s="533"/>
      <c r="F6550" s="533"/>
      <c r="G6550" s="533"/>
      <c r="H6550" s="533"/>
      <c r="I6550" s="533"/>
      <c r="J6550" s="533"/>
      <c r="K6550" s="533"/>
      <c r="L6550" s="533"/>
      <c r="M6550" s="533"/>
      <c r="N6550" s="532"/>
      <c r="O6550" s="350"/>
      <c r="P6550" s="464"/>
      <c r="Q6550" s="464"/>
      <c r="R6550" s="464"/>
      <c r="S6550" s="464"/>
      <c r="T6550" s="464"/>
      <c r="U6550" s="464"/>
      <c r="V6550" s="464"/>
    </row>
    <row r="6551" spans="1:22">
      <c r="A6551" s="531"/>
      <c r="B6551" s="532"/>
      <c r="C6551" s="350"/>
      <c r="D6551" s="350"/>
      <c r="E6551" s="533"/>
      <c r="F6551" s="533"/>
      <c r="G6551" s="533"/>
      <c r="H6551" s="533"/>
      <c r="I6551" s="533"/>
      <c r="J6551" s="533"/>
      <c r="K6551" s="533"/>
      <c r="L6551" s="533"/>
      <c r="M6551" s="533"/>
      <c r="N6551" s="532"/>
      <c r="O6551" s="350"/>
      <c r="P6551" s="464"/>
      <c r="Q6551" s="464"/>
      <c r="R6551" s="464"/>
      <c r="S6551" s="464"/>
      <c r="T6551" s="464"/>
      <c r="U6551" s="464"/>
      <c r="V6551" s="464"/>
    </row>
    <row r="6552" spans="1:22">
      <c r="A6552" s="531"/>
      <c r="B6552" s="532"/>
      <c r="C6552" s="350"/>
      <c r="D6552" s="350"/>
      <c r="E6552" s="533"/>
      <c r="F6552" s="533"/>
      <c r="G6552" s="533"/>
      <c r="H6552" s="533"/>
      <c r="I6552" s="533"/>
      <c r="J6552" s="533"/>
      <c r="K6552" s="533"/>
      <c r="L6552" s="533"/>
      <c r="M6552" s="533"/>
      <c r="N6552" s="532"/>
      <c r="O6552" s="350"/>
      <c r="P6552" s="464"/>
      <c r="Q6552" s="464"/>
      <c r="R6552" s="464"/>
      <c r="S6552" s="464"/>
      <c r="T6552" s="464"/>
      <c r="U6552" s="464"/>
      <c r="V6552" s="464"/>
    </row>
    <row r="6553" spans="1:22">
      <c r="A6553" s="531"/>
      <c r="B6553" s="532"/>
      <c r="C6553" s="350"/>
      <c r="D6553" s="350"/>
      <c r="E6553" s="533"/>
      <c r="F6553" s="533"/>
      <c r="G6553" s="533"/>
      <c r="H6553" s="533"/>
      <c r="I6553" s="533"/>
      <c r="J6553" s="533"/>
      <c r="K6553" s="533"/>
      <c r="L6553" s="533"/>
      <c r="M6553" s="533"/>
      <c r="N6553" s="532"/>
      <c r="O6553" s="350"/>
      <c r="P6553" s="464"/>
      <c r="Q6553" s="464"/>
      <c r="R6553" s="464"/>
      <c r="S6553" s="464"/>
      <c r="T6553" s="464"/>
      <c r="U6553" s="464"/>
      <c r="V6553" s="464"/>
    </row>
    <row r="6554" spans="1:22">
      <c r="A6554" s="531"/>
      <c r="B6554" s="532"/>
      <c r="C6554" s="350"/>
      <c r="D6554" s="350"/>
      <c r="E6554" s="533"/>
      <c r="F6554" s="533"/>
      <c r="G6554" s="533"/>
      <c r="H6554" s="533"/>
      <c r="I6554" s="533"/>
      <c r="J6554" s="533"/>
      <c r="K6554" s="533"/>
      <c r="L6554" s="533"/>
      <c r="M6554" s="533"/>
      <c r="N6554" s="532"/>
      <c r="O6554" s="350"/>
      <c r="P6554" s="464"/>
      <c r="Q6554" s="464"/>
      <c r="R6554" s="464"/>
      <c r="S6554" s="464"/>
      <c r="T6554" s="464"/>
      <c r="U6554" s="464"/>
      <c r="V6554" s="464"/>
    </row>
    <row r="6555" spans="1:22">
      <c r="A6555" s="531"/>
      <c r="B6555" s="532"/>
      <c r="C6555" s="350"/>
      <c r="D6555" s="350"/>
      <c r="E6555" s="533"/>
      <c r="F6555" s="533"/>
      <c r="G6555" s="533"/>
      <c r="H6555" s="533"/>
      <c r="I6555" s="533"/>
      <c r="J6555" s="533"/>
      <c r="K6555" s="533"/>
      <c r="L6555" s="533"/>
      <c r="M6555" s="533"/>
      <c r="N6555" s="532"/>
      <c r="O6555" s="350"/>
      <c r="P6555" s="464"/>
      <c r="Q6555" s="464"/>
      <c r="R6555" s="464"/>
      <c r="S6555" s="464"/>
      <c r="T6555" s="464"/>
      <c r="U6555" s="464"/>
      <c r="V6555" s="464"/>
    </row>
    <row r="6556" spans="1:22">
      <c r="A6556" s="531"/>
      <c r="B6556" s="532"/>
      <c r="C6556" s="350"/>
      <c r="D6556" s="350"/>
      <c r="E6556" s="533"/>
      <c r="F6556" s="533"/>
      <c r="G6556" s="533"/>
      <c r="H6556" s="533"/>
      <c r="I6556" s="533"/>
      <c r="J6556" s="533"/>
      <c r="K6556" s="533"/>
      <c r="L6556" s="533"/>
      <c r="M6556" s="533"/>
      <c r="N6556" s="532"/>
      <c r="O6556" s="350"/>
      <c r="P6556" s="464"/>
      <c r="Q6556" s="464"/>
      <c r="R6556" s="464"/>
      <c r="S6556" s="464"/>
      <c r="T6556" s="464"/>
      <c r="U6556" s="464"/>
      <c r="V6556" s="464"/>
    </row>
    <row r="6557" spans="1:22">
      <c r="A6557" s="531"/>
      <c r="B6557" s="532"/>
      <c r="C6557" s="350"/>
      <c r="D6557" s="350"/>
      <c r="E6557" s="533"/>
      <c r="F6557" s="533"/>
      <c r="G6557" s="533"/>
      <c r="H6557" s="533"/>
      <c r="I6557" s="533"/>
      <c r="J6557" s="533"/>
      <c r="K6557" s="533"/>
      <c r="L6557" s="533"/>
      <c r="M6557" s="533"/>
      <c r="N6557" s="532"/>
      <c r="O6557" s="350"/>
      <c r="P6557" s="464"/>
      <c r="Q6557" s="464"/>
      <c r="R6557" s="464"/>
      <c r="S6557" s="464"/>
      <c r="T6557" s="464"/>
      <c r="U6557" s="464"/>
      <c r="V6557" s="464"/>
    </row>
    <row r="6558" spans="1:22">
      <c r="A6558" s="531"/>
      <c r="B6558" s="532"/>
      <c r="C6558" s="350"/>
      <c r="D6558" s="350"/>
      <c r="E6558" s="533"/>
      <c r="F6558" s="533"/>
      <c r="G6558" s="533"/>
      <c r="H6558" s="533"/>
      <c r="I6558" s="533"/>
      <c r="J6558" s="533"/>
      <c r="K6558" s="533"/>
      <c r="L6558" s="533"/>
      <c r="M6558" s="533"/>
      <c r="N6558" s="532"/>
      <c r="O6558" s="350"/>
      <c r="P6558" s="464"/>
      <c r="Q6558" s="464"/>
      <c r="R6558" s="464"/>
      <c r="S6558" s="464"/>
      <c r="T6558" s="464"/>
      <c r="U6558" s="464"/>
      <c r="V6558" s="464"/>
    </row>
    <row r="6559" spans="1:22">
      <c r="A6559" s="531"/>
      <c r="B6559" s="532"/>
      <c r="C6559" s="350"/>
      <c r="D6559" s="350"/>
      <c r="E6559" s="533"/>
      <c r="F6559" s="533"/>
      <c r="G6559" s="533"/>
      <c r="H6559" s="533"/>
      <c r="I6559" s="533"/>
      <c r="J6559" s="533"/>
      <c r="K6559" s="533"/>
      <c r="L6559" s="533"/>
      <c r="M6559" s="533"/>
      <c r="N6559" s="532"/>
      <c r="O6559" s="350"/>
      <c r="P6559" s="464"/>
      <c r="Q6559" s="464"/>
      <c r="R6559" s="464"/>
      <c r="S6559" s="464"/>
      <c r="T6559" s="464"/>
      <c r="U6559" s="464"/>
      <c r="V6559" s="464"/>
    </row>
    <row r="6560" spans="1:22">
      <c r="A6560" s="531"/>
      <c r="B6560" s="532"/>
      <c r="C6560" s="350"/>
      <c r="D6560" s="350"/>
      <c r="E6560" s="533"/>
      <c r="F6560" s="533"/>
      <c r="G6560" s="533"/>
      <c r="H6560" s="533"/>
      <c r="I6560" s="533"/>
      <c r="J6560" s="533"/>
      <c r="K6560" s="533"/>
      <c r="L6560" s="533"/>
      <c r="M6560" s="533"/>
      <c r="N6560" s="532"/>
      <c r="O6560" s="350"/>
      <c r="P6560" s="464"/>
      <c r="Q6560" s="464"/>
      <c r="R6560" s="464"/>
      <c r="S6560" s="464"/>
      <c r="T6560" s="464"/>
      <c r="U6560" s="464"/>
      <c r="V6560" s="464"/>
    </row>
    <row r="6561" spans="1:22">
      <c r="A6561" s="531"/>
      <c r="B6561" s="532"/>
      <c r="C6561" s="350"/>
      <c r="D6561" s="350"/>
      <c r="E6561" s="533"/>
      <c r="F6561" s="533"/>
      <c r="G6561" s="533"/>
      <c r="H6561" s="533"/>
      <c r="I6561" s="533"/>
      <c r="J6561" s="533"/>
      <c r="K6561" s="533"/>
      <c r="L6561" s="533"/>
      <c r="M6561" s="533"/>
      <c r="N6561" s="532"/>
      <c r="O6561" s="350"/>
      <c r="P6561" s="464"/>
      <c r="Q6561" s="464"/>
      <c r="R6561" s="464"/>
      <c r="S6561" s="464"/>
      <c r="T6561" s="464"/>
      <c r="U6561" s="464"/>
      <c r="V6561" s="464"/>
    </row>
    <row r="6562" spans="1:22">
      <c r="A6562" s="531"/>
      <c r="B6562" s="532"/>
      <c r="C6562" s="350"/>
      <c r="D6562" s="350"/>
      <c r="E6562" s="533"/>
      <c r="F6562" s="533"/>
      <c r="G6562" s="533"/>
      <c r="H6562" s="533"/>
      <c r="I6562" s="533"/>
      <c r="J6562" s="533"/>
      <c r="K6562" s="533"/>
      <c r="L6562" s="533"/>
      <c r="M6562" s="533"/>
      <c r="N6562" s="532"/>
      <c r="O6562" s="350"/>
      <c r="P6562" s="464"/>
      <c r="Q6562" s="464"/>
      <c r="R6562" s="464"/>
      <c r="S6562" s="464"/>
      <c r="T6562" s="464"/>
      <c r="U6562" s="464"/>
      <c r="V6562" s="464"/>
    </row>
    <row r="6563" spans="1:22">
      <c r="A6563" s="531"/>
      <c r="B6563" s="532"/>
      <c r="C6563" s="350"/>
      <c r="D6563" s="350"/>
      <c r="E6563" s="533"/>
      <c r="F6563" s="533"/>
      <c r="G6563" s="533"/>
      <c r="H6563" s="533"/>
      <c r="I6563" s="533"/>
      <c r="J6563" s="533"/>
      <c r="K6563" s="533"/>
      <c r="L6563" s="533"/>
      <c r="M6563" s="533"/>
      <c r="N6563" s="532"/>
      <c r="O6563" s="350"/>
      <c r="P6563" s="464"/>
      <c r="Q6563" s="464"/>
      <c r="R6563" s="464"/>
      <c r="S6563" s="464"/>
      <c r="T6563" s="464"/>
      <c r="U6563" s="464"/>
      <c r="V6563" s="464"/>
    </row>
    <row r="6564" spans="1:22">
      <c r="A6564" s="531"/>
      <c r="B6564" s="532"/>
      <c r="C6564" s="350"/>
      <c r="D6564" s="350"/>
      <c r="E6564" s="533"/>
      <c r="F6564" s="533"/>
      <c r="G6564" s="533"/>
      <c r="H6564" s="533"/>
      <c r="I6564" s="533"/>
      <c r="J6564" s="533"/>
      <c r="K6564" s="533"/>
      <c r="L6564" s="533"/>
      <c r="M6564" s="533"/>
      <c r="N6564" s="532"/>
      <c r="O6564" s="350"/>
      <c r="P6564" s="464"/>
      <c r="Q6564" s="464"/>
      <c r="R6564" s="464"/>
      <c r="S6564" s="464"/>
      <c r="T6564" s="464"/>
      <c r="U6564" s="464"/>
      <c r="V6564" s="464"/>
    </row>
    <row r="6565" spans="1:22">
      <c r="A6565" s="531"/>
      <c r="B6565" s="532"/>
      <c r="C6565" s="350"/>
      <c r="D6565" s="350"/>
      <c r="E6565" s="533"/>
      <c r="F6565" s="533"/>
      <c r="G6565" s="533"/>
      <c r="H6565" s="533"/>
      <c r="I6565" s="533"/>
      <c r="J6565" s="533"/>
      <c r="K6565" s="533"/>
      <c r="L6565" s="533"/>
      <c r="M6565" s="533"/>
      <c r="N6565" s="532"/>
      <c r="O6565" s="350"/>
      <c r="P6565" s="464"/>
      <c r="Q6565" s="464"/>
      <c r="R6565" s="464"/>
      <c r="S6565" s="464"/>
      <c r="T6565" s="464"/>
      <c r="U6565" s="464"/>
      <c r="V6565" s="464"/>
    </row>
    <row r="6566" spans="1:22">
      <c r="A6566" s="531"/>
      <c r="B6566" s="532"/>
      <c r="C6566" s="350"/>
      <c r="D6566" s="350"/>
      <c r="E6566" s="533"/>
      <c r="F6566" s="533"/>
      <c r="G6566" s="533"/>
      <c r="H6566" s="533"/>
      <c r="I6566" s="533"/>
      <c r="J6566" s="533"/>
      <c r="K6566" s="533"/>
      <c r="L6566" s="533"/>
      <c r="M6566" s="533"/>
      <c r="N6566" s="532"/>
      <c r="O6566" s="350"/>
      <c r="P6566" s="464"/>
      <c r="Q6566" s="464"/>
      <c r="R6566" s="464"/>
      <c r="S6566" s="464"/>
      <c r="T6566" s="464"/>
      <c r="U6566" s="464"/>
      <c r="V6566" s="464"/>
    </row>
    <row r="6567" spans="1:22">
      <c r="A6567" s="531"/>
      <c r="B6567" s="532"/>
      <c r="C6567" s="350"/>
      <c r="D6567" s="350"/>
      <c r="E6567" s="533"/>
      <c r="F6567" s="533"/>
      <c r="G6567" s="533"/>
      <c r="H6567" s="533"/>
      <c r="I6567" s="533"/>
      <c r="J6567" s="533"/>
      <c r="K6567" s="533"/>
      <c r="L6567" s="533"/>
      <c r="M6567" s="533"/>
      <c r="N6567" s="532"/>
      <c r="O6567" s="350"/>
      <c r="P6567" s="464"/>
      <c r="Q6567" s="464"/>
      <c r="R6567" s="464"/>
      <c r="S6567" s="464"/>
      <c r="T6567" s="464"/>
      <c r="U6567" s="464"/>
      <c r="V6567" s="464"/>
    </row>
    <row r="6568" spans="1:22">
      <c r="A6568" s="531"/>
      <c r="B6568" s="532"/>
      <c r="C6568" s="350"/>
      <c r="D6568" s="350"/>
      <c r="E6568" s="533"/>
      <c r="F6568" s="533"/>
      <c r="G6568" s="533"/>
      <c r="H6568" s="533"/>
      <c r="I6568" s="533"/>
      <c r="J6568" s="533"/>
      <c r="K6568" s="533"/>
      <c r="L6568" s="533"/>
      <c r="M6568" s="533"/>
      <c r="N6568" s="532"/>
      <c r="O6568" s="350"/>
      <c r="P6568" s="464"/>
      <c r="Q6568" s="464"/>
      <c r="R6568" s="464"/>
      <c r="S6568" s="464"/>
      <c r="T6568" s="464"/>
      <c r="U6568" s="464"/>
      <c r="V6568" s="464"/>
    </row>
    <row r="6569" spans="1:22">
      <c r="A6569" s="531"/>
      <c r="B6569" s="532"/>
      <c r="C6569" s="350"/>
      <c r="D6569" s="350"/>
      <c r="E6569" s="533"/>
      <c r="F6569" s="533"/>
      <c r="G6569" s="533"/>
      <c r="H6569" s="533"/>
      <c r="I6569" s="533"/>
      <c r="J6569" s="533"/>
      <c r="K6569" s="533"/>
      <c r="L6569" s="533"/>
      <c r="M6569" s="533"/>
      <c r="N6569" s="532"/>
      <c r="O6569" s="350"/>
      <c r="P6569" s="464"/>
      <c r="Q6569" s="464"/>
      <c r="R6569" s="464"/>
      <c r="S6569" s="464"/>
      <c r="T6569" s="464"/>
      <c r="U6569" s="464"/>
      <c r="V6569" s="464"/>
    </row>
    <row r="6570" spans="1:22">
      <c r="A6570" s="531"/>
      <c r="B6570" s="532"/>
      <c r="C6570" s="350"/>
      <c r="D6570" s="350"/>
      <c r="E6570" s="533"/>
      <c r="F6570" s="533"/>
      <c r="G6570" s="533"/>
      <c r="H6570" s="533"/>
      <c r="I6570" s="533"/>
      <c r="J6570" s="533"/>
      <c r="K6570" s="533"/>
      <c r="L6570" s="533"/>
      <c r="M6570" s="533"/>
      <c r="N6570" s="532"/>
      <c r="O6570" s="350"/>
      <c r="P6570" s="464"/>
      <c r="Q6570" s="464"/>
      <c r="R6570" s="464"/>
      <c r="S6570" s="464"/>
      <c r="T6570" s="464"/>
      <c r="U6570" s="464"/>
      <c r="V6570" s="464"/>
    </row>
    <row r="6571" spans="1:22">
      <c r="A6571" s="531"/>
      <c r="B6571" s="532"/>
      <c r="C6571" s="350"/>
      <c r="D6571" s="350"/>
      <c r="E6571" s="533"/>
      <c r="F6571" s="533"/>
      <c r="G6571" s="533"/>
      <c r="H6571" s="533"/>
      <c r="I6571" s="533"/>
      <c r="J6571" s="533"/>
      <c r="K6571" s="533"/>
      <c r="L6571" s="533"/>
      <c r="M6571" s="533"/>
      <c r="N6571" s="532"/>
      <c r="O6571" s="350"/>
      <c r="P6571" s="464"/>
      <c r="Q6571" s="464"/>
      <c r="R6571" s="464"/>
      <c r="S6571" s="464"/>
      <c r="T6571" s="464"/>
      <c r="U6571" s="464"/>
      <c r="V6571" s="464"/>
    </row>
    <row r="6572" spans="1:22">
      <c r="A6572" s="531"/>
      <c r="B6572" s="532"/>
      <c r="C6572" s="350"/>
      <c r="D6572" s="350"/>
      <c r="E6572" s="533"/>
      <c r="F6572" s="533"/>
      <c r="G6572" s="533"/>
      <c r="H6572" s="533"/>
      <c r="I6572" s="533"/>
      <c r="J6572" s="533"/>
      <c r="K6572" s="533"/>
      <c r="L6572" s="533"/>
      <c r="M6572" s="533"/>
      <c r="N6572" s="532"/>
      <c r="O6572" s="350"/>
      <c r="P6572" s="464"/>
      <c r="Q6572" s="464"/>
      <c r="R6572" s="464"/>
      <c r="S6572" s="464"/>
      <c r="T6572" s="464"/>
      <c r="U6572" s="464"/>
      <c r="V6572" s="464"/>
    </row>
    <row r="6573" spans="1:22">
      <c r="A6573" s="531"/>
      <c r="B6573" s="532"/>
      <c r="C6573" s="350"/>
      <c r="D6573" s="350"/>
      <c r="E6573" s="533"/>
      <c r="F6573" s="533"/>
      <c r="G6573" s="533"/>
      <c r="H6573" s="533"/>
      <c r="I6573" s="533"/>
      <c r="J6573" s="533"/>
      <c r="K6573" s="533"/>
      <c r="L6573" s="533"/>
      <c r="M6573" s="533"/>
      <c r="N6573" s="532"/>
      <c r="O6573" s="350"/>
      <c r="P6573" s="464"/>
      <c r="Q6573" s="464"/>
      <c r="R6573" s="464"/>
      <c r="S6573" s="464"/>
      <c r="T6573" s="464"/>
      <c r="U6573" s="464"/>
      <c r="V6573" s="464"/>
    </row>
    <row r="6574" spans="1:22">
      <c r="A6574" s="531"/>
      <c r="B6574" s="532"/>
      <c r="C6574" s="350"/>
      <c r="D6574" s="350"/>
      <c r="E6574" s="533"/>
      <c r="F6574" s="533"/>
      <c r="G6574" s="533"/>
      <c r="H6574" s="533"/>
      <c r="I6574" s="533"/>
      <c r="J6574" s="533"/>
      <c r="K6574" s="533"/>
      <c r="L6574" s="533"/>
      <c r="M6574" s="533"/>
      <c r="N6574" s="532"/>
      <c r="O6574" s="350"/>
      <c r="P6574" s="464"/>
      <c r="Q6574" s="464"/>
      <c r="R6574" s="464"/>
      <c r="S6574" s="464"/>
      <c r="T6574" s="464"/>
      <c r="U6574" s="464"/>
      <c r="V6574" s="464"/>
    </row>
    <row r="6575" spans="1:22">
      <c r="A6575" s="531"/>
      <c r="B6575" s="532"/>
      <c r="C6575" s="350"/>
      <c r="D6575" s="350"/>
      <c r="E6575" s="533"/>
      <c r="F6575" s="533"/>
      <c r="G6575" s="533"/>
      <c r="H6575" s="533"/>
      <c r="I6575" s="533"/>
      <c r="J6575" s="533"/>
      <c r="K6575" s="533"/>
      <c r="L6575" s="533"/>
      <c r="M6575" s="533"/>
      <c r="N6575" s="532"/>
      <c r="O6575" s="350"/>
      <c r="P6575" s="464"/>
      <c r="Q6575" s="464"/>
      <c r="R6575" s="464"/>
      <c r="S6575" s="464"/>
      <c r="T6575" s="464"/>
      <c r="U6575" s="464"/>
      <c r="V6575" s="464"/>
    </row>
    <row r="6576" spans="1:22">
      <c r="A6576" s="531"/>
      <c r="B6576" s="532"/>
      <c r="C6576" s="350"/>
      <c r="D6576" s="350"/>
      <c r="E6576" s="533"/>
      <c r="F6576" s="533"/>
      <c r="G6576" s="533"/>
      <c r="H6576" s="533"/>
      <c r="I6576" s="533"/>
      <c r="J6576" s="533"/>
      <c r="K6576" s="533"/>
      <c r="L6576" s="533"/>
      <c r="M6576" s="533"/>
      <c r="N6576" s="532"/>
      <c r="O6576" s="350"/>
      <c r="P6576" s="464"/>
      <c r="Q6576" s="464"/>
      <c r="R6576" s="464"/>
      <c r="S6576" s="464"/>
      <c r="T6576" s="464"/>
      <c r="U6576" s="464"/>
      <c r="V6576" s="464"/>
    </row>
    <row r="6577" spans="1:22">
      <c r="A6577" s="531"/>
      <c r="B6577" s="532"/>
      <c r="C6577" s="350"/>
      <c r="D6577" s="350"/>
      <c r="E6577" s="533"/>
      <c r="F6577" s="533"/>
      <c r="G6577" s="533"/>
      <c r="H6577" s="533"/>
      <c r="I6577" s="533"/>
      <c r="J6577" s="533"/>
      <c r="K6577" s="533"/>
      <c r="L6577" s="533"/>
      <c r="M6577" s="533"/>
      <c r="N6577" s="532"/>
      <c r="O6577" s="350"/>
      <c r="P6577" s="464"/>
      <c r="Q6577" s="464"/>
      <c r="R6577" s="464"/>
      <c r="S6577" s="464"/>
      <c r="T6577" s="464"/>
      <c r="U6577" s="464"/>
      <c r="V6577" s="464"/>
    </row>
    <row r="6578" spans="1:22">
      <c r="A6578" s="531"/>
      <c r="B6578" s="532"/>
      <c r="C6578" s="350"/>
      <c r="D6578" s="350"/>
      <c r="E6578" s="533"/>
      <c r="F6578" s="533"/>
      <c r="G6578" s="533"/>
      <c r="H6578" s="533"/>
      <c r="I6578" s="533"/>
      <c r="J6578" s="533"/>
      <c r="K6578" s="533"/>
      <c r="L6578" s="533"/>
      <c r="M6578" s="533"/>
      <c r="N6578" s="532"/>
      <c r="O6578" s="350"/>
      <c r="P6578" s="464"/>
      <c r="Q6578" s="464"/>
      <c r="R6578" s="464"/>
      <c r="S6578" s="464"/>
      <c r="T6578" s="464"/>
      <c r="U6578" s="464"/>
      <c r="V6578" s="464"/>
    </row>
    <row r="6579" spans="1:22">
      <c r="A6579" s="531"/>
      <c r="B6579" s="532"/>
      <c r="C6579" s="350"/>
      <c r="D6579" s="350"/>
      <c r="E6579" s="533"/>
      <c r="F6579" s="533"/>
      <c r="G6579" s="533"/>
      <c r="H6579" s="533"/>
      <c r="I6579" s="533"/>
      <c r="J6579" s="533"/>
      <c r="K6579" s="533"/>
      <c r="L6579" s="533"/>
      <c r="M6579" s="533"/>
      <c r="N6579" s="532"/>
      <c r="O6579" s="350"/>
      <c r="P6579" s="464"/>
      <c r="Q6579" s="464"/>
      <c r="R6579" s="464"/>
      <c r="S6579" s="464"/>
      <c r="T6579" s="464"/>
      <c r="U6579" s="464"/>
      <c r="V6579" s="464"/>
    </row>
    <row r="6580" spans="1:22">
      <c r="A6580" s="531"/>
      <c r="B6580" s="532"/>
      <c r="C6580" s="350"/>
      <c r="D6580" s="350"/>
      <c r="E6580" s="533"/>
      <c r="F6580" s="533"/>
      <c r="G6580" s="533"/>
      <c r="H6580" s="533"/>
      <c r="I6580" s="533"/>
      <c r="J6580" s="533"/>
      <c r="K6580" s="533"/>
      <c r="L6580" s="533"/>
      <c r="M6580" s="533"/>
      <c r="N6580" s="532"/>
      <c r="O6580" s="350"/>
      <c r="P6580" s="464"/>
      <c r="Q6580" s="464"/>
      <c r="R6580" s="464"/>
      <c r="S6580" s="464"/>
      <c r="T6580" s="464"/>
      <c r="U6580" s="464"/>
      <c r="V6580" s="464"/>
    </row>
    <row r="6581" spans="1:22">
      <c r="A6581" s="531"/>
      <c r="B6581" s="532"/>
      <c r="C6581" s="350"/>
      <c r="D6581" s="350"/>
      <c r="E6581" s="533"/>
      <c r="F6581" s="533"/>
      <c r="G6581" s="533"/>
      <c r="H6581" s="533"/>
      <c r="I6581" s="533"/>
      <c r="J6581" s="533"/>
      <c r="K6581" s="533"/>
      <c r="L6581" s="533"/>
      <c r="M6581" s="533"/>
      <c r="N6581" s="532"/>
      <c r="O6581" s="350"/>
      <c r="P6581" s="464"/>
      <c r="Q6581" s="464"/>
      <c r="R6581" s="464"/>
      <c r="S6581" s="464"/>
      <c r="T6581" s="464"/>
      <c r="U6581" s="464"/>
      <c r="V6581" s="464"/>
    </row>
    <row r="6582" spans="1:22">
      <c r="A6582" s="531"/>
      <c r="B6582" s="532"/>
      <c r="C6582" s="350"/>
      <c r="D6582" s="350"/>
      <c r="E6582" s="533"/>
      <c r="F6582" s="533"/>
      <c r="G6582" s="533"/>
      <c r="H6582" s="533"/>
      <c r="I6582" s="533"/>
      <c r="J6582" s="533"/>
      <c r="K6582" s="533"/>
      <c r="L6582" s="533"/>
      <c r="M6582" s="533"/>
      <c r="N6582" s="532"/>
      <c r="O6582" s="350"/>
      <c r="P6582" s="464"/>
      <c r="Q6582" s="464"/>
      <c r="R6582" s="464"/>
      <c r="S6582" s="464"/>
      <c r="T6582" s="464"/>
      <c r="U6582" s="464"/>
      <c r="V6582" s="464"/>
    </row>
    <row r="6583" spans="1:22">
      <c r="A6583" s="531"/>
      <c r="B6583" s="532"/>
      <c r="C6583" s="350"/>
      <c r="D6583" s="350"/>
      <c r="E6583" s="533"/>
      <c r="F6583" s="533"/>
      <c r="G6583" s="533"/>
      <c r="H6583" s="533"/>
      <c r="I6583" s="533"/>
      <c r="J6583" s="533"/>
      <c r="K6583" s="533"/>
      <c r="L6583" s="533"/>
      <c r="M6583" s="533"/>
      <c r="N6583" s="532"/>
      <c r="O6583" s="350"/>
      <c r="P6583" s="464"/>
      <c r="Q6583" s="464"/>
      <c r="R6583" s="464"/>
      <c r="S6583" s="464"/>
      <c r="T6583" s="464"/>
      <c r="U6583" s="464"/>
      <c r="V6583" s="464"/>
    </row>
    <row r="6584" spans="1:22">
      <c r="A6584" s="531"/>
      <c r="B6584" s="532"/>
      <c r="C6584" s="350"/>
      <c r="D6584" s="350"/>
      <c r="E6584" s="533"/>
      <c r="F6584" s="533"/>
      <c r="G6584" s="533"/>
      <c r="H6584" s="533"/>
      <c r="I6584" s="533"/>
      <c r="J6584" s="533"/>
      <c r="K6584" s="533"/>
      <c r="L6584" s="533"/>
      <c r="M6584" s="533"/>
      <c r="N6584" s="532"/>
      <c r="O6584" s="350"/>
      <c r="P6584" s="464"/>
      <c r="Q6584" s="464"/>
      <c r="R6584" s="464"/>
      <c r="S6584" s="464"/>
      <c r="T6584" s="464"/>
      <c r="U6584" s="464"/>
      <c r="V6584" s="464"/>
    </row>
    <row r="6585" spans="1:22">
      <c r="A6585" s="531"/>
      <c r="B6585" s="532"/>
      <c r="C6585" s="350"/>
      <c r="D6585" s="350"/>
      <c r="E6585" s="533"/>
      <c r="F6585" s="533"/>
      <c r="G6585" s="533"/>
      <c r="H6585" s="533"/>
      <c r="I6585" s="533"/>
      <c r="J6585" s="533"/>
      <c r="K6585" s="533"/>
      <c r="L6585" s="533"/>
      <c r="M6585" s="533"/>
      <c r="N6585" s="532"/>
      <c r="O6585" s="350"/>
      <c r="P6585" s="464"/>
      <c r="Q6585" s="464"/>
      <c r="R6585" s="464"/>
      <c r="S6585" s="464"/>
      <c r="T6585" s="464"/>
      <c r="U6585" s="464"/>
      <c r="V6585" s="464"/>
    </row>
    <row r="6586" spans="1:22">
      <c r="A6586" s="531"/>
      <c r="B6586" s="532"/>
      <c r="C6586" s="350"/>
      <c r="D6586" s="350"/>
      <c r="E6586" s="533"/>
      <c r="F6586" s="533"/>
      <c r="G6586" s="533"/>
      <c r="H6586" s="533"/>
      <c r="I6586" s="533"/>
      <c r="J6586" s="533"/>
      <c r="K6586" s="533"/>
      <c r="L6586" s="533"/>
      <c r="M6586" s="533"/>
      <c r="N6586" s="532"/>
      <c r="O6586" s="350"/>
      <c r="P6586" s="464"/>
      <c r="Q6586" s="464"/>
      <c r="R6586" s="464"/>
      <c r="S6586" s="464"/>
      <c r="T6586" s="464"/>
      <c r="U6586" s="464"/>
      <c r="V6586" s="464"/>
    </row>
    <row r="6587" spans="1:22">
      <c r="A6587" s="531"/>
      <c r="B6587" s="532"/>
      <c r="C6587" s="350"/>
      <c r="D6587" s="350"/>
      <c r="E6587" s="533"/>
      <c r="F6587" s="533"/>
      <c r="G6587" s="533"/>
      <c r="H6587" s="533"/>
      <c r="I6587" s="533"/>
      <c r="J6587" s="533"/>
      <c r="K6587" s="533"/>
      <c r="L6587" s="533"/>
      <c r="M6587" s="533"/>
      <c r="N6587" s="532"/>
      <c r="O6587" s="350"/>
      <c r="P6587" s="464"/>
      <c r="Q6587" s="464"/>
      <c r="R6587" s="464"/>
      <c r="S6587" s="464"/>
      <c r="T6587" s="464"/>
      <c r="U6587" s="464"/>
      <c r="V6587" s="464"/>
    </row>
    <row r="6588" spans="1:22">
      <c r="A6588" s="531"/>
      <c r="B6588" s="532"/>
      <c r="C6588" s="350"/>
      <c r="D6588" s="350"/>
      <c r="E6588" s="533"/>
      <c r="F6588" s="533"/>
      <c r="G6588" s="533"/>
      <c r="H6588" s="533"/>
      <c r="I6588" s="533"/>
      <c r="J6588" s="533"/>
      <c r="K6588" s="533"/>
      <c r="L6588" s="533"/>
      <c r="M6588" s="533"/>
      <c r="N6588" s="532"/>
      <c r="O6588" s="350"/>
      <c r="P6588" s="464"/>
      <c r="Q6588" s="464"/>
      <c r="R6588" s="464"/>
      <c r="S6588" s="464"/>
      <c r="T6588" s="464"/>
      <c r="U6588" s="464"/>
      <c r="V6588" s="464"/>
    </row>
    <row r="6589" spans="1:22">
      <c r="A6589" s="531"/>
      <c r="B6589" s="532"/>
      <c r="C6589" s="350"/>
      <c r="D6589" s="350"/>
      <c r="E6589" s="533"/>
      <c r="F6589" s="533"/>
      <c r="G6589" s="533"/>
      <c r="H6589" s="533"/>
      <c r="I6589" s="533"/>
      <c r="J6589" s="533"/>
      <c r="K6589" s="533"/>
      <c r="L6589" s="533"/>
      <c r="M6589" s="533"/>
      <c r="N6589" s="532"/>
      <c r="O6589" s="350"/>
      <c r="P6589" s="464"/>
      <c r="Q6589" s="464"/>
      <c r="R6589" s="464"/>
      <c r="S6589" s="464"/>
      <c r="T6589" s="464"/>
      <c r="U6589" s="464"/>
      <c r="V6589" s="464"/>
    </row>
    <row r="6590" spans="1:22">
      <c r="A6590" s="531"/>
      <c r="B6590" s="532"/>
      <c r="C6590" s="350"/>
      <c r="D6590" s="350"/>
      <c r="E6590" s="533"/>
      <c r="F6590" s="533"/>
      <c r="G6590" s="533"/>
      <c r="H6590" s="533"/>
      <c r="I6590" s="533"/>
      <c r="J6590" s="533"/>
      <c r="K6590" s="533"/>
      <c r="L6590" s="533"/>
      <c r="M6590" s="533"/>
      <c r="N6590" s="532"/>
      <c r="O6590" s="350"/>
      <c r="P6590" s="464"/>
      <c r="Q6590" s="464"/>
      <c r="R6590" s="464"/>
      <c r="S6590" s="464"/>
      <c r="T6590" s="464"/>
      <c r="U6590" s="464"/>
      <c r="V6590" s="464"/>
    </row>
    <row r="6591" spans="1:22">
      <c r="A6591" s="531"/>
      <c r="B6591" s="532"/>
      <c r="C6591" s="350"/>
      <c r="D6591" s="350"/>
      <c r="E6591" s="533"/>
      <c r="F6591" s="533"/>
      <c r="G6591" s="533"/>
      <c r="H6591" s="533"/>
      <c r="I6591" s="533"/>
      <c r="J6591" s="533"/>
      <c r="K6591" s="533"/>
      <c r="L6591" s="533"/>
      <c r="M6591" s="533"/>
      <c r="N6591" s="532"/>
      <c r="O6591" s="350"/>
      <c r="P6591" s="464"/>
      <c r="Q6591" s="464"/>
      <c r="R6591" s="464"/>
      <c r="S6591" s="464"/>
      <c r="T6591" s="464"/>
      <c r="U6591" s="464"/>
      <c r="V6591" s="464"/>
    </row>
    <row r="6592" spans="1:22">
      <c r="A6592" s="531"/>
      <c r="B6592" s="532"/>
      <c r="C6592" s="350"/>
      <c r="D6592" s="350"/>
      <c r="E6592" s="533"/>
      <c r="F6592" s="533"/>
      <c r="G6592" s="533"/>
      <c r="H6592" s="533"/>
      <c r="I6592" s="533"/>
      <c r="J6592" s="533"/>
      <c r="K6592" s="533"/>
      <c r="L6592" s="533"/>
      <c r="M6592" s="533"/>
      <c r="N6592" s="532"/>
      <c r="O6592" s="350"/>
      <c r="P6592" s="464"/>
      <c r="Q6592" s="464"/>
      <c r="R6592" s="464"/>
      <c r="S6592" s="464"/>
      <c r="T6592" s="464"/>
      <c r="U6592" s="464"/>
      <c r="V6592" s="464"/>
    </row>
    <row r="6593" spans="1:22">
      <c r="A6593" s="531"/>
      <c r="B6593" s="532"/>
      <c r="C6593" s="350"/>
      <c r="D6593" s="350"/>
      <c r="E6593" s="533"/>
      <c r="F6593" s="533"/>
      <c r="G6593" s="533"/>
      <c r="H6593" s="533"/>
      <c r="I6593" s="533"/>
      <c r="J6593" s="533"/>
      <c r="K6593" s="533"/>
      <c r="L6593" s="533"/>
      <c r="M6593" s="533"/>
      <c r="N6593" s="532"/>
      <c r="O6593" s="350"/>
      <c r="P6593" s="464"/>
      <c r="Q6593" s="464"/>
      <c r="R6593" s="464"/>
      <c r="S6593" s="464"/>
      <c r="T6593" s="464"/>
      <c r="U6593" s="464"/>
      <c r="V6593" s="464"/>
    </row>
    <row r="6594" spans="1:22">
      <c r="A6594" s="531"/>
      <c r="B6594" s="532"/>
      <c r="C6594" s="350"/>
      <c r="D6594" s="350"/>
      <c r="E6594" s="533"/>
      <c r="F6594" s="533"/>
      <c r="G6594" s="533"/>
      <c r="H6594" s="533"/>
      <c r="I6594" s="533"/>
      <c r="J6594" s="533"/>
      <c r="K6594" s="533"/>
      <c r="L6594" s="533"/>
      <c r="M6594" s="533"/>
      <c r="N6594" s="532"/>
      <c r="O6594" s="350"/>
      <c r="P6594" s="464"/>
      <c r="Q6594" s="464"/>
      <c r="R6594" s="464"/>
      <c r="S6594" s="464"/>
      <c r="T6594" s="464"/>
      <c r="U6594" s="464"/>
      <c r="V6594" s="464"/>
    </row>
    <row r="6595" spans="1:22">
      <c r="A6595" s="531"/>
      <c r="B6595" s="532"/>
      <c r="C6595" s="350"/>
      <c r="D6595" s="350"/>
      <c r="E6595" s="533"/>
      <c r="F6595" s="533"/>
      <c r="G6595" s="533"/>
      <c r="H6595" s="533"/>
      <c r="I6595" s="533"/>
      <c r="J6595" s="533"/>
      <c r="K6595" s="533"/>
      <c r="L6595" s="533"/>
      <c r="M6595" s="533"/>
      <c r="N6595" s="532"/>
      <c r="O6595" s="350"/>
      <c r="P6595" s="464"/>
      <c r="Q6595" s="464"/>
      <c r="R6595" s="464"/>
      <c r="S6595" s="464"/>
      <c r="T6595" s="464"/>
      <c r="U6595" s="464"/>
      <c r="V6595" s="464"/>
    </row>
    <row r="6596" spans="1:22">
      <c r="A6596" s="531"/>
      <c r="B6596" s="532"/>
      <c r="C6596" s="350"/>
      <c r="D6596" s="350"/>
      <c r="E6596" s="533"/>
      <c r="F6596" s="533"/>
      <c r="G6596" s="533"/>
      <c r="H6596" s="533"/>
      <c r="I6596" s="533"/>
      <c r="J6596" s="533"/>
      <c r="K6596" s="533"/>
      <c r="L6596" s="533"/>
      <c r="M6596" s="533"/>
      <c r="N6596" s="532"/>
      <c r="O6596" s="350"/>
      <c r="P6596" s="464"/>
      <c r="Q6596" s="464"/>
      <c r="R6596" s="464"/>
      <c r="S6596" s="464"/>
      <c r="T6596" s="464"/>
      <c r="U6596" s="464"/>
      <c r="V6596" s="464"/>
    </row>
    <row r="6597" spans="1:22">
      <c r="A6597" s="531"/>
      <c r="B6597" s="532"/>
      <c r="C6597" s="350"/>
      <c r="D6597" s="350"/>
      <c r="E6597" s="533"/>
      <c r="F6597" s="533"/>
      <c r="G6597" s="533"/>
      <c r="H6597" s="533"/>
      <c r="I6597" s="533"/>
      <c r="J6597" s="533"/>
      <c r="K6597" s="533"/>
      <c r="L6597" s="533"/>
      <c r="M6597" s="533"/>
      <c r="N6597" s="532"/>
      <c r="O6597" s="350"/>
      <c r="P6597" s="464"/>
      <c r="Q6597" s="464"/>
      <c r="R6597" s="464"/>
      <c r="S6597" s="464"/>
      <c r="T6597" s="464"/>
      <c r="U6597" s="464"/>
      <c r="V6597" s="464"/>
    </row>
    <row r="6598" spans="1:22">
      <c r="A6598" s="531"/>
      <c r="B6598" s="532"/>
      <c r="C6598" s="350"/>
      <c r="D6598" s="350"/>
      <c r="E6598" s="533"/>
      <c r="F6598" s="533"/>
      <c r="G6598" s="533"/>
      <c r="H6598" s="533"/>
      <c r="I6598" s="533"/>
      <c r="J6598" s="533"/>
      <c r="K6598" s="533"/>
      <c r="L6598" s="533"/>
      <c r="M6598" s="533"/>
      <c r="N6598" s="532"/>
      <c r="O6598" s="350"/>
      <c r="P6598" s="464"/>
      <c r="Q6598" s="464"/>
      <c r="R6598" s="464"/>
      <c r="S6598" s="464"/>
      <c r="T6598" s="464"/>
      <c r="U6598" s="464"/>
      <c r="V6598" s="464"/>
    </row>
    <row r="6599" spans="1:22">
      <c r="A6599" s="531"/>
      <c r="B6599" s="532"/>
      <c r="C6599" s="350"/>
      <c r="D6599" s="350"/>
      <c r="E6599" s="533"/>
      <c r="F6599" s="533"/>
      <c r="G6599" s="533"/>
      <c r="H6599" s="533"/>
      <c r="I6599" s="533"/>
      <c r="J6599" s="533"/>
      <c r="K6599" s="533"/>
      <c r="L6599" s="533"/>
      <c r="M6599" s="533"/>
      <c r="N6599" s="532"/>
      <c r="O6599" s="350"/>
      <c r="P6599" s="464"/>
      <c r="Q6599" s="464"/>
      <c r="R6599" s="464"/>
      <c r="S6599" s="464"/>
      <c r="T6599" s="464"/>
      <c r="U6599" s="464"/>
      <c r="V6599" s="464"/>
    </row>
    <row r="6600" spans="1:22">
      <c r="A6600" s="531"/>
      <c r="B6600" s="532"/>
      <c r="C6600" s="350"/>
      <c r="D6600" s="350"/>
      <c r="E6600" s="533"/>
      <c r="F6600" s="533"/>
      <c r="G6600" s="533"/>
      <c r="H6600" s="533"/>
      <c r="I6600" s="533"/>
      <c r="J6600" s="533"/>
      <c r="K6600" s="533"/>
      <c r="L6600" s="533"/>
      <c r="M6600" s="533"/>
      <c r="N6600" s="532"/>
      <c r="O6600" s="350"/>
      <c r="P6600" s="464"/>
      <c r="Q6600" s="464"/>
      <c r="R6600" s="464"/>
      <c r="S6600" s="464"/>
      <c r="T6600" s="464"/>
      <c r="U6600" s="464"/>
      <c r="V6600" s="464"/>
    </row>
    <row r="6601" spans="1:22">
      <c r="A6601" s="531"/>
      <c r="B6601" s="532"/>
      <c r="C6601" s="350"/>
      <c r="D6601" s="350"/>
      <c r="E6601" s="533"/>
      <c r="F6601" s="533"/>
      <c r="G6601" s="533"/>
      <c r="H6601" s="533"/>
      <c r="I6601" s="533"/>
      <c r="J6601" s="533"/>
      <c r="K6601" s="533"/>
      <c r="L6601" s="533"/>
      <c r="M6601" s="533"/>
      <c r="N6601" s="532"/>
      <c r="O6601" s="350"/>
      <c r="P6601" s="464"/>
      <c r="Q6601" s="464"/>
      <c r="R6601" s="464"/>
      <c r="S6601" s="464"/>
      <c r="T6601" s="464"/>
      <c r="U6601" s="464"/>
      <c r="V6601" s="464"/>
    </row>
    <row r="6602" spans="1:22">
      <c r="A6602" s="531"/>
      <c r="B6602" s="532"/>
      <c r="C6602" s="350"/>
      <c r="D6602" s="350"/>
      <c r="E6602" s="533"/>
      <c r="F6602" s="533"/>
      <c r="G6602" s="533"/>
      <c r="H6602" s="533"/>
      <c r="I6602" s="533"/>
      <c r="J6602" s="533"/>
      <c r="K6602" s="533"/>
      <c r="L6602" s="533"/>
      <c r="M6602" s="533"/>
      <c r="N6602" s="532"/>
      <c r="O6602" s="350"/>
      <c r="P6602" s="464"/>
      <c r="Q6602" s="464"/>
      <c r="R6602" s="464"/>
      <c r="S6602" s="464"/>
      <c r="T6602" s="464"/>
      <c r="U6602" s="464"/>
      <c r="V6602" s="464"/>
    </row>
    <row r="6603" spans="1:22">
      <c r="A6603" s="531"/>
      <c r="B6603" s="532"/>
      <c r="C6603" s="350"/>
      <c r="D6603" s="350"/>
      <c r="E6603" s="533"/>
      <c r="F6603" s="533"/>
      <c r="G6603" s="533"/>
      <c r="H6603" s="533"/>
      <c r="I6603" s="533"/>
      <c r="J6603" s="533"/>
      <c r="K6603" s="533"/>
      <c r="L6603" s="533"/>
      <c r="M6603" s="533"/>
      <c r="N6603" s="532"/>
      <c r="O6603" s="350"/>
      <c r="P6603" s="464"/>
      <c r="Q6603" s="464"/>
      <c r="R6603" s="464"/>
      <c r="S6603" s="464"/>
      <c r="T6603" s="464"/>
      <c r="U6603" s="464"/>
      <c r="V6603" s="464"/>
    </row>
    <row r="6604" spans="1:22">
      <c r="A6604" s="531"/>
      <c r="B6604" s="532"/>
      <c r="C6604" s="350"/>
      <c r="D6604" s="350"/>
      <c r="E6604" s="533"/>
      <c r="F6604" s="533"/>
      <c r="G6604" s="533"/>
      <c r="H6604" s="533"/>
      <c r="I6604" s="533"/>
      <c r="J6604" s="533"/>
      <c r="K6604" s="533"/>
      <c r="L6604" s="533"/>
      <c r="M6604" s="533"/>
      <c r="N6604" s="532"/>
      <c r="O6604" s="350"/>
      <c r="P6604" s="464"/>
      <c r="Q6604" s="464"/>
      <c r="R6604" s="464"/>
      <c r="S6604" s="464"/>
      <c r="T6604" s="464"/>
      <c r="U6604" s="464"/>
      <c r="V6604" s="464"/>
    </row>
    <row r="6605" spans="1:22">
      <c r="A6605" s="531"/>
      <c r="B6605" s="532"/>
      <c r="C6605" s="350"/>
      <c r="D6605" s="350"/>
      <c r="E6605" s="533"/>
      <c r="F6605" s="533"/>
      <c r="G6605" s="533"/>
      <c r="H6605" s="533"/>
      <c r="I6605" s="533"/>
      <c r="J6605" s="533"/>
      <c r="K6605" s="533"/>
      <c r="L6605" s="533"/>
      <c r="M6605" s="533"/>
      <c r="N6605" s="532"/>
      <c r="O6605" s="350"/>
      <c r="P6605" s="464"/>
      <c r="Q6605" s="464"/>
      <c r="R6605" s="464"/>
      <c r="S6605" s="464"/>
      <c r="T6605" s="464"/>
      <c r="U6605" s="464"/>
      <c r="V6605" s="464"/>
    </row>
    <row r="6606" spans="1:22">
      <c r="A6606" s="531"/>
      <c r="B6606" s="532"/>
      <c r="C6606" s="350"/>
      <c r="D6606" s="350"/>
      <c r="E6606" s="533"/>
      <c r="F6606" s="533"/>
      <c r="G6606" s="533"/>
      <c r="H6606" s="533"/>
      <c r="I6606" s="533"/>
      <c r="J6606" s="533"/>
      <c r="K6606" s="533"/>
      <c r="L6606" s="533"/>
      <c r="M6606" s="533"/>
      <c r="N6606" s="532"/>
      <c r="O6606" s="350"/>
      <c r="P6606" s="464"/>
      <c r="Q6606" s="464"/>
      <c r="R6606" s="464"/>
      <c r="S6606" s="464"/>
      <c r="T6606" s="464"/>
      <c r="U6606" s="464"/>
      <c r="V6606" s="464"/>
    </row>
    <row r="6607" spans="1:22">
      <c r="A6607" s="531"/>
      <c r="B6607" s="532"/>
      <c r="C6607" s="350"/>
      <c r="D6607" s="350"/>
      <c r="E6607" s="533"/>
      <c r="F6607" s="533"/>
      <c r="G6607" s="533"/>
      <c r="H6607" s="533"/>
      <c r="I6607" s="533"/>
      <c r="J6607" s="533"/>
      <c r="K6607" s="533"/>
      <c r="L6607" s="533"/>
      <c r="M6607" s="533"/>
      <c r="N6607" s="532"/>
      <c r="O6607" s="350"/>
      <c r="P6607" s="464"/>
      <c r="Q6607" s="464"/>
      <c r="R6607" s="464"/>
      <c r="S6607" s="464"/>
      <c r="T6607" s="464"/>
      <c r="U6607" s="464"/>
      <c r="V6607" s="464"/>
    </row>
    <row r="6608" spans="1:22">
      <c r="A6608" s="531"/>
      <c r="B6608" s="532"/>
      <c r="C6608" s="350"/>
      <c r="D6608" s="350"/>
      <c r="E6608" s="533"/>
      <c r="F6608" s="533"/>
      <c r="G6608" s="533"/>
      <c r="H6608" s="533"/>
      <c r="I6608" s="533"/>
      <c r="J6608" s="533"/>
      <c r="K6608" s="533"/>
      <c r="L6608" s="533"/>
      <c r="M6608" s="533"/>
      <c r="N6608" s="532"/>
      <c r="O6608" s="350"/>
      <c r="P6608" s="464"/>
      <c r="Q6608" s="464"/>
      <c r="R6608" s="464"/>
      <c r="S6608" s="464"/>
      <c r="T6608" s="464"/>
      <c r="U6608" s="464"/>
      <c r="V6608" s="464"/>
    </row>
    <row r="6609" spans="1:22">
      <c r="A6609" s="531"/>
      <c r="B6609" s="532"/>
      <c r="C6609" s="350"/>
      <c r="D6609" s="350"/>
      <c r="E6609" s="533"/>
      <c r="F6609" s="533"/>
      <c r="G6609" s="533"/>
      <c r="H6609" s="533"/>
      <c r="I6609" s="533"/>
      <c r="J6609" s="533"/>
      <c r="K6609" s="533"/>
      <c r="L6609" s="533"/>
      <c r="M6609" s="533"/>
      <c r="N6609" s="532"/>
      <c r="O6609" s="350"/>
      <c r="P6609" s="464"/>
      <c r="Q6609" s="464"/>
      <c r="R6609" s="464"/>
      <c r="S6609" s="464"/>
      <c r="T6609" s="464"/>
      <c r="U6609" s="464"/>
      <c r="V6609" s="464"/>
    </row>
    <row r="6610" spans="1:22">
      <c r="A6610" s="531"/>
      <c r="B6610" s="532"/>
      <c r="C6610" s="350"/>
      <c r="D6610" s="350"/>
      <c r="E6610" s="533"/>
      <c r="F6610" s="533"/>
      <c r="G6610" s="533"/>
      <c r="H6610" s="533"/>
      <c r="I6610" s="533"/>
      <c r="J6610" s="533"/>
      <c r="K6610" s="533"/>
      <c r="L6610" s="533"/>
      <c r="M6610" s="533"/>
      <c r="N6610" s="532"/>
      <c r="O6610" s="350"/>
      <c r="P6610" s="464"/>
      <c r="Q6610" s="464"/>
      <c r="R6610" s="464"/>
      <c r="S6610" s="464"/>
      <c r="T6610" s="464"/>
      <c r="U6610" s="464"/>
      <c r="V6610" s="464"/>
    </row>
    <row r="6611" spans="1:22">
      <c r="A6611" s="531"/>
      <c r="B6611" s="532"/>
      <c r="C6611" s="350"/>
      <c r="D6611" s="350"/>
      <c r="E6611" s="533"/>
      <c r="F6611" s="533"/>
      <c r="G6611" s="533"/>
      <c r="H6611" s="533"/>
      <c r="I6611" s="533"/>
      <c r="J6611" s="533"/>
      <c r="K6611" s="533"/>
      <c r="L6611" s="533"/>
      <c r="M6611" s="533"/>
      <c r="N6611" s="532"/>
      <c r="O6611" s="350"/>
      <c r="P6611" s="464"/>
      <c r="Q6611" s="464"/>
      <c r="R6611" s="464"/>
      <c r="S6611" s="464"/>
      <c r="T6611" s="464"/>
      <c r="U6611" s="464"/>
      <c r="V6611" s="464"/>
    </row>
    <row r="6612" spans="1:22">
      <c r="A6612" s="531"/>
      <c r="B6612" s="532"/>
      <c r="C6612" s="350"/>
      <c r="D6612" s="350"/>
      <c r="E6612" s="533"/>
      <c r="F6612" s="533"/>
      <c r="G6612" s="533"/>
      <c r="H6612" s="533"/>
      <c r="I6612" s="533"/>
      <c r="J6612" s="533"/>
      <c r="K6612" s="533"/>
      <c r="L6612" s="533"/>
      <c r="M6612" s="533"/>
      <c r="N6612" s="532"/>
      <c r="O6612" s="350"/>
      <c r="P6612" s="464"/>
      <c r="Q6612" s="464"/>
      <c r="R6612" s="464"/>
      <c r="S6612" s="464"/>
      <c r="T6612" s="464"/>
      <c r="U6612" s="464"/>
      <c r="V6612" s="464"/>
    </row>
    <row r="6613" spans="1:22">
      <c r="A6613" s="531"/>
      <c r="B6613" s="532"/>
      <c r="C6613" s="350"/>
      <c r="D6613" s="350"/>
      <c r="E6613" s="533"/>
      <c r="F6613" s="533"/>
      <c r="G6613" s="533"/>
      <c r="H6613" s="533"/>
      <c r="I6613" s="533"/>
      <c r="J6613" s="533"/>
      <c r="K6613" s="533"/>
      <c r="L6613" s="533"/>
      <c r="M6613" s="533"/>
      <c r="N6613" s="532"/>
      <c r="O6613" s="350"/>
      <c r="P6613" s="464"/>
      <c r="Q6613" s="464"/>
      <c r="R6613" s="464"/>
      <c r="S6613" s="464"/>
      <c r="T6613" s="464"/>
      <c r="U6613" s="464"/>
      <c r="V6613" s="464"/>
    </row>
    <row r="6614" spans="1:22">
      <c r="A6614" s="531"/>
      <c r="B6614" s="532"/>
      <c r="C6614" s="350"/>
      <c r="D6614" s="350"/>
      <c r="E6614" s="533"/>
      <c r="F6614" s="533"/>
      <c r="G6614" s="533"/>
      <c r="H6614" s="533"/>
      <c r="I6614" s="533"/>
      <c r="J6614" s="533"/>
      <c r="K6614" s="533"/>
      <c r="L6614" s="533"/>
      <c r="M6614" s="533"/>
      <c r="N6614" s="532"/>
      <c r="O6614" s="350"/>
      <c r="P6614" s="464"/>
      <c r="Q6614" s="464"/>
      <c r="R6614" s="464"/>
      <c r="S6614" s="464"/>
      <c r="T6614" s="464"/>
      <c r="U6614" s="464"/>
      <c r="V6614" s="464"/>
    </row>
    <row r="6615" spans="1:22">
      <c r="A6615" s="531"/>
      <c r="B6615" s="532"/>
      <c r="C6615" s="350"/>
      <c r="D6615" s="350"/>
      <c r="E6615" s="533"/>
      <c r="F6615" s="533"/>
      <c r="G6615" s="533"/>
      <c r="H6615" s="533"/>
      <c r="I6615" s="533"/>
      <c r="J6615" s="533"/>
      <c r="K6615" s="533"/>
      <c r="L6615" s="533"/>
      <c r="M6615" s="533"/>
      <c r="N6615" s="532"/>
      <c r="O6615" s="350"/>
      <c r="P6615" s="464"/>
      <c r="Q6615" s="464"/>
      <c r="R6615" s="464"/>
      <c r="S6615" s="464"/>
      <c r="T6615" s="464"/>
      <c r="U6615" s="464"/>
      <c r="V6615" s="464"/>
    </row>
    <row r="6616" spans="1:22">
      <c r="A6616" s="531"/>
      <c r="B6616" s="532"/>
      <c r="C6616" s="350"/>
      <c r="D6616" s="350"/>
      <c r="E6616" s="533"/>
      <c r="F6616" s="533"/>
      <c r="G6616" s="533"/>
      <c r="H6616" s="533"/>
      <c r="I6616" s="533"/>
      <c r="J6616" s="533"/>
      <c r="K6616" s="533"/>
      <c r="L6616" s="533"/>
      <c r="M6616" s="533"/>
      <c r="N6616" s="532"/>
      <c r="O6616" s="350"/>
      <c r="P6616" s="464"/>
      <c r="Q6616" s="464"/>
      <c r="R6616" s="464"/>
      <c r="S6616" s="464"/>
      <c r="T6616" s="464"/>
      <c r="U6616" s="464"/>
      <c r="V6616" s="464"/>
    </row>
    <row r="6617" spans="1:22">
      <c r="A6617" s="531"/>
      <c r="B6617" s="532"/>
      <c r="C6617" s="350"/>
      <c r="D6617" s="350"/>
      <c r="E6617" s="533"/>
      <c r="F6617" s="533"/>
      <c r="G6617" s="533"/>
      <c r="H6617" s="533"/>
      <c r="I6617" s="533"/>
      <c r="J6617" s="533"/>
      <c r="K6617" s="533"/>
      <c r="L6617" s="533"/>
      <c r="M6617" s="533"/>
      <c r="N6617" s="532"/>
      <c r="O6617" s="350"/>
      <c r="P6617" s="464"/>
      <c r="Q6617" s="464"/>
      <c r="R6617" s="464"/>
      <c r="S6617" s="464"/>
      <c r="T6617" s="464"/>
      <c r="U6617" s="464"/>
      <c r="V6617" s="464"/>
    </row>
    <row r="6618" spans="1:22">
      <c r="A6618" s="531"/>
      <c r="B6618" s="532"/>
      <c r="C6618" s="350"/>
      <c r="D6618" s="350"/>
      <c r="E6618" s="533"/>
      <c r="F6618" s="533"/>
      <c r="G6618" s="533"/>
      <c r="H6618" s="533"/>
      <c r="I6618" s="533"/>
      <c r="J6618" s="533"/>
      <c r="K6618" s="533"/>
      <c r="L6618" s="533"/>
      <c r="M6618" s="533"/>
      <c r="N6618" s="532"/>
      <c r="O6618" s="350"/>
      <c r="P6618" s="464"/>
      <c r="Q6618" s="464"/>
      <c r="R6618" s="464"/>
      <c r="S6618" s="464"/>
      <c r="T6618" s="464"/>
      <c r="U6618" s="464"/>
      <c r="V6618" s="464"/>
    </row>
    <row r="6619" spans="1:22">
      <c r="A6619" s="531"/>
      <c r="B6619" s="532"/>
      <c r="C6619" s="350"/>
      <c r="D6619" s="350"/>
      <c r="E6619" s="533"/>
      <c r="F6619" s="533"/>
      <c r="G6619" s="533"/>
      <c r="H6619" s="533"/>
      <c r="I6619" s="533"/>
      <c r="J6619" s="533"/>
      <c r="K6619" s="533"/>
      <c r="L6619" s="533"/>
      <c r="M6619" s="533"/>
      <c r="N6619" s="532"/>
      <c r="O6619" s="350"/>
      <c r="P6619" s="464"/>
      <c r="Q6619" s="464"/>
      <c r="R6619" s="464"/>
      <c r="S6619" s="464"/>
      <c r="T6619" s="464"/>
      <c r="U6619" s="464"/>
      <c r="V6619" s="464"/>
    </row>
    <row r="6620" spans="1:22">
      <c r="A6620" s="531"/>
      <c r="B6620" s="532"/>
      <c r="C6620" s="350"/>
      <c r="D6620" s="350"/>
      <c r="E6620" s="533"/>
      <c r="F6620" s="533"/>
      <c r="G6620" s="533"/>
      <c r="H6620" s="533"/>
      <c r="I6620" s="533"/>
      <c r="J6620" s="533"/>
      <c r="K6620" s="533"/>
      <c r="L6620" s="533"/>
      <c r="M6620" s="533"/>
      <c r="N6620" s="532"/>
      <c r="O6620" s="350"/>
      <c r="P6620" s="464"/>
      <c r="Q6620" s="464"/>
      <c r="R6620" s="464"/>
      <c r="S6620" s="464"/>
      <c r="T6620" s="464"/>
      <c r="U6620" s="464"/>
      <c r="V6620" s="464"/>
    </row>
    <row r="6621" spans="1:22">
      <c r="A6621" s="531"/>
      <c r="B6621" s="532"/>
      <c r="C6621" s="350"/>
      <c r="D6621" s="350"/>
      <c r="E6621" s="533"/>
      <c r="F6621" s="533"/>
      <c r="G6621" s="533"/>
      <c r="H6621" s="533"/>
      <c r="I6621" s="533"/>
      <c r="J6621" s="533"/>
      <c r="K6621" s="533"/>
      <c r="L6621" s="533"/>
      <c r="M6621" s="533"/>
      <c r="N6621" s="532"/>
      <c r="O6621" s="350"/>
      <c r="P6621" s="464"/>
      <c r="Q6621" s="464"/>
      <c r="R6621" s="464"/>
      <c r="S6621" s="464"/>
      <c r="T6621" s="464"/>
      <c r="U6621" s="464"/>
      <c r="V6621" s="464"/>
    </row>
    <row r="6622" spans="1:22">
      <c r="A6622" s="531"/>
      <c r="B6622" s="532"/>
      <c r="C6622" s="350"/>
      <c r="D6622" s="350"/>
      <c r="E6622" s="533"/>
      <c r="F6622" s="533"/>
      <c r="G6622" s="533"/>
      <c r="H6622" s="533"/>
      <c r="I6622" s="533"/>
      <c r="J6622" s="533"/>
      <c r="K6622" s="533"/>
      <c r="L6622" s="533"/>
      <c r="M6622" s="533"/>
      <c r="N6622" s="532"/>
      <c r="O6622" s="350"/>
      <c r="P6622" s="464"/>
      <c r="Q6622" s="464"/>
      <c r="R6622" s="464"/>
      <c r="S6622" s="464"/>
      <c r="T6622" s="464"/>
      <c r="U6622" s="464"/>
      <c r="V6622" s="464"/>
    </row>
    <row r="6623" spans="1:22">
      <c r="A6623" s="531"/>
      <c r="B6623" s="532"/>
      <c r="C6623" s="350"/>
      <c r="D6623" s="350"/>
      <c r="E6623" s="533"/>
      <c r="F6623" s="533"/>
      <c r="G6623" s="533"/>
      <c r="H6623" s="533"/>
      <c r="I6623" s="533"/>
      <c r="J6623" s="533"/>
      <c r="K6623" s="533"/>
      <c r="L6623" s="533"/>
      <c r="M6623" s="533"/>
      <c r="N6623" s="532"/>
      <c r="O6623" s="350"/>
      <c r="P6623" s="464"/>
      <c r="Q6623" s="464"/>
      <c r="R6623" s="464"/>
      <c r="S6623" s="464"/>
      <c r="T6623" s="464"/>
      <c r="U6623" s="464"/>
      <c r="V6623" s="464"/>
    </row>
    <row r="6624" spans="1:22">
      <c r="A6624" s="531"/>
      <c r="B6624" s="532"/>
      <c r="C6624" s="350"/>
      <c r="D6624" s="350"/>
      <c r="E6624" s="533"/>
      <c r="F6624" s="533"/>
      <c r="G6624" s="533"/>
      <c r="H6624" s="533"/>
      <c r="I6624" s="533"/>
      <c r="J6624" s="533"/>
      <c r="K6624" s="533"/>
      <c r="L6624" s="533"/>
      <c r="M6624" s="533"/>
      <c r="N6624" s="532"/>
      <c r="O6624" s="350"/>
      <c r="P6624" s="464"/>
      <c r="Q6624" s="464"/>
      <c r="R6624" s="464"/>
      <c r="S6624" s="464"/>
      <c r="T6624" s="464"/>
      <c r="U6624" s="464"/>
      <c r="V6624" s="464"/>
    </row>
    <row r="6625" spans="1:22">
      <c r="A6625" s="531"/>
      <c r="B6625" s="532"/>
      <c r="C6625" s="350"/>
      <c r="D6625" s="350"/>
      <c r="E6625" s="533"/>
      <c r="F6625" s="533"/>
      <c r="G6625" s="533"/>
      <c r="H6625" s="533"/>
      <c r="I6625" s="533"/>
      <c r="J6625" s="533"/>
      <c r="K6625" s="533"/>
      <c r="L6625" s="533"/>
      <c r="M6625" s="533"/>
      <c r="N6625" s="532"/>
      <c r="O6625" s="350"/>
      <c r="P6625" s="464"/>
      <c r="Q6625" s="464"/>
      <c r="R6625" s="464"/>
      <c r="S6625" s="464"/>
      <c r="T6625" s="464"/>
      <c r="U6625" s="464"/>
      <c r="V6625" s="464"/>
    </row>
    <row r="6626" spans="1:22">
      <c r="A6626" s="531"/>
      <c r="B6626" s="532"/>
      <c r="C6626" s="350"/>
      <c r="D6626" s="350"/>
      <c r="E6626" s="533"/>
      <c r="F6626" s="533"/>
      <c r="G6626" s="533"/>
      <c r="H6626" s="533"/>
      <c r="I6626" s="533"/>
      <c r="J6626" s="533"/>
      <c r="K6626" s="533"/>
      <c r="L6626" s="533"/>
      <c r="M6626" s="533"/>
      <c r="N6626" s="532"/>
      <c r="O6626" s="350"/>
      <c r="P6626" s="464"/>
      <c r="Q6626" s="464"/>
      <c r="R6626" s="464"/>
      <c r="S6626" s="464"/>
      <c r="T6626" s="464"/>
      <c r="U6626" s="464"/>
      <c r="V6626" s="464"/>
    </row>
    <row r="6627" spans="1:22">
      <c r="A6627" s="531"/>
      <c r="B6627" s="532"/>
      <c r="C6627" s="350"/>
      <c r="D6627" s="350"/>
      <c r="E6627" s="533"/>
      <c r="F6627" s="533"/>
      <c r="G6627" s="533"/>
      <c r="H6627" s="533"/>
      <c r="I6627" s="533"/>
      <c r="J6627" s="533"/>
      <c r="K6627" s="533"/>
      <c r="L6627" s="533"/>
      <c r="M6627" s="533"/>
      <c r="N6627" s="532"/>
      <c r="O6627" s="350"/>
      <c r="P6627" s="464"/>
      <c r="Q6627" s="464"/>
      <c r="R6627" s="464"/>
      <c r="S6627" s="464"/>
      <c r="T6627" s="464"/>
      <c r="U6627" s="464"/>
      <c r="V6627" s="464"/>
    </row>
    <row r="6628" spans="1:22">
      <c r="A6628" s="531"/>
      <c r="B6628" s="532"/>
      <c r="C6628" s="350"/>
      <c r="D6628" s="350"/>
      <c r="E6628" s="533"/>
      <c r="F6628" s="533"/>
      <c r="G6628" s="533"/>
      <c r="H6628" s="533"/>
      <c r="I6628" s="533"/>
      <c r="J6628" s="533"/>
      <c r="K6628" s="533"/>
      <c r="L6628" s="533"/>
      <c r="M6628" s="533"/>
      <c r="N6628" s="532"/>
      <c r="O6628" s="350"/>
      <c r="P6628" s="464"/>
      <c r="Q6628" s="464"/>
      <c r="R6628" s="464"/>
      <c r="S6628" s="464"/>
      <c r="T6628" s="464"/>
      <c r="U6628" s="464"/>
      <c r="V6628" s="464"/>
    </row>
    <row r="6629" spans="1:22">
      <c r="A6629" s="531"/>
      <c r="B6629" s="532"/>
      <c r="C6629" s="350"/>
      <c r="D6629" s="350"/>
      <c r="E6629" s="533"/>
      <c r="F6629" s="533"/>
      <c r="G6629" s="533"/>
      <c r="H6629" s="533"/>
      <c r="I6629" s="533"/>
      <c r="J6629" s="533"/>
      <c r="K6629" s="533"/>
      <c r="L6629" s="533"/>
      <c r="M6629" s="533"/>
      <c r="N6629" s="532"/>
      <c r="O6629" s="350"/>
      <c r="P6629" s="464"/>
      <c r="Q6629" s="464"/>
      <c r="R6629" s="464"/>
      <c r="S6629" s="464"/>
      <c r="T6629" s="464"/>
      <c r="U6629" s="464"/>
      <c r="V6629" s="464"/>
    </row>
    <row r="6630" spans="1:22">
      <c r="A6630" s="531"/>
      <c r="B6630" s="532"/>
      <c r="C6630" s="350"/>
      <c r="D6630" s="350"/>
      <c r="E6630" s="533"/>
      <c r="F6630" s="533"/>
      <c r="G6630" s="533"/>
      <c r="H6630" s="533"/>
      <c r="I6630" s="533"/>
      <c r="J6630" s="533"/>
      <c r="K6630" s="533"/>
      <c r="L6630" s="533"/>
      <c r="M6630" s="533"/>
      <c r="N6630" s="532"/>
      <c r="O6630" s="350"/>
      <c r="P6630" s="464"/>
      <c r="Q6630" s="464"/>
      <c r="R6630" s="464"/>
      <c r="S6630" s="464"/>
      <c r="T6630" s="464"/>
      <c r="U6630" s="464"/>
      <c r="V6630" s="464"/>
    </row>
    <row r="6631" spans="1:22">
      <c r="A6631" s="531"/>
      <c r="B6631" s="532"/>
      <c r="C6631" s="350"/>
      <c r="D6631" s="350"/>
      <c r="E6631" s="533"/>
      <c r="F6631" s="533"/>
      <c r="G6631" s="533"/>
      <c r="H6631" s="533"/>
      <c r="I6631" s="533"/>
      <c r="J6631" s="533"/>
      <c r="K6631" s="533"/>
      <c r="L6631" s="533"/>
      <c r="M6631" s="533"/>
      <c r="N6631" s="532"/>
      <c r="O6631" s="350"/>
      <c r="P6631" s="464"/>
      <c r="Q6631" s="464"/>
      <c r="R6631" s="464"/>
      <c r="S6631" s="464"/>
      <c r="T6631" s="464"/>
      <c r="U6631" s="464"/>
      <c r="V6631" s="464"/>
    </row>
    <row r="6632" spans="1:22">
      <c r="A6632" s="531"/>
      <c r="B6632" s="532"/>
      <c r="C6632" s="350"/>
      <c r="D6632" s="350"/>
      <c r="E6632" s="533"/>
      <c r="F6632" s="533"/>
      <c r="G6632" s="533"/>
      <c r="H6632" s="533"/>
      <c r="I6632" s="533"/>
      <c r="J6632" s="533"/>
      <c r="K6632" s="533"/>
      <c r="L6632" s="533"/>
      <c r="M6632" s="533"/>
      <c r="N6632" s="532"/>
      <c r="O6632" s="350"/>
      <c r="P6632" s="464"/>
      <c r="Q6632" s="464"/>
      <c r="R6632" s="464"/>
      <c r="S6632" s="464"/>
      <c r="T6632" s="464"/>
      <c r="U6632" s="464"/>
      <c r="V6632" s="464"/>
    </row>
    <row r="6633" spans="1:22">
      <c r="A6633" s="531"/>
      <c r="B6633" s="532"/>
      <c r="C6633" s="350"/>
      <c r="D6633" s="350"/>
      <c r="E6633" s="533"/>
      <c r="F6633" s="533"/>
      <c r="G6633" s="533"/>
      <c r="H6633" s="533"/>
      <c r="I6633" s="533"/>
      <c r="J6633" s="533"/>
      <c r="K6633" s="533"/>
      <c r="L6633" s="533"/>
      <c r="M6633" s="533"/>
      <c r="N6633" s="532"/>
      <c r="O6633" s="350"/>
      <c r="P6633" s="464"/>
      <c r="Q6633" s="464"/>
      <c r="R6633" s="464"/>
      <c r="S6633" s="464"/>
      <c r="T6633" s="464"/>
      <c r="U6633" s="464"/>
      <c r="V6633" s="464"/>
    </row>
    <row r="6634" spans="1:22">
      <c r="A6634" s="531"/>
      <c r="B6634" s="532"/>
      <c r="C6634" s="350"/>
      <c r="D6634" s="350"/>
      <c r="E6634" s="533"/>
      <c r="F6634" s="533"/>
      <c r="G6634" s="533"/>
      <c r="H6634" s="533"/>
      <c r="I6634" s="533"/>
      <c r="J6634" s="533"/>
      <c r="K6634" s="533"/>
      <c r="L6634" s="533"/>
      <c r="M6634" s="533"/>
      <c r="N6634" s="532"/>
      <c r="O6634" s="350"/>
      <c r="P6634" s="464"/>
      <c r="Q6634" s="464"/>
      <c r="R6634" s="464"/>
      <c r="S6634" s="464"/>
      <c r="T6634" s="464"/>
      <c r="U6634" s="464"/>
      <c r="V6634" s="464"/>
    </row>
    <row r="6635" spans="1:22">
      <c r="A6635" s="531"/>
      <c r="B6635" s="532"/>
      <c r="C6635" s="350"/>
      <c r="D6635" s="350"/>
      <c r="E6635" s="533"/>
      <c r="F6635" s="533"/>
      <c r="G6635" s="533"/>
      <c r="H6635" s="533"/>
      <c r="I6635" s="533"/>
      <c r="J6635" s="533"/>
      <c r="K6635" s="533"/>
      <c r="L6635" s="533"/>
      <c r="M6635" s="533"/>
      <c r="N6635" s="532"/>
      <c r="O6635" s="350"/>
      <c r="P6635" s="464"/>
      <c r="Q6635" s="464"/>
      <c r="R6635" s="464"/>
      <c r="S6635" s="464"/>
      <c r="T6635" s="464"/>
      <c r="U6635" s="464"/>
      <c r="V6635" s="464"/>
    </row>
    <row r="6636" spans="1:22">
      <c r="A6636" s="531"/>
      <c r="B6636" s="532"/>
      <c r="C6636" s="350"/>
      <c r="D6636" s="350"/>
      <c r="E6636" s="533"/>
      <c r="F6636" s="533"/>
      <c r="G6636" s="533"/>
      <c r="H6636" s="533"/>
      <c r="I6636" s="533"/>
      <c r="J6636" s="533"/>
      <c r="K6636" s="533"/>
      <c r="L6636" s="533"/>
      <c r="M6636" s="533"/>
      <c r="N6636" s="532"/>
      <c r="O6636" s="350"/>
      <c r="P6636" s="464"/>
      <c r="Q6636" s="464"/>
      <c r="R6636" s="464"/>
      <c r="S6636" s="464"/>
      <c r="T6636" s="464"/>
      <c r="U6636" s="464"/>
      <c r="V6636" s="464"/>
    </row>
    <row r="6637" spans="1:22">
      <c r="A6637" s="531"/>
      <c r="B6637" s="532"/>
      <c r="C6637" s="350"/>
      <c r="D6637" s="350"/>
      <c r="E6637" s="533"/>
      <c r="F6637" s="533"/>
      <c r="G6637" s="533"/>
      <c r="H6637" s="533"/>
      <c r="I6637" s="533"/>
      <c r="J6637" s="533"/>
      <c r="K6637" s="533"/>
      <c r="L6637" s="533"/>
      <c r="M6637" s="533"/>
      <c r="N6637" s="532"/>
      <c r="O6637" s="350"/>
      <c r="P6637" s="464"/>
      <c r="Q6637" s="464"/>
      <c r="R6637" s="464"/>
      <c r="S6637" s="464"/>
      <c r="T6637" s="464"/>
      <c r="U6637" s="464"/>
      <c r="V6637" s="464"/>
    </row>
    <row r="6638" spans="1:22">
      <c r="A6638" s="531"/>
      <c r="B6638" s="532"/>
      <c r="C6638" s="350"/>
      <c r="D6638" s="350"/>
      <c r="E6638" s="533"/>
      <c r="F6638" s="533"/>
      <c r="G6638" s="533"/>
      <c r="H6638" s="533"/>
      <c r="I6638" s="533"/>
      <c r="J6638" s="533"/>
      <c r="K6638" s="533"/>
      <c r="L6638" s="533"/>
      <c r="M6638" s="533"/>
      <c r="N6638" s="532"/>
      <c r="O6638" s="350"/>
      <c r="P6638" s="464"/>
      <c r="Q6638" s="464"/>
      <c r="R6638" s="464"/>
      <c r="S6638" s="464"/>
      <c r="T6638" s="464"/>
      <c r="U6638" s="464"/>
      <c r="V6638" s="464"/>
    </row>
    <row r="6639" spans="1:22">
      <c r="A6639" s="531"/>
      <c r="B6639" s="532"/>
      <c r="C6639" s="350"/>
      <c r="D6639" s="350"/>
      <c r="E6639" s="533"/>
      <c r="F6639" s="533"/>
      <c r="G6639" s="533"/>
      <c r="H6639" s="533"/>
      <c r="I6639" s="533"/>
      <c r="J6639" s="533"/>
      <c r="K6639" s="533"/>
      <c r="L6639" s="533"/>
      <c r="M6639" s="533"/>
      <c r="N6639" s="532"/>
      <c r="O6639" s="350"/>
      <c r="P6639" s="464"/>
      <c r="Q6639" s="464"/>
      <c r="R6639" s="464"/>
      <c r="S6639" s="464"/>
      <c r="T6639" s="464"/>
      <c r="U6639" s="464"/>
      <c r="V6639" s="464"/>
    </row>
    <row r="6640" spans="1:22">
      <c r="A6640" s="531"/>
      <c r="B6640" s="532"/>
      <c r="C6640" s="350"/>
      <c r="D6640" s="350"/>
      <c r="E6640" s="533"/>
      <c r="F6640" s="533"/>
      <c r="G6640" s="533"/>
      <c r="H6640" s="533"/>
      <c r="I6640" s="533"/>
      <c r="J6640" s="533"/>
      <c r="K6640" s="533"/>
      <c r="L6640" s="533"/>
      <c r="M6640" s="533"/>
      <c r="N6640" s="532"/>
      <c r="O6640" s="350"/>
      <c r="P6640" s="464"/>
      <c r="Q6640" s="464"/>
      <c r="R6640" s="464"/>
      <c r="S6640" s="464"/>
      <c r="T6640" s="464"/>
      <c r="U6640" s="464"/>
      <c r="V6640" s="464"/>
    </row>
    <row r="6641" spans="1:22">
      <c r="A6641" s="531"/>
      <c r="B6641" s="532"/>
      <c r="C6641" s="350"/>
      <c r="D6641" s="350"/>
      <c r="E6641" s="533"/>
      <c r="F6641" s="533"/>
      <c r="G6641" s="533"/>
      <c r="H6641" s="533"/>
      <c r="I6641" s="533"/>
      <c r="J6641" s="533"/>
      <c r="K6641" s="533"/>
      <c r="L6641" s="533"/>
      <c r="M6641" s="533"/>
      <c r="N6641" s="532"/>
      <c r="O6641" s="350"/>
      <c r="P6641" s="464"/>
      <c r="Q6641" s="464"/>
      <c r="R6641" s="464"/>
      <c r="S6641" s="464"/>
      <c r="T6641" s="464"/>
      <c r="U6641" s="464"/>
      <c r="V6641" s="464"/>
    </row>
    <row r="6642" spans="1:22">
      <c r="A6642" s="531"/>
      <c r="B6642" s="532"/>
      <c r="C6642" s="350"/>
      <c r="D6642" s="350"/>
      <c r="E6642" s="533"/>
      <c r="F6642" s="533"/>
      <c r="G6642" s="533"/>
      <c r="H6642" s="533"/>
      <c r="I6642" s="533"/>
      <c r="J6642" s="533"/>
      <c r="K6642" s="533"/>
      <c r="L6642" s="533"/>
      <c r="M6642" s="533"/>
      <c r="N6642" s="532"/>
      <c r="O6642" s="350"/>
      <c r="P6642" s="464"/>
      <c r="Q6642" s="464"/>
      <c r="R6642" s="464"/>
      <c r="S6642" s="464"/>
      <c r="T6642" s="464"/>
      <c r="U6642" s="464"/>
      <c r="V6642" s="464"/>
    </row>
    <row r="6643" spans="1:22">
      <c r="A6643" s="531"/>
      <c r="B6643" s="532"/>
      <c r="C6643" s="350"/>
      <c r="D6643" s="350"/>
      <c r="E6643" s="533"/>
      <c r="F6643" s="533"/>
      <c r="G6643" s="533"/>
      <c r="H6643" s="533"/>
      <c r="I6643" s="533"/>
      <c r="J6643" s="533"/>
      <c r="K6643" s="533"/>
      <c r="L6643" s="533"/>
      <c r="M6643" s="533"/>
      <c r="N6643" s="532"/>
      <c r="O6643" s="350"/>
      <c r="P6643" s="464"/>
      <c r="Q6643" s="464"/>
      <c r="R6643" s="464"/>
      <c r="S6643" s="464"/>
      <c r="T6643" s="464"/>
      <c r="U6643" s="464"/>
      <c r="V6643" s="464"/>
    </row>
    <row r="6644" spans="1:22">
      <c r="A6644" s="531"/>
      <c r="B6644" s="532"/>
      <c r="C6644" s="350"/>
      <c r="D6644" s="350"/>
      <c r="E6644" s="533"/>
      <c r="F6644" s="533"/>
      <c r="G6644" s="533"/>
      <c r="H6644" s="533"/>
      <c r="I6644" s="533"/>
      <c r="J6644" s="533"/>
      <c r="K6644" s="533"/>
      <c r="L6644" s="533"/>
      <c r="M6644" s="533"/>
      <c r="N6644" s="532"/>
      <c r="O6644" s="350"/>
      <c r="P6644" s="464"/>
      <c r="Q6644" s="464"/>
      <c r="R6644" s="464"/>
      <c r="S6644" s="464"/>
      <c r="T6644" s="464"/>
      <c r="U6644" s="464"/>
      <c r="V6644" s="464"/>
    </row>
    <row r="6645" spans="1:22">
      <c r="A6645" s="531"/>
      <c r="B6645" s="532"/>
      <c r="C6645" s="350"/>
      <c r="D6645" s="350"/>
      <c r="E6645" s="533"/>
      <c r="F6645" s="533"/>
      <c r="G6645" s="533"/>
      <c r="H6645" s="533"/>
      <c r="I6645" s="533"/>
      <c r="J6645" s="533"/>
      <c r="K6645" s="533"/>
      <c r="L6645" s="533"/>
      <c r="M6645" s="533"/>
      <c r="N6645" s="532"/>
      <c r="O6645" s="350"/>
      <c r="P6645" s="464"/>
      <c r="Q6645" s="464"/>
      <c r="R6645" s="464"/>
      <c r="S6645" s="464"/>
      <c r="T6645" s="464"/>
      <c r="U6645" s="464"/>
      <c r="V6645" s="464"/>
    </row>
    <row r="6646" spans="1:22">
      <c r="A6646" s="531"/>
      <c r="B6646" s="532"/>
      <c r="C6646" s="350"/>
      <c r="D6646" s="350"/>
      <c r="E6646" s="533"/>
      <c r="F6646" s="533"/>
      <c r="G6646" s="533"/>
      <c r="H6646" s="533"/>
      <c r="I6646" s="533"/>
      <c r="J6646" s="533"/>
      <c r="K6646" s="533"/>
      <c r="L6646" s="533"/>
      <c r="M6646" s="533"/>
      <c r="N6646" s="532"/>
      <c r="O6646" s="350"/>
      <c r="P6646" s="464"/>
      <c r="Q6646" s="464"/>
      <c r="R6646" s="464"/>
      <c r="S6646" s="464"/>
      <c r="T6646" s="464"/>
      <c r="U6646" s="464"/>
      <c r="V6646" s="464"/>
    </row>
    <row r="6647" spans="1:22">
      <c r="A6647" s="531"/>
      <c r="B6647" s="532"/>
      <c r="C6647" s="350"/>
      <c r="D6647" s="350"/>
      <c r="E6647" s="533"/>
      <c r="F6647" s="533"/>
      <c r="G6647" s="533"/>
      <c r="H6647" s="533"/>
      <c r="I6647" s="533"/>
      <c r="J6647" s="533"/>
      <c r="K6647" s="533"/>
      <c r="L6647" s="533"/>
      <c r="M6647" s="533"/>
      <c r="N6647" s="532"/>
      <c r="O6647" s="350"/>
      <c r="P6647" s="464"/>
      <c r="Q6647" s="464"/>
      <c r="R6647" s="464"/>
      <c r="S6647" s="464"/>
      <c r="T6647" s="464"/>
      <c r="U6647" s="464"/>
      <c r="V6647" s="464"/>
    </row>
    <row r="6648" spans="1:22">
      <c r="A6648" s="531"/>
      <c r="B6648" s="532"/>
      <c r="C6648" s="350"/>
      <c r="D6648" s="350"/>
      <c r="E6648" s="533"/>
      <c r="F6648" s="533"/>
      <c r="G6648" s="533"/>
      <c r="H6648" s="533"/>
      <c r="I6648" s="533"/>
      <c r="J6648" s="533"/>
      <c r="K6648" s="533"/>
      <c r="L6648" s="533"/>
      <c r="M6648" s="533"/>
      <c r="N6648" s="532"/>
      <c r="O6648" s="350"/>
      <c r="P6648" s="464"/>
      <c r="Q6648" s="464"/>
      <c r="R6648" s="464"/>
      <c r="S6648" s="464"/>
      <c r="T6648" s="464"/>
      <c r="U6648" s="464"/>
      <c r="V6648" s="464"/>
    </row>
    <row r="6649" spans="1:22">
      <c r="A6649" s="531"/>
      <c r="B6649" s="532"/>
      <c r="C6649" s="350"/>
      <c r="D6649" s="350"/>
      <c r="E6649" s="533"/>
      <c r="F6649" s="533"/>
      <c r="G6649" s="533"/>
      <c r="H6649" s="533"/>
      <c r="I6649" s="533"/>
      <c r="J6649" s="533"/>
      <c r="K6649" s="533"/>
      <c r="L6649" s="533"/>
      <c r="M6649" s="533"/>
      <c r="N6649" s="532"/>
      <c r="O6649" s="350"/>
      <c r="P6649" s="464"/>
      <c r="Q6649" s="464"/>
      <c r="R6649" s="464"/>
      <c r="S6649" s="464"/>
      <c r="T6649" s="464"/>
      <c r="U6649" s="464"/>
      <c r="V6649" s="464"/>
    </row>
    <row r="6650" spans="1:22">
      <c r="A6650" s="531"/>
      <c r="B6650" s="532"/>
      <c r="C6650" s="350"/>
      <c r="D6650" s="350"/>
      <c r="E6650" s="533"/>
      <c r="F6650" s="533"/>
      <c r="G6650" s="533"/>
      <c r="H6650" s="533"/>
      <c r="I6650" s="533"/>
      <c r="J6650" s="533"/>
      <c r="K6650" s="533"/>
      <c r="L6650" s="533"/>
      <c r="M6650" s="533"/>
      <c r="N6650" s="532"/>
      <c r="O6650" s="350"/>
      <c r="P6650" s="464"/>
      <c r="Q6650" s="464"/>
      <c r="R6650" s="464"/>
      <c r="S6650" s="464"/>
      <c r="T6650" s="464"/>
      <c r="U6650" s="464"/>
      <c r="V6650" s="464"/>
    </row>
    <row r="6651" spans="1:22">
      <c r="A6651" s="531"/>
      <c r="B6651" s="532"/>
      <c r="C6651" s="350"/>
      <c r="D6651" s="350"/>
      <c r="E6651" s="533"/>
      <c r="F6651" s="533"/>
      <c r="G6651" s="533"/>
      <c r="H6651" s="533"/>
      <c r="I6651" s="533"/>
      <c r="J6651" s="533"/>
      <c r="K6651" s="533"/>
      <c r="L6651" s="533"/>
      <c r="M6651" s="533"/>
      <c r="N6651" s="532"/>
      <c r="O6651" s="350"/>
      <c r="P6651" s="464"/>
      <c r="Q6651" s="464"/>
      <c r="R6651" s="464"/>
      <c r="S6651" s="464"/>
      <c r="T6651" s="464"/>
      <c r="U6651" s="464"/>
      <c r="V6651" s="464"/>
    </row>
    <row r="6652" spans="1:22">
      <c r="A6652" s="531"/>
      <c r="B6652" s="532"/>
      <c r="C6652" s="350"/>
      <c r="D6652" s="350"/>
      <c r="E6652" s="533"/>
      <c r="F6652" s="533"/>
      <c r="G6652" s="533"/>
      <c r="H6652" s="533"/>
      <c r="I6652" s="533"/>
      <c r="J6652" s="533"/>
      <c r="K6652" s="533"/>
      <c r="L6652" s="533"/>
      <c r="M6652" s="533"/>
      <c r="N6652" s="532"/>
      <c r="O6652" s="350"/>
      <c r="P6652" s="464"/>
      <c r="Q6652" s="464"/>
      <c r="R6652" s="464"/>
      <c r="S6652" s="464"/>
      <c r="T6652" s="464"/>
      <c r="U6652" s="464"/>
      <c r="V6652" s="464"/>
    </row>
    <row r="6653" spans="1:22">
      <c r="A6653" s="531"/>
      <c r="B6653" s="532"/>
      <c r="C6653" s="350"/>
      <c r="D6653" s="350"/>
      <c r="E6653" s="533"/>
      <c r="F6653" s="533"/>
      <c r="G6653" s="533"/>
      <c r="H6653" s="533"/>
      <c r="I6653" s="533"/>
      <c r="J6653" s="533"/>
      <c r="K6653" s="533"/>
      <c r="L6653" s="533"/>
      <c r="M6653" s="533"/>
      <c r="N6653" s="532"/>
      <c r="O6653" s="350"/>
      <c r="P6653" s="464"/>
      <c r="Q6653" s="464"/>
      <c r="R6653" s="464"/>
      <c r="S6653" s="464"/>
      <c r="T6653" s="464"/>
      <c r="U6653" s="464"/>
      <c r="V6653" s="464"/>
    </row>
    <row r="6654" spans="1:22">
      <c r="A6654" s="531"/>
      <c r="B6654" s="532"/>
      <c r="C6654" s="350"/>
      <c r="D6654" s="350"/>
      <c r="E6654" s="533"/>
      <c r="F6654" s="533"/>
      <c r="G6654" s="533"/>
      <c r="H6654" s="533"/>
      <c r="I6654" s="533"/>
      <c r="J6654" s="533"/>
      <c r="K6654" s="533"/>
      <c r="L6654" s="533"/>
      <c r="M6654" s="533"/>
      <c r="N6654" s="532"/>
      <c r="O6654" s="350"/>
      <c r="P6654" s="464"/>
      <c r="Q6654" s="464"/>
      <c r="R6654" s="464"/>
      <c r="S6654" s="464"/>
      <c r="T6654" s="464"/>
      <c r="U6654" s="464"/>
      <c r="V6654" s="464"/>
    </row>
    <row r="6655" spans="1:22">
      <c r="A6655" s="531"/>
      <c r="B6655" s="532"/>
      <c r="C6655" s="350"/>
      <c r="D6655" s="350"/>
      <c r="E6655" s="533"/>
      <c r="F6655" s="533"/>
      <c r="G6655" s="533"/>
      <c r="H6655" s="533"/>
      <c r="I6655" s="533"/>
      <c r="J6655" s="533"/>
      <c r="K6655" s="533"/>
      <c r="L6655" s="533"/>
      <c r="M6655" s="533"/>
      <c r="N6655" s="532"/>
      <c r="O6655" s="350"/>
      <c r="P6655" s="464"/>
      <c r="Q6655" s="464"/>
      <c r="R6655" s="464"/>
      <c r="S6655" s="464"/>
      <c r="T6655" s="464"/>
      <c r="U6655" s="464"/>
      <c r="V6655" s="464"/>
    </row>
    <row r="6656" spans="1:22">
      <c r="A6656" s="531"/>
      <c r="B6656" s="532"/>
      <c r="C6656" s="350"/>
      <c r="D6656" s="350"/>
      <c r="E6656" s="533"/>
      <c r="F6656" s="533"/>
      <c r="G6656" s="533"/>
      <c r="H6656" s="533"/>
      <c r="I6656" s="533"/>
      <c r="J6656" s="533"/>
      <c r="K6656" s="533"/>
      <c r="L6656" s="533"/>
      <c r="M6656" s="533"/>
      <c r="N6656" s="532"/>
      <c r="O6656" s="350"/>
      <c r="P6656" s="464"/>
      <c r="Q6656" s="464"/>
      <c r="R6656" s="464"/>
      <c r="S6656" s="464"/>
      <c r="T6656" s="464"/>
      <c r="U6656" s="464"/>
      <c r="V6656" s="464"/>
    </row>
    <row r="6657" spans="1:22">
      <c r="A6657" s="531"/>
      <c r="B6657" s="532"/>
      <c r="C6657" s="350"/>
      <c r="D6657" s="350"/>
      <c r="E6657" s="533"/>
      <c r="F6657" s="533"/>
      <c r="G6657" s="533"/>
      <c r="H6657" s="533"/>
      <c r="I6657" s="533"/>
      <c r="J6657" s="533"/>
      <c r="K6657" s="533"/>
      <c r="L6657" s="533"/>
      <c r="M6657" s="533"/>
      <c r="N6657" s="532"/>
      <c r="O6657" s="350"/>
      <c r="P6657" s="464"/>
      <c r="Q6657" s="464"/>
      <c r="R6657" s="464"/>
      <c r="S6657" s="464"/>
      <c r="T6657" s="464"/>
      <c r="U6657" s="464"/>
      <c r="V6657" s="464"/>
    </row>
    <row r="6658" spans="1:22">
      <c r="A6658" s="531"/>
      <c r="B6658" s="532"/>
      <c r="C6658" s="350"/>
      <c r="D6658" s="350"/>
      <c r="E6658" s="533"/>
      <c r="F6658" s="533"/>
      <c r="G6658" s="533"/>
      <c r="H6658" s="533"/>
      <c r="I6658" s="533"/>
      <c r="J6658" s="533"/>
      <c r="K6658" s="533"/>
      <c r="L6658" s="533"/>
      <c r="M6658" s="533"/>
      <c r="N6658" s="532"/>
      <c r="O6658" s="350"/>
      <c r="P6658" s="464"/>
      <c r="Q6658" s="464"/>
      <c r="R6658" s="464"/>
      <c r="S6658" s="464"/>
      <c r="T6658" s="464"/>
      <c r="U6658" s="464"/>
      <c r="V6658" s="464"/>
    </row>
    <row r="6659" spans="1:22">
      <c r="A6659" s="531"/>
      <c r="B6659" s="532"/>
      <c r="C6659" s="350"/>
      <c r="D6659" s="350"/>
      <c r="E6659" s="533"/>
      <c r="F6659" s="533"/>
      <c r="G6659" s="533"/>
      <c r="H6659" s="533"/>
      <c r="I6659" s="533"/>
      <c r="J6659" s="533"/>
      <c r="K6659" s="533"/>
      <c r="L6659" s="533"/>
      <c r="M6659" s="533"/>
      <c r="N6659" s="532"/>
      <c r="O6659" s="350"/>
      <c r="P6659" s="464"/>
      <c r="Q6659" s="464"/>
      <c r="R6659" s="464"/>
      <c r="S6659" s="464"/>
      <c r="T6659" s="464"/>
      <c r="U6659" s="464"/>
      <c r="V6659" s="464"/>
    </row>
    <row r="6660" spans="1:22">
      <c r="A6660" s="531"/>
      <c r="B6660" s="532"/>
      <c r="C6660" s="350"/>
      <c r="D6660" s="350"/>
      <c r="E6660" s="533"/>
      <c r="F6660" s="533"/>
      <c r="G6660" s="533"/>
      <c r="H6660" s="533"/>
      <c r="I6660" s="533"/>
      <c r="J6660" s="533"/>
      <c r="K6660" s="533"/>
      <c r="L6660" s="533"/>
      <c r="M6660" s="533"/>
      <c r="N6660" s="532"/>
      <c r="O6660" s="350"/>
      <c r="P6660" s="464"/>
      <c r="Q6660" s="464"/>
      <c r="R6660" s="464"/>
      <c r="S6660" s="464"/>
      <c r="T6660" s="464"/>
      <c r="U6660" s="464"/>
      <c r="V6660" s="464"/>
    </row>
    <row r="6661" spans="1:22">
      <c r="A6661" s="531"/>
      <c r="B6661" s="532"/>
      <c r="C6661" s="350"/>
      <c r="D6661" s="350"/>
      <c r="E6661" s="533"/>
      <c r="F6661" s="533"/>
      <c r="G6661" s="533"/>
      <c r="H6661" s="533"/>
      <c r="I6661" s="533"/>
      <c r="J6661" s="533"/>
      <c r="K6661" s="533"/>
      <c r="L6661" s="533"/>
      <c r="M6661" s="533"/>
      <c r="N6661" s="532"/>
      <c r="O6661" s="350"/>
      <c r="P6661" s="464"/>
      <c r="Q6661" s="464"/>
      <c r="R6661" s="464"/>
      <c r="S6661" s="464"/>
      <c r="T6661" s="464"/>
      <c r="U6661" s="464"/>
      <c r="V6661" s="464"/>
    </row>
    <row r="6662" spans="1:22">
      <c r="A6662" s="531"/>
      <c r="B6662" s="532"/>
      <c r="C6662" s="350"/>
      <c r="D6662" s="350"/>
      <c r="E6662" s="533"/>
      <c r="F6662" s="533"/>
      <c r="G6662" s="533"/>
      <c r="H6662" s="533"/>
      <c r="I6662" s="533"/>
      <c r="J6662" s="533"/>
      <c r="K6662" s="533"/>
      <c r="L6662" s="533"/>
      <c r="M6662" s="533"/>
      <c r="N6662" s="532"/>
      <c r="O6662" s="350"/>
      <c r="P6662" s="464"/>
      <c r="Q6662" s="464"/>
      <c r="R6662" s="464"/>
      <c r="S6662" s="464"/>
      <c r="T6662" s="464"/>
      <c r="U6662" s="464"/>
      <c r="V6662" s="464"/>
    </row>
    <row r="6663" spans="1:22">
      <c r="A6663" s="531"/>
      <c r="B6663" s="532"/>
      <c r="C6663" s="350"/>
      <c r="D6663" s="350"/>
      <c r="E6663" s="533"/>
      <c r="F6663" s="533"/>
      <c r="G6663" s="533"/>
      <c r="H6663" s="533"/>
      <c r="I6663" s="533"/>
      <c r="J6663" s="533"/>
      <c r="K6663" s="533"/>
      <c r="L6663" s="533"/>
      <c r="M6663" s="533"/>
      <c r="N6663" s="532"/>
      <c r="O6663" s="350"/>
      <c r="P6663" s="464"/>
      <c r="Q6663" s="464"/>
      <c r="R6663" s="464"/>
      <c r="S6663" s="464"/>
      <c r="T6663" s="464"/>
      <c r="U6663" s="464"/>
      <c r="V6663" s="464"/>
    </row>
    <row r="6664" spans="1:22">
      <c r="A6664" s="531"/>
      <c r="B6664" s="532"/>
      <c r="C6664" s="350"/>
      <c r="D6664" s="350"/>
      <c r="E6664" s="533"/>
      <c r="F6664" s="533"/>
      <c r="G6664" s="533"/>
      <c r="H6664" s="533"/>
      <c r="I6664" s="533"/>
      <c r="J6664" s="533"/>
      <c r="K6664" s="533"/>
      <c r="L6664" s="533"/>
      <c r="M6664" s="533"/>
      <c r="N6664" s="532"/>
      <c r="O6664" s="350"/>
      <c r="P6664" s="464"/>
      <c r="Q6664" s="464"/>
      <c r="R6664" s="464"/>
      <c r="S6664" s="464"/>
      <c r="T6664" s="464"/>
      <c r="U6664" s="464"/>
      <c r="V6664" s="464"/>
    </row>
    <row r="6665" spans="1:22">
      <c r="A6665" s="531"/>
      <c r="B6665" s="532"/>
      <c r="C6665" s="350"/>
      <c r="D6665" s="350"/>
      <c r="E6665" s="533"/>
      <c r="F6665" s="533"/>
      <c r="G6665" s="533"/>
      <c r="H6665" s="533"/>
      <c r="I6665" s="533"/>
      <c r="J6665" s="533"/>
      <c r="K6665" s="533"/>
      <c r="L6665" s="533"/>
      <c r="M6665" s="533"/>
      <c r="N6665" s="532"/>
      <c r="O6665" s="350"/>
      <c r="P6665" s="464"/>
      <c r="Q6665" s="464"/>
      <c r="R6665" s="464"/>
      <c r="S6665" s="464"/>
      <c r="T6665" s="464"/>
      <c r="U6665" s="464"/>
      <c r="V6665" s="464"/>
    </row>
    <row r="6666" spans="1:22">
      <c r="A6666" s="531"/>
      <c r="B6666" s="532"/>
      <c r="C6666" s="350"/>
      <c r="D6666" s="350"/>
      <c r="E6666" s="533"/>
      <c r="F6666" s="533"/>
      <c r="G6666" s="533"/>
      <c r="H6666" s="533"/>
      <c r="I6666" s="533"/>
      <c r="J6666" s="533"/>
      <c r="K6666" s="533"/>
      <c r="L6666" s="533"/>
      <c r="M6666" s="533"/>
      <c r="N6666" s="532"/>
      <c r="O6666" s="350"/>
      <c r="P6666" s="464"/>
      <c r="Q6666" s="464"/>
      <c r="R6666" s="464"/>
      <c r="S6666" s="464"/>
      <c r="T6666" s="464"/>
      <c r="U6666" s="464"/>
      <c r="V6666" s="464"/>
    </row>
    <row r="6667" spans="1:22">
      <c r="A6667" s="531"/>
      <c r="B6667" s="532"/>
      <c r="C6667" s="350"/>
      <c r="D6667" s="350"/>
      <c r="E6667" s="533"/>
      <c r="F6667" s="533"/>
      <c r="G6667" s="533"/>
      <c r="H6667" s="533"/>
      <c r="I6667" s="533"/>
      <c r="J6667" s="533"/>
      <c r="K6667" s="533"/>
      <c r="L6667" s="533"/>
      <c r="M6667" s="533"/>
      <c r="N6667" s="532"/>
      <c r="O6667" s="350"/>
      <c r="P6667" s="464"/>
      <c r="Q6667" s="464"/>
      <c r="R6667" s="464"/>
      <c r="S6667" s="464"/>
      <c r="T6667" s="464"/>
      <c r="U6667" s="464"/>
      <c r="V6667" s="464"/>
    </row>
    <row r="6668" spans="1:22">
      <c r="A6668" s="531"/>
      <c r="B6668" s="532"/>
      <c r="C6668" s="350"/>
      <c r="D6668" s="350"/>
      <c r="E6668" s="533"/>
      <c r="F6668" s="533"/>
      <c r="G6668" s="533"/>
      <c r="H6668" s="533"/>
      <c r="I6668" s="533"/>
      <c r="J6668" s="533"/>
      <c r="K6668" s="533"/>
      <c r="L6668" s="533"/>
      <c r="M6668" s="533"/>
      <c r="N6668" s="532"/>
      <c r="O6668" s="350"/>
      <c r="P6668" s="464"/>
      <c r="Q6668" s="464"/>
      <c r="R6668" s="464"/>
      <c r="S6668" s="464"/>
      <c r="T6668" s="464"/>
      <c r="U6668" s="464"/>
      <c r="V6668" s="464"/>
    </row>
    <row r="6669" spans="1:22">
      <c r="A6669" s="531"/>
      <c r="B6669" s="532"/>
      <c r="C6669" s="350"/>
      <c r="D6669" s="350"/>
      <c r="E6669" s="533"/>
      <c r="F6669" s="533"/>
      <c r="G6669" s="533"/>
      <c r="H6669" s="533"/>
      <c r="I6669" s="533"/>
      <c r="J6669" s="533"/>
      <c r="K6669" s="533"/>
      <c r="L6669" s="533"/>
      <c r="M6669" s="533"/>
      <c r="N6669" s="532"/>
      <c r="O6669" s="350"/>
      <c r="P6669" s="464"/>
      <c r="Q6669" s="464"/>
      <c r="R6669" s="464"/>
      <c r="S6669" s="464"/>
      <c r="T6669" s="464"/>
      <c r="U6669" s="464"/>
      <c r="V6669" s="464"/>
    </row>
    <row r="6670" spans="1:22">
      <c r="A6670" s="531"/>
      <c r="B6670" s="532"/>
      <c r="C6670" s="350"/>
      <c r="D6670" s="350"/>
      <c r="E6670" s="533"/>
      <c r="F6670" s="533"/>
      <c r="G6670" s="533"/>
      <c r="H6670" s="533"/>
      <c r="I6670" s="533"/>
      <c r="J6670" s="533"/>
      <c r="K6670" s="533"/>
      <c r="L6670" s="533"/>
      <c r="M6670" s="533"/>
      <c r="N6670" s="532"/>
      <c r="O6670" s="350"/>
      <c r="P6670" s="464"/>
      <c r="Q6670" s="464"/>
      <c r="R6670" s="464"/>
      <c r="S6670" s="464"/>
      <c r="T6670" s="464"/>
      <c r="U6670" s="464"/>
      <c r="V6670" s="464"/>
    </row>
    <row r="6671" spans="1:22">
      <c r="A6671" s="531"/>
      <c r="B6671" s="532"/>
      <c r="C6671" s="350"/>
      <c r="D6671" s="350"/>
      <c r="E6671" s="533"/>
      <c r="F6671" s="533"/>
      <c r="G6671" s="533"/>
      <c r="H6671" s="533"/>
      <c r="I6671" s="533"/>
      <c r="J6671" s="533"/>
      <c r="K6671" s="533"/>
      <c r="L6671" s="533"/>
      <c r="M6671" s="533"/>
      <c r="N6671" s="532"/>
      <c r="O6671" s="350"/>
      <c r="P6671" s="464"/>
      <c r="Q6671" s="464"/>
      <c r="R6671" s="464"/>
      <c r="S6671" s="464"/>
      <c r="T6671" s="464"/>
      <c r="U6671" s="464"/>
      <c r="V6671" s="464"/>
    </row>
    <row r="6672" spans="1:22">
      <c r="A6672" s="531"/>
      <c r="B6672" s="532"/>
      <c r="C6672" s="350"/>
      <c r="D6672" s="350"/>
      <c r="E6672" s="533"/>
      <c r="F6672" s="533"/>
      <c r="G6672" s="533"/>
      <c r="H6672" s="533"/>
      <c r="I6672" s="533"/>
      <c r="J6672" s="533"/>
      <c r="K6672" s="533"/>
      <c r="L6672" s="533"/>
      <c r="M6672" s="533"/>
      <c r="N6672" s="532"/>
      <c r="O6672" s="350"/>
      <c r="P6672" s="464"/>
      <c r="Q6672" s="464"/>
      <c r="R6672" s="464"/>
      <c r="S6672" s="464"/>
      <c r="T6672" s="464"/>
      <c r="U6672" s="464"/>
      <c r="V6672" s="464"/>
    </row>
    <row r="6673" spans="1:22">
      <c r="A6673" s="531"/>
      <c r="B6673" s="532"/>
      <c r="C6673" s="350"/>
      <c r="D6673" s="350"/>
      <c r="E6673" s="533"/>
      <c r="F6673" s="533"/>
      <c r="G6673" s="533"/>
      <c r="H6673" s="533"/>
      <c r="I6673" s="533"/>
      <c r="J6673" s="533"/>
      <c r="K6673" s="533"/>
      <c r="L6673" s="533"/>
      <c r="M6673" s="533"/>
      <c r="N6673" s="532"/>
      <c r="O6673" s="350"/>
      <c r="P6673" s="464"/>
      <c r="Q6673" s="464"/>
      <c r="R6673" s="464"/>
      <c r="S6673" s="464"/>
      <c r="T6673" s="464"/>
      <c r="U6673" s="464"/>
      <c r="V6673" s="464"/>
    </row>
    <row r="6674" spans="1:22">
      <c r="A6674" s="531"/>
      <c r="B6674" s="532"/>
      <c r="C6674" s="350"/>
      <c r="D6674" s="350"/>
      <c r="E6674" s="533"/>
      <c r="F6674" s="533"/>
      <c r="G6674" s="533"/>
      <c r="H6674" s="533"/>
      <c r="I6674" s="533"/>
      <c r="J6674" s="533"/>
      <c r="K6674" s="533"/>
      <c r="L6674" s="533"/>
      <c r="M6674" s="533"/>
      <c r="N6674" s="532"/>
      <c r="O6674" s="350"/>
      <c r="P6674" s="464"/>
      <c r="Q6674" s="464"/>
      <c r="R6674" s="464"/>
      <c r="S6674" s="464"/>
      <c r="T6674" s="464"/>
      <c r="U6674" s="464"/>
      <c r="V6674" s="464"/>
    </row>
    <row r="6675" spans="1:22">
      <c r="A6675" s="531"/>
      <c r="B6675" s="532"/>
      <c r="C6675" s="350"/>
      <c r="D6675" s="350"/>
      <c r="E6675" s="533"/>
      <c r="F6675" s="533"/>
      <c r="G6675" s="533"/>
      <c r="H6675" s="533"/>
      <c r="I6675" s="533"/>
      <c r="J6675" s="533"/>
      <c r="K6675" s="533"/>
      <c r="L6675" s="533"/>
      <c r="M6675" s="533"/>
      <c r="N6675" s="532"/>
      <c r="O6675" s="350"/>
      <c r="P6675" s="464"/>
      <c r="Q6675" s="464"/>
      <c r="R6675" s="464"/>
      <c r="S6675" s="464"/>
      <c r="T6675" s="464"/>
      <c r="U6675" s="464"/>
      <c r="V6675" s="464"/>
    </row>
    <row r="6676" spans="1:22">
      <c r="A6676" s="531"/>
      <c r="B6676" s="532"/>
      <c r="C6676" s="350"/>
      <c r="D6676" s="350"/>
      <c r="E6676" s="533"/>
      <c r="F6676" s="533"/>
      <c r="G6676" s="533"/>
      <c r="H6676" s="533"/>
      <c r="I6676" s="533"/>
      <c r="J6676" s="533"/>
      <c r="K6676" s="533"/>
      <c r="L6676" s="533"/>
      <c r="M6676" s="533"/>
      <c r="N6676" s="532"/>
      <c r="O6676" s="350"/>
      <c r="P6676" s="464"/>
      <c r="Q6676" s="464"/>
      <c r="R6676" s="464"/>
      <c r="S6676" s="464"/>
      <c r="T6676" s="464"/>
      <c r="U6676" s="464"/>
      <c r="V6676" s="464"/>
    </row>
    <row r="6677" spans="1:22">
      <c r="A6677" s="531"/>
      <c r="B6677" s="532"/>
      <c r="C6677" s="350"/>
      <c r="D6677" s="350"/>
      <c r="E6677" s="533"/>
      <c r="F6677" s="533"/>
      <c r="G6677" s="533"/>
      <c r="H6677" s="533"/>
      <c r="I6677" s="533"/>
      <c r="J6677" s="533"/>
      <c r="K6677" s="533"/>
      <c r="L6677" s="533"/>
      <c r="M6677" s="533"/>
      <c r="N6677" s="532"/>
      <c r="O6677" s="350"/>
      <c r="P6677" s="464"/>
      <c r="Q6677" s="464"/>
      <c r="R6677" s="464"/>
      <c r="S6677" s="464"/>
      <c r="T6677" s="464"/>
      <c r="U6677" s="464"/>
      <c r="V6677" s="464"/>
    </row>
    <row r="6678" spans="1:22">
      <c r="A6678" s="531"/>
      <c r="B6678" s="532"/>
      <c r="C6678" s="350"/>
      <c r="D6678" s="350"/>
      <c r="E6678" s="533"/>
      <c r="F6678" s="533"/>
      <c r="G6678" s="533"/>
      <c r="H6678" s="533"/>
      <c r="I6678" s="533"/>
      <c r="J6678" s="533"/>
      <c r="K6678" s="533"/>
      <c r="L6678" s="533"/>
      <c r="M6678" s="533"/>
      <c r="N6678" s="532"/>
      <c r="O6678" s="350"/>
      <c r="P6678" s="464"/>
      <c r="Q6678" s="464"/>
      <c r="R6678" s="464"/>
      <c r="S6678" s="464"/>
      <c r="T6678" s="464"/>
      <c r="U6678" s="464"/>
      <c r="V6678" s="464"/>
    </row>
    <row r="6679" spans="1:22">
      <c r="A6679" s="531"/>
      <c r="B6679" s="532"/>
      <c r="C6679" s="350"/>
      <c r="D6679" s="350"/>
      <c r="E6679" s="533"/>
      <c r="F6679" s="533"/>
      <c r="G6679" s="533"/>
      <c r="H6679" s="533"/>
      <c r="I6679" s="533"/>
      <c r="J6679" s="533"/>
      <c r="K6679" s="533"/>
      <c r="L6679" s="533"/>
      <c r="M6679" s="533"/>
      <c r="N6679" s="532"/>
      <c r="O6679" s="350"/>
      <c r="P6679" s="464"/>
      <c r="Q6679" s="464"/>
      <c r="R6679" s="464"/>
      <c r="S6679" s="464"/>
      <c r="T6679" s="464"/>
      <c r="U6679" s="464"/>
      <c r="V6679" s="464"/>
    </row>
    <row r="6680" spans="1:22">
      <c r="A6680" s="531"/>
      <c r="B6680" s="532"/>
      <c r="C6680" s="350"/>
      <c r="D6680" s="350"/>
      <c r="E6680" s="533"/>
      <c r="F6680" s="533"/>
      <c r="G6680" s="533"/>
      <c r="H6680" s="533"/>
      <c r="I6680" s="533"/>
      <c r="J6680" s="533"/>
      <c r="K6680" s="533"/>
      <c r="L6680" s="533"/>
      <c r="M6680" s="533"/>
      <c r="N6680" s="532"/>
      <c r="O6680" s="350"/>
      <c r="P6680" s="464"/>
      <c r="Q6680" s="464"/>
      <c r="R6680" s="464"/>
      <c r="S6680" s="464"/>
      <c r="T6680" s="464"/>
      <c r="U6680" s="464"/>
      <c r="V6680" s="464"/>
    </row>
    <row r="6681" spans="1:22">
      <c r="A6681" s="531"/>
      <c r="B6681" s="532"/>
      <c r="C6681" s="350"/>
      <c r="D6681" s="350"/>
      <c r="E6681" s="533"/>
      <c r="F6681" s="533"/>
      <c r="G6681" s="533"/>
      <c r="H6681" s="533"/>
      <c r="I6681" s="533"/>
      <c r="J6681" s="533"/>
      <c r="K6681" s="533"/>
      <c r="L6681" s="533"/>
      <c r="M6681" s="533"/>
      <c r="N6681" s="532"/>
      <c r="O6681" s="350"/>
      <c r="P6681" s="464"/>
      <c r="Q6681" s="464"/>
      <c r="R6681" s="464"/>
      <c r="S6681" s="464"/>
      <c r="T6681" s="464"/>
      <c r="U6681" s="464"/>
      <c r="V6681" s="464"/>
    </row>
    <row r="6682" spans="1:22">
      <c r="A6682" s="531"/>
      <c r="B6682" s="532"/>
      <c r="C6682" s="350"/>
      <c r="D6682" s="350"/>
      <c r="E6682" s="533"/>
      <c r="F6682" s="533"/>
      <c r="G6682" s="533"/>
      <c r="H6682" s="533"/>
      <c r="I6682" s="533"/>
      <c r="J6682" s="533"/>
      <c r="K6682" s="533"/>
      <c r="L6682" s="533"/>
      <c r="M6682" s="533"/>
      <c r="N6682" s="532"/>
      <c r="O6682" s="350"/>
      <c r="P6682" s="464"/>
      <c r="Q6682" s="464"/>
      <c r="R6682" s="464"/>
      <c r="S6682" s="464"/>
      <c r="T6682" s="464"/>
      <c r="U6682" s="464"/>
      <c r="V6682" s="464"/>
    </row>
    <row r="6683" spans="1:22">
      <c r="A6683" s="531"/>
      <c r="B6683" s="532"/>
      <c r="C6683" s="350"/>
      <c r="D6683" s="350"/>
      <c r="E6683" s="533"/>
      <c r="F6683" s="533"/>
      <c r="G6683" s="533"/>
      <c r="H6683" s="533"/>
      <c r="I6683" s="533"/>
      <c r="J6683" s="533"/>
      <c r="K6683" s="533"/>
      <c r="L6683" s="533"/>
      <c r="M6683" s="533"/>
      <c r="N6683" s="532"/>
      <c r="O6683" s="350"/>
      <c r="P6683" s="464"/>
      <c r="Q6683" s="464"/>
      <c r="R6683" s="464"/>
      <c r="S6683" s="464"/>
      <c r="T6683" s="464"/>
      <c r="U6683" s="464"/>
      <c r="V6683" s="464"/>
    </row>
    <row r="6684" spans="1:22">
      <c r="A6684" s="531"/>
      <c r="B6684" s="532"/>
      <c r="C6684" s="350"/>
      <c r="D6684" s="350"/>
      <c r="E6684" s="533"/>
      <c r="F6684" s="533"/>
      <c r="G6684" s="533"/>
      <c r="H6684" s="533"/>
      <c r="I6684" s="533"/>
      <c r="J6684" s="533"/>
      <c r="K6684" s="533"/>
      <c r="L6684" s="533"/>
      <c r="M6684" s="533"/>
      <c r="N6684" s="532"/>
      <c r="O6684" s="350"/>
      <c r="P6684" s="464"/>
      <c r="Q6684" s="464"/>
      <c r="R6684" s="464"/>
      <c r="S6684" s="464"/>
      <c r="T6684" s="464"/>
      <c r="U6684" s="464"/>
      <c r="V6684" s="464"/>
    </row>
    <row r="6685" spans="1:22">
      <c r="A6685" s="531"/>
      <c r="B6685" s="532"/>
      <c r="C6685" s="350"/>
      <c r="D6685" s="350"/>
      <c r="E6685" s="533"/>
      <c r="F6685" s="533"/>
      <c r="G6685" s="533"/>
      <c r="H6685" s="533"/>
      <c r="I6685" s="533"/>
      <c r="J6685" s="533"/>
      <c r="K6685" s="533"/>
      <c r="L6685" s="533"/>
      <c r="M6685" s="533"/>
      <c r="N6685" s="532"/>
      <c r="O6685" s="350"/>
      <c r="P6685" s="464"/>
      <c r="Q6685" s="464"/>
      <c r="R6685" s="464"/>
      <c r="S6685" s="464"/>
      <c r="T6685" s="464"/>
      <c r="U6685" s="464"/>
      <c r="V6685" s="464"/>
    </row>
    <row r="6686" spans="1:22">
      <c r="A6686" s="531"/>
      <c r="B6686" s="532"/>
      <c r="C6686" s="350"/>
      <c r="D6686" s="350"/>
      <c r="E6686" s="533"/>
      <c r="F6686" s="533"/>
      <c r="G6686" s="533"/>
      <c r="H6686" s="533"/>
      <c r="I6686" s="533"/>
      <c r="J6686" s="533"/>
      <c r="K6686" s="533"/>
      <c r="L6686" s="533"/>
      <c r="M6686" s="533"/>
      <c r="N6686" s="532"/>
      <c r="O6686" s="350"/>
      <c r="P6686" s="464"/>
      <c r="Q6686" s="464"/>
      <c r="R6686" s="464"/>
      <c r="S6686" s="464"/>
      <c r="T6686" s="464"/>
      <c r="U6686" s="464"/>
      <c r="V6686" s="464"/>
    </row>
    <row r="6687" spans="1:22">
      <c r="A6687" s="531"/>
      <c r="B6687" s="532"/>
      <c r="C6687" s="350"/>
      <c r="D6687" s="350"/>
      <c r="E6687" s="533"/>
      <c r="F6687" s="533"/>
      <c r="G6687" s="533"/>
      <c r="H6687" s="533"/>
      <c r="I6687" s="533"/>
      <c r="J6687" s="533"/>
      <c r="K6687" s="533"/>
      <c r="L6687" s="533"/>
      <c r="M6687" s="533"/>
      <c r="N6687" s="532"/>
      <c r="O6687" s="350"/>
      <c r="P6687" s="464"/>
      <c r="Q6687" s="464"/>
      <c r="R6687" s="464"/>
      <c r="S6687" s="464"/>
      <c r="T6687" s="464"/>
      <c r="U6687" s="464"/>
      <c r="V6687" s="464"/>
    </row>
    <row r="6688" spans="1:22">
      <c r="A6688" s="531"/>
      <c r="B6688" s="532"/>
      <c r="C6688" s="350"/>
      <c r="D6688" s="350"/>
      <c r="E6688" s="533"/>
      <c r="F6688" s="533"/>
      <c r="G6688" s="533"/>
      <c r="H6688" s="533"/>
      <c r="I6688" s="533"/>
      <c r="J6688" s="533"/>
      <c r="K6688" s="533"/>
      <c r="L6688" s="533"/>
      <c r="M6688" s="533"/>
      <c r="N6688" s="532"/>
      <c r="O6688" s="350"/>
      <c r="P6688" s="464"/>
      <c r="Q6688" s="464"/>
      <c r="R6688" s="464"/>
      <c r="S6688" s="464"/>
      <c r="T6688" s="464"/>
      <c r="U6688" s="464"/>
      <c r="V6688" s="464"/>
    </row>
    <row r="6689" spans="1:22">
      <c r="A6689" s="531"/>
      <c r="B6689" s="532"/>
      <c r="C6689" s="350"/>
      <c r="D6689" s="350"/>
      <c r="E6689" s="533"/>
      <c r="F6689" s="533"/>
      <c r="G6689" s="533"/>
      <c r="H6689" s="533"/>
      <c r="I6689" s="533"/>
      <c r="J6689" s="533"/>
      <c r="K6689" s="533"/>
      <c r="L6689" s="533"/>
      <c r="M6689" s="533"/>
      <c r="N6689" s="532"/>
      <c r="O6689" s="350"/>
      <c r="P6689" s="464"/>
      <c r="Q6689" s="464"/>
      <c r="R6689" s="464"/>
      <c r="S6689" s="464"/>
      <c r="T6689" s="464"/>
      <c r="U6689" s="464"/>
      <c r="V6689" s="464"/>
    </row>
    <row r="6690" spans="1:22">
      <c r="A6690" s="531"/>
      <c r="B6690" s="532"/>
      <c r="C6690" s="350"/>
      <c r="D6690" s="350"/>
      <c r="E6690" s="533"/>
      <c r="F6690" s="533"/>
      <c r="G6690" s="533"/>
      <c r="H6690" s="533"/>
      <c r="I6690" s="533"/>
      <c r="J6690" s="533"/>
      <c r="K6690" s="533"/>
      <c r="L6690" s="533"/>
      <c r="M6690" s="533"/>
      <c r="N6690" s="532"/>
      <c r="O6690" s="350"/>
      <c r="P6690" s="464"/>
      <c r="Q6690" s="464"/>
      <c r="R6690" s="464"/>
      <c r="S6690" s="464"/>
      <c r="T6690" s="464"/>
      <c r="U6690" s="464"/>
      <c r="V6690" s="464"/>
    </row>
    <row r="6691" spans="1:22">
      <c r="A6691" s="531"/>
      <c r="B6691" s="532"/>
      <c r="C6691" s="350"/>
      <c r="D6691" s="350"/>
      <c r="E6691" s="533"/>
      <c r="F6691" s="533"/>
      <c r="G6691" s="533"/>
      <c r="H6691" s="533"/>
      <c r="I6691" s="533"/>
      <c r="J6691" s="533"/>
      <c r="K6691" s="533"/>
      <c r="L6691" s="533"/>
      <c r="M6691" s="533"/>
      <c r="N6691" s="532"/>
      <c r="O6691" s="350"/>
      <c r="P6691" s="464"/>
      <c r="Q6691" s="464"/>
      <c r="R6691" s="464"/>
      <c r="S6691" s="464"/>
      <c r="T6691" s="464"/>
      <c r="U6691" s="464"/>
      <c r="V6691" s="464"/>
    </row>
    <row r="6692" spans="1:22">
      <c r="A6692" s="531"/>
      <c r="B6692" s="532"/>
      <c r="C6692" s="350"/>
      <c r="D6692" s="350"/>
      <c r="E6692" s="533"/>
      <c r="F6692" s="533"/>
      <c r="G6692" s="533"/>
      <c r="H6692" s="533"/>
      <c r="I6692" s="533"/>
      <c r="J6692" s="533"/>
      <c r="K6692" s="533"/>
      <c r="L6692" s="533"/>
      <c r="M6692" s="533"/>
      <c r="N6692" s="532"/>
      <c r="O6692" s="350"/>
      <c r="P6692" s="464"/>
      <c r="Q6692" s="464"/>
      <c r="R6692" s="464"/>
      <c r="S6692" s="464"/>
      <c r="T6692" s="464"/>
      <c r="U6692" s="464"/>
      <c r="V6692" s="464"/>
    </row>
    <row r="6693" spans="1:22">
      <c r="A6693" s="531"/>
      <c r="B6693" s="532"/>
      <c r="C6693" s="350"/>
      <c r="D6693" s="350"/>
      <c r="E6693" s="533"/>
      <c r="F6693" s="533"/>
      <c r="G6693" s="533"/>
      <c r="H6693" s="533"/>
      <c r="I6693" s="533"/>
      <c r="J6693" s="533"/>
      <c r="K6693" s="533"/>
      <c r="L6693" s="533"/>
      <c r="M6693" s="533"/>
      <c r="N6693" s="532"/>
      <c r="O6693" s="350"/>
      <c r="P6693" s="464"/>
      <c r="Q6693" s="464"/>
      <c r="R6693" s="464"/>
      <c r="S6693" s="464"/>
      <c r="T6693" s="464"/>
      <c r="U6693" s="464"/>
      <c r="V6693" s="464"/>
    </row>
    <row r="6694" spans="1:22">
      <c r="A6694" s="531"/>
      <c r="B6694" s="532"/>
      <c r="C6694" s="350"/>
      <c r="D6694" s="350"/>
      <c r="E6694" s="533"/>
      <c r="F6694" s="533"/>
      <c r="G6694" s="533"/>
      <c r="H6694" s="533"/>
      <c r="I6694" s="533"/>
      <c r="J6694" s="533"/>
      <c r="K6694" s="533"/>
      <c r="L6694" s="533"/>
      <c r="M6694" s="533"/>
      <c r="N6694" s="532"/>
      <c r="O6694" s="350"/>
      <c r="P6694" s="464"/>
      <c r="Q6694" s="464"/>
      <c r="R6694" s="464"/>
      <c r="S6694" s="464"/>
      <c r="T6694" s="464"/>
      <c r="U6694" s="464"/>
      <c r="V6694" s="464"/>
    </row>
    <row r="6695" spans="1:22">
      <c r="A6695" s="531"/>
      <c r="B6695" s="532"/>
      <c r="C6695" s="350"/>
      <c r="D6695" s="350"/>
      <c r="E6695" s="533"/>
      <c r="F6695" s="533"/>
      <c r="G6695" s="533"/>
      <c r="H6695" s="533"/>
      <c r="I6695" s="533"/>
      <c r="J6695" s="533"/>
      <c r="K6695" s="533"/>
      <c r="L6695" s="533"/>
      <c r="M6695" s="533"/>
      <c r="N6695" s="532"/>
      <c r="O6695" s="350"/>
      <c r="P6695" s="464"/>
      <c r="Q6695" s="464"/>
      <c r="R6695" s="464"/>
      <c r="S6695" s="464"/>
      <c r="T6695" s="464"/>
      <c r="U6695" s="464"/>
      <c r="V6695" s="464"/>
    </row>
    <row r="6696" spans="1:22">
      <c r="A6696" s="531"/>
      <c r="B6696" s="532"/>
      <c r="C6696" s="350"/>
      <c r="D6696" s="350"/>
      <c r="E6696" s="533"/>
      <c r="F6696" s="533"/>
      <c r="G6696" s="533"/>
      <c r="H6696" s="533"/>
      <c r="I6696" s="533"/>
      <c r="J6696" s="533"/>
      <c r="K6696" s="533"/>
      <c r="L6696" s="533"/>
      <c r="M6696" s="533"/>
      <c r="N6696" s="532"/>
      <c r="O6696" s="350"/>
      <c r="P6696" s="464"/>
      <c r="Q6696" s="464"/>
      <c r="R6696" s="464"/>
      <c r="S6696" s="464"/>
      <c r="T6696" s="464"/>
      <c r="U6696" s="464"/>
      <c r="V6696" s="464"/>
    </row>
    <row r="6697" spans="1:22">
      <c r="A6697" s="531"/>
      <c r="B6697" s="532"/>
      <c r="C6697" s="350"/>
      <c r="D6697" s="350"/>
      <c r="E6697" s="533"/>
      <c r="F6697" s="533"/>
      <c r="G6697" s="533"/>
      <c r="H6697" s="533"/>
      <c r="I6697" s="533"/>
      <c r="J6697" s="533"/>
      <c r="K6697" s="533"/>
      <c r="L6697" s="533"/>
      <c r="M6697" s="533"/>
      <c r="N6697" s="532"/>
      <c r="O6697" s="350"/>
      <c r="P6697" s="464"/>
      <c r="Q6697" s="464"/>
      <c r="R6697" s="464"/>
      <c r="S6697" s="464"/>
      <c r="T6697" s="464"/>
      <c r="U6697" s="464"/>
      <c r="V6697" s="464"/>
    </row>
    <row r="6698" spans="1:22">
      <c r="A6698" s="531"/>
      <c r="B6698" s="532"/>
      <c r="C6698" s="350"/>
      <c r="D6698" s="350"/>
      <c r="E6698" s="533"/>
      <c r="F6698" s="533"/>
      <c r="G6698" s="533"/>
      <c r="H6698" s="533"/>
      <c r="I6698" s="533"/>
      <c r="J6698" s="533"/>
      <c r="K6698" s="533"/>
      <c r="L6698" s="533"/>
      <c r="M6698" s="533"/>
      <c r="N6698" s="532"/>
      <c r="O6698" s="350"/>
      <c r="P6698" s="464"/>
      <c r="Q6698" s="464"/>
      <c r="R6698" s="464"/>
      <c r="S6698" s="464"/>
      <c r="T6698" s="464"/>
      <c r="U6698" s="464"/>
      <c r="V6698" s="464"/>
    </row>
    <row r="6699" spans="1:22">
      <c r="A6699" s="531"/>
      <c r="B6699" s="532"/>
      <c r="C6699" s="350"/>
      <c r="D6699" s="350"/>
      <c r="E6699" s="533"/>
      <c r="F6699" s="533"/>
      <c r="G6699" s="533"/>
      <c r="H6699" s="533"/>
      <c r="I6699" s="533"/>
      <c r="J6699" s="533"/>
      <c r="K6699" s="533"/>
      <c r="L6699" s="533"/>
      <c r="M6699" s="533"/>
      <c r="N6699" s="532"/>
      <c r="O6699" s="350"/>
      <c r="P6699" s="464"/>
      <c r="Q6699" s="464"/>
      <c r="R6699" s="464"/>
      <c r="S6699" s="464"/>
      <c r="T6699" s="464"/>
      <c r="U6699" s="464"/>
      <c r="V6699" s="464"/>
    </row>
    <row r="6700" spans="1:22">
      <c r="A6700" s="531"/>
      <c r="B6700" s="532"/>
      <c r="C6700" s="350"/>
      <c r="D6700" s="350"/>
      <c r="E6700" s="533"/>
      <c r="F6700" s="533"/>
      <c r="G6700" s="533"/>
      <c r="H6700" s="533"/>
      <c r="I6700" s="533"/>
      <c r="J6700" s="533"/>
      <c r="K6700" s="533"/>
      <c r="L6700" s="533"/>
      <c r="M6700" s="533"/>
      <c r="N6700" s="532"/>
      <c r="O6700" s="350"/>
      <c r="P6700" s="464"/>
      <c r="Q6700" s="464"/>
      <c r="R6700" s="464"/>
      <c r="S6700" s="464"/>
      <c r="T6700" s="464"/>
      <c r="U6700" s="464"/>
      <c r="V6700" s="464"/>
    </row>
    <row r="6701" spans="1:22">
      <c r="A6701" s="531"/>
      <c r="B6701" s="532"/>
      <c r="C6701" s="350"/>
      <c r="D6701" s="350"/>
      <c r="E6701" s="533"/>
      <c r="F6701" s="533"/>
      <c r="G6701" s="533"/>
      <c r="H6701" s="533"/>
      <c r="I6701" s="533"/>
      <c r="J6701" s="533"/>
      <c r="K6701" s="533"/>
      <c r="L6701" s="533"/>
      <c r="M6701" s="533"/>
      <c r="N6701" s="532"/>
      <c r="O6701" s="350"/>
      <c r="P6701" s="464"/>
      <c r="Q6701" s="464"/>
      <c r="R6701" s="464"/>
      <c r="S6701" s="464"/>
      <c r="T6701" s="464"/>
      <c r="U6701" s="464"/>
      <c r="V6701" s="464"/>
    </row>
    <row r="6702" spans="1:22">
      <c r="A6702" s="531"/>
      <c r="B6702" s="532"/>
      <c r="C6702" s="350"/>
      <c r="D6702" s="350"/>
      <c r="E6702" s="533"/>
      <c r="F6702" s="533"/>
      <c r="G6702" s="533"/>
      <c r="H6702" s="533"/>
      <c r="I6702" s="533"/>
      <c r="J6702" s="533"/>
      <c r="K6702" s="533"/>
      <c r="L6702" s="533"/>
      <c r="M6702" s="533"/>
      <c r="N6702" s="532"/>
      <c r="O6702" s="350"/>
      <c r="P6702" s="464"/>
      <c r="Q6702" s="464"/>
      <c r="R6702" s="464"/>
      <c r="S6702" s="464"/>
      <c r="T6702" s="464"/>
      <c r="U6702" s="464"/>
      <c r="V6702" s="464"/>
    </row>
    <row r="6703" spans="1:22">
      <c r="A6703" s="531"/>
      <c r="B6703" s="532"/>
      <c r="C6703" s="350"/>
      <c r="D6703" s="350"/>
      <c r="E6703" s="533"/>
      <c r="F6703" s="533"/>
      <c r="G6703" s="533"/>
      <c r="H6703" s="533"/>
      <c r="I6703" s="533"/>
      <c r="J6703" s="533"/>
      <c r="K6703" s="533"/>
      <c r="L6703" s="533"/>
      <c r="M6703" s="533"/>
      <c r="N6703" s="532"/>
      <c r="O6703" s="350"/>
      <c r="P6703" s="464"/>
      <c r="Q6703" s="464"/>
      <c r="R6703" s="464"/>
      <c r="S6703" s="464"/>
      <c r="T6703" s="464"/>
      <c r="U6703" s="464"/>
      <c r="V6703" s="464"/>
    </row>
    <row r="6704" spans="1:22">
      <c r="A6704" s="531"/>
      <c r="B6704" s="532"/>
      <c r="C6704" s="350"/>
      <c r="D6704" s="350"/>
      <c r="E6704" s="533"/>
      <c r="F6704" s="533"/>
      <c r="G6704" s="533"/>
      <c r="H6704" s="533"/>
      <c r="I6704" s="533"/>
      <c r="J6704" s="533"/>
      <c r="K6704" s="533"/>
      <c r="L6704" s="533"/>
      <c r="M6704" s="533"/>
      <c r="N6704" s="532"/>
      <c r="O6704" s="350"/>
      <c r="P6704" s="464"/>
      <c r="Q6704" s="464"/>
      <c r="R6704" s="464"/>
      <c r="S6704" s="464"/>
      <c r="T6704" s="464"/>
      <c r="U6704" s="464"/>
      <c r="V6704" s="464"/>
    </row>
    <row r="6705" spans="1:22">
      <c r="A6705" s="531"/>
      <c r="B6705" s="532"/>
      <c r="C6705" s="350"/>
      <c r="D6705" s="350"/>
      <c r="E6705" s="533"/>
      <c r="F6705" s="533"/>
      <c r="G6705" s="533"/>
      <c r="H6705" s="533"/>
      <c r="I6705" s="533"/>
      <c r="J6705" s="533"/>
      <c r="K6705" s="533"/>
      <c r="L6705" s="533"/>
      <c r="M6705" s="533"/>
      <c r="N6705" s="532"/>
      <c r="O6705" s="350"/>
      <c r="P6705" s="464"/>
      <c r="Q6705" s="464"/>
      <c r="R6705" s="464"/>
      <c r="S6705" s="464"/>
      <c r="T6705" s="464"/>
      <c r="U6705" s="464"/>
      <c r="V6705" s="464"/>
    </row>
    <row r="6706" spans="1:22">
      <c r="A6706" s="531"/>
      <c r="B6706" s="532"/>
      <c r="C6706" s="350"/>
      <c r="D6706" s="350"/>
      <c r="E6706" s="533"/>
      <c r="F6706" s="533"/>
      <c r="G6706" s="533"/>
      <c r="H6706" s="533"/>
      <c r="I6706" s="533"/>
      <c r="J6706" s="533"/>
      <c r="K6706" s="533"/>
      <c r="L6706" s="533"/>
      <c r="M6706" s="533"/>
      <c r="N6706" s="532"/>
      <c r="O6706" s="350"/>
      <c r="P6706" s="464"/>
      <c r="Q6706" s="464"/>
      <c r="R6706" s="464"/>
      <c r="S6706" s="464"/>
      <c r="T6706" s="464"/>
      <c r="U6706" s="464"/>
      <c r="V6706" s="464"/>
    </row>
    <row r="6707" spans="1:22">
      <c r="A6707" s="531"/>
      <c r="B6707" s="532"/>
      <c r="C6707" s="350"/>
      <c r="D6707" s="350"/>
      <c r="E6707" s="533"/>
      <c r="F6707" s="533"/>
      <c r="G6707" s="533"/>
      <c r="H6707" s="533"/>
      <c r="I6707" s="533"/>
      <c r="J6707" s="533"/>
      <c r="K6707" s="533"/>
      <c r="L6707" s="533"/>
      <c r="M6707" s="533"/>
      <c r="N6707" s="532"/>
      <c r="O6707" s="350"/>
      <c r="P6707" s="464"/>
      <c r="Q6707" s="464"/>
      <c r="R6707" s="464"/>
      <c r="S6707" s="464"/>
      <c r="T6707" s="464"/>
      <c r="U6707" s="464"/>
      <c r="V6707" s="464"/>
    </row>
    <row r="6708" spans="1:22">
      <c r="A6708" s="531"/>
      <c r="B6708" s="532"/>
      <c r="C6708" s="350"/>
      <c r="D6708" s="350"/>
      <c r="E6708" s="533"/>
      <c r="F6708" s="533"/>
      <c r="G6708" s="533"/>
      <c r="H6708" s="533"/>
      <c r="I6708" s="533"/>
      <c r="J6708" s="533"/>
      <c r="K6708" s="533"/>
      <c r="L6708" s="533"/>
      <c r="M6708" s="533"/>
      <c r="N6708" s="532"/>
      <c r="O6708" s="350"/>
      <c r="P6708" s="464"/>
      <c r="Q6708" s="464"/>
      <c r="R6708" s="464"/>
      <c r="S6708" s="464"/>
      <c r="T6708" s="464"/>
      <c r="U6708" s="464"/>
      <c r="V6708" s="464"/>
    </row>
    <row r="6709" spans="1:22">
      <c r="A6709" s="531"/>
      <c r="B6709" s="532"/>
      <c r="C6709" s="350"/>
      <c r="D6709" s="350"/>
      <c r="E6709" s="533"/>
      <c r="F6709" s="533"/>
      <c r="G6709" s="533"/>
      <c r="H6709" s="533"/>
      <c r="I6709" s="533"/>
      <c r="J6709" s="533"/>
      <c r="K6709" s="533"/>
      <c r="L6709" s="533"/>
      <c r="M6709" s="533"/>
      <c r="N6709" s="532"/>
      <c r="O6709" s="350"/>
      <c r="P6709" s="464"/>
      <c r="Q6709" s="464"/>
      <c r="R6709" s="464"/>
      <c r="S6709" s="464"/>
      <c r="T6709" s="464"/>
      <c r="U6709" s="464"/>
      <c r="V6709" s="464"/>
    </row>
    <row r="6710" spans="1:22">
      <c r="A6710" s="531"/>
      <c r="B6710" s="532"/>
      <c r="C6710" s="350"/>
      <c r="D6710" s="350"/>
      <c r="E6710" s="533"/>
      <c r="F6710" s="533"/>
      <c r="G6710" s="533"/>
      <c r="H6710" s="533"/>
      <c r="I6710" s="533"/>
      <c r="J6710" s="533"/>
      <c r="K6710" s="533"/>
      <c r="L6710" s="533"/>
      <c r="M6710" s="533"/>
      <c r="N6710" s="532"/>
      <c r="O6710" s="350"/>
      <c r="P6710" s="464"/>
      <c r="Q6710" s="464"/>
      <c r="R6710" s="464"/>
      <c r="S6710" s="464"/>
      <c r="T6710" s="464"/>
      <c r="U6710" s="464"/>
      <c r="V6710" s="464"/>
    </row>
    <row r="6711" spans="1:22">
      <c r="A6711" s="531"/>
      <c r="B6711" s="532"/>
      <c r="C6711" s="350"/>
      <c r="D6711" s="350"/>
      <c r="E6711" s="533"/>
      <c r="F6711" s="533"/>
      <c r="G6711" s="533"/>
      <c r="H6711" s="533"/>
      <c r="I6711" s="533"/>
      <c r="J6711" s="533"/>
      <c r="K6711" s="533"/>
      <c r="L6711" s="533"/>
      <c r="M6711" s="533"/>
      <c r="N6711" s="532"/>
      <c r="O6711" s="350"/>
      <c r="P6711" s="464"/>
      <c r="Q6711" s="464"/>
      <c r="R6711" s="464"/>
      <c r="S6711" s="464"/>
      <c r="T6711" s="464"/>
      <c r="U6711" s="464"/>
      <c r="V6711" s="464"/>
    </row>
    <row r="6712" spans="1:22">
      <c r="A6712" s="531"/>
      <c r="B6712" s="532"/>
      <c r="C6712" s="350"/>
      <c r="D6712" s="350"/>
      <c r="E6712" s="533"/>
      <c r="F6712" s="533"/>
      <c r="G6712" s="533"/>
      <c r="H6712" s="533"/>
      <c r="I6712" s="533"/>
      <c r="J6712" s="533"/>
      <c r="K6712" s="533"/>
      <c r="L6712" s="533"/>
      <c r="M6712" s="533"/>
      <c r="N6712" s="532"/>
      <c r="O6712" s="350"/>
      <c r="P6712" s="464"/>
      <c r="Q6712" s="464"/>
      <c r="R6712" s="464"/>
      <c r="S6712" s="464"/>
      <c r="T6712" s="464"/>
      <c r="U6712" s="464"/>
      <c r="V6712" s="464"/>
    </row>
    <row r="6713" spans="1:22">
      <c r="A6713" s="531"/>
      <c r="B6713" s="532"/>
      <c r="C6713" s="350"/>
      <c r="D6713" s="350"/>
      <c r="E6713" s="533"/>
      <c r="F6713" s="533"/>
      <c r="G6713" s="533"/>
      <c r="H6713" s="533"/>
      <c r="I6713" s="533"/>
      <c r="J6713" s="533"/>
      <c r="K6713" s="533"/>
      <c r="L6713" s="533"/>
      <c r="M6713" s="533"/>
      <c r="N6713" s="532"/>
      <c r="O6713" s="350"/>
      <c r="P6713" s="464"/>
      <c r="Q6713" s="464"/>
      <c r="R6713" s="464"/>
      <c r="S6713" s="464"/>
      <c r="T6713" s="464"/>
      <c r="U6713" s="464"/>
      <c r="V6713" s="464"/>
    </row>
    <row r="6714" spans="1:22">
      <c r="A6714" s="531"/>
      <c r="B6714" s="532"/>
      <c r="C6714" s="350"/>
      <c r="D6714" s="350"/>
      <c r="E6714" s="533"/>
      <c r="F6714" s="533"/>
      <c r="G6714" s="533"/>
      <c r="H6714" s="533"/>
      <c r="I6714" s="533"/>
      <c r="J6714" s="533"/>
      <c r="K6714" s="533"/>
      <c r="L6714" s="533"/>
      <c r="M6714" s="533"/>
      <c r="N6714" s="532"/>
      <c r="O6714" s="350"/>
      <c r="P6714" s="464"/>
      <c r="Q6714" s="464"/>
      <c r="R6714" s="464"/>
      <c r="S6714" s="464"/>
      <c r="T6714" s="464"/>
      <c r="U6714" s="464"/>
      <c r="V6714" s="464"/>
    </row>
    <row r="6715" spans="1:22">
      <c r="A6715" s="531"/>
      <c r="B6715" s="532"/>
      <c r="C6715" s="350"/>
      <c r="D6715" s="350"/>
      <c r="E6715" s="533"/>
      <c r="F6715" s="533"/>
      <c r="G6715" s="533"/>
      <c r="H6715" s="533"/>
      <c r="I6715" s="533"/>
      <c r="J6715" s="533"/>
      <c r="K6715" s="533"/>
      <c r="L6715" s="533"/>
      <c r="M6715" s="533"/>
      <c r="N6715" s="532"/>
      <c r="O6715" s="350"/>
      <c r="P6715" s="464"/>
      <c r="Q6715" s="464"/>
      <c r="R6715" s="464"/>
      <c r="S6715" s="464"/>
      <c r="T6715" s="464"/>
      <c r="U6715" s="464"/>
      <c r="V6715" s="464"/>
    </row>
    <row r="6716" spans="1:22">
      <c r="A6716" s="531"/>
      <c r="B6716" s="532"/>
      <c r="C6716" s="350"/>
      <c r="D6716" s="350"/>
      <c r="E6716" s="533"/>
      <c r="F6716" s="533"/>
      <c r="G6716" s="533"/>
      <c r="H6716" s="533"/>
      <c r="I6716" s="533"/>
      <c r="J6716" s="533"/>
      <c r="K6716" s="533"/>
      <c r="L6716" s="533"/>
      <c r="M6716" s="533"/>
      <c r="N6716" s="532"/>
      <c r="O6716" s="350"/>
      <c r="P6716" s="464"/>
      <c r="Q6716" s="464"/>
      <c r="R6716" s="464"/>
      <c r="S6716" s="464"/>
      <c r="T6716" s="464"/>
      <c r="U6716" s="464"/>
      <c r="V6716" s="464"/>
    </row>
    <row r="6717" spans="1:22">
      <c r="A6717" s="531"/>
      <c r="B6717" s="532"/>
      <c r="C6717" s="350"/>
      <c r="D6717" s="350"/>
      <c r="E6717" s="533"/>
      <c r="F6717" s="533"/>
      <c r="G6717" s="533"/>
      <c r="H6717" s="533"/>
      <c r="I6717" s="533"/>
      <c r="J6717" s="533"/>
      <c r="K6717" s="533"/>
      <c r="L6717" s="533"/>
      <c r="M6717" s="533"/>
      <c r="N6717" s="532"/>
      <c r="O6717" s="350"/>
      <c r="P6717" s="464"/>
      <c r="Q6717" s="464"/>
      <c r="R6717" s="464"/>
      <c r="S6717" s="464"/>
      <c r="T6717" s="464"/>
      <c r="U6717" s="464"/>
      <c r="V6717" s="464"/>
    </row>
    <row r="6718" spans="1:22">
      <c r="A6718" s="531"/>
      <c r="B6718" s="532"/>
      <c r="C6718" s="350"/>
      <c r="D6718" s="350"/>
      <c r="E6718" s="533"/>
      <c r="F6718" s="533"/>
      <c r="G6718" s="533"/>
      <c r="H6718" s="533"/>
      <c r="I6718" s="533"/>
      <c r="J6718" s="533"/>
      <c r="K6718" s="533"/>
      <c r="L6718" s="533"/>
      <c r="M6718" s="533"/>
      <c r="N6718" s="532"/>
      <c r="O6718" s="350"/>
      <c r="P6718" s="464"/>
      <c r="Q6718" s="464"/>
      <c r="R6718" s="464"/>
      <c r="S6718" s="464"/>
      <c r="T6718" s="464"/>
      <c r="U6718" s="464"/>
      <c r="V6718" s="464"/>
    </row>
    <row r="6719" spans="1:22">
      <c r="A6719" s="531"/>
      <c r="B6719" s="532"/>
      <c r="C6719" s="350"/>
      <c r="D6719" s="350"/>
      <c r="E6719" s="533"/>
      <c r="F6719" s="533"/>
      <c r="G6719" s="533"/>
      <c r="H6719" s="533"/>
      <c r="I6719" s="533"/>
      <c r="J6719" s="533"/>
      <c r="K6719" s="533"/>
      <c r="L6719" s="533"/>
      <c r="M6719" s="533"/>
      <c r="N6719" s="532"/>
      <c r="O6719" s="350"/>
      <c r="P6719" s="464"/>
      <c r="Q6719" s="464"/>
      <c r="R6719" s="464"/>
      <c r="S6719" s="464"/>
      <c r="T6719" s="464"/>
      <c r="U6719" s="464"/>
      <c r="V6719" s="464"/>
    </row>
    <row r="6720" spans="1:22">
      <c r="A6720" s="531"/>
      <c r="B6720" s="532"/>
      <c r="C6720" s="350"/>
      <c r="D6720" s="350"/>
      <c r="E6720" s="533"/>
      <c r="F6720" s="533"/>
      <c r="G6720" s="533"/>
      <c r="H6720" s="533"/>
      <c r="I6720" s="533"/>
      <c r="J6720" s="533"/>
      <c r="K6720" s="533"/>
      <c r="L6720" s="533"/>
      <c r="M6720" s="533"/>
      <c r="N6720" s="532"/>
      <c r="O6720" s="350"/>
      <c r="P6720" s="464"/>
      <c r="Q6720" s="464"/>
      <c r="R6720" s="464"/>
      <c r="S6720" s="464"/>
      <c r="T6720" s="464"/>
      <c r="U6720" s="464"/>
      <c r="V6720" s="464"/>
    </row>
    <row r="6721" spans="1:22">
      <c r="A6721" s="531"/>
      <c r="B6721" s="532"/>
      <c r="C6721" s="350"/>
      <c r="D6721" s="350"/>
      <c r="E6721" s="533"/>
      <c r="F6721" s="533"/>
      <c r="G6721" s="533"/>
      <c r="H6721" s="533"/>
      <c r="I6721" s="533"/>
      <c r="J6721" s="533"/>
      <c r="K6721" s="533"/>
      <c r="L6721" s="533"/>
      <c r="M6721" s="533"/>
      <c r="N6721" s="532"/>
      <c r="O6721" s="350"/>
      <c r="P6721" s="464"/>
      <c r="Q6721" s="464"/>
      <c r="R6721" s="464"/>
      <c r="S6721" s="464"/>
      <c r="T6721" s="464"/>
      <c r="U6721" s="464"/>
      <c r="V6721" s="464"/>
    </row>
    <row r="6722" spans="1:22">
      <c r="A6722" s="531"/>
      <c r="B6722" s="532"/>
      <c r="C6722" s="350"/>
      <c r="D6722" s="350"/>
      <c r="E6722" s="533"/>
      <c r="F6722" s="533"/>
      <c r="G6722" s="533"/>
      <c r="H6722" s="533"/>
      <c r="I6722" s="533"/>
      <c r="J6722" s="533"/>
      <c r="K6722" s="533"/>
      <c r="L6722" s="533"/>
      <c r="M6722" s="533"/>
      <c r="N6722" s="532"/>
      <c r="O6722" s="350"/>
      <c r="P6722" s="464"/>
      <c r="Q6722" s="464"/>
      <c r="R6722" s="464"/>
      <c r="S6722" s="464"/>
      <c r="T6722" s="464"/>
      <c r="U6722" s="464"/>
      <c r="V6722" s="464"/>
    </row>
    <row r="6723" spans="1:22">
      <c r="A6723" s="531"/>
      <c r="B6723" s="532"/>
      <c r="C6723" s="350"/>
      <c r="D6723" s="350"/>
      <c r="E6723" s="533"/>
      <c r="F6723" s="533"/>
      <c r="G6723" s="533"/>
      <c r="H6723" s="533"/>
      <c r="I6723" s="533"/>
      <c r="J6723" s="533"/>
      <c r="K6723" s="533"/>
      <c r="L6723" s="533"/>
      <c r="M6723" s="533"/>
      <c r="N6723" s="532"/>
      <c r="O6723" s="350"/>
      <c r="P6723" s="464"/>
      <c r="Q6723" s="464"/>
      <c r="R6723" s="464"/>
      <c r="S6723" s="464"/>
      <c r="T6723" s="464"/>
      <c r="U6723" s="464"/>
      <c r="V6723" s="464"/>
    </row>
    <row r="6724" spans="1:22">
      <c r="A6724" s="531"/>
      <c r="B6724" s="532"/>
      <c r="C6724" s="350"/>
      <c r="D6724" s="350"/>
      <c r="E6724" s="533"/>
      <c r="F6724" s="533"/>
      <c r="G6724" s="533"/>
      <c r="H6724" s="533"/>
      <c r="I6724" s="533"/>
      <c r="J6724" s="533"/>
      <c r="K6724" s="533"/>
      <c r="L6724" s="533"/>
      <c r="M6724" s="533"/>
      <c r="N6724" s="532"/>
      <c r="O6724" s="350"/>
      <c r="P6724" s="464"/>
      <c r="Q6724" s="464"/>
      <c r="R6724" s="464"/>
      <c r="S6724" s="464"/>
      <c r="T6724" s="464"/>
      <c r="U6724" s="464"/>
      <c r="V6724" s="464"/>
    </row>
    <row r="6725" spans="1:22">
      <c r="A6725" s="531"/>
      <c r="B6725" s="532"/>
      <c r="C6725" s="350"/>
      <c r="D6725" s="350"/>
      <c r="E6725" s="533"/>
      <c r="F6725" s="533"/>
      <c r="G6725" s="533"/>
      <c r="H6725" s="533"/>
      <c r="I6725" s="533"/>
      <c r="J6725" s="533"/>
      <c r="K6725" s="533"/>
      <c r="L6725" s="533"/>
      <c r="M6725" s="533"/>
      <c r="N6725" s="532"/>
      <c r="O6725" s="350"/>
      <c r="P6725" s="464"/>
      <c r="Q6725" s="464"/>
      <c r="R6725" s="464"/>
      <c r="S6725" s="464"/>
      <c r="T6725" s="464"/>
      <c r="U6725" s="464"/>
      <c r="V6725" s="464"/>
    </row>
    <row r="6726" spans="1:22">
      <c r="A6726" s="531"/>
      <c r="B6726" s="532"/>
      <c r="C6726" s="350"/>
      <c r="D6726" s="350"/>
      <c r="E6726" s="533"/>
      <c r="F6726" s="533"/>
      <c r="G6726" s="533"/>
      <c r="H6726" s="533"/>
      <c r="I6726" s="533"/>
      <c r="J6726" s="533"/>
      <c r="K6726" s="533"/>
      <c r="L6726" s="533"/>
      <c r="M6726" s="533"/>
      <c r="N6726" s="532"/>
      <c r="O6726" s="350"/>
      <c r="P6726" s="464"/>
      <c r="Q6726" s="464"/>
      <c r="R6726" s="464"/>
      <c r="S6726" s="464"/>
      <c r="T6726" s="464"/>
      <c r="U6726" s="464"/>
      <c r="V6726" s="464"/>
    </row>
    <row r="6727" spans="1:22">
      <c r="A6727" s="531"/>
      <c r="B6727" s="532"/>
      <c r="C6727" s="350"/>
      <c r="D6727" s="350"/>
      <c r="E6727" s="533"/>
      <c r="F6727" s="533"/>
      <c r="G6727" s="533"/>
      <c r="H6727" s="533"/>
      <c r="I6727" s="533"/>
      <c r="J6727" s="533"/>
      <c r="K6727" s="533"/>
      <c r="L6727" s="533"/>
      <c r="M6727" s="533"/>
      <c r="N6727" s="532"/>
      <c r="O6727" s="350"/>
      <c r="P6727" s="464"/>
      <c r="Q6727" s="464"/>
      <c r="R6727" s="464"/>
      <c r="S6727" s="464"/>
      <c r="T6727" s="464"/>
      <c r="U6727" s="464"/>
      <c r="V6727" s="464"/>
    </row>
    <row r="6728" spans="1:22">
      <c r="A6728" s="531"/>
      <c r="B6728" s="532"/>
      <c r="C6728" s="350"/>
      <c r="D6728" s="350"/>
      <c r="E6728" s="533"/>
      <c r="F6728" s="533"/>
      <c r="G6728" s="533"/>
      <c r="H6728" s="533"/>
      <c r="I6728" s="533"/>
      <c r="J6728" s="533"/>
      <c r="K6728" s="533"/>
      <c r="L6728" s="533"/>
      <c r="M6728" s="533"/>
      <c r="N6728" s="532"/>
      <c r="O6728" s="350"/>
      <c r="P6728" s="464"/>
      <c r="Q6728" s="464"/>
      <c r="R6728" s="464"/>
      <c r="S6728" s="464"/>
      <c r="T6728" s="464"/>
      <c r="U6728" s="464"/>
      <c r="V6728" s="464"/>
    </row>
    <row r="6729" spans="1:22">
      <c r="A6729" s="531"/>
      <c r="B6729" s="532"/>
      <c r="C6729" s="350"/>
      <c r="D6729" s="350"/>
      <c r="E6729" s="533"/>
      <c r="F6729" s="533"/>
      <c r="G6729" s="533"/>
      <c r="H6729" s="533"/>
      <c r="I6729" s="533"/>
      <c r="J6729" s="533"/>
      <c r="K6729" s="533"/>
      <c r="L6729" s="533"/>
      <c r="M6729" s="533"/>
      <c r="N6729" s="532"/>
      <c r="O6729" s="350"/>
      <c r="P6729" s="464"/>
      <c r="Q6729" s="464"/>
      <c r="R6729" s="464"/>
      <c r="S6729" s="464"/>
      <c r="T6729" s="464"/>
      <c r="U6729" s="464"/>
      <c r="V6729" s="464"/>
    </row>
    <row r="6730" spans="1:22">
      <c r="A6730" s="531"/>
      <c r="B6730" s="532"/>
      <c r="C6730" s="350"/>
      <c r="D6730" s="350"/>
      <c r="E6730" s="533"/>
      <c r="F6730" s="533"/>
      <c r="G6730" s="533"/>
      <c r="H6730" s="533"/>
      <c r="I6730" s="533"/>
      <c r="J6730" s="533"/>
      <c r="K6730" s="533"/>
      <c r="L6730" s="533"/>
      <c r="M6730" s="533"/>
      <c r="N6730" s="532"/>
      <c r="O6730" s="350"/>
      <c r="P6730" s="464"/>
      <c r="Q6730" s="464"/>
      <c r="R6730" s="464"/>
      <c r="S6730" s="464"/>
      <c r="T6730" s="464"/>
      <c r="U6730" s="464"/>
      <c r="V6730" s="464"/>
    </row>
    <row r="6731" spans="1:22">
      <c r="A6731" s="531"/>
      <c r="B6731" s="532"/>
      <c r="C6731" s="350"/>
      <c r="D6731" s="350"/>
      <c r="E6731" s="533"/>
      <c r="F6731" s="533"/>
      <c r="G6731" s="533"/>
      <c r="H6731" s="533"/>
      <c r="I6731" s="533"/>
      <c r="J6731" s="533"/>
      <c r="K6731" s="533"/>
      <c r="L6731" s="533"/>
      <c r="M6731" s="533"/>
      <c r="N6731" s="532"/>
      <c r="O6731" s="350"/>
      <c r="P6731" s="464"/>
      <c r="Q6731" s="464"/>
      <c r="R6731" s="464"/>
      <c r="S6731" s="464"/>
      <c r="T6731" s="464"/>
      <c r="U6731" s="464"/>
      <c r="V6731" s="464"/>
    </row>
    <row r="6732" spans="1:22">
      <c r="A6732" s="531"/>
      <c r="B6732" s="532"/>
      <c r="C6732" s="350"/>
      <c r="D6732" s="350"/>
      <c r="E6732" s="533"/>
      <c r="F6732" s="533"/>
      <c r="G6732" s="533"/>
      <c r="H6732" s="533"/>
      <c r="I6732" s="533"/>
      <c r="J6732" s="533"/>
      <c r="K6732" s="533"/>
      <c r="L6732" s="533"/>
      <c r="M6732" s="533"/>
      <c r="N6732" s="532"/>
      <c r="O6732" s="350"/>
      <c r="P6732" s="464"/>
      <c r="Q6732" s="464"/>
      <c r="R6732" s="464"/>
      <c r="S6732" s="464"/>
      <c r="T6732" s="464"/>
      <c r="U6732" s="464"/>
      <c r="V6732" s="464"/>
    </row>
    <row r="6733" spans="1:22">
      <c r="A6733" s="531"/>
      <c r="B6733" s="532"/>
      <c r="C6733" s="350"/>
      <c r="D6733" s="350"/>
      <c r="E6733" s="533"/>
      <c r="F6733" s="533"/>
      <c r="G6733" s="533"/>
      <c r="H6733" s="533"/>
      <c r="I6733" s="533"/>
      <c r="J6733" s="533"/>
      <c r="K6733" s="533"/>
      <c r="L6733" s="533"/>
      <c r="M6733" s="533"/>
      <c r="N6733" s="532"/>
      <c r="O6733" s="350"/>
      <c r="P6733" s="464"/>
      <c r="Q6733" s="464"/>
      <c r="R6733" s="464"/>
      <c r="S6733" s="464"/>
      <c r="T6733" s="464"/>
      <c r="U6733" s="464"/>
      <c r="V6733" s="464"/>
    </row>
    <row r="6734" spans="1:22">
      <c r="A6734" s="531"/>
      <c r="B6734" s="532"/>
      <c r="C6734" s="350"/>
      <c r="D6734" s="350"/>
      <c r="E6734" s="533"/>
      <c r="F6734" s="533"/>
      <c r="G6734" s="533"/>
      <c r="H6734" s="533"/>
      <c r="I6734" s="533"/>
      <c r="J6734" s="533"/>
      <c r="K6734" s="533"/>
      <c r="L6734" s="533"/>
      <c r="M6734" s="533"/>
      <c r="N6734" s="532"/>
      <c r="O6734" s="350"/>
      <c r="P6734" s="464"/>
      <c r="Q6734" s="464"/>
      <c r="R6734" s="464"/>
      <c r="S6734" s="464"/>
      <c r="T6734" s="464"/>
      <c r="U6734" s="464"/>
      <c r="V6734" s="464"/>
    </row>
    <row r="6735" spans="1:22">
      <c r="A6735" s="531"/>
      <c r="B6735" s="532"/>
      <c r="C6735" s="350"/>
      <c r="D6735" s="350"/>
      <c r="E6735" s="533"/>
      <c r="F6735" s="533"/>
      <c r="G6735" s="533"/>
      <c r="H6735" s="533"/>
      <c r="I6735" s="533"/>
      <c r="J6735" s="533"/>
      <c r="K6735" s="533"/>
      <c r="L6735" s="533"/>
      <c r="M6735" s="533"/>
      <c r="N6735" s="532"/>
      <c r="O6735" s="350"/>
      <c r="P6735" s="464"/>
      <c r="Q6735" s="464"/>
      <c r="R6735" s="464"/>
      <c r="S6735" s="464"/>
      <c r="T6735" s="464"/>
      <c r="U6735" s="464"/>
      <c r="V6735" s="464"/>
    </row>
    <row r="6736" spans="1:22">
      <c r="A6736" s="531"/>
      <c r="B6736" s="532"/>
      <c r="C6736" s="350"/>
      <c r="D6736" s="350"/>
      <c r="E6736" s="533"/>
      <c r="F6736" s="533"/>
      <c r="G6736" s="533"/>
      <c r="H6736" s="533"/>
      <c r="I6736" s="533"/>
      <c r="J6736" s="533"/>
      <c r="K6736" s="533"/>
      <c r="L6736" s="533"/>
      <c r="M6736" s="533"/>
      <c r="N6736" s="532"/>
      <c r="O6736" s="350"/>
      <c r="P6736" s="464"/>
      <c r="Q6736" s="464"/>
      <c r="R6736" s="464"/>
      <c r="S6736" s="464"/>
      <c r="T6736" s="464"/>
      <c r="U6736" s="464"/>
      <c r="V6736" s="464"/>
    </row>
    <row r="6737" spans="1:22">
      <c r="A6737" s="531"/>
      <c r="B6737" s="532"/>
      <c r="C6737" s="350"/>
      <c r="D6737" s="350"/>
      <c r="E6737" s="533"/>
      <c r="F6737" s="533"/>
      <c r="G6737" s="533"/>
      <c r="H6737" s="533"/>
      <c r="I6737" s="533"/>
      <c r="J6737" s="533"/>
      <c r="K6737" s="533"/>
      <c r="L6737" s="533"/>
      <c r="M6737" s="533"/>
      <c r="N6737" s="532"/>
      <c r="O6737" s="350"/>
      <c r="P6737" s="464"/>
      <c r="Q6737" s="464"/>
      <c r="R6737" s="464"/>
      <c r="S6737" s="464"/>
      <c r="T6737" s="464"/>
      <c r="U6737" s="464"/>
      <c r="V6737" s="464"/>
    </row>
    <row r="6738" spans="1:22">
      <c r="A6738" s="531"/>
      <c r="B6738" s="532"/>
      <c r="C6738" s="350"/>
      <c r="D6738" s="350"/>
      <c r="E6738" s="533"/>
      <c r="F6738" s="533"/>
      <c r="G6738" s="533"/>
      <c r="H6738" s="533"/>
      <c r="I6738" s="533"/>
      <c r="J6738" s="533"/>
      <c r="K6738" s="533"/>
      <c r="L6738" s="533"/>
      <c r="M6738" s="533"/>
      <c r="N6738" s="532"/>
      <c r="O6738" s="350"/>
      <c r="P6738" s="464"/>
      <c r="Q6738" s="464"/>
      <c r="R6738" s="464"/>
      <c r="S6738" s="464"/>
      <c r="T6738" s="464"/>
      <c r="U6738" s="464"/>
      <c r="V6738" s="464"/>
    </row>
    <row r="6739" spans="1:22">
      <c r="A6739" s="531"/>
      <c r="B6739" s="532"/>
      <c r="C6739" s="350"/>
      <c r="D6739" s="350"/>
      <c r="E6739" s="533"/>
      <c r="F6739" s="533"/>
      <c r="G6739" s="533"/>
      <c r="H6739" s="533"/>
      <c r="I6739" s="533"/>
      <c r="J6739" s="533"/>
      <c r="K6739" s="533"/>
      <c r="L6739" s="533"/>
      <c r="M6739" s="533"/>
      <c r="N6739" s="532"/>
      <c r="O6739" s="350"/>
      <c r="P6739" s="464"/>
      <c r="Q6739" s="464"/>
      <c r="R6739" s="464"/>
      <c r="S6739" s="464"/>
      <c r="T6739" s="464"/>
      <c r="U6739" s="464"/>
      <c r="V6739" s="464"/>
    </row>
    <row r="6740" spans="1:22">
      <c r="A6740" s="531"/>
      <c r="B6740" s="532"/>
      <c r="C6740" s="350"/>
      <c r="D6740" s="350"/>
      <c r="E6740" s="533"/>
      <c r="F6740" s="533"/>
      <c r="G6740" s="533"/>
      <c r="H6740" s="533"/>
      <c r="I6740" s="533"/>
      <c r="J6740" s="533"/>
      <c r="K6740" s="533"/>
      <c r="L6740" s="533"/>
      <c r="M6740" s="533"/>
      <c r="N6740" s="532"/>
      <c r="O6740" s="350"/>
      <c r="P6740" s="464"/>
      <c r="Q6740" s="464"/>
      <c r="R6740" s="464"/>
      <c r="S6740" s="464"/>
      <c r="T6740" s="464"/>
      <c r="U6740" s="464"/>
      <c r="V6740" s="464"/>
    </row>
    <row r="6741" spans="1:22">
      <c r="A6741" s="531"/>
      <c r="B6741" s="532"/>
      <c r="C6741" s="350"/>
      <c r="D6741" s="350"/>
      <c r="E6741" s="533"/>
      <c r="F6741" s="533"/>
      <c r="G6741" s="533"/>
      <c r="H6741" s="533"/>
      <c r="I6741" s="533"/>
      <c r="J6741" s="533"/>
      <c r="K6741" s="533"/>
      <c r="L6741" s="533"/>
      <c r="M6741" s="533"/>
      <c r="N6741" s="532"/>
      <c r="O6741" s="350"/>
      <c r="P6741" s="464"/>
      <c r="Q6741" s="464"/>
      <c r="R6741" s="464"/>
      <c r="S6741" s="464"/>
      <c r="T6741" s="464"/>
      <c r="U6741" s="464"/>
      <c r="V6741" s="464"/>
    </row>
    <row r="6742" spans="1:22">
      <c r="A6742" s="531"/>
      <c r="B6742" s="532"/>
      <c r="C6742" s="350"/>
      <c r="D6742" s="350"/>
      <c r="E6742" s="533"/>
      <c r="F6742" s="533"/>
      <c r="G6742" s="533"/>
      <c r="H6742" s="533"/>
      <c r="I6742" s="533"/>
      <c r="J6742" s="533"/>
      <c r="K6742" s="533"/>
      <c r="L6742" s="533"/>
      <c r="M6742" s="533"/>
      <c r="N6742" s="532"/>
      <c r="O6742" s="350"/>
      <c r="P6742" s="464"/>
      <c r="Q6742" s="464"/>
      <c r="R6742" s="464"/>
      <c r="S6742" s="464"/>
      <c r="T6742" s="464"/>
      <c r="U6742" s="464"/>
      <c r="V6742" s="464"/>
    </row>
    <row r="6743" spans="1:22">
      <c r="A6743" s="531"/>
      <c r="B6743" s="532"/>
      <c r="C6743" s="350"/>
      <c r="D6743" s="350"/>
      <c r="E6743" s="533"/>
      <c r="F6743" s="533"/>
      <c r="G6743" s="533"/>
      <c r="H6743" s="533"/>
      <c r="I6743" s="533"/>
      <c r="J6743" s="533"/>
      <c r="K6743" s="533"/>
      <c r="L6743" s="533"/>
      <c r="M6743" s="533"/>
      <c r="N6743" s="532"/>
      <c r="O6743" s="350"/>
      <c r="P6743" s="464"/>
      <c r="Q6743" s="464"/>
      <c r="R6743" s="464"/>
      <c r="S6743" s="464"/>
      <c r="T6743" s="464"/>
      <c r="U6743" s="464"/>
      <c r="V6743" s="464"/>
    </row>
    <row r="6744" spans="1:22">
      <c r="A6744" s="531"/>
      <c r="B6744" s="532"/>
      <c r="C6744" s="350"/>
      <c r="D6744" s="350"/>
      <c r="E6744" s="533"/>
      <c r="F6744" s="533"/>
      <c r="G6744" s="533"/>
      <c r="H6744" s="533"/>
      <c r="I6744" s="533"/>
      <c r="J6744" s="533"/>
      <c r="K6744" s="533"/>
      <c r="L6744" s="533"/>
      <c r="M6744" s="533"/>
      <c r="N6744" s="532"/>
      <c r="O6744" s="350"/>
      <c r="P6744" s="464"/>
      <c r="Q6744" s="464"/>
      <c r="R6744" s="464"/>
      <c r="S6744" s="464"/>
      <c r="T6744" s="464"/>
      <c r="U6744" s="464"/>
      <c r="V6744" s="464"/>
    </row>
    <row r="6745" spans="1:22">
      <c r="A6745" s="531"/>
      <c r="B6745" s="532"/>
      <c r="C6745" s="350"/>
      <c r="D6745" s="350"/>
      <c r="E6745" s="533"/>
      <c r="F6745" s="533"/>
      <c r="G6745" s="533"/>
      <c r="H6745" s="533"/>
      <c r="I6745" s="533"/>
      <c r="J6745" s="533"/>
      <c r="K6745" s="533"/>
      <c r="L6745" s="533"/>
      <c r="M6745" s="533"/>
      <c r="N6745" s="532"/>
      <c r="O6745" s="350"/>
      <c r="P6745" s="464"/>
      <c r="Q6745" s="464"/>
      <c r="R6745" s="464"/>
      <c r="S6745" s="464"/>
      <c r="T6745" s="464"/>
      <c r="U6745" s="464"/>
      <c r="V6745" s="464"/>
    </row>
    <row r="6746" spans="1:22">
      <c r="A6746" s="531"/>
      <c r="B6746" s="532"/>
      <c r="C6746" s="350"/>
      <c r="D6746" s="350"/>
      <c r="E6746" s="533"/>
      <c r="F6746" s="533"/>
      <c r="G6746" s="533"/>
      <c r="H6746" s="533"/>
      <c r="I6746" s="533"/>
      <c r="J6746" s="533"/>
      <c r="K6746" s="533"/>
      <c r="L6746" s="533"/>
      <c r="M6746" s="533"/>
      <c r="N6746" s="532"/>
      <c r="O6746" s="350"/>
      <c r="P6746" s="464"/>
      <c r="Q6746" s="464"/>
      <c r="R6746" s="464"/>
      <c r="S6746" s="464"/>
      <c r="T6746" s="464"/>
      <c r="U6746" s="464"/>
      <c r="V6746" s="464"/>
    </row>
    <row r="6747" spans="1:22">
      <c r="A6747" s="531"/>
      <c r="B6747" s="532"/>
      <c r="C6747" s="350"/>
      <c r="D6747" s="350"/>
      <c r="E6747" s="533"/>
      <c r="F6747" s="533"/>
      <c r="G6747" s="533"/>
      <c r="H6747" s="533"/>
      <c r="I6747" s="533"/>
      <c r="J6747" s="533"/>
      <c r="K6747" s="533"/>
      <c r="L6747" s="533"/>
      <c r="M6747" s="533"/>
      <c r="N6747" s="532"/>
      <c r="O6747" s="350"/>
      <c r="P6747" s="464"/>
      <c r="Q6747" s="464"/>
      <c r="R6747" s="464"/>
      <c r="S6747" s="464"/>
      <c r="T6747" s="464"/>
      <c r="U6747" s="464"/>
      <c r="V6747" s="464"/>
    </row>
    <row r="6748" spans="1:22">
      <c r="A6748" s="531"/>
      <c r="B6748" s="532"/>
      <c r="C6748" s="350"/>
      <c r="D6748" s="350"/>
      <c r="E6748" s="533"/>
      <c r="F6748" s="533"/>
      <c r="G6748" s="533"/>
      <c r="H6748" s="533"/>
      <c r="I6748" s="533"/>
      <c r="J6748" s="533"/>
      <c r="K6748" s="533"/>
      <c r="L6748" s="533"/>
      <c r="M6748" s="533"/>
      <c r="N6748" s="532"/>
      <c r="O6748" s="350"/>
      <c r="P6748" s="464"/>
      <c r="Q6748" s="464"/>
      <c r="R6748" s="464"/>
      <c r="S6748" s="464"/>
      <c r="T6748" s="464"/>
      <c r="U6748" s="464"/>
      <c r="V6748" s="464"/>
    </row>
    <row r="6749" spans="1:22">
      <c r="A6749" s="531"/>
      <c r="B6749" s="532"/>
      <c r="C6749" s="350"/>
      <c r="D6749" s="350"/>
      <c r="E6749" s="533"/>
      <c r="F6749" s="533"/>
      <c r="G6749" s="533"/>
      <c r="H6749" s="533"/>
      <c r="I6749" s="533"/>
      <c r="J6749" s="533"/>
      <c r="K6749" s="533"/>
      <c r="L6749" s="533"/>
      <c r="M6749" s="533"/>
      <c r="N6749" s="532"/>
      <c r="O6749" s="350"/>
      <c r="P6749" s="464"/>
      <c r="Q6749" s="464"/>
      <c r="R6749" s="464"/>
      <c r="S6749" s="464"/>
      <c r="T6749" s="464"/>
      <c r="U6749" s="464"/>
      <c r="V6749" s="464"/>
    </row>
    <row r="6750" spans="1:22">
      <c r="A6750" s="531"/>
      <c r="B6750" s="532"/>
      <c r="C6750" s="350"/>
      <c r="D6750" s="350"/>
      <c r="E6750" s="533"/>
      <c r="F6750" s="533"/>
      <c r="G6750" s="533"/>
      <c r="H6750" s="533"/>
      <c r="I6750" s="533"/>
      <c r="J6750" s="533"/>
      <c r="K6750" s="533"/>
      <c r="L6750" s="533"/>
      <c r="M6750" s="533"/>
      <c r="N6750" s="532"/>
      <c r="O6750" s="350"/>
      <c r="P6750" s="464"/>
      <c r="Q6750" s="464"/>
      <c r="R6750" s="464"/>
      <c r="S6750" s="464"/>
      <c r="T6750" s="464"/>
      <c r="U6750" s="464"/>
      <c r="V6750" s="464"/>
    </row>
    <row r="6751" spans="1:22">
      <c r="A6751" s="531"/>
      <c r="B6751" s="532"/>
      <c r="C6751" s="350"/>
      <c r="D6751" s="350"/>
      <c r="E6751" s="533"/>
      <c r="F6751" s="533"/>
      <c r="G6751" s="533"/>
      <c r="H6751" s="533"/>
      <c r="I6751" s="533"/>
      <c r="J6751" s="533"/>
      <c r="K6751" s="533"/>
      <c r="L6751" s="533"/>
      <c r="M6751" s="533"/>
      <c r="N6751" s="532"/>
      <c r="O6751" s="350"/>
      <c r="P6751" s="464"/>
      <c r="Q6751" s="464"/>
      <c r="R6751" s="464"/>
      <c r="S6751" s="464"/>
      <c r="T6751" s="464"/>
      <c r="U6751" s="464"/>
      <c r="V6751" s="464"/>
    </row>
    <row r="6752" spans="1:22">
      <c r="A6752" s="531"/>
      <c r="B6752" s="532"/>
      <c r="C6752" s="350"/>
      <c r="D6752" s="350"/>
      <c r="E6752" s="533"/>
      <c r="F6752" s="533"/>
      <c r="G6752" s="533"/>
      <c r="H6752" s="533"/>
      <c r="I6752" s="533"/>
      <c r="J6752" s="533"/>
      <c r="K6752" s="533"/>
      <c r="L6752" s="533"/>
      <c r="M6752" s="533"/>
      <c r="N6752" s="532"/>
      <c r="O6752" s="350"/>
      <c r="P6752" s="464"/>
      <c r="Q6752" s="464"/>
      <c r="R6752" s="464"/>
      <c r="S6752" s="464"/>
      <c r="T6752" s="464"/>
      <c r="U6752" s="464"/>
      <c r="V6752" s="464"/>
    </row>
    <row r="6753" spans="1:22">
      <c r="A6753" s="531"/>
      <c r="B6753" s="532"/>
      <c r="C6753" s="350"/>
      <c r="D6753" s="350"/>
      <c r="E6753" s="533"/>
      <c r="F6753" s="533"/>
      <c r="G6753" s="533"/>
      <c r="H6753" s="533"/>
      <c r="I6753" s="533"/>
      <c r="J6753" s="533"/>
      <c r="K6753" s="533"/>
      <c r="L6753" s="533"/>
      <c r="M6753" s="533"/>
      <c r="N6753" s="532"/>
      <c r="O6753" s="350"/>
      <c r="P6753" s="464"/>
      <c r="Q6753" s="464"/>
      <c r="R6753" s="464"/>
      <c r="S6753" s="464"/>
      <c r="T6753" s="464"/>
      <c r="U6753" s="464"/>
      <c r="V6753" s="464"/>
    </row>
    <row r="6754" spans="1:22">
      <c r="A6754" s="531"/>
      <c r="B6754" s="532"/>
      <c r="C6754" s="350"/>
      <c r="D6754" s="350"/>
      <c r="E6754" s="533"/>
      <c r="F6754" s="533"/>
      <c r="G6754" s="533"/>
      <c r="H6754" s="533"/>
      <c r="I6754" s="533"/>
      <c r="J6754" s="533"/>
      <c r="K6754" s="533"/>
      <c r="L6754" s="533"/>
      <c r="M6754" s="533"/>
      <c r="N6754" s="532"/>
      <c r="O6754" s="350"/>
      <c r="P6754" s="464"/>
      <c r="Q6754" s="464"/>
      <c r="R6754" s="464"/>
      <c r="S6754" s="464"/>
      <c r="T6754" s="464"/>
      <c r="U6754" s="464"/>
      <c r="V6754" s="464"/>
    </row>
    <row r="6755" spans="1:22">
      <c r="A6755" s="531"/>
      <c r="B6755" s="532"/>
      <c r="C6755" s="350"/>
      <c r="D6755" s="350"/>
      <c r="E6755" s="533"/>
      <c r="F6755" s="533"/>
      <c r="G6755" s="533"/>
      <c r="H6755" s="533"/>
      <c r="I6755" s="533"/>
      <c r="J6755" s="533"/>
      <c r="K6755" s="533"/>
      <c r="L6755" s="533"/>
      <c r="M6755" s="533"/>
      <c r="N6755" s="532"/>
      <c r="O6755" s="350"/>
      <c r="P6755" s="464"/>
      <c r="Q6755" s="464"/>
      <c r="R6755" s="464"/>
      <c r="S6755" s="464"/>
      <c r="T6755" s="464"/>
      <c r="U6755" s="464"/>
      <c r="V6755" s="464"/>
    </row>
    <row r="6756" spans="1:22">
      <c r="A6756" s="531"/>
      <c r="B6756" s="532"/>
      <c r="C6756" s="350"/>
      <c r="D6756" s="350"/>
      <c r="E6756" s="533"/>
      <c r="F6756" s="533"/>
      <c r="G6756" s="533"/>
      <c r="H6756" s="533"/>
      <c r="I6756" s="533"/>
      <c r="J6756" s="533"/>
      <c r="K6756" s="533"/>
      <c r="L6756" s="533"/>
      <c r="M6756" s="533"/>
      <c r="N6756" s="532"/>
      <c r="O6756" s="350"/>
      <c r="P6756" s="464"/>
      <c r="Q6756" s="464"/>
      <c r="R6756" s="464"/>
      <c r="S6756" s="464"/>
      <c r="T6756" s="464"/>
      <c r="U6756" s="464"/>
      <c r="V6756" s="464"/>
    </row>
    <row r="6757" spans="1:22">
      <c r="A6757" s="531"/>
      <c r="B6757" s="532"/>
      <c r="C6757" s="350"/>
      <c r="D6757" s="350"/>
      <c r="E6757" s="533"/>
      <c r="F6757" s="533"/>
      <c r="G6757" s="533"/>
      <c r="H6757" s="533"/>
      <c r="I6757" s="533"/>
      <c r="J6757" s="533"/>
      <c r="K6757" s="533"/>
      <c r="L6757" s="533"/>
      <c r="M6757" s="533"/>
      <c r="N6757" s="532"/>
      <c r="O6757" s="350"/>
      <c r="P6757" s="464"/>
      <c r="Q6757" s="464"/>
      <c r="R6757" s="464"/>
      <c r="S6757" s="464"/>
      <c r="T6757" s="464"/>
      <c r="U6757" s="464"/>
      <c r="V6757" s="464"/>
    </row>
    <row r="6758" spans="1:22">
      <c r="A6758" s="531"/>
      <c r="B6758" s="532"/>
      <c r="C6758" s="350"/>
      <c r="D6758" s="350"/>
      <c r="E6758" s="533"/>
      <c r="F6758" s="533"/>
      <c r="G6758" s="533"/>
      <c r="H6758" s="533"/>
      <c r="I6758" s="533"/>
      <c r="J6758" s="533"/>
      <c r="K6758" s="533"/>
      <c r="L6758" s="533"/>
      <c r="M6758" s="533"/>
      <c r="N6758" s="532"/>
      <c r="O6758" s="350"/>
      <c r="P6758" s="464"/>
      <c r="Q6758" s="464"/>
      <c r="R6758" s="464"/>
      <c r="S6758" s="464"/>
      <c r="T6758" s="464"/>
      <c r="U6758" s="464"/>
      <c r="V6758" s="464"/>
    </row>
    <row r="6759" spans="1:22">
      <c r="A6759" s="531"/>
      <c r="B6759" s="532"/>
      <c r="C6759" s="350"/>
      <c r="D6759" s="350"/>
      <c r="E6759" s="533"/>
      <c r="F6759" s="533"/>
      <c r="G6759" s="533"/>
      <c r="H6759" s="533"/>
      <c r="I6759" s="533"/>
      <c r="J6759" s="533"/>
      <c r="K6759" s="533"/>
      <c r="L6759" s="533"/>
      <c r="M6759" s="533"/>
      <c r="N6759" s="532"/>
      <c r="O6759" s="350"/>
      <c r="P6759" s="464"/>
      <c r="Q6759" s="464"/>
      <c r="R6759" s="464"/>
      <c r="S6759" s="464"/>
      <c r="T6759" s="464"/>
      <c r="U6759" s="464"/>
      <c r="V6759" s="464"/>
    </row>
    <row r="6760" spans="1:22">
      <c r="A6760" s="531"/>
      <c r="B6760" s="532"/>
      <c r="C6760" s="350"/>
      <c r="D6760" s="350"/>
      <c r="E6760" s="533"/>
      <c r="F6760" s="533"/>
      <c r="G6760" s="533"/>
      <c r="H6760" s="533"/>
      <c r="I6760" s="533"/>
      <c r="J6760" s="533"/>
      <c r="K6760" s="533"/>
      <c r="L6760" s="533"/>
      <c r="M6760" s="533"/>
      <c r="N6760" s="532"/>
      <c r="O6760" s="350"/>
      <c r="P6760" s="464"/>
      <c r="Q6760" s="464"/>
      <c r="R6760" s="464"/>
      <c r="S6760" s="464"/>
      <c r="T6760" s="464"/>
      <c r="U6760" s="464"/>
      <c r="V6760" s="464"/>
    </row>
    <row r="6761" spans="1:22">
      <c r="A6761" s="531"/>
      <c r="B6761" s="532"/>
      <c r="C6761" s="350"/>
      <c r="D6761" s="350"/>
      <c r="E6761" s="533"/>
      <c r="F6761" s="533"/>
      <c r="G6761" s="533"/>
      <c r="H6761" s="533"/>
      <c r="I6761" s="533"/>
      <c r="J6761" s="533"/>
      <c r="K6761" s="533"/>
      <c r="L6761" s="533"/>
      <c r="M6761" s="533"/>
      <c r="N6761" s="532"/>
      <c r="O6761" s="350"/>
      <c r="P6761" s="464"/>
      <c r="Q6761" s="464"/>
      <c r="R6761" s="464"/>
      <c r="S6761" s="464"/>
      <c r="T6761" s="464"/>
      <c r="U6761" s="464"/>
      <c r="V6761" s="464"/>
    </row>
    <row r="6762" spans="1:22">
      <c r="A6762" s="531"/>
      <c r="B6762" s="532"/>
      <c r="C6762" s="350"/>
      <c r="D6762" s="350"/>
      <c r="E6762" s="533"/>
      <c r="F6762" s="533"/>
      <c r="G6762" s="533"/>
      <c r="H6762" s="533"/>
      <c r="I6762" s="533"/>
      <c r="J6762" s="533"/>
      <c r="K6762" s="533"/>
      <c r="L6762" s="533"/>
      <c r="M6762" s="533"/>
      <c r="N6762" s="532"/>
      <c r="O6762" s="350"/>
      <c r="P6762" s="464"/>
      <c r="Q6762" s="464"/>
      <c r="R6762" s="464"/>
      <c r="S6762" s="464"/>
      <c r="T6762" s="464"/>
      <c r="U6762" s="464"/>
      <c r="V6762" s="464"/>
    </row>
    <row r="6763" spans="1:22">
      <c r="A6763" s="531"/>
      <c r="B6763" s="532"/>
      <c r="C6763" s="350"/>
      <c r="D6763" s="350"/>
      <c r="E6763" s="533"/>
      <c r="F6763" s="533"/>
      <c r="G6763" s="533"/>
      <c r="H6763" s="533"/>
      <c r="I6763" s="533"/>
      <c r="J6763" s="533"/>
      <c r="K6763" s="533"/>
      <c r="L6763" s="533"/>
      <c r="M6763" s="533"/>
      <c r="N6763" s="532"/>
      <c r="O6763" s="350"/>
      <c r="P6763" s="464"/>
      <c r="Q6763" s="464"/>
      <c r="R6763" s="464"/>
      <c r="S6763" s="464"/>
      <c r="T6763" s="464"/>
      <c r="U6763" s="464"/>
      <c r="V6763" s="464"/>
    </row>
    <row r="6764" spans="1:22">
      <c r="A6764" s="531"/>
      <c r="B6764" s="532"/>
      <c r="C6764" s="350"/>
      <c r="D6764" s="350"/>
      <c r="E6764" s="533"/>
      <c r="F6764" s="533"/>
      <c r="G6764" s="533"/>
      <c r="H6764" s="533"/>
      <c r="I6764" s="533"/>
      <c r="J6764" s="533"/>
      <c r="K6764" s="533"/>
      <c r="L6764" s="533"/>
      <c r="M6764" s="533"/>
      <c r="N6764" s="532"/>
      <c r="O6764" s="350"/>
      <c r="P6764" s="464"/>
      <c r="Q6764" s="464"/>
      <c r="R6764" s="464"/>
      <c r="S6764" s="464"/>
      <c r="T6764" s="464"/>
      <c r="U6764" s="464"/>
      <c r="V6764" s="464"/>
    </row>
    <row r="6765" spans="1:22">
      <c r="A6765" s="531"/>
      <c r="B6765" s="532"/>
      <c r="C6765" s="350"/>
      <c r="D6765" s="350"/>
      <c r="E6765" s="533"/>
      <c r="F6765" s="533"/>
      <c r="G6765" s="533"/>
      <c r="H6765" s="533"/>
      <c r="I6765" s="533"/>
      <c r="J6765" s="533"/>
      <c r="K6765" s="533"/>
      <c r="L6765" s="533"/>
      <c r="M6765" s="533"/>
      <c r="N6765" s="532"/>
      <c r="O6765" s="350"/>
      <c r="P6765" s="464"/>
      <c r="Q6765" s="464"/>
      <c r="R6765" s="464"/>
      <c r="S6765" s="464"/>
      <c r="T6765" s="464"/>
      <c r="U6765" s="464"/>
      <c r="V6765" s="464"/>
    </row>
    <row r="6766" spans="1:22">
      <c r="A6766" s="531"/>
      <c r="B6766" s="532"/>
      <c r="C6766" s="350"/>
      <c r="D6766" s="350"/>
      <c r="E6766" s="533"/>
      <c r="F6766" s="533"/>
      <c r="G6766" s="533"/>
      <c r="H6766" s="533"/>
      <c r="I6766" s="533"/>
      <c r="J6766" s="533"/>
      <c r="K6766" s="533"/>
      <c r="L6766" s="533"/>
      <c r="M6766" s="533"/>
      <c r="N6766" s="532"/>
      <c r="O6766" s="350"/>
      <c r="P6766" s="464"/>
      <c r="Q6766" s="464"/>
      <c r="R6766" s="464"/>
      <c r="S6766" s="464"/>
      <c r="T6766" s="464"/>
      <c r="U6766" s="464"/>
      <c r="V6766" s="464"/>
    </row>
    <row r="6767" spans="1:22">
      <c r="A6767" s="531"/>
      <c r="B6767" s="532"/>
      <c r="C6767" s="350"/>
      <c r="D6767" s="350"/>
      <c r="E6767" s="533"/>
      <c r="F6767" s="533"/>
      <c r="G6767" s="533"/>
      <c r="H6767" s="533"/>
      <c r="I6767" s="533"/>
      <c r="J6767" s="533"/>
      <c r="K6767" s="533"/>
      <c r="L6767" s="533"/>
      <c r="M6767" s="533"/>
      <c r="N6767" s="532"/>
      <c r="O6767" s="350"/>
      <c r="P6767" s="464"/>
      <c r="Q6767" s="464"/>
      <c r="R6767" s="464"/>
      <c r="S6767" s="464"/>
      <c r="T6767" s="464"/>
      <c r="U6767" s="464"/>
      <c r="V6767" s="464"/>
    </row>
    <row r="6768" spans="1:22">
      <c r="A6768" s="531"/>
      <c r="B6768" s="532"/>
      <c r="C6768" s="350"/>
      <c r="D6768" s="350"/>
      <c r="E6768" s="533"/>
      <c r="F6768" s="533"/>
      <c r="G6768" s="533"/>
      <c r="H6768" s="533"/>
      <c r="I6768" s="533"/>
      <c r="J6768" s="533"/>
      <c r="K6768" s="533"/>
      <c r="L6768" s="533"/>
      <c r="M6768" s="533"/>
      <c r="N6768" s="532"/>
      <c r="O6768" s="350"/>
      <c r="P6768" s="464"/>
      <c r="Q6768" s="464"/>
      <c r="R6768" s="464"/>
      <c r="S6768" s="464"/>
      <c r="T6768" s="464"/>
      <c r="U6768" s="464"/>
      <c r="V6768" s="464"/>
    </row>
    <row r="6769" spans="1:22">
      <c r="A6769" s="531"/>
      <c r="B6769" s="532"/>
      <c r="C6769" s="350"/>
      <c r="D6769" s="350"/>
      <c r="E6769" s="533"/>
      <c r="F6769" s="533"/>
      <c r="G6769" s="533"/>
      <c r="H6769" s="533"/>
      <c r="I6769" s="533"/>
      <c r="J6769" s="533"/>
      <c r="K6769" s="533"/>
      <c r="L6769" s="533"/>
      <c r="M6769" s="533"/>
      <c r="N6769" s="532"/>
      <c r="O6769" s="350"/>
      <c r="P6769" s="464"/>
      <c r="Q6769" s="464"/>
      <c r="R6769" s="464"/>
      <c r="S6769" s="464"/>
      <c r="T6769" s="464"/>
      <c r="U6769" s="464"/>
      <c r="V6769" s="464"/>
    </row>
    <row r="6770" spans="1:22">
      <c r="A6770" s="531"/>
      <c r="B6770" s="532"/>
      <c r="C6770" s="350"/>
      <c r="D6770" s="350"/>
      <c r="E6770" s="533"/>
      <c r="F6770" s="533"/>
      <c r="G6770" s="533"/>
      <c r="H6770" s="533"/>
      <c r="I6770" s="533"/>
      <c r="J6770" s="533"/>
      <c r="K6770" s="533"/>
      <c r="L6770" s="533"/>
      <c r="M6770" s="533"/>
      <c r="N6770" s="532"/>
      <c r="O6770" s="350"/>
      <c r="P6770" s="464"/>
      <c r="Q6770" s="464"/>
      <c r="R6770" s="464"/>
      <c r="S6770" s="464"/>
      <c r="T6770" s="464"/>
      <c r="U6770" s="464"/>
      <c r="V6770" s="464"/>
    </row>
    <row r="6771" spans="1:22">
      <c r="A6771" s="531"/>
      <c r="B6771" s="532"/>
      <c r="C6771" s="350"/>
      <c r="D6771" s="350"/>
      <c r="E6771" s="533"/>
      <c r="F6771" s="533"/>
      <c r="G6771" s="533"/>
      <c r="H6771" s="533"/>
      <c r="I6771" s="533"/>
      <c r="J6771" s="533"/>
      <c r="K6771" s="533"/>
      <c r="L6771" s="533"/>
      <c r="M6771" s="533"/>
      <c r="N6771" s="532"/>
      <c r="O6771" s="350"/>
      <c r="P6771" s="464"/>
      <c r="Q6771" s="464"/>
      <c r="R6771" s="464"/>
      <c r="S6771" s="464"/>
      <c r="T6771" s="464"/>
      <c r="U6771" s="464"/>
      <c r="V6771" s="464"/>
    </row>
    <row r="6772" spans="1:22">
      <c r="A6772" s="531"/>
      <c r="B6772" s="532"/>
      <c r="C6772" s="350"/>
      <c r="D6772" s="350"/>
      <c r="E6772" s="533"/>
      <c r="F6772" s="533"/>
      <c r="G6772" s="533"/>
      <c r="H6772" s="533"/>
      <c r="I6772" s="533"/>
      <c r="J6772" s="533"/>
      <c r="K6772" s="533"/>
      <c r="L6772" s="533"/>
      <c r="M6772" s="533"/>
      <c r="N6772" s="532"/>
      <c r="O6772" s="350"/>
      <c r="P6772" s="464"/>
      <c r="Q6772" s="464"/>
      <c r="R6772" s="464"/>
      <c r="S6772" s="464"/>
      <c r="T6772" s="464"/>
      <c r="U6772" s="464"/>
      <c r="V6772" s="464"/>
    </row>
    <row r="6773" spans="1:22">
      <c r="A6773" s="531"/>
      <c r="B6773" s="532"/>
      <c r="C6773" s="350"/>
      <c r="D6773" s="350"/>
      <c r="E6773" s="533"/>
      <c r="F6773" s="533"/>
      <c r="G6773" s="533"/>
      <c r="H6773" s="533"/>
      <c r="I6773" s="533"/>
      <c r="J6773" s="533"/>
      <c r="K6773" s="533"/>
      <c r="L6773" s="533"/>
      <c r="M6773" s="533"/>
      <c r="N6773" s="532"/>
      <c r="O6773" s="350"/>
      <c r="P6773" s="464"/>
      <c r="Q6773" s="464"/>
      <c r="R6773" s="464"/>
      <c r="S6773" s="464"/>
      <c r="T6773" s="464"/>
      <c r="U6773" s="464"/>
      <c r="V6773" s="464"/>
    </row>
    <row r="6774" spans="1:22">
      <c r="A6774" s="531"/>
      <c r="B6774" s="532"/>
      <c r="C6774" s="350"/>
      <c r="D6774" s="350"/>
      <c r="E6774" s="533"/>
      <c r="F6774" s="533"/>
      <c r="G6774" s="533"/>
      <c r="H6774" s="533"/>
      <c r="I6774" s="533"/>
      <c r="J6774" s="533"/>
      <c r="K6774" s="533"/>
      <c r="L6774" s="533"/>
      <c r="M6774" s="533"/>
      <c r="N6774" s="532"/>
      <c r="O6774" s="350"/>
      <c r="P6774" s="464"/>
      <c r="Q6774" s="464"/>
      <c r="R6774" s="464"/>
      <c r="S6774" s="464"/>
      <c r="T6774" s="464"/>
      <c r="U6774" s="464"/>
      <c r="V6774" s="464"/>
    </row>
    <row r="6775" spans="1:22">
      <c r="A6775" s="531"/>
      <c r="B6775" s="532"/>
      <c r="C6775" s="350"/>
      <c r="D6775" s="350"/>
      <c r="E6775" s="533"/>
      <c r="F6775" s="533"/>
      <c r="G6775" s="533"/>
      <c r="H6775" s="533"/>
      <c r="I6775" s="533"/>
      <c r="J6775" s="533"/>
      <c r="K6775" s="533"/>
      <c r="L6775" s="533"/>
      <c r="M6775" s="533"/>
      <c r="N6775" s="532"/>
      <c r="O6775" s="350"/>
      <c r="P6775" s="464"/>
      <c r="Q6775" s="464"/>
      <c r="R6775" s="464"/>
      <c r="S6775" s="464"/>
      <c r="T6775" s="464"/>
      <c r="U6775" s="464"/>
      <c r="V6775" s="464"/>
    </row>
    <row r="6776" spans="1:22">
      <c r="A6776" s="531"/>
      <c r="B6776" s="532"/>
      <c r="C6776" s="350"/>
      <c r="D6776" s="350"/>
      <c r="E6776" s="533"/>
      <c r="F6776" s="533"/>
      <c r="G6776" s="533"/>
      <c r="H6776" s="533"/>
      <c r="I6776" s="533"/>
      <c r="J6776" s="533"/>
      <c r="K6776" s="533"/>
      <c r="L6776" s="533"/>
      <c r="M6776" s="533"/>
      <c r="N6776" s="532"/>
      <c r="O6776" s="350"/>
      <c r="P6776" s="464"/>
      <c r="Q6776" s="464"/>
      <c r="R6776" s="464"/>
      <c r="S6776" s="464"/>
      <c r="T6776" s="464"/>
      <c r="U6776" s="464"/>
      <c r="V6776" s="464"/>
    </row>
    <row r="6777" spans="1:22">
      <c r="A6777" s="531"/>
      <c r="B6777" s="532"/>
      <c r="C6777" s="350"/>
      <c r="D6777" s="350"/>
      <c r="E6777" s="533"/>
      <c r="F6777" s="533"/>
      <c r="G6777" s="533"/>
      <c r="H6777" s="533"/>
      <c r="I6777" s="533"/>
      <c r="J6777" s="533"/>
      <c r="K6777" s="533"/>
      <c r="L6777" s="533"/>
      <c r="M6777" s="533"/>
      <c r="N6777" s="532"/>
      <c r="O6777" s="350"/>
      <c r="P6777" s="464"/>
      <c r="Q6777" s="464"/>
      <c r="R6777" s="464"/>
      <c r="S6777" s="464"/>
      <c r="T6777" s="464"/>
      <c r="U6777" s="464"/>
      <c r="V6777" s="464"/>
    </row>
    <row r="6778" spans="1:22">
      <c r="A6778" s="531"/>
      <c r="B6778" s="532"/>
      <c r="C6778" s="350"/>
      <c r="D6778" s="350"/>
      <c r="E6778" s="533"/>
      <c r="F6778" s="533"/>
      <c r="G6778" s="533"/>
      <c r="H6778" s="533"/>
      <c r="I6778" s="533"/>
      <c r="J6778" s="533"/>
      <c r="K6778" s="533"/>
      <c r="L6778" s="533"/>
      <c r="M6778" s="533"/>
      <c r="N6778" s="532"/>
      <c r="O6778" s="350"/>
      <c r="P6778" s="464"/>
      <c r="Q6778" s="464"/>
      <c r="R6778" s="464"/>
      <c r="S6778" s="464"/>
      <c r="T6778" s="464"/>
      <c r="U6778" s="464"/>
      <c r="V6778" s="464"/>
    </row>
    <row r="6779" spans="1:22">
      <c r="A6779" s="531"/>
      <c r="B6779" s="532"/>
      <c r="C6779" s="350"/>
      <c r="D6779" s="350"/>
      <c r="E6779" s="533"/>
      <c r="F6779" s="533"/>
      <c r="G6779" s="533"/>
      <c r="H6779" s="533"/>
      <c r="I6779" s="533"/>
      <c r="J6779" s="533"/>
      <c r="K6779" s="533"/>
      <c r="L6779" s="533"/>
      <c r="M6779" s="533"/>
      <c r="N6779" s="532"/>
      <c r="O6779" s="350"/>
      <c r="P6779" s="464"/>
      <c r="Q6779" s="464"/>
      <c r="R6779" s="464"/>
      <c r="S6779" s="464"/>
      <c r="T6779" s="464"/>
      <c r="U6779" s="464"/>
      <c r="V6779" s="464"/>
    </row>
    <row r="6780" spans="1:22">
      <c r="A6780" s="531"/>
      <c r="B6780" s="532"/>
      <c r="C6780" s="350"/>
      <c r="D6780" s="350"/>
      <c r="E6780" s="533"/>
      <c r="F6780" s="533"/>
      <c r="G6780" s="533"/>
      <c r="H6780" s="533"/>
      <c r="I6780" s="533"/>
      <c r="J6780" s="533"/>
      <c r="K6780" s="533"/>
      <c r="L6780" s="533"/>
      <c r="M6780" s="533"/>
      <c r="N6780" s="532"/>
      <c r="O6780" s="350"/>
      <c r="P6780" s="464"/>
      <c r="Q6780" s="464"/>
      <c r="R6780" s="464"/>
      <c r="S6780" s="464"/>
      <c r="T6780" s="464"/>
      <c r="U6780" s="464"/>
      <c r="V6780" s="464"/>
    </row>
    <row r="6781" spans="1:22">
      <c r="A6781" s="531"/>
      <c r="B6781" s="532"/>
      <c r="C6781" s="350"/>
      <c r="D6781" s="350"/>
      <c r="E6781" s="533"/>
      <c r="F6781" s="533"/>
      <c r="G6781" s="533"/>
      <c r="H6781" s="533"/>
      <c r="I6781" s="533"/>
      <c r="J6781" s="533"/>
      <c r="K6781" s="533"/>
      <c r="L6781" s="533"/>
      <c r="M6781" s="533"/>
      <c r="N6781" s="532"/>
      <c r="O6781" s="350"/>
      <c r="P6781" s="464"/>
      <c r="Q6781" s="464"/>
      <c r="R6781" s="464"/>
      <c r="S6781" s="464"/>
      <c r="T6781" s="464"/>
      <c r="U6781" s="464"/>
      <c r="V6781" s="464"/>
    </row>
    <row r="6782" spans="1:22">
      <c r="A6782" s="531"/>
      <c r="B6782" s="532"/>
      <c r="C6782" s="350"/>
      <c r="D6782" s="350"/>
      <c r="E6782" s="533"/>
      <c r="F6782" s="533"/>
      <c r="G6782" s="533"/>
      <c r="H6782" s="533"/>
      <c r="I6782" s="533"/>
      <c r="J6782" s="533"/>
      <c r="K6782" s="533"/>
      <c r="L6782" s="533"/>
      <c r="M6782" s="533"/>
      <c r="N6782" s="532"/>
      <c r="O6782" s="350"/>
      <c r="P6782" s="464"/>
      <c r="Q6782" s="464"/>
      <c r="R6782" s="464"/>
      <c r="S6782" s="464"/>
      <c r="T6782" s="464"/>
      <c r="U6782" s="464"/>
      <c r="V6782" s="464"/>
    </row>
    <row r="6783" spans="1:22">
      <c r="A6783" s="531"/>
      <c r="B6783" s="532"/>
      <c r="C6783" s="350"/>
      <c r="D6783" s="350"/>
      <c r="E6783" s="533"/>
      <c r="F6783" s="533"/>
      <c r="G6783" s="533"/>
      <c r="H6783" s="533"/>
      <c r="I6783" s="533"/>
      <c r="J6783" s="533"/>
      <c r="K6783" s="533"/>
      <c r="L6783" s="533"/>
      <c r="M6783" s="533"/>
      <c r="N6783" s="532"/>
      <c r="O6783" s="350"/>
      <c r="P6783" s="464"/>
      <c r="Q6783" s="464"/>
      <c r="R6783" s="464"/>
      <c r="S6783" s="464"/>
      <c r="T6783" s="464"/>
      <c r="U6783" s="464"/>
      <c r="V6783" s="464"/>
    </row>
    <row r="6784" spans="1:22">
      <c r="A6784" s="531"/>
      <c r="B6784" s="532"/>
      <c r="C6784" s="350"/>
      <c r="D6784" s="350"/>
      <c r="E6784" s="533"/>
      <c r="F6784" s="533"/>
      <c r="G6784" s="533"/>
      <c r="H6784" s="533"/>
      <c r="I6784" s="533"/>
      <c r="J6784" s="533"/>
      <c r="K6784" s="533"/>
      <c r="L6784" s="533"/>
      <c r="M6784" s="533"/>
      <c r="N6784" s="532"/>
      <c r="O6784" s="350"/>
      <c r="P6784" s="464"/>
      <c r="Q6784" s="464"/>
      <c r="R6784" s="464"/>
      <c r="S6784" s="464"/>
      <c r="T6784" s="464"/>
      <c r="U6784" s="464"/>
      <c r="V6784" s="464"/>
    </row>
    <row r="6785" spans="1:22">
      <c r="A6785" s="531"/>
      <c r="B6785" s="532"/>
      <c r="C6785" s="350"/>
      <c r="D6785" s="350"/>
      <c r="E6785" s="533"/>
      <c r="F6785" s="533"/>
      <c r="G6785" s="533"/>
      <c r="H6785" s="533"/>
      <c r="I6785" s="533"/>
      <c r="J6785" s="533"/>
      <c r="K6785" s="533"/>
      <c r="L6785" s="533"/>
      <c r="M6785" s="533"/>
      <c r="N6785" s="532"/>
      <c r="O6785" s="350"/>
      <c r="P6785" s="464"/>
      <c r="Q6785" s="464"/>
      <c r="R6785" s="464"/>
      <c r="S6785" s="464"/>
      <c r="T6785" s="464"/>
      <c r="U6785" s="464"/>
      <c r="V6785" s="464"/>
    </row>
    <row r="6786" spans="1:22">
      <c r="A6786" s="531"/>
      <c r="B6786" s="532"/>
      <c r="C6786" s="350"/>
      <c r="D6786" s="350"/>
      <c r="E6786" s="533"/>
      <c r="F6786" s="533"/>
      <c r="G6786" s="533"/>
      <c r="H6786" s="533"/>
      <c r="I6786" s="533"/>
      <c r="J6786" s="533"/>
      <c r="K6786" s="533"/>
      <c r="L6786" s="533"/>
      <c r="M6786" s="533"/>
      <c r="N6786" s="532"/>
      <c r="O6786" s="350"/>
      <c r="P6786" s="464"/>
      <c r="Q6786" s="464"/>
      <c r="R6786" s="464"/>
      <c r="S6786" s="464"/>
      <c r="T6786" s="464"/>
      <c r="U6786" s="464"/>
      <c r="V6786" s="464"/>
    </row>
    <row r="6787" spans="1:22">
      <c r="A6787" s="531"/>
      <c r="B6787" s="532"/>
      <c r="C6787" s="350"/>
      <c r="D6787" s="350"/>
      <c r="E6787" s="533"/>
      <c r="F6787" s="533"/>
      <c r="G6787" s="533"/>
      <c r="H6787" s="533"/>
      <c r="I6787" s="533"/>
      <c r="J6787" s="533"/>
      <c r="K6787" s="533"/>
      <c r="L6787" s="533"/>
      <c r="M6787" s="533"/>
      <c r="N6787" s="532"/>
      <c r="O6787" s="350"/>
      <c r="P6787" s="464"/>
      <c r="Q6787" s="464"/>
      <c r="R6787" s="464"/>
      <c r="S6787" s="464"/>
      <c r="T6787" s="464"/>
      <c r="U6787" s="464"/>
      <c r="V6787" s="464"/>
    </row>
    <row r="6788" spans="1:22">
      <c r="A6788" s="531"/>
      <c r="B6788" s="532"/>
      <c r="C6788" s="350"/>
      <c r="D6788" s="350"/>
      <c r="E6788" s="533"/>
      <c r="F6788" s="533"/>
      <c r="G6788" s="533"/>
      <c r="H6788" s="533"/>
      <c r="I6788" s="533"/>
      <c r="J6788" s="533"/>
      <c r="K6788" s="533"/>
      <c r="L6788" s="533"/>
      <c r="M6788" s="533"/>
      <c r="N6788" s="532"/>
      <c r="O6788" s="350"/>
      <c r="P6788" s="464"/>
      <c r="Q6788" s="464"/>
      <c r="R6788" s="464"/>
      <c r="S6788" s="464"/>
      <c r="T6788" s="464"/>
      <c r="U6788" s="464"/>
      <c r="V6788" s="464"/>
    </row>
    <row r="6789" spans="1:22">
      <c r="A6789" s="531"/>
      <c r="B6789" s="532"/>
      <c r="C6789" s="350"/>
      <c r="D6789" s="350"/>
      <c r="E6789" s="533"/>
      <c r="F6789" s="533"/>
      <c r="G6789" s="533"/>
      <c r="H6789" s="533"/>
      <c r="I6789" s="533"/>
      <c r="J6789" s="533"/>
      <c r="K6789" s="533"/>
      <c r="L6789" s="533"/>
      <c r="M6789" s="533"/>
      <c r="N6789" s="532"/>
      <c r="O6789" s="350"/>
      <c r="P6789" s="464"/>
      <c r="Q6789" s="464"/>
      <c r="R6789" s="464"/>
      <c r="S6789" s="464"/>
      <c r="T6789" s="464"/>
      <c r="U6789" s="464"/>
      <c r="V6789" s="464"/>
    </row>
    <row r="6790" spans="1:22">
      <c r="A6790" s="531"/>
      <c r="B6790" s="532"/>
      <c r="C6790" s="350"/>
      <c r="D6790" s="350"/>
      <c r="E6790" s="533"/>
      <c r="F6790" s="533"/>
      <c r="G6790" s="533"/>
      <c r="H6790" s="533"/>
      <c r="I6790" s="533"/>
      <c r="J6790" s="533"/>
      <c r="K6790" s="533"/>
      <c r="L6790" s="533"/>
      <c r="M6790" s="533"/>
      <c r="N6790" s="532"/>
      <c r="O6790" s="350"/>
      <c r="P6790" s="464"/>
      <c r="Q6790" s="464"/>
      <c r="R6790" s="464"/>
      <c r="S6790" s="464"/>
      <c r="T6790" s="464"/>
      <c r="U6790" s="464"/>
      <c r="V6790" s="464"/>
    </row>
    <row r="6791" spans="1:22">
      <c r="A6791" s="531"/>
      <c r="B6791" s="532"/>
      <c r="C6791" s="350"/>
      <c r="D6791" s="350"/>
      <c r="E6791" s="533"/>
      <c r="F6791" s="533"/>
      <c r="G6791" s="533"/>
      <c r="H6791" s="533"/>
      <c r="I6791" s="533"/>
      <c r="J6791" s="533"/>
      <c r="K6791" s="533"/>
      <c r="L6791" s="533"/>
      <c r="M6791" s="533"/>
      <c r="N6791" s="532"/>
      <c r="O6791" s="350"/>
      <c r="P6791" s="464"/>
      <c r="Q6791" s="464"/>
      <c r="R6791" s="464"/>
      <c r="S6791" s="464"/>
      <c r="T6791" s="464"/>
      <c r="U6791" s="464"/>
      <c r="V6791" s="464"/>
    </row>
    <row r="6792" spans="1:22">
      <c r="A6792" s="531"/>
      <c r="B6792" s="532"/>
      <c r="C6792" s="350"/>
      <c r="D6792" s="350"/>
      <c r="E6792" s="533"/>
      <c r="F6792" s="533"/>
      <c r="G6792" s="533"/>
      <c r="H6792" s="533"/>
      <c r="I6792" s="533"/>
      <c r="J6792" s="533"/>
      <c r="K6792" s="533"/>
      <c r="L6792" s="533"/>
      <c r="M6792" s="533"/>
      <c r="N6792" s="532"/>
      <c r="O6792" s="350"/>
      <c r="P6792" s="464"/>
      <c r="Q6792" s="464"/>
      <c r="R6792" s="464"/>
      <c r="S6792" s="464"/>
      <c r="T6792" s="464"/>
      <c r="U6792" s="464"/>
      <c r="V6792" s="464"/>
    </row>
    <row r="6793" spans="1:22">
      <c r="A6793" s="531"/>
      <c r="B6793" s="532"/>
      <c r="C6793" s="350"/>
      <c r="D6793" s="350"/>
      <c r="E6793" s="533"/>
      <c r="F6793" s="533"/>
      <c r="G6793" s="533"/>
      <c r="H6793" s="533"/>
      <c r="I6793" s="533"/>
      <c r="J6793" s="533"/>
      <c r="K6793" s="533"/>
      <c r="L6793" s="533"/>
      <c r="M6793" s="533"/>
      <c r="N6793" s="532"/>
      <c r="O6793" s="350"/>
      <c r="P6793" s="464"/>
      <c r="Q6793" s="464"/>
      <c r="R6793" s="464"/>
      <c r="S6793" s="464"/>
      <c r="T6793" s="464"/>
      <c r="U6793" s="464"/>
      <c r="V6793" s="464"/>
    </row>
    <row r="6794" spans="1:22">
      <c r="A6794" s="531"/>
      <c r="B6794" s="532"/>
      <c r="C6794" s="350"/>
      <c r="D6794" s="350"/>
      <c r="E6794" s="533"/>
      <c r="F6794" s="533"/>
      <c r="G6794" s="533"/>
      <c r="H6794" s="533"/>
      <c r="I6794" s="533"/>
      <c r="J6794" s="533"/>
      <c r="K6794" s="533"/>
      <c r="L6794" s="533"/>
      <c r="M6794" s="533"/>
      <c r="N6794" s="532"/>
      <c r="O6794" s="350"/>
      <c r="P6794" s="464"/>
      <c r="Q6794" s="464"/>
      <c r="R6794" s="464"/>
      <c r="S6794" s="464"/>
      <c r="T6794" s="464"/>
      <c r="U6794" s="464"/>
      <c r="V6794" s="464"/>
    </row>
    <row r="6795" spans="1:22">
      <c r="A6795" s="531"/>
      <c r="B6795" s="532"/>
      <c r="C6795" s="350"/>
      <c r="D6795" s="350"/>
      <c r="E6795" s="533"/>
      <c r="F6795" s="533"/>
      <c r="G6795" s="533"/>
      <c r="H6795" s="533"/>
      <c r="I6795" s="533"/>
      <c r="J6795" s="533"/>
      <c r="K6795" s="533"/>
      <c r="L6795" s="533"/>
      <c r="M6795" s="533"/>
      <c r="N6795" s="532"/>
      <c r="O6795" s="350"/>
      <c r="P6795" s="464"/>
      <c r="Q6795" s="464"/>
      <c r="R6795" s="464"/>
      <c r="S6795" s="464"/>
      <c r="T6795" s="464"/>
      <c r="U6795" s="464"/>
      <c r="V6795" s="464"/>
    </row>
    <row r="6796" spans="1:22">
      <c r="A6796" s="531"/>
      <c r="B6796" s="532"/>
      <c r="C6796" s="350"/>
      <c r="D6796" s="350"/>
      <c r="E6796" s="533"/>
      <c r="F6796" s="533"/>
      <c r="G6796" s="533"/>
      <c r="H6796" s="533"/>
      <c r="I6796" s="533"/>
      <c r="J6796" s="533"/>
      <c r="K6796" s="533"/>
      <c r="L6796" s="533"/>
      <c r="M6796" s="533"/>
      <c r="N6796" s="532"/>
      <c r="O6796" s="350"/>
      <c r="P6796" s="464"/>
      <c r="Q6796" s="464"/>
      <c r="R6796" s="464"/>
      <c r="S6796" s="464"/>
      <c r="T6796" s="464"/>
      <c r="U6796" s="464"/>
      <c r="V6796" s="464"/>
    </row>
    <row r="6797" spans="1:22">
      <c r="A6797" s="531"/>
      <c r="B6797" s="532"/>
      <c r="C6797" s="350"/>
      <c r="D6797" s="350"/>
      <c r="E6797" s="533"/>
      <c r="F6797" s="533"/>
      <c r="G6797" s="533"/>
      <c r="H6797" s="533"/>
      <c r="I6797" s="533"/>
      <c r="J6797" s="533"/>
      <c r="K6797" s="533"/>
      <c r="L6797" s="533"/>
      <c r="M6797" s="533"/>
      <c r="N6797" s="532"/>
      <c r="O6797" s="350"/>
      <c r="P6797" s="464"/>
      <c r="Q6797" s="464"/>
      <c r="R6797" s="464"/>
      <c r="S6797" s="464"/>
      <c r="T6797" s="464"/>
      <c r="U6797" s="464"/>
      <c r="V6797" s="464"/>
    </row>
    <row r="6798" spans="1:22">
      <c r="A6798" s="531"/>
      <c r="B6798" s="532"/>
      <c r="C6798" s="350"/>
      <c r="D6798" s="350"/>
      <c r="E6798" s="533"/>
      <c r="F6798" s="533"/>
      <c r="G6798" s="533"/>
      <c r="H6798" s="533"/>
      <c r="I6798" s="533"/>
      <c r="J6798" s="533"/>
      <c r="K6798" s="533"/>
      <c r="L6798" s="533"/>
      <c r="M6798" s="533"/>
      <c r="N6798" s="532"/>
      <c r="O6798" s="350"/>
      <c r="P6798" s="464"/>
      <c r="Q6798" s="464"/>
      <c r="R6798" s="464"/>
      <c r="S6798" s="464"/>
      <c r="T6798" s="464"/>
      <c r="U6798" s="464"/>
      <c r="V6798" s="464"/>
    </row>
    <row r="6799" spans="1:22">
      <c r="A6799" s="531"/>
      <c r="B6799" s="532"/>
      <c r="C6799" s="350"/>
      <c r="D6799" s="350"/>
      <c r="E6799" s="533"/>
      <c r="F6799" s="533"/>
      <c r="G6799" s="533"/>
      <c r="H6799" s="533"/>
      <c r="I6799" s="533"/>
      <c r="J6799" s="533"/>
      <c r="K6799" s="533"/>
      <c r="L6799" s="533"/>
      <c r="M6799" s="533"/>
      <c r="N6799" s="532"/>
      <c r="O6799" s="350"/>
      <c r="P6799" s="464"/>
      <c r="Q6799" s="464"/>
      <c r="R6799" s="464"/>
      <c r="S6799" s="464"/>
      <c r="T6799" s="464"/>
      <c r="U6799" s="464"/>
      <c r="V6799" s="464"/>
    </row>
    <row r="6800" spans="1:22">
      <c r="A6800" s="531"/>
      <c r="B6800" s="532"/>
      <c r="C6800" s="350"/>
      <c r="D6800" s="350"/>
      <c r="E6800" s="533"/>
      <c r="F6800" s="533"/>
      <c r="G6800" s="533"/>
      <c r="H6800" s="533"/>
      <c r="I6800" s="533"/>
      <c r="J6800" s="533"/>
      <c r="K6800" s="533"/>
      <c r="L6800" s="533"/>
      <c r="M6800" s="533"/>
      <c r="N6800" s="532"/>
      <c r="O6800" s="350"/>
      <c r="P6800" s="464"/>
      <c r="Q6800" s="464"/>
      <c r="R6800" s="464"/>
      <c r="S6800" s="464"/>
      <c r="T6800" s="464"/>
      <c r="U6800" s="464"/>
      <c r="V6800" s="464"/>
    </row>
    <row r="6801" spans="1:22">
      <c r="A6801" s="531"/>
      <c r="B6801" s="532"/>
      <c r="C6801" s="350"/>
      <c r="D6801" s="350"/>
      <c r="E6801" s="533"/>
      <c r="F6801" s="533"/>
      <c r="G6801" s="533"/>
      <c r="H6801" s="533"/>
      <c r="I6801" s="533"/>
      <c r="J6801" s="533"/>
      <c r="K6801" s="533"/>
      <c r="L6801" s="533"/>
      <c r="M6801" s="533"/>
      <c r="N6801" s="532"/>
      <c r="O6801" s="350"/>
      <c r="P6801" s="464"/>
      <c r="Q6801" s="464"/>
      <c r="R6801" s="464"/>
      <c r="S6801" s="464"/>
      <c r="T6801" s="464"/>
      <c r="U6801" s="464"/>
      <c r="V6801" s="464"/>
    </row>
    <row r="6802" spans="1:22">
      <c r="A6802" s="531"/>
      <c r="B6802" s="532"/>
      <c r="C6802" s="350"/>
      <c r="D6802" s="350"/>
      <c r="E6802" s="533"/>
      <c r="F6802" s="533"/>
      <c r="G6802" s="533"/>
      <c r="H6802" s="533"/>
      <c r="I6802" s="533"/>
      <c r="J6802" s="533"/>
      <c r="K6802" s="533"/>
      <c r="L6802" s="533"/>
      <c r="M6802" s="533"/>
      <c r="N6802" s="532"/>
      <c r="O6802" s="350"/>
      <c r="P6802" s="464"/>
      <c r="Q6802" s="464"/>
      <c r="R6802" s="464"/>
      <c r="S6802" s="464"/>
      <c r="T6802" s="464"/>
      <c r="U6802" s="464"/>
      <c r="V6802" s="464"/>
    </row>
    <row r="6803" spans="1:22">
      <c r="A6803" s="531"/>
      <c r="B6803" s="532"/>
      <c r="C6803" s="350"/>
      <c r="D6803" s="350"/>
      <c r="E6803" s="533"/>
      <c r="F6803" s="533"/>
      <c r="G6803" s="533"/>
      <c r="H6803" s="533"/>
      <c r="I6803" s="533"/>
      <c r="J6803" s="533"/>
      <c r="K6803" s="533"/>
      <c r="L6803" s="533"/>
      <c r="M6803" s="533"/>
      <c r="N6803" s="532"/>
      <c r="O6803" s="350"/>
      <c r="P6803" s="464"/>
      <c r="Q6803" s="464"/>
      <c r="R6803" s="464"/>
      <c r="S6803" s="464"/>
      <c r="T6803" s="464"/>
      <c r="U6803" s="464"/>
      <c r="V6803" s="464"/>
    </row>
    <row r="6804" spans="1:22">
      <c r="A6804" s="531"/>
      <c r="B6804" s="532"/>
      <c r="C6804" s="350"/>
      <c r="D6804" s="350"/>
      <c r="E6804" s="533"/>
      <c r="F6804" s="533"/>
      <c r="G6804" s="533"/>
      <c r="H6804" s="533"/>
      <c r="I6804" s="533"/>
      <c r="J6804" s="533"/>
      <c r="K6804" s="533"/>
      <c r="L6804" s="533"/>
      <c r="M6804" s="533"/>
      <c r="N6804" s="532"/>
      <c r="O6804" s="350"/>
      <c r="P6804" s="464"/>
      <c r="Q6804" s="464"/>
      <c r="R6804" s="464"/>
      <c r="S6804" s="464"/>
      <c r="T6804" s="464"/>
      <c r="U6804" s="464"/>
      <c r="V6804" s="464"/>
    </row>
    <row r="6805" spans="1:22">
      <c r="A6805" s="531"/>
      <c r="B6805" s="532"/>
      <c r="C6805" s="350"/>
      <c r="D6805" s="350"/>
      <c r="E6805" s="533"/>
      <c r="F6805" s="533"/>
      <c r="G6805" s="533"/>
      <c r="H6805" s="533"/>
      <c r="I6805" s="533"/>
      <c r="J6805" s="533"/>
      <c r="K6805" s="533"/>
      <c r="L6805" s="533"/>
      <c r="M6805" s="533"/>
      <c r="N6805" s="532"/>
      <c r="O6805" s="350"/>
      <c r="P6805" s="464"/>
      <c r="Q6805" s="464"/>
      <c r="R6805" s="464"/>
      <c r="S6805" s="464"/>
      <c r="T6805" s="464"/>
      <c r="U6805" s="464"/>
      <c r="V6805" s="464"/>
    </row>
    <row r="6806" spans="1:22">
      <c r="A6806" s="531"/>
      <c r="B6806" s="532"/>
      <c r="C6806" s="350"/>
      <c r="D6806" s="350"/>
      <c r="E6806" s="533"/>
      <c r="F6806" s="533"/>
      <c r="G6806" s="533"/>
      <c r="H6806" s="533"/>
      <c r="I6806" s="533"/>
      <c r="J6806" s="533"/>
      <c r="K6806" s="533"/>
      <c r="L6806" s="533"/>
      <c r="M6806" s="533"/>
      <c r="N6806" s="532"/>
      <c r="O6806" s="350"/>
      <c r="P6806" s="464"/>
      <c r="Q6806" s="464"/>
      <c r="R6806" s="464"/>
      <c r="S6806" s="464"/>
      <c r="T6806" s="464"/>
      <c r="U6806" s="464"/>
      <c r="V6806" s="464"/>
    </row>
    <row r="6807" spans="1:22">
      <c r="A6807" s="531"/>
      <c r="B6807" s="532"/>
      <c r="C6807" s="350"/>
      <c r="D6807" s="350"/>
      <c r="E6807" s="533"/>
      <c r="F6807" s="533"/>
      <c r="G6807" s="533"/>
      <c r="H6807" s="533"/>
      <c r="I6807" s="533"/>
      <c r="J6807" s="533"/>
      <c r="K6807" s="533"/>
      <c r="L6807" s="533"/>
      <c r="M6807" s="533"/>
      <c r="N6807" s="532"/>
      <c r="O6807" s="350"/>
      <c r="P6807" s="464"/>
      <c r="Q6807" s="464"/>
      <c r="R6807" s="464"/>
      <c r="S6807" s="464"/>
      <c r="T6807" s="464"/>
      <c r="U6807" s="464"/>
      <c r="V6807" s="464"/>
    </row>
    <row r="6808" spans="1:22">
      <c r="A6808" s="531"/>
      <c r="B6808" s="532"/>
      <c r="C6808" s="350"/>
      <c r="D6808" s="350"/>
      <c r="E6808" s="533"/>
      <c r="F6808" s="533"/>
      <c r="G6808" s="533"/>
      <c r="H6808" s="533"/>
      <c r="I6808" s="533"/>
      <c r="J6808" s="533"/>
      <c r="K6808" s="533"/>
      <c r="L6808" s="533"/>
      <c r="M6808" s="533"/>
      <c r="N6808" s="532"/>
      <c r="O6808" s="350"/>
      <c r="P6808" s="464"/>
      <c r="Q6808" s="464"/>
      <c r="R6808" s="464"/>
      <c r="S6808" s="464"/>
      <c r="T6808" s="464"/>
      <c r="U6808" s="464"/>
      <c r="V6808" s="464"/>
    </row>
    <row r="6809" spans="1:22">
      <c r="A6809" s="531"/>
      <c r="B6809" s="532"/>
      <c r="C6809" s="350"/>
      <c r="D6809" s="350"/>
      <c r="E6809" s="533"/>
      <c r="F6809" s="533"/>
      <c r="G6809" s="533"/>
      <c r="H6809" s="533"/>
      <c r="I6809" s="533"/>
      <c r="J6809" s="533"/>
      <c r="K6809" s="533"/>
      <c r="L6809" s="533"/>
      <c r="M6809" s="533"/>
      <c r="N6809" s="532"/>
      <c r="O6809" s="350"/>
      <c r="P6809" s="464"/>
      <c r="Q6809" s="464"/>
      <c r="R6809" s="464"/>
      <c r="S6809" s="464"/>
      <c r="T6809" s="464"/>
      <c r="U6809" s="464"/>
      <c r="V6809" s="464"/>
    </row>
    <row r="6810" spans="1:22">
      <c r="A6810" s="531"/>
      <c r="B6810" s="532"/>
      <c r="C6810" s="350"/>
      <c r="D6810" s="350"/>
      <c r="E6810" s="533"/>
      <c r="F6810" s="533"/>
      <c r="G6810" s="533"/>
      <c r="H6810" s="533"/>
      <c r="I6810" s="533"/>
      <c r="J6810" s="533"/>
      <c r="K6810" s="533"/>
      <c r="L6810" s="533"/>
      <c r="M6810" s="533"/>
      <c r="N6810" s="532"/>
      <c r="O6810" s="350"/>
      <c r="P6810" s="464"/>
      <c r="Q6810" s="464"/>
      <c r="R6810" s="464"/>
      <c r="S6810" s="464"/>
      <c r="T6810" s="464"/>
      <c r="U6810" s="464"/>
      <c r="V6810" s="464"/>
    </row>
    <row r="6811" spans="1:22">
      <c r="A6811" s="531"/>
      <c r="B6811" s="532"/>
      <c r="C6811" s="350"/>
      <c r="D6811" s="350"/>
      <c r="E6811" s="533"/>
      <c r="F6811" s="533"/>
      <c r="G6811" s="533"/>
      <c r="H6811" s="533"/>
      <c r="I6811" s="533"/>
      <c r="J6811" s="533"/>
      <c r="K6811" s="533"/>
      <c r="L6811" s="533"/>
      <c r="M6811" s="533"/>
      <c r="N6811" s="532"/>
      <c r="O6811" s="350"/>
      <c r="P6811" s="464"/>
      <c r="Q6811" s="464"/>
      <c r="R6811" s="464"/>
      <c r="S6811" s="464"/>
      <c r="T6811" s="464"/>
      <c r="U6811" s="464"/>
      <c r="V6811" s="464"/>
    </row>
    <row r="6812" spans="1:22">
      <c r="A6812" s="531"/>
      <c r="B6812" s="532"/>
      <c r="C6812" s="350"/>
      <c r="D6812" s="350"/>
      <c r="E6812" s="533"/>
      <c r="F6812" s="533"/>
      <c r="G6812" s="533"/>
      <c r="H6812" s="533"/>
      <c r="I6812" s="533"/>
      <c r="J6812" s="533"/>
      <c r="K6812" s="533"/>
      <c r="L6812" s="533"/>
      <c r="M6812" s="533"/>
      <c r="N6812" s="532"/>
      <c r="O6812" s="350"/>
      <c r="P6812" s="464"/>
      <c r="Q6812" s="464"/>
      <c r="R6812" s="464"/>
      <c r="S6812" s="464"/>
      <c r="T6812" s="464"/>
      <c r="U6812" s="464"/>
      <c r="V6812" s="464"/>
    </row>
    <row r="6813" spans="1:22">
      <c r="A6813" s="531"/>
      <c r="B6813" s="532"/>
      <c r="C6813" s="350"/>
      <c r="D6813" s="350"/>
      <c r="E6813" s="533"/>
      <c r="F6813" s="533"/>
      <c r="G6813" s="533"/>
      <c r="H6813" s="533"/>
      <c r="I6813" s="533"/>
      <c r="J6813" s="533"/>
      <c r="K6813" s="533"/>
      <c r="L6813" s="533"/>
      <c r="M6813" s="533"/>
      <c r="N6813" s="532"/>
      <c r="O6813" s="350"/>
      <c r="P6813" s="464"/>
      <c r="Q6813" s="464"/>
      <c r="R6813" s="464"/>
      <c r="S6813" s="464"/>
      <c r="T6813" s="464"/>
      <c r="U6813" s="464"/>
      <c r="V6813" s="464"/>
    </row>
    <row r="6814" spans="1:22">
      <c r="A6814" s="531"/>
      <c r="B6814" s="532"/>
      <c r="C6814" s="350"/>
      <c r="D6814" s="350"/>
      <c r="E6814" s="533"/>
      <c r="F6814" s="533"/>
      <c r="G6814" s="533"/>
      <c r="H6814" s="533"/>
      <c r="I6814" s="533"/>
      <c r="J6814" s="533"/>
      <c r="K6814" s="533"/>
      <c r="L6814" s="533"/>
      <c r="M6814" s="533"/>
      <c r="N6814" s="532"/>
      <c r="O6814" s="350"/>
      <c r="P6814" s="464"/>
      <c r="Q6814" s="464"/>
      <c r="R6814" s="464"/>
      <c r="S6814" s="464"/>
      <c r="T6814" s="464"/>
      <c r="U6814" s="464"/>
      <c r="V6814" s="464"/>
    </row>
    <row r="6815" spans="1:22">
      <c r="A6815" s="531"/>
      <c r="B6815" s="532"/>
      <c r="C6815" s="350"/>
      <c r="D6815" s="350"/>
      <c r="E6815" s="533"/>
      <c r="F6815" s="533"/>
      <c r="G6815" s="533"/>
      <c r="H6815" s="533"/>
      <c r="I6815" s="533"/>
      <c r="J6815" s="533"/>
      <c r="K6815" s="533"/>
      <c r="L6815" s="533"/>
      <c r="M6815" s="533"/>
      <c r="N6815" s="532"/>
      <c r="O6815" s="350"/>
      <c r="P6815" s="464"/>
      <c r="Q6815" s="464"/>
      <c r="R6815" s="464"/>
      <c r="S6815" s="464"/>
      <c r="T6815" s="464"/>
      <c r="U6815" s="464"/>
      <c r="V6815" s="464"/>
    </row>
    <row r="6816" spans="1:22">
      <c r="A6816" s="531"/>
      <c r="B6816" s="532"/>
      <c r="C6816" s="350"/>
      <c r="D6816" s="350"/>
      <c r="E6816" s="533"/>
      <c r="F6816" s="533"/>
      <c r="G6816" s="533"/>
      <c r="H6816" s="533"/>
      <c r="I6816" s="533"/>
      <c r="J6816" s="533"/>
      <c r="K6816" s="533"/>
      <c r="L6816" s="533"/>
      <c r="M6816" s="533"/>
      <c r="N6816" s="532"/>
      <c r="O6816" s="350"/>
      <c r="P6816" s="464"/>
      <c r="Q6816" s="464"/>
      <c r="R6816" s="464"/>
      <c r="S6816" s="464"/>
      <c r="T6816" s="464"/>
      <c r="U6816" s="464"/>
      <c r="V6816" s="464"/>
    </row>
    <row r="6817" spans="1:22">
      <c r="A6817" s="531"/>
      <c r="B6817" s="532"/>
      <c r="C6817" s="350"/>
      <c r="D6817" s="350"/>
      <c r="E6817" s="533"/>
      <c r="F6817" s="533"/>
      <c r="G6817" s="533"/>
      <c r="H6817" s="533"/>
      <c r="I6817" s="533"/>
      <c r="J6817" s="533"/>
      <c r="K6817" s="533"/>
      <c r="L6817" s="533"/>
      <c r="M6817" s="533"/>
      <c r="N6817" s="532"/>
      <c r="O6817" s="350"/>
      <c r="P6817" s="464"/>
      <c r="Q6817" s="464"/>
      <c r="R6817" s="464"/>
      <c r="S6817" s="464"/>
      <c r="T6817" s="464"/>
      <c r="U6817" s="464"/>
      <c r="V6817" s="464"/>
    </row>
    <row r="6818" spans="1:22">
      <c r="A6818" s="531"/>
      <c r="B6818" s="532"/>
      <c r="C6818" s="350"/>
      <c r="D6818" s="350"/>
      <c r="E6818" s="533"/>
      <c r="F6818" s="533"/>
      <c r="G6818" s="533"/>
      <c r="H6818" s="533"/>
      <c r="I6818" s="533"/>
      <c r="J6818" s="533"/>
      <c r="K6818" s="533"/>
      <c r="L6818" s="533"/>
      <c r="M6818" s="533"/>
      <c r="N6818" s="532"/>
      <c r="O6818" s="350"/>
      <c r="P6818" s="464"/>
      <c r="Q6818" s="464"/>
      <c r="R6818" s="464"/>
      <c r="S6818" s="464"/>
      <c r="T6818" s="464"/>
      <c r="U6818" s="464"/>
      <c r="V6818" s="464"/>
    </row>
    <row r="6819" spans="1:22">
      <c r="A6819" s="531"/>
      <c r="B6819" s="532"/>
      <c r="C6819" s="350"/>
      <c r="D6819" s="350"/>
      <c r="E6819" s="533"/>
      <c r="F6819" s="533"/>
      <c r="G6819" s="533"/>
      <c r="H6819" s="533"/>
      <c r="I6819" s="533"/>
      <c r="J6819" s="533"/>
      <c r="K6819" s="533"/>
      <c r="L6819" s="533"/>
      <c r="M6819" s="533"/>
      <c r="N6819" s="532"/>
      <c r="O6819" s="350"/>
      <c r="P6819" s="464"/>
      <c r="Q6819" s="464"/>
      <c r="R6819" s="464"/>
      <c r="S6819" s="464"/>
      <c r="T6819" s="464"/>
      <c r="U6819" s="464"/>
      <c r="V6819" s="464"/>
    </row>
    <row r="6820" spans="1:22">
      <c r="A6820" s="531"/>
      <c r="B6820" s="532"/>
      <c r="C6820" s="350"/>
      <c r="D6820" s="350"/>
      <c r="E6820" s="533"/>
      <c r="F6820" s="533"/>
      <c r="G6820" s="533"/>
      <c r="H6820" s="533"/>
      <c r="I6820" s="533"/>
      <c r="J6820" s="533"/>
      <c r="K6820" s="533"/>
      <c r="L6820" s="533"/>
      <c r="M6820" s="533"/>
      <c r="N6820" s="532"/>
      <c r="O6820" s="350"/>
      <c r="P6820" s="464"/>
      <c r="Q6820" s="464"/>
      <c r="R6820" s="464"/>
      <c r="S6820" s="464"/>
      <c r="T6820" s="464"/>
      <c r="U6820" s="464"/>
      <c r="V6820" s="464"/>
    </row>
    <row r="6821" spans="1:22">
      <c r="A6821" s="531"/>
      <c r="B6821" s="532"/>
      <c r="C6821" s="350"/>
      <c r="D6821" s="350"/>
      <c r="E6821" s="533"/>
      <c r="F6821" s="533"/>
      <c r="G6821" s="533"/>
      <c r="H6821" s="533"/>
      <c r="I6821" s="533"/>
      <c r="J6821" s="533"/>
      <c r="K6821" s="533"/>
      <c r="L6821" s="533"/>
      <c r="M6821" s="533"/>
      <c r="N6821" s="532"/>
      <c r="O6821" s="350"/>
      <c r="P6821" s="464"/>
      <c r="Q6821" s="464"/>
      <c r="R6821" s="464"/>
      <c r="S6821" s="464"/>
      <c r="T6821" s="464"/>
      <c r="U6821" s="464"/>
      <c r="V6821" s="464"/>
    </row>
    <row r="6822" spans="1:22">
      <c r="A6822" s="531"/>
      <c r="B6822" s="532"/>
      <c r="C6822" s="350"/>
      <c r="D6822" s="350"/>
      <c r="E6822" s="533"/>
      <c r="F6822" s="533"/>
      <c r="G6822" s="533"/>
      <c r="H6822" s="533"/>
      <c r="I6822" s="533"/>
      <c r="J6822" s="533"/>
      <c r="K6822" s="533"/>
      <c r="L6822" s="533"/>
      <c r="M6822" s="533"/>
      <c r="N6822" s="532"/>
      <c r="O6822" s="350"/>
      <c r="P6822" s="464"/>
      <c r="Q6822" s="464"/>
      <c r="R6822" s="464"/>
      <c r="S6822" s="464"/>
      <c r="T6822" s="464"/>
      <c r="U6822" s="464"/>
      <c r="V6822" s="464"/>
    </row>
    <row r="6823" spans="1:22">
      <c r="A6823" s="531"/>
      <c r="B6823" s="532"/>
      <c r="C6823" s="350"/>
      <c r="D6823" s="350"/>
      <c r="E6823" s="533"/>
      <c r="F6823" s="533"/>
      <c r="G6823" s="533"/>
      <c r="H6823" s="533"/>
      <c r="I6823" s="533"/>
      <c r="J6823" s="533"/>
      <c r="K6823" s="533"/>
      <c r="L6823" s="533"/>
      <c r="M6823" s="533"/>
      <c r="N6823" s="532"/>
      <c r="O6823" s="350"/>
      <c r="P6823" s="464"/>
      <c r="Q6823" s="464"/>
      <c r="R6823" s="464"/>
      <c r="S6823" s="464"/>
      <c r="T6823" s="464"/>
      <c r="U6823" s="464"/>
      <c r="V6823" s="464"/>
    </row>
    <row r="6824" spans="1:22">
      <c r="A6824" s="531"/>
      <c r="B6824" s="532"/>
      <c r="C6824" s="350"/>
      <c r="D6824" s="350"/>
      <c r="E6824" s="533"/>
      <c r="F6824" s="533"/>
      <c r="G6824" s="533"/>
      <c r="H6824" s="533"/>
      <c r="I6824" s="533"/>
      <c r="J6824" s="533"/>
      <c r="K6824" s="533"/>
      <c r="L6824" s="533"/>
      <c r="M6824" s="533"/>
      <c r="N6824" s="532"/>
      <c r="O6824" s="350"/>
      <c r="P6824" s="464"/>
      <c r="Q6824" s="464"/>
      <c r="R6824" s="464"/>
      <c r="S6824" s="464"/>
      <c r="T6824" s="464"/>
      <c r="U6824" s="464"/>
      <c r="V6824" s="464"/>
    </row>
    <row r="6825" spans="1:22">
      <c r="A6825" s="531"/>
      <c r="B6825" s="532"/>
      <c r="C6825" s="350"/>
      <c r="D6825" s="350"/>
      <c r="E6825" s="533"/>
      <c r="F6825" s="533"/>
      <c r="G6825" s="533"/>
      <c r="H6825" s="533"/>
      <c r="I6825" s="533"/>
      <c r="J6825" s="533"/>
      <c r="K6825" s="533"/>
      <c r="L6825" s="533"/>
      <c r="M6825" s="533"/>
      <c r="N6825" s="532"/>
      <c r="O6825" s="350"/>
      <c r="P6825" s="464"/>
      <c r="Q6825" s="464"/>
      <c r="R6825" s="464"/>
      <c r="S6825" s="464"/>
      <c r="T6825" s="464"/>
      <c r="U6825" s="464"/>
      <c r="V6825" s="464"/>
    </row>
    <row r="6826" spans="1:22">
      <c r="A6826" s="531"/>
      <c r="B6826" s="532"/>
      <c r="C6826" s="350"/>
      <c r="D6826" s="350"/>
      <c r="E6826" s="533"/>
      <c r="F6826" s="533"/>
      <c r="G6826" s="533"/>
      <c r="H6826" s="533"/>
      <c r="I6826" s="533"/>
      <c r="J6826" s="533"/>
      <c r="K6826" s="533"/>
      <c r="L6826" s="533"/>
      <c r="M6826" s="533"/>
      <c r="N6826" s="532"/>
      <c r="O6826" s="350"/>
      <c r="P6826" s="464"/>
      <c r="Q6826" s="464"/>
      <c r="R6826" s="464"/>
      <c r="S6826" s="464"/>
      <c r="T6826" s="464"/>
      <c r="U6826" s="464"/>
      <c r="V6826" s="464"/>
    </row>
    <row r="6827" spans="1:22">
      <c r="A6827" s="531"/>
      <c r="B6827" s="532"/>
      <c r="C6827" s="350"/>
      <c r="D6827" s="350"/>
      <c r="E6827" s="533"/>
      <c r="F6827" s="533"/>
      <c r="G6827" s="533"/>
      <c r="H6827" s="533"/>
      <c r="I6827" s="533"/>
      <c r="J6827" s="533"/>
      <c r="K6827" s="533"/>
      <c r="L6827" s="533"/>
      <c r="M6827" s="533"/>
      <c r="N6827" s="532"/>
      <c r="O6827" s="350"/>
      <c r="P6827" s="464"/>
      <c r="Q6827" s="464"/>
      <c r="R6827" s="464"/>
      <c r="S6827" s="464"/>
      <c r="T6827" s="464"/>
      <c r="U6827" s="464"/>
      <c r="V6827" s="464"/>
    </row>
    <row r="6828" spans="1:22">
      <c r="A6828" s="531"/>
      <c r="B6828" s="532"/>
      <c r="C6828" s="350"/>
      <c r="D6828" s="350"/>
      <c r="E6828" s="533"/>
      <c r="F6828" s="533"/>
      <c r="G6828" s="533"/>
      <c r="H6828" s="533"/>
      <c r="I6828" s="533"/>
      <c r="J6828" s="533"/>
      <c r="K6828" s="533"/>
      <c r="L6828" s="533"/>
      <c r="M6828" s="533"/>
      <c r="N6828" s="532"/>
      <c r="O6828" s="350"/>
      <c r="P6828" s="464"/>
      <c r="Q6828" s="464"/>
      <c r="R6828" s="464"/>
      <c r="S6828" s="464"/>
      <c r="T6828" s="464"/>
      <c r="U6828" s="464"/>
      <c r="V6828" s="464"/>
    </row>
    <row r="6829" spans="1:22">
      <c r="A6829" s="531"/>
      <c r="B6829" s="532"/>
      <c r="C6829" s="350"/>
      <c r="D6829" s="350"/>
      <c r="E6829" s="533"/>
      <c r="F6829" s="533"/>
      <c r="G6829" s="533"/>
      <c r="H6829" s="533"/>
      <c r="I6829" s="533"/>
      <c r="J6829" s="533"/>
      <c r="K6829" s="533"/>
      <c r="L6829" s="533"/>
      <c r="M6829" s="533"/>
      <c r="N6829" s="532"/>
      <c r="O6829" s="350"/>
      <c r="P6829" s="464"/>
      <c r="Q6829" s="464"/>
      <c r="R6829" s="464"/>
      <c r="S6829" s="464"/>
      <c r="T6829" s="464"/>
      <c r="U6829" s="464"/>
      <c r="V6829" s="464"/>
    </row>
    <row r="6830" spans="1:22">
      <c r="A6830" s="531"/>
      <c r="B6830" s="532"/>
      <c r="C6830" s="350"/>
      <c r="D6830" s="350"/>
      <c r="E6830" s="533"/>
      <c r="F6830" s="533"/>
      <c r="G6830" s="533"/>
      <c r="H6830" s="533"/>
      <c r="I6830" s="533"/>
      <c r="J6830" s="533"/>
      <c r="K6830" s="533"/>
      <c r="L6830" s="533"/>
      <c r="M6830" s="533"/>
      <c r="N6830" s="532"/>
      <c r="O6830" s="350"/>
      <c r="P6830" s="464"/>
      <c r="Q6830" s="464"/>
      <c r="R6830" s="464"/>
      <c r="S6830" s="464"/>
      <c r="T6830" s="464"/>
      <c r="U6830" s="464"/>
      <c r="V6830" s="464"/>
    </row>
    <row r="6831" spans="1:22">
      <c r="A6831" s="531"/>
      <c r="B6831" s="532"/>
      <c r="C6831" s="350"/>
      <c r="D6831" s="350"/>
      <c r="E6831" s="533"/>
      <c r="F6831" s="533"/>
      <c r="G6831" s="533"/>
      <c r="H6831" s="533"/>
      <c r="I6831" s="533"/>
      <c r="J6831" s="533"/>
      <c r="K6831" s="533"/>
      <c r="L6831" s="533"/>
      <c r="M6831" s="533"/>
      <c r="N6831" s="532"/>
      <c r="O6831" s="350"/>
      <c r="P6831" s="464"/>
      <c r="Q6831" s="464"/>
      <c r="R6831" s="464"/>
      <c r="S6831" s="464"/>
      <c r="T6831" s="464"/>
      <c r="U6831" s="464"/>
      <c r="V6831" s="464"/>
    </row>
    <row r="6832" spans="1:22">
      <c r="A6832" s="531"/>
      <c r="B6832" s="532"/>
      <c r="C6832" s="350"/>
      <c r="D6832" s="350"/>
      <c r="E6832" s="533"/>
      <c r="F6832" s="533"/>
      <c r="G6832" s="533"/>
      <c r="H6832" s="533"/>
      <c r="I6832" s="533"/>
      <c r="J6832" s="533"/>
      <c r="K6832" s="533"/>
      <c r="L6832" s="533"/>
      <c r="M6832" s="533"/>
      <c r="N6832" s="532"/>
      <c r="O6832" s="350"/>
      <c r="P6832" s="464"/>
      <c r="Q6832" s="464"/>
      <c r="R6832" s="464"/>
      <c r="S6832" s="464"/>
      <c r="T6832" s="464"/>
      <c r="U6832" s="464"/>
      <c r="V6832" s="464"/>
    </row>
    <row r="6833" spans="1:22">
      <c r="A6833" s="531"/>
      <c r="B6833" s="532"/>
      <c r="C6833" s="350"/>
      <c r="D6833" s="350"/>
      <c r="E6833" s="533"/>
      <c r="F6833" s="533"/>
      <c r="G6833" s="533"/>
      <c r="H6833" s="533"/>
      <c r="I6833" s="533"/>
      <c r="J6833" s="533"/>
      <c r="K6833" s="533"/>
      <c r="L6833" s="533"/>
      <c r="M6833" s="533"/>
      <c r="N6833" s="532"/>
      <c r="O6833" s="350"/>
      <c r="P6833" s="464"/>
      <c r="Q6833" s="464"/>
      <c r="R6833" s="464"/>
      <c r="S6833" s="464"/>
      <c r="T6833" s="464"/>
      <c r="U6833" s="464"/>
      <c r="V6833" s="464"/>
    </row>
    <row r="6834" spans="1:22">
      <c r="A6834" s="531"/>
      <c r="B6834" s="532"/>
      <c r="C6834" s="350"/>
      <c r="D6834" s="350"/>
      <c r="E6834" s="533"/>
      <c r="F6834" s="533"/>
      <c r="G6834" s="533"/>
      <c r="H6834" s="533"/>
      <c r="I6834" s="533"/>
      <c r="J6834" s="533"/>
      <c r="K6834" s="533"/>
      <c r="L6834" s="533"/>
      <c r="M6834" s="533"/>
      <c r="N6834" s="532"/>
      <c r="O6834" s="350"/>
      <c r="P6834" s="464"/>
      <c r="Q6834" s="464"/>
      <c r="R6834" s="464"/>
      <c r="S6834" s="464"/>
      <c r="T6834" s="464"/>
      <c r="U6834" s="464"/>
      <c r="V6834" s="464"/>
    </row>
    <row r="6835" spans="1:22">
      <c r="A6835" s="531"/>
      <c r="B6835" s="532"/>
      <c r="C6835" s="350"/>
      <c r="D6835" s="350"/>
      <c r="E6835" s="533"/>
      <c r="F6835" s="533"/>
      <c r="G6835" s="533"/>
      <c r="H6835" s="533"/>
      <c r="I6835" s="533"/>
      <c r="J6835" s="533"/>
      <c r="K6835" s="533"/>
      <c r="L6835" s="533"/>
      <c r="M6835" s="533"/>
      <c r="N6835" s="532"/>
      <c r="O6835" s="350"/>
      <c r="P6835" s="464"/>
      <c r="Q6835" s="464"/>
      <c r="R6835" s="464"/>
      <c r="S6835" s="464"/>
      <c r="T6835" s="464"/>
      <c r="U6835" s="464"/>
      <c r="V6835" s="464"/>
    </row>
    <row r="6836" spans="1:22">
      <c r="A6836" s="531"/>
      <c r="B6836" s="532"/>
      <c r="C6836" s="350"/>
      <c r="D6836" s="350"/>
      <c r="E6836" s="533"/>
      <c r="F6836" s="533"/>
      <c r="G6836" s="533"/>
      <c r="H6836" s="533"/>
      <c r="I6836" s="533"/>
      <c r="J6836" s="533"/>
      <c r="K6836" s="533"/>
      <c r="L6836" s="533"/>
      <c r="M6836" s="533"/>
      <c r="N6836" s="532"/>
      <c r="O6836" s="350"/>
      <c r="P6836" s="464"/>
      <c r="Q6836" s="464"/>
      <c r="R6836" s="464"/>
      <c r="S6836" s="464"/>
      <c r="T6836" s="464"/>
      <c r="U6836" s="464"/>
      <c r="V6836" s="464"/>
    </row>
    <row r="6837" spans="1:22">
      <c r="A6837" s="531"/>
      <c r="B6837" s="532"/>
      <c r="C6837" s="350"/>
      <c r="D6837" s="350"/>
      <c r="E6837" s="533"/>
      <c r="F6837" s="533"/>
      <c r="G6837" s="533"/>
      <c r="H6837" s="533"/>
      <c r="I6837" s="533"/>
      <c r="J6837" s="533"/>
      <c r="K6837" s="533"/>
      <c r="L6837" s="533"/>
      <c r="M6837" s="533"/>
      <c r="N6837" s="532"/>
      <c r="O6837" s="350"/>
      <c r="P6837" s="464"/>
      <c r="Q6837" s="464"/>
      <c r="R6837" s="464"/>
      <c r="S6837" s="464"/>
      <c r="T6837" s="464"/>
      <c r="U6837" s="464"/>
      <c r="V6837" s="464"/>
    </row>
    <row r="6838" spans="1:22">
      <c r="A6838" s="531"/>
      <c r="B6838" s="532"/>
      <c r="C6838" s="350"/>
      <c r="D6838" s="350"/>
      <c r="E6838" s="533"/>
      <c r="F6838" s="533"/>
      <c r="G6838" s="533"/>
      <c r="H6838" s="533"/>
      <c r="I6838" s="533"/>
      <c r="J6838" s="533"/>
      <c r="K6838" s="533"/>
      <c r="L6838" s="533"/>
      <c r="M6838" s="533"/>
      <c r="N6838" s="532"/>
      <c r="O6838" s="350"/>
      <c r="P6838" s="464"/>
      <c r="Q6838" s="464"/>
      <c r="R6838" s="464"/>
      <c r="S6838" s="464"/>
      <c r="T6838" s="464"/>
      <c r="U6838" s="464"/>
      <c r="V6838" s="464"/>
    </row>
    <row r="6839" spans="1:22">
      <c r="A6839" s="531"/>
      <c r="B6839" s="532"/>
      <c r="C6839" s="350"/>
      <c r="D6839" s="350"/>
      <c r="E6839" s="533"/>
      <c r="F6839" s="533"/>
      <c r="G6839" s="533"/>
      <c r="H6839" s="533"/>
      <c r="I6839" s="533"/>
      <c r="J6839" s="533"/>
      <c r="K6839" s="533"/>
      <c r="L6839" s="533"/>
      <c r="M6839" s="533"/>
      <c r="N6839" s="532"/>
      <c r="O6839" s="350"/>
      <c r="P6839" s="464"/>
      <c r="Q6839" s="464"/>
      <c r="R6839" s="464"/>
      <c r="S6839" s="464"/>
      <c r="T6839" s="464"/>
      <c r="U6839" s="464"/>
      <c r="V6839" s="464"/>
    </row>
    <row r="6840" spans="1:22">
      <c r="A6840" s="531"/>
      <c r="B6840" s="532"/>
      <c r="C6840" s="350"/>
      <c r="D6840" s="350"/>
      <c r="E6840" s="533"/>
      <c r="F6840" s="533"/>
      <c r="G6840" s="533"/>
      <c r="H6840" s="533"/>
      <c r="I6840" s="533"/>
      <c r="J6840" s="533"/>
      <c r="K6840" s="533"/>
      <c r="L6840" s="533"/>
      <c r="M6840" s="533"/>
      <c r="N6840" s="532"/>
      <c r="O6840" s="350"/>
      <c r="P6840" s="464"/>
      <c r="Q6840" s="464"/>
      <c r="R6840" s="464"/>
      <c r="S6840" s="464"/>
      <c r="T6840" s="464"/>
      <c r="U6840" s="464"/>
      <c r="V6840" s="464"/>
    </row>
    <row r="6841" spans="1:22">
      <c r="A6841" s="531"/>
      <c r="B6841" s="532"/>
      <c r="C6841" s="350"/>
      <c r="D6841" s="350"/>
      <c r="E6841" s="533"/>
      <c r="F6841" s="533"/>
      <c r="G6841" s="533"/>
      <c r="H6841" s="533"/>
      <c r="I6841" s="533"/>
      <c r="J6841" s="533"/>
      <c r="K6841" s="533"/>
      <c r="L6841" s="533"/>
      <c r="M6841" s="533"/>
      <c r="N6841" s="532"/>
      <c r="O6841" s="350"/>
      <c r="P6841" s="464"/>
      <c r="Q6841" s="464"/>
      <c r="R6841" s="464"/>
      <c r="S6841" s="464"/>
      <c r="T6841" s="464"/>
      <c r="U6841" s="464"/>
      <c r="V6841" s="464"/>
    </row>
    <row r="6842" spans="1:22">
      <c r="A6842" s="531"/>
      <c r="B6842" s="532"/>
      <c r="C6842" s="350"/>
      <c r="D6842" s="350"/>
      <c r="E6842" s="533"/>
      <c r="F6842" s="533"/>
      <c r="G6842" s="533"/>
      <c r="H6842" s="533"/>
      <c r="I6842" s="533"/>
      <c r="J6842" s="533"/>
      <c r="K6842" s="533"/>
      <c r="L6842" s="533"/>
      <c r="M6842" s="533"/>
      <c r="N6842" s="532"/>
      <c r="O6842" s="350"/>
      <c r="P6842" s="464"/>
      <c r="Q6842" s="464"/>
      <c r="R6842" s="464"/>
      <c r="S6842" s="464"/>
      <c r="T6842" s="464"/>
      <c r="U6842" s="464"/>
      <c r="V6842" s="464"/>
    </row>
    <row r="6843" spans="1:22">
      <c r="A6843" s="531"/>
      <c r="B6843" s="532"/>
      <c r="C6843" s="350"/>
      <c r="D6843" s="350"/>
      <c r="E6843" s="533"/>
      <c r="F6843" s="533"/>
      <c r="G6843" s="533"/>
      <c r="H6843" s="533"/>
      <c r="I6843" s="533"/>
      <c r="J6843" s="533"/>
      <c r="K6843" s="533"/>
      <c r="L6843" s="533"/>
      <c r="M6843" s="533"/>
      <c r="N6843" s="532"/>
      <c r="O6843" s="350"/>
      <c r="P6843" s="464"/>
      <c r="Q6843" s="464"/>
      <c r="R6843" s="464"/>
      <c r="S6843" s="464"/>
      <c r="T6843" s="464"/>
      <c r="U6843" s="464"/>
      <c r="V6843" s="464"/>
    </row>
    <row r="6844" spans="1:22">
      <c r="A6844" s="531"/>
      <c r="B6844" s="532"/>
      <c r="C6844" s="350"/>
      <c r="D6844" s="350"/>
      <c r="E6844" s="533"/>
      <c r="F6844" s="533"/>
      <c r="G6844" s="533"/>
      <c r="H6844" s="533"/>
      <c r="I6844" s="533"/>
      <c r="J6844" s="533"/>
      <c r="K6844" s="533"/>
      <c r="L6844" s="533"/>
      <c r="M6844" s="533"/>
      <c r="N6844" s="532"/>
      <c r="O6844" s="350"/>
      <c r="P6844" s="464"/>
      <c r="Q6844" s="464"/>
      <c r="R6844" s="464"/>
      <c r="S6844" s="464"/>
      <c r="T6844" s="464"/>
      <c r="U6844" s="464"/>
      <c r="V6844" s="464"/>
    </row>
    <row r="6845" spans="1:22">
      <c r="A6845" s="531"/>
      <c r="B6845" s="532"/>
      <c r="C6845" s="350"/>
      <c r="D6845" s="350"/>
      <c r="E6845" s="533"/>
      <c r="F6845" s="533"/>
      <c r="G6845" s="533"/>
      <c r="H6845" s="533"/>
      <c r="I6845" s="533"/>
      <c r="J6845" s="533"/>
      <c r="K6845" s="533"/>
      <c r="L6845" s="533"/>
      <c r="M6845" s="533"/>
      <c r="N6845" s="532"/>
      <c r="O6845" s="350"/>
      <c r="P6845" s="464"/>
      <c r="Q6845" s="464"/>
      <c r="R6845" s="464"/>
      <c r="S6845" s="464"/>
      <c r="T6845" s="464"/>
      <c r="U6845" s="464"/>
      <c r="V6845" s="464"/>
    </row>
    <row r="6846" spans="1:22">
      <c r="A6846" s="531"/>
      <c r="B6846" s="532"/>
      <c r="C6846" s="350"/>
      <c r="D6846" s="350"/>
      <c r="E6846" s="533"/>
      <c r="F6846" s="533"/>
      <c r="G6846" s="533"/>
      <c r="H6846" s="533"/>
      <c r="I6846" s="533"/>
      <c r="J6846" s="533"/>
      <c r="K6846" s="533"/>
      <c r="L6846" s="533"/>
      <c r="M6846" s="533"/>
      <c r="N6846" s="532"/>
      <c r="O6846" s="350"/>
      <c r="P6846" s="464"/>
      <c r="Q6846" s="464"/>
      <c r="R6846" s="464"/>
      <c r="S6846" s="464"/>
      <c r="T6846" s="464"/>
      <c r="U6846" s="464"/>
      <c r="V6846" s="464"/>
    </row>
    <row r="6847" spans="1:22">
      <c r="A6847" s="531"/>
      <c r="B6847" s="532"/>
      <c r="C6847" s="350"/>
      <c r="D6847" s="350"/>
      <c r="E6847" s="533"/>
      <c r="F6847" s="533"/>
      <c r="G6847" s="533"/>
      <c r="H6847" s="533"/>
      <c r="I6847" s="533"/>
      <c r="J6847" s="533"/>
      <c r="K6847" s="533"/>
      <c r="L6847" s="533"/>
      <c r="M6847" s="533"/>
      <c r="N6847" s="532"/>
      <c r="O6847" s="350"/>
      <c r="P6847" s="464"/>
      <c r="Q6847" s="464"/>
      <c r="R6847" s="464"/>
      <c r="S6847" s="464"/>
      <c r="T6847" s="464"/>
      <c r="U6847" s="464"/>
      <c r="V6847" s="464"/>
    </row>
    <row r="6848" spans="1:22">
      <c r="A6848" s="531"/>
      <c r="B6848" s="532"/>
      <c r="C6848" s="350"/>
      <c r="D6848" s="350"/>
      <c r="E6848" s="533"/>
      <c r="F6848" s="533"/>
      <c r="G6848" s="533"/>
      <c r="H6848" s="533"/>
      <c r="I6848" s="533"/>
      <c r="J6848" s="533"/>
      <c r="K6848" s="533"/>
      <c r="L6848" s="533"/>
      <c r="M6848" s="533"/>
      <c r="N6848" s="532"/>
      <c r="O6848" s="350"/>
      <c r="P6848" s="464"/>
      <c r="Q6848" s="464"/>
      <c r="R6848" s="464"/>
      <c r="S6848" s="464"/>
      <c r="T6848" s="464"/>
      <c r="U6848" s="464"/>
      <c r="V6848" s="464"/>
    </row>
    <row r="6849" spans="1:22">
      <c r="A6849" s="531"/>
      <c r="B6849" s="532"/>
      <c r="C6849" s="350"/>
      <c r="D6849" s="350"/>
      <c r="E6849" s="533"/>
      <c r="F6849" s="533"/>
      <c r="G6849" s="533"/>
      <c r="H6849" s="533"/>
      <c r="I6849" s="533"/>
      <c r="J6849" s="533"/>
      <c r="K6849" s="533"/>
      <c r="L6849" s="533"/>
      <c r="M6849" s="533"/>
      <c r="N6849" s="532"/>
      <c r="O6849" s="350"/>
      <c r="P6849" s="464"/>
      <c r="Q6849" s="464"/>
      <c r="R6849" s="464"/>
      <c r="S6849" s="464"/>
      <c r="T6849" s="464"/>
      <c r="U6849" s="464"/>
      <c r="V6849" s="464"/>
    </row>
    <row r="6850" spans="1:22">
      <c r="A6850" s="531"/>
      <c r="B6850" s="532"/>
      <c r="C6850" s="350"/>
      <c r="D6850" s="350"/>
      <c r="E6850" s="533"/>
      <c r="F6850" s="533"/>
      <c r="G6850" s="533"/>
      <c r="H6850" s="533"/>
      <c r="I6850" s="533"/>
      <c r="J6850" s="533"/>
      <c r="K6850" s="533"/>
      <c r="L6850" s="533"/>
      <c r="M6850" s="533"/>
      <c r="N6850" s="532"/>
      <c r="O6850" s="350"/>
      <c r="P6850" s="464"/>
      <c r="Q6850" s="464"/>
      <c r="R6850" s="464"/>
      <c r="S6850" s="464"/>
      <c r="T6850" s="464"/>
      <c r="U6850" s="464"/>
      <c r="V6850" s="464"/>
    </row>
    <row r="6851" spans="1:22">
      <c r="A6851" s="531"/>
      <c r="B6851" s="532"/>
      <c r="C6851" s="350"/>
      <c r="D6851" s="350"/>
      <c r="E6851" s="533"/>
      <c r="F6851" s="533"/>
      <c r="G6851" s="533"/>
      <c r="H6851" s="533"/>
      <c r="I6851" s="533"/>
      <c r="J6851" s="533"/>
      <c r="K6851" s="533"/>
      <c r="L6851" s="533"/>
      <c r="M6851" s="533"/>
      <c r="N6851" s="532"/>
      <c r="O6851" s="350"/>
      <c r="P6851" s="464"/>
      <c r="Q6851" s="464"/>
      <c r="R6851" s="464"/>
      <c r="S6851" s="464"/>
      <c r="T6851" s="464"/>
      <c r="U6851" s="464"/>
      <c r="V6851" s="464"/>
    </row>
    <row r="6852" spans="1:22">
      <c r="A6852" s="531"/>
      <c r="B6852" s="532"/>
      <c r="C6852" s="350"/>
      <c r="D6852" s="350"/>
      <c r="E6852" s="533"/>
      <c r="F6852" s="533"/>
      <c r="G6852" s="533"/>
      <c r="H6852" s="533"/>
      <c r="I6852" s="533"/>
      <c r="J6852" s="533"/>
      <c r="K6852" s="533"/>
      <c r="L6852" s="533"/>
      <c r="M6852" s="533"/>
      <c r="N6852" s="532"/>
      <c r="O6852" s="350"/>
      <c r="P6852" s="464"/>
      <c r="Q6852" s="464"/>
      <c r="R6852" s="464"/>
      <c r="S6852" s="464"/>
      <c r="T6852" s="464"/>
      <c r="U6852" s="464"/>
      <c r="V6852" s="464"/>
    </row>
    <row r="6853" spans="1:22">
      <c r="A6853" s="531"/>
      <c r="B6853" s="532"/>
      <c r="C6853" s="350"/>
      <c r="D6853" s="350"/>
      <c r="E6853" s="533"/>
      <c r="F6853" s="533"/>
      <c r="G6853" s="533"/>
      <c r="H6853" s="533"/>
      <c r="I6853" s="533"/>
      <c r="J6853" s="533"/>
      <c r="K6853" s="533"/>
      <c r="L6853" s="533"/>
      <c r="M6853" s="533"/>
      <c r="N6853" s="532"/>
      <c r="O6853" s="350"/>
      <c r="P6853" s="464"/>
      <c r="Q6853" s="464"/>
      <c r="R6853" s="464"/>
      <c r="S6853" s="464"/>
      <c r="T6853" s="464"/>
      <c r="U6853" s="464"/>
      <c r="V6853" s="464"/>
    </row>
    <row r="6854" spans="1:22">
      <c r="A6854" s="531"/>
      <c r="B6854" s="532"/>
      <c r="C6854" s="350"/>
      <c r="D6854" s="350"/>
      <c r="E6854" s="533"/>
      <c r="F6854" s="533"/>
      <c r="G6854" s="533"/>
      <c r="H6854" s="533"/>
      <c r="I6854" s="533"/>
      <c r="J6854" s="533"/>
      <c r="K6854" s="533"/>
      <c r="L6854" s="533"/>
      <c r="M6854" s="533"/>
      <c r="N6854" s="532"/>
      <c r="O6854" s="350"/>
      <c r="P6854" s="464"/>
      <c r="Q6854" s="464"/>
      <c r="R6854" s="464"/>
      <c r="S6854" s="464"/>
      <c r="T6854" s="464"/>
      <c r="U6854" s="464"/>
      <c r="V6854" s="464"/>
    </row>
    <row r="6855" spans="1:22">
      <c r="A6855" s="531"/>
      <c r="B6855" s="532"/>
      <c r="C6855" s="350"/>
      <c r="D6855" s="350"/>
      <c r="E6855" s="533"/>
      <c r="F6855" s="533"/>
      <c r="G6855" s="533"/>
      <c r="H6855" s="533"/>
      <c r="I6855" s="533"/>
      <c r="J6855" s="533"/>
      <c r="K6855" s="533"/>
      <c r="L6855" s="533"/>
      <c r="M6855" s="533"/>
      <c r="N6855" s="532"/>
      <c r="O6855" s="350"/>
      <c r="P6855" s="464"/>
      <c r="Q6855" s="464"/>
      <c r="R6855" s="464"/>
      <c r="S6855" s="464"/>
      <c r="T6855" s="464"/>
      <c r="U6855" s="464"/>
      <c r="V6855" s="464"/>
    </row>
    <row r="6856" spans="1:22">
      <c r="A6856" s="531"/>
      <c r="B6856" s="532"/>
      <c r="C6856" s="350"/>
      <c r="D6856" s="350"/>
      <c r="E6856" s="533"/>
      <c r="F6856" s="533"/>
      <c r="G6856" s="533"/>
      <c r="H6856" s="533"/>
      <c r="I6856" s="533"/>
      <c r="J6856" s="533"/>
      <c r="K6856" s="533"/>
      <c r="L6856" s="533"/>
      <c r="M6856" s="533"/>
      <c r="N6856" s="532"/>
      <c r="O6856" s="350"/>
      <c r="P6856" s="464"/>
      <c r="Q6856" s="464"/>
      <c r="R6856" s="464"/>
      <c r="S6856" s="464"/>
      <c r="T6856" s="464"/>
      <c r="U6856" s="464"/>
      <c r="V6856" s="464"/>
    </row>
    <row r="6857" spans="1:22">
      <c r="A6857" s="531"/>
      <c r="B6857" s="532"/>
      <c r="C6857" s="350"/>
      <c r="D6857" s="350"/>
      <c r="E6857" s="533"/>
      <c r="F6857" s="533"/>
      <c r="G6857" s="533"/>
      <c r="H6857" s="533"/>
      <c r="I6857" s="533"/>
      <c r="J6857" s="533"/>
      <c r="K6857" s="533"/>
      <c r="L6857" s="533"/>
      <c r="M6857" s="533"/>
      <c r="N6857" s="532"/>
      <c r="O6857" s="350"/>
      <c r="P6857" s="464"/>
      <c r="Q6857" s="464"/>
      <c r="R6857" s="464"/>
      <c r="S6857" s="464"/>
      <c r="T6857" s="464"/>
      <c r="U6857" s="464"/>
      <c r="V6857" s="464"/>
    </row>
    <row r="6858" spans="1:22">
      <c r="A6858" s="531"/>
      <c r="B6858" s="532"/>
      <c r="C6858" s="350"/>
      <c r="D6858" s="350"/>
      <c r="E6858" s="533"/>
      <c r="F6858" s="533"/>
      <c r="G6858" s="533"/>
      <c r="H6858" s="533"/>
      <c r="I6858" s="533"/>
      <c r="J6858" s="533"/>
      <c r="K6858" s="533"/>
      <c r="L6858" s="533"/>
      <c r="M6858" s="533"/>
      <c r="N6858" s="532"/>
      <c r="O6858" s="350"/>
      <c r="P6858" s="464"/>
      <c r="Q6858" s="464"/>
      <c r="R6858" s="464"/>
      <c r="S6858" s="464"/>
      <c r="T6858" s="464"/>
      <c r="U6858" s="464"/>
      <c r="V6858" s="464"/>
    </row>
    <row r="6859" spans="1:22">
      <c r="A6859" s="531"/>
      <c r="B6859" s="532"/>
      <c r="C6859" s="350"/>
      <c r="D6859" s="350"/>
      <c r="E6859" s="533"/>
      <c r="F6859" s="533"/>
      <c r="G6859" s="533"/>
      <c r="H6859" s="533"/>
      <c r="I6859" s="533"/>
      <c r="J6859" s="533"/>
      <c r="K6859" s="533"/>
      <c r="L6859" s="533"/>
      <c r="M6859" s="533"/>
      <c r="N6859" s="532"/>
      <c r="O6859" s="350"/>
      <c r="P6859" s="464"/>
      <c r="Q6859" s="464"/>
      <c r="R6859" s="464"/>
      <c r="S6859" s="464"/>
      <c r="T6859" s="464"/>
      <c r="U6859" s="464"/>
      <c r="V6859" s="464"/>
    </row>
    <row r="6860" spans="1:22">
      <c r="A6860" s="531"/>
      <c r="B6860" s="532"/>
      <c r="C6860" s="350"/>
      <c r="D6860" s="350"/>
      <c r="E6860" s="533"/>
      <c r="F6860" s="533"/>
      <c r="G6860" s="533"/>
      <c r="H6860" s="533"/>
      <c r="I6860" s="533"/>
      <c r="J6860" s="533"/>
      <c r="K6860" s="533"/>
      <c r="L6860" s="533"/>
      <c r="M6860" s="533"/>
      <c r="N6860" s="532"/>
      <c r="O6860" s="350"/>
      <c r="P6860" s="464"/>
      <c r="Q6860" s="464"/>
      <c r="R6860" s="464"/>
      <c r="S6860" s="464"/>
      <c r="T6860" s="464"/>
      <c r="U6860" s="464"/>
      <c r="V6860" s="464"/>
    </row>
    <row r="6861" spans="1:22">
      <c r="A6861" s="531"/>
      <c r="B6861" s="532"/>
      <c r="C6861" s="350"/>
      <c r="D6861" s="350"/>
      <c r="E6861" s="533"/>
      <c r="F6861" s="533"/>
      <c r="G6861" s="533"/>
      <c r="H6861" s="533"/>
      <c r="I6861" s="533"/>
      <c r="J6861" s="533"/>
      <c r="K6861" s="533"/>
      <c r="L6861" s="533"/>
      <c r="M6861" s="533"/>
      <c r="N6861" s="532"/>
      <c r="O6861" s="350"/>
      <c r="P6861" s="464"/>
      <c r="Q6861" s="464"/>
      <c r="R6861" s="464"/>
      <c r="S6861" s="464"/>
      <c r="T6861" s="464"/>
      <c r="U6861" s="464"/>
      <c r="V6861" s="464"/>
    </row>
    <row r="6862" spans="1:22">
      <c r="A6862" s="531"/>
      <c r="B6862" s="532"/>
      <c r="C6862" s="350"/>
      <c r="D6862" s="350"/>
      <c r="E6862" s="533"/>
      <c r="F6862" s="533"/>
      <c r="G6862" s="533"/>
      <c r="H6862" s="533"/>
      <c r="I6862" s="533"/>
      <c r="J6862" s="533"/>
      <c r="K6862" s="533"/>
      <c r="L6862" s="533"/>
      <c r="M6862" s="533"/>
      <c r="N6862" s="532"/>
      <c r="O6862" s="350"/>
      <c r="P6862" s="464"/>
      <c r="Q6862" s="464"/>
      <c r="R6862" s="464"/>
      <c r="S6862" s="464"/>
      <c r="T6862" s="464"/>
      <c r="U6862" s="464"/>
      <c r="V6862" s="464"/>
    </row>
    <row r="6863" spans="1:22">
      <c r="A6863" s="531"/>
      <c r="B6863" s="532"/>
      <c r="C6863" s="350"/>
      <c r="D6863" s="350"/>
      <c r="E6863" s="533"/>
      <c r="F6863" s="533"/>
      <c r="G6863" s="533"/>
      <c r="H6863" s="533"/>
      <c r="I6863" s="533"/>
      <c r="J6863" s="533"/>
      <c r="K6863" s="533"/>
      <c r="L6863" s="533"/>
      <c r="M6863" s="533"/>
      <c r="N6863" s="532"/>
      <c r="O6863" s="350"/>
      <c r="P6863" s="464"/>
      <c r="Q6863" s="464"/>
      <c r="R6863" s="464"/>
      <c r="S6863" s="464"/>
      <c r="T6863" s="464"/>
      <c r="U6863" s="464"/>
      <c r="V6863" s="464"/>
    </row>
    <row r="6864" spans="1:22">
      <c r="A6864" s="531"/>
      <c r="B6864" s="532"/>
      <c r="C6864" s="350"/>
      <c r="D6864" s="350"/>
      <c r="E6864" s="533"/>
      <c r="F6864" s="533"/>
      <c r="G6864" s="533"/>
      <c r="H6864" s="533"/>
      <c r="I6864" s="533"/>
      <c r="J6864" s="533"/>
      <c r="K6864" s="533"/>
      <c r="L6864" s="533"/>
      <c r="M6864" s="533"/>
      <c r="N6864" s="532"/>
      <c r="O6864" s="350"/>
      <c r="P6864" s="464"/>
      <c r="Q6864" s="464"/>
      <c r="R6864" s="464"/>
      <c r="S6864" s="464"/>
      <c r="T6864" s="464"/>
      <c r="U6864" s="464"/>
      <c r="V6864" s="464"/>
    </row>
    <row r="6865" spans="1:22">
      <c r="A6865" s="531"/>
      <c r="B6865" s="532"/>
      <c r="C6865" s="350"/>
      <c r="D6865" s="350"/>
      <c r="E6865" s="533"/>
      <c r="F6865" s="533"/>
      <c r="G6865" s="533"/>
      <c r="H6865" s="533"/>
      <c r="I6865" s="533"/>
      <c r="J6865" s="533"/>
      <c r="K6865" s="533"/>
      <c r="L6865" s="533"/>
      <c r="M6865" s="533"/>
      <c r="N6865" s="532"/>
      <c r="O6865" s="350"/>
      <c r="P6865" s="464"/>
      <c r="Q6865" s="464"/>
      <c r="R6865" s="464"/>
      <c r="S6865" s="464"/>
      <c r="T6865" s="464"/>
      <c r="U6865" s="464"/>
      <c r="V6865" s="464"/>
    </row>
    <row r="6866" spans="1:22">
      <c r="A6866" s="531"/>
      <c r="B6866" s="532"/>
      <c r="C6866" s="350"/>
      <c r="D6866" s="350"/>
      <c r="E6866" s="533"/>
      <c r="F6866" s="533"/>
      <c r="G6866" s="533"/>
      <c r="H6866" s="533"/>
      <c r="I6866" s="533"/>
      <c r="J6866" s="533"/>
      <c r="K6866" s="533"/>
      <c r="L6866" s="533"/>
      <c r="M6866" s="533"/>
      <c r="N6866" s="532"/>
      <c r="O6866" s="350"/>
      <c r="P6866" s="464"/>
      <c r="Q6866" s="464"/>
      <c r="R6866" s="464"/>
      <c r="S6866" s="464"/>
      <c r="T6866" s="464"/>
      <c r="U6866" s="464"/>
      <c r="V6866" s="464"/>
    </row>
    <row r="6867" spans="1:22">
      <c r="A6867" s="531"/>
      <c r="B6867" s="532"/>
      <c r="C6867" s="350"/>
      <c r="D6867" s="350"/>
      <c r="E6867" s="533"/>
      <c r="F6867" s="533"/>
      <c r="G6867" s="533"/>
      <c r="H6867" s="533"/>
      <c r="I6867" s="533"/>
      <c r="J6867" s="533"/>
      <c r="K6867" s="533"/>
      <c r="L6867" s="533"/>
      <c r="M6867" s="533"/>
      <c r="N6867" s="532"/>
      <c r="O6867" s="350"/>
      <c r="P6867" s="464"/>
      <c r="Q6867" s="464"/>
      <c r="R6867" s="464"/>
      <c r="S6867" s="464"/>
      <c r="T6867" s="464"/>
      <c r="U6867" s="464"/>
      <c r="V6867" s="464"/>
    </row>
    <row r="6868" spans="1:22">
      <c r="A6868" s="531"/>
      <c r="B6868" s="532"/>
      <c r="C6868" s="350"/>
      <c r="D6868" s="350"/>
      <c r="E6868" s="533"/>
      <c r="F6868" s="533"/>
      <c r="G6868" s="533"/>
      <c r="H6868" s="533"/>
      <c r="I6868" s="533"/>
      <c r="J6868" s="533"/>
      <c r="K6868" s="533"/>
      <c r="L6868" s="533"/>
      <c r="M6868" s="533"/>
      <c r="N6868" s="532"/>
      <c r="O6868" s="350"/>
      <c r="P6868" s="464"/>
      <c r="Q6868" s="464"/>
      <c r="R6868" s="464"/>
      <c r="S6868" s="464"/>
      <c r="T6868" s="464"/>
      <c r="U6868" s="464"/>
      <c r="V6868" s="464"/>
    </row>
    <row r="6869" spans="1:22">
      <c r="A6869" s="531"/>
      <c r="B6869" s="532"/>
      <c r="C6869" s="350"/>
      <c r="D6869" s="350"/>
      <c r="E6869" s="533"/>
      <c r="F6869" s="533"/>
      <c r="G6869" s="533"/>
      <c r="H6869" s="533"/>
      <c r="I6869" s="533"/>
      <c r="J6869" s="533"/>
      <c r="K6869" s="533"/>
      <c r="L6869" s="533"/>
      <c r="M6869" s="533"/>
      <c r="N6869" s="532"/>
      <c r="O6869" s="350"/>
      <c r="P6869" s="464"/>
      <c r="Q6869" s="464"/>
      <c r="R6869" s="464"/>
      <c r="S6869" s="464"/>
      <c r="T6869" s="464"/>
      <c r="U6869" s="464"/>
      <c r="V6869" s="464"/>
    </row>
    <row r="6870" spans="1:22">
      <c r="A6870" s="531"/>
      <c r="B6870" s="532"/>
      <c r="C6870" s="350"/>
      <c r="D6870" s="350"/>
      <c r="E6870" s="533"/>
      <c r="F6870" s="533"/>
      <c r="G6870" s="533"/>
      <c r="H6870" s="533"/>
      <c r="I6870" s="533"/>
      <c r="J6870" s="533"/>
      <c r="K6870" s="533"/>
      <c r="L6870" s="533"/>
      <c r="M6870" s="533"/>
      <c r="N6870" s="532"/>
      <c r="O6870" s="350"/>
      <c r="P6870" s="464"/>
      <c r="Q6870" s="464"/>
      <c r="R6870" s="464"/>
      <c r="S6870" s="464"/>
      <c r="T6870" s="464"/>
      <c r="U6870" s="464"/>
      <c r="V6870" s="464"/>
    </row>
    <row r="6871" spans="1:22">
      <c r="A6871" s="531"/>
      <c r="B6871" s="532"/>
      <c r="C6871" s="350"/>
      <c r="D6871" s="350"/>
      <c r="E6871" s="533"/>
      <c r="F6871" s="533"/>
      <c r="G6871" s="533"/>
      <c r="H6871" s="533"/>
      <c r="I6871" s="533"/>
      <c r="J6871" s="533"/>
      <c r="K6871" s="533"/>
      <c r="L6871" s="533"/>
      <c r="M6871" s="533"/>
      <c r="N6871" s="532"/>
      <c r="O6871" s="350"/>
      <c r="P6871" s="464"/>
      <c r="Q6871" s="464"/>
      <c r="R6871" s="464"/>
      <c r="S6871" s="464"/>
      <c r="T6871" s="464"/>
      <c r="U6871" s="464"/>
      <c r="V6871" s="464"/>
    </row>
    <row r="6872" spans="1:22">
      <c r="A6872" s="531"/>
      <c r="B6872" s="532"/>
      <c r="C6872" s="350"/>
      <c r="D6872" s="350"/>
      <c r="E6872" s="533"/>
      <c r="F6872" s="533"/>
      <c r="G6872" s="533"/>
      <c r="H6872" s="533"/>
      <c r="I6872" s="533"/>
      <c r="J6872" s="533"/>
      <c r="K6872" s="533"/>
      <c r="L6872" s="533"/>
      <c r="M6872" s="533"/>
      <c r="N6872" s="532"/>
      <c r="O6872" s="350"/>
      <c r="P6872" s="464"/>
      <c r="Q6872" s="464"/>
      <c r="R6872" s="464"/>
      <c r="S6872" s="464"/>
      <c r="T6872" s="464"/>
      <c r="U6872" s="464"/>
      <c r="V6872" s="464"/>
    </row>
    <row r="6873" spans="1:22">
      <c r="A6873" s="531"/>
      <c r="B6873" s="532"/>
      <c r="C6873" s="350"/>
      <c r="D6873" s="350"/>
      <c r="E6873" s="533"/>
      <c r="F6873" s="533"/>
      <c r="G6873" s="533"/>
      <c r="H6873" s="533"/>
      <c r="I6873" s="533"/>
      <c r="J6873" s="533"/>
      <c r="K6873" s="533"/>
      <c r="L6873" s="533"/>
      <c r="M6873" s="533"/>
      <c r="N6873" s="532"/>
      <c r="O6873" s="350"/>
      <c r="P6873" s="464"/>
      <c r="Q6873" s="464"/>
      <c r="R6873" s="464"/>
      <c r="S6873" s="464"/>
      <c r="T6873" s="464"/>
      <c r="U6873" s="464"/>
      <c r="V6873" s="464"/>
    </row>
    <row r="6874" spans="1:22">
      <c r="A6874" s="531"/>
      <c r="B6874" s="532"/>
      <c r="C6874" s="350"/>
      <c r="D6874" s="350"/>
      <c r="E6874" s="533"/>
      <c r="F6874" s="533"/>
      <c r="G6874" s="533"/>
      <c r="H6874" s="533"/>
      <c r="I6874" s="533"/>
      <c r="J6874" s="533"/>
      <c r="K6874" s="533"/>
      <c r="L6874" s="533"/>
      <c r="M6874" s="533"/>
      <c r="N6874" s="532"/>
      <c r="O6874" s="350"/>
      <c r="P6874" s="464"/>
      <c r="Q6874" s="464"/>
      <c r="R6874" s="464"/>
      <c r="S6874" s="464"/>
      <c r="T6874" s="464"/>
      <c r="U6874" s="464"/>
      <c r="V6874" s="464"/>
    </row>
    <row r="6875" spans="1:22">
      <c r="A6875" s="531"/>
      <c r="B6875" s="532"/>
      <c r="C6875" s="350"/>
      <c r="D6875" s="350"/>
      <c r="E6875" s="533"/>
      <c r="F6875" s="533"/>
      <c r="G6875" s="533"/>
      <c r="H6875" s="533"/>
      <c r="I6875" s="533"/>
      <c r="J6875" s="533"/>
      <c r="K6875" s="533"/>
      <c r="L6875" s="533"/>
      <c r="M6875" s="533"/>
      <c r="N6875" s="532"/>
      <c r="O6875" s="350"/>
      <c r="P6875" s="464"/>
      <c r="Q6875" s="464"/>
      <c r="R6875" s="464"/>
      <c r="S6875" s="464"/>
      <c r="T6875" s="464"/>
      <c r="U6875" s="464"/>
      <c r="V6875" s="464"/>
    </row>
    <row r="6876" spans="1:22">
      <c r="A6876" s="531"/>
      <c r="B6876" s="532"/>
      <c r="C6876" s="350"/>
      <c r="D6876" s="350"/>
      <c r="E6876" s="533"/>
      <c r="F6876" s="533"/>
      <c r="G6876" s="533"/>
      <c r="H6876" s="533"/>
      <c r="I6876" s="533"/>
      <c r="J6876" s="533"/>
      <c r="K6876" s="533"/>
      <c r="L6876" s="533"/>
      <c r="M6876" s="533"/>
      <c r="N6876" s="532"/>
      <c r="O6876" s="350"/>
      <c r="P6876" s="464"/>
      <c r="Q6876" s="464"/>
      <c r="R6876" s="464"/>
      <c r="S6876" s="464"/>
      <c r="T6876" s="464"/>
      <c r="U6876" s="464"/>
      <c r="V6876" s="464"/>
    </row>
    <row r="6877" spans="1:22">
      <c r="A6877" s="531"/>
      <c r="B6877" s="532"/>
      <c r="C6877" s="350"/>
      <c r="D6877" s="350"/>
      <c r="E6877" s="533"/>
      <c r="F6877" s="533"/>
      <c r="G6877" s="533"/>
      <c r="H6877" s="533"/>
      <c r="I6877" s="533"/>
      <c r="J6877" s="533"/>
      <c r="K6877" s="533"/>
      <c r="L6877" s="533"/>
      <c r="M6877" s="533"/>
      <c r="N6877" s="532"/>
      <c r="O6877" s="350"/>
      <c r="P6877" s="464"/>
      <c r="Q6877" s="464"/>
      <c r="R6877" s="464"/>
      <c r="S6877" s="464"/>
      <c r="T6877" s="464"/>
      <c r="U6877" s="464"/>
      <c r="V6877" s="464"/>
    </row>
    <row r="6878" spans="1:22">
      <c r="A6878" s="531"/>
      <c r="B6878" s="532"/>
      <c r="C6878" s="350"/>
      <c r="D6878" s="350"/>
      <c r="E6878" s="533"/>
      <c r="F6878" s="533"/>
      <c r="G6878" s="533"/>
      <c r="H6878" s="533"/>
      <c r="I6878" s="533"/>
      <c r="J6878" s="533"/>
      <c r="K6878" s="533"/>
      <c r="L6878" s="533"/>
      <c r="M6878" s="533"/>
      <c r="N6878" s="532"/>
      <c r="O6878" s="350"/>
      <c r="P6878" s="464"/>
      <c r="Q6878" s="464"/>
      <c r="R6878" s="464"/>
      <c r="S6878" s="464"/>
      <c r="T6878" s="464"/>
      <c r="U6878" s="464"/>
      <c r="V6878" s="464"/>
    </row>
    <row r="6879" spans="1:22">
      <c r="A6879" s="531"/>
      <c r="B6879" s="532"/>
      <c r="C6879" s="350"/>
      <c r="D6879" s="350"/>
      <c r="E6879" s="533"/>
      <c r="F6879" s="533"/>
      <c r="G6879" s="533"/>
      <c r="H6879" s="533"/>
      <c r="I6879" s="533"/>
      <c r="J6879" s="533"/>
      <c r="K6879" s="533"/>
      <c r="L6879" s="533"/>
      <c r="M6879" s="533"/>
      <c r="N6879" s="532"/>
      <c r="O6879" s="350"/>
      <c r="P6879" s="464"/>
      <c r="Q6879" s="464"/>
      <c r="R6879" s="464"/>
      <c r="S6879" s="464"/>
      <c r="T6879" s="464"/>
      <c r="U6879" s="464"/>
      <c r="V6879" s="464"/>
    </row>
    <row r="6880" spans="1:22">
      <c r="A6880" s="531"/>
      <c r="B6880" s="532"/>
      <c r="C6880" s="350"/>
      <c r="D6880" s="350"/>
      <c r="E6880" s="533"/>
      <c r="F6880" s="533"/>
      <c r="G6880" s="533"/>
      <c r="H6880" s="533"/>
      <c r="I6880" s="533"/>
      <c r="J6880" s="533"/>
      <c r="K6880" s="533"/>
      <c r="L6880" s="533"/>
      <c r="M6880" s="533"/>
      <c r="N6880" s="532"/>
      <c r="O6880" s="350"/>
      <c r="P6880" s="464"/>
      <c r="Q6880" s="464"/>
      <c r="R6880" s="464"/>
      <c r="S6880" s="464"/>
      <c r="T6880" s="464"/>
      <c r="U6880" s="464"/>
      <c r="V6880" s="464"/>
    </row>
    <row r="6881" spans="1:22">
      <c r="A6881" s="531"/>
      <c r="B6881" s="532"/>
      <c r="C6881" s="350"/>
      <c r="D6881" s="350"/>
      <c r="E6881" s="533"/>
      <c r="F6881" s="533"/>
      <c r="G6881" s="533"/>
      <c r="H6881" s="533"/>
      <c r="I6881" s="533"/>
      <c r="J6881" s="533"/>
      <c r="K6881" s="533"/>
      <c r="L6881" s="533"/>
      <c r="M6881" s="533"/>
      <c r="N6881" s="532"/>
      <c r="O6881" s="350"/>
      <c r="P6881" s="464"/>
      <c r="Q6881" s="464"/>
      <c r="R6881" s="464"/>
      <c r="S6881" s="464"/>
      <c r="T6881" s="464"/>
      <c r="U6881" s="464"/>
      <c r="V6881" s="464"/>
    </row>
    <row r="6882" spans="1:22">
      <c r="A6882" s="531"/>
      <c r="B6882" s="532"/>
      <c r="C6882" s="350"/>
      <c r="D6882" s="350"/>
      <c r="E6882" s="533"/>
      <c r="F6882" s="533"/>
      <c r="G6882" s="533"/>
      <c r="H6882" s="533"/>
      <c r="I6882" s="533"/>
      <c r="J6882" s="533"/>
      <c r="K6882" s="533"/>
      <c r="L6882" s="533"/>
      <c r="M6882" s="533"/>
      <c r="N6882" s="532"/>
      <c r="O6882" s="350"/>
      <c r="P6882" s="464"/>
      <c r="Q6882" s="464"/>
      <c r="R6882" s="464"/>
      <c r="S6882" s="464"/>
      <c r="T6882" s="464"/>
      <c r="U6882" s="464"/>
      <c r="V6882" s="464"/>
    </row>
    <row r="6883" spans="1:22">
      <c r="A6883" s="531"/>
      <c r="B6883" s="532"/>
      <c r="C6883" s="350"/>
      <c r="D6883" s="350"/>
      <c r="E6883" s="533"/>
      <c r="F6883" s="533"/>
      <c r="G6883" s="533"/>
      <c r="H6883" s="533"/>
      <c r="I6883" s="533"/>
      <c r="J6883" s="533"/>
      <c r="K6883" s="533"/>
      <c r="L6883" s="533"/>
      <c r="M6883" s="533"/>
      <c r="N6883" s="532"/>
      <c r="O6883" s="350"/>
      <c r="P6883" s="464"/>
      <c r="Q6883" s="464"/>
      <c r="R6883" s="464"/>
      <c r="S6883" s="464"/>
      <c r="T6883" s="464"/>
      <c r="U6883" s="464"/>
      <c r="V6883" s="464"/>
    </row>
    <row r="6884" spans="1:22">
      <c r="A6884" s="531"/>
      <c r="B6884" s="532"/>
      <c r="C6884" s="350"/>
      <c r="D6884" s="350"/>
      <c r="E6884" s="533"/>
      <c r="F6884" s="533"/>
      <c r="G6884" s="533"/>
      <c r="H6884" s="533"/>
      <c r="I6884" s="533"/>
      <c r="J6884" s="533"/>
      <c r="K6884" s="533"/>
      <c r="L6884" s="533"/>
      <c r="M6884" s="533"/>
      <c r="N6884" s="532"/>
      <c r="O6884" s="350"/>
      <c r="P6884" s="464"/>
      <c r="Q6884" s="464"/>
      <c r="R6884" s="464"/>
      <c r="S6884" s="464"/>
      <c r="T6884" s="464"/>
      <c r="U6884" s="464"/>
      <c r="V6884" s="464"/>
    </row>
    <row r="6885" spans="1:22">
      <c r="A6885" s="531"/>
      <c r="B6885" s="532"/>
      <c r="C6885" s="350"/>
      <c r="D6885" s="350"/>
      <c r="E6885" s="533"/>
      <c r="F6885" s="533"/>
      <c r="G6885" s="533"/>
      <c r="H6885" s="533"/>
      <c r="I6885" s="533"/>
      <c r="J6885" s="533"/>
      <c r="K6885" s="533"/>
      <c r="L6885" s="533"/>
      <c r="M6885" s="533"/>
      <c r="N6885" s="532"/>
      <c r="O6885" s="350"/>
      <c r="P6885" s="464"/>
      <c r="Q6885" s="464"/>
      <c r="R6885" s="464"/>
      <c r="S6885" s="464"/>
      <c r="T6885" s="464"/>
      <c r="U6885" s="464"/>
      <c r="V6885" s="464"/>
    </row>
    <row r="6886" spans="1:22">
      <c r="A6886" s="531"/>
      <c r="B6886" s="532"/>
      <c r="C6886" s="350"/>
      <c r="D6886" s="350"/>
      <c r="E6886" s="533"/>
      <c r="F6886" s="533"/>
      <c r="G6886" s="533"/>
      <c r="H6886" s="533"/>
      <c r="I6886" s="533"/>
      <c r="J6886" s="533"/>
      <c r="K6886" s="533"/>
      <c r="L6886" s="533"/>
      <c r="M6886" s="533"/>
      <c r="N6886" s="532"/>
      <c r="O6886" s="350"/>
      <c r="P6886" s="464"/>
      <c r="Q6886" s="464"/>
      <c r="R6886" s="464"/>
      <c r="S6886" s="464"/>
      <c r="T6886" s="464"/>
      <c r="U6886" s="464"/>
      <c r="V6886" s="464"/>
    </row>
    <row r="6887" spans="1:22">
      <c r="A6887" s="531"/>
      <c r="B6887" s="532"/>
      <c r="C6887" s="350"/>
      <c r="D6887" s="350"/>
      <c r="E6887" s="533"/>
      <c r="F6887" s="533"/>
      <c r="G6887" s="533"/>
      <c r="H6887" s="533"/>
      <c r="I6887" s="533"/>
      <c r="J6887" s="533"/>
      <c r="K6887" s="533"/>
      <c r="L6887" s="533"/>
      <c r="M6887" s="533"/>
      <c r="N6887" s="532"/>
      <c r="O6887" s="350"/>
      <c r="P6887" s="464"/>
      <c r="Q6887" s="464"/>
      <c r="R6887" s="464"/>
      <c r="S6887" s="464"/>
      <c r="T6887" s="464"/>
      <c r="U6887" s="464"/>
      <c r="V6887" s="464"/>
    </row>
    <row r="6888" spans="1:22">
      <c r="A6888" s="531"/>
      <c r="B6888" s="532"/>
      <c r="C6888" s="350"/>
      <c r="D6888" s="350"/>
      <c r="E6888" s="533"/>
      <c r="F6888" s="533"/>
      <c r="G6888" s="533"/>
      <c r="H6888" s="533"/>
      <c r="I6888" s="533"/>
      <c r="J6888" s="533"/>
      <c r="K6888" s="533"/>
      <c r="L6888" s="533"/>
      <c r="M6888" s="533"/>
      <c r="N6888" s="532"/>
      <c r="O6888" s="350"/>
      <c r="P6888" s="464"/>
      <c r="Q6888" s="464"/>
      <c r="R6888" s="464"/>
      <c r="S6888" s="464"/>
      <c r="T6888" s="464"/>
      <c r="U6888" s="464"/>
      <c r="V6888" s="464"/>
    </row>
    <row r="6889" spans="1:22">
      <c r="A6889" s="531"/>
      <c r="B6889" s="532"/>
      <c r="C6889" s="350"/>
      <c r="D6889" s="350"/>
      <c r="E6889" s="533"/>
      <c r="F6889" s="533"/>
      <c r="G6889" s="533"/>
      <c r="H6889" s="533"/>
      <c r="I6889" s="533"/>
      <c r="J6889" s="533"/>
      <c r="K6889" s="533"/>
      <c r="L6889" s="533"/>
      <c r="M6889" s="533"/>
      <c r="N6889" s="532"/>
      <c r="O6889" s="350"/>
      <c r="P6889" s="464"/>
      <c r="Q6889" s="464"/>
      <c r="R6889" s="464"/>
      <c r="S6889" s="464"/>
      <c r="T6889" s="464"/>
      <c r="U6889" s="464"/>
      <c r="V6889" s="464"/>
    </row>
    <row r="6890" spans="1:22">
      <c r="A6890" s="531"/>
      <c r="B6890" s="532"/>
      <c r="C6890" s="350"/>
      <c r="D6890" s="350"/>
      <c r="E6890" s="533"/>
      <c r="F6890" s="533"/>
      <c r="G6890" s="533"/>
      <c r="H6890" s="533"/>
      <c r="I6890" s="533"/>
      <c r="J6890" s="533"/>
      <c r="K6890" s="533"/>
      <c r="L6890" s="533"/>
      <c r="M6890" s="533"/>
      <c r="N6890" s="532"/>
      <c r="O6890" s="350"/>
      <c r="P6890" s="464"/>
      <c r="Q6890" s="464"/>
      <c r="R6890" s="464"/>
      <c r="S6890" s="464"/>
      <c r="T6890" s="464"/>
      <c r="U6890" s="464"/>
      <c r="V6890" s="464"/>
    </row>
    <row r="6891" spans="1:22">
      <c r="A6891" s="531"/>
      <c r="B6891" s="532"/>
      <c r="C6891" s="350"/>
      <c r="D6891" s="350"/>
      <c r="E6891" s="533"/>
      <c r="F6891" s="533"/>
      <c r="G6891" s="533"/>
      <c r="H6891" s="533"/>
      <c r="I6891" s="533"/>
      <c r="J6891" s="533"/>
      <c r="K6891" s="533"/>
      <c r="L6891" s="533"/>
      <c r="M6891" s="533"/>
      <c r="N6891" s="532"/>
      <c r="O6891" s="350"/>
      <c r="P6891" s="464"/>
      <c r="Q6891" s="464"/>
      <c r="R6891" s="464"/>
      <c r="S6891" s="464"/>
      <c r="T6891" s="464"/>
      <c r="U6891" s="464"/>
      <c r="V6891" s="464"/>
    </row>
    <row r="6892" spans="1:22">
      <c r="A6892" s="531"/>
      <c r="B6892" s="532"/>
      <c r="C6892" s="350"/>
      <c r="D6892" s="350"/>
      <c r="E6892" s="533"/>
      <c r="F6892" s="533"/>
      <c r="G6892" s="533"/>
      <c r="H6892" s="533"/>
      <c r="I6892" s="533"/>
      <c r="J6892" s="533"/>
      <c r="K6892" s="533"/>
      <c r="L6892" s="533"/>
      <c r="M6892" s="533"/>
      <c r="N6892" s="532"/>
      <c r="O6892" s="350"/>
      <c r="P6892" s="464"/>
      <c r="Q6892" s="464"/>
      <c r="R6892" s="464"/>
      <c r="S6892" s="464"/>
      <c r="T6892" s="464"/>
      <c r="U6892" s="464"/>
      <c r="V6892" s="464"/>
    </row>
    <row r="6893" spans="1:22">
      <c r="A6893" s="531"/>
      <c r="B6893" s="532"/>
      <c r="C6893" s="350"/>
      <c r="D6893" s="350"/>
      <c r="E6893" s="533"/>
      <c r="F6893" s="533"/>
      <c r="G6893" s="533"/>
      <c r="H6893" s="533"/>
      <c r="I6893" s="533"/>
      <c r="J6893" s="533"/>
      <c r="K6893" s="533"/>
      <c r="L6893" s="533"/>
      <c r="M6893" s="533"/>
      <c r="N6893" s="532"/>
      <c r="O6893" s="350"/>
      <c r="P6893" s="464"/>
      <c r="Q6893" s="464"/>
      <c r="R6893" s="464"/>
      <c r="S6893" s="464"/>
      <c r="T6893" s="464"/>
      <c r="U6893" s="464"/>
      <c r="V6893" s="464"/>
    </row>
    <row r="6894" spans="1:22">
      <c r="A6894" s="531"/>
      <c r="B6894" s="532"/>
      <c r="C6894" s="350"/>
      <c r="D6894" s="350"/>
      <c r="E6894" s="533"/>
      <c r="F6894" s="533"/>
      <c r="G6894" s="533"/>
      <c r="H6894" s="533"/>
      <c r="I6894" s="533"/>
      <c r="J6894" s="533"/>
      <c r="K6894" s="533"/>
      <c r="L6894" s="533"/>
      <c r="M6894" s="533"/>
      <c r="N6894" s="532"/>
      <c r="O6894" s="350"/>
      <c r="P6894" s="464"/>
      <c r="Q6894" s="464"/>
      <c r="R6894" s="464"/>
      <c r="S6894" s="464"/>
      <c r="T6894" s="464"/>
      <c r="U6894" s="464"/>
      <c r="V6894" s="464"/>
    </row>
    <row r="6895" spans="1:22">
      <c r="A6895" s="531"/>
      <c r="B6895" s="532"/>
      <c r="C6895" s="350"/>
      <c r="D6895" s="350"/>
      <c r="E6895" s="533"/>
      <c r="F6895" s="533"/>
      <c r="G6895" s="533"/>
      <c r="H6895" s="533"/>
      <c r="I6895" s="533"/>
      <c r="J6895" s="533"/>
      <c r="K6895" s="533"/>
      <c r="L6895" s="533"/>
      <c r="M6895" s="533"/>
      <c r="N6895" s="532"/>
      <c r="O6895" s="350"/>
      <c r="P6895" s="464"/>
      <c r="Q6895" s="464"/>
      <c r="R6895" s="464"/>
      <c r="S6895" s="464"/>
      <c r="T6895" s="464"/>
      <c r="U6895" s="464"/>
      <c r="V6895" s="464"/>
    </row>
    <row r="6896" spans="1:22">
      <c r="A6896" s="531"/>
      <c r="B6896" s="532"/>
      <c r="C6896" s="350"/>
      <c r="D6896" s="350"/>
      <c r="E6896" s="533"/>
      <c r="F6896" s="533"/>
      <c r="G6896" s="533"/>
      <c r="H6896" s="533"/>
      <c r="I6896" s="533"/>
      <c r="J6896" s="533"/>
      <c r="K6896" s="533"/>
      <c r="L6896" s="533"/>
      <c r="M6896" s="533"/>
      <c r="N6896" s="532"/>
      <c r="O6896" s="350"/>
      <c r="P6896" s="464"/>
      <c r="Q6896" s="464"/>
      <c r="R6896" s="464"/>
      <c r="S6896" s="464"/>
      <c r="T6896" s="464"/>
      <c r="U6896" s="464"/>
      <c r="V6896" s="464"/>
    </row>
    <row r="6897" spans="1:22">
      <c r="A6897" s="531"/>
      <c r="B6897" s="532"/>
      <c r="C6897" s="350"/>
      <c r="D6897" s="350"/>
      <c r="E6897" s="533"/>
      <c r="F6897" s="533"/>
      <c r="G6897" s="533"/>
      <c r="H6897" s="533"/>
      <c r="I6897" s="533"/>
      <c r="J6897" s="533"/>
      <c r="K6897" s="533"/>
      <c r="L6897" s="533"/>
      <c r="M6897" s="533"/>
      <c r="N6897" s="532"/>
      <c r="O6897" s="350"/>
      <c r="P6897" s="464"/>
      <c r="Q6897" s="464"/>
      <c r="R6897" s="464"/>
      <c r="S6897" s="464"/>
      <c r="T6897" s="464"/>
      <c r="U6897" s="464"/>
      <c r="V6897" s="464"/>
    </row>
    <row r="6898" spans="1:22">
      <c r="A6898" s="531"/>
      <c r="B6898" s="532"/>
      <c r="C6898" s="350"/>
      <c r="D6898" s="350"/>
      <c r="E6898" s="533"/>
      <c r="F6898" s="533"/>
      <c r="G6898" s="533"/>
      <c r="H6898" s="533"/>
      <c r="I6898" s="533"/>
      <c r="J6898" s="533"/>
      <c r="K6898" s="533"/>
      <c r="L6898" s="533"/>
      <c r="M6898" s="533"/>
      <c r="N6898" s="532"/>
      <c r="O6898" s="350"/>
      <c r="P6898" s="464"/>
      <c r="Q6898" s="464"/>
      <c r="R6898" s="464"/>
      <c r="S6898" s="464"/>
      <c r="T6898" s="464"/>
      <c r="U6898" s="464"/>
      <c r="V6898" s="464"/>
    </row>
    <row r="6899" spans="1:22">
      <c r="A6899" s="531"/>
      <c r="B6899" s="532"/>
      <c r="C6899" s="350"/>
      <c r="D6899" s="350"/>
      <c r="E6899" s="533"/>
      <c r="F6899" s="533"/>
      <c r="G6899" s="533"/>
      <c r="H6899" s="533"/>
      <c r="I6899" s="533"/>
      <c r="J6899" s="533"/>
      <c r="K6899" s="533"/>
      <c r="L6899" s="533"/>
      <c r="M6899" s="533"/>
      <c r="N6899" s="532"/>
      <c r="O6899" s="350"/>
      <c r="P6899" s="464"/>
      <c r="Q6899" s="464"/>
      <c r="R6899" s="464"/>
      <c r="S6899" s="464"/>
      <c r="T6899" s="464"/>
      <c r="U6899" s="464"/>
      <c r="V6899" s="464"/>
    </row>
    <row r="6900" spans="1:22">
      <c r="A6900" s="531"/>
      <c r="B6900" s="532"/>
      <c r="C6900" s="350"/>
      <c r="D6900" s="350"/>
      <c r="E6900" s="533"/>
      <c r="F6900" s="533"/>
      <c r="G6900" s="533"/>
      <c r="H6900" s="533"/>
      <c r="I6900" s="533"/>
      <c r="J6900" s="533"/>
      <c r="K6900" s="533"/>
      <c r="L6900" s="533"/>
      <c r="M6900" s="533"/>
      <c r="N6900" s="532"/>
      <c r="O6900" s="350"/>
      <c r="P6900" s="464"/>
      <c r="Q6900" s="464"/>
      <c r="R6900" s="464"/>
      <c r="S6900" s="464"/>
      <c r="T6900" s="464"/>
      <c r="U6900" s="464"/>
      <c r="V6900" s="464"/>
    </row>
    <row r="6901" spans="1:22">
      <c r="A6901" s="531"/>
      <c r="B6901" s="532"/>
      <c r="C6901" s="350"/>
      <c r="D6901" s="350"/>
      <c r="E6901" s="533"/>
      <c r="F6901" s="533"/>
      <c r="G6901" s="533"/>
      <c r="H6901" s="533"/>
      <c r="I6901" s="533"/>
      <c r="J6901" s="533"/>
      <c r="K6901" s="533"/>
      <c r="L6901" s="533"/>
      <c r="M6901" s="533"/>
      <c r="N6901" s="532"/>
      <c r="O6901" s="350"/>
      <c r="P6901" s="464"/>
      <c r="Q6901" s="464"/>
      <c r="R6901" s="464"/>
      <c r="S6901" s="464"/>
      <c r="T6901" s="464"/>
      <c r="U6901" s="464"/>
      <c r="V6901" s="464"/>
    </row>
    <row r="6902" spans="1:22">
      <c r="A6902" s="531"/>
      <c r="B6902" s="532"/>
      <c r="C6902" s="350"/>
      <c r="D6902" s="350"/>
      <c r="E6902" s="533"/>
      <c r="F6902" s="533"/>
      <c r="G6902" s="533"/>
      <c r="H6902" s="533"/>
      <c r="I6902" s="533"/>
      <c r="J6902" s="533"/>
      <c r="K6902" s="533"/>
      <c r="L6902" s="533"/>
      <c r="M6902" s="533"/>
      <c r="N6902" s="532"/>
      <c r="O6902" s="350"/>
      <c r="P6902" s="464"/>
      <c r="Q6902" s="464"/>
      <c r="R6902" s="464"/>
      <c r="S6902" s="464"/>
      <c r="T6902" s="464"/>
      <c r="U6902" s="464"/>
      <c r="V6902" s="464"/>
    </row>
    <row r="6903" spans="1:22">
      <c r="A6903" s="531"/>
      <c r="B6903" s="532"/>
      <c r="C6903" s="350"/>
      <c r="D6903" s="350"/>
      <c r="E6903" s="533"/>
      <c r="F6903" s="533"/>
      <c r="G6903" s="533"/>
      <c r="H6903" s="533"/>
      <c r="I6903" s="533"/>
      <c r="J6903" s="533"/>
      <c r="K6903" s="533"/>
      <c r="L6903" s="533"/>
      <c r="M6903" s="533"/>
      <c r="N6903" s="532"/>
      <c r="O6903" s="350"/>
      <c r="P6903" s="464"/>
      <c r="Q6903" s="464"/>
      <c r="R6903" s="464"/>
      <c r="S6903" s="464"/>
      <c r="T6903" s="464"/>
      <c r="U6903" s="464"/>
      <c r="V6903" s="464"/>
    </row>
    <row r="6904" spans="1:22">
      <c r="A6904" s="531"/>
      <c r="B6904" s="532"/>
      <c r="C6904" s="350"/>
      <c r="D6904" s="350"/>
      <c r="E6904" s="533"/>
      <c r="F6904" s="533"/>
      <c r="G6904" s="533"/>
      <c r="H6904" s="533"/>
      <c r="I6904" s="533"/>
      <c r="J6904" s="533"/>
      <c r="K6904" s="533"/>
      <c r="L6904" s="533"/>
      <c r="M6904" s="533"/>
      <c r="N6904" s="532"/>
      <c r="O6904" s="350"/>
      <c r="P6904" s="464"/>
      <c r="Q6904" s="464"/>
      <c r="R6904" s="464"/>
      <c r="S6904" s="464"/>
      <c r="T6904" s="464"/>
      <c r="U6904" s="464"/>
      <c r="V6904" s="464"/>
    </row>
    <row r="6905" spans="1:22">
      <c r="A6905" s="531"/>
      <c r="B6905" s="532"/>
      <c r="C6905" s="350"/>
      <c r="D6905" s="350"/>
      <c r="E6905" s="533"/>
      <c r="F6905" s="533"/>
      <c r="G6905" s="533"/>
      <c r="H6905" s="533"/>
      <c r="I6905" s="533"/>
      <c r="J6905" s="533"/>
      <c r="K6905" s="533"/>
      <c r="L6905" s="533"/>
      <c r="M6905" s="533"/>
      <c r="N6905" s="532"/>
      <c r="O6905" s="350"/>
      <c r="P6905" s="464"/>
      <c r="Q6905" s="464"/>
      <c r="R6905" s="464"/>
      <c r="S6905" s="464"/>
      <c r="T6905" s="464"/>
      <c r="U6905" s="464"/>
      <c r="V6905" s="464"/>
    </row>
    <row r="6906" spans="1:22">
      <c r="A6906" s="531"/>
      <c r="B6906" s="532"/>
      <c r="C6906" s="350"/>
      <c r="D6906" s="350"/>
      <c r="E6906" s="533"/>
      <c r="F6906" s="533"/>
      <c r="G6906" s="533"/>
      <c r="H6906" s="533"/>
      <c r="I6906" s="533"/>
      <c r="J6906" s="533"/>
      <c r="K6906" s="533"/>
      <c r="L6906" s="533"/>
      <c r="M6906" s="533"/>
      <c r="N6906" s="532"/>
      <c r="O6906" s="350"/>
      <c r="P6906" s="464"/>
      <c r="Q6906" s="464"/>
      <c r="R6906" s="464"/>
      <c r="S6906" s="464"/>
      <c r="T6906" s="464"/>
      <c r="U6906" s="464"/>
      <c r="V6906" s="464"/>
    </row>
    <row r="6907" spans="1:22">
      <c r="A6907" s="531"/>
      <c r="B6907" s="532"/>
      <c r="C6907" s="350"/>
      <c r="D6907" s="350"/>
      <c r="E6907" s="533"/>
      <c r="F6907" s="533"/>
      <c r="G6907" s="533"/>
      <c r="H6907" s="533"/>
      <c r="I6907" s="533"/>
      <c r="J6907" s="533"/>
      <c r="K6907" s="533"/>
      <c r="L6907" s="533"/>
      <c r="M6907" s="533"/>
      <c r="N6907" s="532"/>
      <c r="O6907" s="350"/>
      <c r="P6907" s="464"/>
      <c r="Q6907" s="464"/>
      <c r="R6907" s="464"/>
      <c r="S6907" s="464"/>
      <c r="T6907" s="464"/>
      <c r="U6907" s="464"/>
      <c r="V6907" s="464"/>
    </row>
    <row r="6908" spans="1:22">
      <c r="A6908" s="531"/>
      <c r="B6908" s="532"/>
      <c r="C6908" s="350"/>
      <c r="D6908" s="350"/>
      <c r="E6908" s="533"/>
      <c r="F6908" s="533"/>
      <c r="G6908" s="533"/>
      <c r="H6908" s="533"/>
      <c r="I6908" s="533"/>
      <c r="J6908" s="533"/>
      <c r="K6908" s="533"/>
      <c r="L6908" s="533"/>
      <c r="M6908" s="533"/>
      <c r="N6908" s="532"/>
      <c r="O6908" s="350"/>
      <c r="P6908" s="464"/>
      <c r="Q6908" s="464"/>
      <c r="R6908" s="464"/>
      <c r="S6908" s="464"/>
      <c r="T6908" s="464"/>
      <c r="U6908" s="464"/>
      <c r="V6908" s="464"/>
    </row>
    <row r="6909" spans="1:22">
      <c r="A6909" s="531"/>
      <c r="B6909" s="532"/>
      <c r="C6909" s="350"/>
      <c r="D6909" s="350"/>
      <c r="E6909" s="533"/>
      <c r="F6909" s="533"/>
      <c r="G6909" s="533"/>
      <c r="H6909" s="533"/>
      <c r="I6909" s="533"/>
      <c r="J6909" s="533"/>
      <c r="K6909" s="533"/>
      <c r="L6909" s="533"/>
      <c r="M6909" s="533"/>
      <c r="N6909" s="532"/>
      <c r="O6909" s="350"/>
      <c r="P6909" s="464"/>
      <c r="Q6909" s="464"/>
      <c r="R6909" s="464"/>
      <c r="S6909" s="464"/>
      <c r="T6909" s="464"/>
      <c r="U6909" s="464"/>
      <c r="V6909" s="464"/>
    </row>
    <row r="6910" spans="1:22">
      <c r="A6910" s="531"/>
      <c r="B6910" s="532"/>
      <c r="C6910" s="350"/>
      <c r="D6910" s="350"/>
      <c r="E6910" s="533"/>
      <c r="F6910" s="533"/>
      <c r="G6910" s="533"/>
      <c r="H6910" s="533"/>
      <c r="I6910" s="533"/>
      <c r="J6910" s="533"/>
      <c r="K6910" s="533"/>
      <c r="L6910" s="533"/>
      <c r="M6910" s="533"/>
      <c r="N6910" s="532"/>
      <c r="O6910" s="350"/>
      <c r="P6910" s="464"/>
      <c r="Q6910" s="464"/>
      <c r="R6910" s="464"/>
      <c r="S6910" s="464"/>
      <c r="T6910" s="464"/>
      <c r="U6910" s="464"/>
      <c r="V6910" s="464"/>
    </row>
    <row r="6911" spans="1:22">
      <c r="A6911" s="531"/>
      <c r="B6911" s="532"/>
      <c r="C6911" s="350"/>
      <c r="D6911" s="350"/>
      <c r="E6911" s="533"/>
      <c r="F6911" s="533"/>
      <c r="G6911" s="533"/>
      <c r="H6911" s="533"/>
      <c r="I6911" s="533"/>
      <c r="J6911" s="533"/>
      <c r="K6911" s="533"/>
      <c r="L6911" s="533"/>
      <c r="M6911" s="533"/>
      <c r="N6911" s="532"/>
      <c r="O6911" s="350"/>
      <c r="P6911" s="464"/>
      <c r="Q6911" s="464"/>
      <c r="R6911" s="464"/>
      <c r="S6911" s="464"/>
      <c r="T6911" s="464"/>
      <c r="U6911" s="464"/>
      <c r="V6911" s="464"/>
    </row>
    <row r="6912" spans="1:22">
      <c r="A6912" s="531"/>
      <c r="B6912" s="532"/>
      <c r="C6912" s="350"/>
      <c r="D6912" s="350"/>
      <c r="E6912" s="533"/>
      <c r="F6912" s="533"/>
      <c r="G6912" s="533"/>
      <c r="H6912" s="533"/>
      <c r="I6912" s="533"/>
      <c r="J6912" s="533"/>
      <c r="K6912" s="533"/>
      <c r="L6912" s="533"/>
      <c r="M6912" s="533"/>
      <c r="N6912" s="532"/>
      <c r="O6912" s="350"/>
      <c r="P6912" s="464"/>
      <c r="Q6912" s="464"/>
      <c r="R6912" s="464"/>
      <c r="S6912" s="464"/>
      <c r="T6912" s="464"/>
      <c r="U6912" s="464"/>
      <c r="V6912" s="464"/>
    </row>
    <row r="6913" spans="1:22">
      <c r="A6913" s="531"/>
      <c r="B6913" s="532"/>
      <c r="C6913" s="350"/>
      <c r="D6913" s="350"/>
      <c r="E6913" s="533"/>
      <c r="F6913" s="533"/>
      <c r="G6913" s="533"/>
      <c r="H6913" s="533"/>
      <c r="I6913" s="533"/>
      <c r="J6913" s="533"/>
      <c r="K6913" s="533"/>
      <c r="L6913" s="533"/>
      <c r="M6913" s="533"/>
      <c r="N6913" s="532"/>
      <c r="O6913" s="350"/>
      <c r="P6913" s="464"/>
      <c r="Q6913" s="464"/>
      <c r="R6913" s="464"/>
      <c r="S6913" s="464"/>
      <c r="T6913" s="464"/>
      <c r="U6913" s="464"/>
      <c r="V6913" s="464"/>
    </row>
    <row r="6914" spans="1:22">
      <c r="A6914" s="531"/>
      <c r="B6914" s="532"/>
      <c r="C6914" s="350"/>
      <c r="D6914" s="350"/>
      <c r="E6914" s="533"/>
      <c r="F6914" s="533"/>
      <c r="G6914" s="533"/>
      <c r="H6914" s="533"/>
      <c r="I6914" s="533"/>
      <c r="J6914" s="533"/>
      <c r="K6914" s="533"/>
      <c r="L6914" s="533"/>
      <c r="M6914" s="533"/>
      <c r="N6914" s="532"/>
      <c r="O6914" s="350"/>
      <c r="P6914" s="464"/>
      <c r="Q6914" s="464"/>
      <c r="R6914" s="464"/>
      <c r="S6914" s="464"/>
      <c r="T6914" s="464"/>
      <c r="U6914" s="464"/>
      <c r="V6914" s="464"/>
    </row>
    <row r="6915" spans="1:22">
      <c r="A6915" s="531"/>
      <c r="B6915" s="532"/>
      <c r="C6915" s="350"/>
      <c r="D6915" s="350"/>
      <c r="E6915" s="533"/>
      <c r="F6915" s="533"/>
      <c r="G6915" s="533"/>
      <c r="H6915" s="533"/>
      <c r="I6915" s="533"/>
      <c r="J6915" s="533"/>
      <c r="K6915" s="533"/>
      <c r="L6915" s="533"/>
      <c r="M6915" s="533"/>
      <c r="N6915" s="532"/>
      <c r="O6915" s="350"/>
      <c r="P6915" s="464"/>
      <c r="Q6915" s="464"/>
      <c r="R6915" s="464"/>
      <c r="S6915" s="464"/>
      <c r="T6915" s="464"/>
      <c r="U6915" s="464"/>
      <c r="V6915" s="464"/>
    </row>
    <row r="6916" spans="1:22">
      <c r="A6916" s="531"/>
      <c r="B6916" s="532"/>
      <c r="C6916" s="350"/>
      <c r="D6916" s="350"/>
      <c r="E6916" s="533"/>
      <c r="F6916" s="533"/>
      <c r="G6916" s="533"/>
      <c r="H6916" s="533"/>
      <c r="I6916" s="533"/>
      <c r="J6916" s="533"/>
      <c r="K6916" s="533"/>
      <c r="L6916" s="533"/>
      <c r="M6916" s="533"/>
      <c r="N6916" s="532"/>
      <c r="O6916" s="350"/>
      <c r="P6916" s="464"/>
      <c r="Q6916" s="464"/>
      <c r="R6916" s="464"/>
      <c r="S6916" s="464"/>
      <c r="T6916" s="464"/>
      <c r="U6916" s="464"/>
      <c r="V6916" s="464"/>
    </row>
    <row r="6917" spans="1:22">
      <c r="A6917" s="531"/>
      <c r="B6917" s="532"/>
      <c r="C6917" s="350"/>
      <c r="D6917" s="350"/>
      <c r="E6917" s="533"/>
      <c r="F6917" s="533"/>
      <c r="G6917" s="533"/>
      <c r="H6917" s="533"/>
      <c r="I6917" s="533"/>
      <c r="J6917" s="533"/>
      <c r="K6917" s="533"/>
      <c r="L6917" s="533"/>
      <c r="M6917" s="533"/>
      <c r="N6917" s="532"/>
      <c r="O6917" s="350"/>
      <c r="P6917" s="464"/>
      <c r="Q6917" s="464"/>
      <c r="R6917" s="464"/>
      <c r="S6917" s="464"/>
      <c r="T6917" s="464"/>
      <c r="U6917" s="464"/>
      <c r="V6917" s="464"/>
    </row>
    <row r="6918" spans="1:22">
      <c r="A6918" s="531"/>
      <c r="B6918" s="532"/>
      <c r="C6918" s="350"/>
      <c r="D6918" s="350"/>
      <c r="E6918" s="533"/>
      <c r="F6918" s="533"/>
      <c r="G6918" s="533"/>
      <c r="H6918" s="533"/>
      <c r="I6918" s="533"/>
      <c r="J6918" s="533"/>
      <c r="K6918" s="533"/>
      <c r="L6918" s="533"/>
      <c r="M6918" s="533"/>
      <c r="N6918" s="532"/>
      <c r="O6918" s="350"/>
      <c r="P6918" s="464"/>
      <c r="Q6918" s="464"/>
      <c r="R6918" s="464"/>
      <c r="S6918" s="464"/>
      <c r="T6918" s="464"/>
      <c r="U6918" s="464"/>
      <c r="V6918" s="464"/>
    </row>
    <row r="6919" spans="1:22">
      <c r="A6919" s="531"/>
      <c r="B6919" s="532"/>
      <c r="C6919" s="350"/>
      <c r="D6919" s="350"/>
      <c r="E6919" s="533"/>
      <c r="F6919" s="533"/>
      <c r="G6919" s="533"/>
      <c r="H6919" s="533"/>
      <c r="I6919" s="533"/>
      <c r="J6919" s="533"/>
      <c r="K6919" s="533"/>
      <c r="L6919" s="533"/>
      <c r="M6919" s="533"/>
      <c r="N6919" s="532"/>
      <c r="O6919" s="350"/>
      <c r="P6919" s="464"/>
      <c r="Q6919" s="464"/>
      <c r="R6919" s="464"/>
      <c r="S6919" s="464"/>
      <c r="T6919" s="464"/>
      <c r="U6919" s="464"/>
      <c r="V6919" s="464"/>
    </row>
    <row r="6920" spans="1:22">
      <c r="A6920" s="531"/>
      <c r="B6920" s="532"/>
      <c r="C6920" s="350"/>
      <c r="D6920" s="350"/>
      <c r="E6920" s="533"/>
      <c r="F6920" s="533"/>
      <c r="G6920" s="533"/>
      <c r="H6920" s="533"/>
      <c r="I6920" s="533"/>
      <c r="J6920" s="533"/>
      <c r="K6920" s="533"/>
      <c r="L6920" s="533"/>
      <c r="M6920" s="533"/>
      <c r="N6920" s="532"/>
      <c r="O6920" s="350"/>
      <c r="P6920" s="464"/>
      <c r="Q6920" s="464"/>
      <c r="R6920" s="464"/>
      <c r="S6920" s="464"/>
      <c r="T6920" s="464"/>
      <c r="U6920" s="464"/>
      <c r="V6920" s="464"/>
    </row>
    <row r="6921" spans="1:22">
      <c r="A6921" s="531"/>
      <c r="B6921" s="532"/>
      <c r="C6921" s="350"/>
      <c r="D6921" s="350"/>
      <c r="E6921" s="533"/>
      <c r="F6921" s="533"/>
      <c r="G6921" s="533"/>
      <c r="H6921" s="533"/>
      <c r="I6921" s="533"/>
      <c r="J6921" s="533"/>
      <c r="K6921" s="533"/>
      <c r="L6921" s="533"/>
      <c r="M6921" s="533"/>
      <c r="N6921" s="532"/>
      <c r="O6921" s="350"/>
      <c r="P6921" s="464"/>
      <c r="Q6921" s="464"/>
      <c r="R6921" s="464"/>
      <c r="S6921" s="464"/>
      <c r="T6921" s="464"/>
      <c r="U6921" s="464"/>
      <c r="V6921" s="464"/>
    </row>
    <row r="6922" spans="1:22">
      <c r="A6922" s="531"/>
      <c r="B6922" s="532"/>
      <c r="C6922" s="350"/>
      <c r="D6922" s="350"/>
      <c r="E6922" s="533"/>
      <c r="F6922" s="533"/>
      <c r="G6922" s="533"/>
      <c r="H6922" s="533"/>
      <c r="I6922" s="533"/>
      <c r="J6922" s="533"/>
      <c r="K6922" s="533"/>
      <c r="L6922" s="533"/>
      <c r="M6922" s="533"/>
      <c r="N6922" s="532"/>
      <c r="O6922" s="350"/>
      <c r="P6922" s="464"/>
      <c r="Q6922" s="464"/>
      <c r="R6922" s="464"/>
      <c r="S6922" s="464"/>
      <c r="T6922" s="464"/>
      <c r="U6922" s="464"/>
      <c r="V6922" s="464"/>
    </row>
    <row r="6923" spans="1:22">
      <c r="A6923" s="531"/>
      <c r="B6923" s="532"/>
      <c r="C6923" s="350"/>
      <c r="D6923" s="350"/>
      <c r="E6923" s="533"/>
      <c r="F6923" s="533"/>
      <c r="G6923" s="533"/>
      <c r="H6923" s="533"/>
      <c r="I6923" s="533"/>
      <c r="J6923" s="533"/>
      <c r="K6923" s="533"/>
      <c r="L6923" s="533"/>
      <c r="M6923" s="533"/>
      <c r="N6923" s="532"/>
      <c r="O6923" s="350"/>
      <c r="P6923" s="464"/>
      <c r="Q6923" s="464"/>
      <c r="R6923" s="464"/>
      <c r="S6923" s="464"/>
      <c r="T6923" s="464"/>
      <c r="U6923" s="464"/>
      <c r="V6923" s="464"/>
    </row>
    <row r="6924" spans="1:22">
      <c r="A6924" s="531"/>
      <c r="B6924" s="532"/>
      <c r="C6924" s="350"/>
      <c r="D6924" s="350"/>
      <c r="E6924" s="533"/>
      <c r="F6924" s="533"/>
      <c r="G6924" s="533"/>
      <c r="H6924" s="533"/>
      <c r="I6924" s="533"/>
      <c r="J6924" s="533"/>
      <c r="K6924" s="533"/>
      <c r="L6924" s="533"/>
      <c r="M6924" s="533"/>
      <c r="N6924" s="532"/>
      <c r="O6924" s="350"/>
      <c r="P6924" s="464"/>
      <c r="Q6924" s="464"/>
      <c r="R6924" s="464"/>
      <c r="S6924" s="464"/>
      <c r="T6924" s="464"/>
      <c r="U6924" s="464"/>
      <c r="V6924" s="464"/>
    </row>
    <row r="6925" spans="1:22">
      <c r="A6925" s="531"/>
      <c r="B6925" s="532"/>
      <c r="C6925" s="350"/>
      <c r="D6925" s="350"/>
      <c r="E6925" s="533"/>
      <c r="F6925" s="533"/>
      <c r="G6925" s="533"/>
      <c r="H6925" s="533"/>
      <c r="I6925" s="533"/>
      <c r="J6925" s="533"/>
      <c r="K6925" s="533"/>
      <c r="L6925" s="533"/>
      <c r="M6925" s="533"/>
      <c r="N6925" s="532"/>
      <c r="O6925" s="350"/>
      <c r="P6925" s="464"/>
      <c r="Q6925" s="464"/>
      <c r="R6925" s="464"/>
      <c r="S6925" s="464"/>
      <c r="T6925" s="464"/>
      <c r="U6925" s="464"/>
      <c r="V6925" s="464"/>
    </row>
    <row r="6926" spans="1:22">
      <c r="A6926" s="531"/>
      <c r="B6926" s="532"/>
      <c r="C6926" s="350"/>
      <c r="D6926" s="350"/>
      <c r="E6926" s="533"/>
      <c r="F6926" s="533"/>
      <c r="G6926" s="533"/>
      <c r="H6926" s="533"/>
      <c r="I6926" s="533"/>
      <c r="J6926" s="533"/>
      <c r="K6926" s="533"/>
      <c r="L6926" s="533"/>
      <c r="M6926" s="533"/>
      <c r="N6926" s="532"/>
      <c r="O6926" s="350"/>
      <c r="P6926" s="464"/>
      <c r="Q6926" s="464"/>
      <c r="R6926" s="464"/>
      <c r="S6926" s="464"/>
      <c r="T6926" s="464"/>
      <c r="U6926" s="464"/>
      <c r="V6926" s="464"/>
    </row>
    <row r="6927" spans="1:22">
      <c r="A6927" s="531"/>
      <c r="B6927" s="532"/>
      <c r="C6927" s="350"/>
      <c r="D6927" s="350"/>
      <c r="E6927" s="533"/>
      <c r="F6927" s="533"/>
      <c r="G6927" s="533"/>
      <c r="H6927" s="533"/>
      <c r="I6927" s="533"/>
      <c r="J6927" s="533"/>
      <c r="K6927" s="533"/>
      <c r="L6927" s="533"/>
      <c r="M6927" s="533"/>
      <c r="N6927" s="532"/>
      <c r="O6927" s="350"/>
      <c r="P6927" s="464"/>
      <c r="Q6927" s="464"/>
      <c r="R6927" s="464"/>
      <c r="S6927" s="464"/>
      <c r="T6927" s="464"/>
      <c r="U6927" s="464"/>
      <c r="V6927" s="464"/>
    </row>
    <row r="6928" spans="1:22">
      <c r="A6928" s="531"/>
      <c r="B6928" s="532"/>
      <c r="C6928" s="350"/>
      <c r="D6928" s="350"/>
      <c r="E6928" s="533"/>
      <c r="F6928" s="533"/>
      <c r="G6928" s="533"/>
      <c r="H6928" s="533"/>
      <c r="I6928" s="533"/>
      <c r="J6928" s="533"/>
      <c r="K6928" s="533"/>
      <c r="L6928" s="533"/>
      <c r="M6928" s="533"/>
      <c r="N6928" s="532"/>
      <c r="O6928" s="350"/>
      <c r="P6928" s="464"/>
      <c r="Q6928" s="464"/>
      <c r="R6928" s="464"/>
      <c r="S6928" s="464"/>
      <c r="T6928" s="464"/>
      <c r="U6928" s="464"/>
      <c r="V6928" s="464"/>
    </row>
    <row r="6929" spans="1:22">
      <c r="A6929" s="531"/>
      <c r="B6929" s="532"/>
      <c r="C6929" s="350"/>
      <c r="D6929" s="350"/>
      <c r="E6929" s="533"/>
      <c r="F6929" s="533"/>
      <c r="G6929" s="533"/>
      <c r="H6929" s="533"/>
      <c r="I6929" s="533"/>
      <c r="J6929" s="533"/>
      <c r="K6929" s="533"/>
      <c r="L6929" s="533"/>
      <c r="M6929" s="533"/>
      <c r="N6929" s="532"/>
      <c r="O6929" s="350"/>
      <c r="P6929" s="464"/>
      <c r="Q6929" s="464"/>
      <c r="R6929" s="464"/>
      <c r="S6929" s="464"/>
      <c r="T6929" s="464"/>
      <c r="U6929" s="464"/>
      <c r="V6929" s="464"/>
    </row>
    <row r="6930" spans="1:22">
      <c r="A6930" s="531"/>
      <c r="B6930" s="532"/>
      <c r="C6930" s="350"/>
      <c r="D6930" s="350"/>
      <c r="E6930" s="533"/>
      <c r="F6930" s="533"/>
      <c r="G6930" s="533"/>
      <c r="H6930" s="533"/>
      <c r="I6930" s="533"/>
      <c r="J6930" s="533"/>
      <c r="K6930" s="533"/>
      <c r="L6930" s="533"/>
      <c r="M6930" s="533"/>
      <c r="N6930" s="532"/>
      <c r="O6930" s="350"/>
      <c r="P6930" s="464"/>
      <c r="Q6930" s="464"/>
      <c r="R6930" s="464"/>
      <c r="S6930" s="464"/>
      <c r="T6930" s="464"/>
      <c r="U6930" s="464"/>
      <c r="V6930" s="464"/>
    </row>
    <row r="6931" spans="1:22">
      <c r="A6931" s="531"/>
      <c r="B6931" s="532"/>
      <c r="C6931" s="350"/>
      <c r="D6931" s="350"/>
      <c r="E6931" s="533"/>
      <c r="F6931" s="533"/>
      <c r="G6931" s="533"/>
      <c r="H6931" s="533"/>
      <c r="I6931" s="533"/>
      <c r="J6931" s="533"/>
      <c r="K6931" s="533"/>
      <c r="L6931" s="533"/>
      <c r="M6931" s="533"/>
      <c r="N6931" s="532"/>
      <c r="O6931" s="350"/>
      <c r="P6931" s="464"/>
      <c r="Q6931" s="464"/>
      <c r="R6931" s="464"/>
      <c r="S6931" s="464"/>
      <c r="T6931" s="464"/>
      <c r="U6931" s="464"/>
      <c r="V6931" s="464"/>
    </row>
    <row r="6932" spans="1:22">
      <c r="A6932" s="531"/>
      <c r="B6932" s="532"/>
      <c r="C6932" s="350"/>
      <c r="D6932" s="350"/>
      <c r="E6932" s="533"/>
      <c r="F6932" s="533"/>
      <c r="G6932" s="533"/>
      <c r="H6932" s="533"/>
      <c r="I6932" s="533"/>
      <c r="J6932" s="533"/>
      <c r="K6932" s="533"/>
      <c r="L6932" s="533"/>
      <c r="M6932" s="533"/>
      <c r="N6932" s="532"/>
      <c r="O6932" s="350"/>
      <c r="P6932" s="464"/>
      <c r="Q6932" s="464"/>
      <c r="R6932" s="464"/>
      <c r="S6932" s="464"/>
      <c r="T6932" s="464"/>
      <c r="U6932" s="464"/>
      <c r="V6932" s="464"/>
    </row>
    <row r="6933" spans="1:22">
      <c r="A6933" s="531"/>
      <c r="B6933" s="532"/>
      <c r="C6933" s="350"/>
      <c r="D6933" s="350"/>
      <c r="E6933" s="533"/>
      <c r="F6933" s="533"/>
      <c r="G6933" s="533"/>
      <c r="H6933" s="533"/>
      <c r="I6933" s="533"/>
      <c r="J6933" s="533"/>
      <c r="K6933" s="533"/>
      <c r="L6933" s="533"/>
      <c r="M6933" s="533"/>
      <c r="N6933" s="532"/>
      <c r="O6933" s="350"/>
      <c r="P6933" s="464"/>
      <c r="Q6933" s="464"/>
      <c r="R6933" s="464"/>
      <c r="S6933" s="464"/>
      <c r="T6933" s="464"/>
      <c r="U6933" s="464"/>
      <c r="V6933" s="464"/>
    </row>
    <row r="6934" spans="1:22">
      <c r="A6934" s="531"/>
      <c r="B6934" s="532"/>
      <c r="C6934" s="350"/>
      <c r="D6934" s="350"/>
      <c r="E6934" s="533"/>
      <c r="F6934" s="533"/>
      <c r="G6934" s="533"/>
      <c r="H6934" s="533"/>
      <c r="I6934" s="533"/>
      <c r="J6934" s="533"/>
      <c r="K6934" s="533"/>
      <c r="L6934" s="533"/>
      <c r="M6934" s="533"/>
      <c r="N6934" s="532"/>
      <c r="O6934" s="350"/>
      <c r="P6934" s="464"/>
      <c r="Q6934" s="464"/>
      <c r="R6934" s="464"/>
      <c r="S6934" s="464"/>
      <c r="T6934" s="464"/>
      <c r="U6934" s="464"/>
      <c r="V6934" s="464"/>
    </row>
    <row r="6935" spans="1:22">
      <c r="A6935" s="531"/>
      <c r="B6935" s="532"/>
      <c r="C6935" s="350"/>
      <c r="D6935" s="350"/>
      <c r="E6935" s="533"/>
      <c r="F6935" s="533"/>
      <c r="G6935" s="533"/>
      <c r="H6935" s="533"/>
      <c r="I6935" s="533"/>
      <c r="J6935" s="533"/>
      <c r="K6935" s="533"/>
      <c r="L6935" s="533"/>
      <c r="M6935" s="533"/>
      <c r="N6935" s="532"/>
      <c r="O6935" s="350"/>
      <c r="P6935" s="464"/>
      <c r="Q6935" s="464"/>
      <c r="R6935" s="464"/>
      <c r="S6935" s="464"/>
      <c r="T6935" s="464"/>
      <c r="U6935" s="464"/>
      <c r="V6935" s="464"/>
    </row>
    <row r="6936" spans="1:22">
      <c r="A6936" s="531"/>
      <c r="B6936" s="532"/>
      <c r="C6936" s="350"/>
      <c r="D6936" s="350"/>
      <c r="E6936" s="533"/>
      <c r="F6936" s="533"/>
      <c r="G6936" s="533"/>
      <c r="H6936" s="533"/>
      <c r="I6936" s="533"/>
      <c r="J6936" s="533"/>
      <c r="K6936" s="533"/>
      <c r="L6936" s="533"/>
      <c r="M6936" s="533"/>
      <c r="N6936" s="532"/>
      <c r="O6936" s="350"/>
      <c r="P6936" s="464"/>
      <c r="Q6936" s="464"/>
      <c r="R6936" s="464"/>
      <c r="S6936" s="464"/>
      <c r="T6936" s="464"/>
      <c r="U6936" s="464"/>
      <c r="V6936" s="464"/>
    </row>
    <row r="6937" spans="1:22">
      <c r="A6937" s="531"/>
      <c r="B6937" s="532"/>
      <c r="C6937" s="350"/>
      <c r="D6937" s="350"/>
      <c r="E6937" s="533"/>
      <c r="F6937" s="533"/>
      <c r="G6937" s="533"/>
      <c r="H6937" s="533"/>
      <c r="I6937" s="533"/>
      <c r="J6937" s="533"/>
      <c r="K6937" s="533"/>
      <c r="L6937" s="533"/>
      <c r="M6937" s="533"/>
      <c r="N6937" s="532"/>
      <c r="O6937" s="350"/>
      <c r="P6937" s="464"/>
      <c r="Q6937" s="464"/>
      <c r="R6937" s="464"/>
      <c r="S6937" s="464"/>
      <c r="T6937" s="464"/>
      <c r="U6937" s="464"/>
      <c r="V6937" s="464"/>
    </row>
    <row r="6938" spans="1:22">
      <c r="A6938" s="531"/>
      <c r="B6938" s="532"/>
      <c r="C6938" s="350"/>
      <c r="D6938" s="350"/>
      <c r="E6938" s="533"/>
      <c r="F6938" s="533"/>
      <c r="G6938" s="533"/>
      <c r="H6938" s="533"/>
      <c r="I6938" s="533"/>
      <c r="J6938" s="533"/>
      <c r="K6938" s="533"/>
      <c r="L6938" s="533"/>
      <c r="M6938" s="533"/>
      <c r="N6938" s="532"/>
      <c r="O6938" s="350"/>
      <c r="P6938" s="464"/>
      <c r="Q6938" s="464"/>
      <c r="R6938" s="464"/>
      <c r="S6938" s="464"/>
      <c r="T6938" s="464"/>
      <c r="U6938" s="464"/>
      <c r="V6938" s="464"/>
    </row>
    <row r="6939" spans="1:22">
      <c r="A6939" s="531"/>
      <c r="B6939" s="532"/>
      <c r="C6939" s="350"/>
      <c r="D6939" s="350"/>
      <c r="E6939" s="533"/>
      <c r="F6939" s="533"/>
      <c r="G6939" s="533"/>
      <c r="H6939" s="533"/>
      <c r="I6939" s="533"/>
      <c r="J6939" s="533"/>
      <c r="K6939" s="533"/>
      <c r="L6939" s="533"/>
      <c r="M6939" s="533"/>
      <c r="N6939" s="532"/>
      <c r="O6939" s="350"/>
      <c r="P6939" s="464"/>
      <c r="Q6939" s="464"/>
      <c r="R6939" s="464"/>
      <c r="S6939" s="464"/>
      <c r="T6939" s="464"/>
      <c r="U6939" s="464"/>
      <c r="V6939" s="464"/>
    </row>
    <row r="6940" spans="1:22">
      <c r="A6940" s="531"/>
      <c r="B6940" s="532"/>
      <c r="C6940" s="350"/>
      <c r="D6940" s="350"/>
      <c r="E6940" s="533"/>
      <c r="F6940" s="533"/>
      <c r="G6940" s="533"/>
      <c r="H6940" s="533"/>
      <c r="I6940" s="533"/>
      <c r="J6940" s="533"/>
      <c r="K6940" s="533"/>
      <c r="L6940" s="533"/>
      <c r="M6940" s="533"/>
      <c r="N6940" s="532"/>
      <c r="O6940" s="350"/>
      <c r="P6940" s="464"/>
      <c r="Q6940" s="464"/>
      <c r="R6940" s="464"/>
      <c r="S6940" s="464"/>
      <c r="T6940" s="464"/>
      <c r="U6940" s="464"/>
      <c r="V6940" s="464"/>
    </row>
    <row r="6941" spans="1:22">
      <c r="A6941" s="531"/>
      <c r="B6941" s="532"/>
      <c r="C6941" s="350"/>
      <c r="D6941" s="350"/>
      <c r="E6941" s="533"/>
      <c r="F6941" s="533"/>
      <c r="G6941" s="533"/>
      <c r="H6941" s="533"/>
      <c r="I6941" s="533"/>
      <c r="J6941" s="533"/>
      <c r="K6941" s="533"/>
      <c r="L6941" s="533"/>
      <c r="M6941" s="533"/>
      <c r="N6941" s="532"/>
      <c r="O6941" s="350"/>
      <c r="P6941" s="464"/>
      <c r="Q6941" s="464"/>
      <c r="R6941" s="464"/>
      <c r="S6941" s="464"/>
      <c r="T6941" s="464"/>
      <c r="U6941" s="464"/>
      <c r="V6941" s="464"/>
    </row>
    <row r="6942" spans="1:22">
      <c r="A6942" s="531"/>
      <c r="B6942" s="532"/>
      <c r="C6942" s="350"/>
      <c r="D6942" s="350"/>
      <c r="E6942" s="533"/>
      <c r="F6942" s="533"/>
      <c r="G6942" s="533"/>
      <c r="H6942" s="533"/>
      <c r="I6942" s="533"/>
      <c r="J6942" s="533"/>
      <c r="K6942" s="533"/>
      <c r="L6942" s="533"/>
      <c r="M6942" s="533"/>
      <c r="N6942" s="532"/>
      <c r="O6942" s="350"/>
      <c r="P6942" s="464"/>
      <c r="Q6942" s="464"/>
      <c r="R6942" s="464"/>
      <c r="S6942" s="464"/>
      <c r="T6942" s="464"/>
      <c r="U6942" s="464"/>
      <c r="V6942" s="464"/>
    </row>
    <row r="6943" spans="1:22">
      <c r="A6943" s="531"/>
      <c r="B6943" s="532"/>
      <c r="C6943" s="350"/>
      <c r="D6943" s="350"/>
      <c r="E6943" s="533"/>
      <c r="F6943" s="533"/>
      <c r="G6943" s="533"/>
      <c r="H6943" s="533"/>
      <c r="I6943" s="533"/>
      <c r="J6943" s="533"/>
      <c r="K6943" s="533"/>
      <c r="L6943" s="533"/>
      <c r="M6943" s="533"/>
      <c r="N6943" s="532"/>
      <c r="O6943" s="350"/>
      <c r="P6943" s="464"/>
      <c r="Q6943" s="464"/>
      <c r="R6943" s="464"/>
      <c r="S6943" s="464"/>
      <c r="T6943" s="464"/>
      <c r="U6943" s="464"/>
      <c r="V6943" s="464"/>
    </row>
    <row r="6944" spans="1:22">
      <c r="A6944" s="531"/>
      <c r="B6944" s="532"/>
      <c r="C6944" s="350"/>
      <c r="D6944" s="350"/>
      <c r="E6944" s="533"/>
      <c r="F6944" s="533"/>
      <c r="G6944" s="533"/>
      <c r="H6944" s="533"/>
      <c r="I6944" s="533"/>
      <c r="J6944" s="533"/>
      <c r="K6944" s="533"/>
      <c r="L6944" s="533"/>
      <c r="M6944" s="533"/>
      <c r="N6944" s="532"/>
      <c r="O6944" s="350"/>
      <c r="P6944" s="464"/>
      <c r="Q6944" s="464"/>
      <c r="R6944" s="464"/>
      <c r="S6944" s="464"/>
      <c r="T6944" s="464"/>
      <c r="U6944" s="464"/>
      <c r="V6944" s="464"/>
    </row>
    <row r="6945" spans="1:22">
      <c r="A6945" s="531"/>
      <c r="B6945" s="532"/>
      <c r="C6945" s="350"/>
      <c r="D6945" s="350"/>
      <c r="E6945" s="533"/>
      <c r="F6945" s="533"/>
      <c r="G6945" s="533"/>
      <c r="H6945" s="533"/>
      <c r="I6945" s="533"/>
      <c r="J6945" s="533"/>
      <c r="K6945" s="533"/>
      <c r="L6945" s="533"/>
      <c r="M6945" s="533"/>
      <c r="N6945" s="532"/>
      <c r="O6945" s="350"/>
      <c r="P6945" s="464"/>
      <c r="Q6945" s="464"/>
      <c r="R6945" s="464"/>
      <c r="S6945" s="464"/>
      <c r="T6945" s="464"/>
      <c r="U6945" s="464"/>
      <c r="V6945" s="464"/>
    </row>
    <row r="6946" spans="1:22">
      <c r="A6946" s="531"/>
      <c r="B6946" s="532"/>
      <c r="C6946" s="350"/>
      <c r="D6946" s="350"/>
      <c r="E6946" s="533"/>
      <c r="F6946" s="533"/>
      <c r="G6946" s="533"/>
      <c r="H6946" s="533"/>
      <c r="I6946" s="533"/>
      <c r="J6946" s="533"/>
      <c r="K6946" s="533"/>
      <c r="L6946" s="533"/>
      <c r="M6946" s="533"/>
      <c r="N6946" s="532"/>
      <c r="O6946" s="350"/>
      <c r="P6946" s="464"/>
      <c r="Q6946" s="464"/>
      <c r="R6946" s="464"/>
      <c r="S6946" s="464"/>
      <c r="T6946" s="464"/>
      <c r="U6946" s="464"/>
      <c r="V6946" s="464"/>
    </row>
    <row r="6947" spans="1:22">
      <c r="A6947" s="531"/>
      <c r="B6947" s="532"/>
      <c r="C6947" s="350"/>
      <c r="D6947" s="350"/>
      <c r="E6947" s="533"/>
      <c r="F6947" s="533"/>
      <c r="G6947" s="533"/>
      <c r="H6947" s="533"/>
      <c r="I6947" s="533"/>
      <c r="J6947" s="533"/>
      <c r="K6947" s="533"/>
      <c r="L6947" s="533"/>
      <c r="M6947" s="533"/>
      <c r="N6947" s="532"/>
      <c r="O6947" s="350"/>
      <c r="P6947" s="464"/>
      <c r="Q6947" s="464"/>
      <c r="R6947" s="464"/>
      <c r="S6947" s="464"/>
      <c r="T6947" s="464"/>
      <c r="U6947" s="464"/>
      <c r="V6947" s="464"/>
    </row>
    <row r="6948" spans="1:22">
      <c r="A6948" s="531"/>
      <c r="B6948" s="532"/>
      <c r="C6948" s="350"/>
      <c r="D6948" s="350"/>
      <c r="E6948" s="533"/>
      <c r="F6948" s="533"/>
      <c r="G6948" s="533"/>
      <c r="H6948" s="533"/>
      <c r="I6948" s="533"/>
      <c r="J6948" s="533"/>
      <c r="K6948" s="533"/>
      <c r="L6948" s="533"/>
      <c r="M6948" s="533"/>
      <c r="N6948" s="532"/>
      <c r="O6948" s="350"/>
      <c r="P6948" s="464"/>
      <c r="Q6948" s="464"/>
      <c r="R6948" s="464"/>
      <c r="S6948" s="464"/>
      <c r="T6948" s="464"/>
      <c r="U6948" s="464"/>
      <c r="V6948" s="464"/>
    </row>
    <row r="6949" spans="1:22">
      <c r="A6949" s="531"/>
      <c r="B6949" s="532"/>
      <c r="C6949" s="350"/>
      <c r="D6949" s="350"/>
      <c r="E6949" s="533"/>
      <c r="F6949" s="533"/>
      <c r="G6949" s="533"/>
      <c r="H6949" s="533"/>
      <c r="I6949" s="533"/>
      <c r="J6949" s="533"/>
      <c r="K6949" s="533"/>
      <c r="L6949" s="533"/>
      <c r="M6949" s="533"/>
      <c r="N6949" s="532"/>
      <c r="O6949" s="350"/>
      <c r="P6949" s="464"/>
      <c r="Q6949" s="464"/>
      <c r="R6949" s="464"/>
      <c r="S6949" s="464"/>
      <c r="T6949" s="464"/>
      <c r="U6949" s="464"/>
      <c r="V6949" s="464"/>
    </row>
    <row r="6950" spans="1:22">
      <c r="A6950" s="531"/>
      <c r="B6950" s="532"/>
      <c r="C6950" s="350"/>
      <c r="D6950" s="350"/>
      <c r="E6950" s="533"/>
      <c r="F6950" s="533"/>
      <c r="G6950" s="533"/>
      <c r="H6950" s="533"/>
      <c r="I6950" s="533"/>
      <c r="J6950" s="533"/>
      <c r="K6950" s="533"/>
      <c r="L6950" s="533"/>
      <c r="M6950" s="533"/>
      <c r="N6950" s="532"/>
      <c r="O6950" s="350"/>
      <c r="P6950" s="464"/>
      <c r="Q6950" s="464"/>
      <c r="R6950" s="464"/>
      <c r="S6950" s="464"/>
      <c r="T6950" s="464"/>
      <c r="U6950" s="464"/>
      <c r="V6950" s="464"/>
    </row>
    <row r="6951" spans="1:22">
      <c r="A6951" s="531"/>
      <c r="B6951" s="532"/>
      <c r="C6951" s="350"/>
      <c r="D6951" s="350"/>
      <c r="E6951" s="533"/>
      <c r="F6951" s="533"/>
      <c r="G6951" s="533"/>
      <c r="H6951" s="533"/>
      <c r="I6951" s="533"/>
      <c r="J6951" s="533"/>
      <c r="K6951" s="533"/>
      <c r="L6951" s="533"/>
      <c r="M6951" s="533"/>
      <c r="N6951" s="532"/>
      <c r="O6951" s="350"/>
      <c r="P6951" s="464"/>
      <c r="Q6951" s="464"/>
      <c r="R6951" s="464"/>
      <c r="S6951" s="464"/>
      <c r="T6951" s="464"/>
      <c r="U6951" s="464"/>
      <c r="V6951" s="464"/>
    </row>
    <row r="6952" spans="1:22">
      <c r="A6952" s="531"/>
      <c r="B6952" s="532"/>
      <c r="C6952" s="350"/>
      <c r="D6952" s="350"/>
      <c r="E6952" s="533"/>
      <c r="F6952" s="533"/>
      <c r="G6952" s="533"/>
      <c r="H6952" s="533"/>
      <c r="I6952" s="533"/>
      <c r="J6952" s="533"/>
      <c r="K6952" s="533"/>
      <c r="L6952" s="533"/>
      <c r="M6952" s="533"/>
      <c r="N6952" s="532"/>
      <c r="O6952" s="350"/>
      <c r="P6952" s="464"/>
      <c r="Q6952" s="464"/>
      <c r="R6952" s="464"/>
      <c r="S6952" s="464"/>
      <c r="T6952" s="464"/>
      <c r="U6952" s="464"/>
      <c r="V6952" s="464"/>
    </row>
    <row r="6953" spans="1:22">
      <c r="A6953" s="531"/>
      <c r="B6953" s="532"/>
      <c r="C6953" s="350"/>
      <c r="D6953" s="350"/>
      <c r="E6953" s="533"/>
      <c r="F6953" s="533"/>
      <c r="G6953" s="533"/>
      <c r="H6953" s="533"/>
      <c r="I6953" s="533"/>
      <c r="J6953" s="533"/>
      <c r="K6953" s="533"/>
      <c r="L6953" s="533"/>
      <c r="M6953" s="533"/>
      <c r="N6953" s="532"/>
      <c r="O6953" s="350"/>
      <c r="P6953" s="464"/>
      <c r="Q6953" s="464"/>
      <c r="R6953" s="464"/>
      <c r="S6953" s="464"/>
      <c r="T6953" s="464"/>
      <c r="U6953" s="464"/>
      <c r="V6953" s="464"/>
    </row>
    <row r="6954" spans="1:22">
      <c r="A6954" s="531"/>
      <c r="B6954" s="532"/>
      <c r="C6954" s="350"/>
      <c r="D6954" s="350"/>
      <c r="E6954" s="533"/>
      <c r="F6954" s="533"/>
      <c r="G6954" s="533"/>
      <c r="H6954" s="533"/>
      <c r="I6954" s="533"/>
      <c r="J6954" s="533"/>
      <c r="K6954" s="533"/>
      <c r="L6954" s="533"/>
      <c r="M6954" s="533"/>
      <c r="N6954" s="532"/>
      <c r="O6954" s="350"/>
      <c r="P6954" s="464"/>
      <c r="Q6954" s="464"/>
      <c r="R6954" s="464"/>
      <c r="S6954" s="464"/>
      <c r="T6954" s="464"/>
      <c r="U6954" s="464"/>
      <c r="V6954" s="464"/>
    </row>
    <row r="6955" spans="1:22">
      <c r="A6955" s="531"/>
      <c r="B6955" s="532"/>
      <c r="C6955" s="350"/>
      <c r="D6955" s="350"/>
      <c r="E6955" s="533"/>
      <c r="F6955" s="533"/>
      <c r="G6955" s="533"/>
      <c r="H6955" s="533"/>
      <c r="I6955" s="533"/>
      <c r="J6955" s="533"/>
      <c r="K6955" s="533"/>
      <c r="L6955" s="533"/>
      <c r="M6955" s="533"/>
      <c r="N6955" s="532"/>
      <c r="O6955" s="350"/>
      <c r="P6955" s="464"/>
      <c r="Q6955" s="464"/>
      <c r="R6955" s="464"/>
      <c r="S6955" s="464"/>
      <c r="T6955" s="464"/>
      <c r="U6955" s="464"/>
      <c r="V6955" s="464"/>
    </row>
    <row r="6956" spans="1:22">
      <c r="A6956" s="531"/>
      <c r="B6956" s="532"/>
      <c r="C6956" s="350"/>
      <c r="D6956" s="350"/>
      <c r="E6956" s="533"/>
      <c r="F6956" s="533"/>
      <c r="G6956" s="533"/>
      <c r="H6956" s="533"/>
      <c r="I6956" s="533"/>
      <c r="J6956" s="533"/>
      <c r="K6956" s="533"/>
      <c r="L6956" s="533"/>
      <c r="M6956" s="533"/>
      <c r="N6956" s="532"/>
      <c r="O6956" s="350"/>
      <c r="P6956" s="464"/>
      <c r="Q6956" s="464"/>
      <c r="R6956" s="464"/>
      <c r="S6956" s="464"/>
      <c r="T6956" s="464"/>
      <c r="U6956" s="464"/>
      <c r="V6956" s="464"/>
    </row>
    <row r="6957" spans="1:22">
      <c r="A6957" s="531"/>
      <c r="B6957" s="532"/>
      <c r="C6957" s="350"/>
      <c r="D6957" s="350"/>
      <c r="E6957" s="533"/>
      <c r="F6957" s="533"/>
      <c r="G6957" s="533"/>
      <c r="H6957" s="533"/>
      <c r="I6957" s="533"/>
      <c r="J6957" s="533"/>
      <c r="K6957" s="533"/>
      <c r="L6957" s="533"/>
      <c r="M6957" s="533"/>
      <c r="N6957" s="532"/>
      <c r="O6957" s="350"/>
      <c r="P6957" s="464"/>
      <c r="Q6957" s="464"/>
      <c r="R6957" s="464"/>
      <c r="S6957" s="464"/>
      <c r="T6957" s="464"/>
      <c r="U6957" s="464"/>
      <c r="V6957" s="464"/>
    </row>
    <row r="6958" spans="1:22">
      <c r="A6958" s="531"/>
      <c r="B6958" s="532"/>
      <c r="C6958" s="350"/>
      <c r="D6958" s="350"/>
      <c r="E6958" s="533"/>
      <c r="F6958" s="533"/>
      <c r="G6958" s="533"/>
      <c r="H6958" s="533"/>
      <c r="I6958" s="533"/>
      <c r="J6958" s="533"/>
      <c r="K6958" s="533"/>
      <c r="L6958" s="533"/>
      <c r="M6958" s="533"/>
      <c r="N6958" s="532"/>
      <c r="O6958" s="350"/>
      <c r="P6958" s="464"/>
      <c r="Q6958" s="464"/>
      <c r="R6958" s="464"/>
      <c r="S6958" s="464"/>
      <c r="T6958" s="464"/>
      <c r="U6958" s="464"/>
      <c r="V6958" s="464"/>
    </row>
    <row r="6959" spans="1:22">
      <c r="A6959" s="531"/>
      <c r="B6959" s="532"/>
      <c r="C6959" s="350"/>
      <c r="D6959" s="350"/>
      <c r="E6959" s="533"/>
      <c r="F6959" s="533"/>
      <c r="G6959" s="533"/>
      <c r="H6959" s="533"/>
      <c r="I6959" s="533"/>
      <c r="J6959" s="533"/>
      <c r="K6959" s="533"/>
      <c r="L6959" s="533"/>
      <c r="M6959" s="533"/>
      <c r="N6959" s="532"/>
      <c r="O6959" s="350"/>
      <c r="P6959" s="464"/>
      <c r="Q6959" s="464"/>
      <c r="R6959" s="464"/>
      <c r="S6959" s="464"/>
      <c r="T6959" s="464"/>
      <c r="U6959" s="464"/>
      <c r="V6959" s="464"/>
    </row>
    <row r="6960" spans="1:22">
      <c r="A6960" s="531"/>
      <c r="B6960" s="532"/>
      <c r="C6960" s="350"/>
      <c r="D6960" s="350"/>
      <c r="E6960" s="533"/>
      <c r="F6960" s="533"/>
      <c r="G6960" s="533"/>
      <c r="H6960" s="533"/>
      <c r="I6960" s="533"/>
      <c r="J6960" s="533"/>
      <c r="K6960" s="533"/>
      <c r="L6960" s="533"/>
      <c r="M6960" s="533"/>
      <c r="N6960" s="532"/>
      <c r="O6960" s="350"/>
      <c r="P6960" s="464"/>
      <c r="Q6960" s="464"/>
      <c r="R6960" s="464"/>
      <c r="S6960" s="464"/>
      <c r="T6960" s="464"/>
      <c r="U6960" s="464"/>
      <c r="V6960" s="464"/>
    </row>
    <row r="6961" spans="1:22">
      <c r="A6961" s="531"/>
      <c r="B6961" s="532"/>
      <c r="C6961" s="350"/>
      <c r="D6961" s="350"/>
      <c r="E6961" s="533"/>
      <c r="F6961" s="533"/>
      <c r="G6961" s="533"/>
      <c r="H6961" s="533"/>
      <c r="I6961" s="533"/>
      <c r="J6961" s="533"/>
      <c r="K6961" s="533"/>
      <c r="L6961" s="533"/>
      <c r="M6961" s="533"/>
      <c r="N6961" s="532"/>
      <c r="O6961" s="350"/>
      <c r="P6961" s="464"/>
      <c r="Q6961" s="464"/>
      <c r="R6961" s="464"/>
      <c r="S6961" s="464"/>
      <c r="T6961" s="464"/>
      <c r="U6961" s="464"/>
      <c r="V6961" s="464"/>
    </row>
    <row r="6962" spans="1:22">
      <c r="A6962" s="531"/>
      <c r="B6962" s="532"/>
      <c r="C6962" s="350"/>
      <c r="D6962" s="350"/>
      <c r="E6962" s="533"/>
      <c r="F6962" s="533"/>
      <c r="G6962" s="533"/>
      <c r="H6962" s="533"/>
      <c r="I6962" s="533"/>
      <c r="J6962" s="533"/>
      <c r="K6962" s="533"/>
      <c r="L6962" s="533"/>
      <c r="M6962" s="533"/>
      <c r="N6962" s="532"/>
      <c r="O6962" s="350"/>
      <c r="P6962" s="464"/>
      <c r="Q6962" s="464"/>
      <c r="R6962" s="464"/>
      <c r="S6962" s="464"/>
      <c r="T6962" s="464"/>
      <c r="U6962" s="464"/>
      <c r="V6962" s="464"/>
    </row>
    <row r="6963" spans="1:22">
      <c r="A6963" s="531"/>
      <c r="B6963" s="532"/>
      <c r="C6963" s="350"/>
      <c r="D6963" s="350"/>
      <c r="E6963" s="533"/>
      <c r="F6963" s="533"/>
      <c r="G6963" s="533"/>
      <c r="H6963" s="533"/>
      <c r="I6963" s="533"/>
      <c r="J6963" s="533"/>
      <c r="K6963" s="533"/>
      <c r="L6963" s="533"/>
      <c r="M6963" s="533"/>
      <c r="N6963" s="532"/>
      <c r="O6963" s="350"/>
      <c r="P6963" s="464"/>
      <c r="Q6963" s="464"/>
      <c r="R6963" s="464"/>
      <c r="S6963" s="464"/>
      <c r="T6963" s="464"/>
      <c r="U6963" s="464"/>
      <c r="V6963" s="464"/>
    </row>
    <row r="6964" spans="1:22">
      <c r="A6964" s="531"/>
      <c r="B6964" s="532"/>
      <c r="C6964" s="350"/>
      <c r="D6964" s="350"/>
      <c r="E6964" s="533"/>
      <c r="F6964" s="533"/>
      <c r="G6964" s="533"/>
      <c r="H6964" s="533"/>
      <c r="I6964" s="533"/>
      <c r="J6964" s="533"/>
      <c r="K6964" s="533"/>
      <c r="L6964" s="533"/>
      <c r="M6964" s="533"/>
      <c r="N6964" s="532"/>
      <c r="O6964" s="350"/>
      <c r="P6964" s="464"/>
      <c r="Q6964" s="464"/>
      <c r="R6964" s="464"/>
      <c r="S6964" s="464"/>
      <c r="T6964" s="464"/>
      <c r="U6964" s="464"/>
      <c r="V6964" s="464"/>
    </row>
    <row r="6965" spans="1:22">
      <c r="A6965" s="531"/>
      <c r="B6965" s="532"/>
      <c r="C6965" s="350"/>
      <c r="D6965" s="350"/>
      <c r="E6965" s="533"/>
      <c r="F6965" s="533"/>
      <c r="G6965" s="533"/>
      <c r="H6965" s="533"/>
      <c r="I6965" s="533"/>
      <c r="J6965" s="533"/>
      <c r="K6965" s="533"/>
      <c r="L6965" s="533"/>
      <c r="M6965" s="533"/>
      <c r="N6965" s="532"/>
      <c r="O6965" s="350"/>
      <c r="P6965" s="464"/>
      <c r="Q6965" s="464"/>
      <c r="R6965" s="464"/>
      <c r="S6965" s="464"/>
      <c r="T6965" s="464"/>
      <c r="U6965" s="464"/>
      <c r="V6965" s="464"/>
    </row>
    <row r="6966" spans="1:22">
      <c r="A6966" s="531"/>
      <c r="B6966" s="532"/>
      <c r="C6966" s="350"/>
      <c r="D6966" s="350"/>
      <c r="E6966" s="533"/>
      <c r="F6966" s="533"/>
      <c r="G6966" s="533"/>
      <c r="H6966" s="533"/>
      <c r="I6966" s="533"/>
      <c r="J6966" s="533"/>
      <c r="K6966" s="533"/>
      <c r="L6966" s="533"/>
      <c r="M6966" s="533"/>
      <c r="N6966" s="532"/>
      <c r="O6966" s="350"/>
      <c r="P6966" s="464"/>
      <c r="Q6966" s="464"/>
      <c r="R6966" s="464"/>
      <c r="S6966" s="464"/>
      <c r="T6966" s="464"/>
      <c r="U6966" s="464"/>
      <c r="V6966" s="464"/>
    </row>
    <row r="6967" spans="1:22">
      <c r="A6967" s="531"/>
      <c r="B6967" s="532"/>
      <c r="C6967" s="350"/>
      <c r="D6967" s="350"/>
      <c r="E6967" s="533"/>
      <c r="F6967" s="533"/>
      <c r="G6967" s="533"/>
      <c r="H6967" s="533"/>
      <c r="I6967" s="533"/>
      <c r="J6967" s="533"/>
      <c r="K6967" s="533"/>
      <c r="L6967" s="533"/>
      <c r="M6967" s="533"/>
      <c r="N6967" s="532"/>
      <c r="O6967" s="350"/>
      <c r="P6967" s="464"/>
      <c r="Q6967" s="464"/>
      <c r="R6967" s="464"/>
      <c r="S6967" s="464"/>
      <c r="T6967" s="464"/>
      <c r="U6967" s="464"/>
      <c r="V6967" s="464"/>
    </row>
    <row r="6968" spans="1:22">
      <c r="A6968" s="531"/>
      <c r="B6968" s="532"/>
      <c r="C6968" s="350"/>
      <c r="D6968" s="350"/>
      <c r="E6968" s="533"/>
      <c r="F6968" s="533"/>
      <c r="G6968" s="533"/>
      <c r="H6968" s="533"/>
      <c r="I6968" s="533"/>
      <c r="J6968" s="533"/>
      <c r="K6968" s="533"/>
      <c r="L6968" s="533"/>
      <c r="M6968" s="533"/>
      <c r="N6968" s="532"/>
      <c r="O6968" s="350"/>
      <c r="P6968" s="464"/>
      <c r="Q6968" s="464"/>
      <c r="R6968" s="464"/>
      <c r="S6968" s="464"/>
      <c r="T6968" s="464"/>
      <c r="U6968" s="464"/>
      <c r="V6968" s="464"/>
    </row>
    <row r="6969" spans="1:22">
      <c r="A6969" s="531"/>
      <c r="B6969" s="532"/>
      <c r="C6969" s="350"/>
      <c r="D6969" s="350"/>
      <c r="E6969" s="533"/>
      <c r="F6969" s="533"/>
      <c r="G6969" s="533"/>
      <c r="H6969" s="533"/>
      <c r="I6969" s="533"/>
      <c r="J6969" s="533"/>
      <c r="K6969" s="533"/>
      <c r="L6969" s="533"/>
      <c r="M6969" s="533"/>
      <c r="N6969" s="532"/>
      <c r="O6969" s="350"/>
      <c r="P6969" s="464"/>
      <c r="Q6969" s="464"/>
      <c r="R6969" s="464"/>
      <c r="S6969" s="464"/>
      <c r="T6969" s="464"/>
      <c r="U6969" s="464"/>
      <c r="V6969" s="464"/>
    </row>
    <row r="6970" spans="1:22">
      <c r="A6970" s="531"/>
      <c r="B6970" s="532"/>
      <c r="C6970" s="350"/>
      <c r="D6970" s="350"/>
      <c r="E6970" s="533"/>
      <c r="F6970" s="533"/>
      <c r="G6970" s="533"/>
      <c r="H6970" s="533"/>
      <c r="I6970" s="533"/>
      <c r="J6970" s="533"/>
      <c r="K6970" s="533"/>
      <c r="L6970" s="533"/>
      <c r="M6970" s="533"/>
      <c r="N6970" s="532"/>
      <c r="O6970" s="350"/>
      <c r="P6970" s="464"/>
      <c r="Q6970" s="464"/>
      <c r="R6970" s="464"/>
      <c r="S6970" s="464"/>
      <c r="T6970" s="464"/>
      <c r="U6970" s="464"/>
      <c r="V6970" s="464"/>
    </row>
    <row r="6971" spans="1:22">
      <c r="A6971" s="531"/>
      <c r="B6971" s="532"/>
      <c r="C6971" s="350"/>
      <c r="D6971" s="350"/>
      <c r="E6971" s="533"/>
      <c r="F6971" s="533"/>
      <c r="G6971" s="533"/>
      <c r="H6971" s="533"/>
      <c r="I6971" s="533"/>
      <c r="J6971" s="533"/>
      <c r="K6971" s="533"/>
      <c r="L6971" s="533"/>
      <c r="M6971" s="533"/>
      <c r="N6971" s="532"/>
      <c r="O6971" s="350"/>
      <c r="P6971" s="464"/>
      <c r="Q6971" s="464"/>
      <c r="R6971" s="464"/>
      <c r="S6971" s="464"/>
      <c r="T6971" s="464"/>
      <c r="U6971" s="464"/>
      <c r="V6971" s="464"/>
    </row>
    <row r="6972" spans="1:22">
      <c r="A6972" s="531"/>
      <c r="B6972" s="532"/>
      <c r="C6972" s="350"/>
      <c r="D6972" s="350"/>
      <c r="E6972" s="533"/>
      <c r="F6972" s="533"/>
      <c r="G6972" s="533"/>
      <c r="H6972" s="533"/>
      <c r="I6972" s="533"/>
      <c r="J6972" s="533"/>
      <c r="K6972" s="533"/>
      <c r="L6972" s="533"/>
      <c r="M6972" s="533"/>
      <c r="N6972" s="532"/>
      <c r="O6972" s="350"/>
      <c r="P6972" s="464"/>
      <c r="Q6972" s="464"/>
      <c r="R6972" s="464"/>
      <c r="S6972" s="464"/>
      <c r="T6972" s="464"/>
      <c r="U6972" s="464"/>
      <c r="V6972" s="464"/>
    </row>
    <row r="6973" spans="1:22">
      <c r="A6973" s="531"/>
      <c r="B6973" s="532"/>
      <c r="C6973" s="350"/>
      <c r="D6973" s="350"/>
      <c r="E6973" s="533"/>
      <c r="F6973" s="533"/>
      <c r="G6973" s="533"/>
      <c r="H6973" s="533"/>
      <c r="I6973" s="533"/>
      <c r="J6973" s="533"/>
      <c r="K6973" s="533"/>
      <c r="L6973" s="533"/>
      <c r="M6973" s="533"/>
      <c r="N6973" s="532"/>
      <c r="O6973" s="350"/>
      <c r="P6973" s="464"/>
      <c r="Q6973" s="464"/>
      <c r="R6973" s="464"/>
      <c r="S6973" s="464"/>
      <c r="T6973" s="464"/>
      <c r="U6973" s="464"/>
      <c r="V6973" s="464"/>
    </row>
    <row r="6974" spans="1:22">
      <c r="A6974" s="531"/>
      <c r="B6974" s="532"/>
      <c r="C6974" s="350"/>
      <c r="D6974" s="350"/>
      <c r="E6974" s="533"/>
      <c r="F6974" s="533"/>
      <c r="G6974" s="533"/>
      <c r="H6974" s="533"/>
      <c r="I6974" s="533"/>
      <c r="J6974" s="533"/>
      <c r="K6974" s="533"/>
      <c r="L6974" s="533"/>
      <c r="M6974" s="533"/>
      <c r="N6974" s="532"/>
      <c r="O6974" s="350"/>
      <c r="P6974" s="464"/>
      <c r="Q6974" s="464"/>
      <c r="R6974" s="464"/>
      <c r="S6974" s="464"/>
      <c r="T6974" s="464"/>
      <c r="U6974" s="464"/>
      <c r="V6974" s="464"/>
    </row>
    <row r="6975" spans="1:22">
      <c r="A6975" s="531"/>
      <c r="B6975" s="532"/>
      <c r="C6975" s="350"/>
      <c r="D6975" s="350"/>
      <c r="E6975" s="533"/>
      <c r="F6975" s="533"/>
      <c r="G6975" s="533"/>
      <c r="H6975" s="533"/>
      <c r="I6975" s="533"/>
      <c r="J6975" s="533"/>
      <c r="K6975" s="533"/>
      <c r="L6975" s="533"/>
      <c r="M6975" s="533"/>
      <c r="N6975" s="532"/>
      <c r="O6975" s="350"/>
      <c r="P6975" s="464"/>
      <c r="Q6975" s="464"/>
      <c r="R6975" s="464"/>
      <c r="S6975" s="464"/>
      <c r="T6975" s="464"/>
      <c r="U6975" s="464"/>
      <c r="V6975" s="464"/>
    </row>
    <row r="6976" spans="1:22">
      <c r="A6976" s="531"/>
      <c r="B6976" s="532"/>
      <c r="C6976" s="350"/>
      <c r="D6976" s="350"/>
      <c r="E6976" s="533"/>
      <c r="F6976" s="533"/>
      <c r="G6976" s="533"/>
      <c r="H6976" s="533"/>
      <c r="I6976" s="533"/>
      <c r="J6976" s="533"/>
      <c r="K6976" s="533"/>
      <c r="L6976" s="533"/>
      <c r="M6976" s="533"/>
      <c r="N6976" s="532"/>
      <c r="O6976" s="350"/>
      <c r="P6976" s="464"/>
      <c r="Q6976" s="464"/>
      <c r="R6976" s="464"/>
      <c r="S6976" s="464"/>
      <c r="T6976" s="464"/>
      <c r="U6976" s="464"/>
      <c r="V6976" s="464"/>
    </row>
    <row r="6977" spans="1:22">
      <c r="A6977" s="531"/>
      <c r="B6977" s="532"/>
      <c r="C6977" s="350"/>
      <c r="D6977" s="350"/>
      <c r="E6977" s="533"/>
      <c r="F6977" s="533"/>
      <c r="G6977" s="533"/>
      <c r="H6977" s="533"/>
      <c r="I6977" s="533"/>
      <c r="J6977" s="533"/>
      <c r="K6977" s="533"/>
      <c r="L6977" s="533"/>
      <c r="M6977" s="533"/>
      <c r="N6977" s="532"/>
      <c r="O6977" s="350"/>
      <c r="P6977" s="464"/>
      <c r="Q6977" s="464"/>
      <c r="R6977" s="464"/>
      <c r="S6977" s="464"/>
      <c r="T6977" s="464"/>
      <c r="U6977" s="464"/>
      <c r="V6977" s="464"/>
    </row>
    <row r="6978" spans="1:22">
      <c r="A6978" s="531"/>
      <c r="B6978" s="532"/>
      <c r="C6978" s="350"/>
      <c r="D6978" s="350"/>
      <c r="E6978" s="533"/>
      <c r="F6978" s="533"/>
      <c r="G6978" s="533"/>
      <c r="H6978" s="533"/>
      <c r="I6978" s="533"/>
      <c r="J6978" s="533"/>
      <c r="K6978" s="533"/>
      <c r="L6978" s="533"/>
      <c r="M6978" s="533"/>
      <c r="N6978" s="532"/>
      <c r="O6978" s="350"/>
      <c r="P6978" s="464"/>
      <c r="Q6978" s="464"/>
      <c r="R6978" s="464"/>
      <c r="S6978" s="464"/>
      <c r="T6978" s="464"/>
      <c r="U6978" s="464"/>
      <c r="V6978" s="464"/>
    </row>
    <row r="6979" spans="1:22">
      <c r="A6979" s="531"/>
      <c r="B6979" s="532"/>
      <c r="C6979" s="350"/>
      <c r="D6979" s="350"/>
      <c r="E6979" s="533"/>
      <c r="F6979" s="533"/>
      <c r="G6979" s="533"/>
      <c r="H6979" s="533"/>
      <c r="I6979" s="533"/>
      <c r="J6979" s="533"/>
      <c r="K6979" s="533"/>
      <c r="L6979" s="533"/>
      <c r="M6979" s="533"/>
      <c r="N6979" s="532"/>
      <c r="O6979" s="350"/>
      <c r="P6979" s="464"/>
      <c r="Q6979" s="464"/>
      <c r="R6979" s="464"/>
      <c r="S6979" s="464"/>
      <c r="T6979" s="464"/>
      <c r="U6979" s="464"/>
      <c r="V6979" s="464"/>
    </row>
    <row r="6980" spans="1:22">
      <c r="A6980" s="531"/>
      <c r="B6980" s="532"/>
      <c r="C6980" s="350"/>
      <c r="D6980" s="350"/>
      <c r="E6980" s="533"/>
      <c r="F6980" s="533"/>
      <c r="G6980" s="533"/>
      <c r="H6980" s="533"/>
      <c r="I6980" s="533"/>
      <c r="J6980" s="533"/>
      <c r="K6980" s="533"/>
      <c r="L6980" s="533"/>
      <c r="M6980" s="533"/>
      <c r="N6980" s="532"/>
      <c r="O6980" s="350"/>
      <c r="P6980" s="464"/>
      <c r="Q6980" s="464"/>
      <c r="R6980" s="464"/>
      <c r="S6980" s="464"/>
      <c r="T6980" s="464"/>
      <c r="U6980" s="464"/>
      <c r="V6980" s="464"/>
    </row>
    <row r="6981" spans="1:22">
      <c r="A6981" s="531"/>
      <c r="B6981" s="532"/>
      <c r="C6981" s="350"/>
      <c r="D6981" s="350"/>
      <c r="E6981" s="533"/>
      <c r="F6981" s="533"/>
      <c r="G6981" s="533"/>
      <c r="H6981" s="533"/>
      <c r="I6981" s="533"/>
      <c r="J6981" s="533"/>
      <c r="K6981" s="533"/>
      <c r="L6981" s="533"/>
      <c r="M6981" s="533"/>
      <c r="N6981" s="532"/>
      <c r="O6981" s="350"/>
      <c r="P6981" s="464"/>
      <c r="Q6981" s="464"/>
      <c r="R6981" s="464"/>
      <c r="S6981" s="464"/>
      <c r="T6981" s="464"/>
      <c r="U6981" s="464"/>
      <c r="V6981" s="464"/>
    </row>
    <row r="6982" spans="1:22">
      <c r="A6982" s="531"/>
      <c r="B6982" s="532"/>
      <c r="C6982" s="350"/>
      <c r="D6982" s="350"/>
      <c r="E6982" s="533"/>
      <c r="F6982" s="533"/>
      <c r="G6982" s="533"/>
      <c r="H6982" s="533"/>
      <c r="I6982" s="533"/>
      <c r="J6982" s="533"/>
      <c r="K6982" s="533"/>
      <c r="L6982" s="533"/>
      <c r="M6982" s="533"/>
      <c r="N6982" s="532"/>
      <c r="O6982" s="350"/>
      <c r="P6982" s="464"/>
      <c r="Q6982" s="464"/>
      <c r="R6982" s="464"/>
      <c r="S6982" s="464"/>
      <c r="T6982" s="464"/>
      <c r="U6982" s="464"/>
      <c r="V6982" s="464"/>
    </row>
    <row r="6983" spans="1:22">
      <c r="A6983" s="531"/>
      <c r="B6983" s="532"/>
      <c r="C6983" s="350"/>
      <c r="D6983" s="350"/>
      <c r="E6983" s="533"/>
      <c r="F6983" s="533"/>
      <c r="G6983" s="533"/>
      <c r="H6983" s="533"/>
      <c r="I6983" s="533"/>
      <c r="J6983" s="533"/>
      <c r="K6983" s="533"/>
      <c r="L6983" s="533"/>
      <c r="M6983" s="533"/>
      <c r="N6983" s="532"/>
      <c r="O6983" s="350"/>
      <c r="P6983" s="464"/>
      <c r="Q6983" s="464"/>
      <c r="R6983" s="464"/>
      <c r="S6983" s="464"/>
      <c r="T6983" s="464"/>
      <c r="U6983" s="464"/>
      <c r="V6983" s="464"/>
    </row>
    <row r="6984" spans="1:22">
      <c r="A6984" s="531"/>
      <c r="B6984" s="532"/>
      <c r="C6984" s="350"/>
      <c r="D6984" s="350"/>
      <c r="E6984" s="533"/>
      <c r="F6984" s="533"/>
      <c r="G6984" s="533"/>
      <c r="H6984" s="533"/>
      <c r="I6984" s="533"/>
      <c r="J6984" s="533"/>
      <c r="K6984" s="533"/>
      <c r="L6984" s="533"/>
      <c r="M6984" s="533"/>
      <c r="N6984" s="532"/>
      <c r="O6984" s="350"/>
      <c r="P6984" s="464"/>
      <c r="Q6984" s="464"/>
      <c r="R6984" s="464"/>
      <c r="S6984" s="464"/>
      <c r="T6984" s="464"/>
      <c r="U6984" s="464"/>
      <c r="V6984" s="464"/>
    </row>
    <row r="6985" spans="1:22">
      <c r="A6985" s="531"/>
      <c r="B6985" s="532"/>
      <c r="C6985" s="350"/>
      <c r="D6985" s="350"/>
      <c r="E6985" s="533"/>
      <c r="F6985" s="533"/>
      <c r="G6985" s="533"/>
      <c r="H6985" s="533"/>
      <c r="I6985" s="533"/>
      <c r="J6985" s="533"/>
      <c r="K6985" s="533"/>
      <c r="L6985" s="533"/>
      <c r="M6985" s="533"/>
      <c r="N6985" s="532"/>
      <c r="O6985" s="350"/>
      <c r="P6985" s="464"/>
      <c r="Q6985" s="464"/>
      <c r="R6985" s="464"/>
      <c r="S6985" s="464"/>
      <c r="T6985" s="464"/>
      <c r="U6985" s="464"/>
      <c r="V6985" s="464"/>
    </row>
    <row r="6986" spans="1:22">
      <c r="A6986" s="531"/>
      <c r="B6986" s="532"/>
      <c r="C6986" s="350"/>
      <c r="D6986" s="350"/>
      <c r="E6986" s="533"/>
      <c r="F6986" s="533"/>
      <c r="G6986" s="533"/>
      <c r="H6986" s="533"/>
      <c r="I6986" s="533"/>
      <c r="J6986" s="533"/>
      <c r="K6986" s="533"/>
      <c r="L6986" s="533"/>
      <c r="M6986" s="533"/>
      <c r="N6986" s="532"/>
      <c r="O6986" s="350"/>
      <c r="P6986" s="464"/>
      <c r="Q6986" s="464"/>
      <c r="R6986" s="464"/>
      <c r="S6986" s="464"/>
      <c r="T6986" s="464"/>
      <c r="U6986" s="464"/>
      <c r="V6986" s="464"/>
    </row>
    <row r="6987" spans="1:22">
      <c r="A6987" s="531"/>
      <c r="B6987" s="532"/>
      <c r="C6987" s="350"/>
      <c r="D6987" s="350"/>
      <c r="E6987" s="533"/>
      <c r="F6987" s="533"/>
      <c r="G6987" s="533"/>
      <c r="H6987" s="533"/>
      <c r="I6987" s="533"/>
      <c r="J6987" s="533"/>
      <c r="K6987" s="533"/>
      <c r="L6987" s="533"/>
      <c r="M6987" s="533"/>
      <c r="N6987" s="532"/>
      <c r="O6987" s="350"/>
      <c r="P6987" s="464"/>
      <c r="Q6987" s="464"/>
      <c r="R6987" s="464"/>
      <c r="S6987" s="464"/>
      <c r="T6987" s="464"/>
      <c r="U6987" s="464"/>
      <c r="V6987" s="464"/>
    </row>
    <row r="6988" spans="1:22">
      <c r="A6988" s="531"/>
      <c r="B6988" s="532"/>
      <c r="C6988" s="350"/>
      <c r="D6988" s="350"/>
      <c r="E6988" s="533"/>
      <c r="F6988" s="533"/>
      <c r="G6988" s="533"/>
      <c r="H6988" s="533"/>
      <c r="I6988" s="533"/>
      <c r="J6988" s="533"/>
      <c r="K6988" s="533"/>
      <c r="L6988" s="533"/>
      <c r="M6988" s="533"/>
      <c r="N6988" s="532"/>
      <c r="O6988" s="350"/>
      <c r="P6988" s="464"/>
      <c r="Q6988" s="464"/>
      <c r="R6988" s="464"/>
      <c r="S6988" s="464"/>
      <c r="T6988" s="464"/>
      <c r="U6988" s="464"/>
      <c r="V6988" s="464"/>
    </row>
    <row r="6989" spans="1:22">
      <c r="A6989" s="531"/>
      <c r="B6989" s="532"/>
      <c r="C6989" s="350"/>
      <c r="D6989" s="350"/>
      <c r="E6989" s="533"/>
      <c r="F6989" s="533"/>
      <c r="G6989" s="533"/>
      <c r="H6989" s="533"/>
      <c r="I6989" s="533"/>
      <c r="J6989" s="533"/>
      <c r="K6989" s="533"/>
      <c r="L6989" s="533"/>
      <c r="M6989" s="533"/>
      <c r="N6989" s="532"/>
      <c r="O6989" s="350"/>
      <c r="P6989" s="464"/>
      <c r="Q6989" s="464"/>
      <c r="R6989" s="464"/>
      <c r="S6989" s="464"/>
      <c r="T6989" s="464"/>
      <c r="U6989" s="464"/>
      <c r="V6989" s="464"/>
    </row>
    <row r="6990" spans="1:22">
      <c r="A6990" s="531"/>
      <c r="B6990" s="532"/>
      <c r="C6990" s="350"/>
      <c r="D6990" s="350"/>
      <c r="E6990" s="533"/>
      <c r="F6990" s="533"/>
      <c r="G6990" s="533"/>
      <c r="H6990" s="533"/>
      <c r="I6990" s="533"/>
      <c r="J6990" s="533"/>
      <c r="K6990" s="533"/>
      <c r="L6990" s="533"/>
      <c r="M6990" s="533"/>
      <c r="N6990" s="532"/>
      <c r="O6990" s="350"/>
      <c r="P6990" s="464"/>
      <c r="Q6990" s="464"/>
      <c r="R6990" s="464"/>
      <c r="S6990" s="464"/>
      <c r="T6990" s="464"/>
      <c r="U6990" s="464"/>
      <c r="V6990" s="464"/>
    </row>
    <row r="6991" spans="1:22">
      <c r="A6991" s="531"/>
      <c r="B6991" s="532"/>
      <c r="C6991" s="350"/>
      <c r="D6991" s="350"/>
      <c r="E6991" s="533"/>
      <c r="F6991" s="533"/>
      <c r="G6991" s="533"/>
      <c r="H6991" s="533"/>
      <c r="I6991" s="533"/>
      <c r="J6991" s="533"/>
      <c r="K6991" s="533"/>
      <c r="L6991" s="533"/>
      <c r="M6991" s="533"/>
      <c r="N6991" s="532"/>
      <c r="O6991" s="350"/>
      <c r="P6991" s="464"/>
      <c r="Q6991" s="464"/>
      <c r="R6991" s="464"/>
      <c r="S6991" s="464"/>
      <c r="T6991" s="464"/>
      <c r="U6991" s="464"/>
      <c r="V6991" s="464"/>
    </row>
    <row r="6992" spans="1:22">
      <c r="A6992" s="531"/>
      <c r="B6992" s="532"/>
      <c r="C6992" s="350"/>
      <c r="D6992" s="350"/>
      <c r="E6992" s="533"/>
      <c r="F6992" s="533"/>
      <c r="G6992" s="533"/>
      <c r="H6992" s="533"/>
      <c r="I6992" s="533"/>
      <c r="J6992" s="533"/>
      <c r="K6992" s="533"/>
      <c r="L6992" s="533"/>
      <c r="M6992" s="533"/>
      <c r="N6992" s="532"/>
      <c r="O6992" s="350"/>
      <c r="P6992" s="464"/>
      <c r="Q6992" s="464"/>
      <c r="R6992" s="464"/>
      <c r="S6992" s="464"/>
      <c r="T6992" s="464"/>
      <c r="U6992" s="464"/>
      <c r="V6992" s="464"/>
    </row>
    <row r="6993" spans="1:22">
      <c r="A6993" s="531"/>
      <c r="B6993" s="532"/>
      <c r="C6993" s="350"/>
      <c r="D6993" s="350"/>
      <c r="E6993" s="533"/>
      <c r="F6993" s="533"/>
      <c r="G6993" s="533"/>
      <c r="H6993" s="533"/>
      <c r="I6993" s="533"/>
      <c r="J6993" s="533"/>
      <c r="K6993" s="533"/>
      <c r="L6993" s="533"/>
      <c r="M6993" s="533"/>
      <c r="N6993" s="532"/>
      <c r="O6993" s="350"/>
      <c r="P6993" s="464"/>
      <c r="Q6993" s="464"/>
      <c r="R6993" s="464"/>
      <c r="S6993" s="464"/>
      <c r="T6993" s="464"/>
      <c r="U6993" s="464"/>
      <c r="V6993" s="464"/>
    </row>
    <row r="6994" spans="1:22">
      <c r="A6994" s="531"/>
      <c r="B6994" s="532"/>
      <c r="C6994" s="350"/>
      <c r="D6994" s="350"/>
      <c r="E6994" s="533"/>
      <c r="F6994" s="533"/>
      <c r="G6994" s="533"/>
      <c r="H6994" s="533"/>
      <c r="I6994" s="533"/>
      <c r="J6994" s="533"/>
      <c r="K6994" s="533"/>
      <c r="L6994" s="533"/>
      <c r="M6994" s="533"/>
      <c r="N6994" s="532"/>
      <c r="O6994" s="350"/>
      <c r="P6994" s="464"/>
      <c r="Q6994" s="464"/>
      <c r="R6994" s="464"/>
      <c r="S6994" s="464"/>
      <c r="T6994" s="464"/>
      <c r="U6994" s="464"/>
      <c r="V6994" s="464"/>
    </row>
    <row r="6995" spans="1:22">
      <c r="A6995" s="531"/>
      <c r="B6995" s="532"/>
      <c r="C6995" s="350"/>
      <c r="D6995" s="350"/>
      <c r="E6995" s="533"/>
      <c r="F6995" s="533"/>
      <c r="G6995" s="533"/>
      <c r="H6995" s="533"/>
      <c r="I6995" s="533"/>
      <c r="J6995" s="533"/>
      <c r="K6995" s="533"/>
      <c r="L6995" s="533"/>
      <c r="M6995" s="533"/>
      <c r="N6995" s="532"/>
      <c r="O6995" s="350"/>
      <c r="P6995" s="464"/>
      <c r="Q6995" s="464"/>
      <c r="R6995" s="464"/>
      <c r="S6995" s="464"/>
      <c r="T6995" s="464"/>
      <c r="U6995" s="464"/>
      <c r="V6995" s="464"/>
    </row>
    <row r="6996" spans="1:22">
      <c r="A6996" s="531"/>
      <c r="B6996" s="532"/>
      <c r="C6996" s="350"/>
      <c r="D6996" s="350"/>
      <c r="E6996" s="533"/>
      <c r="F6996" s="533"/>
      <c r="G6996" s="533"/>
      <c r="H6996" s="533"/>
      <c r="I6996" s="533"/>
      <c r="J6996" s="533"/>
      <c r="K6996" s="533"/>
      <c r="L6996" s="533"/>
      <c r="M6996" s="533"/>
      <c r="N6996" s="532"/>
      <c r="O6996" s="350"/>
      <c r="P6996" s="464"/>
      <c r="Q6996" s="464"/>
      <c r="R6996" s="464"/>
      <c r="S6996" s="464"/>
      <c r="T6996" s="464"/>
      <c r="U6996" s="464"/>
      <c r="V6996" s="464"/>
    </row>
    <row r="6997" spans="1:22">
      <c r="A6997" s="531"/>
      <c r="B6997" s="532"/>
      <c r="C6997" s="350"/>
      <c r="D6997" s="350"/>
      <c r="E6997" s="533"/>
      <c r="F6997" s="533"/>
      <c r="G6997" s="533"/>
      <c r="H6997" s="533"/>
      <c r="I6997" s="533"/>
      <c r="J6997" s="533"/>
      <c r="K6997" s="533"/>
      <c r="L6997" s="533"/>
      <c r="M6997" s="533"/>
      <c r="N6997" s="532"/>
      <c r="O6997" s="350"/>
      <c r="P6997" s="464"/>
      <c r="Q6997" s="464"/>
      <c r="R6997" s="464"/>
      <c r="S6997" s="464"/>
      <c r="T6997" s="464"/>
      <c r="U6997" s="464"/>
      <c r="V6997" s="464"/>
    </row>
    <row r="6998" spans="1:22">
      <c r="A6998" s="531"/>
      <c r="B6998" s="532"/>
      <c r="C6998" s="350"/>
      <c r="D6998" s="350"/>
      <c r="E6998" s="533"/>
      <c r="F6998" s="533"/>
      <c r="G6998" s="533"/>
      <c r="H6998" s="533"/>
      <c r="I6998" s="533"/>
      <c r="J6998" s="533"/>
      <c r="K6998" s="533"/>
      <c r="L6998" s="533"/>
      <c r="M6998" s="533"/>
      <c r="N6998" s="532"/>
      <c r="O6998" s="350"/>
      <c r="P6998" s="464"/>
      <c r="Q6998" s="464"/>
      <c r="R6998" s="464"/>
      <c r="S6998" s="464"/>
      <c r="T6998" s="464"/>
      <c r="U6998" s="464"/>
      <c r="V6998" s="464"/>
    </row>
    <row r="6999" spans="1:22">
      <c r="A6999" s="531"/>
      <c r="B6999" s="532"/>
      <c r="C6999" s="350"/>
      <c r="D6999" s="350"/>
      <c r="E6999" s="533"/>
      <c r="F6999" s="533"/>
      <c r="G6999" s="533"/>
      <c r="H6999" s="533"/>
      <c r="I6999" s="533"/>
      <c r="J6999" s="533"/>
      <c r="K6999" s="533"/>
      <c r="L6999" s="533"/>
      <c r="M6999" s="533"/>
      <c r="N6999" s="532"/>
      <c r="O6999" s="350"/>
      <c r="P6999" s="464"/>
      <c r="Q6999" s="464"/>
      <c r="R6999" s="464"/>
      <c r="S6999" s="464"/>
      <c r="T6999" s="464"/>
      <c r="U6999" s="464"/>
      <c r="V6999" s="464"/>
    </row>
    <row r="7000" spans="1:22">
      <c r="A7000" s="531"/>
      <c r="B7000" s="532"/>
      <c r="C7000" s="350"/>
      <c r="D7000" s="350"/>
      <c r="E7000" s="533"/>
      <c r="F7000" s="533"/>
      <c r="G7000" s="533"/>
      <c r="H7000" s="533"/>
      <c r="I7000" s="533"/>
      <c r="J7000" s="533"/>
      <c r="K7000" s="533"/>
      <c r="L7000" s="533"/>
      <c r="M7000" s="533"/>
      <c r="N7000" s="532"/>
      <c r="O7000" s="350"/>
      <c r="P7000" s="464"/>
      <c r="Q7000" s="464"/>
      <c r="R7000" s="464"/>
      <c r="S7000" s="464"/>
      <c r="T7000" s="464"/>
      <c r="U7000" s="464"/>
      <c r="V7000" s="464"/>
    </row>
    <row r="7001" spans="1:22">
      <c r="A7001" s="531"/>
      <c r="B7001" s="532"/>
      <c r="C7001" s="350"/>
      <c r="D7001" s="350"/>
      <c r="E7001" s="533"/>
      <c r="F7001" s="533"/>
      <c r="G7001" s="533"/>
      <c r="H7001" s="533"/>
      <c r="I7001" s="533"/>
      <c r="J7001" s="533"/>
      <c r="K7001" s="533"/>
      <c r="L7001" s="533"/>
      <c r="M7001" s="533"/>
      <c r="N7001" s="532"/>
      <c r="O7001" s="350"/>
      <c r="P7001" s="464"/>
      <c r="Q7001" s="464"/>
      <c r="R7001" s="464"/>
      <c r="S7001" s="464"/>
      <c r="T7001" s="464"/>
      <c r="U7001" s="464"/>
      <c r="V7001" s="464"/>
    </row>
    <row r="7002" spans="1:22">
      <c r="A7002" s="531"/>
      <c r="B7002" s="532"/>
      <c r="C7002" s="350"/>
      <c r="D7002" s="350"/>
      <c r="E7002" s="533"/>
      <c r="F7002" s="533"/>
      <c r="G7002" s="533"/>
      <c r="H7002" s="533"/>
      <c r="I7002" s="533"/>
      <c r="J7002" s="533"/>
      <c r="K7002" s="533"/>
      <c r="L7002" s="533"/>
      <c r="M7002" s="533"/>
      <c r="N7002" s="532"/>
      <c r="O7002" s="350"/>
      <c r="P7002" s="464"/>
      <c r="Q7002" s="464"/>
      <c r="R7002" s="464"/>
      <c r="S7002" s="464"/>
      <c r="T7002" s="464"/>
      <c r="U7002" s="464"/>
      <c r="V7002" s="464"/>
    </row>
    <row r="7003" spans="1:22">
      <c r="A7003" s="531"/>
      <c r="B7003" s="532"/>
      <c r="C7003" s="350"/>
      <c r="D7003" s="350"/>
      <c r="E7003" s="533"/>
      <c r="F7003" s="533"/>
      <c r="G7003" s="533"/>
      <c r="H7003" s="533"/>
      <c r="I7003" s="533"/>
      <c r="J7003" s="533"/>
      <c r="K7003" s="533"/>
      <c r="L7003" s="533"/>
      <c r="M7003" s="533"/>
      <c r="N7003" s="532"/>
      <c r="O7003" s="350"/>
      <c r="P7003" s="464"/>
      <c r="Q7003" s="464"/>
      <c r="R7003" s="464"/>
      <c r="S7003" s="464"/>
      <c r="T7003" s="464"/>
      <c r="U7003" s="464"/>
      <c r="V7003" s="464"/>
    </row>
    <row r="7004" spans="1:22">
      <c r="A7004" s="531"/>
      <c r="B7004" s="532"/>
      <c r="C7004" s="350"/>
      <c r="D7004" s="350"/>
      <c r="E7004" s="533"/>
      <c r="F7004" s="533"/>
      <c r="G7004" s="533"/>
      <c r="H7004" s="533"/>
      <c r="I7004" s="533"/>
      <c r="J7004" s="533"/>
      <c r="K7004" s="533"/>
      <c r="L7004" s="533"/>
      <c r="M7004" s="533"/>
      <c r="N7004" s="532"/>
      <c r="O7004" s="350"/>
      <c r="P7004" s="464"/>
      <c r="Q7004" s="464"/>
      <c r="R7004" s="464"/>
      <c r="S7004" s="464"/>
      <c r="T7004" s="464"/>
      <c r="U7004" s="464"/>
      <c r="V7004" s="464"/>
    </row>
    <row r="7005" spans="1:22">
      <c r="A7005" s="531"/>
      <c r="B7005" s="532"/>
      <c r="C7005" s="350"/>
      <c r="D7005" s="350"/>
      <c r="E7005" s="533"/>
      <c r="F7005" s="533"/>
      <c r="G7005" s="533"/>
      <c r="H7005" s="533"/>
      <c r="I7005" s="533"/>
      <c r="J7005" s="533"/>
      <c r="K7005" s="533"/>
      <c r="L7005" s="533"/>
      <c r="M7005" s="533"/>
      <c r="N7005" s="532"/>
      <c r="O7005" s="350"/>
      <c r="P7005" s="464"/>
      <c r="Q7005" s="464"/>
      <c r="R7005" s="464"/>
      <c r="S7005" s="464"/>
      <c r="T7005" s="464"/>
      <c r="U7005" s="464"/>
      <c r="V7005" s="464"/>
    </row>
    <row r="7006" spans="1:22">
      <c r="A7006" s="531"/>
      <c r="B7006" s="532"/>
      <c r="C7006" s="350"/>
      <c r="D7006" s="350"/>
      <c r="E7006" s="533"/>
      <c r="F7006" s="533"/>
      <c r="G7006" s="533"/>
      <c r="H7006" s="533"/>
      <c r="I7006" s="533"/>
      <c r="J7006" s="533"/>
      <c r="K7006" s="533"/>
      <c r="L7006" s="533"/>
      <c r="M7006" s="533"/>
      <c r="N7006" s="532"/>
      <c r="O7006" s="350"/>
      <c r="P7006" s="464"/>
      <c r="Q7006" s="464"/>
      <c r="R7006" s="464"/>
      <c r="S7006" s="464"/>
      <c r="T7006" s="464"/>
      <c r="U7006" s="464"/>
      <c r="V7006" s="464"/>
    </row>
    <row r="7007" spans="1:22">
      <c r="A7007" s="531"/>
      <c r="B7007" s="532"/>
      <c r="C7007" s="350"/>
      <c r="D7007" s="350"/>
      <c r="E7007" s="533"/>
      <c r="F7007" s="533"/>
      <c r="G7007" s="533"/>
      <c r="H7007" s="533"/>
      <c r="I7007" s="533"/>
      <c r="J7007" s="533"/>
      <c r="K7007" s="533"/>
      <c r="L7007" s="533"/>
      <c r="M7007" s="533"/>
      <c r="N7007" s="532"/>
      <c r="O7007" s="350"/>
      <c r="P7007" s="464"/>
      <c r="Q7007" s="464"/>
      <c r="R7007" s="464"/>
      <c r="S7007" s="464"/>
      <c r="T7007" s="464"/>
      <c r="U7007" s="464"/>
      <c r="V7007" s="464"/>
    </row>
    <row r="7008" spans="1:22">
      <c r="A7008" s="531"/>
      <c r="B7008" s="532"/>
      <c r="C7008" s="350"/>
      <c r="D7008" s="350"/>
      <c r="E7008" s="533"/>
      <c r="F7008" s="533"/>
      <c r="G7008" s="533"/>
      <c r="H7008" s="533"/>
      <c r="I7008" s="533"/>
      <c r="J7008" s="533"/>
      <c r="K7008" s="533"/>
      <c r="L7008" s="533"/>
      <c r="M7008" s="533"/>
      <c r="N7008" s="532"/>
      <c r="O7008" s="350"/>
      <c r="P7008" s="464"/>
      <c r="Q7008" s="464"/>
      <c r="R7008" s="464"/>
      <c r="S7008" s="464"/>
      <c r="T7008" s="464"/>
      <c r="U7008" s="464"/>
      <c r="V7008" s="464"/>
    </row>
    <row r="7009" spans="1:22">
      <c r="A7009" s="531"/>
      <c r="B7009" s="532"/>
      <c r="C7009" s="350"/>
      <c r="D7009" s="350"/>
      <c r="E7009" s="533"/>
      <c r="F7009" s="533"/>
      <c r="G7009" s="533"/>
      <c r="H7009" s="533"/>
      <c r="I7009" s="533"/>
      <c r="J7009" s="533"/>
      <c r="K7009" s="533"/>
      <c r="L7009" s="533"/>
      <c r="M7009" s="533"/>
      <c r="N7009" s="532"/>
      <c r="O7009" s="350"/>
      <c r="P7009" s="464"/>
      <c r="Q7009" s="464"/>
      <c r="R7009" s="464"/>
      <c r="S7009" s="464"/>
      <c r="T7009" s="464"/>
      <c r="U7009" s="464"/>
      <c r="V7009" s="464"/>
    </row>
    <row r="7010" spans="1:22">
      <c r="A7010" s="531"/>
      <c r="B7010" s="532"/>
      <c r="C7010" s="350"/>
      <c r="D7010" s="350"/>
      <c r="E7010" s="533"/>
      <c r="F7010" s="533"/>
      <c r="G7010" s="533"/>
      <c r="H7010" s="533"/>
      <c r="I7010" s="533"/>
      <c r="J7010" s="533"/>
      <c r="K7010" s="533"/>
      <c r="L7010" s="533"/>
      <c r="M7010" s="533"/>
      <c r="N7010" s="532"/>
      <c r="O7010" s="350"/>
      <c r="P7010" s="464"/>
      <c r="Q7010" s="464"/>
      <c r="R7010" s="464"/>
      <c r="S7010" s="464"/>
      <c r="T7010" s="464"/>
      <c r="U7010" s="464"/>
      <c r="V7010" s="464"/>
    </row>
    <row r="7011" spans="1:22">
      <c r="A7011" s="531"/>
      <c r="B7011" s="532"/>
      <c r="C7011" s="350"/>
      <c r="D7011" s="350"/>
      <c r="E7011" s="533"/>
      <c r="F7011" s="533"/>
      <c r="G7011" s="533"/>
      <c r="H7011" s="533"/>
      <c r="I7011" s="533"/>
      <c r="J7011" s="533"/>
      <c r="K7011" s="533"/>
      <c r="L7011" s="533"/>
      <c r="M7011" s="533"/>
      <c r="N7011" s="532"/>
      <c r="O7011" s="350"/>
      <c r="P7011" s="464"/>
      <c r="Q7011" s="464"/>
      <c r="R7011" s="464"/>
      <c r="S7011" s="464"/>
      <c r="T7011" s="464"/>
      <c r="U7011" s="464"/>
      <c r="V7011" s="464"/>
    </row>
    <row r="7012" spans="1:22">
      <c r="A7012" s="531"/>
      <c r="B7012" s="532"/>
      <c r="C7012" s="350"/>
      <c r="D7012" s="350"/>
      <c r="E7012" s="533"/>
      <c r="F7012" s="533"/>
      <c r="G7012" s="533"/>
      <c r="H7012" s="533"/>
      <c r="I7012" s="533"/>
      <c r="J7012" s="533"/>
      <c r="K7012" s="533"/>
      <c r="L7012" s="533"/>
      <c r="M7012" s="533"/>
      <c r="N7012" s="532"/>
      <c r="O7012" s="350"/>
      <c r="P7012" s="464"/>
      <c r="Q7012" s="464"/>
      <c r="R7012" s="464"/>
      <c r="S7012" s="464"/>
      <c r="T7012" s="464"/>
      <c r="U7012" s="464"/>
      <c r="V7012" s="464"/>
    </row>
    <row r="7013" spans="1:22">
      <c r="A7013" s="531"/>
      <c r="B7013" s="532"/>
      <c r="C7013" s="350"/>
      <c r="D7013" s="350"/>
      <c r="E7013" s="533"/>
      <c r="F7013" s="533"/>
      <c r="G7013" s="533"/>
      <c r="H7013" s="533"/>
      <c r="I7013" s="533"/>
      <c r="J7013" s="533"/>
      <c r="K7013" s="533"/>
      <c r="L7013" s="533"/>
      <c r="M7013" s="533"/>
      <c r="N7013" s="532"/>
      <c r="O7013" s="350"/>
      <c r="P7013" s="464"/>
      <c r="Q7013" s="464"/>
      <c r="R7013" s="464"/>
      <c r="S7013" s="464"/>
      <c r="T7013" s="464"/>
      <c r="U7013" s="464"/>
      <c r="V7013" s="464"/>
    </row>
    <row r="7014" spans="1:22">
      <c r="A7014" s="531"/>
      <c r="B7014" s="532"/>
      <c r="C7014" s="350"/>
      <c r="D7014" s="350"/>
      <c r="E7014" s="533"/>
      <c r="F7014" s="533"/>
      <c r="G7014" s="533"/>
      <c r="H7014" s="533"/>
      <c r="I7014" s="533"/>
      <c r="J7014" s="533"/>
      <c r="K7014" s="533"/>
      <c r="L7014" s="533"/>
      <c r="M7014" s="533"/>
      <c r="N7014" s="532"/>
      <c r="O7014" s="350"/>
      <c r="P7014" s="464"/>
      <c r="Q7014" s="464"/>
      <c r="R7014" s="464"/>
      <c r="S7014" s="464"/>
      <c r="T7014" s="464"/>
      <c r="U7014" s="464"/>
      <c r="V7014" s="464"/>
    </row>
    <row r="7015" spans="1:22">
      <c r="A7015" s="531"/>
      <c r="B7015" s="532"/>
      <c r="C7015" s="350"/>
      <c r="D7015" s="350"/>
      <c r="E7015" s="533"/>
      <c r="F7015" s="533"/>
      <c r="G7015" s="533"/>
      <c r="H7015" s="533"/>
      <c r="I7015" s="533"/>
      <c r="J7015" s="533"/>
      <c r="K7015" s="533"/>
      <c r="L7015" s="533"/>
      <c r="M7015" s="533"/>
      <c r="N7015" s="532"/>
      <c r="O7015" s="350"/>
      <c r="P7015" s="464"/>
      <c r="Q7015" s="464"/>
      <c r="R7015" s="464"/>
      <c r="S7015" s="464"/>
      <c r="T7015" s="464"/>
      <c r="U7015" s="464"/>
      <c r="V7015" s="464"/>
    </row>
    <row r="7016" spans="1:22">
      <c r="A7016" s="531"/>
      <c r="B7016" s="532"/>
      <c r="C7016" s="350"/>
      <c r="D7016" s="350"/>
      <c r="E7016" s="533"/>
      <c r="F7016" s="533"/>
      <c r="G7016" s="533"/>
      <c r="H7016" s="533"/>
      <c r="I7016" s="533"/>
      <c r="J7016" s="533"/>
      <c r="K7016" s="533"/>
      <c r="L7016" s="533"/>
      <c r="M7016" s="533"/>
      <c r="N7016" s="532"/>
      <c r="O7016" s="350"/>
      <c r="P7016" s="464"/>
      <c r="Q7016" s="464"/>
      <c r="R7016" s="464"/>
      <c r="S7016" s="464"/>
      <c r="T7016" s="464"/>
      <c r="U7016" s="464"/>
      <c r="V7016" s="464"/>
    </row>
    <row r="7017" spans="1:22">
      <c r="A7017" s="531"/>
      <c r="B7017" s="532"/>
      <c r="C7017" s="350"/>
      <c r="D7017" s="350"/>
      <c r="E7017" s="533"/>
      <c r="F7017" s="533"/>
      <c r="G7017" s="533"/>
      <c r="H7017" s="533"/>
      <c r="I7017" s="533"/>
      <c r="J7017" s="533"/>
      <c r="K7017" s="533"/>
      <c r="L7017" s="533"/>
      <c r="M7017" s="533"/>
      <c r="N7017" s="532"/>
      <c r="O7017" s="350"/>
      <c r="P7017" s="464"/>
      <c r="Q7017" s="464"/>
      <c r="R7017" s="464"/>
      <c r="S7017" s="464"/>
      <c r="T7017" s="464"/>
      <c r="U7017" s="464"/>
      <c r="V7017" s="464"/>
    </row>
    <row r="7018" spans="1:22">
      <c r="A7018" s="531"/>
      <c r="B7018" s="532"/>
      <c r="C7018" s="350"/>
      <c r="D7018" s="350"/>
      <c r="E7018" s="533"/>
      <c r="F7018" s="533"/>
      <c r="G7018" s="533"/>
      <c r="H7018" s="533"/>
      <c r="I7018" s="533"/>
      <c r="J7018" s="533"/>
      <c r="K7018" s="533"/>
      <c r="L7018" s="533"/>
      <c r="M7018" s="533"/>
      <c r="N7018" s="532"/>
      <c r="O7018" s="350"/>
      <c r="P7018" s="464"/>
      <c r="Q7018" s="464"/>
      <c r="R7018" s="464"/>
      <c r="S7018" s="464"/>
      <c r="T7018" s="464"/>
      <c r="U7018" s="464"/>
      <c r="V7018" s="464"/>
    </row>
    <row r="7019" spans="1:22">
      <c r="A7019" s="531"/>
      <c r="B7019" s="532"/>
      <c r="C7019" s="350"/>
      <c r="D7019" s="350"/>
      <c r="E7019" s="533"/>
      <c r="F7019" s="533"/>
      <c r="G7019" s="533"/>
      <c r="H7019" s="533"/>
      <c r="I7019" s="533"/>
      <c r="J7019" s="533"/>
      <c r="K7019" s="533"/>
      <c r="L7019" s="533"/>
      <c r="M7019" s="533"/>
      <c r="N7019" s="532"/>
      <c r="O7019" s="350"/>
      <c r="P7019" s="464"/>
      <c r="Q7019" s="464"/>
      <c r="R7019" s="464"/>
      <c r="S7019" s="464"/>
      <c r="T7019" s="464"/>
      <c r="U7019" s="464"/>
      <c r="V7019" s="464"/>
    </row>
    <row r="7020" spans="1:22">
      <c r="A7020" s="531"/>
      <c r="B7020" s="532"/>
      <c r="C7020" s="350"/>
      <c r="D7020" s="350"/>
      <c r="E7020" s="533"/>
      <c r="F7020" s="533"/>
      <c r="G7020" s="533"/>
      <c r="H7020" s="533"/>
      <c r="I7020" s="533"/>
      <c r="J7020" s="533"/>
      <c r="K7020" s="533"/>
      <c r="L7020" s="533"/>
      <c r="M7020" s="533"/>
      <c r="N7020" s="532"/>
      <c r="O7020" s="350"/>
      <c r="P7020" s="464"/>
      <c r="Q7020" s="464"/>
      <c r="R7020" s="464"/>
      <c r="S7020" s="464"/>
      <c r="T7020" s="464"/>
      <c r="U7020" s="464"/>
      <c r="V7020" s="464"/>
    </row>
    <row r="7021" spans="1:22">
      <c r="A7021" s="531"/>
      <c r="B7021" s="532"/>
      <c r="C7021" s="350"/>
      <c r="D7021" s="350"/>
      <c r="E7021" s="533"/>
      <c r="F7021" s="533"/>
      <c r="G7021" s="533"/>
      <c r="H7021" s="533"/>
      <c r="I7021" s="533"/>
      <c r="J7021" s="533"/>
      <c r="K7021" s="533"/>
      <c r="L7021" s="533"/>
      <c r="M7021" s="533"/>
      <c r="N7021" s="532"/>
      <c r="O7021" s="350"/>
      <c r="P7021" s="464"/>
      <c r="Q7021" s="464"/>
      <c r="R7021" s="464"/>
      <c r="S7021" s="464"/>
      <c r="T7021" s="464"/>
      <c r="U7021" s="464"/>
      <c r="V7021" s="464"/>
    </row>
    <row r="7022" spans="1:22">
      <c r="A7022" s="531"/>
      <c r="B7022" s="532"/>
      <c r="C7022" s="350"/>
      <c r="D7022" s="350"/>
      <c r="E7022" s="533"/>
      <c r="F7022" s="533"/>
      <c r="G7022" s="533"/>
      <c r="H7022" s="533"/>
      <c r="I7022" s="533"/>
      <c r="J7022" s="533"/>
      <c r="K7022" s="533"/>
      <c r="L7022" s="533"/>
      <c r="M7022" s="533"/>
      <c r="N7022" s="532"/>
      <c r="O7022" s="350"/>
      <c r="P7022" s="464"/>
      <c r="Q7022" s="464"/>
      <c r="R7022" s="464"/>
      <c r="S7022" s="464"/>
      <c r="T7022" s="464"/>
      <c r="U7022" s="464"/>
      <c r="V7022" s="464"/>
    </row>
    <row r="7023" spans="1:22">
      <c r="A7023" s="531"/>
      <c r="B7023" s="532"/>
      <c r="C7023" s="350"/>
      <c r="D7023" s="350"/>
      <c r="E7023" s="533"/>
      <c r="F7023" s="533"/>
      <c r="G7023" s="533"/>
      <c r="H7023" s="533"/>
      <c r="I7023" s="533"/>
      <c r="J7023" s="533"/>
      <c r="K7023" s="533"/>
      <c r="L7023" s="533"/>
      <c r="M7023" s="533"/>
      <c r="N7023" s="532"/>
      <c r="O7023" s="350"/>
      <c r="P7023" s="464"/>
      <c r="Q7023" s="464"/>
      <c r="R7023" s="464"/>
      <c r="S7023" s="464"/>
      <c r="T7023" s="464"/>
      <c r="U7023" s="464"/>
      <c r="V7023" s="464"/>
    </row>
    <row r="7024" spans="1:22">
      <c r="A7024" s="531"/>
      <c r="B7024" s="532"/>
      <c r="C7024" s="350"/>
      <c r="D7024" s="350"/>
      <c r="E7024" s="533"/>
      <c r="F7024" s="533"/>
      <c r="G7024" s="533"/>
      <c r="H7024" s="533"/>
      <c r="I7024" s="533"/>
      <c r="J7024" s="533"/>
      <c r="K7024" s="533"/>
      <c r="L7024" s="533"/>
      <c r="M7024" s="533"/>
      <c r="N7024" s="532"/>
      <c r="O7024" s="350"/>
      <c r="P7024" s="464"/>
      <c r="Q7024" s="464"/>
      <c r="R7024" s="464"/>
      <c r="S7024" s="464"/>
      <c r="T7024" s="464"/>
      <c r="U7024" s="464"/>
      <c r="V7024" s="464"/>
    </row>
    <row r="7025" spans="1:22">
      <c r="A7025" s="531"/>
      <c r="B7025" s="532"/>
      <c r="C7025" s="350"/>
      <c r="D7025" s="350"/>
      <c r="E7025" s="533"/>
      <c r="F7025" s="533"/>
      <c r="G7025" s="533"/>
      <c r="H7025" s="533"/>
      <c r="I7025" s="533"/>
      <c r="J7025" s="533"/>
      <c r="K7025" s="533"/>
      <c r="L7025" s="533"/>
      <c r="M7025" s="533"/>
      <c r="N7025" s="532"/>
      <c r="O7025" s="350"/>
      <c r="P7025" s="464"/>
      <c r="Q7025" s="464"/>
      <c r="R7025" s="464"/>
      <c r="S7025" s="464"/>
      <c r="T7025" s="464"/>
      <c r="U7025" s="464"/>
      <c r="V7025" s="464"/>
    </row>
    <row r="7026" spans="1:22">
      <c r="A7026" s="531"/>
      <c r="B7026" s="532"/>
      <c r="C7026" s="350"/>
      <c r="D7026" s="350"/>
      <c r="E7026" s="533"/>
      <c r="F7026" s="533"/>
      <c r="G7026" s="533"/>
      <c r="H7026" s="533"/>
      <c r="I7026" s="533"/>
      <c r="J7026" s="533"/>
      <c r="K7026" s="533"/>
      <c r="L7026" s="533"/>
      <c r="M7026" s="533"/>
      <c r="N7026" s="532"/>
      <c r="O7026" s="350"/>
      <c r="P7026" s="464"/>
      <c r="Q7026" s="464"/>
      <c r="R7026" s="464"/>
      <c r="S7026" s="464"/>
      <c r="T7026" s="464"/>
      <c r="U7026" s="464"/>
      <c r="V7026" s="464"/>
    </row>
    <row r="7027" spans="1:22">
      <c r="A7027" s="531"/>
      <c r="B7027" s="532"/>
      <c r="C7027" s="350"/>
      <c r="D7027" s="350"/>
      <c r="E7027" s="533"/>
      <c r="F7027" s="533"/>
      <c r="G7027" s="533"/>
      <c r="H7027" s="533"/>
      <c r="I7027" s="533"/>
      <c r="J7027" s="533"/>
      <c r="K7027" s="533"/>
      <c r="L7027" s="533"/>
      <c r="M7027" s="533"/>
      <c r="N7027" s="532"/>
      <c r="O7027" s="350"/>
      <c r="P7027" s="464"/>
      <c r="Q7027" s="464"/>
      <c r="R7027" s="464"/>
      <c r="S7027" s="464"/>
      <c r="T7027" s="464"/>
      <c r="U7027" s="464"/>
      <c r="V7027" s="464"/>
    </row>
    <row r="7028" spans="1:22">
      <c r="A7028" s="531"/>
      <c r="B7028" s="532"/>
      <c r="C7028" s="350"/>
      <c r="D7028" s="350"/>
      <c r="E7028" s="533"/>
      <c r="F7028" s="533"/>
      <c r="G7028" s="533"/>
      <c r="H7028" s="533"/>
      <c r="I7028" s="533"/>
      <c r="J7028" s="533"/>
      <c r="K7028" s="533"/>
      <c r="L7028" s="533"/>
      <c r="M7028" s="533"/>
      <c r="N7028" s="532"/>
      <c r="O7028" s="350"/>
      <c r="P7028" s="464"/>
      <c r="Q7028" s="464"/>
      <c r="R7028" s="464"/>
      <c r="S7028" s="464"/>
      <c r="T7028" s="464"/>
      <c r="U7028" s="464"/>
      <c r="V7028" s="464"/>
    </row>
    <row r="7029" spans="1:22">
      <c r="A7029" s="531"/>
      <c r="B7029" s="532"/>
      <c r="C7029" s="350"/>
      <c r="D7029" s="350"/>
      <c r="E7029" s="533"/>
      <c r="F7029" s="533"/>
      <c r="G7029" s="533"/>
      <c r="H7029" s="533"/>
      <c r="I7029" s="533"/>
      <c r="J7029" s="533"/>
      <c r="K7029" s="533"/>
      <c r="L7029" s="533"/>
      <c r="M7029" s="533"/>
      <c r="N7029" s="532"/>
      <c r="O7029" s="350"/>
      <c r="P7029" s="464"/>
      <c r="Q7029" s="464"/>
      <c r="R7029" s="464"/>
      <c r="S7029" s="464"/>
      <c r="T7029" s="464"/>
      <c r="U7029" s="464"/>
      <c r="V7029" s="464"/>
    </row>
    <row r="7030" spans="1:22">
      <c r="A7030" s="531"/>
      <c r="B7030" s="532"/>
      <c r="C7030" s="350"/>
      <c r="D7030" s="350"/>
      <c r="E7030" s="533"/>
      <c r="F7030" s="533"/>
      <c r="G7030" s="533"/>
      <c r="H7030" s="533"/>
      <c r="I7030" s="533"/>
      <c r="J7030" s="533"/>
      <c r="K7030" s="533"/>
      <c r="L7030" s="533"/>
      <c r="M7030" s="533"/>
      <c r="N7030" s="532"/>
      <c r="O7030" s="350"/>
      <c r="P7030" s="464"/>
      <c r="Q7030" s="464"/>
      <c r="R7030" s="464"/>
      <c r="S7030" s="464"/>
      <c r="T7030" s="464"/>
      <c r="U7030" s="464"/>
      <c r="V7030" s="464"/>
    </row>
    <row r="7031" spans="1:22">
      <c r="A7031" s="531"/>
      <c r="B7031" s="532"/>
      <c r="C7031" s="350"/>
      <c r="D7031" s="350"/>
      <c r="E7031" s="533"/>
      <c r="F7031" s="533"/>
      <c r="G7031" s="533"/>
      <c r="H7031" s="533"/>
      <c r="I7031" s="533"/>
      <c r="J7031" s="533"/>
      <c r="K7031" s="533"/>
      <c r="L7031" s="533"/>
      <c r="M7031" s="533"/>
      <c r="N7031" s="532"/>
      <c r="O7031" s="350"/>
      <c r="P7031" s="464"/>
      <c r="Q7031" s="464"/>
      <c r="R7031" s="464"/>
      <c r="S7031" s="464"/>
      <c r="T7031" s="464"/>
      <c r="U7031" s="464"/>
      <c r="V7031" s="464"/>
    </row>
    <row r="7032" spans="1:22">
      <c r="A7032" s="531"/>
      <c r="B7032" s="532"/>
      <c r="C7032" s="350"/>
      <c r="D7032" s="350"/>
      <c r="E7032" s="533"/>
      <c r="F7032" s="533"/>
      <c r="G7032" s="533"/>
      <c r="H7032" s="533"/>
      <c r="I7032" s="533"/>
      <c r="J7032" s="533"/>
      <c r="K7032" s="533"/>
      <c r="L7032" s="533"/>
      <c r="M7032" s="533"/>
      <c r="N7032" s="532"/>
      <c r="O7032" s="350"/>
      <c r="P7032" s="464"/>
      <c r="Q7032" s="464"/>
      <c r="R7032" s="464"/>
      <c r="S7032" s="464"/>
      <c r="T7032" s="464"/>
      <c r="U7032" s="464"/>
      <c r="V7032" s="464"/>
    </row>
    <row r="7033" spans="1:22">
      <c r="A7033" s="531"/>
      <c r="B7033" s="532"/>
      <c r="C7033" s="350"/>
      <c r="D7033" s="350"/>
      <c r="E7033" s="533"/>
      <c r="F7033" s="533"/>
      <c r="G7033" s="533"/>
      <c r="H7033" s="533"/>
      <c r="I7033" s="533"/>
      <c r="J7033" s="533"/>
      <c r="K7033" s="533"/>
      <c r="L7033" s="533"/>
      <c r="M7033" s="533"/>
      <c r="N7033" s="532"/>
      <c r="O7033" s="350"/>
      <c r="P7033" s="464"/>
      <c r="Q7033" s="464"/>
      <c r="R7033" s="464"/>
      <c r="S7033" s="464"/>
      <c r="T7033" s="464"/>
      <c r="U7033" s="464"/>
      <c r="V7033" s="464"/>
    </row>
    <row r="7034" spans="1:22">
      <c r="A7034" s="531"/>
      <c r="B7034" s="532"/>
      <c r="C7034" s="350"/>
      <c r="D7034" s="350"/>
      <c r="E7034" s="533"/>
      <c r="F7034" s="533"/>
      <c r="G7034" s="533"/>
      <c r="H7034" s="533"/>
      <c r="I7034" s="533"/>
      <c r="J7034" s="533"/>
      <c r="K7034" s="533"/>
      <c r="L7034" s="533"/>
      <c r="M7034" s="533"/>
      <c r="N7034" s="532"/>
      <c r="O7034" s="350"/>
      <c r="P7034" s="464"/>
      <c r="Q7034" s="464"/>
      <c r="R7034" s="464"/>
      <c r="S7034" s="464"/>
      <c r="T7034" s="464"/>
      <c r="U7034" s="464"/>
      <c r="V7034" s="464"/>
    </row>
    <row r="7035" spans="1:22">
      <c r="A7035" s="531"/>
      <c r="B7035" s="532"/>
      <c r="C7035" s="350"/>
      <c r="D7035" s="350"/>
      <c r="E7035" s="533"/>
      <c r="F7035" s="533"/>
      <c r="G7035" s="533"/>
      <c r="H7035" s="533"/>
      <c r="I7035" s="533"/>
      <c r="J7035" s="533"/>
      <c r="K7035" s="533"/>
      <c r="L7035" s="533"/>
      <c r="M7035" s="533"/>
      <c r="N7035" s="532"/>
      <c r="O7035" s="350"/>
      <c r="P7035" s="464"/>
      <c r="Q7035" s="464"/>
      <c r="R7035" s="464"/>
      <c r="S7035" s="464"/>
      <c r="T7035" s="464"/>
      <c r="U7035" s="464"/>
      <c r="V7035" s="464"/>
    </row>
    <row r="7036" spans="1:22">
      <c r="A7036" s="531"/>
      <c r="B7036" s="532"/>
      <c r="C7036" s="350"/>
      <c r="D7036" s="350"/>
      <c r="E7036" s="533"/>
      <c r="F7036" s="533"/>
      <c r="G7036" s="533"/>
      <c r="H7036" s="533"/>
      <c r="I7036" s="533"/>
      <c r="J7036" s="533"/>
      <c r="K7036" s="533"/>
      <c r="L7036" s="533"/>
      <c r="M7036" s="533"/>
      <c r="N7036" s="532"/>
      <c r="O7036" s="350"/>
      <c r="P7036" s="464"/>
      <c r="Q7036" s="464"/>
      <c r="R7036" s="464"/>
      <c r="S7036" s="464"/>
      <c r="T7036" s="464"/>
      <c r="U7036" s="464"/>
      <c r="V7036" s="464"/>
    </row>
    <row r="7037" spans="1:22">
      <c r="A7037" s="531"/>
      <c r="B7037" s="532"/>
      <c r="C7037" s="350"/>
      <c r="D7037" s="350"/>
      <c r="E7037" s="533"/>
      <c r="F7037" s="533"/>
      <c r="G7037" s="533"/>
      <c r="H7037" s="533"/>
      <c r="I7037" s="533"/>
      <c r="J7037" s="533"/>
      <c r="K7037" s="533"/>
      <c r="L7037" s="533"/>
      <c r="M7037" s="533"/>
      <c r="N7037" s="532"/>
      <c r="O7037" s="350"/>
      <c r="P7037" s="464"/>
      <c r="Q7037" s="464"/>
      <c r="R7037" s="464"/>
      <c r="S7037" s="464"/>
      <c r="T7037" s="464"/>
      <c r="U7037" s="464"/>
      <c r="V7037" s="464"/>
    </row>
    <row r="7038" spans="1:22">
      <c r="A7038" s="531"/>
      <c r="B7038" s="532"/>
      <c r="C7038" s="350"/>
      <c r="D7038" s="350"/>
      <c r="E7038" s="533"/>
      <c r="F7038" s="533"/>
      <c r="G7038" s="533"/>
      <c r="H7038" s="533"/>
      <c r="I7038" s="533"/>
      <c r="J7038" s="533"/>
      <c r="K7038" s="533"/>
      <c r="L7038" s="533"/>
      <c r="M7038" s="533"/>
      <c r="N7038" s="532"/>
      <c r="O7038" s="350"/>
      <c r="P7038" s="464"/>
      <c r="Q7038" s="464"/>
      <c r="R7038" s="464"/>
      <c r="S7038" s="464"/>
      <c r="T7038" s="464"/>
      <c r="U7038" s="464"/>
      <c r="V7038" s="464"/>
    </row>
    <row r="7039" spans="1:22">
      <c r="A7039" s="531"/>
      <c r="B7039" s="532"/>
      <c r="C7039" s="350"/>
      <c r="D7039" s="350"/>
      <c r="E7039" s="533"/>
      <c r="F7039" s="533"/>
      <c r="G7039" s="533"/>
      <c r="H7039" s="533"/>
      <c r="I7039" s="533"/>
      <c r="J7039" s="533"/>
      <c r="K7039" s="533"/>
      <c r="L7039" s="533"/>
      <c r="M7039" s="533"/>
      <c r="N7039" s="532"/>
      <c r="O7039" s="350"/>
      <c r="P7039" s="464"/>
      <c r="Q7039" s="464"/>
      <c r="R7039" s="464"/>
      <c r="S7039" s="464"/>
      <c r="T7039" s="464"/>
      <c r="U7039" s="464"/>
      <c r="V7039" s="464"/>
    </row>
    <row r="7040" spans="1:22">
      <c r="A7040" s="531"/>
      <c r="B7040" s="532"/>
      <c r="C7040" s="350"/>
      <c r="D7040" s="350"/>
      <c r="E7040" s="533"/>
      <c r="F7040" s="533"/>
      <c r="G7040" s="533"/>
      <c r="H7040" s="533"/>
      <c r="I7040" s="533"/>
      <c r="J7040" s="533"/>
      <c r="K7040" s="533"/>
      <c r="L7040" s="533"/>
      <c r="M7040" s="533"/>
      <c r="N7040" s="532"/>
      <c r="O7040" s="350"/>
      <c r="P7040" s="464"/>
      <c r="Q7040" s="464"/>
      <c r="R7040" s="464"/>
      <c r="S7040" s="464"/>
      <c r="T7040" s="464"/>
      <c r="U7040" s="464"/>
      <c r="V7040" s="464"/>
    </row>
    <row r="7041" spans="1:22">
      <c r="A7041" s="531"/>
      <c r="B7041" s="532"/>
      <c r="C7041" s="350"/>
      <c r="D7041" s="350"/>
      <c r="E7041" s="533"/>
      <c r="F7041" s="533"/>
      <c r="G7041" s="533"/>
      <c r="H7041" s="533"/>
      <c r="I7041" s="533"/>
      <c r="J7041" s="533"/>
      <c r="K7041" s="533"/>
      <c r="L7041" s="533"/>
      <c r="M7041" s="533"/>
      <c r="N7041" s="532"/>
      <c r="O7041" s="350"/>
      <c r="P7041" s="464"/>
      <c r="Q7041" s="464"/>
      <c r="R7041" s="464"/>
      <c r="S7041" s="464"/>
      <c r="T7041" s="464"/>
      <c r="U7041" s="464"/>
      <c r="V7041" s="464"/>
    </row>
    <row r="7042" spans="1:22">
      <c r="A7042" s="531"/>
      <c r="B7042" s="532"/>
      <c r="C7042" s="350"/>
      <c r="D7042" s="350"/>
      <c r="E7042" s="533"/>
      <c r="F7042" s="533"/>
      <c r="G7042" s="533"/>
      <c r="H7042" s="533"/>
      <c r="I7042" s="533"/>
      <c r="J7042" s="533"/>
      <c r="K7042" s="533"/>
      <c r="L7042" s="533"/>
      <c r="M7042" s="533"/>
      <c r="N7042" s="532"/>
      <c r="O7042" s="350"/>
      <c r="P7042" s="464"/>
      <c r="Q7042" s="464"/>
      <c r="R7042" s="464"/>
      <c r="S7042" s="464"/>
      <c r="T7042" s="464"/>
      <c r="U7042" s="464"/>
      <c r="V7042" s="464"/>
    </row>
    <row r="7043" spans="1:22">
      <c r="A7043" s="531"/>
      <c r="B7043" s="532"/>
      <c r="C7043" s="350"/>
      <c r="D7043" s="350"/>
      <c r="E7043" s="533"/>
      <c r="F7043" s="533"/>
      <c r="G7043" s="533"/>
      <c r="H7043" s="533"/>
      <c r="I7043" s="533"/>
      <c r="J7043" s="533"/>
      <c r="K7043" s="533"/>
      <c r="L7043" s="533"/>
      <c r="M7043" s="533"/>
      <c r="N7043" s="532"/>
      <c r="O7043" s="350"/>
      <c r="P7043" s="464"/>
      <c r="Q7043" s="464"/>
      <c r="R7043" s="464"/>
      <c r="S7043" s="464"/>
      <c r="T7043" s="464"/>
      <c r="U7043" s="464"/>
      <c r="V7043" s="464"/>
    </row>
    <row r="7044" spans="1:22">
      <c r="A7044" s="531"/>
      <c r="B7044" s="532"/>
      <c r="C7044" s="350"/>
      <c r="D7044" s="350"/>
      <c r="E7044" s="533"/>
      <c r="F7044" s="533"/>
      <c r="G7044" s="533"/>
      <c r="H7044" s="533"/>
      <c r="I7044" s="533"/>
      <c r="J7044" s="533"/>
      <c r="K7044" s="533"/>
      <c r="L7044" s="533"/>
      <c r="M7044" s="533"/>
      <c r="N7044" s="532"/>
      <c r="O7044" s="350"/>
      <c r="P7044" s="464"/>
      <c r="Q7044" s="464"/>
      <c r="R7044" s="464"/>
      <c r="S7044" s="464"/>
      <c r="T7044" s="464"/>
      <c r="U7044" s="464"/>
      <c r="V7044" s="464"/>
    </row>
    <row r="7045" spans="1:22">
      <c r="A7045" s="531"/>
      <c r="B7045" s="532"/>
      <c r="C7045" s="350"/>
      <c r="D7045" s="350"/>
      <c r="E7045" s="533"/>
      <c r="F7045" s="533"/>
      <c r="G7045" s="533"/>
      <c r="H7045" s="533"/>
      <c r="I7045" s="533"/>
      <c r="J7045" s="533"/>
      <c r="K7045" s="533"/>
      <c r="L7045" s="533"/>
      <c r="M7045" s="533"/>
      <c r="N7045" s="532"/>
      <c r="O7045" s="350"/>
      <c r="P7045" s="464"/>
      <c r="Q7045" s="464"/>
      <c r="R7045" s="464"/>
      <c r="S7045" s="464"/>
      <c r="T7045" s="464"/>
      <c r="U7045" s="464"/>
      <c r="V7045" s="464"/>
    </row>
    <row r="7046" spans="1:22">
      <c r="A7046" s="531"/>
      <c r="B7046" s="532"/>
      <c r="C7046" s="350"/>
      <c r="D7046" s="350"/>
      <c r="E7046" s="533"/>
      <c r="F7046" s="533"/>
      <c r="G7046" s="533"/>
      <c r="H7046" s="533"/>
      <c r="I7046" s="533"/>
      <c r="J7046" s="533"/>
      <c r="K7046" s="533"/>
      <c r="L7046" s="533"/>
      <c r="M7046" s="533"/>
      <c r="N7046" s="532"/>
      <c r="O7046" s="350"/>
      <c r="P7046" s="464"/>
      <c r="Q7046" s="464"/>
      <c r="R7046" s="464"/>
      <c r="S7046" s="464"/>
      <c r="T7046" s="464"/>
      <c r="U7046" s="464"/>
      <c r="V7046" s="464"/>
    </row>
    <row r="7047" spans="1:22">
      <c r="A7047" s="531"/>
      <c r="B7047" s="532"/>
      <c r="C7047" s="350"/>
      <c r="D7047" s="350"/>
      <c r="E7047" s="533"/>
      <c r="F7047" s="533"/>
      <c r="G7047" s="533"/>
      <c r="H7047" s="533"/>
      <c r="I7047" s="533"/>
      <c r="J7047" s="533"/>
      <c r="K7047" s="533"/>
      <c r="L7047" s="533"/>
      <c r="M7047" s="533"/>
      <c r="N7047" s="532"/>
      <c r="O7047" s="350"/>
      <c r="P7047" s="464"/>
      <c r="Q7047" s="464"/>
      <c r="R7047" s="464"/>
      <c r="S7047" s="464"/>
      <c r="T7047" s="464"/>
      <c r="U7047" s="464"/>
      <c r="V7047" s="464"/>
    </row>
    <row r="7048" spans="1:22">
      <c r="A7048" s="531"/>
      <c r="B7048" s="532"/>
      <c r="C7048" s="350"/>
      <c r="D7048" s="350"/>
      <c r="E7048" s="533"/>
      <c r="F7048" s="533"/>
      <c r="G7048" s="533"/>
      <c r="H7048" s="533"/>
      <c r="I7048" s="533"/>
      <c r="J7048" s="533"/>
      <c r="K7048" s="533"/>
      <c r="L7048" s="533"/>
      <c r="M7048" s="533"/>
      <c r="N7048" s="532"/>
      <c r="O7048" s="350"/>
      <c r="P7048" s="464"/>
      <c r="Q7048" s="464"/>
      <c r="R7048" s="464"/>
      <c r="S7048" s="464"/>
      <c r="T7048" s="464"/>
      <c r="U7048" s="464"/>
      <c r="V7048" s="464"/>
    </row>
    <row r="7049" spans="1:22">
      <c r="A7049" s="531"/>
      <c r="B7049" s="532"/>
      <c r="C7049" s="350"/>
      <c r="D7049" s="350"/>
      <c r="E7049" s="533"/>
      <c r="F7049" s="533"/>
      <c r="G7049" s="533"/>
      <c r="H7049" s="533"/>
      <c r="I7049" s="533"/>
      <c r="J7049" s="533"/>
      <c r="K7049" s="533"/>
      <c r="L7049" s="533"/>
      <c r="M7049" s="533"/>
      <c r="N7049" s="532"/>
      <c r="O7049" s="350"/>
      <c r="P7049" s="464"/>
      <c r="Q7049" s="464"/>
      <c r="R7049" s="464"/>
      <c r="S7049" s="464"/>
      <c r="T7049" s="464"/>
      <c r="U7049" s="464"/>
      <c r="V7049" s="464"/>
    </row>
    <row r="7050" spans="1:22">
      <c r="A7050" s="531"/>
      <c r="B7050" s="532"/>
      <c r="C7050" s="350"/>
      <c r="D7050" s="350"/>
      <c r="E7050" s="533"/>
      <c r="F7050" s="533"/>
      <c r="G7050" s="533"/>
      <c r="H7050" s="533"/>
      <c r="I7050" s="533"/>
      <c r="J7050" s="533"/>
      <c r="K7050" s="533"/>
      <c r="L7050" s="533"/>
      <c r="M7050" s="533"/>
      <c r="N7050" s="532"/>
      <c r="O7050" s="350"/>
      <c r="P7050" s="464"/>
      <c r="Q7050" s="464"/>
      <c r="R7050" s="464"/>
      <c r="S7050" s="464"/>
      <c r="T7050" s="464"/>
      <c r="U7050" s="464"/>
      <c r="V7050" s="464"/>
    </row>
    <row r="7051" spans="1:22">
      <c r="A7051" s="531"/>
      <c r="B7051" s="532"/>
      <c r="C7051" s="350"/>
      <c r="D7051" s="350"/>
      <c r="E7051" s="533"/>
      <c r="F7051" s="533"/>
      <c r="G7051" s="533"/>
      <c r="H7051" s="533"/>
      <c r="I7051" s="533"/>
      <c r="J7051" s="533"/>
      <c r="K7051" s="533"/>
      <c r="L7051" s="533"/>
      <c r="M7051" s="533"/>
      <c r="N7051" s="532"/>
      <c r="O7051" s="350"/>
      <c r="P7051" s="464"/>
      <c r="Q7051" s="464"/>
      <c r="R7051" s="464"/>
      <c r="S7051" s="464"/>
      <c r="T7051" s="464"/>
      <c r="U7051" s="464"/>
      <c r="V7051" s="464"/>
    </row>
    <row r="7052" spans="1:22">
      <c r="A7052" s="531"/>
      <c r="B7052" s="532"/>
      <c r="C7052" s="350"/>
      <c r="D7052" s="350"/>
      <c r="E7052" s="533"/>
      <c r="F7052" s="533"/>
      <c r="G7052" s="533"/>
      <c r="H7052" s="533"/>
      <c r="I7052" s="533"/>
      <c r="J7052" s="533"/>
      <c r="K7052" s="533"/>
      <c r="L7052" s="533"/>
      <c r="M7052" s="533"/>
      <c r="N7052" s="532"/>
      <c r="O7052" s="350"/>
      <c r="P7052" s="464"/>
      <c r="Q7052" s="464"/>
      <c r="R7052" s="464"/>
      <c r="S7052" s="464"/>
      <c r="T7052" s="464"/>
      <c r="U7052" s="464"/>
      <c r="V7052" s="464"/>
    </row>
    <row r="7053" spans="1:22">
      <c r="A7053" s="531"/>
      <c r="B7053" s="532"/>
      <c r="C7053" s="350"/>
      <c r="D7053" s="350"/>
      <c r="E7053" s="533"/>
      <c r="F7053" s="533"/>
      <c r="G7053" s="533"/>
      <c r="H7053" s="533"/>
      <c r="I7053" s="533"/>
      <c r="J7053" s="533"/>
      <c r="K7053" s="533"/>
      <c r="L7053" s="533"/>
      <c r="M7053" s="533"/>
      <c r="N7053" s="532"/>
      <c r="O7053" s="350"/>
      <c r="P7053" s="464"/>
      <c r="Q7053" s="464"/>
      <c r="R7053" s="464"/>
      <c r="S7053" s="464"/>
      <c r="T7053" s="464"/>
      <c r="U7053" s="464"/>
      <c r="V7053" s="464"/>
    </row>
    <row r="7054" spans="1:22">
      <c r="A7054" s="531"/>
      <c r="B7054" s="532"/>
      <c r="C7054" s="350"/>
      <c r="D7054" s="350"/>
      <c r="E7054" s="533"/>
      <c r="F7054" s="533"/>
      <c r="G7054" s="533"/>
      <c r="H7054" s="533"/>
      <c r="I7054" s="533"/>
      <c r="J7054" s="533"/>
      <c r="K7054" s="533"/>
      <c r="L7054" s="533"/>
      <c r="M7054" s="533"/>
      <c r="N7054" s="532"/>
      <c r="O7054" s="350"/>
      <c r="P7054" s="464"/>
      <c r="Q7054" s="464"/>
      <c r="R7054" s="464"/>
      <c r="S7054" s="464"/>
      <c r="T7054" s="464"/>
      <c r="U7054" s="464"/>
      <c r="V7054" s="464"/>
    </row>
    <row r="7055" spans="1:22">
      <c r="A7055" s="531"/>
      <c r="B7055" s="532"/>
      <c r="C7055" s="350"/>
      <c r="D7055" s="350"/>
      <c r="E7055" s="533"/>
      <c r="F7055" s="533"/>
      <c r="G7055" s="533"/>
      <c r="H7055" s="533"/>
      <c r="I7055" s="533"/>
      <c r="J7055" s="533"/>
      <c r="K7055" s="533"/>
      <c r="L7055" s="533"/>
      <c r="M7055" s="533"/>
      <c r="N7055" s="532"/>
      <c r="O7055" s="350"/>
      <c r="P7055" s="464"/>
      <c r="Q7055" s="464"/>
      <c r="R7055" s="464"/>
      <c r="S7055" s="464"/>
      <c r="T7055" s="464"/>
      <c r="U7055" s="464"/>
      <c r="V7055" s="464"/>
    </row>
    <row r="7056" spans="1:22">
      <c r="A7056" s="531"/>
      <c r="B7056" s="532"/>
      <c r="C7056" s="350"/>
      <c r="D7056" s="350"/>
      <c r="E7056" s="533"/>
      <c r="F7056" s="533"/>
      <c r="G7056" s="533"/>
      <c r="H7056" s="533"/>
      <c r="I7056" s="533"/>
      <c r="J7056" s="533"/>
      <c r="K7056" s="533"/>
      <c r="L7056" s="533"/>
      <c r="M7056" s="533"/>
      <c r="N7056" s="532"/>
      <c r="O7056" s="350"/>
      <c r="P7056" s="464"/>
      <c r="Q7056" s="464"/>
      <c r="R7056" s="464"/>
      <c r="S7056" s="464"/>
      <c r="T7056" s="464"/>
      <c r="U7056" s="464"/>
      <c r="V7056" s="464"/>
    </row>
    <row r="7057" spans="1:22">
      <c r="A7057" s="531"/>
      <c r="B7057" s="532"/>
      <c r="C7057" s="350"/>
      <c r="D7057" s="350"/>
      <c r="E7057" s="533"/>
      <c r="F7057" s="533"/>
      <c r="G7057" s="533"/>
      <c r="H7057" s="533"/>
      <c r="I7057" s="533"/>
      <c r="J7057" s="533"/>
      <c r="K7057" s="533"/>
      <c r="L7057" s="533"/>
      <c r="M7057" s="533"/>
      <c r="N7057" s="532"/>
      <c r="O7057" s="350"/>
      <c r="P7057" s="464"/>
      <c r="Q7057" s="464"/>
      <c r="R7057" s="464"/>
      <c r="S7057" s="464"/>
      <c r="T7057" s="464"/>
      <c r="U7057" s="464"/>
      <c r="V7057" s="464"/>
    </row>
    <row r="7058" spans="1:22">
      <c r="A7058" s="531"/>
      <c r="B7058" s="532"/>
      <c r="C7058" s="350"/>
      <c r="D7058" s="350"/>
      <c r="E7058" s="533"/>
      <c r="F7058" s="533"/>
      <c r="G7058" s="533"/>
      <c r="H7058" s="533"/>
      <c r="I7058" s="533"/>
      <c r="J7058" s="533"/>
      <c r="K7058" s="533"/>
      <c r="L7058" s="533"/>
      <c r="M7058" s="533"/>
      <c r="N7058" s="532"/>
      <c r="O7058" s="350"/>
      <c r="P7058" s="464"/>
      <c r="Q7058" s="464"/>
      <c r="R7058" s="464"/>
      <c r="S7058" s="464"/>
      <c r="T7058" s="464"/>
      <c r="U7058" s="464"/>
      <c r="V7058" s="464"/>
    </row>
    <row r="7059" spans="1:22">
      <c r="A7059" s="531"/>
      <c r="B7059" s="532"/>
      <c r="C7059" s="350"/>
      <c r="D7059" s="350"/>
      <c r="E7059" s="533"/>
      <c r="F7059" s="533"/>
      <c r="G7059" s="533"/>
      <c r="H7059" s="533"/>
      <c r="I7059" s="533"/>
      <c r="J7059" s="533"/>
      <c r="K7059" s="533"/>
      <c r="L7059" s="533"/>
      <c r="M7059" s="533"/>
      <c r="N7059" s="532"/>
      <c r="O7059" s="350"/>
      <c r="P7059" s="464"/>
      <c r="Q7059" s="464"/>
      <c r="R7059" s="464"/>
      <c r="S7059" s="464"/>
      <c r="T7059" s="464"/>
      <c r="U7059" s="464"/>
      <c r="V7059" s="464"/>
    </row>
    <row r="7060" spans="1:22">
      <c r="A7060" s="531"/>
      <c r="B7060" s="532"/>
      <c r="C7060" s="350"/>
      <c r="D7060" s="350"/>
      <c r="E7060" s="533"/>
      <c r="F7060" s="533"/>
      <c r="G7060" s="533"/>
      <c r="H7060" s="533"/>
      <c r="I7060" s="533"/>
      <c r="J7060" s="533"/>
      <c r="K7060" s="533"/>
      <c r="L7060" s="533"/>
      <c r="M7060" s="533"/>
      <c r="N7060" s="532"/>
      <c r="O7060" s="350"/>
      <c r="P7060" s="464"/>
      <c r="Q7060" s="464"/>
      <c r="R7060" s="464"/>
      <c r="S7060" s="464"/>
      <c r="T7060" s="464"/>
      <c r="U7060" s="464"/>
      <c r="V7060" s="464"/>
    </row>
    <row r="7061" spans="1:22">
      <c r="A7061" s="531"/>
      <c r="B7061" s="532"/>
      <c r="C7061" s="350"/>
      <c r="D7061" s="350"/>
      <c r="E7061" s="533"/>
      <c r="F7061" s="533"/>
      <c r="G7061" s="533"/>
      <c r="H7061" s="533"/>
      <c r="I7061" s="533"/>
      <c r="J7061" s="533"/>
      <c r="K7061" s="533"/>
      <c r="L7061" s="533"/>
      <c r="M7061" s="533"/>
      <c r="N7061" s="532"/>
      <c r="O7061" s="350"/>
      <c r="P7061" s="464"/>
      <c r="Q7061" s="464"/>
      <c r="R7061" s="464"/>
      <c r="S7061" s="464"/>
      <c r="T7061" s="464"/>
      <c r="U7061" s="464"/>
      <c r="V7061" s="464"/>
    </row>
    <row r="7062" spans="1:22">
      <c r="A7062" s="531"/>
      <c r="B7062" s="532"/>
      <c r="C7062" s="350"/>
      <c r="D7062" s="350"/>
      <c r="E7062" s="533"/>
      <c r="F7062" s="533"/>
      <c r="G7062" s="533"/>
      <c r="H7062" s="533"/>
      <c r="I7062" s="533"/>
      <c r="J7062" s="533"/>
      <c r="K7062" s="533"/>
      <c r="L7062" s="533"/>
      <c r="M7062" s="533"/>
      <c r="N7062" s="532"/>
      <c r="O7062" s="350"/>
      <c r="P7062" s="464"/>
      <c r="Q7062" s="464"/>
      <c r="R7062" s="464"/>
      <c r="S7062" s="464"/>
      <c r="T7062" s="464"/>
      <c r="U7062" s="464"/>
      <c r="V7062" s="464"/>
    </row>
    <row r="7063" spans="1:22">
      <c r="A7063" s="531"/>
      <c r="B7063" s="532"/>
      <c r="C7063" s="350"/>
      <c r="D7063" s="350"/>
      <c r="E7063" s="533"/>
      <c r="F7063" s="533"/>
      <c r="G7063" s="533"/>
      <c r="H7063" s="533"/>
      <c r="I7063" s="533"/>
      <c r="J7063" s="533"/>
      <c r="K7063" s="533"/>
      <c r="L7063" s="533"/>
      <c r="M7063" s="533"/>
      <c r="N7063" s="532"/>
      <c r="O7063" s="350"/>
      <c r="P7063" s="464"/>
      <c r="Q7063" s="464"/>
      <c r="R7063" s="464"/>
      <c r="S7063" s="464"/>
      <c r="T7063" s="464"/>
      <c r="U7063" s="464"/>
      <c r="V7063" s="464"/>
    </row>
    <row r="7064" spans="1:22">
      <c r="A7064" s="531"/>
      <c r="B7064" s="532"/>
      <c r="C7064" s="350"/>
      <c r="D7064" s="350"/>
      <c r="E7064" s="533"/>
      <c r="F7064" s="533"/>
      <c r="G7064" s="533"/>
      <c r="H7064" s="533"/>
      <c r="I7064" s="533"/>
      <c r="J7064" s="533"/>
      <c r="K7064" s="533"/>
      <c r="L7064" s="533"/>
      <c r="M7064" s="533"/>
      <c r="N7064" s="532"/>
      <c r="O7064" s="350"/>
      <c r="P7064" s="464"/>
      <c r="Q7064" s="464"/>
      <c r="R7064" s="464"/>
      <c r="S7064" s="464"/>
      <c r="T7064" s="464"/>
      <c r="U7064" s="464"/>
      <c r="V7064" s="464"/>
    </row>
    <row r="7065" spans="1:22">
      <c r="A7065" s="531"/>
      <c r="B7065" s="532"/>
      <c r="C7065" s="350"/>
      <c r="D7065" s="350"/>
      <c r="E7065" s="533"/>
      <c r="F7065" s="533"/>
      <c r="G7065" s="533"/>
      <c r="H7065" s="533"/>
      <c r="I7065" s="533"/>
      <c r="J7065" s="533"/>
      <c r="K7065" s="533"/>
      <c r="L7065" s="533"/>
      <c r="M7065" s="533"/>
      <c r="N7065" s="532"/>
      <c r="O7065" s="350"/>
      <c r="P7065" s="464"/>
      <c r="Q7065" s="464"/>
      <c r="R7065" s="464"/>
      <c r="S7065" s="464"/>
      <c r="T7065" s="464"/>
      <c r="U7065" s="464"/>
      <c r="V7065" s="464"/>
    </row>
    <row r="7066" spans="1:22">
      <c r="A7066" s="531"/>
      <c r="B7066" s="532"/>
      <c r="C7066" s="350"/>
      <c r="D7066" s="350"/>
      <c r="E7066" s="533"/>
      <c r="F7066" s="533"/>
      <c r="G7066" s="533"/>
      <c r="H7066" s="533"/>
      <c r="I7066" s="533"/>
      <c r="J7066" s="533"/>
      <c r="K7066" s="533"/>
      <c r="L7066" s="533"/>
      <c r="M7066" s="533"/>
      <c r="N7066" s="532"/>
      <c r="O7066" s="350"/>
      <c r="P7066" s="464"/>
      <c r="Q7066" s="464"/>
      <c r="R7066" s="464"/>
      <c r="S7066" s="464"/>
      <c r="T7066" s="464"/>
      <c r="U7066" s="464"/>
      <c r="V7066" s="464"/>
    </row>
    <row r="7067" spans="1:22">
      <c r="A7067" s="531"/>
      <c r="B7067" s="532"/>
      <c r="C7067" s="350"/>
      <c r="D7067" s="350"/>
      <c r="E7067" s="533"/>
      <c r="F7067" s="533"/>
      <c r="G7067" s="533"/>
      <c r="H7067" s="533"/>
      <c r="I7067" s="533"/>
      <c r="J7067" s="533"/>
      <c r="K7067" s="533"/>
      <c r="L7067" s="533"/>
      <c r="M7067" s="533"/>
      <c r="N7067" s="532"/>
      <c r="O7067" s="350"/>
      <c r="P7067" s="464"/>
      <c r="Q7067" s="464"/>
      <c r="R7067" s="464"/>
      <c r="S7067" s="464"/>
      <c r="T7067" s="464"/>
      <c r="U7067" s="464"/>
      <c r="V7067" s="464"/>
    </row>
    <row r="7068" spans="1:22">
      <c r="A7068" s="531"/>
      <c r="B7068" s="532"/>
      <c r="C7068" s="350"/>
      <c r="D7068" s="350"/>
      <c r="E7068" s="533"/>
      <c r="F7068" s="533"/>
      <c r="G7068" s="533"/>
      <c r="H7068" s="533"/>
      <c r="I7068" s="533"/>
      <c r="J7068" s="533"/>
      <c r="K7068" s="533"/>
      <c r="L7068" s="533"/>
      <c r="M7068" s="533"/>
      <c r="N7068" s="532"/>
      <c r="O7068" s="350"/>
      <c r="P7068" s="464"/>
      <c r="Q7068" s="464"/>
      <c r="R7068" s="464"/>
      <c r="S7068" s="464"/>
      <c r="T7068" s="464"/>
      <c r="U7068" s="464"/>
      <c r="V7068" s="464"/>
    </row>
    <row r="7069" spans="1:22">
      <c r="A7069" s="531"/>
      <c r="B7069" s="532"/>
      <c r="C7069" s="350"/>
      <c r="D7069" s="350"/>
      <c r="E7069" s="533"/>
      <c r="F7069" s="533"/>
      <c r="G7069" s="533"/>
      <c r="H7069" s="533"/>
      <c r="I7069" s="533"/>
      <c r="J7069" s="533"/>
      <c r="K7069" s="533"/>
      <c r="L7069" s="533"/>
      <c r="M7069" s="533"/>
      <c r="N7069" s="532"/>
      <c r="O7069" s="350"/>
      <c r="P7069" s="464"/>
      <c r="Q7069" s="464"/>
      <c r="R7069" s="464"/>
      <c r="S7069" s="464"/>
      <c r="T7069" s="464"/>
      <c r="U7069" s="464"/>
      <c r="V7069" s="464"/>
    </row>
    <row r="7070" spans="1:22">
      <c r="A7070" s="531"/>
      <c r="B7070" s="532"/>
      <c r="C7070" s="350"/>
      <c r="D7070" s="350"/>
      <c r="E7070" s="533"/>
      <c r="F7070" s="533"/>
      <c r="G7070" s="533"/>
      <c r="H7070" s="533"/>
      <c r="I7070" s="533"/>
      <c r="J7070" s="533"/>
      <c r="K7070" s="533"/>
      <c r="L7070" s="533"/>
      <c r="M7070" s="533"/>
      <c r="N7070" s="532"/>
      <c r="O7070" s="350"/>
      <c r="P7070" s="464"/>
      <c r="Q7070" s="464"/>
      <c r="R7070" s="464"/>
      <c r="S7070" s="464"/>
      <c r="T7070" s="464"/>
      <c r="U7070" s="464"/>
      <c r="V7070" s="464"/>
    </row>
    <row r="7071" spans="1:22">
      <c r="A7071" s="531"/>
      <c r="B7071" s="532"/>
      <c r="C7071" s="350"/>
      <c r="D7071" s="350"/>
      <c r="E7071" s="533"/>
      <c r="F7071" s="533"/>
      <c r="G7071" s="533"/>
      <c r="H7071" s="533"/>
      <c r="I7071" s="533"/>
      <c r="J7071" s="533"/>
      <c r="K7071" s="533"/>
      <c r="L7071" s="533"/>
      <c r="M7071" s="533"/>
      <c r="N7071" s="532"/>
      <c r="O7071" s="350"/>
      <c r="P7071" s="464"/>
      <c r="Q7071" s="464"/>
      <c r="R7071" s="464"/>
      <c r="S7071" s="464"/>
      <c r="T7071" s="464"/>
      <c r="U7071" s="464"/>
      <c r="V7071" s="464"/>
    </row>
    <row r="7072" spans="1:22">
      <c r="A7072" s="531"/>
      <c r="B7072" s="532"/>
      <c r="C7072" s="350"/>
      <c r="D7072" s="350"/>
      <c r="E7072" s="533"/>
      <c r="F7072" s="533"/>
      <c r="G7072" s="533"/>
      <c r="H7072" s="533"/>
      <c r="I7072" s="533"/>
      <c r="J7072" s="533"/>
      <c r="K7072" s="533"/>
      <c r="L7072" s="533"/>
      <c r="M7072" s="533"/>
      <c r="N7072" s="532"/>
      <c r="O7072" s="350"/>
      <c r="P7072" s="464"/>
      <c r="Q7072" s="464"/>
      <c r="R7072" s="464"/>
      <c r="S7072" s="464"/>
      <c r="T7072" s="464"/>
      <c r="U7072" s="464"/>
      <c r="V7072" s="464"/>
    </row>
    <row r="7073" spans="1:22">
      <c r="A7073" s="531"/>
      <c r="B7073" s="532"/>
      <c r="C7073" s="350"/>
      <c r="D7073" s="350"/>
      <c r="E7073" s="533"/>
      <c r="F7073" s="533"/>
      <c r="G7073" s="533"/>
      <c r="H7073" s="533"/>
      <c r="I7073" s="533"/>
      <c r="J7073" s="533"/>
      <c r="K7073" s="533"/>
      <c r="L7073" s="533"/>
      <c r="M7073" s="533"/>
      <c r="N7073" s="532"/>
      <c r="O7073" s="350"/>
      <c r="P7073" s="464"/>
      <c r="Q7073" s="464"/>
      <c r="R7073" s="464"/>
      <c r="S7073" s="464"/>
      <c r="T7073" s="464"/>
      <c r="U7073" s="464"/>
      <c r="V7073" s="464"/>
    </row>
    <row r="7074" spans="1:22">
      <c r="A7074" s="531"/>
      <c r="B7074" s="532"/>
      <c r="C7074" s="350"/>
      <c r="D7074" s="350"/>
      <c r="E7074" s="533"/>
      <c r="F7074" s="533"/>
      <c r="G7074" s="533"/>
      <c r="H7074" s="533"/>
      <c r="I7074" s="533"/>
      <c r="J7074" s="533"/>
      <c r="K7074" s="533"/>
      <c r="L7074" s="533"/>
      <c r="M7074" s="533"/>
      <c r="N7074" s="532"/>
      <c r="O7074" s="350"/>
      <c r="P7074" s="464"/>
      <c r="Q7074" s="464"/>
      <c r="R7074" s="464"/>
      <c r="S7074" s="464"/>
      <c r="T7074" s="464"/>
      <c r="U7074" s="464"/>
      <c r="V7074" s="464"/>
    </row>
    <row r="7075" spans="1:22">
      <c r="A7075" s="531"/>
      <c r="B7075" s="532"/>
      <c r="C7075" s="350"/>
      <c r="D7075" s="350"/>
      <c r="E7075" s="533"/>
      <c r="F7075" s="533"/>
      <c r="G7075" s="533"/>
      <c r="H7075" s="533"/>
      <c r="I7075" s="533"/>
      <c r="J7075" s="533"/>
      <c r="K7075" s="533"/>
      <c r="L7075" s="533"/>
      <c r="M7075" s="533"/>
      <c r="N7075" s="532"/>
      <c r="O7075" s="350"/>
      <c r="P7075" s="464"/>
      <c r="Q7075" s="464"/>
      <c r="R7075" s="464"/>
      <c r="S7075" s="464"/>
      <c r="T7075" s="464"/>
      <c r="U7075" s="464"/>
      <c r="V7075" s="464"/>
    </row>
    <row r="7076" spans="1:22">
      <c r="A7076" s="531"/>
      <c r="B7076" s="532"/>
      <c r="C7076" s="350"/>
      <c r="D7076" s="350"/>
      <c r="E7076" s="533"/>
      <c r="F7076" s="533"/>
      <c r="G7076" s="533"/>
      <c r="H7076" s="533"/>
      <c r="I7076" s="533"/>
      <c r="J7076" s="533"/>
      <c r="K7076" s="533"/>
      <c r="L7076" s="533"/>
      <c r="M7076" s="533"/>
      <c r="N7076" s="532"/>
      <c r="O7076" s="350"/>
      <c r="P7076" s="464"/>
      <c r="Q7076" s="464"/>
      <c r="R7076" s="464"/>
      <c r="S7076" s="464"/>
      <c r="T7076" s="464"/>
      <c r="U7076" s="464"/>
      <c r="V7076" s="464"/>
    </row>
    <row r="7077" spans="1:22">
      <c r="A7077" s="531"/>
      <c r="B7077" s="532"/>
      <c r="C7077" s="350"/>
      <c r="D7077" s="350"/>
      <c r="E7077" s="533"/>
      <c r="F7077" s="533"/>
      <c r="G7077" s="533"/>
      <c r="H7077" s="533"/>
      <c r="I7077" s="533"/>
      <c r="J7077" s="533"/>
      <c r="K7077" s="533"/>
      <c r="L7077" s="533"/>
      <c r="M7077" s="533"/>
      <c r="N7077" s="532"/>
      <c r="O7077" s="350"/>
      <c r="P7077" s="464"/>
      <c r="Q7077" s="464"/>
      <c r="R7077" s="464"/>
      <c r="S7077" s="464"/>
      <c r="T7077" s="464"/>
      <c r="U7077" s="464"/>
      <c r="V7077" s="464"/>
    </row>
    <row r="7078" spans="1:22">
      <c r="A7078" s="531"/>
      <c r="B7078" s="532"/>
      <c r="C7078" s="350"/>
      <c r="D7078" s="350"/>
      <c r="E7078" s="533"/>
      <c r="F7078" s="533"/>
      <c r="G7078" s="533"/>
      <c r="H7078" s="533"/>
      <c r="I7078" s="533"/>
      <c r="J7078" s="533"/>
      <c r="K7078" s="533"/>
      <c r="L7078" s="533"/>
      <c r="M7078" s="533"/>
      <c r="N7078" s="532"/>
      <c r="O7078" s="350"/>
      <c r="P7078" s="464"/>
      <c r="Q7078" s="464"/>
      <c r="R7078" s="464"/>
      <c r="S7078" s="464"/>
      <c r="T7078" s="464"/>
      <c r="U7078" s="464"/>
      <c r="V7078" s="464"/>
    </row>
    <row r="7079" spans="1:22">
      <c r="A7079" s="531"/>
      <c r="B7079" s="532"/>
      <c r="C7079" s="350"/>
      <c r="D7079" s="350"/>
      <c r="E7079" s="533"/>
      <c r="F7079" s="533"/>
      <c r="G7079" s="533"/>
      <c r="H7079" s="533"/>
      <c r="I7079" s="533"/>
      <c r="J7079" s="533"/>
      <c r="K7079" s="533"/>
      <c r="L7079" s="533"/>
      <c r="M7079" s="533"/>
      <c r="N7079" s="532"/>
      <c r="O7079" s="350"/>
      <c r="P7079" s="464"/>
      <c r="Q7079" s="464"/>
      <c r="R7079" s="464"/>
      <c r="S7079" s="464"/>
      <c r="T7079" s="464"/>
      <c r="U7079" s="464"/>
      <c r="V7079" s="464"/>
    </row>
    <row r="7080" spans="1:22">
      <c r="A7080" s="531"/>
      <c r="B7080" s="532"/>
      <c r="C7080" s="350"/>
      <c r="D7080" s="350"/>
      <c r="E7080" s="533"/>
      <c r="F7080" s="533"/>
      <c r="G7080" s="533"/>
      <c r="H7080" s="533"/>
      <c r="I7080" s="533"/>
      <c r="J7080" s="533"/>
      <c r="K7080" s="533"/>
      <c r="L7080" s="533"/>
      <c r="M7080" s="533"/>
      <c r="N7080" s="532"/>
      <c r="O7080" s="350"/>
      <c r="P7080" s="464"/>
      <c r="Q7080" s="464"/>
      <c r="R7080" s="464"/>
      <c r="S7080" s="464"/>
      <c r="T7080" s="464"/>
      <c r="U7080" s="464"/>
      <c r="V7080" s="464"/>
    </row>
    <row r="7081" spans="1:22">
      <c r="A7081" s="531"/>
      <c r="B7081" s="532"/>
      <c r="C7081" s="350"/>
      <c r="D7081" s="350"/>
      <c r="E7081" s="533"/>
      <c r="F7081" s="533"/>
      <c r="G7081" s="533"/>
      <c r="H7081" s="533"/>
      <c r="I7081" s="533"/>
      <c r="J7081" s="533"/>
      <c r="K7081" s="533"/>
      <c r="L7081" s="533"/>
      <c r="M7081" s="533"/>
      <c r="N7081" s="532"/>
      <c r="O7081" s="350"/>
      <c r="P7081" s="464"/>
      <c r="Q7081" s="464"/>
      <c r="R7081" s="464"/>
      <c r="S7081" s="464"/>
      <c r="T7081" s="464"/>
      <c r="U7081" s="464"/>
      <c r="V7081" s="464"/>
    </row>
    <row r="7082" spans="1:22">
      <c r="A7082" s="531"/>
      <c r="B7082" s="532"/>
      <c r="C7082" s="350"/>
      <c r="D7082" s="350"/>
      <c r="E7082" s="533"/>
      <c r="F7082" s="533"/>
      <c r="G7082" s="533"/>
      <c r="H7082" s="533"/>
      <c r="I7082" s="533"/>
      <c r="J7082" s="533"/>
      <c r="K7082" s="533"/>
      <c r="L7082" s="533"/>
      <c r="M7082" s="533"/>
      <c r="N7082" s="532"/>
      <c r="O7082" s="350"/>
      <c r="P7082" s="464"/>
      <c r="Q7082" s="464"/>
      <c r="R7082" s="464"/>
      <c r="S7082" s="464"/>
      <c r="T7082" s="464"/>
      <c r="U7082" s="464"/>
      <c r="V7082" s="464"/>
    </row>
    <row r="7083" spans="1:22">
      <c r="A7083" s="531"/>
      <c r="B7083" s="532"/>
      <c r="C7083" s="350"/>
      <c r="D7083" s="350"/>
      <c r="E7083" s="533"/>
      <c r="F7083" s="533"/>
      <c r="G7083" s="533"/>
      <c r="H7083" s="533"/>
      <c r="I7083" s="533"/>
      <c r="J7083" s="533"/>
      <c r="K7083" s="533"/>
      <c r="L7083" s="533"/>
      <c r="M7083" s="533"/>
      <c r="N7083" s="532"/>
      <c r="O7083" s="350"/>
      <c r="P7083" s="464"/>
      <c r="Q7083" s="464"/>
      <c r="R7083" s="464"/>
      <c r="S7083" s="464"/>
      <c r="T7083" s="464"/>
      <c r="U7083" s="464"/>
      <c r="V7083" s="464"/>
    </row>
    <row r="7084" spans="1:22">
      <c r="A7084" s="531"/>
      <c r="B7084" s="532"/>
      <c r="C7084" s="350"/>
      <c r="D7084" s="350"/>
      <c r="E7084" s="533"/>
      <c r="F7084" s="533"/>
      <c r="G7084" s="533"/>
      <c r="H7084" s="533"/>
      <c r="I7084" s="533"/>
      <c r="J7084" s="533"/>
      <c r="K7084" s="533"/>
      <c r="L7084" s="533"/>
      <c r="M7084" s="533"/>
      <c r="N7084" s="532"/>
      <c r="O7084" s="350"/>
      <c r="P7084" s="464"/>
      <c r="Q7084" s="464"/>
      <c r="R7084" s="464"/>
      <c r="S7084" s="464"/>
      <c r="T7084" s="464"/>
      <c r="U7084" s="464"/>
      <c r="V7084" s="464"/>
    </row>
    <row r="7085" spans="1:22">
      <c r="A7085" s="531"/>
      <c r="B7085" s="532"/>
      <c r="C7085" s="350"/>
      <c r="D7085" s="350"/>
      <c r="E7085" s="533"/>
      <c r="F7085" s="533"/>
      <c r="G7085" s="533"/>
      <c r="H7085" s="533"/>
      <c r="I7085" s="533"/>
      <c r="J7085" s="533"/>
      <c r="K7085" s="533"/>
      <c r="L7085" s="533"/>
      <c r="M7085" s="533"/>
      <c r="N7085" s="532"/>
      <c r="O7085" s="350"/>
      <c r="P7085" s="464"/>
      <c r="Q7085" s="464"/>
      <c r="R7085" s="464"/>
      <c r="S7085" s="464"/>
      <c r="T7085" s="464"/>
      <c r="U7085" s="464"/>
      <c r="V7085" s="464"/>
    </row>
    <row r="7086" spans="1:22">
      <c r="A7086" s="531"/>
      <c r="B7086" s="532"/>
      <c r="C7086" s="350"/>
      <c r="D7086" s="350"/>
      <c r="E7086" s="533"/>
      <c r="F7086" s="533"/>
      <c r="G7086" s="533"/>
      <c r="H7086" s="533"/>
      <c r="I7086" s="533"/>
      <c r="J7086" s="533"/>
      <c r="K7086" s="533"/>
      <c r="L7086" s="533"/>
      <c r="M7086" s="533"/>
      <c r="N7086" s="532"/>
      <c r="O7086" s="350"/>
      <c r="P7086" s="464"/>
      <c r="Q7086" s="464"/>
      <c r="R7086" s="464"/>
      <c r="S7086" s="464"/>
      <c r="T7086" s="464"/>
      <c r="U7086" s="464"/>
      <c r="V7086" s="464"/>
    </row>
    <row r="7087" spans="1:22">
      <c r="A7087" s="531"/>
      <c r="B7087" s="532"/>
      <c r="C7087" s="350"/>
      <c r="D7087" s="350"/>
      <c r="E7087" s="533"/>
      <c r="F7087" s="533"/>
      <c r="G7087" s="533"/>
      <c r="H7087" s="533"/>
      <c r="I7087" s="533"/>
      <c r="J7087" s="533"/>
      <c r="K7087" s="533"/>
      <c r="L7087" s="533"/>
      <c r="M7087" s="533"/>
      <c r="N7087" s="532"/>
      <c r="O7087" s="350"/>
      <c r="P7087" s="464"/>
      <c r="Q7087" s="464"/>
      <c r="R7087" s="464"/>
      <c r="S7087" s="464"/>
      <c r="T7087" s="464"/>
      <c r="U7087" s="464"/>
      <c r="V7087" s="464"/>
    </row>
    <row r="7088" spans="1:22">
      <c r="A7088" s="531"/>
      <c r="B7088" s="532"/>
      <c r="C7088" s="350"/>
      <c r="D7088" s="350"/>
      <c r="E7088" s="533"/>
      <c r="F7088" s="533"/>
      <c r="G7088" s="533"/>
      <c r="H7088" s="533"/>
      <c r="I7088" s="533"/>
      <c r="J7088" s="533"/>
      <c r="K7088" s="533"/>
      <c r="L7088" s="533"/>
      <c r="M7088" s="533"/>
      <c r="N7088" s="532"/>
      <c r="O7088" s="350"/>
      <c r="P7088" s="464"/>
      <c r="Q7088" s="464"/>
      <c r="R7088" s="464"/>
      <c r="S7088" s="464"/>
      <c r="T7088" s="464"/>
      <c r="U7088" s="464"/>
      <c r="V7088" s="464"/>
    </row>
    <row r="7089" spans="1:22">
      <c r="A7089" s="531"/>
      <c r="B7089" s="532"/>
      <c r="C7089" s="350"/>
      <c r="D7089" s="350"/>
      <c r="E7089" s="533"/>
      <c r="F7089" s="533"/>
      <c r="G7089" s="533"/>
      <c r="H7089" s="533"/>
      <c r="I7089" s="533"/>
      <c r="J7089" s="533"/>
      <c r="K7089" s="533"/>
      <c r="L7089" s="533"/>
      <c r="M7089" s="533"/>
      <c r="N7089" s="532"/>
      <c r="O7089" s="350"/>
      <c r="P7089" s="464"/>
      <c r="Q7089" s="464"/>
      <c r="R7089" s="464"/>
      <c r="S7089" s="464"/>
      <c r="T7089" s="464"/>
      <c r="U7089" s="464"/>
      <c r="V7089" s="464"/>
    </row>
    <row r="7090" spans="1:22">
      <c r="A7090" s="531"/>
      <c r="B7090" s="532"/>
      <c r="C7090" s="350"/>
      <c r="D7090" s="350"/>
      <c r="E7090" s="533"/>
      <c r="F7090" s="533"/>
      <c r="G7090" s="533"/>
      <c r="H7090" s="533"/>
      <c r="I7090" s="533"/>
      <c r="J7090" s="533"/>
      <c r="K7090" s="533"/>
      <c r="L7090" s="533"/>
      <c r="M7090" s="533"/>
      <c r="N7090" s="532"/>
      <c r="O7090" s="350"/>
      <c r="P7090" s="464"/>
      <c r="Q7090" s="464"/>
      <c r="R7090" s="464"/>
      <c r="S7090" s="464"/>
      <c r="T7090" s="464"/>
      <c r="U7090" s="464"/>
      <c r="V7090" s="464"/>
    </row>
    <row r="7091" spans="1:22">
      <c r="A7091" s="531"/>
      <c r="B7091" s="532"/>
      <c r="C7091" s="350"/>
      <c r="D7091" s="350"/>
      <c r="E7091" s="533"/>
      <c r="F7091" s="533"/>
      <c r="G7091" s="533"/>
      <c r="H7091" s="533"/>
      <c r="I7091" s="533"/>
      <c r="J7091" s="533"/>
      <c r="K7091" s="533"/>
      <c r="L7091" s="533"/>
      <c r="M7091" s="533"/>
      <c r="N7091" s="532"/>
      <c r="O7091" s="350"/>
      <c r="P7091" s="464"/>
      <c r="Q7091" s="464"/>
      <c r="R7091" s="464"/>
      <c r="S7091" s="464"/>
      <c r="T7091" s="464"/>
      <c r="U7091" s="464"/>
      <c r="V7091" s="464"/>
    </row>
    <row r="7092" spans="1:22">
      <c r="A7092" s="531"/>
      <c r="B7092" s="532"/>
      <c r="C7092" s="350"/>
      <c r="D7092" s="350"/>
      <c r="E7092" s="533"/>
      <c r="F7092" s="533"/>
      <c r="G7092" s="533"/>
      <c r="H7092" s="533"/>
      <c r="I7092" s="533"/>
      <c r="J7092" s="533"/>
      <c r="K7092" s="533"/>
      <c r="L7092" s="533"/>
      <c r="M7092" s="533"/>
      <c r="N7092" s="532"/>
      <c r="O7092" s="350"/>
      <c r="P7092" s="464"/>
      <c r="Q7092" s="464"/>
      <c r="R7092" s="464"/>
      <c r="S7092" s="464"/>
      <c r="T7092" s="464"/>
      <c r="U7092" s="464"/>
      <c r="V7092" s="464"/>
    </row>
    <row r="7093" spans="1:22">
      <c r="A7093" s="531"/>
      <c r="B7093" s="532"/>
      <c r="C7093" s="350"/>
      <c r="D7093" s="350"/>
      <c r="E7093" s="533"/>
      <c r="F7093" s="533"/>
      <c r="G7093" s="533"/>
      <c r="H7093" s="533"/>
      <c r="I7093" s="533"/>
      <c r="J7093" s="533"/>
      <c r="K7093" s="533"/>
      <c r="L7093" s="533"/>
      <c r="M7093" s="533"/>
      <c r="N7093" s="532"/>
      <c r="O7093" s="350"/>
      <c r="P7093" s="464"/>
      <c r="Q7093" s="464"/>
      <c r="R7093" s="464"/>
      <c r="S7093" s="464"/>
      <c r="T7093" s="464"/>
      <c r="U7093" s="464"/>
      <c r="V7093" s="464"/>
    </row>
    <row r="7094" spans="1:22">
      <c r="A7094" s="531"/>
      <c r="B7094" s="532"/>
      <c r="C7094" s="350"/>
      <c r="D7094" s="350"/>
      <c r="E7094" s="533"/>
      <c r="F7094" s="533"/>
      <c r="G7094" s="533"/>
      <c r="H7094" s="533"/>
      <c r="I7094" s="533"/>
      <c r="J7094" s="533"/>
      <c r="K7094" s="533"/>
      <c r="L7094" s="533"/>
      <c r="M7094" s="533"/>
      <c r="N7094" s="532"/>
      <c r="O7094" s="350"/>
      <c r="P7094" s="464"/>
      <c r="Q7094" s="464"/>
      <c r="R7094" s="464"/>
      <c r="S7094" s="464"/>
      <c r="T7094" s="464"/>
      <c r="U7094" s="464"/>
      <c r="V7094" s="464"/>
    </row>
    <row r="7095" spans="1:22">
      <c r="A7095" s="531"/>
      <c r="B7095" s="532"/>
      <c r="C7095" s="350"/>
      <c r="D7095" s="350"/>
      <c r="E7095" s="533"/>
      <c r="F7095" s="533"/>
      <c r="G7095" s="533"/>
      <c r="H7095" s="533"/>
      <c r="I7095" s="533"/>
      <c r="J7095" s="533"/>
      <c r="K7095" s="533"/>
      <c r="L7095" s="533"/>
      <c r="M7095" s="533"/>
      <c r="N7095" s="532"/>
      <c r="O7095" s="350"/>
      <c r="P7095" s="464"/>
      <c r="Q7095" s="464"/>
      <c r="R7095" s="464"/>
      <c r="S7095" s="464"/>
      <c r="T7095" s="464"/>
      <c r="U7095" s="464"/>
      <c r="V7095" s="464"/>
    </row>
    <row r="7096" spans="1:22">
      <c r="A7096" s="531"/>
      <c r="B7096" s="532"/>
      <c r="C7096" s="350"/>
      <c r="D7096" s="350"/>
      <c r="E7096" s="533"/>
      <c r="F7096" s="533"/>
      <c r="G7096" s="533"/>
      <c r="H7096" s="533"/>
      <c r="I7096" s="533"/>
      <c r="J7096" s="533"/>
      <c r="K7096" s="533"/>
      <c r="L7096" s="533"/>
      <c r="M7096" s="533"/>
      <c r="N7096" s="532"/>
      <c r="O7096" s="350"/>
      <c r="P7096" s="464"/>
      <c r="Q7096" s="464"/>
      <c r="R7096" s="464"/>
      <c r="S7096" s="464"/>
      <c r="T7096" s="464"/>
      <c r="U7096" s="464"/>
      <c r="V7096" s="464"/>
    </row>
    <row r="7097" spans="1:22">
      <c r="A7097" s="531"/>
      <c r="B7097" s="532"/>
      <c r="C7097" s="350"/>
      <c r="D7097" s="350"/>
      <c r="E7097" s="533"/>
      <c r="F7097" s="533"/>
      <c r="G7097" s="533"/>
      <c r="H7097" s="533"/>
      <c r="I7097" s="533"/>
      <c r="J7097" s="533"/>
      <c r="K7097" s="533"/>
      <c r="L7097" s="533"/>
      <c r="M7097" s="533"/>
      <c r="N7097" s="532"/>
      <c r="O7097" s="350"/>
      <c r="P7097" s="464"/>
      <c r="Q7097" s="464"/>
      <c r="R7097" s="464"/>
      <c r="S7097" s="464"/>
      <c r="T7097" s="464"/>
      <c r="U7097" s="464"/>
      <c r="V7097" s="464"/>
    </row>
    <row r="7098" spans="1:22">
      <c r="A7098" s="531"/>
      <c r="B7098" s="532"/>
      <c r="C7098" s="350"/>
      <c r="D7098" s="350"/>
      <c r="E7098" s="533"/>
      <c r="F7098" s="533"/>
      <c r="G7098" s="533"/>
      <c r="H7098" s="533"/>
      <c r="I7098" s="533"/>
      <c r="J7098" s="533"/>
      <c r="K7098" s="533"/>
      <c r="L7098" s="533"/>
      <c r="M7098" s="533"/>
      <c r="N7098" s="532"/>
      <c r="O7098" s="350"/>
      <c r="P7098" s="464"/>
      <c r="Q7098" s="464"/>
      <c r="R7098" s="464"/>
      <c r="S7098" s="464"/>
      <c r="T7098" s="464"/>
      <c r="U7098" s="464"/>
      <c r="V7098" s="464"/>
    </row>
    <row r="7099" spans="1:22">
      <c r="A7099" s="531"/>
      <c r="B7099" s="532"/>
      <c r="C7099" s="350"/>
      <c r="D7099" s="350"/>
      <c r="E7099" s="533"/>
      <c r="F7099" s="533"/>
      <c r="G7099" s="533"/>
      <c r="H7099" s="533"/>
      <c r="I7099" s="533"/>
      <c r="J7099" s="533"/>
      <c r="K7099" s="533"/>
      <c r="L7099" s="533"/>
      <c r="M7099" s="533"/>
      <c r="N7099" s="532"/>
      <c r="O7099" s="350"/>
      <c r="P7099" s="464"/>
      <c r="Q7099" s="464"/>
      <c r="R7099" s="464"/>
      <c r="S7099" s="464"/>
      <c r="T7099" s="464"/>
      <c r="U7099" s="464"/>
      <c r="V7099" s="464"/>
    </row>
    <row r="7100" spans="1:22">
      <c r="A7100" s="531"/>
      <c r="B7100" s="532"/>
      <c r="C7100" s="350"/>
      <c r="D7100" s="350"/>
      <c r="E7100" s="533"/>
      <c r="F7100" s="533"/>
      <c r="G7100" s="533"/>
      <c r="H7100" s="533"/>
      <c r="I7100" s="533"/>
      <c r="J7100" s="533"/>
      <c r="K7100" s="533"/>
      <c r="L7100" s="533"/>
      <c r="M7100" s="533"/>
      <c r="N7100" s="532"/>
      <c r="O7100" s="350"/>
      <c r="P7100" s="464"/>
      <c r="Q7100" s="464"/>
      <c r="R7100" s="464"/>
      <c r="S7100" s="464"/>
      <c r="T7100" s="464"/>
      <c r="U7100" s="464"/>
      <c r="V7100" s="464"/>
    </row>
    <row r="7101" spans="1:22">
      <c r="A7101" s="531"/>
      <c r="B7101" s="532"/>
      <c r="C7101" s="350"/>
      <c r="D7101" s="350"/>
      <c r="E7101" s="533"/>
      <c r="F7101" s="533"/>
      <c r="G7101" s="533"/>
      <c r="H7101" s="533"/>
      <c r="I7101" s="533"/>
      <c r="J7101" s="533"/>
      <c r="K7101" s="533"/>
      <c r="L7101" s="533"/>
      <c r="M7101" s="533"/>
      <c r="N7101" s="532"/>
      <c r="O7101" s="350"/>
      <c r="P7101" s="464"/>
      <c r="Q7101" s="464"/>
      <c r="R7101" s="464"/>
      <c r="S7101" s="464"/>
      <c r="T7101" s="464"/>
      <c r="U7101" s="464"/>
      <c r="V7101" s="464"/>
    </row>
    <row r="7102" spans="1:22">
      <c r="A7102" s="531"/>
      <c r="B7102" s="532"/>
      <c r="C7102" s="350"/>
      <c r="D7102" s="350"/>
      <c r="E7102" s="533"/>
      <c r="F7102" s="533"/>
      <c r="G7102" s="533"/>
      <c r="H7102" s="533"/>
      <c r="I7102" s="533"/>
      <c r="J7102" s="533"/>
      <c r="K7102" s="533"/>
      <c r="L7102" s="533"/>
      <c r="M7102" s="533"/>
      <c r="N7102" s="532"/>
      <c r="O7102" s="350"/>
      <c r="P7102" s="464"/>
      <c r="Q7102" s="464"/>
      <c r="R7102" s="464"/>
      <c r="S7102" s="464"/>
      <c r="T7102" s="464"/>
      <c r="U7102" s="464"/>
      <c r="V7102" s="464"/>
    </row>
    <row r="7103" spans="1:22">
      <c r="A7103" s="531"/>
      <c r="B7103" s="532"/>
      <c r="C7103" s="350"/>
      <c r="D7103" s="350"/>
      <c r="E7103" s="533"/>
      <c r="F7103" s="533"/>
      <c r="G7103" s="533"/>
      <c r="H7103" s="533"/>
      <c r="I7103" s="533"/>
      <c r="J7103" s="533"/>
      <c r="K7103" s="533"/>
      <c r="L7103" s="533"/>
      <c r="M7103" s="533"/>
      <c r="N7103" s="532"/>
      <c r="O7103" s="350"/>
      <c r="P7103" s="464"/>
      <c r="Q7103" s="464"/>
      <c r="R7103" s="464"/>
      <c r="S7103" s="464"/>
      <c r="T7103" s="464"/>
      <c r="U7103" s="464"/>
      <c r="V7103" s="464"/>
    </row>
    <row r="7104" spans="1:22">
      <c r="A7104" s="531"/>
      <c r="B7104" s="532"/>
      <c r="C7104" s="350"/>
      <c r="D7104" s="350"/>
      <c r="E7104" s="533"/>
      <c r="F7104" s="533"/>
      <c r="G7104" s="533"/>
      <c r="H7104" s="533"/>
      <c r="I7104" s="533"/>
      <c r="J7104" s="533"/>
      <c r="K7104" s="533"/>
      <c r="L7104" s="533"/>
      <c r="M7104" s="533"/>
      <c r="N7104" s="532"/>
      <c r="O7104" s="350"/>
      <c r="P7104" s="464"/>
      <c r="Q7104" s="464"/>
      <c r="R7104" s="464"/>
      <c r="S7104" s="464"/>
      <c r="T7104" s="464"/>
      <c r="U7104" s="464"/>
      <c r="V7104" s="464"/>
    </row>
    <row r="7105" spans="1:22">
      <c r="A7105" s="531"/>
      <c r="B7105" s="532"/>
      <c r="C7105" s="350"/>
      <c r="D7105" s="350"/>
      <c r="E7105" s="533"/>
      <c r="F7105" s="533"/>
      <c r="G7105" s="533"/>
      <c r="H7105" s="533"/>
      <c r="I7105" s="533"/>
      <c r="J7105" s="533"/>
      <c r="K7105" s="533"/>
      <c r="L7105" s="533"/>
      <c r="M7105" s="533"/>
      <c r="N7105" s="532"/>
      <c r="O7105" s="350"/>
      <c r="P7105" s="464"/>
      <c r="Q7105" s="464"/>
      <c r="R7105" s="464"/>
      <c r="S7105" s="464"/>
      <c r="T7105" s="464"/>
      <c r="U7105" s="464"/>
      <c r="V7105" s="464"/>
    </row>
    <row r="7106" spans="1:22">
      <c r="A7106" s="531"/>
      <c r="B7106" s="532"/>
      <c r="C7106" s="350"/>
      <c r="D7106" s="350"/>
      <c r="E7106" s="533"/>
      <c r="F7106" s="533"/>
      <c r="G7106" s="533"/>
      <c r="H7106" s="533"/>
      <c r="I7106" s="533"/>
      <c r="J7106" s="533"/>
      <c r="K7106" s="533"/>
      <c r="L7106" s="533"/>
      <c r="M7106" s="533"/>
      <c r="N7106" s="532"/>
      <c r="O7106" s="350"/>
      <c r="P7106" s="464"/>
      <c r="Q7106" s="464"/>
      <c r="R7106" s="464"/>
      <c r="S7106" s="464"/>
      <c r="T7106" s="464"/>
      <c r="U7106" s="464"/>
      <c r="V7106" s="464"/>
    </row>
    <row r="7107" spans="1:22">
      <c r="A7107" s="531"/>
      <c r="B7107" s="532"/>
      <c r="C7107" s="350"/>
      <c r="D7107" s="350"/>
      <c r="E7107" s="533"/>
      <c r="F7107" s="533"/>
      <c r="G7107" s="533"/>
      <c r="H7107" s="533"/>
      <c r="I7107" s="533"/>
      <c r="J7107" s="533"/>
      <c r="K7107" s="533"/>
      <c r="L7107" s="533"/>
      <c r="M7107" s="533"/>
      <c r="N7107" s="532"/>
      <c r="O7107" s="350"/>
      <c r="P7107" s="464"/>
      <c r="Q7107" s="464"/>
      <c r="R7107" s="464"/>
      <c r="S7107" s="464"/>
      <c r="T7107" s="464"/>
      <c r="U7107" s="464"/>
      <c r="V7107" s="464"/>
    </row>
    <row r="7108" spans="1:22">
      <c r="A7108" s="531"/>
      <c r="B7108" s="532"/>
      <c r="C7108" s="350"/>
      <c r="D7108" s="350"/>
      <c r="E7108" s="533"/>
      <c r="F7108" s="533"/>
      <c r="G7108" s="533"/>
      <c r="H7108" s="533"/>
      <c r="I7108" s="533"/>
      <c r="J7108" s="533"/>
      <c r="K7108" s="533"/>
      <c r="L7108" s="533"/>
      <c r="M7108" s="533"/>
      <c r="N7108" s="532"/>
      <c r="O7108" s="350"/>
      <c r="P7108" s="464"/>
      <c r="Q7108" s="464"/>
      <c r="R7108" s="464"/>
      <c r="S7108" s="464"/>
      <c r="T7108" s="464"/>
      <c r="U7108" s="464"/>
      <c r="V7108" s="464"/>
    </row>
    <row r="7109" spans="1:22">
      <c r="A7109" s="531"/>
      <c r="B7109" s="532"/>
      <c r="C7109" s="350"/>
      <c r="D7109" s="350"/>
      <c r="E7109" s="533"/>
      <c r="F7109" s="533"/>
      <c r="G7109" s="533"/>
      <c r="H7109" s="533"/>
      <c r="I7109" s="533"/>
      <c r="J7109" s="533"/>
      <c r="K7109" s="533"/>
      <c r="L7109" s="533"/>
      <c r="M7109" s="533"/>
      <c r="N7109" s="532"/>
      <c r="O7109" s="350"/>
      <c r="P7109" s="464"/>
      <c r="Q7109" s="464"/>
      <c r="R7109" s="464"/>
      <c r="S7109" s="464"/>
      <c r="T7109" s="464"/>
      <c r="U7109" s="464"/>
      <c r="V7109" s="464"/>
    </row>
    <row r="7110" spans="1:22">
      <c r="A7110" s="531"/>
      <c r="B7110" s="532"/>
      <c r="C7110" s="350"/>
      <c r="D7110" s="350"/>
      <c r="E7110" s="533"/>
      <c r="F7110" s="533"/>
      <c r="G7110" s="533"/>
      <c r="H7110" s="533"/>
      <c r="I7110" s="533"/>
      <c r="J7110" s="533"/>
      <c r="K7110" s="533"/>
      <c r="L7110" s="533"/>
      <c r="M7110" s="533"/>
      <c r="N7110" s="532"/>
      <c r="O7110" s="350"/>
      <c r="P7110" s="464"/>
      <c r="Q7110" s="464"/>
      <c r="R7110" s="464"/>
      <c r="S7110" s="464"/>
      <c r="T7110" s="464"/>
      <c r="U7110" s="464"/>
      <c r="V7110" s="464"/>
    </row>
    <row r="7111" spans="1:22">
      <c r="A7111" s="531"/>
      <c r="B7111" s="532"/>
      <c r="C7111" s="350"/>
      <c r="D7111" s="350"/>
      <c r="E7111" s="533"/>
      <c r="F7111" s="533"/>
      <c r="G7111" s="533"/>
      <c r="H7111" s="533"/>
      <c r="I7111" s="533"/>
      <c r="J7111" s="533"/>
      <c r="K7111" s="533"/>
      <c r="L7111" s="533"/>
      <c r="M7111" s="533"/>
      <c r="N7111" s="532"/>
      <c r="O7111" s="350"/>
      <c r="P7111" s="464"/>
      <c r="Q7111" s="464"/>
      <c r="R7111" s="464"/>
      <c r="S7111" s="464"/>
      <c r="T7111" s="464"/>
      <c r="U7111" s="464"/>
      <c r="V7111" s="464"/>
    </row>
    <row r="7112" spans="1:22">
      <c r="A7112" s="531"/>
      <c r="B7112" s="532"/>
      <c r="C7112" s="350"/>
      <c r="D7112" s="350"/>
      <c r="E7112" s="533"/>
      <c r="F7112" s="533"/>
      <c r="G7112" s="533"/>
      <c r="H7112" s="533"/>
      <c r="I7112" s="533"/>
      <c r="J7112" s="533"/>
      <c r="K7112" s="533"/>
      <c r="L7112" s="533"/>
      <c r="M7112" s="533"/>
      <c r="N7112" s="532"/>
      <c r="O7112" s="350"/>
      <c r="P7112" s="464"/>
      <c r="Q7112" s="464"/>
      <c r="R7112" s="464"/>
      <c r="S7112" s="464"/>
      <c r="T7112" s="464"/>
      <c r="U7112" s="464"/>
      <c r="V7112" s="464"/>
    </row>
    <row r="7113" spans="1:22">
      <c r="A7113" s="531"/>
      <c r="B7113" s="532"/>
      <c r="C7113" s="350"/>
      <c r="D7113" s="350"/>
      <c r="E7113" s="533"/>
      <c r="F7113" s="533"/>
      <c r="G7113" s="533"/>
      <c r="H7113" s="533"/>
      <c r="I7113" s="533"/>
      <c r="J7113" s="533"/>
      <c r="K7113" s="533"/>
      <c r="L7113" s="533"/>
      <c r="M7113" s="533"/>
      <c r="N7113" s="532"/>
      <c r="O7113" s="350"/>
      <c r="P7113" s="464"/>
      <c r="Q7113" s="464"/>
      <c r="R7113" s="464"/>
      <c r="S7113" s="464"/>
      <c r="T7113" s="464"/>
      <c r="U7113" s="464"/>
      <c r="V7113" s="464"/>
    </row>
    <row r="7114" spans="1:22">
      <c r="A7114" s="531"/>
      <c r="B7114" s="532"/>
      <c r="C7114" s="350"/>
      <c r="D7114" s="350"/>
      <c r="E7114" s="533"/>
      <c r="F7114" s="533"/>
      <c r="G7114" s="533"/>
      <c r="H7114" s="533"/>
      <c r="I7114" s="533"/>
      <c r="J7114" s="533"/>
      <c r="K7114" s="533"/>
      <c r="L7114" s="533"/>
      <c r="M7114" s="533"/>
      <c r="N7114" s="532"/>
      <c r="O7114" s="350"/>
      <c r="P7114" s="464"/>
      <c r="Q7114" s="464"/>
      <c r="R7114" s="464"/>
      <c r="S7114" s="464"/>
      <c r="T7114" s="464"/>
      <c r="U7114" s="464"/>
      <c r="V7114" s="464"/>
    </row>
    <row r="7115" spans="1:22">
      <c r="A7115" s="531"/>
      <c r="B7115" s="532"/>
      <c r="C7115" s="350"/>
      <c r="D7115" s="350"/>
      <c r="E7115" s="533"/>
      <c r="F7115" s="533"/>
      <c r="G7115" s="533"/>
      <c r="H7115" s="533"/>
      <c r="I7115" s="533"/>
      <c r="J7115" s="533"/>
      <c r="K7115" s="533"/>
      <c r="L7115" s="533"/>
      <c r="M7115" s="533"/>
      <c r="N7115" s="532"/>
      <c r="O7115" s="350"/>
      <c r="P7115" s="464"/>
      <c r="Q7115" s="464"/>
      <c r="R7115" s="464"/>
      <c r="S7115" s="464"/>
      <c r="T7115" s="464"/>
      <c r="U7115" s="464"/>
      <c r="V7115" s="464"/>
    </row>
    <row r="7116" spans="1:22">
      <c r="A7116" s="531"/>
      <c r="B7116" s="532"/>
      <c r="C7116" s="350"/>
      <c r="D7116" s="350"/>
      <c r="E7116" s="533"/>
      <c r="F7116" s="533"/>
      <c r="G7116" s="533"/>
      <c r="H7116" s="533"/>
      <c r="I7116" s="533"/>
      <c r="J7116" s="533"/>
      <c r="K7116" s="533"/>
      <c r="L7116" s="533"/>
      <c r="M7116" s="533"/>
      <c r="N7116" s="532"/>
      <c r="O7116" s="350"/>
      <c r="P7116" s="464"/>
      <c r="Q7116" s="464"/>
      <c r="R7116" s="464"/>
      <c r="S7116" s="464"/>
      <c r="T7116" s="464"/>
      <c r="U7116" s="464"/>
      <c r="V7116" s="464"/>
    </row>
    <row r="7117" spans="1:22">
      <c r="A7117" s="531"/>
      <c r="B7117" s="532"/>
      <c r="C7117" s="350"/>
      <c r="D7117" s="350"/>
      <c r="E7117" s="533"/>
      <c r="F7117" s="533"/>
      <c r="G7117" s="533"/>
      <c r="H7117" s="533"/>
      <c r="I7117" s="533"/>
      <c r="J7117" s="533"/>
      <c r="K7117" s="533"/>
      <c r="L7117" s="533"/>
      <c r="M7117" s="533"/>
      <c r="N7117" s="532"/>
      <c r="O7117" s="350"/>
      <c r="P7117" s="464"/>
      <c r="Q7117" s="464"/>
      <c r="R7117" s="464"/>
      <c r="S7117" s="464"/>
      <c r="T7117" s="464"/>
      <c r="U7117" s="464"/>
      <c r="V7117" s="464"/>
    </row>
    <row r="7118" spans="1:22">
      <c r="A7118" s="531"/>
      <c r="B7118" s="532"/>
      <c r="C7118" s="350"/>
      <c r="D7118" s="350"/>
      <c r="E7118" s="533"/>
      <c r="F7118" s="533"/>
      <c r="G7118" s="533"/>
      <c r="H7118" s="533"/>
      <c r="I7118" s="533"/>
      <c r="J7118" s="533"/>
      <c r="K7118" s="533"/>
      <c r="L7118" s="533"/>
      <c r="M7118" s="533"/>
      <c r="N7118" s="532"/>
      <c r="O7118" s="350"/>
      <c r="P7118" s="464"/>
      <c r="Q7118" s="464"/>
      <c r="R7118" s="464"/>
      <c r="S7118" s="464"/>
      <c r="T7118" s="464"/>
      <c r="U7118" s="464"/>
      <c r="V7118" s="464"/>
    </row>
    <row r="7119" spans="1:22">
      <c r="A7119" s="531"/>
      <c r="B7119" s="532"/>
      <c r="C7119" s="350"/>
      <c r="D7119" s="350"/>
      <c r="E7119" s="533"/>
      <c r="F7119" s="533"/>
      <c r="G7119" s="533"/>
      <c r="H7119" s="533"/>
      <c r="I7119" s="533"/>
      <c r="J7119" s="533"/>
      <c r="K7119" s="533"/>
      <c r="L7119" s="533"/>
      <c r="M7119" s="533"/>
      <c r="N7119" s="532"/>
      <c r="O7119" s="350"/>
      <c r="P7119" s="464"/>
      <c r="Q7119" s="464"/>
      <c r="R7119" s="464"/>
      <c r="S7119" s="464"/>
      <c r="T7119" s="464"/>
      <c r="U7119" s="464"/>
      <c r="V7119" s="464"/>
    </row>
    <row r="7120" spans="1:22">
      <c r="A7120" s="531"/>
      <c r="B7120" s="532"/>
      <c r="C7120" s="350"/>
      <c r="D7120" s="350"/>
      <c r="E7120" s="533"/>
      <c r="F7120" s="533"/>
      <c r="G7120" s="533"/>
      <c r="H7120" s="533"/>
      <c r="I7120" s="533"/>
      <c r="J7120" s="533"/>
      <c r="K7120" s="533"/>
      <c r="L7120" s="533"/>
      <c r="M7120" s="533"/>
      <c r="N7120" s="532"/>
      <c r="O7120" s="350"/>
      <c r="P7120" s="464"/>
      <c r="Q7120" s="464"/>
      <c r="R7120" s="464"/>
      <c r="S7120" s="464"/>
      <c r="T7120" s="464"/>
      <c r="U7120" s="464"/>
      <c r="V7120" s="464"/>
    </row>
    <row r="7121" spans="1:22">
      <c r="A7121" s="531"/>
      <c r="B7121" s="532"/>
      <c r="C7121" s="350"/>
      <c r="D7121" s="350"/>
      <c r="E7121" s="533"/>
      <c r="F7121" s="533"/>
      <c r="G7121" s="533"/>
      <c r="H7121" s="533"/>
      <c r="I7121" s="533"/>
      <c r="J7121" s="533"/>
      <c r="K7121" s="533"/>
      <c r="L7121" s="533"/>
      <c r="M7121" s="533"/>
      <c r="N7121" s="532"/>
      <c r="O7121" s="350"/>
      <c r="P7121" s="464"/>
      <c r="Q7121" s="464"/>
      <c r="R7121" s="464"/>
      <c r="S7121" s="464"/>
      <c r="T7121" s="464"/>
      <c r="U7121" s="464"/>
      <c r="V7121" s="464"/>
    </row>
    <row r="7122" spans="1:22">
      <c r="A7122" s="531"/>
      <c r="B7122" s="532"/>
      <c r="C7122" s="350"/>
      <c r="D7122" s="350"/>
      <c r="E7122" s="533"/>
      <c r="F7122" s="533"/>
      <c r="G7122" s="533"/>
      <c r="H7122" s="533"/>
      <c r="I7122" s="533"/>
      <c r="J7122" s="533"/>
      <c r="K7122" s="533"/>
      <c r="L7122" s="533"/>
      <c r="M7122" s="533"/>
      <c r="N7122" s="532"/>
      <c r="O7122" s="350"/>
      <c r="P7122" s="464"/>
      <c r="Q7122" s="464"/>
      <c r="R7122" s="464"/>
      <c r="S7122" s="464"/>
      <c r="T7122" s="464"/>
      <c r="U7122" s="464"/>
      <c r="V7122" s="464"/>
    </row>
    <row r="7123" spans="1:22">
      <c r="A7123" s="531"/>
      <c r="B7123" s="532"/>
      <c r="C7123" s="350"/>
      <c r="D7123" s="350"/>
      <c r="E7123" s="533"/>
      <c r="F7123" s="533"/>
      <c r="G7123" s="533"/>
      <c r="H7123" s="533"/>
      <c r="I7123" s="533"/>
      <c r="J7123" s="533"/>
      <c r="K7123" s="533"/>
      <c r="L7123" s="533"/>
      <c r="M7123" s="533"/>
      <c r="N7123" s="532"/>
      <c r="O7123" s="350"/>
      <c r="P7123" s="464"/>
      <c r="Q7123" s="464"/>
      <c r="R7123" s="464"/>
      <c r="S7123" s="464"/>
      <c r="T7123" s="464"/>
      <c r="U7123" s="464"/>
      <c r="V7123" s="464"/>
    </row>
    <row r="7124" spans="1:22">
      <c r="A7124" s="531"/>
      <c r="B7124" s="532"/>
      <c r="C7124" s="350"/>
      <c r="D7124" s="350"/>
      <c r="E7124" s="533"/>
      <c r="F7124" s="533"/>
      <c r="G7124" s="533"/>
      <c r="H7124" s="533"/>
      <c r="I7124" s="533"/>
      <c r="J7124" s="533"/>
      <c r="K7124" s="533"/>
      <c r="L7124" s="533"/>
      <c r="M7124" s="533"/>
      <c r="N7124" s="532"/>
      <c r="O7124" s="350"/>
      <c r="P7124" s="464"/>
      <c r="Q7124" s="464"/>
      <c r="R7124" s="464"/>
      <c r="S7124" s="464"/>
      <c r="T7124" s="464"/>
      <c r="U7124" s="464"/>
      <c r="V7124" s="464"/>
    </row>
    <row r="7125" spans="1:22">
      <c r="A7125" s="531"/>
      <c r="B7125" s="532"/>
      <c r="C7125" s="350"/>
      <c r="D7125" s="350"/>
      <c r="E7125" s="533"/>
      <c r="F7125" s="533"/>
      <c r="G7125" s="533"/>
      <c r="H7125" s="533"/>
      <c r="I7125" s="533"/>
      <c r="J7125" s="533"/>
      <c r="K7125" s="533"/>
      <c r="L7125" s="533"/>
      <c r="M7125" s="533"/>
      <c r="N7125" s="532"/>
      <c r="O7125" s="350"/>
      <c r="P7125" s="464"/>
      <c r="Q7125" s="464"/>
      <c r="R7125" s="464"/>
      <c r="S7125" s="464"/>
      <c r="T7125" s="464"/>
      <c r="U7125" s="464"/>
      <c r="V7125" s="464"/>
    </row>
    <row r="7126" spans="1:22">
      <c r="A7126" s="531"/>
      <c r="B7126" s="532"/>
      <c r="C7126" s="350"/>
      <c r="D7126" s="350"/>
      <c r="E7126" s="533"/>
      <c r="F7126" s="533"/>
      <c r="G7126" s="533"/>
      <c r="H7126" s="533"/>
      <c r="I7126" s="533"/>
      <c r="J7126" s="533"/>
      <c r="K7126" s="533"/>
      <c r="L7126" s="533"/>
      <c r="M7126" s="533"/>
      <c r="N7126" s="532"/>
      <c r="O7126" s="350"/>
      <c r="P7126" s="464"/>
      <c r="Q7126" s="464"/>
      <c r="R7126" s="464"/>
      <c r="S7126" s="464"/>
      <c r="T7126" s="464"/>
      <c r="U7126" s="464"/>
      <c r="V7126" s="464"/>
    </row>
    <row r="7127" spans="1:22">
      <c r="A7127" s="531"/>
      <c r="B7127" s="532"/>
      <c r="C7127" s="350"/>
      <c r="D7127" s="350"/>
      <c r="E7127" s="533"/>
      <c r="F7127" s="533"/>
      <c r="G7127" s="533"/>
      <c r="H7127" s="533"/>
      <c r="I7127" s="533"/>
      <c r="J7127" s="533"/>
      <c r="K7127" s="533"/>
      <c r="L7127" s="533"/>
      <c r="M7127" s="533"/>
      <c r="N7127" s="532"/>
      <c r="O7127" s="350"/>
      <c r="P7127" s="464"/>
      <c r="Q7127" s="464"/>
      <c r="R7127" s="464"/>
      <c r="S7127" s="464"/>
      <c r="T7127" s="464"/>
      <c r="U7127" s="464"/>
      <c r="V7127" s="464"/>
    </row>
    <row r="7128" spans="1:22">
      <c r="A7128" s="531"/>
      <c r="B7128" s="532"/>
      <c r="C7128" s="350"/>
      <c r="D7128" s="350"/>
      <c r="E7128" s="533"/>
      <c r="F7128" s="533"/>
      <c r="G7128" s="533"/>
      <c r="H7128" s="533"/>
      <c r="I7128" s="533"/>
      <c r="J7128" s="533"/>
      <c r="K7128" s="533"/>
      <c r="L7128" s="533"/>
      <c r="M7128" s="533"/>
      <c r="N7128" s="532"/>
      <c r="O7128" s="350"/>
      <c r="P7128" s="464"/>
      <c r="Q7128" s="464"/>
      <c r="R7128" s="464"/>
      <c r="S7128" s="464"/>
      <c r="T7128" s="464"/>
      <c r="U7128" s="464"/>
      <c r="V7128" s="464"/>
    </row>
    <row r="7129" spans="1:22">
      <c r="A7129" s="531"/>
      <c r="B7129" s="532"/>
      <c r="C7129" s="350"/>
      <c r="D7129" s="350"/>
      <c r="E7129" s="533"/>
      <c r="F7129" s="533"/>
      <c r="G7129" s="533"/>
      <c r="H7129" s="533"/>
      <c r="I7129" s="533"/>
      <c r="J7129" s="533"/>
      <c r="K7129" s="533"/>
      <c r="L7129" s="533"/>
      <c r="M7129" s="533"/>
      <c r="N7129" s="532"/>
      <c r="O7129" s="350"/>
      <c r="P7129" s="464"/>
      <c r="Q7129" s="464"/>
      <c r="R7129" s="464"/>
      <c r="S7129" s="464"/>
      <c r="T7129" s="464"/>
      <c r="U7129" s="464"/>
      <c r="V7129" s="464"/>
    </row>
    <row r="7130" spans="1:22">
      <c r="A7130" s="531"/>
      <c r="B7130" s="532"/>
      <c r="C7130" s="350"/>
      <c r="D7130" s="350"/>
      <c r="E7130" s="533"/>
      <c r="F7130" s="533"/>
      <c r="G7130" s="533"/>
      <c r="H7130" s="533"/>
      <c r="I7130" s="533"/>
      <c r="J7130" s="533"/>
      <c r="K7130" s="533"/>
      <c r="L7130" s="533"/>
      <c r="M7130" s="533"/>
      <c r="N7130" s="532"/>
      <c r="O7130" s="350"/>
      <c r="P7130" s="464"/>
      <c r="Q7130" s="464"/>
      <c r="R7130" s="464"/>
      <c r="S7130" s="464"/>
      <c r="T7130" s="464"/>
      <c r="U7130" s="464"/>
      <c r="V7130" s="464"/>
    </row>
    <row r="7131" spans="1:22">
      <c r="A7131" s="531"/>
      <c r="B7131" s="532"/>
      <c r="C7131" s="350"/>
      <c r="D7131" s="350"/>
      <c r="E7131" s="533"/>
      <c r="F7131" s="533"/>
      <c r="G7131" s="533"/>
      <c r="H7131" s="533"/>
      <c r="I7131" s="533"/>
      <c r="J7131" s="533"/>
      <c r="K7131" s="533"/>
      <c r="L7131" s="533"/>
      <c r="M7131" s="533"/>
      <c r="N7131" s="532"/>
      <c r="O7131" s="350"/>
      <c r="P7131" s="464"/>
      <c r="Q7131" s="464"/>
      <c r="R7131" s="464"/>
      <c r="S7131" s="464"/>
      <c r="T7131" s="464"/>
      <c r="U7131" s="464"/>
      <c r="V7131" s="464"/>
    </row>
    <row r="7132" spans="1:22">
      <c r="A7132" s="531"/>
      <c r="B7132" s="532"/>
      <c r="C7132" s="350"/>
      <c r="D7132" s="350"/>
      <c r="E7132" s="533"/>
      <c r="F7132" s="533"/>
      <c r="G7132" s="533"/>
      <c r="H7132" s="533"/>
      <c r="I7132" s="533"/>
      <c r="J7132" s="533"/>
      <c r="K7132" s="533"/>
      <c r="L7132" s="533"/>
      <c r="M7132" s="533"/>
      <c r="N7132" s="532"/>
      <c r="O7132" s="350"/>
      <c r="P7132" s="464"/>
      <c r="Q7132" s="464"/>
      <c r="R7132" s="464"/>
      <c r="S7132" s="464"/>
      <c r="T7132" s="464"/>
      <c r="U7132" s="464"/>
      <c r="V7132" s="464"/>
    </row>
    <row r="7133" spans="1:22">
      <c r="A7133" s="531"/>
      <c r="B7133" s="532"/>
      <c r="C7133" s="350"/>
      <c r="D7133" s="350"/>
      <c r="E7133" s="533"/>
      <c r="F7133" s="533"/>
      <c r="G7133" s="533"/>
      <c r="H7133" s="533"/>
      <c r="I7133" s="533"/>
      <c r="J7133" s="533"/>
      <c r="K7133" s="533"/>
      <c r="L7133" s="533"/>
      <c r="M7133" s="533"/>
      <c r="N7133" s="532"/>
      <c r="O7133" s="350"/>
      <c r="P7133" s="464"/>
      <c r="Q7133" s="464"/>
      <c r="R7133" s="464"/>
      <c r="S7133" s="464"/>
      <c r="T7133" s="464"/>
      <c r="U7133" s="464"/>
      <c r="V7133" s="464"/>
    </row>
    <row r="7134" spans="1:22">
      <c r="A7134" s="531"/>
      <c r="B7134" s="532"/>
      <c r="C7134" s="350"/>
      <c r="D7134" s="350"/>
      <c r="E7134" s="533"/>
      <c r="F7134" s="533"/>
      <c r="G7134" s="533"/>
      <c r="H7134" s="533"/>
      <c r="I7134" s="533"/>
      <c r="J7134" s="533"/>
      <c r="K7134" s="533"/>
      <c r="L7134" s="533"/>
      <c r="M7134" s="533"/>
      <c r="N7134" s="532"/>
      <c r="O7134" s="350"/>
      <c r="P7134" s="464"/>
      <c r="Q7134" s="464"/>
      <c r="R7134" s="464"/>
      <c r="S7134" s="464"/>
      <c r="T7134" s="464"/>
      <c r="U7134" s="464"/>
      <c r="V7134" s="464"/>
    </row>
    <row r="7135" spans="1:22">
      <c r="A7135" s="531"/>
      <c r="B7135" s="532"/>
      <c r="C7135" s="350"/>
      <c r="D7135" s="350"/>
      <c r="E7135" s="533"/>
      <c r="F7135" s="533"/>
      <c r="G7135" s="533"/>
      <c r="H7135" s="533"/>
      <c r="I7135" s="533"/>
      <c r="J7135" s="533"/>
      <c r="K7135" s="533"/>
      <c r="L7135" s="533"/>
      <c r="M7135" s="533"/>
      <c r="N7135" s="532"/>
      <c r="O7135" s="350"/>
      <c r="P7135" s="464"/>
      <c r="Q7135" s="464"/>
      <c r="R7135" s="464"/>
      <c r="S7135" s="464"/>
      <c r="T7135" s="464"/>
      <c r="U7135" s="464"/>
      <c r="V7135" s="464"/>
    </row>
    <row r="7136" spans="1:22">
      <c r="A7136" s="531"/>
      <c r="B7136" s="532"/>
      <c r="C7136" s="350"/>
      <c r="D7136" s="350"/>
      <c r="E7136" s="533"/>
      <c r="F7136" s="533"/>
      <c r="G7136" s="533"/>
      <c r="H7136" s="533"/>
      <c r="I7136" s="533"/>
      <c r="J7136" s="533"/>
      <c r="K7136" s="533"/>
      <c r="L7136" s="533"/>
      <c r="M7136" s="533"/>
      <c r="N7136" s="532"/>
      <c r="O7136" s="350"/>
      <c r="P7136" s="464"/>
      <c r="Q7136" s="464"/>
      <c r="R7136" s="464"/>
      <c r="S7136" s="464"/>
      <c r="T7136" s="464"/>
      <c r="U7136" s="464"/>
      <c r="V7136" s="464"/>
    </row>
    <row r="7137" spans="1:22">
      <c r="A7137" s="531"/>
      <c r="B7137" s="532"/>
      <c r="C7137" s="350"/>
      <c r="D7137" s="350"/>
      <c r="E7137" s="533"/>
      <c r="F7137" s="533"/>
      <c r="G7137" s="533"/>
      <c r="H7137" s="533"/>
      <c r="I7137" s="533"/>
      <c r="J7137" s="533"/>
      <c r="K7137" s="533"/>
      <c r="L7137" s="533"/>
      <c r="M7137" s="533"/>
      <c r="N7137" s="532"/>
      <c r="O7137" s="350"/>
      <c r="P7137" s="464"/>
      <c r="Q7137" s="464"/>
      <c r="R7137" s="464"/>
      <c r="S7137" s="464"/>
      <c r="T7137" s="464"/>
      <c r="U7137" s="464"/>
      <c r="V7137" s="464"/>
    </row>
    <row r="7138" spans="1:22">
      <c r="A7138" s="531"/>
      <c r="B7138" s="532"/>
      <c r="C7138" s="350"/>
      <c r="D7138" s="350"/>
      <c r="E7138" s="533"/>
      <c r="F7138" s="533"/>
      <c r="G7138" s="533"/>
      <c r="H7138" s="533"/>
      <c r="I7138" s="533"/>
      <c r="J7138" s="533"/>
      <c r="K7138" s="533"/>
      <c r="L7138" s="533"/>
      <c r="M7138" s="533"/>
      <c r="N7138" s="532"/>
      <c r="O7138" s="350"/>
      <c r="P7138" s="464"/>
      <c r="Q7138" s="464"/>
      <c r="R7138" s="464"/>
      <c r="S7138" s="464"/>
      <c r="T7138" s="464"/>
      <c r="U7138" s="464"/>
      <c r="V7138" s="464"/>
    </row>
    <row r="7139" spans="1:22">
      <c r="A7139" s="531"/>
      <c r="B7139" s="532"/>
      <c r="C7139" s="350"/>
      <c r="D7139" s="350"/>
      <c r="E7139" s="533"/>
      <c r="F7139" s="533"/>
      <c r="G7139" s="533"/>
      <c r="H7139" s="533"/>
      <c r="I7139" s="533"/>
      <c r="J7139" s="533"/>
      <c r="K7139" s="533"/>
      <c r="L7139" s="533"/>
      <c r="M7139" s="533"/>
      <c r="N7139" s="532"/>
      <c r="O7139" s="350"/>
      <c r="P7139" s="464"/>
      <c r="Q7139" s="464"/>
      <c r="R7139" s="464"/>
      <c r="S7139" s="464"/>
      <c r="T7139" s="464"/>
      <c r="U7139" s="464"/>
      <c r="V7139" s="464"/>
    </row>
    <row r="7140" spans="1:22">
      <c r="A7140" s="531"/>
      <c r="B7140" s="532"/>
      <c r="C7140" s="350"/>
      <c r="D7140" s="350"/>
      <c r="E7140" s="533"/>
      <c r="F7140" s="533"/>
      <c r="G7140" s="533"/>
      <c r="H7140" s="533"/>
      <c r="I7140" s="533"/>
      <c r="J7140" s="533"/>
      <c r="K7140" s="533"/>
      <c r="L7140" s="533"/>
      <c r="M7140" s="533"/>
      <c r="N7140" s="532"/>
      <c r="O7140" s="350"/>
      <c r="P7140" s="464"/>
      <c r="Q7140" s="464"/>
      <c r="R7140" s="464"/>
      <c r="S7140" s="464"/>
      <c r="T7140" s="464"/>
      <c r="U7140" s="464"/>
      <c r="V7140" s="464"/>
    </row>
    <row r="7141" spans="1:22">
      <c r="A7141" s="531"/>
      <c r="B7141" s="532"/>
      <c r="C7141" s="350"/>
      <c r="D7141" s="350"/>
      <c r="E7141" s="533"/>
      <c r="F7141" s="533"/>
      <c r="G7141" s="533"/>
      <c r="H7141" s="533"/>
      <c r="I7141" s="533"/>
      <c r="J7141" s="533"/>
      <c r="K7141" s="533"/>
      <c r="L7141" s="533"/>
      <c r="M7141" s="533"/>
      <c r="N7141" s="532"/>
      <c r="O7141" s="350"/>
      <c r="P7141" s="464"/>
      <c r="Q7141" s="464"/>
      <c r="R7141" s="464"/>
      <c r="S7141" s="464"/>
      <c r="T7141" s="464"/>
      <c r="U7141" s="464"/>
      <c r="V7141" s="464"/>
    </row>
    <row r="7142" spans="1:22">
      <c r="A7142" s="531"/>
      <c r="B7142" s="532"/>
      <c r="C7142" s="350"/>
      <c r="D7142" s="350"/>
      <c r="E7142" s="533"/>
      <c r="F7142" s="533"/>
      <c r="G7142" s="533"/>
      <c r="H7142" s="533"/>
      <c r="I7142" s="533"/>
      <c r="J7142" s="533"/>
      <c r="K7142" s="533"/>
      <c r="L7142" s="533"/>
      <c r="M7142" s="533"/>
      <c r="N7142" s="532"/>
      <c r="O7142" s="350"/>
      <c r="P7142" s="464"/>
      <c r="Q7142" s="464"/>
      <c r="R7142" s="464"/>
      <c r="S7142" s="464"/>
      <c r="T7142" s="464"/>
      <c r="U7142" s="464"/>
      <c r="V7142" s="464"/>
    </row>
    <row r="7143" spans="1:22">
      <c r="A7143" s="531"/>
      <c r="B7143" s="532"/>
      <c r="C7143" s="350"/>
      <c r="D7143" s="350"/>
      <c r="E7143" s="533"/>
      <c r="F7143" s="533"/>
      <c r="G7143" s="533"/>
      <c r="H7143" s="533"/>
      <c r="I7143" s="533"/>
      <c r="J7143" s="533"/>
      <c r="K7143" s="533"/>
      <c r="L7143" s="533"/>
      <c r="M7143" s="533"/>
      <c r="N7143" s="532"/>
      <c r="O7143" s="350"/>
      <c r="P7143" s="464"/>
      <c r="Q7143" s="464"/>
      <c r="R7143" s="464"/>
      <c r="S7143" s="464"/>
      <c r="T7143" s="464"/>
      <c r="U7143" s="464"/>
      <c r="V7143" s="464"/>
    </row>
    <row r="7144" spans="1:22">
      <c r="A7144" s="531"/>
      <c r="B7144" s="532"/>
      <c r="C7144" s="350"/>
      <c r="D7144" s="350"/>
      <c r="E7144" s="533"/>
      <c r="F7144" s="533"/>
      <c r="G7144" s="533"/>
      <c r="H7144" s="533"/>
      <c r="I7144" s="533"/>
      <c r="J7144" s="533"/>
      <c r="K7144" s="533"/>
      <c r="L7144" s="533"/>
      <c r="M7144" s="533"/>
      <c r="N7144" s="532"/>
      <c r="O7144" s="350"/>
      <c r="P7144" s="464"/>
      <c r="Q7144" s="464"/>
      <c r="R7144" s="464"/>
      <c r="S7144" s="464"/>
      <c r="T7144" s="464"/>
      <c r="U7144" s="464"/>
      <c r="V7144" s="464"/>
    </row>
    <row r="7145" spans="1:22">
      <c r="A7145" s="531"/>
      <c r="B7145" s="532"/>
      <c r="C7145" s="350"/>
      <c r="D7145" s="350"/>
      <c r="E7145" s="533"/>
      <c r="F7145" s="533"/>
      <c r="G7145" s="533"/>
      <c r="H7145" s="533"/>
      <c r="I7145" s="533"/>
      <c r="J7145" s="533"/>
      <c r="K7145" s="533"/>
      <c r="L7145" s="533"/>
      <c r="M7145" s="533"/>
      <c r="N7145" s="532"/>
      <c r="O7145" s="350"/>
      <c r="P7145" s="464"/>
      <c r="Q7145" s="464"/>
      <c r="R7145" s="464"/>
      <c r="S7145" s="464"/>
      <c r="T7145" s="464"/>
      <c r="U7145" s="464"/>
      <c r="V7145" s="464"/>
    </row>
    <row r="7146" spans="1:22">
      <c r="A7146" s="531"/>
      <c r="B7146" s="532"/>
      <c r="C7146" s="350"/>
      <c r="D7146" s="350"/>
      <c r="E7146" s="533"/>
      <c r="F7146" s="533"/>
      <c r="G7146" s="533"/>
      <c r="H7146" s="533"/>
      <c r="I7146" s="533"/>
      <c r="J7146" s="533"/>
      <c r="K7146" s="533"/>
      <c r="L7146" s="533"/>
      <c r="M7146" s="533"/>
      <c r="N7146" s="532"/>
      <c r="O7146" s="350"/>
      <c r="P7146" s="464"/>
      <c r="Q7146" s="464"/>
      <c r="R7146" s="464"/>
      <c r="S7146" s="464"/>
      <c r="T7146" s="464"/>
      <c r="U7146" s="464"/>
      <c r="V7146" s="464"/>
    </row>
    <row r="7147" spans="1:22">
      <c r="A7147" s="531"/>
      <c r="B7147" s="532"/>
      <c r="C7147" s="350"/>
      <c r="D7147" s="350"/>
      <c r="E7147" s="533"/>
      <c r="F7147" s="533"/>
      <c r="G7147" s="533"/>
      <c r="H7147" s="533"/>
      <c r="I7147" s="533"/>
      <c r="J7147" s="533"/>
      <c r="K7147" s="533"/>
      <c r="L7147" s="533"/>
      <c r="M7147" s="533"/>
      <c r="N7147" s="532"/>
      <c r="O7147" s="350"/>
      <c r="P7147" s="464"/>
      <c r="Q7147" s="464"/>
      <c r="R7147" s="464"/>
      <c r="S7147" s="464"/>
      <c r="T7147" s="464"/>
      <c r="U7147" s="464"/>
      <c r="V7147" s="464"/>
    </row>
    <row r="7148" spans="1:22">
      <c r="A7148" s="531"/>
      <c r="B7148" s="532"/>
      <c r="C7148" s="350"/>
      <c r="D7148" s="350"/>
      <c r="E7148" s="533"/>
      <c r="F7148" s="533"/>
      <c r="G7148" s="533"/>
      <c r="H7148" s="533"/>
      <c r="I7148" s="533"/>
      <c r="J7148" s="533"/>
      <c r="K7148" s="533"/>
      <c r="L7148" s="533"/>
      <c r="M7148" s="533"/>
      <c r="N7148" s="532"/>
      <c r="O7148" s="350"/>
      <c r="P7148" s="464"/>
      <c r="Q7148" s="464"/>
      <c r="R7148" s="464"/>
      <c r="S7148" s="464"/>
      <c r="T7148" s="464"/>
      <c r="U7148" s="464"/>
      <c r="V7148" s="464"/>
    </row>
    <row r="7149" spans="1:22">
      <c r="A7149" s="531"/>
      <c r="B7149" s="532"/>
      <c r="C7149" s="350"/>
      <c r="D7149" s="350"/>
      <c r="E7149" s="533"/>
      <c r="F7149" s="533"/>
      <c r="G7149" s="533"/>
      <c r="H7149" s="533"/>
      <c r="I7149" s="533"/>
      <c r="J7149" s="533"/>
      <c r="K7149" s="533"/>
      <c r="L7149" s="533"/>
      <c r="M7149" s="533"/>
      <c r="N7149" s="532"/>
      <c r="O7149" s="350"/>
      <c r="P7149" s="464"/>
      <c r="Q7149" s="464"/>
      <c r="R7149" s="464"/>
      <c r="S7149" s="464"/>
      <c r="T7149" s="464"/>
      <c r="U7149" s="464"/>
      <c r="V7149" s="464"/>
    </row>
    <row r="7150" spans="1:22">
      <c r="A7150" s="531"/>
      <c r="B7150" s="532"/>
      <c r="C7150" s="350"/>
      <c r="D7150" s="350"/>
      <c r="E7150" s="533"/>
      <c r="F7150" s="533"/>
      <c r="G7150" s="533"/>
      <c r="H7150" s="533"/>
      <c r="I7150" s="533"/>
      <c r="J7150" s="533"/>
      <c r="K7150" s="533"/>
      <c r="L7150" s="533"/>
      <c r="M7150" s="533"/>
      <c r="N7150" s="532"/>
      <c r="O7150" s="350"/>
      <c r="P7150" s="464"/>
      <c r="Q7150" s="464"/>
      <c r="R7150" s="464"/>
      <c r="S7150" s="464"/>
      <c r="T7150" s="464"/>
      <c r="U7150" s="464"/>
      <c r="V7150" s="464"/>
    </row>
    <row r="7151" spans="1:22">
      <c r="A7151" s="531"/>
      <c r="B7151" s="532"/>
      <c r="C7151" s="350"/>
      <c r="D7151" s="350"/>
      <c r="E7151" s="533"/>
      <c r="F7151" s="533"/>
      <c r="G7151" s="533"/>
      <c r="H7151" s="533"/>
      <c r="I7151" s="533"/>
      <c r="J7151" s="533"/>
      <c r="K7151" s="533"/>
      <c r="L7151" s="533"/>
      <c r="M7151" s="533"/>
      <c r="N7151" s="532"/>
      <c r="O7151" s="350"/>
      <c r="P7151" s="464"/>
      <c r="Q7151" s="464"/>
      <c r="R7151" s="464"/>
      <c r="S7151" s="464"/>
      <c r="T7151" s="464"/>
      <c r="U7151" s="464"/>
      <c r="V7151" s="464"/>
    </row>
    <row r="7152" spans="1:22">
      <c r="A7152" s="531"/>
      <c r="B7152" s="532"/>
      <c r="C7152" s="350"/>
      <c r="D7152" s="350"/>
      <c r="E7152" s="533"/>
      <c r="F7152" s="533"/>
      <c r="G7152" s="533"/>
      <c r="H7152" s="533"/>
      <c r="I7152" s="533"/>
      <c r="J7152" s="533"/>
      <c r="K7152" s="533"/>
      <c r="L7152" s="533"/>
      <c r="M7152" s="533"/>
      <c r="N7152" s="532"/>
      <c r="O7152" s="350"/>
      <c r="P7152" s="464"/>
      <c r="Q7152" s="464"/>
      <c r="R7152" s="464"/>
      <c r="S7152" s="464"/>
      <c r="T7152" s="464"/>
      <c r="U7152" s="464"/>
      <c r="V7152" s="464"/>
    </row>
    <row r="7153" spans="1:22">
      <c r="A7153" s="531"/>
      <c r="B7153" s="532"/>
      <c r="C7153" s="350"/>
      <c r="D7153" s="350"/>
      <c r="E7153" s="533"/>
      <c r="F7153" s="533"/>
      <c r="G7153" s="533"/>
      <c r="H7153" s="533"/>
      <c r="I7153" s="533"/>
      <c r="J7153" s="533"/>
      <c r="K7153" s="533"/>
      <c r="L7153" s="533"/>
      <c r="M7153" s="533"/>
      <c r="N7153" s="532"/>
      <c r="O7153" s="350"/>
      <c r="P7153" s="464"/>
      <c r="Q7153" s="464"/>
      <c r="R7153" s="464"/>
      <c r="S7153" s="464"/>
      <c r="T7153" s="464"/>
      <c r="U7153" s="464"/>
      <c r="V7153" s="464"/>
    </row>
    <row r="7154" spans="1:22">
      <c r="A7154" s="531"/>
      <c r="B7154" s="532"/>
      <c r="C7154" s="350"/>
      <c r="D7154" s="350"/>
      <c r="E7154" s="533"/>
      <c r="F7154" s="533"/>
      <c r="G7154" s="533"/>
      <c r="H7154" s="533"/>
      <c r="I7154" s="533"/>
      <c r="J7154" s="533"/>
      <c r="K7154" s="533"/>
      <c r="L7154" s="533"/>
      <c r="M7154" s="533"/>
      <c r="N7154" s="532"/>
      <c r="O7154" s="350"/>
      <c r="P7154" s="464"/>
      <c r="Q7154" s="464"/>
      <c r="R7154" s="464"/>
      <c r="S7154" s="464"/>
      <c r="T7154" s="464"/>
      <c r="U7154" s="464"/>
      <c r="V7154" s="464"/>
    </row>
    <row r="7155" spans="1:22">
      <c r="A7155" s="531"/>
      <c r="B7155" s="532"/>
      <c r="C7155" s="350"/>
      <c r="D7155" s="350"/>
      <c r="E7155" s="533"/>
      <c r="F7155" s="533"/>
      <c r="G7155" s="533"/>
      <c r="H7155" s="533"/>
      <c r="I7155" s="533"/>
      <c r="J7155" s="533"/>
      <c r="K7155" s="533"/>
      <c r="L7155" s="533"/>
      <c r="M7155" s="533"/>
      <c r="N7155" s="532"/>
      <c r="O7155" s="350"/>
      <c r="P7155" s="464"/>
      <c r="Q7155" s="464"/>
      <c r="R7155" s="464"/>
      <c r="S7155" s="464"/>
      <c r="T7155" s="464"/>
      <c r="U7155" s="464"/>
      <c r="V7155" s="464"/>
    </row>
    <row r="7156" spans="1:22">
      <c r="A7156" s="531"/>
      <c r="B7156" s="532"/>
      <c r="C7156" s="350"/>
      <c r="D7156" s="350"/>
      <c r="E7156" s="533"/>
      <c r="F7156" s="533"/>
      <c r="G7156" s="533"/>
      <c r="H7156" s="533"/>
      <c r="I7156" s="533"/>
      <c r="J7156" s="533"/>
      <c r="K7156" s="533"/>
      <c r="L7156" s="533"/>
      <c r="M7156" s="533"/>
      <c r="N7156" s="532"/>
      <c r="O7156" s="350"/>
      <c r="P7156" s="464"/>
      <c r="Q7156" s="464"/>
      <c r="R7156" s="464"/>
      <c r="S7156" s="464"/>
      <c r="T7156" s="464"/>
      <c r="U7156" s="464"/>
      <c r="V7156" s="464"/>
    </row>
    <row r="7157" spans="1:22">
      <c r="A7157" s="531"/>
      <c r="B7157" s="532"/>
      <c r="C7157" s="350"/>
      <c r="D7157" s="350"/>
      <c r="E7157" s="533"/>
      <c r="F7157" s="533"/>
      <c r="G7157" s="533"/>
      <c r="H7157" s="533"/>
      <c r="I7157" s="533"/>
      <c r="J7157" s="533"/>
      <c r="K7157" s="533"/>
      <c r="L7157" s="533"/>
      <c r="M7157" s="533"/>
      <c r="N7157" s="532"/>
      <c r="O7157" s="350"/>
      <c r="P7157" s="464"/>
      <c r="Q7157" s="464"/>
      <c r="R7157" s="464"/>
      <c r="S7157" s="464"/>
      <c r="T7157" s="464"/>
      <c r="U7157" s="464"/>
      <c r="V7157" s="464"/>
    </row>
    <row r="7158" spans="1:22">
      <c r="A7158" s="531"/>
      <c r="B7158" s="532"/>
      <c r="C7158" s="350"/>
      <c r="D7158" s="350"/>
      <c r="E7158" s="533"/>
      <c r="F7158" s="533"/>
      <c r="G7158" s="533"/>
      <c r="H7158" s="533"/>
      <c r="I7158" s="533"/>
      <c r="J7158" s="533"/>
      <c r="K7158" s="533"/>
      <c r="L7158" s="533"/>
      <c r="M7158" s="533"/>
      <c r="N7158" s="532"/>
      <c r="O7158" s="350"/>
      <c r="P7158" s="464"/>
      <c r="Q7158" s="464"/>
      <c r="R7158" s="464"/>
      <c r="S7158" s="464"/>
      <c r="T7158" s="464"/>
      <c r="U7158" s="464"/>
      <c r="V7158" s="464"/>
    </row>
    <row r="7159" spans="1:22">
      <c r="A7159" s="531"/>
      <c r="B7159" s="532"/>
      <c r="C7159" s="350"/>
      <c r="D7159" s="350"/>
      <c r="E7159" s="533"/>
      <c r="F7159" s="533"/>
      <c r="G7159" s="533"/>
      <c r="H7159" s="533"/>
      <c r="I7159" s="533"/>
      <c r="J7159" s="533"/>
      <c r="K7159" s="533"/>
      <c r="L7159" s="533"/>
      <c r="M7159" s="533"/>
      <c r="N7159" s="532"/>
      <c r="O7159" s="350"/>
      <c r="P7159" s="464"/>
      <c r="Q7159" s="464"/>
      <c r="R7159" s="464"/>
      <c r="S7159" s="464"/>
      <c r="T7159" s="464"/>
      <c r="U7159" s="464"/>
      <c r="V7159" s="464"/>
    </row>
    <row r="7160" spans="1:22">
      <c r="A7160" s="531"/>
      <c r="B7160" s="532"/>
      <c r="C7160" s="350"/>
      <c r="D7160" s="350"/>
      <c r="E7160" s="533"/>
      <c r="F7160" s="533"/>
      <c r="G7160" s="533"/>
      <c r="H7160" s="533"/>
      <c r="I7160" s="533"/>
      <c r="J7160" s="533"/>
      <c r="K7160" s="533"/>
      <c r="L7160" s="533"/>
      <c r="M7160" s="533"/>
      <c r="N7160" s="532"/>
      <c r="O7160" s="350"/>
      <c r="P7160" s="464"/>
      <c r="Q7160" s="464"/>
      <c r="R7160" s="464"/>
      <c r="S7160" s="464"/>
      <c r="T7160" s="464"/>
      <c r="U7160" s="464"/>
      <c r="V7160" s="464"/>
    </row>
    <row r="7161" spans="1:22">
      <c r="A7161" s="531"/>
      <c r="B7161" s="532"/>
      <c r="C7161" s="350"/>
      <c r="D7161" s="350"/>
      <c r="E7161" s="533"/>
      <c r="F7161" s="533"/>
      <c r="G7161" s="533"/>
      <c r="H7161" s="533"/>
      <c r="I7161" s="533"/>
      <c r="J7161" s="533"/>
      <c r="K7161" s="533"/>
      <c r="L7161" s="533"/>
      <c r="M7161" s="533"/>
      <c r="N7161" s="532"/>
      <c r="O7161" s="350"/>
      <c r="P7161" s="464"/>
      <c r="Q7161" s="464"/>
      <c r="R7161" s="464"/>
      <c r="S7161" s="464"/>
      <c r="T7161" s="464"/>
      <c r="U7161" s="464"/>
      <c r="V7161" s="464"/>
    </row>
    <row r="7162" spans="1:22">
      <c r="A7162" s="531"/>
      <c r="B7162" s="532"/>
      <c r="C7162" s="350"/>
      <c r="D7162" s="350"/>
      <c r="E7162" s="533"/>
      <c r="F7162" s="533"/>
      <c r="G7162" s="533"/>
      <c r="H7162" s="533"/>
      <c r="I7162" s="533"/>
      <c r="J7162" s="533"/>
      <c r="K7162" s="533"/>
      <c r="L7162" s="533"/>
      <c r="M7162" s="533"/>
      <c r="N7162" s="532"/>
      <c r="O7162" s="350"/>
      <c r="P7162" s="464"/>
      <c r="Q7162" s="464"/>
      <c r="R7162" s="464"/>
      <c r="S7162" s="464"/>
      <c r="T7162" s="464"/>
      <c r="U7162" s="464"/>
      <c r="V7162" s="464"/>
    </row>
    <row r="7163" spans="1:22">
      <c r="A7163" s="531"/>
      <c r="B7163" s="532"/>
      <c r="C7163" s="350"/>
      <c r="D7163" s="350"/>
      <c r="E7163" s="533"/>
      <c r="F7163" s="533"/>
      <c r="G7163" s="533"/>
      <c r="H7163" s="533"/>
      <c r="I7163" s="533"/>
      <c r="J7163" s="533"/>
      <c r="K7163" s="533"/>
      <c r="L7163" s="533"/>
      <c r="M7163" s="533"/>
      <c r="N7163" s="532"/>
      <c r="O7163" s="350"/>
      <c r="P7163" s="464"/>
      <c r="Q7163" s="464"/>
      <c r="R7163" s="464"/>
      <c r="S7163" s="464"/>
      <c r="T7163" s="464"/>
      <c r="U7163" s="464"/>
      <c r="V7163" s="464"/>
    </row>
    <row r="7164" spans="1:22">
      <c r="A7164" s="531"/>
      <c r="B7164" s="532"/>
      <c r="C7164" s="350"/>
      <c r="D7164" s="350"/>
      <c r="E7164" s="533"/>
      <c r="F7164" s="533"/>
      <c r="G7164" s="533"/>
      <c r="H7164" s="533"/>
      <c r="I7164" s="533"/>
      <c r="J7164" s="533"/>
      <c r="K7164" s="533"/>
      <c r="L7164" s="533"/>
      <c r="M7164" s="533"/>
      <c r="N7164" s="532"/>
      <c r="O7164" s="350"/>
      <c r="P7164" s="464"/>
      <c r="Q7164" s="464"/>
      <c r="R7164" s="464"/>
      <c r="S7164" s="464"/>
      <c r="T7164" s="464"/>
      <c r="U7164" s="464"/>
      <c r="V7164" s="464"/>
    </row>
    <row r="7165" spans="1:22">
      <c r="A7165" s="531"/>
      <c r="B7165" s="532"/>
      <c r="C7165" s="350"/>
      <c r="D7165" s="350"/>
      <c r="E7165" s="533"/>
      <c r="F7165" s="533"/>
      <c r="G7165" s="533"/>
      <c r="H7165" s="533"/>
      <c r="I7165" s="533"/>
      <c r="J7165" s="533"/>
      <c r="K7165" s="533"/>
      <c r="L7165" s="533"/>
      <c r="M7165" s="533"/>
      <c r="N7165" s="532"/>
      <c r="O7165" s="350"/>
      <c r="P7165" s="464"/>
      <c r="Q7165" s="464"/>
      <c r="R7165" s="464"/>
      <c r="S7165" s="464"/>
      <c r="T7165" s="464"/>
      <c r="U7165" s="464"/>
      <c r="V7165" s="464"/>
    </row>
    <row r="7166" spans="1:22">
      <c r="A7166" s="531"/>
      <c r="B7166" s="532"/>
      <c r="C7166" s="350"/>
      <c r="D7166" s="350"/>
      <c r="E7166" s="533"/>
      <c r="F7166" s="533"/>
      <c r="G7166" s="533"/>
      <c r="H7166" s="533"/>
      <c r="I7166" s="533"/>
      <c r="J7166" s="533"/>
      <c r="K7166" s="533"/>
      <c r="L7166" s="533"/>
      <c r="M7166" s="533"/>
      <c r="N7166" s="532"/>
      <c r="O7166" s="350"/>
      <c r="P7166" s="464"/>
      <c r="Q7166" s="464"/>
      <c r="R7166" s="464"/>
      <c r="S7166" s="464"/>
      <c r="T7166" s="464"/>
      <c r="U7166" s="464"/>
      <c r="V7166" s="464"/>
    </row>
    <row r="7167" spans="1:22">
      <c r="A7167" s="531"/>
      <c r="B7167" s="532"/>
      <c r="C7167" s="350"/>
      <c r="D7167" s="350"/>
      <c r="E7167" s="533"/>
      <c r="F7167" s="533"/>
      <c r="G7167" s="533"/>
      <c r="H7167" s="533"/>
      <c r="I7167" s="533"/>
      <c r="J7167" s="533"/>
      <c r="K7167" s="533"/>
      <c r="L7167" s="533"/>
      <c r="M7167" s="533"/>
      <c r="N7167" s="532"/>
      <c r="O7167" s="350"/>
      <c r="P7167" s="464"/>
      <c r="Q7167" s="464"/>
      <c r="R7167" s="464"/>
      <c r="S7167" s="464"/>
      <c r="T7167" s="464"/>
      <c r="U7167" s="464"/>
      <c r="V7167" s="464"/>
    </row>
    <row r="7168" spans="1:22">
      <c r="A7168" s="531"/>
      <c r="B7168" s="532"/>
      <c r="C7168" s="350"/>
      <c r="D7168" s="350"/>
      <c r="E7168" s="533"/>
      <c r="F7168" s="533"/>
      <c r="G7168" s="533"/>
      <c r="H7168" s="533"/>
      <c r="I7168" s="533"/>
      <c r="J7168" s="533"/>
      <c r="K7168" s="533"/>
      <c r="L7168" s="533"/>
      <c r="M7168" s="533"/>
      <c r="N7168" s="532"/>
      <c r="O7168" s="350"/>
      <c r="P7168" s="464"/>
      <c r="Q7168" s="464"/>
      <c r="R7168" s="464"/>
      <c r="S7168" s="464"/>
      <c r="T7168" s="464"/>
      <c r="U7168" s="464"/>
      <c r="V7168" s="464"/>
    </row>
    <row r="7169" spans="1:22">
      <c r="A7169" s="531"/>
      <c r="B7169" s="532"/>
      <c r="C7169" s="350"/>
      <c r="D7169" s="350"/>
      <c r="E7169" s="533"/>
      <c r="F7169" s="533"/>
      <c r="G7169" s="533"/>
      <c r="H7169" s="533"/>
      <c r="I7169" s="533"/>
      <c r="J7169" s="533"/>
      <c r="K7169" s="533"/>
      <c r="L7169" s="533"/>
      <c r="M7169" s="533"/>
      <c r="N7169" s="532"/>
      <c r="O7169" s="350"/>
      <c r="P7169" s="464"/>
      <c r="Q7169" s="464"/>
      <c r="R7169" s="464"/>
      <c r="S7169" s="464"/>
      <c r="T7169" s="464"/>
      <c r="U7169" s="464"/>
      <c r="V7169" s="464"/>
    </row>
    <row r="7170" spans="1:22">
      <c r="A7170" s="531"/>
      <c r="B7170" s="532"/>
      <c r="C7170" s="350"/>
      <c r="D7170" s="350"/>
      <c r="E7170" s="533"/>
      <c r="F7170" s="533"/>
      <c r="G7170" s="533"/>
      <c r="H7170" s="533"/>
      <c r="I7170" s="533"/>
      <c r="J7170" s="533"/>
      <c r="K7170" s="533"/>
      <c r="L7170" s="533"/>
      <c r="M7170" s="533"/>
      <c r="N7170" s="532"/>
      <c r="O7170" s="350"/>
      <c r="P7170" s="464"/>
      <c r="Q7170" s="464"/>
      <c r="R7170" s="464"/>
      <c r="S7170" s="464"/>
      <c r="T7170" s="464"/>
      <c r="U7170" s="464"/>
      <c r="V7170" s="464"/>
    </row>
    <row r="7171" spans="1:22">
      <c r="A7171" s="531"/>
      <c r="B7171" s="532"/>
      <c r="C7171" s="350"/>
      <c r="D7171" s="350"/>
      <c r="E7171" s="533"/>
      <c r="F7171" s="533"/>
      <c r="G7171" s="533"/>
      <c r="H7171" s="533"/>
      <c r="I7171" s="533"/>
      <c r="J7171" s="533"/>
      <c r="K7171" s="533"/>
      <c r="L7171" s="533"/>
      <c r="M7171" s="533"/>
      <c r="N7171" s="532"/>
      <c r="O7171" s="350"/>
      <c r="P7171" s="464"/>
      <c r="Q7171" s="464"/>
      <c r="R7171" s="464"/>
      <c r="S7171" s="464"/>
      <c r="T7171" s="464"/>
      <c r="U7171" s="464"/>
      <c r="V7171" s="464"/>
    </row>
    <row r="7172" spans="1:22">
      <c r="A7172" s="531"/>
      <c r="B7172" s="532"/>
      <c r="C7172" s="350"/>
      <c r="D7172" s="350"/>
      <c r="E7172" s="533"/>
      <c r="F7172" s="533"/>
      <c r="G7172" s="533"/>
      <c r="H7172" s="533"/>
      <c r="I7172" s="533"/>
      <c r="J7172" s="533"/>
      <c r="K7172" s="533"/>
      <c r="L7172" s="533"/>
      <c r="M7172" s="533"/>
      <c r="N7172" s="532"/>
      <c r="O7172" s="350"/>
      <c r="P7172" s="464"/>
      <c r="Q7172" s="464"/>
      <c r="R7172" s="464"/>
      <c r="S7172" s="464"/>
      <c r="T7172" s="464"/>
      <c r="U7172" s="464"/>
      <c r="V7172" s="464"/>
    </row>
    <row r="7173" spans="1:22">
      <c r="A7173" s="531"/>
      <c r="B7173" s="532"/>
      <c r="C7173" s="350"/>
      <c r="D7173" s="350"/>
      <c r="E7173" s="533"/>
      <c r="F7173" s="533"/>
      <c r="G7173" s="533"/>
      <c r="H7173" s="533"/>
      <c r="I7173" s="533"/>
      <c r="J7173" s="533"/>
      <c r="K7173" s="533"/>
      <c r="L7173" s="533"/>
      <c r="M7173" s="533"/>
      <c r="N7173" s="532"/>
      <c r="O7173" s="350"/>
      <c r="P7173" s="464"/>
      <c r="Q7173" s="464"/>
      <c r="R7173" s="464"/>
      <c r="S7173" s="464"/>
      <c r="T7173" s="464"/>
      <c r="U7173" s="464"/>
      <c r="V7173" s="464"/>
    </row>
    <row r="7174" spans="1:22">
      <c r="A7174" s="531"/>
      <c r="B7174" s="532"/>
      <c r="C7174" s="350"/>
      <c r="D7174" s="350"/>
      <c r="E7174" s="533"/>
      <c r="F7174" s="533"/>
      <c r="G7174" s="533"/>
      <c r="H7174" s="533"/>
      <c r="I7174" s="533"/>
      <c r="J7174" s="533"/>
      <c r="K7174" s="533"/>
      <c r="L7174" s="533"/>
      <c r="M7174" s="533"/>
      <c r="N7174" s="532"/>
      <c r="O7174" s="350"/>
      <c r="P7174" s="464"/>
      <c r="Q7174" s="464"/>
      <c r="R7174" s="464"/>
      <c r="S7174" s="464"/>
      <c r="T7174" s="464"/>
      <c r="U7174" s="464"/>
      <c r="V7174" s="464"/>
    </row>
    <row r="7175" spans="1:22">
      <c r="A7175" s="531"/>
      <c r="B7175" s="532"/>
      <c r="C7175" s="350"/>
      <c r="D7175" s="350"/>
      <c r="E7175" s="533"/>
      <c r="F7175" s="533"/>
      <c r="G7175" s="533"/>
      <c r="H7175" s="533"/>
      <c r="I7175" s="533"/>
      <c r="J7175" s="533"/>
      <c r="K7175" s="533"/>
      <c r="L7175" s="533"/>
      <c r="M7175" s="533"/>
      <c r="N7175" s="532"/>
      <c r="O7175" s="350"/>
      <c r="P7175" s="464"/>
      <c r="Q7175" s="464"/>
      <c r="R7175" s="464"/>
      <c r="S7175" s="464"/>
      <c r="T7175" s="464"/>
      <c r="U7175" s="464"/>
      <c r="V7175" s="464"/>
    </row>
    <row r="7176" spans="1:22">
      <c r="A7176" s="531"/>
      <c r="B7176" s="532"/>
      <c r="C7176" s="350"/>
      <c r="D7176" s="350"/>
      <c r="E7176" s="533"/>
      <c r="F7176" s="533"/>
      <c r="G7176" s="533"/>
      <c r="H7176" s="533"/>
      <c r="I7176" s="533"/>
      <c r="J7176" s="533"/>
      <c r="K7176" s="533"/>
      <c r="L7176" s="533"/>
      <c r="M7176" s="533"/>
      <c r="N7176" s="532"/>
      <c r="O7176" s="350"/>
      <c r="P7176" s="464"/>
      <c r="Q7176" s="464"/>
      <c r="R7176" s="464"/>
      <c r="S7176" s="464"/>
      <c r="T7176" s="464"/>
      <c r="U7176" s="464"/>
      <c r="V7176" s="464"/>
    </row>
    <row r="7177" spans="1:22">
      <c r="A7177" s="531"/>
      <c r="B7177" s="532"/>
      <c r="C7177" s="350"/>
      <c r="D7177" s="350"/>
      <c r="E7177" s="533"/>
      <c r="F7177" s="533"/>
      <c r="G7177" s="533"/>
      <c r="H7177" s="533"/>
      <c r="I7177" s="533"/>
      <c r="J7177" s="533"/>
      <c r="K7177" s="533"/>
      <c r="L7177" s="533"/>
      <c r="M7177" s="533"/>
      <c r="N7177" s="532"/>
      <c r="O7177" s="350"/>
      <c r="P7177" s="464"/>
      <c r="Q7177" s="464"/>
      <c r="R7177" s="464"/>
      <c r="S7177" s="464"/>
      <c r="T7177" s="464"/>
      <c r="U7177" s="464"/>
      <c r="V7177" s="464"/>
    </row>
    <row r="7178" spans="1:22">
      <c r="A7178" s="531"/>
      <c r="B7178" s="532"/>
      <c r="C7178" s="350"/>
      <c r="D7178" s="350"/>
      <c r="E7178" s="533"/>
      <c r="F7178" s="533"/>
      <c r="G7178" s="533"/>
      <c r="H7178" s="533"/>
      <c r="I7178" s="533"/>
      <c r="J7178" s="533"/>
      <c r="K7178" s="533"/>
      <c r="L7178" s="533"/>
      <c r="M7178" s="533"/>
      <c r="N7178" s="532"/>
      <c r="O7178" s="350"/>
      <c r="P7178" s="464"/>
      <c r="Q7178" s="464"/>
      <c r="R7178" s="464"/>
      <c r="S7178" s="464"/>
      <c r="T7178" s="464"/>
      <c r="U7178" s="464"/>
      <c r="V7178" s="464"/>
    </row>
    <row r="7179" spans="1:22">
      <c r="A7179" s="531"/>
      <c r="B7179" s="532"/>
      <c r="C7179" s="350"/>
      <c r="D7179" s="350"/>
      <c r="E7179" s="533"/>
      <c r="F7179" s="533"/>
      <c r="G7179" s="533"/>
      <c r="H7179" s="533"/>
      <c r="I7179" s="533"/>
      <c r="J7179" s="533"/>
      <c r="K7179" s="533"/>
      <c r="L7179" s="533"/>
      <c r="M7179" s="533"/>
      <c r="N7179" s="532"/>
      <c r="O7179" s="350"/>
      <c r="P7179" s="464"/>
      <c r="Q7179" s="464"/>
      <c r="R7179" s="464"/>
      <c r="S7179" s="464"/>
      <c r="T7179" s="464"/>
      <c r="U7179" s="464"/>
      <c r="V7179" s="464"/>
    </row>
    <row r="7180" spans="1:22">
      <c r="A7180" s="531"/>
      <c r="B7180" s="532"/>
      <c r="C7180" s="350"/>
      <c r="D7180" s="350"/>
      <c r="E7180" s="533"/>
      <c r="F7180" s="533"/>
      <c r="G7180" s="533"/>
      <c r="H7180" s="533"/>
      <c r="I7180" s="533"/>
      <c r="J7180" s="533"/>
      <c r="K7180" s="533"/>
      <c r="L7180" s="533"/>
      <c r="M7180" s="533"/>
      <c r="N7180" s="532"/>
      <c r="O7180" s="350"/>
      <c r="P7180" s="464"/>
      <c r="Q7180" s="464"/>
      <c r="R7180" s="464"/>
      <c r="S7180" s="464"/>
      <c r="T7180" s="464"/>
      <c r="U7180" s="464"/>
      <c r="V7180" s="464"/>
    </row>
    <row r="7181" spans="1:22">
      <c r="A7181" s="531"/>
      <c r="B7181" s="532"/>
      <c r="C7181" s="350"/>
      <c r="D7181" s="350"/>
      <c r="E7181" s="533"/>
      <c r="F7181" s="533"/>
      <c r="G7181" s="533"/>
      <c r="H7181" s="533"/>
      <c r="I7181" s="533"/>
      <c r="J7181" s="533"/>
      <c r="K7181" s="533"/>
      <c r="L7181" s="533"/>
      <c r="M7181" s="533"/>
      <c r="N7181" s="532"/>
      <c r="O7181" s="350"/>
      <c r="P7181" s="464"/>
      <c r="Q7181" s="464"/>
      <c r="R7181" s="464"/>
      <c r="S7181" s="464"/>
      <c r="T7181" s="464"/>
      <c r="U7181" s="464"/>
      <c r="V7181" s="464"/>
    </row>
    <row r="7182" spans="1:22">
      <c r="A7182" s="531"/>
      <c r="B7182" s="532"/>
      <c r="C7182" s="350"/>
      <c r="D7182" s="350"/>
      <c r="E7182" s="533"/>
      <c r="F7182" s="533"/>
      <c r="G7182" s="533"/>
      <c r="H7182" s="533"/>
      <c r="I7182" s="533"/>
      <c r="J7182" s="533"/>
      <c r="K7182" s="533"/>
      <c r="L7182" s="533"/>
      <c r="M7182" s="533"/>
      <c r="N7182" s="532"/>
      <c r="O7182" s="350"/>
      <c r="P7182" s="464"/>
      <c r="Q7182" s="464"/>
      <c r="R7182" s="464"/>
      <c r="S7182" s="464"/>
      <c r="T7182" s="464"/>
      <c r="U7182" s="464"/>
      <c r="V7182" s="464"/>
    </row>
    <row r="7183" spans="1:22">
      <c r="A7183" s="531"/>
      <c r="B7183" s="532"/>
      <c r="C7183" s="350"/>
      <c r="D7183" s="350"/>
      <c r="E7183" s="533"/>
      <c r="F7183" s="533"/>
      <c r="G7183" s="533"/>
      <c r="H7183" s="533"/>
      <c r="I7183" s="533"/>
      <c r="J7183" s="533"/>
      <c r="K7183" s="533"/>
      <c r="L7183" s="533"/>
      <c r="M7183" s="533"/>
      <c r="N7183" s="532"/>
      <c r="O7183" s="350"/>
      <c r="P7183" s="464"/>
      <c r="Q7183" s="464"/>
      <c r="R7183" s="464"/>
      <c r="S7183" s="464"/>
      <c r="T7183" s="464"/>
      <c r="U7183" s="464"/>
      <c r="V7183" s="464"/>
    </row>
    <row r="7184" spans="1:22">
      <c r="A7184" s="531"/>
      <c r="B7184" s="532"/>
      <c r="C7184" s="350"/>
      <c r="D7184" s="350"/>
      <c r="E7184" s="533"/>
      <c r="F7184" s="533"/>
      <c r="G7184" s="533"/>
      <c r="H7184" s="533"/>
      <c r="I7184" s="533"/>
      <c r="J7184" s="533"/>
      <c r="K7184" s="533"/>
      <c r="L7184" s="533"/>
      <c r="M7184" s="533"/>
      <c r="N7184" s="532"/>
      <c r="O7184" s="350"/>
      <c r="P7184" s="464"/>
      <c r="Q7184" s="464"/>
      <c r="R7184" s="464"/>
      <c r="S7184" s="464"/>
      <c r="T7184" s="464"/>
      <c r="U7184" s="464"/>
      <c r="V7184" s="464"/>
    </row>
    <row r="7185" spans="1:22">
      <c r="A7185" s="531"/>
      <c r="B7185" s="532"/>
      <c r="C7185" s="350"/>
      <c r="D7185" s="350"/>
      <c r="E7185" s="533"/>
      <c r="F7185" s="533"/>
      <c r="G7185" s="533"/>
      <c r="H7185" s="533"/>
      <c r="I7185" s="533"/>
      <c r="J7185" s="533"/>
      <c r="K7185" s="533"/>
      <c r="L7185" s="533"/>
      <c r="M7185" s="533"/>
      <c r="N7185" s="532"/>
      <c r="O7185" s="350"/>
      <c r="P7185" s="464"/>
      <c r="Q7185" s="464"/>
      <c r="R7185" s="464"/>
      <c r="S7185" s="464"/>
      <c r="T7185" s="464"/>
      <c r="U7185" s="464"/>
      <c r="V7185" s="464"/>
    </row>
    <row r="7186" spans="1:22">
      <c r="A7186" s="531"/>
      <c r="B7186" s="532"/>
      <c r="C7186" s="350"/>
      <c r="D7186" s="350"/>
      <c r="E7186" s="533"/>
      <c r="F7186" s="533"/>
      <c r="G7186" s="533"/>
      <c r="H7186" s="533"/>
      <c r="I7186" s="533"/>
      <c r="J7186" s="533"/>
      <c r="K7186" s="533"/>
      <c r="L7186" s="533"/>
      <c r="M7186" s="533"/>
      <c r="N7186" s="532"/>
      <c r="O7186" s="350"/>
      <c r="P7186" s="464"/>
      <c r="Q7186" s="464"/>
      <c r="R7186" s="464"/>
      <c r="S7186" s="464"/>
      <c r="T7186" s="464"/>
      <c r="U7186" s="464"/>
      <c r="V7186" s="464"/>
    </row>
    <row r="7187" spans="1:22">
      <c r="A7187" s="531"/>
      <c r="B7187" s="532"/>
      <c r="C7187" s="350"/>
      <c r="D7187" s="350"/>
      <c r="E7187" s="533"/>
      <c r="F7187" s="533"/>
      <c r="G7187" s="533"/>
      <c r="H7187" s="533"/>
      <c r="I7187" s="533"/>
      <c r="J7187" s="533"/>
      <c r="K7187" s="533"/>
      <c r="L7187" s="533"/>
      <c r="M7187" s="533"/>
      <c r="N7187" s="532"/>
      <c r="O7187" s="350"/>
      <c r="P7187" s="464"/>
      <c r="Q7187" s="464"/>
      <c r="R7187" s="464"/>
      <c r="S7187" s="464"/>
      <c r="T7187" s="464"/>
      <c r="U7187" s="464"/>
      <c r="V7187" s="464"/>
    </row>
    <row r="7188" spans="1:22">
      <c r="A7188" s="531"/>
      <c r="B7188" s="532"/>
      <c r="C7188" s="350"/>
      <c r="D7188" s="350"/>
      <c r="E7188" s="533"/>
      <c r="F7188" s="533"/>
      <c r="G7188" s="533"/>
      <c r="H7188" s="533"/>
      <c r="I7188" s="533"/>
      <c r="J7188" s="533"/>
      <c r="K7188" s="533"/>
      <c r="L7188" s="533"/>
      <c r="M7188" s="533"/>
      <c r="N7188" s="532"/>
      <c r="O7188" s="350"/>
      <c r="P7188" s="464"/>
      <c r="Q7188" s="464"/>
      <c r="R7188" s="464"/>
      <c r="S7188" s="464"/>
      <c r="T7188" s="464"/>
      <c r="U7188" s="464"/>
      <c r="V7188" s="464"/>
    </row>
    <row r="7189" spans="1:22">
      <c r="A7189" s="531"/>
      <c r="B7189" s="532"/>
      <c r="C7189" s="350"/>
      <c r="D7189" s="350"/>
      <c r="E7189" s="533"/>
      <c r="F7189" s="533"/>
      <c r="G7189" s="533"/>
      <c r="H7189" s="533"/>
      <c r="I7189" s="533"/>
      <c r="J7189" s="533"/>
      <c r="K7189" s="533"/>
      <c r="L7189" s="533"/>
      <c r="M7189" s="533"/>
      <c r="N7189" s="532"/>
      <c r="O7189" s="350"/>
      <c r="P7189" s="464"/>
      <c r="Q7189" s="464"/>
      <c r="R7189" s="464"/>
      <c r="S7189" s="464"/>
      <c r="T7189" s="464"/>
      <c r="U7189" s="464"/>
      <c r="V7189" s="464"/>
    </row>
    <row r="7190" spans="1:22">
      <c r="A7190" s="531"/>
      <c r="B7190" s="532"/>
      <c r="C7190" s="350"/>
      <c r="D7190" s="350"/>
      <c r="E7190" s="533"/>
      <c r="F7190" s="533"/>
      <c r="G7190" s="533"/>
      <c r="H7190" s="533"/>
      <c r="I7190" s="533"/>
      <c r="J7190" s="533"/>
      <c r="K7190" s="533"/>
      <c r="L7190" s="533"/>
      <c r="M7190" s="533"/>
      <c r="N7190" s="532"/>
      <c r="O7190" s="350"/>
      <c r="P7190" s="464"/>
      <c r="Q7190" s="464"/>
      <c r="R7190" s="464"/>
      <c r="S7190" s="464"/>
      <c r="T7190" s="464"/>
      <c r="U7190" s="464"/>
      <c r="V7190" s="464"/>
    </row>
    <row r="7191" spans="1:22">
      <c r="A7191" s="531"/>
      <c r="B7191" s="532"/>
      <c r="C7191" s="350"/>
      <c r="D7191" s="350"/>
      <c r="E7191" s="533"/>
      <c r="F7191" s="533"/>
      <c r="G7191" s="533"/>
      <c r="H7191" s="533"/>
      <c r="I7191" s="533"/>
      <c r="J7191" s="533"/>
      <c r="K7191" s="533"/>
      <c r="L7191" s="533"/>
      <c r="M7191" s="533"/>
      <c r="N7191" s="532"/>
      <c r="O7191" s="350"/>
      <c r="P7191" s="464"/>
      <c r="Q7191" s="464"/>
      <c r="R7191" s="464"/>
      <c r="S7191" s="464"/>
      <c r="T7191" s="464"/>
      <c r="U7191" s="464"/>
      <c r="V7191" s="464"/>
    </row>
    <row r="7192" spans="1:22">
      <c r="A7192" s="531"/>
      <c r="B7192" s="532"/>
      <c r="C7192" s="350"/>
      <c r="D7192" s="350"/>
      <c r="E7192" s="533"/>
      <c r="F7192" s="533"/>
      <c r="G7192" s="533"/>
      <c r="H7192" s="533"/>
      <c r="I7192" s="533"/>
      <c r="J7192" s="533"/>
      <c r="K7192" s="533"/>
      <c r="L7192" s="533"/>
      <c r="M7192" s="533"/>
      <c r="N7192" s="532"/>
      <c r="O7192" s="350"/>
      <c r="P7192" s="464"/>
      <c r="Q7192" s="464"/>
      <c r="R7192" s="464"/>
      <c r="S7192" s="464"/>
      <c r="T7192" s="464"/>
      <c r="U7192" s="464"/>
      <c r="V7192" s="464"/>
    </row>
    <row r="7193" spans="1:22">
      <c r="A7193" s="531"/>
      <c r="B7193" s="532"/>
      <c r="C7193" s="350"/>
      <c r="D7193" s="350"/>
      <c r="E7193" s="533"/>
      <c r="F7193" s="533"/>
      <c r="G7193" s="533"/>
      <c r="H7193" s="533"/>
      <c r="I7193" s="533"/>
      <c r="J7193" s="533"/>
      <c r="K7193" s="533"/>
      <c r="L7193" s="533"/>
      <c r="M7193" s="533"/>
      <c r="N7193" s="532"/>
      <c r="O7193" s="350"/>
      <c r="P7193" s="464"/>
      <c r="Q7193" s="464"/>
      <c r="R7193" s="464"/>
      <c r="S7193" s="464"/>
      <c r="T7193" s="464"/>
      <c r="U7193" s="464"/>
      <c r="V7193" s="464"/>
    </row>
    <row r="7194" spans="1:22">
      <c r="A7194" s="531"/>
      <c r="B7194" s="532"/>
      <c r="C7194" s="350"/>
      <c r="D7194" s="350"/>
      <c r="E7194" s="533"/>
      <c r="F7194" s="533"/>
      <c r="G7194" s="533"/>
      <c r="H7194" s="533"/>
      <c r="I7194" s="533"/>
      <c r="J7194" s="533"/>
      <c r="K7194" s="533"/>
      <c r="L7194" s="533"/>
      <c r="M7194" s="533"/>
      <c r="N7194" s="532"/>
      <c r="O7194" s="350"/>
      <c r="P7194" s="464"/>
      <c r="Q7194" s="464"/>
      <c r="R7194" s="464"/>
      <c r="S7194" s="464"/>
      <c r="T7194" s="464"/>
      <c r="U7194" s="464"/>
      <c r="V7194" s="464"/>
    </row>
    <row r="7195" spans="1:22">
      <c r="A7195" s="531"/>
      <c r="B7195" s="532"/>
      <c r="C7195" s="350"/>
      <c r="D7195" s="350"/>
      <c r="E7195" s="533"/>
      <c r="F7195" s="533"/>
      <c r="G7195" s="533"/>
      <c r="H7195" s="533"/>
      <c r="I7195" s="533"/>
      <c r="J7195" s="533"/>
      <c r="K7195" s="533"/>
      <c r="L7195" s="533"/>
      <c r="M7195" s="533"/>
      <c r="N7195" s="532"/>
      <c r="O7195" s="350"/>
      <c r="P7195" s="464"/>
      <c r="Q7195" s="464"/>
      <c r="R7195" s="464"/>
      <c r="S7195" s="464"/>
      <c r="T7195" s="464"/>
      <c r="U7195" s="464"/>
      <c r="V7195" s="464"/>
    </row>
    <row r="7196" spans="1:22">
      <c r="A7196" s="531"/>
      <c r="B7196" s="532"/>
      <c r="C7196" s="350"/>
      <c r="D7196" s="350"/>
      <c r="E7196" s="533"/>
      <c r="F7196" s="533"/>
      <c r="G7196" s="533"/>
      <c r="H7196" s="533"/>
      <c r="I7196" s="533"/>
      <c r="J7196" s="533"/>
      <c r="K7196" s="533"/>
      <c r="L7196" s="533"/>
      <c r="M7196" s="533"/>
      <c r="N7196" s="532"/>
      <c r="O7196" s="350"/>
      <c r="P7196" s="464"/>
      <c r="Q7196" s="464"/>
      <c r="R7196" s="464"/>
      <c r="S7196" s="464"/>
      <c r="T7196" s="464"/>
      <c r="U7196" s="464"/>
      <c r="V7196" s="464"/>
    </row>
    <row r="7197" spans="1:22">
      <c r="A7197" s="531"/>
      <c r="B7197" s="532"/>
      <c r="C7197" s="350"/>
      <c r="D7197" s="350"/>
      <c r="E7197" s="533"/>
      <c r="F7197" s="533"/>
      <c r="G7197" s="533"/>
      <c r="H7197" s="533"/>
      <c r="I7197" s="533"/>
      <c r="J7197" s="533"/>
      <c r="K7197" s="533"/>
      <c r="L7197" s="533"/>
      <c r="M7197" s="533"/>
      <c r="N7197" s="532"/>
      <c r="O7197" s="350"/>
      <c r="P7197" s="464"/>
      <c r="Q7197" s="464"/>
      <c r="R7197" s="464"/>
      <c r="S7197" s="464"/>
      <c r="T7197" s="464"/>
      <c r="U7197" s="464"/>
      <c r="V7197" s="464"/>
    </row>
    <row r="7198" spans="1:22">
      <c r="A7198" s="531"/>
      <c r="B7198" s="532"/>
      <c r="C7198" s="350"/>
      <c r="D7198" s="350"/>
      <c r="E7198" s="533"/>
      <c r="F7198" s="533"/>
      <c r="G7198" s="533"/>
      <c r="H7198" s="533"/>
      <c r="I7198" s="533"/>
      <c r="J7198" s="533"/>
      <c r="K7198" s="533"/>
      <c r="L7198" s="533"/>
      <c r="M7198" s="533"/>
      <c r="N7198" s="532"/>
      <c r="O7198" s="350"/>
      <c r="P7198" s="464"/>
      <c r="Q7198" s="464"/>
      <c r="R7198" s="464"/>
      <c r="S7198" s="464"/>
      <c r="T7198" s="464"/>
      <c r="U7198" s="464"/>
      <c r="V7198" s="464"/>
    </row>
    <row r="7199" spans="1:22">
      <c r="A7199" s="531"/>
      <c r="B7199" s="532"/>
      <c r="C7199" s="350"/>
      <c r="D7199" s="350"/>
      <c r="E7199" s="533"/>
      <c r="F7199" s="533"/>
      <c r="G7199" s="533"/>
      <c r="H7199" s="533"/>
      <c r="I7199" s="533"/>
      <c r="J7199" s="533"/>
      <c r="K7199" s="533"/>
      <c r="L7199" s="533"/>
      <c r="M7199" s="533"/>
      <c r="N7199" s="532"/>
      <c r="O7199" s="350"/>
      <c r="P7199" s="464"/>
      <c r="Q7199" s="464"/>
      <c r="R7199" s="464"/>
      <c r="S7199" s="464"/>
      <c r="T7199" s="464"/>
      <c r="U7199" s="464"/>
      <c r="V7199" s="464"/>
    </row>
    <row r="7200" spans="1:22">
      <c r="A7200" s="531"/>
      <c r="B7200" s="532"/>
      <c r="C7200" s="350"/>
      <c r="D7200" s="350"/>
      <c r="E7200" s="533"/>
      <c r="F7200" s="533"/>
      <c r="G7200" s="533"/>
      <c r="H7200" s="533"/>
      <c r="I7200" s="533"/>
      <c r="J7200" s="533"/>
      <c r="K7200" s="533"/>
      <c r="L7200" s="533"/>
      <c r="M7200" s="533"/>
      <c r="N7200" s="532"/>
      <c r="O7200" s="350"/>
      <c r="P7200" s="464"/>
      <c r="Q7200" s="464"/>
      <c r="R7200" s="464"/>
      <c r="S7200" s="464"/>
      <c r="T7200" s="464"/>
      <c r="U7200" s="464"/>
      <c r="V7200" s="464"/>
    </row>
    <row r="7201" spans="1:22">
      <c r="A7201" s="531"/>
      <c r="B7201" s="532"/>
      <c r="C7201" s="350"/>
      <c r="D7201" s="350"/>
      <c r="E7201" s="533"/>
      <c r="F7201" s="533"/>
      <c r="G7201" s="533"/>
      <c r="H7201" s="533"/>
      <c r="I7201" s="533"/>
      <c r="J7201" s="533"/>
      <c r="K7201" s="533"/>
      <c r="L7201" s="533"/>
      <c r="M7201" s="533"/>
      <c r="N7201" s="532"/>
      <c r="O7201" s="350"/>
      <c r="P7201" s="464"/>
      <c r="Q7201" s="464"/>
      <c r="R7201" s="464"/>
      <c r="S7201" s="464"/>
      <c r="T7201" s="464"/>
      <c r="U7201" s="464"/>
      <c r="V7201" s="464"/>
    </row>
    <row r="7202" spans="1:22">
      <c r="A7202" s="531"/>
      <c r="B7202" s="532"/>
      <c r="C7202" s="350"/>
      <c r="D7202" s="350"/>
      <c r="E7202" s="533"/>
      <c r="F7202" s="533"/>
      <c r="G7202" s="533"/>
      <c r="H7202" s="533"/>
      <c r="I7202" s="533"/>
      <c r="J7202" s="533"/>
      <c r="K7202" s="533"/>
      <c r="L7202" s="533"/>
      <c r="M7202" s="533"/>
      <c r="N7202" s="532"/>
      <c r="O7202" s="350"/>
      <c r="P7202" s="464"/>
      <c r="Q7202" s="464"/>
      <c r="R7202" s="464"/>
      <c r="S7202" s="464"/>
      <c r="T7202" s="464"/>
      <c r="U7202" s="464"/>
      <c r="V7202" s="464"/>
    </row>
    <row r="7203" spans="1:22">
      <c r="A7203" s="531"/>
      <c r="B7203" s="532"/>
      <c r="C7203" s="350"/>
      <c r="D7203" s="350"/>
      <c r="E7203" s="533"/>
      <c r="F7203" s="533"/>
      <c r="G7203" s="533"/>
      <c r="H7203" s="533"/>
      <c r="I7203" s="533"/>
      <c r="J7203" s="533"/>
      <c r="K7203" s="533"/>
      <c r="L7203" s="533"/>
      <c r="M7203" s="533"/>
      <c r="N7203" s="532"/>
      <c r="O7203" s="350"/>
      <c r="P7203" s="464"/>
      <c r="Q7203" s="464"/>
      <c r="R7203" s="464"/>
      <c r="S7203" s="464"/>
      <c r="T7203" s="464"/>
      <c r="U7203" s="464"/>
      <c r="V7203" s="464"/>
    </row>
    <row r="7204" spans="1:22">
      <c r="A7204" s="531"/>
      <c r="B7204" s="532"/>
      <c r="C7204" s="350"/>
      <c r="D7204" s="350"/>
      <c r="E7204" s="533"/>
      <c r="F7204" s="533"/>
      <c r="G7204" s="533"/>
      <c r="H7204" s="533"/>
      <c r="I7204" s="533"/>
      <c r="J7204" s="533"/>
      <c r="K7204" s="533"/>
      <c r="L7204" s="533"/>
      <c r="M7204" s="533"/>
      <c r="N7204" s="532"/>
      <c r="O7204" s="350"/>
      <c r="P7204" s="464"/>
      <c r="Q7204" s="464"/>
      <c r="R7204" s="464"/>
      <c r="S7204" s="464"/>
      <c r="T7204" s="464"/>
      <c r="U7204" s="464"/>
      <c r="V7204" s="464"/>
    </row>
    <row r="7205" spans="1:22">
      <c r="A7205" s="531"/>
      <c r="B7205" s="532"/>
      <c r="C7205" s="350"/>
      <c r="D7205" s="350"/>
      <c r="E7205" s="533"/>
      <c r="F7205" s="533"/>
      <c r="G7205" s="533"/>
      <c r="H7205" s="533"/>
      <c r="I7205" s="533"/>
      <c r="J7205" s="533"/>
      <c r="K7205" s="533"/>
      <c r="L7205" s="533"/>
      <c r="M7205" s="533"/>
      <c r="N7205" s="532"/>
      <c r="O7205" s="350"/>
      <c r="P7205" s="464"/>
      <c r="Q7205" s="464"/>
      <c r="R7205" s="464"/>
      <c r="S7205" s="464"/>
      <c r="T7205" s="464"/>
      <c r="U7205" s="464"/>
      <c r="V7205" s="464"/>
    </row>
    <row r="7206" spans="1:22">
      <c r="A7206" s="531"/>
      <c r="B7206" s="532"/>
      <c r="C7206" s="350"/>
      <c r="D7206" s="350"/>
      <c r="E7206" s="533"/>
      <c r="F7206" s="533"/>
      <c r="G7206" s="533"/>
      <c r="H7206" s="533"/>
      <c r="I7206" s="533"/>
      <c r="J7206" s="533"/>
      <c r="K7206" s="533"/>
      <c r="L7206" s="533"/>
      <c r="M7206" s="533"/>
      <c r="N7206" s="532"/>
      <c r="O7206" s="350"/>
      <c r="P7206" s="464"/>
      <c r="Q7206" s="464"/>
      <c r="R7206" s="464"/>
      <c r="S7206" s="464"/>
      <c r="T7206" s="464"/>
      <c r="U7206" s="464"/>
      <c r="V7206" s="464"/>
    </row>
    <row r="7207" spans="1:22">
      <c r="A7207" s="531"/>
      <c r="B7207" s="532"/>
      <c r="C7207" s="350"/>
      <c r="D7207" s="350"/>
      <c r="E7207" s="533"/>
      <c r="F7207" s="533"/>
      <c r="G7207" s="533"/>
      <c r="H7207" s="533"/>
      <c r="I7207" s="533"/>
      <c r="J7207" s="533"/>
      <c r="K7207" s="533"/>
      <c r="L7207" s="533"/>
      <c r="M7207" s="533"/>
      <c r="N7207" s="532"/>
      <c r="O7207" s="350"/>
      <c r="P7207" s="464"/>
      <c r="Q7207" s="464"/>
      <c r="R7207" s="464"/>
      <c r="S7207" s="464"/>
      <c r="T7207" s="464"/>
      <c r="U7207" s="464"/>
      <c r="V7207" s="464"/>
    </row>
    <row r="7208" spans="1:22">
      <c r="A7208" s="531"/>
      <c r="B7208" s="532"/>
      <c r="C7208" s="350"/>
      <c r="D7208" s="350"/>
      <c r="E7208" s="533"/>
      <c r="F7208" s="533"/>
      <c r="G7208" s="533"/>
      <c r="H7208" s="533"/>
      <c r="I7208" s="533"/>
      <c r="J7208" s="533"/>
      <c r="K7208" s="533"/>
      <c r="L7208" s="533"/>
      <c r="M7208" s="533"/>
      <c r="N7208" s="532"/>
      <c r="O7208" s="350"/>
      <c r="P7208" s="464"/>
      <c r="Q7208" s="464"/>
      <c r="R7208" s="464"/>
      <c r="S7208" s="464"/>
      <c r="T7208" s="464"/>
      <c r="U7208" s="464"/>
      <c r="V7208" s="464"/>
    </row>
    <row r="7209" spans="1:22">
      <c r="A7209" s="531"/>
      <c r="B7209" s="532"/>
      <c r="C7209" s="350"/>
      <c r="D7209" s="350"/>
      <c r="E7209" s="533"/>
      <c r="F7209" s="533"/>
      <c r="G7209" s="533"/>
      <c r="H7209" s="533"/>
      <c r="I7209" s="533"/>
      <c r="J7209" s="533"/>
      <c r="K7209" s="533"/>
      <c r="L7209" s="533"/>
      <c r="M7209" s="533"/>
      <c r="N7209" s="532"/>
      <c r="O7209" s="350"/>
      <c r="P7209" s="464"/>
      <c r="Q7209" s="464"/>
      <c r="R7209" s="464"/>
      <c r="S7209" s="464"/>
      <c r="T7209" s="464"/>
      <c r="U7209" s="464"/>
      <c r="V7209" s="464"/>
    </row>
    <row r="7210" spans="1:22">
      <c r="A7210" s="531"/>
      <c r="B7210" s="532"/>
      <c r="C7210" s="350"/>
      <c r="D7210" s="350"/>
      <c r="E7210" s="533"/>
      <c r="F7210" s="533"/>
      <c r="G7210" s="533"/>
      <c r="H7210" s="533"/>
      <c r="I7210" s="533"/>
      <c r="J7210" s="533"/>
      <c r="K7210" s="533"/>
      <c r="L7210" s="533"/>
      <c r="M7210" s="533"/>
      <c r="N7210" s="532"/>
      <c r="O7210" s="350"/>
      <c r="P7210" s="464"/>
      <c r="Q7210" s="464"/>
      <c r="R7210" s="464"/>
      <c r="S7210" s="464"/>
      <c r="T7210" s="464"/>
      <c r="U7210" s="464"/>
      <c r="V7210" s="464"/>
    </row>
    <row r="7211" spans="1:22">
      <c r="A7211" s="531"/>
      <c r="B7211" s="532"/>
      <c r="C7211" s="350"/>
      <c r="D7211" s="350"/>
      <c r="E7211" s="533"/>
      <c r="F7211" s="533"/>
      <c r="G7211" s="533"/>
      <c r="H7211" s="533"/>
      <c r="I7211" s="533"/>
      <c r="J7211" s="533"/>
      <c r="K7211" s="533"/>
      <c r="L7211" s="533"/>
      <c r="M7211" s="533"/>
      <c r="N7211" s="532"/>
      <c r="O7211" s="350"/>
      <c r="P7211" s="464"/>
      <c r="Q7211" s="464"/>
      <c r="R7211" s="464"/>
      <c r="S7211" s="464"/>
      <c r="T7211" s="464"/>
      <c r="U7211" s="464"/>
      <c r="V7211" s="464"/>
    </row>
    <row r="7212" spans="1:22">
      <c r="A7212" s="531"/>
      <c r="B7212" s="532"/>
      <c r="C7212" s="350"/>
      <c r="D7212" s="350"/>
      <c r="E7212" s="533"/>
      <c r="F7212" s="533"/>
      <c r="G7212" s="533"/>
      <c r="H7212" s="533"/>
      <c r="I7212" s="533"/>
      <c r="J7212" s="533"/>
      <c r="K7212" s="533"/>
      <c r="L7212" s="533"/>
      <c r="M7212" s="533"/>
      <c r="N7212" s="532"/>
      <c r="O7212" s="350"/>
      <c r="P7212" s="464"/>
      <c r="Q7212" s="464"/>
      <c r="R7212" s="464"/>
      <c r="S7212" s="464"/>
      <c r="T7212" s="464"/>
      <c r="U7212" s="464"/>
      <c r="V7212" s="464"/>
    </row>
    <row r="7213" spans="1:22">
      <c r="A7213" s="531"/>
      <c r="B7213" s="532"/>
      <c r="C7213" s="350"/>
      <c r="D7213" s="350"/>
      <c r="E7213" s="533"/>
      <c r="F7213" s="533"/>
      <c r="G7213" s="533"/>
      <c r="H7213" s="533"/>
      <c r="I7213" s="533"/>
      <c r="J7213" s="533"/>
      <c r="K7213" s="533"/>
      <c r="L7213" s="533"/>
      <c r="M7213" s="533"/>
      <c r="N7213" s="532"/>
      <c r="O7213" s="350"/>
      <c r="P7213" s="464"/>
      <c r="Q7213" s="464"/>
      <c r="R7213" s="464"/>
      <c r="S7213" s="464"/>
      <c r="T7213" s="464"/>
      <c r="U7213" s="464"/>
      <c r="V7213" s="464"/>
    </row>
    <row r="7214" spans="1:22">
      <c r="A7214" s="531"/>
      <c r="B7214" s="532"/>
      <c r="C7214" s="350"/>
      <c r="D7214" s="350"/>
      <c r="E7214" s="533"/>
      <c r="F7214" s="533"/>
      <c r="G7214" s="533"/>
      <c r="H7214" s="533"/>
      <c r="I7214" s="533"/>
      <c r="J7214" s="533"/>
      <c r="K7214" s="533"/>
      <c r="L7214" s="533"/>
      <c r="M7214" s="533"/>
      <c r="N7214" s="532"/>
      <c r="O7214" s="350"/>
      <c r="P7214" s="464"/>
      <c r="Q7214" s="464"/>
      <c r="R7214" s="464"/>
      <c r="S7214" s="464"/>
      <c r="T7214" s="464"/>
      <c r="U7214" s="464"/>
      <c r="V7214" s="464"/>
    </row>
    <row r="7215" spans="1:22">
      <c r="A7215" s="531"/>
      <c r="B7215" s="532"/>
      <c r="C7215" s="350"/>
      <c r="D7215" s="350"/>
      <c r="E7215" s="533"/>
      <c r="F7215" s="533"/>
      <c r="G7215" s="533"/>
      <c r="H7215" s="533"/>
      <c r="I7215" s="533"/>
      <c r="J7215" s="533"/>
      <c r="K7215" s="533"/>
      <c r="L7215" s="533"/>
      <c r="M7215" s="533"/>
      <c r="N7215" s="532"/>
      <c r="O7215" s="350"/>
      <c r="P7215" s="464"/>
      <c r="Q7215" s="464"/>
      <c r="R7215" s="464"/>
      <c r="S7215" s="464"/>
      <c r="T7215" s="464"/>
      <c r="U7215" s="464"/>
      <c r="V7215" s="464"/>
    </row>
    <row r="7216" spans="1:22">
      <c r="A7216" s="531"/>
      <c r="B7216" s="532"/>
      <c r="C7216" s="350"/>
      <c r="D7216" s="350"/>
      <c r="E7216" s="533"/>
      <c r="F7216" s="533"/>
      <c r="G7216" s="533"/>
      <c r="H7216" s="533"/>
      <c r="I7216" s="533"/>
      <c r="J7216" s="533"/>
      <c r="K7216" s="533"/>
      <c r="L7216" s="533"/>
      <c r="M7216" s="533"/>
      <c r="N7216" s="532"/>
      <c r="O7216" s="350"/>
      <c r="P7216" s="464"/>
      <c r="Q7216" s="464"/>
      <c r="R7216" s="464"/>
      <c r="S7216" s="464"/>
      <c r="T7216" s="464"/>
      <c r="U7216" s="464"/>
      <c r="V7216" s="464"/>
    </row>
    <row r="7217" spans="1:22">
      <c r="A7217" s="531"/>
      <c r="B7217" s="532"/>
      <c r="C7217" s="350"/>
      <c r="D7217" s="350"/>
      <c r="E7217" s="533"/>
      <c r="F7217" s="533"/>
      <c r="G7217" s="533"/>
      <c r="H7217" s="533"/>
      <c r="I7217" s="533"/>
      <c r="J7217" s="533"/>
      <c r="K7217" s="533"/>
      <c r="L7217" s="533"/>
      <c r="M7217" s="533"/>
      <c r="N7217" s="532"/>
      <c r="O7217" s="350"/>
      <c r="P7217" s="464"/>
      <c r="Q7217" s="464"/>
      <c r="R7217" s="464"/>
      <c r="S7217" s="464"/>
      <c r="T7217" s="464"/>
      <c r="U7217" s="464"/>
      <c r="V7217" s="464"/>
    </row>
    <row r="7218" spans="1:22">
      <c r="A7218" s="531"/>
      <c r="B7218" s="532"/>
      <c r="C7218" s="350"/>
      <c r="D7218" s="350"/>
      <c r="E7218" s="533"/>
      <c r="F7218" s="533"/>
      <c r="G7218" s="533"/>
      <c r="H7218" s="533"/>
      <c r="I7218" s="533"/>
      <c r="J7218" s="533"/>
      <c r="K7218" s="533"/>
      <c r="L7218" s="533"/>
      <c r="M7218" s="533"/>
      <c r="N7218" s="532"/>
      <c r="O7218" s="350"/>
      <c r="P7218" s="464"/>
      <c r="Q7218" s="464"/>
      <c r="R7218" s="464"/>
      <c r="S7218" s="464"/>
      <c r="T7218" s="464"/>
      <c r="U7218" s="464"/>
      <c r="V7218" s="464"/>
    </row>
    <row r="7219" spans="1:22">
      <c r="A7219" s="531"/>
      <c r="B7219" s="532"/>
      <c r="C7219" s="350"/>
      <c r="D7219" s="350"/>
      <c r="E7219" s="533"/>
      <c r="F7219" s="533"/>
      <c r="G7219" s="533"/>
      <c r="H7219" s="533"/>
      <c r="I7219" s="533"/>
      <c r="J7219" s="533"/>
      <c r="K7219" s="533"/>
      <c r="L7219" s="533"/>
      <c r="M7219" s="533"/>
      <c r="N7219" s="532"/>
      <c r="O7219" s="350"/>
      <c r="P7219" s="464"/>
      <c r="Q7219" s="464"/>
      <c r="R7219" s="464"/>
      <c r="S7219" s="464"/>
      <c r="T7219" s="464"/>
      <c r="U7219" s="464"/>
      <c r="V7219" s="464"/>
    </row>
    <row r="7220" spans="1:22">
      <c r="A7220" s="531"/>
      <c r="B7220" s="532"/>
      <c r="C7220" s="350"/>
      <c r="D7220" s="350"/>
      <c r="E7220" s="533"/>
      <c r="F7220" s="533"/>
      <c r="G7220" s="533"/>
      <c r="H7220" s="533"/>
      <c r="I7220" s="533"/>
      <c r="J7220" s="533"/>
      <c r="K7220" s="533"/>
      <c r="L7220" s="533"/>
      <c r="M7220" s="533"/>
      <c r="N7220" s="532"/>
      <c r="O7220" s="350"/>
      <c r="P7220" s="464"/>
      <c r="Q7220" s="464"/>
      <c r="R7220" s="464"/>
      <c r="S7220" s="464"/>
      <c r="T7220" s="464"/>
      <c r="U7220" s="464"/>
      <c r="V7220" s="464"/>
    </row>
    <row r="7221" spans="1:22">
      <c r="A7221" s="531"/>
      <c r="B7221" s="532"/>
      <c r="C7221" s="350"/>
      <c r="D7221" s="350"/>
      <c r="E7221" s="533"/>
      <c r="F7221" s="533"/>
      <c r="G7221" s="533"/>
      <c r="H7221" s="533"/>
      <c r="I7221" s="533"/>
      <c r="J7221" s="533"/>
      <c r="K7221" s="533"/>
      <c r="L7221" s="533"/>
      <c r="M7221" s="533"/>
      <c r="N7221" s="532"/>
      <c r="O7221" s="350"/>
      <c r="P7221" s="464"/>
      <c r="Q7221" s="464"/>
      <c r="R7221" s="464"/>
      <c r="S7221" s="464"/>
      <c r="T7221" s="464"/>
      <c r="U7221" s="464"/>
      <c r="V7221" s="464"/>
    </row>
    <row r="7222" spans="1:22">
      <c r="A7222" s="531"/>
      <c r="B7222" s="532"/>
      <c r="C7222" s="350"/>
      <c r="D7222" s="350"/>
      <c r="E7222" s="533"/>
      <c r="F7222" s="533"/>
      <c r="G7222" s="533"/>
      <c r="H7222" s="533"/>
      <c r="I7222" s="533"/>
      <c r="J7222" s="533"/>
      <c r="K7222" s="533"/>
      <c r="L7222" s="533"/>
      <c r="M7222" s="533"/>
      <c r="N7222" s="532"/>
      <c r="O7222" s="350"/>
      <c r="P7222" s="464"/>
      <c r="Q7222" s="464"/>
      <c r="R7222" s="464"/>
      <c r="S7222" s="464"/>
      <c r="T7222" s="464"/>
      <c r="U7222" s="464"/>
      <c r="V7222" s="464"/>
    </row>
    <row r="7223" spans="1:22">
      <c r="A7223" s="531"/>
      <c r="B7223" s="532"/>
      <c r="C7223" s="350"/>
      <c r="D7223" s="350"/>
      <c r="E7223" s="533"/>
      <c r="F7223" s="533"/>
      <c r="G7223" s="533"/>
      <c r="H7223" s="533"/>
      <c r="I7223" s="533"/>
      <c r="J7223" s="533"/>
      <c r="K7223" s="533"/>
      <c r="L7223" s="533"/>
      <c r="M7223" s="533"/>
      <c r="N7223" s="532"/>
      <c r="O7223" s="350"/>
      <c r="P7223" s="464"/>
      <c r="Q7223" s="464"/>
      <c r="R7223" s="464"/>
      <c r="S7223" s="464"/>
      <c r="T7223" s="464"/>
      <c r="U7223" s="464"/>
      <c r="V7223" s="464"/>
    </row>
    <row r="7224" spans="1:22">
      <c r="A7224" s="531"/>
      <c r="B7224" s="532"/>
      <c r="C7224" s="350"/>
      <c r="D7224" s="350"/>
      <c r="E7224" s="533"/>
      <c r="F7224" s="533"/>
      <c r="G7224" s="533"/>
      <c r="H7224" s="533"/>
      <c r="I7224" s="533"/>
      <c r="J7224" s="533"/>
      <c r="K7224" s="533"/>
      <c r="L7224" s="533"/>
      <c r="M7224" s="533"/>
      <c r="N7224" s="532"/>
      <c r="O7224" s="350"/>
      <c r="P7224" s="464"/>
      <c r="Q7224" s="464"/>
      <c r="R7224" s="464"/>
      <c r="S7224" s="464"/>
      <c r="T7224" s="464"/>
      <c r="U7224" s="464"/>
      <c r="V7224" s="464"/>
    </row>
    <row r="7225" spans="1:22">
      <c r="A7225" s="531"/>
      <c r="B7225" s="532"/>
      <c r="C7225" s="350"/>
      <c r="D7225" s="350"/>
      <c r="E7225" s="533"/>
      <c r="F7225" s="533"/>
      <c r="G7225" s="533"/>
      <c r="H7225" s="533"/>
      <c r="I7225" s="533"/>
      <c r="J7225" s="533"/>
      <c r="K7225" s="533"/>
      <c r="L7225" s="533"/>
      <c r="M7225" s="533"/>
      <c r="N7225" s="532"/>
      <c r="O7225" s="350"/>
      <c r="P7225" s="464"/>
      <c r="Q7225" s="464"/>
      <c r="R7225" s="464"/>
      <c r="S7225" s="464"/>
      <c r="T7225" s="464"/>
      <c r="U7225" s="464"/>
      <c r="V7225" s="464"/>
    </row>
    <row r="7226" spans="1:22">
      <c r="A7226" s="531"/>
      <c r="B7226" s="532"/>
      <c r="C7226" s="350"/>
      <c r="D7226" s="350"/>
      <c r="E7226" s="533"/>
      <c r="F7226" s="533"/>
      <c r="G7226" s="533"/>
      <c r="H7226" s="533"/>
      <c r="I7226" s="533"/>
      <c r="J7226" s="533"/>
      <c r="K7226" s="533"/>
      <c r="L7226" s="533"/>
      <c r="M7226" s="533"/>
      <c r="N7226" s="532"/>
      <c r="O7226" s="350"/>
      <c r="P7226" s="464"/>
      <c r="Q7226" s="464"/>
      <c r="R7226" s="464"/>
      <c r="S7226" s="464"/>
      <c r="T7226" s="464"/>
      <c r="U7226" s="464"/>
      <c r="V7226" s="464"/>
    </row>
    <row r="7227" spans="1:22">
      <c r="A7227" s="531"/>
      <c r="B7227" s="532"/>
      <c r="C7227" s="350"/>
      <c r="D7227" s="350"/>
      <c r="E7227" s="533"/>
      <c r="F7227" s="533"/>
      <c r="G7227" s="533"/>
      <c r="H7227" s="533"/>
      <c r="I7227" s="533"/>
      <c r="J7227" s="533"/>
      <c r="K7227" s="533"/>
      <c r="L7227" s="533"/>
      <c r="M7227" s="533"/>
      <c r="N7227" s="532"/>
      <c r="O7227" s="350"/>
      <c r="P7227" s="464"/>
      <c r="Q7227" s="464"/>
      <c r="R7227" s="464"/>
      <c r="S7227" s="464"/>
      <c r="T7227" s="464"/>
      <c r="U7227" s="464"/>
      <c r="V7227" s="464"/>
    </row>
    <row r="7228" spans="1:22">
      <c r="A7228" s="531"/>
      <c r="B7228" s="532"/>
      <c r="C7228" s="350"/>
      <c r="D7228" s="350"/>
      <c r="E7228" s="533"/>
      <c r="F7228" s="533"/>
      <c r="G7228" s="533"/>
      <c r="H7228" s="533"/>
      <c r="I7228" s="533"/>
      <c r="J7228" s="533"/>
      <c r="K7228" s="533"/>
      <c r="L7228" s="533"/>
      <c r="M7228" s="533"/>
      <c r="N7228" s="532"/>
      <c r="O7228" s="350"/>
      <c r="P7228" s="464"/>
      <c r="Q7228" s="464"/>
      <c r="R7228" s="464"/>
      <c r="S7228" s="464"/>
      <c r="T7228" s="464"/>
      <c r="U7228" s="464"/>
      <c r="V7228" s="464"/>
    </row>
    <row r="7229" spans="1:22">
      <c r="A7229" s="531"/>
      <c r="B7229" s="532"/>
      <c r="C7229" s="350"/>
      <c r="D7229" s="350"/>
      <c r="E7229" s="533"/>
      <c r="F7229" s="533"/>
      <c r="G7229" s="533"/>
      <c r="H7229" s="533"/>
      <c r="I7229" s="533"/>
      <c r="J7229" s="533"/>
      <c r="K7229" s="533"/>
      <c r="L7229" s="533"/>
      <c r="M7229" s="533"/>
      <c r="N7229" s="532"/>
      <c r="O7229" s="350"/>
      <c r="P7229" s="464"/>
      <c r="Q7229" s="464"/>
      <c r="R7229" s="464"/>
      <c r="S7229" s="464"/>
      <c r="T7229" s="464"/>
      <c r="U7229" s="464"/>
      <c r="V7229" s="464"/>
    </row>
    <row r="7230" spans="1:22">
      <c r="A7230" s="531"/>
      <c r="B7230" s="532"/>
      <c r="C7230" s="350"/>
      <c r="D7230" s="350"/>
      <c r="E7230" s="533"/>
      <c r="F7230" s="533"/>
      <c r="G7230" s="533"/>
      <c r="H7230" s="533"/>
      <c r="I7230" s="533"/>
      <c r="J7230" s="533"/>
      <c r="K7230" s="533"/>
      <c r="L7230" s="533"/>
      <c r="M7230" s="533"/>
      <c r="N7230" s="532"/>
      <c r="O7230" s="350"/>
      <c r="P7230" s="464"/>
      <c r="Q7230" s="464"/>
      <c r="R7230" s="464"/>
      <c r="S7230" s="464"/>
      <c r="T7230" s="464"/>
      <c r="U7230" s="464"/>
      <c r="V7230" s="464"/>
    </row>
    <row r="7231" spans="1:22">
      <c r="A7231" s="531"/>
      <c r="B7231" s="532"/>
      <c r="C7231" s="350"/>
      <c r="D7231" s="350"/>
      <c r="E7231" s="533"/>
      <c r="F7231" s="533"/>
      <c r="G7231" s="533"/>
      <c r="H7231" s="533"/>
      <c r="I7231" s="533"/>
      <c r="J7231" s="533"/>
      <c r="K7231" s="533"/>
      <c r="L7231" s="533"/>
      <c r="M7231" s="533"/>
      <c r="N7231" s="532"/>
      <c r="O7231" s="350"/>
      <c r="P7231" s="464"/>
      <c r="Q7231" s="464"/>
      <c r="R7231" s="464"/>
      <c r="S7231" s="464"/>
      <c r="T7231" s="464"/>
      <c r="U7231" s="464"/>
      <c r="V7231" s="464"/>
    </row>
    <row r="7232" spans="1:22">
      <c r="A7232" s="531"/>
      <c r="B7232" s="532"/>
      <c r="C7232" s="350"/>
      <c r="D7232" s="350"/>
      <c r="E7232" s="533"/>
      <c r="F7232" s="533"/>
      <c r="G7232" s="533"/>
      <c r="H7232" s="533"/>
      <c r="I7232" s="533"/>
      <c r="J7232" s="533"/>
      <c r="K7232" s="533"/>
      <c r="L7232" s="533"/>
      <c r="M7232" s="533"/>
      <c r="N7232" s="532"/>
      <c r="O7232" s="350"/>
      <c r="P7232" s="464"/>
      <c r="Q7232" s="464"/>
      <c r="R7232" s="464"/>
      <c r="S7232" s="464"/>
      <c r="T7232" s="464"/>
      <c r="U7232" s="464"/>
      <c r="V7232" s="464"/>
    </row>
    <row r="7233" spans="1:22">
      <c r="A7233" s="531"/>
      <c r="B7233" s="532"/>
      <c r="C7233" s="350"/>
      <c r="D7233" s="350"/>
      <c r="E7233" s="533"/>
      <c r="F7233" s="533"/>
      <c r="G7233" s="533"/>
      <c r="H7233" s="533"/>
      <c r="I7233" s="533"/>
      <c r="J7233" s="533"/>
      <c r="K7233" s="533"/>
      <c r="L7233" s="533"/>
      <c r="M7233" s="533"/>
      <c r="N7233" s="532"/>
      <c r="O7233" s="350"/>
      <c r="P7233" s="464"/>
      <c r="Q7233" s="464"/>
      <c r="R7233" s="464"/>
      <c r="S7233" s="464"/>
      <c r="T7233" s="464"/>
      <c r="U7233" s="464"/>
      <c r="V7233" s="464"/>
    </row>
    <row r="7234" spans="1:22">
      <c r="A7234" s="531"/>
      <c r="B7234" s="532"/>
      <c r="C7234" s="350"/>
      <c r="D7234" s="350"/>
      <c r="E7234" s="533"/>
      <c r="F7234" s="533"/>
      <c r="G7234" s="533"/>
      <c r="H7234" s="533"/>
      <c r="I7234" s="533"/>
      <c r="J7234" s="533"/>
      <c r="K7234" s="533"/>
      <c r="L7234" s="533"/>
      <c r="M7234" s="533"/>
      <c r="N7234" s="532"/>
      <c r="O7234" s="350"/>
      <c r="P7234" s="464"/>
      <c r="Q7234" s="464"/>
      <c r="R7234" s="464"/>
      <c r="S7234" s="464"/>
      <c r="T7234" s="464"/>
      <c r="U7234" s="464"/>
      <c r="V7234" s="464"/>
    </row>
    <row r="7235" spans="1:22">
      <c r="A7235" s="531"/>
      <c r="B7235" s="532"/>
      <c r="C7235" s="350"/>
      <c r="D7235" s="350"/>
      <c r="E7235" s="533"/>
      <c r="F7235" s="533"/>
      <c r="G7235" s="533"/>
      <c r="H7235" s="533"/>
      <c r="I7235" s="533"/>
      <c r="J7235" s="533"/>
      <c r="K7235" s="533"/>
      <c r="L7235" s="533"/>
      <c r="M7235" s="533"/>
      <c r="N7235" s="532"/>
      <c r="O7235" s="350"/>
      <c r="P7235" s="464"/>
      <c r="Q7235" s="464"/>
      <c r="R7235" s="464"/>
      <c r="S7235" s="464"/>
      <c r="T7235" s="464"/>
      <c r="U7235" s="464"/>
      <c r="V7235" s="464"/>
    </row>
    <row r="7236" spans="1:22">
      <c r="A7236" s="531"/>
      <c r="B7236" s="532"/>
      <c r="C7236" s="350"/>
      <c r="D7236" s="350"/>
      <c r="E7236" s="533"/>
      <c r="F7236" s="533"/>
      <c r="G7236" s="533"/>
      <c r="H7236" s="533"/>
      <c r="I7236" s="533"/>
      <c r="J7236" s="533"/>
      <c r="K7236" s="533"/>
      <c r="L7236" s="533"/>
      <c r="M7236" s="533"/>
      <c r="N7236" s="532"/>
      <c r="O7236" s="350"/>
      <c r="P7236" s="464"/>
      <c r="Q7236" s="464"/>
      <c r="R7236" s="464"/>
      <c r="S7236" s="464"/>
      <c r="T7236" s="464"/>
      <c r="U7236" s="464"/>
      <c r="V7236" s="464"/>
    </row>
    <row r="7237" spans="1:22">
      <c r="A7237" s="531"/>
      <c r="B7237" s="532"/>
      <c r="C7237" s="350"/>
      <c r="D7237" s="350"/>
      <c r="E7237" s="533"/>
      <c r="F7237" s="533"/>
      <c r="G7237" s="533"/>
      <c r="H7237" s="533"/>
      <c r="I7237" s="533"/>
      <c r="J7237" s="533"/>
      <c r="K7237" s="533"/>
      <c r="L7237" s="533"/>
      <c r="M7237" s="533"/>
      <c r="N7237" s="532"/>
      <c r="O7237" s="350"/>
      <c r="P7237" s="464"/>
      <c r="Q7237" s="464"/>
      <c r="R7237" s="464"/>
      <c r="S7237" s="464"/>
      <c r="T7237" s="464"/>
      <c r="U7237" s="464"/>
      <c r="V7237" s="464"/>
    </row>
    <row r="7238" spans="1:22">
      <c r="A7238" s="531"/>
      <c r="B7238" s="532"/>
      <c r="C7238" s="350"/>
      <c r="D7238" s="350"/>
      <c r="E7238" s="533"/>
      <c r="F7238" s="533"/>
      <c r="G7238" s="533"/>
      <c r="H7238" s="533"/>
      <c r="I7238" s="533"/>
      <c r="J7238" s="533"/>
      <c r="K7238" s="533"/>
      <c r="L7238" s="533"/>
      <c r="M7238" s="533"/>
      <c r="N7238" s="532"/>
      <c r="O7238" s="350"/>
      <c r="P7238" s="464"/>
      <c r="Q7238" s="464"/>
      <c r="R7238" s="464"/>
      <c r="S7238" s="464"/>
      <c r="T7238" s="464"/>
      <c r="U7238" s="464"/>
      <c r="V7238" s="464"/>
    </row>
    <row r="7239" spans="1:22">
      <c r="A7239" s="531"/>
      <c r="B7239" s="532"/>
      <c r="C7239" s="350"/>
      <c r="D7239" s="350"/>
      <c r="E7239" s="533"/>
      <c r="F7239" s="533"/>
      <c r="G7239" s="533"/>
      <c r="H7239" s="533"/>
      <c r="I7239" s="533"/>
      <c r="J7239" s="533"/>
      <c r="K7239" s="533"/>
      <c r="L7239" s="533"/>
      <c r="M7239" s="533"/>
      <c r="N7239" s="532"/>
      <c r="O7239" s="350"/>
      <c r="P7239" s="464"/>
      <c r="Q7239" s="464"/>
      <c r="R7239" s="464"/>
      <c r="S7239" s="464"/>
      <c r="T7239" s="464"/>
      <c r="U7239" s="464"/>
      <c r="V7239" s="464"/>
    </row>
    <row r="7240" spans="1:22">
      <c r="A7240" s="531"/>
      <c r="B7240" s="532"/>
      <c r="C7240" s="350"/>
      <c r="D7240" s="350"/>
      <c r="E7240" s="533"/>
      <c r="F7240" s="533"/>
      <c r="G7240" s="533"/>
      <c r="H7240" s="533"/>
      <c r="I7240" s="533"/>
      <c r="J7240" s="533"/>
      <c r="K7240" s="533"/>
      <c r="L7240" s="533"/>
      <c r="M7240" s="533"/>
      <c r="N7240" s="532"/>
      <c r="O7240" s="350"/>
      <c r="P7240" s="464"/>
      <c r="Q7240" s="464"/>
      <c r="R7240" s="464"/>
      <c r="S7240" s="464"/>
      <c r="T7240" s="464"/>
      <c r="U7240" s="464"/>
      <c r="V7240" s="464"/>
    </row>
    <row r="7241" spans="1:22">
      <c r="A7241" s="531"/>
      <c r="B7241" s="532"/>
      <c r="C7241" s="350"/>
      <c r="D7241" s="350"/>
      <c r="E7241" s="533"/>
      <c r="F7241" s="533"/>
      <c r="G7241" s="533"/>
      <c r="H7241" s="533"/>
      <c r="I7241" s="533"/>
      <c r="J7241" s="533"/>
      <c r="K7241" s="533"/>
      <c r="L7241" s="533"/>
      <c r="M7241" s="533"/>
      <c r="N7241" s="532"/>
      <c r="O7241" s="350"/>
      <c r="P7241" s="464"/>
      <c r="Q7241" s="464"/>
      <c r="R7241" s="464"/>
      <c r="S7241" s="464"/>
      <c r="T7241" s="464"/>
      <c r="U7241" s="464"/>
      <c r="V7241" s="464"/>
    </row>
    <row r="7242" spans="1:22">
      <c r="A7242" s="531"/>
      <c r="B7242" s="532"/>
      <c r="C7242" s="350"/>
      <c r="D7242" s="350"/>
      <c r="E7242" s="533"/>
      <c r="F7242" s="533"/>
      <c r="G7242" s="533"/>
      <c r="H7242" s="533"/>
      <c r="I7242" s="533"/>
      <c r="J7242" s="533"/>
      <c r="K7242" s="533"/>
      <c r="L7242" s="533"/>
      <c r="M7242" s="533"/>
      <c r="N7242" s="532"/>
      <c r="O7242" s="350"/>
      <c r="P7242" s="464"/>
      <c r="Q7242" s="464"/>
      <c r="R7242" s="464"/>
      <c r="S7242" s="464"/>
      <c r="T7242" s="464"/>
      <c r="U7242" s="464"/>
      <c r="V7242" s="464"/>
    </row>
    <row r="7243" spans="1:22">
      <c r="A7243" s="531"/>
      <c r="B7243" s="532"/>
      <c r="C7243" s="350"/>
      <c r="D7243" s="350"/>
      <c r="E7243" s="533"/>
      <c r="F7243" s="533"/>
      <c r="G7243" s="533"/>
      <c r="H7243" s="533"/>
      <c r="I7243" s="533"/>
      <c r="J7243" s="533"/>
      <c r="K7243" s="533"/>
      <c r="L7243" s="533"/>
      <c r="M7243" s="533"/>
      <c r="N7243" s="532"/>
      <c r="O7243" s="350"/>
      <c r="P7243" s="464"/>
      <c r="Q7243" s="464"/>
      <c r="R7243" s="464"/>
      <c r="S7243" s="464"/>
      <c r="T7243" s="464"/>
      <c r="U7243" s="464"/>
      <c r="V7243" s="464"/>
    </row>
    <row r="7244" spans="1:22">
      <c r="A7244" s="531"/>
      <c r="B7244" s="532"/>
      <c r="C7244" s="350"/>
      <c r="D7244" s="350"/>
      <c r="E7244" s="533"/>
      <c r="F7244" s="533"/>
      <c r="G7244" s="533"/>
      <c r="H7244" s="533"/>
      <c r="I7244" s="533"/>
      <c r="J7244" s="533"/>
      <c r="K7244" s="533"/>
      <c r="L7244" s="533"/>
      <c r="M7244" s="533"/>
      <c r="N7244" s="532"/>
      <c r="O7244" s="350"/>
      <c r="P7244" s="464"/>
      <c r="Q7244" s="464"/>
      <c r="R7244" s="464"/>
      <c r="S7244" s="464"/>
      <c r="T7244" s="464"/>
      <c r="U7244" s="464"/>
      <c r="V7244" s="464"/>
    </row>
    <row r="7245" spans="1:22">
      <c r="A7245" s="531"/>
      <c r="B7245" s="532"/>
      <c r="C7245" s="350"/>
      <c r="D7245" s="350"/>
      <c r="E7245" s="533"/>
      <c r="F7245" s="533"/>
      <c r="G7245" s="533"/>
      <c r="H7245" s="533"/>
      <c r="I7245" s="533"/>
      <c r="J7245" s="533"/>
      <c r="K7245" s="533"/>
      <c r="L7245" s="533"/>
      <c r="M7245" s="533"/>
      <c r="N7245" s="532"/>
      <c r="O7245" s="350"/>
      <c r="P7245" s="464"/>
      <c r="Q7245" s="464"/>
      <c r="R7245" s="464"/>
      <c r="S7245" s="464"/>
      <c r="T7245" s="464"/>
      <c r="U7245" s="464"/>
      <c r="V7245" s="464"/>
    </row>
    <row r="7246" spans="1:22">
      <c r="A7246" s="531"/>
      <c r="B7246" s="532"/>
      <c r="C7246" s="350"/>
      <c r="D7246" s="350"/>
      <c r="E7246" s="533"/>
      <c r="F7246" s="533"/>
      <c r="G7246" s="533"/>
      <c r="H7246" s="533"/>
      <c r="I7246" s="533"/>
      <c r="J7246" s="533"/>
      <c r="K7246" s="533"/>
      <c r="L7246" s="533"/>
      <c r="M7246" s="533"/>
      <c r="N7246" s="532"/>
      <c r="O7246" s="350"/>
      <c r="P7246" s="464"/>
      <c r="Q7246" s="464"/>
      <c r="R7246" s="464"/>
      <c r="S7246" s="464"/>
      <c r="T7246" s="464"/>
      <c r="U7246" s="464"/>
      <c r="V7246" s="464"/>
    </row>
    <row r="7247" spans="1:22">
      <c r="A7247" s="531"/>
      <c r="B7247" s="532"/>
      <c r="C7247" s="350"/>
      <c r="D7247" s="350"/>
      <c r="E7247" s="533"/>
      <c r="F7247" s="533"/>
      <c r="G7247" s="533"/>
      <c r="H7247" s="533"/>
      <c r="I7247" s="533"/>
      <c r="J7247" s="533"/>
      <c r="K7247" s="533"/>
      <c r="L7247" s="533"/>
      <c r="M7247" s="533"/>
      <c r="N7247" s="532"/>
      <c r="O7247" s="350"/>
      <c r="P7247" s="464"/>
      <c r="Q7247" s="464"/>
      <c r="R7247" s="464"/>
      <c r="S7247" s="464"/>
      <c r="T7247" s="464"/>
      <c r="U7247" s="464"/>
      <c r="V7247" s="464"/>
    </row>
    <row r="7248" spans="1:22">
      <c r="A7248" s="531"/>
      <c r="B7248" s="532"/>
      <c r="C7248" s="350"/>
      <c r="D7248" s="350"/>
      <c r="E7248" s="533"/>
      <c r="F7248" s="533"/>
      <c r="G7248" s="533"/>
      <c r="H7248" s="533"/>
      <c r="I7248" s="533"/>
      <c r="J7248" s="533"/>
      <c r="K7248" s="533"/>
      <c r="L7248" s="533"/>
      <c r="M7248" s="533"/>
      <c r="N7248" s="532"/>
      <c r="O7248" s="350"/>
      <c r="P7248" s="464"/>
      <c r="Q7248" s="464"/>
      <c r="R7248" s="464"/>
      <c r="S7248" s="464"/>
      <c r="T7248" s="464"/>
      <c r="U7248" s="464"/>
      <c r="V7248" s="464"/>
    </row>
    <row r="7249" spans="1:22">
      <c r="A7249" s="531"/>
      <c r="B7249" s="532"/>
      <c r="C7249" s="350"/>
      <c r="D7249" s="350"/>
      <c r="E7249" s="533"/>
      <c r="F7249" s="533"/>
      <c r="G7249" s="533"/>
      <c r="H7249" s="533"/>
      <c r="I7249" s="533"/>
      <c r="J7249" s="533"/>
      <c r="K7249" s="533"/>
      <c r="L7249" s="533"/>
      <c r="M7249" s="533"/>
      <c r="N7249" s="532"/>
      <c r="O7249" s="350"/>
      <c r="P7249" s="464"/>
      <c r="Q7249" s="464"/>
      <c r="R7249" s="464"/>
      <c r="S7249" s="464"/>
      <c r="T7249" s="464"/>
      <c r="U7249" s="464"/>
      <c r="V7249" s="464"/>
    </row>
    <row r="7250" spans="1:22">
      <c r="A7250" s="531"/>
      <c r="B7250" s="532"/>
      <c r="C7250" s="350"/>
      <c r="D7250" s="350"/>
      <c r="E7250" s="533"/>
      <c r="F7250" s="533"/>
      <c r="G7250" s="533"/>
      <c r="H7250" s="533"/>
      <c r="I7250" s="533"/>
      <c r="J7250" s="533"/>
      <c r="K7250" s="533"/>
      <c r="L7250" s="533"/>
      <c r="M7250" s="533"/>
      <c r="N7250" s="532"/>
      <c r="O7250" s="350"/>
      <c r="P7250" s="464"/>
      <c r="Q7250" s="464"/>
      <c r="R7250" s="464"/>
      <c r="S7250" s="464"/>
      <c r="T7250" s="464"/>
      <c r="U7250" s="464"/>
      <c r="V7250" s="464"/>
    </row>
    <row r="7251" spans="1:22">
      <c r="A7251" s="531"/>
      <c r="B7251" s="532"/>
      <c r="C7251" s="350"/>
      <c r="D7251" s="350"/>
      <c r="E7251" s="533"/>
      <c r="F7251" s="533"/>
      <c r="G7251" s="533"/>
      <c r="H7251" s="533"/>
      <c r="I7251" s="533"/>
      <c r="J7251" s="533"/>
      <c r="K7251" s="533"/>
      <c r="L7251" s="533"/>
      <c r="M7251" s="533"/>
      <c r="N7251" s="532"/>
      <c r="O7251" s="350"/>
      <c r="P7251" s="464"/>
      <c r="Q7251" s="464"/>
      <c r="R7251" s="464"/>
      <c r="S7251" s="464"/>
      <c r="T7251" s="464"/>
      <c r="U7251" s="464"/>
      <c r="V7251" s="464"/>
    </row>
    <row r="7252" spans="1:22">
      <c r="A7252" s="531"/>
      <c r="B7252" s="532"/>
      <c r="C7252" s="350"/>
      <c r="D7252" s="350"/>
      <c r="E7252" s="533"/>
      <c r="F7252" s="533"/>
      <c r="G7252" s="533"/>
      <c r="H7252" s="533"/>
      <c r="I7252" s="533"/>
      <c r="J7252" s="533"/>
      <c r="K7252" s="533"/>
      <c r="L7252" s="533"/>
      <c r="M7252" s="533"/>
      <c r="N7252" s="532"/>
      <c r="O7252" s="350"/>
      <c r="P7252" s="464"/>
      <c r="Q7252" s="464"/>
      <c r="R7252" s="464"/>
      <c r="S7252" s="464"/>
      <c r="T7252" s="464"/>
      <c r="U7252" s="464"/>
      <c r="V7252" s="464"/>
    </row>
    <row r="7253" spans="1:22">
      <c r="A7253" s="531"/>
      <c r="B7253" s="532"/>
      <c r="C7253" s="350"/>
      <c r="D7253" s="350"/>
      <c r="E7253" s="533"/>
      <c r="F7253" s="533"/>
      <c r="G7253" s="533"/>
      <c r="H7253" s="533"/>
      <c r="I7253" s="533"/>
      <c r="J7253" s="533"/>
      <c r="K7253" s="533"/>
      <c r="L7253" s="533"/>
      <c r="M7253" s="533"/>
      <c r="N7253" s="532"/>
      <c r="O7253" s="350"/>
      <c r="P7253" s="464"/>
      <c r="Q7253" s="464"/>
      <c r="R7253" s="464"/>
      <c r="S7253" s="464"/>
      <c r="T7253" s="464"/>
      <c r="U7253" s="464"/>
      <c r="V7253" s="464"/>
    </row>
    <row r="7254" spans="1:22">
      <c r="A7254" s="531"/>
      <c r="B7254" s="532"/>
      <c r="C7254" s="350"/>
      <c r="D7254" s="350"/>
      <c r="E7254" s="533"/>
      <c r="F7254" s="533"/>
      <c r="G7254" s="533"/>
      <c r="H7254" s="533"/>
      <c r="I7254" s="533"/>
      <c r="J7254" s="533"/>
      <c r="K7254" s="533"/>
      <c r="L7254" s="533"/>
      <c r="M7254" s="533"/>
      <c r="N7254" s="532"/>
      <c r="O7254" s="350"/>
      <c r="P7254" s="464"/>
      <c r="Q7254" s="464"/>
      <c r="R7254" s="464"/>
      <c r="S7254" s="464"/>
      <c r="T7254" s="464"/>
      <c r="U7254" s="464"/>
      <c r="V7254" s="464"/>
    </row>
    <row r="7255" spans="1:22">
      <c r="A7255" s="531"/>
      <c r="B7255" s="532"/>
      <c r="C7255" s="350"/>
      <c r="D7255" s="350"/>
      <c r="E7255" s="533"/>
      <c r="F7255" s="533"/>
      <c r="G7255" s="533"/>
      <c r="H7255" s="533"/>
      <c r="I7255" s="533"/>
      <c r="J7255" s="533"/>
      <c r="K7255" s="533"/>
      <c r="L7255" s="533"/>
      <c r="M7255" s="533"/>
      <c r="N7255" s="532"/>
      <c r="O7255" s="350"/>
      <c r="P7255" s="464"/>
      <c r="Q7255" s="464"/>
      <c r="R7255" s="464"/>
      <c r="S7255" s="464"/>
      <c r="T7255" s="464"/>
      <c r="U7255" s="464"/>
      <c r="V7255" s="464"/>
    </row>
    <row r="7256" spans="1:22">
      <c r="A7256" s="531"/>
      <c r="B7256" s="532"/>
      <c r="C7256" s="350"/>
      <c r="D7256" s="350"/>
      <c r="E7256" s="533"/>
      <c r="F7256" s="533"/>
      <c r="G7256" s="533"/>
      <c r="H7256" s="533"/>
      <c r="I7256" s="533"/>
      <c r="J7256" s="533"/>
      <c r="K7256" s="533"/>
      <c r="L7256" s="533"/>
      <c r="M7256" s="533"/>
      <c r="N7256" s="532"/>
      <c r="O7256" s="350"/>
      <c r="P7256" s="464"/>
      <c r="Q7256" s="464"/>
      <c r="R7256" s="464"/>
      <c r="S7256" s="464"/>
      <c r="T7256" s="464"/>
      <c r="U7256" s="464"/>
      <c r="V7256" s="464"/>
    </row>
    <row r="7257" spans="1:22">
      <c r="A7257" s="531"/>
      <c r="B7257" s="532"/>
      <c r="C7257" s="350"/>
      <c r="D7257" s="350"/>
      <c r="E7257" s="533"/>
      <c r="F7257" s="533"/>
      <c r="G7257" s="533"/>
      <c r="H7257" s="533"/>
      <c r="I7257" s="533"/>
      <c r="J7257" s="533"/>
      <c r="K7257" s="533"/>
      <c r="L7257" s="533"/>
      <c r="M7257" s="533"/>
      <c r="N7257" s="532"/>
      <c r="O7257" s="350"/>
      <c r="P7257" s="464"/>
      <c r="Q7257" s="464"/>
      <c r="R7257" s="464"/>
      <c r="S7257" s="464"/>
      <c r="T7257" s="464"/>
      <c r="U7257" s="464"/>
      <c r="V7257" s="464"/>
    </row>
    <row r="7258" spans="1:22">
      <c r="A7258" s="531"/>
      <c r="B7258" s="532"/>
      <c r="C7258" s="350"/>
      <c r="D7258" s="350"/>
      <c r="E7258" s="533"/>
      <c r="F7258" s="533"/>
      <c r="G7258" s="533"/>
      <c r="H7258" s="533"/>
      <c r="I7258" s="533"/>
      <c r="J7258" s="533"/>
      <c r="K7258" s="533"/>
      <c r="L7258" s="533"/>
      <c r="M7258" s="533"/>
      <c r="N7258" s="532"/>
      <c r="O7258" s="350"/>
      <c r="P7258" s="464"/>
      <c r="Q7258" s="464"/>
      <c r="R7258" s="464"/>
      <c r="S7258" s="464"/>
      <c r="T7258" s="464"/>
      <c r="U7258" s="464"/>
      <c r="V7258" s="464"/>
    </row>
    <row r="7259" spans="1:22">
      <c r="A7259" s="531"/>
      <c r="B7259" s="532"/>
      <c r="C7259" s="350"/>
      <c r="D7259" s="350"/>
      <c r="E7259" s="533"/>
      <c r="F7259" s="533"/>
      <c r="G7259" s="533"/>
      <c r="H7259" s="533"/>
      <c r="I7259" s="533"/>
      <c r="J7259" s="533"/>
      <c r="K7259" s="533"/>
      <c r="L7259" s="533"/>
      <c r="M7259" s="533"/>
      <c r="N7259" s="532"/>
      <c r="O7259" s="350"/>
      <c r="P7259" s="464"/>
      <c r="Q7259" s="464"/>
      <c r="R7259" s="464"/>
      <c r="S7259" s="464"/>
      <c r="T7259" s="464"/>
      <c r="U7259" s="464"/>
      <c r="V7259" s="464"/>
    </row>
    <row r="7260" spans="1:22">
      <c r="A7260" s="531"/>
      <c r="B7260" s="532"/>
      <c r="C7260" s="350"/>
      <c r="D7260" s="350"/>
      <c r="E7260" s="533"/>
      <c r="F7260" s="533"/>
      <c r="G7260" s="533"/>
      <c r="H7260" s="533"/>
      <c r="I7260" s="533"/>
      <c r="J7260" s="533"/>
      <c r="K7260" s="533"/>
      <c r="L7260" s="533"/>
      <c r="M7260" s="533"/>
      <c r="N7260" s="532"/>
      <c r="O7260" s="350"/>
      <c r="P7260" s="464"/>
      <c r="Q7260" s="464"/>
      <c r="R7260" s="464"/>
      <c r="S7260" s="464"/>
      <c r="T7260" s="464"/>
      <c r="U7260" s="464"/>
      <c r="V7260" s="464"/>
    </row>
    <row r="7261" spans="1:22">
      <c r="A7261" s="531"/>
      <c r="B7261" s="532"/>
      <c r="C7261" s="350"/>
      <c r="D7261" s="350"/>
      <c r="E7261" s="533"/>
      <c r="F7261" s="533"/>
      <c r="G7261" s="533"/>
      <c r="H7261" s="533"/>
      <c r="I7261" s="533"/>
      <c r="J7261" s="533"/>
      <c r="K7261" s="533"/>
      <c r="L7261" s="533"/>
      <c r="M7261" s="533"/>
      <c r="N7261" s="532"/>
      <c r="O7261" s="350"/>
      <c r="P7261" s="464"/>
      <c r="Q7261" s="464"/>
      <c r="R7261" s="464"/>
      <c r="S7261" s="464"/>
      <c r="T7261" s="464"/>
      <c r="U7261" s="464"/>
      <c r="V7261" s="464"/>
    </row>
    <row r="7262" spans="1:22">
      <c r="A7262" s="531"/>
      <c r="B7262" s="532"/>
      <c r="C7262" s="350"/>
      <c r="D7262" s="350"/>
      <c r="E7262" s="533"/>
      <c r="F7262" s="533"/>
      <c r="G7262" s="533"/>
      <c r="H7262" s="533"/>
      <c r="I7262" s="533"/>
      <c r="J7262" s="533"/>
      <c r="K7262" s="533"/>
      <c r="L7262" s="533"/>
      <c r="M7262" s="533"/>
      <c r="N7262" s="532"/>
      <c r="O7262" s="350"/>
      <c r="P7262" s="464"/>
      <c r="Q7262" s="464"/>
      <c r="R7262" s="464"/>
      <c r="S7262" s="464"/>
      <c r="T7262" s="464"/>
      <c r="U7262" s="464"/>
      <c r="V7262" s="464"/>
    </row>
    <row r="7263" spans="1:22">
      <c r="A7263" s="531"/>
      <c r="B7263" s="532"/>
      <c r="C7263" s="350"/>
      <c r="D7263" s="350"/>
      <c r="E7263" s="533"/>
      <c r="F7263" s="533"/>
      <c r="G7263" s="533"/>
      <c r="H7263" s="533"/>
      <c r="I7263" s="533"/>
      <c r="J7263" s="533"/>
      <c r="K7263" s="533"/>
      <c r="L7263" s="533"/>
      <c r="M7263" s="533"/>
      <c r="N7263" s="532"/>
      <c r="O7263" s="350"/>
      <c r="P7263" s="464"/>
      <c r="Q7263" s="464"/>
      <c r="R7263" s="464"/>
      <c r="S7263" s="464"/>
      <c r="T7263" s="464"/>
      <c r="U7263" s="464"/>
      <c r="V7263" s="464"/>
    </row>
    <row r="7264" spans="1:22">
      <c r="A7264" s="531"/>
      <c r="B7264" s="532"/>
      <c r="C7264" s="350"/>
      <c r="D7264" s="350"/>
      <c r="E7264" s="533"/>
      <c r="F7264" s="533"/>
      <c r="G7264" s="533"/>
      <c r="H7264" s="533"/>
      <c r="I7264" s="533"/>
      <c r="J7264" s="533"/>
      <c r="K7264" s="533"/>
      <c r="L7264" s="533"/>
      <c r="M7264" s="533"/>
      <c r="N7264" s="532"/>
      <c r="O7264" s="350"/>
      <c r="P7264" s="464"/>
      <c r="Q7264" s="464"/>
      <c r="R7264" s="464"/>
      <c r="S7264" s="464"/>
      <c r="T7264" s="464"/>
      <c r="U7264" s="464"/>
      <c r="V7264" s="464"/>
    </row>
    <row r="7265" spans="1:22">
      <c r="A7265" s="531"/>
      <c r="B7265" s="532"/>
      <c r="C7265" s="350"/>
      <c r="D7265" s="350"/>
      <c r="E7265" s="533"/>
      <c r="F7265" s="533"/>
      <c r="G7265" s="533"/>
      <c r="H7265" s="533"/>
      <c r="I7265" s="533"/>
      <c r="J7265" s="533"/>
      <c r="K7265" s="533"/>
      <c r="L7265" s="533"/>
      <c r="M7265" s="533"/>
      <c r="N7265" s="532"/>
      <c r="O7265" s="350"/>
      <c r="P7265" s="464"/>
      <c r="Q7265" s="464"/>
      <c r="R7265" s="464"/>
      <c r="S7265" s="464"/>
      <c r="T7265" s="464"/>
      <c r="U7265" s="464"/>
      <c r="V7265" s="464"/>
    </row>
    <row r="7266" spans="1:22">
      <c r="A7266" s="531"/>
      <c r="B7266" s="532"/>
      <c r="C7266" s="350"/>
      <c r="D7266" s="350"/>
      <c r="E7266" s="533"/>
      <c r="F7266" s="533"/>
      <c r="G7266" s="533"/>
      <c r="H7266" s="533"/>
      <c r="I7266" s="533"/>
      <c r="J7266" s="533"/>
      <c r="K7266" s="533"/>
      <c r="L7266" s="533"/>
      <c r="M7266" s="533"/>
      <c r="N7266" s="532"/>
      <c r="O7266" s="350"/>
      <c r="P7266" s="464"/>
      <c r="Q7266" s="464"/>
      <c r="R7266" s="464"/>
      <c r="S7266" s="464"/>
      <c r="T7266" s="464"/>
      <c r="U7266" s="464"/>
      <c r="V7266" s="464"/>
    </row>
    <row r="7267" spans="1:22">
      <c r="A7267" s="531"/>
      <c r="B7267" s="532"/>
      <c r="C7267" s="350"/>
      <c r="D7267" s="350"/>
      <c r="E7267" s="533"/>
      <c r="F7267" s="533"/>
      <c r="G7267" s="533"/>
      <c r="H7267" s="533"/>
      <c r="I7267" s="533"/>
      <c r="J7267" s="533"/>
      <c r="K7267" s="533"/>
      <c r="L7267" s="533"/>
      <c r="M7267" s="533"/>
      <c r="N7267" s="532"/>
      <c r="O7267" s="350"/>
      <c r="P7267" s="464"/>
      <c r="Q7267" s="464"/>
      <c r="R7267" s="464"/>
      <c r="S7267" s="464"/>
      <c r="T7267" s="464"/>
      <c r="U7267" s="464"/>
      <c r="V7267" s="464"/>
    </row>
    <row r="7268" spans="1:22">
      <c r="A7268" s="531"/>
      <c r="B7268" s="532"/>
      <c r="C7268" s="350"/>
      <c r="D7268" s="350"/>
      <c r="E7268" s="533"/>
      <c r="F7268" s="533"/>
      <c r="G7268" s="533"/>
      <c r="H7268" s="533"/>
      <c r="I7268" s="533"/>
      <c r="J7268" s="533"/>
      <c r="K7268" s="533"/>
      <c r="L7268" s="533"/>
      <c r="M7268" s="533"/>
      <c r="N7268" s="532"/>
      <c r="O7268" s="350"/>
      <c r="P7268" s="464"/>
      <c r="Q7268" s="464"/>
      <c r="R7268" s="464"/>
      <c r="S7268" s="464"/>
      <c r="T7268" s="464"/>
      <c r="U7268" s="464"/>
      <c r="V7268" s="464"/>
    </row>
    <row r="7269" spans="1:22">
      <c r="A7269" s="531"/>
      <c r="B7269" s="532"/>
      <c r="C7269" s="350"/>
      <c r="D7269" s="350"/>
      <c r="E7269" s="533"/>
      <c r="F7269" s="533"/>
      <c r="G7269" s="533"/>
      <c r="H7269" s="533"/>
      <c r="I7269" s="533"/>
      <c r="J7269" s="533"/>
      <c r="K7269" s="533"/>
      <c r="L7269" s="533"/>
      <c r="M7269" s="533"/>
      <c r="N7269" s="532"/>
      <c r="O7269" s="350"/>
      <c r="P7269" s="464"/>
      <c r="Q7269" s="464"/>
      <c r="R7269" s="464"/>
      <c r="S7269" s="464"/>
      <c r="T7269" s="464"/>
      <c r="U7269" s="464"/>
      <c r="V7269" s="464"/>
    </row>
    <row r="7270" spans="1:22">
      <c r="A7270" s="531"/>
      <c r="B7270" s="532"/>
      <c r="C7270" s="350"/>
      <c r="D7270" s="350"/>
      <c r="E7270" s="533"/>
      <c r="F7270" s="533"/>
      <c r="G7270" s="533"/>
      <c r="H7270" s="533"/>
      <c r="I7270" s="533"/>
      <c r="J7270" s="533"/>
      <c r="K7270" s="533"/>
      <c r="L7270" s="533"/>
      <c r="M7270" s="533"/>
      <c r="N7270" s="532"/>
      <c r="O7270" s="350"/>
      <c r="P7270" s="464"/>
      <c r="Q7270" s="464"/>
      <c r="R7270" s="464"/>
      <c r="S7270" s="464"/>
      <c r="T7270" s="464"/>
      <c r="U7270" s="464"/>
      <c r="V7270" s="464"/>
    </row>
    <row r="7271" spans="1:22">
      <c r="A7271" s="531"/>
      <c r="B7271" s="532"/>
      <c r="C7271" s="350"/>
      <c r="D7271" s="350"/>
      <c r="E7271" s="533"/>
      <c r="F7271" s="533"/>
      <c r="G7271" s="533"/>
      <c r="H7271" s="533"/>
      <c r="I7271" s="533"/>
      <c r="J7271" s="533"/>
      <c r="K7271" s="533"/>
      <c r="L7271" s="533"/>
      <c r="M7271" s="533"/>
      <c r="N7271" s="532"/>
      <c r="O7271" s="350"/>
      <c r="P7271" s="464"/>
      <c r="Q7271" s="464"/>
      <c r="R7271" s="464"/>
      <c r="S7271" s="464"/>
      <c r="T7271" s="464"/>
      <c r="U7271" s="464"/>
      <c r="V7271" s="464"/>
    </row>
    <row r="7272" spans="1:22">
      <c r="A7272" s="531"/>
      <c r="B7272" s="532"/>
      <c r="C7272" s="350"/>
      <c r="D7272" s="350"/>
      <c r="E7272" s="533"/>
      <c r="F7272" s="533"/>
      <c r="G7272" s="533"/>
      <c r="H7272" s="533"/>
      <c r="I7272" s="533"/>
      <c r="J7272" s="533"/>
      <c r="K7272" s="533"/>
      <c r="L7272" s="533"/>
      <c r="M7272" s="533"/>
      <c r="N7272" s="532"/>
      <c r="O7272" s="350"/>
      <c r="P7272" s="464"/>
      <c r="Q7272" s="464"/>
      <c r="R7272" s="464"/>
      <c r="S7272" s="464"/>
      <c r="T7272" s="464"/>
      <c r="U7272" s="464"/>
      <c r="V7272" s="464"/>
    </row>
    <row r="7273" spans="1:22">
      <c r="A7273" s="531"/>
      <c r="B7273" s="532"/>
      <c r="C7273" s="350"/>
      <c r="D7273" s="350"/>
      <c r="E7273" s="533"/>
      <c r="F7273" s="533"/>
      <c r="G7273" s="533"/>
      <c r="H7273" s="533"/>
      <c r="I7273" s="533"/>
      <c r="J7273" s="533"/>
      <c r="K7273" s="533"/>
      <c r="L7273" s="533"/>
      <c r="M7273" s="533"/>
      <c r="N7273" s="532"/>
      <c r="O7273" s="350"/>
      <c r="P7273" s="464"/>
      <c r="Q7273" s="464"/>
      <c r="R7273" s="464"/>
      <c r="S7273" s="464"/>
      <c r="T7273" s="464"/>
      <c r="U7273" s="464"/>
      <c r="V7273" s="464"/>
    </row>
    <row r="7274" spans="1:22">
      <c r="A7274" s="531"/>
      <c r="B7274" s="532"/>
      <c r="C7274" s="350"/>
      <c r="D7274" s="350"/>
      <c r="E7274" s="533"/>
      <c r="F7274" s="533"/>
      <c r="G7274" s="533"/>
      <c r="H7274" s="533"/>
      <c r="I7274" s="533"/>
      <c r="J7274" s="533"/>
      <c r="K7274" s="533"/>
      <c r="L7274" s="533"/>
      <c r="M7274" s="533"/>
      <c r="N7274" s="532"/>
      <c r="O7274" s="350"/>
      <c r="P7274" s="464"/>
      <c r="Q7274" s="464"/>
      <c r="R7274" s="464"/>
      <c r="S7274" s="464"/>
      <c r="T7274" s="464"/>
      <c r="U7274" s="464"/>
      <c r="V7274" s="464"/>
    </row>
    <row r="7275" spans="1:22">
      <c r="A7275" s="531"/>
      <c r="B7275" s="532"/>
      <c r="C7275" s="350"/>
      <c r="D7275" s="350"/>
      <c r="E7275" s="533"/>
      <c r="F7275" s="533"/>
      <c r="G7275" s="533"/>
      <c r="H7275" s="533"/>
      <c r="I7275" s="533"/>
      <c r="J7275" s="533"/>
      <c r="K7275" s="533"/>
      <c r="L7275" s="533"/>
      <c r="M7275" s="533"/>
      <c r="N7275" s="532"/>
      <c r="O7275" s="350"/>
      <c r="P7275" s="464"/>
      <c r="Q7275" s="464"/>
      <c r="R7275" s="464"/>
      <c r="S7275" s="464"/>
      <c r="T7275" s="464"/>
      <c r="U7275" s="464"/>
      <c r="V7275" s="464"/>
    </row>
    <row r="7276" spans="1:22">
      <c r="A7276" s="531"/>
      <c r="B7276" s="532"/>
      <c r="C7276" s="350"/>
      <c r="D7276" s="350"/>
      <c r="E7276" s="533"/>
      <c r="F7276" s="533"/>
      <c r="G7276" s="533"/>
      <c r="H7276" s="533"/>
      <c r="I7276" s="533"/>
      <c r="J7276" s="533"/>
      <c r="K7276" s="533"/>
      <c r="L7276" s="533"/>
      <c r="M7276" s="533"/>
      <c r="N7276" s="532"/>
      <c r="O7276" s="350"/>
      <c r="P7276" s="464"/>
      <c r="Q7276" s="464"/>
      <c r="R7276" s="464"/>
      <c r="S7276" s="464"/>
      <c r="T7276" s="464"/>
      <c r="U7276" s="464"/>
      <c r="V7276" s="464"/>
    </row>
    <row r="7277" spans="1:22">
      <c r="A7277" s="531"/>
      <c r="B7277" s="532"/>
      <c r="C7277" s="350"/>
      <c r="D7277" s="350"/>
      <c r="E7277" s="533"/>
      <c r="F7277" s="533"/>
      <c r="G7277" s="533"/>
      <c r="H7277" s="533"/>
      <c r="I7277" s="533"/>
      <c r="J7277" s="533"/>
      <c r="K7277" s="533"/>
      <c r="L7277" s="533"/>
      <c r="M7277" s="533"/>
      <c r="N7277" s="532"/>
      <c r="O7277" s="350"/>
      <c r="P7277" s="464"/>
      <c r="Q7277" s="464"/>
      <c r="R7277" s="464"/>
      <c r="S7277" s="464"/>
      <c r="T7277" s="464"/>
      <c r="U7277" s="464"/>
      <c r="V7277" s="464"/>
    </row>
    <row r="7278" spans="1:22">
      <c r="A7278" s="531"/>
      <c r="B7278" s="532"/>
      <c r="C7278" s="350"/>
      <c r="D7278" s="350"/>
      <c r="E7278" s="533"/>
      <c r="F7278" s="533"/>
      <c r="G7278" s="533"/>
      <c r="H7278" s="533"/>
      <c r="I7278" s="533"/>
      <c r="J7278" s="533"/>
      <c r="K7278" s="533"/>
      <c r="L7278" s="533"/>
      <c r="M7278" s="533"/>
      <c r="N7278" s="532"/>
      <c r="O7278" s="350"/>
      <c r="P7278" s="464"/>
      <c r="Q7278" s="464"/>
      <c r="R7278" s="464"/>
      <c r="S7278" s="464"/>
      <c r="T7278" s="464"/>
      <c r="U7278" s="464"/>
      <c r="V7278" s="464"/>
    </row>
    <row r="7279" spans="1:22">
      <c r="A7279" s="531"/>
      <c r="B7279" s="532"/>
      <c r="C7279" s="350"/>
      <c r="D7279" s="350"/>
      <c r="E7279" s="533"/>
      <c r="F7279" s="533"/>
      <c r="G7279" s="533"/>
      <c r="H7279" s="533"/>
      <c r="I7279" s="533"/>
      <c r="J7279" s="533"/>
      <c r="K7279" s="533"/>
      <c r="L7279" s="533"/>
      <c r="M7279" s="533"/>
      <c r="N7279" s="532"/>
      <c r="O7279" s="350"/>
      <c r="P7279" s="464"/>
      <c r="Q7279" s="464"/>
      <c r="R7279" s="464"/>
      <c r="S7279" s="464"/>
      <c r="T7279" s="464"/>
      <c r="U7279" s="464"/>
      <c r="V7279" s="464"/>
    </row>
    <row r="7280" spans="1:22">
      <c r="A7280" s="531"/>
      <c r="B7280" s="532"/>
      <c r="C7280" s="350"/>
      <c r="D7280" s="350"/>
      <c r="E7280" s="533"/>
      <c r="F7280" s="533"/>
      <c r="G7280" s="533"/>
      <c r="H7280" s="533"/>
      <c r="I7280" s="533"/>
      <c r="J7280" s="533"/>
      <c r="K7280" s="533"/>
      <c r="L7280" s="533"/>
      <c r="M7280" s="533"/>
      <c r="N7280" s="532"/>
      <c r="O7280" s="350"/>
      <c r="P7280" s="464"/>
      <c r="Q7280" s="464"/>
      <c r="R7280" s="464"/>
      <c r="S7280" s="464"/>
      <c r="T7280" s="464"/>
      <c r="U7280" s="464"/>
      <c r="V7280" s="464"/>
    </row>
    <row r="7281" spans="1:22">
      <c r="A7281" s="531"/>
      <c r="B7281" s="532"/>
      <c r="C7281" s="350"/>
      <c r="D7281" s="350"/>
      <c r="E7281" s="533"/>
      <c r="F7281" s="533"/>
      <c r="G7281" s="533"/>
      <c r="H7281" s="533"/>
      <c r="I7281" s="533"/>
      <c r="J7281" s="533"/>
      <c r="K7281" s="533"/>
      <c r="L7281" s="533"/>
      <c r="M7281" s="533"/>
      <c r="N7281" s="532"/>
      <c r="O7281" s="350"/>
      <c r="P7281" s="464"/>
      <c r="Q7281" s="464"/>
      <c r="R7281" s="464"/>
      <c r="S7281" s="464"/>
      <c r="T7281" s="464"/>
      <c r="U7281" s="464"/>
      <c r="V7281" s="464"/>
    </row>
    <row r="7282" spans="1:22">
      <c r="A7282" s="531"/>
      <c r="B7282" s="532"/>
      <c r="C7282" s="350"/>
      <c r="D7282" s="350"/>
      <c r="E7282" s="533"/>
      <c r="F7282" s="533"/>
      <c r="G7282" s="533"/>
      <c r="H7282" s="533"/>
      <c r="I7282" s="533"/>
      <c r="J7282" s="533"/>
      <c r="K7282" s="533"/>
      <c r="L7282" s="533"/>
      <c r="M7282" s="533"/>
      <c r="N7282" s="532"/>
      <c r="O7282" s="350"/>
      <c r="P7282" s="464"/>
      <c r="Q7282" s="464"/>
      <c r="R7282" s="464"/>
      <c r="S7282" s="464"/>
      <c r="T7282" s="464"/>
      <c r="U7282" s="464"/>
      <c r="V7282" s="464"/>
    </row>
    <row r="7283" spans="1:22">
      <c r="A7283" s="531"/>
      <c r="B7283" s="532"/>
      <c r="C7283" s="350"/>
      <c r="D7283" s="350"/>
      <c r="E7283" s="533"/>
      <c r="F7283" s="533"/>
      <c r="G7283" s="533"/>
      <c r="H7283" s="533"/>
      <c r="I7283" s="533"/>
      <c r="J7283" s="533"/>
      <c r="K7283" s="533"/>
      <c r="L7283" s="533"/>
      <c r="M7283" s="533"/>
      <c r="N7283" s="532"/>
      <c r="O7283" s="350"/>
      <c r="P7283" s="464"/>
      <c r="Q7283" s="464"/>
      <c r="R7283" s="464"/>
      <c r="S7283" s="464"/>
      <c r="T7283" s="464"/>
      <c r="U7283" s="464"/>
      <c r="V7283" s="464"/>
    </row>
    <row r="7284" spans="1:22">
      <c r="A7284" s="531"/>
      <c r="B7284" s="532"/>
      <c r="C7284" s="350"/>
      <c r="D7284" s="350"/>
      <c r="E7284" s="533"/>
      <c r="F7284" s="533"/>
      <c r="G7284" s="533"/>
      <c r="H7284" s="533"/>
      <c r="I7284" s="533"/>
      <c r="J7284" s="533"/>
      <c r="K7284" s="533"/>
      <c r="L7284" s="533"/>
      <c r="M7284" s="533"/>
      <c r="N7284" s="532"/>
      <c r="O7284" s="350"/>
      <c r="P7284" s="464"/>
      <c r="Q7284" s="464"/>
      <c r="R7284" s="464"/>
      <c r="S7284" s="464"/>
      <c r="T7284" s="464"/>
      <c r="U7284" s="464"/>
      <c r="V7284" s="464"/>
    </row>
    <row r="7285" spans="1:22">
      <c r="A7285" s="531"/>
      <c r="B7285" s="532"/>
      <c r="C7285" s="350"/>
      <c r="D7285" s="350"/>
      <c r="E7285" s="533"/>
      <c r="F7285" s="533"/>
      <c r="G7285" s="533"/>
      <c r="H7285" s="533"/>
      <c r="I7285" s="533"/>
      <c r="J7285" s="533"/>
      <c r="K7285" s="533"/>
      <c r="L7285" s="533"/>
      <c r="M7285" s="533"/>
      <c r="N7285" s="532"/>
      <c r="O7285" s="350"/>
      <c r="P7285" s="464"/>
      <c r="Q7285" s="464"/>
      <c r="R7285" s="464"/>
      <c r="S7285" s="464"/>
      <c r="T7285" s="464"/>
      <c r="U7285" s="464"/>
      <c r="V7285" s="464"/>
    </row>
    <row r="7286" spans="1:22">
      <c r="A7286" s="531"/>
      <c r="B7286" s="532"/>
      <c r="C7286" s="350"/>
      <c r="D7286" s="350"/>
      <c r="E7286" s="533"/>
      <c r="F7286" s="533"/>
      <c r="G7286" s="533"/>
      <c r="H7286" s="533"/>
      <c r="I7286" s="533"/>
      <c r="J7286" s="533"/>
      <c r="K7286" s="533"/>
      <c r="L7286" s="533"/>
      <c r="M7286" s="533"/>
      <c r="N7286" s="532"/>
      <c r="O7286" s="350"/>
      <c r="P7286" s="464"/>
      <c r="Q7286" s="464"/>
      <c r="R7286" s="464"/>
      <c r="S7286" s="464"/>
      <c r="T7286" s="464"/>
      <c r="U7286" s="464"/>
      <c r="V7286" s="464"/>
    </row>
    <row r="7287" spans="1:22">
      <c r="A7287" s="531"/>
      <c r="B7287" s="532"/>
      <c r="C7287" s="350"/>
      <c r="D7287" s="350"/>
      <c r="E7287" s="533"/>
      <c r="F7287" s="533"/>
      <c r="G7287" s="533"/>
      <c r="H7287" s="533"/>
      <c r="I7287" s="533"/>
      <c r="J7287" s="533"/>
      <c r="K7287" s="533"/>
      <c r="L7287" s="533"/>
      <c r="M7287" s="533"/>
      <c r="N7287" s="532"/>
      <c r="O7287" s="350"/>
      <c r="P7287" s="464"/>
      <c r="Q7287" s="464"/>
      <c r="R7287" s="464"/>
      <c r="S7287" s="464"/>
      <c r="T7287" s="464"/>
      <c r="U7287" s="464"/>
      <c r="V7287" s="464"/>
    </row>
    <row r="7288" spans="1:22">
      <c r="A7288" s="531"/>
      <c r="B7288" s="532"/>
      <c r="C7288" s="350"/>
      <c r="D7288" s="350"/>
      <c r="E7288" s="533"/>
      <c r="F7288" s="533"/>
      <c r="G7288" s="533"/>
      <c r="H7288" s="533"/>
      <c r="I7288" s="533"/>
      <c r="J7288" s="533"/>
      <c r="K7288" s="533"/>
      <c r="L7288" s="533"/>
      <c r="M7288" s="533"/>
      <c r="N7288" s="532"/>
      <c r="O7288" s="350"/>
      <c r="P7288" s="464"/>
      <c r="Q7288" s="464"/>
      <c r="R7288" s="464"/>
      <c r="S7288" s="464"/>
      <c r="T7288" s="464"/>
      <c r="U7288" s="464"/>
      <c r="V7288" s="464"/>
    </row>
    <row r="7289" spans="1:22">
      <c r="A7289" s="531"/>
      <c r="B7289" s="532"/>
      <c r="C7289" s="350"/>
      <c r="D7289" s="350"/>
      <c r="E7289" s="533"/>
      <c r="F7289" s="533"/>
      <c r="G7289" s="533"/>
      <c r="H7289" s="533"/>
      <c r="I7289" s="533"/>
      <c r="J7289" s="533"/>
      <c r="K7289" s="533"/>
      <c r="L7289" s="533"/>
      <c r="M7289" s="533"/>
      <c r="N7289" s="532"/>
      <c r="O7289" s="350"/>
      <c r="P7289" s="464"/>
      <c r="Q7289" s="464"/>
      <c r="R7289" s="464"/>
      <c r="S7289" s="464"/>
      <c r="T7289" s="464"/>
      <c r="U7289" s="464"/>
      <c r="V7289" s="464"/>
    </row>
    <row r="7290" spans="1:22">
      <c r="A7290" s="531"/>
      <c r="B7290" s="532"/>
      <c r="C7290" s="350"/>
      <c r="D7290" s="350"/>
      <c r="E7290" s="533"/>
      <c r="F7290" s="533"/>
      <c r="G7290" s="533"/>
      <c r="H7290" s="533"/>
      <c r="I7290" s="533"/>
      <c r="J7290" s="533"/>
      <c r="K7290" s="533"/>
      <c r="L7290" s="533"/>
      <c r="M7290" s="533"/>
      <c r="N7290" s="532"/>
      <c r="O7290" s="350"/>
      <c r="P7290" s="464"/>
      <c r="Q7290" s="464"/>
      <c r="R7290" s="464"/>
      <c r="S7290" s="464"/>
      <c r="T7290" s="464"/>
      <c r="U7290" s="464"/>
      <c r="V7290" s="464"/>
    </row>
    <row r="7291" spans="1:22">
      <c r="A7291" s="531"/>
      <c r="B7291" s="532"/>
      <c r="C7291" s="350"/>
      <c r="D7291" s="350"/>
      <c r="E7291" s="533"/>
      <c r="F7291" s="533"/>
      <c r="G7291" s="533"/>
      <c r="H7291" s="533"/>
      <c r="I7291" s="533"/>
      <c r="J7291" s="533"/>
      <c r="K7291" s="533"/>
      <c r="L7291" s="533"/>
      <c r="M7291" s="533"/>
      <c r="N7291" s="532"/>
      <c r="O7291" s="350"/>
      <c r="P7291" s="464"/>
      <c r="Q7291" s="464"/>
      <c r="R7291" s="464"/>
      <c r="S7291" s="464"/>
      <c r="T7291" s="464"/>
      <c r="U7291" s="464"/>
      <c r="V7291" s="464"/>
    </row>
    <row r="7292" spans="1:22">
      <c r="A7292" s="531"/>
      <c r="B7292" s="532"/>
      <c r="C7292" s="350"/>
      <c r="D7292" s="350"/>
      <c r="E7292" s="533"/>
      <c r="F7292" s="533"/>
      <c r="G7292" s="533"/>
      <c r="H7292" s="533"/>
      <c r="I7292" s="533"/>
      <c r="J7292" s="533"/>
      <c r="K7292" s="533"/>
      <c r="L7292" s="533"/>
      <c r="M7292" s="533"/>
      <c r="N7292" s="532"/>
      <c r="O7292" s="350"/>
      <c r="P7292" s="464"/>
      <c r="Q7292" s="464"/>
      <c r="R7292" s="464"/>
      <c r="S7292" s="464"/>
      <c r="T7292" s="464"/>
      <c r="U7292" s="464"/>
      <c r="V7292" s="464"/>
    </row>
    <row r="7293" spans="1:22">
      <c r="A7293" s="531"/>
      <c r="B7293" s="532"/>
      <c r="C7293" s="350"/>
      <c r="D7293" s="350"/>
      <c r="E7293" s="533"/>
      <c r="F7293" s="533"/>
      <c r="G7293" s="533"/>
      <c r="H7293" s="533"/>
      <c r="I7293" s="533"/>
      <c r="J7293" s="533"/>
      <c r="K7293" s="533"/>
      <c r="L7293" s="533"/>
      <c r="M7293" s="533"/>
      <c r="N7293" s="532"/>
      <c r="O7293" s="350"/>
      <c r="P7293" s="464"/>
      <c r="Q7293" s="464"/>
      <c r="R7293" s="464"/>
      <c r="S7293" s="464"/>
      <c r="T7293" s="464"/>
      <c r="U7293" s="464"/>
      <c r="V7293" s="464"/>
    </row>
    <row r="7294" spans="1:22">
      <c r="A7294" s="531"/>
      <c r="B7294" s="532"/>
      <c r="C7294" s="350"/>
      <c r="D7294" s="350"/>
      <c r="E7294" s="533"/>
      <c r="F7294" s="533"/>
      <c r="G7294" s="533"/>
      <c r="H7294" s="533"/>
      <c r="I7294" s="533"/>
      <c r="J7294" s="533"/>
      <c r="K7294" s="533"/>
      <c r="L7294" s="533"/>
      <c r="M7294" s="533"/>
      <c r="N7294" s="532"/>
      <c r="O7294" s="350"/>
      <c r="P7294" s="464"/>
      <c r="Q7294" s="464"/>
      <c r="R7294" s="464"/>
      <c r="S7294" s="464"/>
      <c r="T7294" s="464"/>
      <c r="U7294" s="464"/>
      <c r="V7294" s="464"/>
    </row>
    <row r="7295" spans="1:22">
      <c r="A7295" s="531"/>
      <c r="B7295" s="532"/>
      <c r="C7295" s="350"/>
      <c r="D7295" s="350"/>
      <c r="E7295" s="533"/>
      <c r="F7295" s="533"/>
      <c r="G7295" s="533"/>
      <c r="H7295" s="533"/>
      <c r="I7295" s="533"/>
      <c r="J7295" s="533"/>
      <c r="K7295" s="533"/>
      <c r="L7295" s="533"/>
      <c r="M7295" s="533"/>
      <c r="N7295" s="532"/>
      <c r="O7295" s="350"/>
      <c r="P7295" s="464"/>
      <c r="Q7295" s="464"/>
      <c r="R7295" s="464"/>
      <c r="S7295" s="464"/>
      <c r="T7295" s="464"/>
      <c r="U7295" s="464"/>
      <c r="V7295" s="464"/>
    </row>
    <row r="7296" spans="1:22">
      <c r="A7296" s="531"/>
      <c r="B7296" s="532"/>
      <c r="C7296" s="350"/>
      <c r="D7296" s="350"/>
      <c r="E7296" s="533"/>
      <c r="F7296" s="533"/>
      <c r="G7296" s="533"/>
      <c r="H7296" s="533"/>
      <c r="I7296" s="533"/>
      <c r="J7296" s="533"/>
      <c r="K7296" s="533"/>
      <c r="L7296" s="533"/>
      <c r="M7296" s="533"/>
      <c r="N7296" s="532"/>
      <c r="O7296" s="350"/>
      <c r="P7296" s="464"/>
      <c r="Q7296" s="464"/>
      <c r="R7296" s="464"/>
      <c r="S7296" s="464"/>
      <c r="T7296" s="464"/>
      <c r="U7296" s="464"/>
      <c r="V7296" s="464"/>
    </row>
    <row r="7297" spans="1:22">
      <c r="A7297" s="531"/>
      <c r="B7297" s="532"/>
      <c r="C7297" s="350"/>
      <c r="D7297" s="350"/>
      <c r="E7297" s="533"/>
      <c r="F7297" s="533"/>
      <c r="G7297" s="533"/>
      <c r="H7297" s="533"/>
      <c r="I7297" s="533"/>
      <c r="J7297" s="533"/>
      <c r="K7297" s="533"/>
      <c r="L7297" s="533"/>
      <c r="M7297" s="533"/>
      <c r="N7297" s="532"/>
      <c r="O7297" s="350"/>
      <c r="P7297" s="464"/>
      <c r="Q7297" s="464"/>
      <c r="R7297" s="464"/>
      <c r="S7297" s="464"/>
      <c r="T7297" s="464"/>
      <c r="U7297" s="464"/>
      <c r="V7297" s="464"/>
    </row>
    <row r="7298" spans="1:22">
      <c r="A7298" s="531"/>
      <c r="B7298" s="532"/>
      <c r="C7298" s="350"/>
      <c r="D7298" s="350"/>
      <c r="E7298" s="533"/>
      <c r="F7298" s="533"/>
      <c r="G7298" s="533"/>
      <c r="H7298" s="533"/>
      <c r="I7298" s="533"/>
      <c r="J7298" s="533"/>
      <c r="K7298" s="533"/>
      <c r="L7298" s="533"/>
      <c r="M7298" s="533"/>
      <c r="N7298" s="532"/>
      <c r="O7298" s="350"/>
      <c r="P7298" s="464"/>
      <c r="Q7298" s="464"/>
      <c r="R7298" s="464"/>
      <c r="S7298" s="464"/>
      <c r="T7298" s="464"/>
      <c r="U7298" s="464"/>
      <c r="V7298" s="464"/>
    </row>
    <row r="7299" spans="1:22">
      <c r="A7299" s="531"/>
      <c r="B7299" s="532"/>
      <c r="C7299" s="350"/>
      <c r="D7299" s="350"/>
      <c r="E7299" s="533"/>
      <c r="F7299" s="533"/>
      <c r="G7299" s="533"/>
      <c r="H7299" s="533"/>
      <c r="I7299" s="533"/>
      <c r="J7299" s="533"/>
      <c r="K7299" s="533"/>
      <c r="L7299" s="533"/>
      <c r="M7299" s="533"/>
      <c r="N7299" s="532"/>
      <c r="O7299" s="350"/>
      <c r="P7299" s="464"/>
      <c r="Q7299" s="464"/>
      <c r="R7299" s="464"/>
      <c r="S7299" s="464"/>
      <c r="T7299" s="464"/>
      <c r="U7299" s="464"/>
      <c r="V7299" s="464"/>
    </row>
    <row r="7300" spans="1:22">
      <c r="A7300" s="531"/>
      <c r="B7300" s="532"/>
      <c r="C7300" s="350"/>
      <c r="D7300" s="350"/>
      <c r="E7300" s="533"/>
      <c r="F7300" s="533"/>
      <c r="G7300" s="533"/>
      <c r="H7300" s="533"/>
      <c r="I7300" s="533"/>
      <c r="J7300" s="533"/>
      <c r="K7300" s="533"/>
      <c r="L7300" s="533"/>
      <c r="M7300" s="533"/>
      <c r="N7300" s="532"/>
      <c r="O7300" s="350"/>
      <c r="P7300" s="464"/>
      <c r="Q7300" s="464"/>
      <c r="R7300" s="464"/>
      <c r="S7300" s="464"/>
      <c r="T7300" s="464"/>
      <c r="U7300" s="464"/>
      <c r="V7300" s="464"/>
    </row>
    <row r="7301" spans="1:22">
      <c r="A7301" s="531"/>
      <c r="B7301" s="532"/>
      <c r="C7301" s="350"/>
      <c r="D7301" s="350"/>
      <c r="E7301" s="533"/>
      <c r="F7301" s="533"/>
      <c r="G7301" s="533"/>
      <c r="H7301" s="533"/>
      <c r="I7301" s="533"/>
      <c r="J7301" s="533"/>
      <c r="K7301" s="533"/>
      <c r="L7301" s="533"/>
      <c r="M7301" s="533"/>
      <c r="N7301" s="532"/>
      <c r="O7301" s="350"/>
      <c r="P7301" s="464"/>
      <c r="Q7301" s="464"/>
      <c r="R7301" s="464"/>
      <c r="S7301" s="464"/>
      <c r="T7301" s="464"/>
      <c r="U7301" s="464"/>
      <c r="V7301" s="464"/>
    </row>
    <row r="7302" spans="1:22">
      <c r="A7302" s="531"/>
      <c r="B7302" s="532"/>
      <c r="C7302" s="350"/>
      <c r="D7302" s="350"/>
      <c r="E7302" s="533"/>
      <c r="F7302" s="533"/>
      <c r="G7302" s="533"/>
      <c r="H7302" s="533"/>
      <c r="I7302" s="533"/>
      <c r="J7302" s="533"/>
      <c r="K7302" s="533"/>
      <c r="L7302" s="533"/>
      <c r="M7302" s="533"/>
      <c r="N7302" s="532"/>
      <c r="O7302" s="350"/>
      <c r="P7302" s="464"/>
      <c r="Q7302" s="464"/>
      <c r="R7302" s="464"/>
      <c r="S7302" s="464"/>
      <c r="T7302" s="464"/>
      <c r="U7302" s="464"/>
      <c r="V7302" s="464"/>
    </row>
    <row r="7303" spans="1:22">
      <c r="A7303" s="531"/>
      <c r="B7303" s="532"/>
      <c r="C7303" s="350"/>
      <c r="D7303" s="350"/>
      <c r="E7303" s="533"/>
      <c r="F7303" s="533"/>
      <c r="G7303" s="533"/>
      <c r="H7303" s="533"/>
      <c r="I7303" s="533"/>
      <c r="J7303" s="533"/>
      <c r="K7303" s="533"/>
      <c r="L7303" s="533"/>
      <c r="M7303" s="533"/>
      <c r="N7303" s="532"/>
      <c r="O7303" s="350"/>
      <c r="P7303" s="464"/>
      <c r="Q7303" s="464"/>
      <c r="R7303" s="464"/>
      <c r="S7303" s="464"/>
      <c r="T7303" s="464"/>
      <c r="U7303" s="464"/>
      <c r="V7303" s="464"/>
    </row>
    <row r="7304" spans="1:22">
      <c r="A7304" s="531"/>
      <c r="B7304" s="532"/>
      <c r="C7304" s="350"/>
      <c r="D7304" s="350"/>
      <c r="E7304" s="533"/>
      <c r="F7304" s="533"/>
      <c r="G7304" s="533"/>
      <c r="H7304" s="533"/>
      <c r="I7304" s="533"/>
      <c r="J7304" s="533"/>
      <c r="K7304" s="533"/>
      <c r="L7304" s="533"/>
      <c r="M7304" s="533"/>
      <c r="N7304" s="532"/>
      <c r="O7304" s="350"/>
      <c r="P7304" s="464"/>
      <c r="Q7304" s="464"/>
      <c r="R7304" s="464"/>
      <c r="S7304" s="464"/>
      <c r="T7304" s="464"/>
      <c r="U7304" s="464"/>
      <c r="V7304" s="464"/>
    </row>
    <row r="7305" spans="1:22">
      <c r="A7305" s="531"/>
      <c r="B7305" s="532"/>
      <c r="C7305" s="350"/>
      <c r="D7305" s="350"/>
      <c r="E7305" s="533"/>
      <c r="F7305" s="533"/>
      <c r="G7305" s="533"/>
      <c r="H7305" s="533"/>
      <c r="I7305" s="533"/>
      <c r="J7305" s="533"/>
      <c r="K7305" s="533"/>
      <c r="L7305" s="533"/>
      <c r="M7305" s="533"/>
      <c r="N7305" s="532"/>
      <c r="O7305" s="350"/>
      <c r="P7305" s="464"/>
      <c r="Q7305" s="464"/>
      <c r="R7305" s="464"/>
      <c r="S7305" s="464"/>
      <c r="T7305" s="464"/>
      <c r="U7305" s="464"/>
      <c r="V7305" s="464"/>
    </row>
    <row r="7306" spans="1:22">
      <c r="A7306" s="531"/>
      <c r="B7306" s="532"/>
      <c r="C7306" s="350"/>
      <c r="D7306" s="350"/>
      <c r="E7306" s="533"/>
      <c r="F7306" s="533"/>
      <c r="G7306" s="533"/>
      <c r="H7306" s="533"/>
      <c r="I7306" s="533"/>
      <c r="J7306" s="533"/>
      <c r="K7306" s="533"/>
      <c r="L7306" s="533"/>
      <c r="M7306" s="533"/>
      <c r="N7306" s="532"/>
      <c r="O7306" s="350"/>
      <c r="P7306" s="464"/>
      <c r="Q7306" s="464"/>
      <c r="R7306" s="464"/>
      <c r="S7306" s="464"/>
      <c r="T7306" s="464"/>
      <c r="U7306" s="464"/>
      <c r="V7306" s="464"/>
    </row>
    <row r="7307" spans="1:22">
      <c r="A7307" s="531"/>
      <c r="B7307" s="532"/>
      <c r="C7307" s="350"/>
      <c r="D7307" s="350"/>
      <c r="E7307" s="533"/>
      <c r="F7307" s="533"/>
      <c r="G7307" s="533"/>
      <c r="H7307" s="533"/>
      <c r="I7307" s="533"/>
      <c r="J7307" s="533"/>
      <c r="K7307" s="533"/>
      <c r="L7307" s="533"/>
      <c r="M7307" s="533"/>
      <c r="N7307" s="532"/>
      <c r="O7307" s="350"/>
      <c r="P7307" s="464"/>
      <c r="Q7307" s="464"/>
      <c r="R7307" s="464"/>
      <c r="S7307" s="464"/>
      <c r="T7307" s="464"/>
      <c r="U7307" s="464"/>
      <c r="V7307" s="464"/>
    </row>
    <row r="7308" spans="1:22">
      <c r="A7308" s="531"/>
      <c r="B7308" s="532"/>
      <c r="C7308" s="350"/>
      <c r="D7308" s="350"/>
      <c r="E7308" s="533"/>
      <c r="F7308" s="533"/>
      <c r="G7308" s="533"/>
      <c r="H7308" s="533"/>
      <c r="I7308" s="533"/>
      <c r="J7308" s="533"/>
      <c r="K7308" s="533"/>
      <c r="L7308" s="533"/>
      <c r="M7308" s="533"/>
      <c r="N7308" s="532"/>
      <c r="O7308" s="350"/>
      <c r="P7308" s="464"/>
      <c r="Q7308" s="464"/>
      <c r="R7308" s="464"/>
      <c r="S7308" s="464"/>
      <c r="T7308" s="464"/>
      <c r="U7308" s="464"/>
      <c r="V7308" s="464"/>
    </row>
    <row r="7309" spans="1:22">
      <c r="A7309" s="531"/>
      <c r="B7309" s="532"/>
      <c r="C7309" s="350"/>
      <c r="D7309" s="350"/>
      <c r="E7309" s="533"/>
      <c r="F7309" s="533"/>
      <c r="G7309" s="533"/>
      <c r="H7309" s="533"/>
      <c r="I7309" s="533"/>
      <c r="J7309" s="533"/>
      <c r="K7309" s="533"/>
      <c r="L7309" s="533"/>
      <c r="M7309" s="533"/>
      <c r="N7309" s="532"/>
      <c r="O7309" s="350"/>
      <c r="P7309" s="464"/>
      <c r="Q7309" s="464"/>
      <c r="R7309" s="464"/>
      <c r="S7309" s="464"/>
      <c r="T7309" s="464"/>
      <c r="U7309" s="464"/>
      <c r="V7309" s="464"/>
    </row>
    <row r="7310" spans="1:22">
      <c r="A7310" s="531"/>
      <c r="B7310" s="532"/>
      <c r="C7310" s="350"/>
      <c r="D7310" s="350"/>
      <c r="E7310" s="533"/>
      <c r="F7310" s="533"/>
      <c r="G7310" s="533"/>
      <c r="H7310" s="533"/>
      <c r="I7310" s="533"/>
      <c r="J7310" s="533"/>
      <c r="K7310" s="533"/>
      <c r="L7310" s="533"/>
      <c r="M7310" s="533"/>
      <c r="N7310" s="532"/>
      <c r="O7310" s="350"/>
      <c r="P7310" s="464"/>
      <c r="Q7310" s="464"/>
      <c r="R7310" s="464"/>
      <c r="S7310" s="464"/>
      <c r="T7310" s="464"/>
      <c r="U7310" s="464"/>
      <c r="V7310" s="464"/>
    </row>
    <row r="7311" spans="1:22">
      <c r="A7311" s="531"/>
      <c r="B7311" s="532"/>
      <c r="C7311" s="350"/>
      <c r="D7311" s="350"/>
      <c r="E7311" s="533"/>
      <c r="F7311" s="533"/>
      <c r="G7311" s="533"/>
      <c r="H7311" s="533"/>
      <c r="I7311" s="533"/>
      <c r="J7311" s="533"/>
      <c r="K7311" s="533"/>
      <c r="L7311" s="533"/>
      <c r="M7311" s="533"/>
      <c r="N7311" s="532"/>
      <c r="O7311" s="350"/>
      <c r="P7311" s="464"/>
      <c r="Q7311" s="464"/>
      <c r="R7311" s="464"/>
      <c r="S7311" s="464"/>
      <c r="T7311" s="464"/>
      <c r="U7311" s="464"/>
      <c r="V7311" s="464"/>
    </row>
    <row r="7312" spans="1:22">
      <c r="A7312" s="531"/>
      <c r="B7312" s="532"/>
      <c r="C7312" s="350"/>
      <c r="D7312" s="350"/>
      <c r="E7312" s="533"/>
      <c r="F7312" s="533"/>
      <c r="G7312" s="533"/>
      <c r="H7312" s="533"/>
      <c r="I7312" s="533"/>
      <c r="J7312" s="533"/>
      <c r="K7312" s="533"/>
      <c r="L7312" s="533"/>
      <c r="M7312" s="533"/>
      <c r="N7312" s="532"/>
      <c r="O7312" s="350"/>
      <c r="P7312" s="464"/>
      <c r="Q7312" s="464"/>
      <c r="R7312" s="464"/>
      <c r="S7312" s="464"/>
      <c r="T7312" s="464"/>
      <c r="U7312" s="464"/>
      <c r="V7312" s="464"/>
    </row>
    <row r="7313" spans="1:22">
      <c r="A7313" s="531"/>
      <c r="B7313" s="532"/>
      <c r="C7313" s="350"/>
      <c r="D7313" s="350"/>
      <c r="E7313" s="533"/>
      <c r="F7313" s="533"/>
      <c r="G7313" s="533"/>
      <c r="H7313" s="533"/>
      <c r="I7313" s="533"/>
      <c r="J7313" s="533"/>
      <c r="K7313" s="533"/>
      <c r="L7313" s="533"/>
      <c r="M7313" s="533"/>
      <c r="N7313" s="532"/>
      <c r="O7313" s="350"/>
      <c r="P7313" s="464"/>
      <c r="Q7313" s="464"/>
      <c r="R7313" s="464"/>
      <c r="S7313" s="464"/>
      <c r="T7313" s="464"/>
      <c r="U7313" s="464"/>
      <c r="V7313" s="464"/>
    </row>
    <row r="7314" spans="1:22">
      <c r="A7314" s="531"/>
      <c r="B7314" s="532"/>
      <c r="C7314" s="350"/>
      <c r="D7314" s="350"/>
      <c r="E7314" s="533"/>
      <c r="F7314" s="533"/>
      <c r="G7314" s="533"/>
      <c r="H7314" s="533"/>
      <c r="I7314" s="533"/>
      <c r="J7314" s="533"/>
      <c r="K7314" s="533"/>
      <c r="L7314" s="533"/>
      <c r="M7314" s="533"/>
      <c r="N7314" s="532"/>
      <c r="O7314" s="350"/>
      <c r="P7314" s="464"/>
      <c r="Q7314" s="464"/>
      <c r="R7314" s="464"/>
      <c r="S7314" s="464"/>
      <c r="T7314" s="464"/>
      <c r="U7314" s="464"/>
      <c r="V7314" s="464"/>
    </row>
    <row r="7315" spans="1:22">
      <c r="A7315" s="531"/>
      <c r="B7315" s="532"/>
      <c r="C7315" s="350"/>
      <c r="D7315" s="350"/>
      <c r="E7315" s="533"/>
      <c r="F7315" s="533"/>
      <c r="G7315" s="533"/>
      <c r="H7315" s="533"/>
      <c r="I7315" s="533"/>
      <c r="J7315" s="533"/>
      <c r="K7315" s="533"/>
      <c r="L7315" s="533"/>
      <c r="M7315" s="533"/>
      <c r="N7315" s="532"/>
      <c r="O7315" s="350"/>
      <c r="P7315" s="464"/>
      <c r="Q7315" s="464"/>
      <c r="R7315" s="464"/>
      <c r="S7315" s="464"/>
      <c r="T7315" s="464"/>
      <c r="U7315" s="464"/>
      <c r="V7315" s="464"/>
    </row>
    <row r="7316" spans="1:22">
      <c r="A7316" s="531"/>
      <c r="B7316" s="532"/>
      <c r="C7316" s="350"/>
      <c r="D7316" s="350"/>
      <c r="E7316" s="533"/>
      <c r="F7316" s="533"/>
      <c r="G7316" s="533"/>
      <c r="H7316" s="533"/>
      <c r="I7316" s="533"/>
      <c r="J7316" s="533"/>
      <c r="K7316" s="533"/>
      <c r="L7316" s="533"/>
      <c r="M7316" s="533"/>
      <c r="N7316" s="532"/>
      <c r="O7316" s="350"/>
      <c r="P7316" s="464"/>
      <c r="Q7316" s="464"/>
      <c r="R7316" s="464"/>
      <c r="S7316" s="464"/>
      <c r="T7316" s="464"/>
      <c r="U7316" s="464"/>
      <c r="V7316" s="464"/>
    </row>
    <row r="7317" spans="1:22">
      <c r="A7317" s="531"/>
      <c r="B7317" s="532"/>
      <c r="C7317" s="350"/>
      <c r="D7317" s="350"/>
      <c r="E7317" s="533"/>
      <c r="F7317" s="533"/>
      <c r="G7317" s="533"/>
      <c r="H7317" s="533"/>
      <c r="I7317" s="533"/>
      <c r="J7317" s="533"/>
      <c r="K7317" s="533"/>
      <c r="L7317" s="533"/>
      <c r="M7317" s="533"/>
      <c r="N7317" s="532"/>
      <c r="O7317" s="350"/>
      <c r="P7317" s="464"/>
      <c r="Q7317" s="464"/>
      <c r="R7317" s="464"/>
      <c r="S7317" s="464"/>
      <c r="T7317" s="464"/>
      <c r="U7317" s="464"/>
      <c r="V7317" s="464"/>
    </row>
    <row r="7318" spans="1:22">
      <c r="A7318" s="531"/>
      <c r="B7318" s="532"/>
      <c r="C7318" s="350"/>
      <c r="D7318" s="350"/>
      <c r="E7318" s="533"/>
      <c r="F7318" s="533"/>
      <c r="G7318" s="533"/>
      <c r="H7318" s="533"/>
      <c r="I7318" s="533"/>
      <c r="J7318" s="533"/>
      <c r="K7318" s="533"/>
      <c r="L7318" s="533"/>
      <c r="M7318" s="533"/>
      <c r="N7318" s="532"/>
      <c r="O7318" s="350"/>
      <c r="P7318" s="464"/>
      <c r="Q7318" s="464"/>
      <c r="R7318" s="464"/>
      <c r="S7318" s="464"/>
      <c r="T7318" s="464"/>
      <c r="U7318" s="464"/>
      <c r="V7318" s="464"/>
    </row>
    <row r="7319" spans="1:22">
      <c r="A7319" s="531"/>
      <c r="B7319" s="532"/>
      <c r="C7319" s="350"/>
      <c r="D7319" s="350"/>
      <c r="E7319" s="533"/>
      <c r="F7319" s="533"/>
      <c r="G7319" s="533"/>
      <c r="H7319" s="533"/>
      <c r="I7319" s="533"/>
      <c r="J7319" s="533"/>
      <c r="K7319" s="533"/>
      <c r="L7319" s="533"/>
      <c r="M7319" s="533"/>
      <c r="N7319" s="532"/>
      <c r="O7319" s="350"/>
      <c r="P7319" s="464"/>
      <c r="Q7319" s="464"/>
      <c r="R7319" s="464"/>
      <c r="S7319" s="464"/>
      <c r="T7319" s="464"/>
      <c r="U7319" s="464"/>
      <c r="V7319" s="464"/>
    </row>
    <row r="7320" spans="1:22">
      <c r="A7320" s="531"/>
      <c r="B7320" s="532"/>
      <c r="C7320" s="350"/>
      <c r="D7320" s="350"/>
      <c r="E7320" s="533"/>
      <c r="F7320" s="533"/>
      <c r="G7320" s="533"/>
      <c r="H7320" s="533"/>
      <c r="I7320" s="533"/>
      <c r="J7320" s="533"/>
      <c r="K7320" s="533"/>
      <c r="L7320" s="533"/>
      <c r="M7320" s="533"/>
      <c r="N7320" s="532"/>
      <c r="O7320" s="350"/>
      <c r="P7320" s="464"/>
      <c r="Q7320" s="464"/>
      <c r="R7320" s="464"/>
      <c r="S7320" s="464"/>
      <c r="T7320" s="464"/>
      <c r="U7320" s="464"/>
      <c r="V7320" s="464"/>
    </row>
    <row r="7321" spans="1:22">
      <c r="A7321" s="531"/>
      <c r="B7321" s="532"/>
      <c r="C7321" s="350"/>
      <c r="D7321" s="350"/>
      <c r="E7321" s="533"/>
      <c r="F7321" s="533"/>
      <c r="G7321" s="533"/>
      <c r="H7321" s="533"/>
      <c r="I7321" s="533"/>
      <c r="J7321" s="533"/>
      <c r="K7321" s="533"/>
      <c r="L7321" s="533"/>
      <c r="M7321" s="533"/>
      <c r="N7321" s="532"/>
      <c r="O7321" s="350"/>
      <c r="P7321" s="464"/>
      <c r="Q7321" s="464"/>
      <c r="R7321" s="464"/>
      <c r="S7321" s="464"/>
      <c r="T7321" s="464"/>
      <c r="U7321" s="464"/>
      <c r="V7321" s="464"/>
    </row>
    <row r="7322" spans="1:22">
      <c r="A7322" s="531"/>
      <c r="B7322" s="532"/>
      <c r="C7322" s="350"/>
      <c r="D7322" s="350"/>
      <c r="E7322" s="533"/>
      <c r="F7322" s="533"/>
      <c r="G7322" s="533"/>
      <c r="H7322" s="533"/>
      <c r="I7322" s="533"/>
      <c r="J7322" s="533"/>
      <c r="K7322" s="533"/>
      <c r="L7322" s="533"/>
      <c r="M7322" s="533"/>
      <c r="N7322" s="532"/>
      <c r="O7322" s="350"/>
      <c r="P7322" s="464"/>
      <c r="Q7322" s="464"/>
      <c r="R7322" s="464"/>
      <c r="S7322" s="464"/>
      <c r="T7322" s="464"/>
      <c r="U7322" s="464"/>
      <c r="V7322" s="464"/>
    </row>
    <row r="7323" spans="1:22">
      <c r="A7323" s="531"/>
      <c r="B7323" s="532"/>
      <c r="C7323" s="350"/>
      <c r="D7323" s="350"/>
      <c r="E7323" s="533"/>
      <c r="F7323" s="533"/>
      <c r="G7323" s="533"/>
      <c r="H7323" s="533"/>
      <c r="I7323" s="533"/>
      <c r="J7323" s="533"/>
      <c r="K7323" s="533"/>
      <c r="L7323" s="533"/>
      <c r="M7323" s="533"/>
      <c r="N7323" s="532"/>
      <c r="O7323" s="350"/>
      <c r="P7323" s="464"/>
      <c r="Q7323" s="464"/>
      <c r="R7323" s="464"/>
      <c r="S7323" s="464"/>
      <c r="T7323" s="464"/>
      <c r="U7323" s="464"/>
      <c r="V7323" s="464"/>
    </row>
    <row r="7324" spans="1:22">
      <c r="A7324" s="531"/>
      <c r="B7324" s="532"/>
      <c r="C7324" s="350"/>
      <c r="D7324" s="350"/>
      <c r="E7324" s="533"/>
      <c r="F7324" s="533"/>
      <c r="G7324" s="533"/>
      <c r="H7324" s="533"/>
      <c r="I7324" s="533"/>
      <c r="J7324" s="533"/>
      <c r="K7324" s="533"/>
      <c r="L7324" s="533"/>
      <c r="M7324" s="533"/>
      <c r="N7324" s="532"/>
      <c r="O7324" s="350"/>
      <c r="P7324" s="464"/>
      <c r="Q7324" s="464"/>
      <c r="R7324" s="464"/>
      <c r="S7324" s="464"/>
      <c r="T7324" s="464"/>
      <c r="U7324" s="464"/>
      <c r="V7324" s="464"/>
    </row>
    <row r="7325" spans="1:22">
      <c r="A7325" s="531"/>
      <c r="B7325" s="532"/>
      <c r="C7325" s="350"/>
      <c r="D7325" s="350"/>
      <c r="E7325" s="533"/>
      <c r="F7325" s="533"/>
      <c r="G7325" s="533"/>
      <c r="H7325" s="533"/>
      <c r="I7325" s="533"/>
      <c r="J7325" s="533"/>
      <c r="K7325" s="533"/>
      <c r="L7325" s="533"/>
      <c r="M7325" s="533"/>
      <c r="N7325" s="532"/>
      <c r="O7325" s="350"/>
      <c r="P7325" s="464"/>
      <c r="Q7325" s="464"/>
      <c r="R7325" s="464"/>
      <c r="S7325" s="464"/>
      <c r="T7325" s="464"/>
      <c r="U7325" s="464"/>
      <c r="V7325" s="464"/>
    </row>
    <row r="7326" spans="1:22">
      <c r="A7326" s="531"/>
      <c r="B7326" s="532"/>
      <c r="C7326" s="350"/>
      <c r="D7326" s="350"/>
      <c r="E7326" s="533"/>
      <c r="F7326" s="533"/>
      <c r="G7326" s="533"/>
      <c r="H7326" s="533"/>
      <c r="I7326" s="533"/>
      <c r="J7326" s="533"/>
      <c r="K7326" s="533"/>
      <c r="L7326" s="533"/>
      <c r="M7326" s="533"/>
      <c r="N7326" s="532"/>
      <c r="O7326" s="350"/>
      <c r="P7326" s="464"/>
      <c r="Q7326" s="464"/>
      <c r="R7326" s="464"/>
      <c r="S7326" s="464"/>
      <c r="T7326" s="464"/>
      <c r="U7326" s="464"/>
      <c r="V7326" s="464"/>
    </row>
    <row r="7327" spans="1:22">
      <c r="A7327" s="531"/>
      <c r="B7327" s="532"/>
      <c r="C7327" s="350"/>
      <c r="D7327" s="350"/>
      <c r="E7327" s="533"/>
      <c r="F7327" s="533"/>
      <c r="G7327" s="533"/>
      <c r="H7327" s="533"/>
      <c r="I7327" s="533"/>
      <c r="J7327" s="533"/>
      <c r="K7327" s="533"/>
      <c r="L7327" s="533"/>
      <c r="M7327" s="533"/>
      <c r="N7327" s="532"/>
      <c r="O7327" s="350"/>
      <c r="P7327" s="464"/>
      <c r="Q7327" s="464"/>
      <c r="R7327" s="464"/>
      <c r="S7327" s="464"/>
      <c r="T7327" s="464"/>
      <c r="U7327" s="464"/>
      <c r="V7327" s="464"/>
    </row>
    <row r="7328" spans="1:22">
      <c r="A7328" s="531"/>
      <c r="B7328" s="532"/>
      <c r="C7328" s="350"/>
      <c r="D7328" s="350"/>
      <c r="E7328" s="533"/>
      <c r="F7328" s="533"/>
      <c r="G7328" s="533"/>
      <c r="H7328" s="533"/>
      <c r="I7328" s="533"/>
      <c r="J7328" s="533"/>
      <c r="K7328" s="533"/>
      <c r="L7328" s="533"/>
      <c r="M7328" s="533"/>
      <c r="N7328" s="532"/>
      <c r="O7328" s="350"/>
      <c r="P7328" s="464"/>
      <c r="Q7328" s="464"/>
      <c r="R7328" s="464"/>
      <c r="S7328" s="464"/>
      <c r="T7328" s="464"/>
      <c r="U7328" s="464"/>
      <c r="V7328" s="464"/>
    </row>
    <row r="7329" spans="1:22">
      <c r="A7329" s="531"/>
      <c r="B7329" s="532"/>
      <c r="C7329" s="350"/>
      <c r="D7329" s="350"/>
      <c r="E7329" s="533"/>
      <c r="F7329" s="533"/>
      <c r="G7329" s="533"/>
      <c r="H7329" s="533"/>
      <c r="I7329" s="533"/>
      <c r="J7329" s="533"/>
      <c r="K7329" s="533"/>
      <c r="L7329" s="533"/>
      <c r="M7329" s="533"/>
      <c r="N7329" s="532"/>
      <c r="O7329" s="350"/>
      <c r="P7329" s="464"/>
      <c r="Q7329" s="464"/>
      <c r="R7329" s="464"/>
      <c r="S7329" s="464"/>
      <c r="T7329" s="464"/>
      <c r="U7329" s="464"/>
      <c r="V7329" s="464"/>
    </row>
    <row r="7330" spans="1:22">
      <c r="A7330" s="531"/>
      <c r="B7330" s="532"/>
      <c r="C7330" s="350"/>
      <c r="D7330" s="350"/>
      <c r="E7330" s="533"/>
      <c r="F7330" s="533"/>
      <c r="G7330" s="533"/>
      <c r="H7330" s="533"/>
      <c r="I7330" s="533"/>
      <c r="J7330" s="533"/>
      <c r="K7330" s="533"/>
      <c r="L7330" s="533"/>
      <c r="M7330" s="533"/>
      <c r="N7330" s="532"/>
      <c r="O7330" s="350"/>
      <c r="P7330" s="464"/>
      <c r="Q7330" s="464"/>
      <c r="R7330" s="464"/>
      <c r="S7330" s="464"/>
      <c r="T7330" s="464"/>
      <c r="U7330" s="464"/>
      <c r="V7330" s="464"/>
    </row>
    <row r="7331" spans="1:22">
      <c r="A7331" s="531"/>
      <c r="B7331" s="532"/>
      <c r="C7331" s="350"/>
      <c r="D7331" s="350"/>
      <c r="E7331" s="533"/>
      <c r="F7331" s="533"/>
      <c r="G7331" s="533"/>
      <c r="H7331" s="533"/>
      <c r="I7331" s="533"/>
      <c r="J7331" s="533"/>
      <c r="K7331" s="533"/>
      <c r="L7331" s="533"/>
      <c r="M7331" s="533"/>
      <c r="N7331" s="532"/>
      <c r="O7331" s="350"/>
      <c r="P7331" s="464"/>
      <c r="Q7331" s="464"/>
      <c r="R7331" s="464"/>
      <c r="S7331" s="464"/>
      <c r="T7331" s="464"/>
      <c r="U7331" s="464"/>
      <c r="V7331" s="464"/>
    </row>
    <row r="7332" spans="1:22">
      <c r="A7332" s="531"/>
      <c r="B7332" s="532"/>
      <c r="C7332" s="350"/>
      <c r="D7332" s="350"/>
      <c r="E7332" s="533"/>
      <c r="F7332" s="533"/>
      <c r="G7332" s="533"/>
      <c r="H7332" s="533"/>
      <c r="I7332" s="533"/>
      <c r="J7332" s="533"/>
      <c r="K7332" s="533"/>
      <c r="L7332" s="533"/>
      <c r="M7332" s="533"/>
      <c r="N7332" s="532"/>
      <c r="O7332" s="350"/>
      <c r="P7332" s="464"/>
      <c r="Q7332" s="464"/>
      <c r="R7332" s="464"/>
      <c r="S7332" s="464"/>
      <c r="T7332" s="464"/>
      <c r="U7332" s="464"/>
      <c r="V7332" s="464"/>
    </row>
    <row r="7333" spans="1:22">
      <c r="A7333" s="531"/>
      <c r="B7333" s="532"/>
      <c r="C7333" s="350"/>
      <c r="D7333" s="350"/>
      <c r="E7333" s="533"/>
      <c r="F7333" s="533"/>
      <c r="G7333" s="533"/>
      <c r="H7333" s="533"/>
      <c r="I7333" s="533"/>
      <c r="J7333" s="533"/>
      <c r="K7333" s="533"/>
      <c r="L7333" s="533"/>
      <c r="M7333" s="533"/>
      <c r="N7333" s="532"/>
      <c r="O7333" s="350"/>
      <c r="P7333" s="464"/>
      <c r="Q7333" s="464"/>
      <c r="R7333" s="464"/>
      <c r="S7333" s="464"/>
      <c r="T7333" s="464"/>
      <c r="U7333" s="464"/>
      <c r="V7333" s="464"/>
    </row>
    <row r="7334" spans="1:22">
      <c r="A7334" s="531"/>
      <c r="B7334" s="532"/>
      <c r="C7334" s="350"/>
      <c r="D7334" s="350"/>
      <c r="E7334" s="533"/>
      <c r="F7334" s="533"/>
      <c r="G7334" s="533"/>
      <c r="H7334" s="533"/>
      <c r="I7334" s="533"/>
      <c r="J7334" s="533"/>
      <c r="K7334" s="533"/>
      <c r="L7334" s="533"/>
      <c r="M7334" s="533"/>
      <c r="N7334" s="532"/>
      <c r="O7334" s="350"/>
      <c r="P7334" s="464"/>
      <c r="Q7334" s="464"/>
      <c r="R7334" s="464"/>
      <c r="S7334" s="464"/>
      <c r="T7334" s="464"/>
      <c r="U7334" s="464"/>
      <c r="V7334" s="464"/>
    </row>
    <row r="7335" spans="1:22">
      <c r="A7335" s="531"/>
      <c r="B7335" s="532"/>
      <c r="C7335" s="350"/>
      <c r="D7335" s="350"/>
      <c r="E7335" s="533"/>
      <c r="F7335" s="533"/>
      <c r="G7335" s="533"/>
      <c r="H7335" s="533"/>
      <c r="I7335" s="533"/>
      <c r="J7335" s="533"/>
      <c r="K7335" s="533"/>
      <c r="L7335" s="533"/>
      <c r="M7335" s="533"/>
      <c r="N7335" s="532"/>
      <c r="O7335" s="350"/>
      <c r="P7335" s="464"/>
      <c r="Q7335" s="464"/>
      <c r="R7335" s="464"/>
      <c r="S7335" s="464"/>
      <c r="T7335" s="464"/>
      <c r="U7335" s="464"/>
      <c r="V7335" s="464"/>
    </row>
    <row r="7336" spans="1:22">
      <c r="A7336" s="531"/>
      <c r="B7336" s="532"/>
      <c r="C7336" s="350"/>
      <c r="D7336" s="350"/>
      <c r="E7336" s="533"/>
      <c r="F7336" s="533"/>
      <c r="G7336" s="533"/>
      <c r="H7336" s="533"/>
      <c r="I7336" s="533"/>
      <c r="J7336" s="533"/>
      <c r="K7336" s="533"/>
      <c r="L7336" s="533"/>
      <c r="M7336" s="533"/>
      <c r="N7336" s="532"/>
      <c r="O7336" s="350"/>
      <c r="P7336" s="464"/>
      <c r="Q7336" s="464"/>
      <c r="R7336" s="464"/>
      <c r="S7336" s="464"/>
      <c r="T7336" s="464"/>
      <c r="U7336" s="464"/>
      <c r="V7336" s="464"/>
    </row>
    <row r="7337" spans="1:22">
      <c r="A7337" s="531"/>
      <c r="B7337" s="532"/>
      <c r="C7337" s="350"/>
      <c r="D7337" s="350"/>
      <c r="E7337" s="533"/>
      <c r="F7337" s="533"/>
      <c r="G7337" s="533"/>
      <c r="H7337" s="533"/>
      <c r="I7337" s="533"/>
      <c r="J7337" s="533"/>
      <c r="K7337" s="533"/>
      <c r="L7337" s="533"/>
      <c r="M7337" s="533"/>
      <c r="N7337" s="532"/>
      <c r="O7337" s="350"/>
      <c r="P7337" s="464"/>
      <c r="Q7337" s="464"/>
      <c r="R7337" s="464"/>
      <c r="S7337" s="464"/>
      <c r="T7337" s="464"/>
      <c r="U7337" s="464"/>
      <c r="V7337" s="464"/>
    </row>
    <row r="7338" spans="1:22">
      <c r="A7338" s="531"/>
      <c r="B7338" s="532"/>
      <c r="C7338" s="350"/>
      <c r="D7338" s="350"/>
      <c r="E7338" s="533"/>
      <c r="F7338" s="533"/>
      <c r="G7338" s="533"/>
      <c r="H7338" s="533"/>
      <c r="I7338" s="533"/>
      <c r="J7338" s="533"/>
      <c r="K7338" s="533"/>
      <c r="L7338" s="533"/>
      <c r="M7338" s="533"/>
      <c r="N7338" s="532"/>
      <c r="O7338" s="350"/>
      <c r="P7338" s="464"/>
      <c r="Q7338" s="464"/>
      <c r="R7338" s="464"/>
      <c r="S7338" s="464"/>
      <c r="T7338" s="464"/>
      <c r="U7338" s="464"/>
      <c r="V7338" s="464"/>
    </row>
    <row r="7339" spans="1:22">
      <c r="A7339" s="531"/>
      <c r="B7339" s="532"/>
      <c r="C7339" s="350"/>
      <c r="D7339" s="350"/>
      <c r="E7339" s="533"/>
      <c r="F7339" s="533"/>
      <c r="G7339" s="533"/>
      <c r="H7339" s="533"/>
      <c r="I7339" s="533"/>
      <c r="J7339" s="533"/>
      <c r="K7339" s="533"/>
      <c r="L7339" s="533"/>
      <c r="M7339" s="533"/>
      <c r="N7339" s="532"/>
      <c r="O7339" s="350"/>
      <c r="P7339" s="464"/>
      <c r="Q7339" s="464"/>
      <c r="R7339" s="464"/>
      <c r="S7339" s="464"/>
      <c r="T7339" s="464"/>
      <c r="U7339" s="464"/>
      <c r="V7339" s="464"/>
    </row>
    <row r="7340" spans="1:22">
      <c r="A7340" s="531"/>
      <c r="B7340" s="532"/>
      <c r="C7340" s="350"/>
      <c r="D7340" s="350"/>
      <c r="E7340" s="533"/>
      <c r="F7340" s="533"/>
      <c r="G7340" s="533"/>
      <c r="H7340" s="533"/>
      <c r="I7340" s="533"/>
      <c r="J7340" s="533"/>
      <c r="K7340" s="533"/>
      <c r="L7340" s="533"/>
      <c r="M7340" s="533"/>
      <c r="N7340" s="532"/>
      <c r="O7340" s="350"/>
      <c r="P7340" s="464"/>
      <c r="Q7340" s="464"/>
      <c r="R7340" s="464"/>
      <c r="S7340" s="464"/>
      <c r="T7340" s="464"/>
      <c r="U7340" s="464"/>
      <c r="V7340" s="464"/>
    </row>
    <row r="7341" spans="1:22">
      <c r="A7341" s="531"/>
      <c r="B7341" s="532"/>
      <c r="C7341" s="350"/>
      <c r="D7341" s="350"/>
      <c r="E7341" s="533"/>
      <c r="F7341" s="533"/>
      <c r="G7341" s="533"/>
      <c r="H7341" s="533"/>
      <c r="I7341" s="533"/>
      <c r="J7341" s="533"/>
      <c r="K7341" s="533"/>
      <c r="L7341" s="533"/>
      <c r="M7341" s="533"/>
      <c r="N7341" s="532"/>
      <c r="O7341" s="350"/>
      <c r="P7341" s="464"/>
      <c r="Q7341" s="464"/>
      <c r="R7341" s="464"/>
      <c r="S7341" s="464"/>
      <c r="T7341" s="464"/>
      <c r="U7341" s="464"/>
      <c r="V7341" s="464"/>
    </row>
    <row r="7342" spans="1:22">
      <c r="A7342" s="531"/>
      <c r="B7342" s="532"/>
      <c r="C7342" s="350"/>
      <c r="D7342" s="350"/>
      <c r="E7342" s="533"/>
      <c r="F7342" s="533"/>
      <c r="G7342" s="533"/>
      <c r="H7342" s="533"/>
      <c r="I7342" s="533"/>
      <c r="J7342" s="533"/>
      <c r="K7342" s="533"/>
      <c r="L7342" s="533"/>
      <c r="M7342" s="533"/>
      <c r="N7342" s="532"/>
      <c r="O7342" s="350"/>
      <c r="P7342" s="464"/>
      <c r="Q7342" s="464"/>
      <c r="R7342" s="464"/>
      <c r="S7342" s="464"/>
      <c r="T7342" s="464"/>
      <c r="U7342" s="464"/>
      <c r="V7342" s="464"/>
    </row>
    <row r="7343" spans="1:22">
      <c r="A7343" s="531"/>
      <c r="B7343" s="532"/>
      <c r="C7343" s="350"/>
      <c r="D7343" s="350"/>
      <c r="E7343" s="533"/>
      <c r="F7343" s="533"/>
      <c r="G7343" s="533"/>
      <c r="H7343" s="533"/>
      <c r="I7343" s="533"/>
      <c r="J7343" s="533"/>
      <c r="K7343" s="533"/>
      <c r="L7343" s="533"/>
      <c r="M7343" s="533"/>
      <c r="N7343" s="532"/>
      <c r="O7343" s="350"/>
      <c r="P7343" s="464"/>
      <c r="Q7343" s="464"/>
      <c r="R7343" s="464"/>
      <c r="S7343" s="464"/>
      <c r="T7343" s="464"/>
      <c r="U7343" s="464"/>
      <c r="V7343" s="464"/>
    </row>
    <row r="7344" spans="1:22">
      <c r="A7344" s="531"/>
      <c r="B7344" s="532"/>
      <c r="C7344" s="350"/>
      <c r="D7344" s="350"/>
      <c r="E7344" s="533"/>
      <c r="F7344" s="533"/>
      <c r="G7344" s="533"/>
      <c r="H7344" s="533"/>
      <c r="I7344" s="533"/>
      <c r="J7344" s="533"/>
      <c r="K7344" s="533"/>
      <c r="L7344" s="533"/>
      <c r="M7344" s="533"/>
      <c r="N7344" s="532"/>
      <c r="O7344" s="350"/>
      <c r="P7344" s="464"/>
      <c r="Q7344" s="464"/>
      <c r="R7344" s="464"/>
      <c r="S7344" s="464"/>
      <c r="T7344" s="464"/>
      <c r="U7344" s="464"/>
      <c r="V7344" s="464"/>
    </row>
    <row r="7345" spans="1:22">
      <c r="A7345" s="531"/>
      <c r="B7345" s="532"/>
      <c r="C7345" s="350"/>
      <c r="D7345" s="350"/>
      <c r="E7345" s="533"/>
      <c r="F7345" s="533"/>
      <c r="G7345" s="533"/>
      <c r="H7345" s="533"/>
      <c r="I7345" s="533"/>
      <c r="J7345" s="533"/>
      <c r="K7345" s="533"/>
      <c r="L7345" s="533"/>
      <c r="M7345" s="533"/>
      <c r="N7345" s="532"/>
      <c r="O7345" s="350"/>
      <c r="P7345" s="464"/>
      <c r="Q7345" s="464"/>
      <c r="R7345" s="464"/>
      <c r="S7345" s="464"/>
      <c r="T7345" s="464"/>
      <c r="U7345" s="464"/>
      <c r="V7345" s="464"/>
    </row>
    <row r="7346" spans="1:22">
      <c r="A7346" s="531"/>
      <c r="B7346" s="532"/>
      <c r="C7346" s="350"/>
      <c r="D7346" s="350"/>
      <c r="E7346" s="533"/>
      <c r="F7346" s="533"/>
      <c r="G7346" s="533"/>
      <c r="H7346" s="533"/>
      <c r="I7346" s="533"/>
      <c r="J7346" s="533"/>
      <c r="K7346" s="533"/>
      <c r="L7346" s="533"/>
      <c r="M7346" s="533"/>
      <c r="N7346" s="532"/>
      <c r="O7346" s="350"/>
      <c r="P7346" s="464"/>
      <c r="Q7346" s="464"/>
      <c r="R7346" s="464"/>
      <c r="S7346" s="464"/>
      <c r="T7346" s="464"/>
      <c r="U7346" s="464"/>
      <c r="V7346" s="464"/>
    </row>
    <row r="7347" spans="1:22">
      <c r="A7347" s="531"/>
      <c r="B7347" s="532"/>
      <c r="C7347" s="350"/>
      <c r="D7347" s="350"/>
      <c r="E7347" s="533"/>
      <c r="F7347" s="533"/>
      <c r="G7347" s="533"/>
      <c r="H7347" s="533"/>
      <c r="I7347" s="533"/>
      <c r="J7347" s="533"/>
      <c r="K7347" s="533"/>
      <c r="L7347" s="533"/>
      <c r="M7347" s="533"/>
      <c r="N7347" s="532"/>
      <c r="O7347" s="350"/>
      <c r="P7347" s="464"/>
      <c r="Q7347" s="464"/>
      <c r="R7347" s="464"/>
      <c r="S7347" s="464"/>
      <c r="T7347" s="464"/>
      <c r="U7347" s="464"/>
      <c r="V7347" s="464"/>
    </row>
    <row r="7348" spans="1:22">
      <c r="A7348" s="531"/>
      <c r="B7348" s="532"/>
      <c r="C7348" s="350"/>
      <c r="D7348" s="350"/>
      <c r="E7348" s="533"/>
      <c r="F7348" s="533"/>
      <c r="G7348" s="533"/>
      <c r="H7348" s="533"/>
      <c r="I7348" s="533"/>
      <c r="J7348" s="533"/>
      <c r="K7348" s="533"/>
      <c r="L7348" s="533"/>
      <c r="M7348" s="533"/>
      <c r="N7348" s="532"/>
      <c r="O7348" s="350"/>
      <c r="P7348" s="464"/>
      <c r="Q7348" s="464"/>
      <c r="R7348" s="464"/>
      <c r="S7348" s="464"/>
      <c r="T7348" s="464"/>
      <c r="U7348" s="464"/>
      <c r="V7348" s="464"/>
    </row>
    <row r="7349" spans="1:22">
      <c r="A7349" s="531"/>
      <c r="B7349" s="532"/>
      <c r="C7349" s="350"/>
      <c r="D7349" s="350"/>
      <c r="E7349" s="533"/>
      <c r="F7349" s="533"/>
      <c r="G7349" s="533"/>
      <c r="H7349" s="533"/>
      <c r="I7349" s="533"/>
      <c r="J7349" s="533"/>
      <c r="K7349" s="533"/>
      <c r="L7349" s="533"/>
      <c r="M7349" s="533"/>
      <c r="N7349" s="532"/>
      <c r="O7349" s="350"/>
      <c r="P7349" s="464"/>
      <c r="Q7349" s="464"/>
      <c r="R7349" s="464"/>
      <c r="S7349" s="464"/>
      <c r="T7349" s="464"/>
      <c r="U7349" s="464"/>
      <c r="V7349" s="464"/>
    </row>
    <row r="7350" spans="1:22">
      <c r="A7350" s="531"/>
      <c r="B7350" s="532"/>
      <c r="C7350" s="350"/>
      <c r="D7350" s="350"/>
      <c r="E7350" s="533"/>
      <c r="F7350" s="533"/>
      <c r="G7350" s="533"/>
      <c r="H7350" s="533"/>
      <c r="I7350" s="533"/>
      <c r="J7350" s="533"/>
      <c r="K7350" s="533"/>
      <c r="L7350" s="533"/>
      <c r="M7350" s="533"/>
      <c r="N7350" s="532"/>
      <c r="O7350" s="350"/>
      <c r="P7350" s="464"/>
      <c r="Q7350" s="464"/>
      <c r="R7350" s="464"/>
      <c r="S7350" s="464"/>
      <c r="T7350" s="464"/>
      <c r="U7350" s="464"/>
      <c r="V7350" s="464"/>
    </row>
    <row r="7351" spans="1:22">
      <c r="A7351" s="531"/>
      <c r="B7351" s="532"/>
      <c r="C7351" s="350"/>
      <c r="D7351" s="350"/>
      <c r="E7351" s="533"/>
      <c r="F7351" s="533"/>
      <c r="G7351" s="533"/>
      <c r="H7351" s="533"/>
      <c r="I7351" s="533"/>
      <c r="J7351" s="533"/>
      <c r="K7351" s="533"/>
      <c r="L7351" s="533"/>
      <c r="M7351" s="533"/>
      <c r="N7351" s="532"/>
      <c r="O7351" s="350"/>
      <c r="P7351" s="464"/>
      <c r="Q7351" s="464"/>
      <c r="R7351" s="464"/>
      <c r="S7351" s="464"/>
      <c r="T7351" s="464"/>
      <c r="U7351" s="464"/>
      <c r="V7351" s="464"/>
    </row>
    <row r="7352" spans="1:22">
      <c r="A7352" s="531"/>
      <c r="B7352" s="532"/>
      <c r="C7352" s="350"/>
      <c r="D7352" s="350"/>
      <c r="E7352" s="533"/>
      <c r="F7352" s="533"/>
      <c r="G7352" s="533"/>
      <c r="H7352" s="533"/>
      <c r="I7352" s="533"/>
      <c r="J7352" s="533"/>
      <c r="K7352" s="533"/>
      <c r="L7352" s="533"/>
      <c r="M7352" s="533"/>
      <c r="N7352" s="532"/>
      <c r="O7352" s="350"/>
      <c r="P7352" s="464"/>
      <c r="Q7352" s="464"/>
      <c r="R7352" s="464"/>
      <c r="S7352" s="464"/>
      <c r="T7352" s="464"/>
      <c r="U7352" s="464"/>
      <c r="V7352" s="464"/>
    </row>
    <row r="7353" spans="1:22">
      <c r="A7353" s="531"/>
      <c r="B7353" s="532"/>
      <c r="C7353" s="350"/>
      <c r="D7353" s="350"/>
      <c r="E7353" s="533"/>
      <c r="F7353" s="533"/>
      <c r="G7353" s="533"/>
      <c r="H7353" s="533"/>
      <c r="I7353" s="533"/>
      <c r="J7353" s="533"/>
      <c r="K7353" s="533"/>
      <c r="L7353" s="533"/>
      <c r="M7353" s="533"/>
      <c r="N7353" s="532"/>
      <c r="O7353" s="350"/>
      <c r="P7353" s="464"/>
      <c r="Q7353" s="464"/>
      <c r="R7353" s="464"/>
      <c r="S7353" s="464"/>
      <c r="T7353" s="464"/>
      <c r="U7353" s="464"/>
      <c r="V7353" s="464"/>
    </row>
    <row r="7354" spans="1:22">
      <c r="A7354" s="531"/>
      <c r="B7354" s="532"/>
      <c r="C7354" s="350"/>
      <c r="D7354" s="350"/>
      <c r="E7354" s="533"/>
      <c r="F7354" s="533"/>
      <c r="G7354" s="533"/>
      <c r="H7354" s="533"/>
      <c r="I7354" s="533"/>
      <c r="J7354" s="533"/>
      <c r="K7354" s="533"/>
      <c r="L7354" s="533"/>
      <c r="M7354" s="533"/>
      <c r="N7354" s="532"/>
      <c r="O7354" s="350"/>
      <c r="P7354" s="464"/>
      <c r="Q7354" s="464"/>
      <c r="R7354" s="464"/>
      <c r="S7354" s="464"/>
      <c r="T7354" s="464"/>
      <c r="U7354" s="464"/>
      <c r="V7354" s="464"/>
    </row>
    <row r="7355" spans="1:22">
      <c r="A7355" s="531"/>
      <c r="B7355" s="532"/>
      <c r="C7355" s="350"/>
      <c r="D7355" s="350"/>
      <c r="E7355" s="533"/>
      <c r="F7355" s="533"/>
      <c r="G7355" s="533"/>
      <c r="H7355" s="533"/>
      <c r="I7355" s="533"/>
      <c r="J7355" s="533"/>
      <c r="K7355" s="533"/>
      <c r="L7355" s="533"/>
      <c r="M7355" s="533"/>
      <c r="N7355" s="532"/>
      <c r="O7355" s="350"/>
      <c r="P7355" s="464"/>
      <c r="Q7355" s="464"/>
      <c r="R7355" s="464"/>
      <c r="S7355" s="464"/>
      <c r="T7355" s="464"/>
      <c r="U7355" s="464"/>
      <c r="V7355" s="464"/>
    </row>
    <row r="7356" spans="1:22">
      <c r="A7356" s="531"/>
      <c r="B7356" s="532"/>
      <c r="C7356" s="350"/>
      <c r="D7356" s="350"/>
      <c r="E7356" s="533"/>
      <c r="F7356" s="533"/>
      <c r="G7356" s="533"/>
      <c r="H7356" s="533"/>
      <c r="I7356" s="533"/>
      <c r="J7356" s="533"/>
      <c r="K7356" s="533"/>
      <c r="L7356" s="533"/>
      <c r="M7356" s="533"/>
      <c r="N7356" s="532"/>
      <c r="O7356" s="350"/>
      <c r="P7356" s="464"/>
      <c r="Q7356" s="464"/>
      <c r="R7356" s="464"/>
      <c r="S7356" s="464"/>
      <c r="T7356" s="464"/>
      <c r="U7356" s="464"/>
      <c r="V7356" s="464"/>
    </row>
    <row r="7357" spans="1:22">
      <c r="A7357" s="531"/>
      <c r="B7357" s="532"/>
      <c r="C7357" s="350"/>
      <c r="D7357" s="350"/>
      <c r="E7357" s="533"/>
      <c r="F7357" s="533"/>
      <c r="G7357" s="533"/>
      <c r="H7357" s="533"/>
      <c r="I7357" s="533"/>
      <c r="J7357" s="533"/>
      <c r="K7357" s="533"/>
      <c r="L7357" s="533"/>
      <c r="M7357" s="533"/>
      <c r="N7357" s="532"/>
      <c r="O7357" s="350"/>
      <c r="P7357" s="464"/>
      <c r="Q7357" s="464"/>
      <c r="R7357" s="464"/>
      <c r="S7357" s="464"/>
      <c r="T7357" s="464"/>
      <c r="U7357" s="464"/>
      <c r="V7357" s="464"/>
    </row>
    <row r="7358" spans="1:22">
      <c r="A7358" s="531"/>
      <c r="B7358" s="532"/>
      <c r="C7358" s="350"/>
      <c r="D7358" s="350"/>
      <c r="E7358" s="533"/>
      <c r="F7358" s="533"/>
      <c r="G7358" s="533"/>
      <c r="H7358" s="533"/>
      <c r="I7358" s="533"/>
      <c r="J7358" s="533"/>
      <c r="K7358" s="533"/>
      <c r="L7358" s="533"/>
      <c r="M7358" s="533"/>
      <c r="N7358" s="532"/>
      <c r="O7358" s="350"/>
      <c r="P7358" s="464"/>
      <c r="Q7358" s="464"/>
      <c r="R7358" s="464"/>
      <c r="S7358" s="464"/>
      <c r="T7358" s="464"/>
      <c r="U7358" s="464"/>
      <c r="V7358" s="464"/>
    </row>
    <row r="7359" spans="1:22">
      <c r="A7359" s="531"/>
      <c r="B7359" s="532"/>
      <c r="C7359" s="350"/>
      <c r="D7359" s="350"/>
      <c r="E7359" s="533"/>
      <c r="F7359" s="533"/>
      <c r="G7359" s="533"/>
      <c r="H7359" s="533"/>
      <c r="I7359" s="533"/>
      <c r="J7359" s="533"/>
      <c r="K7359" s="533"/>
      <c r="L7359" s="533"/>
      <c r="M7359" s="533"/>
      <c r="N7359" s="532"/>
      <c r="O7359" s="350"/>
      <c r="P7359" s="464"/>
      <c r="Q7359" s="464"/>
      <c r="R7359" s="464"/>
      <c r="S7359" s="464"/>
      <c r="T7359" s="464"/>
      <c r="U7359" s="464"/>
      <c r="V7359" s="464"/>
    </row>
    <row r="7360" spans="1:22">
      <c r="A7360" s="531"/>
      <c r="B7360" s="532"/>
      <c r="C7360" s="350"/>
      <c r="D7360" s="350"/>
      <c r="E7360" s="533"/>
      <c r="F7360" s="533"/>
      <c r="G7360" s="533"/>
      <c r="H7360" s="533"/>
      <c r="I7360" s="533"/>
      <c r="J7360" s="533"/>
      <c r="K7360" s="533"/>
      <c r="L7360" s="533"/>
      <c r="M7360" s="533"/>
      <c r="N7360" s="532"/>
      <c r="O7360" s="350"/>
      <c r="P7360" s="464"/>
      <c r="Q7360" s="464"/>
      <c r="R7360" s="464"/>
      <c r="S7360" s="464"/>
      <c r="T7360" s="464"/>
      <c r="U7360" s="464"/>
      <c r="V7360" s="464"/>
    </row>
    <row r="7361" spans="1:22">
      <c r="A7361" s="531"/>
      <c r="B7361" s="532"/>
      <c r="C7361" s="350"/>
      <c r="D7361" s="350"/>
      <c r="E7361" s="533"/>
      <c r="F7361" s="533"/>
      <c r="G7361" s="533"/>
      <c r="H7361" s="533"/>
      <c r="I7361" s="533"/>
      <c r="J7361" s="533"/>
      <c r="K7361" s="533"/>
      <c r="L7361" s="533"/>
      <c r="M7361" s="533"/>
      <c r="N7361" s="532"/>
      <c r="O7361" s="350"/>
      <c r="P7361" s="464"/>
      <c r="Q7361" s="464"/>
      <c r="R7361" s="464"/>
      <c r="S7361" s="464"/>
      <c r="T7361" s="464"/>
      <c r="U7361" s="464"/>
      <c r="V7361" s="464"/>
    </row>
    <row r="7362" spans="1:22">
      <c r="A7362" s="531"/>
      <c r="B7362" s="532"/>
      <c r="C7362" s="350"/>
      <c r="D7362" s="350"/>
      <c r="E7362" s="533"/>
      <c r="F7362" s="533"/>
      <c r="G7362" s="533"/>
      <c r="H7362" s="533"/>
      <c r="I7362" s="533"/>
      <c r="J7362" s="533"/>
      <c r="K7362" s="533"/>
      <c r="L7362" s="533"/>
      <c r="M7362" s="533"/>
      <c r="N7362" s="532"/>
      <c r="O7362" s="350"/>
      <c r="P7362" s="464"/>
      <c r="Q7362" s="464"/>
      <c r="R7362" s="464"/>
      <c r="S7362" s="464"/>
      <c r="T7362" s="464"/>
      <c r="U7362" s="464"/>
      <c r="V7362" s="464"/>
    </row>
    <row r="7363" spans="1:22">
      <c r="A7363" s="531"/>
      <c r="B7363" s="532"/>
      <c r="C7363" s="350"/>
      <c r="D7363" s="350"/>
      <c r="E7363" s="533"/>
      <c r="F7363" s="533"/>
      <c r="G7363" s="533"/>
      <c r="H7363" s="533"/>
      <c r="I7363" s="533"/>
      <c r="J7363" s="533"/>
      <c r="K7363" s="533"/>
      <c r="L7363" s="533"/>
      <c r="M7363" s="533"/>
      <c r="N7363" s="532"/>
      <c r="O7363" s="350"/>
      <c r="P7363" s="464"/>
      <c r="Q7363" s="464"/>
      <c r="R7363" s="464"/>
      <c r="S7363" s="464"/>
      <c r="T7363" s="464"/>
      <c r="U7363" s="464"/>
      <c r="V7363" s="464"/>
    </row>
    <row r="7364" spans="1:22">
      <c r="A7364" s="531"/>
      <c r="B7364" s="532"/>
      <c r="C7364" s="350"/>
      <c r="D7364" s="350"/>
      <c r="E7364" s="533"/>
      <c r="F7364" s="533"/>
      <c r="G7364" s="533"/>
      <c r="H7364" s="533"/>
      <c r="I7364" s="533"/>
      <c r="J7364" s="533"/>
      <c r="K7364" s="533"/>
      <c r="L7364" s="533"/>
      <c r="M7364" s="533"/>
      <c r="N7364" s="532"/>
      <c r="O7364" s="350"/>
      <c r="P7364" s="464"/>
      <c r="Q7364" s="464"/>
      <c r="R7364" s="464"/>
      <c r="S7364" s="464"/>
      <c r="T7364" s="464"/>
      <c r="U7364" s="464"/>
      <c r="V7364" s="464"/>
    </row>
    <row r="7365" spans="1:22">
      <c r="A7365" s="531"/>
      <c r="B7365" s="532"/>
      <c r="C7365" s="350"/>
      <c r="D7365" s="350"/>
      <c r="E7365" s="533"/>
      <c r="F7365" s="533"/>
      <c r="G7365" s="533"/>
      <c r="H7365" s="533"/>
      <c r="I7365" s="533"/>
      <c r="J7365" s="533"/>
      <c r="K7365" s="533"/>
      <c r="L7365" s="533"/>
      <c r="M7365" s="533"/>
      <c r="N7365" s="532"/>
      <c r="O7365" s="350"/>
      <c r="P7365" s="464"/>
      <c r="Q7365" s="464"/>
      <c r="R7365" s="464"/>
      <c r="S7365" s="464"/>
      <c r="T7365" s="464"/>
      <c r="U7365" s="464"/>
      <c r="V7365" s="464"/>
    </row>
    <row r="7366" spans="1:22">
      <c r="A7366" s="531"/>
      <c r="B7366" s="532"/>
      <c r="C7366" s="350"/>
      <c r="D7366" s="350"/>
      <c r="E7366" s="533"/>
      <c r="F7366" s="533"/>
      <c r="G7366" s="533"/>
      <c r="H7366" s="533"/>
      <c r="I7366" s="533"/>
      <c r="J7366" s="533"/>
      <c r="K7366" s="533"/>
      <c r="L7366" s="533"/>
      <c r="M7366" s="533"/>
      <c r="N7366" s="532"/>
      <c r="O7366" s="350"/>
      <c r="P7366" s="464"/>
      <c r="Q7366" s="464"/>
      <c r="R7366" s="464"/>
      <c r="S7366" s="464"/>
      <c r="T7366" s="464"/>
      <c r="U7366" s="464"/>
      <c r="V7366" s="464"/>
    </row>
    <row r="7367" spans="1:22">
      <c r="A7367" s="531"/>
      <c r="B7367" s="532"/>
      <c r="C7367" s="350"/>
      <c r="D7367" s="350"/>
      <c r="E7367" s="533"/>
      <c r="F7367" s="533"/>
      <c r="G7367" s="533"/>
      <c r="H7367" s="533"/>
      <c r="I7367" s="533"/>
      <c r="J7367" s="533"/>
      <c r="K7367" s="533"/>
      <c r="L7367" s="533"/>
      <c r="M7367" s="533"/>
      <c r="N7367" s="532"/>
      <c r="O7367" s="350"/>
      <c r="P7367" s="464"/>
      <c r="Q7367" s="464"/>
      <c r="R7367" s="464"/>
      <c r="S7367" s="464"/>
      <c r="T7367" s="464"/>
      <c r="U7367" s="464"/>
      <c r="V7367" s="464"/>
    </row>
    <row r="7368" spans="1:22">
      <c r="A7368" s="531"/>
      <c r="B7368" s="532"/>
      <c r="C7368" s="350"/>
      <c r="D7368" s="350"/>
      <c r="E7368" s="533"/>
      <c r="F7368" s="533"/>
      <c r="G7368" s="533"/>
      <c r="H7368" s="533"/>
      <c r="I7368" s="533"/>
      <c r="J7368" s="533"/>
      <c r="K7368" s="533"/>
      <c r="L7368" s="533"/>
      <c r="M7368" s="533"/>
      <c r="N7368" s="532"/>
      <c r="O7368" s="350"/>
      <c r="P7368" s="464"/>
      <c r="Q7368" s="464"/>
      <c r="R7368" s="464"/>
      <c r="S7368" s="464"/>
      <c r="T7368" s="464"/>
      <c r="U7368" s="464"/>
      <c r="V7368" s="464"/>
    </row>
    <row r="7369" spans="1:22">
      <c r="A7369" s="531"/>
      <c r="B7369" s="532"/>
      <c r="C7369" s="350"/>
      <c r="D7369" s="350"/>
      <c r="E7369" s="533"/>
      <c r="F7369" s="533"/>
      <c r="G7369" s="533"/>
      <c r="H7369" s="533"/>
      <c r="I7369" s="533"/>
      <c r="J7369" s="533"/>
      <c r="K7369" s="533"/>
      <c r="L7369" s="533"/>
      <c r="M7369" s="533"/>
      <c r="N7369" s="532"/>
      <c r="O7369" s="350"/>
      <c r="P7369" s="464"/>
      <c r="Q7369" s="464"/>
      <c r="R7369" s="464"/>
      <c r="S7369" s="464"/>
      <c r="T7369" s="464"/>
      <c r="U7369" s="464"/>
      <c r="V7369" s="464"/>
    </row>
    <row r="7370" spans="1:22">
      <c r="A7370" s="531"/>
      <c r="B7370" s="532"/>
      <c r="C7370" s="350"/>
      <c r="D7370" s="350"/>
      <c r="E7370" s="533"/>
      <c r="F7370" s="533"/>
      <c r="G7370" s="533"/>
      <c r="H7370" s="533"/>
      <c r="I7370" s="533"/>
      <c r="J7370" s="533"/>
      <c r="K7370" s="533"/>
      <c r="L7370" s="533"/>
      <c r="M7370" s="533"/>
      <c r="N7370" s="532"/>
      <c r="O7370" s="350"/>
      <c r="P7370" s="464"/>
      <c r="Q7370" s="464"/>
      <c r="R7370" s="464"/>
      <c r="S7370" s="464"/>
      <c r="T7370" s="464"/>
      <c r="U7370" s="464"/>
      <c r="V7370" s="464"/>
    </row>
    <row r="7371" spans="1:22">
      <c r="A7371" s="531"/>
      <c r="B7371" s="532"/>
      <c r="C7371" s="350"/>
      <c r="D7371" s="350"/>
      <c r="E7371" s="533"/>
      <c r="F7371" s="533"/>
      <c r="G7371" s="533"/>
      <c r="H7371" s="533"/>
      <c r="I7371" s="533"/>
      <c r="J7371" s="533"/>
      <c r="K7371" s="533"/>
      <c r="L7371" s="533"/>
      <c r="M7371" s="533"/>
      <c r="N7371" s="532"/>
      <c r="O7371" s="350"/>
      <c r="P7371" s="464"/>
      <c r="Q7371" s="464"/>
      <c r="R7371" s="464"/>
      <c r="S7371" s="464"/>
      <c r="T7371" s="464"/>
      <c r="U7371" s="464"/>
      <c r="V7371" s="464"/>
    </row>
    <row r="7372" spans="1:22">
      <c r="A7372" s="531"/>
      <c r="B7372" s="532"/>
      <c r="C7372" s="350"/>
      <c r="D7372" s="350"/>
      <c r="E7372" s="533"/>
      <c r="F7372" s="533"/>
      <c r="G7372" s="533"/>
      <c r="H7372" s="533"/>
      <c r="I7372" s="533"/>
      <c r="J7372" s="533"/>
      <c r="K7372" s="533"/>
      <c r="L7372" s="533"/>
      <c r="M7372" s="533"/>
      <c r="N7372" s="532"/>
      <c r="O7372" s="350"/>
      <c r="P7372" s="464"/>
      <c r="Q7372" s="464"/>
      <c r="R7372" s="464"/>
      <c r="S7372" s="464"/>
      <c r="T7372" s="464"/>
      <c r="U7372" s="464"/>
      <c r="V7372" s="464"/>
    </row>
    <row r="7373" spans="1:22">
      <c r="A7373" s="531"/>
      <c r="B7373" s="532"/>
      <c r="C7373" s="350"/>
      <c r="D7373" s="350"/>
      <c r="E7373" s="533"/>
      <c r="F7373" s="533"/>
      <c r="G7373" s="533"/>
      <c r="H7373" s="533"/>
      <c r="I7373" s="533"/>
      <c r="J7373" s="533"/>
      <c r="K7373" s="533"/>
      <c r="L7373" s="533"/>
      <c r="M7373" s="533"/>
      <c r="N7373" s="532"/>
      <c r="O7373" s="350"/>
      <c r="P7373" s="464"/>
      <c r="Q7373" s="464"/>
      <c r="R7373" s="464"/>
      <c r="S7373" s="464"/>
      <c r="T7373" s="464"/>
      <c r="U7373" s="464"/>
      <c r="V7373" s="464"/>
    </row>
    <row r="7374" spans="1:22">
      <c r="A7374" s="531"/>
      <c r="B7374" s="532"/>
      <c r="C7374" s="350"/>
      <c r="D7374" s="350"/>
      <c r="E7374" s="533"/>
      <c r="F7374" s="533"/>
      <c r="G7374" s="533"/>
      <c r="H7374" s="533"/>
      <c r="I7374" s="533"/>
      <c r="J7374" s="533"/>
      <c r="K7374" s="533"/>
      <c r="L7374" s="533"/>
      <c r="M7374" s="533"/>
      <c r="N7374" s="532"/>
      <c r="O7374" s="350"/>
      <c r="P7374" s="464"/>
      <c r="Q7374" s="464"/>
      <c r="R7374" s="464"/>
      <c r="S7374" s="464"/>
      <c r="T7374" s="464"/>
      <c r="U7374" s="464"/>
      <c r="V7374" s="464"/>
    </row>
    <row r="7375" spans="1:22">
      <c r="A7375" s="531"/>
      <c r="B7375" s="532"/>
      <c r="C7375" s="350"/>
      <c r="D7375" s="350"/>
      <c r="E7375" s="533"/>
      <c r="F7375" s="533"/>
      <c r="G7375" s="533"/>
      <c r="H7375" s="533"/>
      <c r="I7375" s="533"/>
      <c r="J7375" s="533"/>
      <c r="K7375" s="533"/>
      <c r="L7375" s="533"/>
      <c r="M7375" s="533"/>
      <c r="N7375" s="532"/>
      <c r="O7375" s="350"/>
      <c r="P7375" s="464"/>
      <c r="Q7375" s="464"/>
      <c r="R7375" s="464"/>
      <c r="S7375" s="464"/>
      <c r="T7375" s="464"/>
      <c r="U7375" s="464"/>
      <c r="V7375" s="464"/>
    </row>
    <row r="7376" spans="1:22">
      <c r="A7376" s="531"/>
      <c r="B7376" s="532"/>
      <c r="C7376" s="350"/>
      <c r="D7376" s="350"/>
      <c r="E7376" s="533"/>
      <c r="F7376" s="533"/>
      <c r="G7376" s="533"/>
      <c r="H7376" s="533"/>
      <c r="I7376" s="533"/>
      <c r="J7376" s="533"/>
      <c r="K7376" s="533"/>
      <c r="L7376" s="533"/>
      <c r="M7376" s="533"/>
      <c r="N7376" s="532"/>
      <c r="O7376" s="350"/>
      <c r="P7376" s="464"/>
      <c r="Q7376" s="464"/>
      <c r="R7376" s="464"/>
      <c r="S7376" s="464"/>
      <c r="T7376" s="464"/>
      <c r="U7376" s="464"/>
      <c r="V7376" s="464"/>
    </row>
    <row r="7377" spans="1:22">
      <c r="A7377" s="531"/>
      <c r="B7377" s="532"/>
      <c r="C7377" s="350"/>
      <c r="D7377" s="350"/>
      <c r="E7377" s="533"/>
      <c r="F7377" s="533"/>
      <c r="G7377" s="533"/>
      <c r="H7377" s="533"/>
      <c r="I7377" s="533"/>
      <c r="J7377" s="533"/>
      <c r="K7377" s="533"/>
      <c r="L7377" s="533"/>
      <c r="M7377" s="533"/>
      <c r="N7377" s="532"/>
      <c r="O7377" s="350"/>
      <c r="P7377" s="464"/>
      <c r="Q7377" s="464"/>
      <c r="R7377" s="464"/>
      <c r="S7377" s="464"/>
      <c r="T7377" s="464"/>
      <c r="U7377" s="464"/>
      <c r="V7377" s="464"/>
    </row>
    <row r="7378" spans="1:22">
      <c r="A7378" s="531"/>
      <c r="B7378" s="532"/>
      <c r="C7378" s="350"/>
      <c r="D7378" s="350"/>
      <c r="E7378" s="533"/>
      <c r="F7378" s="533"/>
      <c r="G7378" s="533"/>
      <c r="H7378" s="533"/>
      <c r="I7378" s="533"/>
      <c r="J7378" s="533"/>
      <c r="K7378" s="533"/>
      <c r="L7378" s="533"/>
      <c r="M7378" s="533"/>
      <c r="N7378" s="532"/>
      <c r="O7378" s="350"/>
      <c r="P7378" s="464"/>
      <c r="Q7378" s="464"/>
      <c r="R7378" s="464"/>
      <c r="S7378" s="464"/>
      <c r="T7378" s="464"/>
      <c r="U7378" s="464"/>
      <c r="V7378" s="464"/>
    </row>
    <row r="7379" spans="1:22">
      <c r="A7379" s="531"/>
      <c r="B7379" s="532"/>
      <c r="C7379" s="350"/>
      <c r="D7379" s="350"/>
      <c r="E7379" s="533"/>
      <c r="F7379" s="533"/>
      <c r="G7379" s="533"/>
      <c r="H7379" s="533"/>
      <c r="I7379" s="533"/>
      <c r="J7379" s="533"/>
      <c r="K7379" s="533"/>
      <c r="L7379" s="533"/>
      <c r="M7379" s="533"/>
      <c r="N7379" s="532"/>
      <c r="O7379" s="350"/>
      <c r="P7379" s="464"/>
      <c r="Q7379" s="464"/>
      <c r="R7379" s="464"/>
      <c r="S7379" s="464"/>
      <c r="T7379" s="464"/>
      <c r="U7379" s="464"/>
      <c r="V7379" s="464"/>
    </row>
    <row r="7380" spans="1:22">
      <c r="A7380" s="531"/>
      <c r="B7380" s="532"/>
      <c r="C7380" s="350"/>
      <c r="D7380" s="350"/>
      <c r="E7380" s="533"/>
      <c r="F7380" s="533"/>
      <c r="G7380" s="533"/>
      <c r="H7380" s="533"/>
      <c r="I7380" s="533"/>
      <c r="J7380" s="533"/>
      <c r="K7380" s="533"/>
      <c r="L7380" s="533"/>
      <c r="M7380" s="533"/>
      <c r="N7380" s="532"/>
      <c r="O7380" s="350"/>
      <c r="P7380" s="464"/>
      <c r="Q7380" s="464"/>
      <c r="R7380" s="464"/>
      <c r="S7380" s="464"/>
      <c r="T7380" s="464"/>
      <c r="U7380" s="464"/>
      <c r="V7380" s="464"/>
    </row>
    <row r="7381" spans="1:22">
      <c r="A7381" s="531"/>
      <c r="B7381" s="532"/>
      <c r="C7381" s="350"/>
      <c r="D7381" s="350"/>
      <c r="E7381" s="533"/>
      <c r="F7381" s="533"/>
      <c r="G7381" s="533"/>
      <c r="H7381" s="533"/>
      <c r="I7381" s="533"/>
      <c r="J7381" s="533"/>
      <c r="K7381" s="533"/>
      <c r="L7381" s="533"/>
      <c r="M7381" s="533"/>
      <c r="N7381" s="532"/>
      <c r="O7381" s="350"/>
      <c r="P7381" s="464"/>
      <c r="Q7381" s="464"/>
      <c r="R7381" s="464"/>
      <c r="S7381" s="464"/>
      <c r="T7381" s="464"/>
      <c r="U7381" s="464"/>
      <c r="V7381" s="464"/>
    </row>
    <row r="7382" spans="1:22">
      <c r="A7382" s="531"/>
      <c r="B7382" s="532"/>
      <c r="C7382" s="350"/>
      <c r="D7382" s="350"/>
      <c r="E7382" s="533"/>
      <c r="F7382" s="533"/>
      <c r="G7382" s="533"/>
      <c r="H7382" s="533"/>
      <c r="I7382" s="533"/>
      <c r="J7382" s="533"/>
      <c r="K7382" s="533"/>
      <c r="L7382" s="533"/>
      <c r="M7382" s="533"/>
      <c r="N7382" s="532"/>
      <c r="O7382" s="350"/>
      <c r="P7382" s="464"/>
      <c r="Q7382" s="464"/>
      <c r="R7382" s="464"/>
      <c r="S7382" s="464"/>
      <c r="T7382" s="464"/>
      <c r="U7382" s="464"/>
      <c r="V7382" s="464"/>
    </row>
    <row r="7383" spans="1:22">
      <c r="A7383" s="531"/>
      <c r="B7383" s="532"/>
      <c r="C7383" s="350"/>
      <c r="D7383" s="350"/>
      <c r="E7383" s="533"/>
      <c r="F7383" s="533"/>
      <c r="G7383" s="533"/>
      <c r="H7383" s="533"/>
      <c r="I7383" s="533"/>
      <c r="J7383" s="533"/>
      <c r="K7383" s="533"/>
      <c r="L7383" s="533"/>
      <c r="M7383" s="533"/>
      <c r="N7383" s="532"/>
      <c r="O7383" s="350"/>
      <c r="P7383" s="464"/>
      <c r="Q7383" s="464"/>
      <c r="R7383" s="464"/>
      <c r="S7383" s="464"/>
      <c r="T7383" s="464"/>
      <c r="U7383" s="464"/>
      <c r="V7383" s="464"/>
    </row>
    <row r="7384" spans="1:22">
      <c r="A7384" s="531"/>
      <c r="B7384" s="532"/>
      <c r="C7384" s="350"/>
      <c r="D7384" s="350"/>
      <c r="E7384" s="533"/>
      <c r="F7384" s="533"/>
      <c r="G7384" s="533"/>
      <c r="H7384" s="533"/>
      <c r="I7384" s="533"/>
      <c r="J7384" s="533"/>
      <c r="K7384" s="533"/>
      <c r="L7384" s="533"/>
      <c r="M7384" s="533"/>
      <c r="N7384" s="532"/>
      <c r="O7384" s="350"/>
      <c r="P7384" s="464"/>
      <c r="Q7384" s="464"/>
      <c r="R7384" s="464"/>
      <c r="S7384" s="464"/>
      <c r="T7384" s="464"/>
      <c r="U7384" s="464"/>
      <c r="V7384" s="464"/>
    </row>
    <row r="7385" spans="1:22">
      <c r="A7385" s="531"/>
      <c r="B7385" s="532"/>
      <c r="C7385" s="350"/>
      <c r="D7385" s="350"/>
      <c r="E7385" s="533"/>
      <c r="F7385" s="533"/>
      <c r="G7385" s="533"/>
      <c r="H7385" s="533"/>
      <c r="I7385" s="533"/>
      <c r="J7385" s="533"/>
      <c r="K7385" s="533"/>
      <c r="L7385" s="533"/>
      <c r="M7385" s="533"/>
      <c r="N7385" s="532"/>
      <c r="O7385" s="350"/>
      <c r="P7385" s="464"/>
      <c r="Q7385" s="464"/>
      <c r="R7385" s="464"/>
      <c r="S7385" s="464"/>
      <c r="T7385" s="464"/>
      <c r="U7385" s="464"/>
      <c r="V7385" s="464"/>
    </row>
    <row r="7386" spans="1:22">
      <c r="A7386" s="531"/>
      <c r="B7386" s="532"/>
      <c r="C7386" s="350"/>
      <c r="D7386" s="350"/>
      <c r="E7386" s="533"/>
      <c r="F7386" s="533"/>
      <c r="G7386" s="533"/>
      <c r="H7386" s="533"/>
      <c r="I7386" s="533"/>
      <c r="J7386" s="533"/>
      <c r="K7386" s="533"/>
      <c r="L7386" s="533"/>
      <c r="M7386" s="533"/>
      <c r="N7386" s="532"/>
      <c r="O7386" s="350"/>
      <c r="P7386" s="464"/>
      <c r="Q7386" s="464"/>
      <c r="R7386" s="464"/>
      <c r="S7386" s="464"/>
      <c r="T7386" s="464"/>
      <c r="U7386" s="464"/>
      <c r="V7386" s="464"/>
    </row>
    <row r="7387" spans="1:22">
      <c r="A7387" s="531"/>
      <c r="B7387" s="532"/>
      <c r="C7387" s="350"/>
      <c r="D7387" s="350"/>
      <c r="E7387" s="533"/>
      <c r="F7387" s="533"/>
      <c r="G7387" s="533"/>
      <c r="H7387" s="533"/>
      <c r="I7387" s="533"/>
      <c r="J7387" s="533"/>
      <c r="K7387" s="533"/>
      <c r="L7387" s="533"/>
      <c r="M7387" s="533"/>
      <c r="N7387" s="532"/>
      <c r="O7387" s="350"/>
      <c r="P7387" s="464"/>
      <c r="Q7387" s="464"/>
      <c r="R7387" s="464"/>
      <c r="S7387" s="464"/>
      <c r="T7387" s="464"/>
      <c r="U7387" s="464"/>
      <c r="V7387" s="464"/>
    </row>
    <row r="7388" spans="1:22">
      <c r="A7388" s="531"/>
      <c r="B7388" s="532"/>
      <c r="C7388" s="350"/>
      <c r="D7388" s="350"/>
      <c r="E7388" s="533"/>
      <c r="F7388" s="533"/>
      <c r="G7388" s="533"/>
      <c r="H7388" s="533"/>
      <c r="I7388" s="533"/>
      <c r="J7388" s="533"/>
      <c r="K7388" s="533"/>
      <c r="L7388" s="533"/>
      <c r="M7388" s="533"/>
      <c r="N7388" s="532"/>
      <c r="O7388" s="350"/>
      <c r="P7388" s="464"/>
      <c r="Q7388" s="464"/>
      <c r="R7388" s="464"/>
      <c r="S7388" s="464"/>
      <c r="T7388" s="464"/>
      <c r="U7388" s="464"/>
      <c r="V7388" s="464"/>
    </row>
    <row r="7389" spans="1:22">
      <c r="A7389" s="531"/>
      <c r="B7389" s="532"/>
      <c r="C7389" s="350"/>
      <c r="D7389" s="350"/>
      <c r="E7389" s="533"/>
      <c r="F7389" s="533"/>
      <c r="G7389" s="533"/>
      <c r="H7389" s="533"/>
      <c r="I7389" s="533"/>
      <c r="J7389" s="533"/>
      <c r="K7389" s="533"/>
      <c r="L7389" s="533"/>
      <c r="M7389" s="533"/>
      <c r="N7389" s="532"/>
      <c r="O7389" s="350"/>
      <c r="P7389" s="464"/>
      <c r="Q7389" s="464"/>
      <c r="R7389" s="464"/>
      <c r="S7389" s="464"/>
      <c r="T7389" s="464"/>
      <c r="U7389" s="464"/>
      <c r="V7389" s="464"/>
    </row>
    <row r="7390" spans="1:22">
      <c r="A7390" s="531"/>
      <c r="B7390" s="532"/>
      <c r="C7390" s="350"/>
      <c r="D7390" s="350"/>
      <c r="E7390" s="533"/>
      <c r="F7390" s="533"/>
      <c r="G7390" s="533"/>
      <c r="H7390" s="533"/>
      <c r="I7390" s="533"/>
      <c r="J7390" s="533"/>
      <c r="K7390" s="533"/>
      <c r="L7390" s="533"/>
      <c r="M7390" s="533"/>
      <c r="N7390" s="532"/>
      <c r="O7390" s="350"/>
      <c r="P7390" s="464"/>
      <c r="Q7390" s="464"/>
      <c r="R7390" s="464"/>
      <c r="S7390" s="464"/>
      <c r="T7390" s="464"/>
      <c r="U7390" s="464"/>
      <c r="V7390" s="464"/>
    </row>
    <row r="7391" spans="1:22">
      <c r="A7391" s="531"/>
      <c r="B7391" s="532"/>
      <c r="C7391" s="350"/>
      <c r="D7391" s="350"/>
      <c r="E7391" s="533"/>
      <c r="F7391" s="533"/>
      <c r="G7391" s="533"/>
      <c r="H7391" s="533"/>
      <c r="I7391" s="533"/>
      <c r="J7391" s="533"/>
      <c r="K7391" s="533"/>
      <c r="L7391" s="533"/>
      <c r="M7391" s="533"/>
      <c r="N7391" s="532"/>
      <c r="O7391" s="350"/>
      <c r="P7391" s="464"/>
      <c r="Q7391" s="464"/>
      <c r="R7391" s="464"/>
      <c r="S7391" s="464"/>
      <c r="T7391" s="464"/>
      <c r="U7391" s="464"/>
      <c r="V7391" s="464"/>
    </row>
    <row r="7392" spans="1:22">
      <c r="A7392" s="531"/>
      <c r="B7392" s="532"/>
      <c r="C7392" s="350"/>
      <c r="D7392" s="350"/>
      <c r="E7392" s="533"/>
      <c r="F7392" s="533"/>
      <c r="G7392" s="533"/>
      <c r="H7392" s="533"/>
      <c r="I7392" s="533"/>
      <c r="J7392" s="533"/>
      <c r="K7392" s="533"/>
      <c r="L7392" s="533"/>
      <c r="M7392" s="533"/>
      <c r="N7392" s="532"/>
      <c r="O7392" s="350"/>
      <c r="P7392" s="464"/>
      <c r="Q7392" s="464"/>
      <c r="R7392" s="464"/>
      <c r="S7392" s="464"/>
      <c r="T7392" s="464"/>
      <c r="U7392" s="464"/>
      <c r="V7392" s="464"/>
    </row>
    <row r="7393" spans="1:22">
      <c r="A7393" s="531"/>
      <c r="B7393" s="532"/>
      <c r="C7393" s="350"/>
      <c r="D7393" s="350"/>
      <c r="E7393" s="533"/>
      <c r="F7393" s="533"/>
      <c r="G7393" s="533"/>
      <c r="H7393" s="533"/>
      <c r="I7393" s="533"/>
      <c r="J7393" s="533"/>
      <c r="K7393" s="533"/>
      <c r="L7393" s="533"/>
      <c r="M7393" s="533"/>
      <c r="N7393" s="532"/>
      <c r="O7393" s="350"/>
      <c r="P7393" s="464"/>
      <c r="Q7393" s="464"/>
      <c r="R7393" s="464"/>
      <c r="S7393" s="464"/>
      <c r="T7393" s="464"/>
      <c r="U7393" s="464"/>
      <c r="V7393" s="464"/>
    </row>
    <row r="7394" spans="1:22">
      <c r="A7394" s="531"/>
      <c r="B7394" s="532"/>
      <c r="C7394" s="350"/>
      <c r="D7394" s="350"/>
      <c r="E7394" s="533"/>
      <c r="F7394" s="533"/>
      <c r="G7394" s="533"/>
      <c r="H7394" s="533"/>
      <c r="I7394" s="533"/>
      <c r="J7394" s="533"/>
      <c r="K7394" s="533"/>
      <c r="L7394" s="533"/>
      <c r="M7394" s="533"/>
      <c r="N7394" s="532"/>
      <c r="O7394" s="350"/>
      <c r="P7394" s="464"/>
      <c r="Q7394" s="464"/>
      <c r="R7394" s="464"/>
      <c r="S7394" s="464"/>
      <c r="T7394" s="464"/>
      <c r="U7394" s="464"/>
      <c r="V7394" s="464"/>
    </row>
    <row r="7395" spans="1:22">
      <c r="A7395" s="531"/>
      <c r="B7395" s="532"/>
      <c r="C7395" s="350"/>
      <c r="D7395" s="350"/>
      <c r="E7395" s="533"/>
      <c r="F7395" s="533"/>
      <c r="G7395" s="533"/>
      <c r="H7395" s="533"/>
      <c r="I7395" s="533"/>
      <c r="J7395" s="533"/>
      <c r="K7395" s="533"/>
      <c r="L7395" s="533"/>
      <c r="M7395" s="533"/>
      <c r="N7395" s="532"/>
      <c r="O7395" s="350"/>
      <c r="P7395" s="464"/>
      <c r="Q7395" s="464"/>
      <c r="R7395" s="464"/>
      <c r="S7395" s="464"/>
      <c r="T7395" s="464"/>
      <c r="U7395" s="464"/>
      <c r="V7395" s="464"/>
    </row>
    <row r="7396" spans="1:22">
      <c r="A7396" s="531"/>
      <c r="B7396" s="532"/>
      <c r="C7396" s="350"/>
      <c r="D7396" s="350"/>
      <c r="E7396" s="533"/>
      <c r="F7396" s="533"/>
      <c r="G7396" s="533"/>
      <c r="H7396" s="533"/>
      <c r="I7396" s="533"/>
      <c r="J7396" s="533"/>
      <c r="K7396" s="533"/>
      <c r="L7396" s="533"/>
      <c r="M7396" s="533"/>
      <c r="N7396" s="532"/>
      <c r="O7396" s="350"/>
      <c r="P7396" s="464"/>
      <c r="Q7396" s="464"/>
      <c r="R7396" s="464"/>
      <c r="S7396" s="464"/>
      <c r="T7396" s="464"/>
      <c r="U7396" s="464"/>
      <c r="V7396" s="464"/>
    </row>
    <row r="7397" spans="1:22">
      <c r="A7397" s="531"/>
      <c r="B7397" s="532"/>
      <c r="C7397" s="350"/>
      <c r="D7397" s="350"/>
      <c r="E7397" s="533"/>
      <c r="F7397" s="533"/>
      <c r="G7397" s="533"/>
      <c r="H7397" s="533"/>
      <c r="I7397" s="533"/>
      <c r="J7397" s="533"/>
      <c r="K7397" s="533"/>
      <c r="L7397" s="533"/>
      <c r="M7397" s="533"/>
      <c r="N7397" s="532"/>
      <c r="O7397" s="350"/>
      <c r="P7397" s="464"/>
      <c r="Q7397" s="464"/>
      <c r="R7397" s="464"/>
      <c r="S7397" s="464"/>
      <c r="T7397" s="464"/>
      <c r="U7397" s="464"/>
      <c r="V7397" s="464"/>
    </row>
    <row r="7398" spans="1:22">
      <c r="A7398" s="531"/>
      <c r="B7398" s="532"/>
      <c r="C7398" s="350"/>
      <c r="D7398" s="350"/>
      <c r="E7398" s="533"/>
      <c r="F7398" s="533"/>
      <c r="G7398" s="533"/>
      <c r="H7398" s="533"/>
      <c r="I7398" s="533"/>
      <c r="J7398" s="533"/>
      <c r="K7398" s="533"/>
      <c r="L7398" s="533"/>
      <c r="M7398" s="533"/>
      <c r="N7398" s="532"/>
      <c r="O7398" s="350"/>
      <c r="P7398" s="464"/>
      <c r="Q7398" s="464"/>
      <c r="R7398" s="464"/>
      <c r="S7398" s="464"/>
      <c r="T7398" s="464"/>
      <c r="U7398" s="464"/>
      <c r="V7398" s="464"/>
    </row>
    <row r="7399" spans="1:22">
      <c r="A7399" s="531"/>
      <c r="B7399" s="532"/>
      <c r="C7399" s="350"/>
      <c r="D7399" s="350"/>
      <c r="E7399" s="533"/>
      <c r="F7399" s="533"/>
      <c r="G7399" s="533"/>
      <c r="H7399" s="533"/>
      <c r="I7399" s="533"/>
      <c r="J7399" s="533"/>
      <c r="K7399" s="533"/>
      <c r="L7399" s="533"/>
      <c r="M7399" s="533"/>
      <c r="N7399" s="532"/>
      <c r="O7399" s="350"/>
      <c r="P7399" s="464"/>
      <c r="Q7399" s="464"/>
      <c r="R7399" s="464"/>
      <c r="S7399" s="464"/>
      <c r="T7399" s="464"/>
      <c r="U7399" s="464"/>
      <c r="V7399" s="464"/>
    </row>
    <row r="7400" spans="1:22">
      <c r="A7400" s="531"/>
      <c r="B7400" s="532"/>
      <c r="C7400" s="350"/>
      <c r="D7400" s="350"/>
      <c r="E7400" s="533"/>
      <c r="F7400" s="533"/>
      <c r="G7400" s="533"/>
      <c r="H7400" s="533"/>
      <c r="I7400" s="533"/>
      <c r="J7400" s="533"/>
      <c r="K7400" s="533"/>
      <c r="L7400" s="533"/>
      <c r="M7400" s="533"/>
      <c r="N7400" s="532"/>
      <c r="O7400" s="350"/>
      <c r="P7400" s="464"/>
      <c r="Q7400" s="464"/>
      <c r="R7400" s="464"/>
      <c r="S7400" s="464"/>
      <c r="T7400" s="464"/>
      <c r="U7400" s="464"/>
      <c r="V7400" s="464"/>
    </row>
    <row r="7401" spans="1:22">
      <c r="A7401" s="531"/>
      <c r="B7401" s="532"/>
      <c r="C7401" s="350"/>
      <c r="D7401" s="350"/>
      <c r="E7401" s="533"/>
      <c r="F7401" s="533"/>
      <c r="G7401" s="533"/>
      <c r="H7401" s="533"/>
      <c r="I7401" s="533"/>
      <c r="J7401" s="533"/>
      <c r="K7401" s="533"/>
      <c r="L7401" s="533"/>
      <c r="M7401" s="533"/>
      <c r="N7401" s="532"/>
      <c r="O7401" s="350"/>
      <c r="P7401" s="464"/>
      <c r="Q7401" s="464"/>
      <c r="R7401" s="464"/>
      <c r="S7401" s="464"/>
      <c r="T7401" s="464"/>
      <c r="U7401" s="464"/>
      <c r="V7401" s="464"/>
    </row>
    <row r="7402" spans="1:22">
      <c r="A7402" s="531"/>
      <c r="B7402" s="532"/>
      <c r="C7402" s="350"/>
      <c r="D7402" s="350"/>
      <c r="E7402" s="533"/>
      <c r="F7402" s="533"/>
      <c r="G7402" s="533"/>
      <c r="H7402" s="533"/>
      <c r="I7402" s="533"/>
      <c r="J7402" s="533"/>
      <c r="K7402" s="533"/>
      <c r="L7402" s="533"/>
      <c r="M7402" s="533"/>
      <c r="N7402" s="532"/>
      <c r="O7402" s="350"/>
      <c r="P7402" s="464"/>
      <c r="Q7402" s="464"/>
      <c r="R7402" s="464"/>
      <c r="S7402" s="464"/>
      <c r="T7402" s="464"/>
      <c r="U7402" s="464"/>
      <c r="V7402" s="464"/>
    </row>
    <row r="7403" spans="1:22">
      <c r="A7403" s="531"/>
      <c r="B7403" s="532"/>
      <c r="C7403" s="350"/>
      <c r="D7403" s="350"/>
      <c r="E7403" s="533"/>
      <c r="F7403" s="533"/>
      <c r="G7403" s="533"/>
      <c r="H7403" s="533"/>
      <c r="I7403" s="533"/>
      <c r="J7403" s="533"/>
      <c r="K7403" s="533"/>
      <c r="L7403" s="533"/>
      <c r="M7403" s="533"/>
      <c r="N7403" s="532"/>
      <c r="O7403" s="350"/>
      <c r="P7403" s="464"/>
      <c r="Q7403" s="464"/>
      <c r="R7403" s="464"/>
      <c r="S7403" s="464"/>
      <c r="T7403" s="464"/>
      <c r="U7403" s="464"/>
      <c r="V7403" s="464"/>
    </row>
    <row r="7404" spans="1:22">
      <c r="A7404" s="531"/>
      <c r="B7404" s="532"/>
      <c r="C7404" s="350"/>
      <c r="D7404" s="350"/>
      <c r="E7404" s="533"/>
      <c r="F7404" s="533"/>
      <c r="G7404" s="533"/>
      <c r="H7404" s="533"/>
      <c r="I7404" s="533"/>
      <c r="J7404" s="533"/>
      <c r="K7404" s="533"/>
      <c r="L7404" s="533"/>
      <c r="M7404" s="533"/>
      <c r="N7404" s="532"/>
      <c r="O7404" s="350"/>
      <c r="P7404" s="464"/>
      <c r="Q7404" s="464"/>
      <c r="R7404" s="464"/>
      <c r="S7404" s="464"/>
      <c r="T7404" s="464"/>
      <c r="U7404" s="464"/>
      <c r="V7404" s="464"/>
    </row>
    <row r="7405" spans="1:22">
      <c r="A7405" s="531"/>
      <c r="B7405" s="532"/>
      <c r="C7405" s="350"/>
      <c r="D7405" s="350"/>
      <c r="E7405" s="533"/>
      <c r="F7405" s="533"/>
      <c r="G7405" s="533"/>
      <c r="H7405" s="533"/>
      <c r="I7405" s="533"/>
      <c r="J7405" s="533"/>
      <c r="K7405" s="533"/>
      <c r="L7405" s="533"/>
      <c r="M7405" s="533"/>
      <c r="N7405" s="532"/>
      <c r="O7405" s="350"/>
      <c r="P7405" s="464"/>
      <c r="Q7405" s="464"/>
      <c r="R7405" s="464"/>
      <c r="S7405" s="464"/>
      <c r="T7405" s="464"/>
      <c r="U7405" s="464"/>
      <c r="V7405" s="464"/>
    </row>
    <row r="7406" spans="1:22">
      <c r="A7406" s="531"/>
      <c r="B7406" s="532"/>
      <c r="C7406" s="350"/>
      <c r="D7406" s="350"/>
      <c r="E7406" s="533"/>
      <c r="F7406" s="533"/>
      <c r="G7406" s="533"/>
      <c r="H7406" s="533"/>
      <c r="I7406" s="533"/>
      <c r="J7406" s="533"/>
      <c r="K7406" s="533"/>
      <c r="L7406" s="533"/>
      <c r="M7406" s="533"/>
      <c r="N7406" s="532"/>
      <c r="O7406" s="350"/>
      <c r="P7406" s="464"/>
      <c r="Q7406" s="464"/>
      <c r="R7406" s="464"/>
      <c r="S7406" s="464"/>
      <c r="T7406" s="464"/>
      <c r="U7406" s="464"/>
      <c r="V7406" s="464"/>
    </row>
    <row r="7407" spans="1:22">
      <c r="A7407" s="531"/>
      <c r="B7407" s="532"/>
      <c r="C7407" s="350"/>
      <c r="D7407" s="350"/>
      <c r="E7407" s="533"/>
      <c r="F7407" s="533"/>
      <c r="G7407" s="533"/>
      <c r="H7407" s="533"/>
      <c r="I7407" s="533"/>
      <c r="J7407" s="533"/>
      <c r="K7407" s="533"/>
      <c r="L7407" s="533"/>
      <c r="M7407" s="533"/>
      <c r="N7407" s="532"/>
      <c r="O7407" s="350"/>
      <c r="P7407" s="464"/>
      <c r="Q7407" s="464"/>
      <c r="R7407" s="464"/>
      <c r="S7407" s="464"/>
      <c r="T7407" s="464"/>
      <c r="U7407" s="464"/>
      <c r="V7407" s="464"/>
    </row>
    <row r="7408" spans="1:22">
      <c r="A7408" s="531"/>
      <c r="B7408" s="532"/>
      <c r="C7408" s="350"/>
      <c r="D7408" s="350"/>
      <c r="E7408" s="533"/>
      <c r="F7408" s="533"/>
      <c r="G7408" s="533"/>
      <c r="H7408" s="533"/>
      <c r="I7408" s="533"/>
      <c r="J7408" s="533"/>
      <c r="K7408" s="533"/>
      <c r="L7408" s="533"/>
      <c r="M7408" s="533"/>
      <c r="N7408" s="532"/>
      <c r="O7408" s="350"/>
      <c r="P7408" s="464"/>
      <c r="Q7408" s="464"/>
      <c r="R7408" s="464"/>
      <c r="S7408" s="464"/>
      <c r="T7408" s="464"/>
      <c r="U7408" s="464"/>
      <c r="V7408" s="464"/>
    </row>
    <row r="7409" spans="1:22">
      <c r="A7409" s="531"/>
      <c r="B7409" s="532"/>
      <c r="C7409" s="350"/>
      <c r="D7409" s="350"/>
      <c r="E7409" s="533"/>
      <c r="F7409" s="533"/>
      <c r="G7409" s="533"/>
      <c r="H7409" s="533"/>
      <c r="I7409" s="533"/>
      <c r="J7409" s="533"/>
      <c r="K7409" s="533"/>
      <c r="L7409" s="533"/>
      <c r="M7409" s="533"/>
      <c r="N7409" s="532"/>
      <c r="O7409" s="350"/>
      <c r="P7409" s="464"/>
      <c r="Q7409" s="464"/>
      <c r="R7409" s="464"/>
      <c r="S7409" s="464"/>
      <c r="T7409" s="464"/>
      <c r="U7409" s="464"/>
      <c r="V7409" s="464"/>
    </row>
    <row r="7410" spans="1:22">
      <c r="A7410" s="531"/>
      <c r="B7410" s="532"/>
      <c r="C7410" s="350"/>
      <c r="D7410" s="350"/>
      <c r="E7410" s="533"/>
      <c r="F7410" s="533"/>
      <c r="G7410" s="533"/>
      <c r="H7410" s="533"/>
      <c r="I7410" s="533"/>
      <c r="J7410" s="533"/>
      <c r="K7410" s="533"/>
      <c r="L7410" s="533"/>
      <c r="M7410" s="533"/>
      <c r="N7410" s="532"/>
      <c r="O7410" s="350"/>
      <c r="P7410" s="464"/>
      <c r="Q7410" s="464"/>
      <c r="R7410" s="464"/>
      <c r="S7410" s="464"/>
      <c r="T7410" s="464"/>
      <c r="U7410" s="464"/>
      <c r="V7410" s="464"/>
    </row>
    <row r="7411" spans="1:22">
      <c r="A7411" s="531"/>
      <c r="B7411" s="532"/>
      <c r="C7411" s="350"/>
      <c r="D7411" s="350"/>
      <c r="E7411" s="533"/>
      <c r="F7411" s="533"/>
      <c r="G7411" s="533"/>
      <c r="H7411" s="533"/>
      <c r="I7411" s="533"/>
      <c r="J7411" s="533"/>
      <c r="K7411" s="533"/>
      <c r="L7411" s="533"/>
      <c r="M7411" s="533"/>
      <c r="N7411" s="532"/>
      <c r="O7411" s="350"/>
      <c r="P7411" s="464"/>
      <c r="Q7411" s="464"/>
      <c r="R7411" s="464"/>
      <c r="S7411" s="464"/>
      <c r="T7411" s="464"/>
      <c r="U7411" s="464"/>
      <c r="V7411" s="464"/>
    </row>
    <row r="7412" spans="1:22">
      <c r="A7412" s="531"/>
      <c r="B7412" s="532"/>
      <c r="C7412" s="350"/>
      <c r="D7412" s="350"/>
      <c r="E7412" s="533"/>
      <c r="F7412" s="533"/>
      <c r="G7412" s="533"/>
      <c r="H7412" s="533"/>
      <c r="I7412" s="533"/>
      <c r="J7412" s="533"/>
      <c r="K7412" s="533"/>
      <c r="L7412" s="533"/>
      <c r="M7412" s="533"/>
      <c r="N7412" s="532"/>
      <c r="O7412" s="350"/>
      <c r="P7412" s="464"/>
      <c r="Q7412" s="464"/>
      <c r="R7412" s="464"/>
      <c r="S7412" s="464"/>
      <c r="T7412" s="464"/>
      <c r="U7412" s="464"/>
      <c r="V7412" s="464"/>
    </row>
    <row r="7413" spans="1:22">
      <c r="A7413" s="531"/>
      <c r="B7413" s="532"/>
      <c r="C7413" s="350"/>
      <c r="D7413" s="350"/>
      <c r="E7413" s="533"/>
      <c r="F7413" s="533"/>
      <c r="G7413" s="533"/>
      <c r="H7413" s="533"/>
      <c r="I7413" s="533"/>
      <c r="J7413" s="533"/>
      <c r="K7413" s="533"/>
      <c r="L7413" s="533"/>
      <c r="M7413" s="533"/>
      <c r="N7413" s="532"/>
      <c r="O7413" s="350"/>
      <c r="P7413" s="464"/>
      <c r="Q7413" s="464"/>
      <c r="R7413" s="464"/>
      <c r="S7413" s="464"/>
      <c r="T7413" s="464"/>
      <c r="U7413" s="464"/>
      <c r="V7413" s="464"/>
    </row>
    <row r="7414" spans="1:22">
      <c r="A7414" s="531"/>
      <c r="B7414" s="532"/>
      <c r="C7414" s="350"/>
      <c r="D7414" s="350"/>
      <c r="E7414" s="533"/>
      <c r="F7414" s="533"/>
      <c r="G7414" s="533"/>
      <c r="H7414" s="533"/>
      <c r="I7414" s="533"/>
      <c r="J7414" s="533"/>
      <c r="K7414" s="533"/>
      <c r="L7414" s="533"/>
      <c r="M7414" s="533"/>
      <c r="N7414" s="532"/>
      <c r="O7414" s="350"/>
      <c r="P7414" s="464"/>
      <c r="Q7414" s="464"/>
      <c r="R7414" s="464"/>
      <c r="S7414" s="464"/>
      <c r="T7414" s="464"/>
      <c r="U7414" s="464"/>
      <c r="V7414" s="464"/>
    </row>
    <row r="7415" spans="1:22">
      <c r="A7415" s="531"/>
      <c r="B7415" s="532"/>
      <c r="C7415" s="350"/>
      <c r="D7415" s="350"/>
      <c r="E7415" s="533"/>
      <c r="F7415" s="533"/>
      <c r="G7415" s="533"/>
      <c r="H7415" s="533"/>
      <c r="I7415" s="533"/>
      <c r="J7415" s="533"/>
      <c r="K7415" s="533"/>
      <c r="L7415" s="533"/>
      <c r="M7415" s="533"/>
      <c r="N7415" s="532"/>
      <c r="O7415" s="350"/>
      <c r="P7415" s="464"/>
      <c r="Q7415" s="464"/>
      <c r="R7415" s="464"/>
      <c r="S7415" s="464"/>
      <c r="T7415" s="464"/>
      <c r="U7415" s="464"/>
      <c r="V7415" s="464"/>
    </row>
    <row r="7416" spans="1:22">
      <c r="A7416" s="531"/>
      <c r="B7416" s="532"/>
      <c r="C7416" s="350"/>
      <c r="D7416" s="350"/>
      <c r="E7416" s="533"/>
      <c r="F7416" s="533"/>
      <c r="G7416" s="533"/>
      <c r="H7416" s="533"/>
      <c r="I7416" s="533"/>
      <c r="J7416" s="533"/>
      <c r="K7416" s="533"/>
      <c r="L7416" s="533"/>
      <c r="M7416" s="533"/>
      <c r="N7416" s="532"/>
      <c r="O7416" s="350"/>
      <c r="P7416" s="464"/>
      <c r="Q7416" s="464"/>
      <c r="R7416" s="464"/>
      <c r="S7416" s="464"/>
      <c r="T7416" s="464"/>
      <c r="U7416" s="464"/>
      <c r="V7416" s="464"/>
    </row>
    <row r="7417" spans="1:22">
      <c r="A7417" s="531"/>
      <c r="B7417" s="532"/>
      <c r="C7417" s="350"/>
      <c r="D7417" s="350"/>
      <c r="E7417" s="533"/>
      <c r="F7417" s="533"/>
      <c r="G7417" s="533"/>
      <c r="H7417" s="533"/>
      <c r="I7417" s="533"/>
      <c r="J7417" s="533"/>
      <c r="K7417" s="533"/>
      <c r="L7417" s="533"/>
      <c r="M7417" s="533"/>
      <c r="N7417" s="532"/>
      <c r="O7417" s="350"/>
      <c r="P7417" s="464"/>
      <c r="Q7417" s="464"/>
      <c r="R7417" s="464"/>
      <c r="S7417" s="464"/>
      <c r="T7417" s="464"/>
      <c r="U7417" s="464"/>
      <c r="V7417" s="464"/>
    </row>
    <row r="7418" spans="1:22">
      <c r="A7418" s="531"/>
      <c r="B7418" s="532"/>
      <c r="C7418" s="350"/>
      <c r="D7418" s="350"/>
      <c r="E7418" s="533"/>
      <c r="F7418" s="533"/>
      <c r="G7418" s="533"/>
      <c r="H7418" s="533"/>
      <c r="I7418" s="533"/>
      <c r="J7418" s="533"/>
      <c r="K7418" s="533"/>
      <c r="L7418" s="533"/>
      <c r="M7418" s="533"/>
      <c r="N7418" s="532"/>
      <c r="O7418" s="350"/>
      <c r="P7418" s="464"/>
      <c r="Q7418" s="464"/>
      <c r="R7418" s="464"/>
      <c r="S7418" s="464"/>
      <c r="T7418" s="464"/>
      <c r="U7418" s="464"/>
      <c r="V7418" s="464"/>
    </row>
    <row r="7419" spans="1:22">
      <c r="A7419" s="531"/>
      <c r="B7419" s="532"/>
      <c r="C7419" s="350"/>
      <c r="D7419" s="350"/>
      <c r="E7419" s="533"/>
      <c r="F7419" s="533"/>
      <c r="G7419" s="533"/>
      <c r="H7419" s="533"/>
      <c r="I7419" s="533"/>
      <c r="J7419" s="533"/>
      <c r="K7419" s="533"/>
      <c r="L7419" s="533"/>
      <c r="M7419" s="533"/>
      <c r="N7419" s="532"/>
      <c r="O7419" s="350"/>
      <c r="P7419" s="464"/>
      <c r="Q7419" s="464"/>
      <c r="R7419" s="464"/>
      <c r="S7419" s="464"/>
      <c r="T7419" s="464"/>
      <c r="U7419" s="464"/>
      <c r="V7419" s="464"/>
    </row>
    <row r="7420" spans="1:22">
      <c r="A7420" s="531"/>
      <c r="B7420" s="532"/>
      <c r="C7420" s="350"/>
      <c r="D7420" s="350"/>
      <c r="E7420" s="533"/>
      <c r="F7420" s="533"/>
      <c r="G7420" s="533"/>
      <c r="H7420" s="533"/>
      <c r="I7420" s="533"/>
      <c r="J7420" s="533"/>
      <c r="K7420" s="533"/>
      <c r="L7420" s="533"/>
      <c r="M7420" s="533"/>
      <c r="N7420" s="532"/>
      <c r="O7420" s="350"/>
      <c r="P7420" s="464"/>
      <c r="Q7420" s="464"/>
      <c r="R7420" s="464"/>
      <c r="S7420" s="464"/>
      <c r="T7420" s="464"/>
      <c r="U7420" s="464"/>
      <c r="V7420" s="464"/>
    </row>
    <row r="7421" spans="1:22">
      <c r="A7421" s="531"/>
      <c r="B7421" s="532"/>
      <c r="C7421" s="350"/>
      <c r="D7421" s="350"/>
      <c r="E7421" s="533"/>
      <c r="F7421" s="533"/>
      <c r="G7421" s="533"/>
      <c r="H7421" s="533"/>
      <c r="I7421" s="533"/>
      <c r="J7421" s="533"/>
      <c r="K7421" s="533"/>
      <c r="L7421" s="533"/>
      <c r="M7421" s="533"/>
      <c r="N7421" s="532"/>
      <c r="O7421" s="350"/>
      <c r="P7421" s="464"/>
      <c r="Q7421" s="464"/>
      <c r="R7421" s="464"/>
      <c r="S7421" s="464"/>
      <c r="T7421" s="464"/>
      <c r="U7421" s="464"/>
      <c r="V7421" s="464"/>
    </row>
    <row r="7422" spans="1:22">
      <c r="A7422" s="531"/>
      <c r="B7422" s="532"/>
      <c r="C7422" s="350"/>
      <c r="D7422" s="350"/>
      <c r="E7422" s="533"/>
      <c r="F7422" s="533"/>
      <c r="G7422" s="533"/>
      <c r="H7422" s="533"/>
      <c r="I7422" s="533"/>
      <c r="J7422" s="533"/>
      <c r="K7422" s="533"/>
      <c r="L7422" s="533"/>
      <c r="M7422" s="533"/>
      <c r="N7422" s="532"/>
      <c r="O7422" s="350"/>
      <c r="P7422" s="464"/>
      <c r="Q7422" s="464"/>
      <c r="R7422" s="464"/>
      <c r="S7422" s="464"/>
      <c r="T7422" s="464"/>
      <c r="U7422" s="464"/>
      <c r="V7422" s="464"/>
    </row>
    <row r="7423" spans="1:22">
      <c r="A7423" s="531"/>
      <c r="B7423" s="532"/>
      <c r="C7423" s="350"/>
      <c r="D7423" s="350"/>
      <c r="E7423" s="533"/>
      <c r="F7423" s="533"/>
      <c r="G7423" s="533"/>
      <c r="H7423" s="533"/>
      <c r="I7423" s="533"/>
      <c r="J7423" s="533"/>
      <c r="K7423" s="533"/>
      <c r="L7423" s="533"/>
      <c r="M7423" s="533"/>
      <c r="N7423" s="532"/>
      <c r="O7423" s="350"/>
      <c r="P7423" s="464"/>
      <c r="Q7423" s="464"/>
      <c r="R7423" s="464"/>
      <c r="S7423" s="464"/>
      <c r="T7423" s="464"/>
      <c r="U7423" s="464"/>
      <c r="V7423" s="464"/>
    </row>
    <row r="7424" spans="1:22">
      <c r="A7424" s="531"/>
      <c r="B7424" s="532"/>
      <c r="C7424" s="350"/>
      <c r="D7424" s="350"/>
      <c r="E7424" s="533"/>
      <c r="F7424" s="533"/>
      <c r="G7424" s="533"/>
      <c r="H7424" s="533"/>
      <c r="I7424" s="533"/>
      <c r="J7424" s="533"/>
      <c r="K7424" s="533"/>
      <c r="L7424" s="533"/>
      <c r="M7424" s="533"/>
      <c r="N7424" s="532"/>
      <c r="O7424" s="350"/>
      <c r="P7424" s="464"/>
      <c r="Q7424" s="464"/>
      <c r="R7424" s="464"/>
      <c r="S7424" s="464"/>
      <c r="T7424" s="464"/>
      <c r="U7424" s="464"/>
      <c r="V7424" s="464"/>
    </row>
    <row r="7425" spans="1:22">
      <c r="A7425" s="531"/>
      <c r="B7425" s="532"/>
      <c r="C7425" s="350"/>
      <c r="D7425" s="350"/>
      <c r="E7425" s="533"/>
      <c r="F7425" s="533"/>
      <c r="G7425" s="533"/>
      <c r="H7425" s="533"/>
      <c r="I7425" s="533"/>
      <c r="J7425" s="533"/>
      <c r="K7425" s="533"/>
      <c r="L7425" s="533"/>
      <c r="M7425" s="533"/>
      <c r="N7425" s="532"/>
      <c r="O7425" s="350"/>
      <c r="P7425" s="464"/>
      <c r="Q7425" s="464"/>
      <c r="R7425" s="464"/>
      <c r="S7425" s="464"/>
      <c r="T7425" s="464"/>
      <c r="U7425" s="464"/>
      <c r="V7425" s="464"/>
    </row>
    <row r="7426" spans="1:22">
      <c r="A7426" s="531"/>
      <c r="B7426" s="532"/>
      <c r="C7426" s="350"/>
      <c r="D7426" s="350"/>
      <c r="E7426" s="533"/>
      <c r="F7426" s="533"/>
      <c r="G7426" s="533"/>
      <c r="H7426" s="533"/>
      <c r="I7426" s="533"/>
      <c r="J7426" s="533"/>
      <c r="K7426" s="533"/>
      <c r="L7426" s="533"/>
      <c r="M7426" s="533"/>
      <c r="N7426" s="532"/>
      <c r="O7426" s="350"/>
      <c r="P7426" s="464"/>
      <c r="Q7426" s="464"/>
      <c r="R7426" s="464"/>
      <c r="S7426" s="464"/>
      <c r="T7426" s="464"/>
      <c r="U7426" s="464"/>
      <c r="V7426" s="464"/>
    </row>
    <row r="7427" spans="1:22">
      <c r="A7427" s="531"/>
      <c r="B7427" s="532"/>
      <c r="C7427" s="350"/>
      <c r="D7427" s="350"/>
      <c r="E7427" s="533"/>
      <c r="F7427" s="533"/>
      <c r="G7427" s="533"/>
      <c r="H7427" s="533"/>
      <c r="I7427" s="533"/>
      <c r="J7427" s="533"/>
      <c r="K7427" s="533"/>
      <c r="L7427" s="533"/>
      <c r="M7427" s="533"/>
      <c r="N7427" s="532"/>
      <c r="O7427" s="350"/>
      <c r="P7427" s="464"/>
      <c r="Q7427" s="464"/>
      <c r="R7427" s="464"/>
      <c r="S7427" s="464"/>
      <c r="T7427" s="464"/>
      <c r="U7427" s="464"/>
      <c r="V7427" s="464"/>
    </row>
    <row r="7428" spans="1:22">
      <c r="A7428" s="531"/>
      <c r="B7428" s="532"/>
      <c r="C7428" s="350"/>
      <c r="D7428" s="350"/>
      <c r="E7428" s="533"/>
      <c r="F7428" s="533"/>
      <c r="G7428" s="533"/>
      <c r="H7428" s="533"/>
      <c r="I7428" s="533"/>
      <c r="J7428" s="533"/>
      <c r="K7428" s="533"/>
      <c r="L7428" s="533"/>
      <c r="M7428" s="533"/>
      <c r="N7428" s="532"/>
      <c r="O7428" s="350"/>
      <c r="P7428" s="464"/>
      <c r="Q7428" s="464"/>
      <c r="R7428" s="464"/>
      <c r="S7428" s="464"/>
      <c r="T7428" s="464"/>
      <c r="U7428" s="464"/>
      <c r="V7428" s="464"/>
    </row>
    <row r="7429" spans="1:22">
      <c r="A7429" s="531"/>
      <c r="B7429" s="532"/>
      <c r="C7429" s="350"/>
      <c r="D7429" s="350"/>
      <c r="E7429" s="533"/>
      <c r="F7429" s="533"/>
      <c r="G7429" s="533"/>
      <c r="H7429" s="533"/>
      <c r="I7429" s="533"/>
      <c r="J7429" s="533"/>
      <c r="K7429" s="533"/>
      <c r="L7429" s="533"/>
      <c r="M7429" s="533"/>
      <c r="N7429" s="532"/>
      <c r="O7429" s="350"/>
      <c r="P7429" s="464"/>
      <c r="Q7429" s="464"/>
      <c r="R7429" s="464"/>
      <c r="S7429" s="464"/>
      <c r="T7429" s="464"/>
      <c r="U7429" s="464"/>
      <c r="V7429" s="464"/>
    </row>
    <row r="7430" spans="1:22">
      <c r="A7430" s="531"/>
      <c r="B7430" s="532"/>
      <c r="C7430" s="350"/>
      <c r="D7430" s="350"/>
      <c r="E7430" s="533"/>
      <c r="F7430" s="533"/>
      <c r="G7430" s="533"/>
      <c r="H7430" s="533"/>
      <c r="I7430" s="533"/>
      <c r="J7430" s="533"/>
      <c r="K7430" s="533"/>
      <c r="L7430" s="533"/>
      <c r="M7430" s="533"/>
      <c r="N7430" s="532"/>
      <c r="O7430" s="350"/>
      <c r="P7430" s="464"/>
      <c r="Q7430" s="464"/>
      <c r="R7430" s="464"/>
      <c r="S7430" s="464"/>
      <c r="T7430" s="464"/>
      <c r="U7430" s="464"/>
      <c r="V7430" s="464"/>
    </row>
    <row r="7431" spans="1:22">
      <c r="A7431" s="531"/>
      <c r="B7431" s="532"/>
      <c r="C7431" s="350"/>
      <c r="D7431" s="350"/>
      <c r="E7431" s="533"/>
      <c r="F7431" s="533"/>
      <c r="G7431" s="533"/>
      <c r="H7431" s="533"/>
      <c r="I7431" s="533"/>
      <c r="J7431" s="533"/>
      <c r="K7431" s="533"/>
      <c r="L7431" s="533"/>
      <c r="M7431" s="533"/>
      <c r="N7431" s="532"/>
      <c r="O7431" s="350"/>
      <c r="P7431" s="464"/>
      <c r="Q7431" s="464"/>
      <c r="R7431" s="464"/>
      <c r="S7431" s="464"/>
      <c r="T7431" s="464"/>
      <c r="U7431" s="464"/>
      <c r="V7431" s="464"/>
    </row>
    <row r="7432" spans="1:22">
      <c r="A7432" s="531"/>
      <c r="B7432" s="532"/>
      <c r="C7432" s="350"/>
      <c r="D7432" s="350"/>
      <c r="E7432" s="533"/>
      <c r="F7432" s="533"/>
      <c r="G7432" s="533"/>
      <c r="H7432" s="533"/>
      <c r="I7432" s="533"/>
      <c r="J7432" s="533"/>
      <c r="K7432" s="533"/>
      <c r="L7432" s="533"/>
      <c r="M7432" s="533"/>
      <c r="N7432" s="532"/>
      <c r="O7432" s="350"/>
      <c r="P7432" s="464"/>
      <c r="Q7432" s="464"/>
      <c r="R7432" s="464"/>
      <c r="S7432" s="464"/>
      <c r="T7432" s="464"/>
      <c r="U7432" s="464"/>
      <c r="V7432" s="464"/>
    </row>
    <row r="7433" spans="1:22">
      <c r="A7433" s="531"/>
      <c r="B7433" s="532"/>
      <c r="C7433" s="350"/>
      <c r="D7433" s="350"/>
      <c r="E7433" s="533"/>
      <c r="F7433" s="533"/>
      <c r="G7433" s="533"/>
      <c r="H7433" s="533"/>
      <c r="I7433" s="533"/>
      <c r="J7433" s="533"/>
      <c r="K7433" s="533"/>
      <c r="L7433" s="533"/>
      <c r="M7433" s="533"/>
      <c r="N7433" s="532"/>
      <c r="O7433" s="350"/>
      <c r="P7433" s="464"/>
      <c r="Q7433" s="464"/>
      <c r="R7433" s="464"/>
      <c r="S7433" s="464"/>
      <c r="T7433" s="464"/>
      <c r="U7433" s="464"/>
      <c r="V7433" s="464"/>
    </row>
    <row r="7434" spans="1:22">
      <c r="A7434" s="531"/>
      <c r="B7434" s="532"/>
      <c r="C7434" s="350"/>
      <c r="D7434" s="350"/>
      <c r="E7434" s="533"/>
      <c r="F7434" s="533"/>
      <c r="G7434" s="533"/>
      <c r="H7434" s="533"/>
      <c r="I7434" s="533"/>
      <c r="J7434" s="533"/>
      <c r="K7434" s="533"/>
      <c r="L7434" s="533"/>
      <c r="M7434" s="533"/>
      <c r="N7434" s="532"/>
      <c r="O7434" s="350"/>
      <c r="P7434" s="464"/>
      <c r="Q7434" s="464"/>
      <c r="R7434" s="464"/>
      <c r="S7434" s="464"/>
      <c r="T7434" s="464"/>
      <c r="U7434" s="464"/>
      <c r="V7434" s="464"/>
    </row>
    <row r="7435" spans="1:22">
      <c r="A7435" s="531"/>
      <c r="B7435" s="532"/>
      <c r="C7435" s="350"/>
      <c r="D7435" s="350"/>
      <c r="E7435" s="533"/>
      <c r="F7435" s="533"/>
      <c r="G7435" s="533"/>
      <c r="H7435" s="533"/>
      <c r="I7435" s="533"/>
      <c r="J7435" s="533"/>
      <c r="K7435" s="533"/>
      <c r="L7435" s="533"/>
      <c r="M7435" s="533"/>
      <c r="N7435" s="532"/>
      <c r="O7435" s="350"/>
      <c r="P7435" s="464"/>
      <c r="Q7435" s="464"/>
      <c r="R7435" s="464"/>
      <c r="S7435" s="464"/>
      <c r="T7435" s="464"/>
      <c r="U7435" s="464"/>
      <c r="V7435" s="464"/>
    </row>
    <row r="7436" spans="1:22">
      <c r="A7436" s="531"/>
      <c r="B7436" s="532"/>
      <c r="C7436" s="350"/>
      <c r="D7436" s="350"/>
      <c r="E7436" s="533"/>
      <c r="F7436" s="533"/>
      <c r="G7436" s="533"/>
      <c r="H7436" s="533"/>
      <c r="I7436" s="533"/>
      <c r="J7436" s="533"/>
      <c r="K7436" s="533"/>
      <c r="L7436" s="533"/>
      <c r="M7436" s="533"/>
      <c r="N7436" s="532"/>
      <c r="O7436" s="350"/>
      <c r="P7436" s="464"/>
      <c r="Q7436" s="464"/>
      <c r="R7436" s="464"/>
      <c r="S7436" s="464"/>
      <c r="T7436" s="464"/>
      <c r="U7436" s="464"/>
      <c r="V7436" s="464"/>
    </row>
    <row r="7437" spans="1:22">
      <c r="A7437" s="531"/>
      <c r="B7437" s="532"/>
      <c r="C7437" s="350"/>
      <c r="D7437" s="350"/>
      <c r="E7437" s="533"/>
      <c r="F7437" s="533"/>
      <c r="G7437" s="533"/>
      <c r="H7437" s="533"/>
      <c r="I7437" s="533"/>
      <c r="J7437" s="533"/>
      <c r="K7437" s="533"/>
      <c r="L7437" s="533"/>
      <c r="M7437" s="533"/>
      <c r="N7437" s="532"/>
      <c r="O7437" s="350"/>
      <c r="P7437" s="464"/>
      <c r="Q7437" s="464"/>
      <c r="R7437" s="464"/>
      <c r="S7437" s="464"/>
      <c r="T7437" s="464"/>
      <c r="U7437" s="464"/>
      <c r="V7437" s="464"/>
    </row>
    <row r="7438" spans="1:22">
      <c r="A7438" s="531"/>
      <c r="B7438" s="532"/>
      <c r="C7438" s="350"/>
      <c r="D7438" s="350"/>
      <c r="E7438" s="533"/>
      <c r="F7438" s="533"/>
      <c r="G7438" s="533"/>
      <c r="H7438" s="533"/>
      <c r="I7438" s="533"/>
      <c r="J7438" s="533"/>
      <c r="K7438" s="533"/>
      <c r="L7438" s="533"/>
      <c r="M7438" s="533"/>
      <c r="N7438" s="532"/>
      <c r="O7438" s="350"/>
      <c r="P7438" s="464"/>
      <c r="Q7438" s="464"/>
      <c r="R7438" s="464"/>
      <c r="S7438" s="464"/>
      <c r="T7438" s="464"/>
      <c r="U7438" s="464"/>
      <c r="V7438" s="464"/>
    </row>
    <row r="7439" spans="1:22">
      <c r="A7439" s="531"/>
      <c r="B7439" s="532"/>
      <c r="C7439" s="350"/>
      <c r="D7439" s="350"/>
      <c r="E7439" s="533"/>
      <c r="F7439" s="533"/>
      <c r="G7439" s="533"/>
      <c r="H7439" s="533"/>
      <c r="I7439" s="533"/>
      <c r="J7439" s="533"/>
      <c r="K7439" s="533"/>
      <c r="L7439" s="533"/>
      <c r="M7439" s="533"/>
      <c r="N7439" s="532"/>
      <c r="O7439" s="350"/>
      <c r="P7439" s="464"/>
      <c r="Q7439" s="464"/>
      <c r="R7439" s="464"/>
      <c r="S7439" s="464"/>
      <c r="T7439" s="464"/>
      <c r="U7439" s="464"/>
      <c r="V7439" s="464"/>
    </row>
    <row r="7440" spans="1:22">
      <c r="A7440" s="531"/>
      <c r="B7440" s="532"/>
      <c r="C7440" s="350"/>
      <c r="D7440" s="350"/>
      <c r="E7440" s="533"/>
      <c r="F7440" s="533"/>
      <c r="G7440" s="533"/>
      <c r="H7440" s="533"/>
      <c r="I7440" s="533"/>
      <c r="J7440" s="533"/>
      <c r="K7440" s="533"/>
      <c r="L7440" s="533"/>
      <c r="M7440" s="533"/>
      <c r="N7440" s="532"/>
      <c r="O7440" s="350"/>
      <c r="P7440" s="464"/>
      <c r="Q7440" s="464"/>
      <c r="R7440" s="464"/>
      <c r="S7440" s="464"/>
      <c r="T7440" s="464"/>
      <c r="U7440" s="464"/>
      <c r="V7440" s="464"/>
    </row>
    <row r="7441" spans="1:22">
      <c r="A7441" s="531"/>
      <c r="B7441" s="532"/>
      <c r="C7441" s="350"/>
      <c r="D7441" s="350"/>
      <c r="E7441" s="533"/>
      <c r="F7441" s="533"/>
      <c r="G7441" s="533"/>
      <c r="H7441" s="533"/>
      <c r="I7441" s="533"/>
      <c r="J7441" s="533"/>
      <c r="K7441" s="533"/>
      <c r="L7441" s="533"/>
      <c r="M7441" s="533"/>
      <c r="N7441" s="532"/>
      <c r="O7441" s="350"/>
      <c r="P7441" s="464"/>
      <c r="Q7441" s="464"/>
      <c r="R7441" s="464"/>
      <c r="S7441" s="464"/>
      <c r="T7441" s="464"/>
      <c r="U7441" s="464"/>
      <c r="V7441" s="464"/>
    </row>
    <row r="7442" spans="1:22">
      <c r="A7442" s="531"/>
      <c r="B7442" s="532"/>
      <c r="C7442" s="350"/>
      <c r="D7442" s="350"/>
      <c r="E7442" s="533"/>
      <c r="F7442" s="533"/>
      <c r="G7442" s="533"/>
      <c r="H7442" s="533"/>
      <c r="I7442" s="533"/>
      <c r="J7442" s="533"/>
      <c r="K7442" s="533"/>
      <c r="L7442" s="533"/>
      <c r="M7442" s="533"/>
      <c r="N7442" s="532"/>
      <c r="O7442" s="350"/>
      <c r="P7442" s="464"/>
      <c r="Q7442" s="464"/>
      <c r="R7442" s="464"/>
      <c r="S7442" s="464"/>
      <c r="T7442" s="464"/>
      <c r="U7442" s="464"/>
      <c r="V7442" s="464"/>
    </row>
    <row r="7443" spans="1:22">
      <c r="A7443" s="531"/>
      <c r="B7443" s="532"/>
      <c r="C7443" s="350"/>
      <c r="D7443" s="350"/>
      <c r="E7443" s="533"/>
      <c r="F7443" s="533"/>
      <c r="G7443" s="533"/>
      <c r="H7443" s="533"/>
      <c r="I7443" s="533"/>
      <c r="J7443" s="533"/>
      <c r="K7443" s="533"/>
      <c r="L7443" s="533"/>
      <c r="M7443" s="533"/>
      <c r="N7443" s="532"/>
      <c r="O7443" s="350"/>
      <c r="P7443" s="464"/>
      <c r="Q7443" s="464"/>
      <c r="R7443" s="464"/>
      <c r="S7443" s="464"/>
      <c r="T7443" s="464"/>
      <c r="U7443" s="464"/>
      <c r="V7443" s="464"/>
    </row>
    <row r="7444" spans="1:22">
      <c r="A7444" s="531"/>
      <c r="B7444" s="532"/>
      <c r="C7444" s="350"/>
      <c r="D7444" s="350"/>
      <c r="E7444" s="533"/>
      <c r="F7444" s="533"/>
      <c r="G7444" s="533"/>
      <c r="H7444" s="533"/>
      <c r="I7444" s="533"/>
      <c r="J7444" s="533"/>
      <c r="K7444" s="533"/>
      <c r="L7444" s="533"/>
      <c r="M7444" s="533"/>
      <c r="N7444" s="532"/>
      <c r="O7444" s="350"/>
      <c r="P7444" s="464"/>
      <c r="Q7444" s="464"/>
      <c r="R7444" s="464"/>
      <c r="S7444" s="464"/>
      <c r="T7444" s="464"/>
      <c r="U7444" s="464"/>
      <c r="V7444" s="464"/>
    </row>
    <row r="7445" spans="1:22">
      <c r="A7445" s="531"/>
      <c r="B7445" s="532"/>
      <c r="C7445" s="350"/>
      <c r="D7445" s="350"/>
      <c r="E7445" s="533"/>
      <c r="F7445" s="533"/>
      <c r="G7445" s="533"/>
      <c r="H7445" s="533"/>
      <c r="I7445" s="533"/>
      <c r="J7445" s="533"/>
      <c r="K7445" s="533"/>
      <c r="L7445" s="533"/>
      <c r="M7445" s="533"/>
      <c r="N7445" s="532"/>
      <c r="O7445" s="350"/>
      <c r="P7445" s="464"/>
      <c r="Q7445" s="464"/>
      <c r="R7445" s="464"/>
      <c r="S7445" s="464"/>
      <c r="T7445" s="464"/>
      <c r="U7445" s="464"/>
      <c r="V7445" s="464"/>
    </row>
    <row r="7446" spans="1:22">
      <c r="A7446" s="531"/>
      <c r="B7446" s="532"/>
      <c r="C7446" s="350"/>
      <c r="D7446" s="350"/>
      <c r="E7446" s="533"/>
      <c r="F7446" s="533"/>
      <c r="G7446" s="533"/>
      <c r="H7446" s="533"/>
      <c r="I7446" s="533"/>
      <c r="J7446" s="533"/>
      <c r="K7446" s="533"/>
      <c r="L7446" s="533"/>
      <c r="M7446" s="533"/>
      <c r="N7446" s="532"/>
      <c r="O7446" s="350"/>
      <c r="P7446" s="464"/>
      <c r="Q7446" s="464"/>
      <c r="R7446" s="464"/>
      <c r="S7446" s="464"/>
      <c r="T7446" s="464"/>
      <c r="U7446" s="464"/>
      <c r="V7446" s="464"/>
    </row>
    <row r="7447" spans="1:22">
      <c r="A7447" s="531"/>
      <c r="B7447" s="532"/>
      <c r="C7447" s="350"/>
      <c r="D7447" s="350"/>
      <c r="E7447" s="533"/>
      <c r="F7447" s="533"/>
      <c r="G7447" s="533"/>
      <c r="H7447" s="533"/>
      <c r="I7447" s="533"/>
      <c r="J7447" s="533"/>
      <c r="K7447" s="533"/>
      <c r="L7447" s="533"/>
      <c r="M7447" s="533"/>
      <c r="N7447" s="532"/>
      <c r="O7447" s="350"/>
      <c r="P7447" s="464"/>
      <c r="Q7447" s="464"/>
      <c r="R7447" s="464"/>
      <c r="S7447" s="464"/>
      <c r="T7447" s="464"/>
      <c r="U7447" s="464"/>
      <c r="V7447" s="464"/>
    </row>
    <row r="7448" spans="1:22">
      <c r="A7448" s="531"/>
      <c r="B7448" s="532"/>
      <c r="C7448" s="350"/>
      <c r="D7448" s="350"/>
      <c r="E7448" s="533"/>
      <c r="F7448" s="533"/>
      <c r="G7448" s="533"/>
      <c r="H7448" s="533"/>
      <c r="I7448" s="533"/>
      <c r="J7448" s="533"/>
      <c r="K7448" s="533"/>
      <c r="L7448" s="533"/>
      <c r="M7448" s="533"/>
      <c r="N7448" s="532"/>
      <c r="O7448" s="350"/>
      <c r="P7448" s="464"/>
      <c r="Q7448" s="464"/>
      <c r="R7448" s="464"/>
      <c r="S7448" s="464"/>
      <c r="T7448" s="464"/>
      <c r="U7448" s="464"/>
      <c r="V7448" s="464"/>
    </row>
    <row r="7449" spans="1:22">
      <c r="A7449" s="531"/>
      <c r="B7449" s="532"/>
      <c r="C7449" s="350"/>
      <c r="D7449" s="350"/>
      <c r="E7449" s="533"/>
      <c r="F7449" s="533"/>
      <c r="G7449" s="533"/>
      <c r="H7449" s="533"/>
      <c r="I7449" s="533"/>
      <c r="J7449" s="533"/>
      <c r="K7449" s="533"/>
      <c r="L7449" s="533"/>
      <c r="M7449" s="533"/>
      <c r="N7449" s="532"/>
      <c r="O7449" s="350"/>
      <c r="P7449" s="464"/>
      <c r="Q7449" s="464"/>
      <c r="R7449" s="464"/>
      <c r="S7449" s="464"/>
      <c r="T7449" s="464"/>
      <c r="U7449" s="464"/>
      <c r="V7449" s="464"/>
    </row>
    <row r="7450" spans="1:22">
      <c r="A7450" s="531"/>
      <c r="B7450" s="532"/>
      <c r="C7450" s="350"/>
      <c r="D7450" s="350"/>
      <c r="E7450" s="533"/>
      <c r="F7450" s="533"/>
      <c r="G7450" s="533"/>
      <c r="H7450" s="533"/>
      <c r="I7450" s="533"/>
      <c r="J7450" s="533"/>
      <c r="K7450" s="533"/>
      <c r="L7450" s="533"/>
      <c r="M7450" s="533"/>
      <c r="N7450" s="532"/>
      <c r="O7450" s="350"/>
      <c r="P7450" s="464"/>
      <c r="Q7450" s="464"/>
      <c r="R7450" s="464"/>
      <c r="S7450" s="464"/>
      <c r="T7450" s="464"/>
      <c r="U7450" s="464"/>
      <c r="V7450" s="464"/>
    </row>
    <row r="7451" spans="1:22">
      <c r="A7451" s="531"/>
      <c r="B7451" s="532"/>
      <c r="C7451" s="350"/>
      <c r="D7451" s="350"/>
      <c r="E7451" s="533"/>
      <c r="F7451" s="533"/>
      <c r="G7451" s="533"/>
      <c r="H7451" s="533"/>
      <c r="I7451" s="533"/>
      <c r="J7451" s="533"/>
      <c r="K7451" s="533"/>
      <c r="L7451" s="533"/>
      <c r="M7451" s="533"/>
      <c r="N7451" s="532"/>
      <c r="O7451" s="350"/>
      <c r="P7451" s="464"/>
      <c r="Q7451" s="464"/>
      <c r="R7451" s="464"/>
      <c r="S7451" s="464"/>
      <c r="T7451" s="464"/>
      <c r="U7451" s="464"/>
      <c r="V7451" s="464"/>
    </row>
    <row r="7452" spans="1:22">
      <c r="A7452" s="531"/>
      <c r="B7452" s="532"/>
      <c r="C7452" s="350"/>
      <c r="D7452" s="350"/>
      <c r="E7452" s="533"/>
      <c r="F7452" s="533"/>
      <c r="G7452" s="533"/>
      <c r="H7452" s="533"/>
      <c r="I7452" s="533"/>
      <c r="J7452" s="533"/>
      <c r="K7452" s="533"/>
      <c r="L7452" s="533"/>
      <c r="M7452" s="533"/>
      <c r="N7452" s="532"/>
      <c r="O7452" s="350"/>
      <c r="P7452" s="464"/>
      <c r="Q7452" s="464"/>
      <c r="R7452" s="464"/>
      <c r="S7452" s="464"/>
      <c r="T7452" s="464"/>
      <c r="U7452" s="464"/>
      <c r="V7452" s="464"/>
    </row>
    <row r="7453" spans="1:22">
      <c r="A7453" s="531"/>
      <c r="B7453" s="532"/>
      <c r="C7453" s="350"/>
      <c r="D7453" s="350"/>
      <c r="E7453" s="533"/>
      <c r="F7453" s="533"/>
      <c r="G7453" s="533"/>
      <c r="H7453" s="533"/>
      <c r="I7453" s="533"/>
      <c r="J7453" s="533"/>
      <c r="K7453" s="533"/>
      <c r="L7453" s="533"/>
      <c r="M7453" s="533"/>
      <c r="N7453" s="532"/>
      <c r="O7453" s="350"/>
      <c r="P7453" s="464"/>
      <c r="Q7453" s="464"/>
      <c r="R7453" s="464"/>
      <c r="S7453" s="464"/>
      <c r="T7453" s="464"/>
      <c r="U7453" s="464"/>
      <c r="V7453" s="464"/>
    </row>
    <row r="7454" spans="1:22">
      <c r="A7454" s="531"/>
      <c r="B7454" s="532"/>
      <c r="C7454" s="350"/>
      <c r="D7454" s="350"/>
      <c r="E7454" s="533"/>
      <c r="F7454" s="533"/>
      <c r="G7454" s="533"/>
      <c r="H7454" s="533"/>
      <c r="I7454" s="533"/>
      <c r="J7454" s="533"/>
      <c r="K7454" s="533"/>
      <c r="L7454" s="533"/>
      <c r="M7454" s="533"/>
      <c r="N7454" s="532"/>
      <c r="O7454" s="350"/>
      <c r="P7454" s="464"/>
      <c r="Q7454" s="464"/>
      <c r="R7454" s="464"/>
      <c r="S7454" s="464"/>
      <c r="T7454" s="464"/>
      <c r="U7454" s="464"/>
      <c r="V7454" s="464"/>
    </row>
    <row r="7455" spans="1:22">
      <c r="A7455" s="531"/>
      <c r="B7455" s="532"/>
      <c r="C7455" s="350"/>
      <c r="D7455" s="350"/>
      <c r="E7455" s="533"/>
      <c r="F7455" s="533"/>
      <c r="G7455" s="533"/>
      <c r="H7455" s="533"/>
      <c r="I7455" s="533"/>
      <c r="J7455" s="533"/>
      <c r="K7455" s="533"/>
      <c r="L7455" s="533"/>
      <c r="M7455" s="533"/>
      <c r="N7455" s="532"/>
      <c r="O7455" s="350"/>
      <c r="P7455" s="464"/>
      <c r="Q7455" s="464"/>
      <c r="R7455" s="464"/>
      <c r="S7455" s="464"/>
      <c r="T7455" s="464"/>
      <c r="U7455" s="464"/>
      <c r="V7455" s="464"/>
    </row>
    <row r="7456" spans="1:22">
      <c r="A7456" s="531"/>
      <c r="B7456" s="532"/>
      <c r="C7456" s="350"/>
      <c r="D7456" s="350"/>
      <c r="E7456" s="533"/>
      <c r="F7456" s="533"/>
      <c r="G7456" s="533"/>
      <c r="H7456" s="533"/>
      <c r="I7456" s="533"/>
      <c r="J7456" s="533"/>
      <c r="K7456" s="533"/>
      <c r="L7456" s="533"/>
      <c r="M7456" s="533"/>
      <c r="N7456" s="532"/>
      <c r="O7456" s="350"/>
      <c r="P7456" s="464"/>
      <c r="Q7456" s="464"/>
      <c r="R7456" s="464"/>
      <c r="S7456" s="464"/>
      <c r="T7456" s="464"/>
      <c r="U7456" s="464"/>
      <c r="V7456" s="464"/>
    </row>
    <row r="7457" spans="1:22">
      <c r="A7457" s="531"/>
      <c r="B7457" s="532"/>
      <c r="C7457" s="350"/>
      <c r="D7457" s="350"/>
      <c r="E7457" s="533"/>
      <c r="F7457" s="533"/>
      <c r="G7457" s="533"/>
      <c r="H7457" s="533"/>
      <c r="I7457" s="533"/>
      <c r="J7457" s="533"/>
      <c r="K7457" s="533"/>
      <c r="L7457" s="533"/>
      <c r="M7457" s="533"/>
      <c r="N7457" s="532"/>
      <c r="O7457" s="350"/>
      <c r="P7457" s="464"/>
      <c r="Q7457" s="464"/>
      <c r="R7457" s="464"/>
      <c r="S7457" s="464"/>
      <c r="T7457" s="464"/>
      <c r="U7457" s="464"/>
      <c r="V7457" s="464"/>
    </row>
    <row r="7458" spans="1:22">
      <c r="A7458" s="531"/>
      <c r="B7458" s="532"/>
      <c r="C7458" s="350"/>
      <c r="D7458" s="350"/>
      <c r="E7458" s="533"/>
      <c r="F7458" s="533"/>
      <c r="G7458" s="533"/>
      <c r="H7458" s="533"/>
      <c r="I7458" s="533"/>
      <c r="J7458" s="533"/>
      <c r="K7458" s="533"/>
      <c r="L7458" s="533"/>
      <c r="M7458" s="533"/>
      <c r="N7458" s="532"/>
      <c r="O7458" s="350"/>
      <c r="P7458" s="464"/>
      <c r="Q7458" s="464"/>
      <c r="R7458" s="464"/>
      <c r="S7458" s="464"/>
      <c r="T7458" s="464"/>
      <c r="U7458" s="464"/>
      <c r="V7458" s="464"/>
    </row>
    <row r="7459" spans="1:22">
      <c r="A7459" s="531"/>
      <c r="B7459" s="532"/>
      <c r="C7459" s="350"/>
      <c r="D7459" s="350"/>
      <c r="E7459" s="533"/>
      <c r="F7459" s="533"/>
      <c r="G7459" s="533"/>
      <c r="H7459" s="533"/>
      <c r="I7459" s="533"/>
      <c r="J7459" s="533"/>
      <c r="K7459" s="533"/>
      <c r="L7459" s="533"/>
      <c r="M7459" s="533"/>
      <c r="N7459" s="532"/>
      <c r="O7459" s="350"/>
      <c r="P7459" s="464"/>
      <c r="Q7459" s="464"/>
      <c r="R7459" s="464"/>
      <c r="S7459" s="464"/>
      <c r="T7459" s="464"/>
      <c r="U7459" s="464"/>
      <c r="V7459" s="464"/>
    </row>
    <row r="7460" spans="1:22">
      <c r="A7460" s="531"/>
      <c r="B7460" s="532"/>
      <c r="C7460" s="350"/>
      <c r="D7460" s="350"/>
      <c r="E7460" s="533"/>
      <c r="F7460" s="533"/>
      <c r="G7460" s="533"/>
      <c r="H7460" s="533"/>
      <c r="I7460" s="533"/>
      <c r="J7460" s="533"/>
      <c r="K7460" s="533"/>
      <c r="L7460" s="533"/>
      <c r="M7460" s="533"/>
      <c r="N7460" s="532"/>
      <c r="O7460" s="350"/>
      <c r="P7460" s="464"/>
      <c r="Q7460" s="464"/>
      <c r="R7460" s="464"/>
      <c r="S7460" s="464"/>
      <c r="T7460" s="464"/>
      <c r="U7460" s="464"/>
      <c r="V7460" s="464"/>
    </row>
    <row r="7461" spans="1:22">
      <c r="A7461" s="531"/>
      <c r="B7461" s="532"/>
      <c r="C7461" s="350"/>
      <c r="D7461" s="350"/>
      <c r="E7461" s="533"/>
      <c r="F7461" s="533"/>
      <c r="G7461" s="533"/>
      <c r="H7461" s="533"/>
      <c r="I7461" s="533"/>
      <c r="J7461" s="533"/>
      <c r="K7461" s="533"/>
      <c r="L7461" s="533"/>
      <c r="M7461" s="533"/>
      <c r="N7461" s="532"/>
      <c r="O7461" s="350"/>
      <c r="P7461" s="464"/>
      <c r="Q7461" s="464"/>
      <c r="R7461" s="464"/>
      <c r="S7461" s="464"/>
      <c r="T7461" s="464"/>
      <c r="U7461" s="464"/>
      <c r="V7461" s="464"/>
    </row>
    <row r="7462" spans="1:22">
      <c r="A7462" s="531"/>
      <c r="B7462" s="532"/>
      <c r="C7462" s="350"/>
      <c r="D7462" s="350"/>
      <c r="E7462" s="533"/>
      <c r="F7462" s="533"/>
      <c r="G7462" s="533"/>
      <c r="H7462" s="533"/>
      <c r="I7462" s="533"/>
      <c r="J7462" s="533"/>
      <c r="K7462" s="533"/>
      <c r="L7462" s="533"/>
      <c r="M7462" s="533"/>
      <c r="N7462" s="532"/>
      <c r="O7462" s="350"/>
      <c r="P7462" s="464"/>
      <c r="Q7462" s="464"/>
      <c r="R7462" s="464"/>
      <c r="S7462" s="464"/>
      <c r="T7462" s="464"/>
      <c r="U7462" s="464"/>
      <c r="V7462" s="464"/>
    </row>
    <row r="7463" spans="1:22">
      <c r="A7463" s="531"/>
      <c r="B7463" s="532"/>
      <c r="C7463" s="350"/>
      <c r="D7463" s="350"/>
      <c r="E7463" s="533"/>
      <c r="F7463" s="533"/>
      <c r="G7463" s="533"/>
      <c r="H7463" s="533"/>
      <c r="I7463" s="533"/>
      <c r="J7463" s="533"/>
      <c r="K7463" s="533"/>
      <c r="L7463" s="533"/>
      <c r="M7463" s="533"/>
      <c r="N7463" s="532"/>
      <c r="O7463" s="350"/>
      <c r="P7463" s="464"/>
      <c r="Q7463" s="464"/>
      <c r="R7463" s="464"/>
      <c r="S7463" s="464"/>
      <c r="T7463" s="464"/>
      <c r="U7463" s="464"/>
      <c r="V7463" s="464"/>
    </row>
    <row r="7464" spans="1:22">
      <c r="A7464" s="531"/>
      <c r="B7464" s="532"/>
      <c r="C7464" s="350"/>
      <c r="D7464" s="350"/>
      <c r="E7464" s="533"/>
      <c r="F7464" s="533"/>
      <c r="G7464" s="533"/>
      <c r="H7464" s="533"/>
      <c r="I7464" s="533"/>
      <c r="J7464" s="533"/>
      <c r="K7464" s="533"/>
      <c r="L7464" s="533"/>
      <c r="M7464" s="533"/>
      <c r="N7464" s="532"/>
      <c r="O7464" s="350"/>
      <c r="P7464" s="464"/>
      <c r="Q7464" s="464"/>
      <c r="R7464" s="464"/>
      <c r="S7464" s="464"/>
      <c r="T7464" s="464"/>
      <c r="U7464" s="464"/>
      <c r="V7464" s="464"/>
    </row>
    <row r="7465" spans="1:22">
      <c r="A7465" s="531"/>
      <c r="B7465" s="532"/>
      <c r="C7465" s="350"/>
      <c r="D7465" s="350"/>
      <c r="E7465" s="533"/>
      <c r="F7465" s="533"/>
      <c r="G7465" s="533"/>
      <c r="H7465" s="533"/>
      <c r="I7465" s="533"/>
      <c r="J7465" s="533"/>
      <c r="K7465" s="533"/>
      <c r="L7465" s="533"/>
      <c r="M7465" s="533"/>
      <c r="N7465" s="532"/>
      <c r="O7465" s="350"/>
      <c r="P7465" s="464"/>
      <c r="Q7465" s="464"/>
      <c r="R7465" s="464"/>
      <c r="S7465" s="464"/>
      <c r="T7465" s="464"/>
      <c r="U7465" s="464"/>
      <c r="V7465" s="464"/>
    </row>
    <row r="7466" spans="1:22">
      <c r="A7466" s="531"/>
      <c r="B7466" s="532"/>
      <c r="C7466" s="350"/>
      <c r="D7466" s="350"/>
      <c r="E7466" s="533"/>
      <c r="F7466" s="533"/>
      <c r="G7466" s="533"/>
      <c r="H7466" s="533"/>
      <c r="I7466" s="533"/>
      <c r="J7466" s="533"/>
      <c r="K7466" s="533"/>
      <c r="L7466" s="533"/>
      <c r="M7466" s="533"/>
      <c r="N7466" s="532"/>
      <c r="O7466" s="350"/>
      <c r="P7466" s="464"/>
      <c r="Q7466" s="464"/>
      <c r="R7466" s="464"/>
      <c r="S7466" s="464"/>
      <c r="T7466" s="464"/>
      <c r="U7466" s="464"/>
      <c r="V7466" s="464"/>
    </row>
    <row r="7467" spans="1:22">
      <c r="A7467" s="531"/>
      <c r="B7467" s="532"/>
      <c r="C7467" s="350"/>
      <c r="D7467" s="350"/>
      <c r="E7467" s="533"/>
      <c r="F7467" s="533"/>
      <c r="G7467" s="533"/>
      <c r="H7467" s="533"/>
      <c r="I7467" s="533"/>
      <c r="J7467" s="533"/>
      <c r="K7467" s="533"/>
      <c r="L7467" s="533"/>
      <c r="M7467" s="533"/>
      <c r="N7467" s="532"/>
      <c r="O7467" s="350"/>
      <c r="P7467" s="464"/>
      <c r="Q7467" s="464"/>
      <c r="R7467" s="464"/>
      <c r="S7467" s="464"/>
      <c r="T7467" s="464"/>
      <c r="U7467" s="464"/>
      <c r="V7467" s="464"/>
    </row>
    <row r="7468" spans="1:22">
      <c r="A7468" s="531"/>
      <c r="B7468" s="532"/>
      <c r="C7468" s="350"/>
      <c r="D7468" s="350"/>
      <c r="E7468" s="533"/>
      <c r="F7468" s="533"/>
      <c r="G7468" s="533"/>
      <c r="H7468" s="533"/>
      <c r="I7468" s="533"/>
      <c r="J7468" s="533"/>
      <c r="K7468" s="533"/>
      <c r="L7468" s="533"/>
      <c r="M7468" s="533"/>
      <c r="N7468" s="532"/>
      <c r="O7468" s="350"/>
      <c r="P7468" s="464"/>
      <c r="Q7468" s="464"/>
      <c r="R7468" s="464"/>
      <c r="S7468" s="464"/>
      <c r="T7468" s="464"/>
      <c r="U7468" s="464"/>
      <c r="V7468" s="464"/>
    </row>
    <row r="7469" spans="1:22">
      <c r="A7469" s="531"/>
      <c r="B7469" s="532"/>
      <c r="C7469" s="350"/>
      <c r="D7469" s="350"/>
      <c r="E7469" s="533"/>
      <c r="F7469" s="533"/>
      <c r="G7469" s="533"/>
      <c r="H7469" s="533"/>
      <c r="I7469" s="533"/>
      <c r="J7469" s="533"/>
      <c r="K7469" s="533"/>
      <c r="L7469" s="533"/>
      <c r="M7469" s="533"/>
      <c r="N7469" s="532"/>
      <c r="O7469" s="350"/>
      <c r="P7469" s="464"/>
      <c r="Q7469" s="464"/>
      <c r="R7469" s="464"/>
      <c r="S7469" s="464"/>
      <c r="T7469" s="464"/>
      <c r="U7469" s="464"/>
      <c r="V7469" s="464"/>
    </row>
    <row r="7470" spans="1:22">
      <c r="A7470" s="531"/>
      <c r="B7470" s="532"/>
      <c r="C7470" s="350"/>
      <c r="D7470" s="350"/>
      <c r="E7470" s="533"/>
      <c r="F7470" s="533"/>
      <c r="G7470" s="533"/>
      <c r="H7470" s="533"/>
      <c r="I7470" s="533"/>
      <c r="J7470" s="533"/>
      <c r="K7470" s="533"/>
      <c r="L7470" s="533"/>
      <c r="M7470" s="533"/>
      <c r="N7470" s="532"/>
      <c r="O7470" s="350"/>
      <c r="P7470" s="464"/>
      <c r="Q7470" s="464"/>
      <c r="R7470" s="464"/>
      <c r="S7470" s="464"/>
      <c r="T7470" s="464"/>
      <c r="U7470" s="464"/>
      <c r="V7470" s="464"/>
    </row>
    <row r="7471" spans="1:22">
      <c r="A7471" s="531"/>
      <c r="B7471" s="532"/>
      <c r="C7471" s="350"/>
      <c r="D7471" s="350"/>
      <c r="E7471" s="533"/>
      <c r="F7471" s="533"/>
      <c r="G7471" s="533"/>
      <c r="H7471" s="533"/>
      <c r="I7471" s="533"/>
      <c r="J7471" s="533"/>
      <c r="K7471" s="533"/>
      <c r="L7471" s="533"/>
      <c r="M7471" s="533"/>
      <c r="N7471" s="532"/>
      <c r="O7471" s="350"/>
      <c r="P7471" s="464"/>
      <c r="Q7471" s="464"/>
      <c r="R7471" s="464"/>
      <c r="S7471" s="464"/>
      <c r="T7471" s="464"/>
      <c r="U7471" s="464"/>
      <c r="V7471" s="464"/>
    </row>
    <row r="7472" spans="1:22">
      <c r="A7472" s="531"/>
      <c r="B7472" s="532"/>
      <c r="C7472" s="350"/>
      <c r="D7472" s="350"/>
      <c r="E7472" s="533"/>
      <c r="F7472" s="533"/>
      <c r="G7472" s="533"/>
      <c r="H7472" s="533"/>
      <c r="I7472" s="533"/>
      <c r="J7472" s="533"/>
      <c r="K7472" s="533"/>
      <c r="L7472" s="533"/>
      <c r="M7472" s="533"/>
      <c r="N7472" s="532"/>
      <c r="O7472" s="350"/>
      <c r="P7472" s="464"/>
      <c r="Q7472" s="464"/>
      <c r="R7472" s="464"/>
      <c r="S7472" s="464"/>
      <c r="T7472" s="464"/>
      <c r="U7472" s="464"/>
      <c r="V7472" s="464"/>
    </row>
    <row r="7473" spans="1:22">
      <c r="A7473" s="531"/>
      <c r="B7473" s="532"/>
      <c r="C7473" s="350"/>
      <c r="D7473" s="350"/>
      <c r="E7473" s="533"/>
      <c r="F7473" s="533"/>
      <c r="G7473" s="533"/>
      <c r="H7473" s="533"/>
      <c r="I7473" s="533"/>
      <c r="J7473" s="533"/>
      <c r="K7473" s="533"/>
      <c r="L7473" s="533"/>
      <c r="M7473" s="533"/>
      <c r="N7473" s="532"/>
      <c r="O7473" s="350"/>
      <c r="P7473" s="464"/>
      <c r="Q7473" s="464"/>
      <c r="R7473" s="464"/>
      <c r="S7473" s="464"/>
      <c r="T7473" s="464"/>
      <c r="U7473" s="464"/>
      <c r="V7473" s="464"/>
    </row>
    <row r="7474" spans="1:22">
      <c r="A7474" s="531"/>
      <c r="B7474" s="532"/>
      <c r="C7474" s="350"/>
      <c r="D7474" s="350"/>
      <c r="E7474" s="533"/>
      <c r="F7474" s="533"/>
      <c r="G7474" s="533"/>
      <c r="H7474" s="533"/>
      <c r="I7474" s="533"/>
      <c r="J7474" s="533"/>
      <c r="K7474" s="533"/>
      <c r="L7474" s="533"/>
      <c r="M7474" s="533"/>
      <c r="N7474" s="532"/>
      <c r="O7474" s="350"/>
      <c r="P7474" s="464"/>
      <c r="Q7474" s="464"/>
      <c r="R7474" s="464"/>
      <c r="S7474" s="464"/>
      <c r="T7474" s="464"/>
      <c r="U7474" s="464"/>
      <c r="V7474" s="464"/>
    </row>
    <row r="7475" spans="1:22">
      <c r="A7475" s="531"/>
      <c r="B7475" s="532"/>
      <c r="C7475" s="350"/>
      <c r="D7475" s="350"/>
      <c r="E7475" s="533"/>
      <c r="F7475" s="533"/>
      <c r="G7475" s="533"/>
      <c r="H7475" s="533"/>
      <c r="I7475" s="533"/>
      <c r="J7475" s="533"/>
      <c r="K7475" s="533"/>
      <c r="L7475" s="533"/>
      <c r="M7475" s="533"/>
      <c r="N7475" s="532"/>
      <c r="O7475" s="350"/>
      <c r="P7475" s="464"/>
      <c r="Q7475" s="464"/>
      <c r="R7475" s="464"/>
      <c r="S7475" s="464"/>
      <c r="T7475" s="464"/>
      <c r="U7475" s="464"/>
      <c r="V7475" s="464"/>
    </row>
    <row r="7476" spans="1:22">
      <c r="A7476" s="531"/>
      <c r="B7476" s="532"/>
      <c r="C7476" s="350"/>
      <c r="D7476" s="350"/>
      <c r="E7476" s="533"/>
      <c r="F7476" s="533"/>
      <c r="G7476" s="533"/>
      <c r="H7476" s="533"/>
      <c r="I7476" s="533"/>
      <c r="J7476" s="533"/>
      <c r="K7476" s="533"/>
      <c r="L7476" s="533"/>
      <c r="M7476" s="533"/>
      <c r="N7476" s="532"/>
      <c r="O7476" s="350"/>
      <c r="P7476" s="464"/>
      <c r="Q7476" s="464"/>
      <c r="R7476" s="464"/>
      <c r="S7476" s="464"/>
      <c r="T7476" s="464"/>
      <c r="U7476" s="464"/>
      <c r="V7476" s="464"/>
    </row>
    <row r="7477" spans="1:22">
      <c r="A7477" s="531"/>
      <c r="B7477" s="532"/>
      <c r="C7477" s="350"/>
      <c r="D7477" s="350"/>
      <c r="E7477" s="533"/>
      <c r="F7477" s="533"/>
      <c r="G7477" s="533"/>
      <c r="H7477" s="533"/>
      <c r="I7477" s="533"/>
      <c r="J7477" s="533"/>
      <c r="K7477" s="533"/>
      <c r="L7477" s="533"/>
      <c r="M7477" s="533"/>
      <c r="N7477" s="532"/>
      <c r="O7477" s="350"/>
      <c r="P7477" s="464"/>
      <c r="Q7477" s="464"/>
      <c r="R7477" s="464"/>
      <c r="S7477" s="464"/>
      <c r="T7477" s="464"/>
      <c r="U7477" s="464"/>
      <c r="V7477" s="464"/>
    </row>
    <row r="7478" spans="1:22">
      <c r="A7478" s="531"/>
      <c r="B7478" s="532"/>
      <c r="C7478" s="350"/>
      <c r="D7478" s="350"/>
      <c r="E7478" s="533"/>
      <c r="F7478" s="533"/>
      <c r="G7478" s="533"/>
      <c r="H7478" s="533"/>
      <c r="I7478" s="533"/>
      <c r="J7478" s="533"/>
      <c r="K7478" s="533"/>
      <c r="L7478" s="533"/>
      <c r="M7478" s="533"/>
      <c r="N7478" s="532"/>
      <c r="O7478" s="350"/>
      <c r="P7478" s="464"/>
      <c r="Q7478" s="464"/>
      <c r="R7478" s="464"/>
      <c r="S7478" s="464"/>
      <c r="T7478" s="464"/>
      <c r="U7478" s="464"/>
      <c r="V7478" s="464"/>
    </row>
    <row r="7479" spans="1:22">
      <c r="A7479" s="531"/>
      <c r="B7479" s="532"/>
      <c r="C7479" s="350"/>
      <c r="D7479" s="350"/>
      <c r="E7479" s="533"/>
      <c r="F7479" s="533"/>
      <c r="G7479" s="533"/>
      <c r="H7479" s="533"/>
      <c r="I7479" s="533"/>
      <c r="J7479" s="533"/>
      <c r="K7479" s="533"/>
      <c r="L7479" s="533"/>
      <c r="M7479" s="533"/>
      <c r="N7479" s="532"/>
      <c r="O7479" s="350"/>
      <c r="P7479" s="464"/>
      <c r="Q7479" s="464"/>
      <c r="R7479" s="464"/>
      <c r="S7479" s="464"/>
      <c r="T7479" s="464"/>
      <c r="U7479" s="464"/>
      <c r="V7479" s="464"/>
    </row>
    <row r="7480" spans="1:22">
      <c r="A7480" s="531"/>
      <c r="B7480" s="532"/>
      <c r="C7480" s="350"/>
      <c r="D7480" s="350"/>
      <c r="E7480" s="533"/>
      <c r="F7480" s="533"/>
      <c r="G7480" s="533"/>
      <c r="H7480" s="533"/>
      <c r="I7480" s="533"/>
      <c r="J7480" s="533"/>
      <c r="K7480" s="533"/>
      <c r="L7480" s="533"/>
      <c r="M7480" s="533"/>
      <c r="N7480" s="532"/>
      <c r="O7480" s="350"/>
      <c r="P7480" s="464"/>
      <c r="Q7480" s="464"/>
      <c r="R7480" s="464"/>
      <c r="S7480" s="464"/>
      <c r="T7480" s="464"/>
      <c r="U7480" s="464"/>
      <c r="V7480" s="464"/>
    </row>
    <row r="7481" spans="1:22">
      <c r="A7481" s="531"/>
      <c r="B7481" s="532"/>
      <c r="C7481" s="350"/>
      <c r="D7481" s="350"/>
      <c r="E7481" s="533"/>
      <c r="F7481" s="533"/>
      <c r="G7481" s="533"/>
      <c r="H7481" s="533"/>
      <c r="I7481" s="533"/>
      <c r="J7481" s="533"/>
      <c r="K7481" s="533"/>
      <c r="L7481" s="533"/>
      <c r="M7481" s="533"/>
      <c r="N7481" s="532"/>
      <c r="O7481" s="350"/>
      <c r="P7481" s="464"/>
      <c r="Q7481" s="464"/>
      <c r="R7481" s="464"/>
      <c r="S7481" s="464"/>
      <c r="T7481" s="464"/>
      <c r="U7481" s="464"/>
      <c r="V7481" s="464"/>
    </row>
    <row r="7482" spans="1:22">
      <c r="A7482" s="531"/>
      <c r="B7482" s="532"/>
      <c r="C7482" s="350"/>
      <c r="D7482" s="350"/>
      <c r="E7482" s="533"/>
      <c r="F7482" s="533"/>
      <c r="G7482" s="533"/>
      <c r="H7482" s="533"/>
      <c r="I7482" s="533"/>
      <c r="J7482" s="533"/>
      <c r="K7482" s="533"/>
      <c r="L7482" s="533"/>
      <c r="M7482" s="533"/>
      <c r="N7482" s="532"/>
      <c r="O7482" s="350"/>
      <c r="P7482" s="464"/>
      <c r="Q7482" s="464"/>
      <c r="R7482" s="464"/>
      <c r="S7482" s="464"/>
      <c r="T7482" s="464"/>
      <c r="U7482" s="464"/>
      <c r="V7482" s="464"/>
    </row>
    <row r="7483" spans="1:22">
      <c r="A7483" s="531"/>
      <c r="B7483" s="532"/>
      <c r="C7483" s="350"/>
      <c r="D7483" s="350"/>
      <c r="E7483" s="533"/>
      <c r="F7483" s="533"/>
      <c r="G7483" s="533"/>
      <c r="H7483" s="533"/>
      <c r="I7483" s="533"/>
      <c r="J7483" s="533"/>
      <c r="K7483" s="533"/>
      <c r="L7483" s="533"/>
      <c r="M7483" s="533"/>
      <c r="N7483" s="532"/>
      <c r="O7483" s="350"/>
      <c r="P7483" s="464"/>
      <c r="Q7483" s="464"/>
      <c r="R7483" s="464"/>
      <c r="S7483" s="464"/>
      <c r="T7483" s="464"/>
      <c r="U7483" s="464"/>
      <c r="V7483" s="464"/>
    </row>
    <row r="7484" spans="1:22">
      <c r="A7484" s="531"/>
      <c r="B7484" s="532"/>
      <c r="C7484" s="350"/>
      <c r="D7484" s="350"/>
      <c r="E7484" s="533"/>
      <c r="F7484" s="533"/>
      <c r="G7484" s="533"/>
      <c r="H7484" s="533"/>
      <c r="I7484" s="533"/>
      <c r="J7484" s="533"/>
      <c r="K7484" s="533"/>
      <c r="L7484" s="533"/>
      <c r="M7484" s="533"/>
      <c r="N7484" s="532"/>
      <c r="O7484" s="350"/>
      <c r="P7484" s="464"/>
      <c r="Q7484" s="464"/>
      <c r="R7484" s="464"/>
      <c r="S7484" s="464"/>
      <c r="T7484" s="464"/>
      <c r="U7484" s="464"/>
      <c r="V7484" s="464"/>
    </row>
    <row r="7485" spans="1:22">
      <c r="A7485" s="531"/>
      <c r="B7485" s="532"/>
      <c r="C7485" s="350"/>
      <c r="D7485" s="350"/>
      <c r="E7485" s="533"/>
      <c r="F7485" s="533"/>
      <c r="G7485" s="533"/>
      <c r="H7485" s="533"/>
      <c r="I7485" s="533"/>
      <c r="J7485" s="533"/>
      <c r="K7485" s="533"/>
      <c r="L7485" s="533"/>
      <c r="M7485" s="533"/>
      <c r="N7485" s="532"/>
      <c r="O7485" s="350"/>
      <c r="P7485" s="464"/>
      <c r="Q7485" s="464"/>
      <c r="R7485" s="464"/>
      <c r="S7485" s="464"/>
      <c r="T7485" s="464"/>
      <c r="U7485" s="464"/>
      <c r="V7485" s="464"/>
    </row>
    <row r="7486" spans="1:22">
      <c r="A7486" s="531"/>
      <c r="B7486" s="532"/>
      <c r="C7486" s="350"/>
      <c r="D7486" s="350"/>
      <c r="E7486" s="533"/>
      <c r="F7486" s="533"/>
      <c r="G7486" s="533"/>
      <c r="H7486" s="533"/>
      <c r="I7486" s="533"/>
      <c r="J7486" s="533"/>
      <c r="K7486" s="533"/>
      <c r="L7486" s="533"/>
      <c r="M7486" s="533"/>
      <c r="N7486" s="532"/>
      <c r="O7486" s="350"/>
      <c r="P7486" s="464"/>
      <c r="Q7486" s="464"/>
      <c r="R7486" s="464"/>
      <c r="S7486" s="464"/>
      <c r="T7486" s="464"/>
      <c r="U7486" s="464"/>
      <c r="V7486" s="464"/>
    </row>
    <row r="7487" spans="1:22">
      <c r="A7487" s="531"/>
      <c r="B7487" s="532"/>
      <c r="C7487" s="350"/>
      <c r="D7487" s="350"/>
      <c r="E7487" s="533"/>
      <c r="F7487" s="533"/>
      <c r="G7487" s="533"/>
      <c r="H7487" s="533"/>
      <c r="I7487" s="533"/>
      <c r="J7487" s="533"/>
      <c r="K7487" s="533"/>
      <c r="L7487" s="533"/>
      <c r="M7487" s="533"/>
      <c r="N7487" s="532"/>
      <c r="O7487" s="350"/>
      <c r="P7487" s="464"/>
      <c r="Q7487" s="464"/>
      <c r="R7487" s="464"/>
      <c r="S7487" s="464"/>
      <c r="T7487" s="464"/>
      <c r="U7487" s="464"/>
      <c r="V7487" s="464"/>
    </row>
    <row r="7488" spans="1:22">
      <c r="A7488" s="531"/>
      <c r="B7488" s="532"/>
      <c r="C7488" s="350"/>
      <c r="D7488" s="350"/>
      <c r="E7488" s="533"/>
      <c r="F7488" s="533"/>
      <c r="G7488" s="533"/>
      <c r="H7488" s="533"/>
      <c r="I7488" s="533"/>
      <c r="J7488" s="533"/>
      <c r="K7488" s="533"/>
      <c r="L7488" s="533"/>
      <c r="M7488" s="533"/>
      <c r="N7488" s="532"/>
      <c r="O7488" s="350"/>
      <c r="P7488" s="464"/>
      <c r="Q7488" s="464"/>
      <c r="R7488" s="464"/>
      <c r="S7488" s="464"/>
      <c r="T7488" s="464"/>
      <c r="U7488" s="464"/>
      <c r="V7488" s="464"/>
    </row>
    <row r="7489" spans="1:22">
      <c r="A7489" s="531"/>
      <c r="B7489" s="532"/>
      <c r="C7489" s="350"/>
      <c r="D7489" s="350"/>
      <c r="E7489" s="533"/>
      <c r="F7489" s="533"/>
      <c r="G7489" s="533"/>
      <c r="H7489" s="533"/>
      <c r="I7489" s="533"/>
      <c r="J7489" s="533"/>
      <c r="K7489" s="533"/>
      <c r="L7489" s="533"/>
      <c r="M7489" s="533"/>
      <c r="N7489" s="532"/>
      <c r="O7489" s="350"/>
      <c r="P7489" s="464"/>
      <c r="Q7489" s="464"/>
      <c r="R7489" s="464"/>
      <c r="S7489" s="464"/>
      <c r="T7489" s="464"/>
      <c r="U7489" s="464"/>
      <c r="V7489" s="464"/>
    </row>
    <row r="7490" spans="1:22">
      <c r="A7490" s="531"/>
      <c r="B7490" s="532"/>
      <c r="C7490" s="350"/>
      <c r="D7490" s="350"/>
      <c r="E7490" s="533"/>
      <c r="F7490" s="533"/>
      <c r="G7490" s="533"/>
      <c r="H7490" s="533"/>
      <c r="I7490" s="533"/>
      <c r="J7490" s="533"/>
      <c r="K7490" s="533"/>
      <c r="L7490" s="533"/>
      <c r="M7490" s="533"/>
      <c r="N7490" s="532"/>
      <c r="O7490" s="350"/>
      <c r="P7490" s="464"/>
      <c r="Q7490" s="464"/>
      <c r="R7490" s="464"/>
      <c r="S7490" s="464"/>
      <c r="T7490" s="464"/>
      <c r="U7490" s="464"/>
      <c r="V7490" s="464"/>
    </row>
    <row r="7491" spans="1:22">
      <c r="A7491" s="531"/>
      <c r="B7491" s="532"/>
      <c r="C7491" s="350"/>
      <c r="D7491" s="350"/>
      <c r="E7491" s="533"/>
      <c r="F7491" s="533"/>
      <c r="G7491" s="533"/>
      <c r="H7491" s="533"/>
      <c r="I7491" s="533"/>
      <c r="J7491" s="533"/>
      <c r="K7491" s="533"/>
      <c r="L7491" s="533"/>
      <c r="M7491" s="533"/>
      <c r="N7491" s="532"/>
      <c r="O7491" s="350"/>
      <c r="P7491" s="464"/>
      <c r="Q7491" s="464"/>
      <c r="R7491" s="464"/>
      <c r="S7491" s="464"/>
      <c r="T7491" s="464"/>
      <c r="U7491" s="464"/>
      <c r="V7491" s="464"/>
    </row>
    <row r="7492" spans="1:22">
      <c r="A7492" s="531"/>
      <c r="B7492" s="532"/>
      <c r="C7492" s="350"/>
      <c r="D7492" s="350"/>
      <c r="E7492" s="533"/>
      <c r="F7492" s="533"/>
      <c r="G7492" s="533"/>
      <c r="H7492" s="533"/>
      <c r="I7492" s="533"/>
      <c r="J7492" s="533"/>
      <c r="K7492" s="533"/>
      <c r="L7492" s="533"/>
      <c r="M7492" s="533"/>
      <c r="N7492" s="532"/>
      <c r="O7492" s="350"/>
      <c r="P7492" s="464"/>
      <c r="Q7492" s="464"/>
      <c r="R7492" s="464"/>
      <c r="S7492" s="464"/>
      <c r="T7492" s="464"/>
      <c r="U7492" s="464"/>
      <c r="V7492" s="464"/>
    </row>
    <row r="7493" spans="1:22">
      <c r="A7493" s="531"/>
      <c r="B7493" s="532"/>
      <c r="C7493" s="350"/>
      <c r="D7493" s="350"/>
      <c r="E7493" s="533"/>
      <c r="F7493" s="533"/>
      <c r="G7493" s="533"/>
      <c r="H7493" s="533"/>
      <c r="I7493" s="533"/>
      <c r="J7493" s="533"/>
      <c r="K7493" s="533"/>
      <c r="L7493" s="533"/>
      <c r="M7493" s="533"/>
      <c r="N7493" s="532"/>
      <c r="O7493" s="350"/>
      <c r="P7493" s="464"/>
      <c r="Q7493" s="464"/>
      <c r="R7493" s="464"/>
      <c r="S7493" s="464"/>
      <c r="T7493" s="464"/>
      <c r="U7493" s="464"/>
      <c r="V7493" s="464"/>
    </row>
    <row r="7494" spans="1:22">
      <c r="A7494" s="531"/>
      <c r="B7494" s="532"/>
      <c r="C7494" s="350"/>
      <c r="D7494" s="350"/>
      <c r="E7494" s="533"/>
      <c r="F7494" s="533"/>
      <c r="G7494" s="533"/>
      <c r="H7494" s="533"/>
      <c r="I7494" s="533"/>
      <c r="J7494" s="533"/>
      <c r="K7494" s="533"/>
      <c r="L7494" s="533"/>
      <c r="M7494" s="533"/>
      <c r="N7494" s="532"/>
      <c r="O7494" s="350"/>
      <c r="P7494" s="464"/>
      <c r="Q7494" s="464"/>
      <c r="R7494" s="464"/>
      <c r="S7494" s="464"/>
      <c r="T7494" s="464"/>
      <c r="U7494" s="464"/>
      <c r="V7494" s="464"/>
    </row>
    <row r="7495" spans="1:22">
      <c r="A7495" s="531"/>
      <c r="B7495" s="532"/>
      <c r="C7495" s="350"/>
      <c r="D7495" s="350"/>
      <c r="E7495" s="533"/>
      <c r="F7495" s="533"/>
      <c r="G7495" s="533"/>
      <c r="H7495" s="533"/>
      <c r="I7495" s="533"/>
      <c r="J7495" s="533"/>
      <c r="K7495" s="533"/>
      <c r="L7495" s="533"/>
      <c r="M7495" s="533"/>
      <c r="N7495" s="532"/>
      <c r="O7495" s="350"/>
      <c r="P7495" s="464"/>
      <c r="Q7495" s="464"/>
      <c r="R7495" s="464"/>
      <c r="S7495" s="464"/>
      <c r="T7495" s="464"/>
      <c r="U7495" s="464"/>
      <c r="V7495" s="464"/>
    </row>
    <row r="7496" spans="1:22">
      <c r="A7496" s="531"/>
      <c r="B7496" s="532"/>
      <c r="C7496" s="350"/>
      <c r="D7496" s="350"/>
      <c r="E7496" s="533"/>
      <c r="F7496" s="533"/>
      <c r="G7496" s="533"/>
      <c r="H7496" s="533"/>
      <c r="I7496" s="533"/>
      <c r="J7496" s="533"/>
      <c r="K7496" s="533"/>
      <c r="L7496" s="533"/>
      <c r="M7496" s="533"/>
      <c r="N7496" s="532"/>
      <c r="O7496" s="350"/>
      <c r="P7496" s="464"/>
      <c r="Q7496" s="464"/>
      <c r="R7496" s="464"/>
      <c r="S7496" s="464"/>
      <c r="T7496" s="464"/>
      <c r="U7496" s="464"/>
      <c r="V7496" s="464"/>
    </row>
    <row r="7497" spans="1:22">
      <c r="A7497" s="531"/>
      <c r="B7497" s="532"/>
      <c r="C7497" s="350"/>
      <c r="D7497" s="350"/>
      <c r="E7497" s="533"/>
      <c r="F7497" s="533"/>
      <c r="G7497" s="533"/>
      <c r="H7497" s="533"/>
      <c r="I7497" s="533"/>
      <c r="J7497" s="533"/>
      <c r="K7497" s="533"/>
      <c r="L7497" s="533"/>
      <c r="M7497" s="533"/>
      <c r="N7497" s="532"/>
      <c r="O7497" s="350"/>
      <c r="P7497" s="464"/>
      <c r="Q7497" s="464"/>
      <c r="R7497" s="464"/>
      <c r="S7497" s="464"/>
      <c r="T7497" s="464"/>
      <c r="U7497" s="464"/>
      <c r="V7497" s="464"/>
    </row>
    <row r="7498" spans="1:22">
      <c r="A7498" s="531"/>
      <c r="B7498" s="532"/>
      <c r="C7498" s="350"/>
      <c r="D7498" s="350"/>
      <c r="E7498" s="533"/>
      <c r="F7498" s="533"/>
      <c r="G7498" s="533"/>
      <c r="H7498" s="533"/>
      <c r="I7498" s="533"/>
      <c r="J7498" s="533"/>
      <c r="K7498" s="533"/>
      <c r="L7498" s="533"/>
      <c r="M7498" s="533"/>
      <c r="N7498" s="532"/>
      <c r="O7498" s="350"/>
      <c r="P7498" s="464"/>
      <c r="Q7498" s="464"/>
      <c r="R7498" s="464"/>
      <c r="S7498" s="464"/>
      <c r="T7498" s="464"/>
      <c r="U7498" s="464"/>
      <c r="V7498" s="464"/>
    </row>
    <row r="7499" spans="1:22">
      <c r="A7499" s="531"/>
      <c r="B7499" s="532"/>
      <c r="C7499" s="350"/>
      <c r="D7499" s="350"/>
      <c r="E7499" s="533"/>
      <c r="F7499" s="533"/>
      <c r="G7499" s="533"/>
      <c r="H7499" s="533"/>
      <c r="I7499" s="533"/>
      <c r="J7499" s="533"/>
      <c r="K7499" s="533"/>
      <c r="L7499" s="533"/>
      <c r="M7499" s="533"/>
      <c r="N7499" s="532"/>
      <c r="O7499" s="350"/>
      <c r="P7499" s="464"/>
      <c r="Q7499" s="464"/>
      <c r="R7499" s="464"/>
      <c r="S7499" s="464"/>
      <c r="T7499" s="464"/>
      <c r="U7499" s="464"/>
      <c r="V7499" s="464"/>
    </row>
    <row r="7500" spans="1:22">
      <c r="A7500" s="531"/>
      <c r="B7500" s="532"/>
      <c r="C7500" s="350"/>
      <c r="D7500" s="350"/>
      <c r="E7500" s="533"/>
      <c r="F7500" s="533"/>
      <c r="G7500" s="533"/>
      <c r="H7500" s="533"/>
      <c r="I7500" s="533"/>
      <c r="J7500" s="533"/>
      <c r="K7500" s="533"/>
      <c r="L7500" s="533"/>
      <c r="M7500" s="533"/>
      <c r="N7500" s="532"/>
      <c r="O7500" s="350"/>
      <c r="P7500" s="464"/>
      <c r="Q7500" s="464"/>
      <c r="R7500" s="464"/>
      <c r="S7500" s="464"/>
      <c r="T7500" s="464"/>
      <c r="U7500" s="464"/>
      <c r="V7500" s="464"/>
    </row>
    <row r="7501" spans="1:22">
      <c r="A7501" s="531"/>
      <c r="B7501" s="532"/>
      <c r="C7501" s="350"/>
      <c r="D7501" s="350"/>
      <c r="E7501" s="533"/>
      <c r="F7501" s="533"/>
      <c r="G7501" s="533"/>
      <c r="H7501" s="533"/>
      <c r="I7501" s="533"/>
      <c r="J7501" s="533"/>
      <c r="K7501" s="533"/>
      <c r="L7501" s="533"/>
      <c r="M7501" s="533"/>
      <c r="N7501" s="532"/>
      <c r="O7501" s="350"/>
      <c r="P7501" s="464"/>
      <c r="Q7501" s="464"/>
      <c r="R7501" s="464"/>
      <c r="S7501" s="464"/>
      <c r="T7501" s="464"/>
      <c r="U7501" s="464"/>
      <c r="V7501" s="464"/>
    </row>
    <row r="7502" spans="1:22">
      <c r="A7502" s="531"/>
      <c r="B7502" s="532"/>
      <c r="C7502" s="350"/>
      <c r="D7502" s="350"/>
      <c r="E7502" s="533"/>
      <c r="F7502" s="533"/>
      <c r="G7502" s="533"/>
      <c r="H7502" s="533"/>
      <c r="I7502" s="533"/>
      <c r="J7502" s="533"/>
      <c r="K7502" s="533"/>
      <c r="L7502" s="533"/>
      <c r="M7502" s="533"/>
      <c r="N7502" s="532"/>
      <c r="O7502" s="350"/>
      <c r="P7502" s="464"/>
      <c r="Q7502" s="464"/>
      <c r="R7502" s="464"/>
      <c r="S7502" s="464"/>
      <c r="T7502" s="464"/>
      <c r="U7502" s="464"/>
      <c r="V7502" s="464"/>
    </row>
    <row r="7503" spans="1:22">
      <c r="A7503" s="531"/>
      <c r="B7503" s="532"/>
      <c r="C7503" s="350"/>
      <c r="D7503" s="350"/>
      <c r="E7503" s="533"/>
      <c r="F7503" s="533"/>
      <c r="G7503" s="533"/>
      <c r="H7503" s="533"/>
      <c r="I7503" s="533"/>
      <c r="J7503" s="533"/>
      <c r="K7503" s="533"/>
      <c r="L7503" s="533"/>
      <c r="M7503" s="533"/>
      <c r="N7503" s="532"/>
      <c r="O7503" s="350"/>
      <c r="P7503" s="464"/>
      <c r="Q7503" s="464"/>
      <c r="R7503" s="464"/>
      <c r="S7503" s="464"/>
      <c r="T7503" s="464"/>
      <c r="U7503" s="464"/>
      <c r="V7503" s="464"/>
    </row>
    <row r="7504" spans="1:22">
      <c r="A7504" s="531"/>
      <c r="B7504" s="532"/>
      <c r="C7504" s="350"/>
      <c r="D7504" s="350"/>
      <c r="E7504" s="533"/>
      <c r="F7504" s="533"/>
      <c r="G7504" s="533"/>
      <c r="H7504" s="533"/>
      <c r="I7504" s="533"/>
      <c r="J7504" s="533"/>
      <c r="K7504" s="533"/>
      <c r="L7504" s="533"/>
      <c r="M7504" s="533"/>
      <c r="N7504" s="532"/>
      <c r="O7504" s="350"/>
      <c r="P7504" s="464"/>
      <c r="Q7504" s="464"/>
      <c r="R7504" s="464"/>
      <c r="S7504" s="464"/>
      <c r="T7504" s="464"/>
      <c r="U7504" s="464"/>
      <c r="V7504" s="464"/>
    </row>
    <row r="7505" spans="1:22">
      <c r="A7505" s="531"/>
      <c r="B7505" s="532"/>
      <c r="C7505" s="350"/>
      <c r="D7505" s="350"/>
      <c r="E7505" s="533"/>
      <c r="F7505" s="533"/>
      <c r="G7505" s="533"/>
      <c r="H7505" s="533"/>
      <c r="I7505" s="533"/>
      <c r="J7505" s="533"/>
      <c r="K7505" s="533"/>
      <c r="L7505" s="533"/>
      <c r="M7505" s="533"/>
      <c r="N7505" s="532"/>
      <c r="O7505" s="350"/>
      <c r="P7505" s="464"/>
      <c r="Q7505" s="464"/>
      <c r="R7505" s="464"/>
      <c r="S7505" s="464"/>
      <c r="T7505" s="464"/>
      <c r="U7505" s="464"/>
      <c r="V7505" s="464"/>
    </row>
    <row r="7506" spans="1:22">
      <c r="A7506" s="531"/>
      <c r="B7506" s="532"/>
      <c r="C7506" s="350"/>
      <c r="D7506" s="350"/>
      <c r="E7506" s="533"/>
      <c r="F7506" s="533"/>
      <c r="G7506" s="533"/>
      <c r="H7506" s="533"/>
      <c r="I7506" s="533"/>
      <c r="J7506" s="533"/>
      <c r="K7506" s="533"/>
      <c r="L7506" s="533"/>
      <c r="M7506" s="533"/>
      <c r="N7506" s="532"/>
      <c r="O7506" s="350"/>
      <c r="P7506" s="464"/>
      <c r="Q7506" s="464"/>
      <c r="R7506" s="464"/>
      <c r="S7506" s="464"/>
      <c r="T7506" s="464"/>
      <c r="U7506" s="464"/>
      <c r="V7506" s="464"/>
    </row>
    <row r="7507" spans="1:22">
      <c r="A7507" s="531"/>
      <c r="B7507" s="532"/>
      <c r="C7507" s="350"/>
      <c r="D7507" s="350"/>
      <c r="E7507" s="533"/>
      <c r="F7507" s="533"/>
      <c r="G7507" s="533"/>
      <c r="H7507" s="533"/>
      <c r="I7507" s="533"/>
      <c r="J7507" s="533"/>
      <c r="K7507" s="533"/>
      <c r="L7507" s="533"/>
      <c r="M7507" s="533"/>
      <c r="N7507" s="532"/>
      <c r="O7507" s="350"/>
      <c r="P7507" s="464"/>
      <c r="Q7507" s="464"/>
      <c r="R7507" s="464"/>
      <c r="S7507" s="464"/>
      <c r="T7507" s="464"/>
      <c r="U7507" s="464"/>
      <c r="V7507" s="464"/>
    </row>
    <row r="7508" spans="1:22">
      <c r="A7508" s="531"/>
      <c r="B7508" s="532"/>
      <c r="C7508" s="350"/>
      <c r="D7508" s="350"/>
      <c r="E7508" s="533"/>
      <c r="F7508" s="533"/>
      <c r="G7508" s="533"/>
      <c r="H7508" s="533"/>
      <c r="I7508" s="533"/>
      <c r="J7508" s="533"/>
      <c r="K7508" s="533"/>
      <c r="L7508" s="533"/>
      <c r="M7508" s="533"/>
      <c r="N7508" s="532"/>
      <c r="O7508" s="350"/>
      <c r="P7508" s="464"/>
      <c r="Q7508" s="464"/>
      <c r="R7508" s="464"/>
      <c r="S7508" s="464"/>
      <c r="T7508" s="464"/>
      <c r="U7508" s="464"/>
      <c r="V7508" s="464"/>
    </row>
    <row r="7509" spans="1:22">
      <c r="A7509" s="531"/>
      <c r="B7509" s="532"/>
      <c r="C7509" s="350"/>
      <c r="D7509" s="350"/>
      <c r="E7509" s="533"/>
      <c r="F7509" s="533"/>
      <c r="G7509" s="533"/>
      <c r="H7509" s="533"/>
      <c r="I7509" s="533"/>
      <c r="J7509" s="533"/>
      <c r="K7509" s="533"/>
      <c r="L7509" s="533"/>
      <c r="M7509" s="533"/>
      <c r="N7509" s="532"/>
      <c r="O7509" s="350"/>
      <c r="P7509" s="464"/>
      <c r="Q7509" s="464"/>
      <c r="R7509" s="464"/>
      <c r="S7509" s="464"/>
      <c r="T7509" s="464"/>
      <c r="U7509" s="464"/>
      <c r="V7509" s="464"/>
    </row>
    <row r="7510" spans="1:22">
      <c r="A7510" s="531"/>
      <c r="B7510" s="532"/>
      <c r="C7510" s="350"/>
      <c r="D7510" s="350"/>
      <c r="E7510" s="533"/>
      <c r="F7510" s="533"/>
      <c r="G7510" s="533"/>
      <c r="H7510" s="533"/>
      <c r="I7510" s="533"/>
      <c r="J7510" s="533"/>
      <c r="K7510" s="533"/>
      <c r="L7510" s="533"/>
      <c r="M7510" s="533"/>
      <c r="N7510" s="532"/>
      <c r="O7510" s="350"/>
      <c r="P7510" s="464"/>
      <c r="Q7510" s="464"/>
      <c r="R7510" s="464"/>
      <c r="S7510" s="464"/>
      <c r="T7510" s="464"/>
      <c r="U7510" s="464"/>
      <c r="V7510" s="464"/>
    </row>
    <row r="7511" spans="1:22">
      <c r="A7511" s="531"/>
      <c r="B7511" s="532"/>
      <c r="C7511" s="350"/>
      <c r="D7511" s="350"/>
      <c r="E7511" s="533"/>
      <c r="F7511" s="533"/>
      <c r="G7511" s="533"/>
      <c r="H7511" s="533"/>
      <c r="I7511" s="533"/>
      <c r="J7511" s="533"/>
      <c r="K7511" s="533"/>
      <c r="L7511" s="533"/>
      <c r="M7511" s="533"/>
      <c r="N7511" s="532"/>
      <c r="O7511" s="350"/>
      <c r="P7511" s="464"/>
      <c r="Q7511" s="464"/>
      <c r="R7511" s="464"/>
      <c r="S7511" s="464"/>
      <c r="T7511" s="464"/>
      <c r="U7511" s="464"/>
      <c r="V7511" s="464"/>
    </row>
    <row r="7512" spans="1:22">
      <c r="A7512" s="531"/>
      <c r="B7512" s="532"/>
      <c r="C7512" s="350"/>
      <c r="D7512" s="350"/>
      <c r="E7512" s="533"/>
      <c r="F7512" s="533"/>
      <c r="G7512" s="533"/>
      <c r="H7512" s="533"/>
      <c r="I7512" s="533"/>
      <c r="J7512" s="533"/>
      <c r="K7512" s="533"/>
      <c r="L7512" s="533"/>
      <c r="M7512" s="533"/>
      <c r="N7512" s="532"/>
      <c r="O7512" s="350"/>
      <c r="P7512" s="464"/>
      <c r="Q7512" s="464"/>
      <c r="R7512" s="464"/>
      <c r="S7512" s="464"/>
      <c r="T7512" s="464"/>
      <c r="U7512" s="464"/>
      <c r="V7512" s="464"/>
    </row>
    <row r="7513" spans="1:22">
      <c r="A7513" s="531"/>
      <c r="B7513" s="532"/>
      <c r="C7513" s="350"/>
      <c r="D7513" s="350"/>
      <c r="E7513" s="533"/>
      <c r="F7513" s="533"/>
      <c r="G7513" s="533"/>
      <c r="H7513" s="533"/>
      <c r="I7513" s="533"/>
      <c r="J7513" s="533"/>
      <c r="K7513" s="533"/>
      <c r="L7513" s="533"/>
      <c r="M7513" s="533"/>
      <c r="N7513" s="532"/>
      <c r="O7513" s="350"/>
      <c r="P7513" s="464"/>
      <c r="Q7513" s="464"/>
      <c r="R7513" s="464"/>
      <c r="S7513" s="464"/>
      <c r="T7513" s="464"/>
      <c r="U7513" s="464"/>
      <c r="V7513" s="464"/>
    </row>
    <row r="7514" spans="1:22">
      <c r="A7514" s="531"/>
      <c r="B7514" s="532"/>
      <c r="C7514" s="350"/>
      <c r="D7514" s="350"/>
      <c r="E7514" s="533"/>
      <c r="F7514" s="533"/>
      <c r="G7514" s="533"/>
      <c r="H7514" s="533"/>
      <c r="I7514" s="533"/>
      <c r="J7514" s="533"/>
      <c r="K7514" s="533"/>
      <c r="L7514" s="533"/>
      <c r="M7514" s="533"/>
      <c r="N7514" s="532"/>
      <c r="O7514" s="350"/>
      <c r="P7514" s="464"/>
      <c r="Q7514" s="464"/>
      <c r="R7514" s="464"/>
      <c r="S7514" s="464"/>
      <c r="T7514" s="464"/>
      <c r="U7514" s="464"/>
      <c r="V7514" s="464"/>
    </row>
    <row r="7515" spans="1:22">
      <c r="A7515" s="531"/>
      <c r="B7515" s="532"/>
      <c r="C7515" s="350"/>
      <c r="D7515" s="350"/>
      <c r="E7515" s="533"/>
      <c r="F7515" s="533"/>
      <c r="G7515" s="533"/>
      <c r="H7515" s="533"/>
      <c r="I7515" s="533"/>
      <c r="J7515" s="533"/>
      <c r="K7515" s="533"/>
      <c r="L7515" s="533"/>
      <c r="M7515" s="533"/>
      <c r="N7515" s="532"/>
      <c r="O7515" s="350"/>
      <c r="P7515" s="464"/>
      <c r="Q7515" s="464"/>
      <c r="R7515" s="464"/>
      <c r="S7515" s="464"/>
      <c r="T7515" s="464"/>
      <c r="U7515" s="464"/>
      <c r="V7515" s="464"/>
    </row>
    <row r="7516" spans="1:22">
      <c r="A7516" s="531"/>
      <c r="B7516" s="532"/>
      <c r="C7516" s="350"/>
      <c r="D7516" s="350"/>
      <c r="E7516" s="533"/>
      <c r="F7516" s="533"/>
      <c r="G7516" s="533"/>
      <c r="H7516" s="533"/>
      <c r="I7516" s="533"/>
      <c r="J7516" s="533"/>
      <c r="K7516" s="533"/>
      <c r="L7516" s="533"/>
      <c r="M7516" s="533"/>
      <c r="N7516" s="532"/>
      <c r="O7516" s="350"/>
      <c r="P7516" s="464"/>
      <c r="Q7516" s="464"/>
      <c r="R7516" s="464"/>
      <c r="S7516" s="464"/>
      <c r="T7516" s="464"/>
      <c r="U7516" s="464"/>
      <c r="V7516" s="464"/>
    </row>
    <row r="7517" spans="1:22">
      <c r="A7517" s="531"/>
      <c r="B7517" s="532"/>
      <c r="C7517" s="350"/>
      <c r="D7517" s="350"/>
      <c r="E7517" s="533"/>
      <c r="F7517" s="533"/>
      <c r="G7517" s="533"/>
      <c r="H7517" s="533"/>
      <c r="I7517" s="533"/>
      <c r="J7517" s="533"/>
      <c r="K7517" s="533"/>
      <c r="L7517" s="533"/>
      <c r="M7517" s="533"/>
      <c r="N7517" s="532"/>
      <c r="O7517" s="350"/>
      <c r="P7517" s="464"/>
      <c r="Q7517" s="464"/>
      <c r="R7517" s="464"/>
      <c r="S7517" s="464"/>
      <c r="T7517" s="464"/>
      <c r="U7517" s="464"/>
      <c r="V7517" s="464"/>
    </row>
    <row r="7518" spans="1:22">
      <c r="A7518" s="531"/>
      <c r="B7518" s="532"/>
      <c r="C7518" s="350"/>
      <c r="D7518" s="350"/>
      <c r="E7518" s="533"/>
      <c r="F7518" s="533"/>
      <c r="G7518" s="533"/>
      <c r="H7518" s="533"/>
      <c r="I7518" s="533"/>
      <c r="J7518" s="533"/>
      <c r="K7518" s="533"/>
      <c r="L7518" s="533"/>
      <c r="M7518" s="533"/>
      <c r="N7518" s="532"/>
      <c r="O7518" s="350"/>
      <c r="P7518" s="464"/>
      <c r="Q7518" s="464"/>
      <c r="R7518" s="464"/>
      <c r="S7518" s="464"/>
      <c r="T7518" s="464"/>
      <c r="U7518" s="464"/>
      <c r="V7518" s="464"/>
    </row>
    <row r="7519" spans="1:22">
      <c r="A7519" s="531"/>
      <c r="B7519" s="532"/>
      <c r="C7519" s="350"/>
      <c r="D7519" s="350"/>
      <c r="E7519" s="533"/>
      <c r="F7519" s="533"/>
      <c r="G7519" s="533"/>
      <c r="H7519" s="533"/>
      <c r="I7519" s="533"/>
      <c r="J7519" s="533"/>
      <c r="K7519" s="533"/>
      <c r="L7519" s="533"/>
      <c r="M7519" s="533"/>
      <c r="N7519" s="532"/>
      <c r="O7519" s="350"/>
      <c r="P7519" s="464"/>
      <c r="Q7519" s="464"/>
      <c r="R7519" s="464"/>
      <c r="S7519" s="464"/>
      <c r="T7519" s="464"/>
      <c r="U7519" s="464"/>
      <c r="V7519" s="464"/>
    </row>
    <row r="7520" spans="1:22">
      <c r="A7520" s="531"/>
      <c r="B7520" s="532"/>
      <c r="C7520" s="350"/>
      <c r="D7520" s="350"/>
      <c r="E7520" s="533"/>
      <c r="F7520" s="533"/>
      <c r="G7520" s="533"/>
      <c r="H7520" s="533"/>
      <c r="I7520" s="533"/>
      <c r="J7520" s="533"/>
      <c r="K7520" s="533"/>
      <c r="L7520" s="533"/>
      <c r="M7520" s="533"/>
      <c r="N7520" s="532"/>
      <c r="O7520" s="350"/>
      <c r="P7520" s="464"/>
      <c r="Q7520" s="464"/>
      <c r="R7520" s="464"/>
      <c r="S7520" s="464"/>
      <c r="T7520" s="464"/>
      <c r="U7520" s="464"/>
      <c r="V7520" s="464"/>
    </row>
    <row r="7521" spans="1:22">
      <c r="A7521" s="531"/>
      <c r="B7521" s="532"/>
      <c r="C7521" s="350"/>
      <c r="D7521" s="350"/>
      <c r="E7521" s="533"/>
      <c r="F7521" s="533"/>
      <c r="G7521" s="533"/>
      <c r="H7521" s="533"/>
      <c r="I7521" s="533"/>
      <c r="J7521" s="533"/>
      <c r="K7521" s="533"/>
      <c r="L7521" s="533"/>
      <c r="M7521" s="533"/>
      <c r="N7521" s="532"/>
      <c r="O7521" s="350"/>
      <c r="P7521" s="464"/>
      <c r="Q7521" s="464"/>
      <c r="R7521" s="464"/>
      <c r="S7521" s="464"/>
      <c r="T7521" s="464"/>
      <c r="U7521" s="464"/>
      <c r="V7521" s="464"/>
    </row>
    <row r="7522" spans="1:22">
      <c r="A7522" s="531"/>
      <c r="B7522" s="532"/>
      <c r="C7522" s="350"/>
      <c r="D7522" s="350"/>
      <c r="E7522" s="533"/>
      <c r="F7522" s="533"/>
      <c r="G7522" s="533"/>
      <c r="H7522" s="533"/>
      <c r="I7522" s="533"/>
      <c r="J7522" s="533"/>
      <c r="K7522" s="533"/>
      <c r="L7522" s="533"/>
      <c r="M7522" s="533"/>
      <c r="N7522" s="532"/>
      <c r="O7522" s="350"/>
      <c r="P7522" s="464"/>
      <c r="Q7522" s="464"/>
      <c r="R7522" s="464"/>
      <c r="S7522" s="464"/>
      <c r="T7522" s="464"/>
      <c r="U7522" s="464"/>
      <c r="V7522" s="464"/>
    </row>
    <row r="7523" spans="1:22">
      <c r="A7523" s="531"/>
      <c r="B7523" s="532"/>
      <c r="C7523" s="350"/>
      <c r="D7523" s="350"/>
      <c r="E7523" s="533"/>
      <c r="F7523" s="533"/>
      <c r="G7523" s="533"/>
      <c r="H7523" s="533"/>
      <c r="I7523" s="533"/>
      <c r="J7523" s="533"/>
      <c r="K7523" s="533"/>
      <c r="L7523" s="533"/>
      <c r="M7523" s="533"/>
      <c r="N7523" s="532"/>
      <c r="O7523" s="350"/>
      <c r="P7523" s="464"/>
      <c r="Q7523" s="464"/>
      <c r="R7523" s="464"/>
      <c r="S7523" s="464"/>
      <c r="T7523" s="464"/>
      <c r="U7523" s="464"/>
      <c r="V7523" s="464"/>
    </row>
    <row r="7524" spans="1:22">
      <c r="A7524" s="531"/>
      <c r="B7524" s="532"/>
      <c r="C7524" s="350"/>
      <c r="D7524" s="350"/>
      <c r="E7524" s="533"/>
      <c r="F7524" s="533"/>
      <c r="G7524" s="533"/>
      <c r="H7524" s="533"/>
      <c r="I7524" s="533"/>
      <c r="J7524" s="533"/>
      <c r="K7524" s="533"/>
      <c r="L7524" s="533"/>
      <c r="M7524" s="533"/>
      <c r="N7524" s="532"/>
      <c r="O7524" s="350"/>
      <c r="P7524" s="464"/>
      <c r="Q7524" s="464"/>
      <c r="R7524" s="464"/>
      <c r="S7524" s="464"/>
      <c r="T7524" s="464"/>
      <c r="U7524" s="464"/>
      <c r="V7524" s="464"/>
    </row>
    <row r="7525" spans="1:22">
      <c r="A7525" s="531"/>
      <c r="B7525" s="532"/>
      <c r="C7525" s="350"/>
      <c r="D7525" s="350"/>
      <c r="E7525" s="533"/>
      <c r="F7525" s="533"/>
      <c r="G7525" s="533"/>
      <c r="H7525" s="533"/>
      <c r="I7525" s="533"/>
      <c r="J7525" s="533"/>
      <c r="K7525" s="533"/>
      <c r="L7525" s="533"/>
      <c r="M7525" s="533"/>
      <c r="N7525" s="532"/>
      <c r="O7525" s="350"/>
      <c r="P7525" s="464"/>
      <c r="Q7525" s="464"/>
      <c r="R7525" s="464"/>
      <c r="S7525" s="464"/>
      <c r="T7525" s="464"/>
      <c r="U7525" s="464"/>
      <c r="V7525" s="464"/>
    </row>
    <row r="7526" spans="1:22">
      <c r="A7526" s="531"/>
      <c r="B7526" s="532"/>
      <c r="C7526" s="350"/>
      <c r="D7526" s="350"/>
      <c r="E7526" s="533"/>
      <c r="F7526" s="533"/>
      <c r="G7526" s="533"/>
      <c r="H7526" s="533"/>
      <c r="I7526" s="533"/>
      <c r="J7526" s="533"/>
      <c r="K7526" s="533"/>
      <c r="L7526" s="533"/>
      <c r="M7526" s="533"/>
      <c r="N7526" s="532"/>
      <c r="O7526" s="350"/>
      <c r="P7526" s="464"/>
      <c r="Q7526" s="464"/>
      <c r="R7526" s="464"/>
      <c r="S7526" s="464"/>
      <c r="T7526" s="464"/>
      <c r="U7526" s="464"/>
      <c r="V7526" s="464"/>
    </row>
    <row r="7527" spans="1:22">
      <c r="A7527" s="531"/>
      <c r="B7527" s="532"/>
      <c r="C7527" s="350"/>
      <c r="D7527" s="350"/>
      <c r="E7527" s="533"/>
      <c r="F7527" s="533"/>
      <c r="G7527" s="533"/>
      <c r="H7527" s="533"/>
      <c r="I7527" s="533"/>
      <c r="J7527" s="533"/>
      <c r="K7527" s="533"/>
      <c r="L7527" s="533"/>
      <c r="M7527" s="533"/>
      <c r="N7527" s="532"/>
      <c r="O7527" s="350"/>
      <c r="P7527" s="464"/>
      <c r="Q7527" s="464"/>
      <c r="R7527" s="464"/>
      <c r="S7527" s="464"/>
      <c r="T7527" s="464"/>
      <c r="U7527" s="464"/>
      <c r="V7527" s="464"/>
    </row>
    <row r="7528" spans="1:22">
      <c r="A7528" s="531"/>
      <c r="B7528" s="532"/>
      <c r="C7528" s="350"/>
      <c r="D7528" s="350"/>
      <c r="E7528" s="533"/>
      <c r="F7528" s="533"/>
      <c r="G7528" s="533"/>
      <c r="H7528" s="533"/>
      <c r="I7528" s="533"/>
      <c r="J7528" s="533"/>
      <c r="K7528" s="533"/>
      <c r="L7528" s="533"/>
      <c r="M7528" s="533"/>
      <c r="N7528" s="532"/>
      <c r="O7528" s="350"/>
      <c r="P7528" s="464"/>
      <c r="Q7528" s="464"/>
      <c r="R7528" s="464"/>
      <c r="S7528" s="464"/>
      <c r="T7528" s="464"/>
      <c r="U7528" s="464"/>
      <c r="V7528" s="464"/>
    </row>
    <row r="7529" spans="1:22">
      <c r="A7529" s="531"/>
      <c r="B7529" s="532"/>
      <c r="C7529" s="350"/>
      <c r="D7529" s="350"/>
      <c r="E7529" s="533"/>
      <c r="F7529" s="533"/>
      <c r="G7529" s="533"/>
      <c r="H7529" s="533"/>
      <c r="I7529" s="533"/>
      <c r="J7529" s="533"/>
      <c r="K7529" s="533"/>
      <c r="L7529" s="533"/>
      <c r="M7529" s="533"/>
      <c r="N7529" s="532"/>
      <c r="O7529" s="350"/>
      <c r="P7529" s="464"/>
      <c r="Q7529" s="464"/>
      <c r="R7529" s="464"/>
      <c r="S7529" s="464"/>
      <c r="T7529" s="464"/>
      <c r="U7529" s="464"/>
      <c r="V7529" s="464"/>
    </row>
    <row r="7530" spans="1:22">
      <c r="A7530" s="531"/>
      <c r="B7530" s="532"/>
      <c r="C7530" s="350"/>
      <c r="D7530" s="350"/>
      <c r="E7530" s="533"/>
      <c r="F7530" s="533"/>
      <c r="G7530" s="533"/>
      <c r="H7530" s="533"/>
      <c r="I7530" s="533"/>
      <c r="J7530" s="533"/>
      <c r="K7530" s="533"/>
      <c r="L7530" s="533"/>
      <c r="M7530" s="533"/>
      <c r="N7530" s="532"/>
      <c r="O7530" s="350"/>
      <c r="P7530" s="464"/>
      <c r="Q7530" s="464"/>
      <c r="R7530" s="464"/>
      <c r="S7530" s="464"/>
      <c r="T7530" s="464"/>
      <c r="U7530" s="464"/>
      <c r="V7530" s="464"/>
    </row>
    <row r="7531" spans="1:22">
      <c r="A7531" s="531"/>
      <c r="B7531" s="532"/>
      <c r="C7531" s="350"/>
      <c r="D7531" s="350"/>
      <c r="E7531" s="533"/>
      <c r="F7531" s="533"/>
      <c r="G7531" s="533"/>
      <c r="H7531" s="533"/>
      <c r="I7531" s="533"/>
      <c r="J7531" s="533"/>
      <c r="K7531" s="533"/>
      <c r="L7531" s="533"/>
      <c r="M7531" s="533"/>
      <c r="N7531" s="532"/>
      <c r="O7531" s="350"/>
      <c r="P7531" s="464"/>
      <c r="Q7531" s="464"/>
      <c r="R7531" s="464"/>
      <c r="S7531" s="464"/>
      <c r="T7531" s="464"/>
      <c r="U7531" s="464"/>
      <c r="V7531" s="464"/>
    </row>
    <row r="7532" spans="1:22">
      <c r="A7532" s="531"/>
      <c r="B7532" s="532"/>
      <c r="C7532" s="350"/>
      <c r="D7532" s="350"/>
      <c r="E7532" s="533"/>
      <c r="F7532" s="533"/>
      <c r="G7532" s="533"/>
      <c r="H7532" s="533"/>
      <c r="I7532" s="533"/>
      <c r="J7532" s="533"/>
      <c r="K7532" s="533"/>
      <c r="L7532" s="533"/>
      <c r="M7532" s="533"/>
      <c r="N7532" s="532"/>
      <c r="O7532" s="350"/>
      <c r="P7532" s="464"/>
      <c r="Q7532" s="464"/>
      <c r="R7532" s="464"/>
      <c r="S7532" s="464"/>
      <c r="T7532" s="464"/>
      <c r="U7532" s="464"/>
      <c r="V7532" s="464"/>
    </row>
    <row r="7533" spans="1:22">
      <c r="A7533" s="531"/>
      <c r="B7533" s="532"/>
      <c r="C7533" s="350"/>
      <c r="D7533" s="350"/>
      <c r="E7533" s="533"/>
      <c r="F7533" s="533"/>
      <c r="G7533" s="533"/>
      <c r="H7533" s="533"/>
      <c r="I7533" s="533"/>
      <c r="J7533" s="533"/>
      <c r="K7533" s="533"/>
      <c r="L7533" s="533"/>
      <c r="M7533" s="533"/>
      <c r="N7533" s="532"/>
      <c r="O7533" s="350"/>
      <c r="P7533" s="464"/>
      <c r="Q7533" s="464"/>
      <c r="R7533" s="464"/>
      <c r="S7533" s="464"/>
      <c r="T7533" s="464"/>
      <c r="U7533" s="464"/>
      <c r="V7533" s="464"/>
    </row>
    <row r="7534" spans="1:22">
      <c r="A7534" s="531"/>
      <c r="B7534" s="532"/>
      <c r="C7534" s="350"/>
      <c r="D7534" s="350"/>
      <c r="E7534" s="533"/>
      <c r="F7534" s="533"/>
      <c r="G7534" s="533"/>
      <c r="H7534" s="533"/>
      <c r="I7534" s="533"/>
      <c r="J7534" s="533"/>
      <c r="K7534" s="533"/>
      <c r="L7534" s="533"/>
      <c r="M7534" s="533"/>
      <c r="N7534" s="532"/>
      <c r="O7534" s="350"/>
      <c r="P7534" s="464"/>
      <c r="Q7534" s="464"/>
      <c r="R7534" s="464"/>
      <c r="S7534" s="464"/>
      <c r="T7534" s="464"/>
      <c r="U7534" s="464"/>
      <c r="V7534" s="464"/>
    </row>
    <row r="7535" spans="1:22">
      <c r="A7535" s="531"/>
      <c r="B7535" s="532"/>
      <c r="C7535" s="350"/>
      <c r="D7535" s="350"/>
      <c r="E7535" s="533"/>
      <c r="F7535" s="533"/>
      <c r="G7535" s="533"/>
      <c r="H7535" s="533"/>
      <c r="I7535" s="533"/>
      <c r="J7535" s="533"/>
      <c r="K7535" s="533"/>
      <c r="L7535" s="533"/>
      <c r="M7535" s="533"/>
      <c r="N7535" s="532"/>
      <c r="O7535" s="350"/>
      <c r="P7535" s="464"/>
      <c r="Q7535" s="464"/>
      <c r="R7535" s="464"/>
      <c r="S7535" s="464"/>
      <c r="T7535" s="464"/>
      <c r="U7535" s="464"/>
      <c r="V7535" s="464"/>
    </row>
    <row r="7536" spans="1:22">
      <c r="A7536" s="531"/>
      <c r="B7536" s="532"/>
      <c r="C7536" s="350"/>
      <c r="D7536" s="350"/>
      <c r="E7536" s="533"/>
      <c r="F7536" s="533"/>
      <c r="G7536" s="533"/>
      <c r="H7536" s="533"/>
      <c r="I7536" s="533"/>
      <c r="J7536" s="533"/>
      <c r="K7536" s="533"/>
      <c r="L7536" s="533"/>
      <c r="M7536" s="533"/>
      <c r="N7536" s="532"/>
      <c r="O7536" s="350"/>
      <c r="P7536" s="464"/>
      <c r="Q7536" s="464"/>
      <c r="R7536" s="464"/>
      <c r="S7536" s="464"/>
      <c r="T7536" s="464"/>
      <c r="U7536" s="464"/>
      <c r="V7536" s="464"/>
    </row>
    <row r="7537" spans="1:22">
      <c r="A7537" s="531"/>
      <c r="B7537" s="532"/>
      <c r="C7537" s="350"/>
      <c r="D7537" s="350"/>
      <c r="E7537" s="533"/>
      <c r="F7537" s="533"/>
      <c r="G7537" s="533"/>
      <c r="H7537" s="533"/>
      <c r="I7537" s="533"/>
      <c r="J7537" s="533"/>
      <c r="K7537" s="533"/>
      <c r="L7537" s="533"/>
      <c r="M7537" s="533"/>
      <c r="N7537" s="532"/>
      <c r="O7537" s="350"/>
      <c r="P7537" s="464"/>
      <c r="Q7537" s="464"/>
      <c r="R7537" s="464"/>
      <c r="S7537" s="464"/>
      <c r="T7537" s="464"/>
      <c r="U7537" s="464"/>
      <c r="V7537" s="464"/>
    </row>
    <row r="7538" spans="1:22">
      <c r="A7538" s="531"/>
      <c r="B7538" s="532"/>
      <c r="C7538" s="350"/>
      <c r="D7538" s="350"/>
      <c r="E7538" s="533"/>
      <c r="F7538" s="533"/>
      <c r="G7538" s="533"/>
      <c r="H7538" s="533"/>
      <c r="I7538" s="533"/>
      <c r="J7538" s="533"/>
      <c r="K7538" s="533"/>
      <c r="L7538" s="533"/>
      <c r="M7538" s="533"/>
      <c r="N7538" s="532"/>
      <c r="O7538" s="350"/>
      <c r="P7538" s="464"/>
      <c r="Q7538" s="464"/>
      <c r="R7538" s="464"/>
      <c r="S7538" s="464"/>
      <c r="T7538" s="464"/>
      <c r="U7538" s="464"/>
      <c r="V7538" s="464"/>
    </row>
    <row r="7539" spans="1:22">
      <c r="A7539" s="531"/>
      <c r="B7539" s="532"/>
      <c r="C7539" s="350"/>
      <c r="D7539" s="350"/>
      <c r="E7539" s="533"/>
      <c r="F7539" s="533"/>
      <c r="G7539" s="533"/>
      <c r="H7539" s="533"/>
      <c r="I7539" s="533"/>
      <c r="J7539" s="533"/>
      <c r="K7539" s="533"/>
      <c r="L7539" s="533"/>
      <c r="M7539" s="533"/>
      <c r="N7539" s="532"/>
      <c r="O7539" s="350"/>
      <c r="P7539" s="464"/>
      <c r="Q7539" s="464"/>
      <c r="R7539" s="464"/>
      <c r="S7539" s="464"/>
      <c r="T7539" s="464"/>
      <c r="U7539" s="464"/>
      <c r="V7539" s="464"/>
    </row>
    <row r="7540" spans="1:22">
      <c r="A7540" s="531"/>
      <c r="B7540" s="532"/>
      <c r="C7540" s="350"/>
      <c r="D7540" s="350"/>
      <c r="E7540" s="533"/>
      <c r="F7540" s="533"/>
      <c r="G7540" s="533"/>
      <c r="H7540" s="533"/>
      <c r="I7540" s="533"/>
      <c r="J7540" s="533"/>
      <c r="K7540" s="533"/>
      <c r="L7540" s="533"/>
      <c r="M7540" s="533"/>
      <c r="N7540" s="532"/>
      <c r="O7540" s="350"/>
      <c r="P7540" s="464"/>
      <c r="Q7540" s="464"/>
      <c r="R7540" s="464"/>
      <c r="S7540" s="464"/>
      <c r="T7540" s="464"/>
      <c r="U7540" s="464"/>
      <c r="V7540" s="464"/>
    </row>
    <row r="7541" spans="1:22">
      <c r="A7541" s="531"/>
      <c r="B7541" s="532"/>
      <c r="C7541" s="350"/>
      <c r="D7541" s="350"/>
      <c r="E7541" s="533"/>
      <c r="F7541" s="533"/>
      <c r="G7541" s="533"/>
      <c r="H7541" s="533"/>
      <c r="I7541" s="533"/>
      <c r="J7541" s="533"/>
      <c r="K7541" s="533"/>
      <c r="L7541" s="533"/>
      <c r="M7541" s="533"/>
      <c r="N7541" s="532"/>
      <c r="O7541" s="350"/>
      <c r="P7541" s="464"/>
      <c r="Q7541" s="464"/>
      <c r="R7541" s="464"/>
      <c r="S7541" s="464"/>
      <c r="T7541" s="464"/>
      <c r="U7541" s="464"/>
      <c r="V7541" s="464"/>
    </row>
    <row r="7542" spans="1:22">
      <c r="A7542" s="531"/>
      <c r="B7542" s="532"/>
      <c r="C7542" s="350"/>
      <c r="D7542" s="350"/>
      <c r="E7542" s="533"/>
      <c r="F7542" s="533"/>
      <c r="G7542" s="533"/>
      <c r="H7542" s="533"/>
      <c r="I7542" s="533"/>
      <c r="J7542" s="533"/>
      <c r="K7542" s="533"/>
      <c r="L7542" s="533"/>
      <c r="M7542" s="533"/>
      <c r="N7542" s="532"/>
      <c r="O7542" s="350"/>
      <c r="P7542" s="464"/>
      <c r="Q7542" s="464"/>
      <c r="R7542" s="464"/>
      <c r="S7542" s="464"/>
      <c r="T7542" s="464"/>
      <c r="U7542" s="464"/>
      <c r="V7542" s="464"/>
    </row>
    <row r="7543" spans="1:22">
      <c r="A7543" s="531"/>
      <c r="B7543" s="532"/>
      <c r="C7543" s="350"/>
      <c r="D7543" s="350"/>
      <c r="E7543" s="533"/>
      <c r="F7543" s="533"/>
      <c r="G7543" s="533"/>
      <c r="H7543" s="533"/>
      <c r="I7543" s="533"/>
      <c r="J7543" s="533"/>
      <c r="K7543" s="533"/>
      <c r="L7543" s="533"/>
      <c r="M7543" s="533"/>
      <c r="N7543" s="532"/>
      <c r="O7543" s="350"/>
      <c r="P7543" s="464"/>
      <c r="Q7543" s="464"/>
      <c r="R7543" s="464"/>
      <c r="S7543" s="464"/>
      <c r="T7543" s="464"/>
      <c r="U7543" s="464"/>
      <c r="V7543" s="464"/>
    </row>
    <row r="7544" spans="1:22">
      <c r="A7544" s="531"/>
      <c r="B7544" s="532"/>
      <c r="C7544" s="350"/>
      <c r="D7544" s="350"/>
      <c r="E7544" s="533"/>
      <c r="F7544" s="533"/>
      <c r="G7544" s="533"/>
      <c r="H7544" s="533"/>
      <c r="I7544" s="533"/>
      <c r="J7544" s="533"/>
      <c r="K7544" s="533"/>
      <c r="L7544" s="533"/>
      <c r="M7544" s="533"/>
      <c r="N7544" s="532"/>
      <c r="O7544" s="350"/>
      <c r="P7544" s="464"/>
      <c r="Q7544" s="464"/>
      <c r="R7544" s="464"/>
      <c r="S7544" s="464"/>
      <c r="T7544" s="464"/>
      <c r="U7544" s="464"/>
      <c r="V7544" s="464"/>
    </row>
    <row r="7545" spans="1:22">
      <c r="A7545" s="531"/>
      <c r="B7545" s="532"/>
      <c r="C7545" s="350"/>
      <c r="D7545" s="350"/>
      <c r="E7545" s="533"/>
      <c r="F7545" s="533"/>
      <c r="G7545" s="533"/>
      <c r="H7545" s="533"/>
      <c r="I7545" s="533"/>
      <c r="J7545" s="533"/>
      <c r="K7545" s="533"/>
      <c r="L7545" s="533"/>
      <c r="M7545" s="533"/>
      <c r="N7545" s="532"/>
      <c r="O7545" s="350"/>
      <c r="P7545" s="464"/>
      <c r="Q7545" s="464"/>
      <c r="R7545" s="464"/>
      <c r="S7545" s="464"/>
      <c r="T7545" s="464"/>
      <c r="U7545" s="464"/>
      <c r="V7545" s="464"/>
    </row>
    <row r="7546" spans="1:22">
      <c r="A7546" s="531"/>
      <c r="B7546" s="532"/>
      <c r="C7546" s="350"/>
      <c r="D7546" s="350"/>
      <c r="E7546" s="533"/>
      <c r="F7546" s="533"/>
      <c r="G7546" s="533"/>
      <c r="H7546" s="533"/>
      <c r="I7546" s="533"/>
      <c r="J7546" s="533"/>
      <c r="K7546" s="533"/>
      <c r="L7546" s="533"/>
      <c r="M7546" s="533"/>
      <c r="N7546" s="532"/>
      <c r="O7546" s="350"/>
      <c r="P7546" s="464"/>
      <c r="Q7546" s="464"/>
      <c r="R7546" s="464"/>
      <c r="S7546" s="464"/>
      <c r="T7546" s="464"/>
      <c r="U7546" s="464"/>
      <c r="V7546" s="464"/>
    </row>
    <row r="7547" spans="1:22">
      <c r="A7547" s="531"/>
      <c r="B7547" s="532"/>
      <c r="C7547" s="350"/>
      <c r="D7547" s="350"/>
      <c r="E7547" s="533"/>
      <c r="F7547" s="533"/>
      <c r="G7547" s="533"/>
      <c r="H7547" s="533"/>
      <c r="I7547" s="533"/>
      <c r="J7547" s="533"/>
      <c r="K7547" s="533"/>
      <c r="L7547" s="533"/>
      <c r="M7547" s="533"/>
      <c r="N7547" s="532"/>
      <c r="O7547" s="350"/>
      <c r="P7547" s="464"/>
      <c r="Q7547" s="464"/>
      <c r="R7547" s="464"/>
      <c r="S7547" s="464"/>
      <c r="T7547" s="464"/>
      <c r="U7547" s="464"/>
      <c r="V7547" s="464"/>
    </row>
    <row r="7548" spans="1:22">
      <c r="A7548" s="531"/>
      <c r="B7548" s="532"/>
      <c r="C7548" s="350"/>
      <c r="D7548" s="350"/>
      <c r="E7548" s="533"/>
      <c r="F7548" s="533"/>
      <c r="G7548" s="533"/>
      <c r="H7548" s="533"/>
      <c r="I7548" s="533"/>
      <c r="J7548" s="533"/>
      <c r="K7548" s="533"/>
      <c r="L7548" s="533"/>
      <c r="M7548" s="533"/>
      <c r="N7548" s="532"/>
      <c r="O7548" s="350"/>
      <c r="P7548" s="464"/>
      <c r="Q7548" s="464"/>
      <c r="R7548" s="464"/>
      <c r="S7548" s="464"/>
      <c r="T7548" s="464"/>
      <c r="U7548" s="464"/>
      <c r="V7548" s="464"/>
    </row>
    <row r="7549" spans="1:22">
      <c r="A7549" s="531"/>
      <c r="B7549" s="532"/>
      <c r="C7549" s="350"/>
      <c r="D7549" s="350"/>
      <c r="E7549" s="533"/>
      <c r="F7549" s="533"/>
      <c r="G7549" s="533"/>
      <c r="H7549" s="533"/>
      <c r="I7549" s="533"/>
      <c r="J7549" s="533"/>
      <c r="K7549" s="533"/>
      <c r="L7549" s="533"/>
      <c r="M7549" s="533"/>
      <c r="N7549" s="532"/>
      <c r="O7549" s="350"/>
      <c r="P7549" s="464"/>
      <c r="Q7549" s="464"/>
      <c r="R7549" s="464"/>
      <c r="S7549" s="464"/>
      <c r="T7549" s="464"/>
      <c r="U7549" s="464"/>
      <c r="V7549" s="464"/>
    </row>
    <row r="7550" spans="1:22">
      <c r="A7550" s="531"/>
      <c r="B7550" s="532"/>
      <c r="C7550" s="350"/>
      <c r="D7550" s="350"/>
      <c r="E7550" s="533"/>
      <c r="F7550" s="533"/>
      <c r="G7550" s="533"/>
      <c r="H7550" s="533"/>
      <c r="I7550" s="533"/>
      <c r="J7550" s="533"/>
      <c r="K7550" s="533"/>
      <c r="L7550" s="533"/>
      <c r="M7550" s="533"/>
      <c r="N7550" s="532"/>
      <c r="O7550" s="350"/>
      <c r="P7550" s="464"/>
      <c r="Q7550" s="464"/>
      <c r="R7550" s="464"/>
      <c r="S7550" s="464"/>
      <c r="T7550" s="464"/>
      <c r="U7550" s="464"/>
      <c r="V7550" s="464"/>
    </row>
    <row r="7551" spans="1:22">
      <c r="A7551" s="531"/>
      <c r="B7551" s="532"/>
      <c r="C7551" s="350"/>
      <c r="D7551" s="350"/>
      <c r="E7551" s="533"/>
      <c r="F7551" s="533"/>
      <c r="G7551" s="533"/>
      <c r="H7551" s="533"/>
      <c r="I7551" s="533"/>
      <c r="J7551" s="533"/>
      <c r="K7551" s="533"/>
      <c r="L7551" s="533"/>
      <c r="M7551" s="533"/>
      <c r="N7551" s="532"/>
      <c r="O7551" s="350"/>
      <c r="P7551" s="464"/>
      <c r="Q7551" s="464"/>
      <c r="R7551" s="464"/>
      <c r="S7551" s="464"/>
      <c r="T7551" s="464"/>
      <c r="U7551" s="464"/>
      <c r="V7551" s="464"/>
    </row>
    <row r="7552" spans="1:22">
      <c r="A7552" s="531"/>
      <c r="B7552" s="532"/>
      <c r="C7552" s="350"/>
      <c r="D7552" s="350"/>
      <c r="E7552" s="533"/>
      <c r="F7552" s="533"/>
      <c r="G7552" s="533"/>
      <c r="H7552" s="533"/>
      <c r="I7552" s="533"/>
      <c r="J7552" s="533"/>
      <c r="K7552" s="533"/>
      <c r="L7552" s="533"/>
      <c r="M7552" s="533"/>
      <c r="N7552" s="532"/>
      <c r="O7552" s="350"/>
      <c r="P7552" s="464"/>
      <c r="Q7552" s="464"/>
      <c r="R7552" s="464"/>
      <c r="S7552" s="464"/>
      <c r="T7552" s="464"/>
      <c r="U7552" s="464"/>
      <c r="V7552" s="464"/>
    </row>
    <row r="7553" spans="1:22">
      <c r="A7553" s="531"/>
      <c r="B7553" s="532"/>
      <c r="C7553" s="350"/>
      <c r="D7553" s="350"/>
      <c r="E7553" s="533"/>
      <c r="F7553" s="533"/>
      <c r="G7553" s="533"/>
      <c r="H7553" s="533"/>
      <c r="I7553" s="533"/>
      <c r="J7553" s="533"/>
      <c r="K7553" s="533"/>
      <c r="L7553" s="533"/>
      <c r="M7553" s="533"/>
      <c r="N7553" s="532"/>
      <c r="O7553" s="350"/>
      <c r="P7553" s="464"/>
      <c r="Q7553" s="464"/>
      <c r="R7553" s="464"/>
      <c r="S7553" s="464"/>
      <c r="T7553" s="464"/>
      <c r="U7553" s="464"/>
      <c r="V7553" s="464"/>
    </row>
    <row r="7554" spans="1:22">
      <c r="A7554" s="531"/>
      <c r="B7554" s="532"/>
      <c r="C7554" s="350"/>
      <c r="D7554" s="350"/>
      <c r="E7554" s="533"/>
      <c r="F7554" s="533"/>
      <c r="G7554" s="533"/>
      <c r="H7554" s="533"/>
      <c r="I7554" s="533"/>
      <c r="J7554" s="533"/>
      <c r="K7554" s="533"/>
      <c r="L7554" s="533"/>
      <c r="M7554" s="533"/>
      <c r="N7554" s="532"/>
      <c r="O7554" s="350"/>
      <c r="P7554" s="464"/>
      <c r="Q7554" s="464"/>
      <c r="R7554" s="464"/>
      <c r="S7554" s="464"/>
      <c r="T7554" s="464"/>
      <c r="U7554" s="464"/>
      <c r="V7554" s="464"/>
    </row>
    <row r="7555" spans="1:22">
      <c r="A7555" s="531"/>
      <c r="B7555" s="532"/>
      <c r="C7555" s="350"/>
      <c r="D7555" s="350"/>
      <c r="E7555" s="533"/>
      <c r="F7555" s="533"/>
      <c r="G7555" s="533"/>
      <c r="H7555" s="533"/>
      <c r="I7555" s="533"/>
      <c r="J7555" s="533"/>
      <c r="K7555" s="533"/>
      <c r="L7555" s="533"/>
      <c r="M7555" s="533"/>
      <c r="N7555" s="532"/>
      <c r="O7555" s="350"/>
      <c r="P7555" s="464"/>
      <c r="Q7555" s="464"/>
      <c r="R7555" s="464"/>
      <c r="S7555" s="464"/>
      <c r="T7555" s="464"/>
      <c r="U7555" s="464"/>
      <c r="V7555" s="464"/>
    </row>
    <row r="7556" spans="1:22">
      <c r="A7556" s="531"/>
      <c r="B7556" s="532"/>
      <c r="C7556" s="350"/>
      <c r="D7556" s="350"/>
      <c r="E7556" s="533"/>
      <c r="F7556" s="533"/>
      <c r="G7556" s="533"/>
      <c r="H7556" s="533"/>
      <c r="I7556" s="533"/>
      <c r="J7556" s="533"/>
      <c r="K7556" s="533"/>
      <c r="L7556" s="533"/>
      <c r="M7556" s="533"/>
      <c r="N7556" s="532"/>
      <c r="O7556" s="350"/>
      <c r="P7556" s="464"/>
      <c r="Q7556" s="464"/>
      <c r="R7556" s="464"/>
      <c r="S7556" s="464"/>
      <c r="T7556" s="464"/>
      <c r="U7556" s="464"/>
      <c r="V7556" s="464"/>
    </row>
    <row r="7557" spans="1:22">
      <c r="A7557" s="531"/>
      <c r="B7557" s="532"/>
      <c r="C7557" s="350"/>
      <c r="D7557" s="350"/>
      <c r="E7557" s="533"/>
      <c r="F7557" s="533"/>
      <c r="G7557" s="533"/>
      <c r="H7557" s="533"/>
      <c r="I7557" s="533"/>
      <c r="J7557" s="533"/>
      <c r="K7557" s="533"/>
      <c r="L7557" s="533"/>
      <c r="M7557" s="533"/>
      <c r="N7557" s="532"/>
      <c r="O7557" s="350"/>
      <c r="P7557" s="464"/>
      <c r="Q7557" s="464"/>
      <c r="R7557" s="464"/>
      <c r="S7557" s="464"/>
      <c r="T7557" s="464"/>
      <c r="U7557" s="464"/>
      <c r="V7557" s="464"/>
    </row>
    <row r="7558" spans="1:22">
      <c r="A7558" s="531"/>
      <c r="B7558" s="532"/>
      <c r="C7558" s="350"/>
      <c r="D7558" s="350"/>
      <c r="E7558" s="533"/>
      <c r="F7558" s="533"/>
      <c r="G7558" s="533"/>
      <c r="H7558" s="533"/>
      <c r="I7558" s="533"/>
      <c r="J7558" s="533"/>
      <c r="K7558" s="533"/>
      <c r="L7558" s="533"/>
      <c r="M7558" s="533"/>
      <c r="N7558" s="532"/>
      <c r="O7558" s="350"/>
      <c r="P7558" s="464"/>
      <c r="Q7558" s="464"/>
      <c r="R7558" s="464"/>
      <c r="S7558" s="464"/>
      <c r="T7558" s="464"/>
      <c r="U7558" s="464"/>
      <c r="V7558" s="464"/>
    </row>
    <row r="7559" spans="1:22">
      <c r="A7559" s="531"/>
      <c r="B7559" s="532"/>
      <c r="C7559" s="350"/>
      <c r="D7559" s="350"/>
      <c r="E7559" s="533"/>
      <c r="F7559" s="533"/>
      <c r="G7559" s="533"/>
      <c r="H7559" s="533"/>
      <c r="I7559" s="533"/>
      <c r="J7559" s="533"/>
      <c r="K7559" s="533"/>
      <c r="L7559" s="533"/>
      <c r="M7559" s="533"/>
      <c r="N7559" s="532"/>
      <c r="O7559" s="350"/>
      <c r="P7559" s="464"/>
      <c r="Q7559" s="464"/>
      <c r="R7559" s="464"/>
      <c r="S7559" s="464"/>
      <c r="T7559" s="464"/>
      <c r="U7559" s="464"/>
      <c r="V7559" s="464"/>
    </row>
    <row r="7560" spans="1:22">
      <c r="A7560" s="531"/>
      <c r="B7560" s="532"/>
      <c r="C7560" s="350"/>
      <c r="D7560" s="350"/>
      <c r="E7560" s="533"/>
      <c r="F7560" s="533"/>
      <c r="G7560" s="533"/>
      <c r="H7560" s="533"/>
      <c r="I7560" s="533"/>
      <c r="J7560" s="533"/>
      <c r="K7560" s="533"/>
      <c r="L7560" s="533"/>
      <c r="M7560" s="533"/>
      <c r="N7560" s="532"/>
      <c r="O7560" s="350"/>
      <c r="P7560" s="464"/>
      <c r="Q7560" s="464"/>
      <c r="R7560" s="464"/>
      <c r="S7560" s="464"/>
      <c r="T7560" s="464"/>
      <c r="U7560" s="464"/>
      <c r="V7560" s="464"/>
    </row>
    <row r="7561" spans="1:22">
      <c r="A7561" s="531"/>
      <c r="B7561" s="532"/>
      <c r="C7561" s="350"/>
      <c r="D7561" s="350"/>
      <c r="E7561" s="533"/>
      <c r="F7561" s="533"/>
      <c r="G7561" s="533"/>
      <c r="H7561" s="533"/>
      <c r="I7561" s="533"/>
      <c r="J7561" s="533"/>
      <c r="K7561" s="533"/>
      <c r="L7561" s="533"/>
      <c r="M7561" s="533"/>
      <c r="N7561" s="532"/>
      <c r="O7561" s="350"/>
      <c r="P7561" s="464"/>
      <c r="Q7561" s="464"/>
      <c r="R7561" s="464"/>
      <c r="S7561" s="464"/>
      <c r="T7561" s="464"/>
      <c r="U7561" s="464"/>
      <c r="V7561" s="464"/>
    </row>
    <row r="7562" spans="1:22">
      <c r="A7562" s="531"/>
      <c r="B7562" s="532"/>
      <c r="C7562" s="350"/>
      <c r="D7562" s="350"/>
      <c r="E7562" s="533"/>
      <c r="F7562" s="533"/>
      <c r="G7562" s="533"/>
      <c r="H7562" s="533"/>
      <c r="I7562" s="533"/>
      <c r="J7562" s="533"/>
      <c r="K7562" s="533"/>
      <c r="L7562" s="533"/>
      <c r="M7562" s="533"/>
      <c r="N7562" s="532"/>
      <c r="O7562" s="350"/>
      <c r="P7562" s="464"/>
      <c r="Q7562" s="464"/>
      <c r="R7562" s="464"/>
      <c r="S7562" s="464"/>
      <c r="T7562" s="464"/>
      <c r="U7562" s="464"/>
      <c r="V7562" s="464"/>
    </row>
    <row r="7563" spans="1:22">
      <c r="A7563" s="531"/>
      <c r="B7563" s="532"/>
      <c r="C7563" s="350"/>
      <c r="D7563" s="350"/>
      <c r="E7563" s="533"/>
      <c r="F7563" s="533"/>
      <c r="G7563" s="533"/>
      <c r="H7563" s="533"/>
      <c r="I7563" s="533"/>
      <c r="J7563" s="533"/>
      <c r="K7563" s="533"/>
      <c r="L7563" s="533"/>
      <c r="M7563" s="533"/>
      <c r="N7563" s="532"/>
      <c r="O7563" s="350"/>
      <c r="P7563" s="464"/>
      <c r="Q7563" s="464"/>
      <c r="R7563" s="464"/>
      <c r="S7563" s="464"/>
      <c r="T7563" s="464"/>
      <c r="U7563" s="464"/>
      <c r="V7563" s="464"/>
    </row>
    <row r="7564" spans="1:22">
      <c r="A7564" s="531"/>
      <c r="B7564" s="532"/>
      <c r="C7564" s="350"/>
      <c r="D7564" s="350"/>
      <c r="E7564" s="533"/>
      <c r="F7564" s="533"/>
      <c r="G7564" s="533"/>
      <c r="H7564" s="533"/>
      <c r="I7564" s="533"/>
      <c r="J7564" s="533"/>
      <c r="K7564" s="533"/>
      <c r="L7564" s="533"/>
      <c r="M7564" s="533"/>
      <c r="N7564" s="532"/>
      <c r="O7564" s="350"/>
      <c r="P7564" s="464"/>
      <c r="Q7564" s="464"/>
      <c r="R7564" s="464"/>
      <c r="S7564" s="464"/>
      <c r="T7564" s="464"/>
      <c r="U7564" s="464"/>
      <c r="V7564" s="464"/>
    </row>
    <row r="7565" spans="1:22">
      <c r="A7565" s="531"/>
      <c r="B7565" s="532"/>
      <c r="C7565" s="350"/>
      <c r="D7565" s="350"/>
      <c r="E7565" s="533"/>
      <c r="F7565" s="533"/>
      <c r="G7565" s="533"/>
      <c r="H7565" s="533"/>
      <c r="I7565" s="533"/>
      <c r="J7565" s="533"/>
      <c r="K7565" s="533"/>
      <c r="L7565" s="533"/>
      <c r="M7565" s="533"/>
      <c r="N7565" s="532"/>
      <c r="O7565" s="350"/>
      <c r="P7565" s="464"/>
      <c r="Q7565" s="464"/>
      <c r="R7565" s="464"/>
      <c r="S7565" s="464"/>
      <c r="T7565" s="464"/>
      <c r="U7565" s="464"/>
      <c r="V7565" s="464"/>
    </row>
    <row r="7566" spans="1:22">
      <c r="A7566" s="531"/>
      <c r="B7566" s="532"/>
      <c r="C7566" s="350"/>
      <c r="D7566" s="350"/>
      <c r="E7566" s="533"/>
      <c r="F7566" s="533"/>
      <c r="G7566" s="533"/>
      <c r="H7566" s="533"/>
      <c r="I7566" s="533"/>
      <c r="J7566" s="533"/>
      <c r="K7566" s="533"/>
      <c r="L7566" s="533"/>
      <c r="M7566" s="533"/>
      <c r="N7566" s="532"/>
      <c r="O7566" s="350"/>
      <c r="P7566" s="464"/>
      <c r="Q7566" s="464"/>
      <c r="R7566" s="464"/>
      <c r="S7566" s="464"/>
      <c r="T7566" s="464"/>
      <c r="U7566" s="464"/>
      <c r="V7566" s="464"/>
    </row>
    <row r="7567" spans="1:22">
      <c r="A7567" s="531"/>
      <c r="B7567" s="532"/>
      <c r="C7567" s="350"/>
      <c r="D7567" s="350"/>
      <c r="E7567" s="533"/>
      <c r="F7567" s="533"/>
      <c r="G7567" s="533"/>
      <c r="H7567" s="533"/>
      <c r="I7567" s="533"/>
      <c r="J7567" s="533"/>
      <c r="K7567" s="533"/>
      <c r="L7567" s="533"/>
      <c r="M7567" s="533"/>
      <c r="N7567" s="532"/>
      <c r="O7567" s="350"/>
      <c r="P7567" s="464"/>
      <c r="Q7567" s="464"/>
      <c r="R7567" s="464"/>
      <c r="S7567" s="464"/>
      <c r="T7567" s="464"/>
      <c r="U7567" s="464"/>
      <c r="V7567" s="464"/>
    </row>
    <row r="7568" spans="1:22">
      <c r="A7568" s="531"/>
      <c r="B7568" s="532"/>
      <c r="C7568" s="350"/>
      <c r="D7568" s="350"/>
      <c r="E7568" s="533"/>
      <c r="F7568" s="533"/>
      <c r="G7568" s="533"/>
      <c r="H7568" s="533"/>
      <c r="I7568" s="533"/>
      <c r="J7568" s="533"/>
      <c r="K7568" s="533"/>
      <c r="L7568" s="533"/>
      <c r="M7568" s="533"/>
      <c r="N7568" s="532"/>
      <c r="O7568" s="350"/>
      <c r="P7568" s="464"/>
      <c r="Q7568" s="464"/>
      <c r="R7568" s="464"/>
      <c r="S7568" s="464"/>
      <c r="T7568" s="464"/>
      <c r="U7568" s="464"/>
      <c r="V7568" s="464"/>
    </row>
    <row r="7569" spans="1:22">
      <c r="A7569" s="531"/>
      <c r="B7569" s="532"/>
      <c r="C7569" s="350"/>
      <c r="D7569" s="350"/>
      <c r="E7569" s="533"/>
      <c r="F7569" s="533"/>
      <c r="G7569" s="533"/>
      <c r="H7569" s="533"/>
      <c r="I7569" s="533"/>
      <c r="J7569" s="533"/>
      <c r="K7569" s="533"/>
      <c r="L7569" s="533"/>
      <c r="M7569" s="533"/>
      <c r="N7569" s="532"/>
      <c r="O7569" s="350"/>
      <c r="P7569" s="464"/>
      <c r="Q7569" s="464"/>
      <c r="R7569" s="464"/>
      <c r="S7569" s="464"/>
      <c r="T7569" s="464"/>
      <c r="U7569" s="464"/>
      <c r="V7569" s="464"/>
    </row>
    <row r="7570" spans="1:22">
      <c r="A7570" s="531"/>
      <c r="B7570" s="532"/>
      <c r="C7570" s="350"/>
      <c r="D7570" s="350"/>
      <c r="E7570" s="533"/>
      <c r="F7570" s="533"/>
      <c r="G7570" s="533"/>
      <c r="H7570" s="533"/>
      <c r="I7570" s="533"/>
      <c r="J7570" s="533"/>
      <c r="K7570" s="533"/>
      <c r="L7570" s="533"/>
      <c r="M7570" s="533"/>
      <c r="N7570" s="532"/>
      <c r="O7570" s="350"/>
      <c r="P7570" s="464"/>
      <c r="Q7570" s="464"/>
      <c r="R7570" s="464"/>
      <c r="S7570" s="464"/>
      <c r="T7570" s="464"/>
      <c r="U7570" s="464"/>
      <c r="V7570" s="464"/>
    </row>
    <row r="7571" spans="1:22">
      <c r="A7571" s="531"/>
      <c r="B7571" s="532"/>
      <c r="C7571" s="350"/>
      <c r="D7571" s="350"/>
      <c r="E7571" s="533"/>
      <c r="F7571" s="533"/>
      <c r="G7571" s="533"/>
      <c r="H7571" s="533"/>
      <c r="I7571" s="533"/>
      <c r="J7571" s="533"/>
      <c r="K7571" s="533"/>
      <c r="L7571" s="533"/>
      <c r="M7571" s="533"/>
      <c r="N7571" s="532"/>
      <c r="O7571" s="350"/>
      <c r="P7571" s="464"/>
      <c r="Q7571" s="464"/>
      <c r="R7571" s="464"/>
      <c r="S7571" s="464"/>
      <c r="T7571" s="464"/>
      <c r="U7571" s="464"/>
      <c r="V7571" s="464"/>
    </row>
    <row r="7572" spans="1:22">
      <c r="A7572" s="531"/>
      <c r="B7572" s="532"/>
      <c r="C7572" s="350"/>
      <c r="D7572" s="350"/>
      <c r="E7572" s="533"/>
      <c r="F7572" s="533"/>
      <c r="G7572" s="533"/>
      <c r="H7572" s="533"/>
      <c r="I7572" s="533"/>
      <c r="J7572" s="533"/>
      <c r="K7572" s="533"/>
      <c r="L7572" s="533"/>
      <c r="M7572" s="533"/>
      <c r="N7572" s="532"/>
      <c r="O7572" s="350"/>
      <c r="P7572" s="464"/>
      <c r="Q7572" s="464"/>
      <c r="R7572" s="464"/>
      <c r="S7572" s="464"/>
      <c r="T7572" s="464"/>
      <c r="U7572" s="464"/>
      <c r="V7572" s="464"/>
    </row>
    <row r="7573" spans="1:22">
      <c r="A7573" s="531"/>
      <c r="B7573" s="532"/>
      <c r="C7573" s="350"/>
      <c r="D7573" s="350"/>
      <c r="E7573" s="533"/>
      <c r="F7573" s="533"/>
      <c r="G7573" s="533"/>
      <c r="H7573" s="533"/>
      <c r="I7573" s="533"/>
      <c r="J7573" s="533"/>
      <c r="K7573" s="533"/>
      <c r="L7573" s="533"/>
      <c r="M7573" s="533"/>
      <c r="N7573" s="532"/>
      <c r="O7573" s="350"/>
      <c r="P7573" s="464"/>
      <c r="Q7573" s="464"/>
      <c r="R7573" s="464"/>
      <c r="S7573" s="464"/>
      <c r="T7573" s="464"/>
      <c r="U7573" s="464"/>
      <c r="V7573" s="464"/>
    </row>
    <row r="7574" spans="1:22">
      <c r="A7574" s="531"/>
      <c r="B7574" s="532"/>
      <c r="C7574" s="350"/>
      <c r="D7574" s="350"/>
      <c r="E7574" s="533"/>
      <c r="F7574" s="533"/>
      <c r="G7574" s="533"/>
      <c r="H7574" s="533"/>
      <c r="I7574" s="533"/>
      <c r="J7574" s="533"/>
      <c r="K7574" s="533"/>
      <c r="L7574" s="533"/>
      <c r="M7574" s="533"/>
      <c r="N7574" s="532"/>
      <c r="O7574" s="350"/>
      <c r="P7574" s="464"/>
      <c r="Q7574" s="464"/>
      <c r="R7574" s="464"/>
      <c r="S7574" s="464"/>
      <c r="T7574" s="464"/>
      <c r="U7574" s="464"/>
      <c r="V7574" s="464"/>
    </row>
    <row r="7575" spans="1:22">
      <c r="A7575" s="531"/>
      <c r="B7575" s="532"/>
      <c r="C7575" s="350"/>
      <c r="D7575" s="350"/>
      <c r="E7575" s="533"/>
      <c r="F7575" s="533"/>
      <c r="G7575" s="533"/>
      <c r="H7575" s="533"/>
      <c r="I7575" s="533"/>
      <c r="J7575" s="533"/>
      <c r="K7575" s="533"/>
      <c r="L7575" s="533"/>
      <c r="M7575" s="533"/>
      <c r="N7575" s="532"/>
      <c r="O7575" s="350"/>
      <c r="P7575" s="464"/>
      <c r="Q7575" s="464"/>
      <c r="R7575" s="464"/>
      <c r="S7575" s="464"/>
      <c r="T7575" s="464"/>
      <c r="U7575" s="464"/>
      <c r="V7575" s="464"/>
    </row>
    <row r="7576" spans="1:22">
      <c r="A7576" s="531"/>
      <c r="B7576" s="532"/>
      <c r="C7576" s="350"/>
      <c r="D7576" s="350"/>
      <c r="E7576" s="533"/>
      <c r="F7576" s="533"/>
      <c r="G7576" s="533"/>
      <c r="H7576" s="533"/>
      <c r="I7576" s="533"/>
      <c r="J7576" s="533"/>
      <c r="K7576" s="533"/>
      <c r="L7576" s="533"/>
      <c r="M7576" s="533"/>
      <c r="N7576" s="532"/>
      <c r="O7576" s="350"/>
      <c r="P7576" s="464"/>
      <c r="Q7576" s="464"/>
      <c r="R7576" s="464"/>
      <c r="S7576" s="464"/>
      <c r="T7576" s="464"/>
      <c r="U7576" s="464"/>
      <c r="V7576" s="464"/>
    </row>
    <row r="7577" spans="1:22">
      <c r="A7577" s="531"/>
      <c r="B7577" s="532"/>
      <c r="C7577" s="350"/>
      <c r="D7577" s="350"/>
      <c r="E7577" s="533"/>
      <c r="F7577" s="533"/>
      <c r="G7577" s="533"/>
      <c r="H7577" s="533"/>
      <c r="I7577" s="533"/>
      <c r="J7577" s="533"/>
      <c r="K7577" s="533"/>
      <c r="L7577" s="533"/>
      <c r="M7577" s="533"/>
      <c r="N7577" s="532"/>
      <c r="O7577" s="350"/>
      <c r="P7577" s="464"/>
      <c r="Q7577" s="464"/>
      <c r="R7577" s="464"/>
      <c r="S7577" s="464"/>
      <c r="T7577" s="464"/>
      <c r="U7577" s="464"/>
      <c r="V7577" s="464"/>
    </row>
    <row r="7578" spans="1:22">
      <c r="A7578" s="531"/>
      <c r="B7578" s="532"/>
      <c r="C7578" s="350"/>
      <c r="D7578" s="350"/>
      <c r="E7578" s="533"/>
      <c r="F7578" s="533"/>
      <c r="G7578" s="533"/>
      <c r="H7578" s="533"/>
      <c r="I7578" s="533"/>
      <c r="J7578" s="533"/>
      <c r="K7578" s="533"/>
      <c r="L7578" s="533"/>
      <c r="M7578" s="533"/>
      <c r="N7578" s="532"/>
      <c r="O7578" s="350"/>
      <c r="P7578" s="464"/>
      <c r="Q7578" s="464"/>
      <c r="R7578" s="464"/>
      <c r="S7578" s="464"/>
      <c r="T7578" s="464"/>
      <c r="U7578" s="464"/>
      <c r="V7578" s="464"/>
    </row>
    <row r="7579" spans="1:22">
      <c r="A7579" s="531"/>
      <c r="B7579" s="532"/>
      <c r="C7579" s="350"/>
      <c r="D7579" s="350"/>
      <c r="E7579" s="533"/>
      <c r="F7579" s="533"/>
      <c r="G7579" s="533"/>
      <c r="H7579" s="533"/>
      <c r="I7579" s="533"/>
      <c r="J7579" s="533"/>
      <c r="K7579" s="533"/>
      <c r="L7579" s="533"/>
      <c r="M7579" s="533"/>
      <c r="N7579" s="532"/>
      <c r="O7579" s="350"/>
      <c r="P7579" s="464"/>
      <c r="Q7579" s="464"/>
      <c r="R7579" s="464"/>
      <c r="S7579" s="464"/>
      <c r="T7579" s="464"/>
      <c r="U7579" s="464"/>
      <c r="V7579" s="464"/>
    </row>
    <row r="7580" spans="1:22">
      <c r="A7580" s="531"/>
      <c r="B7580" s="532"/>
      <c r="C7580" s="350"/>
      <c r="D7580" s="350"/>
      <c r="E7580" s="533"/>
      <c r="F7580" s="533"/>
      <c r="G7580" s="533"/>
      <c r="H7580" s="533"/>
      <c r="I7580" s="533"/>
      <c r="J7580" s="533"/>
      <c r="K7580" s="533"/>
      <c r="L7580" s="533"/>
      <c r="M7580" s="533"/>
      <c r="N7580" s="532"/>
      <c r="O7580" s="350"/>
      <c r="P7580" s="464"/>
      <c r="Q7580" s="464"/>
      <c r="R7580" s="464"/>
      <c r="S7580" s="464"/>
      <c r="T7580" s="464"/>
      <c r="U7580" s="464"/>
      <c r="V7580" s="464"/>
    </row>
    <row r="7581" spans="1:22">
      <c r="A7581" s="531"/>
      <c r="B7581" s="532"/>
      <c r="C7581" s="350"/>
      <c r="D7581" s="350"/>
      <c r="E7581" s="533"/>
      <c r="F7581" s="533"/>
      <c r="G7581" s="533"/>
      <c r="H7581" s="533"/>
      <c r="I7581" s="533"/>
      <c r="J7581" s="533"/>
      <c r="K7581" s="533"/>
      <c r="L7581" s="533"/>
      <c r="M7581" s="533"/>
      <c r="N7581" s="532"/>
      <c r="O7581" s="350"/>
      <c r="P7581" s="464"/>
      <c r="Q7581" s="464"/>
      <c r="R7581" s="464"/>
      <c r="S7581" s="464"/>
      <c r="T7581" s="464"/>
      <c r="U7581" s="464"/>
      <c r="V7581" s="464"/>
    </row>
    <row r="7582" spans="1:22">
      <c r="A7582" s="531"/>
      <c r="B7582" s="532"/>
      <c r="C7582" s="350"/>
      <c r="D7582" s="350"/>
      <c r="E7582" s="533"/>
      <c r="F7582" s="533"/>
      <c r="G7582" s="533"/>
      <c r="H7582" s="533"/>
      <c r="I7582" s="533"/>
      <c r="J7582" s="533"/>
      <c r="K7582" s="533"/>
      <c r="L7582" s="533"/>
      <c r="M7582" s="533"/>
      <c r="N7582" s="532"/>
      <c r="O7582" s="350"/>
      <c r="P7582" s="464"/>
      <c r="Q7582" s="464"/>
      <c r="R7582" s="464"/>
      <c r="S7582" s="464"/>
      <c r="T7582" s="464"/>
      <c r="U7582" s="464"/>
      <c r="V7582" s="464"/>
    </row>
    <row r="7583" spans="1:22">
      <c r="A7583" s="531"/>
      <c r="B7583" s="532"/>
      <c r="C7583" s="350"/>
      <c r="D7583" s="350"/>
      <c r="E7583" s="533"/>
      <c r="F7583" s="533"/>
      <c r="G7583" s="533"/>
      <c r="H7583" s="533"/>
      <c r="I7583" s="533"/>
      <c r="J7583" s="533"/>
      <c r="K7583" s="533"/>
      <c r="L7583" s="533"/>
      <c r="M7583" s="533"/>
      <c r="N7583" s="532"/>
      <c r="O7583" s="350"/>
      <c r="P7583" s="464"/>
      <c r="Q7583" s="464"/>
      <c r="R7583" s="464"/>
      <c r="S7583" s="464"/>
      <c r="T7583" s="464"/>
      <c r="U7583" s="464"/>
      <c r="V7583" s="464"/>
    </row>
    <row r="7584" spans="1:22">
      <c r="A7584" s="531"/>
      <c r="B7584" s="532"/>
      <c r="C7584" s="350"/>
      <c r="D7584" s="350"/>
      <c r="E7584" s="533"/>
      <c r="F7584" s="533"/>
      <c r="G7584" s="533"/>
      <c r="H7584" s="533"/>
      <c r="I7584" s="533"/>
      <c r="J7584" s="533"/>
      <c r="K7584" s="533"/>
      <c r="L7584" s="533"/>
      <c r="M7584" s="533"/>
      <c r="N7584" s="532"/>
      <c r="O7584" s="350"/>
      <c r="P7584" s="464"/>
      <c r="Q7584" s="464"/>
      <c r="R7584" s="464"/>
      <c r="S7584" s="464"/>
      <c r="T7584" s="464"/>
      <c r="U7584" s="464"/>
      <c r="V7584" s="464"/>
    </row>
    <row r="7585" spans="1:22">
      <c r="A7585" s="531"/>
      <c r="B7585" s="532"/>
      <c r="C7585" s="350"/>
      <c r="D7585" s="350"/>
      <c r="E7585" s="533"/>
      <c r="F7585" s="533"/>
      <c r="G7585" s="533"/>
      <c r="H7585" s="533"/>
      <c r="I7585" s="533"/>
      <c r="J7585" s="533"/>
      <c r="K7585" s="533"/>
      <c r="L7585" s="533"/>
      <c r="M7585" s="533"/>
      <c r="N7585" s="532"/>
      <c r="O7585" s="350"/>
      <c r="P7585" s="464"/>
      <c r="Q7585" s="464"/>
      <c r="R7585" s="464"/>
      <c r="S7585" s="464"/>
      <c r="T7585" s="464"/>
      <c r="U7585" s="464"/>
      <c r="V7585" s="464"/>
    </row>
    <row r="7586" spans="1:22">
      <c r="A7586" s="531"/>
      <c r="B7586" s="532"/>
      <c r="C7586" s="350"/>
      <c r="D7586" s="350"/>
      <c r="E7586" s="533"/>
      <c r="F7586" s="533"/>
      <c r="G7586" s="533"/>
      <c r="H7586" s="533"/>
      <c r="I7586" s="533"/>
      <c r="J7586" s="533"/>
      <c r="K7586" s="533"/>
      <c r="L7586" s="533"/>
      <c r="M7586" s="533"/>
      <c r="N7586" s="532"/>
      <c r="O7586" s="350"/>
      <c r="P7586" s="464"/>
      <c r="Q7586" s="464"/>
      <c r="R7586" s="464"/>
      <c r="S7586" s="464"/>
      <c r="T7586" s="464"/>
      <c r="U7586" s="464"/>
      <c r="V7586" s="464"/>
    </row>
    <row r="7587" spans="1:22">
      <c r="A7587" s="531"/>
      <c r="B7587" s="532"/>
      <c r="C7587" s="350"/>
      <c r="D7587" s="350"/>
      <c r="E7587" s="533"/>
      <c r="F7587" s="533"/>
      <c r="G7587" s="533"/>
      <c r="H7587" s="533"/>
      <c r="I7587" s="533"/>
      <c r="J7587" s="533"/>
      <c r="K7587" s="533"/>
      <c r="L7587" s="533"/>
      <c r="M7587" s="533"/>
      <c r="N7587" s="532"/>
      <c r="O7587" s="350"/>
      <c r="P7587" s="464"/>
      <c r="Q7587" s="464"/>
      <c r="R7587" s="464"/>
      <c r="S7587" s="464"/>
      <c r="T7587" s="464"/>
      <c r="U7587" s="464"/>
      <c r="V7587" s="464"/>
    </row>
    <row r="7588" spans="1:22">
      <c r="A7588" s="531"/>
      <c r="B7588" s="532"/>
      <c r="C7588" s="350"/>
      <c r="D7588" s="350"/>
      <c r="E7588" s="533"/>
      <c r="F7588" s="533"/>
      <c r="G7588" s="533"/>
      <c r="H7588" s="533"/>
      <c r="I7588" s="533"/>
      <c r="J7588" s="533"/>
      <c r="K7588" s="533"/>
      <c r="L7588" s="533"/>
      <c r="M7588" s="533"/>
      <c r="N7588" s="532"/>
      <c r="O7588" s="350"/>
      <c r="P7588" s="464"/>
      <c r="Q7588" s="464"/>
      <c r="R7588" s="464"/>
      <c r="S7588" s="464"/>
      <c r="T7588" s="464"/>
      <c r="U7588" s="464"/>
      <c r="V7588" s="464"/>
    </row>
    <row r="7589" spans="1:22">
      <c r="A7589" s="531"/>
      <c r="B7589" s="532"/>
      <c r="C7589" s="350"/>
      <c r="D7589" s="350"/>
      <c r="E7589" s="533"/>
      <c r="F7589" s="533"/>
      <c r="G7589" s="533"/>
      <c r="H7589" s="533"/>
      <c r="I7589" s="533"/>
      <c r="J7589" s="533"/>
      <c r="K7589" s="533"/>
      <c r="L7589" s="533"/>
      <c r="M7589" s="533"/>
      <c r="N7589" s="532"/>
      <c r="O7589" s="350"/>
      <c r="P7589" s="464"/>
      <c r="Q7589" s="464"/>
      <c r="R7589" s="464"/>
      <c r="S7589" s="464"/>
      <c r="T7589" s="464"/>
      <c r="U7589" s="464"/>
      <c r="V7589" s="464"/>
    </row>
    <row r="7590" spans="1:22">
      <c r="A7590" s="531"/>
      <c r="B7590" s="532"/>
      <c r="C7590" s="350"/>
      <c r="D7590" s="350"/>
      <c r="E7590" s="533"/>
      <c r="F7590" s="533"/>
      <c r="G7590" s="533"/>
      <c r="H7590" s="533"/>
      <c r="I7590" s="533"/>
      <c r="J7590" s="533"/>
      <c r="K7590" s="533"/>
      <c r="L7590" s="533"/>
      <c r="M7590" s="533"/>
      <c r="N7590" s="532"/>
      <c r="O7590" s="350"/>
      <c r="P7590" s="464"/>
      <c r="Q7590" s="464"/>
      <c r="R7590" s="464"/>
      <c r="S7590" s="464"/>
      <c r="T7590" s="464"/>
      <c r="U7590" s="464"/>
      <c r="V7590" s="464"/>
    </row>
    <row r="7591" spans="1:22">
      <c r="A7591" s="531"/>
      <c r="B7591" s="532"/>
      <c r="C7591" s="350"/>
      <c r="D7591" s="350"/>
      <c r="E7591" s="533"/>
      <c r="F7591" s="533"/>
      <c r="G7591" s="533"/>
      <c r="H7591" s="533"/>
      <c r="I7591" s="533"/>
      <c r="J7591" s="533"/>
      <c r="K7591" s="533"/>
      <c r="L7591" s="533"/>
      <c r="M7591" s="533"/>
      <c r="N7591" s="532"/>
      <c r="O7591" s="350"/>
      <c r="P7591" s="464"/>
      <c r="Q7591" s="464"/>
      <c r="R7591" s="464"/>
      <c r="S7591" s="464"/>
      <c r="T7591" s="464"/>
      <c r="U7591" s="464"/>
      <c r="V7591" s="464"/>
    </row>
    <row r="7592" spans="1:22">
      <c r="A7592" s="531"/>
      <c r="B7592" s="532"/>
      <c r="C7592" s="350"/>
      <c r="D7592" s="350"/>
      <c r="E7592" s="533"/>
      <c r="F7592" s="533"/>
      <c r="G7592" s="533"/>
      <c r="H7592" s="533"/>
      <c r="I7592" s="533"/>
      <c r="J7592" s="533"/>
      <c r="K7592" s="533"/>
      <c r="L7592" s="533"/>
      <c r="M7592" s="533"/>
      <c r="N7592" s="532"/>
      <c r="O7592" s="350"/>
      <c r="P7592" s="464"/>
      <c r="Q7592" s="464"/>
      <c r="R7592" s="464"/>
      <c r="S7592" s="464"/>
      <c r="T7592" s="464"/>
      <c r="U7592" s="464"/>
      <c r="V7592" s="464"/>
    </row>
    <row r="7593" spans="1:22">
      <c r="A7593" s="531"/>
      <c r="B7593" s="532"/>
      <c r="C7593" s="350"/>
      <c r="D7593" s="350"/>
      <c r="E7593" s="533"/>
      <c r="F7593" s="533"/>
      <c r="G7593" s="533"/>
      <c r="H7593" s="533"/>
      <c r="I7593" s="533"/>
      <c r="J7593" s="533"/>
      <c r="K7593" s="533"/>
      <c r="L7593" s="533"/>
      <c r="M7593" s="533"/>
      <c r="N7593" s="532"/>
      <c r="O7593" s="350"/>
      <c r="P7593" s="464"/>
      <c r="Q7593" s="464"/>
      <c r="R7593" s="464"/>
      <c r="S7593" s="464"/>
      <c r="T7593" s="464"/>
      <c r="U7593" s="464"/>
      <c r="V7593" s="464"/>
    </row>
    <row r="7594" spans="1:22">
      <c r="A7594" s="531"/>
      <c r="B7594" s="532"/>
      <c r="C7594" s="350"/>
      <c r="D7594" s="350"/>
      <c r="E7594" s="533"/>
      <c r="F7594" s="533"/>
      <c r="G7594" s="533"/>
      <c r="H7594" s="533"/>
      <c r="I7594" s="533"/>
      <c r="J7594" s="533"/>
      <c r="K7594" s="533"/>
      <c r="L7594" s="533"/>
      <c r="M7594" s="533"/>
      <c r="N7594" s="532"/>
      <c r="O7594" s="350"/>
      <c r="P7594" s="464"/>
      <c r="Q7594" s="464"/>
      <c r="R7594" s="464"/>
      <c r="S7594" s="464"/>
      <c r="T7594" s="464"/>
      <c r="U7594" s="464"/>
      <c r="V7594" s="464"/>
    </row>
    <row r="7595" spans="1:22">
      <c r="A7595" s="531"/>
      <c r="B7595" s="532"/>
      <c r="C7595" s="350"/>
      <c r="D7595" s="350"/>
      <c r="E7595" s="533"/>
      <c r="F7595" s="533"/>
      <c r="G7595" s="533"/>
      <c r="H7595" s="533"/>
      <c r="I7595" s="533"/>
      <c r="J7595" s="533"/>
      <c r="K7595" s="533"/>
      <c r="L7595" s="533"/>
      <c r="M7595" s="533"/>
      <c r="N7595" s="532"/>
      <c r="O7595" s="350"/>
      <c r="P7595" s="464"/>
      <c r="Q7595" s="464"/>
      <c r="R7595" s="464"/>
      <c r="S7595" s="464"/>
      <c r="T7595" s="464"/>
      <c r="U7595" s="464"/>
      <c r="V7595" s="464"/>
    </row>
    <row r="7596" spans="1:22">
      <c r="A7596" s="531"/>
      <c r="B7596" s="532"/>
      <c r="C7596" s="350"/>
      <c r="D7596" s="350"/>
      <c r="E7596" s="533"/>
      <c r="F7596" s="533"/>
      <c r="G7596" s="533"/>
      <c r="H7596" s="533"/>
      <c r="I7596" s="533"/>
      <c r="J7596" s="533"/>
      <c r="K7596" s="533"/>
      <c r="L7596" s="533"/>
      <c r="M7596" s="533"/>
      <c r="N7596" s="532"/>
      <c r="O7596" s="350"/>
      <c r="P7596" s="464"/>
      <c r="Q7596" s="464"/>
      <c r="R7596" s="464"/>
      <c r="S7596" s="464"/>
      <c r="T7596" s="464"/>
      <c r="U7596" s="464"/>
      <c r="V7596" s="464"/>
    </row>
    <row r="7597" spans="1:22">
      <c r="A7597" s="531"/>
      <c r="B7597" s="532"/>
      <c r="C7597" s="350"/>
      <c r="D7597" s="350"/>
      <c r="E7597" s="533"/>
      <c r="F7597" s="533"/>
      <c r="G7597" s="533"/>
      <c r="H7597" s="533"/>
      <c r="I7597" s="533"/>
      <c r="J7597" s="533"/>
      <c r="K7597" s="533"/>
      <c r="L7597" s="533"/>
      <c r="M7597" s="533"/>
      <c r="N7597" s="532"/>
      <c r="O7597" s="350"/>
      <c r="P7597" s="464"/>
      <c r="Q7597" s="464"/>
      <c r="R7597" s="464"/>
      <c r="S7597" s="464"/>
      <c r="T7597" s="464"/>
      <c r="U7597" s="464"/>
      <c r="V7597" s="464"/>
    </row>
    <row r="7598" spans="1:22">
      <c r="A7598" s="531"/>
      <c r="B7598" s="532"/>
      <c r="C7598" s="350"/>
      <c r="D7598" s="350"/>
      <c r="E7598" s="533"/>
      <c r="F7598" s="533"/>
      <c r="G7598" s="533"/>
      <c r="H7598" s="533"/>
      <c r="I7598" s="533"/>
      <c r="J7598" s="533"/>
      <c r="K7598" s="533"/>
      <c r="L7598" s="533"/>
      <c r="M7598" s="533"/>
      <c r="N7598" s="532"/>
      <c r="O7598" s="350"/>
      <c r="P7598" s="464"/>
      <c r="Q7598" s="464"/>
      <c r="R7598" s="464"/>
      <c r="S7598" s="464"/>
      <c r="T7598" s="464"/>
      <c r="U7598" s="464"/>
      <c r="V7598" s="464"/>
    </row>
    <row r="7599" spans="1:22">
      <c r="A7599" s="531"/>
      <c r="B7599" s="532"/>
      <c r="C7599" s="350"/>
      <c r="D7599" s="350"/>
      <c r="E7599" s="533"/>
      <c r="F7599" s="533"/>
      <c r="G7599" s="533"/>
      <c r="H7599" s="533"/>
      <c r="I7599" s="533"/>
      <c r="J7599" s="533"/>
      <c r="K7599" s="533"/>
      <c r="L7599" s="533"/>
      <c r="M7599" s="533"/>
      <c r="N7599" s="532"/>
      <c r="O7599" s="350"/>
      <c r="P7599" s="464"/>
      <c r="Q7599" s="464"/>
      <c r="R7599" s="464"/>
      <c r="S7599" s="464"/>
      <c r="T7599" s="464"/>
      <c r="U7599" s="464"/>
      <c r="V7599" s="464"/>
    </row>
    <row r="7600" spans="1:22">
      <c r="A7600" s="531"/>
      <c r="B7600" s="532"/>
      <c r="C7600" s="350"/>
      <c r="D7600" s="350"/>
      <c r="E7600" s="533"/>
      <c r="F7600" s="533"/>
      <c r="G7600" s="533"/>
      <c r="H7600" s="533"/>
      <c r="I7600" s="533"/>
      <c r="J7600" s="533"/>
      <c r="K7600" s="533"/>
      <c r="L7600" s="533"/>
      <c r="M7600" s="533"/>
      <c r="N7600" s="532"/>
      <c r="O7600" s="350"/>
      <c r="P7600" s="464"/>
      <c r="Q7600" s="464"/>
      <c r="R7600" s="464"/>
      <c r="S7600" s="464"/>
      <c r="T7600" s="464"/>
      <c r="U7600" s="464"/>
      <c r="V7600" s="464"/>
    </row>
    <row r="7601" spans="1:22">
      <c r="A7601" s="531"/>
      <c r="B7601" s="532"/>
      <c r="C7601" s="350"/>
      <c r="D7601" s="350"/>
      <c r="E7601" s="533"/>
      <c r="F7601" s="533"/>
      <c r="G7601" s="533"/>
      <c r="H7601" s="533"/>
      <c r="I7601" s="533"/>
      <c r="J7601" s="533"/>
      <c r="K7601" s="533"/>
      <c r="L7601" s="533"/>
      <c r="M7601" s="533"/>
      <c r="N7601" s="532"/>
      <c r="O7601" s="350"/>
      <c r="P7601" s="464"/>
      <c r="Q7601" s="464"/>
      <c r="R7601" s="464"/>
      <c r="S7601" s="464"/>
      <c r="T7601" s="464"/>
      <c r="U7601" s="464"/>
      <c r="V7601" s="464"/>
    </row>
    <row r="7602" spans="1:22">
      <c r="A7602" s="531"/>
      <c r="B7602" s="532"/>
      <c r="C7602" s="350"/>
      <c r="D7602" s="350"/>
      <c r="E7602" s="533"/>
      <c r="F7602" s="533"/>
      <c r="G7602" s="533"/>
      <c r="H7602" s="533"/>
      <c r="I7602" s="533"/>
      <c r="J7602" s="533"/>
      <c r="K7602" s="533"/>
      <c r="L7602" s="533"/>
      <c r="M7602" s="533"/>
      <c r="N7602" s="532"/>
      <c r="O7602" s="350"/>
      <c r="P7602" s="464"/>
      <c r="Q7602" s="464"/>
      <c r="R7602" s="464"/>
      <c r="S7602" s="464"/>
      <c r="T7602" s="464"/>
      <c r="U7602" s="464"/>
      <c r="V7602" s="464"/>
    </row>
    <row r="7603" spans="1:22">
      <c r="A7603" s="531"/>
      <c r="B7603" s="532"/>
      <c r="C7603" s="350"/>
      <c r="D7603" s="350"/>
      <c r="E7603" s="533"/>
      <c r="F7603" s="533"/>
      <c r="G7603" s="533"/>
      <c r="H7603" s="533"/>
      <c r="I7603" s="533"/>
      <c r="J7603" s="533"/>
      <c r="K7603" s="533"/>
      <c r="L7603" s="533"/>
      <c r="M7603" s="533"/>
      <c r="N7603" s="532"/>
      <c r="O7603" s="350"/>
      <c r="P7603" s="464"/>
      <c r="Q7603" s="464"/>
      <c r="R7603" s="464"/>
      <c r="S7603" s="464"/>
      <c r="T7603" s="464"/>
      <c r="U7603" s="464"/>
      <c r="V7603" s="464"/>
    </row>
    <row r="7604" spans="1:22">
      <c r="A7604" s="531"/>
      <c r="B7604" s="532"/>
      <c r="C7604" s="350"/>
      <c r="D7604" s="350"/>
      <c r="E7604" s="533"/>
      <c r="F7604" s="533"/>
      <c r="G7604" s="533"/>
      <c r="H7604" s="533"/>
      <c r="I7604" s="533"/>
      <c r="J7604" s="533"/>
      <c r="K7604" s="533"/>
      <c r="L7604" s="533"/>
      <c r="M7604" s="533"/>
      <c r="N7604" s="532"/>
      <c r="O7604" s="350"/>
      <c r="P7604" s="464"/>
      <c r="Q7604" s="464"/>
      <c r="R7604" s="464"/>
      <c r="S7604" s="464"/>
      <c r="T7604" s="464"/>
      <c r="U7604" s="464"/>
      <c r="V7604" s="464"/>
    </row>
    <row r="7605" spans="1:22">
      <c r="A7605" s="531"/>
      <c r="B7605" s="532"/>
      <c r="C7605" s="350"/>
      <c r="D7605" s="350"/>
      <c r="E7605" s="533"/>
      <c r="F7605" s="533"/>
      <c r="G7605" s="533"/>
      <c r="H7605" s="533"/>
      <c r="I7605" s="533"/>
      <c r="J7605" s="533"/>
      <c r="K7605" s="533"/>
      <c r="L7605" s="533"/>
      <c r="M7605" s="533"/>
      <c r="N7605" s="532"/>
      <c r="O7605" s="350"/>
      <c r="P7605" s="464"/>
      <c r="Q7605" s="464"/>
      <c r="R7605" s="464"/>
      <c r="S7605" s="464"/>
      <c r="T7605" s="464"/>
      <c r="U7605" s="464"/>
      <c r="V7605" s="464"/>
    </row>
    <row r="7606" spans="1:22">
      <c r="A7606" s="531"/>
      <c r="B7606" s="532"/>
      <c r="C7606" s="350"/>
      <c r="D7606" s="350"/>
      <c r="E7606" s="533"/>
      <c r="F7606" s="533"/>
      <c r="G7606" s="533"/>
      <c r="H7606" s="533"/>
      <c r="I7606" s="533"/>
      <c r="J7606" s="533"/>
      <c r="K7606" s="533"/>
      <c r="L7606" s="533"/>
      <c r="M7606" s="533"/>
      <c r="N7606" s="532"/>
      <c r="O7606" s="350"/>
      <c r="P7606" s="464"/>
      <c r="Q7606" s="464"/>
      <c r="R7606" s="464"/>
      <c r="S7606" s="464"/>
      <c r="T7606" s="464"/>
      <c r="U7606" s="464"/>
      <c r="V7606" s="464"/>
    </row>
    <row r="7607" spans="1:22">
      <c r="A7607" s="531"/>
      <c r="B7607" s="532"/>
      <c r="C7607" s="350"/>
      <c r="D7607" s="350"/>
      <c r="E7607" s="533"/>
      <c r="F7607" s="533"/>
      <c r="G7607" s="533"/>
      <c r="H7607" s="533"/>
      <c r="I7607" s="533"/>
      <c r="J7607" s="533"/>
      <c r="K7607" s="533"/>
      <c r="L7607" s="533"/>
      <c r="M7607" s="533"/>
      <c r="N7607" s="532"/>
      <c r="O7607" s="350"/>
      <c r="P7607" s="464"/>
      <c r="Q7607" s="464"/>
      <c r="R7607" s="464"/>
      <c r="S7607" s="464"/>
      <c r="T7607" s="464"/>
      <c r="U7607" s="464"/>
      <c r="V7607" s="464"/>
    </row>
    <row r="7608" spans="1:22">
      <c r="A7608" s="531"/>
      <c r="B7608" s="532"/>
      <c r="C7608" s="350"/>
      <c r="D7608" s="350"/>
      <c r="E7608" s="533"/>
      <c r="F7608" s="533"/>
      <c r="G7608" s="533"/>
      <c r="H7608" s="533"/>
      <c r="I7608" s="533"/>
      <c r="J7608" s="533"/>
      <c r="K7608" s="533"/>
      <c r="L7608" s="533"/>
      <c r="M7608" s="533"/>
      <c r="N7608" s="532"/>
      <c r="O7608" s="350"/>
      <c r="P7608" s="464"/>
      <c r="Q7608" s="464"/>
      <c r="R7608" s="464"/>
      <c r="S7608" s="464"/>
      <c r="T7608" s="464"/>
      <c r="U7608" s="464"/>
      <c r="V7608" s="464"/>
    </row>
    <row r="7609" spans="1:22">
      <c r="A7609" s="531"/>
      <c r="B7609" s="532"/>
      <c r="C7609" s="350"/>
      <c r="D7609" s="350"/>
      <c r="E7609" s="533"/>
      <c r="F7609" s="533"/>
      <c r="G7609" s="533"/>
      <c r="H7609" s="533"/>
      <c r="I7609" s="533"/>
      <c r="J7609" s="533"/>
      <c r="K7609" s="533"/>
      <c r="L7609" s="533"/>
      <c r="M7609" s="533"/>
      <c r="N7609" s="532"/>
      <c r="O7609" s="350"/>
      <c r="P7609" s="464"/>
      <c r="Q7609" s="464"/>
      <c r="R7609" s="464"/>
      <c r="S7609" s="464"/>
      <c r="T7609" s="464"/>
      <c r="U7609" s="464"/>
      <c r="V7609" s="464"/>
    </row>
    <row r="7610" spans="1:22">
      <c r="A7610" s="531"/>
      <c r="B7610" s="532"/>
      <c r="C7610" s="350"/>
      <c r="D7610" s="350"/>
      <c r="E7610" s="533"/>
      <c r="F7610" s="533"/>
      <c r="G7610" s="533"/>
      <c r="H7610" s="533"/>
      <c r="I7610" s="533"/>
      <c r="J7610" s="533"/>
      <c r="K7610" s="533"/>
      <c r="L7610" s="533"/>
      <c r="M7610" s="533"/>
      <c r="N7610" s="532"/>
      <c r="O7610" s="350"/>
      <c r="P7610" s="464"/>
      <c r="Q7610" s="464"/>
      <c r="R7610" s="464"/>
      <c r="S7610" s="464"/>
      <c r="T7610" s="464"/>
      <c r="U7610" s="464"/>
      <c r="V7610" s="464"/>
    </row>
    <row r="7611" spans="1:22">
      <c r="A7611" s="531"/>
      <c r="B7611" s="532"/>
      <c r="C7611" s="350"/>
      <c r="D7611" s="350"/>
      <c r="E7611" s="533"/>
      <c r="F7611" s="533"/>
      <c r="G7611" s="533"/>
      <c r="H7611" s="533"/>
      <c r="I7611" s="533"/>
      <c r="J7611" s="533"/>
      <c r="K7611" s="533"/>
      <c r="L7611" s="533"/>
      <c r="M7611" s="533"/>
      <c r="N7611" s="532"/>
      <c r="O7611" s="350"/>
      <c r="P7611" s="464"/>
      <c r="Q7611" s="464"/>
      <c r="R7611" s="464"/>
      <c r="S7611" s="464"/>
      <c r="T7611" s="464"/>
      <c r="U7611" s="464"/>
      <c r="V7611" s="464"/>
    </row>
    <row r="7612" spans="1:22">
      <c r="A7612" s="531"/>
      <c r="B7612" s="532"/>
      <c r="C7612" s="350"/>
      <c r="D7612" s="350"/>
      <c r="E7612" s="533"/>
      <c r="F7612" s="533"/>
      <c r="G7612" s="533"/>
      <c r="H7612" s="533"/>
      <c r="I7612" s="533"/>
      <c r="J7612" s="533"/>
      <c r="K7612" s="533"/>
      <c r="L7612" s="533"/>
      <c r="M7612" s="533"/>
      <c r="N7612" s="532"/>
      <c r="O7612" s="350"/>
      <c r="P7612" s="464"/>
      <c r="Q7612" s="464"/>
      <c r="R7612" s="464"/>
      <c r="S7612" s="464"/>
      <c r="T7612" s="464"/>
      <c r="U7612" s="464"/>
      <c r="V7612" s="464"/>
    </row>
    <row r="7613" spans="1:22">
      <c r="A7613" s="531"/>
      <c r="B7613" s="532"/>
      <c r="C7613" s="350"/>
      <c r="D7613" s="350"/>
      <c r="E7613" s="533"/>
      <c r="F7613" s="533"/>
      <c r="G7613" s="533"/>
      <c r="H7613" s="533"/>
      <c r="I7613" s="533"/>
      <c r="J7613" s="533"/>
      <c r="K7613" s="533"/>
      <c r="L7613" s="533"/>
      <c r="M7613" s="533"/>
      <c r="N7613" s="532"/>
      <c r="O7613" s="350"/>
      <c r="P7613" s="464"/>
      <c r="Q7613" s="464"/>
      <c r="R7613" s="464"/>
      <c r="S7613" s="464"/>
      <c r="T7613" s="464"/>
      <c r="U7613" s="464"/>
      <c r="V7613" s="464"/>
    </row>
    <row r="7614" spans="1:22">
      <c r="A7614" s="531"/>
      <c r="B7614" s="532"/>
      <c r="C7614" s="350"/>
      <c r="D7614" s="350"/>
      <c r="E7614" s="533"/>
      <c r="F7614" s="533"/>
      <c r="G7614" s="533"/>
      <c r="H7614" s="533"/>
      <c r="I7614" s="533"/>
      <c r="J7614" s="533"/>
      <c r="K7614" s="533"/>
      <c r="L7614" s="533"/>
      <c r="M7614" s="533"/>
      <c r="N7614" s="532"/>
      <c r="O7614" s="350"/>
      <c r="P7614" s="464"/>
      <c r="Q7614" s="464"/>
      <c r="R7614" s="464"/>
      <c r="S7614" s="464"/>
      <c r="T7614" s="464"/>
      <c r="U7614" s="464"/>
      <c r="V7614" s="464"/>
    </row>
    <row r="7615" spans="1:22">
      <c r="A7615" s="531"/>
      <c r="B7615" s="532"/>
      <c r="C7615" s="350"/>
      <c r="D7615" s="350"/>
      <c r="E7615" s="533"/>
      <c r="F7615" s="533"/>
      <c r="G7615" s="533"/>
      <c r="H7615" s="533"/>
      <c r="I7615" s="533"/>
      <c r="J7615" s="533"/>
      <c r="K7615" s="533"/>
      <c r="L7615" s="533"/>
      <c r="M7615" s="533"/>
      <c r="N7615" s="532"/>
      <c r="O7615" s="350"/>
      <c r="P7615" s="464"/>
      <c r="Q7615" s="464"/>
      <c r="R7615" s="464"/>
      <c r="S7615" s="464"/>
      <c r="T7615" s="464"/>
      <c r="U7615" s="464"/>
      <c r="V7615" s="464"/>
    </row>
    <row r="7616" spans="1:22">
      <c r="A7616" s="531"/>
      <c r="B7616" s="532"/>
      <c r="C7616" s="350"/>
      <c r="D7616" s="350"/>
      <c r="E7616" s="533"/>
      <c r="F7616" s="533"/>
      <c r="G7616" s="533"/>
      <c r="H7616" s="533"/>
      <c r="I7616" s="533"/>
      <c r="J7616" s="533"/>
      <c r="K7616" s="533"/>
      <c r="L7616" s="533"/>
      <c r="M7616" s="533"/>
      <c r="N7616" s="532"/>
      <c r="O7616" s="350"/>
      <c r="P7616" s="464"/>
      <c r="Q7616" s="464"/>
      <c r="R7616" s="464"/>
      <c r="S7616" s="464"/>
      <c r="T7616" s="464"/>
      <c r="U7616" s="464"/>
      <c r="V7616" s="464"/>
    </row>
    <row r="7617" spans="1:22">
      <c r="A7617" s="531"/>
      <c r="B7617" s="532"/>
      <c r="C7617" s="350"/>
      <c r="D7617" s="350"/>
      <c r="E7617" s="533"/>
      <c r="F7617" s="533"/>
      <c r="G7617" s="533"/>
      <c r="H7617" s="533"/>
      <c r="I7617" s="533"/>
      <c r="J7617" s="533"/>
      <c r="K7617" s="533"/>
      <c r="L7617" s="533"/>
      <c r="M7617" s="533"/>
      <c r="N7617" s="532"/>
      <c r="O7617" s="350"/>
      <c r="P7617" s="464"/>
      <c r="Q7617" s="464"/>
      <c r="R7617" s="464"/>
      <c r="S7617" s="464"/>
      <c r="T7617" s="464"/>
      <c r="U7617" s="464"/>
      <c r="V7617" s="464"/>
    </row>
    <row r="7618" spans="1:22">
      <c r="A7618" s="531"/>
      <c r="B7618" s="532"/>
      <c r="C7618" s="350"/>
      <c r="D7618" s="350"/>
      <c r="E7618" s="533"/>
      <c r="F7618" s="533"/>
      <c r="G7618" s="533"/>
      <c r="H7618" s="533"/>
      <c r="I7618" s="533"/>
      <c r="J7618" s="533"/>
      <c r="K7618" s="533"/>
      <c r="L7618" s="533"/>
      <c r="M7618" s="533"/>
      <c r="N7618" s="532"/>
      <c r="O7618" s="350"/>
      <c r="P7618" s="464"/>
      <c r="Q7618" s="464"/>
      <c r="R7618" s="464"/>
      <c r="S7618" s="464"/>
      <c r="T7618" s="464"/>
      <c r="U7618" s="464"/>
      <c r="V7618" s="464"/>
    </row>
    <row r="7619" spans="1:22">
      <c r="A7619" s="531"/>
      <c r="B7619" s="532"/>
      <c r="C7619" s="350"/>
      <c r="D7619" s="350"/>
      <c r="E7619" s="533"/>
      <c r="F7619" s="533"/>
      <c r="G7619" s="533"/>
      <c r="H7619" s="533"/>
      <c r="I7619" s="533"/>
      <c r="J7619" s="533"/>
      <c r="K7619" s="533"/>
      <c r="L7619" s="533"/>
      <c r="M7619" s="533"/>
      <c r="N7619" s="532"/>
      <c r="O7619" s="350"/>
      <c r="P7619" s="464"/>
      <c r="Q7619" s="464"/>
      <c r="R7619" s="464"/>
      <c r="S7619" s="464"/>
      <c r="T7619" s="464"/>
      <c r="U7619" s="464"/>
      <c r="V7619" s="464"/>
    </row>
    <row r="7620" spans="1:22">
      <c r="A7620" s="531"/>
      <c r="B7620" s="532"/>
      <c r="C7620" s="350"/>
      <c r="D7620" s="350"/>
      <c r="E7620" s="533"/>
      <c r="F7620" s="533"/>
      <c r="G7620" s="533"/>
      <c r="H7620" s="533"/>
      <c r="I7620" s="533"/>
      <c r="J7620" s="533"/>
      <c r="K7620" s="533"/>
      <c r="L7620" s="533"/>
      <c r="M7620" s="533"/>
      <c r="N7620" s="532"/>
      <c r="O7620" s="350"/>
      <c r="P7620" s="464"/>
      <c r="Q7620" s="464"/>
      <c r="R7620" s="464"/>
      <c r="S7620" s="464"/>
      <c r="T7620" s="464"/>
      <c r="U7620" s="464"/>
      <c r="V7620" s="464"/>
    </row>
    <row r="7621" spans="1:22">
      <c r="A7621" s="531"/>
      <c r="B7621" s="532"/>
      <c r="C7621" s="350"/>
      <c r="D7621" s="350"/>
      <c r="E7621" s="533"/>
      <c r="F7621" s="533"/>
      <c r="G7621" s="533"/>
      <c r="H7621" s="533"/>
      <c r="I7621" s="533"/>
      <c r="J7621" s="533"/>
      <c r="K7621" s="533"/>
      <c r="L7621" s="533"/>
      <c r="M7621" s="533"/>
      <c r="N7621" s="532"/>
      <c r="O7621" s="350"/>
      <c r="P7621" s="464"/>
      <c r="Q7621" s="464"/>
      <c r="R7621" s="464"/>
      <c r="S7621" s="464"/>
      <c r="T7621" s="464"/>
      <c r="U7621" s="464"/>
      <c r="V7621" s="464"/>
    </row>
    <row r="7622" spans="1:22">
      <c r="A7622" s="531"/>
      <c r="B7622" s="532"/>
      <c r="C7622" s="350"/>
      <c r="D7622" s="350"/>
      <c r="E7622" s="533"/>
      <c r="F7622" s="533"/>
      <c r="G7622" s="533"/>
      <c r="H7622" s="533"/>
      <c r="I7622" s="533"/>
      <c r="J7622" s="533"/>
      <c r="K7622" s="533"/>
      <c r="L7622" s="533"/>
      <c r="M7622" s="533"/>
      <c r="N7622" s="532"/>
      <c r="O7622" s="350"/>
      <c r="P7622" s="464"/>
      <c r="Q7622" s="464"/>
      <c r="R7622" s="464"/>
      <c r="S7622" s="464"/>
      <c r="T7622" s="464"/>
      <c r="U7622" s="464"/>
      <c r="V7622" s="464"/>
    </row>
    <row r="7623" spans="1:22">
      <c r="A7623" s="531"/>
      <c r="B7623" s="532"/>
      <c r="C7623" s="350"/>
      <c r="D7623" s="350"/>
      <c r="E7623" s="533"/>
      <c r="F7623" s="533"/>
      <c r="G7623" s="533"/>
      <c r="H7623" s="533"/>
      <c r="I7623" s="533"/>
      <c r="J7623" s="533"/>
      <c r="K7623" s="533"/>
      <c r="L7623" s="533"/>
      <c r="M7623" s="533"/>
      <c r="N7623" s="532"/>
      <c r="O7623" s="350"/>
      <c r="P7623" s="464"/>
      <c r="Q7623" s="464"/>
      <c r="R7623" s="464"/>
      <c r="S7623" s="464"/>
      <c r="T7623" s="464"/>
      <c r="U7623" s="464"/>
      <c r="V7623" s="464"/>
    </row>
    <row r="7624" spans="1:22">
      <c r="A7624" s="531"/>
      <c r="B7624" s="532"/>
      <c r="C7624" s="350"/>
      <c r="D7624" s="350"/>
      <c r="E7624" s="533"/>
      <c r="F7624" s="533"/>
      <c r="G7624" s="533"/>
      <c r="H7624" s="533"/>
      <c r="I7624" s="533"/>
      <c r="J7624" s="533"/>
      <c r="K7624" s="533"/>
      <c r="L7624" s="533"/>
      <c r="M7624" s="533"/>
      <c r="N7624" s="532"/>
      <c r="O7624" s="350"/>
      <c r="P7624" s="464"/>
      <c r="Q7624" s="464"/>
      <c r="R7624" s="464"/>
      <c r="S7624" s="464"/>
      <c r="T7624" s="464"/>
      <c r="U7624" s="464"/>
      <c r="V7624" s="464"/>
    </row>
    <row r="7625" spans="1:22">
      <c r="A7625" s="531"/>
      <c r="B7625" s="532"/>
      <c r="C7625" s="350"/>
      <c r="D7625" s="350"/>
      <c r="E7625" s="533"/>
      <c r="F7625" s="533"/>
      <c r="G7625" s="533"/>
      <c r="H7625" s="533"/>
      <c r="I7625" s="533"/>
      <c r="J7625" s="533"/>
      <c r="K7625" s="533"/>
      <c r="L7625" s="533"/>
      <c r="M7625" s="533"/>
      <c r="N7625" s="532"/>
      <c r="O7625" s="350"/>
      <c r="P7625" s="464"/>
      <c r="Q7625" s="464"/>
      <c r="R7625" s="464"/>
      <c r="S7625" s="464"/>
      <c r="T7625" s="464"/>
      <c r="U7625" s="464"/>
      <c r="V7625" s="464"/>
    </row>
    <row r="7626" spans="1:22">
      <c r="A7626" s="531"/>
      <c r="B7626" s="532"/>
      <c r="C7626" s="350"/>
      <c r="D7626" s="350"/>
      <c r="E7626" s="533"/>
      <c r="F7626" s="533"/>
      <c r="G7626" s="533"/>
      <c r="H7626" s="533"/>
      <c r="I7626" s="533"/>
      <c r="J7626" s="533"/>
      <c r="K7626" s="533"/>
      <c r="L7626" s="533"/>
      <c r="M7626" s="533"/>
      <c r="N7626" s="532"/>
      <c r="O7626" s="350"/>
      <c r="P7626" s="464"/>
      <c r="Q7626" s="464"/>
      <c r="R7626" s="464"/>
      <c r="S7626" s="464"/>
      <c r="T7626" s="464"/>
      <c r="U7626" s="464"/>
      <c r="V7626" s="464"/>
    </row>
    <row r="7627" spans="1:22">
      <c r="A7627" s="531"/>
      <c r="B7627" s="532"/>
      <c r="C7627" s="350"/>
      <c r="D7627" s="350"/>
      <c r="E7627" s="533"/>
      <c r="F7627" s="533"/>
      <c r="G7627" s="533"/>
      <c r="H7627" s="533"/>
      <c r="I7627" s="533"/>
      <c r="J7627" s="533"/>
      <c r="K7627" s="533"/>
      <c r="L7627" s="533"/>
      <c r="M7627" s="533"/>
      <c r="N7627" s="532"/>
      <c r="O7627" s="350"/>
      <c r="P7627" s="464"/>
      <c r="Q7627" s="464"/>
      <c r="R7627" s="464"/>
      <c r="S7627" s="464"/>
      <c r="T7627" s="464"/>
      <c r="U7627" s="464"/>
      <c r="V7627" s="464"/>
    </row>
    <row r="7628" spans="1:22">
      <c r="A7628" s="531"/>
      <c r="B7628" s="532"/>
      <c r="C7628" s="350"/>
      <c r="D7628" s="350"/>
      <c r="E7628" s="533"/>
      <c r="F7628" s="533"/>
      <c r="G7628" s="533"/>
      <c r="H7628" s="533"/>
      <c r="I7628" s="533"/>
      <c r="J7628" s="533"/>
      <c r="K7628" s="533"/>
      <c r="L7628" s="533"/>
      <c r="M7628" s="533"/>
      <c r="N7628" s="532"/>
      <c r="O7628" s="350"/>
      <c r="P7628" s="464"/>
      <c r="Q7628" s="464"/>
      <c r="R7628" s="464"/>
      <c r="S7628" s="464"/>
      <c r="T7628" s="464"/>
      <c r="U7628" s="464"/>
      <c r="V7628" s="464"/>
    </row>
    <row r="7629" spans="1:22">
      <c r="A7629" s="531"/>
      <c r="B7629" s="532"/>
      <c r="C7629" s="350"/>
      <c r="D7629" s="350"/>
      <c r="E7629" s="533"/>
      <c r="F7629" s="533"/>
      <c r="G7629" s="533"/>
      <c r="H7629" s="533"/>
      <c r="I7629" s="533"/>
      <c r="J7629" s="533"/>
      <c r="K7629" s="533"/>
      <c r="L7629" s="533"/>
      <c r="M7629" s="533"/>
      <c r="N7629" s="532"/>
      <c r="O7629" s="350"/>
      <c r="P7629" s="464"/>
      <c r="Q7629" s="464"/>
      <c r="R7629" s="464"/>
      <c r="S7629" s="464"/>
      <c r="T7629" s="464"/>
      <c r="U7629" s="464"/>
      <c r="V7629" s="464"/>
    </row>
    <row r="7630" spans="1:22">
      <c r="A7630" s="531"/>
      <c r="B7630" s="532"/>
      <c r="C7630" s="350"/>
      <c r="D7630" s="350"/>
      <c r="E7630" s="533"/>
      <c r="F7630" s="533"/>
      <c r="G7630" s="533"/>
      <c r="H7630" s="533"/>
      <c r="I7630" s="533"/>
      <c r="J7630" s="533"/>
      <c r="K7630" s="533"/>
      <c r="L7630" s="533"/>
      <c r="M7630" s="533"/>
      <c r="N7630" s="532"/>
      <c r="O7630" s="350"/>
      <c r="P7630" s="464"/>
      <c r="Q7630" s="464"/>
      <c r="R7630" s="464"/>
      <c r="S7630" s="464"/>
      <c r="T7630" s="464"/>
      <c r="U7630" s="464"/>
      <c r="V7630" s="464"/>
    </row>
    <row r="7631" spans="1:22">
      <c r="A7631" s="531"/>
      <c r="B7631" s="532"/>
      <c r="C7631" s="350"/>
      <c r="D7631" s="350"/>
      <c r="E7631" s="533"/>
      <c r="F7631" s="533"/>
      <c r="G7631" s="533"/>
      <c r="H7631" s="533"/>
      <c r="I7631" s="533"/>
      <c r="J7631" s="533"/>
      <c r="K7631" s="533"/>
      <c r="L7631" s="533"/>
      <c r="M7631" s="533"/>
      <c r="N7631" s="532"/>
      <c r="O7631" s="350"/>
      <c r="P7631" s="464"/>
      <c r="Q7631" s="464"/>
      <c r="R7631" s="464"/>
      <c r="S7631" s="464"/>
      <c r="T7631" s="464"/>
      <c r="U7631" s="464"/>
      <c r="V7631" s="464"/>
    </row>
    <row r="7632" spans="1:22">
      <c r="A7632" s="531"/>
      <c r="B7632" s="532"/>
      <c r="C7632" s="350"/>
      <c r="D7632" s="350"/>
      <c r="E7632" s="533"/>
      <c r="F7632" s="533"/>
      <c r="G7632" s="533"/>
      <c r="H7632" s="533"/>
      <c r="I7632" s="533"/>
      <c r="J7632" s="533"/>
      <c r="K7632" s="533"/>
      <c r="L7632" s="533"/>
      <c r="M7632" s="533"/>
      <c r="N7632" s="532"/>
      <c r="O7632" s="350"/>
      <c r="P7632" s="464"/>
      <c r="Q7632" s="464"/>
      <c r="R7632" s="464"/>
      <c r="S7632" s="464"/>
      <c r="T7632" s="464"/>
      <c r="U7632" s="464"/>
      <c r="V7632" s="464"/>
    </row>
    <row r="7633" spans="1:22">
      <c r="A7633" s="531"/>
      <c r="B7633" s="532"/>
      <c r="C7633" s="350"/>
      <c r="D7633" s="350"/>
      <c r="E7633" s="533"/>
      <c r="F7633" s="533"/>
      <c r="G7633" s="533"/>
      <c r="H7633" s="533"/>
      <c r="I7633" s="533"/>
      <c r="J7633" s="533"/>
      <c r="K7633" s="533"/>
      <c r="L7633" s="533"/>
      <c r="M7633" s="533"/>
      <c r="N7633" s="532"/>
      <c r="O7633" s="350"/>
      <c r="P7633" s="464"/>
      <c r="Q7633" s="464"/>
      <c r="R7633" s="464"/>
      <c r="S7633" s="464"/>
      <c r="T7633" s="464"/>
      <c r="U7633" s="464"/>
      <c r="V7633" s="464"/>
    </row>
    <row r="7634" spans="1:22">
      <c r="A7634" s="531"/>
      <c r="B7634" s="532"/>
      <c r="C7634" s="350"/>
      <c r="D7634" s="350"/>
      <c r="E7634" s="533"/>
      <c r="F7634" s="533"/>
      <c r="G7634" s="533"/>
      <c r="H7634" s="533"/>
      <c r="I7634" s="533"/>
      <c r="J7634" s="533"/>
      <c r="K7634" s="533"/>
      <c r="L7634" s="533"/>
      <c r="M7634" s="533"/>
      <c r="N7634" s="532"/>
      <c r="O7634" s="350"/>
      <c r="P7634" s="464"/>
      <c r="Q7634" s="464"/>
      <c r="R7634" s="464"/>
      <c r="S7634" s="464"/>
      <c r="T7634" s="464"/>
      <c r="U7634" s="464"/>
      <c r="V7634" s="464"/>
    </row>
    <row r="7635" spans="1:22">
      <c r="A7635" s="531"/>
      <c r="B7635" s="532"/>
      <c r="C7635" s="350"/>
      <c r="D7635" s="350"/>
      <c r="E7635" s="533"/>
      <c r="F7635" s="533"/>
      <c r="G7635" s="533"/>
      <c r="H7635" s="533"/>
      <c r="I7635" s="533"/>
      <c r="J7635" s="533"/>
      <c r="K7635" s="533"/>
      <c r="L7635" s="533"/>
      <c r="M7635" s="533"/>
      <c r="N7635" s="532"/>
      <c r="O7635" s="350"/>
      <c r="P7635" s="464"/>
      <c r="Q7635" s="464"/>
      <c r="R7635" s="464"/>
      <c r="S7635" s="464"/>
      <c r="T7635" s="464"/>
      <c r="U7635" s="464"/>
      <c r="V7635" s="464"/>
    </row>
    <row r="7636" spans="1:22">
      <c r="A7636" s="531"/>
      <c r="B7636" s="532"/>
      <c r="C7636" s="350"/>
      <c r="D7636" s="350"/>
      <c r="E7636" s="533"/>
      <c r="F7636" s="533"/>
      <c r="G7636" s="533"/>
      <c r="H7636" s="533"/>
      <c r="I7636" s="533"/>
      <c r="J7636" s="533"/>
      <c r="K7636" s="533"/>
      <c r="L7636" s="533"/>
      <c r="M7636" s="533"/>
      <c r="N7636" s="532"/>
      <c r="O7636" s="350"/>
      <c r="P7636" s="464"/>
      <c r="Q7636" s="464"/>
      <c r="R7636" s="464"/>
      <c r="S7636" s="464"/>
      <c r="T7636" s="464"/>
      <c r="U7636" s="464"/>
      <c r="V7636" s="464"/>
    </row>
    <row r="7637" spans="1:22">
      <c r="A7637" s="531"/>
      <c r="B7637" s="532"/>
      <c r="C7637" s="350"/>
      <c r="D7637" s="350"/>
      <c r="E7637" s="533"/>
      <c r="F7637" s="533"/>
      <c r="G7637" s="533"/>
      <c r="H7637" s="533"/>
      <c r="I7637" s="533"/>
      <c r="J7637" s="533"/>
      <c r="K7637" s="533"/>
      <c r="L7637" s="533"/>
      <c r="M7637" s="533"/>
      <c r="N7637" s="532"/>
      <c r="O7637" s="350"/>
      <c r="P7637" s="464"/>
      <c r="Q7637" s="464"/>
      <c r="R7637" s="464"/>
      <c r="S7637" s="464"/>
      <c r="T7637" s="464"/>
      <c r="U7637" s="464"/>
      <c r="V7637" s="464"/>
    </row>
    <row r="7638" spans="1:22">
      <c r="A7638" s="531"/>
      <c r="B7638" s="532"/>
      <c r="C7638" s="350"/>
      <c r="D7638" s="350"/>
      <c r="E7638" s="533"/>
      <c r="F7638" s="533"/>
      <c r="G7638" s="533"/>
      <c r="H7638" s="533"/>
      <c r="I7638" s="533"/>
      <c r="J7638" s="533"/>
      <c r="K7638" s="533"/>
      <c r="L7638" s="533"/>
      <c r="M7638" s="533"/>
      <c r="N7638" s="532"/>
      <c r="O7638" s="350"/>
      <c r="P7638" s="464"/>
      <c r="Q7638" s="464"/>
      <c r="R7638" s="464"/>
      <c r="S7638" s="464"/>
      <c r="T7638" s="464"/>
      <c r="U7638" s="464"/>
      <c r="V7638" s="464"/>
    </row>
    <row r="7639" spans="1:22">
      <c r="A7639" s="531"/>
      <c r="B7639" s="532"/>
      <c r="C7639" s="350"/>
      <c r="D7639" s="350"/>
      <c r="E7639" s="533"/>
      <c r="F7639" s="533"/>
      <c r="G7639" s="533"/>
      <c r="H7639" s="533"/>
      <c r="I7639" s="533"/>
      <c r="J7639" s="533"/>
      <c r="K7639" s="533"/>
      <c r="L7639" s="533"/>
      <c r="M7639" s="533"/>
      <c r="N7639" s="532"/>
      <c r="O7639" s="350"/>
      <c r="P7639" s="464"/>
      <c r="Q7639" s="464"/>
      <c r="R7639" s="464"/>
      <c r="S7639" s="464"/>
      <c r="T7639" s="464"/>
      <c r="U7639" s="464"/>
      <c r="V7639" s="464"/>
    </row>
    <row r="7640" spans="1:22">
      <c r="A7640" s="531"/>
      <c r="B7640" s="532"/>
      <c r="C7640" s="350"/>
      <c r="D7640" s="350"/>
      <c r="E7640" s="533"/>
      <c r="F7640" s="533"/>
      <c r="G7640" s="533"/>
      <c r="H7640" s="533"/>
      <c r="I7640" s="533"/>
      <c r="J7640" s="533"/>
      <c r="K7640" s="533"/>
      <c r="L7640" s="533"/>
      <c r="M7640" s="533"/>
      <c r="N7640" s="532"/>
      <c r="O7640" s="350"/>
      <c r="P7640" s="464"/>
      <c r="Q7640" s="464"/>
      <c r="R7640" s="464"/>
      <c r="S7640" s="464"/>
      <c r="T7640" s="464"/>
      <c r="U7640" s="464"/>
      <c r="V7640" s="464"/>
    </row>
    <row r="7641" spans="1:22">
      <c r="A7641" s="531"/>
      <c r="B7641" s="532"/>
      <c r="C7641" s="350"/>
      <c r="D7641" s="350"/>
      <c r="E7641" s="533"/>
      <c r="F7641" s="533"/>
      <c r="G7641" s="533"/>
      <c r="H7641" s="533"/>
      <c r="I7641" s="533"/>
      <c r="J7641" s="533"/>
      <c r="K7641" s="533"/>
      <c r="L7641" s="533"/>
      <c r="M7641" s="533"/>
      <c r="N7641" s="532"/>
      <c r="O7641" s="350"/>
      <c r="P7641" s="464"/>
      <c r="Q7641" s="464"/>
      <c r="R7641" s="464"/>
      <c r="S7641" s="464"/>
      <c r="T7641" s="464"/>
      <c r="U7641" s="464"/>
      <c r="V7641" s="464"/>
    </row>
    <row r="7642" spans="1:22">
      <c r="A7642" s="531"/>
      <c r="B7642" s="532"/>
      <c r="C7642" s="350"/>
      <c r="D7642" s="350"/>
      <c r="E7642" s="533"/>
      <c r="F7642" s="533"/>
      <c r="G7642" s="533"/>
      <c r="H7642" s="533"/>
      <c r="I7642" s="533"/>
      <c r="J7642" s="533"/>
      <c r="K7642" s="533"/>
      <c r="L7642" s="533"/>
      <c r="M7642" s="533"/>
      <c r="N7642" s="532"/>
      <c r="O7642" s="350"/>
      <c r="P7642" s="464"/>
      <c r="Q7642" s="464"/>
      <c r="R7642" s="464"/>
      <c r="S7642" s="464"/>
      <c r="T7642" s="464"/>
      <c r="U7642" s="464"/>
      <c r="V7642" s="464"/>
    </row>
    <row r="7643" spans="1:22">
      <c r="A7643" s="531"/>
      <c r="B7643" s="532"/>
      <c r="C7643" s="350"/>
      <c r="D7643" s="350"/>
      <c r="E7643" s="533"/>
      <c r="F7643" s="533"/>
      <c r="G7643" s="533"/>
      <c r="H7643" s="533"/>
      <c r="I7643" s="533"/>
      <c r="J7643" s="533"/>
      <c r="K7643" s="533"/>
      <c r="L7643" s="533"/>
      <c r="M7643" s="533"/>
      <c r="N7643" s="532"/>
      <c r="O7643" s="350"/>
      <c r="P7643" s="464"/>
      <c r="Q7643" s="464"/>
      <c r="R7643" s="464"/>
      <c r="S7643" s="464"/>
      <c r="T7643" s="464"/>
      <c r="U7643" s="464"/>
      <c r="V7643" s="464"/>
    </row>
    <row r="7644" spans="1:22">
      <c r="A7644" s="531"/>
      <c r="B7644" s="532"/>
      <c r="C7644" s="350"/>
      <c r="D7644" s="350"/>
      <c r="E7644" s="533"/>
      <c r="F7644" s="533"/>
      <c r="G7644" s="533"/>
      <c r="H7644" s="533"/>
      <c r="I7644" s="533"/>
      <c r="J7644" s="533"/>
      <c r="K7644" s="533"/>
      <c r="L7644" s="533"/>
      <c r="M7644" s="533"/>
      <c r="N7644" s="532"/>
      <c r="O7644" s="350"/>
      <c r="P7644" s="464"/>
      <c r="Q7644" s="464"/>
      <c r="R7644" s="464"/>
      <c r="S7644" s="464"/>
      <c r="T7644" s="464"/>
      <c r="U7644" s="464"/>
      <c r="V7644" s="464"/>
    </row>
    <row r="7645" spans="1:22">
      <c r="A7645" s="531"/>
      <c r="B7645" s="532"/>
      <c r="C7645" s="350"/>
      <c r="D7645" s="350"/>
      <c r="E7645" s="533"/>
      <c r="F7645" s="533"/>
      <c r="G7645" s="533"/>
      <c r="H7645" s="533"/>
      <c r="I7645" s="533"/>
      <c r="J7645" s="533"/>
      <c r="K7645" s="533"/>
      <c r="L7645" s="533"/>
      <c r="M7645" s="533"/>
      <c r="N7645" s="532"/>
      <c r="O7645" s="350"/>
      <c r="P7645" s="464"/>
      <c r="Q7645" s="464"/>
      <c r="R7645" s="464"/>
      <c r="S7645" s="464"/>
      <c r="T7645" s="464"/>
      <c r="U7645" s="464"/>
      <c r="V7645" s="464"/>
    </row>
    <row r="7646" spans="1:22">
      <c r="A7646" s="531"/>
      <c r="B7646" s="532"/>
      <c r="C7646" s="350"/>
      <c r="D7646" s="350"/>
      <c r="E7646" s="533"/>
      <c r="F7646" s="533"/>
      <c r="G7646" s="533"/>
      <c r="H7646" s="533"/>
      <c r="I7646" s="533"/>
      <c r="J7646" s="533"/>
      <c r="K7646" s="533"/>
      <c r="L7646" s="533"/>
      <c r="M7646" s="533"/>
      <c r="N7646" s="532"/>
      <c r="O7646" s="350"/>
      <c r="P7646" s="464"/>
      <c r="Q7646" s="464"/>
      <c r="R7646" s="464"/>
      <c r="S7646" s="464"/>
      <c r="T7646" s="464"/>
      <c r="U7646" s="464"/>
      <c r="V7646" s="464"/>
    </row>
    <row r="7647" spans="1:22">
      <c r="A7647" s="531"/>
      <c r="B7647" s="532"/>
      <c r="C7647" s="350"/>
      <c r="D7647" s="350"/>
      <c r="E7647" s="533"/>
      <c r="F7647" s="533"/>
      <c r="G7647" s="533"/>
      <c r="H7647" s="533"/>
      <c r="I7647" s="533"/>
      <c r="J7647" s="533"/>
      <c r="K7647" s="533"/>
      <c r="L7647" s="533"/>
      <c r="M7647" s="533"/>
      <c r="N7647" s="532"/>
      <c r="O7647" s="350"/>
      <c r="P7647" s="464"/>
      <c r="Q7647" s="464"/>
      <c r="R7647" s="464"/>
      <c r="S7647" s="464"/>
      <c r="T7647" s="464"/>
      <c r="U7647" s="464"/>
      <c r="V7647" s="464"/>
    </row>
    <row r="7648" spans="1:22">
      <c r="A7648" s="531"/>
      <c r="B7648" s="532"/>
      <c r="C7648" s="350"/>
      <c r="D7648" s="350"/>
      <c r="E7648" s="533"/>
      <c r="F7648" s="533"/>
      <c r="G7648" s="533"/>
      <c r="H7648" s="533"/>
      <c r="I7648" s="533"/>
      <c r="J7648" s="533"/>
      <c r="K7648" s="533"/>
      <c r="L7648" s="533"/>
      <c r="M7648" s="533"/>
      <c r="N7648" s="532"/>
      <c r="O7648" s="350"/>
      <c r="P7648" s="464"/>
      <c r="Q7648" s="464"/>
      <c r="R7648" s="464"/>
      <c r="S7648" s="464"/>
      <c r="T7648" s="464"/>
      <c r="U7648" s="464"/>
      <c r="V7648" s="464"/>
    </row>
    <row r="7649" spans="1:22">
      <c r="A7649" s="531"/>
      <c r="B7649" s="532"/>
      <c r="C7649" s="350"/>
      <c r="D7649" s="350"/>
      <c r="E7649" s="533"/>
      <c r="F7649" s="533"/>
      <c r="G7649" s="533"/>
      <c r="H7649" s="533"/>
      <c r="I7649" s="533"/>
      <c r="J7649" s="533"/>
      <c r="K7649" s="533"/>
      <c r="L7649" s="533"/>
      <c r="M7649" s="533"/>
      <c r="N7649" s="532"/>
      <c r="O7649" s="350"/>
      <c r="P7649" s="464"/>
      <c r="Q7649" s="464"/>
      <c r="R7649" s="464"/>
      <c r="S7649" s="464"/>
      <c r="T7649" s="464"/>
      <c r="U7649" s="464"/>
      <c r="V7649" s="464"/>
    </row>
    <row r="7650" spans="1:22">
      <c r="A7650" s="531"/>
      <c r="B7650" s="532"/>
      <c r="C7650" s="350"/>
      <c r="D7650" s="350"/>
      <c r="E7650" s="533"/>
      <c r="F7650" s="533"/>
      <c r="G7650" s="533"/>
      <c r="H7650" s="533"/>
      <c r="I7650" s="533"/>
      <c r="J7650" s="533"/>
      <c r="K7650" s="533"/>
      <c r="L7650" s="533"/>
      <c r="M7650" s="533"/>
      <c r="N7650" s="532"/>
      <c r="O7650" s="350"/>
      <c r="P7650" s="464"/>
      <c r="Q7650" s="464"/>
      <c r="R7650" s="464"/>
      <c r="S7650" s="464"/>
      <c r="T7650" s="464"/>
      <c r="U7650" s="464"/>
      <c r="V7650" s="464"/>
    </row>
    <row r="7651" spans="1:22">
      <c r="A7651" s="531"/>
      <c r="B7651" s="532"/>
      <c r="C7651" s="350"/>
      <c r="D7651" s="350"/>
      <c r="E7651" s="533"/>
      <c r="F7651" s="533"/>
      <c r="G7651" s="533"/>
      <c r="H7651" s="533"/>
      <c r="I7651" s="533"/>
      <c r="J7651" s="533"/>
      <c r="K7651" s="533"/>
      <c r="L7651" s="533"/>
      <c r="M7651" s="533"/>
      <c r="N7651" s="532"/>
      <c r="O7651" s="350"/>
      <c r="P7651" s="464"/>
      <c r="Q7651" s="464"/>
      <c r="R7651" s="464"/>
      <c r="S7651" s="464"/>
      <c r="T7651" s="464"/>
      <c r="U7651" s="464"/>
      <c r="V7651" s="464"/>
    </row>
    <row r="7652" spans="1:22">
      <c r="A7652" s="531"/>
      <c r="B7652" s="532"/>
      <c r="C7652" s="350"/>
      <c r="D7652" s="350"/>
      <c r="E7652" s="533"/>
      <c r="F7652" s="533"/>
      <c r="G7652" s="533"/>
      <c r="H7652" s="533"/>
      <c r="I7652" s="533"/>
      <c r="J7652" s="533"/>
      <c r="K7652" s="533"/>
      <c r="L7652" s="533"/>
      <c r="M7652" s="533"/>
      <c r="N7652" s="532"/>
      <c r="O7652" s="350"/>
      <c r="P7652" s="464"/>
      <c r="Q7652" s="464"/>
      <c r="R7652" s="464"/>
      <c r="S7652" s="464"/>
      <c r="T7652" s="464"/>
      <c r="U7652" s="464"/>
      <c r="V7652" s="464"/>
    </row>
    <row r="7653" spans="1:22">
      <c r="A7653" s="531"/>
      <c r="B7653" s="532"/>
      <c r="C7653" s="350"/>
      <c r="D7653" s="350"/>
      <c r="E7653" s="533"/>
      <c r="F7653" s="533"/>
      <c r="G7653" s="533"/>
      <c r="H7653" s="533"/>
      <c r="I7653" s="533"/>
      <c r="J7653" s="533"/>
      <c r="K7653" s="533"/>
      <c r="L7653" s="533"/>
      <c r="M7653" s="533"/>
      <c r="N7653" s="532"/>
      <c r="O7653" s="350"/>
      <c r="P7653" s="464"/>
      <c r="Q7653" s="464"/>
      <c r="R7653" s="464"/>
      <c r="S7653" s="464"/>
      <c r="T7653" s="464"/>
      <c r="U7653" s="464"/>
      <c r="V7653" s="464"/>
    </row>
    <row r="7654" spans="1:22">
      <c r="A7654" s="531"/>
      <c r="B7654" s="532"/>
      <c r="C7654" s="350"/>
      <c r="D7654" s="350"/>
      <c r="E7654" s="533"/>
      <c r="F7654" s="533"/>
      <c r="G7654" s="533"/>
      <c r="H7654" s="533"/>
      <c r="I7654" s="533"/>
      <c r="J7654" s="533"/>
      <c r="K7654" s="533"/>
      <c r="L7654" s="533"/>
      <c r="M7654" s="533"/>
      <c r="N7654" s="532"/>
      <c r="O7654" s="350"/>
      <c r="P7654" s="464"/>
      <c r="Q7654" s="464"/>
      <c r="R7654" s="464"/>
      <c r="S7654" s="464"/>
      <c r="T7654" s="464"/>
      <c r="U7654" s="464"/>
      <c r="V7654" s="464"/>
    </row>
    <row r="7655" spans="1:22">
      <c r="A7655" s="531"/>
      <c r="B7655" s="532"/>
      <c r="C7655" s="350"/>
      <c r="D7655" s="350"/>
      <c r="E7655" s="533"/>
      <c r="F7655" s="533"/>
      <c r="G7655" s="533"/>
      <c r="H7655" s="533"/>
      <c r="I7655" s="533"/>
      <c r="J7655" s="533"/>
      <c r="K7655" s="533"/>
      <c r="L7655" s="533"/>
      <c r="M7655" s="533"/>
      <c r="N7655" s="532"/>
      <c r="O7655" s="350"/>
      <c r="P7655" s="464"/>
      <c r="Q7655" s="464"/>
      <c r="R7655" s="464"/>
      <c r="S7655" s="464"/>
      <c r="T7655" s="464"/>
      <c r="U7655" s="464"/>
      <c r="V7655" s="464"/>
    </row>
    <row r="7656" spans="1:22">
      <c r="A7656" s="531"/>
      <c r="B7656" s="532"/>
      <c r="C7656" s="350"/>
      <c r="D7656" s="350"/>
      <c r="E7656" s="533"/>
      <c r="F7656" s="533"/>
      <c r="G7656" s="533"/>
      <c r="H7656" s="533"/>
      <c r="I7656" s="533"/>
      <c r="J7656" s="533"/>
      <c r="K7656" s="533"/>
      <c r="L7656" s="533"/>
      <c r="M7656" s="533"/>
      <c r="N7656" s="532"/>
      <c r="O7656" s="350"/>
      <c r="P7656" s="464"/>
      <c r="Q7656" s="464"/>
      <c r="R7656" s="464"/>
      <c r="S7656" s="464"/>
      <c r="T7656" s="464"/>
      <c r="U7656" s="464"/>
      <c r="V7656" s="464"/>
    </row>
    <row r="7657" spans="1:22">
      <c r="A7657" s="531"/>
      <c r="B7657" s="532"/>
      <c r="C7657" s="350"/>
      <c r="D7657" s="350"/>
      <c r="E7657" s="533"/>
      <c r="F7657" s="533"/>
      <c r="G7657" s="533"/>
      <c r="H7657" s="533"/>
      <c r="I7657" s="533"/>
      <c r="J7657" s="533"/>
      <c r="K7657" s="533"/>
      <c r="L7657" s="533"/>
      <c r="M7657" s="533"/>
      <c r="N7657" s="532"/>
      <c r="O7657" s="350"/>
      <c r="P7657" s="464"/>
      <c r="Q7657" s="464"/>
      <c r="R7657" s="464"/>
      <c r="S7657" s="464"/>
      <c r="T7657" s="464"/>
      <c r="U7657" s="464"/>
      <c r="V7657" s="464"/>
    </row>
    <row r="7658" spans="1:22">
      <c r="A7658" s="531"/>
      <c r="B7658" s="532"/>
      <c r="C7658" s="350"/>
      <c r="D7658" s="350"/>
      <c r="E7658" s="533"/>
      <c r="F7658" s="533"/>
      <c r="G7658" s="533"/>
      <c r="H7658" s="533"/>
      <c r="I7658" s="533"/>
      <c r="J7658" s="533"/>
      <c r="K7658" s="533"/>
      <c r="L7658" s="533"/>
      <c r="M7658" s="533"/>
      <c r="N7658" s="532"/>
      <c r="O7658" s="350"/>
      <c r="P7658" s="464"/>
      <c r="Q7658" s="464"/>
      <c r="R7658" s="464"/>
      <c r="S7658" s="464"/>
      <c r="T7658" s="464"/>
      <c r="U7658" s="464"/>
      <c r="V7658" s="464"/>
    </row>
    <row r="7659" spans="1:22">
      <c r="A7659" s="531"/>
      <c r="B7659" s="532"/>
      <c r="C7659" s="350"/>
      <c r="D7659" s="350"/>
      <c r="E7659" s="533"/>
      <c r="F7659" s="533"/>
      <c r="G7659" s="533"/>
      <c r="H7659" s="533"/>
      <c r="I7659" s="533"/>
      <c r="J7659" s="533"/>
      <c r="K7659" s="533"/>
      <c r="L7659" s="533"/>
      <c r="M7659" s="533"/>
      <c r="N7659" s="532"/>
      <c r="O7659" s="350"/>
      <c r="P7659" s="464"/>
      <c r="Q7659" s="464"/>
      <c r="R7659" s="464"/>
      <c r="S7659" s="464"/>
      <c r="T7659" s="464"/>
      <c r="U7659" s="464"/>
      <c r="V7659" s="464"/>
    </row>
    <row r="7660" spans="1:22">
      <c r="A7660" s="531"/>
      <c r="B7660" s="532"/>
      <c r="C7660" s="350"/>
      <c r="D7660" s="350"/>
      <c r="E7660" s="533"/>
      <c r="F7660" s="533"/>
      <c r="G7660" s="533"/>
      <c r="H7660" s="533"/>
      <c r="I7660" s="533"/>
      <c r="J7660" s="533"/>
      <c r="K7660" s="533"/>
      <c r="L7660" s="533"/>
      <c r="M7660" s="533"/>
      <c r="N7660" s="532"/>
      <c r="O7660" s="350"/>
      <c r="P7660" s="464"/>
      <c r="Q7660" s="464"/>
      <c r="R7660" s="464"/>
      <c r="S7660" s="464"/>
      <c r="T7660" s="464"/>
      <c r="U7660" s="464"/>
      <c r="V7660" s="464"/>
    </row>
    <row r="7661" spans="1:22">
      <c r="A7661" s="531"/>
      <c r="B7661" s="532"/>
      <c r="C7661" s="350"/>
      <c r="D7661" s="350"/>
      <c r="E7661" s="533"/>
      <c r="F7661" s="533"/>
      <c r="G7661" s="533"/>
      <c r="H7661" s="533"/>
      <c r="I7661" s="533"/>
      <c r="J7661" s="533"/>
      <c r="K7661" s="533"/>
      <c r="L7661" s="533"/>
      <c r="M7661" s="533"/>
      <c r="N7661" s="532"/>
      <c r="O7661" s="350"/>
      <c r="P7661" s="464"/>
      <c r="Q7661" s="464"/>
      <c r="R7661" s="464"/>
      <c r="S7661" s="464"/>
      <c r="T7661" s="464"/>
      <c r="U7661" s="464"/>
      <c r="V7661" s="464"/>
    </row>
    <row r="7662" spans="1:22">
      <c r="A7662" s="531"/>
      <c r="B7662" s="532"/>
      <c r="C7662" s="350"/>
      <c r="D7662" s="350"/>
      <c r="E7662" s="533"/>
      <c r="F7662" s="533"/>
      <c r="G7662" s="533"/>
      <c r="H7662" s="533"/>
      <c r="I7662" s="533"/>
      <c r="J7662" s="533"/>
      <c r="K7662" s="533"/>
      <c r="L7662" s="533"/>
      <c r="M7662" s="533"/>
      <c r="N7662" s="532"/>
      <c r="O7662" s="350"/>
      <c r="P7662" s="464"/>
      <c r="Q7662" s="464"/>
      <c r="R7662" s="464"/>
      <c r="S7662" s="464"/>
      <c r="T7662" s="464"/>
      <c r="U7662" s="464"/>
      <c r="V7662" s="464"/>
    </row>
    <row r="7663" spans="1:22">
      <c r="A7663" s="531"/>
      <c r="B7663" s="532"/>
      <c r="C7663" s="350"/>
      <c r="D7663" s="350"/>
      <c r="E7663" s="533"/>
      <c r="F7663" s="533"/>
      <c r="G7663" s="533"/>
      <c r="H7663" s="533"/>
      <c r="I7663" s="533"/>
      <c r="J7663" s="533"/>
      <c r="K7663" s="533"/>
      <c r="L7663" s="533"/>
      <c r="M7663" s="533"/>
      <c r="N7663" s="532"/>
      <c r="O7663" s="350"/>
      <c r="P7663" s="464"/>
      <c r="Q7663" s="464"/>
      <c r="R7663" s="464"/>
      <c r="S7663" s="464"/>
      <c r="T7663" s="464"/>
      <c r="U7663" s="464"/>
      <c r="V7663" s="464"/>
    </row>
    <row r="7664" spans="1:22">
      <c r="A7664" s="531"/>
      <c r="B7664" s="532"/>
      <c r="C7664" s="350"/>
      <c r="D7664" s="350"/>
      <c r="E7664" s="533"/>
      <c r="F7664" s="533"/>
      <c r="G7664" s="533"/>
      <c r="H7664" s="533"/>
      <c r="I7664" s="533"/>
      <c r="J7664" s="533"/>
      <c r="K7664" s="533"/>
      <c r="L7664" s="533"/>
      <c r="M7664" s="533"/>
      <c r="N7664" s="532"/>
      <c r="O7664" s="350"/>
      <c r="P7664" s="464"/>
      <c r="Q7664" s="464"/>
      <c r="R7664" s="464"/>
      <c r="S7664" s="464"/>
      <c r="T7664" s="464"/>
      <c r="U7664" s="464"/>
      <c r="V7664" s="464"/>
    </row>
    <row r="7665" spans="1:22">
      <c r="A7665" s="531"/>
      <c r="B7665" s="532"/>
      <c r="C7665" s="350"/>
      <c r="D7665" s="350"/>
      <c r="E7665" s="533"/>
      <c r="F7665" s="533"/>
      <c r="G7665" s="533"/>
      <c r="H7665" s="533"/>
      <c r="I7665" s="533"/>
      <c r="J7665" s="533"/>
      <c r="K7665" s="533"/>
      <c r="L7665" s="533"/>
      <c r="M7665" s="533"/>
      <c r="N7665" s="532"/>
      <c r="O7665" s="350"/>
      <c r="P7665" s="464"/>
      <c r="Q7665" s="464"/>
      <c r="R7665" s="464"/>
      <c r="S7665" s="464"/>
      <c r="T7665" s="464"/>
      <c r="U7665" s="464"/>
      <c r="V7665" s="464"/>
    </row>
    <row r="7666" spans="1:22">
      <c r="A7666" s="531"/>
      <c r="B7666" s="532"/>
      <c r="C7666" s="350"/>
      <c r="D7666" s="350"/>
      <c r="E7666" s="533"/>
      <c r="F7666" s="533"/>
      <c r="G7666" s="533"/>
      <c r="H7666" s="533"/>
      <c r="I7666" s="533"/>
      <c r="J7666" s="533"/>
      <c r="K7666" s="533"/>
      <c r="L7666" s="533"/>
      <c r="M7666" s="533"/>
      <c r="N7666" s="532"/>
      <c r="O7666" s="350"/>
      <c r="P7666" s="464"/>
      <c r="Q7666" s="464"/>
      <c r="R7666" s="464"/>
      <c r="S7666" s="464"/>
      <c r="T7666" s="464"/>
      <c r="U7666" s="464"/>
      <c r="V7666" s="464"/>
    </row>
    <row r="7667" spans="1:22">
      <c r="A7667" s="531"/>
      <c r="B7667" s="532"/>
      <c r="C7667" s="350"/>
      <c r="D7667" s="350"/>
      <c r="E7667" s="533"/>
      <c r="F7667" s="533"/>
      <c r="G7667" s="533"/>
      <c r="H7667" s="533"/>
      <c r="I7667" s="533"/>
      <c r="J7667" s="533"/>
      <c r="K7667" s="533"/>
      <c r="L7667" s="533"/>
      <c r="M7667" s="533"/>
      <c r="N7667" s="532"/>
      <c r="O7667" s="350"/>
      <c r="P7667" s="464"/>
      <c r="Q7667" s="464"/>
      <c r="R7667" s="464"/>
      <c r="S7667" s="464"/>
      <c r="T7667" s="464"/>
      <c r="U7667" s="464"/>
      <c r="V7667" s="464"/>
    </row>
    <row r="7668" spans="1:22">
      <c r="A7668" s="531"/>
      <c r="B7668" s="532"/>
      <c r="C7668" s="350"/>
      <c r="D7668" s="350"/>
      <c r="E7668" s="533"/>
      <c r="F7668" s="533"/>
      <c r="G7668" s="533"/>
      <c r="H7668" s="533"/>
      <c r="I7668" s="533"/>
      <c r="J7668" s="533"/>
      <c r="K7668" s="533"/>
      <c r="L7668" s="533"/>
      <c r="M7668" s="533"/>
      <c r="N7668" s="532"/>
      <c r="O7668" s="350"/>
      <c r="P7668" s="464"/>
      <c r="Q7668" s="464"/>
      <c r="R7668" s="464"/>
      <c r="S7668" s="464"/>
      <c r="T7668" s="464"/>
      <c r="U7668" s="464"/>
      <c r="V7668" s="464"/>
    </row>
    <row r="7669" spans="1:22">
      <c r="A7669" s="531"/>
      <c r="B7669" s="532"/>
      <c r="C7669" s="350"/>
      <c r="D7669" s="350"/>
      <c r="E7669" s="533"/>
      <c r="F7669" s="533"/>
      <c r="G7669" s="533"/>
      <c r="H7669" s="533"/>
      <c r="I7669" s="533"/>
      <c r="J7669" s="533"/>
      <c r="K7669" s="533"/>
      <c r="L7669" s="533"/>
      <c r="M7669" s="533"/>
      <c r="N7669" s="532"/>
      <c r="O7669" s="350"/>
      <c r="P7669" s="464"/>
      <c r="Q7669" s="464"/>
      <c r="R7669" s="464"/>
      <c r="S7669" s="464"/>
      <c r="T7669" s="464"/>
      <c r="U7669" s="464"/>
      <c r="V7669" s="464"/>
    </row>
    <row r="7670" spans="1:22">
      <c r="A7670" s="531"/>
      <c r="B7670" s="532"/>
      <c r="C7670" s="350"/>
      <c r="D7670" s="350"/>
      <c r="E7670" s="533"/>
      <c r="F7670" s="533"/>
      <c r="G7670" s="533"/>
      <c r="H7670" s="533"/>
      <c r="I7670" s="533"/>
      <c r="J7670" s="533"/>
      <c r="K7670" s="533"/>
      <c r="L7670" s="533"/>
      <c r="M7670" s="533"/>
      <c r="N7670" s="532"/>
      <c r="O7670" s="350"/>
      <c r="P7670" s="464"/>
      <c r="Q7670" s="464"/>
      <c r="R7670" s="464"/>
      <c r="S7670" s="464"/>
      <c r="T7670" s="464"/>
      <c r="U7670" s="464"/>
      <c r="V7670" s="464"/>
    </row>
    <row r="7671" spans="1:22">
      <c r="A7671" s="531"/>
      <c r="B7671" s="532"/>
      <c r="C7671" s="350"/>
      <c r="D7671" s="350"/>
      <c r="E7671" s="533"/>
      <c r="F7671" s="533"/>
      <c r="G7671" s="533"/>
      <c r="H7671" s="533"/>
      <c r="I7671" s="533"/>
      <c r="J7671" s="533"/>
      <c r="K7671" s="533"/>
      <c r="L7671" s="533"/>
      <c r="M7671" s="533"/>
      <c r="N7671" s="532"/>
      <c r="O7671" s="350"/>
      <c r="P7671" s="464"/>
      <c r="Q7671" s="464"/>
      <c r="R7671" s="464"/>
      <c r="S7671" s="464"/>
      <c r="T7671" s="464"/>
      <c r="U7671" s="464"/>
      <c r="V7671" s="464"/>
    </row>
    <row r="7672" spans="1:22">
      <c r="A7672" s="531"/>
      <c r="B7672" s="532"/>
      <c r="C7672" s="350"/>
      <c r="D7672" s="350"/>
      <c r="E7672" s="533"/>
      <c r="F7672" s="533"/>
      <c r="G7672" s="533"/>
      <c r="H7672" s="533"/>
      <c r="I7672" s="533"/>
      <c r="J7672" s="533"/>
      <c r="K7672" s="533"/>
      <c r="L7672" s="533"/>
      <c r="M7672" s="533"/>
      <c r="N7672" s="532"/>
      <c r="O7672" s="350"/>
      <c r="P7672" s="464"/>
      <c r="Q7672" s="464"/>
      <c r="R7672" s="464"/>
      <c r="S7672" s="464"/>
      <c r="T7672" s="464"/>
      <c r="U7672" s="464"/>
      <c r="V7672" s="464"/>
    </row>
    <row r="7673" spans="1:22">
      <c r="A7673" s="531"/>
      <c r="B7673" s="532"/>
      <c r="C7673" s="350"/>
      <c r="D7673" s="350"/>
      <c r="E7673" s="533"/>
      <c r="F7673" s="533"/>
      <c r="G7673" s="533"/>
      <c r="H7673" s="533"/>
      <c r="I7673" s="533"/>
      <c r="J7673" s="533"/>
      <c r="K7673" s="533"/>
      <c r="L7673" s="533"/>
      <c r="M7673" s="533"/>
      <c r="N7673" s="532"/>
      <c r="O7673" s="350"/>
      <c r="P7673" s="464"/>
      <c r="Q7673" s="464"/>
      <c r="R7673" s="464"/>
      <c r="S7673" s="464"/>
      <c r="T7673" s="464"/>
      <c r="U7673" s="464"/>
      <c r="V7673" s="464"/>
    </row>
    <row r="7674" spans="1:22">
      <c r="A7674" s="531"/>
      <c r="B7674" s="532"/>
      <c r="C7674" s="350"/>
      <c r="D7674" s="350"/>
      <c r="E7674" s="533"/>
      <c r="F7674" s="533"/>
      <c r="G7674" s="533"/>
      <c r="H7674" s="533"/>
      <c r="I7674" s="533"/>
      <c r="J7674" s="533"/>
      <c r="K7674" s="533"/>
      <c r="L7674" s="533"/>
      <c r="M7674" s="533"/>
      <c r="N7674" s="532"/>
      <c r="O7674" s="350"/>
      <c r="P7674" s="464"/>
      <c r="Q7674" s="464"/>
      <c r="R7674" s="464"/>
      <c r="S7674" s="464"/>
      <c r="T7674" s="464"/>
      <c r="U7674" s="464"/>
      <c r="V7674" s="464"/>
    </row>
    <row r="7675" spans="1:22">
      <c r="A7675" s="531"/>
      <c r="B7675" s="532"/>
      <c r="C7675" s="350"/>
      <c r="D7675" s="350"/>
      <c r="E7675" s="533"/>
      <c r="F7675" s="533"/>
      <c r="G7675" s="533"/>
      <c r="H7675" s="533"/>
      <c r="I7675" s="533"/>
      <c r="J7675" s="533"/>
      <c r="K7675" s="533"/>
      <c r="L7675" s="533"/>
      <c r="M7675" s="533"/>
      <c r="N7675" s="532"/>
      <c r="O7675" s="350"/>
      <c r="P7675" s="464"/>
      <c r="Q7675" s="464"/>
      <c r="R7675" s="464"/>
      <c r="S7675" s="464"/>
      <c r="T7675" s="464"/>
      <c r="U7675" s="464"/>
      <c r="V7675" s="464"/>
    </row>
    <row r="7676" spans="1:22">
      <c r="A7676" s="531"/>
      <c r="B7676" s="532"/>
      <c r="C7676" s="350"/>
      <c r="D7676" s="350"/>
      <c r="E7676" s="533"/>
      <c r="F7676" s="533"/>
      <c r="G7676" s="533"/>
      <c r="H7676" s="533"/>
      <c r="I7676" s="533"/>
      <c r="J7676" s="533"/>
      <c r="K7676" s="533"/>
      <c r="L7676" s="533"/>
      <c r="M7676" s="533"/>
      <c r="N7676" s="532"/>
      <c r="O7676" s="350"/>
      <c r="P7676" s="464"/>
      <c r="Q7676" s="464"/>
      <c r="R7676" s="464"/>
      <c r="S7676" s="464"/>
      <c r="T7676" s="464"/>
      <c r="U7676" s="464"/>
      <c r="V7676" s="464"/>
    </row>
    <row r="7677" spans="1:22">
      <c r="A7677" s="531"/>
      <c r="B7677" s="532"/>
      <c r="C7677" s="350"/>
      <c r="D7677" s="350"/>
      <c r="E7677" s="533"/>
      <c r="F7677" s="533"/>
      <c r="G7677" s="533"/>
      <c r="H7677" s="533"/>
      <c r="I7677" s="533"/>
      <c r="J7677" s="533"/>
      <c r="K7677" s="533"/>
      <c r="L7677" s="533"/>
      <c r="M7677" s="533"/>
      <c r="N7677" s="532"/>
      <c r="O7677" s="350"/>
      <c r="P7677" s="464"/>
      <c r="Q7677" s="464"/>
      <c r="R7677" s="464"/>
      <c r="S7677" s="464"/>
      <c r="T7677" s="464"/>
      <c r="U7677" s="464"/>
      <c r="V7677" s="464"/>
    </row>
    <row r="7678" spans="1:22">
      <c r="A7678" s="531"/>
      <c r="B7678" s="532"/>
      <c r="C7678" s="350"/>
      <c r="D7678" s="350"/>
      <c r="E7678" s="533"/>
      <c r="F7678" s="533"/>
      <c r="G7678" s="533"/>
      <c r="H7678" s="533"/>
      <c r="I7678" s="533"/>
      <c r="J7678" s="533"/>
      <c r="K7678" s="533"/>
      <c r="L7678" s="533"/>
      <c r="M7678" s="533"/>
      <c r="N7678" s="532"/>
      <c r="O7678" s="350"/>
      <c r="P7678" s="464"/>
      <c r="Q7678" s="464"/>
      <c r="R7678" s="464"/>
      <c r="S7678" s="464"/>
      <c r="T7678" s="464"/>
      <c r="U7678" s="464"/>
      <c r="V7678" s="464"/>
    </row>
    <row r="7679" spans="1:22">
      <c r="A7679" s="531"/>
      <c r="B7679" s="532"/>
      <c r="C7679" s="350"/>
      <c r="D7679" s="350"/>
      <c r="E7679" s="533"/>
      <c r="F7679" s="533"/>
      <c r="G7679" s="533"/>
      <c r="H7679" s="533"/>
      <c r="I7679" s="533"/>
      <c r="J7679" s="533"/>
      <c r="K7679" s="533"/>
      <c r="L7679" s="533"/>
      <c r="M7679" s="533"/>
      <c r="N7679" s="532"/>
      <c r="O7679" s="350"/>
      <c r="P7679" s="464"/>
      <c r="Q7679" s="464"/>
      <c r="R7679" s="464"/>
      <c r="S7679" s="464"/>
      <c r="T7679" s="464"/>
      <c r="U7679" s="464"/>
      <c r="V7679" s="464"/>
    </row>
    <row r="7680" spans="1:22">
      <c r="A7680" s="531"/>
      <c r="B7680" s="532"/>
      <c r="C7680" s="350"/>
      <c r="D7680" s="350"/>
      <c r="E7680" s="533"/>
      <c r="F7680" s="533"/>
      <c r="G7680" s="533"/>
      <c r="H7680" s="533"/>
      <c r="I7680" s="533"/>
      <c r="J7680" s="533"/>
      <c r="K7680" s="533"/>
      <c r="L7680" s="533"/>
      <c r="M7680" s="533"/>
      <c r="N7680" s="532"/>
      <c r="O7680" s="350"/>
      <c r="P7680" s="464"/>
      <c r="Q7680" s="464"/>
      <c r="R7680" s="464"/>
      <c r="S7680" s="464"/>
      <c r="T7680" s="464"/>
      <c r="U7680" s="464"/>
      <c r="V7680" s="464"/>
    </row>
    <row r="7681" spans="1:22">
      <c r="A7681" s="531"/>
      <c r="B7681" s="532"/>
      <c r="C7681" s="350"/>
      <c r="D7681" s="350"/>
      <c r="E7681" s="533"/>
      <c r="F7681" s="533"/>
      <c r="G7681" s="533"/>
      <c r="H7681" s="533"/>
      <c r="I7681" s="533"/>
      <c r="J7681" s="533"/>
      <c r="K7681" s="533"/>
      <c r="L7681" s="533"/>
      <c r="M7681" s="533"/>
      <c r="N7681" s="532"/>
      <c r="O7681" s="350"/>
      <c r="P7681" s="464"/>
      <c r="Q7681" s="464"/>
      <c r="R7681" s="464"/>
      <c r="S7681" s="464"/>
      <c r="T7681" s="464"/>
      <c r="U7681" s="464"/>
      <c r="V7681" s="464"/>
    </row>
    <row r="7682" spans="1:22">
      <c r="A7682" s="531"/>
      <c r="B7682" s="532"/>
      <c r="C7682" s="350"/>
      <c r="D7682" s="350"/>
      <c r="E7682" s="533"/>
      <c r="F7682" s="533"/>
      <c r="G7682" s="533"/>
      <c r="H7682" s="533"/>
      <c r="I7682" s="533"/>
      <c r="J7682" s="533"/>
      <c r="K7682" s="533"/>
      <c r="L7682" s="533"/>
      <c r="M7682" s="533"/>
      <c r="N7682" s="532"/>
      <c r="O7682" s="350"/>
      <c r="P7682" s="464"/>
      <c r="Q7682" s="464"/>
      <c r="R7682" s="464"/>
      <c r="S7682" s="464"/>
      <c r="T7682" s="464"/>
      <c r="U7682" s="464"/>
      <c r="V7682" s="464"/>
    </row>
    <row r="7683" spans="1:22">
      <c r="A7683" s="531"/>
      <c r="B7683" s="532"/>
      <c r="C7683" s="350"/>
      <c r="D7683" s="350"/>
      <c r="E7683" s="533"/>
      <c r="F7683" s="533"/>
      <c r="G7683" s="533"/>
      <c r="H7683" s="533"/>
      <c r="I7683" s="533"/>
      <c r="J7683" s="533"/>
      <c r="K7683" s="533"/>
      <c r="L7683" s="533"/>
      <c r="M7683" s="533"/>
      <c r="N7683" s="532"/>
      <c r="O7683" s="350"/>
      <c r="P7683" s="464"/>
      <c r="Q7683" s="464"/>
      <c r="R7683" s="464"/>
      <c r="S7683" s="464"/>
      <c r="T7683" s="464"/>
      <c r="U7683" s="464"/>
      <c r="V7683" s="464"/>
    </row>
    <row r="7684" spans="1:22">
      <c r="A7684" s="531"/>
      <c r="B7684" s="532"/>
      <c r="C7684" s="350"/>
      <c r="D7684" s="350"/>
      <c r="E7684" s="533"/>
      <c r="F7684" s="533"/>
      <c r="G7684" s="533"/>
      <c r="H7684" s="533"/>
      <c r="I7684" s="533"/>
      <c r="J7684" s="533"/>
      <c r="K7684" s="533"/>
      <c r="L7684" s="533"/>
      <c r="M7684" s="533"/>
      <c r="N7684" s="532"/>
      <c r="O7684" s="350"/>
      <c r="P7684" s="464"/>
      <c r="Q7684" s="464"/>
      <c r="R7684" s="464"/>
      <c r="S7684" s="464"/>
      <c r="T7684" s="464"/>
      <c r="U7684" s="464"/>
      <c r="V7684" s="464"/>
    </row>
    <row r="7685" spans="1:22">
      <c r="A7685" s="531"/>
      <c r="B7685" s="532"/>
      <c r="C7685" s="350"/>
      <c r="D7685" s="350"/>
      <c r="E7685" s="533"/>
      <c r="F7685" s="533"/>
      <c r="G7685" s="533"/>
      <c r="H7685" s="533"/>
      <c r="I7685" s="533"/>
      <c r="J7685" s="533"/>
      <c r="K7685" s="533"/>
      <c r="L7685" s="533"/>
      <c r="M7685" s="533"/>
      <c r="N7685" s="532"/>
      <c r="O7685" s="350"/>
      <c r="P7685" s="464"/>
      <c r="Q7685" s="464"/>
      <c r="R7685" s="464"/>
      <c r="S7685" s="464"/>
      <c r="T7685" s="464"/>
      <c r="U7685" s="464"/>
      <c r="V7685" s="464"/>
    </row>
    <row r="7686" spans="1:22">
      <c r="A7686" s="531"/>
      <c r="B7686" s="532"/>
      <c r="C7686" s="350"/>
      <c r="D7686" s="350"/>
      <c r="E7686" s="533"/>
      <c r="F7686" s="533"/>
      <c r="G7686" s="533"/>
      <c r="H7686" s="533"/>
      <c r="I7686" s="533"/>
      <c r="J7686" s="533"/>
      <c r="K7686" s="533"/>
      <c r="L7686" s="533"/>
      <c r="M7686" s="533"/>
      <c r="N7686" s="532"/>
      <c r="O7686" s="350"/>
      <c r="P7686" s="464"/>
      <c r="Q7686" s="464"/>
      <c r="R7686" s="464"/>
      <c r="S7686" s="464"/>
      <c r="T7686" s="464"/>
      <c r="U7686" s="464"/>
      <c r="V7686" s="464"/>
    </row>
    <row r="7687" spans="1:22">
      <c r="A7687" s="531"/>
      <c r="B7687" s="532"/>
      <c r="C7687" s="350"/>
      <c r="D7687" s="350"/>
      <c r="E7687" s="533"/>
      <c r="F7687" s="533"/>
      <c r="G7687" s="533"/>
      <c r="H7687" s="533"/>
      <c r="I7687" s="533"/>
      <c r="J7687" s="533"/>
      <c r="K7687" s="533"/>
      <c r="L7687" s="533"/>
      <c r="M7687" s="533"/>
      <c r="N7687" s="532"/>
      <c r="O7687" s="350"/>
      <c r="P7687" s="464"/>
      <c r="Q7687" s="464"/>
      <c r="R7687" s="464"/>
      <c r="S7687" s="464"/>
      <c r="T7687" s="464"/>
      <c r="U7687" s="464"/>
      <c r="V7687" s="464"/>
    </row>
    <row r="7688" spans="1:22">
      <c r="A7688" s="531"/>
      <c r="B7688" s="532"/>
      <c r="C7688" s="350"/>
      <c r="D7688" s="350"/>
      <c r="E7688" s="533"/>
      <c r="F7688" s="533"/>
      <c r="G7688" s="533"/>
      <c r="H7688" s="533"/>
      <c r="I7688" s="533"/>
      <c r="J7688" s="533"/>
      <c r="K7688" s="533"/>
      <c r="L7688" s="533"/>
      <c r="M7688" s="533"/>
      <c r="N7688" s="532"/>
      <c r="O7688" s="350"/>
      <c r="P7688" s="464"/>
      <c r="Q7688" s="464"/>
      <c r="R7688" s="464"/>
      <c r="S7688" s="464"/>
      <c r="T7688" s="464"/>
      <c r="U7688" s="464"/>
      <c r="V7688" s="464"/>
    </row>
    <row r="7689" spans="1:22">
      <c r="A7689" s="531"/>
      <c r="B7689" s="532"/>
      <c r="C7689" s="350"/>
      <c r="D7689" s="350"/>
      <c r="E7689" s="533"/>
      <c r="F7689" s="533"/>
      <c r="G7689" s="533"/>
      <c r="H7689" s="533"/>
      <c r="I7689" s="533"/>
      <c r="J7689" s="533"/>
      <c r="K7689" s="533"/>
      <c r="L7689" s="533"/>
      <c r="M7689" s="533"/>
      <c r="N7689" s="532"/>
      <c r="O7689" s="350"/>
      <c r="P7689" s="464"/>
      <c r="Q7689" s="464"/>
      <c r="R7689" s="464"/>
      <c r="S7689" s="464"/>
      <c r="T7689" s="464"/>
      <c r="U7689" s="464"/>
      <c r="V7689" s="464"/>
    </row>
    <row r="7690" spans="1:22">
      <c r="A7690" s="531"/>
      <c r="B7690" s="532"/>
      <c r="C7690" s="350"/>
      <c r="D7690" s="350"/>
      <c r="E7690" s="533"/>
      <c r="F7690" s="533"/>
      <c r="G7690" s="533"/>
      <c r="H7690" s="533"/>
      <c r="I7690" s="533"/>
      <c r="J7690" s="533"/>
      <c r="K7690" s="533"/>
      <c r="L7690" s="533"/>
      <c r="M7690" s="533"/>
      <c r="N7690" s="532"/>
      <c r="O7690" s="350"/>
      <c r="P7690" s="464"/>
      <c r="Q7690" s="464"/>
      <c r="R7690" s="464"/>
      <c r="S7690" s="464"/>
      <c r="T7690" s="464"/>
      <c r="U7690" s="464"/>
      <c r="V7690" s="464"/>
    </row>
    <row r="7691" spans="1:22">
      <c r="A7691" s="531"/>
      <c r="B7691" s="532"/>
      <c r="C7691" s="350"/>
      <c r="D7691" s="350"/>
      <c r="E7691" s="533"/>
      <c r="F7691" s="533"/>
      <c r="G7691" s="533"/>
      <c r="H7691" s="533"/>
      <c r="I7691" s="533"/>
      <c r="J7691" s="533"/>
      <c r="K7691" s="533"/>
      <c r="L7691" s="533"/>
      <c r="M7691" s="533"/>
      <c r="N7691" s="532"/>
      <c r="O7691" s="350"/>
      <c r="P7691" s="464"/>
      <c r="Q7691" s="464"/>
      <c r="R7691" s="464"/>
      <c r="S7691" s="464"/>
      <c r="T7691" s="464"/>
      <c r="U7691" s="464"/>
      <c r="V7691" s="464"/>
    </row>
    <row r="7692" spans="1:22">
      <c r="A7692" s="531"/>
      <c r="B7692" s="532"/>
      <c r="C7692" s="350"/>
      <c r="D7692" s="350"/>
      <c r="E7692" s="533"/>
      <c r="F7692" s="533"/>
      <c r="G7692" s="533"/>
      <c r="H7692" s="533"/>
      <c r="I7692" s="533"/>
      <c r="J7692" s="533"/>
      <c r="K7692" s="533"/>
      <c r="L7692" s="533"/>
      <c r="M7692" s="533"/>
      <c r="N7692" s="532"/>
      <c r="O7692" s="350"/>
      <c r="P7692" s="464"/>
      <c r="Q7692" s="464"/>
      <c r="R7692" s="464"/>
      <c r="S7692" s="464"/>
      <c r="T7692" s="464"/>
      <c r="U7692" s="464"/>
      <c r="V7692" s="464"/>
    </row>
    <row r="7693" spans="1:22">
      <c r="A7693" s="531"/>
      <c r="B7693" s="532"/>
      <c r="C7693" s="350"/>
      <c r="D7693" s="350"/>
      <c r="E7693" s="533"/>
      <c r="F7693" s="533"/>
      <c r="G7693" s="533"/>
      <c r="H7693" s="533"/>
      <c r="I7693" s="533"/>
      <c r="J7693" s="533"/>
      <c r="K7693" s="533"/>
      <c r="L7693" s="533"/>
      <c r="M7693" s="533"/>
      <c r="N7693" s="532"/>
      <c r="O7693" s="350"/>
      <c r="P7693" s="464"/>
      <c r="Q7693" s="464"/>
      <c r="R7693" s="464"/>
      <c r="S7693" s="464"/>
      <c r="T7693" s="464"/>
      <c r="U7693" s="464"/>
      <c r="V7693" s="464"/>
    </row>
    <row r="7694" spans="1:22">
      <c r="A7694" s="531"/>
      <c r="B7694" s="532"/>
      <c r="C7694" s="350"/>
      <c r="D7694" s="350"/>
      <c r="E7694" s="533"/>
      <c r="F7694" s="533"/>
      <c r="G7694" s="533"/>
      <c r="H7694" s="533"/>
      <c r="I7694" s="533"/>
      <c r="J7694" s="533"/>
      <c r="K7694" s="533"/>
      <c r="L7694" s="533"/>
      <c r="M7694" s="533"/>
      <c r="N7694" s="532"/>
      <c r="O7694" s="350"/>
      <c r="P7694" s="464"/>
      <c r="Q7694" s="464"/>
      <c r="R7694" s="464"/>
      <c r="S7694" s="464"/>
      <c r="T7694" s="464"/>
      <c r="U7694" s="464"/>
      <c r="V7694" s="464"/>
    </row>
    <row r="7695" spans="1:22">
      <c r="A7695" s="531"/>
      <c r="B7695" s="532"/>
      <c r="C7695" s="350"/>
      <c r="D7695" s="350"/>
      <c r="E7695" s="533"/>
      <c r="F7695" s="533"/>
      <c r="G7695" s="533"/>
      <c r="H7695" s="533"/>
      <c r="I7695" s="533"/>
      <c r="J7695" s="533"/>
      <c r="K7695" s="533"/>
      <c r="L7695" s="533"/>
      <c r="M7695" s="533"/>
      <c r="N7695" s="532"/>
      <c r="O7695" s="350"/>
      <c r="P7695" s="464"/>
      <c r="Q7695" s="464"/>
      <c r="R7695" s="464"/>
      <c r="S7695" s="464"/>
      <c r="T7695" s="464"/>
      <c r="U7695" s="464"/>
      <c r="V7695" s="464"/>
    </row>
    <row r="7696" spans="1:22">
      <c r="A7696" s="531"/>
      <c r="B7696" s="532"/>
      <c r="C7696" s="350"/>
      <c r="D7696" s="350"/>
      <c r="E7696" s="533"/>
      <c r="F7696" s="533"/>
      <c r="G7696" s="533"/>
      <c r="H7696" s="533"/>
      <c r="I7696" s="533"/>
      <c r="J7696" s="533"/>
      <c r="K7696" s="533"/>
      <c r="L7696" s="533"/>
      <c r="M7696" s="533"/>
      <c r="N7696" s="532"/>
      <c r="O7696" s="350"/>
      <c r="P7696" s="464"/>
      <c r="Q7696" s="464"/>
      <c r="R7696" s="464"/>
      <c r="S7696" s="464"/>
      <c r="T7696" s="464"/>
      <c r="U7696" s="464"/>
      <c r="V7696" s="464"/>
    </row>
    <row r="7697" spans="1:22">
      <c r="A7697" s="531"/>
      <c r="B7697" s="532"/>
      <c r="C7697" s="350"/>
      <c r="D7697" s="350"/>
      <c r="E7697" s="533"/>
      <c r="F7697" s="533"/>
      <c r="G7697" s="533"/>
      <c r="H7697" s="533"/>
      <c r="I7697" s="533"/>
      <c r="J7697" s="533"/>
      <c r="K7697" s="533"/>
      <c r="L7697" s="533"/>
      <c r="M7697" s="533"/>
      <c r="N7697" s="532"/>
      <c r="O7697" s="350"/>
      <c r="P7697" s="464"/>
      <c r="Q7697" s="464"/>
      <c r="R7697" s="464"/>
      <c r="S7697" s="464"/>
      <c r="T7697" s="464"/>
      <c r="U7697" s="464"/>
      <c r="V7697" s="464"/>
    </row>
    <row r="7698" spans="1:22">
      <c r="A7698" s="531"/>
      <c r="B7698" s="532"/>
      <c r="C7698" s="350"/>
      <c r="D7698" s="350"/>
      <c r="E7698" s="533"/>
      <c r="F7698" s="533"/>
      <c r="G7698" s="533"/>
      <c r="H7698" s="533"/>
      <c r="I7698" s="533"/>
      <c r="J7698" s="533"/>
      <c r="K7698" s="533"/>
      <c r="L7698" s="533"/>
      <c r="M7698" s="533"/>
      <c r="N7698" s="532"/>
      <c r="O7698" s="350"/>
      <c r="P7698" s="464"/>
      <c r="Q7698" s="464"/>
      <c r="R7698" s="464"/>
      <c r="S7698" s="464"/>
      <c r="T7698" s="464"/>
      <c r="U7698" s="464"/>
      <c r="V7698" s="464"/>
    </row>
    <row r="7699" spans="1:22">
      <c r="A7699" s="531"/>
      <c r="B7699" s="532"/>
      <c r="C7699" s="350"/>
      <c r="D7699" s="350"/>
      <c r="E7699" s="533"/>
      <c r="F7699" s="533"/>
      <c r="G7699" s="533"/>
      <c r="H7699" s="533"/>
      <c r="I7699" s="533"/>
      <c r="J7699" s="533"/>
      <c r="K7699" s="533"/>
      <c r="L7699" s="533"/>
      <c r="M7699" s="533"/>
      <c r="N7699" s="532"/>
      <c r="O7699" s="350"/>
      <c r="P7699" s="464"/>
      <c r="Q7699" s="464"/>
      <c r="R7699" s="464"/>
      <c r="S7699" s="464"/>
      <c r="T7699" s="464"/>
      <c r="U7699" s="464"/>
      <c r="V7699" s="464"/>
    </row>
    <row r="7700" spans="1:22">
      <c r="A7700" s="531"/>
      <c r="B7700" s="532"/>
      <c r="C7700" s="350"/>
      <c r="D7700" s="350"/>
      <c r="E7700" s="533"/>
      <c r="F7700" s="533"/>
      <c r="G7700" s="533"/>
      <c r="H7700" s="533"/>
      <c r="I7700" s="533"/>
      <c r="J7700" s="533"/>
      <c r="K7700" s="533"/>
      <c r="L7700" s="533"/>
      <c r="M7700" s="533"/>
      <c r="N7700" s="532"/>
      <c r="O7700" s="350"/>
      <c r="P7700" s="464"/>
      <c r="Q7700" s="464"/>
      <c r="R7700" s="464"/>
      <c r="S7700" s="464"/>
      <c r="T7700" s="464"/>
      <c r="U7700" s="464"/>
      <c r="V7700" s="464"/>
    </row>
    <row r="7701" spans="1:22">
      <c r="A7701" s="531"/>
      <c r="B7701" s="532"/>
      <c r="C7701" s="350"/>
      <c r="D7701" s="350"/>
      <c r="E7701" s="533"/>
      <c r="F7701" s="533"/>
      <c r="G7701" s="533"/>
      <c r="H7701" s="533"/>
      <c r="I7701" s="533"/>
      <c r="J7701" s="533"/>
      <c r="K7701" s="533"/>
      <c r="L7701" s="533"/>
      <c r="M7701" s="533"/>
      <c r="N7701" s="532"/>
      <c r="O7701" s="350"/>
      <c r="P7701" s="464"/>
      <c r="Q7701" s="464"/>
      <c r="R7701" s="464"/>
      <c r="S7701" s="464"/>
      <c r="T7701" s="464"/>
      <c r="U7701" s="464"/>
      <c r="V7701" s="464"/>
    </row>
    <row r="7702" spans="1:22">
      <c r="A7702" s="531"/>
      <c r="B7702" s="532"/>
      <c r="C7702" s="350"/>
      <c r="D7702" s="350"/>
      <c r="E7702" s="533"/>
      <c r="F7702" s="533"/>
      <c r="G7702" s="533"/>
      <c r="H7702" s="533"/>
      <c r="I7702" s="533"/>
      <c r="J7702" s="533"/>
      <c r="K7702" s="533"/>
      <c r="L7702" s="533"/>
      <c r="M7702" s="533"/>
      <c r="N7702" s="532"/>
      <c r="O7702" s="350"/>
      <c r="P7702" s="464"/>
      <c r="Q7702" s="464"/>
      <c r="R7702" s="464"/>
      <c r="S7702" s="464"/>
      <c r="T7702" s="464"/>
      <c r="U7702" s="464"/>
      <c r="V7702" s="464"/>
    </row>
    <row r="7703" spans="1:22">
      <c r="A7703" s="531"/>
      <c r="B7703" s="532"/>
      <c r="C7703" s="350"/>
      <c r="D7703" s="350"/>
      <c r="E7703" s="533"/>
      <c r="F7703" s="533"/>
      <c r="G7703" s="533"/>
      <c r="H7703" s="533"/>
      <c r="I7703" s="533"/>
      <c r="J7703" s="533"/>
      <c r="K7703" s="533"/>
      <c r="L7703" s="533"/>
      <c r="M7703" s="533"/>
      <c r="N7703" s="532"/>
      <c r="O7703" s="350"/>
      <c r="P7703" s="464"/>
      <c r="Q7703" s="464"/>
      <c r="R7703" s="464"/>
      <c r="S7703" s="464"/>
      <c r="T7703" s="464"/>
      <c r="U7703" s="464"/>
      <c r="V7703" s="464"/>
    </row>
    <row r="7704" spans="1:22">
      <c r="A7704" s="531"/>
      <c r="B7704" s="532"/>
      <c r="C7704" s="350"/>
      <c r="D7704" s="350"/>
      <c r="E7704" s="533"/>
      <c r="F7704" s="533"/>
      <c r="G7704" s="533"/>
      <c r="H7704" s="533"/>
      <c r="I7704" s="533"/>
      <c r="J7704" s="533"/>
      <c r="K7704" s="533"/>
      <c r="L7704" s="533"/>
      <c r="M7704" s="533"/>
      <c r="N7704" s="532"/>
      <c r="O7704" s="350"/>
      <c r="P7704" s="464"/>
      <c r="Q7704" s="464"/>
      <c r="R7704" s="464"/>
      <c r="S7704" s="464"/>
      <c r="T7704" s="464"/>
      <c r="U7704" s="464"/>
      <c r="V7704" s="464"/>
    </row>
    <row r="7705" spans="1:22">
      <c r="A7705" s="531"/>
      <c r="B7705" s="532"/>
      <c r="C7705" s="350"/>
      <c r="D7705" s="350"/>
      <c r="E7705" s="533"/>
      <c r="F7705" s="533"/>
      <c r="G7705" s="533"/>
      <c r="H7705" s="533"/>
      <c r="I7705" s="533"/>
      <c r="J7705" s="533"/>
      <c r="K7705" s="533"/>
      <c r="L7705" s="533"/>
      <c r="M7705" s="533"/>
      <c r="N7705" s="532"/>
      <c r="O7705" s="350"/>
      <c r="P7705" s="464"/>
      <c r="Q7705" s="464"/>
      <c r="R7705" s="464"/>
      <c r="S7705" s="464"/>
      <c r="T7705" s="464"/>
      <c r="U7705" s="464"/>
      <c r="V7705" s="464"/>
    </row>
    <row r="7706" spans="1:22">
      <c r="A7706" s="531"/>
      <c r="B7706" s="532"/>
      <c r="C7706" s="350"/>
      <c r="D7706" s="350"/>
      <c r="E7706" s="533"/>
      <c r="F7706" s="533"/>
      <c r="G7706" s="533"/>
      <c r="H7706" s="533"/>
      <c r="I7706" s="533"/>
      <c r="J7706" s="533"/>
      <c r="K7706" s="533"/>
      <c r="L7706" s="533"/>
      <c r="M7706" s="533"/>
      <c r="N7706" s="532"/>
      <c r="O7706" s="350"/>
      <c r="P7706" s="464"/>
      <c r="Q7706" s="464"/>
      <c r="R7706" s="464"/>
      <c r="S7706" s="464"/>
      <c r="T7706" s="464"/>
      <c r="U7706" s="464"/>
      <c r="V7706" s="464"/>
    </row>
    <row r="7707" spans="1:22">
      <c r="A7707" s="531"/>
      <c r="B7707" s="532"/>
      <c r="C7707" s="350"/>
      <c r="D7707" s="350"/>
      <c r="E7707" s="533"/>
      <c r="F7707" s="533"/>
      <c r="G7707" s="533"/>
      <c r="H7707" s="533"/>
      <c r="I7707" s="533"/>
      <c r="J7707" s="533"/>
      <c r="K7707" s="533"/>
      <c r="L7707" s="533"/>
      <c r="M7707" s="533"/>
      <c r="N7707" s="532"/>
      <c r="O7707" s="350"/>
      <c r="P7707" s="464"/>
      <c r="Q7707" s="464"/>
      <c r="R7707" s="464"/>
      <c r="S7707" s="464"/>
      <c r="T7707" s="464"/>
      <c r="U7707" s="464"/>
      <c r="V7707" s="464"/>
    </row>
    <row r="7708" spans="1:22">
      <c r="A7708" s="531"/>
      <c r="B7708" s="532"/>
      <c r="C7708" s="350"/>
      <c r="D7708" s="350"/>
      <c r="E7708" s="533"/>
      <c r="F7708" s="533"/>
      <c r="G7708" s="533"/>
      <c r="H7708" s="533"/>
      <c r="I7708" s="533"/>
      <c r="J7708" s="533"/>
      <c r="K7708" s="533"/>
      <c r="L7708" s="533"/>
      <c r="M7708" s="533"/>
      <c r="N7708" s="532"/>
      <c r="O7708" s="350"/>
      <c r="P7708" s="464"/>
      <c r="Q7708" s="464"/>
      <c r="R7708" s="464"/>
      <c r="S7708" s="464"/>
      <c r="T7708" s="464"/>
      <c r="U7708" s="464"/>
      <c r="V7708" s="464"/>
    </row>
    <row r="7709" spans="1:22">
      <c r="A7709" s="531"/>
      <c r="B7709" s="532"/>
      <c r="C7709" s="350"/>
      <c r="D7709" s="350"/>
      <c r="E7709" s="533"/>
      <c r="F7709" s="533"/>
      <c r="G7709" s="533"/>
      <c r="H7709" s="533"/>
      <c r="I7709" s="533"/>
      <c r="J7709" s="533"/>
      <c r="K7709" s="533"/>
      <c r="L7709" s="533"/>
      <c r="M7709" s="533"/>
      <c r="N7709" s="532"/>
      <c r="O7709" s="350"/>
      <c r="P7709" s="464"/>
      <c r="Q7709" s="464"/>
      <c r="R7709" s="464"/>
      <c r="S7709" s="464"/>
      <c r="T7709" s="464"/>
      <c r="U7709" s="464"/>
      <c r="V7709" s="464"/>
    </row>
    <row r="7710" spans="1:22">
      <c r="A7710" s="531"/>
      <c r="B7710" s="532"/>
      <c r="C7710" s="350"/>
      <c r="D7710" s="350"/>
      <c r="E7710" s="533"/>
      <c r="F7710" s="533"/>
      <c r="G7710" s="533"/>
      <c r="H7710" s="533"/>
      <c r="I7710" s="533"/>
      <c r="J7710" s="533"/>
      <c r="K7710" s="533"/>
      <c r="L7710" s="533"/>
      <c r="M7710" s="533"/>
      <c r="N7710" s="532"/>
      <c r="O7710" s="350"/>
      <c r="P7710" s="464"/>
      <c r="Q7710" s="464"/>
      <c r="R7710" s="464"/>
      <c r="S7710" s="464"/>
      <c r="T7710" s="464"/>
      <c r="U7710" s="464"/>
      <c r="V7710" s="464"/>
    </row>
    <row r="7711" spans="1:22">
      <c r="A7711" s="531"/>
      <c r="B7711" s="532"/>
      <c r="C7711" s="350"/>
      <c r="D7711" s="350"/>
      <c r="E7711" s="533"/>
      <c r="F7711" s="533"/>
      <c r="G7711" s="533"/>
      <c r="H7711" s="533"/>
      <c r="I7711" s="533"/>
      <c r="J7711" s="533"/>
      <c r="K7711" s="533"/>
      <c r="L7711" s="533"/>
      <c r="M7711" s="533"/>
      <c r="N7711" s="532"/>
      <c r="O7711" s="350"/>
      <c r="P7711" s="464"/>
      <c r="Q7711" s="464"/>
      <c r="R7711" s="464"/>
      <c r="S7711" s="464"/>
      <c r="T7711" s="464"/>
      <c r="U7711" s="464"/>
      <c r="V7711" s="464"/>
    </row>
    <row r="7712" spans="1:22">
      <c r="A7712" s="531"/>
      <c r="B7712" s="532"/>
      <c r="C7712" s="350"/>
      <c r="D7712" s="350"/>
      <c r="E7712" s="533"/>
      <c r="F7712" s="533"/>
      <c r="G7712" s="533"/>
      <c r="H7712" s="533"/>
      <c r="I7712" s="533"/>
      <c r="J7712" s="533"/>
      <c r="K7712" s="533"/>
      <c r="L7712" s="533"/>
      <c r="M7712" s="533"/>
      <c r="N7712" s="532"/>
      <c r="O7712" s="350"/>
      <c r="P7712" s="464"/>
      <c r="Q7712" s="464"/>
      <c r="R7712" s="464"/>
      <c r="S7712" s="464"/>
      <c r="T7712" s="464"/>
      <c r="U7712" s="464"/>
      <c r="V7712" s="464"/>
    </row>
    <row r="7713" spans="1:22">
      <c r="A7713" s="531"/>
      <c r="B7713" s="532"/>
      <c r="C7713" s="350"/>
      <c r="D7713" s="350"/>
      <c r="E7713" s="533"/>
      <c r="F7713" s="533"/>
      <c r="G7713" s="533"/>
      <c r="H7713" s="533"/>
      <c r="I7713" s="533"/>
      <c r="J7713" s="533"/>
      <c r="K7713" s="533"/>
      <c r="L7713" s="533"/>
      <c r="M7713" s="533"/>
      <c r="N7713" s="532"/>
      <c r="O7713" s="350"/>
      <c r="P7713" s="464"/>
      <c r="Q7713" s="464"/>
      <c r="R7713" s="464"/>
      <c r="S7713" s="464"/>
      <c r="T7713" s="464"/>
      <c r="U7713" s="464"/>
      <c r="V7713" s="464"/>
    </row>
    <row r="7714" spans="1:22">
      <c r="A7714" s="531"/>
      <c r="B7714" s="532"/>
      <c r="C7714" s="350"/>
      <c r="D7714" s="350"/>
      <c r="E7714" s="533"/>
      <c r="F7714" s="533"/>
      <c r="G7714" s="533"/>
      <c r="H7714" s="533"/>
      <c r="I7714" s="533"/>
      <c r="J7714" s="533"/>
      <c r="K7714" s="533"/>
      <c r="L7714" s="533"/>
      <c r="M7714" s="533"/>
      <c r="N7714" s="532"/>
      <c r="O7714" s="350"/>
      <c r="P7714" s="464"/>
      <c r="Q7714" s="464"/>
      <c r="R7714" s="464"/>
      <c r="S7714" s="464"/>
      <c r="T7714" s="464"/>
      <c r="U7714" s="464"/>
      <c r="V7714" s="464"/>
    </row>
    <row r="7715" spans="1:22">
      <c r="A7715" s="531"/>
      <c r="B7715" s="532"/>
      <c r="C7715" s="350"/>
      <c r="D7715" s="350"/>
      <c r="E7715" s="533"/>
      <c r="F7715" s="533"/>
      <c r="G7715" s="533"/>
      <c r="H7715" s="533"/>
      <c r="I7715" s="533"/>
      <c r="J7715" s="533"/>
      <c r="K7715" s="533"/>
      <c r="L7715" s="533"/>
      <c r="M7715" s="533"/>
      <c r="N7715" s="532"/>
      <c r="O7715" s="350"/>
      <c r="P7715" s="464"/>
      <c r="Q7715" s="464"/>
      <c r="R7715" s="464"/>
      <c r="S7715" s="464"/>
      <c r="T7715" s="464"/>
      <c r="U7715" s="464"/>
      <c r="V7715" s="464"/>
    </row>
    <row r="7716" spans="1:22">
      <c r="A7716" s="531"/>
      <c r="B7716" s="532"/>
      <c r="C7716" s="350"/>
      <c r="D7716" s="350"/>
      <c r="E7716" s="533"/>
      <c r="F7716" s="533"/>
      <c r="G7716" s="533"/>
      <c r="H7716" s="533"/>
      <c r="I7716" s="533"/>
      <c r="J7716" s="533"/>
      <c r="K7716" s="533"/>
      <c r="L7716" s="533"/>
      <c r="M7716" s="533"/>
      <c r="N7716" s="532"/>
      <c r="O7716" s="350"/>
      <c r="P7716" s="464"/>
      <c r="Q7716" s="464"/>
      <c r="R7716" s="464"/>
      <c r="S7716" s="464"/>
      <c r="T7716" s="464"/>
      <c r="U7716" s="464"/>
      <c r="V7716" s="464"/>
    </row>
    <row r="7717" spans="1:22">
      <c r="A7717" s="531"/>
      <c r="B7717" s="532"/>
      <c r="C7717" s="350"/>
      <c r="D7717" s="350"/>
      <c r="E7717" s="533"/>
      <c r="F7717" s="533"/>
      <c r="G7717" s="533"/>
      <c r="H7717" s="533"/>
      <c r="I7717" s="533"/>
      <c r="J7717" s="533"/>
      <c r="K7717" s="533"/>
      <c r="L7717" s="533"/>
      <c r="M7717" s="533"/>
      <c r="N7717" s="532"/>
      <c r="O7717" s="350"/>
      <c r="P7717" s="464"/>
      <c r="Q7717" s="464"/>
      <c r="R7717" s="464"/>
      <c r="S7717" s="464"/>
      <c r="T7717" s="464"/>
      <c r="U7717" s="464"/>
      <c r="V7717" s="464"/>
    </row>
    <row r="7718" spans="1:22">
      <c r="A7718" s="531"/>
      <c r="B7718" s="532"/>
      <c r="C7718" s="350"/>
      <c r="D7718" s="350"/>
      <c r="E7718" s="533"/>
      <c r="F7718" s="533"/>
      <c r="G7718" s="533"/>
      <c r="H7718" s="533"/>
      <c r="I7718" s="533"/>
      <c r="J7718" s="533"/>
      <c r="K7718" s="533"/>
      <c r="L7718" s="533"/>
      <c r="M7718" s="533"/>
      <c r="N7718" s="532"/>
      <c r="O7718" s="350"/>
      <c r="P7718" s="464"/>
      <c r="Q7718" s="464"/>
      <c r="R7718" s="464"/>
      <c r="S7718" s="464"/>
      <c r="T7718" s="464"/>
      <c r="U7718" s="464"/>
      <c r="V7718" s="464"/>
    </row>
    <row r="7719" spans="1:22">
      <c r="A7719" s="531"/>
      <c r="B7719" s="532"/>
      <c r="C7719" s="350"/>
      <c r="D7719" s="350"/>
      <c r="E7719" s="533"/>
      <c r="F7719" s="533"/>
      <c r="G7719" s="533"/>
      <c r="H7719" s="533"/>
      <c r="I7719" s="533"/>
      <c r="J7719" s="533"/>
      <c r="K7719" s="533"/>
      <c r="L7719" s="533"/>
      <c r="M7719" s="533"/>
      <c r="N7719" s="532"/>
      <c r="O7719" s="350"/>
      <c r="P7719" s="464"/>
      <c r="Q7719" s="464"/>
      <c r="R7719" s="464"/>
      <c r="S7719" s="464"/>
      <c r="T7719" s="464"/>
      <c r="U7719" s="464"/>
      <c r="V7719" s="464"/>
    </row>
    <row r="7720" spans="1:22">
      <c r="A7720" s="531"/>
      <c r="B7720" s="532"/>
      <c r="C7720" s="350"/>
      <c r="D7720" s="350"/>
      <c r="E7720" s="533"/>
      <c r="F7720" s="533"/>
      <c r="G7720" s="533"/>
      <c r="H7720" s="533"/>
      <c r="I7720" s="533"/>
      <c r="J7720" s="533"/>
      <c r="K7720" s="533"/>
      <c r="L7720" s="533"/>
      <c r="M7720" s="533"/>
      <c r="N7720" s="532"/>
      <c r="O7720" s="350"/>
      <c r="P7720" s="464"/>
      <c r="Q7720" s="464"/>
      <c r="R7720" s="464"/>
      <c r="S7720" s="464"/>
      <c r="T7720" s="464"/>
      <c r="U7720" s="464"/>
      <c r="V7720" s="464"/>
    </row>
    <row r="7721" spans="1:22">
      <c r="A7721" s="531"/>
      <c r="B7721" s="532"/>
      <c r="C7721" s="350"/>
      <c r="D7721" s="350"/>
      <c r="E7721" s="533"/>
      <c r="F7721" s="533"/>
      <c r="G7721" s="533"/>
      <c r="H7721" s="533"/>
      <c r="I7721" s="533"/>
      <c r="J7721" s="533"/>
      <c r="K7721" s="533"/>
      <c r="L7721" s="533"/>
      <c r="M7721" s="533"/>
      <c r="N7721" s="532"/>
      <c r="O7721" s="350"/>
      <c r="P7721" s="464"/>
      <c r="Q7721" s="464"/>
      <c r="R7721" s="464"/>
      <c r="S7721" s="464"/>
      <c r="T7721" s="464"/>
      <c r="U7721" s="464"/>
      <c r="V7721" s="464"/>
    </row>
    <row r="7722" spans="1:22">
      <c r="A7722" s="531"/>
      <c r="B7722" s="532"/>
      <c r="C7722" s="350"/>
      <c r="D7722" s="350"/>
      <c r="E7722" s="533"/>
      <c r="F7722" s="533"/>
      <c r="G7722" s="533"/>
      <c r="H7722" s="533"/>
      <c r="I7722" s="533"/>
      <c r="J7722" s="533"/>
      <c r="K7722" s="533"/>
      <c r="L7722" s="533"/>
      <c r="M7722" s="533"/>
      <c r="N7722" s="532"/>
      <c r="O7722" s="350"/>
      <c r="P7722" s="464"/>
      <c r="Q7722" s="464"/>
      <c r="R7722" s="464"/>
      <c r="S7722" s="464"/>
      <c r="T7722" s="464"/>
      <c r="U7722" s="464"/>
      <c r="V7722" s="464"/>
    </row>
    <row r="7723" spans="1:22">
      <c r="A7723" s="531"/>
      <c r="B7723" s="532"/>
      <c r="C7723" s="350"/>
      <c r="D7723" s="350"/>
      <c r="E7723" s="533"/>
      <c r="F7723" s="533"/>
      <c r="G7723" s="533"/>
      <c r="H7723" s="533"/>
      <c r="I7723" s="533"/>
      <c r="J7723" s="533"/>
      <c r="K7723" s="533"/>
      <c r="L7723" s="533"/>
      <c r="M7723" s="533"/>
      <c r="N7723" s="532"/>
      <c r="O7723" s="350"/>
      <c r="P7723" s="464"/>
      <c r="Q7723" s="464"/>
      <c r="R7723" s="464"/>
      <c r="S7723" s="464"/>
      <c r="T7723" s="464"/>
      <c r="U7723" s="464"/>
      <c r="V7723" s="464"/>
    </row>
    <row r="7724" spans="1:22">
      <c r="A7724" s="531"/>
      <c r="B7724" s="532"/>
      <c r="C7724" s="350"/>
      <c r="D7724" s="350"/>
      <c r="E7724" s="533"/>
      <c r="F7724" s="533"/>
      <c r="G7724" s="533"/>
      <c r="H7724" s="533"/>
      <c r="I7724" s="533"/>
      <c r="J7724" s="533"/>
      <c r="K7724" s="533"/>
      <c r="L7724" s="533"/>
      <c r="M7724" s="533"/>
      <c r="N7724" s="532"/>
      <c r="O7724" s="350"/>
      <c r="P7724" s="464"/>
      <c r="Q7724" s="464"/>
      <c r="R7724" s="464"/>
      <c r="S7724" s="464"/>
      <c r="T7724" s="464"/>
      <c r="U7724" s="464"/>
      <c r="V7724" s="464"/>
    </row>
    <row r="7725" spans="1:22">
      <c r="A7725" s="531"/>
      <c r="B7725" s="532"/>
      <c r="C7725" s="350"/>
      <c r="D7725" s="350"/>
      <c r="E7725" s="533"/>
      <c r="F7725" s="533"/>
      <c r="G7725" s="533"/>
      <c r="H7725" s="533"/>
      <c r="I7725" s="533"/>
      <c r="J7725" s="533"/>
      <c r="K7725" s="533"/>
      <c r="L7725" s="533"/>
      <c r="M7725" s="533"/>
      <c r="N7725" s="532"/>
      <c r="O7725" s="350"/>
      <c r="P7725" s="464"/>
      <c r="Q7725" s="464"/>
      <c r="R7725" s="464"/>
      <c r="S7725" s="464"/>
      <c r="T7725" s="464"/>
      <c r="U7725" s="464"/>
      <c r="V7725" s="464"/>
    </row>
    <row r="7726" spans="1:22">
      <c r="A7726" s="531"/>
      <c r="B7726" s="532"/>
      <c r="C7726" s="350"/>
      <c r="D7726" s="350"/>
      <c r="E7726" s="533"/>
      <c r="F7726" s="533"/>
      <c r="G7726" s="533"/>
      <c r="H7726" s="533"/>
      <c r="I7726" s="533"/>
      <c r="J7726" s="533"/>
      <c r="K7726" s="533"/>
      <c r="L7726" s="533"/>
      <c r="M7726" s="533"/>
      <c r="N7726" s="532"/>
      <c r="O7726" s="350"/>
      <c r="P7726" s="464"/>
      <c r="Q7726" s="464"/>
      <c r="R7726" s="464"/>
      <c r="S7726" s="464"/>
      <c r="T7726" s="464"/>
      <c r="U7726" s="464"/>
      <c r="V7726" s="464"/>
    </row>
    <row r="7727" spans="1:22">
      <c r="A7727" s="531"/>
      <c r="B7727" s="532"/>
      <c r="C7727" s="350"/>
      <c r="D7727" s="350"/>
      <c r="E7727" s="533"/>
      <c r="F7727" s="533"/>
      <c r="G7727" s="533"/>
      <c r="H7727" s="533"/>
      <c r="I7727" s="533"/>
      <c r="J7727" s="533"/>
      <c r="K7727" s="533"/>
      <c r="L7727" s="533"/>
      <c r="M7727" s="533"/>
      <c r="N7727" s="532"/>
      <c r="O7727" s="350"/>
      <c r="P7727" s="464"/>
      <c r="Q7727" s="464"/>
      <c r="R7727" s="464"/>
      <c r="S7727" s="464"/>
      <c r="T7727" s="464"/>
      <c r="U7727" s="464"/>
      <c r="V7727" s="464"/>
    </row>
    <row r="7728" spans="1:22">
      <c r="A7728" s="531"/>
      <c r="B7728" s="532"/>
      <c r="C7728" s="350"/>
      <c r="D7728" s="350"/>
      <c r="E7728" s="533"/>
      <c r="F7728" s="533"/>
      <c r="G7728" s="533"/>
      <c r="H7728" s="533"/>
      <c r="I7728" s="533"/>
      <c r="J7728" s="533"/>
      <c r="K7728" s="533"/>
      <c r="L7728" s="533"/>
      <c r="M7728" s="533"/>
      <c r="N7728" s="532"/>
      <c r="O7728" s="350"/>
      <c r="P7728" s="464"/>
      <c r="Q7728" s="464"/>
      <c r="R7728" s="464"/>
      <c r="S7728" s="464"/>
      <c r="T7728" s="464"/>
      <c r="U7728" s="464"/>
      <c r="V7728" s="464"/>
    </row>
    <row r="7729" spans="1:22">
      <c r="A7729" s="531"/>
      <c r="B7729" s="532"/>
      <c r="C7729" s="350"/>
      <c r="D7729" s="350"/>
      <c r="E7729" s="533"/>
      <c r="F7729" s="533"/>
      <c r="G7729" s="533"/>
      <c r="H7729" s="533"/>
      <c r="I7729" s="533"/>
      <c r="J7729" s="533"/>
      <c r="K7729" s="533"/>
      <c r="L7729" s="533"/>
      <c r="M7729" s="533"/>
      <c r="N7729" s="532"/>
      <c r="O7729" s="350"/>
      <c r="P7729" s="464"/>
      <c r="Q7729" s="464"/>
      <c r="R7729" s="464"/>
      <c r="S7729" s="464"/>
      <c r="T7729" s="464"/>
      <c r="U7729" s="464"/>
      <c r="V7729" s="464"/>
    </row>
    <row r="7730" spans="1:22">
      <c r="A7730" s="531"/>
      <c r="B7730" s="532"/>
      <c r="C7730" s="350"/>
      <c r="D7730" s="350"/>
      <c r="E7730" s="533"/>
      <c r="F7730" s="533"/>
      <c r="G7730" s="533"/>
      <c r="H7730" s="533"/>
      <c r="I7730" s="533"/>
      <c r="J7730" s="533"/>
      <c r="K7730" s="533"/>
      <c r="L7730" s="533"/>
      <c r="M7730" s="533"/>
      <c r="N7730" s="532"/>
      <c r="O7730" s="350"/>
      <c r="P7730" s="464"/>
      <c r="Q7730" s="464"/>
      <c r="R7730" s="464"/>
      <c r="S7730" s="464"/>
      <c r="T7730" s="464"/>
      <c r="U7730" s="464"/>
      <c r="V7730" s="464"/>
    </row>
    <row r="7731" spans="1:22">
      <c r="A7731" s="531"/>
      <c r="B7731" s="532"/>
      <c r="C7731" s="350"/>
      <c r="D7731" s="350"/>
      <c r="E7731" s="533"/>
      <c r="F7731" s="533"/>
      <c r="G7731" s="533"/>
      <c r="H7731" s="533"/>
      <c r="I7731" s="533"/>
      <c r="J7731" s="533"/>
      <c r="K7731" s="533"/>
      <c r="L7731" s="533"/>
      <c r="M7731" s="533"/>
      <c r="N7731" s="532"/>
      <c r="O7731" s="350"/>
      <c r="P7731" s="464"/>
      <c r="Q7731" s="464"/>
      <c r="R7731" s="464"/>
      <c r="S7731" s="464"/>
      <c r="T7731" s="464"/>
      <c r="U7731" s="464"/>
      <c r="V7731" s="464"/>
    </row>
    <row r="7732" spans="1:22">
      <c r="A7732" s="531"/>
      <c r="B7732" s="532"/>
      <c r="C7732" s="350"/>
      <c r="D7732" s="350"/>
      <c r="E7732" s="533"/>
      <c r="F7732" s="533"/>
      <c r="G7732" s="533"/>
      <c r="H7732" s="533"/>
      <c r="I7732" s="533"/>
      <c r="J7732" s="533"/>
      <c r="K7732" s="533"/>
      <c r="L7732" s="533"/>
      <c r="M7732" s="533"/>
      <c r="N7732" s="532"/>
      <c r="O7732" s="350"/>
      <c r="P7732" s="464"/>
      <c r="Q7732" s="464"/>
      <c r="R7732" s="464"/>
      <c r="S7732" s="464"/>
      <c r="T7732" s="464"/>
      <c r="U7732" s="464"/>
      <c r="V7732" s="464"/>
    </row>
    <row r="7733" spans="1:22">
      <c r="A7733" s="531"/>
      <c r="B7733" s="532"/>
      <c r="C7733" s="350"/>
      <c r="D7733" s="350"/>
      <c r="E7733" s="533"/>
      <c r="F7733" s="533"/>
      <c r="G7733" s="533"/>
      <c r="H7733" s="533"/>
      <c r="I7733" s="533"/>
      <c r="J7733" s="533"/>
      <c r="K7733" s="533"/>
      <c r="L7733" s="533"/>
      <c r="M7733" s="533"/>
      <c r="N7733" s="532"/>
      <c r="O7733" s="350"/>
      <c r="P7733" s="464"/>
      <c r="Q7733" s="464"/>
      <c r="R7733" s="464"/>
      <c r="S7733" s="464"/>
      <c r="T7733" s="464"/>
      <c r="U7733" s="464"/>
      <c r="V7733" s="464"/>
    </row>
    <row r="7734" spans="1:22">
      <c r="A7734" s="531"/>
      <c r="B7734" s="532"/>
      <c r="C7734" s="350"/>
      <c r="D7734" s="350"/>
      <c r="E7734" s="533"/>
      <c r="F7734" s="533"/>
      <c r="G7734" s="533"/>
      <c r="H7734" s="533"/>
      <c r="I7734" s="533"/>
      <c r="J7734" s="533"/>
      <c r="K7734" s="533"/>
      <c r="L7734" s="533"/>
      <c r="M7734" s="533"/>
      <c r="N7734" s="532"/>
      <c r="O7734" s="350"/>
      <c r="P7734" s="464"/>
      <c r="Q7734" s="464"/>
      <c r="R7734" s="464"/>
      <c r="S7734" s="464"/>
      <c r="T7734" s="464"/>
      <c r="U7734" s="464"/>
      <c r="V7734" s="464"/>
    </row>
    <row r="7735" spans="1:22">
      <c r="A7735" s="531"/>
      <c r="B7735" s="532"/>
      <c r="C7735" s="350"/>
      <c r="D7735" s="350"/>
      <c r="E7735" s="533"/>
      <c r="F7735" s="533"/>
      <c r="G7735" s="533"/>
      <c r="H7735" s="533"/>
      <c r="I7735" s="533"/>
      <c r="J7735" s="533"/>
      <c r="K7735" s="533"/>
      <c r="L7735" s="533"/>
      <c r="M7735" s="533"/>
      <c r="N7735" s="532"/>
      <c r="O7735" s="350"/>
      <c r="P7735" s="464"/>
      <c r="Q7735" s="464"/>
      <c r="R7735" s="464"/>
      <c r="S7735" s="464"/>
      <c r="T7735" s="464"/>
      <c r="U7735" s="464"/>
      <c r="V7735" s="464"/>
    </row>
    <row r="7736" spans="1:22">
      <c r="A7736" s="531"/>
      <c r="B7736" s="532"/>
      <c r="C7736" s="350"/>
      <c r="D7736" s="350"/>
      <c r="E7736" s="533"/>
      <c r="F7736" s="533"/>
      <c r="G7736" s="533"/>
      <c r="H7736" s="533"/>
      <c r="I7736" s="533"/>
      <c r="J7736" s="533"/>
      <c r="K7736" s="533"/>
      <c r="L7736" s="533"/>
      <c r="M7736" s="533"/>
      <c r="N7736" s="532"/>
      <c r="O7736" s="350"/>
      <c r="P7736" s="464"/>
      <c r="Q7736" s="464"/>
      <c r="R7736" s="464"/>
      <c r="S7736" s="464"/>
      <c r="T7736" s="464"/>
      <c r="U7736" s="464"/>
      <c r="V7736" s="464"/>
    </row>
    <row r="7737" spans="1:22">
      <c r="A7737" s="531"/>
      <c r="B7737" s="532"/>
      <c r="C7737" s="350"/>
      <c r="D7737" s="350"/>
      <c r="E7737" s="533"/>
      <c r="F7737" s="533"/>
      <c r="G7737" s="533"/>
      <c r="H7737" s="533"/>
      <c r="I7737" s="533"/>
      <c r="J7737" s="533"/>
      <c r="K7737" s="533"/>
      <c r="L7737" s="533"/>
      <c r="M7737" s="533"/>
      <c r="N7737" s="532"/>
      <c r="O7737" s="350"/>
      <c r="P7737" s="464"/>
      <c r="Q7737" s="464"/>
      <c r="R7737" s="464"/>
      <c r="S7737" s="464"/>
      <c r="T7737" s="464"/>
      <c r="U7737" s="464"/>
      <c r="V7737" s="464"/>
    </row>
    <row r="7738" spans="1:22">
      <c r="A7738" s="531"/>
      <c r="B7738" s="532"/>
      <c r="C7738" s="350"/>
      <c r="D7738" s="350"/>
      <c r="E7738" s="533"/>
      <c r="F7738" s="533"/>
      <c r="G7738" s="533"/>
      <c r="H7738" s="533"/>
      <c r="I7738" s="533"/>
      <c r="J7738" s="533"/>
      <c r="K7738" s="533"/>
      <c r="L7738" s="533"/>
      <c r="M7738" s="533"/>
      <c r="N7738" s="532"/>
      <c r="O7738" s="350"/>
      <c r="P7738" s="464"/>
      <c r="Q7738" s="464"/>
      <c r="R7738" s="464"/>
      <c r="S7738" s="464"/>
      <c r="T7738" s="464"/>
      <c r="U7738" s="464"/>
      <c r="V7738" s="464"/>
    </row>
    <row r="7739" spans="1:22">
      <c r="A7739" s="531"/>
      <c r="B7739" s="532"/>
      <c r="C7739" s="350"/>
      <c r="D7739" s="350"/>
      <c r="E7739" s="533"/>
      <c r="F7739" s="533"/>
      <c r="G7739" s="533"/>
      <c r="H7739" s="533"/>
      <c r="I7739" s="533"/>
      <c r="J7739" s="533"/>
      <c r="K7739" s="533"/>
      <c r="L7739" s="533"/>
      <c r="M7739" s="533"/>
      <c r="N7739" s="532"/>
      <c r="O7739" s="350"/>
      <c r="P7739" s="464"/>
      <c r="Q7739" s="464"/>
      <c r="R7739" s="464"/>
      <c r="S7739" s="464"/>
      <c r="T7739" s="464"/>
      <c r="U7739" s="464"/>
      <c r="V7739" s="464"/>
    </row>
    <row r="7740" spans="1:22">
      <c r="A7740" s="531"/>
      <c r="B7740" s="532"/>
      <c r="C7740" s="350"/>
      <c r="D7740" s="350"/>
      <c r="E7740" s="533"/>
      <c r="F7740" s="533"/>
      <c r="G7740" s="533"/>
      <c r="H7740" s="533"/>
      <c r="I7740" s="533"/>
      <c r="J7740" s="533"/>
      <c r="K7740" s="533"/>
      <c r="L7740" s="533"/>
      <c r="M7740" s="533"/>
      <c r="N7740" s="532"/>
      <c r="O7740" s="350"/>
      <c r="P7740" s="464"/>
      <c r="Q7740" s="464"/>
      <c r="R7740" s="464"/>
      <c r="S7740" s="464"/>
      <c r="T7740" s="464"/>
      <c r="U7740" s="464"/>
      <c r="V7740" s="464"/>
    </row>
    <row r="7741" spans="1:22">
      <c r="A7741" s="531"/>
      <c r="B7741" s="532"/>
      <c r="C7741" s="350"/>
      <c r="D7741" s="350"/>
      <c r="E7741" s="533"/>
      <c r="F7741" s="533"/>
      <c r="G7741" s="533"/>
      <c r="H7741" s="533"/>
      <c r="I7741" s="533"/>
      <c r="J7741" s="533"/>
      <c r="K7741" s="533"/>
      <c r="L7741" s="533"/>
      <c r="M7741" s="533"/>
      <c r="N7741" s="532"/>
      <c r="O7741" s="350"/>
      <c r="P7741" s="464"/>
      <c r="Q7741" s="464"/>
      <c r="R7741" s="464"/>
      <c r="S7741" s="464"/>
      <c r="T7741" s="464"/>
      <c r="U7741" s="464"/>
      <c r="V7741" s="464"/>
    </row>
    <row r="7742" spans="1:22">
      <c r="A7742" s="531"/>
      <c r="B7742" s="532"/>
      <c r="C7742" s="350"/>
      <c r="D7742" s="350"/>
      <c r="E7742" s="533"/>
      <c r="F7742" s="533"/>
      <c r="G7742" s="533"/>
      <c r="H7742" s="533"/>
      <c r="I7742" s="533"/>
      <c r="J7742" s="533"/>
      <c r="K7742" s="533"/>
      <c r="L7742" s="533"/>
      <c r="M7742" s="533"/>
      <c r="N7742" s="532"/>
      <c r="O7742" s="350"/>
      <c r="P7742" s="464"/>
      <c r="Q7742" s="464"/>
      <c r="R7742" s="464"/>
      <c r="S7742" s="464"/>
      <c r="T7742" s="464"/>
      <c r="U7742" s="464"/>
      <c r="V7742" s="464"/>
    </row>
    <row r="7743" spans="1:22">
      <c r="A7743" s="531"/>
      <c r="B7743" s="532"/>
      <c r="C7743" s="350"/>
      <c r="D7743" s="350"/>
      <c r="E7743" s="533"/>
      <c r="F7743" s="533"/>
      <c r="G7743" s="533"/>
      <c r="H7743" s="533"/>
      <c r="I7743" s="533"/>
      <c r="J7743" s="533"/>
      <c r="K7743" s="533"/>
      <c r="L7743" s="533"/>
      <c r="M7743" s="533"/>
      <c r="N7743" s="532"/>
      <c r="O7743" s="350"/>
      <c r="P7743" s="464"/>
      <c r="Q7743" s="464"/>
      <c r="R7743" s="464"/>
      <c r="S7743" s="464"/>
      <c r="T7743" s="464"/>
      <c r="U7743" s="464"/>
      <c r="V7743" s="464"/>
    </row>
    <row r="7744" spans="1:22">
      <c r="A7744" s="531"/>
      <c r="B7744" s="532"/>
      <c r="C7744" s="350"/>
      <c r="D7744" s="350"/>
      <c r="E7744" s="533"/>
      <c r="F7744" s="533"/>
      <c r="G7744" s="533"/>
      <c r="H7744" s="533"/>
      <c r="I7744" s="533"/>
      <c r="J7744" s="533"/>
      <c r="K7744" s="533"/>
      <c r="L7744" s="533"/>
      <c r="M7744" s="533"/>
      <c r="N7744" s="532"/>
      <c r="O7744" s="350"/>
      <c r="P7744" s="464"/>
      <c r="Q7744" s="464"/>
      <c r="R7744" s="464"/>
      <c r="S7744" s="464"/>
      <c r="T7744" s="464"/>
      <c r="U7744" s="464"/>
      <c r="V7744" s="464"/>
    </row>
    <row r="7745" spans="1:22">
      <c r="A7745" s="531"/>
      <c r="B7745" s="532"/>
      <c r="C7745" s="350"/>
      <c r="D7745" s="350"/>
      <c r="E7745" s="533"/>
      <c r="F7745" s="533"/>
      <c r="G7745" s="533"/>
      <c r="H7745" s="533"/>
      <c r="I7745" s="533"/>
      <c r="J7745" s="533"/>
      <c r="K7745" s="533"/>
      <c r="L7745" s="533"/>
      <c r="M7745" s="533"/>
      <c r="N7745" s="532"/>
      <c r="O7745" s="350"/>
      <c r="P7745" s="464"/>
      <c r="Q7745" s="464"/>
      <c r="R7745" s="464"/>
      <c r="S7745" s="464"/>
      <c r="T7745" s="464"/>
      <c r="U7745" s="464"/>
      <c r="V7745" s="464"/>
    </row>
    <row r="7746" spans="1:22">
      <c r="A7746" s="531"/>
      <c r="B7746" s="532"/>
      <c r="C7746" s="350"/>
      <c r="D7746" s="350"/>
      <c r="E7746" s="533"/>
      <c r="F7746" s="533"/>
      <c r="G7746" s="533"/>
      <c r="H7746" s="533"/>
      <c r="I7746" s="533"/>
      <c r="J7746" s="533"/>
      <c r="K7746" s="533"/>
      <c r="L7746" s="533"/>
      <c r="M7746" s="533"/>
      <c r="N7746" s="532"/>
      <c r="O7746" s="350"/>
      <c r="P7746" s="464"/>
      <c r="Q7746" s="464"/>
      <c r="R7746" s="464"/>
      <c r="S7746" s="464"/>
      <c r="T7746" s="464"/>
      <c r="U7746" s="464"/>
      <c r="V7746" s="464"/>
    </row>
    <row r="7747" spans="1:22">
      <c r="A7747" s="531"/>
      <c r="B7747" s="532"/>
      <c r="C7747" s="350"/>
      <c r="D7747" s="350"/>
      <c r="E7747" s="533"/>
      <c r="F7747" s="533"/>
      <c r="G7747" s="533"/>
      <c r="H7747" s="533"/>
      <c r="I7747" s="533"/>
      <c r="J7747" s="533"/>
      <c r="K7747" s="533"/>
      <c r="L7747" s="533"/>
      <c r="M7747" s="533"/>
      <c r="N7747" s="532"/>
      <c r="O7747" s="350"/>
      <c r="P7747" s="464"/>
      <c r="Q7747" s="464"/>
      <c r="R7747" s="464"/>
      <c r="S7747" s="464"/>
      <c r="T7747" s="464"/>
      <c r="U7747" s="464"/>
      <c r="V7747" s="464"/>
    </row>
    <row r="7748" spans="1:22">
      <c r="A7748" s="531"/>
      <c r="B7748" s="532"/>
      <c r="C7748" s="350"/>
      <c r="D7748" s="350"/>
      <c r="E7748" s="533"/>
      <c r="F7748" s="533"/>
      <c r="G7748" s="533"/>
      <c r="H7748" s="533"/>
      <c r="I7748" s="533"/>
      <c r="J7748" s="533"/>
      <c r="K7748" s="533"/>
      <c r="L7748" s="533"/>
      <c r="M7748" s="533"/>
      <c r="N7748" s="532"/>
      <c r="O7748" s="350"/>
      <c r="P7748" s="464"/>
      <c r="Q7748" s="464"/>
      <c r="R7748" s="464"/>
      <c r="S7748" s="464"/>
      <c r="T7748" s="464"/>
      <c r="U7748" s="464"/>
      <c r="V7748" s="464"/>
    </row>
    <row r="7749" spans="1:22">
      <c r="A7749" s="531"/>
      <c r="B7749" s="532"/>
      <c r="C7749" s="350"/>
      <c r="D7749" s="350"/>
      <c r="E7749" s="533"/>
      <c r="F7749" s="533"/>
      <c r="G7749" s="533"/>
      <c r="H7749" s="533"/>
      <c r="I7749" s="533"/>
      <c r="J7749" s="533"/>
      <c r="K7749" s="533"/>
      <c r="L7749" s="533"/>
      <c r="M7749" s="533"/>
      <c r="N7749" s="532"/>
      <c r="O7749" s="350"/>
      <c r="P7749" s="464"/>
      <c r="Q7749" s="464"/>
      <c r="R7749" s="464"/>
      <c r="S7749" s="464"/>
      <c r="T7749" s="464"/>
      <c r="U7749" s="464"/>
      <c r="V7749" s="464"/>
    </row>
    <row r="7750" spans="1:22">
      <c r="A7750" s="531"/>
      <c r="B7750" s="532"/>
      <c r="C7750" s="350"/>
      <c r="D7750" s="350"/>
      <c r="E7750" s="533"/>
      <c r="F7750" s="533"/>
      <c r="G7750" s="533"/>
      <c r="H7750" s="533"/>
      <c r="I7750" s="533"/>
      <c r="J7750" s="533"/>
      <c r="K7750" s="533"/>
      <c r="L7750" s="533"/>
      <c r="M7750" s="533"/>
      <c r="N7750" s="532"/>
      <c r="O7750" s="350"/>
      <c r="P7750" s="464"/>
      <c r="Q7750" s="464"/>
      <c r="R7750" s="464"/>
      <c r="S7750" s="464"/>
      <c r="T7750" s="464"/>
      <c r="U7750" s="464"/>
      <c r="V7750" s="464"/>
    </row>
    <row r="7751" spans="1:22">
      <c r="A7751" s="531"/>
      <c r="B7751" s="532"/>
      <c r="C7751" s="350"/>
      <c r="D7751" s="350"/>
      <c r="E7751" s="533"/>
      <c r="F7751" s="533"/>
      <c r="G7751" s="533"/>
      <c r="H7751" s="533"/>
      <c r="I7751" s="533"/>
      <c r="J7751" s="533"/>
      <c r="K7751" s="533"/>
      <c r="L7751" s="533"/>
      <c r="M7751" s="533"/>
      <c r="N7751" s="532"/>
      <c r="O7751" s="350"/>
      <c r="P7751" s="464"/>
      <c r="Q7751" s="464"/>
      <c r="R7751" s="464"/>
      <c r="S7751" s="464"/>
      <c r="T7751" s="464"/>
      <c r="U7751" s="464"/>
      <c r="V7751" s="464"/>
    </row>
    <row r="7752" spans="1:22">
      <c r="A7752" s="531"/>
      <c r="B7752" s="532"/>
      <c r="C7752" s="350"/>
      <c r="D7752" s="350"/>
      <c r="E7752" s="533"/>
      <c r="F7752" s="533"/>
      <c r="G7752" s="533"/>
      <c r="H7752" s="533"/>
      <c r="I7752" s="533"/>
      <c r="J7752" s="533"/>
      <c r="K7752" s="533"/>
      <c r="L7752" s="533"/>
      <c r="M7752" s="533"/>
      <c r="N7752" s="532"/>
      <c r="O7752" s="350"/>
      <c r="P7752" s="464"/>
      <c r="Q7752" s="464"/>
      <c r="R7752" s="464"/>
      <c r="S7752" s="464"/>
      <c r="T7752" s="464"/>
      <c r="U7752" s="464"/>
      <c r="V7752" s="464"/>
    </row>
    <row r="7753" spans="1:22">
      <c r="A7753" s="531"/>
      <c r="B7753" s="532"/>
      <c r="C7753" s="350"/>
      <c r="D7753" s="350"/>
      <c r="E7753" s="533"/>
      <c r="F7753" s="533"/>
      <c r="G7753" s="533"/>
      <c r="H7753" s="533"/>
      <c r="I7753" s="533"/>
      <c r="J7753" s="533"/>
      <c r="K7753" s="533"/>
      <c r="L7753" s="533"/>
      <c r="M7753" s="533"/>
      <c r="N7753" s="532"/>
      <c r="O7753" s="350"/>
      <c r="P7753" s="464"/>
      <c r="Q7753" s="464"/>
      <c r="R7753" s="464"/>
      <c r="S7753" s="464"/>
      <c r="T7753" s="464"/>
      <c r="U7753" s="464"/>
      <c r="V7753" s="464"/>
    </row>
    <row r="7754" spans="1:22">
      <c r="A7754" s="531"/>
      <c r="B7754" s="532"/>
      <c r="C7754" s="350"/>
      <c r="D7754" s="350"/>
      <c r="E7754" s="533"/>
      <c r="F7754" s="533"/>
      <c r="G7754" s="533"/>
      <c r="H7754" s="533"/>
      <c r="I7754" s="533"/>
      <c r="J7754" s="533"/>
      <c r="K7754" s="533"/>
      <c r="L7754" s="533"/>
      <c r="M7754" s="533"/>
      <c r="N7754" s="532"/>
      <c r="O7754" s="350"/>
      <c r="P7754" s="464"/>
      <c r="Q7754" s="464"/>
      <c r="R7754" s="464"/>
      <c r="S7754" s="464"/>
      <c r="T7754" s="464"/>
      <c r="U7754" s="464"/>
      <c r="V7754" s="464"/>
    </row>
    <row r="7755" spans="1:22">
      <c r="A7755" s="531"/>
      <c r="B7755" s="532"/>
      <c r="C7755" s="350"/>
      <c r="D7755" s="350"/>
      <c r="E7755" s="533"/>
      <c r="F7755" s="533"/>
      <c r="G7755" s="533"/>
      <c r="H7755" s="533"/>
      <c r="I7755" s="533"/>
      <c r="J7755" s="533"/>
      <c r="K7755" s="533"/>
      <c r="L7755" s="533"/>
      <c r="M7755" s="533"/>
      <c r="N7755" s="532"/>
      <c r="O7755" s="350"/>
      <c r="P7755" s="464"/>
      <c r="Q7755" s="464"/>
      <c r="R7755" s="464"/>
      <c r="S7755" s="464"/>
      <c r="T7755" s="464"/>
      <c r="U7755" s="464"/>
      <c r="V7755" s="464"/>
    </row>
    <row r="7756" spans="1:22">
      <c r="A7756" s="531"/>
      <c r="B7756" s="532"/>
      <c r="C7756" s="350"/>
      <c r="D7756" s="350"/>
      <c r="E7756" s="533"/>
      <c r="F7756" s="533"/>
      <c r="G7756" s="533"/>
      <c r="H7756" s="533"/>
      <c r="I7756" s="533"/>
      <c r="J7756" s="533"/>
      <c r="K7756" s="533"/>
      <c r="L7756" s="533"/>
      <c r="M7756" s="533"/>
      <c r="N7756" s="532"/>
      <c r="O7756" s="350"/>
      <c r="P7756" s="464"/>
      <c r="Q7756" s="464"/>
      <c r="R7756" s="464"/>
      <c r="S7756" s="464"/>
      <c r="T7756" s="464"/>
      <c r="U7756" s="464"/>
      <c r="V7756" s="464"/>
    </row>
    <row r="7757" spans="1:22">
      <c r="A7757" s="531"/>
      <c r="B7757" s="532"/>
      <c r="C7757" s="350"/>
      <c r="D7757" s="350"/>
      <c r="E7757" s="533"/>
      <c r="F7757" s="533"/>
      <c r="G7757" s="533"/>
      <c r="H7757" s="533"/>
      <c r="I7757" s="533"/>
      <c r="J7757" s="533"/>
      <c r="K7757" s="533"/>
      <c r="L7757" s="533"/>
      <c r="M7757" s="533"/>
      <c r="N7757" s="532"/>
      <c r="O7757" s="350"/>
      <c r="P7757" s="464"/>
      <c r="Q7757" s="464"/>
      <c r="R7757" s="464"/>
      <c r="S7757" s="464"/>
      <c r="T7757" s="464"/>
      <c r="U7757" s="464"/>
      <c r="V7757" s="464"/>
    </row>
    <row r="7758" spans="1:22">
      <c r="A7758" s="531"/>
      <c r="B7758" s="532"/>
      <c r="C7758" s="350"/>
      <c r="D7758" s="350"/>
      <c r="E7758" s="533"/>
      <c r="F7758" s="533"/>
      <c r="G7758" s="533"/>
      <c r="H7758" s="533"/>
      <c r="I7758" s="533"/>
      <c r="J7758" s="533"/>
      <c r="K7758" s="533"/>
      <c r="L7758" s="533"/>
      <c r="M7758" s="533"/>
      <c r="N7758" s="532"/>
      <c r="O7758" s="350"/>
      <c r="P7758" s="464"/>
      <c r="Q7758" s="464"/>
      <c r="R7758" s="464"/>
      <c r="S7758" s="464"/>
      <c r="T7758" s="464"/>
      <c r="U7758" s="464"/>
      <c r="V7758" s="464"/>
    </row>
    <row r="7759" spans="1:22">
      <c r="A7759" s="531"/>
      <c r="B7759" s="532"/>
      <c r="C7759" s="350"/>
      <c r="D7759" s="350"/>
      <c r="E7759" s="533"/>
      <c r="F7759" s="533"/>
      <c r="G7759" s="533"/>
      <c r="H7759" s="533"/>
      <c r="I7759" s="533"/>
      <c r="J7759" s="533"/>
      <c r="K7759" s="533"/>
      <c r="L7759" s="533"/>
      <c r="M7759" s="533"/>
      <c r="N7759" s="532"/>
      <c r="O7759" s="350"/>
      <c r="P7759" s="464"/>
      <c r="Q7759" s="464"/>
      <c r="R7759" s="464"/>
      <c r="S7759" s="464"/>
      <c r="T7759" s="464"/>
      <c r="U7759" s="464"/>
      <c r="V7759" s="464"/>
    </row>
    <row r="7760" spans="1:22">
      <c r="A7760" s="531"/>
      <c r="B7760" s="532"/>
      <c r="C7760" s="350"/>
      <c r="D7760" s="350"/>
      <c r="E7760" s="533"/>
      <c r="F7760" s="533"/>
      <c r="G7760" s="533"/>
      <c r="H7760" s="533"/>
      <c r="I7760" s="533"/>
      <c r="J7760" s="533"/>
      <c r="K7760" s="533"/>
      <c r="L7760" s="533"/>
      <c r="M7760" s="533"/>
      <c r="N7760" s="532"/>
      <c r="O7760" s="350"/>
      <c r="P7760" s="464"/>
      <c r="Q7760" s="464"/>
      <c r="R7760" s="464"/>
      <c r="S7760" s="464"/>
      <c r="T7760" s="464"/>
      <c r="U7760" s="464"/>
      <c r="V7760" s="464"/>
    </row>
    <row r="7761" spans="1:22">
      <c r="A7761" s="531"/>
      <c r="B7761" s="532"/>
      <c r="C7761" s="350"/>
      <c r="D7761" s="350"/>
      <c r="E7761" s="533"/>
      <c r="F7761" s="533"/>
      <c r="G7761" s="533"/>
      <c r="H7761" s="533"/>
      <c r="I7761" s="533"/>
      <c r="J7761" s="533"/>
      <c r="K7761" s="533"/>
      <c r="L7761" s="533"/>
      <c r="M7761" s="533"/>
      <c r="N7761" s="532"/>
      <c r="O7761" s="350"/>
      <c r="P7761" s="464"/>
      <c r="Q7761" s="464"/>
      <c r="R7761" s="464"/>
      <c r="S7761" s="464"/>
      <c r="T7761" s="464"/>
      <c r="U7761" s="464"/>
      <c r="V7761" s="464"/>
    </row>
    <row r="7762" spans="1:22">
      <c r="A7762" s="531"/>
      <c r="B7762" s="532"/>
      <c r="C7762" s="350"/>
      <c r="D7762" s="350"/>
      <c r="E7762" s="533"/>
      <c r="F7762" s="533"/>
      <c r="G7762" s="533"/>
      <c r="H7762" s="533"/>
      <c r="I7762" s="533"/>
      <c r="J7762" s="533"/>
      <c r="K7762" s="533"/>
      <c r="L7762" s="533"/>
      <c r="M7762" s="533"/>
      <c r="N7762" s="532"/>
      <c r="O7762" s="350"/>
      <c r="P7762" s="464"/>
      <c r="Q7762" s="464"/>
      <c r="R7762" s="464"/>
      <c r="S7762" s="464"/>
      <c r="T7762" s="464"/>
      <c r="U7762" s="464"/>
      <c r="V7762" s="464"/>
    </row>
    <row r="7763" spans="1:22">
      <c r="A7763" s="531"/>
      <c r="B7763" s="532"/>
      <c r="C7763" s="350"/>
      <c r="D7763" s="350"/>
      <c r="E7763" s="533"/>
      <c r="F7763" s="533"/>
      <c r="G7763" s="533"/>
      <c r="H7763" s="533"/>
      <c r="I7763" s="533"/>
      <c r="J7763" s="533"/>
      <c r="K7763" s="533"/>
      <c r="L7763" s="533"/>
      <c r="M7763" s="533"/>
      <c r="N7763" s="532"/>
      <c r="O7763" s="350"/>
      <c r="P7763" s="464"/>
      <c r="Q7763" s="464"/>
      <c r="R7763" s="464"/>
      <c r="S7763" s="464"/>
      <c r="T7763" s="464"/>
      <c r="U7763" s="464"/>
      <c r="V7763" s="464"/>
    </row>
    <row r="7764" spans="1:22">
      <c r="A7764" s="531"/>
      <c r="B7764" s="532"/>
      <c r="C7764" s="350"/>
      <c r="D7764" s="350"/>
      <c r="E7764" s="533"/>
      <c r="F7764" s="533"/>
      <c r="G7764" s="533"/>
      <c r="H7764" s="533"/>
      <c r="I7764" s="533"/>
      <c r="J7764" s="533"/>
      <c r="K7764" s="533"/>
      <c r="L7764" s="533"/>
      <c r="M7764" s="533"/>
      <c r="N7764" s="532"/>
      <c r="O7764" s="350"/>
      <c r="P7764" s="464"/>
      <c r="Q7764" s="464"/>
      <c r="R7764" s="464"/>
      <c r="S7764" s="464"/>
      <c r="T7764" s="464"/>
      <c r="U7764" s="464"/>
      <c r="V7764" s="464"/>
    </row>
    <row r="7765" spans="1:22">
      <c r="A7765" s="531"/>
      <c r="B7765" s="532"/>
      <c r="C7765" s="350"/>
      <c r="D7765" s="350"/>
      <c r="E7765" s="533"/>
      <c r="F7765" s="533"/>
      <c r="G7765" s="533"/>
      <c r="H7765" s="533"/>
      <c r="I7765" s="533"/>
      <c r="J7765" s="533"/>
      <c r="K7765" s="533"/>
      <c r="L7765" s="533"/>
      <c r="M7765" s="533"/>
      <c r="N7765" s="532"/>
      <c r="O7765" s="350"/>
      <c r="P7765" s="464"/>
      <c r="Q7765" s="464"/>
      <c r="R7765" s="464"/>
      <c r="S7765" s="464"/>
      <c r="T7765" s="464"/>
      <c r="U7765" s="464"/>
      <c r="V7765" s="464"/>
    </row>
    <row r="7766" spans="1:22">
      <c r="A7766" s="531"/>
      <c r="B7766" s="532"/>
      <c r="C7766" s="350"/>
      <c r="D7766" s="350"/>
      <c r="E7766" s="533"/>
      <c r="F7766" s="533"/>
      <c r="G7766" s="533"/>
      <c r="H7766" s="533"/>
      <c r="I7766" s="533"/>
      <c r="J7766" s="533"/>
      <c r="K7766" s="533"/>
      <c r="L7766" s="533"/>
      <c r="M7766" s="533"/>
      <c r="N7766" s="532"/>
      <c r="O7766" s="350"/>
      <c r="P7766" s="464"/>
      <c r="Q7766" s="464"/>
      <c r="R7766" s="464"/>
      <c r="S7766" s="464"/>
      <c r="T7766" s="464"/>
      <c r="U7766" s="464"/>
      <c r="V7766" s="464"/>
    </row>
    <row r="7767" spans="1:22">
      <c r="A7767" s="531"/>
      <c r="B7767" s="532"/>
      <c r="C7767" s="350"/>
      <c r="D7767" s="350"/>
      <c r="E7767" s="533"/>
      <c r="F7767" s="533"/>
      <c r="G7767" s="533"/>
      <c r="H7767" s="533"/>
      <c r="I7767" s="533"/>
      <c r="J7767" s="533"/>
      <c r="K7767" s="533"/>
      <c r="L7767" s="533"/>
      <c r="M7767" s="533"/>
      <c r="N7767" s="532"/>
      <c r="O7767" s="350"/>
      <c r="P7767" s="464"/>
      <c r="Q7767" s="464"/>
      <c r="R7767" s="464"/>
      <c r="S7767" s="464"/>
      <c r="T7767" s="464"/>
      <c r="U7767" s="464"/>
      <c r="V7767" s="464"/>
    </row>
    <row r="7768" spans="1:22">
      <c r="A7768" s="531"/>
      <c r="B7768" s="532"/>
      <c r="C7768" s="350"/>
      <c r="D7768" s="350"/>
      <c r="E7768" s="533"/>
      <c r="F7768" s="533"/>
      <c r="G7768" s="533"/>
      <c r="H7768" s="533"/>
      <c r="I7768" s="533"/>
      <c r="J7768" s="533"/>
      <c r="K7768" s="533"/>
      <c r="L7768" s="533"/>
      <c r="M7768" s="533"/>
      <c r="N7768" s="532"/>
      <c r="O7768" s="350"/>
      <c r="P7768" s="464"/>
      <c r="Q7768" s="464"/>
      <c r="R7768" s="464"/>
      <c r="S7768" s="464"/>
      <c r="T7768" s="464"/>
      <c r="U7768" s="464"/>
      <c r="V7768" s="464"/>
    </row>
    <row r="7769" spans="1:22">
      <c r="A7769" s="531"/>
      <c r="B7769" s="532"/>
      <c r="C7769" s="350"/>
      <c r="D7769" s="350"/>
      <c r="E7769" s="533"/>
      <c r="F7769" s="533"/>
      <c r="G7769" s="533"/>
      <c r="H7769" s="533"/>
      <c r="I7769" s="533"/>
      <c r="J7769" s="533"/>
      <c r="K7769" s="533"/>
      <c r="L7769" s="533"/>
      <c r="M7769" s="533"/>
      <c r="N7769" s="532"/>
      <c r="O7769" s="350"/>
      <c r="P7769" s="464"/>
      <c r="Q7769" s="464"/>
      <c r="R7769" s="464"/>
      <c r="S7769" s="464"/>
      <c r="T7769" s="464"/>
      <c r="U7769" s="464"/>
      <c r="V7769" s="464"/>
    </row>
    <row r="7770" spans="1:22">
      <c r="A7770" s="531"/>
      <c r="B7770" s="532"/>
      <c r="C7770" s="350"/>
      <c r="D7770" s="350"/>
      <c r="E7770" s="533"/>
      <c r="F7770" s="533"/>
      <c r="G7770" s="533"/>
      <c r="H7770" s="533"/>
      <c r="I7770" s="533"/>
      <c r="J7770" s="533"/>
      <c r="K7770" s="533"/>
      <c r="L7770" s="533"/>
      <c r="M7770" s="533"/>
      <c r="N7770" s="532"/>
      <c r="O7770" s="350"/>
      <c r="P7770" s="464"/>
      <c r="Q7770" s="464"/>
      <c r="R7770" s="464"/>
      <c r="S7770" s="464"/>
      <c r="T7770" s="464"/>
      <c r="U7770" s="464"/>
      <c r="V7770" s="464"/>
    </row>
    <row r="7771" spans="1:22">
      <c r="A7771" s="531"/>
      <c r="B7771" s="532"/>
      <c r="C7771" s="350"/>
      <c r="D7771" s="350"/>
      <c r="E7771" s="533"/>
      <c r="F7771" s="533"/>
      <c r="G7771" s="533"/>
      <c r="H7771" s="533"/>
      <c r="I7771" s="533"/>
      <c r="J7771" s="533"/>
      <c r="K7771" s="533"/>
      <c r="L7771" s="533"/>
      <c r="M7771" s="533"/>
      <c r="N7771" s="532"/>
      <c r="O7771" s="350"/>
      <c r="P7771" s="464"/>
      <c r="Q7771" s="464"/>
      <c r="R7771" s="464"/>
      <c r="S7771" s="464"/>
      <c r="T7771" s="464"/>
      <c r="U7771" s="464"/>
      <c r="V7771" s="464"/>
    </row>
    <row r="7772" spans="1:22">
      <c r="A7772" s="531"/>
      <c r="B7772" s="532"/>
      <c r="C7772" s="350"/>
      <c r="D7772" s="350"/>
      <c r="E7772" s="533"/>
      <c r="F7772" s="533"/>
      <c r="G7772" s="533"/>
      <c r="H7772" s="533"/>
      <c r="I7772" s="533"/>
      <c r="J7772" s="533"/>
      <c r="K7772" s="533"/>
      <c r="L7772" s="533"/>
      <c r="M7772" s="533"/>
      <c r="N7772" s="532"/>
      <c r="O7772" s="350"/>
      <c r="P7772" s="464"/>
      <c r="Q7772" s="464"/>
      <c r="R7772" s="464"/>
      <c r="S7772" s="464"/>
      <c r="T7772" s="464"/>
      <c r="U7772" s="464"/>
      <c r="V7772" s="464"/>
    </row>
    <row r="7773" spans="1:22">
      <c r="A7773" s="531"/>
      <c r="B7773" s="532"/>
      <c r="C7773" s="350"/>
      <c r="D7773" s="350"/>
      <c r="E7773" s="533"/>
      <c r="F7773" s="533"/>
      <c r="G7773" s="533"/>
      <c r="H7773" s="533"/>
      <c r="I7773" s="533"/>
      <c r="J7773" s="533"/>
      <c r="K7773" s="533"/>
      <c r="L7773" s="533"/>
      <c r="M7773" s="533"/>
      <c r="N7773" s="532"/>
      <c r="O7773" s="350"/>
      <c r="P7773" s="464"/>
      <c r="Q7773" s="464"/>
      <c r="R7773" s="464"/>
      <c r="S7773" s="464"/>
      <c r="T7773" s="464"/>
      <c r="U7773" s="464"/>
      <c r="V7773" s="464"/>
    </row>
    <row r="7774" spans="1:22">
      <c r="A7774" s="531"/>
      <c r="B7774" s="532"/>
      <c r="C7774" s="350"/>
      <c r="D7774" s="350"/>
      <c r="E7774" s="533"/>
      <c r="F7774" s="533"/>
      <c r="G7774" s="533"/>
      <c r="H7774" s="533"/>
      <c r="I7774" s="533"/>
      <c r="J7774" s="533"/>
      <c r="K7774" s="533"/>
      <c r="L7774" s="533"/>
      <c r="M7774" s="533"/>
      <c r="N7774" s="532"/>
      <c r="O7774" s="350"/>
      <c r="P7774" s="464"/>
      <c r="Q7774" s="464"/>
      <c r="R7774" s="464"/>
      <c r="S7774" s="464"/>
      <c r="T7774" s="464"/>
      <c r="U7774" s="464"/>
      <c r="V7774" s="464"/>
    </row>
    <row r="7775" spans="1:22">
      <c r="A7775" s="531"/>
      <c r="B7775" s="532"/>
      <c r="C7775" s="350"/>
      <c r="D7775" s="350"/>
      <c r="E7775" s="533"/>
      <c r="F7775" s="533"/>
      <c r="G7775" s="533"/>
      <c r="H7775" s="533"/>
      <c r="I7775" s="533"/>
      <c r="J7775" s="533"/>
      <c r="K7775" s="533"/>
      <c r="L7775" s="533"/>
      <c r="M7775" s="533"/>
      <c r="N7775" s="532"/>
      <c r="O7775" s="350"/>
      <c r="P7775" s="464"/>
      <c r="Q7775" s="464"/>
      <c r="R7775" s="464"/>
      <c r="S7775" s="464"/>
      <c r="T7775" s="464"/>
      <c r="U7775" s="464"/>
      <c r="V7775" s="464"/>
    </row>
    <row r="7776" spans="1:22">
      <c r="A7776" s="531"/>
      <c r="B7776" s="532"/>
      <c r="C7776" s="350"/>
      <c r="D7776" s="350"/>
      <c r="E7776" s="533"/>
      <c r="F7776" s="533"/>
      <c r="G7776" s="533"/>
      <c r="H7776" s="533"/>
      <c r="I7776" s="533"/>
      <c r="J7776" s="533"/>
      <c r="K7776" s="533"/>
      <c r="L7776" s="533"/>
      <c r="M7776" s="533"/>
      <c r="N7776" s="532"/>
      <c r="O7776" s="350"/>
      <c r="P7776" s="464"/>
      <c r="Q7776" s="464"/>
      <c r="R7776" s="464"/>
      <c r="S7776" s="464"/>
      <c r="T7776" s="464"/>
      <c r="U7776" s="464"/>
      <c r="V7776" s="464"/>
    </row>
    <row r="7777" spans="1:22">
      <c r="A7777" s="531"/>
      <c r="B7777" s="532"/>
      <c r="C7777" s="350"/>
      <c r="D7777" s="350"/>
      <c r="E7777" s="533"/>
      <c r="F7777" s="533"/>
      <c r="G7777" s="533"/>
      <c r="H7777" s="533"/>
      <c r="I7777" s="533"/>
      <c r="J7777" s="533"/>
      <c r="K7777" s="533"/>
      <c r="L7777" s="533"/>
      <c r="M7777" s="533"/>
      <c r="N7777" s="532"/>
      <c r="O7777" s="350"/>
      <c r="P7777" s="464"/>
      <c r="Q7777" s="464"/>
      <c r="R7777" s="464"/>
      <c r="S7777" s="464"/>
      <c r="T7777" s="464"/>
      <c r="U7777" s="464"/>
      <c r="V7777" s="464"/>
    </row>
    <row r="7778" spans="1:22">
      <c r="A7778" s="531"/>
      <c r="B7778" s="532"/>
      <c r="C7778" s="350"/>
      <c r="D7778" s="350"/>
      <c r="E7778" s="533"/>
      <c r="F7778" s="533"/>
      <c r="G7778" s="533"/>
      <c r="H7778" s="533"/>
      <c r="I7778" s="533"/>
      <c r="J7778" s="533"/>
      <c r="K7778" s="533"/>
      <c r="L7778" s="533"/>
      <c r="M7778" s="533"/>
      <c r="N7778" s="532"/>
      <c r="O7778" s="350"/>
      <c r="P7778" s="464"/>
      <c r="Q7778" s="464"/>
      <c r="R7778" s="464"/>
      <c r="S7778" s="464"/>
      <c r="T7778" s="464"/>
      <c r="U7778" s="464"/>
      <c r="V7778" s="464"/>
    </row>
    <row r="7779" spans="1:22">
      <c r="A7779" s="531"/>
      <c r="B7779" s="532"/>
      <c r="C7779" s="350"/>
      <c r="D7779" s="350"/>
      <c r="E7779" s="533"/>
      <c r="F7779" s="533"/>
      <c r="G7779" s="533"/>
      <c r="H7779" s="533"/>
      <c r="I7779" s="533"/>
      <c r="J7779" s="533"/>
      <c r="K7779" s="533"/>
      <c r="L7779" s="533"/>
      <c r="M7779" s="533"/>
      <c r="N7779" s="532"/>
      <c r="O7779" s="350"/>
      <c r="P7779" s="464"/>
      <c r="Q7779" s="464"/>
      <c r="R7779" s="464"/>
      <c r="S7779" s="464"/>
      <c r="T7779" s="464"/>
      <c r="U7779" s="464"/>
      <c r="V7779" s="464"/>
    </row>
    <row r="7780" spans="1:22">
      <c r="A7780" s="531"/>
      <c r="B7780" s="532"/>
      <c r="C7780" s="350"/>
      <c r="D7780" s="350"/>
      <c r="E7780" s="533"/>
      <c r="F7780" s="533"/>
      <c r="G7780" s="533"/>
      <c r="H7780" s="533"/>
      <c r="I7780" s="533"/>
      <c r="J7780" s="533"/>
      <c r="K7780" s="533"/>
      <c r="L7780" s="533"/>
      <c r="M7780" s="533"/>
      <c r="N7780" s="532"/>
      <c r="O7780" s="350"/>
      <c r="P7780" s="464"/>
      <c r="Q7780" s="464"/>
      <c r="R7780" s="464"/>
      <c r="S7780" s="464"/>
      <c r="T7780" s="464"/>
      <c r="U7780" s="464"/>
      <c r="V7780" s="464"/>
    </row>
    <row r="7781" spans="1:22">
      <c r="A7781" s="531"/>
      <c r="B7781" s="532"/>
      <c r="C7781" s="350"/>
      <c r="D7781" s="350"/>
      <c r="E7781" s="533"/>
      <c r="F7781" s="533"/>
      <c r="G7781" s="533"/>
      <c r="H7781" s="533"/>
      <c r="I7781" s="533"/>
      <c r="J7781" s="533"/>
      <c r="K7781" s="533"/>
      <c r="L7781" s="533"/>
      <c r="M7781" s="533"/>
      <c r="N7781" s="532"/>
      <c r="O7781" s="350"/>
      <c r="P7781" s="464"/>
      <c r="Q7781" s="464"/>
      <c r="R7781" s="464"/>
      <c r="S7781" s="464"/>
      <c r="T7781" s="464"/>
      <c r="U7781" s="464"/>
      <c r="V7781" s="464"/>
    </row>
    <row r="7782" spans="1:22">
      <c r="A7782" s="531"/>
      <c r="B7782" s="532"/>
      <c r="C7782" s="350"/>
      <c r="D7782" s="350"/>
      <c r="E7782" s="533"/>
      <c r="F7782" s="533"/>
      <c r="G7782" s="533"/>
      <c r="H7782" s="533"/>
      <c r="I7782" s="533"/>
      <c r="J7782" s="533"/>
      <c r="K7782" s="533"/>
      <c r="L7782" s="533"/>
      <c r="M7782" s="533"/>
      <c r="N7782" s="532"/>
      <c r="O7782" s="350"/>
      <c r="P7782" s="464"/>
      <c r="Q7782" s="464"/>
      <c r="R7782" s="464"/>
      <c r="S7782" s="464"/>
      <c r="T7782" s="464"/>
      <c r="U7782" s="464"/>
      <c r="V7782" s="464"/>
    </row>
    <row r="7783" spans="1:22">
      <c r="A7783" s="531"/>
      <c r="B7783" s="532"/>
      <c r="C7783" s="350"/>
      <c r="D7783" s="350"/>
      <c r="E7783" s="533"/>
      <c r="F7783" s="533"/>
      <c r="G7783" s="533"/>
      <c r="H7783" s="533"/>
      <c r="I7783" s="533"/>
      <c r="J7783" s="533"/>
      <c r="K7783" s="533"/>
      <c r="L7783" s="533"/>
      <c r="M7783" s="533"/>
      <c r="N7783" s="532"/>
      <c r="O7783" s="350"/>
      <c r="P7783" s="464"/>
      <c r="Q7783" s="464"/>
      <c r="R7783" s="464"/>
      <c r="S7783" s="464"/>
      <c r="T7783" s="464"/>
      <c r="U7783" s="464"/>
      <c r="V7783" s="464"/>
    </row>
    <row r="7784" spans="1:22">
      <c r="A7784" s="531"/>
      <c r="B7784" s="532"/>
      <c r="C7784" s="350"/>
      <c r="D7784" s="350"/>
      <c r="E7784" s="533"/>
      <c r="F7784" s="533"/>
      <c r="G7784" s="533"/>
      <c r="H7784" s="533"/>
      <c r="I7784" s="533"/>
      <c r="J7784" s="533"/>
      <c r="K7784" s="533"/>
      <c r="L7784" s="533"/>
      <c r="M7784" s="533"/>
      <c r="N7784" s="532"/>
      <c r="O7784" s="350"/>
      <c r="P7784" s="464"/>
      <c r="Q7784" s="464"/>
      <c r="R7784" s="464"/>
      <c r="S7784" s="464"/>
      <c r="T7784" s="464"/>
      <c r="U7784" s="464"/>
      <c r="V7784" s="464"/>
    </row>
    <row r="7785" spans="1:22">
      <c r="A7785" s="531"/>
      <c r="B7785" s="532"/>
      <c r="C7785" s="350"/>
      <c r="D7785" s="350"/>
      <c r="E7785" s="533"/>
      <c r="F7785" s="533"/>
      <c r="G7785" s="533"/>
      <c r="H7785" s="533"/>
      <c r="I7785" s="533"/>
      <c r="J7785" s="533"/>
      <c r="K7785" s="533"/>
      <c r="L7785" s="533"/>
      <c r="M7785" s="533"/>
      <c r="N7785" s="532"/>
      <c r="O7785" s="350"/>
      <c r="P7785" s="464"/>
      <c r="Q7785" s="464"/>
      <c r="R7785" s="464"/>
      <c r="S7785" s="464"/>
      <c r="T7785" s="464"/>
      <c r="U7785" s="464"/>
      <c r="V7785" s="464"/>
    </row>
    <row r="7786" spans="1:22">
      <c r="A7786" s="531"/>
      <c r="B7786" s="532"/>
      <c r="C7786" s="350"/>
      <c r="D7786" s="350"/>
      <c r="E7786" s="533"/>
      <c r="F7786" s="533"/>
      <c r="G7786" s="533"/>
      <c r="H7786" s="533"/>
      <c r="I7786" s="533"/>
      <c r="J7786" s="533"/>
      <c r="K7786" s="533"/>
      <c r="L7786" s="533"/>
      <c r="M7786" s="533"/>
      <c r="N7786" s="532"/>
      <c r="O7786" s="350"/>
      <c r="P7786" s="464"/>
      <c r="Q7786" s="464"/>
      <c r="R7786" s="464"/>
      <c r="S7786" s="464"/>
      <c r="T7786" s="464"/>
      <c r="U7786" s="464"/>
      <c r="V7786" s="464"/>
    </row>
    <row r="7787" spans="1:22">
      <c r="A7787" s="531"/>
      <c r="B7787" s="532"/>
      <c r="C7787" s="350"/>
      <c r="D7787" s="350"/>
      <c r="E7787" s="533"/>
      <c r="F7787" s="533"/>
      <c r="G7787" s="533"/>
      <c r="H7787" s="533"/>
      <c r="I7787" s="533"/>
      <c r="J7787" s="533"/>
      <c r="K7787" s="533"/>
      <c r="L7787" s="533"/>
      <c r="M7787" s="533"/>
      <c r="N7787" s="532"/>
      <c r="O7787" s="350"/>
      <c r="P7787" s="464"/>
      <c r="Q7787" s="464"/>
      <c r="R7787" s="464"/>
      <c r="S7787" s="464"/>
      <c r="T7787" s="464"/>
      <c r="U7787" s="464"/>
      <c r="V7787" s="464"/>
    </row>
    <row r="7788" spans="1:22">
      <c r="A7788" s="531"/>
      <c r="B7788" s="532"/>
      <c r="C7788" s="350"/>
      <c r="D7788" s="350"/>
      <c r="E7788" s="533"/>
      <c r="F7788" s="533"/>
      <c r="G7788" s="533"/>
      <c r="H7788" s="533"/>
      <c r="I7788" s="533"/>
      <c r="J7788" s="533"/>
      <c r="K7788" s="533"/>
      <c r="L7788" s="533"/>
      <c r="M7788" s="533"/>
      <c r="N7788" s="532"/>
      <c r="O7788" s="350"/>
      <c r="P7788" s="464"/>
      <c r="Q7788" s="464"/>
      <c r="R7788" s="464"/>
      <c r="S7788" s="464"/>
      <c r="T7788" s="464"/>
      <c r="U7788" s="464"/>
      <c r="V7788" s="464"/>
    </row>
    <row r="7789" spans="1:22">
      <c r="A7789" s="531"/>
      <c r="B7789" s="532"/>
      <c r="C7789" s="350"/>
      <c r="D7789" s="350"/>
      <c r="E7789" s="533"/>
      <c r="F7789" s="533"/>
      <c r="G7789" s="533"/>
      <c r="H7789" s="533"/>
      <c r="I7789" s="533"/>
      <c r="J7789" s="533"/>
      <c r="K7789" s="533"/>
      <c r="L7789" s="533"/>
      <c r="M7789" s="533"/>
      <c r="N7789" s="532"/>
      <c r="O7789" s="350"/>
      <c r="P7789" s="464"/>
      <c r="Q7789" s="464"/>
      <c r="R7789" s="464"/>
      <c r="S7789" s="464"/>
      <c r="T7789" s="464"/>
      <c r="U7789" s="464"/>
      <c r="V7789" s="464"/>
    </row>
    <row r="7790" spans="1:22">
      <c r="A7790" s="531"/>
      <c r="B7790" s="532"/>
      <c r="C7790" s="350"/>
      <c r="D7790" s="350"/>
      <c r="E7790" s="533"/>
      <c r="F7790" s="533"/>
      <c r="G7790" s="533"/>
      <c r="H7790" s="533"/>
      <c r="I7790" s="533"/>
      <c r="J7790" s="533"/>
      <c r="K7790" s="533"/>
      <c r="L7790" s="533"/>
      <c r="M7790" s="533"/>
      <c r="N7790" s="532"/>
      <c r="O7790" s="350"/>
      <c r="P7790" s="464"/>
      <c r="Q7790" s="464"/>
      <c r="R7790" s="464"/>
      <c r="S7790" s="464"/>
      <c r="T7790" s="464"/>
      <c r="U7790" s="464"/>
      <c r="V7790" s="464"/>
    </row>
    <row r="7791" spans="1:22">
      <c r="A7791" s="531"/>
      <c r="B7791" s="532"/>
      <c r="C7791" s="350"/>
      <c r="D7791" s="350"/>
      <c r="E7791" s="533"/>
      <c r="F7791" s="533"/>
      <c r="G7791" s="533"/>
      <c r="H7791" s="533"/>
      <c r="I7791" s="533"/>
      <c r="J7791" s="533"/>
      <c r="K7791" s="533"/>
      <c r="L7791" s="533"/>
      <c r="M7791" s="533"/>
      <c r="N7791" s="532"/>
      <c r="O7791" s="350"/>
      <c r="P7791" s="464"/>
      <c r="Q7791" s="464"/>
      <c r="R7791" s="464"/>
      <c r="S7791" s="464"/>
      <c r="T7791" s="464"/>
      <c r="U7791" s="464"/>
      <c r="V7791" s="464"/>
    </row>
    <row r="7792" spans="1:22">
      <c r="A7792" s="531"/>
      <c r="B7792" s="532"/>
      <c r="C7792" s="350"/>
      <c r="D7792" s="350"/>
      <c r="E7792" s="533"/>
      <c r="F7792" s="533"/>
      <c r="G7792" s="533"/>
      <c r="H7792" s="533"/>
      <c r="I7792" s="533"/>
      <c r="J7792" s="533"/>
      <c r="K7792" s="533"/>
      <c r="L7792" s="533"/>
      <c r="M7792" s="533"/>
      <c r="N7792" s="532"/>
      <c r="O7792" s="350"/>
      <c r="P7792" s="464"/>
      <c r="Q7792" s="464"/>
      <c r="R7792" s="464"/>
      <c r="S7792" s="464"/>
      <c r="T7792" s="464"/>
      <c r="U7792" s="464"/>
      <c r="V7792" s="464"/>
    </row>
    <row r="7793" spans="1:22">
      <c r="A7793" s="531"/>
      <c r="B7793" s="532"/>
      <c r="C7793" s="350"/>
      <c r="D7793" s="350"/>
      <c r="E7793" s="533"/>
      <c r="F7793" s="533"/>
      <c r="G7793" s="533"/>
      <c r="H7793" s="533"/>
      <c r="I7793" s="533"/>
      <c r="J7793" s="533"/>
      <c r="K7793" s="533"/>
      <c r="L7793" s="533"/>
      <c r="M7793" s="533"/>
      <c r="N7793" s="532"/>
      <c r="O7793" s="350"/>
      <c r="P7793" s="464"/>
      <c r="Q7793" s="464"/>
      <c r="R7793" s="464"/>
      <c r="S7793" s="464"/>
      <c r="T7793" s="464"/>
      <c r="U7793" s="464"/>
      <c r="V7793" s="464"/>
    </row>
    <row r="7794" spans="1:22">
      <c r="A7794" s="531"/>
      <c r="B7794" s="532"/>
      <c r="C7794" s="350"/>
      <c r="D7794" s="350"/>
      <c r="E7794" s="533"/>
      <c r="F7794" s="533"/>
      <c r="G7794" s="533"/>
      <c r="H7794" s="533"/>
      <c r="I7794" s="533"/>
      <c r="J7794" s="533"/>
      <c r="K7794" s="533"/>
      <c r="L7794" s="533"/>
      <c r="M7794" s="533"/>
      <c r="N7794" s="532"/>
      <c r="O7794" s="350"/>
      <c r="P7794" s="464"/>
      <c r="Q7794" s="464"/>
      <c r="R7794" s="464"/>
      <c r="S7794" s="464"/>
      <c r="T7794" s="464"/>
      <c r="U7794" s="464"/>
      <c r="V7794" s="464"/>
    </row>
    <row r="7795" spans="1:22">
      <c r="A7795" s="531"/>
      <c r="B7795" s="532"/>
      <c r="C7795" s="350"/>
      <c r="D7795" s="350"/>
      <c r="E7795" s="533"/>
      <c r="F7795" s="533"/>
      <c r="G7795" s="533"/>
      <c r="H7795" s="533"/>
      <c r="I7795" s="533"/>
      <c r="J7795" s="533"/>
      <c r="K7795" s="533"/>
      <c r="L7795" s="533"/>
      <c r="M7795" s="533"/>
      <c r="N7795" s="532"/>
      <c r="O7795" s="350"/>
      <c r="P7795" s="464"/>
      <c r="Q7795" s="464"/>
      <c r="R7795" s="464"/>
      <c r="S7795" s="464"/>
      <c r="T7795" s="464"/>
      <c r="U7795" s="464"/>
      <c r="V7795" s="464"/>
    </row>
    <row r="7796" spans="1:22">
      <c r="A7796" s="531"/>
      <c r="B7796" s="532"/>
      <c r="C7796" s="350"/>
      <c r="D7796" s="350"/>
      <c r="E7796" s="533"/>
      <c r="F7796" s="533"/>
      <c r="G7796" s="533"/>
      <c r="H7796" s="533"/>
      <c r="I7796" s="533"/>
      <c r="J7796" s="533"/>
      <c r="K7796" s="533"/>
      <c r="L7796" s="533"/>
      <c r="M7796" s="533"/>
      <c r="N7796" s="532"/>
      <c r="O7796" s="350"/>
      <c r="P7796" s="464"/>
      <c r="Q7796" s="464"/>
      <c r="R7796" s="464"/>
      <c r="S7796" s="464"/>
      <c r="T7796" s="464"/>
      <c r="U7796" s="464"/>
      <c r="V7796" s="464"/>
    </row>
    <row r="7797" spans="1:22">
      <c r="A7797" s="531"/>
      <c r="B7797" s="532"/>
      <c r="C7797" s="350"/>
      <c r="D7797" s="350"/>
      <c r="E7797" s="533"/>
      <c r="F7797" s="533"/>
      <c r="G7797" s="533"/>
      <c r="H7797" s="533"/>
      <c r="I7797" s="533"/>
      <c r="J7797" s="533"/>
      <c r="K7797" s="533"/>
      <c r="L7797" s="533"/>
      <c r="M7797" s="533"/>
      <c r="N7797" s="532"/>
      <c r="O7797" s="350"/>
      <c r="P7797" s="464"/>
      <c r="Q7797" s="464"/>
      <c r="R7797" s="464"/>
      <c r="S7797" s="464"/>
      <c r="T7797" s="464"/>
      <c r="U7797" s="464"/>
      <c r="V7797" s="464"/>
    </row>
    <row r="7798" spans="1:22">
      <c r="A7798" s="531"/>
      <c r="B7798" s="532"/>
      <c r="C7798" s="350"/>
      <c r="D7798" s="350"/>
      <c r="E7798" s="533"/>
      <c r="F7798" s="533"/>
      <c r="G7798" s="533"/>
      <c r="H7798" s="533"/>
      <c r="I7798" s="533"/>
      <c r="J7798" s="533"/>
      <c r="K7798" s="533"/>
      <c r="L7798" s="533"/>
      <c r="M7798" s="533"/>
      <c r="N7798" s="532"/>
      <c r="O7798" s="350"/>
      <c r="P7798" s="464"/>
      <c r="Q7798" s="464"/>
      <c r="R7798" s="464"/>
      <c r="S7798" s="464"/>
      <c r="T7798" s="464"/>
      <c r="U7798" s="464"/>
      <c r="V7798" s="464"/>
    </row>
    <row r="7799" spans="1:22">
      <c r="A7799" s="531"/>
      <c r="B7799" s="532"/>
      <c r="C7799" s="350"/>
      <c r="D7799" s="350"/>
      <c r="E7799" s="533"/>
      <c r="F7799" s="533"/>
      <c r="G7799" s="533"/>
      <c r="H7799" s="533"/>
      <c r="I7799" s="533"/>
      <c r="J7799" s="533"/>
      <c r="K7799" s="533"/>
      <c r="L7799" s="533"/>
      <c r="M7799" s="533"/>
      <c r="N7799" s="532"/>
      <c r="O7799" s="350"/>
      <c r="P7799" s="464"/>
      <c r="Q7799" s="464"/>
      <c r="R7799" s="464"/>
      <c r="S7799" s="464"/>
      <c r="T7799" s="464"/>
      <c r="U7799" s="464"/>
      <c r="V7799" s="464"/>
    </row>
    <row r="7800" spans="1:22">
      <c r="A7800" s="531"/>
      <c r="B7800" s="532"/>
      <c r="C7800" s="350"/>
      <c r="D7800" s="350"/>
      <c r="E7800" s="533"/>
      <c r="F7800" s="533"/>
      <c r="G7800" s="533"/>
      <c r="H7800" s="533"/>
      <c r="I7800" s="533"/>
      <c r="J7800" s="533"/>
      <c r="K7800" s="533"/>
      <c r="L7800" s="533"/>
      <c r="M7800" s="533"/>
      <c r="N7800" s="532"/>
      <c r="O7800" s="350"/>
      <c r="P7800" s="464"/>
      <c r="Q7800" s="464"/>
      <c r="R7800" s="464"/>
      <c r="S7800" s="464"/>
      <c r="T7800" s="464"/>
      <c r="U7800" s="464"/>
      <c r="V7800" s="464"/>
    </row>
    <row r="7801" spans="1:22">
      <c r="A7801" s="531"/>
      <c r="B7801" s="532"/>
      <c r="C7801" s="350"/>
      <c r="D7801" s="350"/>
      <c r="E7801" s="533"/>
      <c r="F7801" s="533"/>
      <c r="G7801" s="533"/>
      <c r="H7801" s="533"/>
      <c r="I7801" s="533"/>
      <c r="J7801" s="533"/>
      <c r="K7801" s="533"/>
      <c r="L7801" s="533"/>
      <c r="M7801" s="533"/>
      <c r="N7801" s="532"/>
      <c r="O7801" s="350"/>
      <c r="P7801" s="464"/>
      <c r="Q7801" s="464"/>
      <c r="R7801" s="464"/>
      <c r="S7801" s="464"/>
      <c r="T7801" s="464"/>
      <c r="U7801" s="464"/>
      <c r="V7801" s="464"/>
    </row>
    <row r="7802" spans="1:22">
      <c r="A7802" s="531"/>
      <c r="B7802" s="532"/>
      <c r="C7802" s="350"/>
      <c r="D7802" s="350"/>
      <c r="E7802" s="533"/>
      <c r="F7802" s="533"/>
      <c r="G7802" s="533"/>
      <c r="H7802" s="533"/>
      <c r="I7802" s="533"/>
      <c r="J7802" s="533"/>
      <c r="K7802" s="533"/>
      <c r="L7802" s="533"/>
      <c r="M7802" s="533"/>
      <c r="N7802" s="532"/>
      <c r="O7802" s="350"/>
      <c r="P7802" s="464"/>
      <c r="Q7802" s="464"/>
      <c r="R7802" s="464"/>
      <c r="S7802" s="464"/>
      <c r="T7802" s="464"/>
      <c r="U7802" s="464"/>
      <c r="V7802" s="464"/>
    </row>
    <row r="7803" spans="1:22">
      <c r="A7803" s="531"/>
      <c r="B7803" s="532"/>
      <c r="C7803" s="350"/>
      <c r="D7803" s="350"/>
      <c r="E7803" s="533"/>
      <c r="F7803" s="533"/>
      <c r="G7803" s="533"/>
      <c r="H7803" s="533"/>
      <c r="I7803" s="533"/>
      <c r="J7803" s="533"/>
      <c r="K7803" s="533"/>
      <c r="L7803" s="533"/>
      <c r="M7803" s="533"/>
      <c r="N7803" s="532"/>
      <c r="O7803" s="350"/>
      <c r="P7803" s="464"/>
      <c r="Q7803" s="464"/>
      <c r="R7803" s="464"/>
      <c r="S7803" s="464"/>
      <c r="T7803" s="464"/>
      <c r="U7803" s="464"/>
      <c r="V7803" s="464"/>
    </row>
    <row r="7804" spans="1:22">
      <c r="A7804" s="531"/>
      <c r="B7804" s="532"/>
      <c r="C7804" s="350"/>
      <c r="D7804" s="350"/>
      <c r="E7804" s="533"/>
      <c r="F7804" s="533"/>
      <c r="G7804" s="533"/>
      <c r="H7804" s="533"/>
      <c r="I7804" s="533"/>
      <c r="J7804" s="533"/>
      <c r="K7804" s="533"/>
      <c r="L7804" s="533"/>
      <c r="M7804" s="533"/>
      <c r="N7804" s="532"/>
      <c r="O7804" s="350"/>
      <c r="P7804" s="464"/>
      <c r="Q7804" s="464"/>
      <c r="R7804" s="464"/>
      <c r="S7804" s="464"/>
      <c r="T7804" s="464"/>
      <c r="U7804" s="464"/>
      <c r="V7804" s="464"/>
    </row>
    <row r="7805" spans="1:22">
      <c r="A7805" s="531"/>
      <c r="B7805" s="532"/>
      <c r="C7805" s="350"/>
      <c r="D7805" s="350"/>
      <c r="E7805" s="533"/>
      <c r="F7805" s="533"/>
      <c r="G7805" s="533"/>
      <c r="H7805" s="533"/>
      <c r="I7805" s="533"/>
      <c r="J7805" s="533"/>
      <c r="K7805" s="533"/>
      <c r="L7805" s="533"/>
      <c r="M7805" s="533"/>
      <c r="N7805" s="532"/>
      <c r="O7805" s="350"/>
      <c r="P7805" s="464"/>
      <c r="Q7805" s="464"/>
      <c r="R7805" s="464"/>
      <c r="S7805" s="464"/>
      <c r="T7805" s="464"/>
      <c r="U7805" s="464"/>
      <c r="V7805" s="464"/>
    </row>
    <row r="7806" spans="1:22">
      <c r="A7806" s="531"/>
      <c r="B7806" s="532"/>
      <c r="C7806" s="350"/>
      <c r="D7806" s="350"/>
      <c r="E7806" s="533"/>
      <c r="F7806" s="533"/>
      <c r="G7806" s="533"/>
      <c r="H7806" s="533"/>
      <c r="I7806" s="533"/>
      <c r="J7806" s="533"/>
      <c r="K7806" s="533"/>
      <c r="L7806" s="533"/>
      <c r="M7806" s="533"/>
      <c r="N7806" s="532"/>
      <c r="O7806" s="350"/>
      <c r="P7806" s="464"/>
      <c r="Q7806" s="464"/>
      <c r="R7806" s="464"/>
      <c r="S7806" s="464"/>
      <c r="T7806" s="464"/>
      <c r="U7806" s="464"/>
      <c r="V7806" s="464"/>
    </row>
    <row r="7807" spans="1:22">
      <c r="A7807" s="531"/>
      <c r="B7807" s="532"/>
      <c r="C7807" s="350"/>
      <c r="D7807" s="350"/>
      <c r="E7807" s="533"/>
      <c r="F7807" s="533"/>
      <c r="G7807" s="533"/>
      <c r="H7807" s="533"/>
      <c r="I7807" s="533"/>
      <c r="J7807" s="533"/>
      <c r="K7807" s="533"/>
      <c r="L7807" s="533"/>
      <c r="M7807" s="533"/>
      <c r="N7807" s="532"/>
      <c r="O7807" s="350"/>
      <c r="P7807" s="464"/>
      <c r="Q7807" s="464"/>
      <c r="R7807" s="464"/>
      <c r="S7807" s="464"/>
      <c r="T7807" s="464"/>
      <c r="U7807" s="464"/>
      <c r="V7807" s="464"/>
    </row>
    <row r="7808" spans="1:22">
      <c r="A7808" s="531"/>
      <c r="B7808" s="532"/>
      <c r="C7808" s="350"/>
      <c r="D7808" s="350"/>
      <c r="E7808" s="533"/>
      <c r="F7808" s="533"/>
      <c r="G7808" s="533"/>
      <c r="H7808" s="533"/>
      <c r="I7808" s="533"/>
      <c r="J7808" s="533"/>
      <c r="K7808" s="533"/>
      <c r="L7808" s="533"/>
      <c r="M7808" s="533"/>
      <c r="N7808" s="532"/>
      <c r="O7808" s="350"/>
      <c r="P7808" s="464"/>
      <c r="Q7808" s="464"/>
      <c r="R7808" s="464"/>
      <c r="S7808" s="464"/>
      <c r="T7808" s="464"/>
      <c r="U7808" s="464"/>
      <c r="V7808" s="464"/>
    </row>
    <row r="7809" spans="1:22">
      <c r="A7809" s="531"/>
      <c r="B7809" s="532"/>
      <c r="C7809" s="350"/>
      <c r="D7809" s="350"/>
      <c r="E7809" s="533"/>
      <c r="F7809" s="533"/>
      <c r="G7809" s="533"/>
      <c r="H7809" s="533"/>
      <c r="I7809" s="533"/>
      <c r="J7809" s="533"/>
      <c r="K7809" s="533"/>
      <c r="L7809" s="533"/>
      <c r="M7809" s="533"/>
      <c r="N7809" s="532"/>
      <c r="O7809" s="350"/>
      <c r="P7809" s="464"/>
      <c r="Q7809" s="464"/>
      <c r="R7809" s="464"/>
      <c r="S7809" s="464"/>
      <c r="T7809" s="464"/>
      <c r="U7809" s="464"/>
      <c r="V7809" s="464"/>
    </row>
    <row r="7810" spans="1:22">
      <c r="A7810" s="531"/>
      <c r="B7810" s="532"/>
      <c r="C7810" s="350"/>
      <c r="D7810" s="350"/>
      <c r="E7810" s="533"/>
      <c r="F7810" s="533"/>
      <c r="G7810" s="533"/>
      <c r="H7810" s="533"/>
      <c r="I7810" s="533"/>
      <c r="J7810" s="533"/>
      <c r="K7810" s="533"/>
      <c r="L7810" s="533"/>
      <c r="M7810" s="533"/>
      <c r="N7810" s="532"/>
      <c r="O7810" s="350"/>
      <c r="P7810" s="464"/>
      <c r="Q7810" s="464"/>
      <c r="R7810" s="464"/>
      <c r="S7810" s="464"/>
      <c r="T7810" s="464"/>
      <c r="U7810" s="464"/>
      <c r="V7810" s="464"/>
    </row>
    <row r="7811" spans="1:22">
      <c r="A7811" s="531"/>
      <c r="B7811" s="532"/>
      <c r="C7811" s="350"/>
      <c r="D7811" s="350"/>
      <c r="E7811" s="533"/>
      <c r="F7811" s="533"/>
      <c r="G7811" s="533"/>
      <c r="H7811" s="533"/>
      <c r="I7811" s="533"/>
      <c r="J7811" s="533"/>
      <c r="K7811" s="533"/>
      <c r="L7811" s="533"/>
      <c r="M7811" s="533"/>
      <c r="N7811" s="532"/>
      <c r="O7811" s="350"/>
      <c r="P7811" s="464"/>
      <c r="Q7811" s="464"/>
      <c r="R7811" s="464"/>
      <c r="S7811" s="464"/>
      <c r="T7811" s="464"/>
      <c r="U7811" s="464"/>
      <c r="V7811" s="464"/>
    </row>
    <row r="7812" spans="1:22">
      <c r="A7812" s="531"/>
      <c r="B7812" s="532"/>
      <c r="C7812" s="350"/>
      <c r="D7812" s="350"/>
      <c r="E7812" s="533"/>
      <c r="F7812" s="533"/>
      <c r="G7812" s="533"/>
      <c r="H7812" s="533"/>
      <c r="I7812" s="533"/>
      <c r="J7812" s="533"/>
      <c r="K7812" s="533"/>
      <c r="L7812" s="533"/>
      <c r="M7812" s="533"/>
      <c r="N7812" s="532"/>
      <c r="O7812" s="350"/>
      <c r="P7812" s="464"/>
      <c r="Q7812" s="464"/>
      <c r="R7812" s="464"/>
      <c r="S7812" s="464"/>
      <c r="T7812" s="464"/>
      <c r="U7812" s="464"/>
      <c r="V7812" s="464"/>
    </row>
    <row r="7813" spans="1:22">
      <c r="A7813" s="531"/>
      <c r="B7813" s="532"/>
      <c r="C7813" s="350"/>
      <c r="D7813" s="350"/>
      <c r="E7813" s="533"/>
      <c r="F7813" s="533"/>
      <c r="G7813" s="533"/>
      <c r="H7813" s="533"/>
      <c r="I7813" s="533"/>
      <c r="J7813" s="533"/>
      <c r="K7813" s="533"/>
      <c r="L7813" s="533"/>
      <c r="M7813" s="533"/>
      <c r="N7813" s="532"/>
      <c r="O7813" s="350"/>
      <c r="P7813" s="464"/>
      <c r="Q7813" s="464"/>
      <c r="R7813" s="464"/>
      <c r="S7813" s="464"/>
      <c r="T7813" s="464"/>
      <c r="U7813" s="464"/>
      <c r="V7813" s="464"/>
    </row>
    <row r="7814" spans="1:22">
      <c r="A7814" s="531"/>
      <c r="B7814" s="532"/>
      <c r="C7814" s="350"/>
      <c r="D7814" s="350"/>
      <c r="E7814" s="533"/>
      <c r="F7814" s="533"/>
      <c r="G7814" s="533"/>
      <c r="H7814" s="533"/>
      <c r="I7814" s="533"/>
      <c r="J7814" s="533"/>
      <c r="K7814" s="533"/>
      <c r="L7814" s="533"/>
      <c r="M7814" s="533"/>
      <c r="N7814" s="532"/>
      <c r="O7814" s="350"/>
      <c r="P7814" s="464"/>
      <c r="Q7814" s="464"/>
      <c r="R7814" s="464"/>
      <c r="S7814" s="464"/>
      <c r="T7814" s="464"/>
      <c r="U7814" s="464"/>
      <c r="V7814" s="464"/>
    </row>
    <row r="7815" spans="1:22">
      <c r="A7815" s="531"/>
      <c r="B7815" s="532"/>
      <c r="C7815" s="350"/>
      <c r="D7815" s="350"/>
      <c r="E7815" s="533"/>
      <c r="F7815" s="533"/>
      <c r="G7815" s="533"/>
      <c r="H7815" s="533"/>
      <c r="I7815" s="533"/>
      <c r="J7815" s="533"/>
      <c r="K7815" s="533"/>
      <c r="L7815" s="533"/>
      <c r="M7815" s="533"/>
      <c r="N7815" s="532"/>
      <c r="O7815" s="350"/>
      <c r="P7815" s="464"/>
      <c r="Q7815" s="464"/>
      <c r="R7815" s="464"/>
      <c r="S7815" s="464"/>
      <c r="T7815" s="464"/>
      <c r="U7815" s="464"/>
      <c r="V7815" s="464"/>
    </row>
    <row r="7816" spans="1:22">
      <c r="A7816" s="531"/>
      <c r="B7816" s="532"/>
      <c r="C7816" s="350"/>
      <c r="D7816" s="350"/>
      <c r="E7816" s="533"/>
      <c r="F7816" s="533"/>
      <c r="G7816" s="533"/>
      <c r="H7816" s="533"/>
      <c r="I7816" s="533"/>
      <c r="J7816" s="533"/>
      <c r="K7816" s="533"/>
      <c r="L7816" s="533"/>
      <c r="M7816" s="533"/>
      <c r="N7816" s="532"/>
      <c r="O7816" s="350"/>
      <c r="P7816" s="464"/>
      <c r="Q7816" s="464"/>
      <c r="R7816" s="464"/>
      <c r="S7816" s="464"/>
      <c r="T7816" s="464"/>
      <c r="U7816" s="464"/>
      <c r="V7816" s="464"/>
    </row>
    <row r="7817" spans="1:22">
      <c r="A7817" s="531"/>
      <c r="B7817" s="532"/>
      <c r="C7817" s="350"/>
      <c r="D7817" s="350"/>
      <c r="E7817" s="533"/>
      <c r="F7817" s="533"/>
      <c r="G7817" s="533"/>
      <c r="H7817" s="533"/>
      <c r="I7817" s="533"/>
      <c r="J7817" s="533"/>
      <c r="K7817" s="533"/>
      <c r="L7817" s="533"/>
      <c r="M7817" s="533"/>
      <c r="N7817" s="532"/>
      <c r="O7817" s="350"/>
      <c r="P7817" s="464"/>
      <c r="Q7817" s="464"/>
      <c r="R7817" s="464"/>
      <c r="S7817" s="464"/>
      <c r="T7817" s="464"/>
      <c r="U7817" s="464"/>
      <c r="V7817" s="464"/>
    </row>
    <row r="7818" spans="1:22">
      <c r="A7818" s="531"/>
      <c r="B7818" s="532"/>
      <c r="C7818" s="350"/>
      <c r="D7818" s="350"/>
      <c r="E7818" s="533"/>
      <c r="F7818" s="533"/>
      <c r="G7818" s="533"/>
      <c r="H7818" s="533"/>
      <c r="I7818" s="533"/>
      <c r="J7818" s="533"/>
      <c r="K7818" s="533"/>
      <c r="L7818" s="533"/>
      <c r="M7818" s="533"/>
      <c r="N7818" s="532"/>
      <c r="O7818" s="350"/>
      <c r="P7818" s="464"/>
      <c r="Q7818" s="464"/>
      <c r="R7818" s="464"/>
      <c r="S7818" s="464"/>
      <c r="T7818" s="464"/>
      <c r="U7818" s="464"/>
      <c r="V7818" s="464"/>
    </row>
    <row r="7819" spans="1:22">
      <c r="A7819" s="531"/>
      <c r="B7819" s="532"/>
      <c r="C7819" s="350"/>
      <c r="D7819" s="350"/>
      <c r="E7819" s="533"/>
      <c r="F7819" s="533"/>
      <c r="G7819" s="533"/>
      <c r="H7819" s="533"/>
      <c r="I7819" s="533"/>
      <c r="J7819" s="533"/>
      <c r="K7819" s="533"/>
      <c r="L7819" s="533"/>
      <c r="M7819" s="533"/>
      <c r="N7819" s="532"/>
      <c r="O7819" s="350"/>
      <c r="P7819" s="464"/>
      <c r="Q7819" s="464"/>
      <c r="R7819" s="464"/>
      <c r="S7819" s="464"/>
      <c r="T7819" s="464"/>
      <c r="U7819" s="464"/>
      <c r="V7819" s="464"/>
    </row>
    <row r="7820" spans="1:22">
      <c r="A7820" s="531"/>
      <c r="B7820" s="532"/>
      <c r="C7820" s="350"/>
      <c r="D7820" s="350"/>
      <c r="E7820" s="533"/>
      <c r="F7820" s="533"/>
      <c r="G7820" s="533"/>
      <c r="H7820" s="533"/>
      <c r="I7820" s="533"/>
      <c r="J7820" s="533"/>
      <c r="K7820" s="533"/>
      <c r="L7820" s="533"/>
      <c r="M7820" s="533"/>
      <c r="N7820" s="532"/>
      <c r="O7820" s="350"/>
      <c r="P7820" s="464"/>
      <c r="Q7820" s="464"/>
      <c r="R7820" s="464"/>
      <c r="S7820" s="464"/>
      <c r="T7820" s="464"/>
      <c r="U7820" s="464"/>
      <c r="V7820" s="464"/>
    </row>
    <row r="7821" spans="1:22">
      <c r="A7821" s="531"/>
      <c r="B7821" s="532"/>
      <c r="C7821" s="350"/>
      <c r="D7821" s="350"/>
      <c r="E7821" s="533"/>
      <c r="F7821" s="533"/>
      <c r="G7821" s="533"/>
      <c r="H7821" s="533"/>
      <c r="I7821" s="533"/>
      <c r="J7821" s="533"/>
      <c r="K7821" s="533"/>
      <c r="L7821" s="533"/>
      <c r="M7821" s="533"/>
      <c r="N7821" s="532"/>
      <c r="O7821" s="350"/>
      <c r="P7821" s="464"/>
      <c r="Q7821" s="464"/>
      <c r="R7821" s="464"/>
      <c r="S7821" s="464"/>
      <c r="T7821" s="464"/>
      <c r="U7821" s="464"/>
      <c r="V7821" s="464"/>
    </row>
    <row r="7822" spans="1:22">
      <c r="A7822" s="531"/>
      <c r="B7822" s="532"/>
      <c r="C7822" s="350"/>
      <c r="D7822" s="350"/>
      <c r="E7822" s="533"/>
      <c r="F7822" s="533"/>
      <c r="G7822" s="533"/>
      <c r="H7822" s="533"/>
      <c r="I7822" s="533"/>
      <c r="J7822" s="533"/>
      <c r="K7822" s="533"/>
      <c r="L7822" s="533"/>
      <c r="M7822" s="533"/>
      <c r="N7822" s="532"/>
      <c r="O7822" s="350"/>
      <c r="P7822" s="464"/>
      <c r="Q7822" s="464"/>
      <c r="R7822" s="464"/>
      <c r="S7822" s="464"/>
      <c r="T7822" s="464"/>
      <c r="U7822" s="464"/>
      <c r="V7822" s="464"/>
    </row>
    <row r="7823" spans="1:22">
      <c r="A7823" s="531"/>
      <c r="B7823" s="532"/>
      <c r="C7823" s="350"/>
      <c r="D7823" s="350"/>
      <c r="E7823" s="533"/>
      <c r="F7823" s="533"/>
      <c r="G7823" s="533"/>
      <c r="H7823" s="533"/>
      <c r="I7823" s="533"/>
      <c r="J7823" s="533"/>
      <c r="K7823" s="533"/>
      <c r="L7823" s="533"/>
      <c r="M7823" s="533"/>
      <c r="N7823" s="532"/>
      <c r="O7823" s="350"/>
      <c r="P7823" s="464"/>
      <c r="Q7823" s="464"/>
      <c r="R7823" s="464"/>
      <c r="S7823" s="464"/>
      <c r="T7823" s="464"/>
      <c r="U7823" s="464"/>
      <c r="V7823" s="464"/>
    </row>
    <row r="7824" spans="1:22">
      <c r="A7824" s="531"/>
      <c r="B7824" s="532"/>
      <c r="C7824" s="350"/>
      <c r="D7824" s="350"/>
      <c r="E7824" s="533"/>
      <c r="F7824" s="533"/>
      <c r="G7824" s="533"/>
      <c r="H7824" s="533"/>
      <c r="I7824" s="533"/>
      <c r="J7824" s="533"/>
      <c r="K7824" s="533"/>
      <c r="L7824" s="533"/>
      <c r="M7824" s="533"/>
      <c r="N7824" s="532"/>
      <c r="O7824" s="350"/>
      <c r="P7824" s="464"/>
      <c r="Q7824" s="464"/>
      <c r="R7824" s="464"/>
      <c r="S7824" s="464"/>
      <c r="T7824" s="464"/>
      <c r="U7824" s="464"/>
      <c r="V7824" s="464"/>
    </row>
    <row r="7825" spans="1:22">
      <c r="A7825" s="531"/>
      <c r="B7825" s="532"/>
      <c r="C7825" s="350"/>
      <c r="D7825" s="350"/>
      <c r="E7825" s="533"/>
      <c r="F7825" s="533"/>
      <c r="G7825" s="533"/>
      <c r="H7825" s="533"/>
      <c r="I7825" s="533"/>
      <c r="J7825" s="533"/>
      <c r="K7825" s="533"/>
      <c r="L7825" s="533"/>
      <c r="M7825" s="533"/>
      <c r="N7825" s="532"/>
      <c r="O7825" s="350"/>
      <c r="P7825" s="464"/>
      <c r="Q7825" s="464"/>
      <c r="R7825" s="464"/>
      <c r="S7825" s="464"/>
      <c r="T7825" s="464"/>
      <c r="U7825" s="464"/>
      <c r="V7825" s="464"/>
    </row>
    <row r="7826" spans="1:22">
      <c r="A7826" s="531"/>
      <c r="B7826" s="532"/>
      <c r="C7826" s="350"/>
      <c r="D7826" s="350"/>
      <c r="E7826" s="533"/>
      <c r="F7826" s="533"/>
      <c r="G7826" s="533"/>
      <c r="H7826" s="533"/>
      <c r="I7826" s="533"/>
      <c r="J7826" s="533"/>
      <c r="K7826" s="533"/>
      <c r="L7826" s="533"/>
      <c r="M7826" s="533"/>
      <c r="N7826" s="532"/>
      <c r="O7826" s="350"/>
      <c r="P7826" s="464"/>
      <c r="Q7826" s="464"/>
      <c r="R7826" s="464"/>
      <c r="S7826" s="464"/>
      <c r="T7826" s="464"/>
      <c r="U7826" s="464"/>
      <c r="V7826" s="464"/>
    </row>
    <row r="7827" spans="1:22">
      <c r="A7827" s="531"/>
      <c r="B7827" s="532"/>
      <c r="C7827" s="350"/>
      <c r="D7827" s="350"/>
      <c r="E7827" s="533"/>
      <c r="F7827" s="533"/>
      <c r="G7827" s="533"/>
      <c r="H7827" s="533"/>
      <c r="I7827" s="533"/>
      <c r="J7827" s="533"/>
      <c r="K7827" s="533"/>
      <c r="L7827" s="533"/>
      <c r="M7827" s="533"/>
      <c r="N7827" s="532"/>
      <c r="O7827" s="350"/>
      <c r="P7827" s="464"/>
      <c r="Q7827" s="464"/>
      <c r="R7827" s="464"/>
      <c r="S7827" s="464"/>
      <c r="T7827" s="464"/>
      <c r="U7827" s="464"/>
      <c r="V7827" s="464"/>
    </row>
    <row r="7828" spans="1:22">
      <c r="A7828" s="531"/>
      <c r="B7828" s="532"/>
      <c r="C7828" s="350"/>
      <c r="D7828" s="350"/>
      <c r="E7828" s="533"/>
      <c r="F7828" s="533"/>
      <c r="G7828" s="533"/>
      <c r="H7828" s="533"/>
      <c r="I7828" s="533"/>
      <c r="J7828" s="533"/>
      <c r="K7828" s="533"/>
      <c r="L7828" s="533"/>
      <c r="M7828" s="533"/>
      <c r="N7828" s="532"/>
      <c r="O7828" s="350"/>
      <c r="P7828" s="464"/>
      <c r="Q7828" s="464"/>
      <c r="R7828" s="464"/>
      <c r="S7828" s="464"/>
      <c r="T7828" s="464"/>
      <c r="U7828" s="464"/>
      <c r="V7828" s="464"/>
    </row>
    <row r="7829" spans="1:22">
      <c r="A7829" s="531"/>
      <c r="B7829" s="532"/>
      <c r="C7829" s="350"/>
      <c r="D7829" s="350"/>
      <c r="E7829" s="533"/>
      <c r="F7829" s="533"/>
      <c r="G7829" s="533"/>
      <c r="H7829" s="533"/>
      <c r="I7829" s="533"/>
      <c r="J7829" s="533"/>
      <c r="K7829" s="533"/>
      <c r="L7829" s="533"/>
      <c r="M7829" s="533"/>
      <c r="N7829" s="532"/>
      <c r="O7829" s="350"/>
      <c r="P7829" s="464"/>
      <c r="Q7829" s="464"/>
      <c r="R7829" s="464"/>
      <c r="S7829" s="464"/>
      <c r="T7829" s="464"/>
      <c r="U7829" s="464"/>
      <c r="V7829" s="464"/>
    </row>
    <row r="7830" spans="1:22">
      <c r="A7830" s="531"/>
      <c r="B7830" s="532"/>
      <c r="C7830" s="350"/>
      <c r="D7830" s="350"/>
      <c r="E7830" s="533"/>
      <c r="F7830" s="533"/>
      <c r="G7830" s="533"/>
      <c r="H7830" s="533"/>
      <c r="I7830" s="533"/>
      <c r="J7830" s="533"/>
      <c r="K7830" s="533"/>
      <c r="L7830" s="533"/>
      <c r="M7830" s="533"/>
      <c r="N7830" s="532"/>
      <c r="O7830" s="350"/>
      <c r="P7830" s="464"/>
      <c r="Q7830" s="464"/>
      <c r="R7830" s="464"/>
      <c r="S7830" s="464"/>
      <c r="T7830" s="464"/>
      <c r="U7830" s="464"/>
      <c r="V7830" s="464"/>
    </row>
    <row r="7831" spans="1:22">
      <c r="A7831" s="531"/>
      <c r="B7831" s="532"/>
      <c r="C7831" s="350"/>
      <c r="D7831" s="350"/>
      <c r="E7831" s="533"/>
      <c r="F7831" s="533"/>
      <c r="G7831" s="533"/>
      <c r="H7831" s="533"/>
      <c r="I7831" s="533"/>
      <c r="J7831" s="533"/>
      <c r="K7831" s="533"/>
      <c r="L7831" s="533"/>
      <c r="M7831" s="533"/>
      <c r="N7831" s="532"/>
      <c r="O7831" s="350"/>
      <c r="P7831" s="464"/>
      <c r="Q7831" s="464"/>
      <c r="R7831" s="464"/>
      <c r="S7831" s="464"/>
      <c r="T7831" s="464"/>
      <c r="U7831" s="464"/>
      <c r="V7831" s="464"/>
    </row>
    <row r="7832" spans="1:22">
      <c r="A7832" s="531"/>
      <c r="B7832" s="532"/>
      <c r="C7832" s="350"/>
      <c r="D7832" s="350"/>
      <c r="E7832" s="533"/>
      <c r="F7832" s="533"/>
      <c r="G7832" s="533"/>
      <c r="H7832" s="533"/>
      <c r="I7832" s="533"/>
      <c r="J7832" s="533"/>
      <c r="K7832" s="533"/>
      <c r="L7832" s="533"/>
      <c r="M7832" s="533"/>
      <c r="N7832" s="532"/>
      <c r="O7832" s="350"/>
      <c r="P7832" s="464"/>
      <c r="Q7832" s="464"/>
      <c r="R7832" s="464"/>
      <c r="S7832" s="464"/>
      <c r="T7832" s="464"/>
      <c r="U7832" s="464"/>
      <c r="V7832" s="464"/>
    </row>
    <row r="7833" spans="1:22">
      <c r="A7833" s="531"/>
      <c r="B7833" s="532"/>
      <c r="C7833" s="350"/>
      <c r="D7833" s="350"/>
      <c r="E7833" s="533"/>
      <c r="F7833" s="533"/>
      <c r="G7833" s="533"/>
      <c r="H7833" s="533"/>
      <c r="I7833" s="533"/>
      <c r="J7833" s="533"/>
      <c r="K7833" s="533"/>
      <c r="L7833" s="533"/>
      <c r="M7833" s="533"/>
      <c r="N7833" s="532"/>
      <c r="O7833" s="350"/>
      <c r="P7833" s="464"/>
      <c r="Q7833" s="464"/>
      <c r="R7833" s="464"/>
      <c r="S7833" s="464"/>
      <c r="T7833" s="464"/>
      <c r="U7833" s="464"/>
      <c r="V7833" s="464"/>
    </row>
    <row r="7834" spans="1:22">
      <c r="A7834" s="531"/>
      <c r="B7834" s="532"/>
      <c r="C7834" s="350"/>
      <c r="D7834" s="350"/>
      <c r="E7834" s="533"/>
      <c r="F7834" s="533"/>
      <c r="G7834" s="533"/>
      <c r="H7834" s="533"/>
      <c r="I7834" s="533"/>
      <c r="J7834" s="533"/>
      <c r="K7834" s="533"/>
      <c r="L7834" s="533"/>
      <c r="M7834" s="533"/>
      <c r="N7834" s="532"/>
      <c r="O7834" s="350"/>
      <c r="P7834" s="464"/>
      <c r="Q7834" s="464"/>
      <c r="R7834" s="464"/>
      <c r="S7834" s="464"/>
      <c r="T7834" s="464"/>
      <c r="U7834" s="464"/>
      <c r="V7834" s="464"/>
    </row>
    <row r="7835" spans="1:22">
      <c r="A7835" s="531"/>
      <c r="B7835" s="532"/>
      <c r="C7835" s="350"/>
      <c r="D7835" s="350"/>
      <c r="E7835" s="533"/>
      <c r="F7835" s="533"/>
      <c r="G7835" s="533"/>
      <c r="H7835" s="533"/>
      <c r="I7835" s="533"/>
      <c r="J7835" s="533"/>
      <c r="K7835" s="533"/>
      <c r="L7835" s="533"/>
      <c r="M7835" s="533"/>
      <c r="N7835" s="532"/>
      <c r="O7835" s="350"/>
      <c r="P7835" s="464"/>
      <c r="Q7835" s="464"/>
      <c r="R7835" s="464"/>
      <c r="S7835" s="464"/>
      <c r="T7835" s="464"/>
      <c r="U7835" s="464"/>
      <c r="V7835" s="464"/>
    </row>
    <row r="7836" spans="1:22">
      <c r="A7836" s="531"/>
      <c r="B7836" s="532"/>
      <c r="C7836" s="350"/>
      <c r="D7836" s="350"/>
      <c r="E7836" s="533"/>
      <c r="F7836" s="533"/>
      <c r="G7836" s="533"/>
      <c r="H7836" s="533"/>
      <c r="I7836" s="533"/>
      <c r="J7836" s="533"/>
      <c r="K7836" s="533"/>
      <c r="L7836" s="533"/>
      <c r="M7836" s="533"/>
      <c r="N7836" s="532"/>
      <c r="O7836" s="350"/>
      <c r="P7836" s="464"/>
      <c r="Q7836" s="464"/>
      <c r="R7836" s="464"/>
      <c r="S7836" s="464"/>
      <c r="T7836" s="464"/>
      <c r="U7836" s="464"/>
      <c r="V7836" s="464"/>
    </row>
    <row r="7837" spans="1:22">
      <c r="A7837" s="531"/>
      <c r="B7837" s="532"/>
      <c r="C7837" s="350"/>
      <c r="D7837" s="350"/>
      <c r="E7837" s="533"/>
      <c r="F7837" s="533"/>
      <c r="G7837" s="533"/>
      <c r="H7837" s="533"/>
      <c r="I7837" s="533"/>
      <c r="J7837" s="533"/>
      <c r="K7837" s="533"/>
      <c r="L7837" s="533"/>
      <c r="M7837" s="533"/>
      <c r="N7837" s="532"/>
      <c r="O7837" s="350"/>
      <c r="P7837" s="464"/>
      <c r="Q7837" s="464"/>
      <c r="R7837" s="464"/>
      <c r="S7837" s="464"/>
      <c r="T7837" s="464"/>
      <c r="U7837" s="464"/>
      <c r="V7837" s="464"/>
    </row>
    <row r="7838" spans="1:22">
      <c r="A7838" s="531"/>
      <c r="B7838" s="532"/>
      <c r="C7838" s="350"/>
      <c r="D7838" s="350"/>
      <c r="E7838" s="533"/>
      <c r="F7838" s="533"/>
      <c r="G7838" s="533"/>
      <c r="H7838" s="533"/>
      <c r="I7838" s="533"/>
      <c r="J7838" s="533"/>
      <c r="K7838" s="533"/>
      <c r="L7838" s="533"/>
      <c r="M7838" s="533"/>
      <c r="N7838" s="532"/>
      <c r="O7838" s="350"/>
      <c r="P7838" s="464"/>
      <c r="Q7838" s="464"/>
      <c r="R7838" s="464"/>
      <c r="S7838" s="464"/>
      <c r="T7838" s="464"/>
      <c r="U7838" s="464"/>
      <c r="V7838" s="464"/>
    </row>
    <row r="7839" spans="1:22">
      <c r="A7839" s="531"/>
      <c r="B7839" s="532"/>
      <c r="C7839" s="350"/>
      <c r="D7839" s="350"/>
      <c r="E7839" s="533"/>
      <c r="F7839" s="533"/>
      <c r="G7839" s="533"/>
      <c r="H7839" s="533"/>
      <c r="I7839" s="533"/>
      <c r="J7839" s="533"/>
      <c r="K7839" s="533"/>
      <c r="L7839" s="533"/>
      <c r="M7839" s="533"/>
      <c r="N7839" s="532"/>
      <c r="O7839" s="350"/>
      <c r="P7839" s="464"/>
      <c r="Q7839" s="464"/>
      <c r="R7839" s="464"/>
      <c r="S7839" s="464"/>
      <c r="T7839" s="464"/>
      <c r="U7839" s="464"/>
      <c r="V7839" s="464"/>
    </row>
    <row r="7840" spans="1:22">
      <c r="A7840" s="531"/>
      <c r="B7840" s="532"/>
      <c r="C7840" s="350"/>
      <c r="D7840" s="350"/>
      <c r="E7840" s="533"/>
      <c r="F7840" s="533"/>
      <c r="G7840" s="533"/>
      <c r="H7840" s="533"/>
      <c r="I7840" s="533"/>
      <c r="J7840" s="533"/>
      <c r="K7840" s="533"/>
      <c r="L7840" s="533"/>
      <c r="M7840" s="533"/>
      <c r="N7840" s="532"/>
      <c r="O7840" s="350"/>
      <c r="P7840" s="464"/>
      <c r="Q7840" s="464"/>
      <c r="R7840" s="464"/>
      <c r="S7840" s="464"/>
      <c r="T7840" s="464"/>
      <c r="U7840" s="464"/>
      <c r="V7840" s="464"/>
    </row>
    <row r="7841" spans="1:22">
      <c r="A7841" s="531"/>
      <c r="B7841" s="532"/>
      <c r="C7841" s="350"/>
      <c r="D7841" s="350"/>
      <c r="E7841" s="533"/>
      <c r="F7841" s="533"/>
      <c r="G7841" s="533"/>
      <c r="H7841" s="533"/>
      <c r="I7841" s="533"/>
      <c r="J7841" s="533"/>
      <c r="K7841" s="533"/>
      <c r="L7841" s="533"/>
      <c r="M7841" s="533"/>
      <c r="N7841" s="532"/>
      <c r="O7841" s="350"/>
      <c r="P7841" s="464"/>
      <c r="Q7841" s="464"/>
      <c r="R7841" s="464"/>
      <c r="S7841" s="464"/>
      <c r="T7841" s="464"/>
      <c r="U7841" s="464"/>
      <c r="V7841" s="464"/>
    </row>
    <row r="7842" spans="1:22">
      <c r="A7842" s="531"/>
      <c r="B7842" s="532"/>
      <c r="C7842" s="350"/>
      <c r="D7842" s="350"/>
      <c r="E7842" s="533"/>
      <c r="F7842" s="533"/>
      <c r="G7842" s="533"/>
      <c r="H7842" s="533"/>
      <c r="I7842" s="533"/>
      <c r="J7842" s="533"/>
      <c r="K7842" s="533"/>
      <c r="L7842" s="533"/>
      <c r="M7842" s="533"/>
      <c r="N7842" s="532"/>
      <c r="O7842" s="350"/>
      <c r="P7842" s="464"/>
      <c r="Q7842" s="464"/>
      <c r="R7842" s="464"/>
      <c r="S7842" s="464"/>
      <c r="T7842" s="464"/>
      <c r="U7842" s="464"/>
      <c r="V7842" s="464"/>
    </row>
    <row r="7843" spans="1:22">
      <c r="A7843" s="531"/>
      <c r="B7843" s="532"/>
      <c r="C7843" s="350"/>
      <c r="D7843" s="350"/>
      <c r="E7843" s="533"/>
      <c r="F7843" s="533"/>
      <c r="G7843" s="533"/>
      <c r="H7843" s="533"/>
      <c r="I7843" s="533"/>
      <c r="J7843" s="533"/>
      <c r="K7843" s="533"/>
      <c r="L7843" s="533"/>
      <c r="M7843" s="533"/>
      <c r="N7843" s="532"/>
      <c r="O7843" s="350"/>
      <c r="P7843" s="464"/>
      <c r="Q7843" s="464"/>
      <c r="R7843" s="464"/>
      <c r="S7843" s="464"/>
      <c r="T7843" s="464"/>
      <c r="U7843" s="464"/>
      <c r="V7843" s="464"/>
    </row>
    <row r="7844" spans="1:22">
      <c r="A7844" s="531"/>
      <c r="B7844" s="532"/>
      <c r="C7844" s="350"/>
      <c r="D7844" s="350"/>
      <c r="E7844" s="533"/>
      <c r="F7844" s="533"/>
      <c r="G7844" s="533"/>
      <c r="H7844" s="533"/>
      <c r="I7844" s="533"/>
      <c r="J7844" s="533"/>
      <c r="K7844" s="533"/>
      <c r="L7844" s="533"/>
      <c r="M7844" s="533"/>
      <c r="N7844" s="532"/>
      <c r="O7844" s="350"/>
      <c r="P7844" s="464"/>
      <c r="Q7844" s="464"/>
      <c r="R7844" s="464"/>
      <c r="S7844" s="464"/>
      <c r="T7844" s="464"/>
      <c r="U7844" s="464"/>
      <c r="V7844" s="464"/>
    </row>
    <row r="7845" spans="1:22">
      <c r="A7845" s="531"/>
      <c r="B7845" s="532"/>
      <c r="C7845" s="350"/>
      <c r="D7845" s="350"/>
      <c r="E7845" s="533"/>
      <c r="F7845" s="533"/>
      <c r="G7845" s="533"/>
      <c r="H7845" s="533"/>
      <c r="I7845" s="533"/>
      <c r="J7845" s="533"/>
      <c r="K7845" s="533"/>
      <c r="L7845" s="533"/>
      <c r="M7845" s="533"/>
      <c r="N7845" s="532"/>
      <c r="O7845" s="350"/>
      <c r="P7845" s="464"/>
      <c r="Q7845" s="464"/>
      <c r="R7845" s="464"/>
      <c r="S7845" s="464"/>
      <c r="T7845" s="464"/>
      <c r="U7845" s="464"/>
      <c r="V7845" s="464"/>
    </row>
    <row r="7846" spans="1:22">
      <c r="A7846" s="531"/>
      <c r="B7846" s="532"/>
      <c r="C7846" s="350"/>
      <c r="D7846" s="350"/>
      <c r="E7846" s="533"/>
      <c r="F7846" s="533"/>
      <c r="G7846" s="533"/>
      <c r="H7846" s="533"/>
      <c r="I7846" s="533"/>
      <c r="J7846" s="533"/>
      <c r="K7846" s="533"/>
      <c r="L7846" s="533"/>
      <c r="M7846" s="533"/>
      <c r="N7846" s="532"/>
      <c r="O7846" s="350"/>
      <c r="P7846" s="464"/>
      <c r="Q7846" s="464"/>
      <c r="R7846" s="464"/>
      <c r="S7846" s="464"/>
      <c r="T7846" s="464"/>
      <c r="U7846" s="464"/>
      <c r="V7846" s="464"/>
    </row>
    <row r="7847" spans="1:22">
      <c r="A7847" s="531"/>
      <c r="B7847" s="532"/>
      <c r="C7847" s="350"/>
      <c r="D7847" s="350"/>
      <c r="E7847" s="533"/>
      <c r="F7847" s="533"/>
      <c r="G7847" s="533"/>
      <c r="H7847" s="533"/>
      <c r="I7847" s="533"/>
      <c r="J7847" s="533"/>
      <c r="K7847" s="533"/>
      <c r="L7847" s="533"/>
      <c r="M7847" s="533"/>
      <c r="N7847" s="532"/>
      <c r="O7847" s="350"/>
      <c r="P7847" s="464"/>
      <c r="Q7847" s="464"/>
      <c r="R7847" s="464"/>
      <c r="S7847" s="464"/>
      <c r="T7847" s="464"/>
      <c r="U7847" s="464"/>
      <c r="V7847" s="464"/>
    </row>
    <row r="7848" spans="1:22">
      <c r="A7848" s="531"/>
      <c r="B7848" s="532"/>
      <c r="C7848" s="350"/>
      <c r="D7848" s="350"/>
      <c r="E7848" s="533"/>
      <c r="F7848" s="533"/>
      <c r="G7848" s="533"/>
      <c r="H7848" s="533"/>
      <c r="I7848" s="533"/>
      <c r="J7848" s="533"/>
      <c r="K7848" s="533"/>
      <c r="L7848" s="533"/>
      <c r="M7848" s="533"/>
      <c r="N7848" s="532"/>
      <c r="O7848" s="350"/>
      <c r="P7848" s="464"/>
      <c r="Q7848" s="464"/>
      <c r="R7848" s="464"/>
      <c r="S7848" s="464"/>
      <c r="T7848" s="464"/>
      <c r="U7848" s="464"/>
      <c r="V7848" s="464"/>
    </row>
    <row r="7849" spans="1:22">
      <c r="A7849" s="531"/>
      <c r="B7849" s="532"/>
      <c r="C7849" s="350"/>
      <c r="D7849" s="350"/>
      <c r="E7849" s="533"/>
      <c r="F7849" s="533"/>
      <c r="G7849" s="533"/>
      <c r="H7849" s="533"/>
      <c r="I7849" s="533"/>
      <c r="J7849" s="533"/>
      <c r="K7849" s="533"/>
      <c r="L7849" s="533"/>
      <c r="M7849" s="533"/>
      <c r="N7849" s="532"/>
      <c r="O7849" s="350"/>
      <c r="P7849" s="464"/>
      <c r="Q7849" s="464"/>
      <c r="R7849" s="464"/>
      <c r="S7849" s="464"/>
      <c r="T7849" s="464"/>
      <c r="U7849" s="464"/>
      <c r="V7849" s="464"/>
    </row>
    <row r="7850" spans="1:22">
      <c r="A7850" s="531"/>
      <c r="B7850" s="532"/>
      <c r="C7850" s="350"/>
      <c r="D7850" s="350"/>
      <c r="E7850" s="533"/>
      <c r="F7850" s="533"/>
      <c r="G7850" s="533"/>
      <c r="H7850" s="533"/>
      <c r="I7850" s="533"/>
      <c r="J7850" s="533"/>
      <c r="K7850" s="533"/>
      <c r="L7850" s="533"/>
      <c r="M7850" s="533"/>
      <c r="N7850" s="532"/>
      <c r="O7850" s="350"/>
      <c r="P7850" s="464"/>
      <c r="Q7850" s="464"/>
      <c r="R7850" s="464"/>
      <c r="S7850" s="464"/>
      <c r="T7850" s="464"/>
      <c r="U7850" s="464"/>
      <c r="V7850" s="464"/>
    </row>
    <row r="7851" spans="1:22">
      <c r="A7851" s="531"/>
      <c r="B7851" s="532"/>
      <c r="C7851" s="350"/>
      <c r="D7851" s="350"/>
      <c r="E7851" s="533"/>
      <c r="F7851" s="533"/>
      <c r="G7851" s="533"/>
      <c r="H7851" s="533"/>
      <c r="I7851" s="533"/>
      <c r="J7851" s="533"/>
      <c r="K7851" s="533"/>
      <c r="L7851" s="533"/>
      <c r="M7851" s="533"/>
      <c r="N7851" s="532"/>
      <c r="O7851" s="350"/>
      <c r="P7851" s="464"/>
      <c r="Q7851" s="464"/>
      <c r="R7851" s="464"/>
      <c r="S7851" s="464"/>
      <c r="T7851" s="464"/>
      <c r="U7851" s="464"/>
      <c r="V7851" s="464"/>
    </row>
    <row r="7852" spans="1:22">
      <c r="A7852" s="531"/>
      <c r="B7852" s="532"/>
      <c r="C7852" s="350"/>
      <c r="D7852" s="350"/>
      <c r="E7852" s="533"/>
      <c r="F7852" s="533"/>
      <c r="G7852" s="533"/>
      <c r="H7852" s="533"/>
      <c r="I7852" s="533"/>
      <c r="J7852" s="533"/>
      <c r="K7852" s="533"/>
      <c r="L7852" s="533"/>
      <c r="M7852" s="533"/>
      <c r="N7852" s="532"/>
      <c r="O7852" s="350"/>
      <c r="P7852" s="464"/>
      <c r="Q7852" s="464"/>
      <c r="R7852" s="464"/>
      <c r="S7852" s="464"/>
      <c r="T7852" s="464"/>
      <c r="U7852" s="464"/>
      <c r="V7852" s="464"/>
    </row>
    <row r="7853" spans="1:22">
      <c r="A7853" s="531"/>
      <c r="B7853" s="532"/>
      <c r="C7853" s="350"/>
      <c r="D7853" s="350"/>
      <c r="E7853" s="533"/>
      <c r="F7853" s="533"/>
      <c r="G7853" s="533"/>
      <c r="H7853" s="533"/>
      <c r="I7853" s="533"/>
      <c r="J7853" s="533"/>
      <c r="K7853" s="533"/>
      <c r="L7853" s="533"/>
      <c r="M7853" s="533"/>
      <c r="N7853" s="532"/>
      <c r="O7853" s="350"/>
      <c r="P7853" s="464"/>
      <c r="Q7853" s="464"/>
      <c r="R7853" s="464"/>
      <c r="S7853" s="464"/>
      <c r="T7853" s="464"/>
      <c r="U7853" s="464"/>
      <c r="V7853" s="464"/>
    </row>
    <row r="7854" spans="1:22">
      <c r="A7854" s="531"/>
      <c r="B7854" s="532"/>
      <c r="C7854" s="350"/>
      <c r="D7854" s="350"/>
      <c r="E7854" s="533"/>
      <c r="F7854" s="533"/>
      <c r="G7854" s="533"/>
      <c r="H7854" s="533"/>
      <c r="I7854" s="533"/>
      <c r="J7854" s="533"/>
      <c r="K7854" s="533"/>
      <c r="L7854" s="533"/>
      <c r="M7854" s="533"/>
      <c r="N7854" s="532"/>
      <c r="O7854" s="350"/>
      <c r="P7854" s="464"/>
      <c r="Q7854" s="464"/>
      <c r="R7854" s="464"/>
      <c r="S7854" s="464"/>
      <c r="T7854" s="464"/>
      <c r="U7854" s="464"/>
      <c r="V7854" s="464"/>
    </row>
    <row r="7855" spans="1:22">
      <c r="A7855" s="531"/>
      <c r="B7855" s="532"/>
      <c r="C7855" s="350"/>
      <c r="D7855" s="350"/>
      <c r="E7855" s="533"/>
      <c r="F7855" s="533"/>
      <c r="G7855" s="533"/>
      <c r="H7855" s="533"/>
      <c r="I7855" s="533"/>
      <c r="J7855" s="533"/>
      <c r="K7855" s="533"/>
      <c r="L7855" s="533"/>
      <c r="M7855" s="533"/>
      <c r="N7855" s="532"/>
      <c r="O7855" s="350"/>
      <c r="P7855" s="464"/>
      <c r="Q7855" s="464"/>
      <c r="R7855" s="464"/>
      <c r="S7855" s="464"/>
      <c r="T7855" s="464"/>
      <c r="U7855" s="464"/>
      <c r="V7855" s="464"/>
    </row>
    <row r="7856" spans="1:22">
      <c r="A7856" s="531"/>
      <c r="B7856" s="532"/>
      <c r="C7856" s="350"/>
      <c r="D7856" s="350"/>
      <c r="E7856" s="533"/>
      <c r="F7856" s="533"/>
      <c r="G7856" s="533"/>
      <c r="H7856" s="533"/>
      <c r="I7856" s="533"/>
      <c r="J7856" s="533"/>
      <c r="K7856" s="533"/>
      <c r="L7856" s="533"/>
      <c r="M7856" s="533"/>
      <c r="N7856" s="532"/>
      <c r="O7856" s="350"/>
      <c r="P7856" s="464"/>
      <c r="Q7856" s="464"/>
      <c r="R7856" s="464"/>
      <c r="S7856" s="464"/>
      <c r="T7856" s="464"/>
      <c r="U7856" s="464"/>
      <c r="V7856" s="464"/>
    </row>
    <row r="7857" spans="1:22">
      <c r="A7857" s="531"/>
      <c r="B7857" s="532"/>
      <c r="C7857" s="350"/>
      <c r="D7857" s="350"/>
      <c r="E7857" s="533"/>
      <c r="F7857" s="533"/>
      <c r="G7857" s="533"/>
      <c r="H7857" s="533"/>
      <c r="I7857" s="533"/>
      <c r="J7857" s="533"/>
      <c r="K7857" s="533"/>
      <c r="L7857" s="533"/>
      <c r="M7857" s="533"/>
      <c r="N7857" s="532"/>
      <c r="O7857" s="350"/>
      <c r="P7857" s="464"/>
      <c r="Q7857" s="464"/>
      <c r="R7857" s="464"/>
      <c r="S7857" s="464"/>
      <c r="T7857" s="464"/>
      <c r="U7857" s="464"/>
      <c r="V7857" s="464"/>
    </row>
    <row r="7858" spans="1:22">
      <c r="A7858" s="531"/>
      <c r="B7858" s="532"/>
      <c r="C7858" s="350"/>
      <c r="D7858" s="350"/>
      <c r="E7858" s="533"/>
      <c r="F7858" s="533"/>
      <c r="G7858" s="533"/>
      <c r="H7858" s="533"/>
      <c r="I7858" s="533"/>
      <c r="J7858" s="533"/>
      <c r="K7858" s="533"/>
      <c r="L7858" s="533"/>
      <c r="M7858" s="533"/>
      <c r="N7858" s="532"/>
      <c r="O7858" s="350"/>
      <c r="P7858" s="464"/>
      <c r="Q7858" s="464"/>
      <c r="R7858" s="464"/>
      <c r="S7858" s="464"/>
      <c r="T7858" s="464"/>
      <c r="U7858" s="464"/>
      <c r="V7858" s="464"/>
    </row>
    <row r="7859" spans="1:22">
      <c r="A7859" s="531"/>
      <c r="B7859" s="532"/>
      <c r="C7859" s="350"/>
      <c r="D7859" s="350"/>
      <c r="E7859" s="533"/>
      <c r="F7859" s="533"/>
      <c r="G7859" s="533"/>
      <c r="H7859" s="533"/>
      <c r="I7859" s="533"/>
      <c r="J7859" s="533"/>
      <c r="K7859" s="533"/>
      <c r="L7859" s="533"/>
      <c r="M7859" s="533"/>
      <c r="N7859" s="532"/>
      <c r="O7859" s="350"/>
      <c r="P7859" s="464"/>
      <c r="Q7859" s="464"/>
      <c r="R7859" s="464"/>
      <c r="S7859" s="464"/>
      <c r="T7859" s="464"/>
      <c r="U7859" s="464"/>
      <c r="V7859" s="464"/>
    </row>
    <row r="7860" spans="1:22">
      <c r="A7860" s="531"/>
      <c r="B7860" s="532"/>
      <c r="C7860" s="350"/>
      <c r="D7860" s="350"/>
      <c r="E7860" s="533"/>
      <c r="F7860" s="533"/>
      <c r="G7860" s="533"/>
      <c r="H7860" s="533"/>
      <c r="I7860" s="533"/>
      <c r="J7860" s="533"/>
      <c r="K7860" s="533"/>
      <c r="L7860" s="533"/>
      <c r="M7860" s="533"/>
      <c r="N7860" s="532"/>
      <c r="O7860" s="350"/>
      <c r="P7860" s="464"/>
      <c r="Q7860" s="464"/>
      <c r="R7860" s="464"/>
      <c r="S7860" s="464"/>
      <c r="T7860" s="464"/>
      <c r="U7860" s="464"/>
      <c r="V7860" s="464"/>
    </row>
    <row r="7861" spans="1:22">
      <c r="A7861" s="531"/>
      <c r="B7861" s="532"/>
      <c r="C7861" s="350"/>
      <c r="D7861" s="350"/>
      <c r="E7861" s="533"/>
      <c r="F7861" s="533"/>
      <c r="G7861" s="533"/>
      <c r="H7861" s="533"/>
      <c r="I7861" s="533"/>
      <c r="J7861" s="533"/>
      <c r="K7861" s="533"/>
      <c r="L7861" s="533"/>
      <c r="M7861" s="533"/>
      <c r="N7861" s="532"/>
      <c r="O7861" s="350"/>
      <c r="P7861" s="464"/>
      <c r="Q7861" s="464"/>
      <c r="R7861" s="464"/>
      <c r="S7861" s="464"/>
      <c r="T7861" s="464"/>
      <c r="U7861" s="464"/>
      <c r="V7861" s="464"/>
    </row>
    <row r="7862" spans="1:22">
      <c r="A7862" s="531"/>
      <c r="B7862" s="532"/>
      <c r="C7862" s="350"/>
      <c r="D7862" s="350"/>
      <c r="E7862" s="533"/>
      <c r="F7862" s="533"/>
      <c r="G7862" s="533"/>
      <c r="H7862" s="533"/>
      <c r="I7862" s="533"/>
      <c r="J7862" s="533"/>
      <c r="K7862" s="533"/>
      <c r="L7862" s="533"/>
      <c r="M7862" s="533"/>
      <c r="N7862" s="532"/>
      <c r="O7862" s="350"/>
      <c r="P7862" s="464"/>
      <c r="Q7862" s="464"/>
      <c r="R7862" s="464"/>
      <c r="S7862" s="464"/>
      <c r="T7862" s="464"/>
      <c r="U7862" s="464"/>
      <c r="V7862" s="464"/>
    </row>
    <row r="7863" spans="1:22">
      <c r="A7863" s="531"/>
      <c r="B7863" s="532"/>
      <c r="C7863" s="350"/>
      <c r="D7863" s="350"/>
      <c r="E7863" s="533"/>
      <c r="F7863" s="533"/>
      <c r="G7863" s="533"/>
      <c r="H7863" s="533"/>
      <c r="I7863" s="533"/>
      <c r="J7863" s="533"/>
      <c r="K7863" s="533"/>
      <c r="L7863" s="533"/>
      <c r="M7863" s="533"/>
      <c r="N7863" s="532"/>
      <c r="O7863" s="350"/>
      <c r="P7863" s="464"/>
      <c r="Q7863" s="464"/>
      <c r="R7863" s="464"/>
      <c r="S7863" s="464"/>
      <c r="T7863" s="464"/>
      <c r="U7863" s="464"/>
      <c r="V7863" s="464"/>
    </row>
    <row r="7864" spans="1:22">
      <c r="A7864" s="531"/>
      <c r="B7864" s="532"/>
      <c r="C7864" s="350"/>
      <c r="D7864" s="350"/>
      <c r="E7864" s="533"/>
      <c r="F7864" s="533"/>
      <c r="G7864" s="533"/>
      <c r="H7864" s="533"/>
      <c r="I7864" s="533"/>
      <c r="J7864" s="533"/>
      <c r="K7864" s="533"/>
      <c r="L7864" s="533"/>
      <c r="M7864" s="533"/>
      <c r="N7864" s="532"/>
      <c r="O7864" s="350"/>
      <c r="P7864" s="464"/>
      <c r="Q7864" s="464"/>
      <c r="R7864" s="464"/>
      <c r="S7864" s="464"/>
      <c r="T7864" s="464"/>
      <c r="U7864" s="464"/>
      <c r="V7864" s="464"/>
    </row>
    <row r="7865" spans="1:22">
      <c r="A7865" s="531"/>
      <c r="B7865" s="532"/>
      <c r="C7865" s="350"/>
      <c r="D7865" s="350"/>
      <c r="E7865" s="533"/>
      <c r="F7865" s="533"/>
      <c r="G7865" s="533"/>
      <c r="H7865" s="533"/>
      <c r="I7865" s="533"/>
      <c r="J7865" s="533"/>
      <c r="K7865" s="533"/>
      <c r="L7865" s="533"/>
      <c r="M7865" s="533"/>
      <c r="N7865" s="532"/>
      <c r="O7865" s="350"/>
      <c r="P7865" s="464"/>
      <c r="Q7865" s="464"/>
      <c r="R7865" s="464"/>
      <c r="S7865" s="464"/>
      <c r="T7865" s="464"/>
      <c r="U7865" s="464"/>
      <c r="V7865" s="464"/>
    </row>
    <row r="7866" spans="1:22">
      <c r="A7866" s="531"/>
      <c r="B7866" s="532"/>
      <c r="C7866" s="350"/>
      <c r="D7866" s="350"/>
      <c r="E7866" s="533"/>
      <c r="F7866" s="533"/>
      <c r="G7866" s="533"/>
      <c r="H7866" s="533"/>
      <c r="I7866" s="533"/>
      <c r="J7866" s="533"/>
      <c r="K7866" s="533"/>
      <c r="L7866" s="533"/>
      <c r="M7866" s="533"/>
      <c r="N7866" s="532"/>
      <c r="O7866" s="350"/>
      <c r="P7866" s="464"/>
      <c r="Q7866" s="464"/>
      <c r="R7866" s="464"/>
      <c r="S7866" s="464"/>
      <c r="T7866" s="464"/>
      <c r="U7866" s="464"/>
      <c r="V7866" s="464"/>
    </row>
    <row r="7867" spans="1:22">
      <c r="A7867" s="531"/>
      <c r="B7867" s="532"/>
      <c r="C7867" s="350"/>
      <c r="D7867" s="350"/>
      <c r="E7867" s="533"/>
      <c r="F7867" s="533"/>
      <c r="G7867" s="533"/>
      <c r="H7867" s="533"/>
      <c r="I7867" s="533"/>
      <c r="J7867" s="533"/>
      <c r="K7867" s="533"/>
      <c r="L7867" s="533"/>
      <c r="M7867" s="533"/>
      <c r="N7867" s="532"/>
      <c r="O7867" s="350"/>
      <c r="P7867" s="464"/>
      <c r="Q7867" s="464"/>
      <c r="R7867" s="464"/>
      <c r="S7867" s="464"/>
      <c r="T7867" s="464"/>
      <c r="U7867" s="464"/>
      <c r="V7867" s="464"/>
    </row>
    <row r="7868" spans="1:22">
      <c r="A7868" s="531"/>
      <c r="B7868" s="532"/>
      <c r="C7868" s="350"/>
      <c r="D7868" s="350"/>
      <c r="E7868" s="533"/>
      <c r="F7868" s="533"/>
      <c r="G7868" s="533"/>
      <c r="H7868" s="533"/>
      <c r="I7868" s="533"/>
      <c r="J7868" s="533"/>
      <c r="K7868" s="533"/>
      <c r="L7868" s="533"/>
      <c r="M7868" s="533"/>
      <c r="N7868" s="532"/>
      <c r="O7868" s="350"/>
      <c r="P7868" s="464"/>
      <c r="Q7868" s="464"/>
      <c r="R7868" s="464"/>
      <c r="S7868" s="464"/>
      <c r="T7868" s="464"/>
      <c r="U7868" s="464"/>
      <c r="V7868" s="464"/>
    </row>
    <row r="7869" spans="1:22">
      <c r="A7869" s="531"/>
      <c r="B7869" s="532"/>
      <c r="C7869" s="350"/>
      <c r="D7869" s="350"/>
      <c r="E7869" s="533"/>
      <c r="F7869" s="533"/>
      <c r="G7869" s="533"/>
      <c r="H7869" s="533"/>
      <c r="I7869" s="533"/>
      <c r="J7869" s="533"/>
      <c r="K7869" s="533"/>
      <c r="L7869" s="533"/>
      <c r="M7869" s="533"/>
      <c r="N7869" s="532"/>
      <c r="O7869" s="350"/>
      <c r="P7869" s="464"/>
      <c r="Q7869" s="464"/>
      <c r="R7869" s="464"/>
      <c r="S7869" s="464"/>
      <c r="T7869" s="464"/>
      <c r="U7869" s="464"/>
      <c r="V7869" s="464"/>
    </row>
    <row r="7870" spans="1:22">
      <c r="A7870" s="531"/>
      <c r="B7870" s="532"/>
      <c r="C7870" s="350"/>
      <c r="D7870" s="350"/>
      <c r="E7870" s="533"/>
      <c r="F7870" s="533"/>
      <c r="G7870" s="533"/>
      <c r="H7870" s="533"/>
      <c r="I7870" s="533"/>
      <c r="J7870" s="533"/>
      <c r="K7870" s="533"/>
      <c r="L7870" s="533"/>
      <c r="M7870" s="533"/>
      <c r="N7870" s="532"/>
      <c r="O7870" s="350"/>
      <c r="P7870" s="464"/>
      <c r="Q7870" s="464"/>
      <c r="R7870" s="464"/>
      <c r="S7870" s="464"/>
      <c r="T7870" s="464"/>
      <c r="U7870" s="464"/>
      <c r="V7870" s="464"/>
    </row>
    <row r="7871" spans="1:22">
      <c r="A7871" s="531"/>
      <c r="B7871" s="532"/>
      <c r="C7871" s="350"/>
      <c r="D7871" s="350"/>
      <c r="E7871" s="533"/>
      <c r="F7871" s="533"/>
      <c r="G7871" s="533"/>
      <c r="H7871" s="533"/>
      <c r="I7871" s="533"/>
      <c r="J7871" s="533"/>
      <c r="K7871" s="533"/>
      <c r="L7871" s="533"/>
      <c r="M7871" s="533"/>
      <c r="N7871" s="532"/>
      <c r="O7871" s="350"/>
      <c r="P7871" s="464"/>
      <c r="Q7871" s="464"/>
      <c r="R7871" s="464"/>
      <c r="S7871" s="464"/>
      <c r="T7871" s="464"/>
      <c r="U7871" s="464"/>
      <c r="V7871" s="464"/>
    </row>
    <row r="7872" spans="1:22">
      <c r="A7872" s="531"/>
      <c r="B7872" s="532"/>
      <c r="C7872" s="350"/>
      <c r="D7872" s="350"/>
      <c r="E7872" s="533"/>
      <c r="F7872" s="533"/>
      <c r="G7872" s="533"/>
      <c r="H7872" s="533"/>
      <c r="I7872" s="533"/>
      <c r="J7872" s="533"/>
      <c r="K7872" s="533"/>
      <c r="L7872" s="533"/>
      <c r="M7872" s="533"/>
      <c r="N7872" s="532"/>
      <c r="O7872" s="350"/>
      <c r="P7872" s="464"/>
      <c r="Q7872" s="464"/>
      <c r="R7872" s="464"/>
      <c r="S7872" s="464"/>
      <c r="T7872" s="464"/>
      <c r="U7872" s="464"/>
      <c r="V7872" s="464"/>
    </row>
    <row r="7873" spans="1:22">
      <c r="A7873" s="531"/>
      <c r="B7873" s="532"/>
      <c r="C7873" s="350"/>
      <c r="D7873" s="350"/>
      <c r="E7873" s="533"/>
      <c r="F7873" s="533"/>
      <c r="G7873" s="533"/>
      <c r="H7873" s="533"/>
      <c r="I7873" s="533"/>
      <c r="J7873" s="533"/>
      <c r="K7873" s="533"/>
      <c r="L7873" s="533"/>
      <c r="M7873" s="533"/>
      <c r="N7873" s="532"/>
      <c r="O7873" s="350"/>
      <c r="P7873" s="464"/>
      <c r="Q7873" s="464"/>
      <c r="R7873" s="464"/>
      <c r="S7873" s="464"/>
      <c r="T7873" s="464"/>
      <c r="U7873" s="464"/>
      <c r="V7873" s="464"/>
    </row>
    <row r="7874" spans="1:22">
      <c r="A7874" s="531"/>
      <c r="B7874" s="532"/>
      <c r="C7874" s="350"/>
      <c r="D7874" s="350"/>
      <c r="E7874" s="533"/>
      <c r="F7874" s="533"/>
      <c r="G7874" s="533"/>
      <c r="H7874" s="533"/>
      <c r="I7874" s="533"/>
      <c r="J7874" s="533"/>
      <c r="K7874" s="533"/>
      <c r="L7874" s="533"/>
      <c r="M7874" s="533"/>
      <c r="N7874" s="532"/>
      <c r="O7874" s="350"/>
      <c r="P7874" s="464"/>
      <c r="Q7874" s="464"/>
      <c r="R7874" s="464"/>
      <c r="S7874" s="464"/>
      <c r="T7874" s="464"/>
      <c r="U7874" s="464"/>
      <c r="V7874" s="464"/>
    </row>
    <row r="7875" spans="1:22">
      <c r="A7875" s="531"/>
      <c r="B7875" s="532"/>
      <c r="C7875" s="350"/>
      <c r="D7875" s="350"/>
      <c r="E7875" s="533"/>
      <c r="F7875" s="533"/>
      <c r="G7875" s="533"/>
      <c r="H7875" s="533"/>
      <c r="I7875" s="533"/>
      <c r="J7875" s="533"/>
      <c r="K7875" s="533"/>
      <c r="L7875" s="533"/>
      <c r="M7875" s="533"/>
      <c r="N7875" s="532"/>
      <c r="O7875" s="350"/>
      <c r="P7875" s="464"/>
      <c r="Q7875" s="464"/>
      <c r="R7875" s="464"/>
      <c r="S7875" s="464"/>
      <c r="T7875" s="464"/>
      <c r="U7875" s="464"/>
      <c r="V7875" s="464"/>
    </row>
    <row r="7876" spans="1:22">
      <c r="A7876" s="531"/>
      <c r="B7876" s="532"/>
      <c r="C7876" s="350"/>
      <c r="D7876" s="350"/>
      <c r="E7876" s="533"/>
      <c r="F7876" s="533"/>
      <c r="G7876" s="533"/>
      <c r="H7876" s="533"/>
      <c r="I7876" s="533"/>
      <c r="J7876" s="533"/>
      <c r="K7876" s="533"/>
      <c r="L7876" s="533"/>
      <c r="M7876" s="533"/>
      <c r="N7876" s="532"/>
      <c r="O7876" s="350"/>
      <c r="P7876" s="464"/>
      <c r="Q7876" s="464"/>
      <c r="R7876" s="464"/>
      <c r="S7876" s="464"/>
      <c r="T7876" s="464"/>
      <c r="U7876" s="464"/>
      <c r="V7876" s="464"/>
    </row>
    <row r="7877" spans="1:22">
      <c r="A7877" s="531"/>
      <c r="B7877" s="532"/>
      <c r="C7877" s="350"/>
      <c r="D7877" s="350"/>
      <c r="E7877" s="533"/>
      <c r="F7877" s="533"/>
      <c r="G7877" s="533"/>
      <c r="H7877" s="533"/>
      <c r="I7877" s="533"/>
      <c r="J7877" s="533"/>
      <c r="K7877" s="533"/>
      <c r="L7877" s="533"/>
      <c r="M7877" s="533"/>
      <c r="N7877" s="532"/>
      <c r="O7877" s="350"/>
      <c r="P7877" s="464"/>
      <c r="Q7877" s="464"/>
      <c r="R7877" s="464"/>
      <c r="S7877" s="464"/>
      <c r="T7877" s="464"/>
      <c r="U7877" s="464"/>
      <c r="V7877" s="464"/>
    </row>
    <row r="7878" spans="1:22">
      <c r="A7878" s="531"/>
      <c r="B7878" s="532"/>
      <c r="C7878" s="350"/>
      <c r="D7878" s="350"/>
      <c r="E7878" s="533"/>
      <c r="F7878" s="533"/>
      <c r="G7878" s="533"/>
      <c r="H7878" s="533"/>
      <c r="I7878" s="533"/>
      <c r="J7878" s="533"/>
      <c r="K7878" s="533"/>
      <c r="L7878" s="533"/>
      <c r="M7878" s="533"/>
      <c r="N7878" s="532"/>
      <c r="O7878" s="350"/>
      <c r="P7878" s="464"/>
      <c r="Q7878" s="464"/>
      <c r="R7878" s="464"/>
      <c r="S7878" s="464"/>
      <c r="T7878" s="464"/>
      <c r="U7878" s="464"/>
      <c r="V7878" s="464"/>
    </row>
    <row r="7879" spans="1:22">
      <c r="A7879" s="531"/>
      <c r="B7879" s="532"/>
      <c r="C7879" s="350"/>
      <c r="D7879" s="350"/>
      <c r="E7879" s="533"/>
      <c r="F7879" s="533"/>
      <c r="G7879" s="533"/>
      <c r="H7879" s="533"/>
      <c r="I7879" s="533"/>
      <c r="J7879" s="533"/>
      <c r="K7879" s="533"/>
      <c r="L7879" s="533"/>
      <c r="M7879" s="533"/>
      <c r="N7879" s="532"/>
      <c r="O7879" s="350"/>
      <c r="P7879" s="464"/>
      <c r="Q7879" s="464"/>
      <c r="R7879" s="464"/>
      <c r="S7879" s="464"/>
      <c r="T7879" s="464"/>
      <c r="U7879" s="464"/>
      <c r="V7879" s="464"/>
    </row>
    <row r="7880" spans="1:22">
      <c r="A7880" s="531"/>
      <c r="B7880" s="532"/>
      <c r="C7880" s="350"/>
      <c r="D7880" s="350"/>
      <c r="E7880" s="533"/>
      <c r="F7880" s="533"/>
      <c r="G7880" s="533"/>
      <c r="H7880" s="533"/>
      <c r="I7880" s="533"/>
      <c r="J7880" s="533"/>
      <c r="K7880" s="533"/>
      <c r="L7880" s="533"/>
      <c r="M7880" s="533"/>
      <c r="N7880" s="532"/>
      <c r="O7880" s="350"/>
      <c r="P7880" s="464"/>
      <c r="Q7880" s="464"/>
      <c r="R7880" s="464"/>
      <c r="S7880" s="464"/>
      <c r="T7880" s="464"/>
      <c r="U7880" s="464"/>
      <c r="V7880" s="464"/>
    </row>
    <row r="7881" spans="1:22">
      <c r="A7881" s="531"/>
      <c r="B7881" s="532"/>
      <c r="C7881" s="350"/>
      <c r="D7881" s="350"/>
      <c r="E7881" s="533"/>
      <c r="F7881" s="533"/>
      <c r="G7881" s="533"/>
      <c r="H7881" s="533"/>
      <c r="I7881" s="533"/>
      <c r="J7881" s="533"/>
      <c r="K7881" s="533"/>
      <c r="L7881" s="533"/>
      <c r="M7881" s="533"/>
      <c r="N7881" s="532"/>
      <c r="O7881" s="350"/>
      <c r="P7881" s="464"/>
      <c r="Q7881" s="464"/>
      <c r="R7881" s="464"/>
      <c r="S7881" s="464"/>
      <c r="T7881" s="464"/>
      <c r="U7881" s="464"/>
      <c r="V7881" s="464"/>
    </row>
    <row r="7882" spans="1:22">
      <c r="A7882" s="531"/>
      <c r="B7882" s="532"/>
      <c r="C7882" s="350"/>
      <c r="D7882" s="350"/>
      <c r="E7882" s="533"/>
      <c r="F7882" s="533"/>
      <c r="G7882" s="533"/>
      <c r="H7882" s="533"/>
      <c r="I7882" s="533"/>
      <c r="J7882" s="533"/>
      <c r="K7882" s="533"/>
      <c r="L7882" s="533"/>
      <c r="M7882" s="533"/>
      <c r="N7882" s="532"/>
      <c r="O7882" s="350"/>
      <c r="P7882" s="464"/>
      <c r="Q7882" s="464"/>
      <c r="R7882" s="464"/>
      <c r="S7882" s="464"/>
      <c r="T7882" s="464"/>
      <c r="U7882" s="464"/>
      <c r="V7882" s="464"/>
    </row>
    <row r="7883" spans="1:22">
      <c r="A7883" s="531"/>
      <c r="B7883" s="532"/>
      <c r="C7883" s="350"/>
      <c r="D7883" s="350"/>
      <c r="E7883" s="533"/>
      <c r="F7883" s="533"/>
      <c r="G7883" s="533"/>
      <c r="H7883" s="533"/>
      <c r="I7883" s="533"/>
      <c r="J7883" s="533"/>
      <c r="K7883" s="533"/>
      <c r="L7883" s="533"/>
      <c r="M7883" s="533"/>
      <c r="N7883" s="532"/>
      <c r="O7883" s="350"/>
      <c r="P7883" s="464"/>
      <c r="Q7883" s="464"/>
      <c r="R7883" s="464"/>
      <c r="S7883" s="464"/>
      <c r="T7883" s="464"/>
      <c r="U7883" s="464"/>
      <c r="V7883" s="464"/>
    </row>
    <row r="7884" spans="1:22">
      <c r="A7884" s="531"/>
      <c r="B7884" s="532"/>
      <c r="C7884" s="350"/>
      <c r="D7884" s="350"/>
      <c r="E7884" s="533"/>
      <c r="F7884" s="533"/>
      <c r="G7884" s="533"/>
      <c r="H7884" s="533"/>
      <c r="I7884" s="533"/>
      <c r="J7884" s="533"/>
      <c r="K7884" s="533"/>
      <c r="L7884" s="533"/>
      <c r="M7884" s="533"/>
      <c r="N7884" s="532"/>
      <c r="O7884" s="350"/>
      <c r="P7884" s="464"/>
      <c r="Q7884" s="464"/>
      <c r="R7884" s="464"/>
      <c r="S7884" s="464"/>
      <c r="T7884" s="464"/>
      <c r="U7884" s="464"/>
      <c r="V7884" s="464"/>
    </row>
    <row r="7885" spans="1:22">
      <c r="A7885" s="531"/>
      <c r="B7885" s="532"/>
      <c r="C7885" s="350"/>
      <c r="D7885" s="350"/>
      <c r="E7885" s="533"/>
      <c r="F7885" s="533"/>
      <c r="G7885" s="533"/>
      <c r="H7885" s="533"/>
      <c r="I7885" s="533"/>
      <c r="J7885" s="533"/>
      <c r="K7885" s="533"/>
      <c r="L7885" s="533"/>
      <c r="M7885" s="533"/>
      <c r="N7885" s="532"/>
      <c r="O7885" s="350"/>
      <c r="P7885" s="464"/>
      <c r="Q7885" s="464"/>
      <c r="R7885" s="464"/>
      <c r="S7885" s="464"/>
      <c r="T7885" s="464"/>
      <c r="U7885" s="464"/>
      <c r="V7885" s="464"/>
    </row>
    <row r="7886" spans="1:22">
      <c r="A7886" s="531"/>
      <c r="B7886" s="532"/>
      <c r="C7886" s="350"/>
      <c r="D7886" s="350"/>
      <c r="E7886" s="533"/>
      <c r="F7886" s="533"/>
      <c r="G7886" s="533"/>
      <c r="H7886" s="533"/>
      <c r="I7886" s="533"/>
      <c r="J7886" s="533"/>
      <c r="K7886" s="533"/>
      <c r="L7886" s="533"/>
      <c r="M7886" s="533"/>
      <c r="N7886" s="532"/>
      <c r="O7886" s="350"/>
      <c r="P7886" s="464"/>
      <c r="Q7886" s="464"/>
      <c r="R7886" s="464"/>
      <c r="S7886" s="464"/>
      <c r="T7886" s="464"/>
      <c r="U7886" s="464"/>
      <c r="V7886" s="464"/>
    </row>
    <row r="7887" spans="1:22">
      <c r="A7887" s="531"/>
      <c r="B7887" s="532"/>
      <c r="C7887" s="350"/>
      <c r="D7887" s="350"/>
      <c r="E7887" s="533"/>
      <c r="F7887" s="533"/>
      <c r="G7887" s="533"/>
      <c r="H7887" s="533"/>
      <c r="I7887" s="533"/>
      <c r="J7887" s="533"/>
      <c r="K7887" s="533"/>
      <c r="L7887" s="533"/>
      <c r="M7887" s="533"/>
      <c r="N7887" s="532"/>
      <c r="O7887" s="350"/>
      <c r="P7887" s="464"/>
      <c r="Q7887" s="464"/>
      <c r="R7887" s="464"/>
      <c r="S7887" s="464"/>
      <c r="T7887" s="464"/>
      <c r="U7887" s="464"/>
      <c r="V7887" s="464"/>
    </row>
    <row r="7888" spans="1:22">
      <c r="A7888" s="531"/>
      <c r="B7888" s="532"/>
      <c r="C7888" s="350"/>
      <c r="D7888" s="350"/>
      <c r="E7888" s="533"/>
      <c r="F7888" s="533"/>
      <c r="G7888" s="533"/>
      <c r="H7888" s="533"/>
      <c r="I7888" s="533"/>
      <c r="J7888" s="533"/>
      <c r="K7888" s="533"/>
      <c r="L7888" s="533"/>
      <c r="M7888" s="533"/>
      <c r="N7888" s="532"/>
      <c r="O7888" s="350"/>
      <c r="P7888" s="464"/>
      <c r="Q7888" s="464"/>
      <c r="R7888" s="464"/>
      <c r="S7888" s="464"/>
      <c r="T7888" s="464"/>
      <c r="U7888" s="464"/>
      <c r="V7888" s="464"/>
    </row>
    <row r="7889" spans="1:22">
      <c r="A7889" s="531"/>
      <c r="B7889" s="532"/>
      <c r="C7889" s="350"/>
      <c r="D7889" s="350"/>
      <c r="E7889" s="533"/>
      <c r="F7889" s="533"/>
      <c r="G7889" s="533"/>
      <c r="H7889" s="533"/>
      <c r="I7889" s="533"/>
      <c r="J7889" s="533"/>
      <c r="K7889" s="533"/>
      <c r="L7889" s="533"/>
      <c r="M7889" s="533"/>
      <c r="N7889" s="532"/>
      <c r="O7889" s="350"/>
      <c r="P7889" s="464"/>
      <c r="Q7889" s="464"/>
      <c r="R7889" s="464"/>
      <c r="S7889" s="464"/>
      <c r="T7889" s="464"/>
      <c r="U7889" s="464"/>
      <c r="V7889" s="464"/>
    </row>
    <row r="7890" spans="1:22">
      <c r="A7890" s="531"/>
      <c r="B7890" s="532"/>
      <c r="C7890" s="350"/>
      <c r="D7890" s="350"/>
      <c r="E7890" s="533"/>
      <c r="F7890" s="533"/>
      <c r="G7890" s="533"/>
      <c r="H7890" s="533"/>
      <c r="I7890" s="533"/>
      <c r="J7890" s="533"/>
      <c r="K7890" s="533"/>
      <c r="L7890" s="533"/>
      <c r="M7890" s="533"/>
      <c r="N7890" s="532"/>
      <c r="O7890" s="350"/>
      <c r="P7890" s="464"/>
      <c r="Q7890" s="464"/>
      <c r="R7890" s="464"/>
      <c r="S7890" s="464"/>
      <c r="T7890" s="464"/>
      <c r="U7890" s="464"/>
      <c r="V7890" s="464"/>
    </row>
    <row r="7891" spans="1:22">
      <c r="A7891" s="531"/>
      <c r="B7891" s="532"/>
      <c r="C7891" s="350"/>
      <c r="D7891" s="350"/>
      <c r="E7891" s="533"/>
      <c r="F7891" s="533"/>
      <c r="G7891" s="533"/>
      <c r="H7891" s="533"/>
      <c r="I7891" s="533"/>
      <c r="J7891" s="533"/>
      <c r="K7891" s="533"/>
      <c r="L7891" s="533"/>
      <c r="M7891" s="533"/>
      <c r="N7891" s="532"/>
      <c r="O7891" s="350"/>
      <c r="P7891" s="464"/>
      <c r="Q7891" s="464"/>
      <c r="R7891" s="464"/>
      <c r="S7891" s="464"/>
      <c r="T7891" s="464"/>
      <c r="U7891" s="464"/>
      <c r="V7891" s="464"/>
    </row>
    <row r="7892" spans="1:22">
      <c r="A7892" s="531"/>
      <c r="B7892" s="532"/>
      <c r="C7892" s="350"/>
      <c r="D7892" s="350"/>
      <c r="E7892" s="533"/>
      <c r="F7892" s="533"/>
      <c r="G7892" s="533"/>
      <c r="H7892" s="533"/>
      <c r="I7892" s="533"/>
      <c r="J7892" s="533"/>
      <c r="K7892" s="533"/>
      <c r="L7892" s="533"/>
      <c r="M7892" s="533"/>
      <c r="N7892" s="532"/>
      <c r="O7892" s="350"/>
      <c r="P7892" s="464"/>
      <c r="Q7892" s="464"/>
      <c r="R7892" s="464"/>
      <c r="S7892" s="464"/>
      <c r="T7892" s="464"/>
      <c r="U7892" s="464"/>
      <c r="V7892" s="464"/>
    </row>
    <row r="7893" spans="1:22">
      <c r="A7893" s="531"/>
      <c r="B7893" s="532"/>
      <c r="C7893" s="350"/>
      <c r="D7893" s="350"/>
      <c r="E7893" s="533"/>
      <c r="F7893" s="533"/>
      <c r="G7893" s="533"/>
      <c r="H7893" s="533"/>
      <c r="I7893" s="533"/>
      <c r="J7893" s="533"/>
      <c r="K7893" s="533"/>
      <c r="L7893" s="533"/>
      <c r="M7893" s="533"/>
      <c r="N7893" s="532"/>
      <c r="O7893" s="350"/>
      <c r="P7893" s="464"/>
      <c r="Q7893" s="464"/>
      <c r="R7893" s="464"/>
      <c r="S7893" s="464"/>
      <c r="T7893" s="464"/>
      <c r="U7893" s="464"/>
      <c r="V7893" s="464"/>
    </row>
    <row r="7894" spans="1:22">
      <c r="A7894" s="531"/>
      <c r="B7894" s="532"/>
      <c r="C7894" s="350"/>
      <c r="D7894" s="350"/>
      <c r="E7894" s="533"/>
      <c r="F7894" s="533"/>
      <c r="G7894" s="533"/>
      <c r="H7894" s="533"/>
      <c r="I7894" s="533"/>
      <c r="J7894" s="533"/>
      <c r="K7894" s="533"/>
      <c r="L7894" s="533"/>
      <c r="M7894" s="533"/>
      <c r="N7894" s="532"/>
      <c r="O7894" s="350"/>
      <c r="P7894" s="464"/>
      <c r="Q7894" s="464"/>
      <c r="R7894" s="464"/>
      <c r="S7894" s="464"/>
      <c r="T7894" s="464"/>
      <c r="U7894" s="464"/>
      <c r="V7894" s="464"/>
    </row>
    <row r="7895" spans="1:22">
      <c r="A7895" s="531"/>
      <c r="B7895" s="532"/>
      <c r="C7895" s="350"/>
      <c r="D7895" s="350"/>
      <c r="E7895" s="533"/>
      <c r="F7895" s="533"/>
      <c r="G7895" s="533"/>
      <c r="H7895" s="533"/>
      <c r="I7895" s="533"/>
      <c r="J7895" s="533"/>
      <c r="K7895" s="533"/>
      <c r="L7895" s="533"/>
      <c r="M7895" s="533"/>
      <c r="N7895" s="532"/>
      <c r="O7895" s="350"/>
      <c r="P7895" s="464"/>
      <c r="Q7895" s="464"/>
      <c r="R7895" s="464"/>
      <c r="S7895" s="464"/>
      <c r="T7895" s="464"/>
      <c r="U7895" s="464"/>
      <c r="V7895" s="464"/>
    </row>
    <row r="7896" spans="1:22">
      <c r="A7896" s="531"/>
      <c r="B7896" s="532"/>
      <c r="C7896" s="350"/>
      <c r="D7896" s="350"/>
      <c r="E7896" s="533"/>
      <c r="F7896" s="533"/>
      <c r="G7896" s="533"/>
      <c r="H7896" s="533"/>
      <c r="I7896" s="533"/>
      <c r="J7896" s="533"/>
      <c r="K7896" s="533"/>
      <c r="L7896" s="533"/>
      <c r="M7896" s="533"/>
      <c r="N7896" s="532"/>
      <c r="O7896" s="350"/>
      <c r="P7896" s="464"/>
      <c r="Q7896" s="464"/>
      <c r="R7896" s="464"/>
      <c r="S7896" s="464"/>
      <c r="T7896" s="464"/>
      <c r="U7896" s="464"/>
      <c r="V7896" s="464"/>
    </row>
    <row r="7897" spans="1:22">
      <c r="A7897" s="531"/>
      <c r="B7897" s="532"/>
      <c r="C7897" s="350"/>
      <c r="D7897" s="350"/>
      <c r="E7897" s="533"/>
      <c r="F7897" s="533"/>
      <c r="G7897" s="533"/>
      <c r="H7897" s="533"/>
      <c r="I7897" s="533"/>
      <c r="J7897" s="533"/>
      <c r="K7897" s="533"/>
      <c r="L7897" s="533"/>
      <c r="M7897" s="533"/>
      <c r="N7897" s="532"/>
      <c r="O7897" s="350"/>
      <c r="P7897" s="464"/>
      <c r="Q7897" s="464"/>
      <c r="R7897" s="464"/>
      <c r="S7897" s="464"/>
      <c r="T7897" s="464"/>
      <c r="U7897" s="464"/>
      <c r="V7897" s="464"/>
    </row>
    <row r="7898" spans="1:22">
      <c r="A7898" s="531"/>
      <c r="B7898" s="532"/>
      <c r="C7898" s="350"/>
      <c r="D7898" s="350"/>
      <c r="E7898" s="533"/>
      <c r="F7898" s="533"/>
      <c r="G7898" s="533"/>
      <c r="H7898" s="533"/>
      <c r="I7898" s="533"/>
      <c r="J7898" s="533"/>
      <c r="K7898" s="533"/>
      <c r="L7898" s="533"/>
      <c r="M7898" s="533"/>
      <c r="N7898" s="532"/>
      <c r="O7898" s="350"/>
      <c r="P7898" s="464"/>
      <c r="Q7898" s="464"/>
      <c r="R7898" s="464"/>
      <c r="S7898" s="464"/>
      <c r="T7898" s="464"/>
      <c r="U7898" s="464"/>
      <c r="V7898" s="464"/>
    </row>
    <row r="7899" spans="1:22">
      <c r="A7899" s="531"/>
      <c r="B7899" s="532"/>
      <c r="C7899" s="350"/>
      <c r="D7899" s="350"/>
      <c r="E7899" s="533"/>
      <c r="F7899" s="533"/>
      <c r="G7899" s="533"/>
      <c r="H7899" s="533"/>
      <c r="I7899" s="533"/>
      <c r="J7899" s="533"/>
      <c r="K7899" s="533"/>
      <c r="L7899" s="533"/>
      <c r="M7899" s="533"/>
      <c r="N7899" s="532"/>
      <c r="O7899" s="350"/>
      <c r="P7899" s="464"/>
      <c r="Q7899" s="464"/>
      <c r="R7899" s="464"/>
      <c r="S7899" s="464"/>
      <c r="T7899" s="464"/>
      <c r="U7899" s="464"/>
      <c r="V7899" s="464"/>
    </row>
    <row r="7900" spans="1:22">
      <c r="A7900" s="531"/>
      <c r="B7900" s="532"/>
      <c r="C7900" s="350"/>
      <c r="D7900" s="350"/>
      <c r="E7900" s="533"/>
      <c r="F7900" s="533"/>
      <c r="G7900" s="533"/>
      <c r="H7900" s="533"/>
      <c r="I7900" s="533"/>
      <c r="J7900" s="533"/>
      <c r="K7900" s="533"/>
      <c r="L7900" s="533"/>
      <c r="M7900" s="533"/>
      <c r="N7900" s="532"/>
      <c r="O7900" s="350"/>
      <c r="P7900" s="464"/>
      <c r="Q7900" s="464"/>
      <c r="R7900" s="464"/>
      <c r="S7900" s="464"/>
      <c r="T7900" s="464"/>
      <c r="U7900" s="464"/>
      <c r="V7900" s="464"/>
    </row>
    <row r="7901" spans="1:22">
      <c r="A7901" s="531"/>
      <c r="B7901" s="532"/>
      <c r="C7901" s="350"/>
      <c r="D7901" s="350"/>
      <c r="E7901" s="533"/>
      <c r="F7901" s="533"/>
      <c r="G7901" s="533"/>
      <c r="H7901" s="533"/>
      <c r="I7901" s="533"/>
      <c r="J7901" s="533"/>
      <c r="K7901" s="533"/>
      <c r="L7901" s="533"/>
      <c r="M7901" s="533"/>
      <c r="N7901" s="532"/>
      <c r="O7901" s="350"/>
      <c r="P7901" s="464"/>
      <c r="Q7901" s="464"/>
      <c r="R7901" s="464"/>
      <c r="S7901" s="464"/>
      <c r="T7901" s="464"/>
      <c r="U7901" s="464"/>
      <c r="V7901" s="464"/>
    </row>
    <row r="7902" spans="1:22">
      <c r="A7902" s="531"/>
      <c r="B7902" s="532"/>
      <c r="C7902" s="350"/>
      <c r="D7902" s="350"/>
      <c r="E7902" s="533"/>
      <c r="F7902" s="533"/>
      <c r="G7902" s="533"/>
      <c r="H7902" s="533"/>
      <c r="I7902" s="533"/>
      <c r="J7902" s="533"/>
      <c r="K7902" s="533"/>
      <c r="L7902" s="533"/>
      <c r="M7902" s="533"/>
      <c r="N7902" s="532"/>
      <c r="O7902" s="350"/>
      <c r="P7902" s="464"/>
      <c r="Q7902" s="464"/>
      <c r="R7902" s="464"/>
      <c r="S7902" s="464"/>
      <c r="T7902" s="464"/>
      <c r="U7902" s="464"/>
      <c r="V7902" s="464"/>
    </row>
    <row r="7903" spans="1:22">
      <c r="A7903" s="531"/>
      <c r="B7903" s="532"/>
      <c r="C7903" s="350"/>
      <c r="D7903" s="350"/>
      <c r="E7903" s="533"/>
      <c r="F7903" s="533"/>
      <c r="G7903" s="533"/>
      <c r="H7903" s="533"/>
      <c r="I7903" s="533"/>
      <c r="J7903" s="533"/>
      <c r="K7903" s="533"/>
      <c r="L7903" s="533"/>
      <c r="M7903" s="533"/>
      <c r="N7903" s="532"/>
      <c r="O7903" s="350"/>
      <c r="P7903" s="464"/>
      <c r="Q7903" s="464"/>
      <c r="R7903" s="464"/>
      <c r="S7903" s="464"/>
      <c r="T7903" s="464"/>
      <c r="U7903" s="464"/>
      <c r="V7903" s="464"/>
    </row>
    <row r="7904" spans="1:22">
      <c r="A7904" s="531"/>
      <c r="B7904" s="532"/>
      <c r="C7904" s="350"/>
      <c r="D7904" s="350"/>
      <c r="E7904" s="533"/>
      <c r="F7904" s="533"/>
      <c r="G7904" s="533"/>
      <c r="H7904" s="533"/>
      <c r="I7904" s="533"/>
      <c r="J7904" s="533"/>
      <c r="K7904" s="533"/>
      <c r="L7904" s="533"/>
      <c r="M7904" s="533"/>
      <c r="N7904" s="532"/>
      <c r="O7904" s="350"/>
      <c r="P7904" s="464"/>
      <c r="Q7904" s="464"/>
      <c r="R7904" s="464"/>
      <c r="S7904" s="464"/>
      <c r="T7904" s="464"/>
      <c r="U7904" s="464"/>
      <c r="V7904" s="464"/>
    </row>
    <row r="7905" spans="1:22">
      <c r="A7905" s="531"/>
      <c r="B7905" s="532"/>
      <c r="C7905" s="350"/>
      <c r="D7905" s="350"/>
      <c r="E7905" s="533"/>
      <c r="F7905" s="533"/>
      <c r="G7905" s="533"/>
      <c r="H7905" s="533"/>
      <c r="I7905" s="533"/>
      <c r="J7905" s="533"/>
      <c r="K7905" s="533"/>
      <c r="L7905" s="533"/>
      <c r="M7905" s="533"/>
      <c r="N7905" s="532"/>
      <c r="O7905" s="350"/>
      <c r="P7905" s="464"/>
      <c r="Q7905" s="464"/>
      <c r="R7905" s="464"/>
      <c r="S7905" s="464"/>
      <c r="T7905" s="464"/>
      <c r="U7905" s="464"/>
      <c r="V7905" s="464"/>
    </row>
    <row r="7906" spans="1:22">
      <c r="A7906" s="531"/>
      <c r="B7906" s="532"/>
      <c r="C7906" s="350"/>
      <c r="D7906" s="350"/>
      <c r="E7906" s="533"/>
      <c r="F7906" s="533"/>
      <c r="G7906" s="533"/>
      <c r="H7906" s="533"/>
      <c r="I7906" s="533"/>
      <c r="J7906" s="533"/>
      <c r="K7906" s="533"/>
      <c r="L7906" s="533"/>
      <c r="M7906" s="533"/>
      <c r="N7906" s="532"/>
      <c r="O7906" s="350"/>
      <c r="P7906" s="464"/>
      <c r="Q7906" s="464"/>
      <c r="R7906" s="464"/>
      <c r="S7906" s="464"/>
      <c r="T7906" s="464"/>
      <c r="U7906" s="464"/>
      <c r="V7906" s="464"/>
    </row>
    <row r="7907" spans="1:22">
      <c r="A7907" s="531"/>
      <c r="B7907" s="532"/>
      <c r="C7907" s="350"/>
      <c r="D7907" s="350"/>
      <c r="E7907" s="533"/>
      <c r="F7907" s="533"/>
      <c r="G7907" s="533"/>
      <c r="H7907" s="533"/>
      <c r="I7907" s="533"/>
      <c r="J7907" s="533"/>
      <c r="K7907" s="533"/>
      <c r="L7907" s="533"/>
      <c r="M7907" s="533"/>
      <c r="N7907" s="532"/>
      <c r="O7907" s="350"/>
      <c r="P7907" s="464"/>
      <c r="Q7907" s="464"/>
      <c r="R7907" s="464"/>
      <c r="S7907" s="464"/>
      <c r="T7907" s="464"/>
      <c r="U7907" s="464"/>
      <c r="V7907" s="464"/>
    </row>
    <row r="7908" spans="1:22">
      <c r="A7908" s="531"/>
      <c r="B7908" s="532"/>
      <c r="C7908" s="350"/>
      <c r="D7908" s="350"/>
      <c r="E7908" s="533"/>
      <c r="F7908" s="533"/>
      <c r="G7908" s="533"/>
      <c r="H7908" s="533"/>
      <c r="I7908" s="533"/>
      <c r="J7908" s="533"/>
      <c r="K7908" s="533"/>
      <c r="L7908" s="533"/>
      <c r="M7908" s="533"/>
      <c r="N7908" s="532"/>
      <c r="O7908" s="350"/>
      <c r="P7908" s="464"/>
      <c r="Q7908" s="464"/>
      <c r="R7908" s="464"/>
      <c r="S7908" s="464"/>
      <c r="T7908" s="464"/>
      <c r="U7908" s="464"/>
      <c r="V7908" s="464"/>
    </row>
    <row r="7909" spans="1:22">
      <c r="A7909" s="531"/>
      <c r="B7909" s="532"/>
      <c r="C7909" s="350"/>
      <c r="D7909" s="350"/>
      <c r="E7909" s="533"/>
      <c r="F7909" s="533"/>
      <c r="G7909" s="533"/>
      <c r="H7909" s="533"/>
      <c r="I7909" s="533"/>
      <c r="J7909" s="533"/>
      <c r="K7909" s="533"/>
      <c r="L7909" s="533"/>
      <c r="M7909" s="533"/>
      <c r="N7909" s="532"/>
      <c r="O7909" s="350"/>
      <c r="P7909" s="464"/>
      <c r="Q7909" s="464"/>
      <c r="R7909" s="464"/>
      <c r="S7909" s="464"/>
      <c r="T7909" s="464"/>
      <c r="U7909" s="464"/>
      <c r="V7909" s="464"/>
    </row>
    <row r="7910" spans="1:22">
      <c r="A7910" s="531"/>
      <c r="B7910" s="532"/>
      <c r="C7910" s="350"/>
      <c r="D7910" s="350"/>
      <c r="E7910" s="533"/>
      <c r="F7910" s="533"/>
      <c r="G7910" s="533"/>
      <c r="H7910" s="533"/>
      <c r="I7910" s="533"/>
      <c r="J7910" s="533"/>
      <c r="K7910" s="533"/>
      <c r="L7910" s="533"/>
      <c r="M7910" s="533"/>
      <c r="N7910" s="532"/>
      <c r="O7910" s="350"/>
      <c r="P7910" s="464"/>
      <c r="Q7910" s="464"/>
      <c r="R7910" s="464"/>
      <c r="S7910" s="464"/>
      <c r="T7910" s="464"/>
      <c r="U7910" s="464"/>
      <c r="V7910" s="464"/>
    </row>
    <row r="7911" spans="1:22">
      <c r="A7911" s="531"/>
      <c r="B7911" s="532"/>
      <c r="C7911" s="350"/>
      <c r="D7911" s="350"/>
      <c r="E7911" s="533"/>
      <c r="F7911" s="533"/>
      <c r="G7911" s="533"/>
      <c r="H7911" s="533"/>
      <c r="I7911" s="533"/>
      <c r="J7911" s="533"/>
      <c r="K7911" s="533"/>
      <c r="L7911" s="533"/>
      <c r="M7911" s="533"/>
      <c r="N7911" s="532"/>
      <c r="O7911" s="350"/>
      <c r="P7911" s="464"/>
      <c r="Q7911" s="464"/>
      <c r="R7911" s="464"/>
      <c r="S7911" s="464"/>
      <c r="T7911" s="464"/>
      <c r="U7911" s="464"/>
      <c r="V7911" s="464"/>
    </row>
    <row r="7912" spans="1:22">
      <c r="A7912" s="531"/>
      <c r="B7912" s="532"/>
      <c r="C7912" s="350"/>
      <c r="D7912" s="350"/>
      <c r="E7912" s="533"/>
      <c r="F7912" s="533"/>
      <c r="G7912" s="533"/>
      <c r="H7912" s="533"/>
      <c r="I7912" s="533"/>
      <c r="J7912" s="533"/>
      <c r="K7912" s="533"/>
      <c r="L7912" s="533"/>
      <c r="M7912" s="533"/>
      <c r="N7912" s="532"/>
      <c r="O7912" s="350"/>
      <c r="P7912" s="464"/>
      <c r="Q7912" s="464"/>
      <c r="R7912" s="464"/>
      <c r="S7912" s="464"/>
      <c r="T7912" s="464"/>
      <c r="U7912" s="464"/>
      <c r="V7912" s="464"/>
    </row>
    <row r="7913" spans="1:22">
      <c r="A7913" s="531"/>
      <c r="B7913" s="532"/>
      <c r="C7913" s="350"/>
      <c r="D7913" s="350"/>
      <c r="E7913" s="533"/>
      <c r="F7913" s="533"/>
      <c r="G7913" s="533"/>
      <c r="H7913" s="533"/>
      <c r="I7913" s="533"/>
      <c r="J7913" s="533"/>
      <c r="K7913" s="533"/>
      <c r="L7913" s="533"/>
      <c r="M7913" s="533"/>
      <c r="N7913" s="532"/>
      <c r="O7913" s="350"/>
      <c r="P7913" s="464"/>
      <c r="Q7913" s="464"/>
      <c r="R7913" s="464"/>
      <c r="S7913" s="464"/>
      <c r="T7913" s="464"/>
      <c r="U7913" s="464"/>
      <c r="V7913" s="464"/>
    </row>
    <row r="7914" spans="1:22">
      <c r="A7914" s="531"/>
      <c r="B7914" s="532"/>
      <c r="C7914" s="350"/>
      <c r="D7914" s="350"/>
      <c r="E7914" s="533"/>
      <c r="F7914" s="533"/>
      <c r="G7914" s="533"/>
      <c r="H7914" s="533"/>
      <c r="I7914" s="533"/>
      <c r="J7914" s="533"/>
      <c r="K7914" s="533"/>
      <c r="L7914" s="533"/>
      <c r="M7914" s="533"/>
      <c r="N7914" s="532"/>
      <c r="O7914" s="350"/>
      <c r="P7914" s="464"/>
      <c r="Q7914" s="464"/>
      <c r="R7914" s="464"/>
      <c r="S7914" s="464"/>
      <c r="T7914" s="464"/>
      <c r="U7914" s="464"/>
      <c r="V7914" s="464"/>
    </row>
    <row r="7915" spans="1:22">
      <c r="A7915" s="531"/>
      <c r="B7915" s="532"/>
      <c r="C7915" s="350"/>
      <c r="D7915" s="350"/>
      <c r="E7915" s="533"/>
      <c r="F7915" s="533"/>
      <c r="G7915" s="533"/>
      <c r="H7915" s="533"/>
      <c r="I7915" s="533"/>
      <c r="J7915" s="533"/>
      <c r="K7915" s="533"/>
      <c r="L7915" s="533"/>
      <c r="M7915" s="533"/>
      <c r="N7915" s="532"/>
      <c r="O7915" s="350"/>
      <c r="P7915" s="464"/>
      <c r="Q7915" s="464"/>
      <c r="R7915" s="464"/>
      <c r="S7915" s="464"/>
      <c r="T7915" s="464"/>
      <c r="U7915" s="464"/>
      <c r="V7915" s="464"/>
    </row>
    <row r="7916" spans="1:22">
      <c r="A7916" s="531"/>
      <c r="B7916" s="532"/>
      <c r="C7916" s="350"/>
      <c r="D7916" s="350"/>
      <c r="E7916" s="533"/>
      <c r="F7916" s="533"/>
      <c r="G7916" s="533"/>
      <c r="H7916" s="533"/>
      <c r="I7916" s="533"/>
      <c r="J7916" s="533"/>
      <c r="K7916" s="533"/>
      <c r="L7916" s="533"/>
      <c r="M7916" s="533"/>
      <c r="N7916" s="532"/>
      <c r="O7916" s="350"/>
      <c r="P7916" s="464"/>
      <c r="Q7916" s="464"/>
      <c r="R7916" s="464"/>
      <c r="S7916" s="464"/>
      <c r="T7916" s="464"/>
      <c r="U7916" s="464"/>
      <c r="V7916" s="464"/>
    </row>
    <row r="7917" spans="1:22">
      <c r="A7917" s="531"/>
      <c r="B7917" s="532"/>
      <c r="C7917" s="350"/>
      <c r="D7917" s="350"/>
      <c r="E7917" s="533"/>
      <c r="F7917" s="533"/>
      <c r="G7917" s="533"/>
      <c r="H7917" s="533"/>
      <c r="I7917" s="533"/>
      <c r="J7917" s="533"/>
      <c r="K7917" s="533"/>
      <c r="L7917" s="533"/>
      <c r="M7917" s="533"/>
      <c r="N7917" s="532"/>
      <c r="O7917" s="350"/>
      <c r="P7917" s="464"/>
      <c r="Q7917" s="464"/>
      <c r="R7917" s="464"/>
      <c r="S7917" s="464"/>
      <c r="T7917" s="464"/>
      <c r="U7917" s="464"/>
      <c r="V7917" s="464"/>
    </row>
    <row r="7918" spans="1:22">
      <c r="A7918" s="531"/>
      <c r="B7918" s="532"/>
      <c r="C7918" s="350"/>
      <c r="D7918" s="350"/>
      <c r="E7918" s="533"/>
      <c r="F7918" s="533"/>
      <c r="G7918" s="533"/>
      <c r="H7918" s="533"/>
      <c r="I7918" s="533"/>
      <c r="J7918" s="533"/>
      <c r="K7918" s="533"/>
      <c r="L7918" s="533"/>
      <c r="M7918" s="533"/>
      <c r="N7918" s="532"/>
      <c r="O7918" s="350"/>
      <c r="P7918" s="464"/>
      <c r="Q7918" s="464"/>
      <c r="R7918" s="464"/>
      <c r="S7918" s="464"/>
      <c r="T7918" s="464"/>
      <c r="U7918" s="464"/>
      <c r="V7918" s="464"/>
    </row>
    <row r="7919" spans="1:22">
      <c r="A7919" s="531"/>
      <c r="B7919" s="532"/>
      <c r="C7919" s="350"/>
      <c r="D7919" s="350"/>
      <c r="E7919" s="533"/>
      <c r="F7919" s="533"/>
      <c r="G7919" s="533"/>
      <c r="H7919" s="533"/>
      <c r="I7919" s="533"/>
      <c r="J7919" s="533"/>
      <c r="K7919" s="533"/>
      <c r="L7919" s="533"/>
      <c r="M7919" s="533"/>
      <c r="N7919" s="532"/>
      <c r="O7919" s="350"/>
      <c r="P7919" s="464"/>
      <c r="Q7919" s="464"/>
      <c r="R7919" s="464"/>
      <c r="S7919" s="464"/>
      <c r="T7919" s="464"/>
      <c r="U7919" s="464"/>
      <c r="V7919" s="464"/>
    </row>
    <row r="7920" spans="1:22">
      <c r="A7920" s="531"/>
      <c r="B7920" s="532"/>
      <c r="C7920" s="350"/>
      <c r="D7920" s="350"/>
      <c r="E7920" s="533"/>
      <c r="F7920" s="533"/>
      <c r="G7920" s="533"/>
      <c r="H7920" s="533"/>
      <c r="I7920" s="533"/>
      <c r="J7920" s="533"/>
      <c r="K7920" s="533"/>
      <c r="L7920" s="533"/>
      <c r="M7920" s="533"/>
      <c r="N7920" s="532"/>
      <c r="O7920" s="350"/>
      <c r="P7920" s="464"/>
      <c r="Q7920" s="464"/>
      <c r="R7920" s="464"/>
      <c r="S7920" s="464"/>
      <c r="T7920" s="464"/>
      <c r="U7920" s="464"/>
      <c r="V7920" s="464"/>
    </row>
    <row r="7921" spans="1:22">
      <c r="A7921" s="531"/>
      <c r="B7921" s="532"/>
      <c r="C7921" s="350"/>
      <c r="D7921" s="350"/>
      <c r="E7921" s="533"/>
      <c r="F7921" s="533"/>
      <c r="G7921" s="533"/>
      <c r="H7921" s="533"/>
      <c r="I7921" s="533"/>
      <c r="J7921" s="533"/>
      <c r="K7921" s="533"/>
      <c r="L7921" s="533"/>
      <c r="M7921" s="533"/>
      <c r="N7921" s="532"/>
      <c r="O7921" s="350"/>
      <c r="P7921" s="464"/>
      <c r="Q7921" s="464"/>
      <c r="R7921" s="464"/>
      <c r="S7921" s="464"/>
      <c r="T7921" s="464"/>
      <c r="U7921" s="464"/>
      <c r="V7921" s="464"/>
    </row>
    <row r="7922" spans="1:22">
      <c r="A7922" s="531"/>
      <c r="B7922" s="532"/>
      <c r="C7922" s="350"/>
      <c r="D7922" s="350"/>
      <c r="E7922" s="533"/>
      <c r="F7922" s="533"/>
      <c r="G7922" s="533"/>
      <c r="H7922" s="533"/>
      <c r="I7922" s="533"/>
      <c r="J7922" s="533"/>
      <c r="K7922" s="533"/>
      <c r="L7922" s="533"/>
      <c r="M7922" s="533"/>
      <c r="N7922" s="532"/>
      <c r="O7922" s="350"/>
      <c r="P7922" s="464"/>
      <c r="Q7922" s="464"/>
      <c r="R7922" s="464"/>
      <c r="S7922" s="464"/>
      <c r="T7922" s="464"/>
      <c r="U7922" s="464"/>
      <c r="V7922" s="464"/>
    </row>
    <row r="7923" spans="1:22">
      <c r="A7923" s="531"/>
      <c r="B7923" s="532"/>
      <c r="C7923" s="350"/>
      <c r="D7923" s="350"/>
      <c r="E7923" s="533"/>
      <c r="F7923" s="533"/>
      <c r="G7923" s="533"/>
      <c r="H7923" s="533"/>
      <c r="I7923" s="533"/>
      <c r="J7923" s="533"/>
      <c r="K7923" s="533"/>
      <c r="L7923" s="533"/>
      <c r="M7923" s="533"/>
      <c r="N7923" s="532"/>
      <c r="O7923" s="350"/>
      <c r="P7923" s="464"/>
      <c r="Q7923" s="464"/>
      <c r="R7923" s="464"/>
      <c r="S7923" s="464"/>
      <c r="T7923" s="464"/>
      <c r="U7923" s="464"/>
      <c r="V7923" s="464"/>
    </row>
    <row r="7924" spans="1:22">
      <c r="A7924" s="531"/>
      <c r="B7924" s="532"/>
      <c r="C7924" s="350"/>
      <c r="D7924" s="350"/>
      <c r="E7924" s="533"/>
      <c r="F7924" s="533"/>
      <c r="G7924" s="533"/>
      <c r="H7924" s="533"/>
      <c r="I7924" s="533"/>
      <c r="J7924" s="533"/>
      <c r="K7924" s="533"/>
      <c r="L7924" s="533"/>
      <c r="M7924" s="533"/>
      <c r="N7924" s="532"/>
      <c r="O7924" s="350"/>
      <c r="P7924" s="464"/>
      <c r="Q7924" s="464"/>
      <c r="R7924" s="464"/>
      <c r="S7924" s="464"/>
      <c r="T7924" s="464"/>
      <c r="U7924" s="464"/>
      <c r="V7924" s="464"/>
    </row>
    <row r="7925" spans="1:22">
      <c r="A7925" s="531"/>
      <c r="B7925" s="532"/>
      <c r="C7925" s="350"/>
      <c r="D7925" s="350"/>
      <c r="E7925" s="533"/>
      <c r="F7925" s="533"/>
      <c r="G7925" s="533"/>
      <c r="H7925" s="533"/>
      <c r="I7925" s="533"/>
      <c r="J7925" s="533"/>
      <c r="K7925" s="533"/>
      <c r="L7925" s="533"/>
      <c r="M7925" s="533"/>
      <c r="N7925" s="532"/>
      <c r="O7925" s="350"/>
      <c r="P7925" s="464"/>
      <c r="Q7925" s="464"/>
      <c r="R7925" s="464"/>
      <c r="S7925" s="464"/>
      <c r="T7925" s="464"/>
      <c r="U7925" s="464"/>
      <c r="V7925" s="464"/>
    </row>
    <row r="7926" spans="1:22">
      <c r="A7926" s="531"/>
      <c r="B7926" s="532"/>
      <c r="C7926" s="350"/>
      <c r="D7926" s="350"/>
      <c r="E7926" s="533"/>
      <c r="F7926" s="533"/>
      <c r="G7926" s="533"/>
      <c r="H7926" s="533"/>
      <c r="I7926" s="533"/>
      <c r="J7926" s="533"/>
      <c r="K7926" s="533"/>
      <c r="L7926" s="533"/>
      <c r="M7926" s="533"/>
      <c r="N7926" s="532"/>
      <c r="O7926" s="350"/>
      <c r="P7926" s="464"/>
      <c r="Q7926" s="464"/>
      <c r="R7926" s="464"/>
      <c r="S7926" s="464"/>
      <c r="T7926" s="464"/>
      <c r="U7926" s="464"/>
      <c r="V7926" s="464"/>
    </row>
    <row r="7927" spans="1:22">
      <c r="A7927" s="531"/>
      <c r="B7927" s="532"/>
      <c r="C7927" s="350"/>
      <c r="D7927" s="350"/>
      <c r="E7927" s="533"/>
      <c r="F7927" s="533"/>
      <c r="G7927" s="533"/>
      <c r="H7927" s="533"/>
      <c r="I7927" s="533"/>
      <c r="J7927" s="533"/>
      <c r="K7927" s="533"/>
      <c r="L7927" s="533"/>
      <c r="M7927" s="533"/>
      <c r="N7927" s="532"/>
      <c r="O7927" s="350"/>
      <c r="P7927" s="464"/>
      <c r="Q7927" s="464"/>
      <c r="R7927" s="464"/>
      <c r="S7927" s="464"/>
      <c r="T7927" s="464"/>
      <c r="U7927" s="464"/>
      <c r="V7927" s="464"/>
    </row>
    <row r="7928" spans="1:22">
      <c r="A7928" s="531"/>
      <c r="B7928" s="532"/>
      <c r="C7928" s="350"/>
      <c r="D7928" s="350"/>
      <c r="E7928" s="533"/>
      <c r="F7928" s="533"/>
      <c r="G7928" s="533"/>
      <c r="H7928" s="533"/>
      <c r="I7928" s="533"/>
      <c r="J7928" s="533"/>
      <c r="K7928" s="533"/>
      <c r="L7928" s="533"/>
      <c r="M7928" s="533"/>
      <c r="N7928" s="532"/>
      <c r="O7928" s="350"/>
      <c r="P7928" s="464"/>
      <c r="Q7928" s="464"/>
      <c r="R7928" s="464"/>
      <c r="S7928" s="464"/>
      <c r="T7928" s="464"/>
      <c r="U7928" s="464"/>
      <c r="V7928" s="464"/>
    </row>
    <row r="7929" spans="1:22">
      <c r="A7929" s="531"/>
      <c r="B7929" s="532"/>
      <c r="C7929" s="350"/>
      <c r="D7929" s="350"/>
      <c r="E7929" s="533"/>
      <c r="F7929" s="533"/>
      <c r="G7929" s="533"/>
      <c r="H7929" s="533"/>
      <c r="I7929" s="533"/>
      <c r="J7929" s="533"/>
      <c r="K7929" s="533"/>
      <c r="L7929" s="533"/>
      <c r="M7929" s="533"/>
      <c r="N7929" s="532"/>
      <c r="O7929" s="350"/>
      <c r="P7929" s="464"/>
      <c r="Q7929" s="464"/>
      <c r="R7929" s="464"/>
      <c r="S7929" s="464"/>
      <c r="T7929" s="464"/>
      <c r="U7929" s="464"/>
      <c r="V7929" s="464"/>
    </row>
    <row r="7930" spans="1:22">
      <c r="A7930" s="531"/>
      <c r="B7930" s="532"/>
      <c r="C7930" s="350"/>
      <c r="D7930" s="350"/>
      <c r="E7930" s="533"/>
      <c r="F7930" s="533"/>
      <c r="G7930" s="533"/>
      <c r="H7930" s="533"/>
      <c r="I7930" s="533"/>
      <c r="J7930" s="533"/>
      <c r="K7930" s="533"/>
      <c r="L7930" s="533"/>
      <c r="M7930" s="533"/>
      <c r="N7930" s="532"/>
      <c r="O7930" s="350"/>
      <c r="P7930" s="464"/>
      <c r="Q7930" s="464"/>
      <c r="R7930" s="464"/>
      <c r="S7930" s="464"/>
      <c r="T7930" s="464"/>
      <c r="U7930" s="464"/>
      <c r="V7930" s="464"/>
    </row>
    <row r="7931" spans="1:22">
      <c r="A7931" s="531"/>
      <c r="B7931" s="532"/>
      <c r="C7931" s="350"/>
      <c r="D7931" s="350"/>
      <c r="E7931" s="533"/>
      <c r="F7931" s="533"/>
      <c r="G7931" s="533"/>
      <c r="H7931" s="533"/>
      <c r="I7931" s="533"/>
      <c r="J7931" s="533"/>
      <c r="K7931" s="533"/>
      <c r="L7931" s="533"/>
      <c r="M7931" s="533"/>
      <c r="N7931" s="532"/>
      <c r="O7931" s="350"/>
      <c r="P7931" s="464"/>
      <c r="Q7931" s="464"/>
      <c r="R7931" s="464"/>
      <c r="S7931" s="464"/>
      <c r="T7931" s="464"/>
      <c r="U7931" s="464"/>
      <c r="V7931" s="464"/>
    </row>
    <row r="7932" spans="1:22">
      <c r="A7932" s="531"/>
      <c r="B7932" s="532"/>
      <c r="C7932" s="350"/>
      <c r="D7932" s="350"/>
      <c r="E7932" s="533"/>
      <c r="F7932" s="533"/>
      <c r="G7932" s="533"/>
      <c r="H7932" s="533"/>
      <c r="I7932" s="533"/>
      <c r="J7932" s="533"/>
      <c r="K7932" s="533"/>
      <c r="L7932" s="533"/>
      <c r="M7932" s="533"/>
      <c r="N7932" s="532"/>
      <c r="O7932" s="350"/>
      <c r="P7932" s="464"/>
      <c r="Q7932" s="464"/>
      <c r="R7932" s="464"/>
      <c r="S7932" s="464"/>
      <c r="T7932" s="464"/>
      <c r="U7932" s="464"/>
      <c r="V7932" s="464"/>
    </row>
    <row r="7933" spans="1:22">
      <c r="A7933" s="531"/>
      <c r="B7933" s="532"/>
      <c r="C7933" s="350"/>
      <c r="D7933" s="350"/>
      <c r="E7933" s="533"/>
      <c r="F7933" s="533"/>
      <c r="G7933" s="533"/>
      <c r="H7933" s="533"/>
      <c r="I7933" s="533"/>
      <c r="J7933" s="533"/>
      <c r="K7933" s="533"/>
      <c r="L7933" s="533"/>
      <c r="M7933" s="533"/>
      <c r="N7933" s="532"/>
      <c r="O7933" s="350"/>
      <c r="P7933" s="464"/>
      <c r="Q7933" s="464"/>
      <c r="R7933" s="464"/>
      <c r="S7933" s="464"/>
      <c r="T7933" s="464"/>
      <c r="U7933" s="464"/>
      <c r="V7933" s="464"/>
    </row>
    <row r="7934" spans="1:22">
      <c r="A7934" s="531"/>
      <c r="B7934" s="532"/>
      <c r="C7934" s="350"/>
      <c r="D7934" s="350"/>
      <c r="E7934" s="533"/>
      <c r="F7934" s="533"/>
      <c r="G7934" s="533"/>
      <c r="H7934" s="533"/>
      <c r="I7934" s="533"/>
      <c r="J7934" s="533"/>
      <c r="K7934" s="533"/>
      <c r="L7934" s="533"/>
      <c r="M7934" s="533"/>
      <c r="N7934" s="532"/>
      <c r="O7934" s="350"/>
      <c r="P7934" s="464"/>
      <c r="Q7934" s="464"/>
      <c r="R7934" s="464"/>
      <c r="S7934" s="464"/>
      <c r="T7934" s="464"/>
      <c r="U7934" s="464"/>
      <c r="V7934" s="464"/>
    </row>
    <row r="7935" spans="1:22">
      <c r="A7935" s="531"/>
      <c r="B7935" s="532"/>
      <c r="C7935" s="350"/>
      <c r="D7935" s="350"/>
      <c r="E7935" s="533"/>
      <c r="F7935" s="533"/>
      <c r="G7935" s="533"/>
      <c r="H7935" s="533"/>
      <c r="I7935" s="533"/>
      <c r="J7935" s="533"/>
      <c r="K7935" s="533"/>
      <c r="L7935" s="533"/>
      <c r="M7935" s="533"/>
      <c r="N7935" s="532"/>
      <c r="O7935" s="350"/>
      <c r="P7935" s="464"/>
      <c r="Q7935" s="464"/>
      <c r="R7935" s="464"/>
      <c r="S7935" s="464"/>
      <c r="T7935" s="464"/>
      <c r="U7935" s="464"/>
      <c r="V7935" s="464"/>
    </row>
    <row r="7936" spans="1:22">
      <c r="A7936" s="531"/>
      <c r="B7936" s="532"/>
      <c r="C7936" s="350"/>
      <c r="D7936" s="350"/>
      <c r="E7936" s="533"/>
      <c r="F7936" s="533"/>
      <c r="G7936" s="533"/>
      <c r="H7936" s="533"/>
      <c r="I7936" s="533"/>
      <c r="J7936" s="533"/>
      <c r="K7936" s="533"/>
      <c r="L7936" s="533"/>
      <c r="M7936" s="533"/>
      <c r="N7936" s="532"/>
      <c r="O7936" s="350"/>
      <c r="P7936" s="464"/>
      <c r="Q7936" s="464"/>
      <c r="R7936" s="464"/>
      <c r="S7936" s="464"/>
      <c r="T7936" s="464"/>
      <c r="U7936" s="464"/>
      <c r="V7936" s="464"/>
    </row>
    <row r="7937" spans="1:22">
      <c r="A7937" s="531"/>
      <c r="B7937" s="532"/>
      <c r="C7937" s="350"/>
      <c r="D7937" s="350"/>
      <c r="E7937" s="533"/>
      <c r="F7937" s="533"/>
      <c r="G7937" s="533"/>
      <c r="H7937" s="533"/>
      <c r="I7937" s="533"/>
      <c r="J7937" s="533"/>
      <c r="K7937" s="533"/>
      <c r="L7937" s="533"/>
      <c r="M7937" s="533"/>
      <c r="N7937" s="532"/>
      <c r="O7937" s="350"/>
      <c r="P7937" s="464"/>
      <c r="Q7937" s="464"/>
      <c r="R7937" s="464"/>
      <c r="S7937" s="464"/>
      <c r="T7937" s="464"/>
      <c r="U7937" s="464"/>
      <c r="V7937" s="464"/>
    </row>
    <row r="7938" spans="1:22">
      <c r="A7938" s="531"/>
      <c r="B7938" s="532"/>
      <c r="C7938" s="350"/>
      <c r="D7938" s="350"/>
      <c r="E7938" s="533"/>
      <c r="F7938" s="533"/>
      <c r="G7938" s="533"/>
      <c r="H7938" s="533"/>
      <c r="I7938" s="533"/>
      <c r="J7938" s="533"/>
      <c r="K7938" s="533"/>
      <c r="L7938" s="533"/>
      <c r="M7938" s="533"/>
      <c r="N7938" s="532"/>
      <c r="O7938" s="350"/>
      <c r="P7938" s="464"/>
      <c r="Q7938" s="464"/>
      <c r="R7938" s="464"/>
      <c r="S7938" s="464"/>
      <c r="T7938" s="464"/>
      <c r="U7938" s="464"/>
      <c r="V7938" s="464"/>
    </row>
    <row r="7939" spans="1:22">
      <c r="A7939" s="531"/>
      <c r="B7939" s="532"/>
      <c r="C7939" s="350"/>
      <c r="D7939" s="350"/>
      <c r="E7939" s="533"/>
      <c r="F7939" s="533"/>
      <c r="G7939" s="533"/>
      <c r="H7939" s="533"/>
      <c r="I7939" s="533"/>
      <c r="J7939" s="533"/>
      <c r="K7939" s="533"/>
      <c r="L7939" s="533"/>
      <c r="M7939" s="533"/>
      <c r="N7939" s="532"/>
      <c r="O7939" s="350"/>
      <c r="P7939" s="464"/>
      <c r="Q7939" s="464"/>
      <c r="R7939" s="464"/>
      <c r="S7939" s="464"/>
      <c r="T7939" s="464"/>
      <c r="U7939" s="464"/>
      <c r="V7939" s="464"/>
    </row>
    <row r="7940" spans="1:22">
      <c r="A7940" s="531"/>
      <c r="B7940" s="532"/>
      <c r="C7940" s="350"/>
      <c r="D7940" s="350"/>
      <c r="E7940" s="533"/>
      <c r="F7940" s="533"/>
      <c r="G7940" s="533"/>
      <c r="H7940" s="533"/>
      <c r="I7940" s="533"/>
      <c r="J7940" s="533"/>
      <c r="K7940" s="533"/>
      <c r="L7940" s="533"/>
      <c r="M7940" s="533"/>
      <c r="N7940" s="532"/>
      <c r="O7940" s="350"/>
      <c r="P7940" s="464"/>
      <c r="Q7940" s="464"/>
      <c r="R7940" s="464"/>
      <c r="S7940" s="464"/>
      <c r="T7940" s="464"/>
      <c r="U7940" s="464"/>
      <c r="V7940" s="464"/>
    </row>
    <row r="7941" spans="1:22">
      <c r="A7941" s="531"/>
      <c r="B7941" s="532"/>
      <c r="C7941" s="350"/>
      <c r="D7941" s="350"/>
      <c r="E7941" s="533"/>
      <c r="F7941" s="533"/>
      <c r="G7941" s="533"/>
      <c r="H7941" s="533"/>
      <c r="I7941" s="533"/>
      <c r="J7941" s="533"/>
      <c r="K7941" s="533"/>
      <c r="L7941" s="533"/>
      <c r="M7941" s="533"/>
      <c r="N7941" s="532"/>
      <c r="O7941" s="350"/>
      <c r="P7941" s="464"/>
      <c r="Q7941" s="464"/>
      <c r="R7941" s="464"/>
      <c r="S7941" s="464"/>
      <c r="T7941" s="464"/>
      <c r="U7941" s="464"/>
      <c r="V7941" s="464"/>
    </row>
    <row r="7942" spans="1:22">
      <c r="A7942" s="531"/>
      <c r="B7942" s="532"/>
      <c r="C7942" s="350"/>
      <c r="D7942" s="350"/>
      <c r="E7942" s="533"/>
      <c r="F7942" s="533"/>
      <c r="G7942" s="533"/>
      <c r="H7942" s="533"/>
      <c r="I7942" s="533"/>
      <c r="J7942" s="533"/>
      <c r="K7942" s="533"/>
      <c r="L7942" s="533"/>
      <c r="M7942" s="533"/>
      <c r="N7942" s="532"/>
      <c r="O7942" s="350"/>
      <c r="P7942" s="464"/>
      <c r="Q7942" s="464"/>
      <c r="R7942" s="464"/>
      <c r="S7942" s="464"/>
      <c r="T7942" s="464"/>
      <c r="U7942" s="464"/>
      <c r="V7942" s="464"/>
    </row>
    <row r="7943" spans="1:22">
      <c r="A7943" s="531"/>
      <c r="B7943" s="532"/>
      <c r="C7943" s="350"/>
      <c r="D7943" s="350"/>
      <c r="E7943" s="533"/>
      <c r="F7943" s="533"/>
      <c r="G7943" s="533"/>
      <c r="H7943" s="533"/>
      <c r="I7943" s="533"/>
      <c r="J7943" s="533"/>
      <c r="K7943" s="533"/>
      <c r="L7943" s="533"/>
      <c r="M7943" s="533"/>
      <c r="N7943" s="532"/>
      <c r="O7943" s="350"/>
      <c r="P7943" s="464"/>
      <c r="Q7943" s="464"/>
      <c r="R7943" s="464"/>
      <c r="S7943" s="464"/>
      <c r="T7943" s="464"/>
      <c r="U7943" s="464"/>
      <c r="V7943" s="464"/>
    </row>
    <row r="7944" spans="1:22">
      <c r="A7944" s="531"/>
      <c r="B7944" s="532"/>
      <c r="C7944" s="350"/>
      <c r="D7944" s="350"/>
      <c r="E7944" s="533"/>
      <c r="F7944" s="533"/>
      <c r="G7944" s="533"/>
      <c r="H7944" s="533"/>
      <c r="I7944" s="533"/>
      <c r="J7944" s="533"/>
      <c r="K7944" s="533"/>
      <c r="L7944" s="533"/>
      <c r="M7944" s="533"/>
      <c r="N7944" s="532"/>
      <c r="O7944" s="350"/>
      <c r="P7944" s="464"/>
      <c r="Q7944" s="464"/>
      <c r="R7944" s="464"/>
      <c r="S7944" s="464"/>
      <c r="T7944" s="464"/>
      <c r="U7944" s="464"/>
      <c r="V7944" s="464"/>
    </row>
    <row r="7945" spans="1:22">
      <c r="A7945" s="531"/>
      <c r="B7945" s="532"/>
      <c r="C7945" s="350"/>
      <c r="D7945" s="350"/>
      <c r="E7945" s="533"/>
      <c r="F7945" s="533"/>
      <c r="G7945" s="533"/>
      <c r="H7945" s="533"/>
      <c r="I7945" s="533"/>
      <c r="J7945" s="533"/>
      <c r="K7945" s="533"/>
      <c r="L7945" s="533"/>
      <c r="M7945" s="533"/>
      <c r="N7945" s="532"/>
      <c r="O7945" s="350"/>
      <c r="P7945" s="464"/>
      <c r="Q7945" s="464"/>
      <c r="R7945" s="464"/>
      <c r="S7945" s="464"/>
      <c r="T7945" s="464"/>
      <c r="U7945" s="464"/>
      <c r="V7945" s="464"/>
    </row>
    <row r="7946" spans="1:22">
      <c r="A7946" s="531"/>
      <c r="B7946" s="532"/>
      <c r="C7946" s="350"/>
      <c r="D7946" s="350"/>
      <c r="E7946" s="533"/>
      <c r="F7946" s="533"/>
      <c r="G7946" s="533"/>
      <c r="H7946" s="533"/>
      <c r="I7946" s="533"/>
      <c r="J7946" s="533"/>
      <c r="K7946" s="533"/>
      <c r="L7946" s="533"/>
      <c r="M7946" s="533"/>
      <c r="N7946" s="532"/>
      <c r="O7946" s="350"/>
      <c r="P7946" s="464"/>
      <c r="Q7946" s="464"/>
      <c r="R7946" s="464"/>
      <c r="S7946" s="464"/>
      <c r="T7946" s="464"/>
      <c r="U7946" s="464"/>
      <c r="V7946" s="464"/>
    </row>
    <row r="7947" spans="1:22">
      <c r="A7947" s="531"/>
      <c r="B7947" s="532"/>
      <c r="C7947" s="350"/>
      <c r="D7947" s="350"/>
      <c r="E7947" s="533"/>
      <c r="F7947" s="533"/>
      <c r="G7947" s="533"/>
      <c r="H7947" s="533"/>
      <c r="I7947" s="533"/>
      <c r="J7947" s="533"/>
      <c r="K7947" s="533"/>
      <c r="L7947" s="533"/>
      <c r="M7947" s="533"/>
      <c r="N7947" s="532"/>
      <c r="O7947" s="350"/>
      <c r="P7947" s="464"/>
      <c r="Q7947" s="464"/>
      <c r="R7947" s="464"/>
      <c r="S7947" s="464"/>
      <c r="T7947" s="464"/>
      <c r="U7947" s="464"/>
      <c r="V7947" s="464"/>
    </row>
    <row r="7948" spans="1:22">
      <c r="A7948" s="531"/>
      <c r="B7948" s="532"/>
      <c r="C7948" s="350"/>
      <c r="D7948" s="350"/>
      <c r="E7948" s="533"/>
      <c r="F7948" s="533"/>
      <c r="G7948" s="533"/>
      <c r="H7948" s="533"/>
      <c r="I7948" s="533"/>
      <c r="J7948" s="533"/>
      <c r="K7948" s="533"/>
      <c r="L7948" s="533"/>
      <c r="M7948" s="533"/>
      <c r="N7948" s="532"/>
      <c r="O7948" s="350"/>
      <c r="P7948" s="464"/>
      <c r="Q7948" s="464"/>
      <c r="R7948" s="464"/>
      <c r="S7948" s="464"/>
      <c r="T7948" s="464"/>
      <c r="U7948" s="464"/>
      <c r="V7948" s="464"/>
    </row>
    <row r="7949" spans="1:22">
      <c r="A7949" s="531"/>
      <c r="B7949" s="532"/>
      <c r="C7949" s="350"/>
      <c r="D7949" s="350"/>
      <c r="E7949" s="533"/>
      <c r="F7949" s="533"/>
      <c r="G7949" s="533"/>
      <c r="H7949" s="533"/>
      <c r="I7949" s="533"/>
      <c r="J7949" s="533"/>
      <c r="K7949" s="533"/>
      <c r="L7949" s="533"/>
      <c r="M7949" s="533"/>
      <c r="N7949" s="532"/>
      <c r="O7949" s="350"/>
      <c r="P7949" s="464"/>
      <c r="Q7949" s="464"/>
      <c r="R7949" s="464"/>
      <c r="S7949" s="464"/>
      <c r="T7949" s="464"/>
      <c r="U7949" s="464"/>
      <c r="V7949" s="464"/>
    </row>
    <row r="7950" spans="1:22">
      <c r="A7950" s="531"/>
      <c r="B7950" s="532"/>
      <c r="C7950" s="350"/>
      <c r="D7950" s="350"/>
      <c r="E7950" s="533"/>
      <c r="F7950" s="533"/>
      <c r="G7950" s="533"/>
      <c r="H7950" s="533"/>
      <c r="I7950" s="533"/>
      <c r="J7950" s="533"/>
      <c r="K7950" s="533"/>
      <c r="L7950" s="533"/>
      <c r="M7950" s="533"/>
      <c r="N7950" s="532"/>
      <c r="O7950" s="350"/>
      <c r="P7950" s="464"/>
      <c r="Q7950" s="464"/>
      <c r="R7950" s="464"/>
      <c r="S7950" s="464"/>
      <c r="T7950" s="464"/>
      <c r="U7950" s="464"/>
      <c r="V7950" s="464"/>
    </row>
    <row r="7951" spans="1:22">
      <c r="A7951" s="531"/>
      <c r="B7951" s="532"/>
      <c r="C7951" s="350"/>
      <c r="D7951" s="350"/>
      <c r="E7951" s="533"/>
      <c r="F7951" s="533"/>
      <c r="G7951" s="533"/>
      <c r="H7951" s="533"/>
      <c r="I7951" s="533"/>
      <c r="J7951" s="533"/>
      <c r="K7951" s="533"/>
      <c r="L7951" s="533"/>
      <c r="M7951" s="533"/>
      <c r="N7951" s="532"/>
      <c r="O7951" s="350"/>
      <c r="P7951" s="464"/>
      <c r="Q7951" s="464"/>
      <c r="R7951" s="464"/>
      <c r="S7951" s="464"/>
      <c r="T7951" s="464"/>
      <c r="U7951" s="464"/>
      <c r="V7951" s="464"/>
    </row>
    <row r="7952" spans="1:22">
      <c r="A7952" s="531"/>
      <c r="B7952" s="532"/>
      <c r="C7952" s="350"/>
      <c r="D7952" s="350"/>
      <c r="E7952" s="533"/>
      <c r="F7952" s="533"/>
      <c r="G7952" s="533"/>
      <c r="H7952" s="533"/>
      <c r="I7952" s="533"/>
      <c r="J7952" s="533"/>
      <c r="K7952" s="533"/>
      <c r="L7952" s="533"/>
      <c r="M7952" s="533"/>
      <c r="N7952" s="532"/>
      <c r="O7952" s="350"/>
      <c r="P7952" s="464"/>
      <c r="Q7952" s="464"/>
      <c r="R7952" s="464"/>
      <c r="S7952" s="464"/>
      <c r="T7952" s="464"/>
      <c r="U7952" s="464"/>
      <c r="V7952" s="464"/>
    </row>
    <row r="7953" spans="1:22">
      <c r="A7953" s="531"/>
      <c r="B7953" s="532"/>
      <c r="C7953" s="350"/>
      <c r="D7953" s="350"/>
      <c r="E7953" s="533"/>
      <c r="F7953" s="533"/>
      <c r="G7953" s="533"/>
      <c r="H7953" s="533"/>
      <c r="I7953" s="533"/>
      <c r="J7953" s="533"/>
      <c r="K7953" s="533"/>
      <c r="L7953" s="533"/>
      <c r="M7953" s="533"/>
      <c r="N7953" s="532"/>
      <c r="O7953" s="350"/>
      <c r="P7953" s="464"/>
      <c r="Q7953" s="464"/>
      <c r="R7953" s="464"/>
      <c r="S7953" s="464"/>
      <c r="T7953" s="464"/>
      <c r="U7953" s="464"/>
      <c r="V7953" s="464"/>
    </row>
    <row r="7954" spans="1:22">
      <c r="A7954" s="531"/>
      <c r="B7954" s="532"/>
      <c r="C7954" s="350"/>
      <c r="D7954" s="350"/>
      <c r="E7954" s="533"/>
      <c r="F7954" s="533"/>
      <c r="G7954" s="533"/>
      <c r="H7954" s="533"/>
      <c r="I7954" s="533"/>
      <c r="J7954" s="533"/>
      <c r="K7954" s="533"/>
      <c r="L7954" s="533"/>
      <c r="M7954" s="533"/>
      <c r="N7954" s="532"/>
      <c r="O7954" s="350"/>
      <c r="P7954" s="464"/>
      <c r="Q7954" s="464"/>
      <c r="R7954" s="464"/>
      <c r="S7954" s="464"/>
      <c r="T7954" s="464"/>
      <c r="U7954" s="464"/>
      <c r="V7954" s="464"/>
    </row>
    <row r="7955" spans="1:22">
      <c r="A7955" s="531"/>
      <c r="B7955" s="532"/>
      <c r="C7955" s="350"/>
      <c r="D7955" s="350"/>
      <c r="E7955" s="533"/>
      <c r="F7955" s="533"/>
      <c r="G7955" s="533"/>
      <c r="H7955" s="533"/>
      <c r="I7955" s="533"/>
      <c r="J7955" s="533"/>
      <c r="K7955" s="533"/>
      <c r="L7955" s="533"/>
      <c r="M7955" s="533"/>
      <c r="N7955" s="532"/>
      <c r="O7955" s="350"/>
      <c r="P7955" s="464"/>
      <c r="Q7955" s="464"/>
      <c r="R7955" s="464"/>
      <c r="S7955" s="464"/>
      <c r="T7955" s="464"/>
      <c r="U7955" s="464"/>
      <c r="V7955" s="464"/>
    </row>
    <row r="7956" spans="1:22">
      <c r="A7956" s="531"/>
      <c r="B7956" s="532"/>
      <c r="C7956" s="350"/>
      <c r="D7956" s="350"/>
      <c r="E7956" s="533"/>
      <c r="F7956" s="533"/>
      <c r="G7956" s="533"/>
      <c r="H7956" s="533"/>
      <c r="I7956" s="533"/>
      <c r="J7956" s="533"/>
      <c r="K7956" s="533"/>
      <c r="L7956" s="533"/>
      <c r="M7956" s="533"/>
      <c r="N7956" s="532"/>
      <c r="O7956" s="350"/>
      <c r="P7956" s="464"/>
      <c r="Q7956" s="464"/>
      <c r="R7956" s="464"/>
      <c r="S7956" s="464"/>
      <c r="T7956" s="464"/>
      <c r="U7956" s="464"/>
      <c r="V7956" s="464"/>
    </row>
    <row r="7957" spans="1:22">
      <c r="A7957" s="531"/>
      <c r="B7957" s="532"/>
      <c r="C7957" s="350"/>
      <c r="D7957" s="350"/>
      <c r="E7957" s="533"/>
      <c r="F7957" s="533"/>
      <c r="G7957" s="533"/>
      <c r="H7957" s="533"/>
      <c r="I7957" s="533"/>
      <c r="J7957" s="533"/>
      <c r="K7957" s="533"/>
      <c r="L7957" s="533"/>
      <c r="M7957" s="533"/>
      <c r="N7957" s="532"/>
      <c r="O7957" s="350"/>
      <c r="P7957" s="464"/>
      <c r="Q7957" s="464"/>
      <c r="R7957" s="464"/>
      <c r="S7957" s="464"/>
      <c r="T7957" s="464"/>
      <c r="U7957" s="464"/>
      <c r="V7957" s="464"/>
    </row>
    <row r="7958" spans="1:22">
      <c r="A7958" s="531"/>
      <c r="B7958" s="532"/>
      <c r="C7958" s="350"/>
      <c r="D7958" s="350"/>
      <c r="E7958" s="533"/>
      <c r="F7958" s="533"/>
      <c r="G7958" s="533"/>
      <c r="H7958" s="533"/>
      <c r="I7958" s="533"/>
      <c r="J7958" s="533"/>
      <c r="K7958" s="533"/>
      <c r="L7958" s="533"/>
      <c r="M7958" s="533"/>
      <c r="N7958" s="532"/>
      <c r="O7958" s="350"/>
      <c r="P7958" s="464"/>
      <c r="Q7958" s="464"/>
      <c r="R7958" s="464"/>
      <c r="S7958" s="464"/>
      <c r="T7958" s="464"/>
      <c r="U7958" s="464"/>
      <c r="V7958" s="464"/>
    </row>
    <row r="7959" spans="1:22">
      <c r="A7959" s="531"/>
      <c r="B7959" s="532"/>
      <c r="C7959" s="350"/>
      <c r="D7959" s="350"/>
      <c r="E7959" s="533"/>
      <c r="F7959" s="533"/>
      <c r="G7959" s="533"/>
      <c r="H7959" s="533"/>
      <c r="I7959" s="533"/>
      <c r="J7959" s="533"/>
      <c r="K7959" s="533"/>
      <c r="L7959" s="533"/>
      <c r="M7959" s="533"/>
      <c r="N7959" s="532"/>
      <c r="O7959" s="350"/>
      <c r="P7959" s="464"/>
      <c r="Q7959" s="464"/>
      <c r="R7959" s="464"/>
      <c r="S7959" s="464"/>
      <c r="T7959" s="464"/>
      <c r="U7959" s="464"/>
      <c r="V7959" s="464"/>
    </row>
    <row r="7960" spans="1:22">
      <c r="A7960" s="531"/>
      <c r="B7960" s="532"/>
      <c r="C7960" s="350"/>
      <c r="D7960" s="350"/>
      <c r="E7960" s="533"/>
      <c r="F7960" s="533"/>
      <c r="G7960" s="533"/>
      <c r="H7960" s="533"/>
      <c r="I7960" s="533"/>
      <c r="J7960" s="533"/>
      <c r="K7960" s="533"/>
      <c r="L7960" s="533"/>
      <c r="M7960" s="533"/>
      <c r="N7960" s="532"/>
      <c r="O7960" s="350"/>
      <c r="P7960" s="464"/>
      <c r="Q7960" s="464"/>
      <c r="R7960" s="464"/>
      <c r="S7960" s="464"/>
      <c r="T7960" s="464"/>
      <c r="U7960" s="464"/>
      <c r="V7960" s="464"/>
    </row>
    <row r="7961" spans="1:22">
      <c r="A7961" s="531"/>
      <c r="B7961" s="532"/>
      <c r="C7961" s="350"/>
      <c r="D7961" s="350"/>
      <c r="E7961" s="533"/>
      <c r="F7961" s="533"/>
      <c r="G7961" s="533"/>
      <c r="H7961" s="533"/>
      <c r="I7961" s="533"/>
      <c r="J7961" s="533"/>
      <c r="K7961" s="533"/>
      <c r="L7961" s="533"/>
      <c r="M7961" s="533"/>
      <c r="N7961" s="532"/>
      <c r="O7961" s="350"/>
      <c r="P7961" s="464"/>
      <c r="Q7961" s="464"/>
      <c r="R7961" s="464"/>
      <c r="S7961" s="464"/>
      <c r="T7961" s="464"/>
      <c r="U7961" s="464"/>
      <c r="V7961" s="464"/>
    </row>
    <row r="7962" spans="1:22">
      <c r="A7962" s="531"/>
      <c r="B7962" s="532"/>
      <c r="C7962" s="350"/>
      <c r="D7962" s="350"/>
      <c r="E7962" s="533"/>
      <c r="F7962" s="533"/>
      <c r="G7962" s="533"/>
      <c r="H7962" s="533"/>
      <c r="I7962" s="533"/>
      <c r="J7962" s="533"/>
      <c r="K7962" s="533"/>
      <c r="L7962" s="533"/>
      <c r="M7962" s="533"/>
      <c r="N7962" s="532"/>
      <c r="O7962" s="350"/>
      <c r="P7962" s="464"/>
      <c r="Q7962" s="464"/>
      <c r="R7962" s="464"/>
      <c r="S7962" s="464"/>
      <c r="T7962" s="464"/>
      <c r="U7962" s="464"/>
      <c r="V7962" s="464"/>
    </row>
    <row r="7963" spans="1:22">
      <c r="A7963" s="531"/>
      <c r="B7963" s="532"/>
      <c r="C7963" s="350"/>
      <c r="D7963" s="350"/>
      <c r="E7963" s="533"/>
      <c r="F7963" s="533"/>
      <c r="G7963" s="533"/>
      <c r="H7963" s="533"/>
      <c r="I7963" s="533"/>
      <c r="J7963" s="533"/>
      <c r="K7963" s="533"/>
      <c r="L7963" s="533"/>
      <c r="M7963" s="533"/>
      <c r="N7963" s="532"/>
      <c r="O7963" s="350"/>
      <c r="P7963" s="464"/>
      <c r="Q7963" s="464"/>
      <c r="R7963" s="464"/>
      <c r="S7963" s="464"/>
      <c r="T7963" s="464"/>
      <c r="U7963" s="464"/>
      <c r="V7963" s="464"/>
    </row>
    <row r="7964" spans="1:22">
      <c r="A7964" s="531"/>
      <c r="B7964" s="532"/>
      <c r="C7964" s="350"/>
      <c r="D7964" s="350"/>
      <c r="E7964" s="533"/>
      <c r="F7964" s="533"/>
      <c r="G7964" s="533"/>
      <c r="H7964" s="533"/>
      <c r="I7964" s="533"/>
      <c r="J7964" s="533"/>
      <c r="K7964" s="533"/>
      <c r="L7964" s="533"/>
      <c r="M7964" s="533"/>
      <c r="N7964" s="532"/>
      <c r="O7964" s="350"/>
      <c r="P7964" s="464"/>
      <c r="Q7964" s="464"/>
      <c r="R7964" s="464"/>
      <c r="S7964" s="464"/>
      <c r="T7964" s="464"/>
      <c r="U7964" s="464"/>
      <c r="V7964" s="464"/>
    </row>
    <row r="7965" spans="1:22">
      <c r="A7965" s="531"/>
      <c r="B7965" s="532"/>
      <c r="C7965" s="350"/>
      <c r="D7965" s="350"/>
      <c r="E7965" s="533"/>
      <c r="F7965" s="533"/>
      <c r="G7965" s="533"/>
      <c r="H7965" s="533"/>
      <c r="I7965" s="533"/>
      <c r="J7965" s="533"/>
      <c r="K7965" s="533"/>
      <c r="L7965" s="533"/>
      <c r="M7965" s="533"/>
      <c r="N7965" s="532"/>
      <c r="O7965" s="350"/>
      <c r="P7965" s="464"/>
      <c r="Q7965" s="464"/>
      <c r="R7965" s="464"/>
      <c r="S7965" s="464"/>
      <c r="T7965" s="464"/>
      <c r="U7965" s="464"/>
      <c r="V7965" s="464"/>
    </row>
    <row r="7966" spans="1:22">
      <c r="A7966" s="531"/>
      <c r="B7966" s="532"/>
      <c r="C7966" s="350"/>
      <c r="D7966" s="350"/>
      <c r="E7966" s="533"/>
      <c r="F7966" s="533"/>
      <c r="G7966" s="533"/>
      <c r="H7966" s="533"/>
      <c r="I7966" s="533"/>
      <c r="J7966" s="533"/>
      <c r="K7966" s="533"/>
      <c r="L7966" s="533"/>
      <c r="M7966" s="533"/>
      <c r="N7966" s="532"/>
      <c r="O7966" s="350"/>
      <c r="P7966" s="464"/>
      <c r="Q7966" s="464"/>
      <c r="R7966" s="464"/>
      <c r="S7966" s="464"/>
      <c r="T7966" s="464"/>
      <c r="U7966" s="464"/>
      <c r="V7966" s="464"/>
    </row>
    <row r="7967" spans="1:22">
      <c r="A7967" s="531"/>
      <c r="B7967" s="532"/>
      <c r="C7967" s="350"/>
      <c r="D7967" s="350"/>
      <c r="E7967" s="533"/>
      <c r="F7967" s="533"/>
      <c r="G7967" s="533"/>
      <c r="H7967" s="533"/>
      <c r="I7967" s="533"/>
      <c r="J7967" s="533"/>
      <c r="K7967" s="533"/>
      <c r="L7967" s="533"/>
      <c r="M7967" s="533"/>
      <c r="N7967" s="532"/>
      <c r="O7967" s="350"/>
      <c r="P7967" s="464"/>
      <c r="Q7967" s="464"/>
      <c r="R7967" s="464"/>
      <c r="S7967" s="464"/>
      <c r="T7967" s="464"/>
      <c r="U7967" s="464"/>
      <c r="V7967" s="464"/>
    </row>
    <row r="7968" spans="1:22">
      <c r="A7968" s="531"/>
      <c r="B7968" s="532"/>
      <c r="C7968" s="350"/>
      <c r="D7968" s="350"/>
      <c r="E7968" s="533"/>
      <c r="F7968" s="533"/>
      <c r="G7968" s="533"/>
      <c r="H7968" s="533"/>
      <c r="I7968" s="533"/>
      <c r="J7968" s="533"/>
      <c r="K7968" s="533"/>
      <c r="L7968" s="533"/>
      <c r="M7968" s="533"/>
      <c r="N7968" s="532"/>
      <c r="O7968" s="350"/>
      <c r="P7968" s="464"/>
      <c r="Q7968" s="464"/>
      <c r="R7968" s="464"/>
      <c r="S7968" s="464"/>
      <c r="T7968" s="464"/>
      <c r="U7968" s="464"/>
      <c r="V7968" s="464"/>
    </row>
    <row r="7969" spans="1:22">
      <c r="A7969" s="531"/>
      <c r="B7969" s="532"/>
      <c r="C7969" s="350"/>
      <c r="D7969" s="350"/>
      <c r="E7969" s="533"/>
      <c r="F7969" s="533"/>
      <c r="G7969" s="533"/>
      <c r="H7969" s="533"/>
      <c r="I7969" s="533"/>
      <c r="J7969" s="533"/>
      <c r="K7969" s="533"/>
      <c r="L7969" s="533"/>
      <c r="M7969" s="533"/>
      <c r="N7969" s="532"/>
      <c r="O7969" s="350"/>
      <c r="P7969" s="464"/>
      <c r="Q7969" s="464"/>
      <c r="R7969" s="464"/>
      <c r="S7969" s="464"/>
      <c r="T7969" s="464"/>
      <c r="U7969" s="464"/>
      <c r="V7969" s="464"/>
    </row>
    <row r="7970" spans="1:22">
      <c r="A7970" s="531"/>
      <c r="B7970" s="532"/>
      <c r="C7970" s="350"/>
      <c r="D7970" s="350"/>
      <c r="E7970" s="533"/>
      <c r="F7970" s="533"/>
      <c r="G7970" s="533"/>
      <c r="H7970" s="533"/>
      <c r="I7970" s="533"/>
      <c r="J7970" s="533"/>
      <c r="K7970" s="533"/>
      <c r="L7970" s="533"/>
      <c r="M7970" s="533"/>
      <c r="N7970" s="532"/>
      <c r="O7970" s="350"/>
      <c r="P7970" s="464"/>
      <c r="Q7970" s="464"/>
      <c r="R7970" s="464"/>
      <c r="S7970" s="464"/>
      <c r="T7970" s="464"/>
      <c r="U7970" s="464"/>
      <c r="V7970" s="464"/>
    </row>
    <row r="7971" spans="1:22">
      <c r="A7971" s="531"/>
      <c r="B7971" s="532"/>
      <c r="C7971" s="350"/>
      <c r="D7971" s="350"/>
      <c r="E7971" s="533"/>
      <c r="F7971" s="533"/>
      <c r="G7971" s="533"/>
      <c r="H7971" s="533"/>
      <c r="I7971" s="533"/>
      <c r="J7971" s="533"/>
      <c r="K7971" s="533"/>
      <c r="L7971" s="533"/>
      <c r="M7971" s="533"/>
      <c r="N7971" s="532"/>
      <c r="O7971" s="350"/>
      <c r="P7971" s="464"/>
      <c r="Q7971" s="464"/>
      <c r="R7971" s="464"/>
      <c r="S7971" s="464"/>
      <c r="T7971" s="464"/>
      <c r="U7971" s="464"/>
      <c r="V7971" s="464"/>
    </row>
    <row r="7972" spans="1:22">
      <c r="A7972" s="531"/>
      <c r="B7972" s="532"/>
      <c r="C7972" s="350"/>
      <c r="D7972" s="350"/>
      <c r="E7972" s="533"/>
      <c r="F7972" s="533"/>
      <c r="G7972" s="533"/>
      <c r="H7972" s="533"/>
      <c r="I7972" s="533"/>
      <c r="J7972" s="533"/>
      <c r="K7972" s="533"/>
      <c r="L7972" s="533"/>
      <c r="M7972" s="533"/>
      <c r="N7972" s="532"/>
      <c r="O7972" s="350"/>
      <c r="P7972" s="464"/>
      <c r="Q7972" s="464"/>
      <c r="R7972" s="464"/>
      <c r="S7972" s="464"/>
      <c r="T7972" s="464"/>
      <c r="U7972" s="464"/>
      <c r="V7972" s="464"/>
    </row>
    <row r="7973" spans="1:22">
      <c r="A7973" s="531"/>
      <c r="B7973" s="532"/>
      <c r="C7973" s="350"/>
      <c r="D7973" s="350"/>
      <c r="E7973" s="533"/>
      <c r="F7973" s="533"/>
      <c r="G7973" s="533"/>
      <c r="H7973" s="533"/>
      <c r="I7973" s="533"/>
      <c r="J7973" s="533"/>
      <c r="K7973" s="533"/>
      <c r="L7973" s="533"/>
      <c r="M7973" s="533"/>
      <c r="N7973" s="532"/>
      <c r="O7973" s="350"/>
      <c r="P7973" s="464"/>
      <c r="Q7973" s="464"/>
      <c r="R7973" s="464"/>
      <c r="S7973" s="464"/>
      <c r="T7973" s="464"/>
      <c r="U7973" s="464"/>
      <c r="V7973" s="464"/>
    </row>
    <row r="7974" spans="1:22">
      <c r="A7974" s="531"/>
      <c r="B7974" s="532"/>
      <c r="C7974" s="350"/>
      <c r="D7974" s="350"/>
      <c r="E7974" s="533"/>
      <c r="F7974" s="533"/>
      <c r="G7974" s="533"/>
      <c r="H7974" s="533"/>
      <c r="I7974" s="533"/>
      <c r="J7974" s="533"/>
      <c r="K7974" s="533"/>
      <c r="L7974" s="533"/>
      <c r="M7974" s="533"/>
      <c r="N7974" s="532"/>
      <c r="O7974" s="350"/>
      <c r="P7974" s="464"/>
      <c r="Q7974" s="464"/>
      <c r="R7974" s="464"/>
      <c r="S7974" s="464"/>
      <c r="T7974" s="464"/>
      <c r="U7974" s="464"/>
      <c r="V7974" s="464"/>
    </row>
    <row r="7975" spans="1:22">
      <c r="A7975" s="531"/>
      <c r="B7975" s="532"/>
      <c r="C7975" s="350"/>
      <c r="D7975" s="350"/>
      <c r="E7975" s="533"/>
      <c r="F7975" s="533"/>
      <c r="G7975" s="533"/>
      <c r="H7975" s="533"/>
      <c r="I7975" s="533"/>
      <c r="J7975" s="533"/>
      <c r="K7975" s="533"/>
      <c r="L7975" s="533"/>
      <c r="M7975" s="533"/>
      <c r="N7975" s="532"/>
      <c r="O7975" s="350"/>
      <c r="P7975" s="464"/>
      <c r="Q7975" s="464"/>
      <c r="R7975" s="464"/>
      <c r="S7975" s="464"/>
      <c r="T7975" s="464"/>
      <c r="U7975" s="464"/>
      <c r="V7975" s="464"/>
    </row>
    <row r="7976" spans="1:22">
      <c r="A7976" s="531"/>
      <c r="B7976" s="532"/>
      <c r="C7976" s="350"/>
      <c r="D7976" s="350"/>
      <c r="E7976" s="533"/>
      <c r="F7976" s="533"/>
      <c r="G7976" s="533"/>
      <c r="H7976" s="533"/>
      <c r="I7976" s="533"/>
      <c r="J7976" s="533"/>
      <c r="K7976" s="533"/>
      <c r="L7976" s="533"/>
      <c r="M7976" s="533"/>
      <c r="N7976" s="532"/>
      <c r="O7976" s="350"/>
      <c r="P7976" s="464"/>
      <c r="Q7976" s="464"/>
      <c r="R7976" s="464"/>
      <c r="S7976" s="464"/>
      <c r="T7976" s="464"/>
      <c r="U7976" s="464"/>
      <c r="V7976" s="464"/>
    </row>
    <row r="7977" spans="1:22">
      <c r="A7977" s="531"/>
      <c r="B7977" s="532"/>
      <c r="C7977" s="350"/>
      <c r="D7977" s="350"/>
      <c r="E7977" s="533"/>
      <c r="F7977" s="533"/>
      <c r="G7977" s="533"/>
      <c r="H7977" s="533"/>
      <c r="I7977" s="533"/>
      <c r="J7977" s="533"/>
      <c r="K7977" s="533"/>
      <c r="L7977" s="533"/>
      <c r="M7977" s="533"/>
      <c r="N7977" s="532"/>
      <c r="O7977" s="350"/>
      <c r="P7977" s="464"/>
      <c r="Q7977" s="464"/>
      <c r="R7977" s="464"/>
      <c r="S7977" s="464"/>
      <c r="T7977" s="464"/>
      <c r="U7977" s="464"/>
      <c r="V7977" s="464"/>
    </row>
    <row r="7978" spans="1:22">
      <c r="A7978" s="531"/>
      <c r="B7978" s="532"/>
      <c r="C7978" s="350"/>
      <c r="D7978" s="350"/>
      <c r="E7978" s="533"/>
      <c r="F7978" s="533"/>
      <c r="G7978" s="533"/>
      <c r="H7978" s="533"/>
      <c r="I7978" s="533"/>
      <c r="J7978" s="533"/>
      <c r="K7978" s="533"/>
      <c r="L7978" s="533"/>
      <c r="M7978" s="533"/>
      <c r="N7978" s="532"/>
      <c r="O7978" s="350"/>
      <c r="P7978" s="464"/>
      <c r="Q7978" s="464"/>
      <c r="R7978" s="464"/>
      <c r="S7978" s="464"/>
      <c r="T7978" s="464"/>
      <c r="U7978" s="464"/>
      <c r="V7978" s="464"/>
    </row>
    <row r="7979" spans="1:22">
      <c r="A7979" s="531"/>
      <c r="B7979" s="532"/>
      <c r="C7979" s="350"/>
      <c r="D7979" s="350"/>
      <c r="E7979" s="533"/>
      <c r="F7979" s="533"/>
      <c r="G7979" s="533"/>
      <c r="H7979" s="533"/>
      <c r="I7979" s="533"/>
      <c r="J7979" s="533"/>
      <c r="K7979" s="533"/>
      <c r="L7979" s="533"/>
      <c r="M7979" s="533"/>
      <c r="N7979" s="532"/>
      <c r="O7979" s="350"/>
      <c r="P7979" s="464"/>
      <c r="Q7979" s="464"/>
      <c r="R7979" s="464"/>
      <c r="S7979" s="464"/>
      <c r="T7979" s="464"/>
      <c r="U7979" s="464"/>
      <c r="V7979" s="464"/>
    </row>
    <row r="7980" spans="1:22">
      <c r="A7980" s="531"/>
      <c r="B7980" s="532"/>
      <c r="C7980" s="350"/>
      <c r="D7980" s="350"/>
      <c r="E7980" s="533"/>
      <c r="F7980" s="533"/>
      <c r="G7980" s="533"/>
      <c r="H7980" s="533"/>
      <c r="I7980" s="533"/>
      <c r="J7980" s="533"/>
      <c r="K7980" s="533"/>
      <c r="L7980" s="533"/>
      <c r="M7980" s="533"/>
      <c r="N7980" s="532"/>
      <c r="O7980" s="350"/>
      <c r="P7980" s="464"/>
      <c r="Q7980" s="464"/>
      <c r="R7980" s="464"/>
      <c r="S7980" s="464"/>
      <c r="T7980" s="464"/>
      <c r="U7980" s="464"/>
      <c r="V7980" s="464"/>
    </row>
    <row r="7981" spans="1:22">
      <c r="A7981" s="531"/>
      <c r="B7981" s="532"/>
      <c r="C7981" s="350"/>
      <c r="D7981" s="350"/>
      <c r="E7981" s="533"/>
      <c r="F7981" s="533"/>
      <c r="G7981" s="533"/>
      <c r="H7981" s="533"/>
      <c r="I7981" s="533"/>
      <c r="J7981" s="533"/>
      <c r="K7981" s="533"/>
      <c r="L7981" s="533"/>
      <c r="M7981" s="533"/>
      <c r="N7981" s="532"/>
      <c r="O7981" s="350"/>
      <c r="P7981" s="464"/>
      <c r="Q7981" s="464"/>
      <c r="R7981" s="464"/>
      <c r="S7981" s="464"/>
      <c r="T7981" s="464"/>
      <c r="U7981" s="464"/>
      <c r="V7981" s="464"/>
    </row>
    <row r="7982" spans="1:22">
      <c r="A7982" s="531"/>
      <c r="B7982" s="532"/>
      <c r="C7982" s="350"/>
      <c r="D7982" s="350"/>
      <c r="E7982" s="533"/>
      <c r="F7982" s="533"/>
      <c r="G7982" s="533"/>
      <c r="H7982" s="533"/>
      <c r="I7982" s="533"/>
      <c r="J7982" s="533"/>
      <c r="K7982" s="533"/>
      <c r="L7982" s="533"/>
      <c r="M7982" s="533"/>
      <c r="N7982" s="532"/>
      <c r="O7982" s="350"/>
      <c r="P7982" s="464"/>
      <c r="Q7982" s="464"/>
      <c r="R7982" s="464"/>
      <c r="S7982" s="464"/>
      <c r="T7982" s="464"/>
      <c r="U7982" s="464"/>
      <c r="V7982" s="464"/>
    </row>
    <row r="7983" spans="1:22">
      <c r="A7983" s="531"/>
      <c r="B7983" s="532"/>
      <c r="C7983" s="350"/>
      <c r="D7983" s="350"/>
      <c r="E7983" s="533"/>
      <c r="F7983" s="533"/>
      <c r="G7983" s="533"/>
      <c r="H7983" s="533"/>
      <c r="I7983" s="533"/>
      <c r="J7983" s="533"/>
      <c r="K7983" s="533"/>
      <c r="L7983" s="533"/>
      <c r="M7983" s="533"/>
      <c r="N7983" s="532"/>
      <c r="O7983" s="350"/>
      <c r="P7983" s="464"/>
      <c r="Q7983" s="464"/>
      <c r="R7983" s="464"/>
      <c r="S7983" s="464"/>
      <c r="T7983" s="464"/>
      <c r="U7983" s="464"/>
      <c r="V7983" s="464"/>
    </row>
    <row r="7984" spans="1:22">
      <c r="A7984" s="531"/>
      <c r="B7984" s="532"/>
      <c r="C7984" s="350"/>
      <c r="D7984" s="350"/>
      <c r="E7984" s="533"/>
      <c r="F7984" s="533"/>
      <c r="G7984" s="533"/>
      <c r="H7984" s="533"/>
      <c r="I7984" s="533"/>
      <c r="J7984" s="533"/>
      <c r="K7984" s="533"/>
      <c r="L7984" s="533"/>
      <c r="M7984" s="533"/>
      <c r="N7984" s="532"/>
      <c r="O7984" s="350"/>
      <c r="P7984" s="464"/>
      <c r="Q7984" s="464"/>
      <c r="R7984" s="464"/>
      <c r="S7984" s="464"/>
      <c r="T7984" s="464"/>
      <c r="U7984" s="464"/>
      <c r="V7984" s="464"/>
    </row>
    <row r="7985" spans="1:22">
      <c r="A7985" s="531"/>
      <c r="B7985" s="532"/>
      <c r="C7985" s="350"/>
      <c r="D7985" s="350"/>
      <c r="E7985" s="533"/>
      <c r="F7985" s="533"/>
      <c r="G7985" s="533"/>
      <c r="H7985" s="533"/>
      <c r="I7985" s="533"/>
      <c r="J7985" s="533"/>
      <c r="K7985" s="533"/>
      <c r="L7985" s="533"/>
      <c r="M7985" s="533"/>
      <c r="N7985" s="532"/>
      <c r="O7985" s="350"/>
      <c r="P7985" s="464"/>
      <c r="Q7985" s="464"/>
      <c r="R7985" s="464"/>
      <c r="S7985" s="464"/>
      <c r="T7985" s="464"/>
      <c r="U7985" s="464"/>
      <c r="V7985" s="464"/>
    </row>
    <row r="7986" spans="1:22">
      <c r="A7986" s="531"/>
      <c r="B7986" s="532"/>
      <c r="C7986" s="350"/>
      <c r="D7986" s="350"/>
      <c r="E7986" s="533"/>
      <c r="F7986" s="533"/>
      <c r="G7986" s="533"/>
      <c r="H7986" s="533"/>
      <c r="I7986" s="533"/>
      <c r="J7986" s="533"/>
      <c r="K7986" s="533"/>
      <c r="L7986" s="533"/>
      <c r="M7986" s="533"/>
      <c r="N7986" s="532"/>
      <c r="O7986" s="350"/>
      <c r="P7986" s="464"/>
      <c r="Q7986" s="464"/>
      <c r="R7986" s="464"/>
      <c r="S7986" s="464"/>
      <c r="T7986" s="464"/>
      <c r="U7986" s="464"/>
      <c r="V7986" s="464"/>
    </row>
    <row r="7987" spans="1:22">
      <c r="A7987" s="531"/>
      <c r="B7987" s="532"/>
      <c r="C7987" s="350"/>
      <c r="D7987" s="350"/>
      <c r="E7987" s="533"/>
      <c r="F7987" s="533"/>
      <c r="G7987" s="533"/>
      <c r="H7987" s="533"/>
      <c r="I7987" s="533"/>
      <c r="J7987" s="533"/>
      <c r="K7987" s="533"/>
      <c r="L7987" s="533"/>
      <c r="M7987" s="533"/>
      <c r="N7987" s="532"/>
      <c r="O7987" s="350"/>
      <c r="P7987" s="464"/>
      <c r="Q7987" s="464"/>
      <c r="R7987" s="464"/>
      <c r="S7987" s="464"/>
      <c r="T7987" s="464"/>
      <c r="U7987" s="464"/>
      <c r="V7987" s="464"/>
    </row>
    <row r="7988" spans="1:22">
      <c r="A7988" s="531"/>
      <c r="B7988" s="532"/>
      <c r="C7988" s="350"/>
      <c r="D7988" s="350"/>
      <c r="E7988" s="533"/>
      <c r="F7988" s="533"/>
      <c r="G7988" s="533"/>
      <c r="H7988" s="533"/>
      <c r="I7988" s="533"/>
      <c r="J7988" s="533"/>
      <c r="K7988" s="533"/>
      <c r="L7988" s="533"/>
      <c r="M7988" s="533"/>
      <c r="N7988" s="532"/>
      <c r="O7988" s="350"/>
      <c r="P7988" s="464"/>
      <c r="Q7988" s="464"/>
      <c r="R7988" s="464"/>
      <c r="S7988" s="464"/>
      <c r="T7988" s="464"/>
      <c r="U7988" s="464"/>
      <c r="V7988" s="464"/>
    </row>
    <row r="7989" spans="1:22">
      <c r="A7989" s="531"/>
      <c r="B7989" s="532"/>
      <c r="C7989" s="350"/>
      <c r="D7989" s="350"/>
      <c r="E7989" s="533"/>
      <c r="F7989" s="533"/>
      <c r="G7989" s="533"/>
      <c r="H7989" s="533"/>
      <c r="I7989" s="533"/>
      <c r="J7989" s="533"/>
      <c r="K7989" s="533"/>
      <c r="L7989" s="533"/>
      <c r="M7989" s="533"/>
      <c r="N7989" s="532"/>
      <c r="O7989" s="350"/>
      <c r="P7989" s="464"/>
      <c r="Q7989" s="464"/>
      <c r="R7989" s="464"/>
      <c r="S7989" s="464"/>
      <c r="T7989" s="464"/>
      <c r="U7989" s="464"/>
      <c r="V7989" s="464"/>
    </row>
    <row r="7990" spans="1:22">
      <c r="A7990" s="531"/>
      <c r="B7990" s="532"/>
      <c r="C7990" s="350"/>
      <c r="D7990" s="350"/>
      <c r="E7990" s="533"/>
      <c r="F7990" s="533"/>
      <c r="G7990" s="533"/>
      <c r="H7990" s="533"/>
      <c r="I7990" s="533"/>
      <c r="J7990" s="533"/>
      <c r="K7990" s="533"/>
      <c r="L7990" s="533"/>
      <c r="M7990" s="533"/>
      <c r="N7990" s="532"/>
      <c r="O7990" s="350"/>
      <c r="P7990" s="464"/>
      <c r="Q7990" s="464"/>
      <c r="R7990" s="464"/>
      <c r="S7990" s="464"/>
      <c r="T7990" s="464"/>
      <c r="U7990" s="464"/>
      <c r="V7990" s="464"/>
    </row>
    <row r="7991" spans="1:22">
      <c r="A7991" s="531"/>
      <c r="B7991" s="532"/>
      <c r="C7991" s="350"/>
      <c r="D7991" s="350"/>
      <c r="E7991" s="533"/>
      <c r="F7991" s="533"/>
      <c r="G7991" s="533"/>
      <c r="H7991" s="533"/>
      <c r="I7991" s="533"/>
      <c r="J7991" s="533"/>
      <c r="K7991" s="533"/>
      <c r="L7991" s="533"/>
      <c r="M7991" s="533"/>
      <c r="N7991" s="532"/>
      <c r="O7991" s="350"/>
      <c r="P7991" s="464"/>
      <c r="Q7991" s="464"/>
      <c r="R7991" s="464"/>
      <c r="S7991" s="464"/>
      <c r="T7991" s="464"/>
      <c r="U7991" s="464"/>
      <c r="V7991" s="464"/>
    </row>
    <row r="7992" spans="1:22">
      <c r="A7992" s="531"/>
      <c r="B7992" s="532"/>
      <c r="C7992" s="350"/>
      <c r="D7992" s="350"/>
      <c r="E7992" s="533"/>
      <c r="F7992" s="533"/>
      <c r="G7992" s="533"/>
      <c r="H7992" s="533"/>
      <c r="I7992" s="533"/>
      <c r="J7992" s="533"/>
      <c r="K7992" s="533"/>
      <c r="L7992" s="533"/>
      <c r="M7992" s="533"/>
      <c r="N7992" s="532"/>
      <c r="O7992" s="350"/>
      <c r="P7992" s="464"/>
      <c r="Q7992" s="464"/>
      <c r="R7992" s="464"/>
      <c r="S7992" s="464"/>
      <c r="T7992" s="464"/>
      <c r="U7992" s="464"/>
      <c r="V7992" s="464"/>
    </row>
    <row r="7993" spans="1:22">
      <c r="A7993" s="531"/>
      <c r="B7993" s="532"/>
      <c r="C7993" s="350"/>
      <c r="D7993" s="350"/>
      <c r="E7993" s="533"/>
      <c r="F7993" s="533"/>
      <c r="G7993" s="533"/>
      <c r="H7993" s="533"/>
      <c r="I7993" s="533"/>
      <c r="J7993" s="533"/>
      <c r="K7993" s="533"/>
      <c r="L7993" s="533"/>
      <c r="M7993" s="533"/>
      <c r="N7993" s="532"/>
      <c r="O7993" s="350"/>
      <c r="P7993" s="464"/>
      <c r="Q7993" s="464"/>
      <c r="R7993" s="464"/>
      <c r="S7993" s="464"/>
      <c r="T7993" s="464"/>
      <c r="U7993" s="464"/>
      <c r="V7993" s="464"/>
    </row>
    <row r="7994" spans="1:22">
      <c r="A7994" s="531"/>
      <c r="B7994" s="532"/>
      <c r="C7994" s="350"/>
      <c r="D7994" s="350"/>
      <c r="E7994" s="533"/>
      <c r="F7994" s="533"/>
      <c r="G7994" s="533"/>
      <c r="H7994" s="533"/>
      <c r="I7994" s="533"/>
      <c r="J7994" s="533"/>
      <c r="K7994" s="533"/>
      <c r="L7994" s="533"/>
      <c r="M7994" s="533"/>
      <c r="N7994" s="532"/>
      <c r="O7994" s="350"/>
      <c r="P7994" s="464"/>
      <c r="Q7994" s="464"/>
      <c r="R7994" s="464"/>
      <c r="S7994" s="464"/>
      <c r="T7994" s="464"/>
      <c r="U7994" s="464"/>
      <c r="V7994" s="464"/>
    </row>
    <row r="7995" spans="1:22">
      <c r="A7995" s="531"/>
      <c r="B7995" s="532"/>
      <c r="C7995" s="350"/>
      <c r="D7995" s="350"/>
      <c r="E7995" s="533"/>
      <c r="F7995" s="533"/>
      <c r="G7995" s="533"/>
      <c r="H7995" s="533"/>
      <c r="I7995" s="533"/>
      <c r="J7995" s="533"/>
      <c r="K7995" s="533"/>
      <c r="L7995" s="533"/>
      <c r="M7995" s="533"/>
      <c r="N7995" s="532"/>
      <c r="O7995" s="350"/>
      <c r="P7995" s="464"/>
      <c r="Q7995" s="464"/>
      <c r="R7995" s="464"/>
      <c r="S7995" s="464"/>
      <c r="T7995" s="464"/>
      <c r="U7995" s="464"/>
      <c r="V7995" s="464"/>
    </row>
    <row r="7996" spans="1:22">
      <c r="A7996" s="531"/>
      <c r="B7996" s="532"/>
      <c r="C7996" s="350"/>
      <c r="D7996" s="350"/>
      <c r="E7996" s="533"/>
      <c r="F7996" s="533"/>
      <c r="G7996" s="533"/>
      <c r="H7996" s="533"/>
      <c r="I7996" s="533"/>
      <c r="J7996" s="533"/>
      <c r="K7996" s="533"/>
      <c r="L7996" s="533"/>
      <c r="M7996" s="533"/>
      <c r="N7996" s="532"/>
      <c r="O7996" s="350"/>
      <c r="P7996" s="464"/>
      <c r="Q7996" s="464"/>
      <c r="R7996" s="464"/>
      <c r="S7996" s="464"/>
      <c r="T7996" s="464"/>
      <c r="U7996" s="464"/>
      <c r="V7996" s="464"/>
    </row>
    <row r="7997" spans="1:22">
      <c r="A7997" s="531"/>
      <c r="B7997" s="532"/>
      <c r="C7997" s="350"/>
      <c r="D7997" s="350"/>
      <c r="E7997" s="533"/>
      <c r="F7997" s="533"/>
      <c r="G7997" s="533"/>
      <c r="H7997" s="533"/>
      <c r="I7997" s="533"/>
      <c r="J7997" s="533"/>
      <c r="K7997" s="533"/>
      <c r="L7997" s="533"/>
      <c r="M7997" s="533"/>
      <c r="N7997" s="532"/>
      <c r="O7997" s="350"/>
      <c r="P7997" s="464"/>
      <c r="Q7997" s="464"/>
      <c r="R7997" s="464"/>
      <c r="S7997" s="464"/>
      <c r="T7997" s="464"/>
      <c r="U7997" s="464"/>
      <c r="V7997" s="464"/>
    </row>
    <row r="7998" spans="1:22">
      <c r="A7998" s="531"/>
      <c r="B7998" s="532"/>
      <c r="C7998" s="350"/>
      <c r="D7998" s="350"/>
      <c r="E7998" s="533"/>
      <c r="F7998" s="533"/>
      <c r="G7998" s="533"/>
      <c r="H7998" s="533"/>
      <c r="I7998" s="533"/>
      <c r="J7998" s="533"/>
      <c r="K7998" s="533"/>
      <c r="L7998" s="533"/>
      <c r="M7998" s="533"/>
      <c r="N7998" s="532"/>
      <c r="O7998" s="350"/>
      <c r="P7998" s="464"/>
      <c r="Q7998" s="464"/>
      <c r="R7998" s="464"/>
      <c r="S7998" s="464"/>
      <c r="T7998" s="464"/>
      <c r="U7998" s="464"/>
      <c r="V7998" s="464"/>
    </row>
    <row r="7999" spans="1:22">
      <c r="A7999" s="531"/>
      <c r="B7999" s="532"/>
      <c r="C7999" s="350"/>
      <c r="D7999" s="350"/>
      <c r="E7999" s="533"/>
      <c r="F7999" s="533"/>
      <c r="G7999" s="533"/>
      <c r="H7999" s="533"/>
      <c r="I7999" s="533"/>
      <c r="J7999" s="533"/>
      <c r="K7999" s="533"/>
      <c r="L7999" s="533"/>
      <c r="M7999" s="533"/>
      <c r="N7999" s="532"/>
      <c r="O7999" s="350"/>
      <c r="P7999" s="464"/>
      <c r="Q7999" s="464"/>
      <c r="R7999" s="464"/>
      <c r="S7999" s="464"/>
      <c r="T7999" s="464"/>
      <c r="U7999" s="464"/>
      <c r="V7999" s="464"/>
    </row>
    <row r="8000" spans="1:22">
      <c r="A8000" s="531"/>
      <c r="B8000" s="532"/>
      <c r="C8000" s="350"/>
      <c r="D8000" s="350"/>
      <c r="E8000" s="533"/>
      <c r="F8000" s="533"/>
      <c r="G8000" s="533"/>
      <c r="H8000" s="533"/>
      <c r="I8000" s="533"/>
      <c r="J8000" s="533"/>
      <c r="K8000" s="533"/>
      <c r="L8000" s="533"/>
      <c r="M8000" s="533"/>
      <c r="N8000" s="532"/>
      <c r="O8000" s="350"/>
      <c r="P8000" s="464"/>
      <c r="Q8000" s="464"/>
      <c r="R8000" s="464"/>
      <c r="S8000" s="464"/>
      <c r="T8000" s="464"/>
      <c r="U8000" s="464"/>
      <c r="V8000" s="464"/>
    </row>
    <row r="8001" spans="1:22">
      <c r="A8001" s="531"/>
      <c r="B8001" s="532"/>
      <c r="C8001" s="350"/>
      <c r="D8001" s="350"/>
      <c r="E8001" s="533"/>
      <c r="F8001" s="533"/>
      <c r="G8001" s="533"/>
      <c r="H8001" s="533"/>
      <c r="I8001" s="533"/>
      <c r="J8001" s="533"/>
      <c r="K8001" s="533"/>
      <c r="L8001" s="533"/>
      <c r="M8001" s="533"/>
      <c r="N8001" s="532"/>
      <c r="O8001" s="350"/>
      <c r="P8001" s="464"/>
      <c r="Q8001" s="464"/>
      <c r="R8001" s="464"/>
      <c r="S8001" s="464"/>
      <c r="T8001" s="464"/>
      <c r="U8001" s="464"/>
      <c r="V8001" s="464"/>
    </row>
    <row r="8002" spans="1:22">
      <c r="A8002" s="531"/>
      <c r="B8002" s="532"/>
      <c r="C8002" s="350"/>
      <c r="D8002" s="350"/>
      <c r="E8002" s="533"/>
      <c r="F8002" s="533"/>
      <c r="G8002" s="533"/>
      <c r="H8002" s="533"/>
      <c r="I8002" s="533"/>
      <c r="J8002" s="533"/>
      <c r="K8002" s="533"/>
      <c r="L8002" s="533"/>
      <c r="M8002" s="533"/>
      <c r="N8002" s="532"/>
      <c r="O8002" s="350"/>
      <c r="P8002" s="464"/>
      <c r="Q8002" s="464"/>
      <c r="R8002" s="464"/>
      <c r="S8002" s="464"/>
      <c r="T8002" s="464"/>
      <c r="U8002" s="464"/>
      <c r="V8002" s="464"/>
    </row>
    <row r="8003" spans="1:22">
      <c r="A8003" s="531"/>
      <c r="B8003" s="532"/>
      <c r="C8003" s="350"/>
      <c r="D8003" s="350"/>
      <c r="E8003" s="533"/>
      <c r="F8003" s="533"/>
      <c r="G8003" s="533"/>
      <c r="H8003" s="533"/>
      <c r="I8003" s="533"/>
      <c r="J8003" s="533"/>
      <c r="K8003" s="533"/>
      <c r="L8003" s="533"/>
      <c r="M8003" s="533"/>
      <c r="N8003" s="532"/>
      <c r="O8003" s="350"/>
      <c r="P8003" s="464"/>
      <c r="Q8003" s="464"/>
      <c r="R8003" s="464"/>
      <c r="S8003" s="464"/>
      <c r="T8003" s="464"/>
      <c r="U8003" s="464"/>
      <c r="V8003" s="464"/>
    </row>
    <row r="8004" spans="1:22">
      <c r="A8004" s="531"/>
      <c r="B8004" s="532"/>
      <c r="C8004" s="350"/>
      <c r="D8004" s="350"/>
      <c r="E8004" s="533"/>
      <c r="F8004" s="533"/>
      <c r="G8004" s="533"/>
      <c r="H8004" s="533"/>
      <c r="I8004" s="533"/>
      <c r="J8004" s="533"/>
      <c r="K8004" s="533"/>
      <c r="L8004" s="533"/>
      <c r="M8004" s="533"/>
      <c r="N8004" s="532"/>
      <c r="O8004" s="350"/>
      <c r="P8004" s="464"/>
      <c r="Q8004" s="464"/>
      <c r="R8004" s="464"/>
      <c r="S8004" s="464"/>
      <c r="T8004" s="464"/>
      <c r="U8004" s="464"/>
      <c r="V8004" s="464"/>
    </row>
    <row r="8005" spans="1:22">
      <c r="A8005" s="531"/>
      <c r="B8005" s="532"/>
      <c r="C8005" s="350"/>
      <c r="D8005" s="350"/>
      <c r="E8005" s="533"/>
      <c r="F8005" s="533"/>
      <c r="G8005" s="533"/>
      <c r="H8005" s="533"/>
      <c r="I8005" s="533"/>
      <c r="J8005" s="533"/>
      <c r="K8005" s="533"/>
      <c r="L8005" s="533"/>
      <c r="M8005" s="533"/>
      <c r="N8005" s="532"/>
      <c r="O8005" s="350"/>
      <c r="P8005" s="464"/>
      <c r="Q8005" s="464"/>
      <c r="R8005" s="464"/>
      <c r="S8005" s="464"/>
      <c r="T8005" s="464"/>
      <c r="U8005" s="464"/>
      <c r="V8005" s="464"/>
    </row>
    <row r="8006" spans="1:22">
      <c r="A8006" s="531"/>
      <c r="B8006" s="532"/>
      <c r="C8006" s="350"/>
      <c r="D8006" s="350"/>
      <c r="E8006" s="533"/>
      <c r="F8006" s="533"/>
      <c r="G8006" s="533"/>
      <c r="H8006" s="533"/>
      <c r="I8006" s="533"/>
      <c r="J8006" s="533"/>
      <c r="K8006" s="533"/>
      <c r="L8006" s="533"/>
      <c r="M8006" s="533"/>
      <c r="N8006" s="532"/>
      <c r="O8006" s="350"/>
      <c r="P8006" s="464"/>
      <c r="Q8006" s="464"/>
      <c r="R8006" s="464"/>
      <c r="S8006" s="464"/>
      <c r="T8006" s="464"/>
      <c r="U8006" s="464"/>
      <c r="V8006" s="464"/>
    </row>
    <row r="8007" spans="1:22">
      <c r="A8007" s="531"/>
      <c r="B8007" s="532"/>
      <c r="C8007" s="350"/>
      <c r="D8007" s="350"/>
      <c r="E8007" s="533"/>
      <c r="F8007" s="533"/>
      <c r="G8007" s="533"/>
      <c r="H8007" s="533"/>
      <c r="I8007" s="533"/>
      <c r="J8007" s="533"/>
      <c r="K8007" s="533"/>
      <c r="L8007" s="533"/>
      <c r="M8007" s="533"/>
      <c r="N8007" s="532"/>
      <c r="O8007" s="350"/>
      <c r="P8007" s="464"/>
      <c r="Q8007" s="464"/>
      <c r="R8007" s="464"/>
      <c r="S8007" s="464"/>
      <c r="T8007" s="464"/>
      <c r="U8007" s="464"/>
      <c r="V8007" s="464"/>
    </row>
    <row r="8008" spans="1:22">
      <c r="A8008" s="531"/>
      <c r="B8008" s="532"/>
      <c r="C8008" s="350"/>
      <c r="D8008" s="350"/>
      <c r="E8008" s="533"/>
      <c r="F8008" s="533"/>
      <c r="G8008" s="533"/>
      <c r="H8008" s="533"/>
      <c r="I8008" s="533"/>
      <c r="J8008" s="533"/>
      <c r="K8008" s="533"/>
      <c r="L8008" s="533"/>
      <c r="M8008" s="533"/>
      <c r="N8008" s="532"/>
      <c r="O8008" s="350"/>
      <c r="P8008" s="464"/>
      <c r="Q8008" s="464"/>
      <c r="R8008" s="464"/>
      <c r="S8008" s="464"/>
      <c r="T8008" s="464"/>
      <c r="U8008" s="464"/>
      <c r="V8008" s="464"/>
    </row>
    <row r="8009" spans="1:22">
      <c r="A8009" s="531"/>
      <c r="B8009" s="532"/>
      <c r="C8009" s="350"/>
      <c r="D8009" s="350"/>
      <c r="E8009" s="533"/>
      <c r="F8009" s="533"/>
      <c r="G8009" s="533"/>
      <c r="H8009" s="533"/>
      <c r="I8009" s="533"/>
      <c r="J8009" s="533"/>
      <c r="K8009" s="533"/>
      <c r="L8009" s="533"/>
      <c r="M8009" s="533"/>
      <c r="N8009" s="532"/>
      <c r="O8009" s="350"/>
      <c r="P8009" s="464"/>
      <c r="Q8009" s="464"/>
      <c r="R8009" s="464"/>
      <c r="S8009" s="464"/>
      <c r="T8009" s="464"/>
      <c r="U8009" s="464"/>
      <c r="V8009" s="464"/>
    </row>
    <row r="8010" spans="1:22">
      <c r="A8010" s="531"/>
      <c r="B8010" s="532"/>
      <c r="C8010" s="350"/>
      <c r="D8010" s="350"/>
      <c r="E8010" s="533"/>
      <c r="F8010" s="533"/>
      <c r="G8010" s="533"/>
      <c r="H8010" s="533"/>
      <c r="I8010" s="533"/>
      <c r="J8010" s="533"/>
      <c r="K8010" s="533"/>
      <c r="L8010" s="533"/>
      <c r="M8010" s="533"/>
      <c r="N8010" s="532"/>
      <c r="O8010" s="350"/>
      <c r="P8010" s="464"/>
      <c r="Q8010" s="464"/>
      <c r="R8010" s="464"/>
      <c r="S8010" s="464"/>
      <c r="T8010" s="464"/>
      <c r="U8010" s="464"/>
      <c r="V8010" s="464"/>
    </row>
    <row r="8011" spans="1:22">
      <c r="A8011" s="531"/>
      <c r="B8011" s="532"/>
      <c r="C8011" s="350"/>
      <c r="D8011" s="350"/>
      <c r="E8011" s="533"/>
      <c r="F8011" s="533"/>
      <c r="G8011" s="533"/>
      <c r="H8011" s="533"/>
      <c r="I8011" s="533"/>
      <c r="J8011" s="533"/>
      <c r="K8011" s="533"/>
      <c r="L8011" s="533"/>
      <c r="M8011" s="533"/>
      <c r="N8011" s="532"/>
      <c r="O8011" s="350"/>
      <c r="P8011" s="464"/>
      <c r="Q8011" s="464"/>
      <c r="R8011" s="464"/>
      <c r="S8011" s="464"/>
      <c r="T8011" s="464"/>
      <c r="U8011" s="464"/>
      <c r="V8011" s="464"/>
    </row>
    <row r="8012" spans="1:22">
      <c r="A8012" s="531"/>
      <c r="B8012" s="532"/>
      <c r="C8012" s="350"/>
      <c r="D8012" s="350"/>
      <c r="E8012" s="533"/>
      <c r="F8012" s="533"/>
      <c r="G8012" s="533"/>
      <c r="H8012" s="533"/>
      <c r="I8012" s="533"/>
      <c r="J8012" s="533"/>
      <c r="K8012" s="533"/>
      <c r="L8012" s="533"/>
      <c r="M8012" s="533"/>
      <c r="N8012" s="532"/>
      <c r="O8012" s="350"/>
      <c r="P8012" s="464"/>
      <c r="Q8012" s="464"/>
      <c r="R8012" s="464"/>
      <c r="S8012" s="464"/>
      <c r="T8012" s="464"/>
      <c r="U8012" s="464"/>
      <c r="V8012" s="464"/>
    </row>
    <row r="8013" spans="1:22">
      <c r="A8013" s="531"/>
      <c r="B8013" s="532"/>
      <c r="C8013" s="350"/>
      <c r="D8013" s="350"/>
      <c r="E8013" s="533"/>
      <c r="F8013" s="533"/>
      <c r="G8013" s="533"/>
      <c r="H8013" s="533"/>
      <c r="I8013" s="533"/>
      <c r="J8013" s="533"/>
      <c r="K8013" s="533"/>
      <c r="L8013" s="533"/>
      <c r="M8013" s="533"/>
      <c r="N8013" s="532"/>
      <c r="O8013" s="350"/>
      <c r="P8013" s="464"/>
      <c r="Q8013" s="464"/>
      <c r="R8013" s="464"/>
      <c r="S8013" s="464"/>
      <c r="T8013" s="464"/>
      <c r="U8013" s="464"/>
      <c r="V8013" s="464"/>
    </row>
    <row r="8014" spans="1:22">
      <c r="A8014" s="531"/>
      <c r="B8014" s="532"/>
      <c r="C8014" s="350"/>
      <c r="D8014" s="350"/>
      <c r="E8014" s="533"/>
      <c r="F8014" s="533"/>
      <c r="G8014" s="533"/>
      <c r="H8014" s="533"/>
      <c r="I8014" s="533"/>
      <c r="J8014" s="533"/>
      <c r="K8014" s="533"/>
      <c r="L8014" s="533"/>
      <c r="M8014" s="533"/>
      <c r="N8014" s="532"/>
      <c r="O8014" s="350"/>
      <c r="P8014" s="464"/>
      <c r="Q8014" s="464"/>
      <c r="R8014" s="464"/>
      <c r="S8014" s="464"/>
      <c r="T8014" s="464"/>
      <c r="U8014" s="464"/>
      <c r="V8014" s="464"/>
    </row>
    <row r="8015" spans="1:22">
      <c r="A8015" s="531"/>
      <c r="B8015" s="532"/>
      <c r="C8015" s="350"/>
      <c r="D8015" s="350"/>
      <c r="E8015" s="533"/>
      <c r="F8015" s="533"/>
      <c r="G8015" s="533"/>
      <c r="H8015" s="533"/>
      <c r="I8015" s="533"/>
      <c r="J8015" s="533"/>
      <c r="K8015" s="533"/>
      <c r="L8015" s="533"/>
      <c r="M8015" s="533"/>
      <c r="N8015" s="532"/>
      <c r="O8015" s="350"/>
      <c r="P8015" s="464"/>
      <c r="Q8015" s="464"/>
      <c r="R8015" s="464"/>
      <c r="S8015" s="464"/>
      <c r="T8015" s="464"/>
      <c r="U8015" s="464"/>
      <c r="V8015" s="464"/>
    </row>
    <row r="8016" spans="1:22">
      <c r="A8016" s="531"/>
      <c r="B8016" s="532"/>
      <c r="C8016" s="350"/>
      <c r="D8016" s="350"/>
      <c r="E8016" s="533"/>
      <c r="F8016" s="533"/>
      <c r="G8016" s="533"/>
      <c r="H8016" s="533"/>
      <c r="I8016" s="533"/>
      <c r="J8016" s="533"/>
      <c r="K8016" s="533"/>
      <c r="L8016" s="533"/>
      <c r="M8016" s="533"/>
      <c r="N8016" s="532"/>
      <c r="O8016" s="350"/>
      <c r="P8016" s="464"/>
      <c r="Q8016" s="464"/>
      <c r="R8016" s="464"/>
      <c r="S8016" s="464"/>
      <c r="T8016" s="464"/>
      <c r="U8016" s="464"/>
      <c r="V8016" s="464"/>
    </row>
    <row r="8017" spans="1:22">
      <c r="A8017" s="531"/>
      <c r="B8017" s="532"/>
      <c r="C8017" s="350"/>
      <c r="D8017" s="350"/>
      <c r="E8017" s="533"/>
      <c r="F8017" s="533"/>
      <c r="G8017" s="533"/>
      <c r="H8017" s="533"/>
      <c r="I8017" s="533"/>
      <c r="J8017" s="533"/>
      <c r="K8017" s="533"/>
      <c r="L8017" s="533"/>
      <c r="M8017" s="533"/>
      <c r="N8017" s="532"/>
      <c r="O8017" s="350"/>
      <c r="P8017" s="464"/>
      <c r="Q8017" s="464"/>
      <c r="R8017" s="464"/>
      <c r="S8017" s="464"/>
      <c r="T8017" s="464"/>
      <c r="U8017" s="464"/>
      <c r="V8017" s="464"/>
    </row>
    <row r="8018" spans="1:22">
      <c r="A8018" s="531"/>
      <c r="B8018" s="532"/>
      <c r="C8018" s="350"/>
      <c r="D8018" s="350"/>
      <c r="E8018" s="533"/>
      <c r="F8018" s="533"/>
      <c r="G8018" s="533"/>
      <c r="H8018" s="533"/>
      <c r="I8018" s="533"/>
      <c r="J8018" s="533"/>
      <c r="K8018" s="533"/>
      <c r="L8018" s="533"/>
      <c r="M8018" s="533"/>
      <c r="N8018" s="532"/>
      <c r="O8018" s="350"/>
      <c r="P8018" s="464"/>
      <c r="Q8018" s="464"/>
      <c r="R8018" s="464"/>
      <c r="S8018" s="464"/>
      <c r="T8018" s="464"/>
      <c r="U8018" s="464"/>
      <c r="V8018" s="464"/>
    </row>
    <row r="8019" spans="1:22">
      <c r="A8019" s="531"/>
      <c r="B8019" s="532"/>
      <c r="C8019" s="350"/>
      <c r="D8019" s="350"/>
      <c r="E8019" s="533"/>
      <c r="F8019" s="533"/>
      <c r="G8019" s="533"/>
      <c r="H8019" s="533"/>
      <c r="I8019" s="533"/>
      <c r="J8019" s="533"/>
      <c r="K8019" s="533"/>
      <c r="L8019" s="533"/>
      <c r="M8019" s="533"/>
      <c r="N8019" s="532"/>
      <c r="O8019" s="350"/>
      <c r="P8019" s="464"/>
      <c r="Q8019" s="464"/>
      <c r="R8019" s="464"/>
      <c r="S8019" s="464"/>
      <c r="T8019" s="464"/>
      <c r="U8019" s="464"/>
      <c r="V8019" s="464"/>
    </row>
    <row r="8020" spans="1:22">
      <c r="A8020" s="531"/>
      <c r="B8020" s="532"/>
      <c r="C8020" s="350"/>
      <c r="D8020" s="350"/>
      <c r="E8020" s="533"/>
      <c r="F8020" s="533"/>
      <c r="G8020" s="533"/>
      <c r="H8020" s="533"/>
      <c r="I8020" s="533"/>
      <c r="J8020" s="533"/>
      <c r="K8020" s="533"/>
      <c r="L8020" s="533"/>
      <c r="M8020" s="533"/>
      <c r="N8020" s="532"/>
      <c r="O8020" s="350"/>
      <c r="P8020" s="464"/>
      <c r="Q8020" s="464"/>
      <c r="R8020" s="464"/>
      <c r="S8020" s="464"/>
      <c r="T8020" s="464"/>
      <c r="U8020" s="464"/>
      <c r="V8020" s="464"/>
    </row>
    <row r="8021" spans="1:22">
      <c r="A8021" s="531"/>
      <c r="B8021" s="532"/>
      <c r="C8021" s="350"/>
      <c r="D8021" s="350"/>
      <c r="E8021" s="533"/>
      <c r="F8021" s="533"/>
      <c r="G8021" s="533"/>
      <c r="H8021" s="533"/>
      <c r="I8021" s="533"/>
      <c r="J8021" s="533"/>
      <c r="K8021" s="533"/>
      <c r="L8021" s="533"/>
      <c r="M8021" s="533"/>
      <c r="N8021" s="532"/>
      <c r="O8021" s="350"/>
      <c r="P8021" s="464"/>
      <c r="Q8021" s="464"/>
      <c r="R8021" s="464"/>
      <c r="S8021" s="464"/>
      <c r="T8021" s="464"/>
      <c r="U8021" s="464"/>
      <c r="V8021" s="464"/>
    </row>
    <row r="8022" spans="1:22">
      <c r="A8022" s="531"/>
      <c r="B8022" s="532"/>
      <c r="C8022" s="350"/>
      <c r="D8022" s="350"/>
      <c r="E8022" s="533"/>
      <c r="F8022" s="533"/>
      <c r="G8022" s="533"/>
      <c r="H8022" s="533"/>
      <c r="I8022" s="533"/>
      <c r="J8022" s="533"/>
      <c r="K8022" s="533"/>
      <c r="L8022" s="533"/>
      <c r="M8022" s="533"/>
      <c r="N8022" s="532"/>
      <c r="O8022" s="350"/>
      <c r="P8022" s="464"/>
      <c r="Q8022" s="464"/>
      <c r="R8022" s="464"/>
      <c r="S8022" s="464"/>
      <c r="T8022" s="464"/>
      <c r="U8022" s="464"/>
      <c r="V8022" s="464"/>
    </row>
    <row r="8023" spans="1:22">
      <c r="A8023" s="531"/>
      <c r="B8023" s="532"/>
      <c r="C8023" s="350"/>
      <c r="D8023" s="350"/>
      <c r="E8023" s="533"/>
      <c r="F8023" s="533"/>
      <c r="G8023" s="533"/>
      <c r="H8023" s="533"/>
      <c r="I8023" s="533"/>
      <c r="J8023" s="533"/>
      <c r="K8023" s="533"/>
      <c r="L8023" s="533"/>
      <c r="M8023" s="533"/>
      <c r="N8023" s="532"/>
      <c r="O8023" s="350"/>
      <c r="P8023" s="464"/>
      <c r="Q8023" s="464"/>
      <c r="R8023" s="464"/>
      <c r="S8023" s="464"/>
      <c r="T8023" s="464"/>
      <c r="U8023" s="464"/>
      <c r="V8023" s="464"/>
    </row>
    <row r="8024" spans="1:22">
      <c r="A8024" s="531"/>
      <c r="B8024" s="532"/>
      <c r="C8024" s="350"/>
      <c r="D8024" s="350"/>
      <c r="E8024" s="533"/>
      <c r="F8024" s="533"/>
      <c r="G8024" s="533"/>
      <c r="H8024" s="533"/>
      <c r="I8024" s="533"/>
      <c r="J8024" s="533"/>
      <c r="K8024" s="533"/>
      <c r="L8024" s="533"/>
      <c r="M8024" s="533"/>
      <c r="N8024" s="532"/>
      <c r="O8024" s="350"/>
      <c r="P8024" s="464"/>
      <c r="Q8024" s="464"/>
      <c r="R8024" s="464"/>
      <c r="S8024" s="464"/>
      <c r="T8024" s="464"/>
      <c r="U8024" s="464"/>
      <c r="V8024" s="464"/>
    </row>
    <row r="8025" spans="1:22">
      <c r="A8025" s="531"/>
      <c r="B8025" s="532"/>
      <c r="C8025" s="350"/>
      <c r="D8025" s="350"/>
      <c r="E8025" s="533"/>
      <c r="F8025" s="533"/>
      <c r="G8025" s="533"/>
      <c r="H8025" s="533"/>
      <c r="I8025" s="533"/>
      <c r="J8025" s="533"/>
      <c r="K8025" s="533"/>
      <c r="L8025" s="533"/>
      <c r="M8025" s="533"/>
      <c r="N8025" s="532"/>
      <c r="O8025" s="350"/>
      <c r="P8025" s="464"/>
      <c r="Q8025" s="464"/>
      <c r="R8025" s="464"/>
      <c r="S8025" s="464"/>
      <c r="T8025" s="464"/>
      <c r="U8025" s="464"/>
      <c r="V8025" s="464"/>
    </row>
    <row r="8026" spans="1:22">
      <c r="A8026" s="531"/>
      <c r="B8026" s="532"/>
      <c r="C8026" s="350"/>
      <c r="D8026" s="350"/>
      <c r="E8026" s="533"/>
      <c r="F8026" s="533"/>
      <c r="G8026" s="533"/>
      <c r="H8026" s="533"/>
      <c r="I8026" s="533"/>
      <c r="J8026" s="533"/>
      <c r="K8026" s="533"/>
      <c r="L8026" s="533"/>
      <c r="M8026" s="533"/>
      <c r="N8026" s="532"/>
      <c r="O8026" s="350"/>
      <c r="P8026" s="464"/>
      <c r="Q8026" s="464"/>
      <c r="R8026" s="464"/>
      <c r="S8026" s="464"/>
      <c r="T8026" s="464"/>
      <c r="U8026" s="464"/>
      <c r="V8026" s="464"/>
    </row>
    <row r="8027" spans="1:22">
      <c r="A8027" s="531"/>
      <c r="B8027" s="532"/>
      <c r="C8027" s="350"/>
      <c r="D8027" s="350"/>
      <c r="E8027" s="533"/>
      <c r="F8027" s="533"/>
      <c r="G8027" s="533"/>
      <c r="H8027" s="533"/>
      <c r="I8027" s="533"/>
      <c r="J8027" s="533"/>
      <c r="K8027" s="533"/>
      <c r="L8027" s="533"/>
      <c r="M8027" s="533"/>
      <c r="N8027" s="532"/>
      <c r="O8027" s="350"/>
      <c r="P8027" s="464"/>
      <c r="Q8027" s="464"/>
      <c r="R8027" s="464"/>
      <c r="S8027" s="464"/>
      <c r="T8027" s="464"/>
      <c r="U8027" s="464"/>
      <c r="V8027" s="464"/>
    </row>
    <row r="8028" spans="1:22">
      <c r="A8028" s="531"/>
      <c r="B8028" s="532"/>
      <c r="C8028" s="350"/>
      <c r="D8028" s="350"/>
      <c r="E8028" s="533"/>
      <c r="F8028" s="533"/>
      <c r="G8028" s="533"/>
      <c r="H8028" s="533"/>
      <c r="I8028" s="533"/>
      <c r="J8028" s="533"/>
      <c r="K8028" s="533"/>
      <c r="L8028" s="533"/>
      <c r="M8028" s="533"/>
      <c r="N8028" s="532"/>
      <c r="O8028" s="350"/>
      <c r="P8028" s="464"/>
      <c r="Q8028" s="464"/>
      <c r="R8028" s="464"/>
      <c r="S8028" s="464"/>
      <c r="T8028" s="464"/>
      <c r="U8028" s="464"/>
      <c r="V8028" s="464"/>
    </row>
    <row r="8029" spans="1:22">
      <c r="A8029" s="531"/>
      <c r="B8029" s="532"/>
      <c r="C8029" s="350"/>
      <c r="D8029" s="350"/>
      <c r="E8029" s="533"/>
      <c r="F8029" s="533"/>
      <c r="G8029" s="533"/>
      <c r="H8029" s="533"/>
      <c r="I8029" s="533"/>
      <c r="J8029" s="533"/>
      <c r="K8029" s="533"/>
      <c r="L8029" s="533"/>
      <c r="M8029" s="533"/>
      <c r="N8029" s="532"/>
      <c r="O8029" s="350"/>
      <c r="P8029" s="464"/>
      <c r="Q8029" s="464"/>
      <c r="R8029" s="464"/>
      <c r="S8029" s="464"/>
      <c r="T8029" s="464"/>
      <c r="U8029" s="464"/>
      <c r="V8029" s="464"/>
    </row>
    <row r="8030" spans="1:22">
      <c r="A8030" s="531"/>
      <c r="B8030" s="532"/>
      <c r="C8030" s="350"/>
      <c r="D8030" s="350"/>
      <c r="E8030" s="533"/>
      <c r="F8030" s="533"/>
      <c r="G8030" s="533"/>
      <c r="H8030" s="533"/>
      <c r="I8030" s="533"/>
      <c r="J8030" s="533"/>
      <c r="K8030" s="533"/>
      <c r="L8030" s="533"/>
      <c r="M8030" s="533"/>
      <c r="N8030" s="532"/>
      <c r="O8030" s="350"/>
      <c r="P8030" s="464"/>
      <c r="Q8030" s="464"/>
      <c r="R8030" s="464"/>
      <c r="S8030" s="464"/>
      <c r="T8030" s="464"/>
      <c r="U8030" s="464"/>
      <c r="V8030" s="464"/>
    </row>
    <row r="8031" spans="1:22">
      <c r="A8031" s="531"/>
      <c r="B8031" s="532"/>
      <c r="C8031" s="350"/>
      <c r="D8031" s="350"/>
      <c r="E8031" s="533"/>
      <c r="F8031" s="533"/>
      <c r="G8031" s="533"/>
      <c r="H8031" s="533"/>
      <c r="I8031" s="533"/>
      <c r="J8031" s="533"/>
      <c r="K8031" s="533"/>
      <c r="L8031" s="533"/>
      <c r="M8031" s="533"/>
      <c r="N8031" s="532"/>
      <c r="O8031" s="350"/>
      <c r="P8031" s="464"/>
      <c r="Q8031" s="464"/>
      <c r="R8031" s="464"/>
      <c r="S8031" s="464"/>
      <c r="T8031" s="464"/>
      <c r="U8031" s="464"/>
      <c r="V8031" s="464"/>
    </row>
    <row r="8032" spans="1:22">
      <c r="A8032" s="531"/>
      <c r="B8032" s="532"/>
      <c r="C8032" s="350"/>
      <c r="D8032" s="350"/>
      <c r="E8032" s="533"/>
      <c r="F8032" s="533"/>
      <c r="G8032" s="533"/>
      <c r="H8032" s="533"/>
      <c r="I8032" s="533"/>
      <c r="J8032" s="533"/>
      <c r="K8032" s="533"/>
      <c r="L8032" s="533"/>
      <c r="M8032" s="533"/>
      <c r="N8032" s="532"/>
      <c r="O8032" s="350"/>
      <c r="P8032" s="464"/>
      <c r="Q8032" s="464"/>
      <c r="R8032" s="464"/>
      <c r="S8032" s="464"/>
      <c r="T8032" s="464"/>
      <c r="U8032" s="464"/>
      <c r="V8032" s="464"/>
    </row>
    <row r="8033" spans="1:22">
      <c r="A8033" s="531"/>
      <c r="B8033" s="532"/>
      <c r="C8033" s="350"/>
      <c r="D8033" s="350"/>
      <c r="E8033" s="533"/>
      <c r="F8033" s="533"/>
      <c r="G8033" s="533"/>
      <c r="H8033" s="533"/>
      <c r="I8033" s="533"/>
      <c r="J8033" s="533"/>
      <c r="K8033" s="533"/>
      <c r="L8033" s="533"/>
      <c r="M8033" s="533"/>
      <c r="N8033" s="532"/>
      <c r="O8033" s="350"/>
      <c r="P8033" s="464"/>
      <c r="Q8033" s="464"/>
      <c r="R8033" s="464"/>
      <c r="S8033" s="464"/>
      <c r="T8033" s="464"/>
      <c r="U8033" s="464"/>
      <c r="V8033" s="464"/>
    </row>
    <row r="8034" spans="1:22">
      <c r="A8034" s="531"/>
      <c r="B8034" s="532"/>
      <c r="C8034" s="350"/>
      <c r="D8034" s="350"/>
      <c r="E8034" s="533"/>
      <c r="F8034" s="533"/>
      <c r="G8034" s="533"/>
      <c r="H8034" s="533"/>
      <c r="I8034" s="533"/>
      <c r="J8034" s="533"/>
      <c r="K8034" s="533"/>
      <c r="L8034" s="533"/>
      <c r="M8034" s="533"/>
      <c r="N8034" s="532"/>
      <c r="O8034" s="350"/>
      <c r="P8034" s="464"/>
      <c r="Q8034" s="464"/>
      <c r="R8034" s="464"/>
      <c r="S8034" s="464"/>
      <c r="T8034" s="464"/>
      <c r="U8034" s="464"/>
      <c r="V8034" s="464"/>
    </row>
    <row r="8035" spans="1:22">
      <c r="A8035" s="531"/>
      <c r="B8035" s="532"/>
      <c r="C8035" s="350"/>
      <c r="D8035" s="350"/>
      <c r="E8035" s="533"/>
      <c r="F8035" s="533"/>
      <c r="G8035" s="533"/>
      <c r="H8035" s="533"/>
      <c r="I8035" s="533"/>
      <c r="J8035" s="533"/>
      <c r="K8035" s="533"/>
      <c r="L8035" s="533"/>
      <c r="M8035" s="533"/>
      <c r="N8035" s="532"/>
      <c r="O8035" s="350"/>
      <c r="P8035" s="464"/>
      <c r="Q8035" s="464"/>
      <c r="R8035" s="464"/>
      <c r="S8035" s="464"/>
      <c r="T8035" s="464"/>
      <c r="U8035" s="464"/>
      <c r="V8035" s="464"/>
    </row>
    <row r="8036" spans="1:22">
      <c r="A8036" s="531"/>
      <c r="B8036" s="532"/>
      <c r="C8036" s="350"/>
      <c r="D8036" s="350"/>
      <c r="E8036" s="533"/>
      <c r="F8036" s="533"/>
      <c r="G8036" s="533"/>
      <c r="H8036" s="533"/>
      <c r="I8036" s="533"/>
      <c r="J8036" s="533"/>
      <c r="K8036" s="533"/>
      <c r="L8036" s="533"/>
      <c r="M8036" s="533"/>
      <c r="N8036" s="532"/>
      <c r="O8036" s="350"/>
      <c r="P8036" s="464"/>
      <c r="Q8036" s="464"/>
      <c r="R8036" s="464"/>
      <c r="S8036" s="464"/>
      <c r="T8036" s="464"/>
      <c r="U8036" s="464"/>
      <c r="V8036" s="464"/>
    </row>
    <row r="8037" spans="1:22">
      <c r="A8037" s="531"/>
      <c r="B8037" s="532"/>
      <c r="C8037" s="350"/>
      <c r="D8037" s="350"/>
      <c r="E8037" s="533"/>
      <c r="F8037" s="533"/>
      <c r="G8037" s="533"/>
      <c r="H8037" s="533"/>
      <c r="I8037" s="533"/>
      <c r="J8037" s="533"/>
      <c r="K8037" s="533"/>
      <c r="L8037" s="533"/>
      <c r="M8037" s="533"/>
      <c r="N8037" s="532"/>
      <c r="O8037" s="350"/>
      <c r="P8037" s="464"/>
      <c r="Q8037" s="464"/>
      <c r="R8037" s="464"/>
      <c r="S8037" s="464"/>
      <c r="T8037" s="464"/>
      <c r="U8037" s="464"/>
      <c r="V8037" s="464"/>
    </row>
    <row r="8038" spans="1:22">
      <c r="A8038" s="531"/>
      <c r="B8038" s="532"/>
      <c r="C8038" s="350"/>
      <c r="D8038" s="350"/>
      <c r="E8038" s="533"/>
      <c r="F8038" s="533"/>
      <c r="G8038" s="533"/>
      <c r="H8038" s="533"/>
      <c r="I8038" s="533"/>
      <c r="J8038" s="533"/>
      <c r="K8038" s="533"/>
      <c r="L8038" s="533"/>
      <c r="M8038" s="533"/>
      <c r="N8038" s="532"/>
      <c r="O8038" s="350"/>
      <c r="P8038" s="464"/>
      <c r="Q8038" s="464"/>
      <c r="R8038" s="464"/>
      <c r="S8038" s="464"/>
      <c r="T8038" s="464"/>
      <c r="U8038" s="464"/>
      <c r="V8038" s="464"/>
    </row>
    <row r="8039" spans="1:22">
      <c r="A8039" s="531"/>
      <c r="B8039" s="532"/>
      <c r="C8039" s="350"/>
      <c r="D8039" s="350"/>
      <c r="E8039" s="533"/>
      <c r="F8039" s="533"/>
      <c r="G8039" s="533"/>
      <c r="H8039" s="533"/>
      <c r="I8039" s="533"/>
      <c r="J8039" s="533"/>
      <c r="K8039" s="533"/>
      <c r="L8039" s="533"/>
      <c r="M8039" s="533"/>
      <c r="N8039" s="532"/>
      <c r="O8039" s="350"/>
      <c r="P8039" s="464"/>
      <c r="Q8039" s="464"/>
      <c r="R8039" s="464"/>
      <c r="S8039" s="464"/>
      <c r="T8039" s="464"/>
      <c r="U8039" s="464"/>
      <c r="V8039" s="464"/>
    </row>
    <row r="8040" spans="1:22">
      <c r="A8040" s="531"/>
      <c r="B8040" s="532"/>
      <c r="C8040" s="350"/>
      <c r="D8040" s="350"/>
      <c r="E8040" s="533"/>
      <c r="F8040" s="533"/>
      <c r="G8040" s="533"/>
      <c r="H8040" s="533"/>
      <c r="I8040" s="533"/>
      <c r="J8040" s="533"/>
      <c r="K8040" s="533"/>
      <c r="L8040" s="533"/>
      <c r="M8040" s="533"/>
      <c r="N8040" s="532"/>
      <c r="O8040" s="350"/>
      <c r="P8040" s="464"/>
      <c r="Q8040" s="464"/>
      <c r="R8040" s="464"/>
      <c r="S8040" s="464"/>
      <c r="T8040" s="464"/>
      <c r="U8040" s="464"/>
      <c r="V8040" s="464"/>
    </row>
    <row r="8041" spans="1:22">
      <c r="A8041" s="531"/>
      <c r="B8041" s="532"/>
      <c r="C8041" s="350"/>
      <c r="D8041" s="350"/>
      <c r="E8041" s="533"/>
      <c r="F8041" s="533"/>
      <c r="G8041" s="533"/>
      <c r="H8041" s="533"/>
      <c r="I8041" s="533"/>
      <c r="J8041" s="533"/>
      <c r="K8041" s="533"/>
      <c r="L8041" s="533"/>
      <c r="M8041" s="533"/>
      <c r="N8041" s="532"/>
      <c r="O8041" s="350"/>
      <c r="P8041" s="464"/>
      <c r="Q8041" s="464"/>
      <c r="R8041" s="464"/>
      <c r="S8041" s="464"/>
      <c r="T8041" s="464"/>
      <c r="U8041" s="464"/>
      <c r="V8041" s="464"/>
    </row>
    <row r="8042" spans="1:22">
      <c r="A8042" s="531"/>
      <c r="B8042" s="532"/>
      <c r="C8042" s="350"/>
      <c r="D8042" s="350"/>
      <c r="E8042" s="533"/>
      <c r="F8042" s="533"/>
      <c r="G8042" s="533"/>
      <c r="H8042" s="533"/>
      <c r="I8042" s="533"/>
      <c r="J8042" s="533"/>
      <c r="K8042" s="533"/>
      <c r="L8042" s="533"/>
      <c r="M8042" s="533"/>
      <c r="N8042" s="532"/>
      <c r="O8042" s="350"/>
      <c r="P8042" s="464"/>
      <c r="Q8042" s="464"/>
      <c r="R8042" s="464"/>
      <c r="S8042" s="464"/>
      <c r="T8042" s="464"/>
      <c r="U8042" s="464"/>
      <c r="V8042" s="464"/>
    </row>
    <row r="8043" spans="1:22">
      <c r="A8043" s="531"/>
      <c r="B8043" s="532"/>
      <c r="C8043" s="350"/>
      <c r="D8043" s="350"/>
      <c r="E8043" s="533"/>
      <c r="F8043" s="533"/>
      <c r="G8043" s="533"/>
      <c r="H8043" s="533"/>
      <c r="I8043" s="533"/>
      <c r="J8043" s="533"/>
      <c r="K8043" s="533"/>
      <c r="L8043" s="533"/>
      <c r="M8043" s="533"/>
      <c r="N8043" s="532"/>
      <c r="O8043" s="350"/>
      <c r="P8043" s="464"/>
      <c r="Q8043" s="464"/>
      <c r="R8043" s="464"/>
      <c r="S8043" s="464"/>
      <c r="T8043" s="464"/>
      <c r="U8043" s="464"/>
      <c r="V8043" s="464"/>
    </row>
    <row r="8044" spans="1:22">
      <c r="A8044" s="531"/>
      <c r="B8044" s="532"/>
      <c r="C8044" s="350"/>
      <c r="D8044" s="350"/>
      <c r="E8044" s="533"/>
      <c r="F8044" s="533"/>
      <c r="G8044" s="533"/>
      <c r="H8044" s="533"/>
      <c r="I8044" s="533"/>
      <c r="J8044" s="533"/>
      <c r="K8044" s="533"/>
      <c r="L8044" s="533"/>
      <c r="M8044" s="533"/>
      <c r="N8044" s="532"/>
      <c r="O8044" s="350"/>
      <c r="P8044" s="464"/>
      <c r="Q8044" s="464"/>
      <c r="R8044" s="464"/>
      <c r="S8044" s="464"/>
      <c r="T8044" s="464"/>
      <c r="U8044" s="464"/>
      <c r="V8044" s="464"/>
    </row>
    <row r="8045" spans="1:22">
      <c r="A8045" s="531"/>
      <c r="B8045" s="532"/>
      <c r="C8045" s="350"/>
      <c r="D8045" s="350"/>
      <c r="E8045" s="533"/>
      <c r="F8045" s="533"/>
      <c r="G8045" s="533"/>
      <c r="H8045" s="533"/>
      <c r="I8045" s="533"/>
      <c r="J8045" s="533"/>
      <c r="K8045" s="533"/>
      <c r="L8045" s="533"/>
      <c r="M8045" s="533"/>
      <c r="N8045" s="532"/>
      <c r="O8045" s="350"/>
      <c r="P8045" s="464"/>
      <c r="Q8045" s="464"/>
      <c r="R8045" s="464"/>
      <c r="S8045" s="464"/>
      <c r="T8045" s="464"/>
      <c r="U8045" s="464"/>
      <c r="V8045" s="464"/>
    </row>
    <row r="8046" spans="1:22">
      <c r="A8046" s="531"/>
      <c r="B8046" s="532"/>
      <c r="C8046" s="350"/>
      <c r="D8046" s="350"/>
      <c r="E8046" s="533"/>
      <c r="F8046" s="533"/>
      <c r="G8046" s="533"/>
      <c r="H8046" s="533"/>
      <c r="I8046" s="533"/>
      <c r="J8046" s="533"/>
      <c r="K8046" s="533"/>
      <c r="L8046" s="533"/>
      <c r="M8046" s="533"/>
      <c r="N8046" s="532"/>
      <c r="O8046" s="350"/>
      <c r="P8046" s="464"/>
      <c r="Q8046" s="464"/>
      <c r="R8046" s="464"/>
      <c r="S8046" s="464"/>
      <c r="T8046" s="464"/>
      <c r="U8046" s="464"/>
      <c r="V8046" s="464"/>
    </row>
    <row r="8047" spans="1:22">
      <c r="A8047" s="531"/>
      <c r="B8047" s="532"/>
      <c r="C8047" s="350"/>
      <c r="D8047" s="350"/>
      <c r="E8047" s="533"/>
      <c r="F8047" s="533"/>
      <c r="G8047" s="533"/>
      <c r="H8047" s="533"/>
      <c r="I8047" s="533"/>
      <c r="J8047" s="533"/>
      <c r="K8047" s="533"/>
      <c r="L8047" s="533"/>
      <c r="M8047" s="533"/>
      <c r="N8047" s="532"/>
      <c r="O8047" s="350"/>
      <c r="P8047" s="464"/>
      <c r="Q8047" s="464"/>
      <c r="R8047" s="464"/>
      <c r="S8047" s="464"/>
      <c r="T8047" s="464"/>
      <c r="U8047" s="464"/>
      <c r="V8047" s="464"/>
    </row>
    <row r="8048" spans="1:22">
      <c r="A8048" s="531"/>
      <c r="B8048" s="532"/>
      <c r="C8048" s="350"/>
      <c r="D8048" s="350"/>
      <c r="E8048" s="533"/>
      <c r="F8048" s="533"/>
      <c r="G8048" s="533"/>
      <c r="H8048" s="533"/>
      <c r="I8048" s="533"/>
      <c r="J8048" s="533"/>
      <c r="K8048" s="533"/>
      <c r="L8048" s="533"/>
      <c r="M8048" s="533"/>
      <c r="N8048" s="532"/>
      <c r="O8048" s="350"/>
      <c r="P8048" s="464"/>
      <c r="Q8048" s="464"/>
      <c r="R8048" s="464"/>
      <c r="S8048" s="464"/>
      <c r="T8048" s="464"/>
      <c r="U8048" s="464"/>
      <c r="V8048" s="464"/>
    </row>
    <row r="8049" spans="1:22">
      <c r="A8049" s="531"/>
      <c r="B8049" s="532"/>
      <c r="C8049" s="350"/>
      <c r="D8049" s="350"/>
      <c r="E8049" s="533"/>
      <c r="F8049" s="533"/>
      <c r="G8049" s="533"/>
      <c r="H8049" s="533"/>
      <c r="I8049" s="533"/>
      <c r="J8049" s="533"/>
      <c r="K8049" s="533"/>
      <c r="L8049" s="533"/>
      <c r="M8049" s="533"/>
      <c r="N8049" s="532"/>
      <c r="O8049" s="350"/>
      <c r="P8049" s="464"/>
      <c r="Q8049" s="464"/>
      <c r="R8049" s="464"/>
      <c r="S8049" s="464"/>
      <c r="T8049" s="464"/>
      <c r="U8049" s="464"/>
      <c r="V8049" s="464"/>
    </row>
    <row r="8050" spans="1:22">
      <c r="A8050" s="531"/>
      <c r="B8050" s="532"/>
      <c r="C8050" s="350"/>
      <c r="D8050" s="350"/>
      <c r="E8050" s="533"/>
      <c r="F8050" s="533"/>
      <c r="G8050" s="533"/>
      <c r="H8050" s="533"/>
      <c r="I8050" s="533"/>
      <c r="J8050" s="533"/>
      <c r="K8050" s="533"/>
      <c r="L8050" s="533"/>
      <c r="M8050" s="533"/>
      <c r="N8050" s="532"/>
      <c r="O8050" s="350"/>
      <c r="P8050" s="464"/>
      <c r="Q8050" s="464"/>
      <c r="R8050" s="464"/>
      <c r="S8050" s="464"/>
      <c r="T8050" s="464"/>
      <c r="U8050" s="464"/>
      <c r="V8050" s="464"/>
    </row>
    <row r="8051" spans="1:22">
      <c r="A8051" s="531"/>
      <c r="B8051" s="532"/>
      <c r="C8051" s="350"/>
      <c r="D8051" s="350"/>
      <c r="E8051" s="533"/>
      <c r="F8051" s="533"/>
      <c r="G8051" s="533"/>
      <c r="H8051" s="533"/>
      <c r="I8051" s="533"/>
      <c r="J8051" s="533"/>
      <c r="K8051" s="533"/>
      <c r="L8051" s="533"/>
      <c r="M8051" s="533"/>
      <c r="N8051" s="532"/>
      <c r="O8051" s="350"/>
      <c r="P8051" s="464"/>
      <c r="Q8051" s="464"/>
      <c r="R8051" s="464"/>
      <c r="S8051" s="464"/>
      <c r="T8051" s="464"/>
      <c r="U8051" s="464"/>
      <c r="V8051" s="464"/>
    </row>
    <row r="8052" spans="1:22">
      <c r="A8052" s="531"/>
      <c r="B8052" s="532"/>
      <c r="C8052" s="350"/>
      <c r="D8052" s="350"/>
      <c r="E8052" s="533"/>
      <c r="F8052" s="533"/>
      <c r="G8052" s="533"/>
      <c r="H8052" s="533"/>
      <c r="I8052" s="533"/>
      <c r="J8052" s="533"/>
      <c r="K8052" s="533"/>
      <c r="L8052" s="533"/>
      <c r="M8052" s="533"/>
      <c r="N8052" s="532"/>
      <c r="O8052" s="350"/>
      <c r="P8052" s="464"/>
      <c r="Q8052" s="464"/>
      <c r="R8052" s="464"/>
      <c r="S8052" s="464"/>
      <c r="T8052" s="464"/>
      <c r="U8052" s="464"/>
      <c r="V8052" s="464"/>
    </row>
    <row r="8053" spans="1:22">
      <c r="A8053" s="531"/>
      <c r="B8053" s="532"/>
      <c r="C8053" s="350"/>
      <c r="D8053" s="350"/>
      <c r="E8053" s="533"/>
      <c r="F8053" s="533"/>
      <c r="G8053" s="533"/>
      <c r="H8053" s="533"/>
      <c r="I8053" s="533"/>
      <c r="J8053" s="533"/>
      <c r="K8053" s="533"/>
      <c r="L8053" s="533"/>
      <c r="M8053" s="533"/>
      <c r="N8053" s="532"/>
      <c r="O8053" s="350"/>
      <c r="P8053" s="464"/>
      <c r="Q8053" s="464"/>
      <c r="R8053" s="464"/>
      <c r="S8053" s="464"/>
      <c r="T8053" s="464"/>
      <c r="U8053" s="464"/>
      <c r="V8053" s="464"/>
    </row>
    <row r="8054" spans="1:22">
      <c r="A8054" s="531"/>
      <c r="B8054" s="532"/>
      <c r="C8054" s="350"/>
      <c r="D8054" s="350"/>
      <c r="E8054" s="533"/>
      <c r="F8054" s="533"/>
      <c r="G8054" s="533"/>
      <c r="H8054" s="533"/>
      <c r="I8054" s="533"/>
      <c r="J8054" s="533"/>
      <c r="K8054" s="533"/>
      <c r="L8054" s="533"/>
      <c r="M8054" s="533"/>
      <c r="N8054" s="532"/>
      <c r="O8054" s="350"/>
      <c r="P8054" s="464"/>
      <c r="Q8054" s="464"/>
      <c r="R8054" s="464"/>
      <c r="S8054" s="464"/>
      <c r="T8054" s="464"/>
      <c r="U8054" s="464"/>
      <c r="V8054" s="464"/>
    </row>
    <row r="8055" spans="1:22">
      <c r="A8055" s="531"/>
      <c r="B8055" s="532"/>
      <c r="C8055" s="350"/>
      <c r="D8055" s="350"/>
      <c r="E8055" s="533"/>
      <c r="F8055" s="533"/>
      <c r="G8055" s="533"/>
      <c r="H8055" s="533"/>
      <c r="I8055" s="533"/>
      <c r="J8055" s="533"/>
      <c r="K8055" s="533"/>
      <c r="L8055" s="533"/>
      <c r="M8055" s="533"/>
      <c r="N8055" s="532"/>
      <c r="O8055" s="350"/>
      <c r="P8055" s="464"/>
      <c r="Q8055" s="464"/>
      <c r="R8055" s="464"/>
      <c r="S8055" s="464"/>
      <c r="T8055" s="464"/>
      <c r="U8055" s="464"/>
      <c r="V8055" s="464"/>
    </row>
    <row r="8056" spans="1:22">
      <c r="A8056" s="531"/>
      <c r="B8056" s="532"/>
      <c r="C8056" s="350"/>
      <c r="D8056" s="350"/>
      <c r="E8056" s="533"/>
      <c r="F8056" s="533"/>
      <c r="G8056" s="533"/>
      <c r="H8056" s="533"/>
      <c r="I8056" s="533"/>
      <c r="J8056" s="533"/>
      <c r="K8056" s="533"/>
      <c r="L8056" s="533"/>
      <c r="M8056" s="533"/>
      <c r="N8056" s="532"/>
      <c r="O8056" s="350"/>
      <c r="P8056" s="464"/>
      <c r="Q8056" s="464"/>
      <c r="R8056" s="464"/>
      <c r="S8056" s="464"/>
      <c r="T8056" s="464"/>
      <c r="U8056" s="464"/>
      <c r="V8056" s="464"/>
    </row>
    <row r="8057" spans="1:22">
      <c r="A8057" s="531"/>
      <c r="B8057" s="532"/>
      <c r="C8057" s="350"/>
      <c r="D8057" s="350"/>
      <c r="E8057" s="533"/>
      <c r="F8057" s="533"/>
      <c r="G8057" s="533"/>
      <c r="H8057" s="533"/>
      <c r="I8057" s="533"/>
      <c r="J8057" s="533"/>
      <c r="K8057" s="533"/>
      <c r="L8057" s="533"/>
      <c r="M8057" s="533"/>
      <c r="N8057" s="532"/>
      <c r="O8057" s="350"/>
      <c r="P8057" s="464"/>
      <c r="Q8057" s="464"/>
      <c r="R8057" s="464"/>
      <c r="S8057" s="464"/>
      <c r="T8057" s="464"/>
      <c r="U8057" s="464"/>
      <c r="V8057" s="464"/>
    </row>
    <row r="8058" spans="1:22">
      <c r="A8058" s="531"/>
      <c r="B8058" s="532"/>
      <c r="C8058" s="350"/>
      <c r="D8058" s="350"/>
      <c r="E8058" s="533"/>
      <c r="F8058" s="533"/>
      <c r="G8058" s="533"/>
      <c r="H8058" s="533"/>
      <c r="I8058" s="533"/>
      <c r="J8058" s="533"/>
      <c r="K8058" s="533"/>
      <c r="L8058" s="533"/>
      <c r="M8058" s="533"/>
      <c r="N8058" s="532"/>
      <c r="O8058" s="350"/>
      <c r="P8058" s="464"/>
      <c r="Q8058" s="464"/>
      <c r="R8058" s="464"/>
      <c r="S8058" s="464"/>
      <c r="T8058" s="464"/>
      <c r="U8058" s="464"/>
      <c r="V8058" s="464"/>
    </row>
    <row r="8059" spans="1:22">
      <c r="A8059" s="531"/>
      <c r="B8059" s="532"/>
      <c r="C8059" s="350"/>
      <c r="D8059" s="350"/>
      <c r="E8059" s="533"/>
      <c r="F8059" s="533"/>
      <c r="G8059" s="533"/>
      <c r="H8059" s="533"/>
      <c r="I8059" s="533"/>
      <c r="J8059" s="533"/>
      <c r="K8059" s="533"/>
      <c r="L8059" s="533"/>
      <c r="M8059" s="533"/>
      <c r="N8059" s="532"/>
      <c r="O8059" s="350"/>
      <c r="P8059" s="464"/>
      <c r="Q8059" s="464"/>
      <c r="R8059" s="464"/>
      <c r="S8059" s="464"/>
      <c r="T8059" s="464"/>
      <c r="U8059" s="464"/>
      <c r="V8059" s="464"/>
    </row>
    <row r="8060" spans="1:22">
      <c r="A8060" s="531"/>
      <c r="B8060" s="532"/>
      <c r="C8060" s="350"/>
      <c r="D8060" s="350"/>
      <c r="E8060" s="533"/>
      <c r="F8060" s="533"/>
      <c r="G8060" s="533"/>
      <c r="H8060" s="533"/>
      <c r="I8060" s="533"/>
      <c r="J8060" s="533"/>
      <c r="K8060" s="533"/>
      <c r="L8060" s="533"/>
      <c r="M8060" s="533"/>
      <c r="N8060" s="532"/>
      <c r="O8060" s="350"/>
      <c r="P8060" s="464"/>
      <c r="Q8060" s="464"/>
      <c r="R8060" s="464"/>
      <c r="S8060" s="464"/>
      <c r="T8060" s="464"/>
      <c r="U8060" s="464"/>
      <c r="V8060" s="464"/>
    </row>
    <row r="8061" spans="1:22">
      <c r="A8061" s="531"/>
      <c r="B8061" s="532"/>
      <c r="C8061" s="350"/>
      <c r="D8061" s="350"/>
      <c r="E8061" s="533"/>
      <c r="F8061" s="533"/>
      <c r="G8061" s="533"/>
      <c r="H8061" s="533"/>
      <c r="I8061" s="533"/>
      <c r="J8061" s="533"/>
      <c r="K8061" s="533"/>
      <c r="L8061" s="533"/>
      <c r="M8061" s="533"/>
      <c r="N8061" s="532"/>
      <c r="O8061" s="350"/>
      <c r="P8061" s="464"/>
      <c r="Q8061" s="464"/>
      <c r="R8061" s="464"/>
      <c r="S8061" s="464"/>
      <c r="T8061" s="464"/>
      <c r="U8061" s="464"/>
      <c r="V8061" s="464"/>
    </row>
    <row r="8062" spans="1:22">
      <c r="A8062" s="531"/>
      <c r="B8062" s="532"/>
      <c r="C8062" s="350"/>
      <c r="D8062" s="350"/>
      <c r="E8062" s="533"/>
      <c r="F8062" s="533"/>
      <c r="G8062" s="533"/>
      <c r="H8062" s="533"/>
      <c r="I8062" s="533"/>
      <c r="J8062" s="533"/>
      <c r="K8062" s="533"/>
      <c r="L8062" s="533"/>
      <c r="M8062" s="533"/>
      <c r="N8062" s="532"/>
      <c r="O8062" s="350"/>
      <c r="P8062" s="464"/>
      <c r="Q8062" s="464"/>
      <c r="R8062" s="464"/>
      <c r="S8062" s="464"/>
      <c r="T8062" s="464"/>
      <c r="U8062" s="464"/>
      <c r="V8062" s="464"/>
    </row>
    <row r="8063" spans="1:22">
      <c r="A8063" s="531"/>
      <c r="B8063" s="532"/>
      <c r="C8063" s="350"/>
      <c r="D8063" s="350"/>
      <c r="E8063" s="533"/>
      <c r="F8063" s="533"/>
      <c r="G8063" s="533"/>
      <c r="H8063" s="533"/>
      <c r="I8063" s="533"/>
      <c r="J8063" s="533"/>
      <c r="K8063" s="533"/>
      <c r="L8063" s="533"/>
      <c r="M8063" s="533"/>
      <c r="N8063" s="532"/>
      <c r="O8063" s="350"/>
      <c r="P8063" s="464"/>
      <c r="Q8063" s="464"/>
      <c r="R8063" s="464"/>
      <c r="S8063" s="464"/>
      <c r="T8063" s="464"/>
      <c r="U8063" s="464"/>
      <c r="V8063" s="464"/>
    </row>
    <row r="8064" spans="1:22">
      <c r="A8064" s="531"/>
      <c r="B8064" s="532"/>
      <c r="C8064" s="350"/>
      <c r="D8064" s="350"/>
      <c r="E8064" s="533"/>
      <c r="F8064" s="533"/>
      <c r="G8064" s="533"/>
      <c r="H8064" s="533"/>
      <c r="I8064" s="533"/>
      <c r="J8064" s="533"/>
      <c r="K8064" s="533"/>
      <c r="L8064" s="533"/>
      <c r="M8064" s="533"/>
      <c r="N8064" s="532"/>
      <c r="O8064" s="350"/>
      <c r="P8064" s="464"/>
      <c r="Q8064" s="464"/>
      <c r="R8064" s="464"/>
      <c r="S8064" s="464"/>
      <c r="T8064" s="464"/>
      <c r="U8064" s="464"/>
      <c r="V8064" s="464"/>
    </row>
    <row r="8065" spans="1:22">
      <c r="A8065" s="531"/>
      <c r="B8065" s="532"/>
      <c r="C8065" s="350"/>
      <c r="D8065" s="350"/>
      <c r="E8065" s="533"/>
      <c r="F8065" s="533"/>
      <c r="G8065" s="533"/>
      <c r="H8065" s="533"/>
      <c r="I8065" s="533"/>
      <c r="J8065" s="533"/>
      <c r="K8065" s="533"/>
      <c r="L8065" s="533"/>
      <c r="M8065" s="533"/>
      <c r="N8065" s="532"/>
      <c r="O8065" s="350"/>
      <c r="P8065" s="464"/>
      <c r="Q8065" s="464"/>
      <c r="R8065" s="464"/>
      <c r="S8065" s="464"/>
      <c r="T8065" s="464"/>
      <c r="U8065" s="464"/>
      <c r="V8065" s="464"/>
    </row>
    <row r="8066" spans="1:22">
      <c r="A8066" s="531"/>
      <c r="B8066" s="532"/>
      <c r="C8066" s="350"/>
      <c r="D8066" s="350"/>
      <c r="E8066" s="533"/>
      <c r="F8066" s="533"/>
      <c r="G8066" s="533"/>
      <c r="H8066" s="533"/>
      <c r="I8066" s="533"/>
      <c r="J8066" s="533"/>
      <c r="K8066" s="533"/>
      <c r="L8066" s="533"/>
      <c r="M8066" s="533"/>
      <c r="N8066" s="532"/>
      <c r="O8066" s="350"/>
      <c r="P8066" s="464"/>
      <c r="Q8066" s="464"/>
      <c r="R8066" s="464"/>
      <c r="S8066" s="464"/>
      <c r="T8066" s="464"/>
      <c r="U8066" s="464"/>
      <c r="V8066" s="464"/>
    </row>
    <row r="8067" spans="1:22">
      <c r="A8067" s="531"/>
      <c r="B8067" s="532"/>
      <c r="C8067" s="350"/>
      <c r="D8067" s="350"/>
      <c r="E8067" s="533"/>
      <c r="F8067" s="533"/>
      <c r="G8067" s="533"/>
      <c r="H8067" s="533"/>
      <c r="I8067" s="533"/>
      <c r="J8067" s="533"/>
      <c r="K8067" s="533"/>
      <c r="L8067" s="533"/>
      <c r="M8067" s="533"/>
      <c r="N8067" s="532"/>
      <c r="O8067" s="350"/>
      <c r="P8067" s="464"/>
      <c r="Q8067" s="464"/>
      <c r="R8067" s="464"/>
      <c r="S8067" s="464"/>
      <c r="T8067" s="464"/>
      <c r="U8067" s="464"/>
      <c r="V8067" s="464"/>
    </row>
    <row r="8068" spans="1:22">
      <c r="A8068" s="531"/>
      <c r="B8068" s="532"/>
      <c r="C8068" s="350"/>
      <c r="D8068" s="350"/>
      <c r="E8068" s="533"/>
      <c r="F8068" s="533"/>
      <c r="G8068" s="533"/>
      <c r="H8068" s="533"/>
      <c r="I8068" s="533"/>
      <c r="J8068" s="533"/>
      <c r="K8068" s="533"/>
      <c r="L8068" s="533"/>
      <c r="M8068" s="533"/>
      <c r="N8068" s="532"/>
      <c r="O8068" s="350"/>
      <c r="P8068" s="464"/>
      <c r="Q8068" s="464"/>
      <c r="R8068" s="464"/>
      <c r="S8068" s="464"/>
      <c r="T8068" s="464"/>
      <c r="U8068" s="464"/>
      <c r="V8068" s="464"/>
    </row>
    <row r="8069" spans="1:22">
      <c r="A8069" s="531"/>
      <c r="B8069" s="532"/>
      <c r="C8069" s="350"/>
      <c r="D8069" s="350"/>
      <c r="E8069" s="533"/>
      <c r="F8069" s="533"/>
      <c r="G8069" s="533"/>
      <c r="H8069" s="533"/>
      <c r="I8069" s="533"/>
      <c r="J8069" s="533"/>
      <c r="K8069" s="533"/>
      <c r="L8069" s="533"/>
      <c r="M8069" s="533"/>
      <c r="N8069" s="532"/>
      <c r="O8069" s="350"/>
      <c r="P8069" s="464"/>
      <c r="Q8069" s="464"/>
      <c r="R8069" s="464"/>
      <c r="S8069" s="464"/>
      <c r="T8069" s="464"/>
      <c r="U8069" s="464"/>
      <c r="V8069" s="464"/>
    </row>
    <row r="8070" spans="1:22">
      <c r="A8070" s="531"/>
      <c r="B8070" s="532"/>
      <c r="C8070" s="350"/>
      <c r="D8070" s="350"/>
      <c r="E8070" s="533"/>
      <c r="F8070" s="533"/>
      <c r="G8070" s="533"/>
      <c r="H8070" s="533"/>
      <c r="I8070" s="533"/>
      <c r="J8070" s="533"/>
      <c r="K8070" s="533"/>
      <c r="L8070" s="533"/>
      <c r="M8070" s="533"/>
      <c r="N8070" s="532"/>
      <c r="O8070" s="350"/>
      <c r="P8070" s="464"/>
      <c r="Q8070" s="464"/>
      <c r="R8070" s="464"/>
      <c r="S8070" s="464"/>
      <c r="T8070" s="464"/>
      <c r="U8070" s="464"/>
      <c r="V8070" s="464"/>
    </row>
    <row r="8071" spans="1:22">
      <c r="A8071" s="531"/>
      <c r="B8071" s="532"/>
      <c r="C8071" s="350"/>
      <c r="D8071" s="350"/>
      <c r="E8071" s="533"/>
      <c r="F8071" s="533"/>
      <c r="G8071" s="533"/>
      <c r="H8071" s="533"/>
      <c r="I8071" s="533"/>
      <c r="J8071" s="533"/>
      <c r="K8071" s="533"/>
      <c r="L8071" s="533"/>
      <c r="M8071" s="533"/>
      <c r="N8071" s="532"/>
      <c r="O8071" s="350"/>
      <c r="P8071" s="464"/>
      <c r="Q8071" s="464"/>
      <c r="R8071" s="464"/>
      <c r="S8071" s="464"/>
      <c r="T8071" s="464"/>
      <c r="U8071" s="464"/>
      <c r="V8071" s="464"/>
    </row>
    <row r="8072" spans="1:22">
      <c r="A8072" s="531"/>
      <c r="B8072" s="532"/>
      <c r="C8072" s="350"/>
      <c r="D8072" s="350"/>
      <c r="E8072" s="533"/>
      <c r="F8072" s="533"/>
      <c r="G8072" s="533"/>
      <c r="H8072" s="533"/>
      <c r="I8072" s="533"/>
      <c r="J8072" s="533"/>
      <c r="K8072" s="533"/>
      <c r="L8072" s="533"/>
      <c r="M8072" s="533"/>
      <c r="N8072" s="532"/>
      <c r="O8072" s="350"/>
      <c r="P8072" s="464"/>
      <c r="Q8072" s="464"/>
      <c r="R8072" s="464"/>
      <c r="S8072" s="464"/>
      <c r="T8072" s="464"/>
      <c r="U8072" s="464"/>
      <c r="V8072" s="464"/>
    </row>
    <row r="8073" spans="1:22">
      <c r="A8073" s="531"/>
      <c r="B8073" s="532"/>
      <c r="C8073" s="350"/>
      <c r="D8073" s="350"/>
      <c r="E8073" s="533"/>
      <c r="F8073" s="533"/>
      <c r="G8073" s="533"/>
      <c r="H8073" s="533"/>
      <c r="I8073" s="533"/>
      <c r="J8073" s="533"/>
      <c r="K8073" s="533"/>
      <c r="L8073" s="533"/>
      <c r="M8073" s="533"/>
      <c r="N8073" s="532"/>
      <c r="O8073" s="350"/>
      <c r="P8073" s="464"/>
      <c r="Q8073" s="464"/>
      <c r="R8073" s="464"/>
      <c r="S8073" s="464"/>
      <c r="T8073" s="464"/>
      <c r="U8073" s="464"/>
      <c r="V8073" s="464"/>
    </row>
    <row r="8074" spans="1:22">
      <c r="A8074" s="531"/>
      <c r="B8074" s="532"/>
      <c r="C8074" s="350"/>
      <c r="D8074" s="350"/>
      <c r="E8074" s="533"/>
      <c r="F8074" s="533"/>
      <c r="G8074" s="533"/>
      <c r="H8074" s="533"/>
      <c r="I8074" s="533"/>
      <c r="J8074" s="533"/>
      <c r="K8074" s="533"/>
      <c r="L8074" s="533"/>
      <c r="M8074" s="533"/>
      <c r="N8074" s="532"/>
      <c r="O8074" s="350"/>
      <c r="P8074" s="464"/>
      <c r="Q8074" s="464"/>
      <c r="R8074" s="464"/>
      <c r="S8074" s="464"/>
      <c r="T8074" s="464"/>
      <c r="U8074" s="464"/>
      <c r="V8074" s="464"/>
    </row>
    <row r="8075" spans="1:22">
      <c r="A8075" s="531"/>
      <c r="B8075" s="532"/>
      <c r="C8075" s="350"/>
      <c r="D8075" s="350"/>
      <c r="E8075" s="533"/>
      <c r="F8075" s="533"/>
      <c r="G8075" s="533"/>
      <c r="H8075" s="533"/>
      <c r="I8075" s="533"/>
      <c r="J8075" s="533"/>
      <c r="K8075" s="533"/>
      <c r="L8075" s="533"/>
      <c r="M8075" s="533"/>
      <c r="N8075" s="532"/>
      <c r="O8075" s="350"/>
      <c r="P8075" s="464"/>
      <c r="Q8075" s="464"/>
      <c r="R8075" s="464"/>
      <c r="S8075" s="464"/>
      <c r="T8075" s="464"/>
      <c r="U8075" s="464"/>
      <c r="V8075" s="464"/>
    </row>
    <row r="8076" spans="1:22">
      <c r="A8076" s="531"/>
      <c r="B8076" s="532"/>
      <c r="C8076" s="350"/>
      <c r="D8076" s="350"/>
      <c r="E8076" s="533"/>
      <c r="F8076" s="533"/>
      <c r="G8076" s="533"/>
      <c r="H8076" s="533"/>
      <c r="I8076" s="533"/>
      <c r="J8076" s="533"/>
      <c r="K8076" s="533"/>
      <c r="L8076" s="533"/>
      <c r="M8076" s="533"/>
      <c r="N8076" s="532"/>
      <c r="O8076" s="350"/>
      <c r="P8076" s="464"/>
      <c r="Q8076" s="464"/>
      <c r="R8076" s="464"/>
      <c r="S8076" s="464"/>
      <c r="T8076" s="464"/>
      <c r="U8076" s="464"/>
      <c r="V8076" s="464"/>
    </row>
    <row r="8077" spans="1:22">
      <c r="A8077" s="531"/>
      <c r="B8077" s="532"/>
      <c r="C8077" s="350"/>
      <c r="D8077" s="350"/>
      <c r="E8077" s="533"/>
      <c r="F8077" s="533"/>
      <c r="G8077" s="533"/>
      <c r="H8077" s="533"/>
      <c r="I8077" s="533"/>
      <c r="J8077" s="533"/>
      <c r="K8077" s="533"/>
      <c r="L8077" s="533"/>
      <c r="M8077" s="533"/>
      <c r="N8077" s="532"/>
      <c r="O8077" s="350"/>
      <c r="P8077" s="464"/>
      <c r="Q8077" s="464"/>
      <c r="R8077" s="464"/>
      <c r="S8077" s="464"/>
      <c r="T8077" s="464"/>
      <c r="U8077" s="464"/>
      <c r="V8077" s="464"/>
    </row>
    <row r="8078" spans="1:22">
      <c r="A8078" s="531"/>
      <c r="B8078" s="532"/>
      <c r="C8078" s="350"/>
      <c r="D8078" s="350"/>
      <c r="E8078" s="533"/>
      <c r="F8078" s="533"/>
      <c r="G8078" s="533"/>
      <c r="H8078" s="533"/>
      <c r="I8078" s="533"/>
      <c r="J8078" s="533"/>
      <c r="K8078" s="533"/>
      <c r="L8078" s="533"/>
      <c r="M8078" s="533"/>
      <c r="N8078" s="532"/>
      <c r="O8078" s="350"/>
      <c r="P8078" s="464"/>
      <c r="Q8078" s="464"/>
      <c r="R8078" s="464"/>
      <c r="S8078" s="464"/>
      <c r="T8078" s="464"/>
      <c r="U8078" s="464"/>
      <c r="V8078" s="464"/>
    </row>
    <row r="8079" spans="1:22">
      <c r="A8079" s="531"/>
      <c r="B8079" s="532"/>
      <c r="C8079" s="350"/>
      <c r="D8079" s="350"/>
      <c r="E8079" s="533"/>
      <c r="F8079" s="533"/>
      <c r="G8079" s="533"/>
      <c r="H8079" s="533"/>
      <c r="I8079" s="533"/>
      <c r="J8079" s="533"/>
      <c r="K8079" s="533"/>
      <c r="L8079" s="533"/>
      <c r="M8079" s="533"/>
      <c r="N8079" s="532"/>
      <c r="O8079" s="350"/>
      <c r="P8079" s="464"/>
      <c r="Q8079" s="464"/>
      <c r="R8079" s="464"/>
      <c r="S8079" s="464"/>
      <c r="T8079" s="464"/>
      <c r="U8079" s="464"/>
      <c r="V8079" s="464"/>
    </row>
    <row r="8080" spans="1:22">
      <c r="A8080" s="531"/>
      <c r="B8080" s="532"/>
      <c r="C8080" s="350"/>
      <c r="D8080" s="350"/>
      <c r="E8080" s="533"/>
      <c r="F8080" s="533"/>
      <c r="G8080" s="533"/>
      <c r="H8080" s="533"/>
      <c r="I8080" s="533"/>
      <c r="J8080" s="533"/>
      <c r="K8080" s="533"/>
      <c r="L8080" s="533"/>
      <c r="M8080" s="533"/>
      <c r="N8080" s="532"/>
      <c r="O8080" s="350"/>
      <c r="P8080" s="464"/>
      <c r="Q8080" s="464"/>
      <c r="R8080" s="464"/>
      <c r="S8080" s="464"/>
      <c r="T8080" s="464"/>
      <c r="U8080" s="464"/>
      <c r="V8080" s="464"/>
    </row>
    <row r="8081" spans="1:22">
      <c r="A8081" s="531"/>
      <c r="B8081" s="532"/>
      <c r="C8081" s="350"/>
      <c r="D8081" s="350"/>
      <c r="E8081" s="533"/>
      <c r="F8081" s="533"/>
      <c r="G8081" s="533"/>
      <c r="H8081" s="533"/>
      <c r="I8081" s="533"/>
      <c r="J8081" s="533"/>
      <c r="K8081" s="533"/>
      <c r="L8081" s="533"/>
      <c r="M8081" s="533"/>
      <c r="N8081" s="532"/>
      <c r="O8081" s="350"/>
      <c r="P8081" s="464"/>
      <c r="Q8081" s="464"/>
      <c r="R8081" s="464"/>
      <c r="S8081" s="464"/>
      <c r="T8081" s="464"/>
      <c r="U8081" s="464"/>
      <c r="V8081" s="464"/>
    </row>
    <row r="8082" spans="1:22">
      <c r="A8082" s="531"/>
      <c r="B8082" s="532"/>
      <c r="C8082" s="350"/>
      <c r="D8082" s="350"/>
      <c r="E8082" s="533"/>
      <c r="F8082" s="533"/>
      <c r="G8082" s="533"/>
      <c r="H8082" s="533"/>
      <c r="I8082" s="533"/>
      <c r="J8082" s="533"/>
      <c r="K8082" s="533"/>
      <c r="L8082" s="533"/>
      <c r="M8082" s="533"/>
      <c r="N8082" s="532"/>
      <c r="O8082" s="350"/>
      <c r="P8082" s="464"/>
      <c r="Q8082" s="464"/>
      <c r="R8082" s="464"/>
      <c r="S8082" s="464"/>
      <c r="T8082" s="464"/>
      <c r="U8082" s="464"/>
      <c r="V8082" s="464"/>
    </row>
    <row r="8083" spans="1:22">
      <c r="A8083" s="531"/>
      <c r="B8083" s="532"/>
      <c r="C8083" s="350"/>
      <c r="D8083" s="350"/>
      <c r="E8083" s="533"/>
      <c r="F8083" s="533"/>
      <c r="G8083" s="533"/>
      <c r="H8083" s="533"/>
      <c r="I8083" s="533"/>
      <c r="J8083" s="533"/>
      <c r="K8083" s="533"/>
      <c r="L8083" s="533"/>
      <c r="M8083" s="533"/>
      <c r="N8083" s="532"/>
      <c r="O8083" s="350"/>
      <c r="P8083" s="464"/>
      <c r="Q8083" s="464"/>
      <c r="R8083" s="464"/>
      <c r="S8083" s="464"/>
      <c r="T8083" s="464"/>
      <c r="U8083" s="464"/>
      <c r="V8083" s="464"/>
    </row>
    <row r="8084" spans="1:22">
      <c r="A8084" s="531"/>
      <c r="B8084" s="532"/>
      <c r="C8084" s="350"/>
      <c r="D8084" s="350"/>
      <c r="E8084" s="533"/>
      <c r="F8084" s="533"/>
      <c r="G8084" s="533"/>
      <c r="H8084" s="533"/>
      <c r="I8084" s="533"/>
      <c r="J8084" s="533"/>
      <c r="K8084" s="533"/>
      <c r="L8084" s="533"/>
      <c r="M8084" s="533"/>
      <c r="N8084" s="532"/>
      <c r="O8084" s="350"/>
      <c r="P8084" s="464"/>
      <c r="Q8084" s="464"/>
      <c r="R8084" s="464"/>
      <c r="S8084" s="464"/>
      <c r="T8084" s="464"/>
      <c r="U8084" s="464"/>
      <c r="V8084" s="464"/>
    </row>
    <row r="8085" spans="1:22">
      <c r="A8085" s="531"/>
      <c r="B8085" s="532"/>
      <c r="C8085" s="350"/>
      <c r="D8085" s="350"/>
      <c r="E8085" s="533"/>
      <c r="F8085" s="533"/>
      <c r="G8085" s="533"/>
      <c r="H8085" s="533"/>
      <c r="I8085" s="533"/>
      <c r="J8085" s="533"/>
      <c r="K8085" s="533"/>
      <c r="L8085" s="533"/>
      <c r="M8085" s="533"/>
      <c r="N8085" s="532"/>
      <c r="O8085" s="350"/>
      <c r="P8085" s="464"/>
      <c r="Q8085" s="464"/>
      <c r="R8085" s="464"/>
      <c r="S8085" s="464"/>
      <c r="T8085" s="464"/>
      <c r="U8085" s="464"/>
      <c r="V8085" s="464"/>
    </row>
    <row r="8086" spans="1:22">
      <c r="A8086" s="531"/>
      <c r="B8086" s="532"/>
      <c r="C8086" s="350"/>
      <c r="D8086" s="350"/>
      <c r="E8086" s="533"/>
      <c r="F8086" s="533"/>
      <c r="G8086" s="533"/>
      <c r="H8086" s="533"/>
      <c r="I8086" s="533"/>
      <c r="J8086" s="533"/>
      <c r="K8086" s="533"/>
      <c r="L8086" s="533"/>
      <c r="M8086" s="533"/>
      <c r="N8086" s="532"/>
      <c r="O8086" s="350"/>
      <c r="P8086" s="464"/>
      <c r="Q8086" s="464"/>
      <c r="R8086" s="464"/>
      <c r="S8086" s="464"/>
      <c r="T8086" s="464"/>
      <c r="U8086" s="464"/>
      <c r="V8086" s="464"/>
    </row>
    <row r="8087" spans="1:22">
      <c r="A8087" s="531"/>
      <c r="B8087" s="532"/>
      <c r="C8087" s="350"/>
      <c r="D8087" s="350"/>
      <c r="E8087" s="533"/>
      <c r="F8087" s="533"/>
      <c r="G8087" s="533"/>
      <c r="H8087" s="533"/>
      <c r="I8087" s="533"/>
      <c r="J8087" s="533"/>
      <c r="K8087" s="533"/>
      <c r="L8087" s="533"/>
      <c r="M8087" s="533"/>
      <c r="N8087" s="532"/>
      <c r="O8087" s="350"/>
      <c r="P8087" s="464"/>
      <c r="Q8087" s="464"/>
      <c r="R8087" s="464"/>
      <c r="S8087" s="464"/>
      <c r="T8087" s="464"/>
      <c r="U8087" s="464"/>
      <c r="V8087" s="464"/>
    </row>
    <row r="8088" spans="1:22">
      <c r="A8088" s="531"/>
      <c r="B8088" s="532"/>
      <c r="C8088" s="350"/>
      <c r="D8088" s="350"/>
      <c r="E8088" s="533"/>
      <c r="F8088" s="533"/>
      <c r="G8088" s="533"/>
      <c r="H8088" s="533"/>
      <c r="I8088" s="533"/>
      <c r="J8088" s="533"/>
      <c r="K8088" s="533"/>
      <c r="L8088" s="533"/>
      <c r="M8088" s="533"/>
      <c r="N8088" s="532"/>
      <c r="O8088" s="350"/>
      <c r="P8088" s="464"/>
      <c r="Q8088" s="464"/>
      <c r="R8088" s="464"/>
      <c r="S8088" s="464"/>
      <c r="T8088" s="464"/>
      <c r="U8088" s="464"/>
      <c r="V8088" s="464"/>
    </row>
    <row r="8089" spans="1:22">
      <c r="A8089" s="531"/>
      <c r="B8089" s="532"/>
      <c r="C8089" s="350"/>
      <c r="D8089" s="350"/>
      <c r="E8089" s="533"/>
      <c r="F8089" s="533"/>
      <c r="G8089" s="533"/>
      <c r="H8089" s="533"/>
      <c r="I8089" s="533"/>
      <c r="J8089" s="533"/>
      <c r="K8089" s="533"/>
      <c r="L8089" s="533"/>
      <c r="M8089" s="533"/>
      <c r="N8089" s="532"/>
      <c r="O8089" s="350"/>
      <c r="P8089" s="464"/>
      <c r="Q8089" s="464"/>
      <c r="R8089" s="464"/>
      <c r="S8089" s="464"/>
      <c r="T8089" s="464"/>
      <c r="U8089" s="464"/>
      <c r="V8089" s="464"/>
    </row>
    <row r="8090" spans="1:22">
      <c r="A8090" s="531"/>
      <c r="B8090" s="532"/>
      <c r="C8090" s="350"/>
      <c r="D8090" s="350"/>
      <c r="E8090" s="533"/>
      <c r="F8090" s="533"/>
      <c r="G8090" s="533"/>
      <c r="H8090" s="533"/>
      <c r="I8090" s="533"/>
      <c r="J8090" s="533"/>
      <c r="K8090" s="533"/>
      <c r="L8090" s="533"/>
      <c r="M8090" s="533"/>
      <c r="N8090" s="532"/>
      <c r="O8090" s="350"/>
      <c r="P8090" s="464"/>
      <c r="Q8090" s="464"/>
      <c r="R8090" s="464"/>
      <c r="S8090" s="464"/>
      <c r="T8090" s="464"/>
      <c r="U8090" s="464"/>
      <c r="V8090" s="464"/>
    </row>
    <row r="8091" spans="1:22">
      <c r="A8091" s="531"/>
      <c r="B8091" s="532"/>
      <c r="C8091" s="350"/>
      <c r="D8091" s="350"/>
      <c r="E8091" s="533"/>
      <c r="F8091" s="533"/>
      <c r="G8091" s="533"/>
      <c r="H8091" s="533"/>
      <c r="I8091" s="533"/>
      <c r="J8091" s="533"/>
      <c r="K8091" s="533"/>
      <c r="L8091" s="533"/>
      <c r="M8091" s="533"/>
      <c r="N8091" s="532"/>
      <c r="O8091" s="350"/>
      <c r="P8091" s="464"/>
      <c r="Q8091" s="464"/>
      <c r="R8091" s="464"/>
      <c r="S8091" s="464"/>
      <c r="T8091" s="464"/>
      <c r="U8091" s="464"/>
      <c r="V8091" s="464"/>
    </row>
    <row r="8092" spans="1:22">
      <c r="A8092" s="531"/>
      <c r="B8092" s="532"/>
      <c r="C8092" s="350"/>
      <c r="D8092" s="350"/>
      <c r="E8092" s="533"/>
      <c r="F8092" s="533"/>
      <c r="G8092" s="533"/>
      <c r="H8092" s="533"/>
      <c r="I8092" s="533"/>
      <c r="J8092" s="533"/>
      <c r="K8092" s="533"/>
      <c r="L8092" s="533"/>
      <c r="M8092" s="533"/>
      <c r="N8092" s="532"/>
      <c r="O8092" s="350"/>
      <c r="P8092" s="464"/>
      <c r="Q8092" s="464"/>
      <c r="R8092" s="464"/>
      <c r="S8092" s="464"/>
      <c r="T8092" s="464"/>
      <c r="U8092" s="464"/>
      <c r="V8092" s="464"/>
    </row>
    <row r="8093" spans="1:22">
      <c r="A8093" s="531"/>
      <c r="B8093" s="532"/>
      <c r="C8093" s="350"/>
      <c r="D8093" s="350"/>
      <c r="E8093" s="533"/>
      <c r="F8093" s="533"/>
      <c r="G8093" s="533"/>
      <c r="H8093" s="533"/>
      <c r="I8093" s="533"/>
      <c r="J8093" s="533"/>
      <c r="K8093" s="533"/>
      <c r="L8093" s="533"/>
      <c r="M8093" s="533"/>
      <c r="N8093" s="532"/>
      <c r="O8093" s="350"/>
      <c r="P8093" s="464"/>
      <c r="Q8093" s="464"/>
      <c r="R8093" s="464"/>
      <c r="S8093" s="464"/>
      <c r="T8093" s="464"/>
      <c r="U8093" s="464"/>
      <c r="V8093" s="464"/>
    </row>
    <row r="8094" spans="1:22">
      <c r="A8094" s="531"/>
      <c r="B8094" s="532"/>
      <c r="C8094" s="350"/>
      <c r="D8094" s="350"/>
      <c r="E8094" s="533"/>
      <c r="F8094" s="533"/>
      <c r="G8094" s="533"/>
      <c r="H8094" s="533"/>
      <c r="I8094" s="533"/>
      <c r="J8094" s="533"/>
      <c r="K8094" s="533"/>
      <c r="L8094" s="533"/>
      <c r="M8094" s="533"/>
      <c r="N8094" s="532"/>
      <c r="O8094" s="350"/>
      <c r="P8094" s="464"/>
      <c r="Q8094" s="464"/>
      <c r="R8094" s="464"/>
      <c r="S8094" s="464"/>
      <c r="T8094" s="464"/>
      <c r="U8094" s="464"/>
      <c r="V8094" s="464"/>
    </row>
    <row r="8095" spans="1:22">
      <c r="A8095" s="531"/>
      <c r="B8095" s="532"/>
      <c r="C8095" s="350"/>
      <c r="D8095" s="350"/>
      <c r="E8095" s="533"/>
      <c r="F8095" s="533"/>
      <c r="G8095" s="533"/>
      <c r="H8095" s="533"/>
      <c r="I8095" s="533"/>
      <c r="J8095" s="533"/>
      <c r="K8095" s="533"/>
      <c r="L8095" s="533"/>
      <c r="M8095" s="533"/>
      <c r="N8095" s="532"/>
      <c r="O8095" s="350"/>
      <c r="P8095" s="464"/>
      <c r="Q8095" s="464"/>
      <c r="R8095" s="464"/>
      <c r="S8095" s="464"/>
      <c r="T8095" s="464"/>
      <c r="U8095" s="464"/>
      <c r="V8095" s="464"/>
    </row>
    <row r="8096" spans="1:22">
      <c r="A8096" s="531"/>
      <c r="B8096" s="532"/>
      <c r="C8096" s="350"/>
      <c r="D8096" s="350"/>
      <c r="E8096" s="533"/>
      <c r="F8096" s="533"/>
      <c r="G8096" s="533"/>
      <c r="H8096" s="533"/>
      <c r="I8096" s="533"/>
      <c r="J8096" s="533"/>
      <c r="K8096" s="533"/>
      <c r="L8096" s="533"/>
      <c r="M8096" s="533"/>
      <c r="N8096" s="532"/>
      <c r="O8096" s="350"/>
      <c r="P8096" s="464"/>
      <c r="Q8096" s="464"/>
      <c r="R8096" s="464"/>
      <c r="S8096" s="464"/>
      <c r="T8096" s="464"/>
      <c r="U8096" s="464"/>
      <c r="V8096" s="464"/>
    </row>
    <row r="8097" spans="1:22">
      <c r="A8097" s="531"/>
      <c r="B8097" s="532"/>
      <c r="C8097" s="350"/>
      <c r="D8097" s="350"/>
      <c r="E8097" s="533"/>
      <c r="F8097" s="533"/>
      <c r="G8097" s="533"/>
      <c r="H8097" s="533"/>
      <c r="I8097" s="533"/>
      <c r="J8097" s="533"/>
      <c r="K8097" s="533"/>
      <c r="L8097" s="533"/>
      <c r="M8097" s="533"/>
      <c r="N8097" s="532"/>
      <c r="O8097" s="350"/>
      <c r="P8097" s="464"/>
      <c r="Q8097" s="464"/>
      <c r="R8097" s="464"/>
      <c r="S8097" s="464"/>
      <c r="T8097" s="464"/>
      <c r="U8097" s="464"/>
      <c r="V8097" s="464"/>
    </row>
    <row r="8098" spans="1:22">
      <c r="A8098" s="531"/>
      <c r="B8098" s="532"/>
      <c r="C8098" s="350"/>
      <c r="D8098" s="350"/>
      <c r="E8098" s="533"/>
      <c r="F8098" s="533"/>
      <c r="G8098" s="533"/>
      <c r="H8098" s="533"/>
      <c r="I8098" s="533"/>
      <c r="J8098" s="533"/>
      <c r="K8098" s="533"/>
      <c r="L8098" s="533"/>
      <c r="M8098" s="533"/>
      <c r="N8098" s="532"/>
      <c r="O8098" s="350"/>
      <c r="P8098" s="464"/>
      <c r="Q8098" s="464"/>
      <c r="R8098" s="464"/>
      <c r="S8098" s="464"/>
      <c r="T8098" s="464"/>
      <c r="U8098" s="464"/>
      <c r="V8098" s="464"/>
    </row>
    <row r="8099" spans="1:22">
      <c r="A8099" s="531"/>
      <c r="B8099" s="532"/>
      <c r="C8099" s="350"/>
      <c r="D8099" s="350"/>
      <c r="E8099" s="533"/>
      <c r="F8099" s="533"/>
      <c r="G8099" s="533"/>
      <c r="H8099" s="533"/>
      <c r="I8099" s="533"/>
      <c r="J8099" s="533"/>
      <c r="K8099" s="533"/>
      <c r="L8099" s="533"/>
      <c r="M8099" s="533"/>
      <c r="N8099" s="532"/>
      <c r="O8099" s="350"/>
      <c r="P8099" s="464"/>
      <c r="Q8099" s="464"/>
      <c r="R8099" s="464"/>
      <c r="S8099" s="464"/>
      <c r="T8099" s="464"/>
      <c r="U8099" s="464"/>
      <c r="V8099" s="464"/>
    </row>
    <row r="8100" spans="1:22">
      <c r="A8100" s="531"/>
      <c r="B8100" s="532"/>
      <c r="C8100" s="350"/>
      <c r="D8100" s="350"/>
      <c r="E8100" s="533"/>
      <c r="F8100" s="533"/>
      <c r="G8100" s="533"/>
      <c r="H8100" s="533"/>
      <c r="I8100" s="533"/>
      <c r="J8100" s="533"/>
      <c r="K8100" s="533"/>
      <c r="L8100" s="533"/>
      <c r="M8100" s="533"/>
      <c r="N8100" s="532"/>
      <c r="O8100" s="350"/>
      <c r="P8100" s="464"/>
      <c r="Q8100" s="464"/>
      <c r="R8100" s="464"/>
      <c r="S8100" s="464"/>
      <c r="T8100" s="464"/>
      <c r="U8100" s="464"/>
      <c r="V8100" s="464"/>
    </row>
    <row r="8101" spans="1:22">
      <c r="A8101" s="531"/>
      <c r="B8101" s="532"/>
      <c r="C8101" s="350"/>
      <c r="D8101" s="350"/>
      <c r="E8101" s="533"/>
      <c r="F8101" s="533"/>
      <c r="G8101" s="533"/>
      <c r="H8101" s="533"/>
      <c r="I8101" s="533"/>
      <c r="J8101" s="533"/>
      <c r="K8101" s="533"/>
      <c r="L8101" s="533"/>
      <c r="M8101" s="533"/>
      <c r="N8101" s="532"/>
      <c r="O8101" s="350"/>
      <c r="P8101" s="464"/>
      <c r="Q8101" s="464"/>
      <c r="R8101" s="464"/>
      <c r="S8101" s="464"/>
      <c r="T8101" s="464"/>
      <c r="U8101" s="464"/>
      <c r="V8101" s="464"/>
    </row>
    <row r="8102" spans="1:22">
      <c r="A8102" s="531"/>
      <c r="B8102" s="532"/>
      <c r="C8102" s="350"/>
      <c r="D8102" s="350"/>
      <c r="E8102" s="533"/>
      <c r="F8102" s="533"/>
      <c r="G8102" s="533"/>
      <c r="H8102" s="533"/>
      <c r="I8102" s="533"/>
      <c r="J8102" s="533"/>
      <c r="K8102" s="533"/>
      <c r="L8102" s="533"/>
      <c r="M8102" s="533"/>
      <c r="N8102" s="532"/>
      <c r="O8102" s="350"/>
      <c r="P8102" s="464"/>
      <c r="Q8102" s="464"/>
      <c r="R8102" s="464"/>
      <c r="S8102" s="464"/>
      <c r="T8102" s="464"/>
      <c r="U8102" s="464"/>
      <c r="V8102" s="464"/>
    </row>
    <row r="8103" spans="1:22">
      <c r="A8103" s="531"/>
      <c r="B8103" s="532"/>
      <c r="C8103" s="350"/>
      <c r="D8103" s="350"/>
      <c r="E8103" s="533"/>
      <c r="F8103" s="533"/>
      <c r="G8103" s="533"/>
      <c r="H8103" s="533"/>
      <c r="I8103" s="533"/>
      <c r="J8103" s="533"/>
      <c r="K8103" s="533"/>
      <c r="L8103" s="533"/>
      <c r="M8103" s="533"/>
      <c r="N8103" s="532"/>
      <c r="O8103" s="350"/>
      <c r="P8103" s="464"/>
      <c r="Q8103" s="464"/>
      <c r="R8103" s="464"/>
      <c r="S8103" s="464"/>
      <c r="T8103" s="464"/>
      <c r="U8103" s="464"/>
      <c r="V8103" s="464"/>
    </row>
    <row r="8104" spans="1:22">
      <c r="A8104" s="531"/>
      <c r="B8104" s="532"/>
      <c r="C8104" s="350"/>
      <c r="D8104" s="350"/>
      <c r="E8104" s="533"/>
      <c r="F8104" s="533"/>
      <c r="G8104" s="533"/>
      <c r="H8104" s="533"/>
      <c r="I8104" s="533"/>
      <c r="J8104" s="533"/>
      <c r="K8104" s="533"/>
      <c r="L8104" s="533"/>
      <c r="M8104" s="533"/>
      <c r="N8104" s="532"/>
      <c r="O8104" s="350"/>
      <c r="P8104" s="464"/>
      <c r="Q8104" s="464"/>
      <c r="R8104" s="464"/>
      <c r="S8104" s="464"/>
      <c r="T8104" s="464"/>
      <c r="U8104" s="464"/>
      <c r="V8104" s="464"/>
    </row>
    <row r="8105" spans="1:22">
      <c r="A8105" s="531"/>
      <c r="B8105" s="532"/>
      <c r="C8105" s="350"/>
      <c r="D8105" s="350"/>
      <c r="E8105" s="533"/>
      <c r="F8105" s="533"/>
      <c r="G8105" s="533"/>
      <c r="H8105" s="533"/>
      <c r="I8105" s="533"/>
      <c r="J8105" s="533"/>
      <c r="K8105" s="533"/>
      <c r="L8105" s="533"/>
      <c r="M8105" s="533"/>
      <c r="N8105" s="532"/>
      <c r="O8105" s="350"/>
      <c r="P8105" s="464"/>
      <c r="Q8105" s="464"/>
      <c r="R8105" s="464"/>
      <c r="S8105" s="464"/>
      <c r="T8105" s="464"/>
      <c r="U8105" s="464"/>
      <c r="V8105" s="464"/>
    </row>
    <row r="8106" spans="1:22">
      <c r="A8106" s="531"/>
      <c r="B8106" s="532"/>
      <c r="C8106" s="350"/>
      <c r="D8106" s="350"/>
      <c r="E8106" s="533"/>
      <c r="F8106" s="533"/>
      <c r="G8106" s="533"/>
      <c r="H8106" s="533"/>
      <c r="I8106" s="533"/>
      <c r="J8106" s="533"/>
      <c r="K8106" s="533"/>
      <c r="L8106" s="533"/>
      <c r="M8106" s="533"/>
      <c r="N8106" s="532"/>
      <c r="O8106" s="350"/>
      <c r="P8106" s="464"/>
      <c r="Q8106" s="464"/>
      <c r="R8106" s="464"/>
      <c r="S8106" s="464"/>
      <c r="T8106" s="464"/>
      <c r="U8106" s="464"/>
      <c r="V8106" s="464"/>
    </row>
    <row r="8107" spans="1:22">
      <c r="A8107" s="531"/>
      <c r="B8107" s="532"/>
      <c r="C8107" s="350"/>
      <c r="D8107" s="350"/>
      <c r="E8107" s="533"/>
      <c r="F8107" s="533"/>
      <c r="G8107" s="533"/>
      <c r="H8107" s="533"/>
      <c r="I8107" s="533"/>
      <c r="J8107" s="533"/>
      <c r="K8107" s="533"/>
      <c r="L8107" s="533"/>
      <c r="M8107" s="533"/>
      <c r="N8107" s="532"/>
      <c r="O8107" s="350"/>
      <c r="P8107" s="464"/>
      <c r="Q8107" s="464"/>
      <c r="R8107" s="464"/>
      <c r="S8107" s="464"/>
      <c r="T8107" s="464"/>
      <c r="U8107" s="464"/>
      <c r="V8107" s="464"/>
    </row>
    <row r="8108" spans="1:22">
      <c r="A8108" s="531"/>
      <c r="B8108" s="532"/>
      <c r="C8108" s="350"/>
      <c r="D8108" s="350"/>
      <c r="E8108" s="533"/>
      <c r="F8108" s="533"/>
      <c r="G8108" s="533"/>
      <c r="H8108" s="533"/>
      <c r="I8108" s="533"/>
      <c r="J8108" s="533"/>
      <c r="K8108" s="533"/>
      <c r="L8108" s="533"/>
      <c r="M8108" s="533"/>
      <c r="N8108" s="532"/>
      <c r="O8108" s="350"/>
      <c r="P8108" s="464"/>
      <c r="Q8108" s="464"/>
      <c r="R8108" s="464"/>
      <c r="S8108" s="464"/>
      <c r="T8108" s="464"/>
      <c r="U8108" s="464"/>
      <c r="V8108" s="464"/>
    </row>
    <row r="8109" spans="1:22">
      <c r="A8109" s="531"/>
      <c r="B8109" s="532"/>
      <c r="C8109" s="350"/>
      <c r="D8109" s="350"/>
      <c r="E8109" s="533"/>
      <c r="F8109" s="533"/>
      <c r="G8109" s="533"/>
      <c r="H8109" s="533"/>
      <c r="I8109" s="533"/>
      <c r="J8109" s="533"/>
      <c r="K8109" s="533"/>
      <c r="L8109" s="533"/>
      <c r="M8109" s="533"/>
      <c r="N8109" s="532"/>
      <c r="O8109" s="350"/>
      <c r="P8109" s="464"/>
      <c r="Q8109" s="464"/>
      <c r="R8109" s="464"/>
      <c r="S8109" s="464"/>
      <c r="T8109" s="464"/>
      <c r="U8109" s="464"/>
      <c r="V8109" s="464"/>
    </row>
    <row r="8110" spans="1:22">
      <c r="A8110" s="531"/>
      <c r="B8110" s="532"/>
      <c r="C8110" s="350"/>
      <c r="D8110" s="350"/>
      <c r="E8110" s="533"/>
      <c r="F8110" s="533"/>
      <c r="G8110" s="533"/>
      <c r="H8110" s="533"/>
      <c r="I8110" s="533"/>
      <c r="J8110" s="533"/>
      <c r="K8110" s="533"/>
      <c r="L8110" s="533"/>
      <c r="M8110" s="533"/>
      <c r="N8110" s="532"/>
      <c r="O8110" s="350"/>
      <c r="P8110" s="464"/>
      <c r="Q8110" s="464"/>
      <c r="R8110" s="464"/>
      <c r="S8110" s="464"/>
      <c r="T8110" s="464"/>
      <c r="U8110" s="464"/>
      <c r="V8110" s="464"/>
    </row>
    <row r="8111" spans="1:22">
      <c r="A8111" s="531"/>
      <c r="B8111" s="532"/>
      <c r="C8111" s="350"/>
      <c r="D8111" s="350"/>
      <c r="E8111" s="533"/>
      <c r="F8111" s="533"/>
      <c r="G8111" s="533"/>
      <c r="H8111" s="533"/>
      <c r="I8111" s="533"/>
      <c r="J8111" s="533"/>
      <c r="K8111" s="533"/>
      <c r="L8111" s="533"/>
      <c r="M8111" s="533"/>
      <c r="N8111" s="532"/>
      <c r="O8111" s="350"/>
      <c r="P8111" s="464"/>
      <c r="Q8111" s="464"/>
      <c r="R8111" s="464"/>
      <c r="S8111" s="464"/>
      <c r="T8111" s="464"/>
      <c r="U8111" s="464"/>
      <c r="V8111" s="464"/>
    </row>
    <row r="8112" spans="1:22">
      <c r="A8112" s="531"/>
      <c r="B8112" s="532"/>
      <c r="C8112" s="350"/>
      <c r="D8112" s="350"/>
      <c r="E8112" s="533"/>
      <c r="F8112" s="533"/>
      <c r="G8112" s="533"/>
      <c r="H8112" s="533"/>
      <c r="I8112" s="533"/>
      <c r="J8112" s="533"/>
      <c r="K8112" s="533"/>
      <c r="L8112" s="533"/>
      <c r="M8112" s="533"/>
      <c r="N8112" s="532"/>
      <c r="O8112" s="350"/>
      <c r="P8112" s="464"/>
      <c r="Q8112" s="464"/>
      <c r="R8112" s="464"/>
      <c r="S8112" s="464"/>
      <c r="T8112" s="464"/>
      <c r="U8112" s="464"/>
      <c r="V8112" s="464"/>
    </row>
    <row r="8113" spans="1:22">
      <c r="A8113" s="531"/>
      <c r="B8113" s="532"/>
      <c r="C8113" s="350"/>
      <c r="D8113" s="350"/>
      <c r="E8113" s="533"/>
      <c r="F8113" s="533"/>
      <c r="G8113" s="533"/>
      <c r="H8113" s="533"/>
      <c r="I8113" s="533"/>
      <c r="J8113" s="533"/>
      <c r="K8113" s="533"/>
      <c r="L8113" s="533"/>
      <c r="M8113" s="533"/>
      <c r="N8113" s="532"/>
      <c r="O8113" s="350"/>
      <c r="P8113" s="464"/>
      <c r="Q8113" s="464"/>
      <c r="R8113" s="464"/>
      <c r="S8113" s="464"/>
      <c r="T8113" s="464"/>
      <c r="U8113" s="464"/>
      <c r="V8113" s="464"/>
    </row>
    <row r="8114" spans="1:22">
      <c r="A8114" s="531"/>
      <c r="B8114" s="532"/>
      <c r="C8114" s="350"/>
      <c r="D8114" s="350"/>
      <c r="E8114" s="533"/>
      <c r="F8114" s="533"/>
      <c r="G8114" s="533"/>
      <c r="H8114" s="533"/>
      <c r="I8114" s="533"/>
      <c r="J8114" s="533"/>
      <c r="K8114" s="533"/>
      <c r="L8114" s="533"/>
      <c r="M8114" s="533"/>
      <c r="N8114" s="532"/>
      <c r="O8114" s="350"/>
      <c r="P8114" s="464"/>
      <c r="Q8114" s="464"/>
      <c r="R8114" s="464"/>
      <c r="S8114" s="464"/>
      <c r="T8114" s="464"/>
      <c r="U8114" s="464"/>
      <c r="V8114" s="464"/>
    </row>
    <row r="8115" spans="1:22">
      <c r="A8115" s="531"/>
      <c r="B8115" s="532"/>
      <c r="C8115" s="350"/>
      <c r="D8115" s="350"/>
      <c r="E8115" s="533"/>
      <c r="F8115" s="533"/>
      <c r="G8115" s="533"/>
      <c r="H8115" s="533"/>
      <c r="I8115" s="533"/>
      <c r="J8115" s="533"/>
      <c r="K8115" s="533"/>
      <c r="L8115" s="533"/>
      <c r="M8115" s="533"/>
      <c r="N8115" s="532"/>
      <c r="O8115" s="350"/>
      <c r="P8115" s="464"/>
      <c r="Q8115" s="464"/>
      <c r="R8115" s="464"/>
      <c r="S8115" s="464"/>
      <c r="T8115" s="464"/>
      <c r="U8115" s="464"/>
      <c r="V8115" s="464"/>
    </row>
    <row r="8116" spans="1:22">
      <c r="A8116" s="531"/>
      <c r="B8116" s="532"/>
      <c r="C8116" s="350"/>
      <c r="D8116" s="350"/>
      <c r="E8116" s="533"/>
      <c r="F8116" s="533"/>
      <c r="G8116" s="533"/>
      <c r="H8116" s="533"/>
      <c r="I8116" s="533"/>
      <c r="J8116" s="533"/>
      <c r="K8116" s="533"/>
      <c r="L8116" s="533"/>
      <c r="M8116" s="533"/>
      <c r="N8116" s="532"/>
      <c r="O8116" s="350"/>
      <c r="P8116" s="464"/>
      <c r="Q8116" s="464"/>
      <c r="R8116" s="464"/>
      <c r="S8116" s="464"/>
      <c r="T8116" s="464"/>
      <c r="U8116" s="464"/>
      <c r="V8116" s="464"/>
    </row>
    <row r="8117" spans="1:22">
      <c r="A8117" s="531"/>
      <c r="B8117" s="532"/>
      <c r="C8117" s="350"/>
      <c r="D8117" s="350"/>
      <c r="E8117" s="533"/>
      <c r="F8117" s="533"/>
      <c r="G8117" s="533"/>
      <c r="H8117" s="533"/>
      <c r="I8117" s="533"/>
      <c r="J8117" s="533"/>
      <c r="K8117" s="533"/>
      <c r="L8117" s="533"/>
      <c r="M8117" s="533"/>
      <c r="N8117" s="532"/>
      <c r="O8117" s="350"/>
      <c r="P8117" s="464"/>
      <c r="Q8117" s="464"/>
      <c r="R8117" s="464"/>
      <c r="S8117" s="464"/>
      <c r="T8117" s="464"/>
      <c r="U8117" s="464"/>
      <c r="V8117" s="464"/>
    </row>
    <row r="8118" spans="1:22">
      <c r="A8118" s="531"/>
      <c r="B8118" s="532"/>
      <c r="C8118" s="350"/>
      <c r="D8118" s="350"/>
      <c r="E8118" s="533"/>
      <c r="F8118" s="533"/>
      <c r="G8118" s="533"/>
      <c r="H8118" s="533"/>
      <c r="I8118" s="533"/>
      <c r="J8118" s="533"/>
      <c r="K8118" s="533"/>
      <c r="L8118" s="533"/>
      <c r="M8118" s="533"/>
      <c r="N8118" s="532"/>
      <c r="O8118" s="350"/>
      <c r="P8118" s="464"/>
      <c r="Q8118" s="464"/>
      <c r="R8118" s="464"/>
      <c r="S8118" s="464"/>
      <c r="T8118" s="464"/>
      <c r="U8118" s="464"/>
      <c r="V8118" s="464"/>
    </row>
    <row r="8119" spans="1:22">
      <c r="A8119" s="531"/>
      <c r="B8119" s="532"/>
      <c r="C8119" s="350"/>
      <c r="D8119" s="350"/>
      <c r="E8119" s="533"/>
      <c r="F8119" s="533"/>
      <c r="G8119" s="533"/>
      <c r="H8119" s="533"/>
      <c r="I8119" s="533"/>
      <c r="J8119" s="533"/>
      <c r="K8119" s="533"/>
      <c r="L8119" s="533"/>
      <c r="M8119" s="533"/>
      <c r="N8119" s="532"/>
      <c r="O8119" s="350"/>
      <c r="P8119" s="464"/>
      <c r="Q8119" s="464"/>
      <c r="R8119" s="464"/>
      <c r="S8119" s="464"/>
      <c r="T8119" s="464"/>
      <c r="U8119" s="464"/>
      <c r="V8119" s="464"/>
    </row>
    <row r="8120" spans="1:22">
      <c r="A8120" s="531"/>
      <c r="B8120" s="532"/>
      <c r="C8120" s="350"/>
      <c r="D8120" s="350"/>
      <c r="E8120" s="533"/>
      <c r="F8120" s="533"/>
      <c r="G8120" s="533"/>
      <c r="H8120" s="533"/>
      <c r="I8120" s="533"/>
      <c r="J8120" s="533"/>
      <c r="K8120" s="533"/>
      <c r="L8120" s="533"/>
      <c r="M8120" s="533"/>
      <c r="N8120" s="532"/>
      <c r="O8120" s="350"/>
      <c r="P8120" s="464"/>
      <c r="Q8120" s="464"/>
      <c r="R8120" s="464"/>
      <c r="S8120" s="464"/>
      <c r="T8120" s="464"/>
      <c r="U8120" s="464"/>
      <c r="V8120" s="464"/>
    </row>
    <row r="8121" spans="1:22">
      <c r="A8121" s="531"/>
      <c r="B8121" s="532"/>
      <c r="C8121" s="350"/>
      <c r="D8121" s="350"/>
      <c r="E8121" s="533"/>
      <c r="F8121" s="533"/>
      <c r="G8121" s="533"/>
      <c r="H8121" s="533"/>
      <c r="I8121" s="533"/>
      <c r="J8121" s="533"/>
      <c r="K8121" s="533"/>
      <c r="L8121" s="533"/>
      <c r="M8121" s="533"/>
      <c r="N8121" s="532"/>
      <c r="O8121" s="350"/>
      <c r="P8121" s="464"/>
      <c r="Q8121" s="464"/>
      <c r="R8121" s="464"/>
      <c r="S8121" s="464"/>
      <c r="T8121" s="464"/>
      <c r="U8121" s="464"/>
      <c r="V8121" s="464"/>
    </row>
    <row r="8122" spans="1:22">
      <c r="A8122" s="531"/>
      <c r="B8122" s="532"/>
      <c r="C8122" s="350"/>
      <c r="D8122" s="350"/>
      <c r="E8122" s="533"/>
      <c r="F8122" s="533"/>
      <c r="G8122" s="533"/>
      <c r="H8122" s="533"/>
      <c r="I8122" s="533"/>
      <c r="J8122" s="533"/>
      <c r="K8122" s="533"/>
      <c r="L8122" s="533"/>
      <c r="M8122" s="533"/>
      <c r="N8122" s="532"/>
      <c r="O8122" s="350"/>
      <c r="P8122" s="464"/>
      <c r="Q8122" s="464"/>
      <c r="R8122" s="464"/>
      <c r="S8122" s="464"/>
      <c r="T8122" s="464"/>
      <c r="U8122" s="464"/>
      <c r="V8122" s="464"/>
    </row>
    <row r="8123" spans="1:22">
      <c r="A8123" s="531"/>
      <c r="B8123" s="532"/>
      <c r="C8123" s="350"/>
      <c r="D8123" s="350"/>
      <c r="E8123" s="533"/>
      <c r="F8123" s="533"/>
      <c r="G8123" s="533"/>
      <c r="H8123" s="533"/>
      <c r="I8123" s="533"/>
      <c r="J8123" s="533"/>
      <c r="K8123" s="533"/>
      <c r="L8123" s="533"/>
      <c r="M8123" s="533"/>
      <c r="N8123" s="532"/>
      <c r="O8123" s="350"/>
      <c r="P8123" s="464"/>
      <c r="Q8123" s="464"/>
      <c r="R8123" s="464"/>
      <c r="S8123" s="464"/>
      <c r="T8123" s="464"/>
      <c r="U8123" s="464"/>
      <c r="V8123" s="464"/>
    </row>
    <row r="8124" spans="1:22">
      <c r="A8124" s="531"/>
      <c r="B8124" s="532"/>
      <c r="C8124" s="350"/>
      <c r="D8124" s="350"/>
      <c r="E8124" s="533"/>
      <c r="F8124" s="533"/>
      <c r="G8124" s="533"/>
      <c r="H8124" s="533"/>
      <c r="I8124" s="533"/>
      <c r="J8124" s="533"/>
      <c r="K8124" s="533"/>
      <c r="L8124" s="533"/>
      <c r="M8124" s="533"/>
      <c r="N8124" s="532"/>
      <c r="O8124" s="350"/>
      <c r="P8124" s="464"/>
      <c r="Q8124" s="464"/>
      <c r="R8124" s="464"/>
      <c r="S8124" s="464"/>
      <c r="T8124" s="464"/>
      <c r="U8124" s="464"/>
      <c r="V8124" s="464"/>
    </row>
    <row r="8125" spans="1:22">
      <c r="A8125" s="531"/>
      <c r="B8125" s="532"/>
      <c r="C8125" s="350"/>
      <c r="D8125" s="350"/>
      <c r="E8125" s="533"/>
      <c r="F8125" s="533"/>
      <c r="G8125" s="533"/>
      <c r="H8125" s="533"/>
      <c r="I8125" s="533"/>
      <c r="J8125" s="533"/>
      <c r="K8125" s="533"/>
      <c r="L8125" s="533"/>
      <c r="M8125" s="533"/>
      <c r="N8125" s="532"/>
      <c r="O8125" s="350"/>
      <c r="P8125" s="464"/>
      <c r="Q8125" s="464"/>
      <c r="R8125" s="464"/>
      <c r="S8125" s="464"/>
      <c r="T8125" s="464"/>
      <c r="U8125" s="464"/>
      <c r="V8125" s="464"/>
    </row>
    <row r="8126" spans="1:22">
      <c r="A8126" s="531"/>
      <c r="B8126" s="532"/>
      <c r="C8126" s="350"/>
      <c r="D8126" s="350"/>
      <c r="E8126" s="533"/>
      <c r="F8126" s="533"/>
      <c r="G8126" s="533"/>
      <c r="H8126" s="533"/>
      <c r="I8126" s="533"/>
      <c r="J8126" s="533"/>
      <c r="K8126" s="533"/>
      <c r="L8126" s="533"/>
      <c r="M8126" s="533"/>
      <c r="N8126" s="532"/>
      <c r="O8126" s="350"/>
      <c r="P8126" s="464"/>
      <c r="Q8126" s="464"/>
      <c r="R8126" s="464"/>
      <c r="S8126" s="464"/>
      <c r="T8126" s="464"/>
      <c r="U8126" s="464"/>
      <c r="V8126" s="464"/>
    </row>
    <row r="8127" spans="1:22">
      <c r="A8127" s="531"/>
      <c r="B8127" s="532"/>
      <c r="C8127" s="350"/>
      <c r="D8127" s="350"/>
      <c r="E8127" s="533"/>
      <c r="F8127" s="533"/>
      <c r="G8127" s="533"/>
      <c r="H8127" s="533"/>
      <c r="I8127" s="533"/>
      <c r="J8127" s="533"/>
      <c r="K8127" s="533"/>
      <c r="L8127" s="533"/>
      <c r="M8127" s="533"/>
      <c r="N8127" s="532"/>
      <c r="O8127" s="350"/>
      <c r="P8127" s="464"/>
      <c r="Q8127" s="464"/>
      <c r="R8127" s="464"/>
      <c r="S8127" s="464"/>
      <c r="T8127" s="464"/>
      <c r="U8127" s="464"/>
      <c r="V8127" s="464"/>
    </row>
    <row r="8128" spans="1:22">
      <c r="A8128" s="531"/>
      <c r="B8128" s="532"/>
      <c r="C8128" s="350"/>
      <c r="D8128" s="350"/>
      <c r="E8128" s="533"/>
      <c r="F8128" s="533"/>
      <c r="G8128" s="533"/>
      <c r="H8128" s="533"/>
      <c r="I8128" s="533"/>
      <c r="J8128" s="533"/>
      <c r="K8128" s="533"/>
      <c r="L8128" s="533"/>
      <c r="M8128" s="533"/>
      <c r="N8128" s="532"/>
      <c r="O8128" s="350"/>
      <c r="P8128" s="464"/>
      <c r="Q8128" s="464"/>
      <c r="R8128" s="464"/>
      <c r="S8128" s="464"/>
      <c r="T8128" s="464"/>
      <c r="U8128" s="464"/>
      <c r="V8128" s="464"/>
    </row>
    <row r="8129" spans="1:22">
      <c r="A8129" s="531"/>
      <c r="B8129" s="532"/>
      <c r="C8129" s="350"/>
      <c r="D8129" s="350"/>
      <c r="E8129" s="533"/>
      <c r="F8129" s="533"/>
      <c r="G8129" s="533"/>
      <c r="H8129" s="533"/>
      <c r="I8129" s="533"/>
      <c r="J8129" s="533"/>
      <c r="K8129" s="533"/>
      <c r="L8129" s="533"/>
      <c r="M8129" s="533"/>
      <c r="N8129" s="532"/>
      <c r="O8129" s="350"/>
      <c r="P8129" s="464"/>
      <c r="Q8129" s="464"/>
      <c r="R8129" s="464"/>
      <c r="S8129" s="464"/>
      <c r="T8129" s="464"/>
      <c r="U8129" s="464"/>
      <c r="V8129" s="464"/>
    </row>
    <row r="8130" spans="1:22">
      <c r="A8130" s="531"/>
      <c r="B8130" s="532"/>
      <c r="C8130" s="350"/>
      <c r="D8130" s="350"/>
      <c r="E8130" s="533"/>
      <c r="F8130" s="533"/>
      <c r="G8130" s="533"/>
      <c r="H8130" s="533"/>
      <c r="I8130" s="533"/>
      <c r="J8130" s="533"/>
      <c r="K8130" s="533"/>
      <c r="L8130" s="533"/>
      <c r="M8130" s="533"/>
      <c r="N8130" s="532"/>
      <c r="O8130" s="350"/>
      <c r="P8130" s="464"/>
      <c r="Q8130" s="464"/>
      <c r="R8130" s="464"/>
      <c r="S8130" s="464"/>
      <c r="T8130" s="464"/>
      <c r="U8130" s="464"/>
      <c r="V8130" s="464"/>
    </row>
    <row r="8131" spans="1:22">
      <c r="A8131" s="531"/>
      <c r="B8131" s="532"/>
      <c r="C8131" s="350"/>
      <c r="D8131" s="350"/>
      <c r="E8131" s="533"/>
      <c r="F8131" s="533"/>
      <c r="G8131" s="533"/>
      <c r="H8131" s="533"/>
      <c r="I8131" s="533"/>
      <c r="J8131" s="533"/>
      <c r="K8131" s="533"/>
      <c r="L8131" s="533"/>
      <c r="M8131" s="533"/>
      <c r="N8131" s="532"/>
      <c r="O8131" s="350"/>
      <c r="P8131" s="464"/>
      <c r="Q8131" s="464"/>
      <c r="R8131" s="464"/>
      <c r="S8131" s="464"/>
      <c r="T8131" s="464"/>
      <c r="U8131" s="464"/>
      <c r="V8131" s="464"/>
    </row>
    <row r="8132" spans="1:22">
      <c r="A8132" s="531"/>
      <c r="B8132" s="532"/>
      <c r="C8132" s="350"/>
      <c r="D8132" s="350"/>
      <c r="E8132" s="533"/>
      <c r="F8132" s="533"/>
      <c r="G8132" s="533"/>
      <c r="H8132" s="533"/>
      <c r="I8132" s="533"/>
      <c r="J8132" s="533"/>
      <c r="K8132" s="533"/>
      <c r="L8132" s="533"/>
      <c r="M8132" s="533"/>
      <c r="N8132" s="532"/>
      <c r="O8132" s="350"/>
      <c r="P8132" s="464"/>
      <c r="Q8132" s="464"/>
      <c r="R8132" s="464"/>
      <c r="S8132" s="464"/>
      <c r="T8132" s="464"/>
      <c r="U8132" s="464"/>
      <c r="V8132" s="464"/>
    </row>
    <row r="8133" spans="1:22">
      <c r="A8133" s="531"/>
      <c r="B8133" s="532"/>
      <c r="C8133" s="350"/>
      <c r="D8133" s="350"/>
      <c r="E8133" s="533"/>
      <c r="F8133" s="533"/>
      <c r="G8133" s="533"/>
      <c r="H8133" s="533"/>
      <c r="I8133" s="533"/>
      <c r="J8133" s="533"/>
      <c r="K8133" s="533"/>
      <c r="L8133" s="533"/>
      <c r="M8133" s="533"/>
      <c r="N8133" s="532"/>
      <c r="O8133" s="350"/>
      <c r="P8133" s="464"/>
      <c r="Q8133" s="464"/>
      <c r="R8133" s="464"/>
      <c r="S8133" s="464"/>
      <c r="T8133" s="464"/>
      <c r="U8133" s="464"/>
      <c r="V8133" s="464"/>
    </row>
    <row r="8134" spans="1:22">
      <c r="A8134" s="531"/>
      <c r="B8134" s="532"/>
      <c r="C8134" s="350"/>
      <c r="D8134" s="350"/>
      <c r="E8134" s="533"/>
      <c r="F8134" s="533"/>
      <c r="G8134" s="533"/>
      <c r="H8134" s="533"/>
      <c r="I8134" s="533"/>
      <c r="J8134" s="533"/>
      <c r="K8134" s="533"/>
      <c r="L8134" s="533"/>
      <c r="M8134" s="533"/>
      <c r="N8134" s="532"/>
      <c r="O8134" s="350"/>
      <c r="P8134" s="464"/>
      <c r="Q8134" s="464"/>
      <c r="R8134" s="464"/>
      <c r="S8134" s="464"/>
      <c r="T8134" s="464"/>
      <c r="U8134" s="464"/>
      <c r="V8134" s="464"/>
    </row>
    <row r="8135" spans="1:22">
      <c r="A8135" s="531"/>
      <c r="B8135" s="532"/>
      <c r="C8135" s="350"/>
      <c r="D8135" s="350"/>
      <c r="E8135" s="533"/>
      <c r="F8135" s="533"/>
      <c r="G8135" s="533"/>
      <c r="H8135" s="533"/>
      <c r="I8135" s="533"/>
      <c r="J8135" s="533"/>
      <c r="K8135" s="533"/>
      <c r="L8135" s="533"/>
      <c r="M8135" s="533"/>
      <c r="N8135" s="532"/>
      <c r="O8135" s="350"/>
      <c r="P8135" s="464"/>
      <c r="Q8135" s="464"/>
      <c r="R8135" s="464"/>
      <c r="S8135" s="464"/>
      <c r="T8135" s="464"/>
      <c r="U8135" s="464"/>
      <c r="V8135" s="464"/>
    </row>
    <row r="8136" spans="1:22">
      <c r="A8136" s="531"/>
      <c r="B8136" s="532"/>
      <c r="C8136" s="350"/>
      <c r="D8136" s="350"/>
      <c r="E8136" s="533"/>
      <c r="F8136" s="533"/>
      <c r="G8136" s="533"/>
      <c r="H8136" s="533"/>
      <c r="I8136" s="533"/>
      <c r="J8136" s="533"/>
      <c r="K8136" s="533"/>
      <c r="L8136" s="533"/>
      <c r="M8136" s="533"/>
      <c r="N8136" s="532"/>
      <c r="O8136" s="350"/>
      <c r="P8136" s="464"/>
      <c r="Q8136" s="464"/>
      <c r="R8136" s="464"/>
      <c r="S8136" s="464"/>
      <c r="T8136" s="464"/>
      <c r="U8136" s="464"/>
      <c r="V8136" s="464"/>
    </row>
    <row r="8137" spans="1:22">
      <c r="A8137" s="531"/>
      <c r="B8137" s="532"/>
      <c r="C8137" s="350"/>
      <c r="D8137" s="350"/>
      <c r="E8137" s="533"/>
      <c r="F8137" s="533"/>
      <c r="G8137" s="533"/>
      <c r="H8137" s="533"/>
      <c r="I8137" s="533"/>
      <c r="J8137" s="533"/>
      <c r="K8137" s="533"/>
      <c r="L8137" s="533"/>
      <c r="M8137" s="533"/>
      <c r="N8137" s="532"/>
      <c r="O8137" s="350"/>
      <c r="P8137" s="464"/>
      <c r="Q8137" s="464"/>
      <c r="R8137" s="464"/>
      <c r="S8137" s="464"/>
      <c r="T8137" s="464"/>
      <c r="U8137" s="464"/>
      <c r="V8137" s="464"/>
    </row>
    <row r="8138" spans="1:22">
      <c r="A8138" s="531"/>
      <c r="B8138" s="532"/>
      <c r="C8138" s="350"/>
      <c r="D8138" s="350"/>
      <c r="E8138" s="533"/>
      <c r="F8138" s="533"/>
      <c r="G8138" s="533"/>
      <c r="H8138" s="533"/>
      <c r="I8138" s="533"/>
      <c r="J8138" s="533"/>
      <c r="K8138" s="533"/>
      <c r="L8138" s="533"/>
      <c r="M8138" s="533"/>
      <c r="N8138" s="532"/>
      <c r="O8138" s="350"/>
      <c r="P8138" s="464"/>
      <c r="Q8138" s="464"/>
      <c r="R8138" s="464"/>
      <c r="S8138" s="464"/>
      <c r="T8138" s="464"/>
      <c r="U8138" s="464"/>
      <c r="V8138" s="464"/>
    </row>
    <row r="8139" spans="1:22">
      <c r="A8139" s="531"/>
      <c r="B8139" s="532"/>
      <c r="C8139" s="350"/>
      <c r="D8139" s="350"/>
      <c r="E8139" s="533"/>
      <c r="F8139" s="533"/>
      <c r="G8139" s="533"/>
      <c r="H8139" s="533"/>
      <c r="I8139" s="533"/>
      <c r="J8139" s="533"/>
      <c r="K8139" s="533"/>
      <c r="L8139" s="533"/>
      <c r="M8139" s="533"/>
      <c r="N8139" s="532"/>
      <c r="O8139" s="350"/>
      <c r="P8139" s="464"/>
      <c r="Q8139" s="464"/>
      <c r="R8139" s="464"/>
      <c r="S8139" s="464"/>
      <c r="T8139" s="464"/>
      <c r="U8139" s="464"/>
      <c r="V8139" s="464"/>
    </row>
    <row r="8140" spans="1:22">
      <c r="A8140" s="531"/>
      <c r="B8140" s="532"/>
      <c r="C8140" s="350"/>
      <c r="D8140" s="350"/>
      <c r="E8140" s="533"/>
      <c r="F8140" s="533"/>
      <c r="G8140" s="533"/>
      <c r="H8140" s="533"/>
      <c r="I8140" s="533"/>
      <c r="J8140" s="533"/>
      <c r="K8140" s="533"/>
      <c r="L8140" s="533"/>
      <c r="M8140" s="533"/>
      <c r="N8140" s="532"/>
      <c r="O8140" s="350"/>
      <c r="P8140" s="464"/>
      <c r="Q8140" s="464"/>
      <c r="R8140" s="464"/>
      <c r="S8140" s="464"/>
      <c r="T8140" s="464"/>
      <c r="U8140" s="464"/>
      <c r="V8140" s="464"/>
    </row>
    <row r="8141" spans="1:22">
      <c r="A8141" s="531"/>
      <c r="B8141" s="532"/>
      <c r="C8141" s="350"/>
      <c r="D8141" s="350"/>
      <c r="E8141" s="533"/>
      <c r="F8141" s="533"/>
      <c r="G8141" s="533"/>
      <c r="H8141" s="533"/>
      <c r="I8141" s="533"/>
      <c r="J8141" s="533"/>
      <c r="K8141" s="533"/>
      <c r="L8141" s="533"/>
      <c r="M8141" s="533"/>
      <c r="N8141" s="532"/>
      <c r="O8141" s="350"/>
      <c r="P8141" s="464"/>
      <c r="Q8141" s="464"/>
      <c r="R8141" s="464"/>
      <c r="S8141" s="464"/>
      <c r="T8141" s="464"/>
      <c r="U8141" s="464"/>
      <c r="V8141" s="464"/>
    </row>
    <row r="8142" spans="1:22">
      <c r="A8142" s="531"/>
      <c r="B8142" s="532"/>
      <c r="C8142" s="350"/>
      <c r="D8142" s="350"/>
      <c r="E8142" s="533"/>
      <c r="F8142" s="533"/>
      <c r="G8142" s="533"/>
      <c r="H8142" s="533"/>
      <c r="I8142" s="533"/>
      <c r="J8142" s="533"/>
      <c r="K8142" s="533"/>
      <c r="L8142" s="533"/>
      <c r="M8142" s="533"/>
      <c r="N8142" s="532"/>
      <c r="O8142" s="350"/>
      <c r="P8142" s="464"/>
      <c r="Q8142" s="464"/>
      <c r="R8142" s="464"/>
      <c r="S8142" s="464"/>
      <c r="T8142" s="464"/>
      <c r="U8142" s="464"/>
      <c r="V8142" s="464"/>
    </row>
    <row r="8143" spans="1:22">
      <c r="A8143" s="531"/>
      <c r="B8143" s="532"/>
      <c r="C8143" s="350"/>
      <c r="D8143" s="350"/>
      <c r="E8143" s="533"/>
      <c r="F8143" s="533"/>
      <c r="G8143" s="533"/>
      <c r="H8143" s="533"/>
      <c r="I8143" s="533"/>
      <c r="J8143" s="533"/>
      <c r="K8143" s="533"/>
      <c r="L8143" s="533"/>
      <c r="M8143" s="533"/>
      <c r="N8143" s="532"/>
      <c r="O8143" s="350"/>
      <c r="P8143" s="464"/>
      <c r="Q8143" s="464"/>
      <c r="R8143" s="464"/>
      <c r="S8143" s="464"/>
      <c r="T8143" s="464"/>
      <c r="U8143" s="464"/>
      <c r="V8143" s="464"/>
    </row>
    <row r="8144" spans="1:22">
      <c r="A8144" s="531"/>
      <c r="B8144" s="532"/>
      <c r="C8144" s="350"/>
      <c r="D8144" s="350"/>
      <c r="E8144" s="533"/>
      <c r="F8144" s="533"/>
      <c r="G8144" s="533"/>
      <c r="H8144" s="533"/>
      <c r="I8144" s="533"/>
      <c r="J8144" s="533"/>
      <c r="K8144" s="533"/>
      <c r="L8144" s="533"/>
      <c r="M8144" s="533"/>
      <c r="N8144" s="532"/>
      <c r="O8144" s="350"/>
      <c r="P8144" s="464"/>
      <c r="Q8144" s="464"/>
      <c r="R8144" s="464"/>
      <c r="S8144" s="464"/>
      <c r="T8144" s="464"/>
      <c r="U8144" s="464"/>
      <c r="V8144" s="464"/>
    </row>
    <row r="8145" spans="1:22">
      <c r="A8145" s="531"/>
      <c r="B8145" s="532"/>
      <c r="C8145" s="350"/>
      <c r="D8145" s="350"/>
      <c r="E8145" s="533"/>
      <c r="F8145" s="533"/>
      <c r="G8145" s="533"/>
      <c r="H8145" s="533"/>
      <c r="I8145" s="533"/>
      <c r="J8145" s="533"/>
      <c r="K8145" s="533"/>
      <c r="L8145" s="533"/>
      <c r="M8145" s="533"/>
      <c r="N8145" s="532"/>
      <c r="O8145" s="350"/>
      <c r="P8145" s="464"/>
      <c r="Q8145" s="464"/>
      <c r="R8145" s="464"/>
      <c r="S8145" s="464"/>
      <c r="T8145" s="464"/>
      <c r="U8145" s="464"/>
      <c r="V8145" s="464"/>
    </row>
    <row r="8146" spans="1:22">
      <c r="A8146" s="531"/>
      <c r="B8146" s="532"/>
      <c r="C8146" s="350"/>
      <c r="D8146" s="350"/>
      <c r="E8146" s="533"/>
      <c r="F8146" s="533"/>
      <c r="G8146" s="533"/>
      <c r="H8146" s="533"/>
      <c r="I8146" s="533"/>
      <c r="J8146" s="533"/>
      <c r="K8146" s="533"/>
      <c r="L8146" s="533"/>
      <c r="M8146" s="533"/>
      <c r="N8146" s="532"/>
      <c r="O8146" s="350"/>
      <c r="P8146" s="464"/>
      <c r="Q8146" s="464"/>
      <c r="R8146" s="464"/>
      <c r="S8146" s="464"/>
      <c r="T8146" s="464"/>
      <c r="U8146" s="464"/>
      <c r="V8146" s="464"/>
    </row>
    <row r="8147" spans="1:22">
      <c r="A8147" s="531"/>
      <c r="B8147" s="532"/>
      <c r="C8147" s="350"/>
      <c r="D8147" s="350"/>
      <c r="E8147" s="533"/>
      <c r="F8147" s="533"/>
      <c r="G8147" s="533"/>
      <c r="H8147" s="533"/>
      <c r="I8147" s="533"/>
      <c r="J8147" s="533"/>
      <c r="K8147" s="533"/>
      <c r="L8147" s="533"/>
      <c r="M8147" s="533"/>
      <c r="N8147" s="532"/>
      <c r="O8147" s="350"/>
      <c r="P8147" s="464"/>
      <c r="Q8147" s="464"/>
      <c r="R8147" s="464"/>
      <c r="S8147" s="464"/>
      <c r="T8147" s="464"/>
      <c r="U8147" s="464"/>
      <c r="V8147" s="464"/>
    </row>
    <row r="8148" spans="1:22">
      <c r="A8148" s="531"/>
      <c r="B8148" s="532"/>
      <c r="C8148" s="350"/>
      <c r="D8148" s="350"/>
      <c r="E8148" s="533"/>
      <c r="F8148" s="533"/>
      <c r="G8148" s="533"/>
      <c r="H8148" s="533"/>
      <c r="I8148" s="533"/>
      <c r="J8148" s="533"/>
      <c r="K8148" s="533"/>
      <c r="L8148" s="533"/>
      <c r="M8148" s="533"/>
      <c r="N8148" s="532"/>
      <c r="O8148" s="350"/>
      <c r="P8148" s="464"/>
      <c r="Q8148" s="464"/>
      <c r="R8148" s="464"/>
      <c r="S8148" s="464"/>
      <c r="T8148" s="464"/>
      <c r="U8148" s="464"/>
      <c r="V8148" s="464"/>
    </row>
    <row r="8149" spans="1:22">
      <c r="A8149" s="531"/>
      <c r="B8149" s="532"/>
      <c r="C8149" s="350"/>
      <c r="D8149" s="350"/>
      <c r="E8149" s="533"/>
      <c r="F8149" s="533"/>
      <c r="G8149" s="533"/>
      <c r="H8149" s="533"/>
      <c r="I8149" s="533"/>
      <c r="J8149" s="533"/>
      <c r="K8149" s="533"/>
      <c r="L8149" s="533"/>
      <c r="M8149" s="533"/>
      <c r="N8149" s="532"/>
      <c r="O8149" s="350"/>
      <c r="P8149" s="464"/>
      <c r="Q8149" s="464"/>
      <c r="R8149" s="464"/>
      <c r="S8149" s="464"/>
      <c r="T8149" s="464"/>
      <c r="U8149" s="464"/>
      <c r="V8149" s="464"/>
    </row>
    <row r="8150" spans="1:22">
      <c r="A8150" s="531"/>
      <c r="B8150" s="532"/>
      <c r="C8150" s="350"/>
      <c r="D8150" s="350"/>
      <c r="E8150" s="533"/>
      <c r="F8150" s="533"/>
      <c r="G8150" s="533"/>
      <c r="H8150" s="533"/>
      <c r="I8150" s="533"/>
      <c r="J8150" s="533"/>
      <c r="K8150" s="533"/>
      <c r="L8150" s="533"/>
      <c r="M8150" s="533"/>
      <c r="N8150" s="532"/>
      <c r="O8150" s="350"/>
      <c r="P8150" s="464"/>
      <c r="Q8150" s="464"/>
      <c r="R8150" s="464"/>
      <c r="S8150" s="464"/>
      <c r="T8150" s="464"/>
      <c r="U8150" s="464"/>
      <c r="V8150" s="464"/>
    </row>
    <row r="8151" spans="1:22">
      <c r="A8151" s="531"/>
      <c r="B8151" s="532"/>
      <c r="C8151" s="350"/>
      <c r="D8151" s="350"/>
      <c r="E8151" s="533"/>
      <c r="F8151" s="533"/>
      <c r="G8151" s="533"/>
      <c r="H8151" s="533"/>
      <c r="I8151" s="533"/>
      <c r="J8151" s="533"/>
      <c r="K8151" s="533"/>
      <c r="L8151" s="533"/>
      <c r="M8151" s="533"/>
      <c r="N8151" s="532"/>
      <c r="O8151" s="350"/>
      <c r="P8151" s="464"/>
      <c r="Q8151" s="464"/>
      <c r="R8151" s="464"/>
      <c r="S8151" s="464"/>
      <c r="T8151" s="464"/>
      <c r="U8151" s="464"/>
      <c r="V8151" s="464"/>
    </row>
    <row r="8152" spans="1:22">
      <c r="A8152" s="531"/>
      <c r="B8152" s="532"/>
      <c r="C8152" s="350"/>
      <c r="D8152" s="350"/>
      <c r="E8152" s="533"/>
      <c r="F8152" s="533"/>
      <c r="G8152" s="533"/>
      <c r="H8152" s="533"/>
      <c r="I8152" s="533"/>
      <c r="J8152" s="533"/>
      <c r="K8152" s="533"/>
      <c r="L8152" s="533"/>
      <c r="M8152" s="533"/>
      <c r="N8152" s="532"/>
      <c r="O8152" s="350"/>
      <c r="P8152" s="464"/>
      <c r="Q8152" s="464"/>
      <c r="R8152" s="464"/>
      <c r="S8152" s="464"/>
      <c r="T8152" s="464"/>
      <c r="U8152" s="464"/>
      <c r="V8152" s="464"/>
    </row>
    <row r="8153" spans="1:22">
      <c r="A8153" s="531"/>
      <c r="B8153" s="532"/>
      <c r="C8153" s="350"/>
      <c r="D8153" s="350"/>
      <c r="E8153" s="533"/>
      <c r="F8153" s="533"/>
      <c r="G8153" s="533"/>
      <c r="H8153" s="533"/>
      <c r="I8153" s="533"/>
      <c r="J8153" s="533"/>
      <c r="K8153" s="533"/>
      <c r="L8153" s="533"/>
      <c r="M8153" s="533"/>
      <c r="N8153" s="532"/>
      <c r="O8153" s="350"/>
      <c r="P8153" s="464"/>
      <c r="Q8153" s="464"/>
      <c r="R8153" s="464"/>
      <c r="S8153" s="464"/>
      <c r="T8153" s="464"/>
      <c r="U8153" s="464"/>
      <c r="V8153" s="464"/>
    </row>
    <row r="8154" spans="1:22">
      <c r="A8154" s="531"/>
      <c r="B8154" s="532"/>
      <c r="C8154" s="350"/>
      <c r="D8154" s="350"/>
      <c r="E8154" s="533"/>
      <c r="F8154" s="533"/>
      <c r="G8154" s="533"/>
      <c r="H8154" s="533"/>
      <c r="I8154" s="533"/>
      <c r="J8154" s="533"/>
      <c r="K8154" s="533"/>
      <c r="L8154" s="533"/>
      <c r="M8154" s="533"/>
      <c r="N8154" s="532"/>
      <c r="O8154" s="350"/>
      <c r="P8154" s="464"/>
      <c r="Q8154" s="464"/>
      <c r="R8154" s="464"/>
      <c r="S8154" s="464"/>
      <c r="T8154" s="464"/>
      <c r="U8154" s="464"/>
      <c r="V8154" s="464"/>
    </row>
    <row r="8155" spans="1:22">
      <c r="A8155" s="531"/>
      <c r="B8155" s="532"/>
      <c r="C8155" s="350"/>
      <c r="D8155" s="350"/>
      <c r="E8155" s="533"/>
      <c r="F8155" s="533"/>
      <c r="G8155" s="533"/>
      <c r="H8155" s="533"/>
      <c r="I8155" s="533"/>
      <c r="J8155" s="533"/>
      <c r="K8155" s="533"/>
      <c r="L8155" s="533"/>
      <c r="M8155" s="533"/>
      <c r="N8155" s="532"/>
      <c r="O8155" s="350"/>
      <c r="P8155" s="464"/>
      <c r="Q8155" s="464"/>
      <c r="R8155" s="464"/>
      <c r="S8155" s="464"/>
      <c r="T8155" s="464"/>
      <c r="U8155" s="464"/>
      <c r="V8155" s="464"/>
    </row>
    <row r="8156" spans="1:22">
      <c r="A8156" s="531"/>
      <c r="B8156" s="532"/>
      <c r="C8156" s="350"/>
      <c r="D8156" s="350"/>
      <c r="E8156" s="533"/>
      <c r="F8156" s="533"/>
      <c r="G8156" s="533"/>
      <c r="H8156" s="533"/>
      <c r="I8156" s="533"/>
      <c r="J8156" s="533"/>
      <c r="K8156" s="533"/>
      <c r="L8156" s="533"/>
      <c r="M8156" s="533"/>
      <c r="N8156" s="532"/>
      <c r="O8156" s="350"/>
      <c r="P8156" s="464"/>
      <c r="Q8156" s="464"/>
      <c r="R8156" s="464"/>
      <c r="S8156" s="464"/>
      <c r="T8156" s="464"/>
      <c r="U8156" s="464"/>
      <c r="V8156" s="464"/>
    </row>
    <row r="8157" spans="1:22">
      <c r="A8157" s="531"/>
      <c r="B8157" s="532"/>
      <c r="C8157" s="350"/>
      <c r="D8157" s="350"/>
      <c r="E8157" s="533"/>
      <c r="F8157" s="533"/>
      <c r="G8157" s="533"/>
      <c r="H8157" s="533"/>
      <c r="I8157" s="533"/>
      <c r="J8157" s="533"/>
      <c r="K8157" s="533"/>
      <c r="L8157" s="533"/>
      <c r="M8157" s="533"/>
      <c r="N8157" s="532"/>
      <c r="O8157" s="350"/>
      <c r="P8157" s="464"/>
      <c r="Q8157" s="464"/>
      <c r="R8157" s="464"/>
      <c r="S8157" s="464"/>
      <c r="T8157" s="464"/>
      <c r="U8157" s="464"/>
      <c r="V8157" s="464"/>
    </row>
    <row r="8158" spans="1:22">
      <c r="A8158" s="531"/>
      <c r="B8158" s="532"/>
      <c r="C8158" s="350"/>
      <c r="D8158" s="350"/>
      <c r="E8158" s="533"/>
      <c r="F8158" s="533"/>
      <c r="G8158" s="533"/>
      <c r="H8158" s="533"/>
      <c r="I8158" s="533"/>
      <c r="J8158" s="533"/>
      <c r="K8158" s="533"/>
      <c r="L8158" s="533"/>
      <c r="M8158" s="533"/>
      <c r="N8158" s="532"/>
      <c r="O8158" s="350"/>
      <c r="P8158" s="464"/>
      <c r="Q8158" s="464"/>
      <c r="R8158" s="464"/>
      <c r="S8158" s="464"/>
      <c r="T8158" s="464"/>
      <c r="U8158" s="464"/>
      <c r="V8158" s="464"/>
    </row>
    <row r="8159" spans="1:22">
      <c r="A8159" s="531"/>
      <c r="B8159" s="532"/>
      <c r="C8159" s="350"/>
      <c r="D8159" s="350"/>
      <c r="E8159" s="533"/>
      <c r="F8159" s="533"/>
      <c r="G8159" s="533"/>
      <c r="H8159" s="533"/>
      <c r="I8159" s="533"/>
      <c r="J8159" s="533"/>
      <c r="K8159" s="533"/>
      <c r="L8159" s="533"/>
      <c r="M8159" s="533"/>
      <c r="N8159" s="532"/>
      <c r="O8159" s="350"/>
      <c r="P8159" s="464"/>
      <c r="Q8159" s="464"/>
      <c r="R8159" s="464"/>
      <c r="S8159" s="464"/>
      <c r="T8159" s="464"/>
      <c r="U8159" s="464"/>
      <c r="V8159" s="464"/>
    </row>
    <row r="8160" spans="1:22">
      <c r="A8160" s="531"/>
      <c r="B8160" s="532"/>
      <c r="C8160" s="350"/>
      <c r="D8160" s="350"/>
      <c r="E8160" s="533"/>
      <c r="F8160" s="533"/>
      <c r="G8160" s="533"/>
      <c r="H8160" s="533"/>
      <c r="I8160" s="533"/>
      <c r="J8160" s="533"/>
      <c r="K8160" s="533"/>
      <c r="L8160" s="533"/>
      <c r="M8160" s="533"/>
      <c r="N8160" s="532"/>
      <c r="O8160" s="350"/>
      <c r="P8160" s="464"/>
      <c r="Q8160" s="464"/>
      <c r="R8160" s="464"/>
      <c r="S8160" s="464"/>
      <c r="T8160" s="464"/>
      <c r="U8160" s="464"/>
      <c r="V8160" s="464"/>
    </row>
    <row r="8161" spans="1:22">
      <c r="A8161" s="531"/>
      <c r="B8161" s="532"/>
      <c r="C8161" s="350"/>
      <c r="D8161" s="350"/>
      <c r="E8161" s="533"/>
      <c r="F8161" s="533"/>
      <c r="G8161" s="533"/>
      <c r="H8161" s="533"/>
      <c r="I8161" s="533"/>
      <c r="J8161" s="533"/>
      <c r="K8161" s="533"/>
      <c r="L8161" s="533"/>
      <c r="M8161" s="533"/>
      <c r="N8161" s="532"/>
      <c r="O8161" s="350"/>
      <c r="P8161" s="464"/>
      <c r="Q8161" s="464"/>
      <c r="R8161" s="464"/>
      <c r="S8161" s="464"/>
      <c r="T8161" s="464"/>
      <c r="U8161" s="464"/>
      <c r="V8161" s="464"/>
    </row>
    <row r="8162" spans="1:22">
      <c r="A8162" s="531"/>
      <c r="B8162" s="532"/>
      <c r="C8162" s="350"/>
      <c r="D8162" s="350"/>
      <c r="E8162" s="533"/>
      <c r="F8162" s="533"/>
      <c r="G8162" s="533"/>
      <c r="H8162" s="533"/>
      <c r="I8162" s="533"/>
      <c r="J8162" s="533"/>
      <c r="K8162" s="533"/>
      <c r="L8162" s="533"/>
      <c r="M8162" s="533"/>
      <c r="N8162" s="532"/>
      <c r="O8162" s="350"/>
      <c r="P8162" s="464"/>
      <c r="Q8162" s="464"/>
      <c r="R8162" s="464"/>
      <c r="S8162" s="464"/>
      <c r="T8162" s="464"/>
      <c r="U8162" s="464"/>
      <c r="V8162" s="464"/>
    </row>
    <row r="8163" spans="1:22">
      <c r="A8163" s="531"/>
      <c r="B8163" s="532"/>
      <c r="C8163" s="350"/>
      <c r="D8163" s="350"/>
      <c r="E8163" s="533"/>
      <c r="F8163" s="533"/>
      <c r="G8163" s="533"/>
      <c r="H8163" s="533"/>
      <c r="I8163" s="533"/>
      <c r="J8163" s="533"/>
      <c r="K8163" s="533"/>
      <c r="L8163" s="533"/>
      <c r="M8163" s="533"/>
      <c r="N8163" s="532"/>
      <c r="O8163" s="350"/>
      <c r="P8163" s="464"/>
      <c r="Q8163" s="464"/>
      <c r="R8163" s="464"/>
      <c r="S8163" s="464"/>
      <c r="T8163" s="464"/>
      <c r="U8163" s="464"/>
      <c r="V8163" s="464"/>
    </row>
    <row r="8164" spans="1:22">
      <c r="A8164" s="531"/>
      <c r="B8164" s="532"/>
      <c r="C8164" s="350"/>
      <c r="D8164" s="350"/>
      <c r="E8164" s="533"/>
      <c r="F8164" s="533"/>
      <c r="G8164" s="533"/>
      <c r="H8164" s="533"/>
      <c r="I8164" s="533"/>
      <c r="J8164" s="533"/>
      <c r="K8164" s="533"/>
      <c r="L8164" s="533"/>
      <c r="M8164" s="533"/>
      <c r="N8164" s="532"/>
      <c r="O8164" s="350"/>
      <c r="P8164" s="464"/>
      <c r="Q8164" s="464"/>
      <c r="R8164" s="464"/>
      <c r="S8164" s="464"/>
      <c r="T8164" s="464"/>
      <c r="U8164" s="464"/>
      <c r="V8164" s="464"/>
    </row>
    <row r="8165" spans="1:22">
      <c r="A8165" s="531"/>
      <c r="B8165" s="532"/>
      <c r="C8165" s="350"/>
      <c r="D8165" s="350"/>
      <c r="E8165" s="533"/>
      <c r="F8165" s="533"/>
      <c r="G8165" s="533"/>
      <c r="H8165" s="533"/>
      <c r="I8165" s="533"/>
      <c r="J8165" s="533"/>
      <c r="K8165" s="533"/>
      <c r="L8165" s="533"/>
      <c r="M8165" s="533"/>
      <c r="N8165" s="532"/>
      <c r="O8165" s="350"/>
      <c r="P8165" s="464"/>
      <c r="Q8165" s="464"/>
      <c r="R8165" s="464"/>
      <c r="S8165" s="464"/>
      <c r="T8165" s="464"/>
      <c r="U8165" s="464"/>
      <c r="V8165" s="464"/>
    </row>
    <row r="8166" spans="1:22">
      <c r="A8166" s="531"/>
      <c r="B8166" s="532"/>
      <c r="C8166" s="350"/>
      <c r="D8166" s="350"/>
      <c r="E8166" s="533"/>
      <c r="F8166" s="533"/>
      <c r="G8166" s="533"/>
      <c r="H8166" s="533"/>
      <c r="I8166" s="533"/>
      <c r="J8166" s="533"/>
      <c r="K8166" s="533"/>
      <c r="L8166" s="533"/>
      <c r="M8166" s="533"/>
      <c r="N8166" s="532"/>
      <c r="O8166" s="350"/>
      <c r="P8166" s="464"/>
      <c r="Q8166" s="464"/>
      <c r="R8166" s="464"/>
      <c r="S8166" s="464"/>
      <c r="T8166" s="464"/>
      <c r="U8166" s="464"/>
      <c r="V8166" s="464"/>
    </row>
    <row r="8167" spans="1:22">
      <c r="A8167" s="531"/>
      <c r="B8167" s="532"/>
      <c r="C8167" s="350"/>
      <c r="D8167" s="350"/>
      <c r="E8167" s="533"/>
      <c r="F8167" s="533"/>
      <c r="G8167" s="533"/>
      <c r="H8167" s="533"/>
      <c r="I8167" s="533"/>
      <c r="J8167" s="533"/>
      <c r="K8167" s="533"/>
      <c r="L8167" s="533"/>
      <c r="M8167" s="533"/>
      <c r="N8167" s="532"/>
      <c r="O8167" s="350"/>
      <c r="P8167" s="464"/>
      <c r="Q8167" s="464"/>
      <c r="R8167" s="464"/>
      <c r="S8167" s="464"/>
      <c r="T8167" s="464"/>
      <c r="U8167" s="464"/>
      <c r="V8167" s="464"/>
    </row>
    <row r="8168" spans="1:22">
      <c r="A8168" s="531"/>
      <c r="B8168" s="532"/>
      <c r="C8168" s="350"/>
      <c r="D8168" s="350"/>
      <c r="E8168" s="533"/>
      <c r="F8168" s="533"/>
      <c r="G8168" s="533"/>
      <c r="H8168" s="533"/>
      <c r="I8168" s="533"/>
      <c r="J8168" s="533"/>
      <c r="K8168" s="533"/>
      <c r="L8168" s="533"/>
      <c r="M8168" s="533"/>
      <c r="N8168" s="532"/>
      <c r="O8168" s="350"/>
      <c r="P8168" s="464"/>
      <c r="Q8168" s="464"/>
      <c r="R8168" s="464"/>
      <c r="S8168" s="464"/>
      <c r="T8168" s="464"/>
      <c r="U8168" s="464"/>
      <c r="V8168" s="464"/>
    </row>
    <row r="8169" spans="1:22">
      <c r="A8169" s="531"/>
      <c r="B8169" s="532"/>
      <c r="C8169" s="350"/>
      <c r="D8169" s="350"/>
      <c r="E8169" s="533"/>
      <c r="F8169" s="533"/>
      <c r="G8169" s="533"/>
      <c r="H8169" s="533"/>
      <c r="I8169" s="533"/>
      <c r="J8169" s="533"/>
      <c r="K8169" s="533"/>
      <c r="L8169" s="533"/>
      <c r="M8169" s="533"/>
      <c r="N8169" s="532"/>
      <c r="O8169" s="350"/>
      <c r="P8169" s="464"/>
      <c r="Q8169" s="464"/>
      <c r="R8169" s="464"/>
      <c r="S8169" s="464"/>
      <c r="T8169" s="464"/>
      <c r="U8169" s="464"/>
      <c r="V8169" s="464"/>
    </row>
    <row r="8170" spans="1:22">
      <c r="A8170" s="531"/>
      <c r="B8170" s="532"/>
      <c r="C8170" s="350"/>
      <c r="D8170" s="350"/>
      <c r="E8170" s="533"/>
      <c r="F8170" s="533"/>
      <c r="G8170" s="533"/>
      <c r="H8170" s="533"/>
      <c r="I8170" s="533"/>
      <c r="J8170" s="533"/>
      <c r="K8170" s="533"/>
      <c r="L8170" s="533"/>
      <c r="M8170" s="533"/>
      <c r="N8170" s="532"/>
      <c r="O8170" s="350"/>
      <c r="P8170" s="464"/>
      <c r="Q8170" s="464"/>
      <c r="R8170" s="464"/>
      <c r="S8170" s="464"/>
      <c r="T8170" s="464"/>
      <c r="U8170" s="464"/>
      <c r="V8170" s="464"/>
    </row>
    <row r="8171" spans="1:22">
      <c r="A8171" s="531"/>
      <c r="B8171" s="532"/>
      <c r="C8171" s="350"/>
      <c r="D8171" s="350"/>
      <c r="E8171" s="533"/>
      <c r="F8171" s="533"/>
      <c r="G8171" s="533"/>
      <c r="H8171" s="533"/>
      <c r="I8171" s="533"/>
      <c r="J8171" s="533"/>
      <c r="K8171" s="533"/>
      <c r="L8171" s="533"/>
      <c r="M8171" s="533"/>
      <c r="N8171" s="532"/>
      <c r="O8171" s="350"/>
      <c r="P8171" s="464"/>
      <c r="Q8171" s="464"/>
      <c r="R8171" s="464"/>
      <c r="S8171" s="464"/>
      <c r="T8171" s="464"/>
      <c r="U8171" s="464"/>
      <c r="V8171" s="464"/>
    </row>
    <row r="8172" spans="1:22">
      <c r="A8172" s="531"/>
      <c r="B8172" s="532"/>
      <c r="C8172" s="350"/>
      <c r="D8172" s="350"/>
      <c r="E8172" s="533"/>
      <c r="F8172" s="533"/>
      <c r="G8172" s="533"/>
      <c r="H8172" s="533"/>
      <c r="I8172" s="533"/>
      <c r="J8172" s="533"/>
      <c r="K8172" s="533"/>
      <c r="L8172" s="533"/>
      <c r="M8172" s="533"/>
      <c r="N8172" s="532"/>
      <c r="O8172" s="350"/>
      <c r="P8172" s="464"/>
      <c r="Q8172" s="464"/>
      <c r="R8172" s="464"/>
      <c r="S8172" s="464"/>
      <c r="T8172" s="464"/>
      <c r="U8172" s="464"/>
      <c r="V8172" s="464"/>
    </row>
    <row r="8173" spans="1:22">
      <c r="A8173" s="531"/>
      <c r="B8173" s="532"/>
      <c r="C8173" s="350"/>
      <c r="D8173" s="350"/>
      <c r="E8173" s="533"/>
      <c r="F8173" s="533"/>
      <c r="G8173" s="533"/>
      <c r="H8173" s="533"/>
      <c r="I8173" s="533"/>
      <c r="J8173" s="533"/>
      <c r="K8173" s="533"/>
      <c r="L8173" s="533"/>
      <c r="M8173" s="533"/>
      <c r="N8173" s="532"/>
      <c r="O8173" s="350"/>
      <c r="P8173" s="464"/>
      <c r="Q8173" s="464"/>
      <c r="R8173" s="464"/>
      <c r="S8173" s="464"/>
      <c r="T8173" s="464"/>
      <c r="U8173" s="464"/>
      <c r="V8173" s="464"/>
    </row>
    <row r="8174" spans="1:22">
      <c r="A8174" s="531"/>
      <c r="B8174" s="532"/>
      <c r="C8174" s="350"/>
      <c r="D8174" s="350"/>
      <c r="E8174" s="533"/>
      <c r="F8174" s="533"/>
      <c r="G8174" s="533"/>
      <c r="H8174" s="533"/>
      <c r="I8174" s="533"/>
      <c r="J8174" s="533"/>
      <c r="K8174" s="533"/>
      <c r="L8174" s="533"/>
      <c r="M8174" s="533"/>
      <c r="N8174" s="532"/>
      <c r="O8174" s="350"/>
      <c r="P8174" s="464"/>
      <c r="Q8174" s="464"/>
      <c r="R8174" s="464"/>
      <c r="S8174" s="464"/>
      <c r="T8174" s="464"/>
      <c r="U8174" s="464"/>
      <c r="V8174" s="464"/>
    </row>
    <row r="8175" spans="1:22">
      <c r="A8175" s="531"/>
      <c r="B8175" s="532"/>
      <c r="C8175" s="350"/>
      <c r="D8175" s="350"/>
      <c r="E8175" s="533"/>
      <c r="F8175" s="533"/>
      <c r="G8175" s="533"/>
      <c r="H8175" s="533"/>
      <c r="I8175" s="533"/>
      <c r="J8175" s="533"/>
      <c r="K8175" s="533"/>
      <c r="L8175" s="533"/>
      <c r="M8175" s="533"/>
      <c r="N8175" s="532"/>
      <c r="O8175" s="350"/>
      <c r="P8175" s="464"/>
      <c r="Q8175" s="464"/>
      <c r="R8175" s="464"/>
      <c r="S8175" s="464"/>
      <c r="T8175" s="464"/>
      <c r="U8175" s="464"/>
      <c r="V8175" s="464"/>
    </row>
    <row r="8176" spans="1:22">
      <c r="A8176" s="531"/>
      <c r="B8176" s="532"/>
      <c r="C8176" s="350"/>
      <c r="D8176" s="350"/>
      <c r="E8176" s="533"/>
      <c r="F8176" s="533"/>
      <c r="G8176" s="533"/>
      <c r="H8176" s="533"/>
      <c r="I8176" s="533"/>
      <c r="J8176" s="533"/>
      <c r="K8176" s="533"/>
      <c r="L8176" s="533"/>
      <c r="M8176" s="533"/>
      <c r="N8176" s="532"/>
      <c r="O8176" s="350"/>
      <c r="P8176" s="464"/>
      <c r="Q8176" s="464"/>
      <c r="R8176" s="464"/>
      <c r="S8176" s="464"/>
      <c r="T8176" s="464"/>
      <c r="U8176" s="464"/>
      <c r="V8176" s="464"/>
    </row>
    <row r="8177" spans="1:22">
      <c r="A8177" s="531"/>
      <c r="B8177" s="532"/>
      <c r="C8177" s="350"/>
      <c r="D8177" s="350"/>
      <c r="E8177" s="533"/>
      <c r="F8177" s="533"/>
      <c r="G8177" s="533"/>
      <c r="H8177" s="533"/>
      <c r="I8177" s="533"/>
      <c r="J8177" s="533"/>
      <c r="K8177" s="533"/>
      <c r="L8177" s="533"/>
      <c r="M8177" s="533"/>
      <c r="N8177" s="532"/>
      <c r="O8177" s="350"/>
      <c r="P8177" s="464"/>
      <c r="Q8177" s="464"/>
      <c r="R8177" s="464"/>
      <c r="S8177" s="464"/>
      <c r="T8177" s="464"/>
      <c r="U8177" s="464"/>
      <c r="V8177" s="464"/>
    </row>
    <row r="8178" spans="1:22">
      <c r="A8178" s="531"/>
      <c r="B8178" s="532"/>
      <c r="C8178" s="350"/>
      <c r="D8178" s="350"/>
      <c r="E8178" s="533"/>
      <c r="F8178" s="533"/>
      <c r="G8178" s="533"/>
      <c r="H8178" s="533"/>
      <c r="I8178" s="533"/>
      <c r="J8178" s="533"/>
      <c r="K8178" s="533"/>
      <c r="L8178" s="533"/>
      <c r="M8178" s="533"/>
      <c r="N8178" s="532"/>
      <c r="O8178" s="350"/>
      <c r="P8178" s="464"/>
      <c r="Q8178" s="464"/>
      <c r="R8178" s="464"/>
      <c r="S8178" s="464"/>
      <c r="T8178" s="464"/>
      <c r="U8178" s="464"/>
      <c r="V8178" s="464"/>
    </row>
    <row r="8179" spans="1:22">
      <c r="A8179" s="531"/>
      <c r="B8179" s="532"/>
      <c r="C8179" s="350"/>
      <c r="D8179" s="350"/>
      <c r="E8179" s="533"/>
      <c r="F8179" s="533"/>
      <c r="G8179" s="533"/>
      <c r="H8179" s="533"/>
      <c r="I8179" s="533"/>
      <c r="J8179" s="533"/>
      <c r="K8179" s="533"/>
      <c r="L8179" s="533"/>
      <c r="M8179" s="533"/>
      <c r="N8179" s="532"/>
      <c r="O8179" s="350"/>
      <c r="P8179" s="464"/>
      <c r="Q8179" s="464"/>
      <c r="R8179" s="464"/>
      <c r="S8179" s="464"/>
      <c r="T8179" s="464"/>
      <c r="U8179" s="464"/>
      <c r="V8179" s="464"/>
    </row>
    <row r="8180" spans="1:22">
      <c r="A8180" s="531"/>
      <c r="B8180" s="532"/>
      <c r="C8180" s="350"/>
      <c r="D8180" s="350"/>
      <c r="E8180" s="533"/>
      <c r="F8180" s="533"/>
      <c r="G8180" s="533"/>
      <c r="H8180" s="533"/>
      <c r="I8180" s="533"/>
      <c r="J8180" s="533"/>
      <c r="K8180" s="533"/>
      <c r="L8180" s="533"/>
      <c r="M8180" s="533"/>
      <c r="N8180" s="532"/>
      <c r="O8180" s="350"/>
      <c r="P8180" s="464"/>
      <c r="Q8180" s="464"/>
      <c r="R8180" s="464"/>
      <c r="S8180" s="464"/>
      <c r="T8180" s="464"/>
      <c r="U8180" s="464"/>
      <c r="V8180" s="464"/>
    </row>
    <row r="8181" spans="1:22">
      <c r="A8181" s="531"/>
      <c r="B8181" s="532"/>
      <c r="C8181" s="350"/>
      <c r="D8181" s="350"/>
      <c r="E8181" s="533"/>
      <c r="F8181" s="533"/>
      <c r="G8181" s="533"/>
      <c r="H8181" s="533"/>
      <c r="I8181" s="533"/>
      <c r="J8181" s="533"/>
      <c r="K8181" s="533"/>
      <c r="L8181" s="533"/>
      <c r="M8181" s="533"/>
      <c r="N8181" s="532"/>
      <c r="O8181" s="350"/>
      <c r="P8181" s="464"/>
      <c r="Q8181" s="464"/>
      <c r="R8181" s="464"/>
      <c r="S8181" s="464"/>
      <c r="T8181" s="464"/>
      <c r="U8181" s="464"/>
      <c r="V8181" s="464"/>
    </row>
    <row r="8182" spans="1:22">
      <c r="A8182" s="531"/>
      <c r="B8182" s="532"/>
      <c r="C8182" s="350"/>
      <c r="D8182" s="350"/>
      <c r="E8182" s="533"/>
      <c r="F8182" s="533"/>
      <c r="G8182" s="533"/>
      <c r="H8182" s="533"/>
      <c r="I8182" s="533"/>
      <c r="J8182" s="533"/>
      <c r="K8182" s="533"/>
      <c r="L8182" s="533"/>
      <c r="M8182" s="533"/>
      <c r="N8182" s="532"/>
      <c r="O8182" s="350"/>
      <c r="P8182" s="464"/>
      <c r="Q8182" s="464"/>
      <c r="R8182" s="464"/>
      <c r="S8182" s="464"/>
      <c r="T8182" s="464"/>
      <c r="U8182" s="464"/>
      <c r="V8182" s="464"/>
    </row>
    <row r="8183" spans="1:22">
      <c r="A8183" s="531"/>
      <c r="B8183" s="532"/>
      <c r="C8183" s="350"/>
      <c r="D8183" s="350"/>
      <c r="E8183" s="533"/>
      <c r="F8183" s="533"/>
      <c r="G8183" s="533"/>
      <c r="H8183" s="533"/>
      <c r="I8183" s="533"/>
      <c r="J8183" s="533"/>
      <c r="K8183" s="533"/>
      <c r="L8183" s="533"/>
      <c r="M8183" s="533"/>
      <c r="N8183" s="532"/>
      <c r="O8183" s="350"/>
      <c r="P8183" s="464"/>
      <c r="Q8183" s="464"/>
      <c r="R8183" s="464"/>
      <c r="S8183" s="464"/>
      <c r="T8183" s="464"/>
      <c r="U8183" s="464"/>
      <c r="V8183" s="464"/>
    </row>
    <row r="8184" spans="1:22">
      <c r="A8184" s="531"/>
      <c r="B8184" s="532"/>
      <c r="C8184" s="350"/>
      <c r="D8184" s="350"/>
      <c r="E8184" s="533"/>
      <c r="F8184" s="533"/>
      <c r="G8184" s="533"/>
      <c r="H8184" s="533"/>
      <c r="I8184" s="533"/>
      <c r="J8184" s="533"/>
      <c r="K8184" s="533"/>
      <c r="L8184" s="533"/>
      <c r="M8184" s="533"/>
      <c r="N8184" s="532"/>
      <c r="O8184" s="350"/>
      <c r="P8184" s="464"/>
      <c r="Q8184" s="464"/>
      <c r="R8184" s="464"/>
      <c r="S8184" s="464"/>
      <c r="T8184" s="464"/>
      <c r="U8184" s="464"/>
      <c r="V8184" s="464"/>
    </row>
    <row r="8185" spans="1:22">
      <c r="A8185" s="531"/>
      <c r="B8185" s="532"/>
      <c r="C8185" s="350"/>
      <c r="D8185" s="350"/>
      <c r="E8185" s="533"/>
      <c r="F8185" s="533"/>
      <c r="G8185" s="533"/>
      <c r="H8185" s="533"/>
      <c r="I8185" s="533"/>
      <c r="J8185" s="533"/>
      <c r="K8185" s="533"/>
      <c r="L8185" s="533"/>
      <c r="M8185" s="533"/>
      <c r="N8185" s="532"/>
      <c r="O8185" s="350"/>
      <c r="P8185" s="464"/>
      <c r="Q8185" s="464"/>
      <c r="R8185" s="464"/>
      <c r="S8185" s="464"/>
      <c r="T8185" s="464"/>
      <c r="U8185" s="464"/>
      <c r="V8185" s="464"/>
    </row>
    <row r="8186" spans="1:22">
      <c r="A8186" s="531"/>
      <c r="B8186" s="532"/>
      <c r="C8186" s="350"/>
      <c r="D8186" s="350"/>
      <c r="E8186" s="533"/>
      <c r="F8186" s="533"/>
      <c r="G8186" s="533"/>
      <c r="H8186" s="533"/>
      <c r="I8186" s="533"/>
      <c r="J8186" s="533"/>
      <c r="K8186" s="533"/>
      <c r="L8186" s="533"/>
      <c r="M8186" s="533"/>
      <c r="N8186" s="532"/>
      <c r="O8186" s="350"/>
      <c r="P8186" s="464"/>
      <c r="Q8186" s="464"/>
      <c r="R8186" s="464"/>
      <c r="S8186" s="464"/>
      <c r="T8186" s="464"/>
      <c r="U8186" s="464"/>
      <c r="V8186" s="464"/>
    </row>
    <row r="8187" spans="1:22">
      <c r="A8187" s="531"/>
      <c r="B8187" s="532"/>
      <c r="C8187" s="350"/>
      <c r="D8187" s="350"/>
      <c r="E8187" s="533"/>
      <c r="F8187" s="533"/>
      <c r="G8187" s="533"/>
      <c r="H8187" s="533"/>
      <c r="I8187" s="533"/>
      <c r="J8187" s="533"/>
      <c r="K8187" s="533"/>
      <c r="L8187" s="533"/>
      <c r="M8187" s="533"/>
      <c r="N8187" s="532"/>
      <c r="O8187" s="350"/>
      <c r="P8187" s="464"/>
      <c r="Q8187" s="464"/>
      <c r="R8187" s="464"/>
      <c r="S8187" s="464"/>
      <c r="T8187" s="464"/>
      <c r="U8187" s="464"/>
      <c r="V8187" s="464"/>
    </row>
    <row r="8188" spans="1:22">
      <c r="A8188" s="531"/>
      <c r="B8188" s="532"/>
      <c r="C8188" s="350"/>
      <c r="D8188" s="350"/>
      <c r="E8188" s="533"/>
      <c r="F8188" s="533"/>
      <c r="G8188" s="533"/>
      <c r="H8188" s="533"/>
      <c r="I8188" s="533"/>
      <c r="J8188" s="533"/>
      <c r="K8188" s="533"/>
      <c r="L8188" s="533"/>
      <c r="M8188" s="533"/>
      <c r="N8188" s="532"/>
      <c r="O8188" s="350"/>
      <c r="P8188" s="464"/>
      <c r="Q8188" s="464"/>
      <c r="R8188" s="464"/>
      <c r="S8188" s="464"/>
      <c r="T8188" s="464"/>
      <c r="U8188" s="464"/>
      <c r="V8188" s="464"/>
    </row>
    <row r="8189" spans="1:22">
      <c r="A8189" s="531"/>
      <c r="B8189" s="532"/>
      <c r="C8189" s="350"/>
      <c r="D8189" s="350"/>
      <c r="E8189" s="533"/>
      <c r="F8189" s="533"/>
      <c r="G8189" s="533"/>
      <c r="H8189" s="533"/>
      <c r="I8189" s="533"/>
      <c r="J8189" s="533"/>
      <c r="K8189" s="533"/>
      <c r="L8189" s="533"/>
      <c r="M8189" s="533"/>
      <c r="N8189" s="532"/>
      <c r="O8189" s="350"/>
      <c r="P8189" s="464"/>
      <c r="Q8189" s="464"/>
      <c r="R8189" s="464"/>
      <c r="S8189" s="464"/>
      <c r="T8189" s="464"/>
      <c r="U8189" s="464"/>
      <c r="V8189" s="464"/>
    </row>
    <row r="8190" spans="1:22">
      <c r="A8190" s="531"/>
      <c r="B8190" s="532"/>
      <c r="C8190" s="350"/>
      <c r="D8190" s="350"/>
      <c r="E8190" s="533"/>
      <c r="F8190" s="533"/>
      <c r="G8190" s="533"/>
      <c r="H8190" s="533"/>
      <c r="I8190" s="533"/>
      <c r="J8190" s="533"/>
      <c r="K8190" s="533"/>
      <c r="L8190" s="533"/>
      <c r="M8190" s="533"/>
      <c r="N8190" s="532"/>
      <c r="O8190" s="350"/>
      <c r="P8190" s="464"/>
      <c r="Q8190" s="464"/>
      <c r="R8190" s="464"/>
      <c r="S8190" s="464"/>
      <c r="T8190" s="464"/>
      <c r="U8190" s="464"/>
      <c r="V8190" s="464"/>
    </row>
    <row r="8191" spans="1:22">
      <c r="A8191" s="531"/>
      <c r="B8191" s="532"/>
      <c r="C8191" s="350"/>
      <c r="D8191" s="350"/>
      <c r="E8191" s="533"/>
      <c r="F8191" s="533"/>
      <c r="G8191" s="533"/>
      <c r="H8191" s="533"/>
      <c r="I8191" s="533"/>
      <c r="J8191" s="533"/>
      <c r="K8191" s="533"/>
      <c r="L8191" s="533"/>
      <c r="M8191" s="533"/>
      <c r="N8191" s="532"/>
      <c r="O8191" s="350"/>
      <c r="P8191" s="464"/>
      <c r="Q8191" s="464"/>
      <c r="R8191" s="464"/>
      <c r="S8191" s="464"/>
      <c r="T8191" s="464"/>
      <c r="U8191" s="464"/>
      <c r="V8191" s="464"/>
    </row>
    <row r="8192" spans="1:22">
      <c r="A8192" s="531"/>
      <c r="B8192" s="532"/>
      <c r="C8192" s="350"/>
      <c r="D8192" s="350"/>
      <c r="E8192" s="533"/>
      <c r="F8192" s="533"/>
      <c r="G8192" s="533"/>
      <c r="H8192" s="533"/>
      <c r="I8192" s="533"/>
      <c r="J8192" s="533"/>
      <c r="K8192" s="533"/>
      <c r="L8192" s="533"/>
      <c r="M8192" s="533"/>
      <c r="N8192" s="532"/>
      <c r="O8192" s="350"/>
      <c r="P8192" s="464"/>
      <c r="Q8192" s="464"/>
      <c r="R8192" s="464"/>
      <c r="S8192" s="464"/>
      <c r="T8192" s="464"/>
      <c r="U8192" s="464"/>
      <c r="V8192" s="464"/>
    </row>
    <row r="8193" spans="1:22">
      <c r="A8193" s="531"/>
      <c r="B8193" s="532"/>
      <c r="C8193" s="350"/>
      <c r="D8193" s="350"/>
      <c r="E8193" s="533"/>
      <c r="F8193" s="533"/>
      <c r="G8193" s="533"/>
      <c r="H8193" s="533"/>
      <c r="I8193" s="533"/>
      <c r="J8193" s="533"/>
      <c r="K8193" s="533"/>
      <c r="L8193" s="533"/>
      <c r="M8193" s="533"/>
      <c r="N8193" s="532"/>
      <c r="O8193" s="350"/>
      <c r="P8193" s="464"/>
      <c r="Q8193" s="464"/>
      <c r="R8193" s="464"/>
      <c r="S8193" s="464"/>
      <c r="T8193" s="464"/>
      <c r="U8193" s="464"/>
      <c r="V8193" s="464"/>
    </row>
    <row r="8194" spans="1:22">
      <c r="A8194" s="531"/>
      <c r="B8194" s="532"/>
      <c r="C8194" s="350"/>
      <c r="D8194" s="350"/>
      <c r="E8194" s="533"/>
      <c r="F8194" s="533"/>
      <c r="G8194" s="533"/>
      <c r="H8194" s="533"/>
      <c r="I8194" s="533"/>
      <c r="J8194" s="533"/>
      <c r="K8194" s="533"/>
      <c r="L8194" s="533"/>
      <c r="M8194" s="533"/>
      <c r="N8194" s="532"/>
      <c r="O8194" s="350"/>
      <c r="P8194" s="464"/>
      <c r="Q8194" s="464"/>
      <c r="R8194" s="464"/>
      <c r="S8194" s="464"/>
      <c r="T8194" s="464"/>
      <c r="U8194" s="464"/>
      <c r="V8194" s="464"/>
    </row>
    <row r="8195" spans="1:22">
      <c r="A8195" s="531"/>
      <c r="B8195" s="532"/>
      <c r="C8195" s="350"/>
      <c r="D8195" s="350"/>
      <c r="E8195" s="533"/>
      <c r="F8195" s="533"/>
      <c r="G8195" s="533"/>
      <c r="H8195" s="533"/>
      <c r="I8195" s="533"/>
      <c r="J8195" s="533"/>
      <c r="K8195" s="533"/>
      <c r="L8195" s="533"/>
      <c r="M8195" s="533"/>
      <c r="N8195" s="532"/>
      <c r="O8195" s="350"/>
      <c r="P8195" s="464"/>
      <c r="Q8195" s="464"/>
      <c r="R8195" s="464"/>
      <c r="S8195" s="464"/>
      <c r="T8195" s="464"/>
      <c r="U8195" s="464"/>
      <c r="V8195" s="464"/>
    </row>
    <row r="8196" spans="1:22">
      <c r="A8196" s="531"/>
      <c r="B8196" s="532"/>
      <c r="C8196" s="350"/>
      <c r="D8196" s="350"/>
      <c r="E8196" s="533"/>
      <c r="F8196" s="533"/>
      <c r="G8196" s="533"/>
      <c r="H8196" s="533"/>
      <c r="I8196" s="533"/>
      <c r="J8196" s="533"/>
      <c r="K8196" s="533"/>
      <c r="L8196" s="533"/>
      <c r="M8196" s="533"/>
      <c r="N8196" s="532"/>
      <c r="O8196" s="350"/>
      <c r="P8196" s="464"/>
      <c r="Q8196" s="464"/>
      <c r="R8196" s="464"/>
      <c r="S8196" s="464"/>
      <c r="T8196" s="464"/>
      <c r="U8196" s="464"/>
      <c r="V8196" s="464"/>
    </row>
    <row r="8197" spans="1:22">
      <c r="A8197" s="531"/>
      <c r="B8197" s="532"/>
      <c r="C8197" s="350"/>
      <c r="D8197" s="350"/>
      <c r="E8197" s="533"/>
      <c r="F8197" s="533"/>
      <c r="G8197" s="533"/>
      <c r="H8197" s="533"/>
      <c r="I8197" s="533"/>
      <c r="J8197" s="533"/>
      <c r="K8197" s="533"/>
      <c r="L8197" s="533"/>
      <c r="M8197" s="533"/>
      <c r="N8197" s="532"/>
      <c r="O8197" s="350"/>
      <c r="P8197" s="464"/>
      <c r="Q8197" s="464"/>
      <c r="R8197" s="464"/>
      <c r="S8197" s="464"/>
      <c r="T8197" s="464"/>
      <c r="U8197" s="464"/>
      <c r="V8197" s="464"/>
    </row>
    <row r="8198" spans="1:22">
      <c r="A8198" s="531"/>
      <c r="B8198" s="532"/>
      <c r="C8198" s="350"/>
      <c r="D8198" s="350"/>
      <c r="E8198" s="533"/>
      <c r="F8198" s="533"/>
      <c r="G8198" s="533"/>
      <c r="H8198" s="533"/>
      <c r="I8198" s="533"/>
      <c r="J8198" s="533"/>
      <c r="K8198" s="533"/>
      <c r="L8198" s="533"/>
      <c r="M8198" s="533"/>
      <c r="N8198" s="532"/>
      <c r="O8198" s="350"/>
      <c r="P8198" s="464"/>
      <c r="Q8198" s="464"/>
      <c r="R8198" s="464"/>
      <c r="S8198" s="464"/>
      <c r="T8198" s="464"/>
      <c r="U8198" s="464"/>
      <c r="V8198" s="464"/>
    </row>
    <row r="8199" spans="1:22">
      <c r="A8199" s="531"/>
      <c r="B8199" s="532"/>
      <c r="C8199" s="350"/>
      <c r="D8199" s="350"/>
      <c r="E8199" s="533"/>
      <c r="F8199" s="533"/>
      <c r="G8199" s="533"/>
      <c r="H8199" s="533"/>
      <c r="I8199" s="533"/>
      <c r="J8199" s="533"/>
      <c r="K8199" s="533"/>
      <c r="L8199" s="533"/>
      <c r="M8199" s="533"/>
      <c r="N8199" s="532"/>
      <c r="O8199" s="350"/>
      <c r="P8199" s="464"/>
      <c r="Q8199" s="464"/>
      <c r="R8199" s="464"/>
      <c r="S8199" s="464"/>
      <c r="T8199" s="464"/>
      <c r="U8199" s="464"/>
      <c r="V8199" s="464"/>
    </row>
    <row r="8200" spans="1:22">
      <c r="A8200" s="531"/>
      <c r="B8200" s="532"/>
      <c r="C8200" s="350"/>
      <c r="D8200" s="350"/>
      <c r="E8200" s="533"/>
      <c r="F8200" s="533"/>
      <c r="G8200" s="533"/>
      <c r="H8200" s="533"/>
      <c r="I8200" s="533"/>
      <c r="J8200" s="533"/>
      <c r="K8200" s="533"/>
      <c r="L8200" s="533"/>
      <c r="M8200" s="533"/>
      <c r="N8200" s="532"/>
      <c r="O8200" s="350"/>
      <c r="P8200" s="464"/>
      <c r="Q8200" s="464"/>
      <c r="R8200" s="464"/>
      <c r="S8200" s="464"/>
      <c r="T8200" s="464"/>
      <c r="U8200" s="464"/>
      <c r="V8200" s="464"/>
    </row>
    <row r="8201" spans="1:22">
      <c r="A8201" s="531"/>
      <c r="B8201" s="532"/>
      <c r="C8201" s="350"/>
      <c r="D8201" s="350"/>
      <c r="E8201" s="533"/>
      <c r="F8201" s="533"/>
      <c r="G8201" s="533"/>
      <c r="H8201" s="533"/>
      <c r="I8201" s="533"/>
      <c r="J8201" s="533"/>
      <c r="K8201" s="533"/>
      <c r="L8201" s="533"/>
      <c r="M8201" s="533"/>
      <c r="N8201" s="532"/>
      <c r="O8201" s="350"/>
      <c r="P8201" s="464"/>
      <c r="Q8201" s="464"/>
      <c r="R8201" s="464"/>
      <c r="S8201" s="464"/>
      <c r="T8201" s="464"/>
      <c r="U8201" s="464"/>
      <c r="V8201" s="464"/>
    </row>
    <row r="8202" spans="1:22">
      <c r="A8202" s="531"/>
      <c r="B8202" s="532"/>
      <c r="C8202" s="350"/>
      <c r="D8202" s="350"/>
      <c r="E8202" s="533"/>
      <c r="F8202" s="533"/>
      <c r="G8202" s="533"/>
      <c r="H8202" s="533"/>
      <c r="I8202" s="533"/>
      <c r="J8202" s="533"/>
      <c r="K8202" s="533"/>
      <c r="L8202" s="533"/>
      <c r="M8202" s="533"/>
      <c r="N8202" s="532"/>
      <c r="O8202" s="350"/>
      <c r="P8202" s="464"/>
      <c r="Q8202" s="464"/>
      <c r="R8202" s="464"/>
      <c r="S8202" s="464"/>
      <c r="T8202" s="464"/>
      <c r="U8202" s="464"/>
      <c r="V8202" s="464"/>
    </row>
    <row r="8203" spans="1:22">
      <c r="A8203" s="531"/>
      <c r="B8203" s="532"/>
      <c r="C8203" s="350"/>
      <c r="D8203" s="350"/>
      <c r="E8203" s="533"/>
      <c r="F8203" s="533"/>
      <c r="G8203" s="533"/>
      <c r="H8203" s="533"/>
      <c r="I8203" s="533"/>
      <c r="J8203" s="533"/>
      <c r="K8203" s="533"/>
      <c r="L8203" s="533"/>
      <c r="M8203" s="533"/>
      <c r="N8203" s="532"/>
      <c r="O8203" s="350"/>
      <c r="P8203" s="464"/>
      <c r="Q8203" s="464"/>
      <c r="R8203" s="464"/>
      <c r="S8203" s="464"/>
      <c r="T8203" s="464"/>
      <c r="U8203" s="464"/>
      <c r="V8203" s="464"/>
    </row>
    <row r="8204" spans="1:22">
      <c r="A8204" s="531"/>
      <c r="B8204" s="532"/>
      <c r="C8204" s="350"/>
      <c r="D8204" s="350"/>
      <c r="E8204" s="533"/>
      <c r="F8204" s="533"/>
      <c r="G8204" s="533"/>
      <c r="H8204" s="533"/>
      <c r="I8204" s="533"/>
      <c r="J8204" s="533"/>
      <c r="K8204" s="533"/>
      <c r="L8204" s="533"/>
      <c r="M8204" s="533"/>
      <c r="N8204" s="532"/>
      <c r="O8204" s="350"/>
      <c r="P8204" s="464"/>
      <c r="Q8204" s="464"/>
      <c r="R8204" s="464"/>
      <c r="S8204" s="464"/>
      <c r="T8204" s="464"/>
      <c r="U8204" s="464"/>
      <c r="V8204" s="464"/>
    </row>
    <row r="8205" spans="1:22">
      <c r="A8205" s="531"/>
      <c r="B8205" s="532"/>
      <c r="C8205" s="350"/>
      <c r="D8205" s="350"/>
      <c r="E8205" s="533"/>
      <c r="F8205" s="533"/>
      <c r="G8205" s="533"/>
      <c r="H8205" s="533"/>
      <c r="I8205" s="533"/>
      <c r="J8205" s="533"/>
      <c r="K8205" s="533"/>
      <c r="L8205" s="533"/>
      <c r="M8205" s="533"/>
      <c r="N8205" s="532"/>
      <c r="O8205" s="350"/>
      <c r="P8205" s="464"/>
      <c r="Q8205" s="464"/>
      <c r="R8205" s="464"/>
      <c r="S8205" s="464"/>
      <c r="T8205" s="464"/>
      <c r="U8205" s="464"/>
      <c r="V8205" s="464"/>
    </row>
    <row r="8206" spans="1:22">
      <c r="A8206" s="531"/>
      <c r="B8206" s="532"/>
      <c r="C8206" s="350"/>
      <c r="D8206" s="350"/>
      <c r="E8206" s="533"/>
      <c r="F8206" s="533"/>
      <c r="G8206" s="533"/>
      <c r="H8206" s="533"/>
      <c r="I8206" s="533"/>
      <c r="J8206" s="533"/>
      <c r="K8206" s="533"/>
      <c r="L8206" s="533"/>
      <c r="M8206" s="533"/>
      <c r="N8206" s="532"/>
      <c r="O8206" s="350"/>
      <c r="P8206" s="464"/>
      <c r="Q8206" s="464"/>
      <c r="R8206" s="464"/>
      <c r="S8206" s="464"/>
      <c r="T8206" s="464"/>
      <c r="U8206" s="464"/>
      <c r="V8206" s="464"/>
    </row>
    <row r="8207" spans="1:22">
      <c r="A8207" s="531"/>
      <c r="B8207" s="532"/>
      <c r="C8207" s="350"/>
      <c r="D8207" s="350"/>
      <c r="E8207" s="533"/>
      <c r="F8207" s="533"/>
      <c r="G8207" s="533"/>
      <c r="H8207" s="533"/>
      <c r="I8207" s="533"/>
      <c r="J8207" s="533"/>
      <c r="K8207" s="533"/>
      <c r="L8207" s="533"/>
      <c r="M8207" s="533"/>
      <c r="N8207" s="532"/>
      <c r="O8207" s="350"/>
      <c r="P8207" s="464"/>
      <c r="Q8207" s="464"/>
      <c r="R8207" s="464"/>
      <c r="S8207" s="464"/>
      <c r="T8207" s="464"/>
      <c r="U8207" s="464"/>
      <c r="V8207" s="464"/>
    </row>
    <row r="8208" spans="1:22">
      <c r="A8208" s="531"/>
      <c r="B8208" s="532"/>
      <c r="C8208" s="350"/>
      <c r="D8208" s="350"/>
      <c r="E8208" s="533"/>
      <c r="F8208" s="533"/>
      <c r="G8208" s="533"/>
      <c r="H8208" s="533"/>
      <c r="I8208" s="533"/>
      <c r="J8208" s="533"/>
      <c r="K8208" s="533"/>
      <c r="L8208" s="533"/>
      <c r="M8208" s="533"/>
      <c r="N8208" s="532"/>
      <c r="O8208" s="350"/>
      <c r="P8208" s="464"/>
      <c r="Q8208" s="464"/>
      <c r="R8208" s="464"/>
      <c r="S8208" s="464"/>
      <c r="T8208" s="464"/>
      <c r="U8208" s="464"/>
      <c r="V8208" s="464"/>
    </row>
    <row r="8209" spans="1:22">
      <c r="A8209" s="531"/>
      <c r="B8209" s="532"/>
      <c r="C8209" s="350"/>
      <c r="D8209" s="350"/>
      <c r="E8209" s="533"/>
      <c r="F8209" s="533"/>
      <c r="G8209" s="533"/>
      <c r="H8209" s="533"/>
      <c r="I8209" s="533"/>
      <c r="J8209" s="533"/>
      <c r="K8209" s="533"/>
      <c r="L8209" s="533"/>
      <c r="M8209" s="533"/>
      <c r="N8209" s="532"/>
      <c r="O8209" s="350"/>
      <c r="P8209" s="464"/>
      <c r="Q8209" s="464"/>
      <c r="R8209" s="464"/>
      <c r="S8209" s="464"/>
      <c r="T8209" s="464"/>
      <c r="U8209" s="464"/>
      <c r="V8209" s="464"/>
    </row>
    <row r="8210" spans="1:22">
      <c r="A8210" s="531"/>
      <c r="B8210" s="532"/>
      <c r="C8210" s="350"/>
      <c r="D8210" s="350"/>
      <c r="E8210" s="533"/>
      <c r="F8210" s="533"/>
      <c r="G8210" s="533"/>
      <c r="H8210" s="533"/>
      <c r="I8210" s="533"/>
      <c r="J8210" s="533"/>
      <c r="K8210" s="533"/>
      <c r="L8210" s="533"/>
      <c r="M8210" s="533"/>
      <c r="N8210" s="532"/>
      <c r="O8210" s="350"/>
      <c r="P8210" s="464"/>
      <c r="Q8210" s="464"/>
      <c r="R8210" s="464"/>
      <c r="S8210" s="464"/>
      <c r="T8210" s="464"/>
      <c r="U8210" s="464"/>
      <c r="V8210" s="464"/>
    </row>
    <row r="8211" spans="1:22">
      <c r="A8211" s="531"/>
      <c r="B8211" s="532"/>
      <c r="C8211" s="350"/>
      <c r="D8211" s="350"/>
      <c r="E8211" s="533"/>
      <c r="F8211" s="533"/>
      <c r="G8211" s="533"/>
      <c r="H8211" s="533"/>
      <c r="I8211" s="533"/>
      <c r="J8211" s="533"/>
      <c r="K8211" s="533"/>
      <c r="L8211" s="533"/>
      <c r="M8211" s="533"/>
      <c r="N8211" s="532"/>
      <c r="O8211" s="350"/>
      <c r="P8211" s="464"/>
      <c r="Q8211" s="464"/>
      <c r="R8211" s="464"/>
      <c r="S8211" s="464"/>
      <c r="T8211" s="464"/>
      <c r="U8211" s="464"/>
      <c r="V8211" s="464"/>
    </row>
    <row r="8212" spans="1:22">
      <c r="A8212" s="531"/>
      <c r="B8212" s="532"/>
      <c r="C8212" s="350"/>
      <c r="D8212" s="350"/>
      <c r="E8212" s="533"/>
      <c r="F8212" s="533"/>
      <c r="G8212" s="533"/>
      <c r="H8212" s="533"/>
      <c r="I8212" s="533"/>
      <c r="J8212" s="533"/>
      <c r="K8212" s="533"/>
      <c r="L8212" s="533"/>
      <c r="M8212" s="533"/>
      <c r="N8212" s="532"/>
      <c r="O8212" s="350"/>
      <c r="P8212" s="464"/>
      <c r="Q8212" s="464"/>
      <c r="R8212" s="464"/>
      <c r="S8212" s="464"/>
      <c r="T8212" s="464"/>
      <c r="U8212" s="464"/>
      <c r="V8212" s="464"/>
    </row>
    <row r="8213" spans="1:22">
      <c r="A8213" s="531"/>
      <c r="B8213" s="532"/>
      <c r="C8213" s="350"/>
      <c r="D8213" s="350"/>
      <c r="E8213" s="533"/>
      <c r="F8213" s="533"/>
      <c r="G8213" s="533"/>
      <c r="H8213" s="533"/>
      <c r="I8213" s="533"/>
      <c r="J8213" s="533"/>
      <c r="K8213" s="533"/>
      <c r="L8213" s="533"/>
      <c r="M8213" s="533"/>
      <c r="N8213" s="532"/>
      <c r="O8213" s="350"/>
      <c r="P8213" s="464"/>
      <c r="Q8213" s="464"/>
      <c r="R8213" s="464"/>
      <c r="S8213" s="464"/>
      <c r="T8213" s="464"/>
      <c r="U8213" s="464"/>
      <c r="V8213" s="464"/>
    </row>
    <row r="8214" spans="1:22">
      <c r="A8214" s="531"/>
      <c r="B8214" s="532"/>
      <c r="C8214" s="350"/>
      <c r="D8214" s="350"/>
      <c r="E8214" s="533"/>
      <c r="F8214" s="533"/>
      <c r="G8214" s="533"/>
      <c r="H8214" s="533"/>
      <c r="I8214" s="533"/>
      <c r="J8214" s="533"/>
      <c r="K8214" s="533"/>
      <c r="L8214" s="533"/>
      <c r="M8214" s="533"/>
      <c r="N8214" s="532"/>
      <c r="O8214" s="350"/>
      <c r="P8214" s="464"/>
      <c r="Q8214" s="464"/>
      <c r="R8214" s="464"/>
      <c r="S8214" s="464"/>
      <c r="T8214" s="464"/>
      <c r="U8214" s="464"/>
      <c r="V8214" s="464"/>
    </row>
    <row r="8215" spans="1:22">
      <c r="A8215" s="531"/>
      <c r="B8215" s="532"/>
      <c r="C8215" s="350"/>
      <c r="D8215" s="350"/>
      <c r="E8215" s="533"/>
      <c r="F8215" s="533"/>
      <c r="G8215" s="533"/>
      <c r="H8215" s="533"/>
      <c r="I8215" s="533"/>
      <c r="J8215" s="533"/>
      <c r="K8215" s="533"/>
      <c r="L8215" s="533"/>
      <c r="M8215" s="533"/>
      <c r="N8215" s="532"/>
      <c r="O8215" s="350"/>
      <c r="P8215" s="464"/>
      <c r="Q8215" s="464"/>
      <c r="R8215" s="464"/>
      <c r="S8215" s="464"/>
      <c r="T8215" s="464"/>
      <c r="U8215" s="464"/>
      <c r="V8215" s="464"/>
    </row>
    <row r="8216" spans="1:22">
      <c r="A8216" s="531"/>
      <c r="B8216" s="532"/>
      <c r="C8216" s="350"/>
      <c r="D8216" s="350"/>
      <c r="E8216" s="533"/>
      <c r="F8216" s="533"/>
      <c r="G8216" s="533"/>
      <c r="H8216" s="533"/>
      <c r="I8216" s="533"/>
      <c r="J8216" s="533"/>
      <c r="K8216" s="533"/>
      <c r="L8216" s="533"/>
      <c r="M8216" s="533"/>
      <c r="N8216" s="532"/>
      <c r="O8216" s="350"/>
      <c r="P8216" s="464"/>
      <c r="Q8216" s="464"/>
      <c r="R8216" s="464"/>
      <c r="S8216" s="464"/>
      <c r="T8216" s="464"/>
      <c r="U8216" s="464"/>
      <c r="V8216" s="464"/>
    </row>
    <row r="8217" spans="1:22">
      <c r="A8217" s="531"/>
      <c r="B8217" s="532"/>
      <c r="C8217" s="350"/>
      <c r="D8217" s="350"/>
      <c r="E8217" s="533"/>
      <c r="F8217" s="533"/>
      <c r="G8217" s="533"/>
      <c r="H8217" s="533"/>
      <c r="I8217" s="533"/>
      <c r="J8217" s="533"/>
      <c r="K8217" s="533"/>
      <c r="L8217" s="533"/>
      <c r="M8217" s="533"/>
      <c r="N8217" s="532"/>
      <c r="O8217" s="350"/>
      <c r="P8217" s="464"/>
      <c r="Q8217" s="464"/>
      <c r="R8217" s="464"/>
      <c r="S8217" s="464"/>
      <c r="T8217" s="464"/>
      <c r="U8217" s="464"/>
      <c r="V8217" s="464"/>
    </row>
    <row r="8218" spans="1:22">
      <c r="A8218" s="531"/>
      <c r="B8218" s="532"/>
      <c r="C8218" s="350"/>
      <c r="D8218" s="350"/>
      <c r="E8218" s="533"/>
      <c r="F8218" s="533"/>
      <c r="G8218" s="533"/>
      <c r="H8218" s="533"/>
      <c r="I8218" s="533"/>
      <c r="J8218" s="533"/>
      <c r="K8218" s="533"/>
      <c r="L8218" s="533"/>
      <c r="M8218" s="533"/>
      <c r="N8218" s="532"/>
      <c r="O8218" s="350"/>
      <c r="P8218" s="464"/>
      <c r="Q8218" s="464"/>
      <c r="R8218" s="464"/>
      <c r="S8218" s="464"/>
      <c r="T8218" s="464"/>
      <c r="U8218" s="464"/>
      <c r="V8218" s="464"/>
    </row>
    <row r="8219" spans="1:22">
      <c r="A8219" s="531"/>
      <c r="B8219" s="532"/>
      <c r="C8219" s="350"/>
      <c r="D8219" s="350"/>
      <c r="E8219" s="533"/>
      <c r="F8219" s="533"/>
      <c r="G8219" s="533"/>
      <c r="H8219" s="533"/>
      <c r="I8219" s="533"/>
      <c r="J8219" s="533"/>
      <c r="K8219" s="533"/>
      <c r="L8219" s="533"/>
      <c r="M8219" s="533"/>
      <c r="N8219" s="532"/>
      <c r="O8219" s="350"/>
      <c r="P8219" s="464"/>
      <c r="Q8219" s="464"/>
      <c r="R8219" s="464"/>
      <c r="S8219" s="464"/>
      <c r="T8219" s="464"/>
      <c r="U8219" s="464"/>
      <c r="V8219" s="464"/>
    </row>
    <row r="8220" spans="1:22">
      <c r="A8220" s="531"/>
      <c r="B8220" s="532"/>
      <c r="C8220" s="350"/>
      <c r="D8220" s="350"/>
      <c r="E8220" s="533"/>
      <c r="F8220" s="533"/>
      <c r="G8220" s="533"/>
      <c r="H8220" s="533"/>
      <c r="I8220" s="533"/>
      <c r="J8220" s="533"/>
      <c r="K8220" s="533"/>
      <c r="L8220" s="533"/>
      <c r="M8220" s="533"/>
      <c r="N8220" s="532"/>
      <c r="O8220" s="350"/>
      <c r="P8220" s="464"/>
      <c r="Q8220" s="464"/>
      <c r="R8220" s="464"/>
      <c r="S8220" s="464"/>
      <c r="T8220" s="464"/>
      <c r="U8220" s="464"/>
      <c r="V8220" s="464"/>
    </row>
    <row r="8221" spans="1:22">
      <c r="A8221" s="531"/>
      <c r="B8221" s="532"/>
      <c r="C8221" s="350"/>
      <c r="D8221" s="350"/>
      <c r="E8221" s="533"/>
      <c r="F8221" s="533"/>
      <c r="G8221" s="533"/>
      <c r="H8221" s="533"/>
      <c r="I8221" s="533"/>
      <c r="J8221" s="533"/>
      <c r="K8221" s="533"/>
      <c r="L8221" s="533"/>
      <c r="M8221" s="533"/>
      <c r="N8221" s="532"/>
      <c r="O8221" s="350"/>
      <c r="P8221" s="464"/>
      <c r="Q8221" s="464"/>
      <c r="R8221" s="464"/>
      <c r="S8221" s="464"/>
      <c r="T8221" s="464"/>
      <c r="U8221" s="464"/>
      <c r="V8221" s="464"/>
    </row>
    <row r="8222" spans="1:22">
      <c r="A8222" s="531"/>
      <c r="B8222" s="532"/>
      <c r="C8222" s="350"/>
      <c r="D8222" s="350"/>
      <c r="E8222" s="533"/>
      <c r="F8222" s="533"/>
      <c r="G8222" s="533"/>
      <c r="H8222" s="533"/>
      <c r="I8222" s="533"/>
      <c r="J8222" s="533"/>
      <c r="K8222" s="533"/>
      <c r="L8222" s="533"/>
      <c r="M8222" s="533"/>
      <c r="N8222" s="532"/>
      <c r="O8222" s="350"/>
      <c r="P8222" s="464"/>
      <c r="Q8222" s="464"/>
      <c r="R8222" s="464"/>
      <c r="S8222" s="464"/>
      <c r="T8222" s="464"/>
      <c r="U8222" s="464"/>
      <c r="V8222" s="464"/>
    </row>
    <row r="8223" spans="1:22">
      <c r="A8223" s="531"/>
      <c r="B8223" s="532"/>
      <c r="C8223" s="350"/>
      <c r="D8223" s="350"/>
      <c r="E8223" s="533"/>
      <c r="F8223" s="533"/>
      <c r="G8223" s="533"/>
      <c r="H8223" s="533"/>
      <c r="I8223" s="533"/>
      <c r="J8223" s="533"/>
      <c r="K8223" s="533"/>
      <c r="L8223" s="533"/>
      <c r="M8223" s="533"/>
      <c r="N8223" s="532"/>
      <c r="O8223" s="350"/>
      <c r="P8223" s="464"/>
      <c r="Q8223" s="464"/>
      <c r="R8223" s="464"/>
      <c r="S8223" s="464"/>
      <c r="T8223" s="464"/>
      <c r="U8223" s="464"/>
      <c r="V8223" s="464"/>
    </row>
    <row r="8224" spans="1:22">
      <c r="A8224" s="531"/>
      <c r="B8224" s="532"/>
      <c r="C8224" s="350"/>
      <c r="D8224" s="350"/>
      <c r="E8224" s="533"/>
      <c r="F8224" s="533"/>
      <c r="G8224" s="533"/>
      <c r="H8224" s="533"/>
      <c r="I8224" s="533"/>
      <c r="J8224" s="533"/>
      <c r="K8224" s="533"/>
      <c r="L8224" s="533"/>
      <c r="M8224" s="533"/>
      <c r="N8224" s="532"/>
      <c r="O8224" s="350"/>
      <c r="P8224" s="464"/>
      <c r="Q8224" s="464"/>
      <c r="R8224" s="464"/>
      <c r="S8224" s="464"/>
      <c r="T8224" s="464"/>
      <c r="U8224" s="464"/>
      <c r="V8224" s="464"/>
    </row>
    <row r="8225" spans="1:22">
      <c r="A8225" s="531"/>
      <c r="B8225" s="532"/>
      <c r="C8225" s="350"/>
      <c r="D8225" s="350"/>
      <c r="E8225" s="533"/>
      <c r="F8225" s="533"/>
      <c r="G8225" s="533"/>
      <c r="H8225" s="533"/>
      <c r="I8225" s="533"/>
      <c r="J8225" s="533"/>
      <c r="K8225" s="533"/>
      <c r="L8225" s="533"/>
      <c r="M8225" s="533"/>
      <c r="N8225" s="532"/>
      <c r="O8225" s="350"/>
      <c r="P8225" s="464"/>
      <c r="Q8225" s="464"/>
      <c r="R8225" s="464"/>
      <c r="S8225" s="464"/>
      <c r="T8225" s="464"/>
      <c r="U8225" s="464"/>
      <c r="V8225" s="464"/>
    </row>
    <row r="8226" spans="1:22">
      <c r="A8226" s="531"/>
      <c r="B8226" s="532"/>
      <c r="C8226" s="350"/>
      <c r="D8226" s="350"/>
      <c r="E8226" s="533"/>
      <c r="F8226" s="533"/>
      <c r="G8226" s="533"/>
      <c r="H8226" s="533"/>
      <c r="I8226" s="533"/>
      <c r="J8226" s="533"/>
      <c r="K8226" s="533"/>
      <c r="L8226" s="533"/>
      <c r="M8226" s="533"/>
      <c r="N8226" s="532"/>
      <c r="O8226" s="350"/>
      <c r="P8226" s="464"/>
      <c r="Q8226" s="464"/>
      <c r="R8226" s="464"/>
      <c r="S8226" s="464"/>
      <c r="T8226" s="464"/>
      <c r="U8226" s="464"/>
      <c r="V8226" s="464"/>
    </row>
    <row r="8227" spans="1:22">
      <c r="A8227" s="531"/>
      <c r="B8227" s="532"/>
      <c r="C8227" s="350"/>
      <c r="D8227" s="350"/>
      <c r="E8227" s="533"/>
      <c r="F8227" s="533"/>
      <c r="G8227" s="533"/>
      <c r="H8227" s="533"/>
      <c r="I8227" s="533"/>
      <c r="J8227" s="533"/>
      <c r="K8227" s="533"/>
      <c r="L8227" s="533"/>
      <c r="M8227" s="533"/>
      <c r="N8227" s="532"/>
      <c r="O8227" s="350"/>
      <c r="P8227" s="464"/>
      <c r="Q8227" s="464"/>
      <c r="R8227" s="464"/>
      <c r="S8227" s="464"/>
      <c r="T8227" s="464"/>
      <c r="U8227" s="464"/>
      <c r="V8227" s="464"/>
    </row>
    <row r="8228" spans="1:22">
      <c r="A8228" s="531"/>
      <c r="B8228" s="532"/>
      <c r="C8228" s="350"/>
      <c r="D8228" s="350"/>
      <c r="E8228" s="533"/>
      <c r="F8228" s="533"/>
      <c r="G8228" s="533"/>
      <c r="H8228" s="533"/>
      <c r="I8228" s="533"/>
      <c r="J8228" s="533"/>
      <c r="K8228" s="533"/>
      <c r="L8228" s="533"/>
      <c r="M8228" s="533"/>
      <c r="N8228" s="532"/>
      <c r="O8228" s="350"/>
      <c r="P8228" s="464"/>
      <c r="Q8228" s="464"/>
      <c r="R8228" s="464"/>
      <c r="S8228" s="464"/>
      <c r="T8228" s="464"/>
      <c r="U8228" s="464"/>
      <c r="V8228" s="464"/>
    </row>
    <row r="8229" spans="1:22">
      <c r="A8229" s="531"/>
      <c r="B8229" s="532"/>
      <c r="C8229" s="350"/>
      <c r="D8229" s="350"/>
      <c r="E8229" s="533"/>
      <c r="F8229" s="533"/>
      <c r="G8229" s="533"/>
      <c r="H8229" s="533"/>
      <c r="I8229" s="533"/>
      <c r="J8229" s="533"/>
      <c r="K8229" s="533"/>
      <c r="L8229" s="533"/>
      <c r="M8229" s="533"/>
      <c r="N8229" s="532"/>
      <c r="O8229" s="350"/>
      <c r="P8229" s="464"/>
      <c r="Q8229" s="464"/>
      <c r="R8229" s="464"/>
      <c r="S8229" s="464"/>
      <c r="T8229" s="464"/>
      <c r="U8229" s="464"/>
      <c r="V8229" s="464"/>
    </row>
    <row r="8230" spans="1:22">
      <c r="A8230" s="531"/>
      <c r="B8230" s="532"/>
      <c r="C8230" s="350"/>
      <c r="D8230" s="350"/>
      <c r="E8230" s="533"/>
      <c r="F8230" s="533"/>
      <c r="G8230" s="533"/>
      <c r="H8230" s="533"/>
      <c r="I8230" s="533"/>
      <c r="J8230" s="533"/>
      <c r="K8230" s="533"/>
      <c r="L8230" s="533"/>
      <c r="M8230" s="533"/>
      <c r="N8230" s="532"/>
      <c r="O8230" s="350"/>
      <c r="P8230" s="464"/>
      <c r="Q8230" s="464"/>
      <c r="R8230" s="464"/>
      <c r="S8230" s="464"/>
      <c r="T8230" s="464"/>
      <c r="U8230" s="464"/>
      <c r="V8230" s="464"/>
    </row>
    <row r="8231" spans="1:22">
      <c r="A8231" s="531"/>
      <c r="B8231" s="532"/>
      <c r="C8231" s="350"/>
      <c r="D8231" s="350"/>
      <c r="E8231" s="533"/>
      <c r="F8231" s="533"/>
      <c r="G8231" s="533"/>
      <c r="H8231" s="533"/>
      <c r="I8231" s="533"/>
      <c r="J8231" s="533"/>
      <c r="K8231" s="533"/>
      <c r="L8231" s="533"/>
      <c r="M8231" s="533"/>
      <c r="N8231" s="532"/>
      <c r="O8231" s="350"/>
      <c r="P8231" s="464"/>
      <c r="Q8231" s="464"/>
      <c r="R8231" s="464"/>
      <c r="S8231" s="464"/>
      <c r="T8231" s="464"/>
      <c r="U8231" s="464"/>
      <c r="V8231" s="464"/>
    </row>
    <row r="8232" spans="1:22">
      <c r="A8232" s="531"/>
      <c r="B8232" s="532"/>
      <c r="C8232" s="350"/>
      <c r="D8232" s="350"/>
      <c r="E8232" s="533"/>
      <c r="F8232" s="533"/>
      <c r="G8232" s="533"/>
      <c r="H8232" s="533"/>
      <c r="I8232" s="533"/>
      <c r="J8232" s="533"/>
      <c r="K8232" s="533"/>
      <c r="L8232" s="533"/>
      <c r="M8232" s="533"/>
      <c r="N8232" s="532"/>
      <c r="O8232" s="350"/>
      <c r="P8232" s="464"/>
      <c r="Q8232" s="464"/>
      <c r="R8232" s="464"/>
      <c r="S8232" s="464"/>
      <c r="T8232" s="464"/>
      <c r="U8232" s="464"/>
      <c r="V8232" s="464"/>
    </row>
    <row r="8233" spans="1:22">
      <c r="A8233" s="531"/>
      <c r="B8233" s="532"/>
      <c r="C8233" s="350"/>
      <c r="D8233" s="350"/>
      <c r="E8233" s="533"/>
      <c r="F8233" s="533"/>
      <c r="G8233" s="533"/>
      <c r="H8233" s="533"/>
      <c r="I8233" s="533"/>
      <c r="J8233" s="533"/>
      <c r="K8233" s="533"/>
      <c r="L8233" s="533"/>
      <c r="M8233" s="533"/>
      <c r="N8233" s="532"/>
      <c r="O8233" s="350"/>
      <c r="P8233" s="464"/>
      <c r="Q8233" s="464"/>
      <c r="R8233" s="464"/>
      <c r="S8233" s="464"/>
      <c r="T8233" s="464"/>
      <c r="U8233" s="464"/>
      <c r="V8233" s="464"/>
    </row>
    <row r="8234" spans="1:22">
      <c r="A8234" s="531"/>
      <c r="B8234" s="532"/>
      <c r="C8234" s="350"/>
      <c r="D8234" s="350"/>
      <c r="E8234" s="533"/>
      <c r="F8234" s="533"/>
      <c r="G8234" s="533"/>
      <c r="H8234" s="533"/>
      <c r="I8234" s="533"/>
      <c r="J8234" s="533"/>
      <c r="K8234" s="533"/>
      <c r="L8234" s="533"/>
      <c r="M8234" s="533"/>
      <c r="N8234" s="532"/>
      <c r="O8234" s="350"/>
      <c r="P8234" s="464"/>
      <c r="Q8234" s="464"/>
      <c r="R8234" s="464"/>
      <c r="S8234" s="464"/>
      <c r="T8234" s="464"/>
      <c r="U8234" s="464"/>
      <c r="V8234" s="464"/>
    </row>
    <row r="8235" spans="1:22">
      <c r="A8235" s="531"/>
      <c r="B8235" s="532"/>
      <c r="C8235" s="350"/>
      <c r="D8235" s="350"/>
      <c r="E8235" s="533"/>
      <c r="F8235" s="533"/>
      <c r="G8235" s="533"/>
      <c r="H8235" s="533"/>
      <c r="I8235" s="533"/>
      <c r="J8235" s="533"/>
      <c r="K8235" s="533"/>
      <c r="L8235" s="533"/>
      <c r="M8235" s="533"/>
      <c r="N8235" s="532"/>
      <c r="O8235" s="350"/>
      <c r="P8235" s="464"/>
      <c r="Q8235" s="464"/>
      <c r="R8235" s="464"/>
      <c r="S8235" s="464"/>
      <c r="T8235" s="464"/>
      <c r="U8235" s="464"/>
      <c r="V8235" s="464"/>
    </row>
    <row r="8236" spans="1:22">
      <c r="A8236" s="531"/>
      <c r="B8236" s="532"/>
      <c r="C8236" s="350"/>
      <c r="D8236" s="350"/>
      <c r="E8236" s="533"/>
      <c r="F8236" s="533"/>
      <c r="G8236" s="533"/>
      <c r="H8236" s="533"/>
      <c r="I8236" s="533"/>
      <c r="J8236" s="533"/>
      <c r="K8236" s="533"/>
      <c r="L8236" s="533"/>
      <c r="M8236" s="533"/>
      <c r="N8236" s="532"/>
      <c r="O8236" s="350"/>
      <c r="P8236" s="464"/>
      <c r="Q8236" s="464"/>
      <c r="R8236" s="464"/>
      <c r="S8236" s="464"/>
      <c r="T8236" s="464"/>
      <c r="U8236" s="464"/>
      <c r="V8236" s="464"/>
    </row>
    <row r="8237" spans="1:22">
      <c r="A8237" s="531"/>
      <c r="B8237" s="532"/>
      <c r="C8237" s="350"/>
      <c r="D8237" s="350"/>
      <c r="E8237" s="533"/>
      <c r="F8237" s="533"/>
      <c r="G8237" s="533"/>
      <c r="H8237" s="533"/>
      <c r="I8237" s="533"/>
      <c r="J8237" s="533"/>
      <c r="K8237" s="533"/>
      <c r="L8237" s="533"/>
      <c r="M8237" s="533"/>
      <c r="N8237" s="532"/>
      <c r="O8237" s="350"/>
      <c r="P8237" s="464"/>
      <c r="Q8237" s="464"/>
      <c r="R8237" s="464"/>
      <c r="S8237" s="464"/>
      <c r="T8237" s="464"/>
      <c r="U8237" s="464"/>
      <c r="V8237" s="464"/>
    </row>
    <row r="8238" spans="1:22">
      <c r="A8238" s="531"/>
      <c r="B8238" s="532"/>
      <c r="C8238" s="350"/>
      <c r="D8238" s="350"/>
      <c r="E8238" s="533"/>
      <c r="F8238" s="533"/>
      <c r="G8238" s="533"/>
      <c r="H8238" s="533"/>
      <c r="I8238" s="533"/>
      <c r="J8238" s="533"/>
      <c r="K8238" s="533"/>
      <c r="L8238" s="533"/>
      <c r="M8238" s="533"/>
      <c r="N8238" s="532"/>
      <c r="O8238" s="350"/>
      <c r="P8238" s="464"/>
      <c r="Q8238" s="464"/>
      <c r="R8238" s="464"/>
      <c r="S8238" s="464"/>
      <c r="T8238" s="464"/>
      <c r="U8238" s="464"/>
      <c r="V8238" s="464"/>
    </row>
    <row r="8239" spans="1:22">
      <c r="A8239" s="531"/>
      <c r="B8239" s="532"/>
      <c r="C8239" s="350"/>
      <c r="D8239" s="350"/>
      <c r="E8239" s="533"/>
      <c r="F8239" s="533"/>
      <c r="G8239" s="533"/>
      <c r="H8239" s="533"/>
      <c r="I8239" s="533"/>
      <c r="J8239" s="533"/>
      <c r="K8239" s="533"/>
      <c r="L8239" s="533"/>
      <c r="M8239" s="533"/>
      <c r="N8239" s="532"/>
      <c r="O8239" s="350"/>
      <c r="P8239" s="464"/>
      <c r="Q8239" s="464"/>
      <c r="R8239" s="464"/>
      <c r="S8239" s="464"/>
      <c r="T8239" s="464"/>
      <c r="U8239" s="464"/>
      <c r="V8239" s="464"/>
    </row>
    <row r="8240" spans="1:22">
      <c r="A8240" s="531"/>
      <c r="B8240" s="532"/>
      <c r="C8240" s="350"/>
      <c r="D8240" s="350"/>
      <c r="E8240" s="533"/>
      <c r="F8240" s="533"/>
      <c r="G8240" s="533"/>
      <c r="H8240" s="533"/>
      <c r="I8240" s="533"/>
      <c r="J8240" s="533"/>
      <c r="K8240" s="533"/>
      <c r="L8240" s="533"/>
      <c r="M8240" s="533"/>
      <c r="N8240" s="532"/>
      <c r="O8240" s="350"/>
      <c r="P8240" s="464"/>
      <c r="Q8240" s="464"/>
      <c r="R8240" s="464"/>
      <c r="S8240" s="464"/>
      <c r="T8240" s="464"/>
      <c r="U8240" s="464"/>
      <c r="V8240" s="464"/>
    </row>
    <row r="8241" spans="1:22">
      <c r="A8241" s="531"/>
      <c r="B8241" s="532"/>
      <c r="C8241" s="350"/>
      <c r="D8241" s="350"/>
      <c r="E8241" s="533"/>
      <c r="F8241" s="533"/>
      <c r="G8241" s="533"/>
      <c r="H8241" s="533"/>
      <c r="I8241" s="533"/>
      <c r="J8241" s="533"/>
      <c r="K8241" s="533"/>
      <c r="L8241" s="533"/>
      <c r="M8241" s="533"/>
      <c r="N8241" s="532"/>
      <c r="O8241" s="350"/>
      <c r="P8241" s="464"/>
      <c r="Q8241" s="464"/>
      <c r="R8241" s="464"/>
      <c r="S8241" s="464"/>
      <c r="T8241" s="464"/>
      <c r="U8241" s="464"/>
      <c r="V8241" s="464"/>
    </row>
    <row r="8242" spans="1:22">
      <c r="A8242" s="531"/>
      <c r="B8242" s="532"/>
      <c r="C8242" s="350"/>
      <c r="D8242" s="350"/>
      <c r="E8242" s="533"/>
      <c r="F8242" s="533"/>
      <c r="G8242" s="533"/>
      <c r="H8242" s="533"/>
      <c r="I8242" s="533"/>
      <c r="J8242" s="533"/>
      <c r="K8242" s="533"/>
      <c r="L8242" s="533"/>
      <c r="M8242" s="533"/>
      <c r="N8242" s="532"/>
      <c r="O8242" s="350"/>
      <c r="P8242" s="464"/>
      <c r="Q8242" s="464"/>
      <c r="R8242" s="464"/>
      <c r="S8242" s="464"/>
      <c r="T8242" s="464"/>
      <c r="U8242" s="464"/>
      <c r="V8242" s="464"/>
    </row>
    <row r="8243" spans="1:22">
      <c r="A8243" s="531"/>
      <c r="B8243" s="532"/>
      <c r="C8243" s="350"/>
      <c r="D8243" s="350"/>
      <c r="E8243" s="533"/>
      <c r="F8243" s="533"/>
      <c r="G8243" s="533"/>
      <c r="H8243" s="533"/>
      <c r="I8243" s="533"/>
      <c r="J8243" s="533"/>
      <c r="K8243" s="533"/>
      <c r="L8243" s="533"/>
      <c r="M8243" s="533"/>
      <c r="N8243" s="532"/>
      <c r="O8243" s="350"/>
      <c r="P8243" s="464"/>
      <c r="Q8243" s="464"/>
      <c r="R8243" s="464"/>
      <c r="S8243" s="464"/>
      <c r="T8243" s="464"/>
      <c r="U8243" s="464"/>
      <c r="V8243" s="464"/>
    </row>
    <row r="8244" spans="1:22">
      <c r="A8244" s="531"/>
      <c r="B8244" s="532"/>
      <c r="C8244" s="350"/>
      <c r="D8244" s="350"/>
      <c r="E8244" s="533"/>
      <c r="F8244" s="533"/>
      <c r="G8244" s="533"/>
      <c r="H8244" s="533"/>
      <c r="I8244" s="533"/>
      <c r="J8244" s="533"/>
      <c r="K8244" s="533"/>
      <c r="L8244" s="533"/>
      <c r="M8244" s="533"/>
      <c r="N8244" s="532"/>
      <c r="O8244" s="350"/>
      <c r="P8244" s="464"/>
      <c r="Q8244" s="464"/>
      <c r="R8244" s="464"/>
      <c r="S8244" s="464"/>
      <c r="T8244" s="464"/>
      <c r="U8244" s="464"/>
      <c r="V8244" s="464"/>
    </row>
    <row r="8245" spans="1:22">
      <c r="A8245" s="531"/>
      <c r="B8245" s="532"/>
      <c r="C8245" s="350"/>
      <c r="D8245" s="350"/>
      <c r="E8245" s="533"/>
      <c r="F8245" s="533"/>
      <c r="G8245" s="533"/>
      <c r="H8245" s="533"/>
      <c r="I8245" s="533"/>
      <c r="J8245" s="533"/>
      <c r="K8245" s="533"/>
      <c r="L8245" s="533"/>
      <c r="M8245" s="533"/>
      <c r="N8245" s="532"/>
      <c r="O8245" s="350"/>
      <c r="P8245" s="464"/>
      <c r="Q8245" s="464"/>
      <c r="R8245" s="464"/>
      <c r="S8245" s="464"/>
      <c r="T8245" s="464"/>
      <c r="U8245" s="464"/>
      <c r="V8245" s="464"/>
    </row>
    <row r="8246" spans="1:22">
      <c r="A8246" s="531"/>
      <c r="B8246" s="532"/>
      <c r="C8246" s="350"/>
      <c r="D8246" s="350"/>
      <c r="E8246" s="533"/>
      <c r="F8246" s="533"/>
      <c r="G8246" s="533"/>
      <c r="H8246" s="533"/>
      <c r="I8246" s="533"/>
      <c r="J8246" s="533"/>
      <c r="K8246" s="533"/>
      <c r="L8246" s="533"/>
      <c r="M8246" s="533"/>
      <c r="N8246" s="532"/>
      <c r="O8246" s="350"/>
      <c r="P8246" s="464"/>
      <c r="Q8246" s="464"/>
      <c r="R8246" s="464"/>
      <c r="S8246" s="464"/>
      <c r="T8246" s="464"/>
      <c r="U8246" s="464"/>
      <c r="V8246" s="464"/>
    </row>
    <row r="8247" spans="1:22">
      <c r="A8247" s="531"/>
      <c r="B8247" s="532"/>
      <c r="C8247" s="350"/>
      <c r="D8247" s="350"/>
      <c r="E8247" s="533"/>
      <c r="F8247" s="533"/>
      <c r="G8247" s="533"/>
      <c r="H8247" s="533"/>
      <c r="I8247" s="533"/>
      <c r="J8247" s="533"/>
      <c r="K8247" s="533"/>
      <c r="L8247" s="533"/>
      <c r="M8247" s="533"/>
      <c r="N8247" s="532"/>
      <c r="O8247" s="350"/>
      <c r="P8247" s="464"/>
      <c r="Q8247" s="464"/>
      <c r="R8247" s="464"/>
      <c r="S8247" s="464"/>
      <c r="T8247" s="464"/>
      <c r="U8247" s="464"/>
      <c r="V8247" s="464"/>
    </row>
    <row r="8248" spans="1:22">
      <c r="A8248" s="531"/>
      <c r="B8248" s="532"/>
      <c r="C8248" s="350"/>
      <c r="D8248" s="350"/>
      <c r="E8248" s="533"/>
      <c r="F8248" s="533"/>
      <c r="G8248" s="533"/>
      <c r="H8248" s="533"/>
      <c r="I8248" s="533"/>
      <c r="J8248" s="533"/>
      <c r="K8248" s="533"/>
      <c r="L8248" s="533"/>
      <c r="M8248" s="533"/>
      <c r="N8248" s="532"/>
      <c r="O8248" s="350"/>
      <c r="P8248" s="464"/>
      <c r="Q8248" s="464"/>
      <c r="R8248" s="464"/>
      <c r="S8248" s="464"/>
      <c r="T8248" s="464"/>
      <c r="U8248" s="464"/>
      <c r="V8248" s="464"/>
    </row>
    <row r="8249" spans="1:22">
      <c r="A8249" s="531"/>
      <c r="B8249" s="532"/>
      <c r="C8249" s="350"/>
      <c r="D8249" s="350"/>
      <c r="E8249" s="533"/>
      <c r="F8249" s="533"/>
      <c r="G8249" s="533"/>
      <c r="H8249" s="533"/>
      <c r="I8249" s="533"/>
      <c r="J8249" s="533"/>
      <c r="K8249" s="533"/>
      <c r="L8249" s="533"/>
      <c r="M8249" s="533"/>
      <c r="N8249" s="532"/>
      <c r="O8249" s="350"/>
      <c r="P8249" s="464"/>
      <c r="Q8249" s="464"/>
      <c r="R8249" s="464"/>
      <c r="S8249" s="464"/>
      <c r="T8249" s="464"/>
      <c r="U8249" s="464"/>
      <c r="V8249" s="464"/>
    </row>
    <row r="8250" spans="1:22">
      <c r="A8250" s="531"/>
      <c r="B8250" s="532"/>
      <c r="C8250" s="350"/>
      <c r="D8250" s="350"/>
      <c r="E8250" s="533"/>
      <c r="F8250" s="533"/>
      <c r="G8250" s="533"/>
      <c r="H8250" s="533"/>
      <c r="I8250" s="533"/>
      <c r="J8250" s="533"/>
      <c r="K8250" s="533"/>
      <c r="L8250" s="533"/>
      <c r="M8250" s="533"/>
      <c r="N8250" s="532"/>
      <c r="O8250" s="350"/>
      <c r="P8250" s="464"/>
      <c r="Q8250" s="464"/>
      <c r="R8250" s="464"/>
      <c r="S8250" s="464"/>
      <c r="T8250" s="464"/>
      <c r="U8250" s="464"/>
      <c r="V8250" s="464"/>
    </row>
    <row r="8251" spans="1:22">
      <c r="A8251" s="531"/>
      <c r="B8251" s="532"/>
      <c r="C8251" s="350"/>
      <c r="D8251" s="350"/>
      <c r="E8251" s="533"/>
      <c r="F8251" s="533"/>
      <c r="G8251" s="533"/>
      <c r="H8251" s="533"/>
      <c r="I8251" s="533"/>
      <c r="J8251" s="533"/>
      <c r="K8251" s="533"/>
      <c r="L8251" s="533"/>
      <c r="M8251" s="533"/>
      <c r="N8251" s="532"/>
      <c r="O8251" s="350"/>
      <c r="P8251" s="464"/>
      <c r="Q8251" s="464"/>
      <c r="R8251" s="464"/>
      <c r="S8251" s="464"/>
      <c r="T8251" s="464"/>
      <c r="U8251" s="464"/>
      <c r="V8251" s="464"/>
    </row>
    <row r="8252" spans="1:22">
      <c r="A8252" s="531"/>
      <c r="B8252" s="532"/>
      <c r="C8252" s="350"/>
      <c r="D8252" s="350"/>
      <c r="E8252" s="533"/>
      <c r="F8252" s="533"/>
      <c r="G8252" s="533"/>
      <c r="H8252" s="533"/>
      <c r="I8252" s="533"/>
      <c r="J8252" s="533"/>
      <c r="K8252" s="533"/>
      <c r="L8252" s="533"/>
      <c r="M8252" s="533"/>
      <c r="N8252" s="532"/>
      <c r="O8252" s="350"/>
      <c r="P8252" s="464"/>
      <c r="Q8252" s="464"/>
      <c r="R8252" s="464"/>
      <c r="S8252" s="464"/>
      <c r="T8252" s="464"/>
      <c r="U8252" s="464"/>
      <c r="V8252" s="464"/>
    </row>
    <row r="8253" spans="1:22">
      <c r="A8253" s="531"/>
      <c r="B8253" s="532"/>
      <c r="C8253" s="350"/>
      <c r="D8253" s="350"/>
      <c r="E8253" s="533"/>
      <c r="F8253" s="533"/>
      <c r="G8253" s="533"/>
      <c r="H8253" s="533"/>
      <c r="I8253" s="533"/>
      <c r="J8253" s="533"/>
      <c r="K8253" s="533"/>
      <c r="L8253" s="533"/>
      <c r="M8253" s="533"/>
      <c r="N8253" s="532"/>
      <c r="O8253" s="350"/>
      <c r="P8253" s="464"/>
      <c r="Q8253" s="464"/>
      <c r="R8253" s="464"/>
      <c r="S8253" s="464"/>
      <c r="T8253" s="464"/>
      <c r="U8253" s="464"/>
      <c r="V8253" s="464"/>
    </row>
    <row r="8254" spans="1:22">
      <c r="A8254" s="531"/>
      <c r="B8254" s="532"/>
      <c r="C8254" s="350"/>
      <c r="D8254" s="350"/>
      <c r="E8254" s="533"/>
      <c r="F8254" s="533"/>
      <c r="G8254" s="533"/>
      <c r="H8254" s="533"/>
      <c r="I8254" s="533"/>
      <c r="J8254" s="533"/>
      <c r="K8254" s="533"/>
      <c r="L8254" s="533"/>
      <c r="M8254" s="533"/>
      <c r="N8254" s="532"/>
      <c r="O8254" s="350"/>
      <c r="P8254" s="464"/>
      <c r="Q8254" s="464"/>
      <c r="R8254" s="464"/>
      <c r="S8254" s="464"/>
      <c r="T8254" s="464"/>
      <c r="U8254" s="464"/>
      <c r="V8254" s="464"/>
    </row>
    <row r="8255" spans="1:22">
      <c r="A8255" s="531"/>
      <c r="B8255" s="532"/>
      <c r="C8255" s="350"/>
      <c r="D8255" s="350"/>
      <c r="E8255" s="533"/>
      <c r="F8255" s="533"/>
      <c r="G8255" s="533"/>
      <c r="H8255" s="533"/>
      <c r="I8255" s="533"/>
      <c r="J8255" s="533"/>
      <c r="K8255" s="533"/>
      <c r="L8255" s="533"/>
      <c r="M8255" s="533"/>
      <c r="N8255" s="532"/>
      <c r="O8255" s="350"/>
      <c r="P8255" s="464"/>
      <c r="Q8255" s="464"/>
      <c r="R8255" s="464"/>
      <c r="S8255" s="464"/>
      <c r="T8255" s="464"/>
      <c r="U8255" s="464"/>
      <c r="V8255" s="464"/>
    </row>
    <row r="8256" spans="1:22">
      <c r="A8256" s="531"/>
      <c r="B8256" s="532"/>
      <c r="C8256" s="350"/>
      <c r="D8256" s="350"/>
      <c r="E8256" s="533"/>
      <c r="F8256" s="533"/>
      <c r="G8256" s="533"/>
      <c r="H8256" s="533"/>
      <c r="I8256" s="533"/>
      <c r="J8256" s="533"/>
      <c r="K8256" s="533"/>
      <c r="L8256" s="533"/>
      <c r="M8256" s="533"/>
      <c r="N8256" s="532"/>
      <c r="O8256" s="350"/>
      <c r="P8256" s="464"/>
      <c r="Q8256" s="464"/>
      <c r="R8256" s="464"/>
      <c r="S8256" s="464"/>
      <c r="T8256" s="464"/>
      <c r="U8256" s="464"/>
      <c r="V8256" s="464"/>
    </row>
    <row r="8257" spans="1:22">
      <c r="A8257" s="531"/>
      <c r="B8257" s="532"/>
      <c r="C8257" s="350"/>
      <c r="D8257" s="350"/>
      <c r="E8257" s="533"/>
      <c r="F8257" s="533"/>
      <c r="G8257" s="533"/>
      <c r="H8257" s="533"/>
      <c r="I8257" s="533"/>
      <c r="J8257" s="533"/>
      <c r="K8257" s="533"/>
      <c r="L8257" s="533"/>
      <c r="M8257" s="533"/>
      <c r="N8257" s="532"/>
      <c r="O8257" s="350"/>
      <c r="P8257" s="464"/>
      <c r="Q8257" s="464"/>
      <c r="R8257" s="464"/>
      <c r="S8257" s="464"/>
      <c r="T8257" s="464"/>
      <c r="U8257" s="464"/>
      <c r="V8257" s="464"/>
    </row>
    <row r="8258" spans="1:22">
      <c r="A8258" s="531"/>
      <c r="B8258" s="532"/>
      <c r="C8258" s="350"/>
      <c r="D8258" s="350"/>
      <c r="E8258" s="533"/>
      <c r="F8258" s="533"/>
      <c r="G8258" s="533"/>
      <c r="H8258" s="533"/>
      <c r="I8258" s="533"/>
      <c r="J8258" s="533"/>
      <c r="K8258" s="533"/>
      <c r="L8258" s="533"/>
      <c r="M8258" s="533"/>
      <c r="N8258" s="532"/>
      <c r="O8258" s="350"/>
      <c r="P8258" s="464"/>
      <c r="Q8258" s="464"/>
      <c r="R8258" s="464"/>
      <c r="S8258" s="464"/>
      <c r="T8258" s="464"/>
      <c r="U8258" s="464"/>
      <c r="V8258" s="464"/>
    </row>
    <row r="8259" spans="1:22">
      <c r="A8259" s="531"/>
      <c r="B8259" s="532"/>
      <c r="C8259" s="350"/>
      <c r="D8259" s="350"/>
      <c r="E8259" s="533"/>
      <c r="F8259" s="533"/>
      <c r="G8259" s="533"/>
      <c r="H8259" s="533"/>
      <c r="I8259" s="533"/>
      <c r="J8259" s="533"/>
      <c r="K8259" s="533"/>
      <c r="L8259" s="533"/>
      <c r="M8259" s="533"/>
      <c r="N8259" s="532"/>
      <c r="O8259" s="350"/>
      <c r="P8259" s="464"/>
      <c r="Q8259" s="464"/>
      <c r="R8259" s="464"/>
      <c r="S8259" s="464"/>
      <c r="T8259" s="464"/>
      <c r="U8259" s="464"/>
      <c r="V8259" s="464"/>
    </row>
    <row r="8260" spans="1:22">
      <c r="A8260" s="531"/>
      <c r="B8260" s="532"/>
      <c r="C8260" s="350"/>
      <c r="D8260" s="350"/>
      <c r="E8260" s="533"/>
      <c r="F8260" s="533"/>
      <c r="G8260" s="533"/>
      <c r="H8260" s="533"/>
      <c r="I8260" s="533"/>
      <c r="J8260" s="533"/>
      <c r="K8260" s="533"/>
      <c r="L8260" s="533"/>
      <c r="M8260" s="533"/>
      <c r="N8260" s="532"/>
      <c r="O8260" s="350"/>
      <c r="P8260" s="464"/>
      <c r="Q8260" s="464"/>
      <c r="R8260" s="464"/>
      <c r="S8260" s="464"/>
      <c r="T8260" s="464"/>
      <c r="U8260" s="464"/>
      <c r="V8260" s="464"/>
    </row>
    <row r="8261" spans="1:22">
      <c r="A8261" s="531"/>
      <c r="B8261" s="532"/>
      <c r="C8261" s="350"/>
      <c r="D8261" s="350"/>
      <c r="E8261" s="533"/>
      <c r="F8261" s="533"/>
      <c r="G8261" s="533"/>
      <c r="H8261" s="533"/>
      <c r="I8261" s="533"/>
      <c r="J8261" s="533"/>
      <c r="K8261" s="533"/>
      <c r="L8261" s="533"/>
      <c r="M8261" s="533"/>
      <c r="N8261" s="532"/>
      <c r="O8261" s="350"/>
      <c r="P8261" s="464"/>
      <c r="Q8261" s="464"/>
      <c r="R8261" s="464"/>
      <c r="S8261" s="464"/>
      <c r="T8261" s="464"/>
      <c r="U8261" s="464"/>
      <c r="V8261" s="464"/>
    </row>
    <row r="8262" spans="1:22">
      <c r="A8262" s="531"/>
      <c r="B8262" s="532"/>
      <c r="C8262" s="350"/>
      <c r="D8262" s="350"/>
      <c r="E8262" s="533"/>
      <c r="F8262" s="533"/>
      <c r="G8262" s="533"/>
      <c r="H8262" s="533"/>
      <c r="I8262" s="533"/>
      <c r="J8262" s="533"/>
      <c r="K8262" s="533"/>
      <c r="L8262" s="533"/>
      <c r="M8262" s="533"/>
      <c r="N8262" s="532"/>
      <c r="O8262" s="350"/>
      <c r="P8262" s="464"/>
      <c r="Q8262" s="464"/>
      <c r="R8262" s="464"/>
      <c r="S8262" s="464"/>
      <c r="T8262" s="464"/>
      <c r="U8262" s="464"/>
      <c r="V8262" s="464"/>
    </row>
    <row r="8263" spans="1:22">
      <c r="A8263" s="531"/>
      <c r="B8263" s="532"/>
      <c r="C8263" s="350"/>
      <c r="D8263" s="350"/>
      <c r="E8263" s="533"/>
      <c r="F8263" s="533"/>
      <c r="G8263" s="533"/>
      <c r="H8263" s="533"/>
      <c r="I8263" s="533"/>
      <c r="J8263" s="533"/>
      <c r="K8263" s="533"/>
      <c r="L8263" s="533"/>
      <c r="M8263" s="533"/>
      <c r="N8263" s="532"/>
      <c r="O8263" s="350"/>
      <c r="P8263" s="464"/>
      <c r="Q8263" s="464"/>
      <c r="R8263" s="464"/>
      <c r="S8263" s="464"/>
      <c r="T8263" s="464"/>
      <c r="U8263" s="464"/>
      <c r="V8263" s="464"/>
    </row>
    <row r="8264" spans="1:22">
      <c r="A8264" s="531"/>
      <c r="B8264" s="532"/>
      <c r="C8264" s="350"/>
      <c r="D8264" s="350"/>
      <c r="E8264" s="533"/>
      <c r="F8264" s="533"/>
      <c r="G8264" s="533"/>
      <c r="H8264" s="533"/>
      <c r="I8264" s="533"/>
      <c r="J8264" s="533"/>
      <c r="K8264" s="533"/>
      <c r="L8264" s="533"/>
      <c r="M8264" s="533"/>
      <c r="N8264" s="532"/>
      <c r="O8264" s="350"/>
      <c r="P8264" s="464"/>
      <c r="Q8264" s="464"/>
      <c r="R8264" s="464"/>
      <c r="S8264" s="464"/>
      <c r="T8264" s="464"/>
      <c r="U8264" s="464"/>
      <c r="V8264" s="464"/>
    </row>
    <row r="8265" spans="1:22">
      <c r="A8265" s="531"/>
      <c r="B8265" s="532"/>
      <c r="C8265" s="350"/>
      <c r="D8265" s="350"/>
      <c r="E8265" s="533"/>
      <c r="F8265" s="533"/>
      <c r="G8265" s="533"/>
      <c r="H8265" s="533"/>
      <c r="I8265" s="533"/>
      <c r="J8265" s="533"/>
      <c r="K8265" s="533"/>
      <c r="L8265" s="533"/>
      <c r="M8265" s="533"/>
      <c r="N8265" s="532"/>
      <c r="O8265" s="350"/>
      <c r="P8265" s="464"/>
      <c r="Q8265" s="464"/>
      <c r="R8265" s="464"/>
      <c r="S8265" s="464"/>
      <c r="T8265" s="464"/>
      <c r="U8265" s="464"/>
      <c r="V8265" s="464"/>
    </row>
    <row r="8266" spans="1:22">
      <c r="A8266" s="531"/>
      <c r="B8266" s="532"/>
      <c r="C8266" s="350"/>
      <c r="D8266" s="350"/>
      <c r="E8266" s="533"/>
      <c r="F8266" s="533"/>
      <c r="G8266" s="533"/>
      <c r="H8266" s="533"/>
      <c r="I8266" s="533"/>
      <c r="J8266" s="533"/>
      <c r="K8266" s="533"/>
      <c r="L8266" s="533"/>
      <c r="M8266" s="533"/>
      <c r="N8266" s="532"/>
      <c r="O8266" s="350"/>
      <c r="P8266" s="464"/>
      <c r="Q8266" s="464"/>
      <c r="R8266" s="464"/>
      <c r="S8266" s="464"/>
      <c r="T8266" s="464"/>
      <c r="U8266" s="464"/>
      <c r="V8266" s="464"/>
    </row>
    <row r="8267" spans="1:22">
      <c r="A8267" s="531"/>
      <c r="B8267" s="532"/>
      <c r="C8267" s="350"/>
      <c r="D8267" s="350"/>
      <c r="E8267" s="533"/>
      <c r="F8267" s="533"/>
      <c r="G8267" s="533"/>
      <c r="H8267" s="533"/>
      <c r="I8267" s="533"/>
      <c r="J8267" s="533"/>
      <c r="K8267" s="533"/>
      <c r="L8267" s="533"/>
      <c r="M8267" s="533"/>
      <c r="N8267" s="532"/>
      <c r="O8267" s="350"/>
      <c r="P8267" s="464"/>
      <c r="Q8267" s="464"/>
      <c r="R8267" s="464"/>
      <c r="S8267" s="464"/>
      <c r="T8267" s="464"/>
      <c r="U8267" s="464"/>
      <c r="V8267" s="464"/>
    </row>
    <row r="8268" spans="1:22">
      <c r="A8268" s="531"/>
      <c r="B8268" s="532"/>
      <c r="C8268" s="350"/>
      <c r="D8268" s="350"/>
      <c r="E8268" s="533"/>
      <c r="F8268" s="533"/>
      <c r="G8268" s="533"/>
      <c r="H8268" s="533"/>
      <c r="I8268" s="533"/>
      <c r="J8268" s="533"/>
      <c r="K8268" s="533"/>
      <c r="L8268" s="533"/>
      <c r="M8268" s="533"/>
      <c r="N8268" s="532"/>
      <c r="O8268" s="350"/>
      <c r="P8268" s="464"/>
      <c r="Q8268" s="464"/>
      <c r="R8268" s="464"/>
      <c r="S8268" s="464"/>
      <c r="T8268" s="464"/>
      <c r="U8268" s="464"/>
      <c r="V8268" s="464"/>
    </row>
    <row r="8269" spans="1:22">
      <c r="A8269" s="531"/>
      <c r="B8269" s="532"/>
      <c r="C8269" s="350"/>
      <c r="D8269" s="350"/>
      <c r="E8269" s="533"/>
      <c r="F8269" s="533"/>
      <c r="G8269" s="533"/>
      <c r="H8269" s="533"/>
      <c r="I8269" s="533"/>
      <c r="J8269" s="533"/>
      <c r="K8269" s="533"/>
      <c r="L8269" s="533"/>
      <c r="M8269" s="533"/>
      <c r="N8269" s="532"/>
      <c r="O8269" s="350"/>
      <c r="P8269" s="464"/>
      <c r="Q8269" s="464"/>
      <c r="R8269" s="464"/>
      <c r="S8269" s="464"/>
      <c r="T8269" s="464"/>
      <c r="U8269" s="464"/>
      <c r="V8269" s="464"/>
    </row>
    <row r="8270" spans="1:22">
      <c r="A8270" s="531"/>
      <c r="B8270" s="532"/>
      <c r="C8270" s="350"/>
      <c r="D8270" s="350"/>
      <c r="E8270" s="533"/>
      <c r="F8270" s="533"/>
      <c r="G8270" s="533"/>
      <c r="H8270" s="533"/>
      <c r="I8270" s="533"/>
      <c r="J8270" s="533"/>
      <c r="K8270" s="533"/>
      <c r="L8270" s="533"/>
      <c r="M8270" s="533"/>
      <c r="N8270" s="532"/>
      <c r="O8270" s="350"/>
      <c r="P8270" s="464"/>
      <c r="Q8270" s="464"/>
      <c r="R8270" s="464"/>
      <c r="S8270" s="464"/>
      <c r="T8270" s="464"/>
      <c r="U8270" s="464"/>
      <c r="V8270" s="464"/>
    </row>
    <row r="8271" spans="1:22">
      <c r="A8271" s="531"/>
      <c r="B8271" s="532"/>
      <c r="C8271" s="350"/>
      <c r="D8271" s="350"/>
      <c r="E8271" s="533"/>
      <c r="F8271" s="533"/>
      <c r="G8271" s="533"/>
      <c r="H8271" s="533"/>
      <c r="I8271" s="533"/>
      <c r="J8271" s="533"/>
      <c r="K8271" s="533"/>
      <c r="L8271" s="533"/>
      <c r="M8271" s="533"/>
      <c r="N8271" s="532"/>
      <c r="O8271" s="350"/>
      <c r="P8271" s="464"/>
      <c r="Q8271" s="464"/>
      <c r="R8271" s="464"/>
      <c r="S8271" s="464"/>
      <c r="T8271" s="464"/>
      <c r="U8271" s="464"/>
      <c r="V8271" s="464"/>
    </row>
    <row r="8272" spans="1:22">
      <c r="A8272" s="531"/>
      <c r="B8272" s="532"/>
      <c r="C8272" s="350"/>
      <c r="D8272" s="350"/>
      <c r="E8272" s="533"/>
      <c r="F8272" s="533"/>
      <c r="G8272" s="533"/>
      <c r="H8272" s="533"/>
      <c r="I8272" s="533"/>
      <c r="J8272" s="533"/>
      <c r="K8272" s="533"/>
      <c r="L8272" s="533"/>
      <c r="M8272" s="533"/>
      <c r="N8272" s="532"/>
      <c r="O8272" s="350"/>
      <c r="P8272" s="464"/>
      <c r="Q8272" s="464"/>
      <c r="R8272" s="464"/>
      <c r="S8272" s="464"/>
      <c r="T8272" s="464"/>
      <c r="U8272" s="464"/>
      <c r="V8272" s="464"/>
    </row>
    <row r="8273" spans="1:22">
      <c r="A8273" s="531"/>
      <c r="B8273" s="532"/>
      <c r="C8273" s="350"/>
      <c r="D8273" s="350"/>
      <c r="E8273" s="533"/>
      <c r="F8273" s="533"/>
      <c r="G8273" s="533"/>
      <c r="H8273" s="533"/>
      <c r="I8273" s="533"/>
      <c r="J8273" s="533"/>
      <c r="K8273" s="533"/>
      <c r="L8273" s="533"/>
      <c r="M8273" s="533"/>
      <c r="N8273" s="532"/>
      <c r="O8273" s="350"/>
      <c r="P8273" s="464"/>
      <c r="Q8273" s="464"/>
      <c r="R8273" s="464"/>
      <c r="S8273" s="464"/>
      <c r="T8273" s="464"/>
      <c r="U8273" s="464"/>
      <c r="V8273" s="464"/>
    </row>
    <row r="8274" spans="1:22">
      <c r="A8274" s="531"/>
      <c r="B8274" s="532"/>
      <c r="C8274" s="350"/>
      <c r="D8274" s="350"/>
      <c r="E8274" s="533"/>
      <c r="F8274" s="533"/>
      <c r="G8274" s="533"/>
      <c r="H8274" s="533"/>
      <c r="I8274" s="533"/>
      <c r="J8274" s="533"/>
      <c r="K8274" s="533"/>
      <c r="L8274" s="533"/>
      <c r="M8274" s="533"/>
      <c r="N8274" s="532"/>
      <c r="O8274" s="350"/>
      <c r="P8274" s="464"/>
      <c r="Q8274" s="464"/>
      <c r="R8274" s="464"/>
      <c r="S8274" s="464"/>
      <c r="T8274" s="464"/>
      <c r="U8274" s="464"/>
      <c r="V8274" s="464"/>
    </row>
    <row r="8275" spans="1:22">
      <c r="A8275" s="531"/>
      <c r="B8275" s="532"/>
      <c r="C8275" s="350"/>
      <c r="D8275" s="350"/>
      <c r="E8275" s="533"/>
      <c r="F8275" s="533"/>
      <c r="G8275" s="533"/>
      <c r="H8275" s="533"/>
      <c r="I8275" s="533"/>
      <c r="J8275" s="533"/>
      <c r="K8275" s="533"/>
      <c r="L8275" s="533"/>
      <c r="M8275" s="533"/>
      <c r="N8275" s="532"/>
      <c r="O8275" s="350"/>
      <c r="P8275" s="464"/>
      <c r="Q8275" s="464"/>
      <c r="R8275" s="464"/>
      <c r="S8275" s="464"/>
      <c r="T8275" s="464"/>
      <c r="U8275" s="464"/>
      <c r="V8275" s="464"/>
    </row>
    <row r="8276" spans="1:22">
      <c r="A8276" s="531"/>
      <c r="B8276" s="532"/>
      <c r="C8276" s="350"/>
      <c r="D8276" s="350"/>
      <c r="E8276" s="533"/>
      <c r="F8276" s="533"/>
      <c r="G8276" s="533"/>
      <c r="H8276" s="533"/>
      <c r="I8276" s="533"/>
      <c r="J8276" s="533"/>
      <c r="K8276" s="533"/>
      <c r="L8276" s="533"/>
      <c r="M8276" s="533"/>
      <c r="N8276" s="532"/>
      <c r="O8276" s="350"/>
      <c r="P8276" s="464"/>
      <c r="Q8276" s="464"/>
      <c r="R8276" s="464"/>
      <c r="S8276" s="464"/>
      <c r="T8276" s="464"/>
      <c r="U8276" s="464"/>
      <c r="V8276" s="464"/>
    </row>
    <row r="8277" spans="1:22">
      <c r="A8277" s="531"/>
      <c r="B8277" s="532"/>
      <c r="C8277" s="350"/>
      <c r="D8277" s="350"/>
      <c r="E8277" s="533"/>
      <c r="F8277" s="533"/>
      <c r="G8277" s="533"/>
      <c r="H8277" s="533"/>
      <c r="I8277" s="533"/>
      <c r="J8277" s="533"/>
      <c r="K8277" s="533"/>
      <c r="L8277" s="533"/>
      <c r="M8277" s="533"/>
      <c r="N8277" s="532"/>
      <c r="O8277" s="350"/>
      <c r="P8277" s="464"/>
      <c r="Q8277" s="464"/>
      <c r="R8277" s="464"/>
      <c r="S8277" s="464"/>
      <c r="T8277" s="464"/>
      <c r="U8277" s="464"/>
      <c r="V8277" s="464"/>
    </row>
    <row r="8278" spans="1:22">
      <c r="A8278" s="531"/>
      <c r="B8278" s="532"/>
      <c r="C8278" s="350"/>
      <c r="D8278" s="350"/>
      <c r="E8278" s="533"/>
      <c r="F8278" s="533"/>
      <c r="G8278" s="533"/>
      <c r="H8278" s="533"/>
      <c r="I8278" s="533"/>
      <c r="J8278" s="533"/>
      <c r="K8278" s="533"/>
      <c r="L8278" s="533"/>
      <c r="M8278" s="533"/>
      <c r="N8278" s="532"/>
      <c r="O8278" s="350"/>
      <c r="P8278" s="464"/>
      <c r="Q8278" s="464"/>
      <c r="R8278" s="464"/>
      <c r="S8278" s="464"/>
      <c r="T8278" s="464"/>
      <c r="U8278" s="464"/>
      <c r="V8278" s="464"/>
    </row>
    <row r="8279" spans="1:22">
      <c r="A8279" s="531"/>
      <c r="B8279" s="532"/>
      <c r="C8279" s="350"/>
      <c r="D8279" s="350"/>
      <c r="E8279" s="533"/>
      <c r="F8279" s="533"/>
      <c r="G8279" s="533"/>
      <c r="H8279" s="533"/>
      <c r="I8279" s="533"/>
      <c r="J8279" s="533"/>
      <c r="K8279" s="533"/>
      <c r="L8279" s="533"/>
      <c r="M8279" s="533"/>
      <c r="N8279" s="532"/>
      <c r="O8279" s="350"/>
      <c r="P8279" s="464"/>
      <c r="Q8279" s="464"/>
      <c r="R8279" s="464"/>
      <c r="S8279" s="464"/>
      <c r="T8279" s="464"/>
      <c r="U8279" s="464"/>
      <c r="V8279" s="464"/>
    </row>
    <row r="8280" spans="1:22">
      <c r="A8280" s="531"/>
      <c r="B8280" s="532"/>
      <c r="C8280" s="350"/>
      <c r="D8280" s="350"/>
      <c r="E8280" s="533"/>
      <c r="F8280" s="533"/>
      <c r="G8280" s="533"/>
      <c r="H8280" s="533"/>
      <c r="I8280" s="533"/>
      <c r="J8280" s="533"/>
      <c r="K8280" s="533"/>
      <c r="L8280" s="533"/>
      <c r="M8280" s="533"/>
      <c r="N8280" s="532"/>
      <c r="O8280" s="350"/>
      <c r="P8280" s="464"/>
      <c r="Q8280" s="464"/>
      <c r="R8280" s="464"/>
      <c r="S8280" s="464"/>
      <c r="T8280" s="464"/>
      <c r="U8280" s="464"/>
      <c r="V8280" s="464"/>
    </row>
    <row r="8281" spans="1:22">
      <c r="A8281" s="531"/>
      <c r="B8281" s="532"/>
      <c r="C8281" s="350"/>
      <c r="D8281" s="350"/>
      <c r="E8281" s="533"/>
      <c r="F8281" s="533"/>
      <c r="G8281" s="533"/>
      <c r="H8281" s="533"/>
      <c r="I8281" s="533"/>
      <c r="J8281" s="533"/>
      <c r="K8281" s="533"/>
      <c r="L8281" s="533"/>
      <c r="M8281" s="533"/>
      <c r="N8281" s="532"/>
      <c r="O8281" s="350"/>
      <c r="P8281" s="464"/>
      <c r="Q8281" s="464"/>
      <c r="R8281" s="464"/>
      <c r="S8281" s="464"/>
      <c r="T8281" s="464"/>
      <c r="U8281" s="464"/>
      <c r="V8281" s="464"/>
    </row>
    <row r="8282" spans="1:22">
      <c r="A8282" s="531"/>
      <c r="B8282" s="532"/>
      <c r="C8282" s="350"/>
      <c r="D8282" s="350"/>
      <c r="E8282" s="533"/>
      <c r="F8282" s="533"/>
      <c r="G8282" s="533"/>
      <c r="H8282" s="533"/>
      <c r="I8282" s="533"/>
      <c r="J8282" s="533"/>
      <c r="K8282" s="533"/>
      <c r="L8282" s="533"/>
      <c r="M8282" s="533"/>
      <c r="N8282" s="532"/>
      <c r="O8282" s="350"/>
      <c r="P8282" s="464"/>
      <c r="Q8282" s="464"/>
      <c r="R8282" s="464"/>
      <c r="S8282" s="464"/>
      <c r="T8282" s="464"/>
      <c r="U8282" s="464"/>
      <c r="V8282" s="464"/>
    </row>
    <row r="8283" spans="1:22">
      <c r="A8283" s="531"/>
      <c r="B8283" s="532"/>
      <c r="C8283" s="350"/>
      <c r="D8283" s="350"/>
      <c r="E8283" s="533"/>
      <c r="F8283" s="533"/>
      <c r="G8283" s="533"/>
      <c r="H8283" s="533"/>
      <c r="I8283" s="533"/>
      <c r="J8283" s="533"/>
      <c r="K8283" s="533"/>
      <c r="L8283" s="533"/>
      <c r="M8283" s="533"/>
      <c r="N8283" s="532"/>
      <c r="O8283" s="350"/>
      <c r="P8283" s="464"/>
      <c r="Q8283" s="464"/>
      <c r="R8283" s="464"/>
      <c r="S8283" s="464"/>
      <c r="T8283" s="464"/>
      <c r="U8283" s="464"/>
      <c r="V8283" s="464"/>
    </row>
    <row r="8284" spans="1:22">
      <c r="A8284" s="531"/>
      <c r="B8284" s="532"/>
      <c r="C8284" s="350"/>
      <c r="D8284" s="350"/>
      <c r="E8284" s="533"/>
      <c r="F8284" s="533"/>
      <c r="G8284" s="533"/>
      <c r="H8284" s="533"/>
      <c r="I8284" s="533"/>
      <c r="J8284" s="533"/>
      <c r="K8284" s="533"/>
      <c r="L8284" s="533"/>
      <c r="M8284" s="533"/>
      <c r="N8284" s="532"/>
      <c r="O8284" s="350"/>
      <c r="P8284" s="464"/>
      <c r="Q8284" s="464"/>
      <c r="R8284" s="464"/>
      <c r="S8284" s="464"/>
      <c r="T8284" s="464"/>
      <c r="U8284" s="464"/>
      <c r="V8284" s="464"/>
    </row>
    <row r="8285" spans="1:22">
      <c r="A8285" s="531"/>
      <c r="B8285" s="532"/>
      <c r="C8285" s="350"/>
      <c r="D8285" s="350"/>
      <c r="E8285" s="533"/>
      <c r="F8285" s="533"/>
      <c r="G8285" s="533"/>
      <c r="H8285" s="533"/>
      <c r="I8285" s="533"/>
      <c r="J8285" s="533"/>
      <c r="K8285" s="533"/>
      <c r="L8285" s="533"/>
      <c r="M8285" s="533"/>
      <c r="N8285" s="532"/>
      <c r="O8285" s="350"/>
      <c r="P8285" s="464"/>
      <c r="Q8285" s="464"/>
      <c r="R8285" s="464"/>
      <c r="S8285" s="464"/>
      <c r="T8285" s="464"/>
      <c r="U8285" s="464"/>
      <c r="V8285" s="464"/>
    </row>
    <row r="8286" spans="1:22">
      <c r="A8286" s="531"/>
      <c r="B8286" s="532"/>
      <c r="C8286" s="350"/>
      <c r="D8286" s="350"/>
      <c r="E8286" s="533"/>
      <c r="F8286" s="533"/>
      <c r="G8286" s="533"/>
      <c r="H8286" s="533"/>
      <c r="I8286" s="533"/>
      <c r="J8286" s="533"/>
      <c r="K8286" s="533"/>
      <c r="L8286" s="533"/>
      <c r="M8286" s="533"/>
      <c r="N8286" s="532"/>
      <c r="O8286" s="350"/>
      <c r="P8286" s="464"/>
      <c r="Q8286" s="464"/>
      <c r="R8286" s="464"/>
      <c r="S8286" s="464"/>
      <c r="T8286" s="464"/>
      <c r="U8286" s="464"/>
      <c r="V8286" s="464"/>
    </row>
    <row r="8287" spans="1:22">
      <c r="A8287" s="531"/>
      <c r="B8287" s="532"/>
      <c r="C8287" s="350"/>
      <c r="D8287" s="350"/>
      <c r="E8287" s="533"/>
      <c r="F8287" s="533"/>
      <c r="G8287" s="533"/>
      <c r="H8287" s="533"/>
      <c r="I8287" s="533"/>
      <c r="J8287" s="533"/>
      <c r="K8287" s="533"/>
      <c r="L8287" s="533"/>
      <c r="M8287" s="533"/>
      <c r="N8287" s="532"/>
      <c r="O8287" s="350"/>
      <c r="P8287" s="464"/>
      <c r="Q8287" s="464"/>
      <c r="R8287" s="464"/>
      <c r="S8287" s="464"/>
      <c r="T8287" s="464"/>
      <c r="U8287" s="464"/>
      <c r="V8287" s="464"/>
    </row>
    <row r="8288" spans="1:22">
      <c r="A8288" s="531"/>
      <c r="B8288" s="532"/>
      <c r="C8288" s="350"/>
      <c r="D8288" s="350"/>
      <c r="E8288" s="533"/>
      <c r="F8288" s="533"/>
      <c r="G8288" s="533"/>
      <c r="H8288" s="533"/>
      <c r="I8288" s="533"/>
      <c r="J8288" s="533"/>
      <c r="K8288" s="533"/>
      <c r="L8288" s="533"/>
      <c r="M8288" s="533"/>
      <c r="N8288" s="532"/>
      <c r="O8288" s="350"/>
      <c r="P8288" s="464"/>
      <c r="Q8288" s="464"/>
      <c r="R8288" s="464"/>
      <c r="S8288" s="464"/>
      <c r="T8288" s="464"/>
      <c r="U8288" s="464"/>
      <c r="V8288" s="464"/>
    </row>
    <row r="8289" spans="1:22">
      <c r="A8289" s="531"/>
      <c r="B8289" s="532"/>
      <c r="C8289" s="350"/>
      <c r="D8289" s="350"/>
      <c r="E8289" s="533"/>
      <c r="F8289" s="533"/>
      <c r="G8289" s="533"/>
      <c r="H8289" s="533"/>
      <c r="I8289" s="533"/>
      <c r="J8289" s="533"/>
      <c r="K8289" s="533"/>
      <c r="L8289" s="533"/>
      <c r="M8289" s="533"/>
      <c r="N8289" s="532"/>
      <c r="O8289" s="350"/>
      <c r="P8289" s="464"/>
      <c r="Q8289" s="464"/>
      <c r="R8289" s="464"/>
      <c r="S8289" s="464"/>
      <c r="T8289" s="464"/>
      <c r="U8289" s="464"/>
      <c r="V8289" s="464"/>
    </row>
    <row r="8290" spans="1:22">
      <c r="A8290" s="531"/>
      <c r="B8290" s="532"/>
      <c r="C8290" s="350"/>
      <c r="D8290" s="350"/>
      <c r="E8290" s="533"/>
      <c r="F8290" s="533"/>
      <c r="G8290" s="533"/>
      <c r="H8290" s="533"/>
      <c r="I8290" s="533"/>
      <c r="J8290" s="533"/>
      <c r="K8290" s="533"/>
      <c r="L8290" s="533"/>
      <c r="M8290" s="533"/>
      <c r="N8290" s="532"/>
      <c r="O8290" s="350"/>
      <c r="P8290" s="464"/>
      <c r="Q8290" s="464"/>
      <c r="R8290" s="464"/>
      <c r="S8290" s="464"/>
      <c r="T8290" s="464"/>
      <c r="U8290" s="464"/>
      <c r="V8290" s="464"/>
    </row>
    <row r="8291" spans="1:22">
      <c r="A8291" s="531"/>
      <c r="B8291" s="532"/>
      <c r="C8291" s="350"/>
      <c r="D8291" s="350"/>
      <c r="E8291" s="533"/>
      <c r="F8291" s="533"/>
      <c r="G8291" s="533"/>
      <c r="H8291" s="533"/>
      <c r="I8291" s="533"/>
      <c r="J8291" s="533"/>
      <c r="K8291" s="533"/>
      <c r="L8291" s="533"/>
      <c r="M8291" s="533"/>
      <c r="N8291" s="532"/>
      <c r="O8291" s="350"/>
      <c r="P8291" s="464"/>
      <c r="Q8291" s="464"/>
      <c r="R8291" s="464"/>
      <c r="S8291" s="464"/>
      <c r="T8291" s="464"/>
      <c r="U8291" s="464"/>
      <c r="V8291" s="464"/>
    </row>
    <row r="8292" spans="1:22">
      <c r="A8292" s="531"/>
      <c r="B8292" s="532"/>
      <c r="C8292" s="350"/>
      <c r="D8292" s="350"/>
      <c r="E8292" s="533"/>
      <c r="F8292" s="533"/>
      <c r="G8292" s="533"/>
      <c r="H8292" s="533"/>
      <c r="I8292" s="533"/>
      <c r="J8292" s="533"/>
      <c r="K8292" s="533"/>
      <c r="L8292" s="533"/>
      <c r="M8292" s="533"/>
      <c r="N8292" s="532"/>
      <c r="O8292" s="350"/>
      <c r="P8292" s="464"/>
      <c r="Q8292" s="464"/>
      <c r="R8292" s="464"/>
      <c r="S8292" s="464"/>
      <c r="T8292" s="464"/>
      <c r="U8292" s="464"/>
      <c r="V8292" s="464"/>
    </row>
    <row r="8293" spans="1:22">
      <c r="A8293" s="531"/>
      <c r="B8293" s="532"/>
      <c r="C8293" s="350"/>
      <c r="D8293" s="350"/>
      <c r="E8293" s="533"/>
      <c r="F8293" s="533"/>
      <c r="G8293" s="533"/>
      <c r="H8293" s="533"/>
      <c r="I8293" s="533"/>
      <c r="J8293" s="533"/>
      <c r="K8293" s="533"/>
      <c r="L8293" s="533"/>
      <c r="M8293" s="533"/>
      <c r="N8293" s="532"/>
      <c r="O8293" s="350"/>
      <c r="P8293" s="464"/>
      <c r="Q8293" s="464"/>
      <c r="R8293" s="464"/>
      <c r="S8293" s="464"/>
      <c r="T8293" s="464"/>
      <c r="U8293" s="464"/>
      <c r="V8293" s="464"/>
    </row>
    <row r="8294" spans="1:22">
      <c r="A8294" s="531"/>
      <c r="B8294" s="532"/>
      <c r="C8294" s="350"/>
      <c r="D8294" s="350"/>
      <c r="E8294" s="533"/>
      <c r="F8294" s="533"/>
      <c r="G8294" s="533"/>
      <c r="H8294" s="533"/>
      <c r="I8294" s="533"/>
      <c r="J8294" s="533"/>
      <c r="K8294" s="533"/>
      <c r="L8294" s="533"/>
      <c r="M8294" s="533"/>
      <c r="N8294" s="532"/>
      <c r="O8294" s="350"/>
      <c r="P8294" s="464"/>
      <c r="Q8294" s="464"/>
      <c r="R8294" s="464"/>
      <c r="S8294" s="464"/>
      <c r="T8294" s="464"/>
      <c r="U8294" s="464"/>
      <c r="V8294" s="464"/>
    </row>
    <row r="8295" spans="1:22">
      <c r="A8295" s="531"/>
      <c r="B8295" s="532"/>
      <c r="C8295" s="350"/>
      <c r="D8295" s="350"/>
      <c r="E8295" s="533"/>
      <c r="F8295" s="533"/>
      <c r="G8295" s="533"/>
      <c r="H8295" s="533"/>
      <c r="I8295" s="533"/>
      <c r="J8295" s="533"/>
      <c r="K8295" s="533"/>
      <c r="L8295" s="533"/>
      <c r="M8295" s="533"/>
      <c r="N8295" s="532"/>
      <c r="O8295" s="350"/>
      <c r="P8295" s="464"/>
      <c r="Q8295" s="464"/>
      <c r="R8295" s="464"/>
      <c r="S8295" s="464"/>
      <c r="T8295" s="464"/>
      <c r="U8295" s="464"/>
      <c r="V8295" s="464"/>
    </row>
    <row r="8296" spans="1:22">
      <c r="A8296" s="531"/>
      <c r="B8296" s="532"/>
      <c r="C8296" s="350"/>
      <c r="D8296" s="350"/>
      <c r="E8296" s="533"/>
      <c r="F8296" s="533"/>
      <c r="G8296" s="533"/>
      <c r="H8296" s="533"/>
      <c r="I8296" s="533"/>
      <c r="J8296" s="533"/>
      <c r="K8296" s="533"/>
      <c r="L8296" s="533"/>
      <c r="M8296" s="533"/>
      <c r="N8296" s="532"/>
      <c r="O8296" s="350"/>
      <c r="P8296" s="464"/>
      <c r="Q8296" s="464"/>
      <c r="R8296" s="464"/>
      <c r="S8296" s="464"/>
      <c r="T8296" s="464"/>
      <c r="U8296" s="464"/>
      <c r="V8296" s="464"/>
    </row>
    <row r="8297" spans="1:22">
      <c r="A8297" s="531"/>
      <c r="B8297" s="532"/>
      <c r="C8297" s="350"/>
      <c r="D8297" s="350"/>
      <c r="E8297" s="533"/>
      <c r="F8297" s="533"/>
      <c r="G8297" s="533"/>
      <c r="H8297" s="533"/>
      <c r="I8297" s="533"/>
      <c r="J8297" s="533"/>
      <c r="K8297" s="533"/>
      <c r="L8297" s="533"/>
      <c r="M8297" s="533"/>
      <c r="N8297" s="532"/>
      <c r="O8297" s="350"/>
      <c r="P8297" s="464"/>
      <c r="Q8297" s="464"/>
      <c r="R8297" s="464"/>
      <c r="S8297" s="464"/>
      <c r="T8297" s="464"/>
      <c r="U8297" s="464"/>
      <c r="V8297" s="464"/>
    </row>
    <row r="8298" spans="1:22">
      <c r="A8298" s="531"/>
      <c r="B8298" s="532"/>
      <c r="C8298" s="350"/>
      <c r="D8298" s="350"/>
      <c r="E8298" s="533"/>
      <c r="F8298" s="533"/>
      <c r="G8298" s="533"/>
      <c r="H8298" s="533"/>
      <c r="I8298" s="533"/>
      <c r="J8298" s="533"/>
      <c r="K8298" s="533"/>
      <c r="L8298" s="533"/>
      <c r="M8298" s="533"/>
      <c r="N8298" s="532"/>
      <c r="O8298" s="350"/>
      <c r="P8298" s="464"/>
      <c r="Q8298" s="464"/>
      <c r="R8298" s="464"/>
      <c r="S8298" s="464"/>
      <c r="T8298" s="464"/>
      <c r="U8298" s="464"/>
      <c r="V8298" s="464"/>
    </row>
    <row r="8299" spans="1:22">
      <c r="A8299" s="531"/>
      <c r="B8299" s="532"/>
      <c r="C8299" s="350"/>
      <c r="D8299" s="350"/>
      <c r="E8299" s="533"/>
      <c r="F8299" s="533"/>
      <c r="G8299" s="533"/>
      <c r="H8299" s="533"/>
      <c r="I8299" s="533"/>
      <c r="J8299" s="533"/>
      <c r="K8299" s="533"/>
      <c r="L8299" s="533"/>
      <c r="M8299" s="533"/>
      <c r="N8299" s="532"/>
      <c r="O8299" s="350"/>
      <c r="P8299" s="464"/>
      <c r="Q8299" s="464"/>
      <c r="R8299" s="464"/>
      <c r="S8299" s="464"/>
      <c r="T8299" s="464"/>
      <c r="U8299" s="464"/>
      <c r="V8299" s="464"/>
    </row>
    <row r="8300" spans="1:22">
      <c r="A8300" s="531"/>
      <c r="B8300" s="532"/>
      <c r="C8300" s="350"/>
      <c r="D8300" s="350"/>
      <c r="E8300" s="533"/>
      <c r="F8300" s="533"/>
      <c r="G8300" s="533"/>
      <c r="H8300" s="533"/>
      <c r="I8300" s="533"/>
      <c r="J8300" s="533"/>
      <c r="K8300" s="533"/>
      <c r="L8300" s="533"/>
      <c r="M8300" s="533"/>
      <c r="N8300" s="532"/>
      <c r="O8300" s="350"/>
      <c r="P8300" s="464"/>
      <c r="Q8300" s="464"/>
      <c r="R8300" s="464"/>
      <c r="S8300" s="464"/>
      <c r="T8300" s="464"/>
      <c r="U8300" s="464"/>
      <c r="V8300" s="464"/>
    </row>
    <row r="8301" spans="1:22">
      <c r="A8301" s="531"/>
      <c r="B8301" s="532"/>
      <c r="C8301" s="350"/>
      <c r="D8301" s="350"/>
      <c r="E8301" s="533"/>
      <c r="F8301" s="533"/>
      <c r="G8301" s="533"/>
      <c r="H8301" s="533"/>
      <c r="I8301" s="533"/>
      <c r="J8301" s="533"/>
      <c r="K8301" s="533"/>
      <c r="L8301" s="533"/>
      <c r="M8301" s="533"/>
      <c r="N8301" s="532"/>
      <c r="O8301" s="350"/>
      <c r="P8301" s="464"/>
      <c r="Q8301" s="464"/>
      <c r="R8301" s="464"/>
      <c r="S8301" s="464"/>
      <c r="T8301" s="464"/>
      <c r="U8301" s="464"/>
      <c r="V8301" s="464"/>
    </row>
    <row r="8302" spans="1:22">
      <c r="A8302" s="531"/>
      <c r="B8302" s="532"/>
      <c r="C8302" s="350"/>
      <c r="D8302" s="350"/>
      <c r="E8302" s="533"/>
      <c r="F8302" s="533"/>
      <c r="G8302" s="533"/>
      <c r="H8302" s="533"/>
      <c r="I8302" s="533"/>
      <c r="J8302" s="533"/>
      <c r="K8302" s="533"/>
      <c r="L8302" s="533"/>
      <c r="M8302" s="533"/>
      <c r="N8302" s="532"/>
      <c r="O8302" s="350"/>
      <c r="P8302" s="464"/>
      <c r="Q8302" s="464"/>
      <c r="R8302" s="464"/>
      <c r="S8302" s="464"/>
      <c r="T8302" s="464"/>
      <c r="U8302" s="464"/>
      <c r="V8302" s="464"/>
    </row>
    <row r="8303" spans="1:22">
      <c r="A8303" s="531"/>
      <c r="B8303" s="532"/>
      <c r="C8303" s="350"/>
      <c r="D8303" s="350"/>
      <c r="E8303" s="533"/>
      <c r="F8303" s="533"/>
      <c r="G8303" s="533"/>
      <c r="H8303" s="533"/>
      <c r="I8303" s="533"/>
      <c r="J8303" s="533"/>
      <c r="K8303" s="533"/>
      <c r="L8303" s="533"/>
      <c r="M8303" s="533"/>
      <c r="N8303" s="532"/>
      <c r="O8303" s="350"/>
      <c r="P8303" s="464"/>
      <c r="Q8303" s="464"/>
      <c r="R8303" s="464"/>
      <c r="S8303" s="464"/>
      <c r="T8303" s="464"/>
      <c r="U8303" s="464"/>
      <c r="V8303" s="464"/>
    </row>
    <row r="8304" spans="1:22">
      <c r="A8304" s="531"/>
      <c r="B8304" s="532"/>
      <c r="C8304" s="350"/>
      <c r="D8304" s="350"/>
      <c r="E8304" s="533"/>
      <c r="F8304" s="533"/>
      <c r="G8304" s="533"/>
      <c r="H8304" s="533"/>
      <c r="I8304" s="533"/>
      <c r="J8304" s="533"/>
      <c r="K8304" s="533"/>
      <c r="L8304" s="533"/>
      <c r="M8304" s="533"/>
      <c r="N8304" s="532"/>
      <c r="O8304" s="350"/>
      <c r="P8304" s="464"/>
      <c r="Q8304" s="464"/>
      <c r="R8304" s="464"/>
      <c r="S8304" s="464"/>
      <c r="T8304" s="464"/>
      <c r="U8304" s="464"/>
      <c r="V8304" s="464"/>
    </row>
    <row r="8305" spans="1:22">
      <c r="A8305" s="531"/>
      <c r="B8305" s="532"/>
      <c r="C8305" s="350"/>
      <c r="D8305" s="350"/>
      <c r="E8305" s="533"/>
      <c r="F8305" s="533"/>
      <c r="G8305" s="533"/>
      <c r="H8305" s="533"/>
      <c r="I8305" s="533"/>
      <c r="J8305" s="533"/>
      <c r="K8305" s="533"/>
      <c r="L8305" s="533"/>
      <c r="M8305" s="533"/>
      <c r="N8305" s="532"/>
      <c r="O8305" s="350"/>
      <c r="P8305" s="464"/>
      <c r="Q8305" s="464"/>
      <c r="R8305" s="464"/>
      <c r="S8305" s="464"/>
      <c r="T8305" s="464"/>
      <c r="U8305" s="464"/>
      <c r="V8305" s="464"/>
    </row>
    <row r="8306" spans="1:22">
      <c r="A8306" s="531"/>
      <c r="B8306" s="532"/>
      <c r="C8306" s="350"/>
      <c r="D8306" s="350"/>
      <c r="E8306" s="533"/>
      <c r="F8306" s="533"/>
      <c r="G8306" s="533"/>
      <c r="H8306" s="533"/>
      <c r="I8306" s="533"/>
      <c r="J8306" s="533"/>
      <c r="K8306" s="533"/>
      <c r="L8306" s="533"/>
      <c r="M8306" s="533"/>
      <c r="N8306" s="532"/>
      <c r="O8306" s="350"/>
      <c r="P8306" s="464"/>
      <c r="Q8306" s="464"/>
      <c r="R8306" s="464"/>
      <c r="S8306" s="464"/>
      <c r="T8306" s="464"/>
      <c r="U8306" s="464"/>
      <c r="V8306" s="464"/>
    </row>
    <row r="8307" spans="1:22">
      <c r="A8307" s="531"/>
      <c r="B8307" s="532"/>
      <c r="C8307" s="350"/>
      <c r="D8307" s="350"/>
      <c r="E8307" s="533"/>
      <c r="F8307" s="533"/>
      <c r="G8307" s="533"/>
      <c r="H8307" s="533"/>
      <c r="I8307" s="533"/>
      <c r="J8307" s="533"/>
      <c r="K8307" s="533"/>
      <c r="L8307" s="533"/>
      <c r="M8307" s="533"/>
      <c r="N8307" s="532"/>
      <c r="O8307" s="350"/>
      <c r="P8307" s="464"/>
      <c r="Q8307" s="464"/>
      <c r="R8307" s="464"/>
      <c r="S8307" s="464"/>
      <c r="T8307" s="464"/>
      <c r="U8307" s="464"/>
      <c r="V8307" s="464"/>
    </row>
    <row r="8308" spans="1:22">
      <c r="A8308" s="531"/>
      <c r="B8308" s="532"/>
      <c r="C8308" s="350"/>
      <c r="D8308" s="350"/>
      <c r="E8308" s="533"/>
      <c r="F8308" s="533"/>
      <c r="G8308" s="533"/>
      <c r="H8308" s="533"/>
      <c r="I8308" s="533"/>
      <c r="J8308" s="533"/>
      <c r="K8308" s="533"/>
      <c r="L8308" s="533"/>
      <c r="M8308" s="533"/>
      <c r="N8308" s="532"/>
      <c r="O8308" s="350"/>
      <c r="P8308" s="464"/>
      <c r="Q8308" s="464"/>
      <c r="R8308" s="464"/>
      <c r="S8308" s="464"/>
      <c r="T8308" s="464"/>
      <c r="U8308" s="464"/>
      <c r="V8308" s="464"/>
    </row>
    <row r="8309" spans="1:22">
      <c r="A8309" s="531"/>
      <c r="B8309" s="532"/>
      <c r="C8309" s="350"/>
      <c r="D8309" s="350"/>
      <c r="E8309" s="533"/>
      <c r="F8309" s="533"/>
      <c r="G8309" s="533"/>
      <c r="H8309" s="533"/>
      <c r="I8309" s="533"/>
      <c r="J8309" s="533"/>
      <c r="K8309" s="533"/>
      <c r="L8309" s="533"/>
      <c r="M8309" s="533"/>
      <c r="N8309" s="532"/>
      <c r="O8309" s="350"/>
      <c r="P8309" s="464"/>
      <c r="Q8309" s="464"/>
      <c r="R8309" s="464"/>
      <c r="S8309" s="464"/>
      <c r="T8309" s="464"/>
      <c r="U8309" s="464"/>
      <c r="V8309" s="464"/>
    </row>
    <row r="8310" spans="1:22">
      <c r="A8310" s="531"/>
      <c r="B8310" s="532"/>
      <c r="C8310" s="350"/>
      <c r="D8310" s="350"/>
      <c r="E8310" s="533"/>
      <c r="F8310" s="533"/>
      <c r="G8310" s="533"/>
      <c r="H8310" s="533"/>
      <c r="I8310" s="533"/>
      <c r="J8310" s="533"/>
      <c r="K8310" s="533"/>
      <c r="L8310" s="533"/>
      <c r="M8310" s="533"/>
      <c r="N8310" s="532"/>
      <c r="O8310" s="350"/>
      <c r="P8310" s="464"/>
      <c r="Q8310" s="464"/>
      <c r="R8310" s="464"/>
      <c r="S8310" s="464"/>
      <c r="T8310" s="464"/>
      <c r="U8310" s="464"/>
      <c r="V8310" s="464"/>
    </row>
    <row r="8311" spans="1:22">
      <c r="A8311" s="531"/>
      <c r="B8311" s="532"/>
      <c r="C8311" s="350"/>
      <c r="D8311" s="350"/>
      <c r="E8311" s="533"/>
      <c r="F8311" s="533"/>
      <c r="G8311" s="533"/>
      <c r="H8311" s="533"/>
      <c r="I8311" s="533"/>
      <c r="J8311" s="533"/>
      <c r="K8311" s="533"/>
      <c r="L8311" s="533"/>
      <c r="M8311" s="533"/>
      <c r="N8311" s="532"/>
      <c r="O8311" s="350"/>
      <c r="P8311" s="464"/>
      <c r="Q8311" s="464"/>
      <c r="R8311" s="464"/>
      <c r="S8311" s="464"/>
      <c r="T8311" s="464"/>
      <c r="U8311" s="464"/>
      <c r="V8311" s="464"/>
    </row>
    <row r="8312" spans="1:22">
      <c r="A8312" s="531"/>
      <c r="B8312" s="532"/>
      <c r="C8312" s="350"/>
      <c r="D8312" s="350"/>
      <c r="E8312" s="533"/>
      <c r="F8312" s="533"/>
      <c r="G8312" s="533"/>
      <c r="H8312" s="533"/>
      <c r="I8312" s="533"/>
      <c r="J8312" s="533"/>
      <c r="K8312" s="533"/>
      <c r="L8312" s="533"/>
      <c r="M8312" s="533"/>
      <c r="N8312" s="532"/>
      <c r="O8312" s="350"/>
      <c r="P8312" s="464"/>
      <c r="Q8312" s="464"/>
      <c r="R8312" s="464"/>
      <c r="S8312" s="464"/>
      <c r="T8312" s="464"/>
      <c r="U8312" s="464"/>
      <c r="V8312" s="464"/>
    </row>
    <row r="8313" spans="1:22">
      <c r="A8313" s="531"/>
      <c r="B8313" s="532"/>
      <c r="C8313" s="350"/>
      <c r="D8313" s="350"/>
      <c r="E8313" s="533"/>
      <c r="F8313" s="533"/>
      <c r="G8313" s="533"/>
      <c r="H8313" s="533"/>
      <c r="I8313" s="533"/>
      <c r="J8313" s="533"/>
      <c r="K8313" s="533"/>
      <c r="L8313" s="533"/>
      <c r="M8313" s="533"/>
      <c r="N8313" s="532"/>
      <c r="O8313" s="350"/>
      <c r="P8313" s="464"/>
      <c r="Q8313" s="464"/>
      <c r="R8313" s="464"/>
      <c r="S8313" s="464"/>
      <c r="T8313" s="464"/>
      <c r="U8313" s="464"/>
      <c r="V8313" s="464"/>
    </row>
    <row r="8314" spans="1:22">
      <c r="A8314" s="531"/>
      <c r="B8314" s="532"/>
      <c r="C8314" s="350"/>
      <c r="D8314" s="350"/>
      <c r="E8314" s="533"/>
      <c r="F8314" s="533"/>
      <c r="G8314" s="533"/>
      <c r="H8314" s="533"/>
      <c r="I8314" s="533"/>
      <c r="J8314" s="533"/>
      <c r="K8314" s="533"/>
      <c r="L8314" s="533"/>
      <c r="M8314" s="533"/>
      <c r="N8314" s="532"/>
      <c r="O8314" s="350"/>
      <c r="P8314" s="464"/>
      <c r="Q8314" s="464"/>
      <c r="R8314" s="464"/>
      <c r="S8314" s="464"/>
      <c r="T8314" s="464"/>
      <c r="U8314" s="464"/>
      <c r="V8314" s="464"/>
    </row>
    <row r="8315" spans="1:22">
      <c r="A8315" s="531"/>
      <c r="B8315" s="532"/>
      <c r="C8315" s="350"/>
      <c r="D8315" s="350"/>
      <c r="E8315" s="533"/>
      <c r="F8315" s="533"/>
      <c r="G8315" s="533"/>
      <c r="H8315" s="533"/>
      <c r="I8315" s="533"/>
      <c r="J8315" s="533"/>
      <c r="K8315" s="533"/>
      <c r="L8315" s="533"/>
      <c r="M8315" s="533"/>
      <c r="N8315" s="532"/>
      <c r="O8315" s="350"/>
      <c r="P8315" s="464"/>
      <c r="Q8315" s="464"/>
      <c r="R8315" s="464"/>
      <c r="S8315" s="464"/>
      <c r="T8315" s="464"/>
      <c r="U8315" s="464"/>
      <c r="V8315" s="464"/>
    </row>
    <row r="8316" spans="1:22">
      <c r="A8316" s="531"/>
      <c r="B8316" s="532"/>
      <c r="C8316" s="350"/>
      <c r="D8316" s="350"/>
      <c r="E8316" s="533"/>
      <c r="F8316" s="533"/>
      <c r="G8316" s="533"/>
      <c r="H8316" s="533"/>
      <c r="I8316" s="533"/>
      <c r="J8316" s="533"/>
      <c r="K8316" s="533"/>
      <c r="L8316" s="533"/>
      <c r="M8316" s="533"/>
      <c r="N8316" s="532"/>
      <c r="O8316" s="350"/>
      <c r="P8316" s="464"/>
      <c r="Q8316" s="464"/>
      <c r="R8316" s="464"/>
      <c r="S8316" s="464"/>
      <c r="T8316" s="464"/>
      <c r="U8316" s="464"/>
      <c r="V8316" s="464"/>
    </row>
    <row r="8317" spans="1:22">
      <c r="A8317" s="531"/>
      <c r="B8317" s="532"/>
      <c r="C8317" s="350"/>
      <c r="D8317" s="350"/>
      <c r="E8317" s="533"/>
      <c r="F8317" s="533"/>
      <c r="G8317" s="533"/>
      <c r="H8317" s="533"/>
      <c r="I8317" s="533"/>
      <c r="J8317" s="533"/>
      <c r="K8317" s="533"/>
      <c r="L8317" s="533"/>
      <c r="M8317" s="533"/>
      <c r="N8317" s="532"/>
      <c r="O8317" s="350"/>
      <c r="P8317" s="464"/>
      <c r="Q8317" s="464"/>
      <c r="R8317" s="464"/>
      <c r="S8317" s="464"/>
      <c r="T8317" s="464"/>
      <c r="U8317" s="464"/>
      <c r="V8317" s="464"/>
    </row>
    <row r="8318" spans="1:22">
      <c r="A8318" s="531"/>
      <c r="B8318" s="532"/>
      <c r="C8318" s="350"/>
      <c r="D8318" s="350"/>
      <c r="E8318" s="533"/>
      <c r="F8318" s="533"/>
      <c r="G8318" s="533"/>
      <c r="H8318" s="533"/>
      <c r="I8318" s="533"/>
      <c r="J8318" s="533"/>
      <c r="K8318" s="533"/>
      <c r="L8318" s="533"/>
      <c r="M8318" s="533"/>
      <c r="N8318" s="532"/>
      <c r="O8318" s="350"/>
      <c r="P8318" s="464"/>
      <c r="Q8318" s="464"/>
      <c r="R8318" s="464"/>
      <c r="S8318" s="464"/>
      <c r="T8318" s="464"/>
      <c r="U8318" s="464"/>
      <c r="V8318" s="464"/>
    </row>
    <row r="8319" spans="1:22">
      <c r="A8319" s="531"/>
      <c r="B8319" s="532"/>
      <c r="C8319" s="350"/>
      <c r="D8319" s="350"/>
      <c r="E8319" s="533"/>
      <c r="F8319" s="533"/>
      <c r="G8319" s="533"/>
      <c r="H8319" s="533"/>
      <c r="I8319" s="533"/>
      <c r="J8319" s="533"/>
      <c r="K8319" s="533"/>
      <c r="L8319" s="533"/>
      <c r="M8319" s="533"/>
      <c r="N8319" s="532"/>
      <c r="O8319" s="350"/>
      <c r="P8319" s="464"/>
      <c r="Q8319" s="464"/>
      <c r="R8319" s="464"/>
      <c r="S8319" s="464"/>
      <c r="T8319" s="464"/>
      <c r="U8319" s="464"/>
      <c r="V8319" s="464"/>
    </row>
    <row r="8320" spans="1:22">
      <c r="A8320" s="531"/>
      <c r="B8320" s="532"/>
      <c r="C8320" s="350"/>
      <c r="D8320" s="350"/>
      <c r="E8320" s="533"/>
      <c r="F8320" s="533"/>
      <c r="G8320" s="533"/>
      <c r="H8320" s="533"/>
      <c r="I8320" s="533"/>
      <c r="J8320" s="533"/>
      <c r="K8320" s="533"/>
      <c r="L8320" s="533"/>
      <c r="M8320" s="533"/>
      <c r="N8320" s="532"/>
      <c r="O8320" s="350"/>
      <c r="P8320" s="464"/>
      <c r="Q8320" s="464"/>
      <c r="R8320" s="464"/>
      <c r="S8320" s="464"/>
      <c r="T8320" s="464"/>
      <c r="U8320" s="464"/>
      <c r="V8320" s="464"/>
    </row>
    <row r="8321" spans="1:22">
      <c r="A8321" s="531"/>
      <c r="B8321" s="532"/>
      <c r="C8321" s="350"/>
      <c r="D8321" s="350"/>
      <c r="E8321" s="533"/>
      <c r="F8321" s="533"/>
      <c r="G8321" s="533"/>
      <c r="H8321" s="533"/>
      <c r="I8321" s="533"/>
      <c r="J8321" s="533"/>
      <c r="K8321" s="533"/>
      <c r="L8321" s="533"/>
      <c r="M8321" s="533"/>
      <c r="N8321" s="532"/>
      <c r="O8321" s="350"/>
      <c r="P8321" s="464"/>
      <c r="Q8321" s="464"/>
      <c r="R8321" s="464"/>
      <c r="S8321" s="464"/>
      <c r="T8321" s="464"/>
      <c r="U8321" s="464"/>
      <c r="V8321" s="464"/>
    </row>
    <row r="8322" spans="1:22">
      <c r="A8322" s="531"/>
      <c r="B8322" s="532"/>
      <c r="C8322" s="350"/>
      <c r="D8322" s="350"/>
      <c r="E8322" s="533"/>
      <c r="F8322" s="533"/>
      <c r="G8322" s="533"/>
      <c r="H8322" s="533"/>
      <c r="I8322" s="533"/>
      <c r="J8322" s="533"/>
      <c r="K8322" s="533"/>
      <c r="L8322" s="533"/>
      <c r="M8322" s="533"/>
      <c r="N8322" s="532"/>
      <c r="O8322" s="350"/>
      <c r="P8322" s="464"/>
      <c r="Q8322" s="464"/>
      <c r="R8322" s="464"/>
      <c r="S8322" s="464"/>
      <c r="T8322" s="464"/>
      <c r="U8322" s="464"/>
      <c r="V8322" s="464"/>
    </row>
    <row r="8323" spans="1:22">
      <c r="A8323" s="531"/>
      <c r="B8323" s="532"/>
      <c r="C8323" s="350"/>
      <c r="D8323" s="350"/>
      <c r="E8323" s="533"/>
      <c r="F8323" s="533"/>
      <c r="G8323" s="533"/>
      <c r="H8323" s="533"/>
      <c r="I8323" s="533"/>
      <c r="J8323" s="533"/>
      <c r="K8323" s="533"/>
      <c r="L8323" s="533"/>
      <c r="M8323" s="533"/>
      <c r="N8323" s="532"/>
      <c r="O8323" s="350"/>
      <c r="P8323" s="464"/>
      <c r="Q8323" s="464"/>
      <c r="R8323" s="464"/>
      <c r="S8323" s="464"/>
      <c r="T8323" s="464"/>
      <c r="U8323" s="464"/>
      <c r="V8323" s="464"/>
    </row>
    <row r="8324" spans="1:22">
      <c r="A8324" s="531"/>
      <c r="B8324" s="532"/>
      <c r="C8324" s="350"/>
      <c r="D8324" s="350"/>
      <c r="E8324" s="533"/>
      <c r="F8324" s="533"/>
      <c r="G8324" s="533"/>
      <c r="H8324" s="533"/>
      <c r="I8324" s="533"/>
      <c r="J8324" s="533"/>
      <c r="K8324" s="533"/>
      <c r="L8324" s="533"/>
      <c r="M8324" s="533"/>
      <c r="N8324" s="532"/>
      <c r="O8324" s="350"/>
      <c r="P8324" s="464"/>
      <c r="Q8324" s="464"/>
      <c r="R8324" s="464"/>
      <c r="S8324" s="464"/>
      <c r="T8324" s="464"/>
      <c r="U8324" s="464"/>
      <c r="V8324" s="464"/>
    </row>
    <row r="8325" spans="1:22">
      <c r="A8325" s="531"/>
      <c r="B8325" s="532"/>
      <c r="C8325" s="350"/>
      <c r="D8325" s="350"/>
      <c r="E8325" s="533"/>
      <c r="F8325" s="533"/>
      <c r="G8325" s="533"/>
      <c r="H8325" s="533"/>
      <c r="I8325" s="533"/>
      <c r="J8325" s="533"/>
      <c r="K8325" s="533"/>
      <c r="L8325" s="533"/>
      <c r="M8325" s="533"/>
      <c r="N8325" s="532"/>
      <c r="O8325" s="350"/>
      <c r="P8325" s="464"/>
      <c r="Q8325" s="464"/>
      <c r="R8325" s="464"/>
      <c r="S8325" s="464"/>
      <c r="T8325" s="464"/>
      <c r="U8325" s="464"/>
      <c r="V8325" s="464"/>
    </row>
    <row r="8326" spans="1:22">
      <c r="A8326" s="531"/>
      <c r="B8326" s="532"/>
      <c r="C8326" s="350"/>
      <c r="D8326" s="350"/>
      <c r="E8326" s="533"/>
      <c r="F8326" s="533"/>
      <c r="G8326" s="533"/>
      <c r="H8326" s="533"/>
      <c r="I8326" s="533"/>
      <c r="J8326" s="533"/>
      <c r="K8326" s="533"/>
      <c r="L8326" s="533"/>
      <c r="M8326" s="533"/>
      <c r="N8326" s="532"/>
      <c r="O8326" s="350"/>
      <c r="P8326" s="464"/>
      <c r="Q8326" s="464"/>
      <c r="R8326" s="464"/>
      <c r="S8326" s="464"/>
      <c r="T8326" s="464"/>
      <c r="U8326" s="464"/>
      <c r="V8326" s="464"/>
    </row>
    <row r="8327" spans="1:22">
      <c r="A8327" s="531"/>
      <c r="B8327" s="532"/>
      <c r="C8327" s="350"/>
      <c r="D8327" s="350"/>
      <c r="E8327" s="533"/>
      <c r="F8327" s="533"/>
      <c r="G8327" s="533"/>
      <c r="H8327" s="533"/>
      <c r="I8327" s="533"/>
      <c r="J8327" s="533"/>
      <c r="K8327" s="533"/>
      <c r="L8327" s="533"/>
      <c r="M8327" s="533"/>
      <c r="N8327" s="532"/>
      <c r="O8327" s="350"/>
      <c r="P8327" s="464"/>
      <c r="Q8327" s="464"/>
      <c r="R8327" s="464"/>
      <c r="S8327" s="464"/>
      <c r="T8327" s="464"/>
      <c r="U8327" s="464"/>
      <c r="V8327" s="464"/>
    </row>
    <row r="8328" spans="1:22">
      <c r="A8328" s="531"/>
      <c r="B8328" s="532"/>
      <c r="C8328" s="350"/>
      <c r="D8328" s="350"/>
      <c r="E8328" s="533"/>
      <c r="F8328" s="533"/>
      <c r="G8328" s="533"/>
      <c r="H8328" s="533"/>
      <c r="I8328" s="533"/>
      <c r="J8328" s="533"/>
      <c r="K8328" s="533"/>
      <c r="L8328" s="533"/>
      <c r="M8328" s="533"/>
      <c r="N8328" s="532"/>
      <c r="O8328" s="350"/>
      <c r="P8328" s="464"/>
      <c r="Q8328" s="464"/>
      <c r="R8328" s="464"/>
      <c r="S8328" s="464"/>
      <c r="T8328" s="464"/>
      <c r="U8328" s="464"/>
      <c r="V8328" s="464"/>
    </row>
    <row r="8329" spans="1:22">
      <c r="A8329" s="531"/>
      <c r="B8329" s="532"/>
      <c r="C8329" s="350"/>
      <c r="D8329" s="350"/>
      <c r="E8329" s="533"/>
      <c r="F8329" s="533"/>
      <c r="G8329" s="533"/>
      <c r="H8329" s="533"/>
      <c r="I8329" s="533"/>
      <c r="J8329" s="533"/>
      <c r="K8329" s="533"/>
      <c r="L8329" s="533"/>
      <c r="M8329" s="533"/>
      <c r="N8329" s="532"/>
      <c r="O8329" s="350"/>
      <c r="P8329" s="464"/>
      <c r="Q8329" s="464"/>
      <c r="R8329" s="464"/>
      <c r="S8329" s="464"/>
      <c r="T8329" s="464"/>
      <c r="U8329" s="464"/>
      <c r="V8329" s="464"/>
    </row>
    <row r="8330" spans="1:22">
      <c r="A8330" s="531"/>
      <c r="B8330" s="532"/>
      <c r="C8330" s="350"/>
      <c r="D8330" s="350"/>
      <c r="E8330" s="533"/>
      <c r="F8330" s="533"/>
      <c r="G8330" s="533"/>
      <c r="H8330" s="533"/>
      <c r="I8330" s="533"/>
      <c r="J8330" s="533"/>
      <c r="K8330" s="533"/>
      <c r="L8330" s="533"/>
      <c r="M8330" s="533"/>
      <c r="N8330" s="532"/>
      <c r="O8330" s="350"/>
      <c r="P8330" s="464"/>
      <c r="Q8330" s="464"/>
      <c r="R8330" s="464"/>
      <c r="S8330" s="464"/>
      <c r="T8330" s="464"/>
      <c r="U8330" s="464"/>
      <c r="V8330" s="464"/>
    </row>
    <row r="8331" spans="1:22">
      <c r="A8331" s="531"/>
      <c r="B8331" s="532"/>
      <c r="C8331" s="350"/>
      <c r="D8331" s="350"/>
      <c r="E8331" s="533"/>
      <c r="F8331" s="533"/>
      <c r="G8331" s="533"/>
      <c r="H8331" s="533"/>
      <c r="I8331" s="533"/>
      <c r="J8331" s="533"/>
      <c r="K8331" s="533"/>
      <c r="L8331" s="533"/>
      <c r="M8331" s="533"/>
      <c r="N8331" s="532"/>
      <c r="O8331" s="350"/>
      <c r="P8331" s="464"/>
      <c r="Q8331" s="464"/>
      <c r="R8331" s="464"/>
      <c r="S8331" s="464"/>
      <c r="T8331" s="464"/>
      <c r="U8331" s="464"/>
      <c r="V8331" s="464"/>
    </row>
    <row r="8332" spans="1:22">
      <c r="A8332" s="531"/>
      <c r="B8332" s="532"/>
      <c r="C8332" s="350"/>
      <c r="D8332" s="350"/>
      <c r="E8332" s="533"/>
      <c r="F8332" s="533"/>
      <c r="G8332" s="533"/>
      <c r="H8332" s="533"/>
      <c r="I8332" s="533"/>
      <c r="J8332" s="533"/>
      <c r="K8332" s="533"/>
      <c r="L8332" s="533"/>
      <c r="M8332" s="533"/>
      <c r="N8332" s="532"/>
      <c r="O8332" s="350"/>
      <c r="P8332" s="464"/>
      <c r="Q8332" s="464"/>
      <c r="R8332" s="464"/>
      <c r="S8332" s="464"/>
      <c r="T8332" s="464"/>
      <c r="U8332" s="464"/>
      <c r="V8332" s="464"/>
    </row>
    <row r="8333" spans="1:22">
      <c r="A8333" s="531"/>
      <c r="B8333" s="532"/>
      <c r="C8333" s="350"/>
      <c r="D8333" s="350"/>
      <c r="E8333" s="533"/>
      <c r="F8333" s="533"/>
      <c r="G8333" s="533"/>
      <c r="H8333" s="533"/>
      <c r="I8333" s="533"/>
      <c r="J8333" s="533"/>
      <c r="K8333" s="533"/>
      <c r="L8333" s="533"/>
      <c r="M8333" s="533"/>
      <c r="N8333" s="532"/>
      <c r="O8333" s="350"/>
      <c r="P8333" s="464"/>
      <c r="Q8333" s="464"/>
      <c r="R8333" s="464"/>
      <c r="S8333" s="464"/>
      <c r="T8333" s="464"/>
      <c r="U8333" s="464"/>
      <c r="V8333" s="464"/>
    </row>
    <row r="8334" spans="1:22">
      <c r="A8334" s="531"/>
      <c r="B8334" s="532"/>
      <c r="C8334" s="350"/>
      <c r="D8334" s="350"/>
      <c r="E8334" s="533"/>
      <c r="F8334" s="533"/>
      <c r="G8334" s="533"/>
      <c r="H8334" s="533"/>
      <c r="I8334" s="533"/>
      <c r="J8334" s="533"/>
      <c r="K8334" s="533"/>
      <c r="L8334" s="533"/>
      <c r="M8334" s="533"/>
      <c r="N8334" s="532"/>
      <c r="O8334" s="350"/>
      <c r="P8334" s="464"/>
      <c r="Q8334" s="464"/>
      <c r="R8334" s="464"/>
      <c r="S8334" s="464"/>
      <c r="T8334" s="464"/>
      <c r="U8334" s="464"/>
      <c r="V8334" s="464"/>
    </row>
    <row r="8335" spans="1:22">
      <c r="A8335" s="531"/>
      <c r="B8335" s="532"/>
      <c r="C8335" s="350"/>
      <c r="D8335" s="350"/>
      <c r="E8335" s="533"/>
      <c r="F8335" s="533"/>
      <c r="G8335" s="533"/>
      <c r="H8335" s="533"/>
      <c r="I8335" s="533"/>
      <c r="J8335" s="533"/>
      <c r="K8335" s="533"/>
      <c r="L8335" s="533"/>
      <c r="M8335" s="533"/>
      <c r="N8335" s="532"/>
      <c r="O8335" s="350"/>
      <c r="P8335" s="464"/>
      <c r="Q8335" s="464"/>
      <c r="R8335" s="464"/>
      <c r="S8335" s="464"/>
      <c r="T8335" s="464"/>
      <c r="U8335" s="464"/>
      <c r="V8335" s="464"/>
    </row>
    <row r="8336" spans="1:22">
      <c r="A8336" s="531"/>
      <c r="B8336" s="532"/>
      <c r="C8336" s="350"/>
      <c r="D8336" s="350"/>
      <c r="E8336" s="533"/>
      <c r="F8336" s="533"/>
      <c r="G8336" s="533"/>
      <c r="H8336" s="533"/>
      <c r="I8336" s="533"/>
      <c r="J8336" s="533"/>
      <c r="K8336" s="533"/>
      <c r="L8336" s="533"/>
      <c r="M8336" s="533"/>
      <c r="N8336" s="532"/>
      <c r="O8336" s="350"/>
      <c r="P8336" s="464"/>
      <c r="Q8336" s="464"/>
      <c r="R8336" s="464"/>
      <c r="S8336" s="464"/>
      <c r="T8336" s="464"/>
      <c r="U8336" s="464"/>
      <c r="V8336" s="464"/>
    </row>
    <row r="8337" spans="1:22">
      <c r="A8337" s="531"/>
      <c r="B8337" s="532"/>
      <c r="C8337" s="350"/>
      <c r="D8337" s="350"/>
      <c r="E8337" s="533"/>
      <c r="F8337" s="533"/>
      <c r="G8337" s="533"/>
      <c r="H8337" s="533"/>
      <c r="I8337" s="533"/>
      <c r="J8337" s="533"/>
      <c r="K8337" s="533"/>
      <c r="L8337" s="533"/>
      <c r="M8337" s="533"/>
      <c r="N8337" s="532"/>
      <c r="O8337" s="350"/>
      <c r="P8337" s="464"/>
      <c r="Q8337" s="464"/>
      <c r="R8337" s="464"/>
      <c r="S8337" s="464"/>
      <c r="T8337" s="464"/>
      <c r="U8337" s="464"/>
      <c r="V8337" s="464"/>
    </row>
    <row r="8338" spans="1:22">
      <c r="A8338" s="531"/>
      <c r="B8338" s="532"/>
      <c r="C8338" s="350"/>
      <c r="D8338" s="350"/>
      <c r="E8338" s="533"/>
      <c r="F8338" s="533"/>
      <c r="G8338" s="533"/>
      <c r="H8338" s="533"/>
      <c r="I8338" s="533"/>
      <c r="J8338" s="533"/>
      <c r="K8338" s="533"/>
      <c r="L8338" s="533"/>
      <c r="M8338" s="533"/>
      <c r="N8338" s="532"/>
      <c r="O8338" s="350"/>
      <c r="P8338" s="464"/>
      <c r="Q8338" s="464"/>
      <c r="R8338" s="464"/>
      <c r="S8338" s="464"/>
      <c r="T8338" s="464"/>
      <c r="U8338" s="464"/>
      <c r="V8338" s="464"/>
    </row>
    <row r="8339" spans="1:22">
      <c r="A8339" s="531"/>
      <c r="B8339" s="532"/>
      <c r="C8339" s="350"/>
      <c r="D8339" s="350"/>
      <c r="E8339" s="533"/>
      <c r="F8339" s="533"/>
      <c r="G8339" s="533"/>
      <c r="H8339" s="533"/>
      <c r="I8339" s="533"/>
      <c r="J8339" s="533"/>
      <c r="K8339" s="533"/>
      <c r="L8339" s="533"/>
      <c r="M8339" s="533"/>
      <c r="N8339" s="532"/>
      <c r="O8339" s="350"/>
      <c r="P8339" s="464"/>
      <c r="Q8339" s="464"/>
      <c r="R8339" s="464"/>
      <c r="S8339" s="464"/>
      <c r="T8339" s="464"/>
      <c r="U8339" s="464"/>
      <c r="V8339" s="464"/>
    </row>
    <row r="8340" spans="1:22">
      <c r="A8340" s="531"/>
      <c r="B8340" s="532"/>
      <c r="C8340" s="350"/>
      <c r="D8340" s="350"/>
      <c r="E8340" s="533"/>
      <c r="F8340" s="533"/>
      <c r="G8340" s="533"/>
      <c r="H8340" s="533"/>
      <c r="I8340" s="533"/>
      <c r="J8340" s="533"/>
      <c r="K8340" s="533"/>
      <c r="L8340" s="533"/>
      <c r="M8340" s="533"/>
      <c r="N8340" s="532"/>
      <c r="O8340" s="350"/>
      <c r="P8340" s="464"/>
      <c r="Q8340" s="464"/>
      <c r="R8340" s="464"/>
      <c r="S8340" s="464"/>
      <c r="T8340" s="464"/>
      <c r="U8340" s="464"/>
      <c r="V8340" s="464"/>
    </row>
    <row r="8341" spans="1:22">
      <c r="A8341" s="531"/>
      <c r="B8341" s="532"/>
      <c r="C8341" s="350"/>
      <c r="D8341" s="350"/>
      <c r="E8341" s="533"/>
      <c r="F8341" s="533"/>
      <c r="G8341" s="533"/>
      <c r="H8341" s="533"/>
      <c r="I8341" s="533"/>
      <c r="J8341" s="533"/>
      <c r="K8341" s="533"/>
      <c r="L8341" s="533"/>
      <c r="M8341" s="533"/>
      <c r="N8341" s="532"/>
      <c r="O8341" s="350"/>
      <c r="P8341" s="464"/>
      <c r="Q8341" s="464"/>
      <c r="R8341" s="464"/>
      <c r="S8341" s="464"/>
      <c r="T8341" s="464"/>
      <c r="U8341" s="464"/>
      <c r="V8341" s="464"/>
    </row>
    <row r="8342" spans="1:22">
      <c r="A8342" s="531"/>
      <c r="B8342" s="532"/>
      <c r="C8342" s="350"/>
      <c r="D8342" s="350"/>
      <c r="E8342" s="533"/>
      <c r="F8342" s="533"/>
      <c r="G8342" s="533"/>
      <c r="H8342" s="533"/>
      <c r="I8342" s="533"/>
      <c r="J8342" s="533"/>
      <c r="K8342" s="533"/>
      <c r="L8342" s="533"/>
      <c r="M8342" s="533"/>
      <c r="N8342" s="532"/>
      <c r="O8342" s="350"/>
      <c r="P8342" s="464"/>
      <c r="Q8342" s="464"/>
      <c r="R8342" s="464"/>
      <c r="S8342" s="464"/>
      <c r="T8342" s="464"/>
      <c r="U8342" s="464"/>
      <c r="V8342" s="464"/>
    </row>
    <row r="8343" spans="1:22">
      <c r="A8343" s="531"/>
      <c r="B8343" s="532"/>
      <c r="C8343" s="350"/>
      <c r="D8343" s="350"/>
      <c r="E8343" s="533"/>
      <c r="F8343" s="533"/>
      <c r="G8343" s="533"/>
      <c r="H8343" s="533"/>
      <c r="I8343" s="533"/>
      <c r="J8343" s="533"/>
      <c r="K8343" s="533"/>
      <c r="L8343" s="533"/>
      <c r="M8343" s="533"/>
      <c r="N8343" s="532"/>
      <c r="O8343" s="350"/>
      <c r="P8343" s="464"/>
      <c r="Q8343" s="464"/>
      <c r="R8343" s="464"/>
      <c r="S8343" s="464"/>
      <c r="T8343" s="464"/>
      <c r="U8343" s="464"/>
      <c r="V8343" s="464"/>
    </row>
    <row r="8344" spans="1:22">
      <c r="A8344" s="531"/>
      <c r="B8344" s="532"/>
      <c r="C8344" s="350"/>
      <c r="D8344" s="350"/>
      <c r="E8344" s="533"/>
      <c r="F8344" s="533"/>
      <c r="G8344" s="533"/>
      <c r="H8344" s="533"/>
      <c r="I8344" s="533"/>
      <c r="J8344" s="533"/>
      <c r="K8344" s="533"/>
      <c r="L8344" s="533"/>
      <c r="M8344" s="533"/>
      <c r="N8344" s="532"/>
      <c r="O8344" s="350"/>
      <c r="P8344" s="464"/>
      <c r="Q8344" s="464"/>
      <c r="R8344" s="464"/>
      <c r="S8344" s="464"/>
      <c r="T8344" s="464"/>
      <c r="U8344" s="464"/>
      <c r="V8344" s="464"/>
    </row>
    <row r="8345" spans="1:22">
      <c r="A8345" s="531"/>
      <c r="B8345" s="532"/>
      <c r="C8345" s="350"/>
      <c r="D8345" s="350"/>
      <c r="E8345" s="533"/>
      <c r="F8345" s="533"/>
      <c r="G8345" s="533"/>
      <c r="H8345" s="533"/>
      <c r="I8345" s="533"/>
      <c r="J8345" s="533"/>
      <c r="K8345" s="533"/>
      <c r="L8345" s="533"/>
      <c r="M8345" s="533"/>
      <c r="N8345" s="532"/>
      <c r="O8345" s="350"/>
      <c r="P8345" s="464"/>
      <c r="Q8345" s="464"/>
      <c r="R8345" s="464"/>
      <c r="S8345" s="464"/>
      <c r="T8345" s="464"/>
      <c r="U8345" s="464"/>
      <c r="V8345" s="464"/>
    </row>
    <row r="8346" spans="1:22">
      <c r="A8346" s="531"/>
      <c r="B8346" s="532"/>
      <c r="C8346" s="350"/>
      <c r="D8346" s="350"/>
      <c r="E8346" s="533"/>
      <c r="F8346" s="533"/>
      <c r="G8346" s="533"/>
      <c r="H8346" s="533"/>
      <c r="I8346" s="533"/>
      <c r="J8346" s="533"/>
      <c r="K8346" s="533"/>
      <c r="L8346" s="533"/>
      <c r="M8346" s="533"/>
      <c r="N8346" s="532"/>
      <c r="O8346" s="350"/>
      <c r="P8346" s="464"/>
      <c r="Q8346" s="464"/>
      <c r="R8346" s="464"/>
      <c r="S8346" s="464"/>
      <c r="T8346" s="464"/>
      <c r="U8346" s="464"/>
      <c r="V8346" s="464"/>
    </row>
    <row r="8347" spans="1:22">
      <c r="A8347" s="531"/>
      <c r="B8347" s="532"/>
      <c r="C8347" s="350"/>
      <c r="D8347" s="350"/>
      <c r="E8347" s="533"/>
      <c r="F8347" s="533"/>
      <c r="G8347" s="533"/>
      <c r="H8347" s="533"/>
      <c r="I8347" s="533"/>
      <c r="J8347" s="533"/>
      <c r="K8347" s="533"/>
      <c r="L8347" s="533"/>
      <c r="M8347" s="533"/>
      <c r="N8347" s="532"/>
      <c r="O8347" s="350"/>
      <c r="P8347" s="464"/>
      <c r="Q8347" s="464"/>
      <c r="R8347" s="464"/>
      <c r="S8347" s="464"/>
      <c r="T8347" s="464"/>
      <c r="U8347" s="464"/>
      <c r="V8347" s="464"/>
    </row>
    <row r="8348" spans="1:22">
      <c r="A8348" s="531"/>
      <c r="B8348" s="532"/>
      <c r="C8348" s="350"/>
      <c r="D8348" s="350"/>
      <c r="E8348" s="533"/>
      <c r="F8348" s="533"/>
      <c r="G8348" s="533"/>
      <c r="H8348" s="533"/>
      <c r="I8348" s="533"/>
      <c r="J8348" s="533"/>
      <c r="K8348" s="533"/>
      <c r="L8348" s="533"/>
      <c r="M8348" s="533"/>
      <c r="N8348" s="532"/>
      <c r="O8348" s="350"/>
      <c r="P8348" s="464"/>
      <c r="Q8348" s="464"/>
      <c r="R8348" s="464"/>
      <c r="S8348" s="464"/>
      <c r="T8348" s="464"/>
      <c r="U8348" s="464"/>
      <c r="V8348" s="464"/>
    </row>
    <row r="8349" spans="1:22">
      <c r="A8349" s="531"/>
      <c r="B8349" s="532"/>
      <c r="C8349" s="350"/>
      <c r="D8349" s="350"/>
      <c r="E8349" s="533"/>
      <c r="F8349" s="533"/>
      <c r="G8349" s="533"/>
      <c r="H8349" s="533"/>
      <c r="I8349" s="533"/>
      <c r="J8349" s="533"/>
      <c r="K8349" s="533"/>
      <c r="L8349" s="533"/>
      <c r="M8349" s="533"/>
      <c r="N8349" s="532"/>
      <c r="O8349" s="350"/>
      <c r="P8349" s="464"/>
      <c r="Q8349" s="464"/>
      <c r="R8349" s="464"/>
      <c r="S8349" s="464"/>
      <c r="T8349" s="464"/>
      <c r="U8349" s="464"/>
      <c r="V8349" s="464"/>
    </row>
    <row r="8350" spans="1:22">
      <c r="A8350" s="531"/>
      <c r="B8350" s="532"/>
      <c r="C8350" s="350"/>
      <c r="D8350" s="350"/>
      <c r="E8350" s="533"/>
      <c r="F8350" s="533"/>
      <c r="G8350" s="533"/>
      <c r="H8350" s="533"/>
      <c r="I8350" s="533"/>
      <c r="J8350" s="533"/>
      <c r="K8350" s="533"/>
      <c r="L8350" s="533"/>
      <c r="M8350" s="533"/>
      <c r="N8350" s="532"/>
      <c r="O8350" s="350"/>
      <c r="P8350" s="464"/>
      <c r="Q8350" s="464"/>
      <c r="R8350" s="464"/>
      <c r="S8350" s="464"/>
      <c r="T8350" s="464"/>
      <c r="U8350" s="464"/>
      <c r="V8350" s="464"/>
    </row>
    <row r="8351" spans="1:22">
      <c r="A8351" s="531"/>
      <c r="B8351" s="532"/>
      <c r="C8351" s="350"/>
      <c r="D8351" s="350"/>
      <c r="E8351" s="533"/>
      <c r="F8351" s="533"/>
      <c r="G8351" s="533"/>
      <c r="H8351" s="533"/>
      <c r="I8351" s="533"/>
      <c r="J8351" s="533"/>
      <c r="K8351" s="533"/>
      <c r="L8351" s="533"/>
      <c r="M8351" s="533"/>
      <c r="N8351" s="532"/>
      <c r="O8351" s="350"/>
      <c r="P8351" s="464"/>
      <c r="Q8351" s="464"/>
      <c r="R8351" s="464"/>
      <c r="S8351" s="464"/>
      <c r="T8351" s="464"/>
      <c r="U8351" s="464"/>
      <c r="V8351" s="464"/>
    </row>
    <row r="8352" spans="1:22">
      <c r="A8352" s="531"/>
      <c r="B8352" s="532"/>
      <c r="C8352" s="350"/>
      <c r="D8352" s="350"/>
      <c r="E8352" s="533"/>
      <c r="F8352" s="533"/>
      <c r="G8352" s="533"/>
      <c r="H8352" s="533"/>
      <c r="I8352" s="533"/>
      <c r="J8352" s="533"/>
      <c r="K8352" s="533"/>
      <c r="L8352" s="533"/>
      <c r="M8352" s="533"/>
      <c r="N8352" s="532"/>
      <c r="O8352" s="350"/>
      <c r="P8352" s="464"/>
      <c r="Q8352" s="464"/>
      <c r="R8352" s="464"/>
      <c r="S8352" s="464"/>
      <c r="T8352" s="464"/>
      <c r="U8352" s="464"/>
      <c r="V8352" s="464"/>
    </row>
    <row r="8353" spans="1:22">
      <c r="A8353" s="531"/>
      <c r="B8353" s="532"/>
      <c r="C8353" s="350"/>
      <c r="D8353" s="350"/>
      <c r="E8353" s="533"/>
      <c r="F8353" s="533"/>
      <c r="G8353" s="533"/>
      <c r="H8353" s="533"/>
      <c r="I8353" s="533"/>
      <c r="J8353" s="533"/>
      <c r="K8353" s="533"/>
      <c r="L8353" s="533"/>
      <c r="M8353" s="533"/>
      <c r="N8353" s="532"/>
      <c r="O8353" s="350"/>
      <c r="P8353" s="464"/>
      <c r="Q8353" s="464"/>
      <c r="R8353" s="464"/>
      <c r="S8353" s="464"/>
      <c r="T8353" s="464"/>
      <c r="U8353" s="464"/>
      <c r="V8353" s="464"/>
    </row>
    <row r="8354" spans="1:22">
      <c r="A8354" s="531"/>
      <c r="B8354" s="532"/>
      <c r="C8354" s="350"/>
      <c r="D8354" s="350"/>
      <c r="E8354" s="533"/>
      <c r="F8354" s="533"/>
      <c r="G8354" s="533"/>
      <c r="H8354" s="533"/>
      <c r="I8354" s="533"/>
      <c r="J8354" s="533"/>
      <c r="K8354" s="533"/>
      <c r="L8354" s="533"/>
      <c r="M8354" s="533"/>
      <c r="N8354" s="532"/>
      <c r="O8354" s="350"/>
      <c r="P8354" s="464"/>
      <c r="Q8354" s="464"/>
      <c r="R8354" s="464"/>
      <c r="S8354" s="464"/>
      <c r="T8354" s="464"/>
      <c r="U8354" s="464"/>
      <c r="V8354" s="464"/>
    </row>
    <row r="8355" spans="1:22">
      <c r="A8355" s="531"/>
      <c r="B8355" s="532"/>
      <c r="C8355" s="350"/>
      <c r="D8355" s="350"/>
      <c r="E8355" s="533"/>
      <c r="F8355" s="533"/>
      <c r="G8355" s="533"/>
      <c r="H8355" s="533"/>
      <c r="I8355" s="533"/>
      <c r="J8355" s="533"/>
      <c r="K8355" s="533"/>
      <c r="L8355" s="533"/>
      <c r="M8355" s="533"/>
      <c r="N8355" s="532"/>
      <c r="O8355" s="350"/>
      <c r="P8355" s="464"/>
      <c r="Q8355" s="464"/>
      <c r="R8355" s="464"/>
      <c r="S8355" s="464"/>
      <c r="T8355" s="464"/>
      <c r="U8355" s="464"/>
      <c r="V8355" s="464"/>
    </row>
    <row r="8356" spans="1:22">
      <c r="A8356" s="531"/>
      <c r="B8356" s="532"/>
      <c r="C8356" s="350"/>
      <c r="D8356" s="350"/>
      <c r="E8356" s="533"/>
      <c r="F8356" s="533"/>
      <c r="G8356" s="533"/>
      <c r="H8356" s="533"/>
      <c r="I8356" s="533"/>
      <c r="J8356" s="533"/>
      <c r="K8356" s="533"/>
      <c r="L8356" s="533"/>
      <c r="M8356" s="533"/>
      <c r="N8356" s="532"/>
      <c r="O8356" s="350"/>
      <c r="P8356" s="464"/>
      <c r="Q8356" s="464"/>
      <c r="R8356" s="464"/>
      <c r="S8356" s="464"/>
      <c r="T8356" s="464"/>
      <c r="U8356" s="464"/>
      <c r="V8356" s="464"/>
    </row>
    <row r="8357" spans="1:22">
      <c r="A8357" s="531"/>
      <c r="B8357" s="532"/>
      <c r="C8357" s="350"/>
      <c r="D8357" s="350"/>
      <c r="E8357" s="533"/>
      <c r="F8357" s="533"/>
      <c r="G8357" s="533"/>
      <c r="H8357" s="533"/>
      <c r="I8357" s="533"/>
      <c r="J8357" s="533"/>
      <c r="K8357" s="533"/>
      <c r="L8357" s="533"/>
      <c r="M8357" s="533"/>
      <c r="N8357" s="532"/>
      <c r="O8357" s="350"/>
      <c r="P8357" s="464"/>
      <c r="Q8357" s="464"/>
      <c r="R8357" s="464"/>
      <c r="S8357" s="464"/>
      <c r="T8357" s="464"/>
      <c r="U8357" s="464"/>
      <c r="V8357" s="464"/>
    </row>
    <row r="8358" spans="1:22">
      <c r="A8358" s="531"/>
      <c r="B8358" s="532"/>
      <c r="C8358" s="350"/>
      <c r="D8358" s="350"/>
      <c r="E8358" s="533"/>
      <c r="F8358" s="533"/>
      <c r="G8358" s="533"/>
      <c r="H8358" s="533"/>
      <c r="I8358" s="533"/>
      <c r="J8358" s="533"/>
      <c r="K8358" s="533"/>
      <c r="L8358" s="533"/>
      <c r="M8358" s="533"/>
      <c r="N8358" s="532"/>
      <c r="O8358" s="350"/>
      <c r="P8358" s="464"/>
      <c r="Q8358" s="464"/>
      <c r="R8358" s="464"/>
      <c r="S8358" s="464"/>
      <c r="T8358" s="464"/>
      <c r="U8358" s="464"/>
      <c r="V8358" s="464"/>
    </row>
    <row r="8359" spans="1:22">
      <c r="A8359" s="531"/>
      <c r="B8359" s="532"/>
      <c r="C8359" s="350"/>
      <c r="D8359" s="350"/>
      <c r="E8359" s="533"/>
      <c r="F8359" s="533"/>
      <c r="G8359" s="533"/>
      <c r="H8359" s="533"/>
      <c r="I8359" s="533"/>
      <c r="J8359" s="533"/>
      <c r="K8359" s="533"/>
      <c r="L8359" s="533"/>
      <c r="M8359" s="533"/>
      <c r="N8359" s="532"/>
      <c r="O8359" s="350"/>
      <c r="P8359" s="464"/>
      <c r="Q8359" s="464"/>
      <c r="R8359" s="464"/>
      <c r="S8359" s="464"/>
      <c r="T8359" s="464"/>
      <c r="U8359" s="464"/>
      <c r="V8359" s="464"/>
    </row>
    <row r="8360" spans="1:22">
      <c r="A8360" s="531"/>
      <c r="B8360" s="532"/>
      <c r="C8360" s="350"/>
      <c r="D8360" s="350"/>
      <c r="E8360" s="533"/>
      <c r="F8360" s="533"/>
      <c r="G8360" s="533"/>
      <c r="H8360" s="533"/>
      <c r="I8360" s="533"/>
      <c r="J8360" s="533"/>
      <c r="K8360" s="533"/>
      <c r="L8360" s="533"/>
      <c r="M8360" s="533"/>
      <c r="N8360" s="532"/>
      <c r="O8360" s="350"/>
      <c r="P8360" s="464"/>
      <c r="Q8360" s="464"/>
      <c r="R8360" s="464"/>
      <c r="S8360" s="464"/>
      <c r="T8360" s="464"/>
      <c r="U8360" s="464"/>
      <c r="V8360" s="464"/>
    </row>
    <row r="8361" spans="1:22">
      <c r="A8361" s="531"/>
      <c r="B8361" s="532"/>
      <c r="C8361" s="350"/>
      <c r="D8361" s="350"/>
      <c r="E8361" s="533"/>
      <c r="F8361" s="533"/>
      <c r="G8361" s="533"/>
      <c r="H8361" s="533"/>
      <c r="I8361" s="533"/>
      <c r="J8361" s="533"/>
      <c r="K8361" s="533"/>
      <c r="L8361" s="533"/>
      <c r="M8361" s="533"/>
      <c r="N8361" s="532"/>
      <c r="O8361" s="350"/>
      <c r="P8361" s="464"/>
      <c r="Q8361" s="464"/>
      <c r="R8361" s="464"/>
      <c r="S8361" s="464"/>
      <c r="T8361" s="464"/>
      <c r="U8361" s="464"/>
      <c r="V8361" s="464"/>
    </row>
    <row r="8362" spans="1:22">
      <c r="A8362" s="531"/>
      <c r="B8362" s="532"/>
      <c r="C8362" s="350"/>
      <c r="D8362" s="350"/>
      <c r="E8362" s="533"/>
      <c r="F8362" s="533"/>
      <c r="G8362" s="533"/>
      <c r="H8362" s="533"/>
      <c r="I8362" s="533"/>
      <c r="J8362" s="533"/>
      <c r="K8362" s="533"/>
      <c r="L8362" s="533"/>
      <c r="M8362" s="533"/>
      <c r="N8362" s="532"/>
      <c r="O8362" s="350"/>
      <c r="P8362" s="464"/>
      <c r="Q8362" s="464"/>
      <c r="R8362" s="464"/>
      <c r="S8362" s="464"/>
      <c r="T8362" s="464"/>
      <c r="U8362" s="464"/>
      <c r="V8362" s="464"/>
    </row>
    <row r="8363" spans="1:22">
      <c r="A8363" s="531"/>
      <c r="B8363" s="532"/>
      <c r="C8363" s="350"/>
      <c r="D8363" s="350"/>
      <c r="E8363" s="533"/>
      <c r="F8363" s="533"/>
      <c r="G8363" s="533"/>
      <c r="H8363" s="533"/>
      <c r="I8363" s="533"/>
      <c r="J8363" s="533"/>
      <c r="K8363" s="533"/>
      <c r="L8363" s="533"/>
      <c r="M8363" s="533"/>
      <c r="N8363" s="532"/>
      <c r="O8363" s="350"/>
      <c r="P8363" s="464"/>
      <c r="Q8363" s="464"/>
      <c r="R8363" s="464"/>
      <c r="S8363" s="464"/>
      <c r="T8363" s="464"/>
      <c r="U8363" s="464"/>
      <c r="V8363" s="464"/>
    </row>
    <row r="8364" spans="1:22">
      <c r="A8364" s="531"/>
      <c r="B8364" s="532"/>
      <c r="C8364" s="350"/>
      <c r="D8364" s="350"/>
      <c r="E8364" s="533"/>
      <c r="F8364" s="533"/>
      <c r="G8364" s="533"/>
      <c r="H8364" s="533"/>
      <c r="I8364" s="533"/>
      <c r="J8364" s="533"/>
      <c r="K8364" s="533"/>
      <c r="L8364" s="533"/>
      <c r="M8364" s="533"/>
      <c r="N8364" s="532"/>
      <c r="O8364" s="350"/>
      <c r="P8364" s="464"/>
      <c r="Q8364" s="464"/>
      <c r="R8364" s="464"/>
      <c r="S8364" s="464"/>
      <c r="T8364" s="464"/>
      <c r="U8364" s="464"/>
      <c r="V8364" s="464"/>
    </row>
    <row r="8365" spans="1:22">
      <c r="A8365" s="531"/>
      <c r="B8365" s="532"/>
      <c r="C8365" s="350"/>
      <c r="D8365" s="350"/>
      <c r="E8365" s="533"/>
      <c r="F8365" s="533"/>
      <c r="G8365" s="533"/>
      <c r="H8365" s="533"/>
      <c r="I8365" s="533"/>
      <c r="J8365" s="533"/>
      <c r="K8365" s="533"/>
      <c r="L8365" s="533"/>
      <c r="M8365" s="533"/>
      <c r="N8365" s="532"/>
      <c r="O8365" s="350"/>
      <c r="P8365" s="464"/>
      <c r="Q8365" s="464"/>
      <c r="R8365" s="464"/>
      <c r="S8365" s="464"/>
      <c r="T8365" s="464"/>
      <c r="U8365" s="464"/>
      <c r="V8365" s="464"/>
    </row>
    <row r="8366" spans="1:22">
      <c r="A8366" s="531"/>
      <c r="B8366" s="532"/>
      <c r="C8366" s="350"/>
      <c r="D8366" s="350"/>
      <c r="E8366" s="533"/>
      <c r="F8366" s="533"/>
      <c r="G8366" s="533"/>
      <c r="H8366" s="533"/>
      <c r="I8366" s="533"/>
      <c r="J8366" s="533"/>
      <c r="K8366" s="533"/>
      <c r="L8366" s="533"/>
      <c r="M8366" s="533"/>
      <c r="N8366" s="532"/>
      <c r="O8366" s="350"/>
      <c r="P8366" s="464"/>
      <c r="Q8366" s="464"/>
      <c r="R8366" s="464"/>
      <c r="S8366" s="464"/>
      <c r="T8366" s="464"/>
      <c r="U8366" s="464"/>
      <c r="V8366" s="464"/>
    </row>
    <row r="8367" spans="1:22">
      <c r="A8367" s="531"/>
      <c r="B8367" s="532"/>
      <c r="C8367" s="350"/>
      <c r="D8367" s="350"/>
      <c r="E8367" s="533"/>
      <c r="F8367" s="533"/>
      <c r="G8367" s="533"/>
      <c r="H8367" s="533"/>
      <c r="I8367" s="533"/>
      <c r="J8367" s="533"/>
      <c r="K8367" s="533"/>
      <c r="L8367" s="533"/>
      <c r="M8367" s="533"/>
      <c r="N8367" s="532"/>
      <c r="O8367" s="350"/>
      <c r="P8367" s="464"/>
      <c r="Q8367" s="464"/>
      <c r="R8367" s="464"/>
      <c r="S8367" s="464"/>
      <c r="T8367" s="464"/>
      <c r="U8367" s="464"/>
      <c r="V8367" s="464"/>
    </row>
    <row r="8368" spans="1:22">
      <c r="A8368" s="531"/>
      <c r="B8368" s="532"/>
      <c r="C8368" s="350"/>
      <c r="D8368" s="350"/>
      <c r="E8368" s="533"/>
      <c r="F8368" s="533"/>
      <c r="G8368" s="533"/>
      <c r="H8368" s="533"/>
      <c r="I8368" s="533"/>
      <c r="J8368" s="533"/>
      <c r="K8368" s="533"/>
      <c r="L8368" s="533"/>
      <c r="M8368" s="533"/>
      <c r="N8368" s="532"/>
      <c r="O8368" s="350"/>
      <c r="P8368" s="464"/>
      <c r="Q8368" s="464"/>
      <c r="R8368" s="464"/>
      <c r="S8368" s="464"/>
      <c r="T8368" s="464"/>
      <c r="U8368" s="464"/>
      <c r="V8368" s="464"/>
    </row>
    <row r="8369" spans="1:22">
      <c r="A8369" s="531"/>
      <c r="B8369" s="532"/>
      <c r="C8369" s="350"/>
      <c r="D8369" s="350"/>
      <c r="E8369" s="533"/>
      <c r="F8369" s="533"/>
      <c r="G8369" s="533"/>
      <c r="H8369" s="533"/>
      <c r="I8369" s="533"/>
      <c r="J8369" s="533"/>
      <c r="K8369" s="533"/>
      <c r="L8369" s="533"/>
      <c r="M8369" s="533"/>
      <c r="N8369" s="532"/>
      <c r="O8369" s="350"/>
      <c r="P8369" s="464"/>
      <c r="Q8369" s="464"/>
      <c r="R8369" s="464"/>
      <c r="S8369" s="464"/>
      <c r="T8369" s="464"/>
      <c r="U8369" s="464"/>
      <c r="V8369" s="464"/>
    </row>
    <row r="8370" spans="1:22">
      <c r="A8370" s="531"/>
      <c r="B8370" s="532"/>
      <c r="C8370" s="350"/>
      <c r="D8370" s="350"/>
      <c r="E8370" s="533"/>
      <c r="F8370" s="533"/>
      <c r="G8370" s="533"/>
      <c r="H8370" s="533"/>
      <c r="I8370" s="533"/>
      <c r="J8370" s="533"/>
      <c r="K8370" s="533"/>
      <c r="L8370" s="533"/>
      <c r="M8370" s="533"/>
      <c r="N8370" s="532"/>
      <c r="O8370" s="350"/>
      <c r="P8370" s="464"/>
      <c r="Q8370" s="464"/>
      <c r="R8370" s="464"/>
      <c r="S8370" s="464"/>
      <c r="T8370" s="464"/>
      <c r="U8370" s="464"/>
      <c r="V8370" s="464"/>
    </row>
    <row r="8371" spans="1:22">
      <c r="A8371" s="531"/>
      <c r="B8371" s="532"/>
      <c r="C8371" s="350"/>
      <c r="D8371" s="350"/>
      <c r="E8371" s="533"/>
      <c r="F8371" s="533"/>
      <c r="G8371" s="533"/>
      <c r="H8371" s="533"/>
      <c r="I8371" s="533"/>
      <c r="J8371" s="533"/>
      <c r="K8371" s="533"/>
      <c r="L8371" s="533"/>
      <c r="M8371" s="533"/>
      <c r="N8371" s="532"/>
      <c r="O8371" s="350"/>
      <c r="P8371" s="464"/>
      <c r="Q8371" s="464"/>
      <c r="R8371" s="464"/>
      <c r="S8371" s="464"/>
      <c r="T8371" s="464"/>
      <c r="U8371" s="464"/>
      <c r="V8371" s="464"/>
    </row>
    <row r="8372" spans="1:22">
      <c r="A8372" s="531"/>
      <c r="B8372" s="532"/>
      <c r="C8372" s="350"/>
      <c r="D8372" s="350"/>
      <c r="E8372" s="533"/>
      <c r="F8372" s="533"/>
      <c r="G8372" s="533"/>
      <c r="H8372" s="533"/>
      <c r="I8372" s="533"/>
      <c r="J8372" s="533"/>
      <c r="K8372" s="533"/>
      <c r="L8372" s="533"/>
      <c r="M8372" s="533"/>
      <c r="N8372" s="532"/>
      <c r="O8372" s="350"/>
      <c r="P8372" s="464"/>
      <c r="Q8372" s="464"/>
      <c r="R8372" s="464"/>
      <c r="S8372" s="464"/>
      <c r="T8372" s="464"/>
      <c r="U8372" s="464"/>
      <c r="V8372" s="464"/>
    </row>
    <row r="8373" spans="1:22">
      <c r="A8373" s="531"/>
      <c r="B8373" s="532"/>
      <c r="C8373" s="350"/>
      <c r="D8373" s="350"/>
      <c r="E8373" s="533"/>
      <c r="F8373" s="533"/>
      <c r="G8373" s="533"/>
      <c r="H8373" s="533"/>
      <c r="I8373" s="533"/>
      <c r="J8373" s="533"/>
      <c r="K8373" s="533"/>
      <c r="L8373" s="533"/>
      <c r="M8373" s="533"/>
      <c r="N8373" s="532"/>
      <c r="O8373" s="350"/>
      <c r="P8373" s="464"/>
      <c r="Q8373" s="464"/>
      <c r="R8373" s="464"/>
      <c r="S8373" s="464"/>
      <c r="T8373" s="464"/>
      <c r="U8373" s="464"/>
      <c r="V8373" s="464"/>
    </row>
    <row r="8374" spans="1:22">
      <c r="A8374" s="531"/>
      <c r="B8374" s="532"/>
      <c r="C8374" s="350"/>
      <c r="D8374" s="350"/>
      <c r="E8374" s="533"/>
      <c r="F8374" s="533"/>
      <c r="G8374" s="533"/>
      <c r="H8374" s="533"/>
      <c r="I8374" s="533"/>
      <c r="J8374" s="533"/>
      <c r="K8374" s="533"/>
      <c r="L8374" s="533"/>
      <c r="M8374" s="533"/>
      <c r="N8374" s="532"/>
      <c r="O8374" s="350"/>
      <c r="P8374" s="464"/>
      <c r="Q8374" s="464"/>
      <c r="R8374" s="464"/>
      <c r="S8374" s="464"/>
      <c r="T8374" s="464"/>
      <c r="U8374" s="464"/>
      <c r="V8374" s="464"/>
    </row>
    <row r="8375" spans="1:22">
      <c r="A8375" s="531"/>
      <c r="B8375" s="532"/>
      <c r="C8375" s="350"/>
      <c r="D8375" s="350"/>
      <c r="E8375" s="533"/>
      <c r="F8375" s="533"/>
      <c r="G8375" s="533"/>
      <c r="H8375" s="533"/>
      <c r="I8375" s="533"/>
      <c r="J8375" s="533"/>
      <c r="K8375" s="533"/>
      <c r="L8375" s="533"/>
      <c r="M8375" s="533"/>
      <c r="N8375" s="532"/>
      <c r="O8375" s="350"/>
      <c r="P8375" s="464"/>
      <c r="Q8375" s="464"/>
      <c r="R8375" s="464"/>
      <c r="S8375" s="464"/>
      <c r="T8375" s="464"/>
      <c r="U8375" s="464"/>
      <c r="V8375" s="464"/>
    </row>
    <row r="8376" spans="1:22">
      <c r="A8376" s="531"/>
      <c r="B8376" s="532"/>
      <c r="C8376" s="350"/>
      <c r="D8376" s="350"/>
      <c r="E8376" s="533"/>
      <c r="F8376" s="533"/>
      <c r="G8376" s="533"/>
      <c r="H8376" s="533"/>
      <c r="I8376" s="533"/>
      <c r="J8376" s="533"/>
      <c r="K8376" s="533"/>
      <c r="L8376" s="533"/>
      <c r="M8376" s="533"/>
      <c r="N8376" s="532"/>
      <c r="O8376" s="350"/>
      <c r="P8376" s="464"/>
      <c r="Q8376" s="464"/>
      <c r="R8376" s="464"/>
      <c r="S8376" s="464"/>
      <c r="T8376" s="464"/>
      <c r="U8376" s="464"/>
      <c r="V8376" s="464"/>
    </row>
    <row r="8377" spans="1:22">
      <c r="A8377" s="531"/>
      <c r="B8377" s="532"/>
      <c r="C8377" s="350"/>
      <c r="D8377" s="350"/>
      <c r="E8377" s="533"/>
      <c r="F8377" s="533"/>
      <c r="G8377" s="533"/>
      <c r="H8377" s="533"/>
      <c r="I8377" s="533"/>
      <c r="J8377" s="533"/>
      <c r="K8377" s="533"/>
      <c r="L8377" s="533"/>
      <c r="M8377" s="533"/>
      <c r="N8377" s="532"/>
      <c r="O8377" s="350"/>
      <c r="P8377" s="464"/>
      <c r="Q8377" s="464"/>
      <c r="R8377" s="464"/>
      <c r="S8377" s="464"/>
      <c r="T8377" s="464"/>
      <c r="U8377" s="464"/>
      <c r="V8377" s="464"/>
    </row>
    <row r="8378" spans="1:22">
      <c r="A8378" s="531"/>
      <c r="B8378" s="532"/>
      <c r="C8378" s="350"/>
      <c r="D8378" s="350"/>
      <c r="E8378" s="533"/>
      <c r="F8378" s="533"/>
      <c r="G8378" s="533"/>
      <c r="H8378" s="533"/>
      <c r="I8378" s="533"/>
      <c r="J8378" s="533"/>
      <c r="K8378" s="533"/>
      <c r="L8378" s="533"/>
      <c r="M8378" s="533"/>
      <c r="N8378" s="532"/>
      <c r="O8378" s="350"/>
      <c r="P8378" s="464"/>
      <c r="Q8378" s="464"/>
      <c r="R8378" s="464"/>
      <c r="S8378" s="464"/>
      <c r="T8378" s="464"/>
      <c r="U8378" s="464"/>
      <c r="V8378" s="464"/>
    </row>
    <row r="8379" spans="1:22">
      <c r="A8379" s="531"/>
      <c r="B8379" s="532"/>
      <c r="C8379" s="350"/>
      <c r="D8379" s="350"/>
      <c r="E8379" s="533"/>
      <c r="F8379" s="533"/>
      <c r="G8379" s="533"/>
      <c r="H8379" s="533"/>
      <c r="I8379" s="533"/>
      <c r="J8379" s="533"/>
      <c r="K8379" s="533"/>
      <c r="L8379" s="533"/>
      <c r="M8379" s="533"/>
      <c r="N8379" s="532"/>
      <c r="O8379" s="350"/>
      <c r="P8379" s="464"/>
      <c r="Q8379" s="464"/>
      <c r="R8379" s="464"/>
      <c r="S8379" s="464"/>
      <c r="T8379" s="464"/>
      <c r="U8379" s="464"/>
      <c r="V8379" s="464"/>
    </row>
    <row r="8380" spans="1:22">
      <c r="A8380" s="531"/>
      <c r="B8380" s="532"/>
      <c r="C8380" s="350"/>
      <c r="D8380" s="350"/>
      <c r="E8380" s="533"/>
      <c r="F8380" s="533"/>
      <c r="G8380" s="533"/>
      <c r="H8380" s="533"/>
      <c r="I8380" s="533"/>
      <c r="J8380" s="533"/>
      <c r="K8380" s="533"/>
      <c r="L8380" s="533"/>
      <c r="M8380" s="533"/>
      <c r="N8380" s="532"/>
      <c r="O8380" s="350"/>
      <c r="P8380" s="464"/>
      <c r="Q8380" s="464"/>
      <c r="R8380" s="464"/>
      <c r="S8380" s="464"/>
      <c r="T8380" s="464"/>
      <c r="U8380" s="464"/>
      <c r="V8380" s="464"/>
    </row>
    <row r="8381" spans="1:22">
      <c r="A8381" s="531"/>
      <c r="B8381" s="532"/>
      <c r="C8381" s="350"/>
      <c r="D8381" s="350"/>
      <c r="E8381" s="533"/>
      <c r="F8381" s="533"/>
      <c r="G8381" s="533"/>
      <c r="H8381" s="533"/>
      <c r="I8381" s="533"/>
      <c r="J8381" s="533"/>
      <c r="K8381" s="533"/>
      <c r="L8381" s="533"/>
      <c r="M8381" s="533"/>
      <c r="N8381" s="532"/>
      <c r="O8381" s="350"/>
      <c r="P8381" s="464"/>
      <c r="Q8381" s="464"/>
      <c r="R8381" s="464"/>
      <c r="S8381" s="464"/>
      <c r="T8381" s="464"/>
      <c r="U8381" s="464"/>
      <c r="V8381" s="464"/>
    </row>
    <row r="8382" spans="1:22">
      <c r="A8382" s="531"/>
      <c r="B8382" s="532"/>
      <c r="C8382" s="350"/>
      <c r="D8382" s="350"/>
      <c r="E8382" s="533"/>
      <c r="F8382" s="533"/>
      <c r="G8382" s="533"/>
      <c r="H8382" s="533"/>
      <c r="I8382" s="533"/>
      <c r="J8382" s="533"/>
      <c r="K8382" s="533"/>
      <c r="L8382" s="533"/>
      <c r="M8382" s="533"/>
      <c r="N8382" s="532"/>
      <c r="O8382" s="350"/>
      <c r="P8382" s="464"/>
      <c r="Q8382" s="464"/>
      <c r="R8382" s="464"/>
      <c r="S8382" s="464"/>
      <c r="T8382" s="464"/>
      <c r="U8382" s="464"/>
      <c r="V8382" s="464"/>
    </row>
    <row r="8383" spans="1:22">
      <c r="A8383" s="531"/>
      <c r="B8383" s="532"/>
      <c r="C8383" s="350"/>
      <c r="D8383" s="350"/>
      <c r="E8383" s="533"/>
      <c r="F8383" s="533"/>
      <c r="G8383" s="533"/>
      <c r="H8383" s="533"/>
      <c r="I8383" s="533"/>
      <c r="J8383" s="533"/>
      <c r="K8383" s="533"/>
      <c r="L8383" s="533"/>
      <c r="M8383" s="533"/>
      <c r="N8383" s="532"/>
      <c r="O8383" s="350"/>
      <c r="P8383" s="464"/>
      <c r="Q8383" s="464"/>
      <c r="R8383" s="464"/>
      <c r="S8383" s="464"/>
      <c r="T8383" s="464"/>
      <c r="U8383" s="464"/>
      <c r="V8383" s="464"/>
    </row>
    <row r="8384" spans="1:22">
      <c r="A8384" s="531"/>
      <c r="B8384" s="532"/>
      <c r="C8384" s="350"/>
      <c r="D8384" s="350"/>
      <c r="E8384" s="533"/>
      <c r="F8384" s="533"/>
      <c r="G8384" s="533"/>
      <c r="H8384" s="533"/>
      <c r="I8384" s="533"/>
      <c r="J8384" s="533"/>
      <c r="K8384" s="533"/>
      <c r="L8384" s="533"/>
      <c r="M8384" s="533"/>
      <c r="N8384" s="532"/>
      <c r="O8384" s="350"/>
      <c r="P8384" s="464"/>
      <c r="Q8384" s="464"/>
      <c r="R8384" s="464"/>
      <c r="S8384" s="464"/>
      <c r="T8384" s="464"/>
      <c r="U8384" s="464"/>
      <c r="V8384" s="464"/>
    </row>
    <row r="8385" spans="1:22">
      <c r="A8385" s="531"/>
      <c r="B8385" s="532"/>
      <c r="C8385" s="350"/>
      <c r="D8385" s="350"/>
      <c r="E8385" s="533"/>
      <c r="F8385" s="533"/>
      <c r="G8385" s="533"/>
      <c r="H8385" s="533"/>
      <c r="I8385" s="533"/>
      <c r="J8385" s="533"/>
      <c r="K8385" s="533"/>
      <c r="L8385" s="533"/>
      <c r="M8385" s="533"/>
      <c r="N8385" s="532"/>
      <c r="O8385" s="350"/>
      <c r="P8385" s="464"/>
      <c r="Q8385" s="464"/>
      <c r="R8385" s="464"/>
      <c r="S8385" s="464"/>
      <c r="T8385" s="464"/>
      <c r="U8385" s="464"/>
      <c r="V8385" s="464"/>
    </row>
    <row r="8386" spans="1:22">
      <c r="A8386" s="531"/>
      <c r="B8386" s="532"/>
      <c r="C8386" s="350"/>
      <c r="D8386" s="350"/>
      <c r="E8386" s="533"/>
      <c r="F8386" s="533"/>
      <c r="G8386" s="533"/>
      <c r="H8386" s="533"/>
      <c r="I8386" s="533"/>
      <c r="J8386" s="533"/>
      <c r="K8386" s="533"/>
      <c r="L8386" s="533"/>
      <c r="M8386" s="533"/>
      <c r="N8386" s="532"/>
      <c r="O8386" s="350"/>
      <c r="P8386" s="464"/>
      <c r="Q8386" s="464"/>
      <c r="R8386" s="464"/>
      <c r="S8386" s="464"/>
      <c r="T8386" s="464"/>
      <c r="U8386" s="464"/>
      <c r="V8386" s="464"/>
    </row>
    <row r="8387" spans="1:22">
      <c r="A8387" s="531"/>
      <c r="B8387" s="532"/>
      <c r="C8387" s="350"/>
      <c r="D8387" s="350"/>
      <c r="E8387" s="533"/>
      <c r="F8387" s="533"/>
      <c r="G8387" s="533"/>
      <c r="H8387" s="533"/>
      <c r="I8387" s="533"/>
      <c r="J8387" s="533"/>
      <c r="K8387" s="533"/>
      <c r="L8387" s="533"/>
      <c r="M8387" s="533"/>
      <c r="N8387" s="532"/>
      <c r="O8387" s="350"/>
      <c r="P8387" s="464"/>
      <c r="Q8387" s="464"/>
      <c r="R8387" s="464"/>
      <c r="S8387" s="464"/>
      <c r="T8387" s="464"/>
      <c r="U8387" s="464"/>
      <c r="V8387" s="464"/>
    </row>
    <row r="8388" spans="1:22">
      <c r="A8388" s="531"/>
      <c r="B8388" s="532"/>
      <c r="C8388" s="350"/>
      <c r="D8388" s="350"/>
      <c r="E8388" s="533"/>
      <c r="F8388" s="533"/>
      <c r="G8388" s="533"/>
      <c r="H8388" s="533"/>
      <c r="I8388" s="533"/>
      <c r="J8388" s="533"/>
      <c r="K8388" s="533"/>
      <c r="L8388" s="533"/>
      <c r="M8388" s="533"/>
      <c r="N8388" s="532"/>
      <c r="O8388" s="350"/>
      <c r="P8388" s="464"/>
      <c r="Q8388" s="464"/>
      <c r="R8388" s="464"/>
      <c r="S8388" s="464"/>
      <c r="T8388" s="464"/>
      <c r="U8388" s="464"/>
      <c r="V8388" s="464"/>
    </row>
    <row r="8389" spans="1:22">
      <c r="A8389" s="531"/>
      <c r="B8389" s="532"/>
      <c r="C8389" s="350"/>
      <c r="D8389" s="350"/>
      <c r="E8389" s="533"/>
      <c r="F8389" s="533"/>
      <c r="G8389" s="533"/>
      <c r="H8389" s="533"/>
      <c r="I8389" s="533"/>
      <c r="J8389" s="533"/>
      <c r="K8389" s="533"/>
      <c r="L8389" s="533"/>
      <c r="M8389" s="533"/>
      <c r="N8389" s="532"/>
      <c r="O8389" s="350"/>
      <c r="P8389" s="464"/>
      <c r="Q8389" s="464"/>
      <c r="R8389" s="464"/>
      <c r="S8389" s="464"/>
      <c r="T8389" s="464"/>
      <c r="U8389" s="464"/>
      <c r="V8389" s="464"/>
    </row>
    <row r="8390" spans="1:22">
      <c r="A8390" s="531"/>
      <c r="B8390" s="532"/>
      <c r="C8390" s="350"/>
      <c r="D8390" s="350"/>
      <c r="E8390" s="533"/>
      <c r="F8390" s="533"/>
      <c r="G8390" s="533"/>
      <c r="H8390" s="533"/>
      <c r="I8390" s="533"/>
      <c r="J8390" s="533"/>
      <c r="K8390" s="533"/>
      <c r="L8390" s="533"/>
      <c r="M8390" s="533"/>
      <c r="N8390" s="532"/>
      <c r="O8390" s="350"/>
      <c r="P8390" s="464"/>
      <c r="Q8390" s="464"/>
      <c r="R8390" s="464"/>
      <c r="S8390" s="464"/>
      <c r="T8390" s="464"/>
      <c r="U8390" s="464"/>
      <c r="V8390" s="464"/>
    </row>
    <row r="8391" spans="1:22">
      <c r="A8391" s="531"/>
      <c r="B8391" s="532"/>
      <c r="C8391" s="350"/>
      <c r="D8391" s="350"/>
      <c r="E8391" s="533"/>
      <c r="F8391" s="533"/>
      <c r="G8391" s="533"/>
      <c r="H8391" s="533"/>
      <c r="I8391" s="533"/>
      <c r="J8391" s="533"/>
      <c r="K8391" s="533"/>
      <c r="L8391" s="533"/>
      <c r="M8391" s="533"/>
      <c r="N8391" s="532"/>
      <c r="O8391" s="350"/>
      <c r="P8391" s="464"/>
      <c r="Q8391" s="464"/>
      <c r="R8391" s="464"/>
      <c r="S8391" s="464"/>
      <c r="T8391" s="464"/>
      <c r="U8391" s="464"/>
      <c r="V8391" s="464"/>
    </row>
    <row r="8392" spans="1:22">
      <c r="A8392" s="531"/>
      <c r="B8392" s="532"/>
      <c r="C8392" s="350"/>
      <c r="D8392" s="350"/>
      <c r="E8392" s="533"/>
      <c r="F8392" s="533"/>
      <c r="G8392" s="533"/>
      <c r="H8392" s="533"/>
      <c r="I8392" s="533"/>
      <c r="J8392" s="533"/>
      <c r="K8392" s="533"/>
      <c r="L8392" s="533"/>
      <c r="M8392" s="533"/>
      <c r="N8392" s="532"/>
      <c r="O8392" s="350"/>
      <c r="P8392" s="464"/>
      <c r="Q8392" s="464"/>
      <c r="R8392" s="464"/>
      <c r="S8392" s="464"/>
      <c r="T8392" s="464"/>
      <c r="U8392" s="464"/>
      <c r="V8392" s="464"/>
    </row>
    <row r="8393" spans="1:22">
      <c r="A8393" s="531"/>
      <c r="B8393" s="532"/>
      <c r="C8393" s="350"/>
      <c r="D8393" s="350"/>
      <c r="E8393" s="533"/>
      <c r="F8393" s="533"/>
      <c r="G8393" s="533"/>
      <c r="H8393" s="533"/>
      <c r="I8393" s="533"/>
      <c r="J8393" s="533"/>
      <c r="K8393" s="533"/>
      <c r="L8393" s="533"/>
      <c r="M8393" s="533"/>
      <c r="N8393" s="532"/>
      <c r="O8393" s="350"/>
      <c r="P8393" s="464"/>
      <c r="Q8393" s="464"/>
      <c r="R8393" s="464"/>
      <c r="S8393" s="464"/>
      <c r="T8393" s="464"/>
      <c r="U8393" s="464"/>
      <c r="V8393" s="464"/>
    </row>
    <row r="8394" spans="1:22">
      <c r="A8394" s="531"/>
      <c r="B8394" s="532"/>
      <c r="C8394" s="350"/>
      <c r="D8394" s="350"/>
      <c r="E8394" s="533"/>
      <c r="F8394" s="533"/>
      <c r="G8394" s="533"/>
      <c r="H8394" s="533"/>
      <c r="I8394" s="533"/>
      <c r="J8394" s="533"/>
      <c r="K8394" s="533"/>
      <c r="L8394" s="533"/>
      <c r="M8394" s="533"/>
      <c r="N8394" s="532"/>
      <c r="O8394" s="350"/>
      <c r="P8394" s="464"/>
      <c r="Q8394" s="464"/>
      <c r="R8394" s="464"/>
      <c r="S8394" s="464"/>
      <c r="T8394" s="464"/>
      <c r="U8394" s="464"/>
      <c r="V8394" s="464"/>
    </row>
    <row r="8395" spans="1:22">
      <c r="A8395" s="531"/>
      <c r="B8395" s="532"/>
      <c r="C8395" s="350"/>
      <c r="D8395" s="350"/>
      <c r="E8395" s="533"/>
      <c r="F8395" s="533"/>
      <c r="G8395" s="533"/>
      <c r="H8395" s="533"/>
      <c r="I8395" s="533"/>
      <c r="J8395" s="533"/>
      <c r="K8395" s="533"/>
      <c r="L8395" s="533"/>
      <c r="M8395" s="533"/>
      <c r="N8395" s="532"/>
      <c r="O8395" s="350"/>
      <c r="P8395" s="464"/>
      <c r="Q8395" s="464"/>
      <c r="R8395" s="464"/>
      <c r="S8395" s="464"/>
      <c r="T8395" s="464"/>
      <c r="U8395" s="464"/>
      <c r="V8395" s="464"/>
    </row>
    <row r="8396" spans="1:22">
      <c r="A8396" s="531"/>
      <c r="B8396" s="532"/>
      <c r="C8396" s="350"/>
      <c r="D8396" s="350"/>
      <c r="E8396" s="533"/>
      <c r="F8396" s="533"/>
      <c r="G8396" s="533"/>
      <c r="H8396" s="533"/>
      <c r="I8396" s="533"/>
      <c r="J8396" s="533"/>
      <c r="K8396" s="533"/>
      <c r="L8396" s="533"/>
      <c r="M8396" s="533"/>
      <c r="N8396" s="532"/>
      <c r="O8396" s="350"/>
      <c r="P8396" s="464"/>
      <c r="Q8396" s="464"/>
      <c r="R8396" s="464"/>
      <c r="S8396" s="464"/>
      <c r="T8396" s="464"/>
      <c r="U8396" s="464"/>
      <c r="V8396" s="464"/>
    </row>
    <row r="8397" spans="1:22">
      <c r="A8397" s="531"/>
      <c r="B8397" s="532"/>
      <c r="C8397" s="350"/>
      <c r="D8397" s="350"/>
      <c r="E8397" s="533"/>
      <c r="F8397" s="533"/>
      <c r="G8397" s="533"/>
      <c r="H8397" s="533"/>
      <c r="I8397" s="533"/>
      <c r="J8397" s="533"/>
      <c r="K8397" s="533"/>
      <c r="L8397" s="533"/>
      <c r="M8397" s="533"/>
      <c r="N8397" s="532"/>
      <c r="O8397" s="350"/>
      <c r="P8397" s="464"/>
      <c r="Q8397" s="464"/>
      <c r="R8397" s="464"/>
      <c r="S8397" s="464"/>
      <c r="T8397" s="464"/>
      <c r="U8397" s="464"/>
      <c r="V8397" s="464"/>
    </row>
    <row r="8398" spans="1:22">
      <c r="A8398" s="531"/>
      <c r="B8398" s="532"/>
      <c r="C8398" s="350"/>
      <c r="D8398" s="350"/>
      <c r="E8398" s="533"/>
      <c r="F8398" s="533"/>
      <c r="G8398" s="533"/>
      <c r="H8398" s="533"/>
      <c r="I8398" s="533"/>
      <c r="J8398" s="533"/>
      <c r="K8398" s="533"/>
      <c r="L8398" s="533"/>
      <c r="M8398" s="533"/>
      <c r="N8398" s="532"/>
      <c r="O8398" s="350"/>
      <c r="P8398" s="464"/>
      <c r="Q8398" s="464"/>
      <c r="R8398" s="464"/>
      <c r="S8398" s="464"/>
      <c r="T8398" s="464"/>
      <c r="U8398" s="464"/>
      <c r="V8398" s="464"/>
    </row>
    <row r="8399" spans="1:22">
      <c r="A8399" s="531"/>
      <c r="B8399" s="532"/>
      <c r="C8399" s="350"/>
      <c r="D8399" s="350"/>
      <c r="E8399" s="533"/>
      <c r="F8399" s="533"/>
      <c r="G8399" s="533"/>
      <c r="H8399" s="533"/>
      <c r="I8399" s="533"/>
      <c r="J8399" s="533"/>
      <c r="K8399" s="533"/>
      <c r="L8399" s="533"/>
      <c r="M8399" s="533"/>
      <c r="N8399" s="532"/>
      <c r="O8399" s="350"/>
      <c r="P8399" s="464"/>
      <c r="Q8399" s="464"/>
      <c r="R8399" s="464"/>
      <c r="S8399" s="464"/>
      <c r="T8399" s="464"/>
      <c r="U8399" s="464"/>
      <c r="V8399" s="464"/>
    </row>
    <row r="8400" spans="1:22">
      <c r="A8400" s="531"/>
      <c r="B8400" s="532"/>
      <c r="C8400" s="350"/>
      <c r="D8400" s="350"/>
      <c r="E8400" s="533"/>
      <c r="F8400" s="533"/>
      <c r="G8400" s="533"/>
      <c r="H8400" s="533"/>
      <c r="I8400" s="533"/>
      <c r="J8400" s="533"/>
      <c r="K8400" s="533"/>
      <c r="L8400" s="533"/>
      <c r="M8400" s="533"/>
      <c r="N8400" s="532"/>
      <c r="O8400" s="350"/>
      <c r="P8400" s="464"/>
      <c r="Q8400" s="464"/>
      <c r="R8400" s="464"/>
      <c r="S8400" s="464"/>
      <c r="T8400" s="464"/>
      <c r="U8400" s="464"/>
      <c r="V8400" s="464"/>
    </row>
    <row r="8401" spans="1:22">
      <c r="A8401" s="531"/>
      <c r="B8401" s="532"/>
      <c r="C8401" s="350"/>
      <c r="D8401" s="350"/>
      <c r="E8401" s="533"/>
      <c r="F8401" s="533"/>
      <c r="G8401" s="533"/>
      <c r="H8401" s="533"/>
      <c r="I8401" s="533"/>
      <c r="J8401" s="533"/>
      <c r="K8401" s="533"/>
      <c r="L8401" s="533"/>
      <c r="M8401" s="533"/>
      <c r="N8401" s="532"/>
      <c r="O8401" s="350"/>
      <c r="P8401" s="464"/>
      <c r="Q8401" s="464"/>
      <c r="R8401" s="464"/>
      <c r="S8401" s="464"/>
      <c r="T8401" s="464"/>
      <c r="U8401" s="464"/>
      <c r="V8401" s="464"/>
    </row>
    <row r="8402" spans="1:22">
      <c r="A8402" s="531"/>
      <c r="B8402" s="532"/>
      <c r="C8402" s="350"/>
      <c r="D8402" s="350"/>
      <c r="E8402" s="533"/>
      <c r="F8402" s="533"/>
      <c r="G8402" s="533"/>
      <c r="H8402" s="533"/>
      <c r="I8402" s="533"/>
      <c r="J8402" s="533"/>
      <c r="K8402" s="533"/>
      <c r="L8402" s="533"/>
      <c r="M8402" s="533"/>
      <c r="N8402" s="532"/>
      <c r="O8402" s="350"/>
      <c r="P8402" s="464"/>
      <c r="Q8402" s="464"/>
      <c r="R8402" s="464"/>
      <c r="S8402" s="464"/>
      <c r="T8402" s="464"/>
      <c r="U8402" s="464"/>
      <c r="V8402" s="464"/>
    </row>
    <row r="8403" spans="1:22">
      <c r="A8403" s="531"/>
      <c r="B8403" s="532"/>
      <c r="C8403" s="350"/>
      <c r="D8403" s="350"/>
      <c r="E8403" s="533"/>
      <c r="F8403" s="533"/>
      <c r="G8403" s="533"/>
      <c r="H8403" s="533"/>
      <c r="I8403" s="533"/>
      <c r="J8403" s="533"/>
      <c r="K8403" s="533"/>
      <c r="L8403" s="533"/>
      <c r="M8403" s="533"/>
      <c r="N8403" s="532"/>
      <c r="O8403" s="350"/>
      <c r="P8403" s="464"/>
      <c r="Q8403" s="464"/>
      <c r="R8403" s="464"/>
      <c r="S8403" s="464"/>
      <c r="T8403" s="464"/>
      <c r="U8403" s="464"/>
      <c r="V8403" s="464"/>
    </row>
    <row r="8404" spans="1:22">
      <c r="A8404" s="531"/>
      <c r="B8404" s="532"/>
      <c r="C8404" s="350"/>
      <c r="D8404" s="350"/>
      <c r="E8404" s="533"/>
      <c r="F8404" s="533"/>
      <c r="G8404" s="533"/>
      <c r="H8404" s="533"/>
      <c r="I8404" s="533"/>
      <c r="J8404" s="533"/>
      <c r="K8404" s="533"/>
      <c r="L8404" s="533"/>
      <c r="M8404" s="533"/>
      <c r="N8404" s="532"/>
      <c r="O8404" s="350"/>
      <c r="P8404" s="464"/>
      <c r="Q8404" s="464"/>
      <c r="R8404" s="464"/>
      <c r="S8404" s="464"/>
      <c r="T8404" s="464"/>
      <c r="U8404" s="464"/>
      <c r="V8404" s="464"/>
    </row>
    <row r="8405" spans="1:22">
      <c r="A8405" s="531"/>
      <c r="B8405" s="532"/>
      <c r="C8405" s="350"/>
      <c r="D8405" s="350"/>
      <c r="E8405" s="533"/>
      <c r="F8405" s="533"/>
      <c r="G8405" s="533"/>
      <c r="H8405" s="533"/>
      <c r="I8405" s="533"/>
      <c r="J8405" s="533"/>
      <c r="K8405" s="533"/>
      <c r="L8405" s="533"/>
      <c r="M8405" s="533"/>
      <c r="N8405" s="532"/>
      <c r="O8405" s="350"/>
      <c r="P8405" s="464"/>
      <c r="Q8405" s="464"/>
      <c r="R8405" s="464"/>
      <c r="S8405" s="464"/>
      <c r="T8405" s="464"/>
      <c r="U8405" s="464"/>
      <c r="V8405" s="464"/>
    </row>
    <row r="8406" spans="1:22">
      <c r="A8406" s="531"/>
      <c r="B8406" s="532"/>
      <c r="C8406" s="350"/>
      <c r="D8406" s="350"/>
      <c r="E8406" s="533"/>
      <c r="F8406" s="533"/>
      <c r="G8406" s="533"/>
      <c r="H8406" s="533"/>
      <c r="I8406" s="533"/>
      <c r="J8406" s="533"/>
      <c r="K8406" s="533"/>
      <c r="L8406" s="533"/>
      <c r="M8406" s="533"/>
      <c r="N8406" s="532"/>
      <c r="O8406" s="350"/>
      <c r="P8406" s="464"/>
      <c r="Q8406" s="464"/>
      <c r="R8406" s="464"/>
      <c r="S8406" s="464"/>
      <c r="T8406" s="464"/>
      <c r="U8406" s="464"/>
      <c r="V8406" s="464"/>
    </row>
    <row r="8407" spans="1:22">
      <c r="A8407" s="531"/>
      <c r="B8407" s="532"/>
      <c r="C8407" s="350"/>
      <c r="D8407" s="350"/>
      <c r="E8407" s="533"/>
      <c r="F8407" s="533"/>
      <c r="G8407" s="533"/>
      <c r="H8407" s="533"/>
      <c r="I8407" s="533"/>
      <c r="J8407" s="533"/>
      <c r="K8407" s="533"/>
      <c r="L8407" s="533"/>
      <c r="M8407" s="533"/>
      <c r="N8407" s="532"/>
      <c r="O8407" s="350"/>
      <c r="P8407" s="464"/>
      <c r="Q8407" s="464"/>
      <c r="R8407" s="464"/>
      <c r="S8407" s="464"/>
      <c r="T8407" s="464"/>
      <c r="U8407" s="464"/>
      <c r="V8407" s="464"/>
    </row>
    <row r="8408" spans="1:22">
      <c r="A8408" s="531"/>
      <c r="B8408" s="532"/>
      <c r="C8408" s="350"/>
      <c r="D8408" s="350"/>
      <c r="E8408" s="533"/>
      <c r="F8408" s="533"/>
      <c r="G8408" s="533"/>
      <c r="H8408" s="533"/>
      <c r="I8408" s="533"/>
      <c r="J8408" s="533"/>
      <c r="K8408" s="533"/>
      <c r="L8408" s="533"/>
      <c r="M8408" s="533"/>
      <c r="N8408" s="532"/>
      <c r="O8408" s="350"/>
      <c r="P8408" s="464"/>
      <c r="Q8408" s="464"/>
      <c r="R8408" s="464"/>
      <c r="S8408" s="464"/>
      <c r="T8408" s="464"/>
      <c r="U8408" s="464"/>
      <c r="V8408" s="464"/>
    </row>
    <row r="8409" spans="1:22">
      <c r="A8409" s="531"/>
      <c r="B8409" s="532"/>
      <c r="C8409" s="350"/>
      <c r="D8409" s="350"/>
      <c r="E8409" s="533"/>
      <c r="F8409" s="533"/>
      <c r="G8409" s="533"/>
      <c r="H8409" s="533"/>
      <c r="I8409" s="533"/>
      <c r="J8409" s="533"/>
      <c r="K8409" s="533"/>
      <c r="L8409" s="533"/>
      <c r="M8409" s="533"/>
      <c r="N8409" s="532"/>
      <c r="O8409" s="350"/>
      <c r="P8409" s="464"/>
      <c r="Q8409" s="464"/>
      <c r="R8409" s="464"/>
      <c r="S8409" s="464"/>
      <c r="T8409" s="464"/>
      <c r="U8409" s="464"/>
      <c r="V8409" s="464"/>
    </row>
    <row r="8410" spans="1:22">
      <c r="A8410" s="531"/>
      <c r="B8410" s="532"/>
      <c r="C8410" s="350"/>
      <c r="D8410" s="350"/>
      <c r="E8410" s="533"/>
      <c r="F8410" s="533"/>
      <c r="G8410" s="533"/>
      <c r="H8410" s="533"/>
      <c r="I8410" s="533"/>
      <c r="J8410" s="533"/>
      <c r="K8410" s="533"/>
      <c r="L8410" s="533"/>
      <c r="M8410" s="533"/>
      <c r="N8410" s="532"/>
      <c r="O8410" s="350"/>
      <c r="P8410" s="464"/>
      <c r="Q8410" s="464"/>
      <c r="R8410" s="464"/>
      <c r="S8410" s="464"/>
      <c r="T8410" s="464"/>
      <c r="U8410" s="464"/>
      <c r="V8410" s="464"/>
    </row>
    <row r="8411" spans="1:22">
      <c r="A8411" s="531"/>
      <c r="B8411" s="532"/>
      <c r="C8411" s="350"/>
      <c r="D8411" s="350"/>
      <c r="E8411" s="533"/>
      <c r="F8411" s="533"/>
      <c r="G8411" s="533"/>
      <c r="H8411" s="533"/>
      <c r="I8411" s="533"/>
      <c r="J8411" s="533"/>
      <c r="K8411" s="533"/>
      <c r="L8411" s="533"/>
      <c r="M8411" s="533"/>
      <c r="N8411" s="532"/>
      <c r="O8411" s="350"/>
      <c r="P8411" s="464"/>
      <c r="Q8411" s="464"/>
      <c r="R8411" s="464"/>
      <c r="S8411" s="464"/>
      <c r="T8411" s="464"/>
      <c r="U8411" s="464"/>
      <c r="V8411" s="464"/>
    </row>
    <row r="8412" spans="1:22">
      <c r="A8412" s="531"/>
      <c r="B8412" s="532"/>
      <c r="C8412" s="350"/>
      <c r="D8412" s="350"/>
      <c r="E8412" s="533"/>
      <c r="F8412" s="533"/>
      <c r="G8412" s="533"/>
      <c r="H8412" s="533"/>
      <c r="I8412" s="533"/>
      <c r="J8412" s="533"/>
      <c r="K8412" s="533"/>
      <c r="L8412" s="533"/>
      <c r="M8412" s="533"/>
      <c r="N8412" s="532"/>
      <c r="O8412" s="350"/>
      <c r="P8412" s="464"/>
      <c r="Q8412" s="464"/>
      <c r="R8412" s="464"/>
      <c r="S8412" s="464"/>
      <c r="T8412" s="464"/>
      <c r="U8412" s="464"/>
      <c r="V8412" s="464"/>
    </row>
    <row r="8413" spans="1:22">
      <c r="A8413" s="531"/>
      <c r="B8413" s="532"/>
      <c r="C8413" s="350"/>
      <c r="D8413" s="350"/>
      <c r="E8413" s="533"/>
      <c r="F8413" s="533"/>
      <c r="G8413" s="533"/>
      <c r="H8413" s="533"/>
      <c r="I8413" s="533"/>
      <c r="J8413" s="533"/>
      <c r="K8413" s="533"/>
      <c r="L8413" s="533"/>
      <c r="M8413" s="533"/>
      <c r="N8413" s="532"/>
      <c r="O8413" s="350"/>
      <c r="P8413" s="464"/>
      <c r="Q8413" s="464"/>
      <c r="R8413" s="464"/>
      <c r="S8413" s="464"/>
      <c r="T8413" s="464"/>
      <c r="U8413" s="464"/>
      <c r="V8413" s="464"/>
    </row>
    <row r="8414" spans="1:22">
      <c r="A8414" s="531"/>
      <c r="B8414" s="532"/>
      <c r="C8414" s="350"/>
      <c r="D8414" s="350"/>
      <c r="E8414" s="533"/>
      <c r="F8414" s="533"/>
      <c r="G8414" s="533"/>
      <c r="H8414" s="533"/>
      <c r="I8414" s="533"/>
      <c r="J8414" s="533"/>
      <c r="K8414" s="533"/>
      <c r="L8414" s="533"/>
      <c r="M8414" s="533"/>
      <c r="N8414" s="532"/>
      <c r="O8414" s="350"/>
      <c r="P8414" s="464"/>
      <c r="Q8414" s="464"/>
      <c r="R8414" s="464"/>
      <c r="S8414" s="464"/>
      <c r="T8414" s="464"/>
      <c r="U8414" s="464"/>
      <c r="V8414" s="464"/>
    </row>
    <row r="8415" spans="1:22">
      <c r="A8415" s="531"/>
      <c r="B8415" s="532"/>
      <c r="C8415" s="350"/>
      <c r="D8415" s="350"/>
      <c r="E8415" s="533"/>
      <c r="F8415" s="533"/>
      <c r="G8415" s="533"/>
      <c r="H8415" s="533"/>
      <c r="I8415" s="533"/>
      <c r="J8415" s="533"/>
      <c r="K8415" s="533"/>
      <c r="L8415" s="533"/>
      <c r="M8415" s="533"/>
      <c r="N8415" s="532"/>
      <c r="O8415" s="350"/>
      <c r="P8415" s="464"/>
      <c r="Q8415" s="464"/>
      <c r="R8415" s="464"/>
      <c r="S8415" s="464"/>
      <c r="T8415" s="464"/>
      <c r="U8415" s="464"/>
      <c r="V8415" s="464"/>
    </row>
    <row r="8416" spans="1:22">
      <c r="A8416" s="531"/>
      <c r="B8416" s="532"/>
      <c r="C8416" s="350"/>
      <c r="D8416" s="350"/>
      <c r="E8416" s="533"/>
      <c r="F8416" s="533"/>
      <c r="G8416" s="533"/>
      <c r="H8416" s="533"/>
      <c r="I8416" s="533"/>
      <c r="J8416" s="533"/>
      <c r="K8416" s="533"/>
      <c r="L8416" s="533"/>
      <c r="M8416" s="533"/>
      <c r="N8416" s="532"/>
      <c r="O8416" s="350"/>
      <c r="P8416" s="464"/>
      <c r="Q8416" s="464"/>
      <c r="R8416" s="464"/>
      <c r="S8416" s="464"/>
      <c r="T8416" s="464"/>
      <c r="U8416" s="464"/>
      <c r="V8416" s="464"/>
    </row>
    <row r="8417" spans="1:22">
      <c r="A8417" s="531"/>
      <c r="B8417" s="532"/>
      <c r="C8417" s="350"/>
      <c r="D8417" s="350"/>
      <c r="E8417" s="533"/>
      <c r="F8417" s="533"/>
      <c r="G8417" s="533"/>
      <c r="H8417" s="533"/>
      <c r="I8417" s="533"/>
      <c r="J8417" s="533"/>
      <c r="K8417" s="533"/>
      <c r="L8417" s="533"/>
      <c r="M8417" s="533"/>
      <c r="N8417" s="532"/>
      <c r="O8417" s="350"/>
      <c r="P8417" s="464"/>
      <c r="Q8417" s="464"/>
      <c r="R8417" s="464"/>
      <c r="S8417" s="464"/>
      <c r="T8417" s="464"/>
      <c r="U8417" s="464"/>
      <c r="V8417" s="464"/>
    </row>
    <row r="8418" spans="1:22">
      <c r="A8418" s="531"/>
      <c r="B8418" s="532"/>
      <c r="C8418" s="350"/>
      <c r="D8418" s="350"/>
      <c r="E8418" s="533"/>
      <c r="F8418" s="533"/>
      <c r="G8418" s="533"/>
      <c r="H8418" s="533"/>
      <c r="I8418" s="533"/>
      <c r="J8418" s="533"/>
      <c r="K8418" s="533"/>
      <c r="L8418" s="533"/>
      <c r="M8418" s="533"/>
      <c r="N8418" s="532"/>
      <c r="O8418" s="350"/>
      <c r="P8418" s="464"/>
      <c r="Q8418" s="464"/>
      <c r="R8418" s="464"/>
      <c r="S8418" s="464"/>
      <c r="T8418" s="464"/>
      <c r="U8418" s="464"/>
      <c r="V8418" s="464"/>
    </row>
    <row r="8419" spans="1:22">
      <c r="A8419" s="531"/>
      <c r="B8419" s="532"/>
      <c r="C8419" s="350"/>
      <c r="D8419" s="350"/>
      <c r="E8419" s="533"/>
      <c r="F8419" s="533"/>
      <c r="G8419" s="533"/>
      <c r="H8419" s="533"/>
      <c r="I8419" s="533"/>
      <c r="J8419" s="533"/>
      <c r="K8419" s="533"/>
      <c r="L8419" s="533"/>
      <c r="M8419" s="533"/>
      <c r="N8419" s="532"/>
      <c r="O8419" s="350"/>
      <c r="P8419" s="464"/>
      <c r="Q8419" s="464"/>
      <c r="R8419" s="464"/>
      <c r="S8419" s="464"/>
      <c r="T8419" s="464"/>
      <c r="U8419" s="464"/>
      <c r="V8419" s="464"/>
    </row>
    <row r="8420" spans="1:22">
      <c r="A8420" s="531"/>
      <c r="B8420" s="532"/>
      <c r="C8420" s="350"/>
      <c r="D8420" s="350"/>
      <c r="E8420" s="533"/>
      <c r="F8420" s="533"/>
      <c r="G8420" s="533"/>
      <c r="H8420" s="533"/>
      <c r="I8420" s="533"/>
      <c r="J8420" s="533"/>
      <c r="K8420" s="533"/>
      <c r="L8420" s="533"/>
      <c r="M8420" s="533"/>
      <c r="N8420" s="532"/>
      <c r="O8420" s="350"/>
      <c r="P8420" s="464"/>
      <c r="Q8420" s="464"/>
      <c r="R8420" s="464"/>
      <c r="S8420" s="464"/>
      <c r="T8420" s="464"/>
      <c r="U8420" s="464"/>
      <c r="V8420" s="464"/>
    </row>
    <row r="8421" spans="1:22">
      <c r="A8421" s="531"/>
      <c r="B8421" s="532"/>
      <c r="C8421" s="350"/>
      <c r="D8421" s="350"/>
      <c r="E8421" s="533"/>
      <c r="F8421" s="533"/>
      <c r="G8421" s="533"/>
      <c r="H8421" s="533"/>
      <c r="I8421" s="533"/>
      <c r="J8421" s="533"/>
      <c r="K8421" s="533"/>
      <c r="L8421" s="533"/>
      <c r="M8421" s="533"/>
      <c r="N8421" s="532"/>
      <c r="O8421" s="350"/>
      <c r="P8421" s="464"/>
      <c r="Q8421" s="464"/>
      <c r="R8421" s="464"/>
      <c r="S8421" s="464"/>
      <c r="T8421" s="464"/>
      <c r="U8421" s="464"/>
      <c r="V8421" s="464"/>
    </row>
    <row r="8422" spans="1:22">
      <c r="A8422" s="531"/>
      <c r="B8422" s="532"/>
      <c r="C8422" s="350"/>
      <c r="D8422" s="350"/>
      <c r="E8422" s="533"/>
      <c r="F8422" s="533"/>
      <c r="G8422" s="533"/>
      <c r="H8422" s="533"/>
      <c r="I8422" s="533"/>
      <c r="J8422" s="533"/>
      <c r="K8422" s="533"/>
      <c r="L8422" s="533"/>
      <c r="M8422" s="533"/>
      <c r="N8422" s="532"/>
      <c r="O8422" s="350"/>
      <c r="P8422" s="464"/>
      <c r="Q8422" s="464"/>
      <c r="R8422" s="464"/>
      <c r="S8422" s="464"/>
      <c r="T8422" s="464"/>
      <c r="U8422" s="464"/>
      <c r="V8422" s="464"/>
    </row>
    <row r="8423" spans="1:22">
      <c r="A8423" s="531"/>
      <c r="B8423" s="532"/>
      <c r="C8423" s="350"/>
      <c r="D8423" s="350"/>
      <c r="E8423" s="533"/>
      <c r="F8423" s="533"/>
      <c r="G8423" s="533"/>
      <c r="H8423" s="533"/>
      <c r="I8423" s="533"/>
      <c r="J8423" s="533"/>
      <c r="K8423" s="533"/>
      <c r="L8423" s="533"/>
      <c r="M8423" s="533"/>
      <c r="N8423" s="532"/>
      <c r="O8423" s="350"/>
      <c r="P8423" s="464"/>
      <c r="Q8423" s="464"/>
      <c r="R8423" s="464"/>
      <c r="S8423" s="464"/>
      <c r="T8423" s="464"/>
      <c r="U8423" s="464"/>
      <c r="V8423" s="464"/>
    </row>
    <row r="8424" spans="1:22">
      <c r="A8424" s="531"/>
      <c r="B8424" s="532"/>
      <c r="C8424" s="350"/>
      <c r="D8424" s="350"/>
      <c r="E8424" s="533"/>
      <c r="F8424" s="533"/>
      <c r="G8424" s="533"/>
      <c r="H8424" s="533"/>
      <c r="I8424" s="533"/>
      <c r="J8424" s="533"/>
      <c r="K8424" s="533"/>
      <c r="L8424" s="533"/>
      <c r="M8424" s="533"/>
      <c r="N8424" s="532"/>
      <c r="O8424" s="350"/>
      <c r="P8424" s="464"/>
      <c r="Q8424" s="464"/>
      <c r="R8424" s="464"/>
      <c r="S8424" s="464"/>
      <c r="T8424" s="464"/>
      <c r="U8424" s="464"/>
      <c r="V8424" s="464"/>
    </row>
    <row r="8425" spans="1:22">
      <c r="A8425" s="531"/>
      <c r="B8425" s="532"/>
      <c r="C8425" s="350"/>
      <c r="D8425" s="350"/>
      <c r="E8425" s="533"/>
      <c r="F8425" s="533"/>
      <c r="G8425" s="533"/>
      <c r="H8425" s="533"/>
      <c r="I8425" s="533"/>
      <c r="J8425" s="533"/>
      <c r="K8425" s="533"/>
      <c r="L8425" s="533"/>
      <c r="M8425" s="533"/>
      <c r="N8425" s="532"/>
      <c r="O8425" s="350"/>
      <c r="P8425" s="464"/>
      <c r="Q8425" s="464"/>
      <c r="R8425" s="464"/>
      <c r="S8425" s="464"/>
      <c r="T8425" s="464"/>
      <c r="U8425" s="464"/>
      <c r="V8425" s="464"/>
    </row>
    <row r="8426" spans="1:22">
      <c r="A8426" s="531"/>
      <c r="B8426" s="532"/>
      <c r="C8426" s="350"/>
      <c r="D8426" s="350"/>
      <c r="E8426" s="533"/>
      <c r="F8426" s="533"/>
      <c r="G8426" s="533"/>
      <c r="H8426" s="533"/>
      <c r="I8426" s="533"/>
      <c r="J8426" s="533"/>
      <c r="K8426" s="533"/>
      <c r="L8426" s="533"/>
      <c r="M8426" s="533"/>
      <c r="N8426" s="532"/>
      <c r="O8426" s="350"/>
      <c r="P8426" s="464"/>
      <c r="Q8426" s="464"/>
      <c r="R8426" s="464"/>
      <c r="S8426" s="464"/>
      <c r="T8426" s="464"/>
      <c r="U8426" s="464"/>
      <c r="V8426" s="464"/>
    </row>
    <row r="8427" spans="1:22">
      <c r="A8427" s="531"/>
      <c r="B8427" s="532"/>
      <c r="C8427" s="350"/>
      <c r="D8427" s="350"/>
      <c r="E8427" s="533"/>
      <c r="F8427" s="533"/>
      <c r="G8427" s="533"/>
      <c r="H8427" s="533"/>
      <c r="I8427" s="533"/>
      <c r="J8427" s="533"/>
      <c r="K8427" s="533"/>
      <c r="L8427" s="533"/>
      <c r="M8427" s="533"/>
      <c r="N8427" s="532"/>
      <c r="O8427" s="350"/>
      <c r="P8427" s="464"/>
      <c r="Q8427" s="464"/>
      <c r="R8427" s="464"/>
      <c r="S8427" s="464"/>
      <c r="T8427" s="464"/>
      <c r="U8427" s="464"/>
      <c r="V8427" s="464"/>
    </row>
    <row r="8428" spans="1:22">
      <c r="A8428" s="531"/>
      <c r="B8428" s="532"/>
      <c r="C8428" s="350"/>
      <c r="D8428" s="350"/>
      <c r="E8428" s="533"/>
      <c r="F8428" s="533"/>
      <c r="G8428" s="533"/>
      <c r="H8428" s="533"/>
      <c r="I8428" s="533"/>
      <c r="J8428" s="533"/>
      <c r="K8428" s="533"/>
      <c r="L8428" s="533"/>
      <c r="M8428" s="533"/>
      <c r="N8428" s="532"/>
      <c r="O8428" s="350"/>
      <c r="P8428" s="464"/>
      <c r="Q8428" s="464"/>
      <c r="R8428" s="464"/>
      <c r="S8428" s="464"/>
      <c r="T8428" s="464"/>
      <c r="U8428" s="464"/>
      <c r="V8428" s="464"/>
    </row>
    <row r="8429" spans="1:22">
      <c r="A8429" s="531"/>
      <c r="B8429" s="532"/>
      <c r="C8429" s="350"/>
      <c r="D8429" s="350"/>
      <c r="E8429" s="533"/>
      <c r="F8429" s="533"/>
      <c r="G8429" s="533"/>
      <c r="H8429" s="533"/>
      <c r="I8429" s="533"/>
      <c r="J8429" s="533"/>
      <c r="K8429" s="533"/>
      <c r="L8429" s="533"/>
      <c r="M8429" s="533"/>
      <c r="N8429" s="532"/>
      <c r="O8429" s="350"/>
      <c r="P8429" s="464"/>
      <c r="Q8429" s="464"/>
      <c r="R8429" s="464"/>
      <c r="S8429" s="464"/>
      <c r="T8429" s="464"/>
      <c r="U8429" s="464"/>
      <c r="V8429" s="464"/>
    </row>
    <row r="8430" spans="1:22">
      <c r="A8430" s="531"/>
      <c r="B8430" s="532"/>
      <c r="C8430" s="350"/>
      <c r="D8430" s="350"/>
      <c r="E8430" s="533"/>
      <c r="F8430" s="533"/>
      <c r="G8430" s="533"/>
      <c r="H8430" s="533"/>
      <c r="I8430" s="533"/>
      <c r="J8430" s="533"/>
      <c r="K8430" s="533"/>
      <c r="L8430" s="533"/>
      <c r="M8430" s="533"/>
      <c r="N8430" s="532"/>
      <c r="O8430" s="350"/>
      <c r="P8430" s="464"/>
      <c r="Q8430" s="464"/>
      <c r="R8430" s="464"/>
      <c r="S8430" s="464"/>
      <c r="T8430" s="464"/>
      <c r="U8430" s="464"/>
      <c r="V8430" s="464"/>
    </row>
    <row r="8431" spans="1:22">
      <c r="A8431" s="531"/>
      <c r="B8431" s="532"/>
      <c r="C8431" s="350"/>
      <c r="D8431" s="350"/>
      <c r="E8431" s="533"/>
      <c r="F8431" s="533"/>
      <c r="G8431" s="533"/>
      <c r="H8431" s="533"/>
      <c r="I8431" s="533"/>
      <c r="J8431" s="533"/>
      <c r="K8431" s="533"/>
      <c r="L8431" s="533"/>
      <c r="M8431" s="533"/>
      <c r="N8431" s="532"/>
      <c r="O8431" s="350"/>
      <c r="P8431" s="464"/>
      <c r="Q8431" s="464"/>
      <c r="R8431" s="464"/>
      <c r="S8431" s="464"/>
      <c r="T8431" s="464"/>
      <c r="U8431" s="464"/>
      <c r="V8431" s="464"/>
    </row>
    <row r="8432" spans="1:22">
      <c r="A8432" s="531"/>
      <c r="B8432" s="532"/>
      <c r="C8432" s="350"/>
      <c r="D8432" s="350"/>
      <c r="E8432" s="533"/>
      <c r="F8432" s="533"/>
      <c r="G8432" s="533"/>
      <c r="H8432" s="533"/>
      <c r="I8432" s="533"/>
      <c r="J8432" s="533"/>
      <c r="K8432" s="533"/>
      <c r="L8432" s="533"/>
      <c r="M8432" s="533"/>
      <c r="N8432" s="532"/>
      <c r="O8432" s="350"/>
      <c r="P8432" s="464"/>
      <c r="Q8432" s="464"/>
      <c r="R8432" s="464"/>
      <c r="S8432" s="464"/>
      <c r="T8432" s="464"/>
      <c r="U8432" s="464"/>
      <c r="V8432" s="464"/>
    </row>
    <row r="8433" spans="1:22">
      <c r="A8433" s="531"/>
      <c r="B8433" s="532"/>
      <c r="C8433" s="350"/>
      <c r="D8433" s="350"/>
      <c r="E8433" s="533"/>
      <c r="F8433" s="533"/>
      <c r="G8433" s="533"/>
      <c r="H8433" s="533"/>
      <c r="I8433" s="533"/>
      <c r="J8433" s="533"/>
      <c r="K8433" s="533"/>
      <c r="L8433" s="533"/>
      <c r="M8433" s="533"/>
      <c r="N8433" s="532"/>
      <c r="O8433" s="350"/>
      <c r="P8433" s="464"/>
      <c r="Q8433" s="464"/>
      <c r="R8433" s="464"/>
      <c r="S8433" s="464"/>
      <c r="T8433" s="464"/>
      <c r="U8433" s="464"/>
      <c r="V8433" s="464"/>
    </row>
    <row r="8434" spans="1:22">
      <c r="A8434" s="531"/>
      <c r="B8434" s="532"/>
      <c r="C8434" s="350"/>
      <c r="D8434" s="350"/>
      <c r="E8434" s="533"/>
      <c r="F8434" s="533"/>
      <c r="G8434" s="533"/>
      <c r="H8434" s="533"/>
      <c r="I8434" s="533"/>
      <c r="J8434" s="533"/>
      <c r="K8434" s="533"/>
      <c r="L8434" s="533"/>
      <c r="M8434" s="533"/>
      <c r="N8434" s="532"/>
      <c r="O8434" s="350"/>
      <c r="P8434" s="464"/>
      <c r="Q8434" s="464"/>
      <c r="R8434" s="464"/>
      <c r="S8434" s="464"/>
      <c r="T8434" s="464"/>
      <c r="U8434" s="464"/>
      <c r="V8434" s="464"/>
    </row>
    <row r="8435" spans="1:22">
      <c r="A8435" s="531"/>
      <c r="B8435" s="532"/>
      <c r="C8435" s="350"/>
      <c r="D8435" s="350"/>
      <c r="E8435" s="533"/>
      <c r="F8435" s="533"/>
      <c r="G8435" s="533"/>
      <c r="H8435" s="533"/>
      <c r="I8435" s="533"/>
      <c r="J8435" s="533"/>
      <c r="K8435" s="533"/>
      <c r="L8435" s="533"/>
      <c r="M8435" s="533"/>
      <c r="N8435" s="532"/>
      <c r="O8435" s="350"/>
      <c r="P8435" s="464"/>
      <c r="Q8435" s="464"/>
      <c r="R8435" s="464"/>
      <c r="S8435" s="464"/>
      <c r="T8435" s="464"/>
      <c r="U8435" s="464"/>
      <c r="V8435" s="464"/>
    </row>
    <row r="8436" spans="1:22">
      <c r="A8436" s="531"/>
      <c r="B8436" s="532"/>
      <c r="C8436" s="350"/>
      <c r="D8436" s="350"/>
      <c r="E8436" s="533"/>
      <c r="F8436" s="533"/>
      <c r="G8436" s="533"/>
      <c r="H8436" s="533"/>
      <c r="I8436" s="533"/>
      <c r="J8436" s="533"/>
      <c r="K8436" s="533"/>
      <c r="L8436" s="533"/>
      <c r="M8436" s="533"/>
      <c r="N8436" s="532"/>
      <c r="O8436" s="350"/>
      <c r="P8436" s="464"/>
      <c r="Q8436" s="464"/>
      <c r="R8436" s="464"/>
      <c r="S8436" s="464"/>
      <c r="T8436" s="464"/>
      <c r="U8436" s="464"/>
      <c r="V8436" s="464"/>
    </row>
    <row r="8437" spans="1:22">
      <c r="A8437" s="531"/>
      <c r="B8437" s="532"/>
      <c r="C8437" s="350"/>
      <c r="D8437" s="350"/>
      <c r="E8437" s="533"/>
      <c r="F8437" s="533"/>
      <c r="G8437" s="533"/>
      <c r="H8437" s="533"/>
      <c r="I8437" s="533"/>
      <c r="J8437" s="533"/>
      <c r="K8437" s="533"/>
      <c r="L8437" s="533"/>
      <c r="M8437" s="533"/>
      <c r="N8437" s="532"/>
      <c r="O8437" s="350"/>
      <c r="P8437" s="464"/>
      <c r="Q8437" s="464"/>
      <c r="R8437" s="464"/>
      <c r="S8437" s="464"/>
      <c r="T8437" s="464"/>
      <c r="U8437" s="464"/>
      <c r="V8437" s="464"/>
    </row>
    <row r="8438" spans="1:22">
      <c r="A8438" s="531"/>
      <c r="B8438" s="532"/>
      <c r="C8438" s="350"/>
      <c r="D8438" s="350"/>
      <c r="E8438" s="533"/>
      <c r="F8438" s="533"/>
      <c r="G8438" s="533"/>
      <c r="H8438" s="533"/>
      <c r="I8438" s="533"/>
      <c r="J8438" s="533"/>
      <c r="K8438" s="533"/>
      <c r="L8438" s="533"/>
      <c r="M8438" s="533"/>
      <c r="N8438" s="532"/>
      <c r="O8438" s="350"/>
      <c r="P8438" s="464"/>
      <c r="Q8438" s="464"/>
      <c r="R8438" s="464"/>
      <c r="S8438" s="464"/>
      <c r="T8438" s="464"/>
      <c r="U8438" s="464"/>
      <c r="V8438" s="464"/>
    </row>
    <row r="8439" spans="1:22">
      <c r="A8439" s="531"/>
      <c r="B8439" s="532"/>
      <c r="C8439" s="350"/>
      <c r="D8439" s="350"/>
      <c r="E8439" s="533"/>
      <c r="F8439" s="533"/>
      <c r="G8439" s="533"/>
      <c r="H8439" s="533"/>
      <c r="I8439" s="533"/>
      <c r="J8439" s="533"/>
      <c r="K8439" s="533"/>
      <c r="L8439" s="533"/>
      <c r="M8439" s="533"/>
      <c r="N8439" s="532"/>
      <c r="O8439" s="350"/>
      <c r="P8439" s="464"/>
      <c r="Q8439" s="464"/>
      <c r="R8439" s="464"/>
      <c r="S8439" s="464"/>
      <c r="T8439" s="464"/>
      <c r="U8439" s="464"/>
      <c r="V8439" s="464"/>
    </row>
    <row r="8440" spans="1:22">
      <c r="A8440" s="531"/>
      <c r="B8440" s="532"/>
      <c r="C8440" s="350"/>
      <c r="D8440" s="350"/>
      <c r="E8440" s="533"/>
      <c r="F8440" s="533"/>
      <c r="G8440" s="533"/>
      <c r="H8440" s="533"/>
      <c r="I8440" s="533"/>
      <c r="J8440" s="533"/>
      <c r="K8440" s="533"/>
      <c r="L8440" s="533"/>
      <c r="M8440" s="533"/>
      <c r="N8440" s="532"/>
      <c r="O8440" s="350"/>
      <c r="P8440" s="464"/>
      <c r="Q8440" s="464"/>
      <c r="R8440" s="464"/>
      <c r="S8440" s="464"/>
      <c r="T8440" s="464"/>
      <c r="U8440" s="464"/>
      <c r="V8440" s="464"/>
    </row>
    <row r="8441" spans="1:22">
      <c r="A8441" s="531"/>
      <c r="B8441" s="532"/>
      <c r="C8441" s="350"/>
      <c r="D8441" s="350"/>
      <c r="E8441" s="533"/>
      <c r="F8441" s="533"/>
      <c r="G8441" s="533"/>
      <c r="H8441" s="533"/>
      <c r="I8441" s="533"/>
      <c r="J8441" s="533"/>
      <c r="K8441" s="533"/>
      <c r="L8441" s="533"/>
      <c r="M8441" s="533"/>
      <c r="N8441" s="532"/>
      <c r="O8441" s="350"/>
      <c r="P8441" s="464"/>
      <c r="Q8441" s="464"/>
      <c r="R8441" s="464"/>
      <c r="S8441" s="464"/>
      <c r="T8441" s="464"/>
      <c r="U8441" s="464"/>
      <c r="V8441" s="464"/>
    </row>
    <row r="8442" spans="1:22">
      <c r="A8442" s="531"/>
      <c r="B8442" s="532"/>
      <c r="C8442" s="350"/>
      <c r="D8442" s="350"/>
      <c r="E8442" s="533"/>
      <c r="F8442" s="533"/>
      <c r="G8442" s="533"/>
      <c r="H8442" s="533"/>
      <c r="I8442" s="533"/>
      <c r="J8442" s="533"/>
      <c r="K8442" s="533"/>
      <c r="L8442" s="533"/>
      <c r="M8442" s="533"/>
      <c r="N8442" s="532"/>
      <c r="O8442" s="350"/>
      <c r="P8442" s="464"/>
      <c r="Q8442" s="464"/>
      <c r="R8442" s="464"/>
      <c r="S8442" s="464"/>
      <c r="T8442" s="464"/>
      <c r="U8442" s="464"/>
      <c r="V8442" s="464"/>
    </row>
    <row r="8443" spans="1:22">
      <c r="A8443" s="531"/>
      <c r="B8443" s="532"/>
      <c r="C8443" s="350"/>
      <c r="D8443" s="350"/>
      <c r="E8443" s="533"/>
      <c r="F8443" s="533"/>
      <c r="G8443" s="533"/>
      <c r="H8443" s="533"/>
      <c r="I8443" s="533"/>
      <c r="J8443" s="533"/>
      <c r="K8443" s="533"/>
      <c r="L8443" s="533"/>
      <c r="M8443" s="533"/>
      <c r="N8443" s="532"/>
      <c r="O8443" s="350"/>
      <c r="P8443" s="464"/>
      <c r="Q8443" s="464"/>
      <c r="R8443" s="464"/>
      <c r="S8443" s="464"/>
      <c r="T8443" s="464"/>
      <c r="U8443" s="464"/>
      <c r="V8443" s="464"/>
    </row>
    <row r="8444" spans="1:22">
      <c r="A8444" s="531"/>
      <c r="B8444" s="532"/>
      <c r="C8444" s="350"/>
      <c r="D8444" s="350"/>
      <c r="E8444" s="533"/>
      <c r="F8444" s="533"/>
      <c r="G8444" s="533"/>
      <c r="H8444" s="533"/>
      <c r="I8444" s="533"/>
      <c r="J8444" s="533"/>
      <c r="K8444" s="533"/>
      <c r="L8444" s="533"/>
      <c r="M8444" s="533"/>
      <c r="N8444" s="532"/>
      <c r="O8444" s="350"/>
      <c r="P8444" s="464"/>
      <c r="Q8444" s="464"/>
      <c r="R8444" s="464"/>
      <c r="S8444" s="464"/>
      <c r="T8444" s="464"/>
      <c r="U8444" s="464"/>
      <c r="V8444" s="464"/>
    </row>
    <row r="8445" spans="1:22">
      <c r="A8445" s="531"/>
      <c r="B8445" s="532"/>
      <c r="C8445" s="350"/>
      <c r="D8445" s="350"/>
      <c r="E8445" s="533"/>
      <c r="F8445" s="533"/>
      <c r="G8445" s="533"/>
      <c r="H8445" s="533"/>
      <c r="I8445" s="533"/>
      <c r="J8445" s="533"/>
      <c r="K8445" s="533"/>
      <c r="L8445" s="533"/>
      <c r="M8445" s="533"/>
      <c r="N8445" s="532"/>
      <c r="O8445" s="350"/>
      <c r="P8445" s="464"/>
      <c r="Q8445" s="464"/>
      <c r="R8445" s="464"/>
      <c r="S8445" s="464"/>
      <c r="T8445" s="464"/>
      <c r="U8445" s="464"/>
      <c r="V8445" s="464"/>
    </row>
    <row r="8446" spans="1:22">
      <c r="A8446" s="531"/>
      <c r="B8446" s="532"/>
      <c r="C8446" s="350"/>
      <c r="D8446" s="350"/>
      <c r="E8446" s="533"/>
      <c r="F8446" s="533"/>
      <c r="G8446" s="533"/>
      <c r="H8446" s="533"/>
      <c r="I8446" s="533"/>
      <c r="J8446" s="533"/>
      <c r="K8446" s="533"/>
      <c r="L8446" s="533"/>
      <c r="M8446" s="533"/>
      <c r="N8446" s="532"/>
      <c r="O8446" s="350"/>
      <c r="P8446" s="464"/>
      <c r="Q8446" s="464"/>
      <c r="R8446" s="464"/>
      <c r="S8446" s="464"/>
      <c r="T8446" s="464"/>
      <c r="U8446" s="464"/>
      <c r="V8446" s="464"/>
    </row>
    <row r="8447" spans="1:22">
      <c r="A8447" s="531"/>
      <c r="B8447" s="532"/>
      <c r="C8447" s="350"/>
      <c r="D8447" s="350"/>
      <c r="E8447" s="533"/>
      <c r="F8447" s="533"/>
      <c r="G8447" s="533"/>
      <c r="H8447" s="533"/>
      <c r="I8447" s="533"/>
      <c r="J8447" s="533"/>
      <c r="K8447" s="533"/>
      <c r="L8447" s="533"/>
      <c r="M8447" s="533"/>
      <c r="N8447" s="532"/>
      <c r="O8447" s="350"/>
      <c r="P8447" s="464"/>
      <c r="Q8447" s="464"/>
      <c r="R8447" s="464"/>
      <c r="S8447" s="464"/>
      <c r="T8447" s="464"/>
      <c r="U8447" s="464"/>
      <c r="V8447" s="464"/>
    </row>
    <row r="8448" spans="1:22">
      <c r="A8448" s="531"/>
      <c r="B8448" s="532"/>
      <c r="C8448" s="350"/>
      <c r="D8448" s="350"/>
      <c r="E8448" s="533"/>
      <c r="F8448" s="533"/>
      <c r="G8448" s="533"/>
      <c r="H8448" s="533"/>
      <c r="I8448" s="533"/>
      <c r="J8448" s="533"/>
      <c r="K8448" s="533"/>
      <c r="L8448" s="533"/>
      <c r="M8448" s="533"/>
      <c r="N8448" s="532"/>
      <c r="O8448" s="350"/>
      <c r="P8448" s="464"/>
      <c r="Q8448" s="464"/>
      <c r="R8448" s="464"/>
      <c r="S8448" s="464"/>
      <c r="T8448" s="464"/>
      <c r="U8448" s="464"/>
      <c r="V8448" s="464"/>
    </row>
    <row r="8449" spans="1:22">
      <c r="A8449" s="531"/>
      <c r="B8449" s="532"/>
      <c r="C8449" s="350"/>
      <c r="D8449" s="350"/>
      <c r="E8449" s="533"/>
      <c r="F8449" s="533"/>
      <c r="G8449" s="533"/>
      <c r="H8449" s="533"/>
      <c r="I8449" s="533"/>
      <c r="J8449" s="533"/>
      <c r="K8449" s="533"/>
      <c r="L8449" s="533"/>
      <c r="M8449" s="533"/>
      <c r="N8449" s="532"/>
      <c r="O8449" s="350"/>
      <c r="P8449" s="464"/>
      <c r="Q8449" s="464"/>
      <c r="R8449" s="464"/>
      <c r="S8449" s="464"/>
      <c r="T8449" s="464"/>
      <c r="U8449" s="464"/>
      <c r="V8449" s="464"/>
    </row>
    <row r="8450" spans="1:22">
      <c r="A8450" s="531"/>
      <c r="B8450" s="532"/>
      <c r="C8450" s="350"/>
      <c r="D8450" s="350"/>
      <c r="E8450" s="533"/>
      <c r="F8450" s="533"/>
      <c r="G8450" s="533"/>
      <c r="H8450" s="533"/>
      <c r="I8450" s="533"/>
      <c r="J8450" s="533"/>
      <c r="K8450" s="533"/>
      <c r="L8450" s="533"/>
      <c r="M8450" s="533"/>
      <c r="N8450" s="532"/>
      <c r="O8450" s="350"/>
      <c r="P8450" s="464"/>
      <c r="Q8450" s="464"/>
      <c r="R8450" s="464"/>
      <c r="S8450" s="464"/>
      <c r="T8450" s="464"/>
      <c r="U8450" s="464"/>
      <c r="V8450" s="464"/>
    </row>
    <row r="8451" spans="1:22">
      <c r="A8451" s="531"/>
      <c r="B8451" s="532"/>
      <c r="C8451" s="350"/>
      <c r="D8451" s="350"/>
      <c r="E8451" s="533"/>
      <c r="F8451" s="533"/>
      <c r="G8451" s="533"/>
      <c r="H8451" s="533"/>
      <c r="I8451" s="533"/>
      <c r="J8451" s="533"/>
      <c r="K8451" s="533"/>
      <c r="L8451" s="533"/>
      <c r="M8451" s="533"/>
      <c r="N8451" s="532"/>
      <c r="O8451" s="350"/>
      <c r="P8451" s="464"/>
      <c r="Q8451" s="464"/>
      <c r="R8451" s="464"/>
      <c r="S8451" s="464"/>
      <c r="T8451" s="464"/>
      <c r="U8451" s="464"/>
      <c r="V8451" s="464"/>
    </row>
    <row r="8452" spans="1:22">
      <c r="A8452" s="531"/>
      <c r="B8452" s="532"/>
      <c r="C8452" s="350"/>
      <c r="D8452" s="350"/>
      <c r="E8452" s="533"/>
      <c r="F8452" s="533"/>
      <c r="G8452" s="533"/>
      <c r="H8452" s="533"/>
      <c r="I8452" s="533"/>
      <c r="J8452" s="533"/>
      <c r="K8452" s="533"/>
      <c r="L8452" s="533"/>
      <c r="M8452" s="533"/>
      <c r="N8452" s="532"/>
      <c r="O8452" s="350"/>
      <c r="P8452" s="464"/>
      <c r="Q8452" s="464"/>
      <c r="R8452" s="464"/>
      <c r="S8452" s="464"/>
      <c r="T8452" s="464"/>
      <c r="U8452" s="464"/>
      <c r="V8452" s="464"/>
    </row>
    <row r="8453" spans="1:22">
      <c r="A8453" s="531"/>
      <c r="B8453" s="532"/>
      <c r="C8453" s="350"/>
      <c r="D8453" s="350"/>
      <c r="E8453" s="533"/>
      <c r="F8453" s="533"/>
      <c r="G8453" s="533"/>
      <c r="H8453" s="533"/>
      <c r="I8453" s="533"/>
      <c r="J8453" s="533"/>
      <c r="K8453" s="533"/>
      <c r="L8453" s="533"/>
      <c r="M8453" s="533"/>
      <c r="N8453" s="532"/>
      <c r="O8453" s="350"/>
      <c r="P8453" s="464"/>
      <c r="Q8453" s="464"/>
      <c r="R8453" s="464"/>
      <c r="S8453" s="464"/>
      <c r="T8453" s="464"/>
      <c r="U8453" s="464"/>
      <c r="V8453" s="464"/>
    </row>
    <row r="8454" spans="1:22">
      <c r="A8454" s="531"/>
      <c r="B8454" s="532"/>
      <c r="C8454" s="350"/>
      <c r="D8454" s="350"/>
      <c r="E8454" s="533"/>
      <c r="F8454" s="533"/>
      <c r="G8454" s="533"/>
      <c r="H8454" s="533"/>
      <c r="I8454" s="533"/>
      <c r="J8454" s="533"/>
      <c r="K8454" s="533"/>
      <c r="L8454" s="533"/>
      <c r="M8454" s="533"/>
      <c r="N8454" s="532"/>
      <c r="O8454" s="350"/>
      <c r="P8454" s="464"/>
      <c r="Q8454" s="464"/>
      <c r="R8454" s="464"/>
      <c r="S8454" s="464"/>
      <c r="T8454" s="464"/>
      <c r="U8454" s="464"/>
      <c r="V8454" s="464"/>
    </row>
    <row r="8455" spans="1:22">
      <c r="A8455" s="531"/>
      <c r="B8455" s="532"/>
      <c r="C8455" s="350"/>
      <c r="D8455" s="350"/>
      <c r="E8455" s="533"/>
      <c r="F8455" s="533"/>
      <c r="G8455" s="533"/>
      <c r="H8455" s="533"/>
      <c r="I8455" s="533"/>
      <c r="J8455" s="533"/>
      <c r="K8455" s="533"/>
      <c r="L8455" s="533"/>
      <c r="M8455" s="533"/>
      <c r="N8455" s="532"/>
      <c r="O8455" s="350"/>
      <c r="P8455" s="464"/>
      <c r="Q8455" s="464"/>
      <c r="R8455" s="464"/>
      <c r="S8455" s="464"/>
      <c r="T8455" s="464"/>
      <c r="U8455" s="464"/>
      <c r="V8455" s="464"/>
    </row>
    <row r="8456" spans="1:22">
      <c r="A8456" s="531"/>
      <c r="B8456" s="532"/>
      <c r="C8456" s="350"/>
      <c r="D8456" s="350"/>
      <c r="E8456" s="533"/>
      <c r="F8456" s="533"/>
      <c r="G8456" s="533"/>
      <c r="H8456" s="533"/>
      <c r="I8456" s="533"/>
      <c r="J8456" s="533"/>
      <c r="K8456" s="533"/>
      <c r="L8456" s="533"/>
      <c r="M8456" s="533"/>
      <c r="N8456" s="532"/>
      <c r="O8456" s="350"/>
      <c r="P8456" s="464"/>
      <c r="Q8456" s="464"/>
      <c r="R8456" s="464"/>
      <c r="S8456" s="464"/>
      <c r="T8456" s="464"/>
      <c r="U8456" s="464"/>
      <c r="V8456" s="464"/>
    </row>
    <row r="8457" spans="1:22">
      <c r="A8457" s="531"/>
      <c r="B8457" s="532"/>
      <c r="C8457" s="350"/>
      <c r="D8457" s="350"/>
      <c r="E8457" s="533"/>
      <c r="F8457" s="533"/>
      <c r="G8457" s="533"/>
      <c r="H8457" s="533"/>
      <c r="I8457" s="533"/>
      <c r="J8457" s="533"/>
      <c r="K8457" s="533"/>
      <c r="L8457" s="533"/>
      <c r="M8457" s="533"/>
      <c r="N8457" s="532"/>
      <c r="O8457" s="350"/>
      <c r="P8457" s="464"/>
      <c r="Q8457" s="464"/>
      <c r="R8457" s="464"/>
      <c r="S8457" s="464"/>
      <c r="T8457" s="464"/>
      <c r="U8457" s="464"/>
      <c r="V8457" s="464"/>
    </row>
    <row r="8458" spans="1:22">
      <c r="A8458" s="531"/>
      <c r="B8458" s="532"/>
      <c r="C8458" s="350"/>
      <c r="D8458" s="350"/>
      <c r="E8458" s="533"/>
      <c r="F8458" s="533"/>
      <c r="G8458" s="533"/>
      <c r="H8458" s="533"/>
      <c r="I8458" s="533"/>
      <c r="J8458" s="533"/>
      <c r="K8458" s="533"/>
      <c r="L8458" s="533"/>
      <c r="M8458" s="533"/>
      <c r="N8458" s="532"/>
      <c r="O8458" s="350"/>
      <c r="P8458" s="464"/>
      <c r="Q8458" s="464"/>
      <c r="R8458" s="464"/>
      <c r="S8458" s="464"/>
      <c r="T8458" s="464"/>
      <c r="U8458" s="464"/>
      <c r="V8458" s="464"/>
    </row>
    <row r="8459" spans="1:22">
      <c r="A8459" s="531"/>
      <c r="B8459" s="532"/>
      <c r="C8459" s="350"/>
      <c r="D8459" s="350"/>
      <c r="E8459" s="533"/>
      <c r="F8459" s="533"/>
      <c r="G8459" s="533"/>
      <c r="H8459" s="533"/>
      <c r="I8459" s="533"/>
      <c r="J8459" s="533"/>
      <c r="K8459" s="533"/>
      <c r="L8459" s="533"/>
      <c r="M8459" s="533"/>
      <c r="N8459" s="532"/>
      <c r="O8459" s="350"/>
      <c r="P8459" s="464"/>
      <c r="Q8459" s="464"/>
      <c r="R8459" s="464"/>
      <c r="S8459" s="464"/>
      <c r="T8459" s="464"/>
      <c r="U8459" s="464"/>
      <c r="V8459" s="464"/>
    </row>
    <row r="8460" spans="1:22">
      <c r="A8460" s="531"/>
      <c r="B8460" s="532"/>
      <c r="C8460" s="350"/>
      <c r="D8460" s="350"/>
      <c r="E8460" s="533"/>
      <c r="F8460" s="533"/>
      <c r="G8460" s="533"/>
      <c r="H8460" s="533"/>
      <c r="I8460" s="533"/>
      <c r="J8460" s="533"/>
      <c r="K8460" s="533"/>
      <c r="L8460" s="533"/>
      <c r="M8460" s="533"/>
      <c r="N8460" s="532"/>
      <c r="O8460" s="350"/>
      <c r="P8460" s="464"/>
      <c r="Q8460" s="464"/>
      <c r="R8460" s="464"/>
      <c r="S8460" s="464"/>
      <c r="T8460" s="464"/>
      <c r="U8460" s="464"/>
      <c r="V8460" s="464"/>
    </row>
    <row r="8461" spans="1:22">
      <c r="A8461" s="531"/>
      <c r="B8461" s="532"/>
      <c r="C8461" s="350"/>
      <c r="D8461" s="350"/>
      <c r="E8461" s="533"/>
      <c r="F8461" s="533"/>
      <c r="G8461" s="533"/>
      <c r="H8461" s="533"/>
      <c r="I8461" s="533"/>
      <c r="J8461" s="533"/>
      <c r="K8461" s="533"/>
      <c r="L8461" s="533"/>
      <c r="M8461" s="533"/>
      <c r="N8461" s="532"/>
      <c r="O8461" s="350"/>
      <c r="P8461" s="464"/>
      <c r="Q8461" s="464"/>
      <c r="R8461" s="464"/>
      <c r="S8461" s="464"/>
      <c r="T8461" s="464"/>
      <c r="U8461" s="464"/>
      <c r="V8461" s="464"/>
    </row>
    <row r="8462" spans="1:22">
      <c r="A8462" s="531"/>
      <c r="B8462" s="532"/>
      <c r="C8462" s="350"/>
      <c r="D8462" s="350"/>
      <c r="E8462" s="533"/>
      <c r="F8462" s="533"/>
      <c r="G8462" s="533"/>
      <c r="H8462" s="533"/>
      <c r="I8462" s="533"/>
      <c r="J8462" s="533"/>
      <c r="K8462" s="533"/>
      <c r="L8462" s="533"/>
      <c r="M8462" s="533"/>
      <c r="N8462" s="532"/>
      <c r="O8462" s="350"/>
      <c r="P8462" s="464"/>
      <c r="Q8462" s="464"/>
      <c r="R8462" s="464"/>
      <c r="S8462" s="464"/>
      <c r="T8462" s="464"/>
      <c r="U8462" s="464"/>
      <c r="V8462" s="464"/>
    </row>
    <row r="8463" spans="1:22">
      <c r="A8463" s="531"/>
      <c r="B8463" s="532"/>
      <c r="C8463" s="350"/>
      <c r="D8463" s="350"/>
      <c r="E8463" s="533"/>
      <c r="F8463" s="533"/>
      <c r="G8463" s="533"/>
      <c r="H8463" s="533"/>
      <c r="I8463" s="533"/>
      <c r="J8463" s="533"/>
      <c r="K8463" s="533"/>
      <c r="L8463" s="533"/>
      <c r="M8463" s="533"/>
      <c r="N8463" s="532"/>
      <c r="O8463" s="350"/>
      <c r="P8463" s="464"/>
      <c r="Q8463" s="464"/>
      <c r="R8463" s="464"/>
      <c r="S8463" s="464"/>
      <c r="T8463" s="464"/>
      <c r="U8463" s="464"/>
      <c r="V8463" s="464"/>
    </row>
    <row r="8464" spans="1:22">
      <c r="A8464" s="531"/>
      <c r="B8464" s="532"/>
      <c r="C8464" s="350"/>
      <c r="D8464" s="350"/>
      <c r="E8464" s="533"/>
      <c r="F8464" s="533"/>
      <c r="G8464" s="533"/>
      <c r="H8464" s="533"/>
      <c r="I8464" s="533"/>
      <c r="J8464" s="533"/>
      <c r="K8464" s="533"/>
      <c r="L8464" s="533"/>
      <c r="M8464" s="533"/>
      <c r="N8464" s="532"/>
      <c r="O8464" s="350"/>
      <c r="P8464" s="464"/>
      <c r="Q8464" s="464"/>
      <c r="R8464" s="464"/>
      <c r="S8464" s="464"/>
      <c r="T8464" s="464"/>
      <c r="U8464" s="464"/>
      <c r="V8464" s="464"/>
    </row>
    <row r="8465" spans="1:22">
      <c r="A8465" s="531"/>
      <c r="B8465" s="532"/>
      <c r="C8465" s="350"/>
      <c r="D8465" s="350"/>
      <c r="E8465" s="533"/>
      <c r="F8465" s="533"/>
      <c r="G8465" s="533"/>
      <c r="H8465" s="533"/>
      <c r="I8465" s="533"/>
      <c r="J8465" s="533"/>
      <c r="K8465" s="533"/>
      <c r="L8465" s="533"/>
      <c r="M8465" s="533"/>
      <c r="N8465" s="532"/>
      <c r="O8465" s="350"/>
      <c r="P8465" s="464"/>
      <c r="Q8465" s="464"/>
      <c r="R8465" s="464"/>
      <c r="S8465" s="464"/>
      <c r="T8465" s="464"/>
      <c r="U8465" s="464"/>
      <c r="V8465" s="464"/>
    </row>
    <row r="8466" spans="1:22">
      <c r="A8466" s="531"/>
      <c r="B8466" s="532"/>
      <c r="C8466" s="350"/>
      <c r="D8466" s="350"/>
      <c r="E8466" s="533"/>
      <c r="F8466" s="533"/>
      <c r="G8466" s="533"/>
      <c r="H8466" s="533"/>
      <c r="I8466" s="533"/>
      <c r="J8466" s="533"/>
      <c r="K8466" s="533"/>
      <c r="L8466" s="533"/>
      <c r="M8466" s="533"/>
      <c r="N8466" s="532"/>
      <c r="O8466" s="350"/>
      <c r="P8466" s="464"/>
      <c r="Q8466" s="464"/>
      <c r="R8466" s="464"/>
      <c r="S8466" s="464"/>
      <c r="T8466" s="464"/>
      <c r="U8466" s="464"/>
      <c r="V8466" s="464"/>
    </row>
    <row r="8467" spans="1:22">
      <c r="A8467" s="531"/>
      <c r="B8467" s="532"/>
      <c r="C8467" s="350"/>
      <c r="D8467" s="350"/>
      <c r="E8467" s="533"/>
      <c r="F8467" s="533"/>
      <c r="G8467" s="533"/>
      <c r="H8467" s="533"/>
      <c r="I8467" s="533"/>
      <c r="J8467" s="533"/>
      <c r="K8467" s="533"/>
      <c r="L8467" s="533"/>
      <c r="M8467" s="533"/>
      <c r="N8467" s="532"/>
      <c r="O8467" s="350"/>
      <c r="P8467" s="464"/>
      <c r="Q8467" s="464"/>
      <c r="R8467" s="464"/>
      <c r="S8467" s="464"/>
      <c r="T8467" s="464"/>
      <c r="U8467" s="464"/>
      <c r="V8467" s="464"/>
    </row>
    <row r="8468" spans="1:22">
      <c r="A8468" s="531"/>
      <c r="B8468" s="532"/>
      <c r="C8468" s="350"/>
      <c r="D8468" s="350"/>
      <c r="E8468" s="533"/>
      <c r="F8468" s="533"/>
      <c r="G8468" s="533"/>
      <c r="H8468" s="533"/>
      <c r="I8468" s="533"/>
      <c r="J8468" s="533"/>
      <c r="K8468" s="533"/>
      <c r="L8468" s="533"/>
      <c r="M8468" s="533"/>
      <c r="N8468" s="532"/>
      <c r="O8468" s="350"/>
      <c r="P8468" s="464"/>
      <c r="Q8468" s="464"/>
      <c r="R8468" s="464"/>
      <c r="S8468" s="464"/>
      <c r="T8468" s="464"/>
      <c r="U8468" s="464"/>
      <c r="V8468" s="464"/>
    </row>
    <row r="8469" spans="1:22">
      <c r="A8469" s="531"/>
      <c r="B8469" s="532"/>
      <c r="C8469" s="350"/>
      <c r="D8469" s="350"/>
      <c r="E8469" s="533"/>
      <c r="F8469" s="533"/>
      <c r="G8469" s="533"/>
      <c r="H8469" s="533"/>
      <c r="I8469" s="533"/>
      <c r="J8469" s="533"/>
      <c r="K8469" s="533"/>
      <c r="L8469" s="533"/>
      <c r="M8469" s="533"/>
      <c r="N8469" s="532"/>
      <c r="O8469" s="350"/>
      <c r="P8469" s="464"/>
      <c r="Q8469" s="464"/>
      <c r="R8469" s="464"/>
      <c r="S8469" s="464"/>
      <c r="T8469" s="464"/>
      <c r="U8469" s="464"/>
      <c r="V8469" s="464"/>
    </row>
    <row r="8470" spans="1:22">
      <c r="A8470" s="531"/>
      <c r="B8470" s="532"/>
      <c r="C8470" s="350"/>
      <c r="D8470" s="350"/>
      <c r="E8470" s="533"/>
      <c r="F8470" s="533"/>
      <c r="G8470" s="533"/>
      <c r="H8470" s="533"/>
      <c r="I8470" s="533"/>
      <c r="J8470" s="533"/>
      <c r="K8470" s="533"/>
      <c r="L8470" s="533"/>
      <c r="M8470" s="533"/>
      <c r="N8470" s="532"/>
      <c r="O8470" s="350"/>
      <c r="P8470" s="464"/>
      <c r="Q8470" s="464"/>
      <c r="R8470" s="464"/>
      <c r="S8470" s="464"/>
      <c r="T8470" s="464"/>
      <c r="U8470" s="464"/>
      <c r="V8470" s="464"/>
    </row>
    <row r="8471" spans="1:22">
      <c r="A8471" s="531"/>
      <c r="B8471" s="532"/>
      <c r="C8471" s="350"/>
      <c r="D8471" s="350"/>
      <c r="E8471" s="533"/>
      <c r="F8471" s="533"/>
      <c r="G8471" s="533"/>
      <c r="H8471" s="533"/>
      <c r="I8471" s="533"/>
      <c r="J8471" s="533"/>
      <c r="K8471" s="533"/>
      <c r="L8471" s="533"/>
      <c r="M8471" s="533"/>
      <c r="N8471" s="532"/>
      <c r="O8471" s="350"/>
      <c r="P8471" s="464"/>
      <c r="Q8471" s="464"/>
      <c r="R8471" s="464"/>
      <c r="S8471" s="464"/>
      <c r="T8471" s="464"/>
      <c r="U8471" s="464"/>
      <c r="V8471" s="464"/>
    </row>
    <row r="8472" spans="1:22">
      <c r="A8472" s="531"/>
      <c r="B8472" s="532"/>
      <c r="C8472" s="350"/>
      <c r="D8472" s="350"/>
      <c r="E8472" s="533"/>
      <c r="F8472" s="533"/>
      <c r="G8472" s="533"/>
      <c r="H8472" s="533"/>
      <c r="I8472" s="533"/>
      <c r="J8472" s="533"/>
      <c r="K8472" s="533"/>
      <c r="L8472" s="533"/>
      <c r="M8472" s="533"/>
      <c r="N8472" s="532"/>
      <c r="O8472" s="350"/>
      <c r="P8472" s="464"/>
      <c r="Q8472" s="464"/>
      <c r="R8472" s="464"/>
      <c r="S8472" s="464"/>
      <c r="T8472" s="464"/>
      <c r="U8472" s="464"/>
      <c r="V8472" s="464"/>
    </row>
    <row r="8473" spans="1:22">
      <c r="A8473" s="531"/>
      <c r="B8473" s="532"/>
      <c r="C8473" s="350"/>
      <c r="D8473" s="350"/>
      <c r="E8473" s="533"/>
      <c r="F8473" s="533"/>
      <c r="G8473" s="533"/>
      <c r="H8473" s="533"/>
      <c r="I8473" s="533"/>
      <c r="J8473" s="533"/>
      <c r="K8473" s="533"/>
      <c r="L8473" s="533"/>
      <c r="M8473" s="533"/>
      <c r="N8473" s="532"/>
      <c r="O8473" s="350"/>
      <c r="P8473" s="464"/>
      <c r="Q8473" s="464"/>
      <c r="R8473" s="464"/>
      <c r="S8473" s="464"/>
      <c r="T8473" s="464"/>
      <c r="U8473" s="464"/>
      <c r="V8473" s="464"/>
    </row>
    <row r="8474" spans="1:22">
      <c r="A8474" s="531"/>
      <c r="B8474" s="532"/>
      <c r="C8474" s="350"/>
      <c r="D8474" s="350"/>
      <c r="E8474" s="533"/>
      <c r="F8474" s="533"/>
      <c r="G8474" s="533"/>
      <c r="H8474" s="533"/>
      <c r="I8474" s="533"/>
      <c r="J8474" s="533"/>
      <c r="K8474" s="533"/>
      <c r="L8474" s="533"/>
      <c r="M8474" s="533"/>
      <c r="N8474" s="532"/>
      <c r="O8474" s="350"/>
      <c r="P8474" s="464"/>
      <c r="Q8474" s="464"/>
      <c r="R8474" s="464"/>
      <c r="S8474" s="464"/>
      <c r="T8474" s="464"/>
      <c r="U8474" s="464"/>
      <c r="V8474" s="464"/>
    </row>
    <row r="8475" spans="1:22">
      <c r="A8475" s="531"/>
      <c r="B8475" s="532"/>
      <c r="C8475" s="350"/>
      <c r="D8475" s="350"/>
      <c r="E8475" s="533"/>
      <c r="F8475" s="533"/>
      <c r="G8475" s="533"/>
      <c r="H8475" s="533"/>
      <c r="I8475" s="533"/>
      <c r="J8475" s="533"/>
      <c r="K8475" s="533"/>
      <c r="L8475" s="533"/>
      <c r="M8475" s="533"/>
      <c r="N8475" s="532"/>
      <c r="O8475" s="350"/>
      <c r="P8475" s="464"/>
      <c r="Q8475" s="464"/>
      <c r="R8475" s="464"/>
      <c r="S8475" s="464"/>
      <c r="T8475" s="464"/>
      <c r="U8475" s="464"/>
      <c r="V8475" s="464"/>
    </row>
    <row r="8476" spans="1:22">
      <c r="A8476" s="531"/>
      <c r="B8476" s="532"/>
      <c r="C8476" s="350"/>
      <c r="D8476" s="350"/>
      <c r="E8476" s="533"/>
      <c r="F8476" s="533"/>
      <c r="G8476" s="533"/>
      <c r="H8476" s="533"/>
      <c r="I8476" s="533"/>
      <c r="J8476" s="533"/>
      <c r="K8476" s="533"/>
      <c r="L8476" s="533"/>
      <c r="M8476" s="533"/>
      <c r="N8476" s="532"/>
      <c r="O8476" s="350"/>
      <c r="P8476" s="464"/>
      <c r="Q8476" s="464"/>
      <c r="R8476" s="464"/>
      <c r="S8476" s="464"/>
      <c r="T8476" s="464"/>
      <c r="U8476" s="464"/>
      <c r="V8476" s="464"/>
    </row>
    <row r="8477" spans="1:22">
      <c r="A8477" s="531"/>
      <c r="B8477" s="532"/>
      <c r="C8477" s="350"/>
      <c r="D8477" s="350"/>
      <c r="E8477" s="533"/>
      <c r="F8477" s="533"/>
      <c r="G8477" s="533"/>
      <c r="H8477" s="533"/>
      <c r="I8477" s="533"/>
      <c r="J8477" s="533"/>
      <c r="K8477" s="533"/>
      <c r="L8477" s="533"/>
      <c r="M8477" s="533"/>
      <c r="N8477" s="532"/>
      <c r="O8477" s="350"/>
      <c r="P8477" s="464"/>
      <c r="Q8477" s="464"/>
      <c r="R8477" s="464"/>
      <c r="S8477" s="464"/>
      <c r="T8477" s="464"/>
      <c r="U8477" s="464"/>
      <c r="V8477" s="464"/>
    </row>
    <row r="8478" spans="1:22">
      <c r="A8478" s="531"/>
      <c r="B8478" s="532"/>
      <c r="C8478" s="350"/>
      <c r="D8478" s="350"/>
      <c r="E8478" s="533"/>
      <c r="F8478" s="533"/>
      <c r="G8478" s="533"/>
      <c r="H8478" s="533"/>
      <c r="I8478" s="533"/>
      <c r="J8478" s="533"/>
      <c r="K8478" s="533"/>
      <c r="L8478" s="533"/>
      <c r="M8478" s="533"/>
      <c r="N8478" s="532"/>
      <c r="O8478" s="350"/>
      <c r="P8478" s="464"/>
      <c r="Q8478" s="464"/>
      <c r="R8478" s="464"/>
      <c r="S8478" s="464"/>
      <c r="T8478" s="464"/>
      <c r="U8478" s="464"/>
      <c r="V8478" s="464"/>
    </row>
    <row r="8479" spans="1:22">
      <c r="A8479" s="531"/>
      <c r="B8479" s="532"/>
      <c r="C8479" s="350"/>
      <c r="D8479" s="350"/>
      <c r="E8479" s="533"/>
      <c r="F8479" s="533"/>
      <c r="G8479" s="533"/>
      <c r="H8479" s="533"/>
      <c r="I8479" s="533"/>
      <c r="J8479" s="533"/>
      <c r="K8479" s="533"/>
      <c r="L8479" s="533"/>
      <c r="M8479" s="533"/>
      <c r="N8479" s="532"/>
      <c r="O8479" s="350"/>
      <c r="P8479" s="464"/>
      <c r="Q8479" s="464"/>
      <c r="R8479" s="464"/>
      <c r="S8479" s="464"/>
      <c r="T8479" s="464"/>
      <c r="U8479" s="464"/>
      <c r="V8479" s="464"/>
    </row>
    <row r="8480" spans="1:22">
      <c r="A8480" s="531"/>
      <c r="B8480" s="532"/>
      <c r="C8480" s="350"/>
      <c r="D8480" s="350"/>
      <c r="E8480" s="533"/>
      <c r="F8480" s="533"/>
      <c r="G8480" s="533"/>
      <c r="H8480" s="533"/>
      <c r="I8480" s="533"/>
      <c r="J8480" s="533"/>
      <c r="K8480" s="533"/>
      <c r="L8480" s="533"/>
      <c r="M8480" s="533"/>
      <c r="N8480" s="532"/>
      <c r="O8480" s="350"/>
      <c r="P8480" s="464"/>
      <c r="Q8480" s="464"/>
      <c r="R8480" s="464"/>
      <c r="S8480" s="464"/>
      <c r="T8480" s="464"/>
      <c r="U8480" s="464"/>
      <c r="V8480" s="464"/>
    </row>
    <row r="8481" spans="1:22">
      <c r="A8481" s="531"/>
      <c r="B8481" s="532"/>
      <c r="C8481" s="350"/>
      <c r="D8481" s="350"/>
      <c r="E8481" s="533"/>
      <c r="F8481" s="533"/>
      <c r="G8481" s="533"/>
      <c r="H8481" s="533"/>
      <c r="I8481" s="533"/>
      <c r="J8481" s="533"/>
      <c r="K8481" s="533"/>
      <c r="L8481" s="533"/>
      <c r="M8481" s="533"/>
      <c r="N8481" s="532"/>
      <c r="O8481" s="350"/>
      <c r="P8481" s="464"/>
      <c r="Q8481" s="464"/>
      <c r="R8481" s="464"/>
      <c r="S8481" s="464"/>
      <c r="T8481" s="464"/>
      <c r="U8481" s="464"/>
      <c r="V8481" s="464"/>
    </row>
    <row r="8482" spans="1:22">
      <c r="A8482" s="531"/>
      <c r="B8482" s="532"/>
      <c r="C8482" s="350"/>
      <c r="D8482" s="350"/>
      <c r="E8482" s="533"/>
      <c r="F8482" s="533"/>
      <c r="G8482" s="533"/>
      <c r="H8482" s="533"/>
      <c r="I8482" s="533"/>
      <c r="J8482" s="533"/>
      <c r="K8482" s="533"/>
      <c r="L8482" s="533"/>
      <c r="M8482" s="533"/>
      <c r="N8482" s="532"/>
      <c r="O8482" s="350"/>
      <c r="P8482" s="464"/>
      <c r="Q8482" s="464"/>
      <c r="R8482" s="464"/>
      <c r="S8482" s="464"/>
      <c r="T8482" s="464"/>
      <c r="U8482" s="464"/>
      <c r="V8482" s="464"/>
    </row>
    <row r="8483" spans="1:22">
      <c r="A8483" s="531"/>
      <c r="B8483" s="532"/>
      <c r="C8483" s="350"/>
      <c r="D8483" s="350"/>
      <c r="E8483" s="533"/>
      <c r="F8483" s="533"/>
      <c r="G8483" s="533"/>
      <c r="H8483" s="533"/>
      <c r="I8483" s="533"/>
      <c r="J8483" s="533"/>
      <c r="K8483" s="533"/>
      <c r="L8483" s="533"/>
      <c r="M8483" s="533"/>
      <c r="N8483" s="532"/>
      <c r="O8483" s="350"/>
      <c r="P8483" s="464"/>
      <c r="Q8483" s="464"/>
      <c r="R8483" s="464"/>
      <c r="S8483" s="464"/>
      <c r="T8483" s="464"/>
      <c r="U8483" s="464"/>
      <c r="V8483" s="464"/>
    </row>
    <row r="8484" spans="1:22">
      <c r="A8484" s="531"/>
      <c r="B8484" s="532"/>
      <c r="C8484" s="350"/>
      <c r="D8484" s="350"/>
      <c r="E8484" s="533"/>
      <c r="F8484" s="533"/>
      <c r="G8484" s="533"/>
      <c r="H8484" s="533"/>
      <c r="I8484" s="533"/>
      <c r="J8484" s="533"/>
      <c r="K8484" s="533"/>
      <c r="L8484" s="533"/>
      <c r="M8484" s="533"/>
      <c r="N8484" s="532"/>
      <c r="O8484" s="350"/>
      <c r="P8484" s="464"/>
      <c r="Q8484" s="464"/>
      <c r="R8484" s="464"/>
      <c r="S8484" s="464"/>
      <c r="T8484" s="464"/>
      <c r="U8484" s="464"/>
      <c r="V8484" s="464"/>
    </row>
    <row r="8485" spans="1:22">
      <c r="A8485" s="531"/>
      <c r="B8485" s="532"/>
      <c r="C8485" s="350"/>
      <c r="D8485" s="350"/>
      <c r="E8485" s="533"/>
      <c r="F8485" s="533"/>
      <c r="G8485" s="533"/>
      <c r="H8485" s="533"/>
      <c r="I8485" s="533"/>
      <c r="J8485" s="533"/>
      <c r="K8485" s="533"/>
      <c r="L8485" s="533"/>
      <c r="M8485" s="533"/>
      <c r="N8485" s="532"/>
      <c r="O8485" s="350"/>
      <c r="P8485" s="464"/>
      <c r="Q8485" s="464"/>
      <c r="R8485" s="464"/>
      <c r="S8485" s="464"/>
      <c r="T8485" s="464"/>
      <c r="U8485" s="464"/>
      <c r="V8485" s="464"/>
    </row>
    <row r="8486" spans="1:22">
      <c r="A8486" s="531"/>
      <c r="B8486" s="532"/>
      <c r="C8486" s="350"/>
      <c r="D8486" s="350"/>
      <c r="E8486" s="533"/>
      <c r="F8486" s="533"/>
      <c r="G8486" s="533"/>
      <c r="H8486" s="533"/>
      <c r="I8486" s="533"/>
      <c r="J8486" s="533"/>
      <c r="K8486" s="533"/>
      <c r="L8486" s="533"/>
      <c r="M8486" s="533"/>
      <c r="N8486" s="532"/>
      <c r="O8486" s="350"/>
      <c r="P8486" s="464"/>
      <c r="Q8486" s="464"/>
      <c r="R8486" s="464"/>
      <c r="S8486" s="464"/>
      <c r="T8486" s="464"/>
      <c r="U8486" s="464"/>
      <c r="V8486" s="464"/>
    </row>
    <row r="8487" spans="1:22">
      <c r="A8487" s="531"/>
      <c r="B8487" s="532"/>
      <c r="C8487" s="350"/>
      <c r="D8487" s="350"/>
      <c r="E8487" s="533"/>
      <c r="F8487" s="533"/>
      <c r="G8487" s="533"/>
      <c r="H8487" s="533"/>
      <c r="I8487" s="533"/>
      <c r="J8487" s="533"/>
      <c r="K8487" s="533"/>
      <c r="L8487" s="533"/>
      <c r="M8487" s="533"/>
      <c r="N8487" s="532"/>
      <c r="O8487" s="350"/>
      <c r="P8487" s="464"/>
      <c r="Q8487" s="464"/>
      <c r="R8487" s="464"/>
      <c r="S8487" s="464"/>
      <c r="T8487" s="464"/>
      <c r="U8487" s="464"/>
      <c r="V8487" s="464"/>
    </row>
    <row r="8488" spans="1:22">
      <c r="A8488" s="531"/>
      <c r="B8488" s="532"/>
      <c r="C8488" s="350"/>
      <c r="D8488" s="350"/>
      <c r="E8488" s="533"/>
      <c r="F8488" s="533"/>
      <c r="G8488" s="533"/>
      <c r="H8488" s="533"/>
      <c r="I8488" s="533"/>
      <c r="J8488" s="533"/>
      <c r="K8488" s="533"/>
      <c r="L8488" s="533"/>
      <c r="M8488" s="533"/>
      <c r="N8488" s="532"/>
      <c r="O8488" s="350"/>
      <c r="P8488" s="464"/>
      <c r="Q8488" s="464"/>
      <c r="R8488" s="464"/>
      <c r="S8488" s="464"/>
      <c r="T8488" s="464"/>
      <c r="U8488" s="464"/>
      <c r="V8488" s="464"/>
    </row>
    <row r="8489" spans="1:22">
      <c r="A8489" s="531"/>
      <c r="B8489" s="532"/>
      <c r="C8489" s="350"/>
      <c r="D8489" s="350"/>
      <c r="E8489" s="533"/>
      <c r="F8489" s="533"/>
      <c r="G8489" s="533"/>
      <c r="H8489" s="533"/>
      <c r="I8489" s="533"/>
      <c r="J8489" s="533"/>
      <c r="K8489" s="533"/>
      <c r="L8489" s="533"/>
      <c r="M8489" s="533"/>
      <c r="N8489" s="532"/>
      <c r="O8489" s="350"/>
      <c r="P8489" s="464"/>
      <c r="Q8489" s="464"/>
      <c r="R8489" s="464"/>
      <c r="S8489" s="464"/>
      <c r="T8489" s="464"/>
      <c r="U8489" s="464"/>
      <c r="V8489" s="464"/>
    </row>
    <row r="8490" spans="1:22">
      <c r="A8490" s="531"/>
      <c r="B8490" s="532"/>
      <c r="C8490" s="350"/>
      <c r="D8490" s="350"/>
      <c r="E8490" s="533"/>
      <c r="F8490" s="533"/>
      <c r="G8490" s="533"/>
      <c r="H8490" s="533"/>
      <c r="I8490" s="533"/>
      <c r="J8490" s="533"/>
      <c r="K8490" s="533"/>
      <c r="L8490" s="533"/>
      <c r="M8490" s="533"/>
      <c r="N8490" s="532"/>
      <c r="O8490" s="350"/>
      <c r="P8490" s="464"/>
      <c r="Q8490" s="464"/>
      <c r="R8490" s="464"/>
      <c r="S8490" s="464"/>
      <c r="T8490" s="464"/>
      <c r="U8490" s="464"/>
      <c r="V8490" s="464"/>
    </row>
    <row r="8491" spans="1:22">
      <c r="A8491" s="531"/>
      <c r="B8491" s="532"/>
      <c r="C8491" s="350"/>
      <c r="D8491" s="350"/>
      <c r="E8491" s="533"/>
      <c r="F8491" s="533"/>
      <c r="G8491" s="533"/>
      <c r="H8491" s="533"/>
      <c r="I8491" s="533"/>
      <c r="J8491" s="533"/>
      <c r="K8491" s="533"/>
      <c r="L8491" s="533"/>
      <c r="M8491" s="533"/>
      <c r="N8491" s="532"/>
      <c r="O8491" s="350"/>
      <c r="P8491" s="464"/>
      <c r="Q8491" s="464"/>
      <c r="R8491" s="464"/>
      <c r="S8491" s="464"/>
      <c r="T8491" s="464"/>
      <c r="U8491" s="464"/>
      <c r="V8491" s="464"/>
    </row>
    <row r="8492" spans="1:22">
      <c r="A8492" s="531"/>
      <c r="B8492" s="532"/>
      <c r="C8492" s="350"/>
      <c r="D8492" s="350"/>
      <c r="E8492" s="533"/>
      <c r="F8492" s="533"/>
      <c r="G8492" s="533"/>
      <c r="H8492" s="533"/>
      <c r="I8492" s="533"/>
      <c r="J8492" s="533"/>
      <c r="K8492" s="533"/>
      <c r="L8492" s="533"/>
      <c r="M8492" s="533"/>
      <c r="N8492" s="532"/>
      <c r="O8492" s="350"/>
      <c r="P8492" s="464"/>
      <c r="Q8492" s="464"/>
      <c r="R8492" s="464"/>
      <c r="S8492" s="464"/>
      <c r="T8492" s="464"/>
      <c r="U8492" s="464"/>
      <c r="V8492" s="464"/>
    </row>
    <row r="8493" spans="1:22">
      <c r="A8493" s="531"/>
      <c r="B8493" s="532"/>
      <c r="C8493" s="350"/>
      <c r="D8493" s="350"/>
      <c r="E8493" s="533"/>
      <c r="F8493" s="533"/>
      <c r="G8493" s="533"/>
      <c r="H8493" s="533"/>
      <c r="I8493" s="533"/>
      <c r="J8493" s="533"/>
      <c r="K8493" s="533"/>
      <c r="L8493" s="533"/>
      <c r="M8493" s="533"/>
      <c r="N8493" s="532"/>
      <c r="O8493" s="350"/>
      <c r="P8493" s="464"/>
      <c r="Q8493" s="464"/>
      <c r="R8493" s="464"/>
      <c r="S8493" s="464"/>
      <c r="T8493" s="464"/>
      <c r="U8493" s="464"/>
      <c r="V8493" s="464"/>
    </row>
    <row r="8494" spans="1:22">
      <c r="A8494" s="531"/>
      <c r="B8494" s="532"/>
      <c r="C8494" s="350"/>
      <c r="D8494" s="350"/>
      <c r="E8494" s="533"/>
      <c r="F8494" s="533"/>
      <c r="G8494" s="533"/>
      <c r="H8494" s="533"/>
      <c r="I8494" s="533"/>
      <c r="J8494" s="533"/>
      <c r="K8494" s="533"/>
      <c r="L8494" s="533"/>
      <c r="M8494" s="533"/>
      <c r="N8494" s="532"/>
      <c r="O8494" s="350"/>
      <c r="P8494" s="464"/>
      <c r="Q8494" s="464"/>
      <c r="R8494" s="464"/>
      <c r="S8494" s="464"/>
      <c r="T8494" s="464"/>
      <c r="U8494" s="464"/>
      <c r="V8494" s="464"/>
    </row>
    <row r="8495" spans="1:22">
      <c r="A8495" s="531"/>
      <c r="B8495" s="532"/>
      <c r="C8495" s="350"/>
      <c r="D8495" s="350"/>
      <c r="E8495" s="533"/>
      <c r="F8495" s="533"/>
      <c r="G8495" s="533"/>
      <c r="H8495" s="533"/>
      <c r="I8495" s="533"/>
      <c r="J8495" s="533"/>
      <c r="K8495" s="533"/>
      <c r="L8495" s="533"/>
      <c r="M8495" s="533"/>
      <c r="N8495" s="532"/>
      <c r="O8495" s="350"/>
      <c r="P8495" s="464"/>
      <c r="Q8495" s="464"/>
      <c r="R8495" s="464"/>
      <c r="S8495" s="464"/>
      <c r="T8495" s="464"/>
      <c r="U8495" s="464"/>
      <c r="V8495" s="464"/>
    </row>
    <row r="8496" spans="1:22">
      <c r="A8496" s="531"/>
      <c r="B8496" s="532"/>
      <c r="C8496" s="350"/>
      <c r="D8496" s="350"/>
      <c r="E8496" s="533"/>
      <c r="F8496" s="533"/>
      <c r="G8496" s="533"/>
      <c r="H8496" s="533"/>
      <c r="I8496" s="533"/>
      <c r="J8496" s="533"/>
      <c r="K8496" s="533"/>
      <c r="L8496" s="533"/>
      <c r="M8496" s="533"/>
      <c r="N8496" s="532"/>
      <c r="O8496" s="350"/>
      <c r="P8496" s="464"/>
      <c r="Q8496" s="464"/>
      <c r="R8496" s="464"/>
      <c r="S8496" s="464"/>
      <c r="T8496" s="464"/>
      <c r="U8496" s="464"/>
      <c r="V8496" s="464"/>
    </row>
    <row r="8497" spans="1:22">
      <c r="A8497" s="531"/>
      <c r="B8497" s="532"/>
      <c r="C8497" s="350"/>
      <c r="D8497" s="350"/>
      <c r="E8497" s="533"/>
      <c r="F8497" s="533"/>
      <c r="G8497" s="533"/>
      <c r="H8497" s="533"/>
      <c r="I8497" s="533"/>
      <c r="J8497" s="533"/>
      <c r="K8497" s="533"/>
      <c r="L8497" s="533"/>
      <c r="M8497" s="533"/>
      <c r="N8497" s="532"/>
      <c r="O8497" s="350"/>
      <c r="P8497" s="464"/>
      <c r="Q8497" s="464"/>
      <c r="R8497" s="464"/>
      <c r="S8497" s="464"/>
      <c r="T8497" s="464"/>
      <c r="U8497" s="464"/>
      <c r="V8497" s="464"/>
    </row>
    <row r="8498" spans="1:22">
      <c r="A8498" s="531"/>
      <c r="B8498" s="532"/>
      <c r="C8498" s="350"/>
      <c r="D8498" s="350"/>
      <c r="E8498" s="533"/>
      <c r="F8498" s="533"/>
      <c r="G8498" s="533"/>
      <c r="H8498" s="533"/>
      <c r="I8498" s="533"/>
      <c r="J8498" s="533"/>
      <c r="K8498" s="533"/>
      <c r="L8498" s="533"/>
      <c r="M8498" s="533"/>
      <c r="N8498" s="532"/>
      <c r="O8498" s="350"/>
      <c r="P8498" s="464"/>
      <c r="Q8498" s="464"/>
      <c r="R8498" s="464"/>
      <c r="S8498" s="464"/>
      <c r="T8498" s="464"/>
      <c r="U8498" s="464"/>
      <c r="V8498" s="464"/>
    </row>
    <row r="8499" spans="1:22">
      <c r="A8499" s="531"/>
      <c r="B8499" s="532"/>
      <c r="C8499" s="350"/>
      <c r="D8499" s="350"/>
      <c r="E8499" s="533"/>
      <c r="F8499" s="533"/>
      <c r="G8499" s="533"/>
      <c r="H8499" s="533"/>
      <c r="I8499" s="533"/>
      <c r="J8499" s="533"/>
      <c r="K8499" s="533"/>
      <c r="L8499" s="533"/>
      <c r="M8499" s="533"/>
      <c r="N8499" s="532"/>
      <c r="O8499" s="350"/>
      <c r="P8499" s="464"/>
      <c r="Q8499" s="464"/>
      <c r="R8499" s="464"/>
      <c r="S8499" s="464"/>
      <c r="T8499" s="464"/>
      <c r="U8499" s="464"/>
      <c r="V8499" s="464"/>
    </row>
    <row r="8500" spans="1:22">
      <c r="A8500" s="531"/>
      <c r="B8500" s="532"/>
      <c r="C8500" s="350"/>
      <c r="D8500" s="350"/>
      <c r="E8500" s="533"/>
      <c r="F8500" s="533"/>
      <c r="G8500" s="533"/>
      <c r="H8500" s="533"/>
      <c r="I8500" s="533"/>
      <c r="J8500" s="533"/>
      <c r="K8500" s="533"/>
      <c r="L8500" s="533"/>
      <c r="M8500" s="533"/>
      <c r="N8500" s="532"/>
      <c r="O8500" s="350"/>
      <c r="P8500" s="464"/>
      <c r="Q8500" s="464"/>
      <c r="R8500" s="464"/>
      <c r="S8500" s="464"/>
      <c r="T8500" s="464"/>
      <c r="U8500" s="464"/>
      <c r="V8500" s="464"/>
    </row>
    <row r="8501" spans="1:22">
      <c r="A8501" s="531"/>
      <c r="B8501" s="532"/>
      <c r="C8501" s="350"/>
      <c r="D8501" s="350"/>
      <c r="E8501" s="533"/>
      <c r="F8501" s="533"/>
      <c r="G8501" s="533"/>
      <c r="H8501" s="533"/>
      <c r="I8501" s="533"/>
      <c r="J8501" s="533"/>
      <c r="K8501" s="533"/>
      <c r="L8501" s="533"/>
      <c r="M8501" s="533"/>
      <c r="N8501" s="532"/>
      <c r="O8501" s="350"/>
      <c r="P8501" s="464"/>
      <c r="Q8501" s="464"/>
      <c r="R8501" s="464"/>
      <c r="S8501" s="464"/>
      <c r="T8501" s="464"/>
      <c r="U8501" s="464"/>
      <c r="V8501" s="464"/>
    </row>
    <row r="8502" spans="1:22">
      <c r="A8502" s="531"/>
      <c r="B8502" s="532"/>
      <c r="C8502" s="350"/>
      <c r="D8502" s="350"/>
      <c r="E8502" s="533"/>
      <c r="F8502" s="533"/>
      <c r="G8502" s="533"/>
      <c r="H8502" s="533"/>
      <c r="I8502" s="533"/>
      <c r="J8502" s="533"/>
      <c r="K8502" s="533"/>
      <c r="L8502" s="533"/>
      <c r="M8502" s="533"/>
      <c r="N8502" s="532"/>
      <c r="O8502" s="350"/>
      <c r="P8502" s="464"/>
      <c r="Q8502" s="464"/>
      <c r="R8502" s="464"/>
      <c r="S8502" s="464"/>
      <c r="T8502" s="464"/>
      <c r="U8502" s="464"/>
      <c r="V8502" s="464"/>
    </row>
    <row r="8503" spans="1:22">
      <c r="A8503" s="531"/>
      <c r="B8503" s="532"/>
      <c r="C8503" s="350"/>
      <c r="D8503" s="350"/>
      <c r="E8503" s="533"/>
      <c r="F8503" s="533"/>
      <c r="G8503" s="533"/>
      <c r="H8503" s="533"/>
      <c r="I8503" s="533"/>
      <c r="J8503" s="533"/>
      <c r="K8503" s="533"/>
      <c r="L8503" s="533"/>
      <c r="M8503" s="533"/>
      <c r="N8503" s="532"/>
      <c r="O8503" s="350"/>
      <c r="P8503" s="464"/>
      <c r="Q8503" s="464"/>
      <c r="R8503" s="464"/>
      <c r="S8503" s="464"/>
      <c r="T8503" s="464"/>
      <c r="U8503" s="464"/>
      <c r="V8503" s="464"/>
    </row>
    <row r="8504" spans="1:22">
      <c r="A8504" s="531"/>
      <c r="B8504" s="532"/>
      <c r="C8504" s="350"/>
      <c r="D8504" s="350"/>
      <c r="E8504" s="533"/>
      <c r="F8504" s="533"/>
      <c r="G8504" s="533"/>
      <c r="H8504" s="533"/>
      <c r="I8504" s="533"/>
      <c r="J8504" s="533"/>
      <c r="K8504" s="533"/>
      <c r="L8504" s="533"/>
      <c r="M8504" s="533"/>
      <c r="N8504" s="532"/>
      <c r="O8504" s="350"/>
      <c r="P8504" s="464"/>
      <c r="Q8504" s="464"/>
      <c r="R8504" s="464"/>
      <c r="S8504" s="464"/>
      <c r="T8504" s="464"/>
      <c r="U8504" s="464"/>
      <c r="V8504" s="464"/>
    </row>
    <row r="8505" spans="1:22">
      <c r="A8505" s="531"/>
      <c r="B8505" s="532"/>
      <c r="C8505" s="350"/>
      <c r="D8505" s="350"/>
      <c r="E8505" s="533"/>
      <c r="F8505" s="533"/>
      <c r="G8505" s="533"/>
      <c r="H8505" s="533"/>
      <c r="I8505" s="533"/>
      <c r="J8505" s="533"/>
      <c r="K8505" s="533"/>
      <c r="L8505" s="533"/>
      <c r="M8505" s="533"/>
      <c r="N8505" s="532"/>
      <c r="O8505" s="350"/>
      <c r="P8505" s="464"/>
      <c r="Q8505" s="464"/>
      <c r="R8505" s="464"/>
      <c r="S8505" s="464"/>
      <c r="T8505" s="464"/>
      <c r="U8505" s="464"/>
      <c r="V8505" s="464"/>
    </row>
    <row r="8506" spans="1:22">
      <c r="A8506" s="531"/>
      <c r="B8506" s="532"/>
      <c r="C8506" s="350"/>
      <c r="D8506" s="350"/>
      <c r="E8506" s="533"/>
      <c r="F8506" s="533"/>
      <c r="G8506" s="533"/>
      <c r="H8506" s="533"/>
      <c r="I8506" s="533"/>
      <c r="J8506" s="533"/>
      <c r="K8506" s="533"/>
      <c r="L8506" s="533"/>
      <c r="M8506" s="533"/>
      <c r="N8506" s="532"/>
      <c r="O8506" s="350"/>
      <c r="P8506" s="464"/>
      <c r="Q8506" s="464"/>
      <c r="R8506" s="464"/>
      <c r="S8506" s="464"/>
      <c r="T8506" s="464"/>
      <c r="U8506" s="464"/>
      <c r="V8506" s="464"/>
    </row>
    <row r="8507" spans="1:22">
      <c r="A8507" s="531"/>
      <c r="B8507" s="532"/>
      <c r="C8507" s="350"/>
      <c r="D8507" s="350"/>
      <c r="E8507" s="533"/>
      <c r="F8507" s="533"/>
      <c r="G8507" s="533"/>
      <c r="H8507" s="533"/>
      <c r="I8507" s="533"/>
      <c r="J8507" s="533"/>
      <c r="K8507" s="533"/>
      <c r="L8507" s="533"/>
      <c r="M8507" s="533"/>
      <c r="N8507" s="532"/>
      <c r="O8507" s="350"/>
      <c r="P8507" s="464"/>
      <c r="Q8507" s="464"/>
      <c r="R8507" s="464"/>
      <c r="S8507" s="464"/>
      <c r="T8507" s="464"/>
      <c r="U8507" s="464"/>
      <c r="V8507" s="464"/>
    </row>
    <row r="8508" spans="1:22">
      <c r="A8508" s="531"/>
      <c r="B8508" s="532"/>
      <c r="C8508" s="350"/>
      <c r="D8508" s="350"/>
      <c r="E8508" s="533"/>
      <c r="F8508" s="533"/>
      <c r="G8508" s="533"/>
      <c r="H8508" s="533"/>
      <c r="I8508" s="533"/>
      <c r="J8508" s="533"/>
      <c r="K8508" s="533"/>
      <c r="L8508" s="533"/>
      <c r="M8508" s="533"/>
      <c r="N8508" s="532"/>
      <c r="O8508" s="350"/>
      <c r="P8508" s="464"/>
      <c r="Q8508" s="464"/>
      <c r="R8508" s="464"/>
      <c r="S8508" s="464"/>
      <c r="T8508" s="464"/>
      <c r="U8508" s="464"/>
      <c r="V8508" s="464"/>
    </row>
    <row r="8509" spans="1:22">
      <c r="A8509" s="531"/>
      <c r="B8509" s="532"/>
      <c r="C8509" s="350"/>
      <c r="D8509" s="350"/>
      <c r="E8509" s="533"/>
      <c r="F8509" s="533"/>
      <c r="G8509" s="533"/>
      <c r="H8509" s="533"/>
      <c r="I8509" s="533"/>
      <c r="J8509" s="533"/>
      <c r="K8509" s="533"/>
      <c r="L8509" s="533"/>
      <c r="M8509" s="533"/>
      <c r="N8509" s="532"/>
      <c r="O8509" s="350"/>
      <c r="P8509" s="464"/>
      <c r="Q8509" s="464"/>
      <c r="R8509" s="464"/>
      <c r="S8509" s="464"/>
      <c r="T8509" s="464"/>
      <c r="U8509" s="464"/>
      <c r="V8509" s="464"/>
    </row>
    <row r="8510" spans="1:22">
      <c r="A8510" s="531"/>
      <c r="B8510" s="532"/>
      <c r="C8510" s="350"/>
      <c r="D8510" s="350"/>
      <c r="E8510" s="533"/>
      <c r="F8510" s="533"/>
      <c r="G8510" s="533"/>
      <c r="H8510" s="533"/>
      <c r="I8510" s="533"/>
      <c r="J8510" s="533"/>
      <c r="K8510" s="533"/>
      <c r="L8510" s="533"/>
      <c r="M8510" s="533"/>
      <c r="N8510" s="532"/>
      <c r="O8510" s="350"/>
      <c r="P8510" s="464"/>
      <c r="Q8510" s="464"/>
      <c r="R8510" s="464"/>
      <c r="S8510" s="464"/>
      <c r="T8510" s="464"/>
      <c r="U8510" s="464"/>
      <c r="V8510" s="464"/>
    </row>
    <row r="8511" spans="1:22">
      <c r="A8511" s="531"/>
      <c r="B8511" s="532"/>
      <c r="C8511" s="350"/>
      <c r="D8511" s="350"/>
      <c r="E8511" s="533"/>
      <c r="F8511" s="533"/>
      <c r="G8511" s="533"/>
      <c r="H8511" s="533"/>
      <c r="I8511" s="533"/>
      <c r="J8511" s="533"/>
      <c r="K8511" s="533"/>
      <c r="L8511" s="533"/>
      <c r="M8511" s="533"/>
      <c r="N8511" s="532"/>
      <c r="O8511" s="350"/>
      <c r="P8511" s="464"/>
      <c r="Q8511" s="464"/>
      <c r="R8511" s="464"/>
      <c r="S8511" s="464"/>
      <c r="T8511" s="464"/>
      <c r="U8511" s="464"/>
      <c r="V8511" s="464"/>
    </row>
    <row r="8512" spans="1:22">
      <c r="A8512" s="531"/>
      <c r="B8512" s="532"/>
      <c r="C8512" s="350"/>
      <c r="D8512" s="350"/>
      <c r="E8512" s="533"/>
      <c r="F8512" s="533"/>
      <c r="G8512" s="533"/>
      <c r="H8512" s="533"/>
      <c r="I8512" s="533"/>
      <c r="J8512" s="533"/>
      <c r="K8512" s="533"/>
      <c r="L8512" s="533"/>
      <c r="M8512" s="533"/>
      <c r="N8512" s="532"/>
      <c r="O8512" s="350"/>
      <c r="P8512" s="464"/>
      <c r="Q8512" s="464"/>
      <c r="R8512" s="464"/>
      <c r="S8512" s="464"/>
      <c r="T8512" s="464"/>
      <c r="U8512" s="464"/>
      <c r="V8512" s="464"/>
    </row>
    <row r="8513" spans="1:22">
      <c r="A8513" s="531"/>
      <c r="B8513" s="532"/>
      <c r="C8513" s="350"/>
      <c r="D8513" s="350"/>
      <c r="E8513" s="533"/>
      <c r="F8513" s="533"/>
      <c r="G8513" s="533"/>
      <c r="H8513" s="533"/>
      <c r="I8513" s="533"/>
      <c r="J8513" s="533"/>
      <c r="K8513" s="533"/>
      <c r="L8513" s="533"/>
      <c r="M8513" s="533"/>
      <c r="N8513" s="532"/>
      <c r="O8513" s="350"/>
      <c r="P8513" s="464"/>
      <c r="Q8513" s="464"/>
      <c r="R8513" s="464"/>
      <c r="S8513" s="464"/>
      <c r="T8513" s="464"/>
      <c r="U8513" s="464"/>
      <c r="V8513" s="464"/>
    </row>
    <row r="8514" spans="1:22">
      <c r="A8514" s="531"/>
      <c r="B8514" s="532"/>
      <c r="C8514" s="350"/>
      <c r="D8514" s="350"/>
      <c r="E8514" s="533"/>
      <c r="F8514" s="533"/>
      <c r="G8514" s="533"/>
      <c r="H8514" s="533"/>
      <c r="I8514" s="533"/>
      <c r="J8514" s="533"/>
      <c r="K8514" s="533"/>
      <c r="L8514" s="533"/>
      <c r="M8514" s="533"/>
      <c r="N8514" s="532"/>
      <c r="O8514" s="350"/>
      <c r="P8514" s="464"/>
      <c r="Q8514" s="464"/>
      <c r="R8514" s="464"/>
      <c r="S8514" s="464"/>
      <c r="T8514" s="464"/>
      <c r="U8514" s="464"/>
      <c r="V8514" s="464"/>
    </row>
    <row r="8515" spans="1:22">
      <c r="A8515" s="531"/>
      <c r="B8515" s="532"/>
      <c r="C8515" s="350"/>
      <c r="D8515" s="350"/>
      <c r="E8515" s="533"/>
      <c r="F8515" s="533"/>
      <c r="G8515" s="533"/>
      <c r="H8515" s="533"/>
      <c r="I8515" s="533"/>
      <c r="J8515" s="533"/>
      <c r="K8515" s="533"/>
      <c r="L8515" s="533"/>
      <c r="M8515" s="533"/>
      <c r="N8515" s="532"/>
      <c r="O8515" s="350"/>
      <c r="P8515" s="464"/>
      <c r="Q8515" s="464"/>
      <c r="R8515" s="464"/>
      <c r="S8515" s="464"/>
      <c r="T8515" s="464"/>
      <c r="U8515" s="464"/>
      <c r="V8515" s="464"/>
    </row>
    <row r="8516" spans="1:22">
      <c r="A8516" s="531"/>
      <c r="B8516" s="532"/>
      <c r="C8516" s="350"/>
      <c r="D8516" s="350"/>
      <c r="E8516" s="533"/>
      <c r="F8516" s="533"/>
      <c r="G8516" s="533"/>
      <c r="H8516" s="533"/>
      <c r="I8516" s="533"/>
      <c r="J8516" s="533"/>
      <c r="K8516" s="533"/>
      <c r="L8516" s="533"/>
      <c r="M8516" s="533"/>
      <c r="N8516" s="532"/>
      <c r="O8516" s="350"/>
      <c r="P8516" s="464"/>
      <c r="Q8516" s="464"/>
      <c r="R8516" s="464"/>
      <c r="S8516" s="464"/>
      <c r="T8516" s="464"/>
      <c r="U8516" s="464"/>
      <c r="V8516" s="464"/>
    </row>
    <row r="8517" spans="1:22">
      <c r="A8517" s="531"/>
      <c r="B8517" s="532"/>
      <c r="C8517" s="350"/>
      <c r="D8517" s="350"/>
      <c r="E8517" s="533"/>
      <c r="F8517" s="533"/>
      <c r="G8517" s="533"/>
      <c r="H8517" s="533"/>
      <c r="I8517" s="533"/>
      <c r="J8517" s="533"/>
      <c r="K8517" s="533"/>
      <c r="L8517" s="533"/>
      <c r="M8517" s="533"/>
      <c r="N8517" s="532"/>
      <c r="O8517" s="350"/>
      <c r="P8517" s="464"/>
      <c r="Q8517" s="464"/>
      <c r="R8517" s="464"/>
      <c r="S8517" s="464"/>
      <c r="T8517" s="464"/>
      <c r="U8517" s="464"/>
      <c r="V8517" s="464"/>
    </row>
    <row r="8518" spans="1:22">
      <c r="A8518" s="531"/>
      <c r="B8518" s="532"/>
      <c r="C8518" s="350"/>
      <c r="D8518" s="350"/>
      <c r="E8518" s="533"/>
      <c r="F8518" s="533"/>
      <c r="G8518" s="533"/>
      <c r="H8518" s="533"/>
      <c r="I8518" s="533"/>
      <c r="J8518" s="533"/>
      <c r="K8518" s="533"/>
      <c r="L8518" s="533"/>
      <c r="M8518" s="533"/>
      <c r="N8518" s="532"/>
      <c r="O8518" s="350"/>
      <c r="P8518" s="464"/>
      <c r="Q8518" s="464"/>
      <c r="R8518" s="464"/>
      <c r="S8518" s="464"/>
      <c r="T8518" s="464"/>
      <c r="U8518" s="464"/>
      <c r="V8518" s="464"/>
    </row>
    <row r="8519" spans="1:22">
      <c r="A8519" s="531"/>
      <c r="B8519" s="532"/>
      <c r="C8519" s="350"/>
      <c r="D8519" s="350"/>
      <c r="E8519" s="533"/>
      <c r="F8519" s="533"/>
      <c r="G8519" s="533"/>
      <c r="H8519" s="533"/>
      <c r="I8519" s="533"/>
      <c r="J8519" s="533"/>
      <c r="K8519" s="533"/>
      <c r="L8519" s="533"/>
      <c r="M8519" s="533"/>
      <c r="N8519" s="532"/>
      <c r="O8519" s="350"/>
      <c r="P8519" s="464"/>
      <c r="Q8519" s="464"/>
      <c r="R8519" s="464"/>
      <c r="S8519" s="464"/>
      <c r="T8519" s="464"/>
      <c r="U8519" s="464"/>
      <c r="V8519" s="464"/>
    </row>
    <row r="8520" spans="1:22">
      <c r="A8520" s="531"/>
      <c r="B8520" s="532"/>
      <c r="C8520" s="350"/>
      <c r="D8520" s="350"/>
      <c r="E8520" s="533"/>
      <c r="F8520" s="533"/>
      <c r="G8520" s="533"/>
      <c r="H8520" s="533"/>
      <c r="I8520" s="533"/>
      <c r="J8520" s="533"/>
      <c r="K8520" s="533"/>
      <c r="L8520" s="533"/>
      <c r="M8520" s="533"/>
      <c r="N8520" s="532"/>
      <c r="O8520" s="350"/>
      <c r="P8520" s="464"/>
      <c r="Q8520" s="464"/>
      <c r="R8520" s="464"/>
      <c r="S8520" s="464"/>
      <c r="T8520" s="464"/>
      <c r="U8520" s="464"/>
      <c r="V8520" s="464"/>
    </row>
    <row r="8521" spans="1:22">
      <c r="A8521" s="531"/>
      <c r="B8521" s="532"/>
      <c r="C8521" s="350"/>
      <c r="D8521" s="350"/>
      <c r="E8521" s="533"/>
      <c r="F8521" s="533"/>
      <c r="G8521" s="533"/>
      <c r="H8521" s="533"/>
      <c r="I8521" s="533"/>
      <c r="J8521" s="533"/>
      <c r="K8521" s="533"/>
      <c r="L8521" s="533"/>
      <c r="M8521" s="533"/>
      <c r="N8521" s="532"/>
      <c r="O8521" s="350"/>
      <c r="P8521" s="464"/>
      <c r="Q8521" s="464"/>
      <c r="R8521" s="464"/>
      <c r="S8521" s="464"/>
      <c r="T8521" s="464"/>
      <c r="U8521" s="464"/>
      <c r="V8521" s="464"/>
    </row>
    <row r="8522" spans="1:22">
      <c r="A8522" s="531"/>
      <c r="B8522" s="532"/>
      <c r="C8522" s="350"/>
      <c r="D8522" s="350"/>
      <c r="E8522" s="533"/>
      <c r="F8522" s="533"/>
      <c r="G8522" s="533"/>
      <c r="H8522" s="533"/>
      <c r="I8522" s="533"/>
      <c r="J8522" s="533"/>
      <c r="K8522" s="533"/>
      <c r="L8522" s="533"/>
      <c r="M8522" s="533"/>
      <c r="N8522" s="532"/>
      <c r="O8522" s="350"/>
      <c r="P8522" s="464"/>
      <c r="Q8522" s="464"/>
      <c r="R8522" s="464"/>
      <c r="S8522" s="464"/>
      <c r="T8522" s="464"/>
      <c r="U8522" s="464"/>
      <c r="V8522" s="464"/>
    </row>
    <row r="8523" spans="1:22">
      <c r="A8523" s="531"/>
      <c r="B8523" s="532"/>
      <c r="C8523" s="350"/>
      <c r="D8523" s="350"/>
      <c r="E8523" s="533"/>
      <c r="F8523" s="533"/>
      <c r="G8523" s="533"/>
      <c r="H8523" s="533"/>
      <c r="I8523" s="533"/>
      <c r="J8523" s="533"/>
      <c r="K8523" s="533"/>
      <c r="L8523" s="533"/>
      <c r="M8523" s="533"/>
      <c r="N8523" s="532"/>
      <c r="O8523" s="350"/>
      <c r="P8523" s="464"/>
      <c r="Q8523" s="464"/>
      <c r="R8523" s="464"/>
      <c r="S8523" s="464"/>
      <c r="T8523" s="464"/>
      <c r="U8523" s="464"/>
      <c r="V8523" s="464"/>
    </row>
    <row r="8524" spans="1:22">
      <c r="A8524" s="531"/>
      <c r="B8524" s="532"/>
      <c r="C8524" s="350"/>
      <c r="D8524" s="350"/>
      <c r="E8524" s="533"/>
      <c r="F8524" s="533"/>
      <c r="G8524" s="533"/>
      <c r="H8524" s="533"/>
      <c r="I8524" s="533"/>
      <c r="J8524" s="533"/>
      <c r="K8524" s="533"/>
      <c r="L8524" s="533"/>
      <c r="M8524" s="533"/>
      <c r="N8524" s="532"/>
      <c r="O8524" s="350"/>
      <c r="P8524" s="464"/>
      <c r="Q8524" s="464"/>
      <c r="R8524" s="464"/>
      <c r="S8524" s="464"/>
      <c r="T8524" s="464"/>
      <c r="U8524" s="464"/>
      <c r="V8524" s="464"/>
    </row>
    <row r="8525" spans="1:22">
      <c r="A8525" s="531"/>
      <c r="B8525" s="532"/>
      <c r="C8525" s="350"/>
      <c r="D8525" s="350"/>
      <c r="E8525" s="533"/>
      <c r="F8525" s="533"/>
      <c r="G8525" s="533"/>
      <c r="H8525" s="533"/>
      <c r="I8525" s="533"/>
      <c r="J8525" s="533"/>
      <c r="K8525" s="533"/>
      <c r="L8525" s="533"/>
      <c r="M8525" s="533"/>
      <c r="N8525" s="532"/>
      <c r="O8525" s="350"/>
      <c r="P8525" s="464"/>
      <c r="Q8525" s="464"/>
      <c r="R8525" s="464"/>
      <c r="S8525" s="464"/>
      <c r="T8525" s="464"/>
      <c r="U8525" s="464"/>
      <c r="V8525" s="464"/>
    </row>
    <row r="8526" spans="1:22">
      <c r="A8526" s="531"/>
      <c r="B8526" s="532"/>
      <c r="C8526" s="350"/>
      <c r="D8526" s="350"/>
      <c r="E8526" s="533"/>
      <c r="F8526" s="533"/>
      <c r="G8526" s="533"/>
      <c r="H8526" s="533"/>
      <c r="I8526" s="533"/>
      <c r="J8526" s="533"/>
      <c r="K8526" s="533"/>
      <c r="L8526" s="533"/>
      <c r="M8526" s="533"/>
      <c r="N8526" s="532"/>
      <c r="O8526" s="350"/>
      <c r="P8526" s="464"/>
      <c r="Q8526" s="464"/>
      <c r="R8526" s="464"/>
      <c r="S8526" s="464"/>
      <c r="T8526" s="464"/>
      <c r="U8526" s="464"/>
      <c r="V8526" s="464"/>
    </row>
    <row r="8527" spans="1:22">
      <c r="A8527" s="531"/>
      <c r="B8527" s="532"/>
      <c r="C8527" s="350"/>
      <c r="D8527" s="350"/>
      <c r="E8527" s="533"/>
      <c r="F8527" s="533"/>
      <c r="G8527" s="533"/>
      <c r="H8527" s="533"/>
      <c r="I8527" s="533"/>
      <c r="J8527" s="533"/>
      <c r="K8527" s="533"/>
      <c r="L8527" s="533"/>
      <c r="M8527" s="533"/>
      <c r="N8527" s="532"/>
      <c r="O8527" s="350"/>
      <c r="P8527" s="464"/>
      <c r="Q8527" s="464"/>
      <c r="R8527" s="464"/>
      <c r="S8527" s="464"/>
      <c r="T8527" s="464"/>
      <c r="U8527" s="464"/>
      <c r="V8527" s="464"/>
    </row>
    <row r="8528" spans="1:22">
      <c r="A8528" s="531"/>
      <c r="B8528" s="532"/>
      <c r="C8528" s="350"/>
      <c r="D8528" s="350"/>
      <c r="E8528" s="533"/>
      <c r="F8528" s="533"/>
      <c r="G8528" s="533"/>
      <c r="H8528" s="533"/>
      <c r="I8528" s="533"/>
      <c r="J8528" s="533"/>
      <c r="K8528" s="533"/>
      <c r="L8528" s="533"/>
      <c r="M8528" s="533"/>
      <c r="N8528" s="532"/>
      <c r="O8528" s="350"/>
      <c r="P8528" s="464"/>
      <c r="Q8528" s="464"/>
      <c r="R8528" s="464"/>
      <c r="S8528" s="464"/>
      <c r="T8528" s="464"/>
      <c r="U8528" s="464"/>
      <c r="V8528" s="464"/>
    </row>
    <row r="8529" spans="1:22">
      <c r="A8529" s="531"/>
      <c r="B8529" s="532"/>
      <c r="C8529" s="350"/>
      <c r="D8529" s="350"/>
      <c r="E8529" s="533"/>
      <c r="F8529" s="533"/>
      <c r="G8529" s="533"/>
      <c r="H8529" s="533"/>
      <c r="I8529" s="533"/>
      <c r="J8529" s="533"/>
      <c r="K8529" s="533"/>
      <c r="L8529" s="533"/>
      <c r="M8529" s="533"/>
      <c r="N8529" s="532"/>
      <c r="O8529" s="350"/>
      <c r="P8529" s="464"/>
      <c r="Q8529" s="464"/>
      <c r="R8529" s="464"/>
      <c r="S8529" s="464"/>
      <c r="T8529" s="464"/>
      <c r="U8529" s="464"/>
      <c r="V8529" s="464"/>
    </row>
    <row r="8530" spans="1:22">
      <c r="A8530" s="531"/>
      <c r="B8530" s="532"/>
      <c r="C8530" s="350"/>
      <c r="D8530" s="350"/>
      <c r="E8530" s="533"/>
      <c r="F8530" s="533"/>
      <c r="G8530" s="533"/>
      <c r="H8530" s="533"/>
      <c r="I8530" s="533"/>
      <c r="J8530" s="533"/>
      <c r="K8530" s="533"/>
      <c r="L8530" s="533"/>
      <c r="M8530" s="533"/>
      <c r="N8530" s="532"/>
      <c r="O8530" s="350"/>
      <c r="P8530" s="464"/>
      <c r="Q8530" s="464"/>
      <c r="R8530" s="464"/>
      <c r="S8530" s="464"/>
      <c r="T8530" s="464"/>
      <c r="U8530" s="464"/>
      <c r="V8530" s="464"/>
    </row>
    <row r="8531" spans="1:22">
      <c r="A8531" s="531"/>
      <c r="B8531" s="532"/>
      <c r="C8531" s="350"/>
      <c r="D8531" s="350"/>
      <c r="E8531" s="533"/>
      <c r="F8531" s="533"/>
      <c r="G8531" s="533"/>
      <c r="H8531" s="533"/>
      <c r="I8531" s="533"/>
      <c r="J8531" s="533"/>
      <c r="K8531" s="533"/>
      <c r="L8531" s="533"/>
      <c r="M8531" s="533"/>
      <c r="N8531" s="532"/>
      <c r="O8531" s="350"/>
      <c r="P8531" s="464"/>
      <c r="Q8531" s="464"/>
      <c r="R8531" s="464"/>
      <c r="S8531" s="464"/>
      <c r="T8531" s="464"/>
      <c r="U8531" s="464"/>
      <c r="V8531" s="464"/>
    </row>
    <row r="8532" spans="1:22">
      <c r="A8532" s="531"/>
      <c r="B8532" s="532"/>
      <c r="C8532" s="350"/>
      <c r="D8532" s="350"/>
      <c r="E8532" s="533"/>
      <c r="F8532" s="533"/>
      <c r="G8532" s="533"/>
      <c r="H8532" s="533"/>
      <c r="I8532" s="533"/>
      <c r="J8532" s="533"/>
      <c r="K8532" s="533"/>
      <c r="L8532" s="533"/>
      <c r="M8532" s="533"/>
      <c r="N8532" s="532"/>
      <c r="O8532" s="350"/>
      <c r="P8532" s="464"/>
      <c r="Q8532" s="464"/>
      <c r="R8532" s="464"/>
      <c r="S8532" s="464"/>
      <c r="T8532" s="464"/>
      <c r="U8532" s="464"/>
      <c r="V8532" s="464"/>
    </row>
    <row r="8533" spans="1:22">
      <c r="A8533" s="531"/>
      <c r="B8533" s="532"/>
      <c r="C8533" s="350"/>
      <c r="D8533" s="350"/>
      <c r="E8533" s="533"/>
      <c r="F8533" s="533"/>
      <c r="G8533" s="533"/>
      <c r="H8533" s="533"/>
      <c r="I8533" s="533"/>
      <c r="J8533" s="533"/>
      <c r="K8533" s="533"/>
      <c r="L8533" s="533"/>
      <c r="M8533" s="533"/>
      <c r="N8533" s="532"/>
      <c r="O8533" s="350"/>
      <c r="P8533" s="464"/>
      <c r="Q8533" s="464"/>
      <c r="R8533" s="464"/>
      <c r="S8533" s="464"/>
      <c r="T8533" s="464"/>
      <c r="U8533" s="464"/>
      <c r="V8533" s="464"/>
    </row>
    <row r="8534" spans="1:22">
      <c r="A8534" s="531"/>
      <c r="B8534" s="532"/>
      <c r="C8534" s="350"/>
      <c r="D8534" s="350"/>
      <c r="E8534" s="533"/>
      <c r="F8534" s="533"/>
      <c r="G8534" s="533"/>
      <c r="H8534" s="533"/>
      <c r="I8534" s="533"/>
      <c r="J8534" s="533"/>
      <c r="K8534" s="533"/>
      <c r="L8534" s="533"/>
      <c r="M8534" s="533"/>
      <c r="N8534" s="532"/>
      <c r="O8534" s="350"/>
      <c r="P8534" s="464"/>
      <c r="Q8534" s="464"/>
      <c r="R8534" s="464"/>
      <c r="S8534" s="464"/>
      <c r="T8534" s="464"/>
      <c r="U8534" s="464"/>
      <c r="V8534" s="464"/>
    </row>
    <row r="8535" spans="1:22">
      <c r="A8535" s="531"/>
      <c r="B8535" s="532"/>
      <c r="C8535" s="350"/>
      <c r="D8535" s="350"/>
      <c r="E8535" s="533"/>
      <c r="F8535" s="533"/>
      <c r="G8535" s="533"/>
      <c r="H8535" s="533"/>
      <c r="I8535" s="533"/>
      <c r="J8535" s="533"/>
      <c r="K8535" s="533"/>
      <c r="L8535" s="533"/>
      <c r="M8535" s="533"/>
      <c r="N8535" s="532"/>
      <c r="O8535" s="350"/>
      <c r="P8535" s="464"/>
      <c r="Q8535" s="464"/>
      <c r="R8535" s="464"/>
      <c r="S8535" s="464"/>
      <c r="T8535" s="464"/>
      <c r="U8535" s="464"/>
      <c r="V8535" s="464"/>
    </row>
    <row r="8536" spans="1:22">
      <c r="A8536" s="531"/>
      <c r="B8536" s="532"/>
      <c r="C8536" s="350"/>
      <c r="D8536" s="350"/>
      <c r="E8536" s="533"/>
      <c r="F8536" s="533"/>
      <c r="G8536" s="533"/>
      <c r="H8536" s="533"/>
      <c r="I8536" s="533"/>
      <c r="J8536" s="533"/>
      <c r="K8536" s="533"/>
      <c r="L8536" s="533"/>
      <c r="M8536" s="533"/>
      <c r="N8536" s="532"/>
      <c r="O8536" s="350"/>
      <c r="P8536" s="464"/>
      <c r="Q8536" s="464"/>
      <c r="R8536" s="464"/>
      <c r="S8536" s="464"/>
      <c r="T8536" s="464"/>
      <c r="U8536" s="464"/>
      <c r="V8536" s="464"/>
    </row>
    <row r="8537" spans="1:22">
      <c r="A8537" s="531"/>
      <c r="B8537" s="532"/>
      <c r="C8537" s="350"/>
      <c r="D8537" s="350"/>
      <c r="E8537" s="533"/>
      <c r="F8537" s="533"/>
      <c r="G8537" s="533"/>
      <c r="H8537" s="533"/>
      <c r="I8537" s="533"/>
      <c r="J8537" s="533"/>
      <c r="K8537" s="533"/>
      <c r="L8537" s="533"/>
      <c r="M8537" s="533"/>
      <c r="N8537" s="532"/>
      <c r="O8537" s="350"/>
      <c r="P8537" s="464"/>
      <c r="Q8537" s="464"/>
      <c r="R8537" s="464"/>
      <c r="S8537" s="464"/>
      <c r="T8537" s="464"/>
      <c r="U8537" s="464"/>
      <c r="V8537" s="464"/>
    </row>
    <row r="8538" spans="1:22">
      <c r="A8538" s="531"/>
      <c r="B8538" s="532"/>
      <c r="C8538" s="350"/>
      <c r="D8538" s="350"/>
      <c r="E8538" s="533"/>
      <c r="F8538" s="533"/>
      <c r="G8538" s="533"/>
      <c r="H8538" s="533"/>
      <c r="I8538" s="533"/>
      <c r="J8538" s="533"/>
      <c r="K8538" s="533"/>
      <c r="L8538" s="533"/>
      <c r="M8538" s="533"/>
      <c r="N8538" s="532"/>
      <c r="O8538" s="350"/>
      <c r="P8538" s="464"/>
      <c r="Q8538" s="464"/>
      <c r="R8538" s="464"/>
      <c r="S8538" s="464"/>
      <c r="T8538" s="464"/>
      <c r="U8538" s="464"/>
      <c r="V8538" s="464"/>
    </row>
    <row r="8539" spans="1:22">
      <c r="A8539" s="531"/>
      <c r="B8539" s="532"/>
      <c r="C8539" s="350"/>
      <c r="D8539" s="350"/>
      <c r="E8539" s="533"/>
      <c r="F8539" s="533"/>
      <c r="G8539" s="533"/>
      <c r="H8539" s="533"/>
      <c r="I8539" s="533"/>
      <c r="J8539" s="533"/>
      <c r="K8539" s="533"/>
      <c r="L8539" s="533"/>
      <c r="M8539" s="533"/>
      <c r="N8539" s="532"/>
      <c r="O8539" s="350"/>
      <c r="P8539" s="464"/>
      <c r="Q8539" s="464"/>
      <c r="R8539" s="464"/>
      <c r="S8539" s="464"/>
      <c r="T8539" s="464"/>
      <c r="U8539" s="464"/>
      <c r="V8539" s="464"/>
    </row>
    <row r="8540" spans="1:22">
      <c r="A8540" s="531"/>
      <c r="B8540" s="532"/>
      <c r="C8540" s="350"/>
      <c r="D8540" s="350"/>
      <c r="E8540" s="533"/>
      <c r="F8540" s="533"/>
      <c r="G8540" s="533"/>
      <c r="H8540" s="533"/>
      <c r="I8540" s="533"/>
      <c r="J8540" s="533"/>
      <c r="K8540" s="533"/>
      <c r="L8540" s="533"/>
      <c r="M8540" s="533"/>
      <c r="N8540" s="532"/>
      <c r="O8540" s="350"/>
      <c r="P8540" s="464"/>
      <c r="Q8540" s="464"/>
      <c r="R8540" s="464"/>
      <c r="S8540" s="464"/>
      <c r="T8540" s="464"/>
      <c r="U8540" s="464"/>
      <c r="V8540" s="464"/>
    </row>
    <row r="8541" spans="1:22">
      <c r="A8541" s="531"/>
      <c r="B8541" s="532"/>
      <c r="C8541" s="350"/>
      <c r="D8541" s="350"/>
      <c r="E8541" s="533"/>
      <c r="F8541" s="533"/>
      <c r="G8541" s="533"/>
      <c r="H8541" s="533"/>
      <c r="I8541" s="533"/>
      <c r="J8541" s="533"/>
      <c r="K8541" s="533"/>
      <c r="L8541" s="533"/>
      <c r="M8541" s="533"/>
      <c r="N8541" s="532"/>
      <c r="O8541" s="350"/>
      <c r="P8541" s="464"/>
      <c r="Q8541" s="464"/>
      <c r="R8541" s="464"/>
      <c r="S8541" s="464"/>
      <c r="T8541" s="464"/>
      <c r="U8541" s="464"/>
      <c r="V8541" s="464"/>
    </row>
    <row r="8542" spans="1:22">
      <c r="A8542" s="531"/>
      <c r="B8542" s="532"/>
      <c r="C8542" s="350"/>
      <c r="D8542" s="350"/>
      <c r="E8542" s="533"/>
      <c r="F8542" s="533"/>
      <c r="G8542" s="533"/>
      <c r="H8542" s="533"/>
      <c r="I8542" s="533"/>
      <c r="J8542" s="533"/>
      <c r="K8542" s="533"/>
      <c r="L8542" s="533"/>
      <c r="M8542" s="533"/>
      <c r="N8542" s="532"/>
      <c r="O8542" s="350"/>
      <c r="P8542" s="464"/>
      <c r="Q8542" s="464"/>
      <c r="R8542" s="464"/>
      <c r="S8542" s="464"/>
      <c r="T8542" s="464"/>
      <c r="U8542" s="464"/>
      <c r="V8542" s="464"/>
    </row>
    <row r="8543" spans="1:22">
      <c r="A8543" s="531"/>
      <c r="B8543" s="532"/>
      <c r="C8543" s="350"/>
      <c r="D8543" s="350"/>
      <c r="E8543" s="533"/>
      <c r="F8543" s="533"/>
      <c r="G8543" s="533"/>
      <c r="H8543" s="533"/>
      <c r="I8543" s="533"/>
      <c r="J8543" s="533"/>
      <c r="K8543" s="533"/>
      <c r="L8543" s="533"/>
      <c r="M8543" s="533"/>
      <c r="N8543" s="532"/>
      <c r="O8543" s="350"/>
      <c r="P8543" s="464"/>
      <c r="Q8543" s="464"/>
      <c r="R8543" s="464"/>
      <c r="S8543" s="464"/>
      <c r="T8543" s="464"/>
      <c r="U8543" s="464"/>
      <c r="V8543" s="464"/>
    </row>
    <row r="8544" spans="1:22">
      <c r="A8544" s="531"/>
      <c r="B8544" s="532"/>
      <c r="C8544" s="350"/>
      <c r="D8544" s="350"/>
      <c r="E8544" s="533"/>
      <c r="F8544" s="533"/>
      <c r="G8544" s="533"/>
      <c r="H8544" s="533"/>
      <c r="I8544" s="533"/>
      <c r="J8544" s="533"/>
      <c r="K8544" s="533"/>
      <c r="L8544" s="533"/>
      <c r="M8544" s="533"/>
      <c r="N8544" s="532"/>
      <c r="O8544" s="350"/>
      <c r="P8544" s="464"/>
      <c r="Q8544" s="464"/>
      <c r="R8544" s="464"/>
      <c r="S8544" s="464"/>
      <c r="T8544" s="464"/>
      <c r="U8544" s="464"/>
      <c r="V8544" s="464"/>
    </row>
    <row r="8545" spans="1:22">
      <c r="A8545" s="531"/>
      <c r="B8545" s="532"/>
      <c r="C8545" s="350"/>
      <c r="D8545" s="350"/>
      <c r="E8545" s="533"/>
      <c r="F8545" s="533"/>
      <c r="G8545" s="533"/>
      <c r="H8545" s="533"/>
      <c r="I8545" s="533"/>
      <c r="J8545" s="533"/>
      <c r="K8545" s="533"/>
      <c r="L8545" s="533"/>
      <c r="M8545" s="533"/>
      <c r="N8545" s="532"/>
      <c r="O8545" s="350"/>
      <c r="P8545" s="464"/>
      <c r="Q8545" s="464"/>
      <c r="R8545" s="464"/>
      <c r="S8545" s="464"/>
      <c r="T8545" s="464"/>
      <c r="U8545" s="464"/>
      <c r="V8545" s="464"/>
    </row>
    <row r="8546" spans="1:22">
      <c r="A8546" s="531"/>
      <c r="B8546" s="532"/>
      <c r="C8546" s="350"/>
      <c r="D8546" s="350"/>
      <c r="E8546" s="533"/>
      <c r="F8546" s="533"/>
      <c r="G8546" s="533"/>
      <c r="H8546" s="533"/>
      <c r="I8546" s="533"/>
      <c r="J8546" s="533"/>
      <c r="K8546" s="533"/>
      <c r="L8546" s="533"/>
      <c r="M8546" s="533"/>
      <c r="N8546" s="532"/>
      <c r="O8546" s="350"/>
      <c r="P8546" s="464"/>
      <c r="Q8546" s="464"/>
      <c r="R8546" s="464"/>
      <c r="S8546" s="464"/>
      <c r="T8546" s="464"/>
      <c r="U8546" s="464"/>
      <c r="V8546" s="464"/>
    </row>
    <row r="8547" spans="1:22">
      <c r="A8547" s="531"/>
      <c r="B8547" s="532"/>
      <c r="C8547" s="350"/>
      <c r="D8547" s="350"/>
      <c r="E8547" s="533"/>
      <c r="F8547" s="533"/>
      <c r="G8547" s="533"/>
      <c r="H8547" s="533"/>
      <c r="I8547" s="533"/>
      <c r="J8547" s="533"/>
      <c r="K8547" s="533"/>
      <c r="L8547" s="533"/>
      <c r="M8547" s="533"/>
      <c r="N8547" s="532"/>
      <c r="O8547" s="350"/>
      <c r="P8547" s="464"/>
      <c r="Q8547" s="464"/>
      <c r="R8547" s="464"/>
      <c r="S8547" s="464"/>
      <c r="T8547" s="464"/>
      <c r="U8547" s="464"/>
      <c r="V8547" s="464"/>
    </row>
    <row r="8548" spans="1:22">
      <c r="A8548" s="531"/>
      <c r="B8548" s="532"/>
      <c r="C8548" s="350"/>
      <c r="D8548" s="350"/>
      <c r="E8548" s="533"/>
      <c r="F8548" s="533"/>
      <c r="G8548" s="533"/>
      <c r="H8548" s="533"/>
      <c r="I8548" s="533"/>
      <c r="J8548" s="533"/>
      <c r="K8548" s="533"/>
      <c r="L8548" s="533"/>
      <c r="M8548" s="533"/>
      <c r="N8548" s="532"/>
      <c r="O8548" s="350"/>
      <c r="P8548" s="464"/>
      <c r="Q8548" s="464"/>
      <c r="R8548" s="464"/>
      <c r="S8548" s="464"/>
      <c r="T8548" s="464"/>
      <c r="U8548" s="464"/>
      <c r="V8548" s="464"/>
    </row>
    <row r="8549" spans="1:22">
      <c r="A8549" s="531"/>
      <c r="B8549" s="532"/>
      <c r="C8549" s="350"/>
      <c r="D8549" s="350"/>
      <c r="E8549" s="533"/>
      <c r="F8549" s="533"/>
      <c r="G8549" s="533"/>
      <c r="H8549" s="533"/>
      <c r="I8549" s="533"/>
      <c r="J8549" s="533"/>
      <c r="K8549" s="533"/>
      <c r="L8549" s="533"/>
      <c r="M8549" s="533"/>
      <c r="N8549" s="532"/>
      <c r="O8549" s="350"/>
      <c r="P8549" s="464"/>
      <c r="Q8549" s="464"/>
      <c r="R8549" s="464"/>
      <c r="S8549" s="464"/>
      <c r="T8549" s="464"/>
      <c r="U8549" s="464"/>
      <c r="V8549" s="464"/>
    </row>
    <row r="8550" spans="1:22">
      <c r="A8550" s="531"/>
      <c r="B8550" s="532"/>
      <c r="C8550" s="350"/>
      <c r="D8550" s="350"/>
      <c r="E8550" s="533"/>
      <c r="F8550" s="533"/>
      <c r="G8550" s="533"/>
      <c r="H8550" s="533"/>
      <c r="I8550" s="533"/>
      <c r="J8550" s="533"/>
      <c r="K8550" s="533"/>
      <c r="L8550" s="533"/>
      <c r="M8550" s="533"/>
      <c r="N8550" s="532"/>
      <c r="O8550" s="350"/>
      <c r="P8550" s="464"/>
      <c r="Q8550" s="464"/>
      <c r="R8550" s="464"/>
      <c r="S8550" s="464"/>
      <c r="T8550" s="464"/>
      <c r="U8550" s="464"/>
      <c r="V8550" s="464"/>
    </row>
    <row r="8551" spans="1:22">
      <c r="A8551" s="531"/>
      <c r="B8551" s="532"/>
      <c r="C8551" s="350"/>
      <c r="D8551" s="350"/>
      <c r="E8551" s="533"/>
      <c r="F8551" s="533"/>
      <c r="G8551" s="533"/>
      <c r="H8551" s="533"/>
      <c r="I8551" s="533"/>
      <c r="J8551" s="533"/>
      <c r="K8551" s="533"/>
      <c r="L8551" s="533"/>
      <c r="M8551" s="533"/>
      <c r="N8551" s="532"/>
      <c r="O8551" s="350"/>
      <c r="P8551" s="464"/>
      <c r="Q8551" s="464"/>
      <c r="R8551" s="464"/>
      <c r="S8551" s="464"/>
      <c r="T8551" s="464"/>
      <c r="U8551" s="464"/>
      <c r="V8551" s="464"/>
    </row>
    <row r="8552" spans="1:22">
      <c r="A8552" s="531"/>
      <c r="B8552" s="532"/>
      <c r="C8552" s="350"/>
      <c r="D8552" s="350"/>
      <c r="E8552" s="533"/>
      <c r="F8552" s="533"/>
      <c r="G8552" s="533"/>
      <c r="H8552" s="533"/>
      <c r="I8552" s="533"/>
      <c r="J8552" s="533"/>
      <c r="K8552" s="533"/>
      <c r="L8552" s="533"/>
      <c r="M8552" s="533"/>
      <c r="N8552" s="532"/>
      <c r="O8552" s="350"/>
      <c r="P8552" s="464"/>
      <c r="Q8552" s="464"/>
      <c r="R8552" s="464"/>
      <c r="S8552" s="464"/>
      <c r="T8552" s="464"/>
      <c r="U8552" s="464"/>
      <c r="V8552" s="464"/>
    </row>
    <row r="8553" spans="1:22">
      <c r="A8553" s="531"/>
      <c r="B8553" s="532"/>
      <c r="C8553" s="350"/>
      <c r="D8553" s="350"/>
      <c r="E8553" s="533"/>
      <c r="F8553" s="533"/>
      <c r="G8553" s="533"/>
      <c r="H8553" s="533"/>
      <c r="I8553" s="533"/>
      <c r="J8553" s="533"/>
      <c r="K8553" s="533"/>
      <c r="L8553" s="533"/>
      <c r="M8553" s="533"/>
      <c r="N8553" s="532"/>
      <c r="O8553" s="350"/>
      <c r="P8553" s="464"/>
      <c r="Q8553" s="464"/>
      <c r="R8553" s="464"/>
      <c r="S8553" s="464"/>
      <c r="T8553" s="464"/>
      <c r="U8553" s="464"/>
      <c r="V8553" s="464"/>
    </row>
    <row r="8554" spans="1:22">
      <c r="A8554" s="531"/>
      <c r="B8554" s="532"/>
      <c r="C8554" s="350"/>
      <c r="D8554" s="350"/>
      <c r="E8554" s="533"/>
      <c r="F8554" s="533"/>
      <c r="G8554" s="533"/>
      <c r="H8554" s="533"/>
      <c r="I8554" s="533"/>
      <c r="J8554" s="533"/>
      <c r="K8554" s="533"/>
      <c r="L8554" s="533"/>
      <c r="M8554" s="533"/>
      <c r="N8554" s="532"/>
      <c r="O8554" s="350"/>
      <c r="P8554" s="464"/>
      <c r="Q8554" s="464"/>
      <c r="R8554" s="464"/>
      <c r="S8554" s="464"/>
      <c r="T8554" s="464"/>
      <c r="U8554" s="464"/>
      <c r="V8554" s="464"/>
    </row>
    <row r="8555" spans="1:22">
      <c r="A8555" s="531"/>
      <c r="B8555" s="532"/>
      <c r="C8555" s="350"/>
      <c r="D8555" s="350"/>
      <c r="E8555" s="533"/>
      <c r="F8555" s="533"/>
      <c r="G8555" s="533"/>
      <c r="H8555" s="533"/>
      <c r="I8555" s="533"/>
      <c r="J8555" s="533"/>
      <c r="K8555" s="533"/>
      <c r="L8555" s="533"/>
      <c r="M8555" s="533"/>
      <c r="N8555" s="532"/>
      <c r="O8555" s="350"/>
      <c r="P8555" s="464"/>
      <c r="Q8555" s="464"/>
      <c r="R8555" s="464"/>
      <c r="S8555" s="464"/>
      <c r="T8555" s="464"/>
      <c r="U8555" s="464"/>
      <c r="V8555" s="464"/>
    </row>
    <row r="8556" spans="1:22">
      <c r="A8556" s="531"/>
      <c r="B8556" s="532"/>
      <c r="C8556" s="350"/>
      <c r="D8556" s="350"/>
      <c r="E8556" s="533"/>
      <c r="F8556" s="533"/>
      <c r="G8556" s="533"/>
      <c r="H8556" s="533"/>
      <c r="I8556" s="533"/>
      <c r="J8556" s="533"/>
      <c r="K8556" s="533"/>
      <c r="L8556" s="533"/>
      <c r="M8556" s="533"/>
      <c r="N8556" s="532"/>
      <c r="O8556" s="350"/>
      <c r="P8556" s="464"/>
      <c r="Q8556" s="464"/>
      <c r="R8556" s="464"/>
      <c r="S8556" s="464"/>
      <c r="T8556" s="464"/>
      <c r="U8556" s="464"/>
      <c r="V8556" s="464"/>
    </row>
    <row r="8557" spans="1:22">
      <c r="A8557" s="531"/>
      <c r="B8557" s="532"/>
      <c r="C8557" s="350"/>
      <c r="D8557" s="350"/>
      <c r="E8557" s="533"/>
      <c r="F8557" s="533"/>
      <c r="G8557" s="533"/>
      <c r="H8557" s="533"/>
      <c r="I8557" s="533"/>
      <c r="J8557" s="533"/>
      <c r="K8557" s="533"/>
      <c r="L8557" s="533"/>
      <c r="M8557" s="533"/>
      <c r="N8557" s="532"/>
      <c r="O8557" s="350"/>
      <c r="P8557" s="464"/>
      <c r="Q8557" s="464"/>
      <c r="R8557" s="464"/>
      <c r="S8557" s="464"/>
      <c r="T8557" s="464"/>
      <c r="U8557" s="464"/>
      <c r="V8557" s="464"/>
    </row>
    <row r="8558" spans="1:22">
      <c r="A8558" s="531"/>
      <c r="B8558" s="532"/>
      <c r="C8558" s="350"/>
      <c r="D8558" s="350"/>
      <c r="E8558" s="533"/>
      <c r="F8558" s="533"/>
      <c r="G8558" s="533"/>
      <c r="H8558" s="533"/>
      <c r="I8558" s="533"/>
      <c r="J8558" s="533"/>
      <c r="K8558" s="533"/>
      <c r="L8558" s="533"/>
      <c r="M8558" s="533"/>
      <c r="N8558" s="532"/>
      <c r="O8558" s="350"/>
      <c r="P8558" s="464"/>
      <c r="Q8558" s="464"/>
      <c r="R8558" s="464"/>
      <c r="S8558" s="464"/>
      <c r="T8558" s="464"/>
      <c r="U8558" s="464"/>
      <c r="V8558" s="464"/>
    </row>
    <row r="8559" spans="1:22">
      <c r="A8559" s="531"/>
      <c r="B8559" s="532"/>
      <c r="C8559" s="350"/>
      <c r="D8559" s="350"/>
      <c r="E8559" s="533"/>
      <c r="F8559" s="533"/>
      <c r="G8559" s="533"/>
      <c r="H8559" s="533"/>
      <c r="I8559" s="533"/>
      <c r="J8559" s="533"/>
      <c r="K8559" s="533"/>
      <c r="L8559" s="533"/>
      <c r="M8559" s="533"/>
      <c r="N8559" s="532"/>
      <c r="O8559" s="350"/>
      <c r="P8559" s="464"/>
      <c r="Q8559" s="464"/>
      <c r="R8559" s="464"/>
      <c r="S8559" s="464"/>
      <c r="T8559" s="464"/>
      <c r="U8559" s="464"/>
      <c r="V8559" s="464"/>
    </row>
    <row r="8560" spans="1:22">
      <c r="A8560" s="531"/>
      <c r="B8560" s="532"/>
      <c r="C8560" s="350"/>
      <c r="D8560" s="350"/>
      <c r="E8560" s="533"/>
      <c r="F8560" s="533"/>
      <c r="G8560" s="533"/>
      <c r="H8560" s="533"/>
      <c r="I8560" s="533"/>
      <c r="J8560" s="533"/>
      <c r="K8560" s="533"/>
      <c r="L8560" s="533"/>
      <c r="M8560" s="533"/>
      <c r="N8560" s="532"/>
      <c r="O8560" s="350"/>
      <c r="P8560" s="464"/>
      <c r="Q8560" s="464"/>
      <c r="R8560" s="464"/>
      <c r="S8560" s="464"/>
      <c r="T8560" s="464"/>
      <c r="U8560" s="464"/>
      <c r="V8560" s="464"/>
    </row>
    <row r="8561" spans="1:22">
      <c r="A8561" s="531"/>
      <c r="B8561" s="532"/>
      <c r="C8561" s="350"/>
      <c r="D8561" s="350"/>
      <c r="E8561" s="533"/>
      <c r="F8561" s="533"/>
      <c r="G8561" s="533"/>
      <c r="H8561" s="533"/>
      <c r="I8561" s="533"/>
      <c r="J8561" s="533"/>
      <c r="K8561" s="533"/>
      <c r="L8561" s="533"/>
      <c r="M8561" s="533"/>
      <c r="N8561" s="532"/>
      <c r="O8561" s="350"/>
      <c r="P8561" s="464"/>
      <c r="Q8561" s="464"/>
      <c r="R8561" s="464"/>
      <c r="S8561" s="464"/>
      <c r="T8561" s="464"/>
      <c r="U8561" s="464"/>
      <c r="V8561" s="464"/>
    </row>
    <row r="8562" spans="1:22">
      <c r="A8562" s="531"/>
      <c r="B8562" s="532"/>
      <c r="C8562" s="350"/>
      <c r="D8562" s="350"/>
      <c r="E8562" s="533"/>
      <c r="F8562" s="533"/>
      <c r="G8562" s="533"/>
      <c r="H8562" s="533"/>
      <c r="I8562" s="533"/>
      <c r="J8562" s="533"/>
      <c r="K8562" s="533"/>
      <c r="L8562" s="533"/>
      <c r="M8562" s="533"/>
      <c r="N8562" s="532"/>
      <c r="O8562" s="350"/>
      <c r="P8562" s="464"/>
      <c r="Q8562" s="464"/>
      <c r="R8562" s="464"/>
      <c r="S8562" s="464"/>
      <c r="T8562" s="464"/>
      <c r="U8562" s="464"/>
      <c r="V8562" s="464"/>
    </row>
    <row r="8563" spans="1:22">
      <c r="A8563" s="531"/>
      <c r="B8563" s="532"/>
      <c r="C8563" s="350"/>
      <c r="D8563" s="350"/>
      <c r="E8563" s="533"/>
      <c r="F8563" s="533"/>
      <c r="G8563" s="533"/>
      <c r="H8563" s="533"/>
      <c r="I8563" s="533"/>
      <c r="J8563" s="533"/>
      <c r="K8563" s="533"/>
      <c r="L8563" s="533"/>
      <c r="M8563" s="533"/>
      <c r="N8563" s="532"/>
      <c r="O8563" s="350"/>
      <c r="P8563" s="464"/>
      <c r="Q8563" s="464"/>
      <c r="R8563" s="464"/>
      <c r="S8563" s="464"/>
      <c r="T8563" s="464"/>
      <c r="U8563" s="464"/>
      <c r="V8563" s="464"/>
    </row>
    <row r="8564" spans="1:22">
      <c r="A8564" s="531"/>
      <c r="B8564" s="532"/>
      <c r="C8564" s="350"/>
      <c r="D8564" s="350"/>
      <c r="E8564" s="533"/>
      <c r="F8564" s="533"/>
      <c r="G8564" s="533"/>
      <c r="H8564" s="533"/>
      <c r="I8564" s="533"/>
      <c r="J8564" s="533"/>
      <c r="K8564" s="533"/>
      <c r="L8564" s="533"/>
      <c r="M8564" s="533"/>
      <c r="N8564" s="532"/>
      <c r="O8564" s="350"/>
      <c r="P8564" s="464"/>
      <c r="Q8564" s="464"/>
      <c r="R8564" s="464"/>
      <c r="S8564" s="464"/>
      <c r="T8564" s="464"/>
      <c r="U8564" s="464"/>
      <c r="V8564" s="464"/>
    </row>
    <row r="8565" spans="1:22">
      <c r="A8565" s="531"/>
      <c r="B8565" s="532"/>
      <c r="C8565" s="350"/>
      <c r="D8565" s="350"/>
      <c r="E8565" s="533"/>
      <c r="F8565" s="533"/>
      <c r="G8565" s="533"/>
      <c r="H8565" s="533"/>
      <c r="I8565" s="533"/>
      <c r="J8565" s="533"/>
      <c r="K8565" s="533"/>
      <c r="L8565" s="533"/>
      <c r="M8565" s="533"/>
      <c r="N8565" s="532"/>
      <c r="O8565" s="350"/>
      <c r="P8565" s="464"/>
      <c r="Q8565" s="464"/>
      <c r="R8565" s="464"/>
      <c r="S8565" s="464"/>
      <c r="T8565" s="464"/>
      <c r="U8565" s="464"/>
      <c r="V8565" s="464"/>
    </row>
    <row r="8566" spans="1:22">
      <c r="A8566" s="531"/>
      <c r="B8566" s="532"/>
      <c r="C8566" s="350"/>
      <c r="D8566" s="350"/>
      <c r="E8566" s="533"/>
      <c r="F8566" s="533"/>
      <c r="G8566" s="533"/>
      <c r="H8566" s="533"/>
      <c r="I8566" s="533"/>
      <c r="J8566" s="533"/>
      <c r="K8566" s="533"/>
      <c r="L8566" s="533"/>
      <c r="M8566" s="533"/>
      <c r="N8566" s="532"/>
      <c r="O8566" s="350"/>
      <c r="P8566" s="464"/>
      <c r="Q8566" s="464"/>
      <c r="R8566" s="464"/>
      <c r="S8566" s="464"/>
      <c r="T8566" s="464"/>
      <c r="U8566" s="464"/>
      <c r="V8566" s="464"/>
    </row>
    <row r="8567" spans="1:22">
      <c r="A8567" s="531"/>
      <c r="B8567" s="532"/>
      <c r="C8567" s="350"/>
      <c r="D8567" s="350"/>
      <c r="E8567" s="533"/>
      <c r="F8567" s="533"/>
      <c r="G8567" s="533"/>
      <c r="H8567" s="533"/>
      <c r="I8567" s="533"/>
      <c r="J8567" s="533"/>
      <c r="K8567" s="533"/>
      <c r="L8567" s="533"/>
      <c r="M8567" s="533"/>
      <c r="N8567" s="532"/>
      <c r="O8567" s="350"/>
      <c r="P8567" s="464"/>
      <c r="Q8567" s="464"/>
      <c r="R8567" s="464"/>
      <c r="S8567" s="464"/>
      <c r="T8567" s="464"/>
      <c r="U8567" s="464"/>
      <c r="V8567" s="464"/>
    </row>
    <row r="8568" spans="1:22">
      <c r="A8568" s="531"/>
      <c r="B8568" s="532"/>
      <c r="C8568" s="350"/>
      <c r="D8568" s="350"/>
      <c r="E8568" s="533"/>
      <c r="F8568" s="533"/>
      <c r="G8568" s="533"/>
      <c r="H8568" s="533"/>
      <c r="I8568" s="533"/>
      <c r="J8568" s="533"/>
      <c r="K8568" s="533"/>
      <c r="L8568" s="533"/>
      <c r="M8568" s="533"/>
      <c r="N8568" s="532"/>
      <c r="O8568" s="350"/>
      <c r="P8568" s="464"/>
      <c r="Q8568" s="464"/>
      <c r="R8568" s="464"/>
      <c r="S8568" s="464"/>
      <c r="T8568" s="464"/>
      <c r="U8568" s="464"/>
      <c r="V8568" s="464"/>
    </row>
    <row r="8569" spans="1:22">
      <c r="A8569" s="531"/>
      <c r="B8569" s="532"/>
      <c r="C8569" s="350"/>
      <c r="D8569" s="350"/>
      <c r="E8569" s="533"/>
      <c r="F8569" s="533"/>
      <c r="G8569" s="533"/>
      <c r="H8569" s="533"/>
      <c r="I8569" s="533"/>
      <c r="J8569" s="533"/>
      <c r="K8569" s="533"/>
      <c r="L8569" s="533"/>
      <c r="M8569" s="533"/>
      <c r="N8569" s="532"/>
      <c r="O8569" s="350"/>
      <c r="P8569" s="464"/>
      <c r="Q8569" s="464"/>
      <c r="R8569" s="464"/>
      <c r="S8569" s="464"/>
      <c r="T8569" s="464"/>
      <c r="U8569" s="464"/>
      <c r="V8569" s="464"/>
    </row>
    <row r="8570" spans="1:22">
      <c r="A8570" s="531"/>
      <c r="B8570" s="532"/>
      <c r="C8570" s="350"/>
      <c r="D8570" s="350"/>
      <c r="E8570" s="533"/>
      <c r="F8570" s="533"/>
      <c r="G8570" s="533"/>
      <c r="H8570" s="533"/>
      <c r="I8570" s="533"/>
      <c r="J8570" s="533"/>
      <c r="K8570" s="533"/>
      <c r="L8570" s="533"/>
      <c r="M8570" s="533"/>
      <c r="N8570" s="532"/>
      <c r="O8570" s="350"/>
      <c r="P8570" s="464"/>
      <c r="Q8570" s="464"/>
      <c r="R8570" s="464"/>
      <c r="S8570" s="464"/>
      <c r="T8570" s="464"/>
      <c r="U8570" s="464"/>
      <c r="V8570" s="464"/>
    </row>
    <row r="8571" spans="1:22">
      <c r="A8571" s="531"/>
      <c r="B8571" s="532"/>
      <c r="C8571" s="350"/>
      <c r="D8571" s="350"/>
      <c r="E8571" s="533"/>
      <c r="F8571" s="533"/>
      <c r="G8571" s="533"/>
      <c r="H8571" s="533"/>
      <c r="I8571" s="533"/>
      <c r="J8571" s="533"/>
      <c r="K8571" s="533"/>
      <c r="L8571" s="533"/>
      <c r="M8571" s="533"/>
      <c r="N8571" s="532"/>
      <c r="O8571" s="350"/>
      <c r="P8571" s="464"/>
      <c r="Q8571" s="464"/>
      <c r="R8571" s="464"/>
      <c r="S8571" s="464"/>
      <c r="T8571" s="464"/>
      <c r="U8571" s="464"/>
      <c r="V8571" s="464"/>
    </row>
    <row r="8572" spans="1:22">
      <c r="A8572" s="531"/>
      <c r="B8572" s="532"/>
      <c r="C8572" s="350"/>
      <c r="D8572" s="350"/>
      <c r="E8572" s="533"/>
      <c r="F8572" s="533"/>
      <c r="G8572" s="533"/>
      <c r="H8572" s="533"/>
      <c r="I8572" s="533"/>
      <c r="J8572" s="533"/>
      <c r="K8572" s="533"/>
      <c r="L8572" s="533"/>
      <c r="M8572" s="533"/>
      <c r="N8572" s="532"/>
      <c r="O8572" s="350"/>
      <c r="P8572" s="464"/>
      <c r="Q8572" s="464"/>
      <c r="R8572" s="464"/>
      <c r="S8572" s="464"/>
      <c r="T8572" s="464"/>
      <c r="U8572" s="464"/>
      <c r="V8572" s="464"/>
    </row>
    <row r="8573" spans="1:22">
      <c r="A8573" s="531"/>
      <c r="B8573" s="532"/>
      <c r="C8573" s="350"/>
      <c r="D8573" s="350"/>
      <c r="E8573" s="533"/>
      <c r="F8573" s="533"/>
      <c r="G8573" s="533"/>
      <c r="H8573" s="533"/>
      <c r="I8573" s="533"/>
      <c r="J8573" s="533"/>
      <c r="K8573" s="533"/>
      <c r="L8573" s="533"/>
      <c r="M8573" s="533"/>
      <c r="N8573" s="532"/>
      <c r="O8573" s="350"/>
      <c r="P8573" s="464"/>
      <c r="Q8573" s="464"/>
      <c r="R8573" s="464"/>
      <c r="S8573" s="464"/>
      <c r="T8573" s="464"/>
      <c r="U8573" s="464"/>
      <c r="V8573" s="464"/>
    </row>
    <row r="8574" spans="1:22">
      <c r="A8574" s="531"/>
      <c r="B8574" s="532"/>
      <c r="C8574" s="350"/>
      <c r="D8574" s="350"/>
      <c r="E8574" s="533"/>
      <c r="F8574" s="533"/>
      <c r="G8574" s="533"/>
      <c r="H8574" s="533"/>
      <c r="I8574" s="533"/>
      <c r="J8574" s="533"/>
      <c r="K8574" s="533"/>
      <c r="L8574" s="533"/>
      <c r="M8574" s="533"/>
      <c r="N8574" s="532"/>
      <c r="O8574" s="350"/>
      <c r="P8574" s="464"/>
      <c r="Q8574" s="464"/>
      <c r="R8574" s="464"/>
      <c r="S8574" s="464"/>
      <c r="T8574" s="464"/>
      <c r="U8574" s="464"/>
      <c r="V8574" s="464"/>
    </row>
    <row r="8575" spans="1:22">
      <c r="A8575" s="531"/>
      <c r="B8575" s="532"/>
      <c r="C8575" s="350"/>
      <c r="D8575" s="350"/>
      <c r="E8575" s="533"/>
      <c r="F8575" s="533"/>
      <c r="G8575" s="533"/>
      <c r="H8575" s="533"/>
      <c r="I8575" s="533"/>
      <c r="J8575" s="533"/>
      <c r="K8575" s="533"/>
      <c r="L8575" s="533"/>
      <c r="M8575" s="533"/>
      <c r="N8575" s="532"/>
      <c r="O8575" s="350"/>
      <c r="P8575" s="464"/>
      <c r="Q8575" s="464"/>
      <c r="R8575" s="464"/>
      <c r="S8575" s="464"/>
      <c r="T8575" s="464"/>
      <c r="U8575" s="464"/>
      <c r="V8575" s="464"/>
    </row>
    <row r="8576" spans="1:22">
      <c r="A8576" s="531"/>
      <c r="B8576" s="532"/>
      <c r="C8576" s="350"/>
      <c r="D8576" s="350"/>
      <c r="E8576" s="533"/>
      <c r="F8576" s="533"/>
      <c r="G8576" s="533"/>
      <c r="H8576" s="533"/>
      <c r="I8576" s="533"/>
      <c r="J8576" s="533"/>
      <c r="K8576" s="533"/>
      <c r="L8576" s="533"/>
      <c r="M8576" s="533"/>
      <c r="N8576" s="532"/>
      <c r="O8576" s="350"/>
      <c r="P8576" s="464"/>
      <c r="Q8576" s="464"/>
      <c r="R8576" s="464"/>
      <c r="S8576" s="464"/>
      <c r="T8576" s="464"/>
      <c r="U8576" s="464"/>
      <c r="V8576" s="464"/>
    </row>
    <row r="8577" spans="1:22">
      <c r="A8577" s="531"/>
      <c r="B8577" s="532"/>
      <c r="C8577" s="350"/>
      <c r="D8577" s="350"/>
      <c r="E8577" s="533"/>
      <c r="F8577" s="533"/>
      <c r="G8577" s="533"/>
      <c r="H8577" s="533"/>
      <c r="I8577" s="533"/>
      <c r="J8577" s="533"/>
      <c r="K8577" s="533"/>
      <c r="L8577" s="533"/>
      <c r="M8577" s="533"/>
      <c r="N8577" s="532"/>
      <c r="O8577" s="350"/>
      <c r="P8577" s="464"/>
      <c r="Q8577" s="464"/>
      <c r="R8577" s="464"/>
      <c r="S8577" s="464"/>
      <c r="T8577" s="464"/>
      <c r="U8577" s="464"/>
      <c r="V8577" s="464"/>
    </row>
    <row r="8578" spans="1:22">
      <c r="A8578" s="531"/>
      <c r="B8578" s="532"/>
      <c r="C8578" s="350"/>
      <c r="D8578" s="350"/>
      <c r="E8578" s="533"/>
      <c r="F8578" s="533"/>
      <c r="G8578" s="533"/>
      <c r="H8578" s="533"/>
      <c r="I8578" s="533"/>
      <c r="J8578" s="533"/>
      <c r="K8578" s="533"/>
      <c r="L8578" s="533"/>
      <c r="M8578" s="533"/>
      <c r="N8578" s="532"/>
      <c r="O8578" s="350"/>
      <c r="P8578" s="464"/>
      <c r="Q8578" s="464"/>
      <c r="R8578" s="464"/>
      <c r="S8578" s="464"/>
      <c r="T8578" s="464"/>
      <c r="U8578" s="464"/>
      <c r="V8578" s="464"/>
    </row>
    <row r="8579" spans="1:22">
      <c r="A8579" s="531"/>
      <c r="B8579" s="532"/>
      <c r="C8579" s="350"/>
      <c r="D8579" s="350"/>
      <c r="E8579" s="533"/>
      <c r="F8579" s="533"/>
      <c r="G8579" s="533"/>
      <c r="H8579" s="533"/>
      <c r="I8579" s="533"/>
      <c r="J8579" s="533"/>
      <c r="K8579" s="533"/>
      <c r="L8579" s="533"/>
      <c r="M8579" s="533"/>
      <c r="N8579" s="532"/>
      <c r="O8579" s="350"/>
      <c r="P8579" s="464"/>
      <c r="Q8579" s="464"/>
      <c r="R8579" s="464"/>
      <c r="S8579" s="464"/>
      <c r="T8579" s="464"/>
      <c r="U8579" s="464"/>
      <c r="V8579" s="464"/>
    </row>
    <row r="8580" spans="1:22">
      <c r="A8580" s="531"/>
      <c r="B8580" s="532"/>
      <c r="C8580" s="350"/>
      <c r="D8580" s="350"/>
      <c r="E8580" s="533"/>
      <c r="F8580" s="533"/>
      <c r="G8580" s="533"/>
      <c r="H8580" s="533"/>
      <c r="I8580" s="533"/>
      <c r="J8580" s="533"/>
      <c r="K8580" s="533"/>
      <c r="L8580" s="533"/>
      <c r="M8580" s="533"/>
      <c r="N8580" s="532"/>
      <c r="O8580" s="350"/>
      <c r="P8580" s="464"/>
      <c r="Q8580" s="464"/>
      <c r="R8580" s="464"/>
      <c r="S8580" s="464"/>
      <c r="T8580" s="464"/>
      <c r="U8580" s="464"/>
      <c r="V8580" s="464"/>
    </row>
    <row r="8581" spans="1:22">
      <c r="A8581" s="531"/>
      <c r="B8581" s="532"/>
      <c r="C8581" s="350"/>
      <c r="D8581" s="350"/>
      <c r="E8581" s="533"/>
      <c r="F8581" s="533"/>
      <c r="G8581" s="533"/>
      <c r="H8581" s="533"/>
      <c r="I8581" s="533"/>
      <c r="J8581" s="533"/>
      <c r="K8581" s="533"/>
      <c r="L8581" s="533"/>
      <c r="M8581" s="533"/>
      <c r="N8581" s="532"/>
      <c r="O8581" s="350"/>
      <c r="P8581" s="464"/>
      <c r="Q8581" s="464"/>
      <c r="R8581" s="464"/>
      <c r="S8581" s="464"/>
      <c r="T8581" s="464"/>
      <c r="U8581" s="464"/>
      <c r="V8581" s="464"/>
    </row>
    <row r="8582" spans="1:22">
      <c r="A8582" s="531"/>
      <c r="B8582" s="532"/>
      <c r="C8582" s="350"/>
      <c r="D8582" s="350"/>
      <c r="E8582" s="533"/>
      <c r="F8582" s="533"/>
      <c r="G8582" s="533"/>
      <c r="H8582" s="533"/>
      <c r="I8582" s="533"/>
      <c r="J8582" s="533"/>
      <c r="K8582" s="533"/>
      <c r="L8582" s="533"/>
      <c r="M8582" s="533"/>
      <c r="N8582" s="532"/>
      <c r="O8582" s="350"/>
      <c r="P8582" s="464"/>
      <c r="Q8582" s="464"/>
      <c r="R8582" s="464"/>
      <c r="S8582" s="464"/>
      <c r="T8582" s="464"/>
      <c r="U8582" s="464"/>
      <c r="V8582" s="464"/>
    </row>
    <row r="8583" spans="1:22">
      <c r="A8583" s="531"/>
      <c r="B8583" s="532"/>
      <c r="C8583" s="350"/>
      <c r="D8583" s="350"/>
      <c r="E8583" s="533"/>
      <c r="F8583" s="533"/>
      <c r="G8583" s="533"/>
      <c r="H8583" s="533"/>
      <c r="I8583" s="533"/>
      <c r="J8583" s="533"/>
      <c r="K8583" s="533"/>
      <c r="L8583" s="533"/>
      <c r="M8583" s="533"/>
      <c r="N8583" s="532"/>
      <c r="O8583" s="350"/>
      <c r="P8583" s="464"/>
      <c r="Q8583" s="464"/>
      <c r="R8583" s="464"/>
      <c r="S8583" s="464"/>
      <c r="T8583" s="464"/>
      <c r="U8583" s="464"/>
      <c r="V8583" s="464"/>
    </row>
    <row r="8584" spans="1:22">
      <c r="A8584" s="531"/>
      <c r="B8584" s="532"/>
      <c r="C8584" s="350"/>
      <c r="D8584" s="350"/>
      <c r="E8584" s="533"/>
      <c r="F8584" s="533"/>
      <c r="G8584" s="533"/>
      <c r="H8584" s="533"/>
      <c r="I8584" s="533"/>
      <c r="J8584" s="533"/>
      <c r="K8584" s="533"/>
      <c r="L8584" s="533"/>
      <c r="M8584" s="533"/>
      <c r="N8584" s="532"/>
      <c r="O8584" s="350"/>
      <c r="P8584" s="464"/>
      <c r="Q8584" s="464"/>
      <c r="R8584" s="464"/>
      <c r="S8584" s="464"/>
      <c r="T8584" s="464"/>
      <c r="U8584" s="464"/>
      <c r="V8584" s="464"/>
    </row>
    <row r="8585" spans="1:22">
      <c r="A8585" s="531"/>
      <c r="B8585" s="532"/>
      <c r="C8585" s="350"/>
      <c r="D8585" s="350"/>
      <c r="E8585" s="533"/>
      <c r="F8585" s="533"/>
      <c r="G8585" s="533"/>
      <c r="H8585" s="533"/>
      <c r="I8585" s="533"/>
      <c r="J8585" s="533"/>
      <c r="K8585" s="533"/>
      <c r="L8585" s="533"/>
      <c r="M8585" s="533"/>
      <c r="N8585" s="532"/>
      <c r="O8585" s="350"/>
      <c r="P8585" s="464"/>
      <c r="Q8585" s="464"/>
      <c r="R8585" s="464"/>
      <c r="S8585" s="464"/>
      <c r="T8585" s="464"/>
      <c r="U8585" s="464"/>
      <c r="V8585" s="464"/>
    </row>
    <row r="8586" spans="1:22">
      <c r="A8586" s="531"/>
      <c r="B8586" s="532"/>
      <c r="C8586" s="350"/>
      <c r="D8586" s="350"/>
      <c r="E8586" s="533"/>
      <c r="F8586" s="533"/>
      <c r="G8586" s="533"/>
      <c r="H8586" s="533"/>
      <c r="I8586" s="533"/>
      <c r="J8586" s="533"/>
      <c r="K8586" s="533"/>
      <c r="L8586" s="533"/>
      <c r="M8586" s="533"/>
      <c r="N8586" s="532"/>
      <c r="O8586" s="350"/>
      <c r="P8586" s="464"/>
      <c r="Q8586" s="464"/>
      <c r="R8586" s="464"/>
      <c r="S8586" s="464"/>
      <c r="T8586" s="464"/>
      <c r="U8586" s="464"/>
      <c r="V8586" s="464"/>
    </row>
    <row r="8587" spans="1:22">
      <c r="A8587" s="531"/>
      <c r="B8587" s="532"/>
      <c r="C8587" s="350"/>
      <c r="D8587" s="350"/>
      <c r="E8587" s="533"/>
      <c r="F8587" s="533"/>
      <c r="G8587" s="533"/>
      <c r="H8587" s="533"/>
      <c r="I8587" s="533"/>
      <c r="J8587" s="533"/>
      <c r="K8587" s="533"/>
      <c r="L8587" s="533"/>
      <c r="M8587" s="533"/>
      <c r="N8587" s="532"/>
      <c r="O8587" s="350"/>
      <c r="P8587" s="464"/>
      <c r="Q8587" s="464"/>
      <c r="R8587" s="464"/>
      <c r="S8587" s="464"/>
      <c r="T8587" s="464"/>
      <c r="U8587" s="464"/>
      <c r="V8587" s="464"/>
    </row>
    <row r="8588" spans="1:22">
      <c r="A8588" s="531"/>
      <c r="B8588" s="532"/>
      <c r="C8588" s="350"/>
      <c r="D8588" s="350"/>
      <c r="E8588" s="533"/>
      <c r="F8588" s="533"/>
      <c r="G8588" s="533"/>
      <c r="H8588" s="533"/>
      <c r="I8588" s="533"/>
      <c r="J8588" s="533"/>
      <c r="K8588" s="533"/>
      <c r="L8588" s="533"/>
      <c r="M8588" s="533"/>
      <c r="N8588" s="532"/>
      <c r="O8588" s="350"/>
      <c r="P8588" s="464"/>
      <c r="Q8588" s="464"/>
      <c r="R8588" s="464"/>
      <c r="S8588" s="464"/>
      <c r="T8588" s="464"/>
      <c r="U8588" s="464"/>
      <c r="V8588" s="464"/>
    </row>
    <row r="8589" spans="1:22">
      <c r="A8589" s="531"/>
      <c r="B8589" s="532"/>
      <c r="C8589" s="350"/>
      <c r="D8589" s="350"/>
      <c r="E8589" s="533"/>
      <c r="F8589" s="533"/>
      <c r="G8589" s="533"/>
      <c r="H8589" s="533"/>
      <c r="I8589" s="533"/>
      <c r="J8589" s="533"/>
      <c r="K8589" s="533"/>
      <c r="L8589" s="533"/>
      <c r="M8589" s="533"/>
      <c r="N8589" s="532"/>
      <c r="O8589" s="350"/>
      <c r="P8589" s="464"/>
      <c r="Q8589" s="464"/>
      <c r="R8589" s="464"/>
      <c r="S8589" s="464"/>
      <c r="T8589" s="464"/>
      <c r="U8589" s="464"/>
      <c r="V8589" s="464"/>
    </row>
    <row r="8590" spans="1:22">
      <c r="A8590" s="531"/>
      <c r="B8590" s="532"/>
      <c r="C8590" s="350"/>
      <c r="D8590" s="350"/>
      <c r="E8590" s="533"/>
      <c r="F8590" s="533"/>
      <c r="G8590" s="533"/>
      <c r="H8590" s="533"/>
      <c r="I8590" s="533"/>
      <c r="J8590" s="533"/>
      <c r="K8590" s="533"/>
      <c r="L8590" s="533"/>
      <c r="M8590" s="533"/>
      <c r="N8590" s="532"/>
      <c r="O8590" s="350"/>
      <c r="P8590" s="464"/>
      <c r="Q8590" s="464"/>
      <c r="R8590" s="464"/>
      <c r="S8590" s="464"/>
      <c r="T8590" s="464"/>
      <c r="U8590" s="464"/>
      <c r="V8590" s="464"/>
    </row>
    <row r="8591" spans="1:22">
      <c r="A8591" s="531"/>
      <c r="B8591" s="532"/>
      <c r="C8591" s="350"/>
      <c r="D8591" s="350"/>
      <c r="E8591" s="533"/>
      <c r="F8591" s="533"/>
      <c r="G8591" s="533"/>
      <c r="H8591" s="533"/>
      <c r="I8591" s="533"/>
      <c r="J8591" s="533"/>
      <c r="K8591" s="533"/>
      <c r="L8591" s="533"/>
      <c r="M8591" s="533"/>
      <c r="N8591" s="532"/>
      <c r="O8591" s="350"/>
      <c r="P8591" s="464"/>
      <c r="Q8591" s="464"/>
      <c r="R8591" s="464"/>
      <c r="S8591" s="464"/>
      <c r="T8591" s="464"/>
      <c r="U8591" s="464"/>
      <c r="V8591" s="464"/>
    </row>
    <row r="8592" spans="1:22">
      <c r="A8592" s="531"/>
      <c r="B8592" s="532"/>
      <c r="C8592" s="350"/>
      <c r="D8592" s="350"/>
      <c r="E8592" s="533"/>
      <c r="F8592" s="533"/>
      <c r="G8592" s="533"/>
      <c r="H8592" s="533"/>
      <c r="I8592" s="533"/>
      <c r="J8592" s="533"/>
      <c r="K8592" s="533"/>
      <c r="L8592" s="533"/>
      <c r="M8592" s="533"/>
      <c r="N8592" s="532"/>
      <c r="O8592" s="350"/>
      <c r="P8592" s="464"/>
      <c r="Q8592" s="464"/>
      <c r="R8592" s="464"/>
      <c r="S8592" s="464"/>
      <c r="T8592" s="464"/>
      <c r="U8592" s="464"/>
      <c r="V8592" s="464"/>
    </row>
    <row r="8593" spans="1:22">
      <c r="A8593" s="531"/>
      <c r="B8593" s="532"/>
      <c r="C8593" s="350"/>
      <c r="D8593" s="350"/>
      <c r="E8593" s="533"/>
      <c r="F8593" s="533"/>
      <c r="G8593" s="533"/>
      <c r="H8593" s="533"/>
      <c r="I8593" s="533"/>
      <c r="J8593" s="533"/>
      <c r="K8593" s="533"/>
      <c r="L8593" s="533"/>
      <c r="M8593" s="533"/>
      <c r="N8593" s="532"/>
      <c r="O8593" s="350"/>
      <c r="P8593" s="464"/>
      <c r="Q8593" s="464"/>
      <c r="R8593" s="464"/>
      <c r="S8593" s="464"/>
      <c r="T8593" s="464"/>
      <c r="U8593" s="464"/>
      <c r="V8593" s="464"/>
    </row>
    <row r="8594" spans="1:22">
      <c r="A8594" s="531"/>
      <c r="B8594" s="532"/>
      <c r="C8594" s="350"/>
      <c r="D8594" s="350"/>
      <c r="E8594" s="533"/>
      <c r="F8594" s="533"/>
      <c r="G8594" s="533"/>
      <c r="H8594" s="533"/>
      <c r="I8594" s="533"/>
      <c r="J8594" s="533"/>
      <c r="K8594" s="533"/>
      <c r="L8594" s="533"/>
      <c r="M8594" s="533"/>
      <c r="N8594" s="532"/>
      <c r="O8594" s="350"/>
      <c r="P8594" s="464"/>
      <c r="Q8594" s="464"/>
      <c r="R8594" s="464"/>
      <c r="S8594" s="464"/>
      <c r="T8594" s="464"/>
      <c r="U8594" s="464"/>
      <c r="V8594" s="464"/>
    </row>
    <row r="8595" spans="1:22">
      <c r="A8595" s="531"/>
      <c r="B8595" s="532"/>
      <c r="C8595" s="350"/>
      <c r="D8595" s="350"/>
      <c r="E8595" s="533"/>
      <c r="F8595" s="533"/>
      <c r="G8595" s="533"/>
      <c r="H8595" s="533"/>
      <c r="I8595" s="533"/>
      <c r="J8595" s="533"/>
      <c r="K8595" s="533"/>
      <c r="L8595" s="533"/>
      <c r="M8595" s="533"/>
      <c r="N8595" s="532"/>
      <c r="O8595" s="350"/>
      <c r="P8595" s="464"/>
      <c r="Q8595" s="464"/>
      <c r="R8595" s="464"/>
      <c r="S8595" s="464"/>
      <c r="T8595" s="464"/>
      <c r="U8595" s="464"/>
      <c r="V8595" s="464"/>
    </row>
    <row r="8596" spans="1:22">
      <c r="A8596" s="531"/>
      <c r="B8596" s="532"/>
      <c r="C8596" s="350"/>
      <c r="D8596" s="350"/>
      <c r="E8596" s="533"/>
      <c r="F8596" s="533"/>
      <c r="G8596" s="533"/>
      <c r="H8596" s="533"/>
      <c r="I8596" s="533"/>
      <c r="J8596" s="533"/>
      <c r="K8596" s="533"/>
      <c r="L8596" s="533"/>
      <c r="M8596" s="533"/>
      <c r="N8596" s="532"/>
      <c r="O8596" s="350"/>
      <c r="P8596" s="464"/>
      <c r="Q8596" s="464"/>
      <c r="R8596" s="464"/>
      <c r="S8596" s="464"/>
      <c r="T8596" s="464"/>
      <c r="U8596" s="464"/>
      <c r="V8596" s="464"/>
    </row>
    <row r="8597" spans="1:22">
      <c r="A8597" s="531"/>
      <c r="B8597" s="532"/>
      <c r="C8597" s="350"/>
      <c r="D8597" s="350"/>
      <c r="E8597" s="533"/>
      <c r="F8597" s="533"/>
      <c r="G8597" s="533"/>
      <c r="H8597" s="533"/>
      <c r="I8597" s="533"/>
      <c r="J8597" s="533"/>
      <c r="K8597" s="533"/>
      <c r="L8597" s="533"/>
      <c r="M8597" s="533"/>
      <c r="N8597" s="532"/>
      <c r="O8597" s="350"/>
      <c r="P8597" s="464"/>
      <c r="Q8597" s="464"/>
      <c r="R8597" s="464"/>
      <c r="S8597" s="464"/>
      <c r="T8597" s="464"/>
      <c r="U8597" s="464"/>
      <c r="V8597" s="464"/>
    </row>
    <row r="8598" spans="1:22">
      <c r="A8598" s="531"/>
      <c r="B8598" s="532"/>
      <c r="C8598" s="350"/>
      <c r="D8598" s="350"/>
      <c r="E8598" s="533"/>
      <c r="F8598" s="533"/>
      <c r="G8598" s="533"/>
      <c r="H8598" s="533"/>
      <c r="I8598" s="533"/>
      <c r="J8598" s="533"/>
      <c r="K8598" s="533"/>
      <c r="L8598" s="533"/>
      <c r="M8598" s="533"/>
      <c r="N8598" s="532"/>
      <c r="O8598" s="350"/>
      <c r="P8598" s="464"/>
      <c r="Q8598" s="464"/>
      <c r="R8598" s="464"/>
      <c r="S8598" s="464"/>
      <c r="T8598" s="464"/>
      <c r="U8598" s="464"/>
      <c r="V8598" s="464"/>
    </row>
    <row r="8599" spans="1:22">
      <c r="A8599" s="531"/>
      <c r="B8599" s="532"/>
      <c r="C8599" s="350"/>
      <c r="D8599" s="350"/>
      <c r="E8599" s="533"/>
      <c r="F8599" s="533"/>
      <c r="G8599" s="533"/>
      <c r="H8599" s="533"/>
      <c r="I8599" s="533"/>
      <c r="J8599" s="533"/>
      <c r="K8599" s="533"/>
      <c r="L8599" s="533"/>
      <c r="M8599" s="533"/>
      <c r="N8599" s="532"/>
      <c r="O8599" s="350"/>
      <c r="P8599" s="464"/>
      <c r="Q8599" s="464"/>
      <c r="R8599" s="464"/>
      <c r="S8599" s="464"/>
      <c r="T8599" s="464"/>
      <c r="U8599" s="464"/>
      <c r="V8599" s="464"/>
    </row>
    <row r="8600" spans="1:22">
      <c r="A8600" s="531"/>
      <c r="B8600" s="532"/>
      <c r="C8600" s="350"/>
      <c r="D8600" s="350"/>
      <c r="E8600" s="533"/>
      <c r="F8600" s="533"/>
      <c r="G8600" s="533"/>
      <c r="H8600" s="533"/>
      <c r="I8600" s="533"/>
      <c r="J8600" s="533"/>
      <c r="K8600" s="533"/>
      <c r="L8600" s="533"/>
      <c r="M8600" s="533"/>
      <c r="N8600" s="532"/>
      <c r="O8600" s="350"/>
      <c r="P8600" s="464"/>
      <c r="Q8600" s="464"/>
      <c r="R8600" s="464"/>
      <c r="S8600" s="464"/>
      <c r="T8600" s="464"/>
      <c r="U8600" s="464"/>
      <c r="V8600" s="464"/>
    </row>
    <row r="8601" spans="1:22">
      <c r="A8601" s="531"/>
      <c r="B8601" s="532"/>
      <c r="C8601" s="350"/>
      <c r="D8601" s="350"/>
      <c r="E8601" s="533"/>
      <c r="F8601" s="533"/>
      <c r="G8601" s="533"/>
      <c r="H8601" s="533"/>
      <c r="I8601" s="533"/>
      <c r="J8601" s="533"/>
      <c r="K8601" s="533"/>
      <c r="L8601" s="533"/>
      <c r="M8601" s="533"/>
      <c r="N8601" s="532"/>
      <c r="O8601" s="350"/>
      <c r="P8601" s="464"/>
      <c r="Q8601" s="464"/>
      <c r="R8601" s="464"/>
      <c r="S8601" s="464"/>
      <c r="T8601" s="464"/>
      <c r="U8601" s="464"/>
      <c r="V8601" s="464"/>
    </row>
    <row r="8602" spans="1:22">
      <c r="A8602" s="531"/>
      <c r="B8602" s="532"/>
      <c r="C8602" s="350"/>
      <c r="D8602" s="350"/>
      <c r="E8602" s="533"/>
      <c r="F8602" s="533"/>
      <c r="G8602" s="533"/>
      <c r="H8602" s="533"/>
      <c r="I8602" s="533"/>
      <c r="J8602" s="533"/>
      <c r="K8602" s="533"/>
      <c r="L8602" s="533"/>
      <c r="M8602" s="533"/>
      <c r="N8602" s="532"/>
      <c r="O8602" s="350"/>
      <c r="P8602" s="464"/>
      <c r="Q8602" s="464"/>
      <c r="R8602" s="464"/>
      <c r="S8602" s="464"/>
      <c r="T8602" s="464"/>
      <c r="U8602" s="464"/>
      <c r="V8602" s="464"/>
    </row>
    <row r="8603" spans="1:22">
      <c r="A8603" s="531"/>
      <c r="B8603" s="532"/>
      <c r="C8603" s="350"/>
      <c r="D8603" s="350"/>
      <c r="E8603" s="533"/>
      <c r="F8603" s="533"/>
      <c r="G8603" s="533"/>
      <c r="H8603" s="533"/>
      <c r="I8603" s="533"/>
      <c r="J8603" s="533"/>
      <c r="K8603" s="533"/>
      <c r="L8603" s="533"/>
      <c r="M8603" s="533"/>
      <c r="N8603" s="532"/>
      <c r="O8603" s="350"/>
      <c r="P8603" s="464"/>
      <c r="Q8603" s="464"/>
      <c r="R8603" s="464"/>
      <c r="S8603" s="464"/>
      <c r="T8603" s="464"/>
      <c r="U8603" s="464"/>
      <c r="V8603" s="464"/>
    </row>
    <row r="8604" spans="1:22">
      <c r="A8604" s="531"/>
      <c r="B8604" s="532"/>
      <c r="C8604" s="350"/>
      <c r="D8604" s="350"/>
      <c r="E8604" s="533"/>
      <c r="F8604" s="533"/>
      <c r="G8604" s="533"/>
      <c r="H8604" s="533"/>
      <c r="I8604" s="533"/>
      <c r="J8604" s="533"/>
      <c r="K8604" s="533"/>
      <c r="L8604" s="533"/>
      <c r="M8604" s="533"/>
      <c r="N8604" s="532"/>
      <c r="O8604" s="350"/>
      <c r="P8604" s="464"/>
      <c r="Q8604" s="464"/>
      <c r="R8604" s="464"/>
      <c r="S8604" s="464"/>
      <c r="T8604" s="464"/>
      <c r="U8604" s="464"/>
      <c r="V8604" s="464"/>
    </row>
    <row r="8605" spans="1:22">
      <c r="A8605" s="531"/>
      <c r="B8605" s="532"/>
      <c r="C8605" s="350"/>
      <c r="D8605" s="350"/>
      <c r="E8605" s="533"/>
      <c r="F8605" s="533"/>
      <c r="G8605" s="533"/>
      <c r="H8605" s="533"/>
      <c r="I8605" s="533"/>
      <c r="J8605" s="533"/>
      <c r="K8605" s="533"/>
      <c r="L8605" s="533"/>
      <c r="M8605" s="533"/>
      <c r="N8605" s="532"/>
      <c r="O8605" s="350"/>
      <c r="P8605" s="464"/>
      <c r="Q8605" s="464"/>
      <c r="R8605" s="464"/>
      <c r="S8605" s="464"/>
      <c r="T8605" s="464"/>
      <c r="U8605" s="464"/>
      <c r="V8605" s="464"/>
    </row>
    <row r="8606" spans="1:22">
      <c r="A8606" s="531"/>
      <c r="B8606" s="532"/>
      <c r="C8606" s="350"/>
      <c r="D8606" s="350"/>
      <c r="E8606" s="533"/>
      <c r="F8606" s="533"/>
      <c r="G8606" s="533"/>
      <c r="H8606" s="533"/>
      <c r="I8606" s="533"/>
      <c r="J8606" s="533"/>
      <c r="K8606" s="533"/>
      <c r="L8606" s="533"/>
      <c r="M8606" s="533"/>
      <c r="N8606" s="532"/>
      <c r="O8606" s="350"/>
      <c r="P8606" s="464"/>
      <c r="Q8606" s="464"/>
      <c r="R8606" s="464"/>
      <c r="S8606" s="464"/>
      <c r="T8606" s="464"/>
      <c r="U8606" s="464"/>
      <c r="V8606" s="464"/>
    </row>
    <row r="8607" spans="1:22">
      <c r="A8607" s="531"/>
      <c r="B8607" s="532"/>
      <c r="C8607" s="350"/>
      <c r="D8607" s="350"/>
      <c r="E8607" s="533"/>
      <c r="F8607" s="533"/>
      <c r="G8607" s="533"/>
      <c r="H8607" s="533"/>
      <c r="I8607" s="533"/>
      <c r="J8607" s="533"/>
      <c r="K8607" s="533"/>
      <c r="L8607" s="533"/>
      <c r="M8607" s="533"/>
      <c r="N8607" s="532"/>
      <c r="O8607" s="350"/>
      <c r="P8607" s="464"/>
      <c r="Q8607" s="464"/>
      <c r="R8607" s="464"/>
      <c r="S8607" s="464"/>
      <c r="T8607" s="464"/>
      <c r="U8607" s="464"/>
      <c r="V8607" s="464"/>
    </row>
    <row r="8608" spans="1:22">
      <c r="A8608" s="531"/>
      <c r="B8608" s="532"/>
      <c r="C8608" s="350"/>
      <c r="D8608" s="350"/>
      <c r="E8608" s="533"/>
      <c r="F8608" s="533"/>
      <c r="G8608" s="533"/>
      <c r="H8608" s="533"/>
      <c r="I8608" s="533"/>
      <c r="J8608" s="533"/>
      <c r="K8608" s="533"/>
      <c r="L8608" s="533"/>
      <c r="M8608" s="533"/>
      <c r="N8608" s="532"/>
      <c r="O8608" s="350"/>
      <c r="P8608" s="464"/>
      <c r="Q8608" s="464"/>
      <c r="R8608" s="464"/>
      <c r="S8608" s="464"/>
      <c r="T8608" s="464"/>
      <c r="U8608" s="464"/>
      <c r="V8608" s="464"/>
    </row>
    <row r="8609" spans="1:22">
      <c r="A8609" s="531"/>
      <c r="B8609" s="532"/>
      <c r="C8609" s="350"/>
      <c r="D8609" s="350"/>
      <c r="E8609" s="533"/>
      <c r="F8609" s="533"/>
      <c r="G8609" s="533"/>
      <c r="H8609" s="533"/>
      <c r="I8609" s="533"/>
      <c r="J8609" s="533"/>
      <c r="K8609" s="533"/>
      <c r="L8609" s="533"/>
      <c r="M8609" s="533"/>
      <c r="N8609" s="532"/>
      <c r="O8609" s="350"/>
      <c r="P8609" s="464"/>
      <c r="Q8609" s="464"/>
      <c r="R8609" s="464"/>
      <c r="S8609" s="464"/>
      <c r="T8609" s="464"/>
      <c r="U8609" s="464"/>
      <c r="V8609" s="464"/>
    </row>
    <row r="8610" spans="1:22">
      <c r="A8610" s="531"/>
      <c r="B8610" s="532"/>
      <c r="C8610" s="350"/>
      <c r="D8610" s="350"/>
      <c r="E8610" s="533"/>
      <c r="F8610" s="533"/>
      <c r="G8610" s="533"/>
      <c r="H8610" s="533"/>
      <c r="I8610" s="533"/>
      <c r="J8610" s="533"/>
      <c r="K8610" s="533"/>
      <c r="L8610" s="533"/>
      <c r="M8610" s="533"/>
      <c r="N8610" s="532"/>
      <c r="O8610" s="350"/>
      <c r="P8610" s="464"/>
      <c r="Q8610" s="464"/>
      <c r="R8610" s="464"/>
      <c r="S8610" s="464"/>
      <c r="T8610" s="464"/>
      <c r="U8610" s="464"/>
      <c r="V8610" s="464"/>
    </row>
    <row r="8611" spans="1:22">
      <c r="A8611" s="531"/>
      <c r="B8611" s="532"/>
      <c r="C8611" s="350"/>
      <c r="D8611" s="350"/>
      <c r="E8611" s="533"/>
      <c r="F8611" s="533"/>
      <c r="G8611" s="533"/>
      <c r="H8611" s="533"/>
      <c r="I8611" s="533"/>
      <c r="J8611" s="533"/>
      <c r="K8611" s="533"/>
      <c r="L8611" s="533"/>
      <c r="M8611" s="533"/>
      <c r="N8611" s="532"/>
      <c r="O8611" s="350"/>
      <c r="P8611" s="464"/>
      <c r="Q8611" s="464"/>
      <c r="R8611" s="464"/>
      <c r="S8611" s="464"/>
      <c r="T8611" s="464"/>
      <c r="U8611" s="464"/>
      <c r="V8611" s="464"/>
    </row>
    <row r="8612" spans="1:22">
      <c r="A8612" s="531"/>
      <c r="B8612" s="532"/>
      <c r="C8612" s="350"/>
      <c r="D8612" s="350"/>
      <c r="E8612" s="533"/>
      <c r="F8612" s="533"/>
      <c r="G8612" s="533"/>
      <c r="H8612" s="533"/>
      <c r="I8612" s="533"/>
      <c r="J8612" s="533"/>
      <c r="K8612" s="533"/>
      <c r="L8612" s="533"/>
      <c r="M8612" s="533"/>
      <c r="N8612" s="532"/>
      <c r="O8612" s="350"/>
      <c r="P8612" s="464"/>
      <c r="Q8612" s="464"/>
      <c r="R8612" s="464"/>
      <c r="S8612" s="464"/>
      <c r="T8612" s="464"/>
      <c r="U8612" s="464"/>
      <c r="V8612" s="464"/>
    </row>
    <row r="8613" spans="1:22">
      <c r="A8613" s="531"/>
      <c r="B8613" s="532"/>
      <c r="C8613" s="350"/>
      <c r="D8613" s="350"/>
      <c r="E8613" s="533"/>
      <c r="F8613" s="533"/>
      <c r="G8613" s="533"/>
      <c r="H8613" s="533"/>
      <c r="I8613" s="533"/>
      <c r="J8613" s="533"/>
      <c r="K8613" s="533"/>
      <c r="L8613" s="533"/>
      <c r="M8613" s="533"/>
      <c r="N8613" s="532"/>
      <c r="O8613" s="350"/>
      <c r="P8613" s="464"/>
      <c r="Q8613" s="464"/>
      <c r="R8613" s="464"/>
      <c r="S8613" s="464"/>
      <c r="T8613" s="464"/>
      <c r="U8613" s="464"/>
      <c r="V8613" s="464"/>
    </row>
    <row r="8614" spans="1:22">
      <c r="A8614" s="531"/>
      <c r="B8614" s="532"/>
      <c r="C8614" s="350"/>
      <c r="D8614" s="350"/>
      <c r="E8614" s="533"/>
      <c r="F8614" s="533"/>
      <c r="G8614" s="533"/>
      <c r="H8614" s="533"/>
      <c r="I8614" s="533"/>
      <c r="J8614" s="533"/>
      <c r="K8614" s="533"/>
      <c r="L8614" s="533"/>
      <c r="M8614" s="533"/>
      <c r="N8614" s="532"/>
      <c r="O8614" s="350"/>
      <c r="P8614" s="464"/>
      <c r="Q8614" s="464"/>
      <c r="R8614" s="464"/>
      <c r="S8614" s="464"/>
      <c r="T8614" s="464"/>
      <c r="U8614" s="464"/>
      <c r="V8614" s="464"/>
    </row>
    <row r="8615" spans="1:22">
      <c r="A8615" s="531"/>
      <c r="B8615" s="532"/>
      <c r="C8615" s="350"/>
      <c r="D8615" s="350"/>
      <c r="E8615" s="533"/>
      <c r="F8615" s="533"/>
      <c r="G8615" s="533"/>
      <c r="H8615" s="533"/>
      <c r="I8615" s="533"/>
      <c r="J8615" s="533"/>
      <c r="K8615" s="533"/>
      <c r="L8615" s="533"/>
      <c r="M8615" s="533"/>
      <c r="N8615" s="532"/>
      <c r="O8615" s="350"/>
      <c r="P8615" s="464"/>
      <c r="Q8615" s="464"/>
      <c r="R8615" s="464"/>
      <c r="S8615" s="464"/>
      <c r="T8615" s="464"/>
      <c r="U8615" s="464"/>
      <c r="V8615" s="464"/>
    </row>
    <row r="8616" spans="1:22">
      <c r="A8616" s="531"/>
      <c r="B8616" s="532"/>
      <c r="C8616" s="350"/>
      <c r="D8616" s="350"/>
      <c r="E8616" s="533"/>
      <c r="F8616" s="533"/>
      <c r="G8616" s="533"/>
      <c r="H8616" s="533"/>
      <c r="I8616" s="533"/>
      <c r="J8616" s="533"/>
      <c r="K8616" s="533"/>
      <c r="L8616" s="533"/>
      <c r="M8616" s="533"/>
      <c r="N8616" s="532"/>
      <c r="O8616" s="350"/>
      <c r="P8616" s="464"/>
      <c r="Q8616" s="464"/>
      <c r="R8616" s="464"/>
      <c r="S8616" s="464"/>
      <c r="T8616" s="464"/>
      <c r="U8616" s="464"/>
      <c r="V8616" s="464"/>
    </row>
    <row r="8617" spans="1:22">
      <c r="A8617" s="531"/>
      <c r="B8617" s="532"/>
      <c r="C8617" s="350"/>
      <c r="D8617" s="350"/>
      <c r="E8617" s="533"/>
      <c r="F8617" s="533"/>
      <c r="G8617" s="533"/>
      <c r="H8617" s="533"/>
      <c r="I8617" s="533"/>
      <c r="J8617" s="533"/>
      <c r="K8617" s="533"/>
      <c r="L8617" s="533"/>
      <c r="M8617" s="533"/>
      <c r="N8617" s="532"/>
      <c r="O8617" s="350"/>
      <c r="P8617" s="464"/>
      <c r="Q8617" s="464"/>
      <c r="R8617" s="464"/>
      <c r="S8617" s="464"/>
      <c r="T8617" s="464"/>
      <c r="U8617" s="464"/>
      <c r="V8617" s="464"/>
    </row>
    <row r="8618" spans="1:22">
      <c r="A8618" s="531"/>
      <c r="B8618" s="532"/>
      <c r="C8618" s="350"/>
      <c r="D8618" s="350"/>
      <c r="E8618" s="533"/>
      <c r="F8618" s="533"/>
      <c r="G8618" s="533"/>
      <c r="H8618" s="533"/>
      <c r="I8618" s="533"/>
      <c r="J8618" s="533"/>
      <c r="K8618" s="533"/>
      <c r="L8618" s="533"/>
      <c r="M8618" s="533"/>
      <c r="N8618" s="532"/>
      <c r="O8618" s="350"/>
      <c r="P8618" s="464"/>
      <c r="Q8618" s="464"/>
      <c r="R8618" s="464"/>
      <c r="S8618" s="464"/>
      <c r="T8618" s="464"/>
      <c r="U8618" s="464"/>
      <c r="V8618" s="464"/>
    </row>
    <row r="8619" spans="1:22">
      <c r="A8619" s="531"/>
      <c r="B8619" s="532"/>
      <c r="C8619" s="350"/>
      <c r="D8619" s="350"/>
      <c r="E8619" s="533"/>
      <c r="F8619" s="533"/>
      <c r="G8619" s="533"/>
      <c r="H8619" s="533"/>
      <c r="I8619" s="533"/>
      <c r="J8619" s="533"/>
      <c r="K8619" s="533"/>
      <c r="L8619" s="533"/>
      <c r="M8619" s="533"/>
      <c r="N8619" s="532"/>
      <c r="O8619" s="350"/>
      <c r="P8619" s="464"/>
      <c r="Q8619" s="464"/>
      <c r="R8619" s="464"/>
      <c r="S8619" s="464"/>
      <c r="T8619" s="464"/>
      <c r="U8619" s="464"/>
      <c r="V8619" s="464"/>
    </row>
    <row r="8620" spans="1:22">
      <c r="A8620" s="531"/>
      <c r="B8620" s="532"/>
      <c r="C8620" s="350"/>
      <c r="D8620" s="350"/>
      <c r="E8620" s="533"/>
      <c r="F8620" s="533"/>
      <c r="G8620" s="533"/>
      <c r="H8620" s="533"/>
      <c r="I8620" s="533"/>
      <c r="J8620" s="533"/>
      <c r="K8620" s="533"/>
      <c r="L8620" s="533"/>
      <c r="M8620" s="533"/>
      <c r="N8620" s="532"/>
      <c r="O8620" s="350"/>
      <c r="P8620" s="464"/>
      <c r="Q8620" s="464"/>
      <c r="R8620" s="464"/>
      <c r="S8620" s="464"/>
      <c r="T8620" s="464"/>
      <c r="U8620" s="464"/>
      <c r="V8620" s="464"/>
    </row>
    <row r="8621" spans="1:22">
      <c r="A8621" s="531"/>
      <c r="B8621" s="532"/>
      <c r="C8621" s="350"/>
      <c r="D8621" s="350"/>
      <c r="E8621" s="533"/>
      <c r="F8621" s="533"/>
      <c r="G8621" s="533"/>
      <c r="H8621" s="533"/>
      <c r="I8621" s="533"/>
      <c r="J8621" s="533"/>
      <c r="K8621" s="533"/>
      <c r="L8621" s="533"/>
      <c r="M8621" s="533"/>
      <c r="N8621" s="532"/>
      <c r="O8621" s="350"/>
      <c r="P8621" s="464"/>
      <c r="Q8621" s="464"/>
      <c r="R8621" s="464"/>
      <c r="S8621" s="464"/>
      <c r="T8621" s="464"/>
      <c r="U8621" s="464"/>
      <c r="V8621" s="464"/>
    </row>
    <row r="8622" spans="1:22">
      <c r="A8622" s="531"/>
      <c r="B8622" s="532"/>
      <c r="C8622" s="350"/>
      <c r="D8622" s="350"/>
      <c r="E8622" s="533"/>
      <c r="F8622" s="533"/>
      <c r="G8622" s="533"/>
      <c r="H8622" s="533"/>
      <c r="I8622" s="533"/>
      <c r="J8622" s="533"/>
      <c r="K8622" s="533"/>
      <c r="L8622" s="533"/>
      <c r="M8622" s="533"/>
      <c r="N8622" s="532"/>
      <c r="O8622" s="350"/>
      <c r="P8622" s="464"/>
      <c r="Q8622" s="464"/>
      <c r="R8622" s="464"/>
      <c r="S8622" s="464"/>
      <c r="T8622" s="464"/>
      <c r="U8622" s="464"/>
      <c r="V8622" s="464"/>
    </row>
    <row r="8623" spans="1:22">
      <c r="A8623" s="531"/>
      <c r="B8623" s="532"/>
      <c r="C8623" s="350"/>
      <c r="D8623" s="350"/>
      <c r="E8623" s="533"/>
      <c r="F8623" s="533"/>
      <c r="G8623" s="533"/>
      <c r="H8623" s="533"/>
      <c r="I8623" s="533"/>
      <c r="J8623" s="533"/>
      <c r="K8623" s="533"/>
      <c r="L8623" s="533"/>
      <c r="M8623" s="533"/>
      <c r="N8623" s="532"/>
      <c r="O8623" s="350"/>
      <c r="P8623" s="464"/>
      <c r="Q8623" s="464"/>
      <c r="R8623" s="464"/>
      <c r="S8623" s="464"/>
      <c r="T8623" s="464"/>
      <c r="U8623" s="464"/>
      <c r="V8623" s="464"/>
    </row>
    <row r="8624" spans="1:22">
      <c r="A8624" s="531"/>
      <c r="B8624" s="532"/>
      <c r="C8624" s="350"/>
      <c r="D8624" s="350"/>
      <c r="E8624" s="533"/>
      <c r="F8624" s="533"/>
      <c r="G8624" s="533"/>
      <c r="H8624" s="533"/>
      <c r="I8624" s="533"/>
      <c r="J8624" s="533"/>
      <c r="K8624" s="533"/>
      <c r="L8624" s="533"/>
      <c r="M8624" s="533"/>
      <c r="N8624" s="532"/>
      <c r="O8624" s="350"/>
      <c r="P8624" s="464"/>
      <c r="Q8624" s="464"/>
      <c r="R8624" s="464"/>
      <c r="S8624" s="464"/>
      <c r="T8624" s="464"/>
      <c r="U8624" s="464"/>
      <c r="V8624" s="464"/>
    </row>
    <row r="8625" spans="1:22">
      <c r="A8625" s="531"/>
      <c r="B8625" s="532"/>
      <c r="C8625" s="350"/>
      <c r="D8625" s="350"/>
      <c r="E8625" s="533"/>
      <c r="F8625" s="533"/>
      <c r="G8625" s="533"/>
      <c r="H8625" s="533"/>
      <c r="I8625" s="533"/>
      <c r="J8625" s="533"/>
      <c r="K8625" s="533"/>
      <c r="L8625" s="533"/>
      <c r="M8625" s="533"/>
      <c r="N8625" s="532"/>
      <c r="O8625" s="350"/>
      <c r="P8625" s="464"/>
      <c r="Q8625" s="464"/>
      <c r="R8625" s="464"/>
      <c r="S8625" s="464"/>
      <c r="T8625" s="464"/>
      <c r="U8625" s="464"/>
      <c r="V8625" s="464"/>
    </row>
    <row r="8626" spans="1:22">
      <c r="A8626" s="531"/>
      <c r="B8626" s="532"/>
      <c r="C8626" s="350"/>
      <c r="D8626" s="350"/>
      <c r="E8626" s="533"/>
      <c r="F8626" s="533"/>
      <c r="G8626" s="533"/>
      <c r="H8626" s="533"/>
      <c r="I8626" s="533"/>
      <c r="J8626" s="533"/>
      <c r="K8626" s="533"/>
      <c r="L8626" s="533"/>
      <c r="M8626" s="533"/>
      <c r="N8626" s="532"/>
      <c r="O8626" s="350"/>
      <c r="P8626" s="464"/>
      <c r="Q8626" s="464"/>
      <c r="R8626" s="464"/>
      <c r="S8626" s="464"/>
      <c r="T8626" s="464"/>
      <c r="U8626" s="464"/>
      <c r="V8626" s="464"/>
    </row>
    <row r="8627" spans="1:22">
      <c r="A8627" s="531"/>
      <c r="B8627" s="532"/>
      <c r="C8627" s="350"/>
      <c r="D8627" s="350"/>
      <c r="E8627" s="533"/>
      <c r="F8627" s="533"/>
      <c r="G8627" s="533"/>
      <c r="H8627" s="533"/>
      <c r="I8627" s="533"/>
      <c r="J8627" s="533"/>
      <c r="K8627" s="533"/>
      <c r="L8627" s="533"/>
      <c r="M8627" s="533"/>
      <c r="N8627" s="532"/>
      <c r="O8627" s="350"/>
      <c r="P8627" s="464"/>
      <c r="Q8627" s="464"/>
      <c r="R8627" s="464"/>
      <c r="S8627" s="464"/>
      <c r="T8627" s="464"/>
      <c r="U8627" s="464"/>
      <c r="V8627" s="464"/>
    </row>
    <row r="8628" spans="1:22">
      <c r="A8628" s="531"/>
      <c r="B8628" s="532"/>
      <c r="C8628" s="350"/>
      <c r="D8628" s="350"/>
      <c r="E8628" s="533"/>
      <c r="F8628" s="533"/>
      <c r="G8628" s="533"/>
      <c r="H8628" s="533"/>
      <c r="I8628" s="533"/>
      <c r="J8628" s="533"/>
      <c r="K8628" s="533"/>
      <c r="L8628" s="533"/>
      <c r="M8628" s="533"/>
      <c r="N8628" s="532"/>
      <c r="O8628" s="350"/>
      <c r="P8628" s="464"/>
      <c r="Q8628" s="464"/>
      <c r="R8628" s="464"/>
      <c r="S8628" s="464"/>
      <c r="T8628" s="464"/>
      <c r="U8628" s="464"/>
      <c r="V8628" s="464"/>
    </row>
    <row r="8629" spans="1:22">
      <c r="A8629" s="531"/>
      <c r="B8629" s="532"/>
      <c r="C8629" s="350"/>
      <c r="D8629" s="350"/>
      <c r="E8629" s="533"/>
      <c r="F8629" s="533"/>
      <c r="G8629" s="533"/>
      <c r="H8629" s="533"/>
      <c r="I8629" s="533"/>
      <c r="J8629" s="533"/>
      <c r="K8629" s="533"/>
      <c r="L8629" s="533"/>
      <c r="M8629" s="533"/>
      <c r="N8629" s="532"/>
      <c r="O8629" s="350"/>
      <c r="P8629" s="464"/>
      <c r="Q8629" s="464"/>
      <c r="R8629" s="464"/>
      <c r="S8629" s="464"/>
      <c r="T8629" s="464"/>
      <c r="U8629" s="464"/>
      <c r="V8629" s="464"/>
    </row>
    <row r="8630" spans="1:22">
      <c r="A8630" s="531"/>
      <c r="B8630" s="532"/>
      <c r="C8630" s="350"/>
      <c r="D8630" s="350"/>
      <c r="E8630" s="533"/>
      <c r="F8630" s="533"/>
      <c r="G8630" s="533"/>
      <c r="H8630" s="533"/>
      <c r="I8630" s="533"/>
      <c r="J8630" s="533"/>
      <c r="K8630" s="533"/>
      <c r="L8630" s="533"/>
      <c r="M8630" s="533"/>
      <c r="N8630" s="532"/>
      <c r="O8630" s="350"/>
      <c r="P8630" s="464"/>
      <c r="Q8630" s="464"/>
      <c r="R8630" s="464"/>
      <c r="S8630" s="464"/>
      <c r="T8630" s="464"/>
      <c r="U8630" s="464"/>
      <c r="V8630" s="464"/>
    </row>
    <row r="8631" spans="1:22">
      <c r="A8631" s="531"/>
      <c r="B8631" s="532"/>
      <c r="C8631" s="350"/>
      <c r="D8631" s="350"/>
      <c r="E8631" s="533"/>
      <c r="F8631" s="533"/>
      <c r="G8631" s="533"/>
      <c r="H8631" s="533"/>
      <c r="I8631" s="533"/>
      <c r="J8631" s="533"/>
      <c r="K8631" s="533"/>
      <c r="L8631" s="533"/>
      <c r="M8631" s="533"/>
      <c r="N8631" s="532"/>
      <c r="O8631" s="350"/>
      <c r="P8631" s="464"/>
      <c r="Q8631" s="464"/>
      <c r="R8631" s="464"/>
      <c r="S8631" s="464"/>
      <c r="T8631" s="464"/>
      <c r="U8631" s="464"/>
      <c r="V8631" s="464"/>
    </row>
    <row r="8632" spans="1:22">
      <c r="A8632" s="531"/>
      <c r="B8632" s="532"/>
      <c r="C8632" s="350"/>
      <c r="D8632" s="350"/>
      <c r="E8632" s="533"/>
      <c r="F8632" s="533"/>
      <c r="G8632" s="533"/>
      <c r="H8632" s="533"/>
      <c r="I8632" s="533"/>
      <c r="J8632" s="533"/>
      <c r="K8632" s="533"/>
      <c r="L8632" s="533"/>
      <c r="M8632" s="533"/>
      <c r="N8632" s="532"/>
      <c r="O8632" s="350"/>
      <c r="P8632" s="464"/>
      <c r="Q8632" s="464"/>
      <c r="R8632" s="464"/>
      <c r="S8632" s="464"/>
      <c r="T8632" s="464"/>
      <c r="U8632" s="464"/>
      <c r="V8632" s="464"/>
    </row>
    <row r="8633" spans="1:22">
      <c r="A8633" s="531"/>
      <c r="B8633" s="532"/>
      <c r="C8633" s="350"/>
      <c r="D8633" s="350"/>
      <c r="E8633" s="533"/>
      <c r="F8633" s="533"/>
      <c r="G8633" s="533"/>
      <c r="H8633" s="533"/>
      <c r="I8633" s="533"/>
      <c r="J8633" s="533"/>
      <c r="K8633" s="533"/>
      <c r="L8633" s="533"/>
      <c r="M8633" s="533"/>
      <c r="N8633" s="532"/>
      <c r="O8633" s="350"/>
      <c r="P8633" s="464"/>
      <c r="Q8633" s="464"/>
      <c r="R8633" s="464"/>
      <c r="S8633" s="464"/>
      <c r="T8633" s="464"/>
      <c r="U8633" s="464"/>
      <c r="V8633" s="464"/>
    </row>
    <row r="8634" spans="1:22">
      <c r="A8634" s="531"/>
      <c r="B8634" s="532"/>
      <c r="C8634" s="350"/>
      <c r="D8634" s="350"/>
      <c r="E8634" s="533"/>
      <c r="F8634" s="533"/>
      <c r="G8634" s="533"/>
      <c r="H8634" s="533"/>
      <c r="I8634" s="533"/>
      <c r="J8634" s="533"/>
      <c r="K8634" s="533"/>
      <c r="L8634" s="533"/>
      <c r="M8634" s="533"/>
      <c r="N8634" s="532"/>
      <c r="O8634" s="350"/>
      <c r="P8634" s="464"/>
      <c r="Q8634" s="464"/>
      <c r="R8634" s="464"/>
      <c r="S8634" s="464"/>
      <c r="T8634" s="464"/>
      <c r="U8634" s="464"/>
      <c r="V8634" s="464"/>
    </row>
    <row r="8635" spans="1:22">
      <c r="A8635" s="531"/>
      <c r="B8635" s="532"/>
      <c r="C8635" s="350"/>
      <c r="D8635" s="350"/>
      <c r="E8635" s="533"/>
      <c r="F8635" s="533"/>
      <c r="G8635" s="533"/>
      <c r="H8635" s="533"/>
      <c r="I8635" s="533"/>
      <c r="J8635" s="533"/>
      <c r="K8635" s="533"/>
      <c r="L8635" s="533"/>
      <c r="M8635" s="533"/>
      <c r="N8635" s="532"/>
      <c r="O8635" s="350"/>
      <c r="P8635" s="464"/>
      <c r="Q8635" s="464"/>
      <c r="R8635" s="464"/>
      <c r="S8635" s="464"/>
      <c r="T8635" s="464"/>
      <c r="U8635" s="464"/>
      <c r="V8635" s="464"/>
    </row>
    <row r="8636" spans="1:22">
      <c r="A8636" s="531"/>
      <c r="B8636" s="532"/>
      <c r="C8636" s="350"/>
      <c r="D8636" s="350"/>
      <c r="E8636" s="533"/>
      <c r="F8636" s="533"/>
      <c r="G8636" s="533"/>
      <c r="H8636" s="533"/>
      <c r="I8636" s="533"/>
      <c r="J8636" s="533"/>
      <c r="K8636" s="533"/>
      <c r="L8636" s="533"/>
      <c r="M8636" s="533"/>
      <c r="N8636" s="532"/>
      <c r="O8636" s="350"/>
      <c r="P8636" s="464"/>
      <c r="Q8636" s="464"/>
      <c r="R8636" s="464"/>
      <c r="S8636" s="464"/>
      <c r="T8636" s="464"/>
      <c r="U8636" s="464"/>
      <c r="V8636" s="464"/>
    </row>
    <row r="8637" spans="1:22">
      <c r="A8637" s="531"/>
      <c r="B8637" s="532"/>
      <c r="C8637" s="350"/>
      <c r="D8637" s="350"/>
      <c r="E8637" s="533"/>
      <c r="F8637" s="533"/>
      <c r="G8637" s="533"/>
      <c r="H8637" s="533"/>
      <c r="I8637" s="533"/>
      <c r="J8637" s="533"/>
      <c r="K8637" s="533"/>
      <c r="L8637" s="533"/>
      <c r="M8637" s="533"/>
      <c r="N8637" s="532"/>
      <c r="O8637" s="350"/>
      <c r="P8637" s="464"/>
      <c r="Q8637" s="464"/>
      <c r="R8637" s="464"/>
      <c r="S8637" s="464"/>
      <c r="T8637" s="464"/>
      <c r="U8637" s="464"/>
      <c r="V8637" s="464"/>
    </row>
    <row r="8638" spans="1:22">
      <c r="A8638" s="531"/>
      <c r="B8638" s="532"/>
      <c r="C8638" s="350"/>
      <c r="D8638" s="350"/>
      <c r="E8638" s="533"/>
      <c r="F8638" s="533"/>
      <c r="G8638" s="533"/>
      <c r="H8638" s="533"/>
      <c r="I8638" s="533"/>
      <c r="J8638" s="533"/>
      <c r="K8638" s="533"/>
      <c r="L8638" s="533"/>
      <c r="M8638" s="533"/>
      <c r="N8638" s="532"/>
      <c r="O8638" s="350"/>
      <c r="P8638" s="464"/>
      <c r="Q8638" s="464"/>
      <c r="R8638" s="464"/>
      <c r="S8638" s="464"/>
      <c r="T8638" s="464"/>
      <c r="U8638" s="464"/>
      <c r="V8638" s="464"/>
    </row>
    <row r="8639" spans="1:22">
      <c r="A8639" s="531"/>
      <c r="B8639" s="532"/>
      <c r="C8639" s="350"/>
      <c r="D8639" s="350"/>
      <c r="E8639" s="533"/>
      <c r="F8639" s="533"/>
      <c r="G8639" s="533"/>
      <c r="H8639" s="533"/>
      <c r="I8639" s="533"/>
      <c r="J8639" s="533"/>
      <c r="K8639" s="533"/>
      <c r="L8639" s="533"/>
      <c r="M8639" s="533"/>
      <c r="N8639" s="532"/>
      <c r="O8639" s="350"/>
      <c r="P8639" s="464"/>
      <c r="Q8639" s="464"/>
      <c r="R8639" s="464"/>
      <c r="S8639" s="464"/>
      <c r="T8639" s="464"/>
      <c r="U8639" s="464"/>
      <c r="V8639" s="464"/>
    </row>
    <row r="8640" spans="1:22">
      <c r="A8640" s="531"/>
      <c r="B8640" s="532"/>
      <c r="C8640" s="350"/>
      <c r="D8640" s="350"/>
      <c r="E8640" s="533"/>
      <c r="F8640" s="533"/>
      <c r="G8640" s="533"/>
      <c r="H8640" s="533"/>
      <c r="I8640" s="533"/>
      <c r="J8640" s="533"/>
      <c r="K8640" s="533"/>
      <c r="L8640" s="533"/>
      <c r="M8640" s="533"/>
      <c r="N8640" s="532"/>
      <c r="O8640" s="350"/>
      <c r="P8640" s="464"/>
      <c r="Q8640" s="464"/>
      <c r="R8640" s="464"/>
      <c r="S8640" s="464"/>
      <c r="T8640" s="464"/>
      <c r="U8640" s="464"/>
      <c r="V8640" s="464"/>
    </row>
    <row r="8641" spans="1:22">
      <c r="A8641" s="531"/>
      <c r="B8641" s="532"/>
      <c r="C8641" s="350"/>
      <c r="D8641" s="350"/>
      <c r="E8641" s="533"/>
      <c r="F8641" s="533"/>
      <c r="G8641" s="533"/>
      <c r="H8641" s="533"/>
      <c r="I8641" s="533"/>
      <c r="J8641" s="533"/>
      <c r="K8641" s="533"/>
      <c r="L8641" s="533"/>
      <c r="M8641" s="533"/>
      <c r="N8641" s="532"/>
      <c r="O8641" s="350"/>
      <c r="P8641" s="464"/>
      <c r="Q8641" s="464"/>
      <c r="R8641" s="464"/>
      <c r="S8641" s="464"/>
      <c r="T8641" s="464"/>
      <c r="U8641" s="464"/>
      <c r="V8641" s="464"/>
    </row>
    <row r="8642" spans="1:22">
      <c r="A8642" s="531"/>
      <c r="B8642" s="532"/>
      <c r="C8642" s="350"/>
      <c r="D8642" s="350"/>
      <c r="E8642" s="533"/>
      <c r="F8642" s="533"/>
      <c r="G8642" s="533"/>
      <c r="H8642" s="533"/>
      <c r="I8642" s="533"/>
      <c r="J8642" s="533"/>
      <c r="K8642" s="533"/>
      <c r="L8642" s="533"/>
      <c r="M8642" s="533"/>
      <c r="N8642" s="532"/>
      <c r="O8642" s="350"/>
      <c r="P8642" s="464"/>
      <c r="Q8642" s="464"/>
      <c r="R8642" s="464"/>
      <c r="S8642" s="464"/>
      <c r="T8642" s="464"/>
      <c r="U8642" s="464"/>
      <c r="V8642" s="464"/>
    </row>
    <row r="8643" spans="1:22">
      <c r="A8643" s="531"/>
      <c r="B8643" s="532"/>
      <c r="C8643" s="350"/>
      <c r="D8643" s="350"/>
      <c r="E8643" s="533"/>
      <c r="F8643" s="533"/>
      <c r="G8643" s="533"/>
      <c r="H8643" s="533"/>
      <c r="I8643" s="533"/>
      <c r="J8643" s="533"/>
      <c r="K8643" s="533"/>
      <c r="L8643" s="533"/>
      <c r="M8643" s="533"/>
      <c r="N8643" s="532"/>
      <c r="O8643" s="350"/>
      <c r="P8643" s="464"/>
      <c r="Q8643" s="464"/>
      <c r="R8643" s="464"/>
      <c r="S8643" s="464"/>
      <c r="T8643" s="464"/>
      <c r="U8643" s="464"/>
      <c r="V8643" s="464"/>
    </row>
    <row r="8644" spans="1:22">
      <c r="A8644" s="531"/>
      <c r="B8644" s="532"/>
      <c r="C8644" s="350"/>
      <c r="D8644" s="350"/>
      <c r="E8644" s="533"/>
      <c r="F8644" s="533"/>
      <c r="G8644" s="533"/>
      <c r="H8644" s="533"/>
      <c r="I8644" s="533"/>
      <c r="J8644" s="533"/>
      <c r="K8644" s="533"/>
      <c r="L8644" s="533"/>
      <c r="M8644" s="533"/>
      <c r="N8644" s="532"/>
      <c r="O8644" s="350"/>
      <c r="P8644" s="464"/>
      <c r="Q8644" s="464"/>
      <c r="R8644" s="464"/>
      <c r="S8644" s="464"/>
      <c r="T8644" s="464"/>
      <c r="U8644" s="464"/>
      <c r="V8644" s="464"/>
    </row>
    <row r="8645" spans="1:22">
      <c r="A8645" s="531"/>
      <c r="B8645" s="532"/>
      <c r="C8645" s="350"/>
      <c r="D8645" s="350"/>
      <c r="E8645" s="533"/>
      <c r="F8645" s="533"/>
      <c r="G8645" s="533"/>
      <c r="H8645" s="533"/>
      <c r="I8645" s="533"/>
      <c r="J8645" s="533"/>
      <c r="K8645" s="533"/>
      <c r="L8645" s="533"/>
      <c r="M8645" s="533"/>
      <c r="N8645" s="532"/>
      <c r="O8645" s="350"/>
      <c r="P8645" s="464"/>
      <c r="Q8645" s="464"/>
      <c r="R8645" s="464"/>
      <c r="S8645" s="464"/>
      <c r="T8645" s="464"/>
      <c r="U8645" s="464"/>
      <c r="V8645" s="464"/>
    </row>
    <row r="8646" spans="1:22">
      <c r="A8646" s="531"/>
      <c r="B8646" s="532"/>
      <c r="C8646" s="350"/>
      <c r="D8646" s="350"/>
      <c r="E8646" s="533"/>
      <c r="F8646" s="533"/>
      <c r="G8646" s="533"/>
      <c r="H8646" s="533"/>
      <c r="I8646" s="533"/>
      <c r="J8646" s="533"/>
      <c r="K8646" s="533"/>
      <c r="L8646" s="533"/>
      <c r="M8646" s="533"/>
      <c r="N8646" s="532"/>
      <c r="O8646" s="350"/>
      <c r="P8646" s="464"/>
      <c r="Q8646" s="464"/>
      <c r="R8646" s="464"/>
      <c r="S8646" s="464"/>
      <c r="T8646" s="464"/>
      <c r="U8646" s="464"/>
      <c r="V8646" s="464"/>
    </row>
    <row r="8647" spans="1:22">
      <c r="A8647" s="531"/>
      <c r="B8647" s="532"/>
      <c r="C8647" s="350"/>
      <c r="D8647" s="350"/>
      <c r="E8647" s="533"/>
      <c r="F8647" s="533"/>
      <c r="G8647" s="533"/>
      <c r="H8647" s="533"/>
      <c r="I8647" s="533"/>
      <c r="J8647" s="533"/>
      <c r="K8647" s="533"/>
      <c r="L8647" s="533"/>
      <c r="M8647" s="533"/>
      <c r="N8647" s="532"/>
      <c r="O8647" s="350"/>
      <c r="P8647" s="464"/>
      <c r="Q8647" s="464"/>
      <c r="R8647" s="464"/>
      <c r="S8647" s="464"/>
      <c r="T8647" s="464"/>
      <c r="U8647" s="464"/>
      <c r="V8647" s="464"/>
    </row>
    <row r="8648" spans="1:22">
      <c r="A8648" s="531"/>
      <c r="B8648" s="532"/>
      <c r="C8648" s="350"/>
      <c r="D8648" s="350"/>
      <c r="E8648" s="533"/>
      <c r="F8648" s="533"/>
      <c r="G8648" s="533"/>
      <c r="H8648" s="533"/>
      <c r="I8648" s="533"/>
      <c r="J8648" s="533"/>
      <c r="K8648" s="533"/>
      <c r="L8648" s="533"/>
      <c r="M8648" s="533"/>
      <c r="N8648" s="532"/>
      <c r="O8648" s="350"/>
      <c r="P8648" s="464"/>
      <c r="Q8648" s="464"/>
      <c r="R8648" s="464"/>
      <c r="S8648" s="464"/>
      <c r="T8648" s="464"/>
      <c r="U8648" s="464"/>
      <c r="V8648" s="464"/>
    </row>
    <row r="8649" spans="1:22">
      <c r="A8649" s="531"/>
      <c r="B8649" s="532"/>
      <c r="C8649" s="350"/>
      <c r="D8649" s="350"/>
      <c r="E8649" s="533"/>
      <c r="F8649" s="533"/>
      <c r="G8649" s="533"/>
      <c r="H8649" s="533"/>
      <c r="I8649" s="533"/>
      <c r="J8649" s="533"/>
      <c r="K8649" s="533"/>
      <c r="L8649" s="533"/>
      <c r="M8649" s="533"/>
      <c r="N8649" s="532"/>
      <c r="O8649" s="350"/>
      <c r="P8649" s="464"/>
      <c r="Q8649" s="464"/>
      <c r="R8649" s="464"/>
      <c r="S8649" s="464"/>
      <c r="T8649" s="464"/>
      <c r="U8649" s="464"/>
      <c r="V8649" s="464"/>
    </row>
    <row r="8650" spans="1:22">
      <c r="A8650" s="531"/>
      <c r="B8650" s="532"/>
      <c r="C8650" s="350"/>
      <c r="D8650" s="350"/>
      <c r="E8650" s="533"/>
      <c r="F8650" s="533"/>
      <c r="G8650" s="533"/>
      <c r="H8650" s="533"/>
      <c r="I8650" s="533"/>
      <c r="J8650" s="533"/>
      <c r="K8650" s="533"/>
      <c r="L8650" s="533"/>
      <c r="M8650" s="533"/>
      <c r="N8650" s="532"/>
      <c r="O8650" s="350"/>
      <c r="P8650" s="464"/>
      <c r="Q8650" s="464"/>
      <c r="R8650" s="464"/>
      <c r="S8650" s="464"/>
      <c r="T8650" s="464"/>
      <c r="U8650" s="464"/>
      <c r="V8650" s="464"/>
    </row>
    <row r="8651" spans="1:22">
      <c r="A8651" s="531"/>
      <c r="B8651" s="532"/>
      <c r="C8651" s="350"/>
      <c r="D8651" s="350"/>
      <c r="E8651" s="533"/>
      <c r="F8651" s="533"/>
      <c r="G8651" s="533"/>
      <c r="H8651" s="533"/>
      <c r="I8651" s="533"/>
      <c r="J8651" s="533"/>
      <c r="K8651" s="533"/>
      <c r="L8651" s="533"/>
      <c r="M8651" s="533"/>
      <c r="N8651" s="532"/>
      <c r="O8651" s="350"/>
      <c r="P8651" s="464"/>
      <c r="Q8651" s="464"/>
      <c r="R8651" s="464"/>
      <c r="S8651" s="464"/>
      <c r="T8651" s="464"/>
      <c r="U8651" s="464"/>
      <c r="V8651" s="464"/>
    </row>
    <row r="8652" spans="1:22">
      <c r="A8652" s="531"/>
      <c r="B8652" s="532"/>
      <c r="C8652" s="350"/>
      <c r="D8652" s="350"/>
      <c r="E8652" s="533"/>
      <c r="F8652" s="533"/>
      <c r="G8652" s="533"/>
      <c r="H8652" s="533"/>
      <c r="I8652" s="533"/>
      <c r="J8652" s="533"/>
      <c r="K8652" s="533"/>
      <c r="L8652" s="533"/>
      <c r="M8652" s="533"/>
      <c r="N8652" s="532"/>
      <c r="O8652" s="350"/>
      <c r="P8652" s="464"/>
      <c r="Q8652" s="464"/>
      <c r="R8652" s="464"/>
      <c r="S8652" s="464"/>
      <c r="T8652" s="464"/>
      <c r="U8652" s="464"/>
      <c r="V8652" s="464"/>
    </row>
    <row r="8653" spans="1:22">
      <c r="A8653" s="531"/>
      <c r="B8653" s="532"/>
      <c r="C8653" s="350"/>
      <c r="D8653" s="350"/>
      <c r="E8653" s="533"/>
      <c r="F8653" s="533"/>
      <c r="G8653" s="533"/>
      <c r="H8653" s="533"/>
      <c r="I8653" s="533"/>
      <c r="J8653" s="533"/>
      <c r="K8653" s="533"/>
      <c r="L8653" s="533"/>
      <c r="M8653" s="533"/>
      <c r="N8653" s="532"/>
      <c r="O8653" s="350"/>
      <c r="P8653" s="464"/>
      <c r="Q8653" s="464"/>
      <c r="R8653" s="464"/>
      <c r="S8653" s="464"/>
      <c r="T8653" s="464"/>
      <c r="U8653" s="464"/>
      <c r="V8653" s="464"/>
    </row>
    <row r="8654" spans="1:22">
      <c r="A8654" s="531"/>
      <c r="B8654" s="532"/>
      <c r="C8654" s="350"/>
      <c r="D8654" s="350"/>
      <c r="E8654" s="533"/>
      <c r="F8654" s="533"/>
      <c r="G8654" s="533"/>
      <c r="H8654" s="533"/>
      <c r="I8654" s="533"/>
      <c r="J8654" s="533"/>
      <c r="K8654" s="533"/>
      <c r="L8654" s="533"/>
      <c r="M8654" s="533"/>
      <c r="N8654" s="532"/>
      <c r="O8654" s="350"/>
      <c r="P8654" s="464"/>
      <c r="Q8654" s="464"/>
      <c r="R8654" s="464"/>
      <c r="S8654" s="464"/>
      <c r="T8654" s="464"/>
      <c r="U8654" s="464"/>
      <c r="V8654" s="464"/>
    </row>
    <row r="8655" spans="1:22">
      <c r="A8655" s="531"/>
      <c r="B8655" s="532"/>
      <c r="C8655" s="350"/>
      <c r="D8655" s="350"/>
      <c r="E8655" s="533"/>
      <c r="F8655" s="533"/>
      <c r="G8655" s="533"/>
      <c r="H8655" s="533"/>
      <c r="I8655" s="533"/>
      <c r="J8655" s="533"/>
      <c r="K8655" s="533"/>
      <c r="L8655" s="533"/>
      <c r="M8655" s="533"/>
      <c r="N8655" s="532"/>
      <c r="O8655" s="350"/>
      <c r="P8655" s="464"/>
      <c r="Q8655" s="464"/>
      <c r="R8655" s="464"/>
      <c r="S8655" s="464"/>
      <c r="T8655" s="464"/>
      <c r="U8655" s="464"/>
      <c r="V8655" s="464"/>
    </row>
    <row r="8656" spans="1:22">
      <c r="A8656" s="531"/>
      <c r="B8656" s="532"/>
      <c r="C8656" s="350"/>
      <c r="D8656" s="350"/>
      <c r="E8656" s="533"/>
      <c r="F8656" s="533"/>
      <c r="G8656" s="533"/>
      <c r="H8656" s="533"/>
      <c r="I8656" s="533"/>
      <c r="J8656" s="533"/>
      <c r="K8656" s="533"/>
      <c r="L8656" s="533"/>
      <c r="M8656" s="533"/>
      <c r="N8656" s="532"/>
      <c r="O8656" s="350"/>
      <c r="P8656" s="464"/>
      <c r="Q8656" s="464"/>
      <c r="R8656" s="464"/>
      <c r="S8656" s="464"/>
      <c r="T8656" s="464"/>
      <c r="U8656" s="464"/>
      <c r="V8656" s="464"/>
    </row>
    <row r="8657" spans="1:22">
      <c r="A8657" s="531"/>
      <c r="B8657" s="532"/>
      <c r="C8657" s="350"/>
      <c r="D8657" s="350"/>
      <c r="E8657" s="533"/>
      <c r="F8657" s="533"/>
      <c r="G8657" s="533"/>
      <c r="H8657" s="533"/>
      <c r="I8657" s="533"/>
      <c r="J8657" s="533"/>
      <c r="K8657" s="533"/>
      <c r="L8657" s="533"/>
      <c r="M8657" s="533"/>
      <c r="N8657" s="532"/>
      <c r="O8657" s="350"/>
      <c r="P8657" s="464"/>
      <c r="Q8657" s="464"/>
      <c r="R8657" s="464"/>
      <c r="S8657" s="464"/>
      <c r="T8657" s="464"/>
      <c r="U8657" s="464"/>
      <c r="V8657" s="464"/>
    </row>
    <row r="8658" spans="1:22">
      <c r="A8658" s="531"/>
      <c r="B8658" s="532"/>
      <c r="C8658" s="350"/>
      <c r="D8658" s="350"/>
      <c r="E8658" s="533"/>
      <c r="F8658" s="533"/>
      <c r="G8658" s="533"/>
      <c r="H8658" s="533"/>
      <c r="I8658" s="533"/>
      <c r="J8658" s="533"/>
      <c r="K8658" s="533"/>
      <c r="L8658" s="533"/>
      <c r="M8658" s="533"/>
      <c r="N8658" s="532"/>
      <c r="O8658" s="350"/>
      <c r="P8658" s="464"/>
      <c r="Q8658" s="464"/>
      <c r="R8658" s="464"/>
      <c r="S8658" s="464"/>
      <c r="T8658" s="464"/>
      <c r="U8658" s="464"/>
      <c r="V8658" s="464"/>
    </row>
    <row r="8659" spans="1:22">
      <c r="A8659" s="531"/>
      <c r="B8659" s="532"/>
      <c r="C8659" s="350"/>
      <c r="D8659" s="350"/>
      <c r="E8659" s="533"/>
      <c r="F8659" s="533"/>
      <c r="G8659" s="533"/>
      <c r="H8659" s="533"/>
      <c r="I8659" s="533"/>
      <c r="J8659" s="533"/>
      <c r="K8659" s="533"/>
      <c r="L8659" s="533"/>
      <c r="M8659" s="533"/>
      <c r="N8659" s="532"/>
      <c r="O8659" s="350"/>
      <c r="P8659" s="464"/>
      <c r="Q8659" s="464"/>
      <c r="R8659" s="464"/>
      <c r="S8659" s="464"/>
      <c r="T8659" s="464"/>
      <c r="U8659" s="464"/>
      <c r="V8659" s="464"/>
    </row>
    <row r="8660" spans="1:22">
      <c r="A8660" s="531"/>
      <c r="B8660" s="532"/>
      <c r="C8660" s="350"/>
      <c r="D8660" s="350"/>
      <c r="E8660" s="533"/>
      <c r="F8660" s="533"/>
      <c r="G8660" s="533"/>
      <c r="H8660" s="533"/>
      <c r="I8660" s="533"/>
      <c r="J8660" s="533"/>
      <c r="K8660" s="533"/>
      <c r="L8660" s="533"/>
      <c r="M8660" s="533"/>
      <c r="N8660" s="532"/>
      <c r="O8660" s="350"/>
      <c r="P8660" s="464"/>
      <c r="Q8660" s="464"/>
      <c r="R8660" s="464"/>
      <c r="S8660" s="464"/>
      <c r="T8660" s="464"/>
      <c r="U8660" s="464"/>
      <c r="V8660" s="464"/>
    </row>
    <row r="8661" spans="1:22">
      <c r="A8661" s="531"/>
      <c r="B8661" s="532"/>
      <c r="C8661" s="350"/>
      <c r="D8661" s="350"/>
      <c r="E8661" s="533"/>
      <c r="F8661" s="533"/>
      <c r="G8661" s="533"/>
      <c r="H8661" s="533"/>
      <c r="I8661" s="533"/>
      <c r="J8661" s="533"/>
      <c r="K8661" s="533"/>
      <c r="L8661" s="533"/>
      <c r="M8661" s="533"/>
      <c r="N8661" s="532"/>
      <c r="O8661" s="350"/>
      <c r="P8661" s="464"/>
      <c r="Q8661" s="464"/>
      <c r="R8661" s="464"/>
      <c r="S8661" s="464"/>
      <c r="T8661" s="464"/>
      <c r="U8661" s="464"/>
      <c r="V8661" s="464"/>
    </row>
    <row r="8662" spans="1:22">
      <c r="A8662" s="531"/>
      <c r="B8662" s="532"/>
      <c r="C8662" s="350"/>
      <c r="D8662" s="350"/>
      <c r="E8662" s="533"/>
      <c r="F8662" s="533"/>
      <c r="G8662" s="533"/>
      <c r="H8662" s="533"/>
      <c r="I8662" s="533"/>
      <c r="J8662" s="533"/>
      <c r="K8662" s="533"/>
      <c r="L8662" s="533"/>
      <c r="M8662" s="533"/>
      <c r="N8662" s="532"/>
      <c r="O8662" s="350"/>
      <c r="P8662" s="464"/>
      <c r="Q8662" s="464"/>
      <c r="R8662" s="464"/>
      <c r="S8662" s="464"/>
      <c r="T8662" s="464"/>
      <c r="U8662" s="464"/>
      <c r="V8662" s="464"/>
    </row>
    <row r="8663" spans="1:22">
      <c r="A8663" s="531"/>
      <c r="B8663" s="532"/>
      <c r="C8663" s="350"/>
      <c r="D8663" s="350"/>
      <c r="E8663" s="533"/>
      <c r="F8663" s="533"/>
      <c r="G8663" s="533"/>
      <c r="H8663" s="533"/>
      <c r="I8663" s="533"/>
      <c r="J8663" s="533"/>
      <c r="K8663" s="533"/>
      <c r="L8663" s="533"/>
      <c r="M8663" s="533"/>
      <c r="N8663" s="532"/>
      <c r="O8663" s="350"/>
      <c r="P8663" s="464"/>
      <c r="Q8663" s="464"/>
      <c r="R8663" s="464"/>
      <c r="S8663" s="464"/>
      <c r="T8663" s="464"/>
      <c r="U8663" s="464"/>
      <c r="V8663" s="464"/>
    </row>
    <row r="8664" spans="1:22">
      <c r="A8664" s="531"/>
      <c r="B8664" s="532"/>
      <c r="C8664" s="350"/>
      <c r="D8664" s="350"/>
      <c r="E8664" s="533"/>
      <c r="F8664" s="533"/>
      <c r="G8664" s="533"/>
      <c r="H8664" s="533"/>
      <c r="I8664" s="533"/>
      <c r="J8664" s="533"/>
      <c r="K8664" s="533"/>
      <c r="L8664" s="533"/>
      <c r="M8664" s="533"/>
      <c r="N8664" s="532"/>
      <c r="O8664" s="350"/>
      <c r="P8664" s="464"/>
      <c r="Q8664" s="464"/>
      <c r="R8664" s="464"/>
      <c r="S8664" s="464"/>
      <c r="T8664" s="464"/>
      <c r="U8664" s="464"/>
      <c r="V8664" s="464"/>
    </row>
    <row r="8665" spans="1:22">
      <c r="A8665" s="531"/>
      <c r="B8665" s="532"/>
      <c r="C8665" s="350"/>
      <c r="D8665" s="350"/>
      <c r="E8665" s="533"/>
      <c r="F8665" s="533"/>
      <c r="G8665" s="533"/>
      <c r="H8665" s="533"/>
      <c r="I8665" s="533"/>
      <c r="J8665" s="533"/>
      <c r="K8665" s="533"/>
      <c r="L8665" s="533"/>
      <c r="M8665" s="533"/>
      <c r="N8665" s="532"/>
      <c r="O8665" s="350"/>
      <c r="P8665" s="464"/>
      <c r="Q8665" s="464"/>
      <c r="R8665" s="464"/>
      <c r="S8665" s="464"/>
      <c r="T8665" s="464"/>
      <c r="U8665" s="464"/>
      <c r="V8665" s="464"/>
    </row>
    <row r="8666" spans="1:22">
      <c r="A8666" s="531"/>
      <c r="B8666" s="532"/>
      <c r="C8666" s="350"/>
      <c r="D8666" s="350"/>
      <c r="E8666" s="533"/>
      <c r="F8666" s="533"/>
      <c r="G8666" s="533"/>
      <c r="H8666" s="533"/>
      <c r="I8666" s="533"/>
      <c r="J8666" s="533"/>
      <c r="K8666" s="533"/>
      <c r="L8666" s="533"/>
      <c r="M8666" s="533"/>
      <c r="N8666" s="532"/>
      <c r="O8666" s="350"/>
      <c r="P8666" s="464"/>
      <c r="Q8666" s="464"/>
      <c r="R8666" s="464"/>
      <c r="S8666" s="464"/>
      <c r="T8666" s="464"/>
      <c r="U8666" s="464"/>
      <c r="V8666" s="464"/>
    </row>
    <row r="8667" spans="1:22">
      <c r="A8667" s="531"/>
      <c r="B8667" s="532"/>
      <c r="C8667" s="350"/>
      <c r="D8667" s="350"/>
      <c r="E8667" s="533"/>
      <c r="F8667" s="533"/>
      <c r="G8667" s="533"/>
      <c r="H8667" s="533"/>
      <c r="I8667" s="533"/>
      <c r="J8667" s="533"/>
      <c r="K8667" s="533"/>
      <c r="L8667" s="533"/>
      <c r="M8667" s="533"/>
      <c r="N8667" s="532"/>
      <c r="O8667" s="350"/>
      <c r="P8667" s="464"/>
      <c r="Q8667" s="464"/>
      <c r="R8667" s="464"/>
      <c r="S8667" s="464"/>
      <c r="T8667" s="464"/>
      <c r="U8667" s="464"/>
      <c r="V8667" s="464"/>
    </row>
    <row r="8668" spans="1:22">
      <c r="A8668" s="531"/>
      <c r="B8668" s="532"/>
      <c r="C8668" s="350"/>
      <c r="D8668" s="350"/>
      <c r="E8668" s="533"/>
      <c r="F8668" s="533"/>
      <c r="G8668" s="533"/>
      <c r="H8668" s="533"/>
      <c r="I8668" s="533"/>
      <c r="J8668" s="533"/>
      <c r="K8668" s="533"/>
      <c r="L8668" s="533"/>
      <c r="M8668" s="533"/>
      <c r="N8668" s="532"/>
      <c r="O8668" s="350"/>
      <c r="P8668" s="464"/>
      <c r="Q8668" s="464"/>
      <c r="R8668" s="464"/>
      <c r="S8668" s="464"/>
      <c r="T8668" s="464"/>
      <c r="U8668" s="464"/>
      <c r="V8668" s="464"/>
    </row>
    <row r="8669" spans="1:22">
      <c r="A8669" s="531"/>
      <c r="B8669" s="532"/>
      <c r="C8669" s="350"/>
      <c r="D8669" s="350"/>
      <c r="E8669" s="533"/>
      <c r="F8669" s="533"/>
      <c r="G8669" s="533"/>
      <c r="H8669" s="533"/>
      <c r="I8669" s="533"/>
      <c r="J8669" s="533"/>
      <c r="K8669" s="533"/>
      <c r="L8669" s="533"/>
      <c r="M8669" s="533"/>
      <c r="N8669" s="532"/>
      <c r="O8669" s="350"/>
      <c r="P8669" s="464"/>
      <c r="Q8669" s="464"/>
      <c r="R8669" s="464"/>
      <c r="S8669" s="464"/>
      <c r="T8669" s="464"/>
      <c r="U8669" s="464"/>
      <c r="V8669" s="464"/>
    </row>
    <row r="8670" spans="1:22">
      <c r="A8670" s="531"/>
      <c r="B8670" s="532"/>
      <c r="C8670" s="350"/>
      <c r="D8670" s="350"/>
      <c r="E8670" s="533"/>
      <c r="F8670" s="533"/>
      <c r="G8670" s="533"/>
      <c r="H8670" s="533"/>
      <c r="I8670" s="533"/>
      <c r="J8670" s="533"/>
      <c r="K8670" s="533"/>
      <c r="L8670" s="533"/>
      <c r="M8670" s="533"/>
      <c r="N8670" s="532"/>
      <c r="O8670" s="350"/>
      <c r="P8670" s="464"/>
      <c r="Q8670" s="464"/>
      <c r="R8670" s="464"/>
      <c r="S8670" s="464"/>
      <c r="T8670" s="464"/>
      <c r="U8670" s="464"/>
      <c r="V8670" s="464"/>
    </row>
    <row r="8671" spans="1:22">
      <c r="A8671" s="531"/>
      <c r="B8671" s="532"/>
      <c r="C8671" s="350"/>
      <c r="D8671" s="350"/>
      <c r="E8671" s="533"/>
      <c r="F8671" s="533"/>
      <c r="G8671" s="533"/>
      <c r="H8671" s="533"/>
      <c r="I8671" s="533"/>
      <c r="J8671" s="533"/>
      <c r="K8671" s="533"/>
      <c r="L8671" s="533"/>
      <c r="M8671" s="533"/>
      <c r="N8671" s="532"/>
      <c r="O8671" s="350"/>
      <c r="P8671" s="464"/>
      <c r="Q8671" s="464"/>
      <c r="R8671" s="464"/>
      <c r="S8671" s="464"/>
      <c r="T8671" s="464"/>
      <c r="U8671" s="464"/>
      <c r="V8671" s="464"/>
    </row>
    <row r="8672" spans="1:22">
      <c r="A8672" s="531"/>
      <c r="B8672" s="532"/>
      <c r="C8672" s="350"/>
      <c r="D8672" s="350"/>
      <c r="E8672" s="533"/>
      <c r="F8672" s="533"/>
      <c r="G8672" s="533"/>
      <c r="H8672" s="533"/>
      <c r="I8672" s="533"/>
      <c r="J8672" s="533"/>
      <c r="K8672" s="533"/>
      <c r="L8672" s="533"/>
      <c r="M8672" s="533"/>
      <c r="N8672" s="532"/>
      <c r="O8672" s="350"/>
      <c r="P8672" s="464"/>
      <c r="Q8672" s="464"/>
      <c r="R8672" s="464"/>
      <c r="S8672" s="464"/>
      <c r="T8672" s="464"/>
      <c r="U8672" s="464"/>
      <c r="V8672" s="464"/>
    </row>
    <row r="8673" spans="1:22">
      <c r="A8673" s="531"/>
      <c r="B8673" s="532"/>
      <c r="C8673" s="350"/>
      <c r="D8673" s="350"/>
      <c r="E8673" s="533"/>
      <c r="F8673" s="533"/>
      <c r="G8673" s="533"/>
      <c r="H8673" s="533"/>
      <c r="I8673" s="533"/>
      <c r="J8673" s="533"/>
      <c r="K8673" s="533"/>
      <c r="L8673" s="533"/>
      <c r="M8673" s="533"/>
      <c r="N8673" s="532"/>
      <c r="O8673" s="350"/>
      <c r="P8673" s="464"/>
      <c r="Q8673" s="464"/>
      <c r="R8673" s="464"/>
      <c r="S8673" s="464"/>
      <c r="T8673" s="464"/>
      <c r="U8673" s="464"/>
      <c r="V8673" s="464"/>
    </row>
    <row r="8674" spans="1:22">
      <c r="A8674" s="531"/>
      <c r="B8674" s="532"/>
      <c r="C8674" s="350"/>
      <c r="D8674" s="350"/>
      <c r="E8674" s="533"/>
      <c r="F8674" s="533"/>
      <c r="G8674" s="533"/>
      <c r="H8674" s="533"/>
      <c r="I8674" s="533"/>
      <c r="J8674" s="533"/>
      <c r="K8674" s="533"/>
      <c r="L8674" s="533"/>
      <c r="M8674" s="533"/>
      <c r="N8674" s="532"/>
      <c r="O8674" s="350"/>
      <c r="P8674" s="464"/>
      <c r="Q8674" s="464"/>
      <c r="R8674" s="464"/>
      <c r="S8674" s="464"/>
      <c r="T8674" s="464"/>
      <c r="U8674" s="464"/>
      <c r="V8674" s="464"/>
    </row>
    <row r="8675" spans="1:22">
      <c r="A8675" s="531"/>
      <c r="B8675" s="532"/>
      <c r="C8675" s="350"/>
      <c r="D8675" s="350"/>
      <c r="E8675" s="533"/>
      <c r="F8675" s="533"/>
      <c r="G8675" s="533"/>
      <c r="H8675" s="533"/>
      <c r="I8675" s="533"/>
      <c r="J8675" s="533"/>
      <c r="K8675" s="533"/>
      <c r="L8675" s="533"/>
      <c r="M8675" s="533"/>
      <c r="N8675" s="532"/>
      <c r="O8675" s="350"/>
      <c r="P8675" s="464"/>
      <c r="Q8675" s="464"/>
      <c r="R8675" s="464"/>
      <c r="S8675" s="464"/>
      <c r="T8675" s="464"/>
      <c r="U8675" s="464"/>
      <c r="V8675" s="464"/>
    </row>
    <row r="8676" spans="1:22">
      <c r="A8676" s="531"/>
      <c r="B8676" s="532"/>
      <c r="C8676" s="350"/>
      <c r="D8676" s="350"/>
      <c r="E8676" s="533"/>
      <c r="F8676" s="533"/>
      <c r="G8676" s="533"/>
      <c r="H8676" s="533"/>
      <c r="I8676" s="533"/>
      <c r="J8676" s="533"/>
      <c r="K8676" s="533"/>
      <c r="L8676" s="533"/>
      <c r="M8676" s="533"/>
      <c r="N8676" s="532"/>
      <c r="O8676" s="350"/>
      <c r="P8676" s="464"/>
      <c r="Q8676" s="464"/>
      <c r="R8676" s="464"/>
      <c r="S8676" s="464"/>
      <c r="T8676" s="464"/>
      <c r="U8676" s="464"/>
      <c r="V8676" s="464"/>
    </row>
    <row r="8677" spans="1:22">
      <c r="A8677" s="531"/>
      <c r="B8677" s="532"/>
      <c r="C8677" s="350"/>
      <c r="D8677" s="350"/>
      <c r="E8677" s="533"/>
      <c r="F8677" s="533"/>
      <c r="G8677" s="533"/>
      <c r="H8677" s="533"/>
      <c r="I8677" s="533"/>
      <c r="J8677" s="533"/>
      <c r="K8677" s="533"/>
      <c r="L8677" s="533"/>
      <c r="M8677" s="533"/>
      <c r="N8677" s="532"/>
      <c r="O8677" s="350"/>
      <c r="P8677" s="464"/>
      <c r="Q8677" s="464"/>
      <c r="R8677" s="464"/>
      <c r="S8677" s="464"/>
      <c r="T8677" s="464"/>
      <c r="U8677" s="464"/>
      <c r="V8677" s="464"/>
    </row>
    <row r="8678" spans="1:22">
      <c r="A8678" s="531"/>
      <c r="B8678" s="532"/>
      <c r="C8678" s="350"/>
      <c r="D8678" s="350"/>
      <c r="E8678" s="533"/>
      <c r="F8678" s="533"/>
      <c r="G8678" s="533"/>
      <c r="H8678" s="533"/>
      <c r="I8678" s="533"/>
      <c r="J8678" s="533"/>
      <c r="K8678" s="533"/>
      <c r="L8678" s="533"/>
      <c r="M8678" s="533"/>
      <c r="N8678" s="532"/>
      <c r="O8678" s="350"/>
      <c r="P8678" s="464"/>
      <c r="Q8678" s="464"/>
      <c r="R8678" s="464"/>
      <c r="S8678" s="464"/>
      <c r="T8678" s="464"/>
      <c r="U8678" s="464"/>
      <c r="V8678" s="464"/>
    </row>
    <row r="8679" spans="1:22">
      <c r="A8679" s="531"/>
      <c r="B8679" s="532"/>
      <c r="C8679" s="350"/>
      <c r="D8679" s="350"/>
      <c r="E8679" s="533"/>
      <c r="F8679" s="533"/>
      <c r="G8679" s="533"/>
      <c r="H8679" s="533"/>
      <c r="I8679" s="533"/>
      <c r="J8679" s="533"/>
      <c r="K8679" s="533"/>
      <c r="L8679" s="533"/>
      <c r="M8679" s="533"/>
      <c r="N8679" s="532"/>
      <c r="O8679" s="350"/>
      <c r="P8679" s="464"/>
      <c r="Q8679" s="464"/>
      <c r="R8679" s="464"/>
      <c r="S8679" s="464"/>
      <c r="T8679" s="464"/>
      <c r="U8679" s="464"/>
      <c r="V8679" s="464"/>
    </row>
    <row r="8680" spans="1:22">
      <c r="A8680" s="531"/>
      <c r="B8680" s="532"/>
      <c r="C8680" s="350"/>
      <c r="D8680" s="350"/>
      <c r="E8680" s="533"/>
      <c r="F8680" s="533"/>
      <c r="G8680" s="533"/>
      <c r="H8680" s="533"/>
      <c r="I8680" s="533"/>
      <c r="J8680" s="533"/>
      <c r="K8680" s="533"/>
      <c r="L8680" s="533"/>
      <c r="M8680" s="533"/>
      <c r="N8680" s="532"/>
      <c r="O8680" s="350"/>
      <c r="P8680" s="464"/>
      <c r="Q8680" s="464"/>
      <c r="R8680" s="464"/>
      <c r="S8680" s="464"/>
      <c r="T8680" s="464"/>
      <c r="U8680" s="464"/>
      <c r="V8680" s="464"/>
    </row>
    <row r="8681" spans="1:22">
      <c r="A8681" s="531"/>
      <c r="B8681" s="532"/>
      <c r="C8681" s="350"/>
      <c r="D8681" s="350"/>
      <c r="E8681" s="533"/>
      <c r="F8681" s="533"/>
      <c r="G8681" s="533"/>
      <c r="H8681" s="533"/>
      <c r="I8681" s="533"/>
      <c r="J8681" s="533"/>
      <c r="K8681" s="533"/>
      <c r="L8681" s="533"/>
      <c r="M8681" s="533"/>
      <c r="N8681" s="532"/>
      <c r="O8681" s="350"/>
      <c r="P8681" s="464"/>
      <c r="Q8681" s="464"/>
      <c r="R8681" s="464"/>
      <c r="S8681" s="464"/>
      <c r="T8681" s="464"/>
      <c r="U8681" s="464"/>
      <c r="V8681" s="464"/>
    </row>
    <row r="8682" spans="1:22">
      <c r="A8682" s="531"/>
      <c r="B8682" s="532"/>
      <c r="C8682" s="350"/>
      <c r="D8682" s="350"/>
      <c r="E8682" s="533"/>
      <c r="F8682" s="533"/>
      <c r="G8682" s="533"/>
      <c r="H8682" s="533"/>
      <c r="I8682" s="533"/>
      <c r="J8682" s="533"/>
      <c r="K8682" s="533"/>
      <c r="L8682" s="533"/>
      <c r="M8682" s="533"/>
      <c r="N8682" s="532"/>
      <c r="O8682" s="350"/>
      <c r="P8682" s="464"/>
      <c r="Q8682" s="464"/>
      <c r="R8682" s="464"/>
      <c r="S8682" s="464"/>
      <c r="T8682" s="464"/>
      <c r="U8682" s="464"/>
      <c r="V8682" s="464"/>
    </row>
    <row r="8683" spans="1:22">
      <c r="A8683" s="531"/>
      <c r="B8683" s="532"/>
      <c r="C8683" s="350"/>
      <c r="D8683" s="350"/>
      <c r="E8683" s="533"/>
      <c r="F8683" s="533"/>
      <c r="G8683" s="533"/>
      <c r="H8683" s="533"/>
      <c r="I8683" s="533"/>
      <c r="J8683" s="533"/>
      <c r="K8683" s="533"/>
      <c r="L8683" s="533"/>
      <c r="M8683" s="533"/>
      <c r="N8683" s="532"/>
      <c r="O8683" s="350"/>
      <c r="P8683" s="464"/>
      <c r="Q8683" s="464"/>
      <c r="R8683" s="464"/>
      <c r="S8683" s="464"/>
      <c r="T8683" s="464"/>
      <c r="U8683" s="464"/>
      <c r="V8683" s="464"/>
    </row>
    <row r="8684" spans="1:22">
      <c r="A8684" s="531"/>
      <c r="B8684" s="532"/>
      <c r="C8684" s="350"/>
      <c r="D8684" s="350"/>
      <c r="E8684" s="533"/>
      <c r="F8684" s="533"/>
      <c r="G8684" s="533"/>
      <c r="H8684" s="533"/>
      <c r="I8684" s="533"/>
      <c r="J8684" s="533"/>
      <c r="K8684" s="533"/>
      <c r="L8684" s="533"/>
      <c r="M8684" s="533"/>
      <c r="N8684" s="532"/>
      <c r="O8684" s="350"/>
      <c r="P8684" s="464"/>
      <c r="Q8684" s="464"/>
      <c r="R8684" s="464"/>
      <c r="S8684" s="464"/>
      <c r="T8684" s="464"/>
      <c r="U8684" s="464"/>
      <c r="V8684" s="464"/>
    </row>
    <row r="8685" spans="1:22">
      <c r="A8685" s="531"/>
      <c r="B8685" s="532"/>
      <c r="C8685" s="350"/>
      <c r="D8685" s="350"/>
      <c r="E8685" s="533"/>
      <c r="F8685" s="533"/>
      <c r="G8685" s="533"/>
      <c r="H8685" s="533"/>
      <c r="I8685" s="533"/>
      <c r="J8685" s="533"/>
      <c r="K8685" s="533"/>
      <c r="L8685" s="533"/>
      <c r="M8685" s="533"/>
      <c r="N8685" s="532"/>
      <c r="O8685" s="350"/>
      <c r="P8685" s="464"/>
      <c r="Q8685" s="464"/>
      <c r="R8685" s="464"/>
      <c r="S8685" s="464"/>
      <c r="T8685" s="464"/>
      <c r="U8685" s="464"/>
      <c r="V8685" s="464"/>
    </row>
    <row r="8686" spans="1:22">
      <c r="A8686" s="531"/>
      <c r="B8686" s="532"/>
      <c r="C8686" s="350"/>
      <c r="D8686" s="350"/>
      <c r="E8686" s="533"/>
      <c r="F8686" s="533"/>
      <c r="G8686" s="533"/>
      <c r="H8686" s="533"/>
      <c r="I8686" s="533"/>
      <c r="J8686" s="533"/>
      <c r="K8686" s="533"/>
      <c r="L8686" s="533"/>
      <c r="M8686" s="533"/>
      <c r="N8686" s="532"/>
      <c r="O8686" s="350"/>
      <c r="P8686" s="464"/>
      <c r="Q8686" s="464"/>
      <c r="R8686" s="464"/>
      <c r="S8686" s="464"/>
      <c r="T8686" s="464"/>
      <c r="U8686" s="464"/>
      <c r="V8686" s="464"/>
    </row>
    <row r="8687" spans="1:22">
      <c r="A8687" s="531"/>
      <c r="B8687" s="532"/>
      <c r="C8687" s="350"/>
      <c r="D8687" s="350"/>
      <c r="E8687" s="533"/>
      <c r="F8687" s="533"/>
      <c r="G8687" s="533"/>
      <c r="H8687" s="533"/>
      <c r="I8687" s="533"/>
      <c r="J8687" s="533"/>
      <c r="K8687" s="533"/>
      <c r="L8687" s="533"/>
      <c r="M8687" s="533"/>
      <c r="N8687" s="532"/>
      <c r="O8687" s="350"/>
      <c r="P8687" s="464"/>
      <c r="Q8687" s="464"/>
      <c r="R8687" s="464"/>
      <c r="S8687" s="464"/>
      <c r="T8687" s="464"/>
      <c r="U8687" s="464"/>
      <c r="V8687" s="464"/>
    </row>
    <row r="8688" spans="1:22">
      <c r="A8688" s="531"/>
      <c r="B8688" s="532"/>
      <c r="C8688" s="350"/>
      <c r="D8688" s="350"/>
      <c r="E8688" s="533"/>
      <c r="F8688" s="533"/>
      <c r="G8688" s="533"/>
      <c r="H8688" s="533"/>
      <c r="I8688" s="533"/>
      <c r="J8688" s="533"/>
      <c r="K8688" s="533"/>
      <c r="L8688" s="533"/>
      <c r="M8688" s="533"/>
      <c r="N8688" s="532"/>
      <c r="O8688" s="350"/>
      <c r="P8688" s="464"/>
      <c r="Q8688" s="464"/>
      <c r="R8688" s="464"/>
      <c r="S8688" s="464"/>
      <c r="T8688" s="464"/>
      <c r="U8688" s="464"/>
      <c r="V8688" s="464"/>
    </row>
    <row r="8689" spans="1:22">
      <c r="A8689" s="531"/>
      <c r="B8689" s="532"/>
      <c r="C8689" s="350"/>
      <c r="D8689" s="350"/>
      <c r="E8689" s="533"/>
      <c r="F8689" s="533"/>
      <c r="G8689" s="533"/>
      <c r="H8689" s="533"/>
      <c r="I8689" s="533"/>
      <c r="J8689" s="533"/>
      <c r="K8689" s="533"/>
      <c r="L8689" s="533"/>
      <c r="M8689" s="533"/>
      <c r="N8689" s="532"/>
      <c r="O8689" s="350"/>
      <c r="P8689" s="464"/>
      <c r="Q8689" s="464"/>
      <c r="R8689" s="464"/>
      <c r="S8689" s="464"/>
      <c r="T8689" s="464"/>
      <c r="U8689" s="464"/>
      <c r="V8689" s="464"/>
    </row>
    <row r="8690" spans="1:22">
      <c r="A8690" s="531"/>
      <c r="B8690" s="532"/>
      <c r="C8690" s="350"/>
      <c r="D8690" s="350"/>
      <c r="E8690" s="533"/>
      <c r="F8690" s="533"/>
      <c r="G8690" s="533"/>
      <c r="H8690" s="533"/>
      <c r="I8690" s="533"/>
      <c r="J8690" s="533"/>
      <c r="K8690" s="533"/>
      <c r="L8690" s="533"/>
      <c r="M8690" s="533"/>
      <c r="N8690" s="532"/>
      <c r="O8690" s="350"/>
      <c r="P8690" s="464"/>
      <c r="Q8690" s="464"/>
      <c r="R8690" s="464"/>
      <c r="S8690" s="464"/>
      <c r="T8690" s="464"/>
      <c r="U8690" s="464"/>
      <c r="V8690" s="464"/>
    </row>
    <row r="8691" spans="1:22">
      <c r="A8691" s="531"/>
      <c r="B8691" s="532"/>
      <c r="C8691" s="350"/>
      <c r="D8691" s="350"/>
      <c r="E8691" s="533"/>
      <c r="F8691" s="533"/>
      <c r="G8691" s="533"/>
      <c r="H8691" s="533"/>
      <c r="I8691" s="533"/>
      <c r="J8691" s="533"/>
      <c r="K8691" s="533"/>
      <c r="L8691" s="533"/>
      <c r="M8691" s="533"/>
      <c r="N8691" s="532"/>
      <c r="O8691" s="350"/>
      <c r="P8691" s="464"/>
      <c r="Q8691" s="464"/>
      <c r="R8691" s="464"/>
      <c r="S8691" s="464"/>
      <c r="T8691" s="464"/>
      <c r="U8691" s="464"/>
      <c r="V8691" s="464"/>
    </row>
    <row r="8692" spans="1:22">
      <c r="A8692" s="531"/>
      <c r="B8692" s="532"/>
      <c r="C8692" s="350"/>
      <c r="D8692" s="350"/>
      <c r="E8692" s="533"/>
      <c r="F8692" s="533"/>
      <c r="G8692" s="533"/>
      <c r="H8692" s="533"/>
      <c r="I8692" s="533"/>
      <c r="J8692" s="533"/>
      <c r="K8692" s="533"/>
      <c r="L8692" s="533"/>
      <c r="M8692" s="533"/>
      <c r="N8692" s="532"/>
      <c r="O8692" s="350"/>
      <c r="P8692" s="464"/>
      <c r="Q8692" s="464"/>
      <c r="R8692" s="464"/>
      <c r="S8692" s="464"/>
      <c r="T8692" s="464"/>
      <c r="U8692" s="464"/>
      <c r="V8692" s="464"/>
    </row>
    <row r="8693" spans="1:22">
      <c r="A8693" s="531"/>
      <c r="B8693" s="532"/>
      <c r="C8693" s="350"/>
      <c r="D8693" s="350"/>
      <c r="E8693" s="533"/>
      <c r="F8693" s="533"/>
      <c r="G8693" s="533"/>
      <c r="H8693" s="533"/>
      <c r="I8693" s="533"/>
      <c r="J8693" s="533"/>
      <c r="K8693" s="533"/>
      <c r="L8693" s="533"/>
      <c r="M8693" s="533"/>
      <c r="N8693" s="532"/>
      <c r="O8693" s="350"/>
      <c r="P8693" s="464"/>
      <c r="Q8693" s="464"/>
      <c r="R8693" s="464"/>
      <c r="S8693" s="464"/>
      <c r="T8693" s="464"/>
      <c r="U8693" s="464"/>
      <c r="V8693" s="464"/>
    </row>
    <row r="8694" spans="1:22">
      <c r="A8694" s="531"/>
      <c r="B8694" s="532"/>
      <c r="C8694" s="350"/>
      <c r="D8694" s="350"/>
      <c r="E8694" s="533"/>
      <c r="F8694" s="533"/>
      <c r="G8694" s="533"/>
      <c r="H8694" s="533"/>
      <c r="I8694" s="533"/>
      <c r="J8694" s="533"/>
      <c r="K8694" s="533"/>
      <c r="L8694" s="533"/>
      <c r="M8694" s="533"/>
      <c r="N8694" s="532"/>
      <c r="O8694" s="350"/>
      <c r="P8694" s="464"/>
      <c r="Q8694" s="464"/>
      <c r="R8694" s="464"/>
      <c r="S8694" s="464"/>
      <c r="T8694" s="464"/>
      <c r="U8694" s="464"/>
      <c r="V8694" s="464"/>
    </row>
    <row r="8695" spans="1:22">
      <c r="A8695" s="531"/>
      <c r="B8695" s="532"/>
      <c r="C8695" s="350"/>
      <c r="D8695" s="350"/>
      <c r="E8695" s="533"/>
      <c r="F8695" s="533"/>
      <c r="G8695" s="533"/>
      <c r="H8695" s="533"/>
      <c r="I8695" s="533"/>
      <c r="J8695" s="533"/>
      <c r="K8695" s="533"/>
      <c r="L8695" s="533"/>
      <c r="M8695" s="533"/>
      <c r="N8695" s="532"/>
      <c r="O8695" s="350"/>
      <c r="P8695" s="464"/>
      <c r="Q8695" s="464"/>
      <c r="R8695" s="464"/>
      <c r="S8695" s="464"/>
      <c r="T8695" s="464"/>
      <c r="U8695" s="464"/>
      <c r="V8695" s="464"/>
    </row>
    <row r="8696" spans="1:22">
      <c r="A8696" s="531"/>
      <c r="B8696" s="532"/>
      <c r="C8696" s="350"/>
      <c r="D8696" s="350"/>
      <c r="E8696" s="533"/>
      <c r="F8696" s="533"/>
      <c r="G8696" s="533"/>
      <c r="H8696" s="533"/>
      <c r="I8696" s="533"/>
      <c r="J8696" s="533"/>
      <c r="K8696" s="533"/>
      <c r="L8696" s="533"/>
      <c r="M8696" s="533"/>
      <c r="N8696" s="532"/>
      <c r="O8696" s="350"/>
      <c r="P8696" s="464"/>
      <c r="Q8696" s="464"/>
      <c r="R8696" s="464"/>
      <c r="S8696" s="464"/>
      <c r="T8696" s="464"/>
      <c r="U8696" s="464"/>
      <c r="V8696" s="464"/>
    </row>
    <row r="8697" spans="1:22">
      <c r="A8697" s="531"/>
      <c r="B8697" s="532"/>
      <c r="C8697" s="350"/>
      <c r="D8697" s="350"/>
      <c r="E8697" s="533"/>
      <c r="F8697" s="533"/>
      <c r="G8697" s="533"/>
      <c r="H8697" s="533"/>
      <c r="I8697" s="533"/>
      <c r="J8697" s="533"/>
      <c r="K8697" s="533"/>
      <c r="L8697" s="533"/>
      <c r="M8697" s="533"/>
      <c r="N8697" s="532"/>
      <c r="O8697" s="350"/>
      <c r="P8697" s="464"/>
      <c r="Q8697" s="464"/>
      <c r="R8697" s="464"/>
      <c r="S8697" s="464"/>
      <c r="T8697" s="464"/>
      <c r="U8697" s="464"/>
      <c r="V8697" s="464"/>
    </row>
    <row r="8698" spans="1:22">
      <c r="A8698" s="531"/>
      <c r="B8698" s="532"/>
      <c r="C8698" s="350"/>
      <c r="D8698" s="350"/>
      <c r="E8698" s="533"/>
      <c r="F8698" s="533"/>
      <c r="G8698" s="533"/>
      <c r="H8698" s="533"/>
      <c r="I8698" s="533"/>
      <c r="J8698" s="533"/>
      <c r="K8698" s="533"/>
      <c r="L8698" s="533"/>
      <c r="M8698" s="533"/>
      <c r="N8698" s="532"/>
      <c r="O8698" s="350"/>
      <c r="P8698" s="464"/>
      <c r="Q8698" s="464"/>
      <c r="R8698" s="464"/>
      <c r="S8698" s="464"/>
      <c r="T8698" s="464"/>
      <c r="U8698" s="464"/>
      <c r="V8698" s="464"/>
    </row>
    <row r="8699" spans="1:22">
      <c r="A8699" s="531"/>
      <c r="B8699" s="532"/>
      <c r="C8699" s="350"/>
      <c r="D8699" s="350"/>
      <c r="E8699" s="533"/>
      <c r="F8699" s="533"/>
      <c r="G8699" s="533"/>
      <c r="H8699" s="533"/>
      <c r="I8699" s="533"/>
      <c r="J8699" s="533"/>
      <c r="K8699" s="533"/>
      <c r="L8699" s="533"/>
      <c r="M8699" s="533"/>
      <c r="N8699" s="532"/>
      <c r="O8699" s="350"/>
      <c r="P8699" s="464"/>
      <c r="Q8699" s="464"/>
      <c r="R8699" s="464"/>
      <c r="S8699" s="464"/>
      <c r="T8699" s="464"/>
      <c r="U8699" s="464"/>
      <c r="V8699" s="464"/>
    </row>
    <row r="8700" spans="1:22">
      <c r="A8700" s="531"/>
      <c r="B8700" s="532"/>
      <c r="C8700" s="350"/>
      <c r="D8700" s="350"/>
      <c r="E8700" s="533"/>
      <c r="F8700" s="533"/>
      <c r="G8700" s="533"/>
      <c r="H8700" s="533"/>
      <c r="I8700" s="533"/>
      <c r="J8700" s="533"/>
      <c r="K8700" s="533"/>
      <c r="L8700" s="533"/>
      <c r="M8700" s="533"/>
      <c r="N8700" s="532"/>
      <c r="O8700" s="350"/>
      <c r="P8700" s="464"/>
      <c r="Q8700" s="464"/>
      <c r="R8700" s="464"/>
      <c r="S8700" s="464"/>
      <c r="T8700" s="464"/>
      <c r="U8700" s="464"/>
      <c r="V8700" s="464"/>
    </row>
    <row r="8701" spans="1:22">
      <c r="A8701" s="531"/>
      <c r="B8701" s="532"/>
      <c r="C8701" s="350"/>
      <c r="D8701" s="350"/>
      <c r="E8701" s="533"/>
      <c r="F8701" s="533"/>
      <c r="G8701" s="533"/>
      <c r="H8701" s="533"/>
      <c r="I8701" s="533"/>
      <c r="J8701" s="533"/>
      <c r="K8701" s="533"/>
      <c r="L8701" s="533"/>
      <c r="M8701" s="533"/>
      <c r="N8701" s="532"/>
      <c r="O8701" s="350"/>
      <c r="P8701" s="464"/>
      <c r="Q8701" s="464"/>
      <c r="R8701" s="464"/>
      <c r="S8701" s="464"/>
      <c r="T8701" s="464"/>
      <c r="U8701" s="464"/>
      <c r="V8701" s="464"/>
    </row>
    <row r="8702" spans="1:22">
      <c r="A8702" s="531"/>
      <c r="B8702" s="532"/>
      <c r="C8702" s="350"/>
      <c r="D8702" s="350"/>
      <c r="E8702" s="533"/>
      <c r="F8702" s="533"/>
      <c r="G8702" s="533"/>
      <c r="H8702" s="533"/>
      <c r="I8702" s="533"/>
      <c r="J8702" s="533"/>
      <c r="K8702" s="533"/>
      <c r="L8702" s="533"/>
      <c r="M8702" s="533"/>
      <c r="N8702" s="532"/>
      <c r="O8702" s="350"/>
      <c r="P8702" s="464"/>
      <c r="Q8702" s="464"/>
      <c r="R8702" s="464"/>
      <c r="S8702" s="464"/>
      <c r="T8702" s="464"/>
      <c r="U8702" s="464"/>
      <c r="V8702" s="464"/>
    </row>
    <row r="8703" spans="1:22">
      <c r="A8703" s="531"/>
      <c r="B8703" s="532"/>
      <c r="C8703" s="350"/>
      <c r="D8703" s="350"/>
      <c r="E8703" s="533"/>
      <c r="F8703" s="533"/>
      <c r="G8703" s="533"/>
      <c r="H8703" s="533"/>
      <c r="I8703" s="533"/>
      <c r="J8703" s="533"/>
      <c r="K8703" s="533"/>
      <c r="L8703" s="533"/>
      <c r="M8703" s="533"/>
      <c r="N8703" s="532"/>
      <c r="O8703" s="350"/>
      <c r="P8703" s="464"/>
      <c r="Q8703" s="464"/>
      <c r="R8703" s="464"/>
      <c r="S8703" s="464"/>
      <c r="T8703" s="464"/>
      <c r="U8703" s="464"/>
      <c r="V8703" s="464"/>
    </row>
    <row r="8704" spans="1:22">
      <c r="A8704" s="531"/>
      <c r="B8704" s="532"/>
      <c r="C8704" s="350"/>
      <c r="D8704" s="350"/>
      <c r="E8704" s="533"/>
      <c r="F8704" s="533"/>
      <c r="G8704" s="533"/>
      <c r="H8704" s="533"/>
      <c r="I8704" s="533"/>
      <c r="J8704" s="533"/>
      <c r="K8704" s="533"/>
      <c r="L8704" s="533"/>
      <c r="M8704" s="533"/>
      <c r="N8704" s="532"/>
      <c r="O8704" s="350"/>
      <c r="P8704" s="464"/>
      <c r="Q8704" s="464"/>
      <c r="R8704" s="464"/>
      <c r="S8704" s="464"/>
      <c r="T8704" s="464"/>
      <c r="U8704" s="464"/>
      <c r="V8704" s="464"/>
    </row>
    <row r="8705" spans="1:22">
      <c r="A8705" s="531"/>
      <c r="B8705" s="532"/>
      <c r="C8705" s="350"/>
      <c r="D8705" s="350"/>
      <c r="E8705" s="533"/>
      <c r="F8705" s="533"/>
      <c r="G8705" s="533"/>
      <c r="H8705" s="533"/>
      <c r="I8705" s="533"/>
      <c r="J8705" s="533"/>
      <c r="K8705" s="533"/>
      <c r="L8705" s="533"/>
      <c r="M8705" s="533"/>
      <c r="N8705" s="532"/>
      <c r="O8705" s="350"/>
      <c r="P8705" s="464"/>
      <c r="Q8705" s="464"/>
      <c r="R8705" s="464"/>
      <c r="S8705" s="464"/>
      <c r="T8705" s="464"/>
      <c r="U8705" s="464"/>
      <c r="V8705" s="464"/>
    </row>
    <row r="8706" spans="1:22">
      <c r="A8706" s="531"/>
      <c r="B8706" s="532"/>
      <c r="C8706" s="350"/>
      <c r="D8706" s="350"/>
      <c r="E8706" s="533"/>
      <c r="F8706" s="533"/>
      <c r="G8706" s="533"/>
      <c r="H8706" s="533"/>
      <c r="I8706" s="533"/>
      <c r="J8706" s="533"/>
      <c r="K8706" s="533"/>
      <c r="L8706" s="533"/>
      <c r="M8706" s="533"/>
      <c r="N8706" s="532"/>
      <c r="O8706" s="350"/>
      <c r="P8706" s="464"/>
      <c r="Q8706" s="464"/>
      <c r="R8706" s="464"/>
      <c r="S8706" s="464"/>
      <c r="T8706" s="464"/>
      <c r="U8706" s="464"/>
      <c r="V8706" s="464"/>
    </row>
    <row r="8707" spans="1:22">
      <c r="A8707" s="531"/>
      <c r="B8707" s="532"/>
      <c r="C8707" s="350"/>
      <c r="D8707" s="350"/>
      <c r="E8707" s="533"/>
      <c r="F8707" s="533"/>
      <c r="G8707" s="533"/>
      <c r="H8707" s="533"/>
      <c r="I8707" s="533"/>
      <c r="J8707" s="533"/>
      <c r="K8707" s="533"/>
      <c r="L8707" s="533"/>
      <c r="M8707" s="533"/>
      <c r="N8707" s="532"/>
      <c r="O8707" s="350"/>
      <c r="P8707" s="464"/>
      <c r="Q8707" s="464"/>
      <c r="R8707" s="464"/>
      <c r="S8707" s="464"/>
      <c r="T8707" s="464"/>
      <c r="U8707" s="464"/>
      <c r="V8707" s="464"/>
    </row>
    <row r="8708" spans="1:22">
      <c r="A8708" s="531"/>
      <c r="B8708" s="532"/>
      <c r="C8708" s="350"/>
      <c r="D8708" s="350"/>
      <c r="E8708" s="533"/>
      <c r="F8708" s="533"/>
      <c r="G8708" s="533"/>
      <c r="H8708" s="533"/>
      <c r="I8708" s="533"/>
      <c r="J8708" s="533"/>
      <c r="K8708" s="533"/>
      <c r="L8708" s="533"/>
      <c r="M8708" s="533"/>
      <c r="N8708" s="532"/>
      <c r="O8708" s="350"/>
      <c r="P8708" s="464"/>
      <c r="Q8708" s="464"/>
      <c r="R8708" s="464"/>
      <c r="S8708" s="464"/>
      <c r="T8708" s="464"/>
      <c r="U8708" s="464"/>
      <c r="V8708" s="464"/>
    </row>
    <row r="8709" spans="1:22">
      <c r="A8709" s="531"/>
      <c r="B8709" s="532"/>
      <c r="C8709" s="350"/>
      <c r="D8709" s="350"/>
      <c r="E8709" s="533"/>
      <c r="F8709" s="533"/>
      <c r="G8709" s="533"/>
      <c r="H8709" s="533"/>
      <c r="I8709" s="533"/>
      <c r="J8709" s="533"/>
      <c r="K8709" s="533"/>
      <c r="L8709" s="533"/>
      <c r="M8709" s="533"/>
      <c r="N8709" s="532"/>
      <c r="O8709" s="350"/>
      <c r="P8709" s="464"/>
      <c r="Q8709" s="464"/>
      <c r="R8709" s="464"/>
      <c r="S8709" s="464"/>
      <c r="T8709" s="464"/>
      <c r="U8709" s="464"/>
      <c r="V8709" s="464"/>
    </row>
    <row r="8710" spans="1:22">
      <c r="A8710" s="531"/>
      <c r="B8710" s="532"/>
      <c r="C8710" s="350"/>
      <c r="D8710" s="350"/>
      <c r="E8710" s="533"/>
      <c r="F8710" s="533"/>
      <c r="G8710" s="533"/>
      <c r="H8710" s="533"/>
      <c r="I8710" s="533"/>
      <c r="J8710" s="533"/>
      <c r="K8710" s="533"/>
      <c r="L8710" s="533"/>
      <c r="M8710" s="533"/>
      <c r="N8710" s="532"/>
      <c r="O8710" s="350"/>
      <c r="P8710" s="464"/>
      <c r="Q8710" s="464"/>
      <c r="R8710" s="464"/>
      <c r="S8710" s="464"/>
      <c r="T8710" s="464"/>
      <c r="U8710" s="464"/>
      <c r="V8710" s="464"/>
    </row>
    <row r="8711" spans="1:22">
      <c r="A8711" s="531"/>
      <c r="B8711" s="532"/>
      <c r="C8711" s="350"/>
      <c r="D8711" s="350"/>
      <c r="E8711" s="533"/>
      <c r="F8711" s="533"/>
      <c r="G8711" s="533"/>
      <c r="H8711" s="533"/>
      <c r="I8711" s="533"/>
      <c r="J8711" s="533"/>
      <c r="K8711" s="533"/>
      <c r="L8711" s="533"/>
      <c r="M8711" s="533"/>
      <c r="N8711" s="532"/>
      <c r="O8711" s="350"/>
      <c r="P8711" s="464"/>
      <c r="Q8711" s="464"/>
      <c r="R8711" s="464"/>
      <c r="S8711" s="464"/>
      <c r="T8711" s="464"/>
      <c r="U8711" s="464"/>
      <c r="V8711" s="464"/>
    </row>
    <row r="8712" spans="1:22">
      <c r="A8712" s="531"/>
      <c r="B8712" s="532"/>
      <c r="C8712" s="350"/>
      <c r="D8712" s="350"/>
      <c r="E8712" s="533"/>
      <c r="F8712" s="533"/>
      <c r="G8712" s="533"/>
      <c r="H8712" s="533"/>
      <c r="I8712" s="533"/>
      <c r="J8712" s="533"/>
      <c r="K8712" s="533"/>
      <c r="L8712" s="533"/>
      <c r="M8712" s="533"/>
      <c r="N8712" s="532"/>
      <c r="O8712" s="350"/>
      <c r="P8712" s="464"/>
      <c r="Q8712" s="464"/>
      <c r="R8712" s="464"/>
      <c r="S8712" s="464"/>
      <c r="T8712" s="464"/>
      <c r="U8712" s="464"/>
      <c r="V8712" s="464"/>
    </row>
    <row r="8713" spans="1:22">
      <c r="A8713" s="531"/>
      <c r="B8713" s="532"/>
      <c r="C8713" s="350"/>
      <c r="D8713" s="350"/>
      <c r="E8713" s="533"/>
      <c r="F8713" s="533"/>
      <c r="G8713" s="533"/>
      <c r="H8713" s="533"/>
      <c r="I8713" s="533"/>
      <c r="J8713" s="533"/>
      <c r="K8713" s="533"/>
      <c r="L8713" s="533"/>
      <c r="M8713" s="533"/>
      <c r="N8713" s="532"/>
      <c r="O8713" s="350"/>
      <c r="P8713" s="464"/>
      <c r="Q8713" s="464"/>
      <c r="R8713" s="464"/>
      <c r="S8713" s="464"/>
      <c r="T8713" s="464"/>
      <c r="U8713" s="464"/>
      <c r="V8713" s="464"/>
    </row>
    <row r="8714" spans="1:22">
      <c r="A8714" s="531"/>
      <c r="B8714" s="532"/>
      <c r="C8714" s="350"/>
      <c r="D8714" s="350"/>
      <c r="E8714" s="533"/>
      <c r="F8714" s="533"/>
      <c r="G8714" s="533"/>
      <c r="H8714" s="533"/>
      <c r="I8714" s="533"/>
      <c r="J8714" s="533"/>
      <c r="K8714" s="533"/>
      <c r="L8714" s="533"/>
      <c r="M8714" s="533"/>
      <c r="N8714" s="532"/>
      <c r="O8714" s="350"/>
      <c r="P8714" s="464"/>
      <c r="Q8714" s="464"/>
      <c r="R8714" s="464"/>
      <c r="S8714" s="464"/>
      <c r="T8714" s="464"/>
      <c r="U8714" s="464"/>
      <c r="V8714" s="464"/>
    </row>
    <row r="8715" spans="1:22">
      <c r="A8715" s="531"/>
      <c r="B8715" s="532"/>
      <c r="C8715" s="350"/>
      <c r="D8715" s="350"/>
      <c r="E8715" s="533"/>
      <c r="F8715" s="533"/>
      <c r="G8715" s="533"/>
      <c r="H8715" s="533"/>
      <c r="I8715" s="533"/>
      <c r="J8715" s="533"/>
      <c r="K8715" s="533"/>
      <c r="L8715" s="533"/>
      <c r="M8715" s="533"/>
      <c r="N8715" s="532"/>
      <c r="O8715" s="350"/>
      <c r="P8715" s="464"/>
      <c r="Q8715" s="464"/>
      <c r="R8715" s="464"/>
      <c r="S8715" s="464"/>
      <c r="T8715" s="464"/>
      <c r="U8715" s="464"/>
      <c r="V8715" s="464"/>
    </row>
    <row r="8716" spans="1:22">
      <c r="A8716" s="531"/>
      <c r="B8716" s="532"/>
      <c r="C8716" s="350"/>
      <c r="D8716" s="350"/>
      <c r="E8716" s="533"/>
      <c r="F8716" s="533"/>
      <c r="G8716" s="533"/>
      <c r="H8716" s="533"/>
      <c r="I8716" s="533"/>
      <c r="J8716" s="533"/>
      <c r="K8716" s="533"/>
      <c r="L8716" s="533"/>
      <c r="M8716" s="533"/>
      <c r="N8716" s="532"/>
      <c r="O8716" s="350"/>
      <c r="P8716" s="464"/>
      <c r="Q8716" s="464"/>
      <c r="R8716" s="464"/>
      <c r="S8716" s="464"/>
      <c r="T8716" s="464"/>
      <c r="U8716" s="464"/>
      <c r="V8716" s="464"/>
    </row>
    <row r="8717" spans="1:22">
      <c r="A8717" s="531"/>
      <c r="B8717" s="532"/>
      <c r="C8717" s="350"/>
      <c r="D8717" s="350"/>
      <c r="E8717" s="533"/>
      <c r="F8717" s="533"/>
      <c r="G8717" s="533"/>
      <c r="H8717" s="533"/>
      <c r="I8717" s="533"/>
      <c r="J8717" s="533"/>
      <c r="K8717" s="533"/>
      <c r="L8717" s="533"/>
      <c r="M8717" s="533"/>
      <c r="N8717" s="532"/>
      <c r="O8717" s="350"/>
      <c r="P8717" s="464"/>
      <c r="Q8717" s="464"/>
      <c r="R8717" s="464"/>
      <c r="S8717" s="464"/>
      <c r="T8717" s="464"/>
      <c r="U8717" s="464"/>
      <c r="V8717" s="464"/>
    </row>
    <row r="8718" spans="1:22">
      <c r="A8718" s="531"/>
      <c r="B8718" s="532"/>
      <c r="C8718" s="350"/>
      <c r="D8718" s="350"/>
      <c r="E8718" s="533"/>
      <c r="F8718" s="533"/>
      <c r="G8718" s="533"/>
      <c r="H8718" s="533"/>
      <c r="I8718" s="533"/>
      <c r="J8718" s="533"/>
      <c r="K8718" s="533"/>
      <c r="L8718" s="533"/>
      <c r="M8718" s="533"/>
      <c r="N8718" s="532"/>
      <c r="O8718" s="350"/>
      <c r="P8718" s="464"/>
      <c r="Q8718" s="464"/>
      <c r="R8718" s="464"/>
      <c r="S8718" s="464"/>
      <c r="T8718" s="464"/>
      <c r="U8718" s="464"/>
      <c r="V8718" s="464"/>
    </row>
    <row r="8719" spans="1:22">
      <c r="A8719" s="531"/>
      <c r="B8719" s="532"/>
      <c r="C8719" s="350"/>
      <c r="D8719" s="350"/>
      <c r="E8719" s="533"/>
      <c r="F8719" s="533"/>
      <c r="G8719" s="533"/>
      <c r="H8719" s="533"/>
      <c r="I8719" s="533"/>
      <c r="J8719" s="533"/>
      <c r="K8719" s="533"/>
      <c r="L8719" s="533"/>
      <c r="M8719" s="533"/>
      <c r="N8719" s="532"/>
      <c r="O8719" s="350"/>
      <c r="P8719" s="464"/>
      <c r="Q8719" s="464"/>
      <c r="R8719" s="464"/>
      <c r="S8719" s="464"/>
      <c r="T8719" s="464"/>
      <c r="U8719" s="464"/>
      <c r="V8719" s="464"/>
    </row>
    <row r="8720" spans="1:22">
      <c r="A8720" s="531"/>
      <c r="B8720" s="532"/>
      <c r="C8720" s="350"/>
      <c r="D8720" s="350"/>
      <c r="E8720" s="533"/>
      <c r="F8720" s="533"/>
      <c r="G8720" s="533"/>
      <c r="H8720" s="533"/>
      <c r="I8720" s="533"/>
      <c r="J8720" s="533"/>
      <c r="K8720" s="533"/>
      <c r="L8720" s="533"/>
      <c r="M8720" s="533"/>
      <c r="N8720" s="532"/>
      <c r="O8720" s="350"/>
      <c r="P8720" s="464"/>
      <c r="Q8720" s="464"/>
      <c r="R8720" s="464"/>
      <c r="S8720" s="464"/>
      <c r="T8720" s="464"/>
      <c r="U8720" s="464"/>
      <c r="V8720" s="464"/>
    </row>
    <row r="8721" spans="1:22">
      <c r="A8721" s="531"/>
      <c r="B8721" s="532"/>
      <c r="C8721" s="350"/>
      <c r="D8721" s="350"/>
      <c r="E8721" s="533"/>
      <c r="F8721" s="533"/>
      <c r="G8721" s="533"/>
      <c r="H8721" s="533"/>
      <c r="I8721" s="533"/>
      <c r="J8721" s="533"/>
      <c r="K8721" s="533"/>
      <c r="L8721" s="533"/>
      <c r="M8721" s="533"/>
      <c r="N8721" s="532"/>
      <c r="O8721" s="350"/>
      <c r="P8721" s="464"/>
      <c r="Q8721" s="464"/>
      <c r="R8721" s="464"/>
      <c r="S8721" s="464"/>
      <c r="T8721" s="464"/>
      <c r="U8721" s="464"/>
      <c r="V8721" s="464"/>
    </row>
    <row r="8722" spans="1:22">
      <c r="A8722" s="531"/>
      <c r="B8722" s="532"/>
      <c r="C8722" s="350"/>
      <c r="D8722" s="350"/>
      <c r="E8722" s="533"/>
      <c r="F8722" s="533"/>
      <c r="G8722" s="533"/>
      <c r="H8722" s="533"/>
      <c r="I8722" s="533"/>
      <c r="J8722" s="533"/>
      <c r="K8722" s="533"/>
      <c r="L8722" s="533"/>
      <c r="M8722" s="533"/>
      <c r="N8722" s="532"/>
      <c r="O8722" s="350"/>
      <c r="P8722" s="464"/>
      <c r="Q8722" s="464"/>
      <c r="R8722" s="464"/>
      <c r="S8722" s="464"/>
      <c r="T8722" s="464"/>
      <c r="U8722" s="464"/>
      <c r="V8722" s="464"/>
    </row>
    <row r="8723" spans="1:22">
      <c r="A8723" s="531"/>
      <c r="B8723" s="532"/>
      <c r="C8723" s="350"/>
      <c r="D8723" s="350"/>
      <c r="E8723" s="533"/>
      <c r="F8723" s="533"/>
      <c r="G8723" s="533"/>
      <c r="H8723" s="533"/>
      <c r="I8723" s="533"/>
      <c r="J8723" s="533"/>
      <c r="K8723" s="533"/>
      <c r="L8723" s="533"/>
      <c r="M8723" s="533"/>
      <c r="N8723" s="532"/>
      <c r="O8723" s="350"/>
      <c r="P8723" s="464"/>
      <c r="Q8723" s="464"/>
      <c r="R8723" s="464"/>
      <c r="S8723" s="464"/>
      <c r="T8723" s="464"/>
      <c r="U8723" s="464"/>
      <c r="V8723" s="464"/>
    </row>
    <row r="8724" spans="1:22">
      <c r="A8724" s="531"/>
      <c r="B8724" s="532"/>
      <c r="C8724" s="350"/>
      <c r="D8724" s="350"/>
      <c r="E8724" s="533"/>
      <c r="F8724" s="533"/>
      <c r="G8724" s="533"/>
      <c r="H8724" s="533"/>
      <c r="I8724" s="533"/>
      <c r="J8724" s="533"/>
      <c r="K8724" s="533"/>
      <c r="L8724" s="533"/>
      <c r="M8724" s="533"/>
      <c r="N8724" s="532"/>
      <c r="O8724" s="350"/>
      <c r="P8724" s="464"/>
      <c r="Q8724" s="464"/>
      <c r="R8724" s="464"/>
      <c r="S8724" s="464"/>
      <c r="T8724" s="464"/>
      <c r="U8724" s="464"/>
      <c r="V8724" s="464"/>
    </row>
    <row r="8725" spans="1:22">
      <c r="A8725" s="531"/>
      <c r="B8725" s="532"/>
      <c r="C8725" s="350"/>
      <c r="D8725" s="350"/>
      <c r="E8725" s="533"/>
      <c r="F8725" s="533"/>
      <c r="G8725" s="533"/>
      <c r="H8725" s="533"/>
      <c r="I8725" s="533"/>
      <c r="J8725" s="533"/>
      <c r="K8725" s="533"/>
      <c r="L8725" s="533"/>
      <c r="M8725" s="533"/>
      <c r="N8725" s="532"/>
      <c r="O8725" s="350"/>
      <c r="P8725" s="464"/>
      <c r="Q8725" s="464"/>
      <c r="R8725" s="464"/>
      <c r="S8725" s="464"/>
      <c r="T8725" s="464"/>
      <c r="U8725" s="464"/>
      <c r="V8725" s="464"/>
    </row>
    <row r="8726" spans="1:22">
      <c r="A8726" s="531"/>
      <c r="B8726" s="532"/>
      <c r="C8726" s="350"/>
      <c r="D8726" s="350"/>
      <c r="E8726" s="533"/>
      <c r="F8726" s="533"/>
      <c r="G8726" s="533"/>
      <c r="H8726" s="533"/>
      <c r="I8726" s="533"/>
      <c r="J8726" s="533"/>
      <c r="K8726" s="533"/>
      <c r="L8726" s="533"/>
      <c r="M8726" s="533"/>
      <c r="N8726" s="532"/>
      <c r="O8726" s="350"/>
      <c r="P8726" s="464"/>
      <c r="Q8726" s="464"/>
      <c r="R8726" s="464"/>
      <c r="S8726" s="464"/>
      <c r="T8726" s="464"/>
      <c r="U8726" s="464"/>
      <c r="V8726" s="464"/>
    </row>
    <row r="8727" spans="1:22">
      <c r="A8727" s="531"/>
      <c r="B8727" s="532"/>
      <c r="C8727" s="350"/>
      <c r="D8727" s="350"/>
      <c r="E8727" s="533"/>
      <c r="F8727" s="533"/>
      <c r="G8727" s="533"/>
      <c r="H8727" s="533"/>
      <c r="I8727" s="533"/>
      <c r="J8727" s="533"/>
      <c r="K8727" s="533"/>
      <c r="L8727" s="533"/>
      <c r="M8727" s="533"/>
      <c r="N8727" s="532"/>
      <c r="O8727" s="350"/>
      <c r="P8727" s="464"/>
      <c r="Q8727" s="464"/>
      <c r="R8727" s="464"/>
      <c r="S8727" s="464"/>
      <c r="T8727" s="464"/>
      <c r="U8727" s="464"/>
      <c r="V8727" s="464"/>
    </row>
    <row r="8728" spans="1:22">
      <c r="A8728" s="531"/>
      <c r="B8728" s="532"/>
      <c r="C8728" s="350"/>
      <c r="D8728" s="350"/>
      <c r="E8728" s="533"/>
      <c r="F8728" s="533"/>
      <c r="G8728" s="533"/>
      <c r="H8728" s="533"/>
      <c r="I8728" s="533"/>
      <c r="J8728" s="533"/>
      <c r="K8728" s="533"/>
      <c r="L8728" s="533"/>
      <c r="M8728" s="533"/>
      <c r="N8728" s="532"/>
      <c r="O8728" s="350"/>
      <c r="P8728" s="464"/>
      <c r="Q8728" s="464"/>
      <c r="R8728" s="464"/>
      <c r="S8728" s="464"/>
      <c r="T8728" s="464"/>
      <c r="U8728" s="464"/>
      <c r="V8728" s="464"/>
    </row>
    <row r="8729" spans="1:22">
      <c r="A8729" s="531"/>
      <c r="B8729" s="532"/>
      <c r="C8729" s="350"/>
      <c r="D8729" s="350"/>
      <c r="E8729" s="533"/>
      <c r="F8729" s="533"/>
      <c r="G8729" s="533"/>
      <c r="H8729" s="533"/>
      <c r="I8729" s="533"/>
      <c r="J8729" s="533"/>
      <c r="K8729" s="533"/>
      <c r="L8729" s="533"/>
      <c r="M8729" s="533"/>
      <c r="N8729" s="532"/>
      <c r="O8729" s="350"/>
      <c r="P8729" s="464"/>
      <c r="Q8729" s="464"/>
      <c r="R8729" s="464"/>
      <c r="S8729" s="464"/>
      <c r="T8729" s="464"/>
      <c r="U8729" s="464"/>
      <c r="V8729" s="464"/>
    </row>
    <row r="8730" spans="1:22">
      <c r="A8730" s="531"/>
      <c r="B8730" s="532"/>
      <c r="C8730" s="350"/>
      <c r="D8730" s="350"/>
      <c r="E8730" s="533"/>
      <c r="F8730" s="533"/>
      <c r="G8730" s="533"/>
      <c r="H8730" s="533"/>
      <c r="I8730" s="533"/>
      <c r="J8730" s="533"/>
      <c r="K8730" s="533"/>
      <c r="L8730" s="533"/>
      <c r="M8730" s="533"/>
      <c r="N8730" s="532"/>
      <c r="O8730" s="350"/>
      <c r="P8730" s="464"/>
      <c r="Q8730" s="464"/>
      <c r="R8730" s="464"/>
      <c r="S8730" s="464"/>
      <c r="T8730" s="464"/>
      <c r="U8730" s="464"/>
      <c r="V8730" s="464"/>
    </row>
    <row r="8731" spans="1:22">
      <c r="A8731" s="531"/>
      <c r="B8731" s="532"/>
      <c r="C8731" s="350"/>
      <c r="D8731" s="350"/>
      <c r="E8731" s="533"/>
      <c r="F8731" s="533"/>
      <c r="G8731" s="533"/>
      <c r="H8731" s="533"/>
      <c r="I8731" s="533"/>
      <c r="J8731" s="533"/>
      <c r="K8731" s="533"/>
      <c r="L8731" s="533"/>
      <c r="M8731" s="533"/>
      <c r="N8731" s="532"/>
      <c r="O8731" s="350"/>
      <c r="P8731" s="464"/>
      <c r="Q8731" s="464"/>
      <c r="R8731" s="464"/>
      <c r="S8731" s="464"/>
      <c r="T8731" s="464"/>
      <c r="U8731" s="464"/>
      <c r="V8731" s="464"/>
    </row>
    <row r="8732" spans="1:22">
      <c r="A8732" s="531"/>
      <c r="B8732" s="532"/>
      <c r="C8732" s="350"/>
      <c r="D8732" s="350"/>
      <c r="E8732" s="533"/>
      <c r="F8732" s="533"/>
      <c r="G8732" s="533"/>
      <c r="H8732" s="533"/>
      <c r="I8732" s="533"/>
      <c r="J8732" s="533"/>
      <c r="K8732" s="533"/>
      <c r="L8732" s="533"/>
      <c r="M8732" s="533"/>
      <c r="N8732" s="532"/>
      <c r="O8732" s="350"/>
      <c r="P8732" s="464"/>
      <c r="Q8732" s="464"/>
      <c r="R8732" s="464"/>
      <c r="S8732" s="464"/>
      <c r="T8732" s="464"/>
      <c r="U8732" s="464"/>
      <c r="V8732" s="464"/>
    </row>
    <row r="8733" spans="1:22">
      <c r="A8733" s="531"/>
      <c r="B8733" s="532"/>
      <c r="C8733" s="350"/>
      <c r="D8733" s="350"/>
      <c r="E8733" s="533"/>
      <c r="F8733" s="533"/>
      <c r="G8733" s="533"/>
      <c r="H8733" s="533"/>
      <c r="I8733" s="533"/>
      <c r="J8733" s="533"/>
      <c r="K8733" s="533"/>
      <c r="L8733" s="533"/>
      <c r="M8733" s="533"/>
      <c r="N8733" s="532"/>
      <c r="O8733" s="350"/>
      <c r="P8733" s="464"/>
      <c r="Q8733" s="464"/>
      <c r="R8733" s="464"/>
      <c r="S8733" s="464"/>
      <c r="T8733" s="464"/>
      <c r="U8733" s="464"/>
      <c r="V8733" s="464"/>
    </row>
    <row r="8734" spans="1:22">
      <c r="A8734" s="531"/>
      <c r="B8734" s="532"/>
      <c r="C8734" s="350"/>
      <c r="D8734" s="350"/>
      <c r="E8734" s="533"/>
      <c r="F8734" s="533"/>
      <c r="G8734" s="533"/>
      <c r="H8734" s="533"/>
      <c r="I8734" s="533"/>
      <c r="J8734" s="533"/>
      <c r="K8734" s="533"/>
      <c r="L8734" s="533"/>
      <c r="M8734" s="533"/>
      <c r="N8734" s="532"/>
      <c r="O8734" s="350"/>
      <c r="P8734" s="464"/>
      <c r="Q8734" s="464"/>
      <c r="R8734" s="464"/>
      <c r="S8734" s="464"/>
      <c r="T8734" s="464"/>
      <c r="U8734" s="464"/>
      <c r="V8734" s="464"/>
    </row>
    <row r="8735" spans="1:22">
      <c r="A8735" s="531"/>
      <c r="B8735" s="532"/>
      <c r="C8735" s="350"/>
      <c r="D8735" s="350"/>
      <c r="E8735" s="533"/>
      <c r="F8735" s="533"/>
      <c r="G8735" s="533"/>
      <c r="H8735" s="533"/>
      <c r="I8735" s="533"/>
      <c r="J8735" s="533"/>
      <c r="K8735" s="533"/>
      <c r="L8735" s="533"/>
      <c r="M8735" s="533"/>
      <c r="N8735" s="532"/>
      <c r="O8735" s="350"/>
      <c r="P8735" s="464"/>
      <c r="Q8735" s="464"/>
      <c r="R8735" s="464"/>
      <c r="S8735" s="464"/>
      <c r="T8735" s="464"/>
      <c r="U8735" s="464"/>
      <c r="V8735" s="464"/>
    </row>
    <row r="8736" spans="1:22">
      <c r="A8736" s="531"/>
      <c r="B8736" s="532"/>
      <c r="C8736" s="350"/>
      <c r="D8736" s="350"/>
      <c r="E8736" s="533"/>
      <c r="F8736" s="533"/>
      <c r="G8736" s="533"/>
      <c r="H8736" s="533"/>
      <c r="I8736" s="533"/>
      <c r="J8736" s="533"/>
      <c r="K8736" s="533"/>
      <c r="L8736" s="533"/>
      <c r="M8736" s="533"/>
      <c r="N8736" s="532"/>
      <c r="O8736" s="350"/>
      <c r="P8736" s="464"/>
      <c r="Q8736" s="464"/>
      <c r="R8736" s="464"/>
      <c r="S8736" s="464"/>
      <c r="T8736" s="464"/>
      <c r="U8736" s="464"/>
      <c r="V8736" s="464"/>
    </row>
    <row r="8737" spans="1:22">
      <c r="A8737" s="531"/>
      <c r="B8737" s="532"/>
      <c r="C8737" s="350"/>
      <c r="D8737" s="350"/>
      <c r="E8737" s="533"/>
      <c r="F8737" s="533"/>
      <c r="G8737" s="533"/>
      <c r="H8737" s="533"/>
      <c r="I8737" s="533"/>
      <c r="J8737" s="533"/>
      <c r="K8737" s="533"/>
      <c r="L8737" s="533"/>
      <c r="M8737" s="533"/>
      <c r="N8737" s="532"/>
      <c r="O8737" s="350"/>
      <c r="P8737" s="464"/>
      <c r="Q8737" s="464"/>
      <c r="R8737" s="464"/>
      <c r="S8737" s="464"/>
      <c r="T8737" s="464"/>
      <c r="U8737" s="464"/>
      <c r="V8737" s="464"/>
    </row>
    <row r="8738" spans="1:22">
      <c r="A8738" s="531"/>
      <c r="B8738" s="532"/>
      <c r="C8738" s="350"/>
      <c r="D8738" s="350"/>
      <c r="E8738" s="533"/>
      <c r="F8738" s="533"/>
      <c r="G8738" s="533"/>
      <c r="H8738" s="533"/>
      <c r="I8738" s="533"/>
      <c r="J8738" s="533"/>
      <c r="K8738" s="533"/>
      <c r="L8738" s="533"/>
      <c r="M8738" s="533"/>
      <c r="N8738" s="532"/>
      <c r="O8738" s="350"/>
      <c r="P8738" s="464"/>
      <c r="Q8738" s="464"/>
      <c r="R8738" s="464"/>
      <c r="S8738" s="464"/>
      <c r="T8738" s="464"/>
      <c r="U8738" s="464"/>
      <c r="V8738" s="464"/>
    </row>
    <row r="8739" spans="1:22">
      <c r="A8739" s="531"/>
      <c r="B8739" s="532"/>
      <c r="C8739" s="350"/>
      <c r="D8739" s="350"/>
      <c r="E8739" s="533"/>
      <c r="F8739" s="533"/>
      <c r="G8739" s="533"/>
      <c r="H8739" s="533"/>
      <c r="I8739" s="533"/>
      <c r="J8739" s="533"/>
      <c r="K8739" s="533"/>
      <c r="L8739" s="533"/>
      <c r="M8739" s="533"/>
      <c r="N8739" s="532"/>
      <c r="O8739" s="350"/>
      <c r="P8739" s="464"/>
      <c r="Q8739" s="464"/>
      <c r="R8739" s="464"/>
      <c r="S8739" s="464"/>
      <c r="T8739" s="464"/>
      <c r="U8739" s="464"/>
      <c r="V8739" s="464"/>
    </row>
    <row r="8740" spans="1:22">
      <c r="A8740" s="531"/>
      <c r="B8740" s="532"/>
      <c r="C8740" s="350"/>
      <c r="D8740" s="350"/>
      <c r="E8740" s="533"/>
      <c r="F8740" s="533"/>
      <c r="G8740" s="533"/>
      <c r="H8740" s="533"/>
      <c r="I8740" s="533"/>
      <c r="J8740" s="533"/>
      <c r="K8740" s="533"/>
      <c r="L8740" s="533"/>
      <c r="M8740" s="533"/>
      <c r="N8740" s="532"/>
      <c r="O8740" s="350"/>
      <c r="P8740" s="464"/>
      <c r="Q8740" s="464"/>
      <c r="R8740" s="464"/>
      <c r="S8740" s="464"/>
      <c r="T8740" s="464"/>
      <c r="U8740" s="464"/>
      <c r="V8740" s="464"/>
    </row>
    <row r="8741" spans="1:22">
      <c r="A8741" s="531"/>
      <c r="B8741" s="532"/>
      <c r="C8741" s="350"/>
      <c r="D8741" s="350"/>
      <c r="E8741" s="533"/>
      <c r="F8741" s="533"/>
      <c r="G8741" s="533"/>
      <c r="H8741" s="533"/>
      <c r="I8741" s="533"/>
      <c r="J8741" s="533"/>
      <c r="K8741" s="533"/>
      <c r="L8741" s="533"/>
      <c r="M8741" s="533"/>
      <c r="N8741" s="532"/>
      <c r="O8741" s="350"/>
      <c r="P8741" s="464"/>
      <c r="Q8741" s="464"/>
      <c r="R8741" s="464"/>
      <c r="S8741" s="464"/>
      <c r="T8741" s="464"/>
      <c r="U8741" s="464"/>
      <c r="V8741" s="464"/>
    </row>
    <row r="8742" spans="1:22">
      <c r="A8742" s="531"/>
      <c r="B8742" s="532"/>
      <c r="C8742" s="350"/>
      <c r="D8742" s="350"/>
      <c r="E8742" s="533"/>
      <c r="F8742" s="533"/>
      <c r="G8742" s="533"/>
      <c r="H8742" s="533"/>
      <c r="I8742" s="533"/>
      <c r="J8742" s="533"/>
      <c r="K8742" s="533"/>
      <c r="L8742" s="533"/>
      <c r="M8742" s="533"/>
      <c r="N8742" s="532"/>
      <c r="O8742" s="350"/>
      <c r="P8742" s="464"/>
      <c r="Q8742" s="464"/>
      <c r="R8742" s="464"/>
      <c r="S8742" s="464"/>
      <c r="T8742" s="464"/>
      <c r="U8742" s="464"/>
      <c r="V8742" s="464"/>
    </row>
    <row r="8743" spans="1:22">
      <c r="A8743" s="531"/>
      <c r="B8743" s="532"/>
      <c r="C8743" s="350"/>
      <c r="D8743" s="350"/>
      <c r="E8743" s="533"/>
      <c r="F8743" s="533"/>
      <c r="G8743" s="533"/>
      <c r="H8743" s="533"/>
      <c r="I8743" s="533"/>
      <c r="J8743" s="533"/>
      <c r="K8743" s="533"/>
      <c r="L8743" s="533"/>
      <c r="M8743" s="533"/>
      <c r="N8743" s="532"/>
      <c r="O8743" s="350"/>
      <c r="P8743" s="464"/>
      <c r="Q8743" s="464"/>
      <c r="R8743" s="464"/>
      <c r="S8743" s="464"/>
      <c r="T8743" s="464"/>
      <c r="U8743" s="464"/>
      <c r="V8743" s="464"/>
    </row>
    <row r="8744" spans="1:22">
      <c r="A8744" s="531"/>
      <c r="B8744" s="532"/>
      <c r="C8744" s="350"/>
      <c r="D8744" s="350"/>
      <c r="E8744" s="533"/>
      <c r="F8744" s="533"/>
      <c r="G8744" s="533"/>
      <c r="H8744" s="533"/>
      <c r="I8744" s="533"/>
      <c r="J8744" s="533"/>
      <c r="K8744" s="533"/>
      <c r="L8744" s="533"/>
      <c r="M8744" s="533"/>
      <c r="N8744" s="532"/>
      <c r="O8744" s="350"/>
      <c r="P8744" s="464"/>
      <c r="Q8744" s="464"/>
      <c r="R8744" s="464"/>
      <c r="S8744" s="464"/>
      <c r="T8744" s="464"/>
      <c r="U8744" s="464"/>
      <c r="V8744" s="464"/>
    </row>
    <row r="8745" spans="1:22">
      <c r="A8745" s="531"/>
      <c r="B8745" s="532"/>
      <c r="C8745" s="350"/>
      <c r="D8745" s="350"/>
      <c r="E8745" s="533"/>
      <c r="F8745" s="533"/>
      <c r="G8745" s="533"/>
      <c r="H8745" s="533"/>
      <c r="I8745" s="533"/>
      <c r="J8745" s="533"/>
      <c r="K8745" s="533"/>
      <c r="L8745" s="533"/>
      <c r="M8745" s="533"/>
      <c r="N8745" s="532"/>
      <c r="O8745" s="350"/>
      <c r="P8745" s="464"/>
      <c r="Q8745" s="464"/>
      <c r="R8745" s="464"/>
      <c r="S8745" s="464"/>
      <c r="T8745" s="464"/>
      <c r="U8745" s="464"/>
      <c r="V8745" s="464"/>
    </row>
    <row r="8746" spans="1:22">
      <c r="A8746" s="531"/>
      <c r="B8746" s="532"/>
      <c r="C8746" s="350"/>
      <c r="D8746" s="350"/>
      <c r="E8746" s="533"/>
      <c r="F8746" s="533"/>
      <c r="G8746" s="533"/>
      <c r="H8746" s="533"/>
      <c r="I8746" s="533"/>
      <c r="J8746" s="533"/>
      <c r="K8746" s="533"/>
      <c r="L8746" s="533"/>
      <c r="M8746" s="533"/>
      <c r="N8746" s="532"/>
      <c r="O8746" s="350"/>
      <c r="P8746" s="464"/>
      <c r="Q8746" s="464"/>
      <c r="R8746" s="464"/>
      <c r="S8746" s="464"/>
      <c r="T8746" s="464"/>
      <c r="U8746" s="464"/>
      <c r="V8746" s="464"/>
    </row>
    <row r="8747" spans="1:22">
      <c r="A8747" s="531"/>
      <c r="B8747" s="532"/>
      <c r="C8747" s="350"/>
      <c r="D8747" s="350"/>
      <c r="E8747" s="533"/>
      <c r="F8747" s="533"/>
      <c r="G8747" s="533"/>
      <c r="H8747" s="533"/>
      <c r="I8747" s="533"/>
      <c r="J8747" s="533"/>
      <c r="K8747" s="533"/>
      <c r="L8747" s="533"/>
      <c r="M8747" s="533"/>
      <c r="N8747" s="532"/>
      <c r="O8747" s="350"/>
      <c r="P8747" s="464"/>
      <c r="Q8747" s="464"/>
      <c r="R8747" s="464"/>
      <c r="S8747" s="464"/>
      <c r="T8747" s="464"/>
      <c r="U8747" s="464"/>
      <c r="V8747" s="464"/>
    </row>
    <row r="8748" spans="1:22">
      <c r="A8748" s="531"/>
      <c r="B8748" s="532"/>
      <c r="C8748" s="350"/>
      <c r="D8748" s="350"/>
      <c r="E8748" s="533"/>
      <c r="F8748" s="533"/>
      <c r="G8748" s="533"/>
      <c r="H8748" s="533"/>
      <c r="I8748" s="533"/>
      <c r="J8748" s="533"/>
      <c r="K8748" s="533"/>
      <c r="L8748" s="533"/>
      <c r="M8748" s="533"/>
      <c r="N8748" s="532"/>
      <c r="O8748" s="350"/>
      <c r="P8748" s="464"/>
      <c r="Q8748" s="464"/>
      <c r="R8748" s="464"/>
      <c r="S8748" s="464"/>
      <c r="T8748" s="464"/>
      <c r="U8748" s="464"/>
      <c r="V8748" s="464"/>
    </row>
    <row r="8749" spans="1:22">
      <c r="A8749" s="531"/>
      <c r="B8749" s="532"/>
      <c r="C8749" s="350"/>
      <c r="D8749" s="350"/>
      <c r="E8749" s="533"/>
      <c r="F8749" s="533"/>
      <c r="G8749" s="533"/>
      <c r="H8749" s="533"/>
      <c r="I8749" s="533"/>
      <c r="J8749" s="533"/>
      <c r="K8749" s="533"/>
      <c r="L8749" s="533"/>
      <c r="M8749" s="533"/>
      <c r="N8749" s="532"/>
      <c r="O8749" s="350"/>
      <c r="P8749" s="464"/>
      <c r="Q8749" s="464"/>
      <c r="R8749" s="464"/>
      <c r="S8749" s="464"/>
      <c r="T8749" s="464"/>
      <c r="U8749" s="464"/>
      <c r="V8749" s="464"/>
    </row>
    <row r="8750" spans="1:22">
      <c r="A8750" s="531"/>
      <c r="B8750" s="532"/>
      <c r="C8750" s="350"/>
      <c r="D8750" s="350"/>
      <c r="E8750" s="533"/>
      <c r="F8750" s="533"/>
      <c r="G8750" s="533"/>
      <c r="H8750" s="533"/>
      <c r="I8750" s="533"/>
      <c r="J8750" s="533"/>
      <c r="K8750" s="533"/>
      <c r="L8750" s="533"/>
      <c r="M8750" s="533"/>
      <c r="N8750" s="532"/>
      <c r="O8750" s="350"/>
      <c r="P8750" s="464"/>
      <c r="Q8750" s="464"/>
      <c r="R8750" s="464"/>
      <c r="S8750" s="464"/>
      <c r="T8750" s="464"/>
      <c r="U8750" s="464"/>
      <c r="V8750" s="464"/>
    </row>
    <row r="8751" spans="1:22">
      <c r="A8751" s="531"/>
      <c r="B8751" s="532"/>
      <c r="C8751" s="350"/>
      <c r="D8751" s="350"/>
      <c r="E8751" s="533"/>
      <c r="F8751" s="533"/>
      <c r="G8751" s="533"/>
      <c r="H8751" s="533"/>
      <c r="I8751" s="533"/>
      <c r="J8751" s="533"/>
      <c r="K8751" s="533"/>
      <c r="L8751" s="533"/>
      <c r="M8751" s="533"/>
      <c r="N8751" s="532"/>
      <c r="O8751" s="350"/>
      <c r="P8751" s="464"/>
      <c r="Q8751" s="464"/>
      <c r="R8751" s="464"/>
      <c r="S8751" s="464"/>
      <c r="T8751" s="464"/>
      <c r="U8751" s="464"/>
      <c r="V8751" s="464"/>
    </row>
    <row r="8752" spans="1:22">
      <c r="A8752" s="531"/>
      <c r="B8752" s="532"/>
      <c r="C8752" s="350"/>
      <c r="D8752" s="350"/>
      <c r="E8752" s="533"/>
      <c r="F8752" s="533"/>
      <c r="G8752" s="533"/>
      <c r="H8752" s="533"/>
      <c r="I8752" s="533"/>
      <c r="J8752" s="533"/>
      <c r="K8752" s="533"/>
      <c r="L8752" s="533"/>
      <c r="M8752" s="533"/>
      <c r="N8752" s="532"/>
      <c r="O8752" s="350"/>
      <c r="P8752" s="464"/>
      <c r="Q8752" s="464"/>
      <c r="R8752" s="464"/>
      <c r="S8752" s="464"/>
      <c r="T8752" s="464"/>
      <c r="U8752" s="464"/>
      <c r="V8752" s="464"/>
    </row>
    <row r="8753" spans="1:22">
      <c r="A8753" s="531"/>
      <c r="B8753" s="532"/>
      <c r="C8753" s="350"/>
      <c r="D8753" s="350"/>
      <c r="E8753" s="533"/>
      <c r="F8753" s="533"/>
      <c r="G8753" s="533"/>
      <c r="H8753" s="533"/>
      <c r="I8753" s="533"/>
      <c r="J8753" s="533"/>
      <c r="K8753" s="533"/>
      <c r="L8753" s="533"/>
      <c r="M8753" s="533"/>
      <c r="N8753" s="532"/>
      <c r="O8753" s="350"/>
      <c r="P8753" s="464"/>
      <c r="Q8753" s="464"/>
      <c r="R8753" s="464"/>
      <c r="S8753" s="464"/>
      <c r="T8753" s="464"/>
      <c r="U8753" s="464"/>
      <c r="V8753" s="464"/>
    </row>
    <row r="8754" spans="1:22">
      <c r="A8754" s="531"/>
      <c r="B8754" s="532"/>
      <c r="C8754" s="350"/>
      <c r="D8754" s="350"/>
      <c r="E8754" s="533"/>
      <c r="F8754" s="533"/>
      <c r="G8754" s="533"/>
      <c r="H8754" s="533"/>
      <c r="I8754" s="533"/>
      <c r="J8754" s="533"/>
      <c r="K8754" s="533"/>
      <c r="L8754" s="533"/>
      <c r="M8754" s="533"/>
      <c r="N8754" s="532"/>
      <c r="O8754" s="350"/>
      <c r="P8754" s="464"/>
      <c r="Q8754" s="464"/>
      <c r="R8754" s="464"/>
      <c r="S8754" s="464"/>
      <c r="T8754" s="464"/>
      <c r="U8754" s="464"/>
      <c r="V8754" s="464"/>
    </row>
    <row r="8755" spans="1:22">
      <c r="A8755" s="531"/>
      <c r="B8755" s="532"/>
      <c r="C8755" s="350"/>
      <c r="D8755" s="350"/>
      <c r="E8755" s="533"/>
      <c r="F8755" s="533"/>
      <c r="G8755" s="533"/>
      <c r="H8755" s="533"/>
      <c r="I8755" s="533"/>
      <c r="J8755" s="533"/>
      <c r="K8755" s="533"/>
      <c r="L8755" s="533"/>
      <c r="M8755" s="533"/>
      <c r="N8755" s="532"/>
      <c r="O8755" s="350"/>
      <c r="P8755" s="464"/>
      <c r="Q8755" s="464"/>
      <c r="R8755" s="464"/>
      <c r="S8755" s="464"/>
      <c r="T8755" s="464"/>
      <c r="U8755" s="464"/>
      <c r="V8755" s="464"/>
    </row>
    <row r="8756" spans="1:22">
      <c r="A8756" s="531"/>
      <c r="B8756" s="532"/>
      <c r="C8756" s="350"/>
      <c r="D8756" s="350"/>
      <c r="E8756" s="533"/>
      <c r="F8756" s="533"/>
      <c r="G8756" s="533"/>
      <c r="H8756" s="533"/>
      <c r="I8756" s="533"/>
      <c r="J8756" s="533"/>
      <c r="K8756" s="533"/>
      <c r="L8756" s="533"/>
      <c r="M8756" s="533"/>
      <c r="N8756" s="532"/>
      <c r="O8756" s="350"/>
      <c r="P8756" s="464"/>
      <c r="Q8756" s="464"/>
      <c r="R8756" s="464"/>
      <c r="S8756" s="464"/>
      <c r="T8756" s="464"/>
      <c r="U8756" s="464"/>
      <c r="V8756" s="464"/>
    </row>
    <row r="8757" spans="1:22">
      <c r="A8757" s="531"/>
      <c r="B8757" s="532"/>
      <c r="C8757" s="350"/>
      <c r="D8757" s="350"/>
      <c r="E8757" s="533"/>
      <c r="F8757" s="533"/>
      <c r="G8757" s="533"/>
      <c r="H8757" s="533"/>
      <c r="I8757" s="533"/>
      <c r="J8757" s="533"/>
      <c r="K8757" s="533"/>
      <c r="L8757" s="533"/>
      <c r="M8757" s="533"/>
      <c r="N8757" s="532"/>
      <c r="O8757" s="350"/>
      <c r="P8757" s="464"/>
      <c r="Q8757" s="464"/>
      <c r="R8757" s="464"/>
      <c r="S8757" s="464"/>
      <c r="T8757" s="464"/>
      <c r="U8757" s="464"/>
      <c r="V8757" s="464"/>
    </row>
    <row r="8758" spans="1:22">
      <c r="A8758" s="531"/>
      <c r="B8758" s="532"/>
      <c r="C8758" s="350"/>
      <c r="D8758" s="350"/>
      <c r="E8758" s="533"/>
      <c r="F8758" s="533"/>
      <c r="G8758" s="533"/>
      <c r="H8758" s="533"/>
      <c r="I8758" s="533"/>
      <c r="J8758" s="533"/>
      <c r="K8758" s="533"/>
      <c r="L8758" s="533"/>
      <c r="M8758" s="533"/>
      <c r="N8758" s="532"/>
      <c r="O8758" s="350"/>
      <c r="P8758" s="464"/>
      <c r="Q8758" s="464"/>
      <c r="R8758" s="464"/>
      <c r="S8758" s="464"/>
      <c r="T8758" s="464"/>
      <c r="U8758" s="464"/>
      <c r="V8758" s="464"/>
    </row>
    <row r="8759" spans="1:22">
      <c r="A8759" s="531"/>
      <c r="B8759" s="532"/>
      <c r="C8759" s="350"/>
      <c r="D8759" s="350"/>
      <c r="E8759" s="533"/>
      <c r="F8759" s="533"/>
      <c r="G8759" s="533"/>
      <c r="H8759" s="533"/>
      <c r="I8759" s="533"/>
      <c r="J8759" s="533"/>
      <c r="K8759" s="533"/>
      <c r="L8759" s="533"/>
      <c r="M8759" s="533"/>
      <c r="N8759" s="532"/>
      <c r="O8759" s="350"/>
      <c r="P8759" s="464"/>
      <c r="Q8759" s="464"/>
      <c r="R8759" s="464"/>
      <c r="S8759" s="464"/>
      <c r="T8759" s="464"/>
      <c r="U8759" s="464"/>
      <c r="V8759" s="464"/>
    </row>
    <row r="8760" spans="1:22">
      <c r="A8760" s="531"/>
      <c r="B8760" s="532"/>
      <c r="C8760" s="350"/>
      <c r="D8760" s="350"/>
      <c r="E8760" s="533"/>
      <c r="F8760" s="533"/>
      <c r="G8760" s="533"/>
      <c r="H8760" s="533"/>
      <c r="I8760" s="533"/>
      <c r="J8760" s="533"/>
      <c r="K8760" s="533"/>
      <c r="L8760" s="533"/>
      <c r="M8760" s="533"/>
      <c r="N8760" s="532"/>
      <c r="O8760" s="350"/>
      <c r="P8760" s="464"/>
      <c r="Q8760" s="464"/>
      <c r="R8760" s="464"/>
      <c r="S8760" s="464"/>
      <c r="T8760" s="464"/>
      <c r="U8760" s="464"/>
      <c r="V8760" s="464"/>
    </row>
    <row r="8761" spans="1:22">
      <c r="A8761" s="531"/>
      <c r="B8761" s="532"/>
      <c r="C8761" s="350"/>
      <c r="D8761" s="350"/>
      <c r="E8761" s="533"/>
      <c r="F8761" s="533"/>
      <c r="G8761" s="533"/>
      <c r="H8761" s="533"/>
      <c r="I8761" s="533"/>
      <c r="J8761" s="533"/>
      <c r="K8761" s="533"/>
      <c r="L8761" s="533"/>
      <c r="M8761" s="533"/>
      <c r="N8761" s="532"/>
      <c r="O8761" s="350"/>
      <c r="P8761" s="464"/>
      <c r="Q8761" s="464"/>
      <c r="R8761" s="464"/>
      <c r="S8761" s="464"/>
      <c r="T8761" s="464"/>
      <c r="U8761" s="464"/>
      <c r="V8761" s="464"/>
    </row>
    <row r="8762" spans="1:22">
      <c r="A8762" s="531"/>
      <c r="B8762" s="532"/>
      <c r="C8762" s="350"/>
      <c r="D8762" s="350"/>
      <c r="E8762" s="533"/>
      <c r="F8762" s="533"/>
      <c r="G8762" s="533"/>
      <c r="H8762" s="533"/>
      <c r="I8762" s="533"/>
      <c r="J8762" s="533"/>
      <c r="K8762" s="533"/>
      <c r="L8762" s="533"/>
      <c r="M8762" s="533"/>
      <c r="N8762" s="532"/>
      <c r="O8762" s="350"/>
      <c r="P8762" s="464"/>
      <c r="Q8762" s="464"/>
      <c r="R8762" s="464"/>
      <c r="S8762" s="464"/>
      <c r="T8762" s="464"/>
      <c r="U8762" s="464"/>
      <c r="V8762" s="464"/>
    </row>
    <row r="8763" spans="1:22">
      <c r="A8763" s="531"/>
      <c r="B8763" s="532"/>
      <c r="C8763" s="350"/>
      <c r="D8763" s="350"/>
      <c r="E8763" s="533"/>
      <c r="F8763" s="533"/>
      <c r="G8763" s="533"/>
      <c r="H8763" s="533"/>
      <c r="I8763" s="533"/>
      <c r="J8763" s="533"/>
      <c r="K8763" s="533"/>
      <c r="L8763" s="533"/>
      <c r="M8763" s="533"/>
      <c r="N8763" s="532"/>
      <c r="O8763" s="350"/>
      <c r="P8763" s="464"/>
      <c r="Q8763" s="464"/>
      <c r="R8763" s="464"/>
      <c r="S8763" s="464"/>
      <c r="T8763" s="464"/>
      <c r="U8763" s="464"/>
      <c r="V8763" s="464"/>
    </row>
    <row r="8764" spans="1:22">
      <c r="A8764" s="531"/>
      <c r="B8764" s="532"/>
      <c r="C8764" s="350"/>
      <c r="D8764" s="350"/>
      <c r="E8764" s="533"/>
      <c r="F8764" s="533"/>
      <c r="G8764" s="533"/>
      <c r="H8764" s="533"/>
      <c r="I8764" s="533"/>
      <c r="J8764" s="533"/>
      <c r="K8764" s="533"/>
      <c r="L8764" s="533"/>
      <c r="M8764" s="533"/>
      <c r="N8764" s="532"/>
      <c r="O8764" s="350"/>
      <c r="P8764" s="464"/>
      <c r="Q8764" s="464"/>
      <c r="R8764" s="464"/>
      <c r="S8764" s="464"/>
      <c r="T8764" s="464"/>
      <c r="U8764" s="464"/>
      <c r="V8764" s="464"/>
    </row>
    <row r="8765" spans="1:22">
      <c r="A8765" s="531"/>
      <c r="B8765" s="532"/>
      <c r="C8765" s="350"/>
      <c r="D8765" s="350"/>
      <c r="E8765" s="533"/>
      <c r="F8765" s="533"/>
      <c r="G8765" s="533"/>
      <c r="H8765" s="533"/>
      <c r="I8765" s="533"/>
      <c r="J8765" s="533"/>
      <c r="K8765" s="533"/>
      <c r="L8765" s="533"/>
      <c r="M8765" s="533"/>
      <c r="N8765" s="532"/>
      <c r="O8765" s="350"/>
      <c r="P8765" s="464"/>
      <c r="Q8765" s="464"/>
      <c r="R8765" s="464"/>
      <c r="S8765" s="464"/>
      <c r="T8765" s="464"/>
      <c r="U8765" s="464"/>
      <c r="V8765" s="464"/>
    </row>
    <row r="8766" spans="1:22">
      <c r="A8766" s="531"/>
      <c r="B8766" s="532"/>
      <c r="C8766" s="350"/>
      <c r="D8766" s="350"/>
      <c r="E8766" s="533"/>
      <c r="F8766" s="533"/>
      <c r="G8766" s="533"/>
      <c r="H8766" s="533"/>
      <c r="I8766" s="533"/>
      <c r="J8766" s="533"/>
      <c r="K8766" s="533"/>
      <c r="L8766" s="533"/>
      <c r="M8766" s="533"/>
      <c r="N8766" s="532"/>
      <c r="O8766" s="350"/>
      <c r="P8766" s="464"/>
      <c r="Q8766" s="464"/>
      <c r="R8766" s="464"/>
      <c r="S8766" s="464"/>
      <c r="T8766" s="464"/>
      <c r="U8766" s="464"/>
      <c r="V8766" s="464"/>
    </row>
    <row r="8767" spans="1:22">
      <c r="A8767" s="531"/>
      <c r="B8767" s="532"/>
      <c r="C8767" s="350"/>
      <c r="D8767" s="350"/>
      <c r="E8767" s="533"/>
      <c r="F8767" s="533"/>
      <c r="G8767" s="533"/>
      <c r="H8767" s="533"/>
      <c r="I8767" s="533"/>
      <c r="J8767" s="533"/>
      <c r="K8767" s="533"/>
      <c r="L8767" s="533"/>
      <c r="M8767" s="533"/>
      <c r="N8767" s="532"/>
      <c r="O8767" s="350"/>
      <c r="P8767" s="464"/>
      <c r="Q8767" s="464"/>
      <c r="R8767" s="464"/>
      <c r="S8767" s="464"/>
      <c r="T8767" s="464"/>
      <c r="U8767" s="464"/>
      <c r="V8767" s="464"/>
    </row>
    <row r="8768" spans="1:22">
      <c r="A8768" s="531"/>
      <c r="B8768" s="532"/>
      <c r="C8768" s="350"/>
      <c r="D8768" s="350"/>
      <c r="E8768" s="533"/>
      <c r="F8768" s="533"/>
      <c r="G8768" s="533"/>
      <c r="H8768" s="533"/>
      <c r="I8768" s="533"/>
      <c r="J8768" s="533"/>
      <c r="K8768" s="533"/>
      <c r="L8768" s="533"/>
      <c r="M8768" s="533"/>
      <c r="N8768" s="532"/>
      <c r="O8768" s="350"/>
      <c r="P8768" s="464"/>
      <c r="Q8768" s="464"/>
      <c r="R8768" s="464"/>
      <c r="S8768" s="464"/>
      <c r="T8768" s="464"/>
      <c r="U8768" s="464"/>
      <c r="V8768" s="464"/>
    </row>
    <row r="8769" spans="1:22">
      <c r="A8769" s="531"/>
      <c r="B8769" s="532"/>
      <c r="C8769" s="350"/>
      <c r="D8769" s="350"/>
      <c r="E8769" s="533"/>
      <c r="F8769" s="533"/>
      <c r="G8769" s="533"/>
      <c r="H8769" s="533"/>
      <c r="I8769" s="533"/>
      <c r="J8769" s="533"/>
      <c r="K8769" s="533"/>
      <c r="L8769" s="533"/>
      <c r="M8769" s="533"/>
      <c r="N8769" s="532"/>
      <c r="O8769" s="350"/>
      <c r="P8769" s="464"/>
      <c r="Q8769" s="464"/>
      <c r="R8769" s="464"/>
      <c r="S8769" s="464"/>
      <c r="T8769" s="464"/>
      <c r="U8769" s="464"/>
      <c r="V8769" s="464"/>
    </row>
    <row r="8770" spans="1:22">
      <c r="A8770" s="531"/>
      <c r="B8770" s="532"/>
      <c r="C8770" s="350"/>
      <c r="D8770" s="350"/>
      <c r="E8770" s="533"/>
      <c r="F8770" s="533"/>
      <c r="G8770" s="533"/>
      <c r="H8770" s="533"/>
      <c r="I8770" s="533"/>
      <c r="J8770" s="533"/>
      <c r="K8770" s="533"/>
      <c r="L8770" s="533"/>
      <c r="M8770" s="533"/>
      <c r="N8770" s="532"/>
      <c r="O8770" s="350"/>
      <c r="P8770" s="464"/>
      <c r="Q8770" s="464"/>
      <c r="R8770" s="464"/>
      <c r="S8770" s="464"/>
      <c r="T8770" s="464"/>
      <c r="U8770" s="464"/>
      <c r="V8770" s="464"/>
    </row>
    <row r="8771" spans="1:22">
      <c r="A8771" s="531"/>
      <c r="B8771" s="532"/>
      <c r="C8771" s="350"/>
      <c r="D8771" s="350"/>
      <c r="E8771" s="533"/>
      <c r="F8771" s="533"/>
      <c r="G8771" s="533"/>
      <c r="H8771" s="533"/>
      <c r="I8771" s="533"/>
      <c r="J8771" s="533"/>
      <c r="K8771" s="533"/>
      <c r="L8771" s="533"/>
      <c r="M8771" s="533"/>
      <c r="N8771" s="532"/>
      <c r="O8771" s="350"/>
      <c r="P8771" s="464"/>
      <c r="Q8771" s="464"/>
      <c r="R8771" s="464"/>
      <c r="S8771" s="464"/>
      <c r="T8771" s="464"/>
      <c r="U8771" s="464"/>
      <c r="V8771" s="464"/>
    </row>
    <row r="8772" spans="1:22">
      <c r="A8772" s="531"/>
      <c r="B8772" s="532"/>
      <c r="C8772" s="350"/>
      <c r="D8772" s="350"/>
      <c r="E8772" s="533"/>
      <c r="F8772" s="533"/>
      <c r="G8772" s="533"/>
      <c r="H8772" s="533"/>
      <c r="I8772" s="533"/>
      <c r="J8772" s="533"/>
      <c r="K8772" s="533"/>
      <c r="L8772" s="533"/>
      <c r="M8772" s="533"/>
      <c r="N8772" s="532"/>
      <c r="O8772" s="350"/>
      <c r="P8772" s="464"/>
      <c r="Q8772" s="464"/>
      <c r="R8772" s="464"/>
      <c r="S8772" s="464"/>
      <c r="T8772" s="464"/>
      <c r="U8772" s="464"/>
      <c r="V8772" s="464"/>
    </row>
    <row r="8773" spans="1:22">
      <c r="A8773" s="531"/>
      <c r="B8773" s="532"/>
      <c r="C8773" s="350"/>
      <c r="D8773" s="350"/>
      <c r="E8773" s="533"/>
      <c r="F8773" s="533"/>
      <c r="G8773" s="533"/>
      <c r="H8773" s="533"/>
      <c r="I8773" s="533"/>
      <c r="J8773" s="533"/>
      <c r="K8773" s="533"/>
      <c r="L8773" s="533"/>
      <c r="M8773" s="533"/>
      <c r="N8773" s="532"/>
      <c r="O8773" s="350"/>
      <c r="P8773" s="464"/>
      <c r="Q8773" s="464"/>
      <c r="R8773" s="464"/>
      <c r="S8773" s="464"/>
      <c r="T8773" s="464"/>
      <c r="U8773" s="464"/>
      <c r="V8773" s="464"/>
    </row>
    <row r="8774" spans="1:22">
      <c r="A8774" s="531"/>
      <c r="B8774" s="532"/>
      <c r="C8774" s="350"/>
      <c r="D8774" s="350"/>
      <c r="E8774" s="533"/>
      <c r="F8774" s="533"/>
      <c r="G8774" s="533"/>
      <c r="H8774" s="533"/>
      <c r="I8774" s="533"/>
      <c r="J8774" s="533"/>
      <c r="K8774" s="533"/>
      <c r="L8774" s="533"/>
      <c r="M8774" s="533"/>
      <c r="N8774" s="532"/>
      <c r="O8774" s="350"/>
      <c r="P8774" s="464"/>
      <c r="Q8774" s="464"/>
      <c r="R8774" s="464"/>
      <c r="S8774" s="464"/>
      <c r="T8774" s="464"/>
      <c r="U8774" s="464"/>
      <c r="V8774" s="464"/>
    </row>
    <row r="8775" spans="1:22">
      <c r="A8775" s="531"/>
      <c r="B8775" s="532"/>
      <c r="C8775" s="350"/>
      <c r="D8775" s="350"/>
      <c r="E8775" s="533"/>
      <c r="F8775" s="533"/>
      <c r="G8775" s="533"/>
      <c r="H8775" s="533"/>
      <c r="I8775" s="533"/>
      <c r="J8775" s="533"/>
      <c r="K8775" s="533"/>
      <c r="L8775" s="533"/>
      <c r="M8775" s="533"/>
      <c r="N8775" s="532"/>
      <c r="O8775" s="350"/>
      <c r="P8775" s="464"/>
      <c r="Q8775" s="464"/>
      <c r="R8775" s="464"/>
      <c r="S8775" s="464"/>
      <c r="T8775" s="464"/>
      <c r="U8775" s="464"/>
      <c r="V8775" s="464"/>
    </row>
    <row r="8776" spans="1:22">
      <c r="A8776" s="531"/>
      <c r="B8776" s="532"/>
      <c r="C8776" s="350"/>
      <c r="D8776" s="350"/>
      <c r="E8776" s="533"/>
      <c r="F8776" s="533"/>
      <c r="G8776" s="533"/>
      <c r="H8776" s="533"/>
      <c r="I8776" s="533"/>
      <c r="J8776" s="533"/>
      <c r="K8776" s="533"/>
      <c r="L8776" s="533"/>
      <c r="M8776" s="533"/>
      <c r="N8776" s="532"/>
      <c r="O8776" s="350"/>
      <c r="P8776" s="464"/>
      <c r="Q8776" s="464"/>
      <c r="R8776" s="464"/>
      <c r="S8776" s="464"/>
      <c r="T8776" s="464"/>
      <c r="U8776" s="464"/>
      <c r="V8776" s="464"/>
    </row>
    <row r="8777" spans="1:22">
      <c r="A8777" s="531"/>
      <c r="B8777" s="532"/>
      <c r="C8777" s="350"/>
      <c r="D8777" s="350"/>
      <c r="E8777" s="533"/>
      <c r="F8777" s="533"/>
      <c r="G8777" s="533"/>
      <c r="H8777" s="533"/>
      <c r="I8777" s="533"/>
      <c r="J8777" s="533"/>
      <c r="K8777" s="533"/>
      <c r="L8777" s="533"/>
      <c r="M8777" s="533"/>
      <c r="N8777" s="532"/>
      <c r="O8777" s="350"/>
      <c r="P8777" s="464"/>
      <c r="Q8777" s="464"/>
      <c r="R8777" s="464"/>
      <c r="S8777" s="464"/>
      <c r="T8777" s="464"/>
      <c r="U8777" s="464"/>
      <c r="V8777" s="464"/>
    </row>
    <row r="8778" spans="1:22">
      <c r="A8778" s="531"/>
      <c r="B8778" s="532"/>
      <c r="C8778" s="350"/>
      <c r="D8778" s="350"/>
      <c r="E8778" s="533"/>
      <c r="F8778" s="533"/>
      <c r="G8778" s="533"/>
      <c r="H8778" s="533"/>
      <c r="I8778" s="533"/>
      <c r="J8778" s="533"/>
      <c r="K8778" s="533"/>
      <c r="L8778" s="533"/>
      <c r="M8778" s="533"/>
      <c r="N8778" s="532"/>
      <c r="O8778" s="350"/>
      <c r="P8778" s="464"/>
      <c r="Q8778" s="464"/>
      <c r="R8778" s="464"/>
      <c r="S8778" s="464"/>
      <c r="T8778" s="464"/>
      <c r="U8778" s="464"/>
      <c r="V8778" s="464"/>
    </row>
    <row r="8779" spans="1:22">
      <c r="A8779" s="531"/>
      <c r="B8779" s="532"/>
      <c r="C8779" s="350"/>
      <c r="D8779" s="350"/>
      <c r="E8779" s="533"/>
      <c r="F8779" s="533"/>
      <c r="G8779" s="533"/>
      <c r="H8779" s="533"/>
      <c r="I8779" s="533"/>
      <c r="J8779" s="533"/>
      <c r="K8779" s="533"/>
      <c r="L8779" s="533"/>
      <c r="M8779" s="533"/>
      <c r="N8779" s="532"/>
      <c r="O8779" s="350"/>
      <c r="P8779" s="464"/>
      <c r="Q8779" s="464"/>
      <c r="R8779" s="464"/>
      <c r="S8779" s="464"/>
      <c r="T8779" s="464"/>
      <c r="U8779" s="464"/>
      <c r="V8779" s="464"/>
    </row>
    <row r="8780" spans="1:22">
      <c r="A8780" s="531"/>
      <c r="B8780" s="532"/>
      <c r="C8780" s="350"/>
      <c r="D8780" s="350"/>
      <c r="E8780" s="533"/>
      <c r="F8780" s="533"/>
      <c r="G8780" s="533"/>
      <c r="H8780" s="533"/>
      <c r="I8780" s="533"/>
      <c r="J8780" s="533"/>
      <c r="K8780" s="533"/>
      <c r="L8780" s="533"/>
      <c r="M8780" s="533"/>
      <c r="N8780" s="532"/>
      <c r="O8780" s="350"/>
      <c r="P8780" s="464"/>
      <c r="Q8780" s="464"/>
      <c r="R8780" s="464"/>
      <c r="S8780" s="464"/>
      <c r="T8780" s="464"/>
      <c r="U8780" s="464"/>
      <c r="V8780" s="464"/>
    </row>
    <row r="8781" spans="1:22">
      <c r="A8781" s="531"/>
      <c r="B8781" s="532"/>
      <c r="C8781" s="350"/>
      <c r="D8781" s="350"/>
      <c r="E8781" s="533"/>
      <c r="F8781" s="533"/>
      <c r="G8781" s="533"/>
      <c r="H8781" s="533"/>
      <c r="I8781" s="533"/>
      <c r="J8781" s="533"/>
      <c r="K8781" s="533"/>
      <c r="L8781" s="533"/>
      <c r="M8781" s="533"/>
      <c r="N8781" s="532"/>
      <c r="O8781" s="350"/>
      <c r="P8781" s="464"/>
      <c r="Q8781" s="464"/>
      <c r="R8781" s="464"/>
      <c r="S8781" s="464"/>
      <c r="T8781" s="464"/>
      <c r="U8781" s="464"/>
      <c r="V8781" s="464"/>
    </row>
    <row r="8782" spans="1:22">
      <c r="A8782" s="531"/>
      <c r="B8782" s="532"/>
      <c r="C8782" s="350"/>
      <c r="D8782" s="350"/>
      <c r="E8782" s="533"/>
      <c r="F8782" s="533"/>
      <c r="G8782" s="533"/>
      <c r="H8782" s="533"/>
      <c r="I8782" s="533"/>
      <c r="J8782" s="533"/>
      <c r="K8782" s="533"/>
      <c r="L8782" s="533"/>
      <c r="M8782" s="533"/>
      <c r="N8782" s="532"/>
      <c r="O8782" s="350"/>
      <c r="P8782" s="464"/>
      <c r="Q8782" s="464"/>
      <c r="R8782" s="464"/>
      <c r="S8782" s="464"/>
      <c r="T8782" s="464"/>
      <c r="U8782" s="464"/>
      <c r="V8782" s="464"/>
    </row>
    <row r="8783" spans="1:22">
      <c r="A8783" s="531"/>
      <c r="B8783" s="532"/>
      <c r="C8783" s="350"/>
      <c r="D8783" s="350"/>
      <c r="E8783" s="533"/>
      <c r="F8783" s="533"/>
      <c r="G8783" s="533"/>
      <c r="H8783" s="533"/>
      <c r="I8783" s="533"/>
      <c r="J8783" s="533"/>
      <c r="K8783" s="533"/>
      <c r="L8783" s="533"/>
      <c r="M8783" s="533"/>
      <c r="N8783" s="532"/>
      <c r="O8783" s="350"/>
      <c r="P8783" s="464"/>
      <c r="Q8783" s="464"/>
      <c r="R8783" s="464"/>
      <c r="S8783" s="464"/>
      <c r="T8783" s="464"/>
      <c r="U8783" s="464"/>
      <c r="V8783" s="464"/>
    </row>
    <row r="8784" spans="1:22">
      <c r="A8784" s="531"/>
      <c r="B8784" s="532"/>
      <c r="C8784" s="350"/>
      <c r="D8784" s="350"/>
      <c r="E8784" s="533"/>
      <c r="F8784" s="533"/>
      <c r="G8784" s="533"/>
      <c r="H8784" s="533"/>
      <c r="I8784" s="533"/>
      <c r="J8784" s="533"/>
      <c r="K8784" s="533"/>
      <c r="L8784" s="533"/>
      <c r="M8784" s="533"/>
      <c r="N8784" s="532"/>
      <c r="O8784" s="350"/>
      <c r="P8784" s="464"/>
      <c r="Q8784" s="464"/>
      <c r="R8784" s="464"/>
      <c r="S8784" s="464"/>
      <c r="T8784" s="464"/>
      <c r="U8784" s="464"/>
      <c r="V8784" s="464"/>
    </row>
    <row r="8785" spans="1:22">
      <c r="A8785" s="531"/>
      <c r="B8785" s="532"/>
      <c r="C8785" s="350"/>
      <c r="D8785" s="350"/>
      <c r="E8785" s="533"/>
      <c r="F8785" s="533"/>
      <c r="G8785" s="533"/>
      <c r="H8785" s="533"/>
      <c r="I8785" s="533"/>
      <c r="J8785" s="533"/>
      <c r="K8785" s="533"/>
      <c r="L8785" s="533"/>
      <c r="M8785" s="533"/>
      <c r="N8785" s="532"/>
      <c r="O8785" s="350"/>
      <c r="P8785" s="464"/>
      <c r="Q8785" s="464"/>
      <c r="R8785" s="464"/>
      <c r="S8785" s="464"/>
      <c r="T8785" s="464"/>
      <c r="U8785" s="464"/>
      <c r="V8785" s="464"/>
    </row>
    <row r="8786" spans="1:22">
      <c r="A8786" s="531"/>
      <c r="B8786" s="532"/>
      <c r="C8786" s="350"/>
      <c r="D8786" s="350"/>
      <c r="E8786" s="533"/>
      <c r="F8786" s="533"/>
      <c r="G8786" s="533"/>
      <c r="H8786" s="533"/>
      <c r="I8786" s="533"/>
      <c r="J8786" s="533"/>
      <c r="K8786" s="533"/>
      <c r="L8786" s="533"/>
      <c r="M8786" s="533"/>
      <c r="N8786" s="532"/>
      <c r="O8786" s="350"/>
      <c r="P8786" s="464"/>
      <c r="Q8786" s="464"/>
      <c r="R8786" s="464"/>
      <c r="S8786" s="464"/>
      <c r="T8786" s="464"/>
      <c r="U8786" s="464"/>
      <c r="V8786" s="464"/>
    </row>
    <row r="8787" spans="1:22">
      <c r="A8787" s="531"/>
      <c r="B8787" s="532"/>
      <c r="C8787" s="350"/>
      <c r="D8787" s="350"/>
      <c r="E8787" s="533"/>
      <c r="F8787" s="533"/>
      <c r="G8787" s="533"/>
      <c r="H8787" s="533"/>
      <c r="I8787" s="533"/>
      <c r="J8787" s="533"/>
      <c r="K8787" s="533"/>
      <c r="L8787" s="533"/>
      <c r="M8787" s="533"/>
      <c r="N8787" s="532"/>
      <c r="O8787" s="350"/>
      <c r="P8787" s="464"/>
      <c r="Q8787" s="464"/>
      <c r="R8787" s="464"/>
      <c r="S8787" s="464"/>
      <c r="T8787" s="464"/>
      <c r="U8787" s="464"/>
      <c r="V8787" s="464"/>
    </row>
    <row r="8788" spans="1:22">
      <c r="A8788" s="531"/>
      <c r="B8788" s="532"/>
      <c r="C8788" s="350"/>
      <c r="D8788" s="350"/>
      <c r="E8788" s="533"/>
      <c r="F8788" s="533"/>
      <c r="G8788" s="533"/>
      <c r="H8788" s="533"/>
      <c r="I8788" s="533"/>
      <c r="J8788" s="533"/>
      <c r="K8788" s="533"/>
      <c r="L8788" s="533"/>
      <c r="M8788" s="533"/>
      <c r="N8788" s="532"/>
      <c r="O8788" s="350"/>
      <c r="P8788" s="464"/>
      <c r="Q8788" s="464"/>
      <c r="R8788" s="464"/>
      <c r="S8788" s="464"/>
      <c r="T8788" s="464"/>
      <c r="U8788" s="464"/>
      <c r="V8788" s="464"/>
    </row>
    <row r="8789" spans="1:22">
      <c r="A8789" s="531"/>
      <c r="B8789" s="532"/>
      <c r="C8789" s="350"/>
      <c r="D8789" s="350"/>
      <c r="E8789" s="533"/>
      <c r="F8789" s="533"/>
      <c r="G8789" s="533"/>
      <c r="H8789" s="533"/>
      <c r="I8789" s="533"/>
      <c r="J8789" s="533"/>
      <c r="K8789" s="533"/>
      <c r="L8789" s="533"/>
      <c r="M8789" s="533"/>
      <c r="N8789" s="532"/>
      <c r="O8789" s="350"/>
      <c r="P8789" s="464"/>
      <c r="Q8789" s="464"/>
      <c r="R8789" s="464"/>
      <c r="S8789" s="464"/>
      <c r="T8789" s="464"/>
      <c r="U8789" s="464"/>
      <c r="V8789" s="464"/>
    </row>
    <row r="8790" spans="1:22">
      <c r="A8790" s="531"/>
      <c r="B8790" s="532"/>
      <c r="C8790" s="350"/>
      <c r="D8790" s="350"/>
      <c r="E8790" s="533"/>
      <c r="F8790" s="533"/>
      <c r="G8790" s="533"/>
      <c r="H8790" s="533"/>
      <c r="I8790" s="533"/>
      <c r="J8790" s="533"/>
      <c r="K8790" s="533"/>
      <c r="L8790" s="533"/>
      <c r="M8790" s="533"/>
      <c r="N8790" s="532"/>
      <c r="O8790" s="350"/>
      <c r="P8790" s="464"/>
      <c r="Q8790" s="464"/>
      <c r="R8790" s="464"/>
      <c r="S8790" s="464"/>
      <c r="T8790" s="464"/>
      <c r="U8790" s="464"/>
      <c r="V8790" s="464"/>
    </row>
    <row r="8791" spans="1:22">
      <c r="A8791" s="531"/>
      <c r="B8791" s="532"/>
      <c r="C8791" s="350"/>
      <c r="D8791" s="350"/>
      <c r="E8791" s="533"/>
      <c r="F8791" s="533"/>
      <c r="G8791" s="533"/>
      <c r="H8791" s="533"/>
      <c r="I8791" s="533"/>
      <c r="J8791" s="533"/>
      <c r="K8791" s="533"/>
      <c r="L8791" s="533"/>
      <c r="M8791" s="533"/>
      <c r="N8791" s="532"/>
      <c r="O8791" s="350"/>
      <c r="P8791" s="464"/>
      <c r="Q8791" s="464"/>
      <c r="R8791" s="464"/>
      <c r="S8791" s="464"/>
      <c r="T8791" s="464"/>
      <c r="U8791" s="464"/>
      <c r="V8791" s="464"/>
    </row>
    <row r="8792" spans="1:22">
      <c r="A8792" s="531"/>
      <c r="B8792" s="532"/>
      <c r="C8792" s="350"/>
      <c r="D8792" s="350"/>
      <c r="E8792" s="533"/>
      <c r="F8792" s="533"/>
      <c r="G8792" s="533"/>
      <c r="H8792" s="533"/>
      <c r="I8792" s="533"/>
      <c r="J8792" s="533"/>
      <c r="K8792" s="533"/>
      <c r="L8792" s="533"/>
      <c r="M8792" s="533"/>
      <c r="N8792" s="532"/>
      <c r="O8792" s="350"/>
      <c r="P8792" s="464"/>
      <c r="Q8792" s="464"/>
      <c r="R8792" s="464"/>
      <c r="S8792" s="464"/>
      <c r="T8792" s="464"/>
      <c r="U8792" s="464"/>
      <c r="V8792" s="464"/>
    </row>
    <row r="8793" spans="1:22">
      <c r="A8793" s="531"/>
      <c r="B8793" s="532"/>
      <c r="C8793" s="350"/>
      <c r="D8793" s="350"/>
      <c r="E8793" s="533"/>
      <c r="F8793" s="533"/>
      <c r="G8793" s="533"/>
      <c r="H8793" s="533"/>
      <c r="I8793" s="533"/>
      <c r="J8793" s="533"/>
      <c r="K8793" s="533"/>
      <c r="L8793" s="533"/>
      <c r="M8793" s="533"/>
      <c r="N8793" s="532"/>
      <c r="O8793" s="350"/>
      <c r="P8793" s="464"/>
      <c r="Q8793" s="464"/>
      <c r="R8793" s="464"/>
      <c r="S8793" s="464"/>
      <c r="T8793" s="464"/>
      <c r="U8793" s="464"/>
      <c r="V8793" s="464"/>
    </row>
    <row r="8794" spans="1:22">
      <c r="A8794" s="531"/>
      <c r="B8794" s="532"/>
      <c r="C8794" s="350"/>
      <c r="D8794" s="350"/>
      <c r="E8794" s="533"/>
      <c r="F8794" s="533"/>
      <c r="G8794" s="533"/>
      <c r="H8794" s="533"/>
      <c r="I8794" s="533"/>
      <c r="J8794" s="533"/>
      <c r="K8794" s="533"/>
      <c r="L8794" s="533"/>
      <c r="M8794" s="533"/>
      <c r="N8794" s="532"/>
      <c r="O8794" s="350"/>
      <c r="P8794" s="464"/>
      <c r="Q8794" s="464"/>
      <c r="R8794" s="464"/>
      <c r="S8794" s="464"/>
      <c r="T8794" s="464"/>
      <c r="U8794" s="464"/>
      <c r="V8794" s="464"/>
    </row>
    <row r="8795" spans="1:22">
      <c r="A8795" s="531"/>
      <c r="B8795" s="532"/>
      <c r="C8795" s="350"/>
      <c r="D8795" s="350"/>
      <c r="E8795" s="533"/>
      <c r="F8795" s="533"/>
      <c r="G8795" s="533"/>
      <c r="H8795" s="533"/>
      <c r="I8795" s="533"/>
      <c r="J8795" s="533"/>
      <c r="K8795" s="533"/>
      <c r="L8795" s="533"/>
      <c r="M8795" s="533"/>
      <c r="N8795" s="532"/>
      <c r="O8795" s="350"/>
      <c r="P8795" s="464"/>
      <c r="Q8795" s="464"/>
      <c r="R8795" s="464"/>
      <c r="S8795" s="464"/>
      <c r="T8795" s="464"/>
      <c r="U8795" s="464"/>
      <c r="V8795" s="464"/>
    </row>
    <row r="8796" spans="1:22">
      <c r="A8796" s="531"/>
      <c r="B8796" s="532"/>
      <c r="C8796" s="350"/>
      <c r="D8796" s="350"/>
      <c r="E8796" s="533"/>
      <c r="F8796" s="533"/>
      <c r="G8796" s="533"/>
      <c r="H8796" s="533"/>
      <c r="I8796" s="533"/>
      <c r="J8796" s="533"/>
      <c r="K8796" s="533"/>
      <c r="L8796" s="533"/>
      <c r="M8796" s="533"/>
      <c r="N8796" s="532"/>
      <c r="O8796" s="350"/>
      <c r="P8796" s="464"/>
      <c r="Q8796" s="464"/>
      <c r="R8796" s="464"/>
      <c r="S8796" s="464"/>
      <c r="T8796" s="464"/>
      <c r="U8796" s="464"/>
      <c r="V8796" s="464"/>
    </row>
    <row r="8797" spans="1:22">
      <c r="A8797" s="531"/>
      <c r="B8797" s="532"/>
      <c r="C8797" s="350"/>
      <c r="D8797" s="350"/>
      <c r="E8797" s="533"/>
      <c r="F8797" s="533"/>
      <c r="G8797" s="533"/>
      <c r="H8797" s="533"/>
      <c r="I8797" s="533"/>
      <c r="J8797" s="533"/>
      <c r="K8797" s="533"/>
      <c r="L8797" s="533"/>
      <c r="M8797" s="533"/>
      <c r="N8797" s="532"/>
      <c r="O8797" s="350"/>
      <c r="P8797" s="464"/>
      <c r="Q8797" s="464"/>
      <c r="R8797" s="464"/>
      <c r="S8797" s="464"/>
      <c r="T8797" s="464"/>
      <c r="U8797" s="464"/>
      <c r="V8797" s="464"/>
    </row>
    <row r="8798" spans="1:22">
      <c r="A8798" s="531"/>
      <c r="B8798" s="532"/>
      <c r="C8798" s="350"/>
      <c r="D8798" s="350"/>
      <c r="E8798" s="533"/>
      <c r="F8798" s="533"/>
      <c r="G8798" s="533"/>
      <c r="H8798" s="533"/>
      <c r="I8798" s="533"/>
      <c r="J8798" s="533"/>
      <c r="K8798" s="533"/>
      <c r="L8798" s="533"/>
      <c r="M8798" s="533"/>
      <c r="N8798" s="532"/>
      <c r="O8798" s="350"/>
      <c r="P8798" s="464"/>
      <c r="Q8798" s="464"/>
      <c r="R8798" s="464"/>
      <c r="S8798" s="464"/>
      <c r="T8798" s="464"/>
      <c r="U8798" s="464"/>
      <c r="V8798" s="464"/>
    </row>
    <row r="8799" spans="1:22">
      <c r="A8799" s="531"/>
      <c r="B8799" s="532"/>
      <c r="C8799" s="350"/>
      <c r="D8799" s="350"/>
      <c r="E8799" s="533"/>
      <c r="F8799" s="533"/>
      <c r="G8799" s="533"/>
      <c r="H8799" s="533"/>
      <c r="I8799" s="533"/>
      <c r="J8799" s="533"/>
      <c r="K8799" s="533"/>
      <c r="L8799" s="533"/>
      <c r="M8799" s="533"/>
      <c r="N8799" s="532"/>
      <c r="O8799" s="350"/>
      <c r="P8799" s="464"/>
      <c r="Q8799" s="464"/>
      <c r="R8799" s="464"/>
      <c r="S8799" s="464"/>
      <c r="T8799" s="464"/>
      <c r="U8799" s="464"/>
      <c r="V8799" s="464"/>
    </row>
    <row r="8800" spans="1:22">
      <c r="A8800" s="531"/>
      <c r="B8800" s="532"/>
      <c r="C8800" s="350"/>
      <c r="D8800" s="350"/>
      <c r="E8800" s="533"/>
      <c r="F8800" s="533"/>
      <c r="G8800" s="533"/>
      <c r="H8800" s="533"/>
      <c r="I8800" s="533"/>
      <c r="J8800" s="533"/>
      <c r="K8800" s="533"/>
      <c r="L8800" s="533"/>
      <c r="M8800" s="533"/>
      <c r="N8800" s="532"/>
      <c r="O8800" s="350"/>
      <c r="P8800" s="464"/>
      <c r="Q8800" s="464"/>
      <c r="R8800" s="464"/>
      <c r="S8800" s="464"/>
      <c r="T8800" s="464"/>
      <c r="U8800" s="464"/>
      <c r="V8800" s="464"/>
    </row>
    <row r="8801" spans="1:22">
      <c r="A8801" s="531"/>
      <c r="B8801" s="532"/>
      <c r="C8801" s="350"/>
      <c r="D8801" s="350"/>
      <c r="E8801" s="533"/>
      <c r="F8801" s="533"/>
      <c r="G8801" s="533"/>
      <c r="H8801" s="533"/>
      <c r="I8801" s="533"/>
      <c r="J8801" s="533"/>
      <c r="K8801" s="533"/>
      <c r="L8801" s="533"/>
      <c r="M8801" s="533"/>
      <c r="N8801" s="532"/>
      <c r="O8801" s="350"/>
      <c r="P8801" s="464"/>
      <c r="Q8801" s="464"/>
      <c r="R8801" s="464"/>
      <c r="S8801" s="464"/>
      <c r="T8801" s="464"/>
      <c r="U8801" s="464"/>
      <c r="V8801" s="464"/>
    </row>
    <row r="8802" spans="1:22">
      <c r="A8802" s="531"/>
      <c r="B8802" s="532"/>
      <c r="C8802" s="350"/>
      <c r="D8802" s="350"/>
      <c r="E8802" s="533"/>
      <c r="F8802" s="533"/>
      <c r="G8802" s="533"/>
      <c r="H8802" s="533"/>
      <c r="I8802" s="533"/>
      <c r="J8802" s="533"/>
      <c r="K8802" s="533"/>
      <c r="L8802" s="533"/>
      <c r="M8802" s="533"/>
      <c r="N8802" s="532"/>
      <c r="O8802" s="350"/>
      <c r="P8802" s="464"/>
      <c r="Q8802" s="464"/>
      <c r="R8802" s="464"/>
      <c r="S8802" s="464"/>
      <c r="T8802" s="464"/>
      <c r="U8802" s="464"/>
      <c r="V8802" s="464"/>
    </row>
    <row r="8803" spans="1:22">
      <c r="A8803" s="531"/>
      <c r="B8803" s="532"/>
      <c r="C8803" s="350"/>
      <c r="D8803" s="350"/>
      <c r="E8803" s="533"/>
      <c r="F8803" s="533"/>
      <c r="G8803" s="533"/>
      <c r="H8803" s="533"/>
      <c r="I8803" s="533"/>
      <c r="J8803" s="533"/>
      <c r="K8803" s="533"/>
      <c r="L8803" s="533"/>
      <c r="M8803" s="533"/>
      <c r="N8803" s="532"/>
      <c r="O8803" s="350"/>
      <c r="P8803" s="464"/>
      <c r="Q8803" s="464"/>
      <c r="R8803" s="464"/>
      <c r="S8803" s="464"/>
      <c r="T8803" s="464"/>
      <c r="U8803" s="464"/>
      <c r="V8803" s="464"/>
    </row>
    <row r="8804" spans="1:22">
      <c r="A8804" s="531"/>
      <c r="B8804" s="532"/>
      <c r="C8804" s="350"/>
      <c r="D8804" s="350"/>
      <c r="E8804" s="533"/>
      <c r="F8804" s="533"/>
      <c r="G8804" s="533"/>
      <c r="H8804" s="533"/>
      <c r="I8804" s="533"/>
      <c r="J8804" s="533"/>
      <c r="K8804" s="533"/>
      <c r="L8804" s="533"/>
      <c r="M8804" s="533"/>
      <c r="N8804" s="532"/>
      <c r="O8804" s="350"/>
      <c r="P8804" s="464"/>
      <c r="Q8804" s="464"/>
      <c r="R8804" s="464"/>
      <c r="S8804" s="464"/>
      <c r="T8804" s="464"/>
      <c r="U8804" s="464"/>
      <c r="V8804" s="464"/>
    </row>
    <row r="8805" spans="1:22">
      <c r="A8805" s="531"/>
      <c r="B8805" s="532"/>
      <c r="C8805" s="350"/>
      <c r="D8805" s="350"/>
      <c r="E8805" s="533"/>
      <c r="F8805" s="533"/>
      <c r="G8805" s="533"/>
      <c r="H8805" s="533"/>
      <c r="I8805" s="533"/>
      <c r="J8805" s="533"/>
      <c r="K8805" s="533"/>
      <c r="L8805" s="533"/>
      <c r="M8805" s="533"/>
      <c r="N8805" s="532"/>
      <c r="O8805" s="350"/>
      <c r="P8805" s="464"/>
      <c r="Q8805" s="464"/>
      <c r="R8805" s="464"/>
      <c r="S8805" s="464"/>
      <c r="T8805" s="464"/>
      <c r="U8805" s="464"/>
      <c r="V8805" s="464"/>
    </row>
    <row r="8806" spans="1:22">
      <c r="A8806" s="531"/>
      <c r="B8806" s="532"/>
      <c r="C8806" s="350"/>
      <c r="D8806" s="350"/>
      <c r="E8806" s="533"/>
      <c r="F8806" s="533"/>
      <c r="G8806" s="533"/>
      <c r="H8806" s="533"/>
      <c r="I8806" s="533"/>
      <c r="J8806" s="533"/>
      <c r="K8806" s="533"/>
      <c r="L8806" s="533"/>
      <c r="M8806" s="533"/>
      <c r="N8806" s="532"/>
      <c r="O8806" s="350"/>
      <c r="P8806" s="464"/>
      <c r="Q8806" s="464"/>
      <c r="R8806" s="464"/>
      <c r="S8806" s="464"/>
      <c r="T8806" s="464"/>
      <c r="U8806" s="464"/>
      <c r="V8806" s="464"/>
    </row>
    <row r="8807" spans="1:22">
      <c r="A8807" s="531"/>
      <c r="B8807" s="532"/>
      <c r="C8807" s="350"/>
      <c r="D8807" s="350"/>
      <c r="E8807" s="533"/>
      <c r="F8807" s="533"/>
      <c r="G8807" s="533"/>
      <c r="H8807" s="533"/>
      <c r="I8807" s="533"/>
      <c r="J8807" s="533"/>
      <c r="K8807" s="533"/>
      <c r="L8807" s="533"/>
      <c r="M8807" s="533"/>
      <c r="N8807" s="532"/>
      <c r="O8807" s="350"/>
      <c r="P8807" s="464"/>
      <c r="Q8807" s="464"/>
      <c r="R8807" s="464"/>
      <c r="S8807" s="464"/>
      <c r="T8807" s="464"/>
      <c r="U8807" s="464"/>
      <c r="V8807" s="464"/>
    </row>
    <row r="8808" spans="1:22">
      <c r="A8808" s="531"/>
      <c r="B8808" s="532"/>
      <c r="C8808" s="350"/>
      <c r="D8808" s="350"/>
      <c r="E8808" s="533"/>
      <c r="F8808" s="533"/>
      <c r="G8808" s="533"/>
      <c r="H8808" s="533"/>
      <c r="I8808" s="533"/>
      <c r="J8808" s="533"/>
      <c r="K8808" s="533"/>
      <c r="L8808" s="533"/>
      <c r="M8808" s="533"/>
      <c r="N8808" s="532"/>
      <c r="O8808" s="350"/>
      <c r="P8808" s="464"/>
      <c r="Q8808" s="464"/>
      <c r="R8808" s="464"/>
      <c r="S8808" s="464"/>
      <c r="T8808" s="464"/>
      <c r="U8808" s="464"/>
      <c r="V8808" s="464"/>
    </row>
    <row r="8809" spans="1:22">
      <c r="A8809" s="531"/>
      <c r="B8809" s="532"/>
      <c r="C8809" s="350"/>
      <c r="D8809" s="350"/>
      <c r="E8809" s="533"/>
      <c r="F8809" s="533"/>
      <c r="G8809" s="533"/>
      <c r="H8809" s="533"/>
      <c r="I8809" s="533"/>
      <c r="J8809" s="533"/>
      <c r="K8809" s="533"/>
      <c r="L8809" s="533"/>
      <c r="M8809" s="533"/>
      <c r="N8809" s="532"/>
      <c r="O8809" s="350"/>
      <c r="P8809" s="464"/>
      <c r="Q8809" s="464"/>
      <c r="R8809" s="464"/>
      <c r="S8809" s="464"/>
      <c r="T8809" s="464"/>
      <c r="U8809" s="464"/>
      <c r="V8809" s="464"/>
    </row>
    <row r="8810" spans="1:22">
      <c r="A8810" s="531"/>
      <c r="B8810" s="532"/>
      <c r="C8810" s="350"/>
      <c r="D8810" s="350"/>
      <c r="E8810" s="533"/>
      <c r="F8810" s="533"/>
      <c r="G8810" s="533"/>
      <c r="H8810" s="533"/>
      <c r="I8810" s="533"/>
      <c r="J8810" s="533"/>
      <c r="K8810" s="533"/>
      <c r="L8810" s="533"/>
      <c r="M8810" s="533"/>
      <c r="N8810" s="532"/>
      <c r="O8810" s="350"/>
      <c r="P8810" s="464"/>
      <c r="Q8810" s="464"/>
      <c r="R8810" s="464"/>
      <c r="S8810" s="464"/>
      <c r="T8810" s="464"/>
      <c r="U8810" s="464"/>
      <c r="V8810" s="464"/>
    </row>
    <row r="8811" spans="1:22">
      <c r="A8811" s="531"/>
      <c r="B8811" s="532"/>
      <c r="C8811" s="350"/>
      <c r="D8811" s="350"/>
      <c r="E8811" s="533"/>
      <c r="F8811" s="533"/>
      <c r="G8811" s="533"/>
      <c r="H8811" s="533"/>
      <c r="I8811" s="533"/>
      <c r="J8811" s="533"/>
      <c r="K8811" s="533"/>
      <c r="L8811" s="533"/>
      <c r="M8811" s="533"/>
      <c r="N8811" s="532"/>
      <c r="O8811" s="350"/>
      <c r="P8811" s="464"/>
      <c r="Q8811" s="464"/>
      <c r="R8811" s="464"/>
      <c r="S8811" s="464"/>
      <c r="T8811" s="464"/>
      <c r="U8811" s="464"/>
      <c r="V8811" s="464"/>
    </row>
    <row r="8812" spans="1:22">
      <c r="A8812" s="531"/>
      <c r="B8812" s="532"/>
      <c r="C8812" s="350"/>
      <c r="D8812" s="350"/>
      <c r="E8812" s="533"/>
      <c r="F8812" s="533"/>
      <c r="G8812" s="533"/>
      <c r="H8812" s="533"/>
      <c r="I8812" s="533"/>
      <c r="J8812" s="533"/>
      <c r="K8812" s="533"/>
      <c r="L8812" s="533"/>
      <c r="M8812" s="533"/>
      <c r="N8812" s="532"/>
      <c r="O8812" s="350"/>
      <c r="P8812" s="464"/>
      <c r="Q8812" s="464"/>
      <c r="R8812" s="464"/>
      <c r="S8812" s="464"/>
      <c r="T8812" s="464"/>
      <c r="U8812" s="464"/>
      <c r="V8812" s="464"/>
    </row>
    <row r="8813" spans="1:22">
      <c r="A8813" s="531"/>
      <c r="B8813" s="532"/>
      <c r="C8813" s="350"/>
      <c r="D8813" s="350"/>
      <c r="E8813" s="533"/>
      <c r="F8813" s="533"/>
      <c r="G8813" s="533"/>
      <c r="H8813" s="533"/>
      <c r="I8813" s="533"/>
      <c r="J8813" s="533"/>
      <c r="K8813" s="533"/>
      <c r="L8813" s="533"/>
      <c r="M8813" s="533"/>
      <c r="N8813" s="532"/>
      <c r="O8813" s="350"/>
      <c r="P8813" s="464"/>
      <c r="Q8813" s="464"/>
      <c r="R8813" s="464"/>
      <c r="S8813" s="464"/>
      <c r="T8813" s="464"/>
      <c r="U8813" s="464"/>
      <c r="V8813" s="464"/>
    </row>
    <row r="8814" spans="1:22">
      <c r="A8814" s="531"/>
      <c r="B8814" s="532"/>
      <c r="C8814" s="350"/>
      <c r="D8814" s="350"/>
      <c r="E8814" s="533"/>
      <c r="F8814" s="533"/>
      <c r="G8814" s="533"/>
      <c r="H8814" s="533"/>
      <c r="I8814" s="533"/>
      <c r="J8814" s="533"/>
      <c r="K8814" s="533"/>
      <c r="L8814" s="533"/>
      <c r="M8814" s="533"/>
      <c r="N8814" s="532"/>
      <c r="O8814" s="350"/>
      <c r="P8814" s="464"/>
      <c r="Q8814" s="464"/>
      <c r="R8814" s="464"/>
      <c r="S8814" s="464"/>
      <c r="T8814" s="464"/>
      <c r="U8814" s="464"/>
      <c r="V8814" s="464"/>
    </row>
    <row r="8815" spans="1:22">
      <c r="A8815" s="531"/>
      <c r="B8815" s="532"/>
      <c r="C8815" s="350"/>
      <c r="D8815" s="350"/>
      <c r="E8815" s="533"/>
      <c r="F8815" s="533"/>
      <c r="G8815" s="533"/>
      <c r="H8815" s="533"/>
      <c r="I8815" s="533"/>
      <c r="J8815" s="533"/>
      <c r="K8815" s="533"/>
      <c r="L8815" s="533"/>
      <c r="M8815" s="533"/>
      <c r="N8815" s="532"/>
      <c r="O8815" s="350"/>
      <c r="P8815" s="464"/>
      <c r="Q8815" s="464"/>
      <c r="R8815" s="464"/>
      <c r="S8815" s="464"/>
      <c r="T8815" s="464"/>
      <c r="U8815" s="464"/>
      <c r="V8815" s="464"/>
    </row>
    <row r="8816" spans="1:22">
      <c r="A8816" s="531"/>
      <c r="B8816" s="532"/>
      <c r="C8816" s="350"/>
      <c r="D8816" s="350"/>
      <c r="E8816" s="533"/>
      <c r="F8816" s="533"/>
      <c r="G8816" s="533"/>
      <c r="H8816" s="533"/>
      <c r="I8816" s="533"/>
      <c r="J8816" s="533"/>
      <c r="K8816" s="533"/>
      <c r="L8816" s="533"/>
      <c r="M8816" s="533"/>
      <c r="N8816" s="532"/>
      <c r="O8816" s="350"/>
      <c r="P8816" s="464"/>
      <c r="Q8816" s="464"/>
      <c r="R8816" s="464"/>
      <c r="S8816" s="464"/>
      <c r="T8816" s="464"/>
      <c r="U8816" s="464"/>
      <c r="V8816" s="464"/>
    </row>
    <row r="8817" spans="1:22">
      <c r="A8817" s="531"/>
      <c r="B8817" s="532"/>
      <c r="C8817" s="350"/>
      <c r="D8817" s="350"/>
      <c r="E8817" s="533"/>
      <c r="F8817" s="533"/>
      <c r="G8817" s="533"/>
      <c r="H8817" s="533"/>
      <c r="I8817" s="533"/>
      <c r="J8817" s="533"/>
      <c r="K8817" s="533"/>
      <c r="L8817" s="533"/>
      <c r="M8817" s="533"/>
      <c r="N8817" s="532"/>
      <c r="O8817" s="350"/>
      <c r="P8817" s="464"/>
      <c r="Q8817" s="464"/>
      <c r="R8817" s="464"/>
      <c r="S8817" s="464"/>
      <c r="T8817" s="464"/>
      <c r="U8817" s="464"/>
      <c r="V8817" s="464"/>
    </row>
    <row r="8818" spans="1:22">
      <c r="A8818" s="531"/>
      <c r="B8818" s="532"/>
      <c r="C8818" s="350"/>
      <c r="D8818" s="350"/>
      <c r="E8818" s="533"/>
      <c r="F8818" s="533"/>
      <c r="G8818" s="533"/>
      <c r="H8818" s="533"/>
      <c r="I8818" s="533"/>
      <c r="J8818" s="533"/>
      <c r="K8818" s="533"/>
      <c r="L8818" s="533"/>
      <c r="M8818" s="533"/>
      <c r="N8818" s="532"/>
      <c r="O8818" s="350"/>
      <c r="P8818" s="464"/>
      <c r="Q8818" s="464"/>
      <c r="R8818" s="464"/>
      <c r="S8818" s="464"/>
      <c r="T8818" s="464"/>
      <c r="U8818" s="464"/>
      <c r="V8818" s="464"/>
    </row>
    <row r="8819" spans="1:22">
      <c r="A8819" s="531"/>
      <c r="B8819" s="532"/>
      <c r="C8819" s="350"/>
      <c r="D8819" s="350"/>
      <c r="E8819" s="533"/>
      <c r="F8819" s="533"/>
      <c r="G8819" s="533"/>
      <c r="H8819" s="533"/>
      <c r="I8819" s="533"/>
      <c r="J8819" s="533"/>
      <c r="K8819" s="533"/>
      <c r="L8819" s="533"/>
      <c r="M8819" s="533"/>
      <c r="N8819" s="532"/>
      <c r="O8819" s="350"/>
      <c r="P8819" s="464"/>
      <c r="Q8819" s="464"/>
      <c r="R8819" s="464"/>
      <c r="S8819" s="464"/>
      <c r="T8819" s="464"/>
      <c r="U8819" s="464"/>
      <c r="V8819" s="464"/>
    </row>
    <row r="8820" spans="1:22">
      <c r="A8820" s="531"/>
      <c r="B8820" s="532"/>
      <c r="C8820" s="350"/>
      <c r="D8820" s="350"/>
      <c r="E8820" s="533"/>
      <c r="F8820" s="533"/>
      <c r="G8820" s="533"/>
      <c r="H8820" s="533"/>
      <c r="I8820" s="533"/>
      <c r="J8820" s="533"/>
      <c r="K8820" s="533"/>
      <c r="L8820" s="533"/>
      <c r="M8820" s="533"/>
      <c r="N8820" s="532"/>
      <c r="O8820" s="350"/>
      <c r="P8820" s="464"/>
      <c r="Q8820" s="464"/>
      <c r="R8820" s="464"/>
      <c r="S8820" s="464"/>
      <c r="T8820" s="464"/>
      <c r="U8820" s="464"/>
      <c r="V8820" s="464"/>
    </row>
    <row r="8821" spans="1:22">
      <c r="A8821" s="531"/>
      <c r="B8821" s="532"/>
      <c r="C8821" s="350"/>
      <c r="D8821" s="350"/>
      <c r="E8821" s="533"/>
      <c r="F8821" s="533"/>
      <c r="G8821" s="533"/>
      <c r="H8821" s="533"/>
      <c r="I8821" s="533"/>
      <c r="J8821" s="533"/>
      <c r="K8821" s="533"/>
      <c r="L8821" s="533"/>
      <c r="M8821" s="533"/>
      <c r="N8821" s="532"/>
      <c r="O8821" s="350"/>
      <c r="P8821" s="464"/>
      <c r="Q8821" s="464"/>
      <c r="R8821" s="464"/>
      <c r="S8821" s="464"/>
      <c r="T8821" s="464"/>
      <c r="U8821" s="464"/>
      <c r="V8821" s="464"/>
    </row>
    <row r="8822" spans="1:22">
      <c r="A8822" s="531"/>
      <c r="B8822" s="532"/>
      <c r="C8822" s="350"/>
      <c r="D8822" s="350"/>
      <c r="E8822" s="533"/>
      <c r="F8822" s="533"/>
      <c r="G8822" s="533"/>
      <c r="H8822" s="533"/>
      <c r="I8822" s="533"/>
      <c r="J8822" s="533"/>
      <c r="K8822" s="533"/>
      <c r="L8822" s="533"/>
      <c r="M8822" s="533"/>
      <c r="N8822" s="532"/>
      <c r="O8822" s="350"/>
      <c r="P8822" s="464"/>
      <c r="Q8822" s="464"/>
      <c r="R8822" s="464"/>
      <c r="S8822" s="464"/>
      <c r="T8822" s="464"/>
      <c r="U8822" s="464"/>
      <c r="V8822" s="464"/>
    </row>
    <row r="8823" spans="1:22">
      <c r="A8823" s="531"/>
      <c r="B8823" s="532"/>
      <c r="C8823" s="350"/>
      <c r="D8823" s="350"/>
      <c r="E8823" s="533"/>
      <c r="F8823" s="533"/>
      <c r="G8823" s="533"/>
      <c r="H8823" s="533"/>
      <c r="I8823" s="533"/>
      <c r="J8823" s="533"/>
      <c r="K8823" s="533"/>
      <c r="L8823" s="533"/>
      <c r="M8823" s="533"/>
      <c r="N8823" s="532"/>
      <c r="O8823" s="350"/>
      <c r="P8823" s="464"/>
      <c r="Q8823" s="464"/>
      <c r="R8823" s="464"/>
      <c r="S8823" s="464"/>
      <c r="T8823" s="464"/>
      <c r="U8823" s="464"/>
      <c r="V8823" s="464"/>
    </row>
    <row r="8824" spans="1:22">
      <c r="A8824" s="531"/>
      <c r="B8824" s="532"/>
      <c r="C8824" s="350"/>
      <c r="D8824" s="350"/>
      <c r="E8824" s="533"/>
      <c r="F8824" s="533"/>
      <c r="G8824" s="533"/>
      <c r="H8824" s="533"/>
      <c r="I8824" s="533"/>
      <c r="J8824" s="533"/>
      <c r="K8824" s="533"/>
      <c r="L8824" s="533"/>
      <c r="M8824" s="533"/>
      <c r="N8824" s="532"/>
      <c r="O8824" s="350"/>
      <c r="P8824" s="464"/>
      <c r="Q8824" s="464"/>
      <c r="R8824" s="464"/>
      <c r="S8824" s="464"/>
      <c r="T8824" s="464"/>
      <c r="U8824" s="464"/>
      <c r="V8824" s="464"/>
    </row>
    <row r="8825" spans="1:22">
      <c r="A8825" s="531"/>
      <c r="B8825" s="532"/>
      <c r="C8825" s="350"/>
      <c r="D8825" s="350"/>
      <c r="E8825" s="533"/>
      <c r="F8825" s="533"/>
      <c r="G8825" s="533"/>
      <c r="H8825" s="533"/>
      <c r="I8825" s="533"/>
      <c r="J8825" s="533"/>
      <c r="K8825" s="533"/>
      <c r="L8825" s="533"/>
      <c r="M8825" s="533"/>
      <c r="N8825" s="532"/>
      <c r="O8825" s="350"/>
      <c r="P8825" s="464"/>
      <c r="Q8825" s="464"/>
      <c r="R8825" s="464"/>
      <c r="S8825" s="464"/>
      <c r="T8825" s="464"/>
      <c r="U8825" s="464"/>
      <c r="V8825" s="464"/>
    </row>
    <row r="8826" spans="1:22">
      <c r="A8826" s="531"/>
      <c r="B8826" s="532"/>
      <c r="C8826" s="350"/>
      <c r="D8826" s="350"/>
      <c r="E8826" s="533"/>
      <c r="F8826" s="533"/>
      <c r="G8826" s="533"/>
      <c r="H8826" s="533"/>
      <c r="I8826" s="533"/>
      <c r="J8826" s="533"/>
      <c r="K8826" s="533"/>
      <c r="L8826" s="533"/>
      <c r="M8826" s="533"/>
      <c r="N8826" s="532"/>
      <c r="O8826" s="350"/>
      <c r="P8826" s="464"/>
      <c r="Q8826" s="464"/>
      <c r="R8826" s="464"/>
      <c r="S8826" s="464"/>
      <c r="T8826" s="464"/>
      <c r="U8826" s="464"/>
      <c r="V8826" s="464"/>
    </row>
    <row r="8827" spans="1:22">
      <c r="A8827" s="531"/>
      <c r="B8827" s="532"/>
      <c r="C8827" s="350"/>
      <c r="D8827" s="350"/>
      <c r="E8827" s="533"/>
      <c r="F8827" s="533"/>
      <c r="G8827" s="533"/>
      <c r="H8827" s="533"/>
      <c r="I8827" s="533"/>
      <c r="J8827" s="533"/>
      <c r="K8827" s="533"/>
      <c r="L8827" s="533"/>
      <c r="M8827" s="533"/>
      <c r="N8827" s="532"/>
      <c r="O8827" s="350"/>
      <c r="P8827" s="464"/>
      <c r="Q8827" s="464"/>
      <c r="R8827" s="464"/>
      <c r="S8827" s="464"/>
      <c r="T8827" s="464"/>
      <c r="U8827" s="464"/>
      <c r="V8827" s="464"/>
    </row>
    <row r="8828" spans="1:22">
      <c r="A8828" s="531"/>
      <c r="B8828" s="532"/>
      <c r="C8828" s="350"/>
      <c r="D8828" s="350"/>
      <c r="E8828" s="533"/>
      <c r="F8828" s="533"/>
      <c r="G8828" s="533"/>
      <c r="H8828" s="533"/>
      <c r="I8828" s="533"/>
      <c r="J8828" s="533"/>
      <c r="K8828" s="533"/>
      <c r="L8828" s="533"/>
      <c r="M8828" s="533"/>
      <c r="N8828" s="532"/>
      <c r="O8828" s="350"/>
      <c r="P8828" s="464"/>
      <c r="Q8828" s="464"/>
      <c r="R8828" s="464"/>
      <c r="S8828" s="464"/>
      <c r="T8828" s="464"/>
      <c r="U8828" s="464"/>
      <c r="V8828" s="464"/>
    </row>
    <row r="8829" spans="1:22">
      <c r="A8829" s="531"/>
      <c r="B8829" s="532"/>
      <c r="C8829" s="350"/>
      <c r="D8829" s="350"/>
      <c r="E8829" s="533"/>
      <c r="F8829" s="533"/>
      <c r="G8829" s="533"/>
      <c r="H8829" s="533"/>
      <c r="I8829" s="533"/>
      <c r="J8829" s="533"/>
      <c r="K8829" s="533"/>
      <c r="L8829" s="533"/>
      <c r="M8829" s="533"/>
      <c r="N8829" s="532"/>
      <c r="O8829" s="350"/>
      <c r="P8829" s="464"/>
      <c r="Q8829" s="464"/>
      <c r="R8829" s="464"/>
      <c r="S8829" s="464"/>
      <c r="T8829" s="464"/>
      <c r="U8829" s="464"/>
      <c r="V8829" s="464"/>
    </row>
    <row r="8830" spans="1:22">
      <c r="A8830" s="531"/>
      <c r="B8830" s="532"/>
      <c r="C8830" s="350"/>
      <c r="D8830" s="350"/>
      <c r="E8830" s="533"/>
      <c r="F8830" s="533"/>
      <c r="G8830" s="533"/>
      <c r="H8830" s="533"/>
      <c r="I8830" s="533"/>
      <c r="J8830" s="533"/>
      <c r="K8830" s="533"/>
      <c r="L8830" s="533"/>
      <c r="M8830" s="533"/>
      <c r="N8830" s="532"/>
      <c r="O8830" s="350"/>
      <c r="P8830" s="464"/>
      <c r="Q8830" s="464"/>
      <c r="R8830" s="464"/>
      <c r="S8830" s="464"/>
      <c r="T8830" s="464"/>
      <c r="U8830" s="464"/>
      <c r="V8830" s="464"/>
    </row>
    <row r="8831" spans="1:22">
      <c r="A8831" s="531"/>
      <c r="B8831" s="532"/>
      <c r="C8831" s="350"/>
      <c r="D8831" s="350"/>
      <c r="E8831" s="533"/>
      <c r="F8831" s="533"/>
      <c r="G8831" s="533"/>
      <c r="H8831" s="533"/>
      <c r="I8831" s="533"/>
      <c r="J8831" s="533"/>
      <c r="K8831" s="533"/>
      <c r="L8831" s="533"/>
      <c r="M8831" s="533"/>
      <c r="N8831" s="532"/>
      <c r="O8831" s="350"/>
      <c r="P8831" s="464"/>
      <c r="Q8831" s="464"/>
      <c r="R8831" s="464"/>
      <c r="S8831" s="464"/>
      <c r="T8831" s="464"/>
      <c r="U8831" s="464"/>
      <c r="V8831" s="464"/>
    </row>
    <row r="8832" spans="1:22">
      <c r="A8832" s="531"/>
      <c r="B8832" s="532"/>
      <c r="C8832" s="350"/>
      <c r="D8832" s="350"/>
      <c r="E8832" s="533"/>
      <c r="F8832" s="533"/>
      <c r="G8832" s="533"/>
      <c r="H8832" s="533"/>
      <c r="I8832" s="533"/>
      <c r="J8832" s="533"/>
      <c r="K8832" s="533"/>
      <c r="L8832" s="533"/>
      <c r="M8832" s="533"/>
      <c r="N8832" s="532"/>
      <c r="O8832" s="350"/>
      <c r="P8832" s="464"/>
      <c r="Q8832" s="464"/>
      <c r="R8832" s="464"/>
      <c r="S8832" s="464"/>
      <c r="T8832" s="464"/>
      <c r="U8832" s="464"/>
      <c r="V8832" s="464"/>
    </row>
    <row r="8833" spans="1:22">
      <c r="A8833" s="531"/>
      <c r="B8833" s="532"/>
      <c r="C8833" s="350"/>
      <c r="D8833" s="350"/>
      <c r="E8833" s="533"/>
      <c r="F8833" s="533"/>
      <c r="G8833" s="533"/>
      <c r="H8833" s="533"/>
      <c r="I8833" s="533"/>
      <c r="J8833" s="533"/>
      <c r="K8833" s="533"/>
      <c r="L8833" s="533"/>
      <c r="M8833" s="533"/>
      <c r="N8833" s="532"/>
      <c r="O8833" s="350"/>
      <c r="P8833" s="464"/>
      <c r="Q8833" s="464"/>
      <c r="R8833" s="464"/>
      <c r="S8833" s="464"/>
      <c r="T8833" s="464"/>
      <c r="U8833" s="464"/>
      <c r="V8833" s="464"/>
    </row>
    <row r="8834" spans="1:22">
      <c r="A8834" s="531"/>
      <c r="B8834" s="532"/>
      <c r="C8834" s="350"/>
      <c r="D8834" s="350"/>
      <c r="E8834" s="533"/>
      <c r="F8834" s="533"/>
      <c r="G8834" s="533"/>
      <c r="H8834" s="533"/>
      <c r="I8834" s="533"/>
      <c r="J8834" s="533"/>
      <c r="K8834" s="533"/>
      <c r="L8834" s="533"/>
      <c r="M8834" s="533"/>
      <c r="N8834" s="532"/>
      <c r="O8834" s="350"/>
      <c r="P8834" s="464"/>
      <c r="Q8834" s="464"/>
      <c r="R8834" s="464"/>
      <c r="S8834" s="464"/>
      <c r="T8834" s="464"/>
      <c r="U8834" s="464"/>
      <c r="V8834" s="464"/>
    </row>
    <row r="8835" spans="1:22">
      <c r="A8835" s="531"/>
      <c r="B8835" s="532"/>
      <c r="C8835" s="350"/>
      <c r="D8835" s="350"/>
      <c r="E8835" s="533"/>
      <c r="F8835" s="533"/>
      <c r="G8835" s="533"/>
      <c r="H8835" s="533"/>
      <c r="I8835" s="533"/>
      <c r="J8835" s="533"/>
      <c r="K8835" s="533"/>
      <c r="L8835" s="533"/>
      <c r="M8835" s="533"/>
      <c r="N8835" s="532"/>
      <c r="O8835" s="350"/>
      <c r="P8835" s="464"/>
      <c r="Q8835" s="464"/>
      <c r="R8835" s="464"/>
      <c r="S8835" s="464"/>
      <c r="T8835" s="464"/>
      <c r="U8835" s="464"/>
      <c r="V8835" s="464"/>
    </row>
    <row r="8836" spans="1:22">
      <c r="A8836" s="531"/>
      <c r="B8836" s="532"/>
      <c r="C8836" s="350"/>
      <c r="D8836" s="350"/>
      <c r="E8836" s="533"/>
      <c r="F8836" s="533"/>
      <c r="G8836" s="533"/>
      <c r="H8836" s="533"/>
      <c r="I8836" s="533"/>
      <c r="J8836" s="533"/>
      <c r="K8836" s="533"/>
      <c r="L8836" s="533"/>
      <c r="M8836" s="533"/>
      <c r="N8836" s="532"/>
      <c r="O8836" s="350"/>
      <c r="P8836" s="464"/>
      <c r="Q8836" s="464"/>
      <c r="R8836" s="464"/>
      <c r="S8836" s="464"/>
      <c r="T8836" s="464"/>
      <c r="U8836" s="464"/>
      <c r="V8836" s="464"/>
    </row>
    <row r="8837" spans="1:22">
      <c r="A8837" s="531"/>
      <c r="B8837" s="532"/>
      <c r="C8837" s="350"/>
      <c r="D8837" s="350"/>
      <c r="E8837" s="533"/>
      <c r="F8837" s="533"/>
      <c r="G8837" s="533"/>
      <c r="H8837" s="533"/>
      <c r="I8837" s="533"/>
      <c r="J8837" s="533"/>
      <c r="K8837" s="533"/>
      <c r="L8837" s="533"/>
      <c r="M8837" s="533"/>
      <c r="N8837" s="532"/>
      <c r="O8837" s="350"/>
      <c r="P8837" s="464"/>
      <c r="Q8837" s="464"/>
      <c r="R8837" s="464"/>
      <c r="S8837" s="464"/>
      <c r="T8837" s="464"/>
      <c r="U8837" s="464"/>
      <c r="V8837" s="464"/>
    </row>
    <row r="8838" spans="1:22">
      <c r="A8838" s="531"/>
      <c r="B8838" s="532"/>
      <c r="C8838" s="350"/>
      <c r="D8838" s="350"/>
      <c r="E8838" s="533"/>
      <c r="F8838" s="533"/>
      <c r="G8838" s="533"/>
      <c r="H8838" s="533"/>
      <c r="I8838" s="533"/>
      <c r="J8838" s="533"/>
      <c r="K8838" s="533"/>
      <c r="L8838" s="533"/>
      <c r="M8838" s="533"/>
      <c r="N8838" s="532"/>
      <c r="O8838" s="350"/>
      <c r="P8838" s="464"/>
      <c r="Q8838" s="464"/>
      <c r="R8838" s="464"/>
      <c r="S8838" s="464"/>
      <c r="T8838" s="464"/>
      <c r="U8838" s="464"/>
      <c r="V8838" s="464"/>
    </row>
    <row r="8839" spans="1:22">
      <c r="A8839" s="531"/>
      <c r="B8839" s="532"/>
      <c r="C8839" s="350"/>
      <c r="D8839" s="350"/>
      <c r="E8839" s="533"/>
      <c r="F8839" s="533"/>
      <c r="G8839" s="533"/>
      <c r="H8839" s="533"/>
      <c r="I8839" s="533"/>
      <c r="J8839" s="533"/>
      <c r="K8839" s="533"/>
      <c r="L8839" s="533"/>
      <c r="M8839" s="533"/>
      <c r="N8839" s="532"/>
      <c r="O8839" s="350"/>
      <c r="P8839" s="464"/>
      <c r="Q8839" s="464"/>
      <c r="R8839" s="464"/>
      <c r="S8839" s="464"/>
      <c r="T8839" s="464"/>
      <c r="U8839" s="464"/>
      <c r="V8839" s="464"/>
    </row>
    <row r="8840" spans="1:22">
      <c r="A8840" s="531"/>
      <c r="B8840" s="532"/>
      <c r="C8840" s="350"/>
      <c r="D8840" s="350"/>
      <c r="E8840" s="533"/>
      <c r="F8840" s="533"/>
      <c r="G8840" s="533"/>
      <c r="H8840" s="533"/>
      <c r="I8840" s="533"/>
      <c r="J8840" s="533"/>
      <c r="K8840" s="533"/>
      <c r="L8840" s="533"/>
      <c r="M8840" s="533"/>
      <c r="N8840" s="532"/>
      <c r="O8840" s="350"/>
      <c r="P8840" s="464"/>
      <c r="Q8840" s="464"/>
      <c r="R8840" s="464"/>
      <c r="S8840" s="464"/>
      <c r="T8840" s="464"/>
      <c r="U8840" s="464"/>
      <c r="V8840" s="464"/>
    </row>
    <row r="8841" spans="1:22">
      <c r="A8841" s="531"/>
      <c r="B8841" s="532"/>
      <c r="C8841" s="350"/>
      <c r="D8841" s="350"/>
      <c r="E8841" s="533"/>
      <c r="F8841" s="533"/>
      <c r="G8841" s="533"/>
      <c r="H8841" s="533"/>
      <c r="I8841" s="533"/>
      <c r="J8841" s="533"/>
      <c r="K8841" s="533"/>
      <c r="L8841" s="533"/>
      <c r="M8841" s="533"/>
      <c r="N8841" s="532"/>
      <c r="O8841" s="350"/>
      <c r="P8841" s="464"/>
      <c r="Q8841" s="464"/>
      <c r="R8841" s="464"/>
      <c r="S8841" s="464"/>
      <c r="T8841" s="464"/>
      <c r="U8841" s="464"/>
      <c r="V8841" s="464"/>
    </row>
    <row r="8842" spans="1:22">
      <c r="A8842" s="531"/>
      <c r="B8842" s="532"/>
      <c r="C8842" s="350"/>
      <c r="D8842" s="350"/>
      <c r="E8842" s="533"/>
      <c r="F8842" s="533"/>
      <c r="G8842" s="533"/>
      <c r="H8842" s="533"/>
      <c r="I8842" s="533"/>
      <c r="J8842" s="533"/>
      <c r="K8842" s="533"/>
      <c r="L8842" s="533"/>
      <c r="M8842" s="533"/>
      <c r="N8842" s="532"/>
      <c r="O8842" s="350"/>
      <c r="P8842" s="464"/>
      <c r="Q8842" s="464"/>
      <c r="R8842" s="464"/>
      <c r="S8842" s="464"/>
      <c r="T8842" s="464"/>
      <c r="U8842" s="464"/>
      <c r="V8842" s="464"/>
    </row>
    <row r="8843" spans="1:22">
      <c r="A8843" s="531"/>
      <c r="B8843" s="532"/>
      <c r="C8843" s="350"/>
      <c r="D8843" s="350"/>
      <c r="E8843" s="533"/>
      <c r="F8843" s="533"/>
      <c r="G8843" s="533"/>
      <c r="H8843" s="533"/>
      <c r="I8843" s="533"/>
      <c r="J8843" s="533"/>
      <c r="K8843" s="533"/>
      <c r="L8843" s="533"/>
      <c r="M8843" s="533"/>
      <c r="N8843" s="532"/>
      <c r="O8843" s="350"/>
      <c r="P8843" s="464"/>
      <c r="Q8843" s="464"/>
      <c r="R8843" s="464"/>
      <c r="S8843" s="464"/>
      <c r="T8843" s="464"/>
      <c r="U8843" s="464"/>
      <c r="V8843" s="464"/>
    </row>
    <row r="8844" spans="1:22">
      <c r="A8844" s="531"/>
      <c r="B8844" s="532"/>
      <c r="C8844" s="350"/>
      <c r="D8844" s="350"/>
      <c r="E8844" s="533"/>
      <c r="F8844" s="533"/>
      <c r="G8844" s="533"/>
      <c r="H8844" s="533"/>
      <c r="I8844" s="533"/>
      <c r="J8844" s="533"/>
      <c r="K8844" s="533"/>
      <c r="L8844" s="533"/>
      <c r="M8844" s="533"/>
      <c r="N8844" s="532"/>
      <c r="O8844" s="350"/>
      <c r="P8844" s="464"/>
      <c r="Q8844" s="464"/>
      <c r="R8844" s="464"/>
      <c r="S8844" s="464"/>
      <c r="T8844" s="464"/>
      <c r="U8844" s="464"/>
      <c r="V8844" s="464"/>
    </row>
    <row r="8845" spans="1:22">
      <c r="A8845" s="531"/>
      <c r="B8845" s="532"/>
      <c r="C8845" s="350"/>
      <c r="D8845" s="350"/>
      <c r="E8845" s="533"/>
      <c r="F8845" s="533"/>
      <c r="G8845" s="533"/>
      <c r="H8845" s="533"/>
      <c r="I8845" s="533"/>
      <c r="J8845" s="533"/>
      <c r="K8845" s="533"/>
      <c r="L8845" s="533"/>
      <c r="M8845" s="533"/>
      <c r="N8845" s="532"/>
      <c r="O8845" s="350"/>
      <c r="P8845" s="464"/>
      <c r="Q8845" s="464"/>
      <c r="R8845" s="464"/>
      <c r="S8845" s="464"/>
      <c r="T8845" s="464"/>
      <c r="U8845" s="464"/>
      <c r="V8845" s="464"/>
    </row>
    <row r="8846" spans="1:22">
      <c r="A8846" s="531"/>
      <c r="B8846" s="532"/>
      <c r="C8846" s="350"/>
      <c r="D8846" s="350"/>
      <c r="E8846" s="533"/>
      <c r="F8846" s="533"/>
      <c r="G8846" s="533"/>
      <c r="H8846" s="533"/>
      <c r="I8846" s="533"/>
      <c r="J8846" s="533"/>
      <c r="K8846" s="533"/>
      <c r="L8846" s="533"/>
      <c r="M8846" s="533"/>
      <c r="N8846" s="532"/>
      <c r="O8846" s="350"/>
      <c r="P8846" s="464"/>
      <c r="Q8846" s="464"/>
      <c r="R8846" s="464"/>
      <c r="S8846" s="464"/>
      <c r="T8846" s="464"/>
      <c r="U8846" s="464"/>
      <c r="V8846" s="464"/>
    </row>
    <row r="8847" spans="1:22">
      <c r="A8847" s="531"/>
      <c r="B8847" s="532"/>
      <c r="C8847" s="350"/>
      <c r="D8847" s="350"/>
      <c r="E8847" s="533"/>
      <c r="F8847" s="533"/>
      <c r="G8847" s="533"/>
      <c r="H8847" s="533"/>
      <c r="I8847" s="533"/>
      <c r="J8847" s="533"/>
      <c r="K8847" s="533"/>
      <c r="L8847" s="533"/>
      <c r="M8847" s="533"/>
      <c r="N8847" s="532"/>
      <c r="O8847" s="350"/>
      <c r="P8847" s="464"/>
      <c r="Q8847" s="464"/>
      <c r="R8847" s="464"/>
      <c r="S8847" s="464"/>
      <c r="T8847" s="464"/>
      <c r="U8847" s="464"/>
      <c r="V8847" s="464"/>
    </row>
    <row r="8848" spans="1:22">
      <c r="A8848" s="531"/>
      <c r="B8848" s="532"/>
      <c r="C8848" s="350"/>
      <c r="D8848" s="350"/>
      <c r="E8848" s="533"/>
      <c r="F8848" s="533"/>
      <c r="G8848" s="533"/>
      <c r="H8848" s="533"/>
      <c r="I8848" s="533"/>
      <c r="J8848" s="533"/>
      <c r="K8848" s="533"/>
      <c r="L8848" s="533"/>
      <c r="M8848" s="533"/>
      <c r="N8848" s="532"/>
      <c r="O8848" s="350"/>
      <c r="P8848" s="464"/>
      <c r="Q8848" s="464"/>
      <c r="R8848" s="464"/>
      <c r="S8848" s="464"/>
      <c r="T8848" s="464"/>
      <c r="U8848" s="464"/>
      <c r="V8848" s="464"/>
    </row>
    <row r="8849" spans="1:22">
      <c r="A8849" s="531"/>
      <c r="B8849" s="532"/>
      <c r="C8849" s="350"/>
      <c r="D8849" s="350"/>
      <c r="E8849" s="533"/>
      <c r="F8849" s="533"/>
      <c r="G8849" s="533"/>
      <c r="H8849" s="533"/>
      <c r="I8849" s="533"/>
      <c r="J8849" s="533"/>
      <c r="K8849" s="533"/>
      <c r="L8849" s="533"/>
      <c r="M8849" s="533"/>
      <c r="N8849" s="532"/>
      <c r="O8849" s="350"/>
      <c r="P8849" s="464"/>
      <c r="Q8849" s="464"/>
      <c r="R8849" s="464"/>
      <c r="S8849" s="464"/>
      <c r="T8849" s="464"/>
      <c r="U8849" s="464"/>
      <c r="V8849" s="464"/>
    </row>
    <row r="8850" spans="1:22">
      <c r="A8850" s="531"/>
      <c r="B8850" s="532"/>
      <c r="C8850" s="350"/>
      <c r="D8850" s="350"/>
      <c r="E8850" s="533"/>
      <c r="F8850" s="533"/>
      <c r="G8850" s="533"/>
      <c r="H8850" s="533"/>
      <c r="I8850" s="533"/>
      <c r="J8850" s="533"/>
      <c r="K8850" s="533"/>
      <c r="L8850" s="533"/>
      <c r="M8850" s="533"/>
      <c r="N8850" s="532"/>
      <c r="O8850" s="350"/>
      <c r="P8850" s="464"/>
      <c r="Q8850" s="464"/>
      <c r="R8850" s="464"/>
      <c r="S8850" s="464"/>
      <c r="T8850" s="464"/>
      <c r="U8850" s="464"/>
      <c r="V8850" s="464"/>
    </row>
    <row r="8851" spans="1:22">
      <c r="A8851" s="531"/>
      <c r="B8851" s="532"/>
      <c r="C8851" s="350"/>
      <c r="D8851" s="350"/>
      <c r="E8851" s="533"/>
      <c r="F8851" s="533"/>
      <c r="G8851" s="533"/>
      <c r="H8851" s="533"/>
      <c r="I8851" s="533"/>
      <c r="J8851" s="533"/>
      <c r="K8851" s="533"/>
      <c r="L8851" s="533"/>
      <c r="M8851" s="533"/>
      <c r="N8851" s="532"/>
      <c r="O8851" s="350"/>
      <c r="P8851" s="464"/>
      <c r="Q8851" s="464"/>
      <c r="R8851" s="464"/>
      <c r="S8851" s="464"/>
      <c r="T8851" s="464"/>
      <c r="U8851" s="464"/>
      <c r="V8851" s="464"/>
    </row>
    <row r="8852" spans="1:22">
      <c r="A8852" s="531"/>
      <c r="B8852" s="532"/>
      <c r="C8852" s="350"/>
      <c r="D8852" s="350"/>
      <c r="E8852" s="533"/>
      <c r="F8852" s="533"/>
      <c r="G8852" s="533"/>
      <c r="H8852" s="533"/>
      <c r="I8852" s="533"/>
      <c r="J8852" s="533"/>
      <c r="K8852" s="533"/>
      <c r="L8852" s="533"/>
      <c r="M8852" s="533"/>
      <c r="N8852" s="532"/>
      <c r="O8852" s="350"/>
      <c r="P8852" s="464"/>
      <c r="Q8852" s="464"/>
      <c r="R8852" s="464"/>
      <c r="S8852" s="464"/>
      <c r="T8852" s="464"/>
      <c r="U8852" s="464"/>
      <c r="V8852" s="464"/>
    </row>
    <row r="8853" spans="1:22">
      <c r="A8853" s="531"/>
      <c r="B8853" s="532"/>
      <c r="C8853" s="350"/>
      <c r="D8853" s="350"/>
      <c r="E8853" s="533"/>
      <c r="F8853" s="533"/>
      <c r="G8853" s="533"/>
      <c r="H8853" s="533"/>
      <c r="I8853" s="533"/>
      <c r="J8853" s="533"/>
      <c r="K8853" s="533"/>
      <c r="L8853" s="533"/>
      <c r="M8853" s="533"/>
      <c r="N8853" s="532"/>
      <c r="O8853" s="350"/>
      <c r="P8853" s="464"/>
      <c r="Q8853" s="464"/>
      <c r="R8853" s="464"/>
      <c r="S8853" s="464"/>
      <c r="T8853" s="464"/>
      <c r="U8853" s="464"/>
      <c r="V8853" s="464"/>
    </row>
    <row r="8854" spans="1:22">
      <c r="A8854" s="531"/>
      <c r="B8854" s="532"/>
      <c r="C8854" s="350"/>
      <c r="D8854" s="350"/>
      <c r="E8854" s="533"/>
      <c r="F8854" s="533"/>
      <c r="G8854" s="533"/>
      <c r="H8854" s="533"/>
      <c r="I8854" s="533"/>
      <c r="J8854" s="533"/>
      <c r="K8854" s="533"/>
      <c r="L8854" s="533"/>
      <c r="M8854" s="533"/>
      <c r="N8854" s="532"/>
      <c r="O8854" s="350"/>
      <c r="P8854" s="464"/>
      <c r="Q8854" s="464"/>
      <c r="R8854" s="464"/>
      <c r="S8854" s="464"/>
      <c r="T8854" s="464"/>
      <c r="U8854" s="464"/>
      <c r="V8854" s="464"/>
    </row>
    <row r="8855" spans="1:22">
      <c r="A8855" s="531"/>
      <c r="B8855" s="532"/>
      <c r="C8855" s="350"/>
      <c r="D8855" s="350"/>
      <c r="E8855" s="533"/>
      <c r="F8855" s="533"/>
      <c r="G8855" s="533"/>
      <c r="H8855" s="533"/>
      <c r="I8855" s="533"/>
      <c r="J8855" s="533"/>
      <c r="K8855" s="533"/>
      <c r="L8855" s="533"/>
      <c r="M8855" s="533"/>
      <c r="N8855" s="532"/>
      <c r="O8855" s="350"/>
      <c r="P8855" s="464"/>
      <c r="Q8855" s="464"/>
      <c r="R8855" s="464"/>
      <c r="S8855" s="464"/>
      <c r="T8855" s="464"/>
      <c r="U8855" s="464"/>
      <c r="V8855" s="464"/>
    </row>
    <row r="8856" spans="1:22">
      <c r="A8856" s="531"/>
      <c r="B8856" s="532"/>
      <c r="C8856" s="350"/>
      <c r="D8856" s="350"/>
      <c r="E8856" s="533"/>
      <c r="F8856" s="533"/>
      <c r="G8856" s="533"/>
      <c r="H8856" s="533"/>
      <c r="I8856" s="533"/>
      <c r="J8856" s="533"/>
      <c r="K8856" s="533"/>
      <c r="L8856" s="533"/>
      <c r="M8856" s="533"/>
      <c r="N8856" s="532"/>
      <c r="O8856" s="350"/>
      <c r="P8856" s="464"/>
      <c r="Q8856" s="464"/>
      <c r="R8856" s="464"/>
      <c r="S8856" s="464"/>
      <c r="T8856" s="464"/>
      <c r="U8856" s="464"/>
      <c r="V8856" s="464"/>
    </row>
    <row r="8857" spans="1:22">
      <c r="A8857" s="531"/>
      <c r="B8857" s="532"/>
      <c r="C8857" s="350"/>
      <c r="D8857" s="350"/>
      <c r="E8857" s="533"/>
      <c r="F8857" s="533"/>
      <c r="G8857" s="533"/>
      <c r="H8857" s="533"/>
      <c r="I8857" s="533"/>
      <c r="J8857" s="533"/>
      <c r="K8857" s="533"/>
      <c r="L8857" s="533"/>
      <c r="M8857" s="533"/>
      <c r="N8857" s="532"/>
      <c r="O8857" s="350"/>
      <c r="P8857" s="464"/>
      <c r="Q8857" s="464"/>
      <c r="R8857" s="464"/>
      <c r="S8857" s="464"/>
      <c r="T8857" s="464"/>
      <c r="U8857" s="464"/>
      <c r="V8857" s="464"/>
    </row>
    <row r="8858" spans="1:22">
      <c r="A8858" s="531"/>
      <c r="B8858" s="532"/>
      <c r="C8858" s="350"/>
      <c r="D8858" s="350"/>
      <c r="E8858" s="533"/>
      <c r="F8858" s="533"/>
      <c r="G8858" s="533"/>
      <c r="H8858" s="533"/>
      <c r="I8858" s="533"/>
      <c r="J8858" s="533"/>
      <c r="K8858" s="533"/>
      <c r="L8858" s="533"/>
      <c r="M8858" s="533"/>
      <c r="N8858" s="532"/>
      <c r="O8858" s="350"/>
      <c r="P8858" s="464"/>
      <c r="Q8858" s="464"/>
      <c r="R8858" s="464"/>
      <c r="S8858" s="464"/>
      <c r="T8858" s="464"/>
      <c r="U8858" s="464"/>
      <c r="V8858" s="464"/>
    </row>
    <row r="8859" spans="1:22">
      <c r="A8859" s="531"/>
      <c r="B8859" s="532"/>
      <c r="C8859" s="350"/>
      <c r="D8859" s="350"/>
      <c r="E8859" s="533"/>
      <c r="F8859" s="533"/>
      <c r="G8859" s="533"/>
      <c r="H8859" s="533"/>
      <c r="I8859" s="533"/>
      <c r="J8859" s="533"/>
      <c r="K8859" s="533"/>
      <c r="L8859" s="533"/>
      <c r="M8859" s="533"/>
      <c r="N8859" s="532"/>
      <c r="O8859" s="350"/>
      <c r="P8859" s="464"/>
      <c r="Q8859" s="464"/>
      <c r="R8859" s="464"/>
      <c r="S8859" s="464"/>
      <c r="T8859" s="464"/>
      <c r="U8859" s="464"/>
      <c r="V8859" s="464"/>
    </row>
    <row r="8860" spans="1:22">
      <c r="A8860" s="531"/>
      <c r="B8860" s="532"/>
      <c r="C8860" s="350"/>
      <c r="D8860" s="350"/>
      <c r="E8860" s="533"/>
      <c r="F8860" s="533"/>
      <c r="G8860" s="533"/>
      <c r="H8860" s="533"/>
      <c r="I8860" s="533"/>
      <c r="J8860" s="533"/>
      <c r="K8860" s="533"/>
      <c r="L8860" s="533"/>
      <c r="M8860" s="533"/>
      <c r="N8860" s="532"/>
      <c r="O8860" s="350"/>
      <c r="P8860" s="464"/>
      <c r="Q8860" s="464"/>
      <c r="R8860" s="464"/>
      <c r="S8860" s="464"/>
      <c r="T8860" s="464"/>
      <c r="U8860" s="464"/>
      <c r="V8860" s="464"/>
    </row>
    <row r="8861" spans="1:22">
      <c r="A8861" s="531"/>
      <c r="B8861" s="532"/>
      <c r="C8861" s="350"/>
      <c r="D8861" s="350"/>
      <c r="E8861" s="533"/>
      <c r="F8861" s="533"/>
      <c r="G8861" s="533"/>
      <c r="H8861" s="533"/>
      <c r="I8861" s="533"/>
      <c r="J8861" s="533"/>
      <c r="K8861" s="533"/>
      <c r="L8861" s="533"/>
      <c r="M8861" s="533"/>
      <c r="N8861" s="532"/>
      <c r="O8861" s="350"/>
      <c r="P8861" s="464"/>
      <c r="Q8861" s="464"/>
      <c r="R8861" s="464"/>
      <c r="S8861" s="464"/>
      <c r="T8861" s="464"/>
      <c r="U8861" s="464"/>
      <c r="V8861" s="464"/>
    </row>
    <row r="8862" spans="1:22">
      <c r="A8862" s="531"/>
      <c r="B8862" s="532"/>
      <c r="C8862" s="350"/>
      <c r="D8862" s="350"/>
      <c r="E8862" s="533"/>
      <c r="F8862" s="533"/>
      <c r="G8862" s="533"/>
      <c r="H8862" s="533"/>
      <c r="I8862" s="533"/>
      <c r="J8862" s="533"/>
      <c r="K8862" s="533"/>
      <c r="L8862" s="533"/>
      <c r="M8862" s="533"/>
      <c r="N8862" s="532"/>
      <c r="O8862" s="350"/>
      <c r="P8862" s="464"/>
      <c r="Q8862" s="464"/>
      <c r="R8862" s="464"/>
      <c r="S8862" s="464"/>
      <c r="T8862" s="464"/>
      <c r="U8862" s="464"/>
      <c r="V8862" s="464"/>
    </row>
    <row r="8863" spans="1:22">
      <c r="A8863" s="531"/>
      <c r="B8863" s="532"/>
      <c r="C8863" s="350"/>
      <c r="D8863" s="350"/>
      <c r="E8863" s="533"/>
      <c r="F8863" s="533"/>
      <c r="G8863" s="533"/>
      <c r="H8863" s="533"/>
      <c r="I8863" s="533"/>
      <c r="J8863" s="533"/>
      <c r="K8863" s="533"/>
      <c r="L8863" s="533"/>
      <c r="M8863" s="533"/>
      <c r="N8863" s="532"/>
      <c r="O8863" s="350"/>
      <c r="P8863" s="464"/>
      <c r="Q8863" s="464"/>
      <c r="R8863" s="464"/>
      <c r="S8863" s="464"/>
      <c r="T8863" s="464"/>
      <c r="U8863" s="464"/>
      <c r="V8863" s="464"/>
    </row>
    <row r="8864" spans="1:22">
      <c r="A8864" s="531"/>
      <c r="B8864" s="532"/>
      <c r="C8864" s="350"/>
      <c r="D8864" s="350"/>
      <c r="E8864" s="533"/>
      <c r="F8864" s="533"/>
      <c r="G8864" s="533"/>
      <c r="H8864" s="533"/>
      <c r="I8864" s="533"/>
      <c r="J8864" s="533"/>
      <c r="K8864" s="533"/>
      <c r="L8864" s="533"/>
      <c r="M8864" s="533"/>
      <c r="N8864" s="532"/>
      <c r="O8864" s="350"/>
      <c r="P8864" s="464"/>
      <c r="Q8864" s="464"/>
      <c r="R8864" s="464"/>
      <c r="S8864" s="464"/>
      <c r="T8864" s="464"/>
      <c r="U8864" s="464"/>
      <c r="V8864" s="464"/>
    </row>
    <row r="8865" spans="1:22">
      <c r="A8865" s="531"/>
      <c r="B8865" s="532"/>
      <c r="C8865" s="350"/>
      <c r="D8865" s="350"/>
      <c r="E8865" s="533"/>
      <c r="F8865" s="533"/>
      <c r="G8865" s="533"/>
      <c r="H8865" s="533"/>
      <c r="I8865" s="533"/>
      <c r="J8865" s="533"/>
      <c r="K8865" s="533"/>
      <c r="L8865" s="533"/>
      <c r="M8865" s="533"/>
      <c r="N8865" s="532"/>
      <c r="O8865" s="350"/>
      <c r="P8865" s="464"/>
      <c r="Q8865" s="464"/>
      <c r="R8865" s="464"/>
      <c r="S8865" s="464"/>
      <c r="T8865" s="464"/>
      <c r="U8865" s="464"/>
      <c r="V8865" s="464"/>
    </row>
    <row r="8866" spans="1:22">
      <c r="A8866" s="531"/>
      <c r="B8866" s="532"/>
      <c r="C8866" s="350"/>
      <c r="D8866" s="350"/>
      <c r="E8866" s="533"/>
      <c r="F8866" s="533"/>
      <c r="G8866" s="533"/>
      <c r="H8866" s="533"/>
      <c r="I8866" s="533"/>
      <c r="J8866" s="533"/>
      <c r="K8866" s="533"/>
      <c r="L8866" s="533"/>
      <c r="M8866" s="533"/>
      <c r="N8866" s="532"/>
      <c r="O8866" s="350"/>
      <c r="P8866" s="464"/>
      <c r="Q8866" s="464"/>
      <c r="R8866" s="464"/>
      <c r="S8866" s="464"/>
      <c r="T8866" s="464"/>
      <c r="U8866" s="464"/>
      <c r="V8866" s="464"/>
    </row>
    <row r="8867" spans="1:22">
      <c r="A8867" s="531"/>
      <c r="B8867" s="532"/>
      <c r="C8867" s="350"/>
      <c r="D8867" s="350"/>
      <c r="E8867" s="533"/>
      <c r="F8867" s="533"/>
      <c r="G8867" s="533"/>
      <c r="H8867" s="533"/>
      <c r="I8867" s="533"/>
      <c r="J8867" s="533"/>
      <c r="K8867" s="533"/>
      <c r="L8867" s="533"/>
      <c r="M8867" s="533"/>
      <c r="N8867" s="532"/>
      <c r="O8867" s="350"/>
      <c r="P8867" s="464"/>
      <c r="Q8867" s="464"/>
      <c r="R8867" s="464"/>
      <c r="S8867" s="464"/>
      <c r="T8867" s="464"/>
      <c r="U8867" s="464"/>
      <c r="V8867" s="464"/>
    </row>
    <row r="8868" spans="1:22">
      <c r="A8868" s="531"/>
      <c r="B8868" s="532"/>
      <c r="C8868" s="350"/>
      <c r="D8868" s="350"/>
      <c r="E8868" s="533"/>
      <c r="F8868" s="533"/>
      <c r="G8868" s="533"/>
      <c r="H8868" s="533"/>
      <c r="I8868" s="533"/>
      <c r="J8868" s="533"/>
      <c r="K8868" s="533"/>
      <c r="L8868" s="533"/>
      <c r="M8868" s="533"/>
      <c r="N8868" s="532"/>
      <c r="O8868" s="350"/>
      <c r="P8868" s="464"/>
      <c r="Q8868" s="464"/>
      <c r="R8868" s="464"/>
      <c r="S8868" s="464"/>
      <c r="T8868" s="464"/>
      <c r="U8868" s="464"/>
      <c r="V8868" s="464"/>
    </row>
    <row r="8869" spans="1:22">
      <c r="A8869" s="531"/>
      <c r="B8869" s="532"/>
      <c r="C8869" s="350"/>
      <c r="D8869" s="350"/>
      <c r="E8869" s="533"/>
      <c r="F8869" s="533"/>
      <c r="G8869" s="533"/>
      <c r="H8869" s="533"/>
      <c r="I8869" s="533"/>
      <c r="J8869" s="533"/>
      <c r="K8869" s="533"/>
      <c r="L8869" s="533"/>
      <c r="M8869" s="533"/>
      <c r="N8869" s="532"/>
      <c r="O8869" s="350"/>
      <c r="P8869" s="464"/>
      <c r="Q8869" s="464"/>
      <c r="R8869" s="464"/>
      <c r="S8869" s="464"/>
      <c r="T8869" s="464"/>
      <c r="U8869" s="464"/>
      <c r="V8869" s="464"/>
    </row>
    <row r="8870" spans="1:22">
      <c r="A8870" s="531"/>
      <c r="B8870" s="532"/>
      <c r="C8870" s="350"/>
      <c r="D8870" s="350"/>
      <c r="E8870" s="533"/>
      <c r="F8870" s="533"/>
      <c r="G8870" s="533"/>
      <c r="H8870" s="533"/>
      <c r="I8870" s="533"/>
      <c r="J8870" s="533"/>
      <c r="K8870" s="533"/>
      <c r="L8870" s="533"/>
      <c r="M8870" s="533"/>
      <c r="N8870" s="532"/>
      <c r="O8870" s="350"/>
      <c r="P8870" s="464"/>
      <c r="Q8870" s="464"/>
      <c r="R8870" s="464"/>
      <c r="S8870" s="464"/>
      <c r="T8870" s="464"/>
      <c r="U8870" s="464"/>
      <c r="V8870" s="464"/>
    </row>
    <row r="8871" spans="1:22">
      <c r="A8871" s="531"/>
      <c r="B8871" s="532"/>
      <c r="C8871" s="350"/>
      <c r="D8871" s="350"/>
      <c r="E8871" s="533"/>
      <c r="F8871" s="533"/>
      <c r="G8871" s="533"/>
      <c r="H8871" s="533"/>
      <c r="I8871" s="533"/>
      <c r="J8871" s="533"/>
      <c r="K8871" s="533"/>
      <c r="L8871" s="533"/>
      <c r="M8871" s="533"/>
      <c r="N8871" s="532"/>
      <c r="O8871" s="350"/>
      <c r="P8871" s="464"/>
      <c r="Q8871" s="464"/>
      <c r="R8871" s="464"/>
      <c r="S8871" s="464"/>
      <c r="T8871" s="464"/>
      <c r="U8871" s="464"/>
      <c r="V8871" s="464"/>
    </row>
    <row r="8872" spans="1:22">
      <c r="A8872" s="531"/>
      <c r="B8872" s="532"/>
      <c r="C8872" s="350"/>
      <c r="D8872" s="350"/>
      <c r="E8872" s="533"/>
      <c r="F8872" s="533"/>
      <c r="G8872" s="533"/>
      <c r="H8872" s="533"/>
      <c r="I8872" s="533"/>
      <c r="J8872" s="533"/>
      <c r="K8872" s="533"/>
      <c r="L8872" s="533"/>
      <c r="M8872" s="533"/>
      <c r="N8872" s="532"/>
      <c r="O8872" s="350"/>
      <c r="P8872" s="464"/>
      <c r="Q8872" s="464"/>
      <c r="R8872" s="464"/>
      <c r="S8872" s="464"/>
      <c r="T8872" s="464"/>
      <c r="U8872" s="464"/>
      <c r="V8872" s="464"/>
    </row>
    <row r="8873" spans="1:22">
      <c r="A8873" s="531"/>
      <c r="B8873" s="532"/>
      <c r="C8873" s="350"/>
      <c r="D8873" s="350"/>
      <c r="E8873" s="533"/>
      <c r="F8873" s="533"/>
      <c r="G8873" s="533"/>
      <c r="H8873" s="533"/>
      <c r="I8873" s="533"/>
      <c r="J8873" s="533"/>
      <c r="K8873" s="533"/>
      <c r="L8873" s="533"/>
      <c r="M8873" s="533"/>
      <c r="N8873" s="532"/>
      <c r="O8873" s="350"/>
      <c r="P8873" s="464"/>
      <c r="Q8873" s="464"/>
      <c r="R8873" s="464"/>
      <c r="S8873" s="464"/>
      <c r="T8873" s="464"/>
      <c r="U8873" s="464"/>
      <c r="V8873" s="464"/>
    </row>
    <row r="8874" spans="1:22">
      <c r="A8874" s="531"/>
      <c r="B8874" s="532"/>
      <c r="C8874" s="350"/>
      <c r="D8874" s="350"/>
      <c r="E8874" s="533"/>
      <c r="F8874" s="533"/>
      <c r="G8874" s="533"/>
      <c r="H8874" s="533"/>
      <c r="I8874" s="533"/>
      <c r="J8874" s="533"/>
      <c r="K8874" s="533"/>
      <c r="L8874" s="533"/>
      <c r="M8874" s="533"/>
      <c r="N8874" s="532"/>
      <c r="O8874" s="350"/>
      <c r="P8874" s="464"/>
      <c r="Q8874" s="464"/>
      <c r="R8874" s="464"/>
      <c r="S8874" s="464"/>
      <c r="T8874" s="464"/>
      <c r="U8874" s="464"/>
      <c r="V8874" s="464"/>
    </row>
    <row r="8875" spans="1:22">
      <c r="A8875" s="531"/>
      <c r="B8875" s="532"/>
      <c r="C8875" s="350"/>
      <c r="D8875" s="350"/>
      <c r="E8875" s="533"/>
      <c r="F8875" s="533"/>
      <c r="G8875" s="533"/>
      <c r="H8875" s="533"/>
      <c r="I8875" s="533"/>
      <c r="J8875" s="533"/>
      <c r="K8875" s="533"/>
      <c r="L8875" s="533"/>
      <c r="M8875" s="533"/>
      <c r="N8875" s="532"/>
      <c r="O8875" s="350"/>
      <c r="P8875" s="464"/>
      <c r="Q8875" s="464"/>
      <c r="R8875" s="464"/>
      <c r="S8875" s="464"/>
      <c r="T8875" s="464"/>
      <c r="U8875" s="464"/>
      <c r="V8875" s="464"/>
    </row>
    <row r="8876" spans="1:22">
      <c r="A8876" s="531"/>
      <c r="B8876" s="532"/>
      <c r="C8876" s="350"/>
      <c r="D8876" s="350"/>
      <c r="E8876" s="533"/>
      <c r="F8876" s="533"/>
      <c r="G8876" s="533"/>
      <c r="H8876" s="533"/>
      <c r="I8876" s="533"/>
      <c r="J8876" s="533"/>
      <c r="K8876" s="533"/>
      <c r="L8876" s="533"/>
      <c r="M8876" s="533"/>
      <c r="N8876" s="532"/>
      <c r="O8876" s="350"/>
      <c r="P8876" s="464"/>
      <c r="Q8876" s="464"/>
      <c r="R8876" s="464"/>
      <c r="S8876" s="464"/>
      <c r="T8876" s="464"/>
      <c r="U8876" s="464"/>
      <c r="V8876" s="464"/>
    </row>
    <row r="8877" spans="1:22">
      <c r="A8877" s="531"/>
      <c r="B8877" s="532"/>
      <c r="C8877" s="350"/>
      <c r="D8877" s="350"/>
      <c r="E8877" s="533"/>
      <c r="F8877" s="533"/>
      <c r="G8877" s="533"/>
      <c r="H8877" s="533"/>
      <c r="I8877" s="533"/>
      <c r="J8877" s="533"/>
      <c r="K8877" s="533"/>
      <c r="L8877" s="533"/>
      <c r="M8877" s="533"/>
      <c r="N8877" s="532"/>
      <c r="O8877" s="350"/>
      <c r="P8877" s="464"/>
      <c r="Q8877" s="464"/>
      <c r="R8877" s="464"/>
      <c r="S8877" s="464"/>
      <c r="T8877" s="464"/>
      <c r="U8877" s="464"/>
      <c r="V8877" s="464"/>
    </row>
    <row r="8878" spans="1:22">
      <c r="A8878" s="531"/>
      <c r="B8878" s="532"/>
      <c r="C8878" s="350"/>
      <c r="D8878" s="350"/>
      <c r="E8878" s="533"/>
      <c r="F8878" s="533"/>
      <c r="G8878" s="533"/>
      <c r="H8878" s="533"/>
      <c r="I8878" s="533"/>
      <c r="J8878" s="533"/>
      <c r="K8878" s="533"/>
      <c r="L8878" s="533"/>
      <c r="M8878" s="533"/>
      <c r="N8878" s="532"/>
      <c r="O8878" s="350"/>
      <c r="P8878" s="464"/>
      <c r="Q8878" s="464"/>
      <c r="R8878" s="464"/>
      <c r="S8878" s="464"/>
      <c r="T8878" s="464"/>
      <c r="U8878" s="464"/>
      <c r="V8878" s="464"/>
    </row>
    <row r="8879" spans="1:22">
      <c r="A8879" s="531"/>
      <c r="B8879" s="532"/>
      <c r="C8879" s="350"/>
      <c r="D8879" s="350"/>
      <c r="E8879" s="533"/>
      <c r="F8879" s="533"/>
      <c r="G8879" s="533"/>
      <c r="H8879" s="533"/>
      <c r="I8879" s="533"/>
      <c r="J8879" s="533"/>
      <c r="K8879" s="533"/>
      <c r="L8879" s="533"/>
      <c r="M8879" s="533"/>
      <c r="N8879" s="532"/>
      <c r="O8879" s="350"/>
      <c r="P8879" s="464"/>
      <c r="Q8879" s="464"/>
      <c r="R8879" s="464"/>
      <c r="S8879" s="464"/>
      <c r="T8879" s="464"/>
      <c r="U8879" s="464"/>
      <c r="V8879" s="464"/>
    </row>
    <row r="8880" spans="1:22">
      <c r="A8880" s="531"/>
      <c r="B8880" s="532"/>
      <c r="C8880" s="350"/>
      <c r="D8880" s="350"/>
      <c r="E8880" s="533"/>
      <c r="F8880" s="533"/>
      <c r="G8880" s="533"/>
      <c r="H8880" s="533"/>
      <c r="I8880" s="533"/>
      <c r="J8880" s="533"/>
      <c r="K8880" s="533"/>
      <c r="L8880" s="533"/>
      <c r="M8880" s="533"/>
      <c r="N8880" s="532"/>
      <c r="O8880" s="350"/>
      <c r="P8880" s="464"/>
      <c r="Q8880" s="464"/>
      <c r="R8880" s="464"/>
      <c r="S8880" s="464"/>
      <c r="T8880" s="464"/>
      <c r="U8880" s="464"/>
      <c r="V8880" s="464"/>
    </row>
    <row r="8881" spans="1:22">
      <c r="A8881" s="531"/>
      <c r="B8881" s="532"/>
      <c r="C8881" s="350"/>
      <c r="D8881" s="350"/>
      <c r="E8881" s="533"/>
      <c r="F8881" s="533"/>
      <c r="G8881" s="533"/>
      <c r="H8881" s="533"/>
      <c r="I8881" s="533"/>
      <c r="J8881" s="533"/>
      <c r="K8881" s="533"/>
      <c r="L8881" s="533"/>
      <c r="M8881" s="533"/>
      <c r="N8881" s="532"/>
      <c r="O8881" s="350"/>
      <c r="P8881" s="464"/>
      <c r="Q8881" s="464"/>
      <c r="R8881" s="464"/>
      <c r="S8881" s="464"/>
      <c r="T8881" s="464"/>
      <c r="U8881" s="464"/>
      <c r="V8881" s="464"/>
    </row>
    <row r="8882" spans="1:22">
      <c r="A8882" s="531"/>
      <c r="B8882" s="532"/>
      <c r="C8882" s="350"/>
      <c r="D8882" s="350"/>
      <c r="E8882" s="533"/>
      <c r="F8882" s="533"/>
      <c r="G8882" s="533"/>
      <c r="H8882" s="533"/>
      <c r="I8882" s="533"/>
      <c r="J8882" s="533"/>
      <c r="K8882" s="533"/>
      <c r="L8882" s="533"/>
      <c r="M8882" s="533"/>
      <c r="N8882" s="532"/>
      <c r="O8882" s="350"/>
      <c r="P8882" s="464"/>
      <c r="Q8882" s="464"/>
      <c r="R8882" s="464"/>
      <c r="S8882" s="464"/>
      <c r="T8882" s="464"/>
      <c r="U8882" s="464"/>
      <c r="V8882" s="464"/>
    </row>
    <row r="8883" spans="1:22">
      <c r="A8883" s="531"/>
      <c r="B8883" s="532"/>
      <c r="C8883" s="350"/>
      <c r="D8883" s="350"/>
      <c r="E8883" s="533"/>
      <c r="F8883" s="533"/>
      <c r="G8883" s="533"/>
      <c r="H8883" s="533"/>
      <c r="I8883" s="533"/>
      <c r="J8883" s="533"/>
      <c r="K8883" s="533"/>
      <c r="L8883" s="533"/>
      <c r="M8883" s="533"/>
      <c r="N8883" s="532"/>
      <c r="O8883" s="350"/>
      <c r="P8883" s="464"/>
      <c r="Q8883" s="464"/>
      <c r="R8883" s="464"/>
      <c r="S8883" s="464"/>
      <c r="T8883" s="464"/>
      <c r="U8883" s="464"/>
      <c r="V8883" s="464"/>
    </row>
    <row r="8884" spans="1:22">
      <c r="A8884" s="531"/>
      <c r="B8884" s="532"/>
      <c r="C8884" s="350"/>
      <c r="D8884" s="350"/>
      <c r="E8884" s="533"/>
      <c r="F8884" s="533"/>
      <c r="G8884" s="533"/>
      <c r="H8884" s="533"/>
      <c r="I8884" s="533"/>
      <c r="J8884" s="533"/>
      <c r="K8884" s="533"/>
      <c r="L8884" s="533"/>
      <c r="M8884" s="533"/>
      <c r="N8884" s="532"/>
      <c r="O8884" s="350"/>
      <c r="P8884" s="464"/>
      <c r="Q8884" s="464"/>
      <c r="R8884" s="464"/>
      <c r="S8884" s="464"/>
      <c r="T8884" s="464"/>
      <c r="U8884" s="464"/>
      <c r="V8884" s="464"/>
    </row>
    <row r="8885" spans="1:22">
      <c r="A8885" s="531"/>
      <c r="B8885" s="532"/>
      <c r="C8885" s="350"/>
      <c r="D8885" s="350"/>
      <c r="E8885" s="533"/>
      <c r="F8885" s="533"/>
      <c r="G8885" s="533"/>
      <c r="H8885" s="533"/>
      <c r="I8885" s="533"/>
      <c r="J8885" s="533"/>
      <c r="K8885" s="533"/>
      <c r="L8885" s="533"/>
      <c r="M8885" s="533"/>
      <c r="N8885" s="532"/>
      <c r="O8885" s="350"/>
      <c r="P8885" s="464"/>
      <c r="Q8885" s="464"/>
      <c r="R8885" s="464"/>
      <c r="S8885" s="464"/>
      <c r="T8885" s="464"/>
      <c r="U8885" s="464"/>
      <c r="V8885" s="464"/>
    </row>
    <row r="8886" spans="1:22">
      <c r="A8886" s="531"/>
      <c r="B8886" s="532"/>
      <c r="C8886" s="350"/>
      <c r="D8886" s="350"/>
      <c r="E8886" s="533"/>
      <c r="F8886" s="533"/>
      <c r="G8886" s="533"/>
      <c r="H8886" s="533"/>
      <c r="I8886" s="533"/>
      <c r="J8886" s="533"/>
      <c r="K8886" s="533"/>
      <c r="L8886" s="533"/>
      <c r="M8886" s="533"/>
      <c r="N8886" s="532"/>
      <c r="O8886" s="350"/>
      <c r="P8886" s="464"/>
      <c r="Q8886" s="464"/>
      <c r="R8886" s="464"/>
      <c r="S8886" s="464"/>
      <c r="T8886" s="464"/>
      <c r="U8886" s="464"/>
      <c r="V8886" s="464"/>
    </row>
    <row r="8887" spans="1:22">
      <c r="A8887" s="531"/>
      <c r="B8887" s="532"/>
      <c r="C8887" s="350"/>
      <c r="D8887" s="350"/>
      <c r="E8887" s="533"/>
      <c r="F8887" s="533"/>
      <c r="G8887" s="533"/>
      <c r="H8887" s="533"/>
      <c r="I8887" s="533"/>
      <c r="J8887" s="533"/>
      <c r="K8887" s="533"/>
      <c r="L8887" s="533"/>
      <c r="M8887" s="533"/>
      <c r="N8887" s="532"/>
      <c r="O8887" s="350"/>
      <c r="P8887" s="464"/>
      <c r="Q8887" s="464"/>
      <c r="R8887" s="464"/>
      <c r="S8887" s="464"/>
      <c r="T8887" s="464"/>
      <c r="U8887" s="464"/>
      <c r="V8887" s="464"/>
    </row>
    <row r="8888" spans="1:22">
      <c r="A8888" s="531"/>
      <c r="B8888" s="532"/>
      <c r="C8888" s="350"/>
      <c r="D8888" s="350"/>
      <c r="E8888" s="533"/>
      <c r="F8888" s="533"/>
      <c r="G8888" s="533"/>
      <c r="H8888" s="533"/>
      <c r="I8888" s="533"/>
      <c r="J8888" s="533"/>
      <c r="K8888" s="533"/>
      <c r="L8888" s="533"/>
      <c r="M8888" s="533"/>
      <c r="N8888" s="532"/>
      <c r="O8888" s="350"/>
      <c r="P8888" s="464"/>
      <c r="Q8888" s="464"/>
      <c r="R8888" s="464"/>
      <c r="S8888" s="464"/>
      <c r="T8888" s="464"/>
      <c r="U8888" s="464"/>
      <c r="V8888" s="464"/>
    </row>
    <row r="8889" spans="1:22">
      <c r="A8889" s="531"/>
      <c r="B8889" s="532"/>
      <c r="C8889" s="350"/>
      <c r="D8889" s="350"/>
      <c r="E8889" s="533"/>
      <c r="F8889" s="533"/>
      <c r="G8889" s="533"/>
      <c r="H8889" s="533"/>
      <c r="I8889" s="533"/>
      <c r="J8889" s="533"/>
      <c r="K8889" s="533"/>
      <c r="L8889" s="533"/>
      <c r="M8889" s="533"/>
      <c r="N8889" s="532"/>
      <c r="O8889" s="350"/>
      <c r="P8889" s="464"/>
      <c r="Q8889" s="464"/>
      <c r="R8889" s="464"/>
      <c r="S8889" s="464"/>
      <c r="T8889" s="464"/>
      <c r="U8889" s="464"/>
      <c r="V8889" s="464"/>
    </row>
    <row r="8890" spans="1:22">
      <c r="A8890" s="531"/>
      <c r="B8890" s="532"/>
      <c r="C8890" s="350"/>
      <c r="D8890" s="350"/>
      <c r="E8890" s="533"/>
      <c r="F8890" s="533"/>
      <c r="G8890" s="533"/>
      <c r="H8890" s="533"/>
      <c r="I8890" s="533"/>
      <c r="J8890" s="533"/>
      <c r="K8890" s="533"/>
      <c r="L8890" s="533"/>
      <c r="M8890" s="533"/>
      <c r="N8890" s="532"/>
      <c r="O8890" s="350"/>
      <c r="P8890" s="464"/>
      <c r="Q8890" s="464"/>
      <c r="R8890" s="464"/>
      <c r="S8890" s="464"/>
      <c r="T8890" s="464"/>
      <c r="U8890" s="464"/>
      <c r="V8890" s="464"/>
    </row>
    <row r="8891" spans="1:22">
      <c r="A8891" s="531"/>
      <c r="B8891" s="532"/>
      <c r="C8891" s="350"/>
      <c r="D8891" s="350"/>
      <c r="E8891" s="533"/>
      <c r="F8891" s="533"/>
      <c r="G8891" s="533"/>
      <c r="H8891" s="533"/>
      <c r="I8891" s="533"/>
      <c r="J8891" s="533"/>
      <c r="K8891" s="533"/>
      <c r="L8891" s="533"/>
      <c r="M8891" s="533"/>
      <c r="N8891" s="532"/>
      <c r="O8891" s="350"/>
      <c r="P8891" s="464"/>
      <c r="Q8891" s="464"/>
      <c r="R8891" s="464"/>
      <c r="S8891" s="464"/>
      <c r="T8891" s="464"/>
      <c r="U8891" s="464"/>
      <c r="V8891" s="464"/>
    </row>
    <row r="8892" spans="1:22">
      <c r="A8892" s="531"/>
      <c r="B8892" s="532"/>
      <c r="C8892" s="350"/>
      <c r="D8892" s="350"/>
      <c r="E8892" s="533"/>
      <c r="F8892" s="533"/>
      <c r="G8892" s="533"/>
      <c r="H8892" s="533"/>
      <c r="I8892" s="533"/>
      <c r="J8892" s="533"/>
      <c r="K8892" s="533"/>
      <c r="L8892" s="533"/>
      <c r="M8892" s="533"/>
      <c r="N8892" s="532"/>
      <c r="O8892" s="350"/>
      <c r="P8892" s="464"/>
      <c r="Q8892" s="464"/>
      <c r="R8892" s="464"/>
      <c r="S8892" s="464"/>
      <c r="T8892" s="464"/>
      <c r="U8892" s="464"/>
      <c r="V8892" s="464"/>
    </row>
    <row r="8893" spans="1:22">
      <c r="A8893" s="531"/>
      <c r="B8893" s="532"/>
      <c r="C8893" s="350"/>
      <c r="D8893" s="350"/>
      <c r="E8893" s="533"/>
      <c r="F8893" s="533"/>
      <c r="G8893" s="533"/>
      <c r="H8893" s="533"/>
      <c r="I8893" s="533"/>
      <c r="J8893" s="533"/>
      <c r="K8893" s="533"/>
      <c r="L8893" s="533"/>
      <c r="M8893" s="533"/>
      <c r="N8893" s="532"/>
      <c r="O8893" s="350"/>
      <c r="P8893" s="464"/>
      <c r="Q8893" s="464"/>
      <c r="R8893" s="464"/>
      <c r="S8893" s="464"/>
      <c r="T8893" s="464"/>
      <c r="U8893" s="464"/>
      <c r="V8893" s="464"/>
    </row>
    <row r="8894" spans="1:22">
      <c r="A8894" s="531"/>
      <c r="B8894" s="532"/>
      <c r="C8894" s="350"/>
      <c r="D8894" s="350"/>
      <c r="E8894" s="533"/>
      <c r="F8894" s="533"/>
      <c r="G8894" s="533"/>
      <c r="H8894" s="533"/>
      <c r="I8894" s="533"/>
      <c r="J8894" s="533"/>
      <c r="K8894" s="533"/>
      <c r="L8894" s="533"/>
      <c r="M8894" s="533"/>
      <c r="N8894" s="532"/>
      <c r="O8894" s="350"/>
      <c r="P8894" s="464"/>
      <c r="Q8894" s="464"/>
      <c r="R8894" s="464"/>
      <c r="S8894" s="464"/>
      <c r="T8894" s="464"/>
      <c r="U8894" s="464"/>
      <c r="V8894" s="464"/>
    </row>
    <row r="8895" spans="1:22">
      <c r="A8895" s="531"/>
      <c r="B8895" s="532"/>
      <c r="C8895" s="350"/>
      <c r="D8895" s="350"/>
      <c r="E8895" s="533"/>
      <c r="F8895" s="533"/>
      <c r="G8895" s="533"/>
      <c r="H8895" s="533"/>
      <c r="I8895" s="533"/>
      <c r="J8895" s="533"/>
      <c r="K8895" s="533"/>
      <c r="L8895" s="533"/>
      <c r="M8895" s="533"/>
      <c r="N8895" s="532"/>
      <c r="O8895" s="350"/>
      <c r="P8895" s="464"/>
      <c r="Q8895" s="464"/>
      <c r="R8895" s="464"/>
      <c r="S8895" s="464"/>
      <c r="T8895" s="464"/>
      <c r="U8895" s="464"/>
      <c r="V8895" s="464"/>
    </row>
    <row r="8896" spans="1:22">
      <c r="A8896" s="531"/>
      <c r="B8896" s="532"/>
      <c r="C8896" s="350"/>
      <c r="D8896" s="350"/>
      <c r="E8896" s="533"/>
      <c r="F8896" s="533"/>
      <c r="G8896" s="533"/>
      <c r="H8896" s="533"/>
      <c r="I8896" s="533"/>
      <c r="J8896" s="533"/>
      <c r="K8896" s="533"/>
      <c r="L8896" s="533"/>
      <c r="M8896" s="533"/>
      <c r="N8896" s="532"/>
      <c r="O8896" s="350"/>
      <c r="P8896" s="464"/>
      <c r="Q8896" s="464"/>
      <c r="R8896" s="464"/>
      <c r="S8896" s="464"/>
      <c r="T8896" s="464"/>
      <c r="U8896" s="464"/>
      <c r="V8896" s="464"/>
    </row>
    <row r="8897" spans="1:22">
      <c r="A8897" s="531"/>
      <c r="B8897" s="532"/>
      <c r="C8897" s="350"/>
      <c r="D8897" s="350"/>
      <c r="E8897" s="533"/>
      <c r="F8897" s="533"/>
      <c r="G8897" s="533"/>
      <c r="H8897" s="533"/>
      <c r="I8897" s="533"/>
      <c r="J8897" s="533"/>
      <c r="K8897" s="533"/>
      <c r="L8897" s="533"/>
      <c r="M8897" s="533"/>
      <c r="N8897" s="532"/>
      <c r="O8897" s="350"/>
      <c r="P8897" s="464"/>
      <c r="Q8897" s="464"/>
      <c r="R8897" s="464"/>
      <c r="S8897" s="464"/>
      <c r="T8897" s="464"/>
      <c r="U8897" s="464"/>
      <c r="V8897" s="464"/>
    </row>
    <row r="8898" spans="1:22">
      <c r="A8898" s="531"/>
      <c r="B8898" s="532"/>
      <c r="C8898" s="350"/>
      <c r="D8898" s="350"/>
      <c r="E8898" s="533"/>
      <c r="F8898" s="533"/>
      <c r="G8898" s="533"/>
      <c r="H8898" s="533"/>
      <c r="I8898" s="533"/>
      <c r="J8898" s="533"/>
      <c r="K8898" s="533"/>
      <c r="L8898" s="533"/>
      <c r="M8898" s="533"/>
      <c r="N8898" s="532"/>
      <c r="O8898" s="350"/>
      <c r="P8898" s="464"/>
      <c r="Q8898" s="464"/>
      <c r="R8898" s="464"/>
      <c r="S8898" s="464"/>
      <c r="T8898" s="464"/>
      <c r="U8898" s="464"/>
      <c r="V8898" s="464"/>
    </row>
    <row r="8899" spans="1:22">
      <c r="A8899" s="531"/>
      <c r="B8899" s="532"/>
      <c r="C8899" s="350"/>
      <c r="D8899" s="350"/>
      <c r="E8899" s="533"/>
      <c r="F8899" s="533"/>
      <c r="G8899" s="533"/>
      <c r="H8899" s="533"/>
      <c r="I8899" s="533"/>
      <c r="J8899" s="533"/>
      <c r="K8899" s="533"/>
      <c r="L8899" s="533"/>
      <c r="M8899" s="533"/>
      <c r="N8899" s="532"/>
      <c r="O8899" s="350"/>
      <c r="P8899" s="464"/>
      <c r="Q8899" s="464"/>
      <c r="R8899" s="464"/>
      <c r="S8899" s="464"/>
      <c r="T8899" s="464"/>
      <c r="U8899" s="464"/>
      <c r="V8899" s="464"/>
    </row>
    <row r="8900" spans="1:22">
      <c r="A8900" s="531"/>
      <c r="B8900" s="532"/>
      <c r="C8900" s="350"/>
      <c r="D8900" s="350"/>
      <c r="E8900" s="533"/>
      <c r="F8900" s="533"/>
      <c r="G8900" s="533"/>
      <c r="H8900" s="533"/>
      <c r="I8900" s="533"/>
      <c r="J8900" s="533"/>
      <c r="K8900" s="533"/>
      <c r="L8900" s="533"/>
      <c r="M8900" s="533"/>
      <c r="N8900" s="532"/>
      <c r="O8900" s="350"/>
      <c r="P8900" s="464"/>
      <c r="Q8900" s="464"/>
      <c r="R8900" s="464"/>
      <c r="S8900" s="464"/>
      <c r="T8900" s="464"/>
      <c r="U8900" s="464"/>
      <c r="V8900" s="464"/>
    </row>
    <row r="8901" spans="1:22">
      <c r="A8901" s="531"/>
      <c r="B8901" s="532"/>
      <c r="C8901" s="350"/>
      <c r="D8901" s="350"/>
      <c r="E8901" s="533"/>
      <c r="F8901" s="533"/>
      <c r="G8901" s="533"/>
      <c r="H8901" s="533"/>
      <c r="I8901" s="533"/>
      <c r="J8901" s="533"/>
      <c r="K8901" s="533"/>
      <c r="L8901" s="533"/>
      <c r="M8901" s="533"/>
      <c r="N8901" s="532"/>
      <c r="O8901" s="350"/>
      <c r="P8901" s="464"/>
      <c r="Q8901" s="464"/>
      <c r="R8901" s="464"/>
      <c r="S8901" s="464"/>
      <c r="T8901" s="464"/>
      <c r="U8901" s="464"/>
      <c r="V8901" s="464"/>
    </row>
    <row r="8902" spans="1:22">
      <c r="A8902" s="531"/>
      <c r="B8902" s="532"/>
      <c r="C8902" s="350"/>
      <c r="D8902" s="350"/>
      <c r="E8902" s="533"/>
      <c r="F8902" s="533"/>
      <c r="G8902" s="533"/>
      <c r="H8902" s="533"/>
      <c r="I8902" s="533"/>
      <c r="J8902" s="533"/>
      <c r="K8902" s="533"/>
      <c r="L8902" s="533"/>
      <c r="M8902" s="533"/>
      <c r="N8902" s="532"/>
      <c r="O8902" s="350"/>
      <c r="P8902" s="464"/>
      <c r="Q8902" s="464"/>
      <c r="R8902" s="464"/>
      <c r="S8902" s="464"/>
      <c r="T8902" s="464"/>
      <c r="U8902" s="464"/>
      <c r="V8902" s="464"/>
    </row>
    <row r="8903" spans="1:22">
      <c r="A8903" s="531"/>
      <c r="B8903" s="532"/>
      <c r="C8903" s="350"/>
      <c r="D8903" s="350"/>
      <c r="E8903" s="533"/>
      <c r="F8903" s="533"/>
      <c r="G8903" s="533"/>
      <c r="H8903" s="533"/>
      <c r="I8903" s="533"/>
      <c r="J8903" s="533"/>
      <c r="K8903" s="533"/>
      <c r="L8903" s="533"/>
      <c r="M8903" s="533"/>
      <c r="N8903" s="532"/>
      <c r="O8903" s="350"/>
      <c r="P8903" s="464"/>
      <c r="Q8903" s="464"/>
      <c r="R8903" s="464"/>
      <c r="S8903" s="464"/>
      <c r="T8903" s="464"/>
      <c r="U8903" s="464"/>
      <c r="V8903" s="464"/>
    </row>
    <row r="8904" spans="1:22">
      <c r="A8904" s="531"/>
      <c r="B8904" s="532"/>
      <c r="C8904" s="350"/>
      <c r="D8904" s="350"/>
      <c r="E8904" s="533"/>
      <c r="F8904" s="533"/>
      <c r="G8904" s="533"/>
      <c r="H8904" s="533"/>
      <c r="I8904" s="533"/>
      <c r="J8904" s="533"/>
      <c r="K8904" s="533"/>
      <c r="L8904" s="533"/>
      <c r="M8904" s="533"/>
      <c r="N8904" s="532"/>
      <c r="O8904" s="350"/>
      <c r="P8904" s="464"/>
      <c r="Q8904" s="464"/>
      <c r="R8904" s="464"/>
      <c r="S8904" s="464"/>
      <c r="T8904" s="464"/>
      <c r="U8904" s="464"/>
      <c r="V8904" s="464"/>
    </row>
    <row r="8905" spans="1:22">
      <c r="A8905" s="531"/>
      <c r="B8905" s="532"/>
      <c r="C8905" s="350"/>
      <c r="D8905" s="350"/>
      <c r="E8905" s="533"/>
      <c r="F8905" s="533"/>
      <c r="G8905" s="533"/>
      <c r="H8905" s="533"/>
      <c r="I8905" s="533"/>
      <c r="J8905" s="533"/>
      <c r="K8905" s="533"/>
      <c r="L8905" s="533"/>
      <c r="M8905" s="533"/>
      <c r="N8905" s="532"/>
      <c r="O8905" s="350"/>
      <c r="P8905" s="464"/>
      <c r="Q8905" s="464"/>
      <c r="R8905" s="464"/>
      <c r="S8905" s="464"/>
      <c r="T8905" s="464"/>
      <c r="U8905" s="464"/>
      <c r="V8905" s="464"/>
    </row>
    <row r="8906" spans="1:22">
      <c r="A8906" s="531"/>
      <c r="B8906" s="532"/>
      <c r="C8906" s="350"/>
      <c r="D8906" s="350"/>
      <c r="E8906" s="533"/>
      <c r="F8906" s="533"/>
      <c r="G8906" s="533"/>
      <c r="H8906" s="533"/>
      <c r="I8906" s="533"/>
      <c r="J8906" s="533"/>
      <c r="K8906" s="533"/>
      <c r="L8906" s="533"/>
      <c r="M8906" s="533"/>
      <c r="N8906" s="532"/>
      <c r="O8906" s="350"/>
      <c r="P8906" s="464"/>
      <c r="Q8906" s="464"/>
      <c r="R8906" s="464"/>
      <c r="S8906" s="464"/>
      <c r="T8906" s="464"/>
      <c r="U8906" s="464"/>
      <c r="V8906" s="464"/>
    </row>
    <row r="8907" spans="1:22">
      <c r="A8907" s="531"/>
      <c r="B8907" s="532"/>
      <c r="C8907" s="350"/>
      <c r="D8907" s="350"/>
      <c r="E8907" s="533"/>
      <c r="F8907" s="533"/>
      <c r="G8907" s="533"/>
      <c r="H8907" s="533"/>
      <c r="I8907" s="533"/>
      <c r="J8907" s="533"/>
      <c r="K8907" s="533"/>
      <c r="L8907" s="533"/>
      <c r="M8907" s="533"/>
      <c r="N8907" s="532"/>
      <c r="O8907" s="350"/>
      <c r="P8907" s="464"/>
      <c r="Q8907" s="464"/>
      <c r="R8907" s="464"/>
      <c r="S8907" s="464"/>
      <c r="T8907" s="464"/>
      <c r="U8907" s="464"/>
      <c r="V8907" s="464"/>
    </row>
    <row r="8908" spans="1:22">
      <c r="A8908" s="531"/>
      <c r="B8908" s="532"/>
      <c r="C8908" s="350"/>
      <c r="D8908" s="350"/>
      <c r="E8908" s="533"/>
      <c r="F8908" s="533"/>
      <c r="G8908" s="533"/>
      <c r="H8908" s="533"/>
      <c r="I8908" s="533"/>
      <c r="J8908" s="533"/>
      <c r="K8908" s="533"/>
      <c r="L8908" s="533"/>
      <c r="M8908" s="533"/>
      <c r="N8908" s="532"/>
      <c r="O8908" s="350"/>
      <c r="P8908" s="464"/>
      <c r="Q8908" s="464"/>
      <c r="R8908" s="464"/>
      <c r="S8908" s="464"/>
      <c r="T8908" s="464"/>
      <c r="U8908" s="464"/>
      <c r="V8908" s="464"/>
    </row>
    <row r="8909" spans="1:22">
      <c r="A8909" s="531"/>
      <c r="B8909" s="532"/>
      <c r="C8909" s="350"/>
      <c r="D8909" s="350"/>
      <c r="E8909" s="533"/>
      <c r="F8909" s="533"/>
      <c r="G8909" s="533"/>
      <c r="H8909" s="533"/>
      <c r="I8909" s="533"/>
      <c r="J8909" s="533"/>
      <c r="K8909" s="533"/>
      <c r="L8909" s="533"/>
      <c r="M8909" s="533"/>
      <c r="N8909" s="532"/>
      <c r="O8909" s="350"/>
      <c r="P8909" s="464"/>
      <c r="Q8909" s="464"/>
      <c r="R8909" s="464"/>
      <c r="S8909" s="464"/>
      <c r="T8909" s="464"/>
      <c r="U8909" s="464"/>
      <c r="V8909" s="464"/>
    </row>
    <row r="8910" spans="1:22">
      <c r="A8910" s="531"/>
      <c r="B8910" s="532"/>
      <c r="C8910" s="350"/>
      <c r="D8910" s="350"/>
      <c r="E8910" s="533"/>
      <c r="F8910" s="533"/>
      <c r="G8910" s="533"/>
      <c r="H8910" s="533"/>
      <c r="I8910" s="533"/>
      <c r="J8910" s="533"/>
      <c r="K8910" s="533"/>
      <c r="L8910" s="533"/>
      <c r="M8910" s="533"/>
      <c r="N8910" s="532"/>
      <c r="O8910" s="350"/>
      <c r="P8910" s="464"/>
      <c r="Q8910" s="464"/>
      <c r="R8910" s="464"/>
      <c r="S8910" s="464"/>
      <c r="T8910" s="464"/>
      <c r="U8910" s="464"/>
      <c r="V8910" s="464"/>
    </row>
    <row r="8911" spans="1:22">
      <c r="A8911" s="531"/>
      <c r="B8911" s="532"/>
      <c r="C8911" s="350"/>
      <c r="D8911" s="350"/>
      <c r="E8911" s="533"/>
      <c r="F8911" s="533"/>
      <c r="G8911" s="533"/>
      <c r="H8911" s="533"/>
      <c r="I8911" s="533"/>
      <c r="J8911" s="533"/>
      <c r="K8911" s="533"/>
      <c r="L8911" s="533"/>
      <c r="M8911" s="533"/>
      <c r="N8911" s="532"/>
      <c r="O8911" s="350"/>
      <c r="P8911" s="464"/>
      <c r="Q8911" s="464"/>
      <c r="R8911" s="464"/>
      <c r="S8911" s="464"/>
      <c r="T8911" s="464"/>
      <c r="U8911" s="464"/>
      <c r="V8911" s="464"/>
    </row>
    <row r="8912" spans="1:22">
      <c r="A8912" s="531"/>
      <c r="B8912" s="532"/>
      <c r="C8912" s="350"/>
      <c r="D8912" s="350"/>
      <c r="E8912" s="533"/>
      <c r="F8912" s="533"/>
      <c r="G8912" s="533"/>
      <c r="H8912" s="533"/>
      <c r="I8912" s="533"/>
      <c r="J8912" s="533"/>
      <c r="K8912" s="533"/>
      <c r="L8912" s="533"/>
      <c r="M8912" s="533"/>
      <c r="N8912" s="532"/>
      <c r="O8912" s="350"/>
      <c r="P8912" s="464"/>
      <c r="Q8912" s="464"/>
      <c r="R8912" s="464"/>
      <c r="S8912" s="464"/>
      <c r="T8912" s="464"/>
      <c r="U8912" s="464"/>
      <c r="V8912" s="464"/>
    </row>
    <row r="8913" spans="1:22">
      <c r="A8913" s="531"/>
      <c r="B8913" s="532"/>
      <c r="C8913" s="350"/>
      <c r="D8913" s="350"/>
      <c r="E8913" s="533"/>
      <c r="F8913" s="533"/>
      <c r="G8913" s="533"/>
      <c r="H8913" s="533"/>
      <c r="I8913" s="533"/>
      <c r="J8913" s="533"/>
      <c r="K8913" s="533"/>
      <c r="L8913" s="533"/>
      <c r="M8913" s="533"/>
      <c r="N8913" s="532"/>
      <c r="O8913" s="350"/>
      <c r="P8913" s="464"/>
      <c r="Q8913" s="464"/>
      <c r="R8913" s="464"/>
      <c r="S8913" s="464"/>
      <c r="T8913" s="464"/>
      <c r="U8913" s="464"/>
      <c r="V8913" s="464"/>
    </row>
    <row r="8914" spans="1:22">
      <c r="A8914" s="531"/>
      <c r="B8914" s="532"/>
      <c r="C8914" s="350"/>
      <c r="D8914" s="350"/>
      <c r="E8914" s="533"/>
      <c r="F8914" s="533"/>
      <c r="G8914" s="533"/>
      <c r="H8914" s="533"/>
      <c r="I8914" s="533"/>
      <c r="J8914" s="533"/>
      <c r="K8914" s="533"/>
      <c r="L8914" s="533"/>
      <c r="M8914" s="533"/>
      <c r="N8914" s="532"/>
      <c r="O8914" s="350"/>
      <c r="P8914" s="464"/>
      <c r="Q8914" s="464"/>
      <c r="R8914" s="464"/>
      <c r="S8914" s="464"/>
      <c r="T8914" s="464"/>
      <c r="U8914" s="464"/>
      <c r="V8914" s="464"/>
    </row>
    <row r="8915" spans="1:22">
      <c r="A8915" s="531"/>
      <c r="B8915" s="532"/>
      <c r="C8915" s="350"/>
      <c r="D8915" s="350"/>
      <c r="E8915" s="533"/>
      <c r="F8915" s="533"/>
      <c r="G8915" s="533"/>
      <c r="H8915" s="533"/>
      <c r="I8915" s="533"/>
      <c r="J8915" s="533"/>
      <c r="K8915" s="533"/>
      <c r="L8915" s="533"/>
      <c r="M8915" s="533"/>
      <c r="N8915" s="532"/>
      <c r="O8915" s="350"/>
      <c r="P8915" s="464"/>
      <c r="Q8915" s="464"/>
      <c r="R8915" s="464"/>
      <c r="S8915" s="464"/>
      <c r="T8915" s="464"/>
      <c r="U8915" s="464"/>
      <c r="V8915" s="464"/>
    </row>
    <row r="8916" spans="1:22">
      <c r="A8916" s="531"/>
      <c r="B8916" s="532"/>
      <c r="C8916" s="350"/>
      <c r="D8916" s="350"/>
      <c r="E8916" s="533"/>
      <c r="F8916" s="533"/>
      <c r="G8916" s="533"/>
      <c r="H8916" s="533"/>
      <c r="I8916" s="533"/>
      <c r="J8916" s="533"/>
      <c r="K8916" s="533"/>
      <c r="L8916" s="533"/>
      <c r="M8916" s="533"/>
      <c r="N8916" s="532"/>
      <c r="O8916" s="350"/>
      <c r="P8916" s="464"/>
      <c r="Q8916" s="464"/>
      <c r="R8916" s="464"/>
      <c r="S8916" s="464"/>
      <c r="T8916" s="464"/>
      <c r="U8916" s="464"/>
      <c r="V8916" s="464"/>
    </row>
    <row r="8917" spans="1:22">
      <c r="A8917" s="531"/>
      <c r="B8917" s="532"/>
      <c r="C8917" s="350"/>
      <c r="D8917" s="350"/>
      <c r="E8917" s="533"/>
      <c r="F8917" s="533"/>
      <c r="G8917" s="533"/>
      <c r="H8917" s="533"/>
      <c r="I8917" s="533"/>
      <c r="J8917" s="533"/>
      <c r="K8917" s="533"/>
      <c r="L8917" s="533"/>
      <c r="M8917" s="533"/>
      <c r="N8917" s="532"/>
      <c r="O8917" s="350"/>
      <c r="P8917" s="464"/>
      <c r="Q8917" s="464"/>
      <c r="R8917" s="464"/>
      <c r="S8917" s="464"/>
      <c r="T8917" s="464"/>
      <c r="U8917" s="464"/>
      <c r="V8917" s="464"/>
    </row>
    <row r="8918" spans="1:22">
      <c r="A8918" s="531"/>
      <c r="B8918" s="532"/>
      <c r="C8918" s="350"/>
      <c r="D8918" s="350"/>
      <c r="E8918" s="533"/>
      <c r="F8918" s="533"/>
      <c r="G8918" s="533"/>
      <c r="H8918" s="533"/>
      <c r="I8918" s="533"/>
      <c r="J8918" s="533"/>
      <c r="K8918" s="533"/>
      <c r="L8918" s="533"/>
      <c r="M8918" s="533"/>
      <c r="N8918" s="532"/>
      <c r="O8918" s="350"/>
      <c r="P8918" s="464"/>
      <c r="Q8918" s="464"/>
      <c r="R8918" s="464"/>
      <c r="S8918" s="464"/>
      <c r="T8918" s="464"/>
      <c r="U8918" s="464"/>
      <c r="V8918" s="464"/>
    </row>
    <row r="8919" spans="1:22">
      <c r="A8919" s="531"/>
      <c r="B8919" s="532"/>
      <c r="C8919" s="350"/>
      <c r="D8919" s="350"/>
      <c r="E8919" s="533"/>
      <c r="F8919" s="533"/>
      <c r="G8919" s="533"/>
      <c r="H8919" s="533"/>
      <c r="I8919" s="533"/>
      <c r="J8919" s="533"/>
      <c r="K8919" s="533"/>
      <c r="L8919" s="533"/>
      <c r="M8919" s="533"/>
      <c r="N8919" s="532"/>
      <c r="O8919" s="350"/>
      <c r="P8919" s="464"/>
      <c r="Q8919" s="464"/>
      <c r="R8919" s="464"/>
      <c r="S8919" s="464"/>
      <c r="T8919" s="464"/>
      <c r="U8919" s="464"/>
      <c r="V8919" s="464"/>
    </row>
    <row r="8920" spans="1:22">
      <c r="A8920" s="531"/>
      <c r="B8920" s="532"/>
      <c r="C8920" s="350"/>
      <c r="D8920" s="350"/>
      <c r="E8920" s="533"/>
      <c r="F8920" s="533"/>
      <c r="G8920" s="533"/>
      <c r="H8920" s="533"/>
      <c r="I8920" s="533"/>
      <c r="J8920" s="533"/>
      <c r="K8920" s="533"/>
      <c r="L8920" s="533"/>
      <c r="M8920" s="533"/>
      <c r="N8920" s="532"/>
      <c r="O8920" s="350"/>
      <c r="P8920" s="464"/>
      <c r="Q8920" s="464"/>
      <c r="R8920" s="464"/>
      <c r="S8920" s="464"/>
      <c r="T8920" s="464"/>
      <c r="U8920" s="464"/>
      <c r="V8920" s="464"/>
    </row>
    <row r="8921" spans="1:22">
      <c r="A8921" s="531"/>
      <c r="B8921" s="532"/>
      <c r="C8921" s="350"/>
      <c r="D8921" s="350"/>
      <c r="E8921" s="533"/>
      <c r="F8921" s="533"/>
      <c r="G8921" s="533"/>
      <c r="H8921" s="533"/>
      <c r="I8921" s="533"/>
      <c r="J8921" s="533"/>
      <c r="K8921" s="533"/>
      <c r="L8921" s="533"/>
      <c r="M8921" s="533"/>
      <c r="N8921" s="532"/>
      <c r="O8921" s="350"/>
      <c r="P8921" s="464"/>
      <c r="Q8921" s="464"/>
      <c r="R8921" s="464"/>
      <c r="S8921" s="464"/>
      <c r="T8921" s="464"/>
      <c r="U8921" s="464"/>
      <c r="V8921" s="464"/>
    </row>
    <row r="8922" spans="1:22">
      <c r="A8922" s="531"/>
      <c r="B8922" s="532"/>
      <c r="C8922" s="350"/>
      <c r="D8922" s="350"/>
      <c r="E8922" s="533"/>
      <c r="F8922" s="533"/>
      <c r="G8922" s="533"/>
      <c r="H8922" s="533"/>
      <c r="I8922" s="533"/>
      <c r="J8922" s="533"/>
      <c r="K8922" s="533"/>
      <c r="L8922" s="533"/>
      <c r="M8922" s="533"/>
      <c r="N8922" s="532"/>
      <c r="O8922" s="350"/>
      <c r="P8922" s="464"/>
      <c r="Q8922" s="464"/>
      <c r="R8922" s="464"/>
      <c r="S8922" s="464"/>
      <c r="T8922" s="464"/>
      <c r="U8922" s="464"/>
      <c r="V8922" s="464"/>
    </row>
    <row r="8923" spans="1:22">
      <c r="A8923" s="531"/>
      <c r="B8923" s="532"/>
      <c r="C8923" s="350"/>
      <c r="D8923" s="350"/>
      <c r="E8923" s="533"/>
      <c r="F8923" s="533"/>
      <c r="G8923" s="533"/>
      <c r="H8923" s="533"/>
      <c r="I8923" s="533"/>
      <c r="J8923" s="533"/>
      <c r="K8923" s="533"/>
      <c r="L8923" s="533"/>
      <c r="M8923" s="533"/>
      <c r="N8923" s="532"/>
      <c r="O8923" s="350"/>
      <c r="P8923" s="464"/>
      <c r="Q8923" s="464"/>
      <c r="R8923" s="464"/>
      <c r="S8923" s="464"/>
      <c r="T8923" s="464"/>
      <c r="U8923" s="464"/>
      <c r="V8923" s="464"/>
    </row>
    <row r="8924" spans="1:22">
      <c r="A8924" s="531"/>
      <c r="B8924" s="532"/>
      <c r="C8924" s="350"/>
      <c r="D8924" s="350"/>
      <c r="E8924" s="533"/>
      <c r="F8924" s="533"/>
      <c r="G8924" s="533"/>
      <c r="H8924" s="533"/>
      <c r="I8924" s="533"/>
      <c r="J8924" s="533"/>
      <c r="K8924" s="533"/>
      <c r="L8924" s="533"/>
      <c r="M8924" s="533"/>
      <c r="N8924" s="532"/>
      <c r="O8924" s="350"/>
      <c r="P8924" s="464"/>
      <c r="Q8924" s="464"/>
      <c r="R8924" s="464"/>
      <c r="S8924" s="464"/>
      <c r="T8924" s="464"/>
      <c r="U8924" s="464"/>
      <c r="V8924" s="464"/>
    </row>
    <row r="8925" spans="1:22">
      <c r="A8925" s="531"/>
      <c r="B8925" s="532"/>
      <c r="C8925" s="350"/>
      <c r="D8925" s="350"/>
      <c r="E8925" s="533"/>
      <c r="F8925" s="533"/>
      <c r="G8925" s="533"/>
      <c r="H8925" s="533"/>
      <c r="I8925" s="533"/>
      <c r="J8925" s="533"/>
      <c r="K8925" s="533"/>
      <c r="L8925" s="533"/>
      <c r="M8925" s="533"/>
      <c r="N8925" s="532"/>
      <c r="O8925" s="350"/>
      <c r="P8925" s="464"/>
      <c r="Q8925" s="464"/>
      <c r="R8925" s="464"/>
      <c r="S8925" s="464"/>
      <c r="T8925" s="464"/>
      <c r="U8925" s="464"/>
      <c r="V8925" s="464"/>
    </row>
    <row r="8926" spans="1:22">
      <c r="A8926" s="531"/>
      <c r="B8926" s="532"/>
      <c r="C8926" s="350"/>
      <c r="D8926" s="350"/>
      <c r="E8926" s="533"/>
      <c r="F8926" s="533"/>
      <c r="G8926" s="533"/>
      <c r="H8926" s="533"/>
      <c r="I8926" s="533"/>
      <c r="J8926" s="533"/>
      <c r="K8926" s="533"/>
      <c r="L8926" s="533"/>
      <c r="M8926" s="533"/>
      <c r="N8926" s="532"/>
      <c r="O8926" s="350"/>
      <c r="P8926" s="464"/>
      <c r="Q8926" s="464"/>
      <c r="R8926" s="464"/>
      <c r="S8926" s="464"/>
      <c r="T8926" s="464"/>
      <c r="U8926" s="464"/>
      <c r="V8926" s="464"/>
    </row>
    <row r="8927" spans="1:22">
      <c r="A8927" s="531"/>
      <c r="B8927" s="532"/>
      <c r="C8927" s="350"/>
      <c r="D8927" s="350"/>
      <c r="E8927" s="533"/>
      <c r="F8927" s="533"/>
      <c r="G8927" s="533"/>
      <c r="H8927" s="533"/>
      <c r="I8927" s="533"/>
      <c r="J8927" s="533"/>
      <c r="K8927" s="533"/>
      <c r="L8927" s="533"/>
      <c r="M8927" s="533"/>
      <c r="N8927" s="532"/>
      <c r="O8927" s="350"/>
      <c r="P8927" s="464"/>
      <c r="Q8927" s="464"/>
      <c r="R8927" s="464"/>
      <c r="S8927" s="464"/>
      <c r="T8927" s="464"/>
      <c r="U8927" s="464"/>
      <c r="V8927" s="464"/>
    </row>
    <row r="8928" spans="1:22">
      <c r="A8928" s="531"/>
      <c r="B8928" s="532"/>
      <c r="C8928" s="350"/>
      <c r="D8928" s="350"/>
      <c r="E8928" s="533"/>
      <c r="F8928" s="533"/>
      <c r="G8928" s="533"/>
      <c r="H8928" s="533"/>
      <c r="I8928" s="533"/>
      <c r="J8928" s="533"/>
      <c r="K8928" s="533"/>
      <c r="L8928" s="533"/>
      <c r="M8928" s="533"/>
      <c r="N8928" s="532"/>
      <c r="O8928" s="350"/>
      <c r="P8928" s="464"/>
      <c r="Q8928" s="464"/>
      <c r="R8928" s="464"/>
      <c r="S8928" s="464"/>
      <c r="T8928" s="464"/>
      <c r="U8928" s="464"/>
      <c r="V8928" s="464"/>
    </row>
    <row r="8929" spans="1:22">
      <c r="A8929" s="531"/>
      <c r="B8929" s="532"/>
      <c r="C8929" s="350"/>
      <c r="D8929" s="350"/>
      <c r="E8929" s="533"/>
      <c r="F8929" s="533"/>
      <c r="G8929" s="533"/>
      <c r="H8929" s="533"/>
      <c r="I8929" s="533"/>
      <c r="J8929" s="533"/>
      <c r="K8929" s="533"/>
      <c r="L8929" s="533"/>
      <c r="M8929" s="533"/>
      <c r="N8929" s="532"/>
      <c r="O8929" s="350"/>
      <c r="P8929" s="464"/>
      <c r="Q8929" s="464"/>
      <c r="R8929" s="464"/>
      <c r="S8929" s="464"/>
      <c r="T8929" s="464"/>
      <c r="U8929" s="464"/>
      <c r="V8929" s="464"/>
    </row>
    <row r="8930" spans="1:22">
      <c r="A8930" s="531"/>
      <c r="B8930" s="532"/>
      <c r="C8930" s="350"/>
      <c r="D8930" s="350"/>
      <c r="E8930" s="533"/>
      <c r="F8930" s="533"/>
      <c r="G8930" s="533"/>
      <c r="H8930" s="533"/>
      <c r="I8930" s="533"/>
      <c r="J8930" s="533"/>
      <c r="K8930" s="533"/>
      <c r="L8930" s="533"/>
      <c r="M8930" s="533"/>
      <c r="N8930" s="532"/>
      <c r="O8930" s="350"/>
      <c r="P8930" s="464"/>
      <c r="Q8930" s="464"/>
      <c r="R8930" s="464"/>
      <c r="S8930" s="464"/>
      <c r="T8930" s="464"/>
      <c r="U8930" s="464"/>
      <c r="V8930" s="464"/>
    </row>
    <row r="8931" spans="1:22">
      <c r="A8931" s="531"/>
      <c r="B8931" s="532"/>
      <c r="C8931" s="350"/>
      <c r="D8931" s="350"/>
      <c r="E8931" s="533"/>
      <c r="F8931" s="533"/>
      <c r="G8931" s="533"/>
      <c r="H8931" s="533"/>
      <c r="I8931" s="533"/>
      <c r="J8931" s="533"/>
      <c r="K8931" s="533"/>
      <c r="L8931" s="533"/>
      <c r="M8931" s="533"/>
      <c r="N8931" s="532"/>
      <c r="O8931" s="350"/>
      <c r="P8931" s="464"/>
      <c r="Q8931" s="464"/>
      <c r="R8931" s="464"/>
      <c r="S8931" s="464"/>
      <c r="T8931" s="464"/>
      <c r="U8931" s="464"/>
      <c r="V8931" s="464"/>
    </row>
    <row r="8932" spans="1:22">
      <c r="A8932" s="531"/>
      <c r="B8932" s="532"/>
      <c r="C8932" s="350"/>
      <c r="D8932" s="350"/>
      <c r="E8932" s="533"/>
      <c r="F8932" s="533"/>
      <c r="G8932" s="533"/>
      <c r="H8932" s="533"/>
      <c r="I8932" s="533"/>
      <c r="J8932" s="533"/>
      <c r="K8932" s="533"/>
      <c r="L8932" s="533"/>
      <c r="M8932" s="533"/>
      <c r="N8932" s="532"/>
      <c r="O8932" s="350"/>
      <c r="P8932" s="464"/>
      <c r="Q8932" s="464"/>
      <c r="R8932" s="464"/>
      <c r="S8932" s="464"/>
      <c r="T8932" s="464"/>
      <c r="U8932" s="464"/>
      <c r="V8932" s="464"/>
    </row>
    <row r="8933" spans="1:22">
      <c r="A8933" s="531"/>
      <c r="B8933" s="532"/>
      <c r="C8933" s="350"/>
      <c r="D8933" s="350"/>
      <c r="E8933" s="533"/>
      <c r="F8933" s="533"/>
      <c r="G8933" s="533"/>
      <c r="H8933" s="533"/>
      <c r="I8933" s="533"/>
      <c r="J8933" s="533"/>
      <c r="K8933" s="533"/>
      <c r="L8933" s="533"/>
      <c r="M8933" s="533"/>
      <c r="N8933" s="532"/>
      <c r="O8933" s="350"/>
      <c r="P8933" s="464"/>
      <c r="Q8933" s="464"/>
      <c r="R8933" s="464"/>
      <c r="S8933" s="464"/>
      <c r="T8933" s="464"/>
      <c r="U8933" s="464"/>
      <c r="V8933" s="464"/>
    </row>
    <row r="8934" spans="1:22">
      <c r="A8934" s="531"/>
      <c r="B8934" s="532"/>
      <c r="C8934" s="350"/>
      <c r="D8934" s="350"/>
      <c r="E8934" s="533"/>
      <c r="F8934" s="533"/>
      <c r="G8934" s="533"/>
      <c r="H8934" s="533"/>
      <c r="I8934" s="533"/>
      <c r="J8934" s="533"/>
      <c r="K8934" s="533"/>
      <c r="L8934" s="533"/>
      <c r="M8934" s="533"/>
      <c r="N8934" s="532"/>
      <c r="O8934" s="350"/>
      <c r="P8934" s="464"/>
      <c r="Q8934" s="464"/>
      <c r="R8934" s="464"/>
      <c r="S8934" s="464"/>
      <c r="T8934" s="464"/>
      <c r="U8934" s="464"/>
      <c r="V8934" s="464"/>
    </row>
    <row r="8935" spans="1:22">
      <c r="A8935" s="531"/>
      <c r="B8935" s="532"/>
      <c r="C8935" s="350"/>
      <c r="D8935" s="350"/>
      <c r="E8935" s="533"/>
      <c r="F8935" s="533"/>
      <c r="G8935" s="533"/>
      <c r="H8935" s="533"/>
      <c r="I8935" s="533"/>
      <c r="J8935" s="533"/>
      <c r="K8935" s="533"/>
      <c r="L8935" s="533"/>
      <c r="M8935" s="533"/>
      <c r="N8935" s="532"/>
      <c r="O8935" s="350"/>
      <c r="P8935" s="464"/>
      <c r="Q8935" s="464"/>
      <c r="R8935" s="464"/>
      <c r="S8935" s="464"/>
      <c r="T8935" s="464"/>
      <c r="U8935" s="464"/>
      <c r="V8935" s="464"/>
    </row>
    <row r="8936" spans="1:22">
      <c r="A8936" s="531"/>
      <c r="B8936" s="532"/>
      <c r="C8936" s="350"/>
      <c r="D8936" s="350"/>
      <c r="E8936" s="533"/>
      <c r="F8936" s="533"/>
      <c r="G8936" s="533"/>
      <c r="H8936" s="533"/>
      <c r="I8936" s="533"/>
      <c r="J8936" s="533"/>
      <c r="K8936" s="533"/>
      <c r="L8936" s="533"/>
      <c r="M8936" s="533"/>
      <c r="N8936" s="532"/>
      <c r="O8936" s="350"/>
      <c r="P8936" s="464"/>
      <c r="Q8936" s="464"/>
      <c r="R8936" s="464"/>
      <c r="S8936" s="464"/>
      <c r="T8936" s="464"/>
      <c r="U8936" s="464"/>
      <c r="V8936" s="464"/>
    </row>
    <row r="8937" spans="1:22">
      <c r="A8937" s="531"/>
      <c r="B8937" s="532"/>
      <c r="C8937" s="350"/>
      <c r="D8937" s="350"/>
      <c r="E8937" s="533"/>
      <c r="F8937" s="533"/>
      <c r="G8937" s="533"/>
      <c r="H8937" s="533"/>
      <c r="I8937" s="533"/>
      <c r="J8937" s="533"/>
      <c r="K8937" s="533"/>
      <c r="L8937" s="533"/>
      <c r="M8937" s="533"/>
      <c r="N8937" s="532"/>
      <c r="O8937" s="350"/>
      <c r="P8937" s="464"/>
      <c r="Q8937" s="464"/>
      <c r="R8937" s="464"/>
      <c r="S8937" s="464"/>
      <c r="T8937" s="464"/>
      <c r="U8937" s="464"/>
      <c r="V8937" s="464"/>
    </row>
    <row r="8938" spans="1:22">
      <c r="A8938" s="531"/>
      <c r="B8938" s="532"/>
      <c r="C8938" s="350"/>
      <c r="D8938" s="350"/>
      <c r="E8938" s="533"/>
      <c r="F8938" s="533"/>
      <c r="G8938" s="533"/>
      <c r="H8938" s="533"/>
      <c r="I8938" s="533"/>
      <c r="J8938" s="533"/>
      <c r="K8938" s="533"/>
      <c r="L8938" s="533"/>
      <c r="M8938" s="533"/>
      <c r="N8938" s="532"/>
      <c r="O8938" s="350"/>
      <c r="P8938" s="464"/>
      <c r="Q8938" s="464"/>
      <c r="R8938" s="464"/>
      <c r="S8938" s="464"/>
      <c r="T8938" s="464"/>
      <c r="U8938" s="464"/>
      <c r="V8938" s="464"/>
    </row>
    <row r="8939" spans="1:22">
      <c r="A8939" s="531"/>
      <c r="B8939" s="532"/>
      <c r="C8939" s="350"/>
      <c r="D8939" s="350"/>
      <c r="E8939" s="533"/>
      <c r="F8939" s="533"/>
      <c r="G8939" s="533"/>
      <c r="H8939" s="533"/>
      <c r="I8939" s="533"/>
      <c r="J8939" s="533"/>
      <c r="K8939" s="533"/>
      <c r="L8939" s="533"/>
      <c r="M8939" s="533"/>
      <c r="N8939" s="532"/>
      <c r="O8939" s="350"/>
      <c r="P8939" s="464"/>
      <c r="Q8939" s="464"/>
      <c r="R8939" s="464"/>
      <c r="S8939" s="464"/>
      <c r="T8939" s="464"/>
      <c r="U8939" s="464"/>
      <c r="V8939" s="464"/>
    </row>
    <row r="8940" spans="1:22">
      <c r="A8940" s="531"/>
      <c r="B8940" s="532"/>
      <c r="C8940" s="350"/>
      <c r="D8940" s="350"/>
      <c r="E8940" s="533"/>
      <c r="F8940" s="533"/>
      <c r="G8940" s="533"/>
      <c r="H8940" s="533"/>
      <c r="I8940" s="533"/>
      <c r="J8940" s="533"/>
      <c r="K8940" s="533"/>
      <c r="L8940" s="533"/>
      <c r="M8940" s="533"/>
      <c r="N8940" s="532"/>
      <c r="O8940" s="350"/>
      <c r="P8940" s="464"/>
      <c r="Q8940" s="464"/>
      <c r="R8940" s="464"/>
      <c r="S8940" s="464"/>
      <c r="T8940" s="464"/>
      <c r="U8940" s="464"/>
      <c r="V8940" s="464"/>
    </row>
    <row r="8941" spans="1:22">
      <c r="A8941" s="531"/>
      <c r="B8941" s="532"/>
      <c r="C8941" s="350"/>
      <c r="D8941" s="350"/>
      <c r="E8941" s="533"/>
      <c r="F8941" s="533"/>
      <c r="G8941" s="533"/>
      <c r="H8941" s="533"/>
      <c r="I8941" s="533"/>
      <c r="J8941" s="533"/>
      <c r="K8941" s="533"/>
      <c r="L8941" s="533"/>
      <c r="M8941" s="533"/>
      <c r="N8941" s="532"/>
      <c r="O8941" s="350"/>
      <c r="P8941" s="464"/>
      <c r="Q8941" s="464"/>
      <c r="R8941" s="464"/>
      <c r="S8941" s="464"/>
      <c r="T8941" s="464"/>
      <c r="U8941" s="464"/>
      <c r="V8941" s="464"/>
    </row>
    <row r="8942" spans="1:22">
      <c r="A8942" s="531"/>
      <c r="B8942" s="532"/>
      <c r="C8942" s="350"/>
      <c r="D8942" s="350"/>
      <c r="E8942" s="533"/>
      <c r="F8942" s="533"/>
      <c r="G8942" s="533"/>
      <c r="H8942" s="533"/>
      <c r="I8942" s="533"/>
      <c r="J8942" s="533"/>
      <c r="K8942" s="533"/>
      <c r="L8942" s="533"/>
      <c r="M8942" s="533"/>
      <c r="N8942" s="532"/>
      <c r="O8942" s="350"/>
      <c r="P8942" s="464"/>
      <c r="Q8942" s="464"/>
      <c r="R8942" s="464"/>
      <c r="S8942" s="464"/>
      <c r="T8942" s="464"/>
      <c r="U8942" s="464"/>
      <c r="V8942" s="464"/>
    </row>
    <row r="8943" spans="1:22">
      <c r="A8943" s="531"/>
      <c r="B8943" s="532"/>
      <c r="C8943" s="350"/>
      <c r="D8943" s="350"/>
      <c r="E8943" s="533"/>
      <c r="F8943" s="533"/>
      <c r="G8943" s="533"/>
      <c r="H8943" s="533"/>
      <c r="I8943" s="533"/>
      <c r="J8943" s="533"/>
      <c r="K8943" s="533"/>
      <c r="L8943" s="533"/>
      <c r="M8943" s="533"/>
      <c r="N8943" s="532"/>
      <c r="O8943" s="350"/>
      <c r="P8943" s="464"/>
      <c r="Q8943" s="464"/>
      <c r="R8943" s="464"/>
      <c r="S8943" s="464"/>
      <c r="T8943" s="464"/>
      <c r="U8943" s="464"/>
      <c r="V8943" s="464"/>
    </row>
    <row r="8944" spans="1:22">
      <c r="A8944" s="531"/>
      <c r="B8944" s="532"/>
      <c r="C8944" s="350"/>
      <c r="D8944" s="350"/>
      <c r="E8944" s="533"/>
      <c r="F8944" s="533"/>
      <c r="G8944" s="533"/>
      <c r="H8944" s="533"/>
      <c r="I8944" s="533"/>
      <c r="J8944" s="533"/>
      <c r="K8944" s="533"/>
      <c r="L8944" s="533"/>
      <c r="M8944" s="533"/>
      <c r="N8944" s="532"/>
      <c r="O8944" s="350"/>
      <c r="P8944" s="464"/>
      <c r="Q8944" s="464"/>
      <c r="R8944" s="464"/>
      <c r="S8944" s="464"/>
      <c r="T8944" s="464"/>
      <c r="U8944" s="464"/>
      <c r="V8944" s="464"/>
    </row>
    <row r="8945" spans="1:22">
      <c r="A8945" s="531"/>
      <c r="B8945" s="532"/>
      <c r="C8945" s="350"/>
      <c r="D8945" s="350"/>
      <c r="E8945" s="533"/>
      <c r="F8945" s="533"/>
      <c r="G8945" s="533"/>
      <c r="H8945" s="533"/>
      <c r="I8945" s="533"/>
      <c r="J8945" s="533"/>
      <c r="K8945" s="533"/>
      <c r="L8945" s="533"/>
      <c r="M8945" s="533"/>
      <c r="N8945" s="532"/>
      <c r="O8945" s="350"/>
      <c r="P8945" s="464"/>
      <c r="Q8945" s="464"/>
      <c r="R8945" s="464"/>
      <c r="S8945" s="464"/>
      <c r="T8945" s="464"/>
      <c r="U8945" s="464"/>
      <c r="V8945" s="464"/>
    </row>
    <row r="8946" spans="1:22">
      <c r="A8946" s="531"/>
      <c r="B8946" s="532"/>
      <c r="C8946" s="350"/>
      <c r="D8946" s="350"/>
      <c r="E8946" s="533"/>
      <c r="F8946" s="533"/>
      <c r="G8946" s="533"/>
      <c r="H8946" s="533"/>
      <c r="I8946" s="533"/>
      <c r="J8946" s="533"/>
      <c r="K8946" s="533"/>
      <c r="L8946" s="533"/>
      <c r="M8946" s="533"/>
      <c r="N8946" s="532"/>
      <c r="O8946" s="350"/>
      <c r="P8946" s="464"/>
      <c r="Q8946" s="464"/>
      <c r="R8946" s="464"/>
      <c r="S8946" s="464"/>
      <c r="T8946" s="464"/>
      <c r="U8946" s="464"/>
      <c r="V8946" s="464"/>
    </row>
    <row r="8947" spans="1:22">
      <c r="A8947" s="531"/>
      <c r="B8947" s="532"/>
      <c r="C8947" s="350"/>
      <c r="D8947" s="350"/>
      <c r="E8947" s="533"/>
      <c r="F8947" s="533"/>
      <c r="G8947" s="533"/>
      <c r="H8947" s="533"/>
      <c r="I8947" s="533"/>
      <c r="J8947" s="533"/>
      <c r="K8947" s="533"/>
      <c r="L8947" s="533"/>
      <c r="M8947" s="533"/>
      <c r="N8947" s="532"/>
      <c r="O8947" s="350"/>
      <c r="P8947" s="464"/>
      <c r="Q8947" s="464"/>
      <c r="R8947" s="464"/>
      <c r="S8947" s="464"/>
      <c r="T8947" s="464"/>
      <c r="U8947" s="464"/>
      <c r="V8947" s="464"/>
    </row>
    <row r="8948" spans="1:22">
      <c r="A8948" s="531"/>
      <c r="B8948" s="532"/>
      <c r="C8948" s="350"/>
      <c r="D8948" s="350"/>
      <c r="E8948" s="533"/>
      <c r="F8948" s="533"/>
      <c r="G8948" s="533"/>
      <c r="H8948" s="533"/>
      <c r="I8948" s="533"/>
      <c r="J8948" s="533"/>
      <c r="K8948" s="533"/>
      <c r="L8948" s="533"/>
      <c r="M8948" s="533"/>
      <c r="N8948" s="532"/>
      <c r="O8948" s="350"/>
      <c r="P8948" s="464"/>
      <c r="Q8948" s="464"/>
      <c r="R8948" s="464"/>
      <c r="S8948" s="464"/>
      <c r="T8948" s="464"/>
      <c r="U8948" s="464"/>
      <c r="V8948" s="464"/>
    </row>
    <row r="8949" spans="1:22">
      <c r="A8949" s="531"/>
      <c r="B8949" s="532"/>
      <c r="C8949" s="350"/>
      <c r="D8949" s="350"/>
      <c r="E8949" s="533"/>
      <c r="F8949" s="533"/>
      <c r="G8949" s="533"/>
      <c r="H8949" s="533"/>
      <c r="I8949" s="533"/>
      <c r="J8949" s="533"/>
      <c r="K8949" s="533"/>
      <c r="L8949" s="533"/>
      <c r="M8949" s="533"/>
      <c r="N8949" s="532"/>
      <c r="O8949" s="350"/>
      <c r="P8949" s="464"/>
      <c r="Q8949" s="464"/>
      <c r="R8949" s="464"/>
      <c r="S8949" s="464"/>
      <c r="T8949" s="464"/>
      <c r="U8949" s="464"/>
      <c r="V8949" s="464"/>
    </row>
    <row r="8950" spans="1:22">
      <c r="A8950" s="531"/>
      <c r="B8950" s="532"/>
      <c r="C8950" s="350"/>
      <c r="D8950" s="350"/>
      <c r="E8950" s="533"/>
      <c r="F8950" s="533"/>
      <c r="G8950" s="533"/>
      <c r="H8950" s="533"/>
      <c r="I8950" s="533"/>
      <c r="J8950" s="533"/>
      <c r="K8950" s="533"/>
      <c r="L8950" s="533"/>
      <c r="M8950" s="533"/>
      <c r="N8950" s="532"/>
      <c r="O8950" s="350"/>
      <c r="P8950" s="464"/>
      <c r="Q8950" s="464"/>
      <c r="R8950" s="464"/>
      <c r="S8950" s="464"/>
      <c r="T8950" s="464"/>
      <c r="U8950" s="464"/>
      <c r="V8950" s="464"/>
    </row>
    <row r="8951" spans="1:22">
      <c r="A8951" s="531"/>
      <c r="B8951" s="532"/>
      <c r="C8951" s="350"/>
      <c r="D8951" s="350"/>
      <c r="E8951" s="533"/>
      <c r="F8951" s="533"/>
      <c r="G8951" s="533"/>
      <c r="H8951" s="533"/>
      <c r="I8951" s="533"/>
      <c r="J8951" s="533"/>
      <c r="K8951" s="533"/>
      <c r="L8951" s="533"/>
      <c r="M8951" s="533"/>
      <c r="N8951" s="532"/>
      <c r="O8951" s="350"/>
      <c r="P8951" s="464"/>
      <c r="Q8951" s="464"/>
      <c r="R8951" s="464"/>
      <c r="S8951" s="464"/>
      <c r="T8951" s="464"/>
      <c r="U8951" s="464"/>
      <c r="V8951" s="464"/>
    </row>
    <row r="8952" spans="1:22">
      <c r="A8952" s="531"/>
      <c r="B8952" s="532"/>
      <c r="C8952" s="350"/>
      <c r="D8952" s="350"/>
      <c r="E8952" s="533"/>
      <c r="F8952" s="533"/>
      <c r="G8952" s="533"/>
      <c r="H8952" s="533"/>
      <c r="I8952" s="533"/>
      <c r="J8952" s="533"/>
      <c r="K8952" s="533"/>
      <c r="L8952" s="533"/>
      <c r="M8952" s="533"/>
      <c r="N8952" s="532"/>
      <c r="O8952" s="350"/>
      <c r="P8952" s="464"/>
      <c r="Q8952" s="464"/>
      <c r="R8952" s="464"/>
      <c r="S8952" s="464"/>
      <c r="T8952" s="464"/>
      <c r="U8952" s="464"/>
      <c r="V8952" s="464"/>
    </row>
    <row r="8953" spans="1:22">
      <c r="A8953" s="531"/>
      <c r="B8953" s="532"/>
      <c r="C8953" s="350"/>
      <c r="D8953" s="350"/>
      <c r="E8953" s="533"/>
      <c r="F8953" s="533"/>
      <c r="G8953" s="533"/>
      <c r="H8953" s="533"/>
      <c r="I8953" s="533"/>
      <c r="J8953" s="533"/>
      <c r="K8953" s="533"/>
      <c r="L8953" s="533"/>
      <c r="M8953" s="533"/>
      <c r="N8953" s="532"/>
      <c r="O8953" s="350"/>
      <c r="P8953" s="464"/>
      <c r="Q8953" s="464"/>
      <c r="R8953" s="464"/>
      <c r="S8953" s="464"/>
      <c r="T8953" s="464"/>
      <c r="U8953" s="464"/>
      <c r="V8953" s="464"/>
    </row>
    <row r="8954" spans="1:22">
      <c r="A8954" s="531"/>
      <c r="B8954" s="532"/>
      <c r="C8954" s="350"/>
      <c r="D8954" s="350"/>
      <c r="E8954" s="533"/>
      <c r="F8954" s="533"/>
      <c r="G8954" s="533"/>
      <c r="H8954" s="533"/>
      <c r="I8954" s="533"/>
      <c r="J8954" s="533"/>
      <c r="K8954" s="533"/>
      <c r="L8954" s="533"/>
      <c r="M8954" s="533"/>
      <c r="N8954" s="532"/>
      <c r="O8954" s="350"/>
      <c r="P8954" s="464"/>
      <c r="Q8954" s="464"/>
      <c r="R8954" s="464"/>
      <c r="S8954" s="464"/>
      <c r="T8954" s="464"/>
      <c r="U8954" s="464"/>
      <c r="V8954" s="464"/>
    </row>
    <row r="8955" spans="1:22">
      <c r="A8955" s="531"/>
      <c r="B8955" s="532"/>
      <c r="C8955" s="350"/>
      <c r="D8955" s="350"/>
      <c r="E8955" s="533"/>
      <c r="F8955" s="533"/>
      <c r="G8955" s="533"/>
      <c r="H8955" s="533"/>
      <c r="I8955" s="533"/>
      <c r="J8955" s="533"/>
      <c r="K8955" s="533"/>
      <c r="L8955" s="533"/>
      <c r="M8955" s="533"/>
      <c r="N8955" s="532"/>
      <c r="O8955" s="350"/>
      <c r="P8955" s="464"/>
      <c r="Q8955" s="464"/>
      <c r="R8955" s="464"/>
      <c r="S8955" s="464"/>
      <c r="T8955" s="464"/>
      <c r="U8955" s="464"/>
      <c r="V8955" s="464"/>
    </row>
    <row r="8956" spans="1:22">
      <c r="A8956" s="531"/>
      <c r="B8956" s="532"/>
      <c r="C8956" s="350"/>
      <c r="D8956" s="350"/>
      <c r="E8956" s="533"/>
      <c r="F8956" s="533"/>
      <c r="G8956" s="533"/>
      <c r="H8956" s="533"/>
      <c r="I8956" s="533"/>
      <c r="J8956" s="533"/>
      <c r="K8956" s="533"/>
      <c r="L8956" s="533"/>
      <c r="M8956" s="533"/>
      <c r="N8956" s="532"/>
      <c r="O8956" s="350"/>
      <c r="P8956" s="464"/>
      <c r="Q8956" s="464"/>
      <c r="R8956" s="464"/>
      <c r="S8956" s="464"/>
      <c r="T8956" s="464"/>
      <c r="U8956" s="464"/>
      <c r="V8956" s="464"/>
    </row>
    <row r="8957" spans="1:22">
      <c r="A8957" s="531"/>
      <c r="B8957" s="532"/>
      <c r="C8957" s="350"/>
      <c r="D8957" s="350"/>
      <c r="E8957" s="533"/>
      <c r="F8957" s="533"/>
      <c r="G8957" s="533"/>
      <c r="H8957" s="533"/>
      <c r="I8957" s="533"/>
      <c r="J8957" s="533"/>
      <c r="K8957" s="533"/>
      <c r="L8957" s="533"/>
      <c r="M8957" s="533"/>
      <c r="N8957" s="532"/>
      <c r="O8957" s="350"/>
      <c r="P8957" s="464"/>
      <c r="Q8957" s="464"/>
      <c r="R8957" s="464"/>
      <c r="S8957" s="464"/>
      <c r="T8957" s="464"/>
      <c r="U8957" s="464"/>
      <c r="V8957" s="464"/>
    </row>
    <row r="8958" spans="1:22">
      <c r="A8958" s="531"/>
      <c r="B8958" s="532"/>
      <c r="C8958" s="350"/>
      <c r="D8958" s="350"/>
      <c r="E8958" s="533"/>
      <c r="F8958" s="533"/>
      <c r="G8958" s="533"/>
      <c r="H8958" s="533"/>
      <c r="I8958" s="533"/>
      <c r="J8958" s="533"/>
      <c r="K8958" s="533"/>
      <c r="L8958" s="533"/>
      <c r="M8958" s="533"/>
      <c r="N8958" s="532"/>
      <c r="O8958" s="350"/>
      <c r="P8958" s="464"/>
      <c r="Q8958" s="464"/>
      <c r="R8958" s="464"/>
      <c r="S8958" s="464"/>
      <c r="T8958" s="464"/>
      <c r="U8958" s="464"/>
      <c r="V8958" s="464"/>
    </row>
    <row r="8959" spans="1:22">
      <c r="A8959" s="531"/>
      <c r="B8959" s="532"/>
      <c r="C8959" s="350"/>
      <c r="D8959" s="350"/>
      <c r="E8959" s="533"/>
      <c r="F8959" s="533"/>
      <c r="G8959" s="533"/>
      <c r="H8959" s="533"/>
      <c r="I8959" s="533"/>
      <c r="J8959" s="533"/>
      <c r="K8959" s="533"/>
      <c r="L8959" s="533"/>
      <c r="M8959" s="533"/>
      <c r="N8959" s="532"/>
      <c r="O8959" s="350"/>
      <c r="P8959" s="464"/>
      <c r="Q8959" s="464"/>
      <c r="R8959" s="464"/>
      <c r="S8959" s="464"/>
      <c r="T8959" s="464"/>
      <c r="U8959" s="464"/>
      <c r="V8959" s="464"/>
    </row>
    <row r="8960" spans="1:22">
      <c r="A8960" s="531"/>
      <c r="B8960" s="532"/>
      <c r="C8960" s="350"/>
      <c r="D8960" s="350"/>
      <c r="E8960" s="533"/>
      <c r="F8960" s="533"/>
      <c r="G8960" s="533"/>
      <c r="H8960" s="533"/>
      <c r="I8960" s="533"/>
      <c r="J8960" s="533"/>
      <c r="K8960" s="533"/>
      <c r="L8960" s="533"/>
      <c r="M8960" s="533"/>
      <c r="N8960" s="532"/>
      <c r="O8960" s="350"/>
      <c r="P8960" s="464"/>
      <c r="Q8960" s="464"/>
      <c r="R8960" s="464"/>
      <c r="S8960" s="464"/>
      <c r="T8960" s="464"/>
      <c r="U8960" s="464"/>
      <c r="V8960" s="464"/>
    </row>
    <row r="8961" spans="1:22">
      <c r="A8961" s="531"/>
      <c r="B8961" s="532"/>
      <c r="C8961" s="350"/>
      <c r="D8961" s="350"/>
      <c r="E8961" s="533"/>
      <c r="F8961" s="533"/>
      <c r="G8961" s="533"/>
      <c r="H8961" s="533"/>
      <c r="I8961" s="533"/>
      <c r="J8961" s="533"/>
      <c r="K8961" s="533"/>
      <c r="L8961" s="533"/>
      <c r="M8961" s="533"/>
      <c r="N8961" s="532"/>
      <c r="O8961" s="350"/>
      <c r="P8961" s="464"/>
      <c r="Q8961" s="464"/>
      <c r="R8961" s="464"/>
      <c r="S8961" s="464"/>
      <c r="T8961" s="464"/>
      <c r="U8961" s="464"/>
      <c r="V8961" s="464"/>
    </row>
    <row r="8962" spans="1:22">
      <c r="A8962" s="531"/>
      <c r="B8962" s="532"/>
      <c r="C8962" s="350"/>
      <c r="D8962" s="350"/>
      <c r="E8962" s="533"/>
      <c r="F8962" s="533"/>
      <c r="G8962" s="533"/>
      <c r="H8962" s="533"/>
      <c r="I8962" s="533"/>
      <c r="J8962" s="533"/>
      <c r="K8962" s="533"/>
      <c r="L8962" s="533"/>
      <c r="M8962" s="533"/>
      <c r="N8962" s="532"/>
      <c r="O8962" s="350"/>
      <c r="P8962" s="464"/>
      <c r="Q8962" s="464"/>
      <c r="R8962" s="464"/>
      <c r="S8962" s="464"/>
      <c r="T8962" s="464"/>
      <c r="U8962" s="464"/>
      <c r="V8962" s="464"/>
    </row>
    <row r="8963" spans="1:22">
      <c r="A8963" s="531"/>
      <c r="B8963" s="532"/>
      <c r="C8963" s="350"/>
      <c r="D8963" s="350"/>
      <c r="E8963" s="533"/>
      <c r="F8963" s="533"/>
      <c r="G8963" s="533"/>
      <c r="H8963" s="533"/>
      <c r="I8963" s="533"/>
      <c r="J8963" s="533"/>
      <c r="K8963" s="533"/>
      <c r="L8963" s="533"/>
      <c r="M8963" s="533"/>
      <c r="N8963" s="532"/>
      <c r="O8963" s="350"/>
      <c r="P8963" s="464"/>
      <c r="Q8963" s="464"/>
      <c r="R8963" s="464"/>
      <c r="S8963" s="464"/>
      <c r="T8963" s="464"/>
      <c r="U8963" s="464"/>
      <c r="V8963" s="464"/>
    </row>
    <row r="8964" spans="1:22">
      <c r="A8964" s="531"/>
      <c r="B8964" s="532"/>
      <c r="C8964" s="350"/>
      <c r="D8964" s="350"/>
      <c r="E8964" s="533"/>
      <c r="F8964" s="533"/>
      <c r="G8964" s="533"/>
      <c r="H8964" s="533"/>
      <c r="I8964" s="533"/>
      <c r="J8964" s="533"/>
      <c r="K8964" s="533"/>
      <c r="L8964" s="533"/>
      <c r="M8964" s="533"/>
      <c r="N8964" s="532"/>
      <c r="O8964" s="350"/>
      <c r="P8964" s="464"/>
      <c r="Q8964" s="464"/>
      <c r="R8964" s="464"/>
      <c r="S8964" s="464"/>
      <c r="T8964" s="464"/>
      <c r="U8964" s="464"/>
      <c r="V8964" s="464"/>
    </row>
    <row r="8965" spans="1:22">
      <c r="A8965" s="531"/>
      <c r="B8965" s="532"/>
      <c r="C8965" s="350"/>
      <c r="D8965" s="350"/>
      <c r="E8965" s="533"/>
      <c r="F8965" s="533"/>
      <c r="G8965" s="533"/>
      <c r="H8965" s="533"/>
      <c r="I8965" s="533"/>
      <c r="J8965" s="533"/>
      <c r="K8965" s="533"/>
      <c r="L8965" s="533"/>
      <c r="M8965" s="533"/>
      <c r="N8965" s="532"/>
      <c r="O8965" s="350"/>
      <c r="P8965" s="464"/>
      <c r="Q8965" s="464"/>
      <c r="R8965" s="464"/>
      <c r="S8965" s="464"/>
      <c r="T8965" s="464"/>
      <c r="U8965" s="464"/>
      <c r="V8965" s="464"/>
    </row>
    <row r="8966" spans="1:22">
      <c r="A8966" s="531"/>
      <c r="B8966" s="532"/>
      <c r="C8966" s="350"/>
      <c r="D8966" s="350"/>
      <c r="E8966" s="533"/>
      <c r="F8966" s="533"/>
      <c r="G8966" s="533"/>
      <c r="H8966" s="533"/>
      <c r="I8966" s="533"/>
      <c r="J8966" s="533"/>
      <c r="K8966" s="533"/>
      <c r="L8966" s="533"/>
      <c r="M8966" s="533"/>
      <c r="N8966" s="532"/>
      <c r="O8966" s="350"/>
      <c r="P8966" s="464"/>
      <c r="Q8966" s="464"/>
      <c r="R8966" s="464"/>
      <c r="S8966" s="464"/>
      <c r="T8966" s="464"/>
      <c r="U8966" s="464"/>
      <c r="V8966" s="464"/>
    </row>
    <row r="8967" spans="1:22">
      <c r="A8967" s="531"/>
      <c r="B8967" s="532"/>
      <c r="C8967" s="350"/>
      <c r="D8967" s="350"/>
      <c r="E8967" s="533"/>
      <c r="F8967" s="533"/>
      <c r="G8967" s="533"/>
      <c r="H8967" s="533"/>
      <c r="I8967" s="533"/>
      <c r="J8967" s="533"/>
      <c r="K8967" s="533"/>
      <c r="L8967" s="533"/>
      <c r="M8967" s="533"/>
      <c r="N8967" s="532"/>
      <c r="O8967" s="350"/>
      <c r="P8967" s="464"/>
      <c r="Q8967" s="464"/>
      <c r="R8967" s="464"/>
      <c r="S8967" s="464"/>
      <c r="T8967" s="464"/>
      <c r="U8967" s="464"/>
      <c r="V8967" s="464"/>
    </row>
    <row r="8968" spans="1:22">
      <c r="A8968" s="531"/>
      <c r="B8968" s="532"/>
      <c r="C8968" s="350"/>
      <c r="D8968" s="350"/>
      <c r="E8968" s="533"/>
      <c r="F8968" s="533"/>
      <c r="G8968" s="533"/>
      <c r="H8968" s="533"/>
      <c r="I8968" s="533"/>
      <c r="J8968" s="533"/>
      <c r="K8968" s="533"/>
      <c r="L8968" s="533"/>
      <c r="M8968" s="533"/>
      <c r="N8968" s="532"/>
      <c r="O8968" s="350"/>
      <c r="P8968" s="464"/>
      <c r="Q8968" s="464"/>
      <c r="R8968" s="464"/>
      <c r="S8968" s="464"/>
      <c r="T8968" s="464"/>
      <c r="U8968" s="464"/>
      <c r="V8968" s="464"/>
    </row>
    <row r="8969" spans="1:22">
      <c r="A8969" s="531"/>
      <c r="B8969" s="532"/>
      <c r="C8969" s="350"/>
      <c r="D8969" s="350"/>
      <c r="E8969" s="533"/>
      <c r="F8969" s="533"/>
      <c r="G8969" s="533"/>
      <c r="H8969" s="533"/>
      <c r="I8969" s="533"/>
      <c r="J8969" s="533"/>
      <c r="K8969" s="533"/>
      <c r="L8969" s="533"/>
      <c r="M8969" s="533"/>
      <c r="N8969" s="532"/>
      <c r="O8969" s="350"/>
      <c r="P8969" s="464"/>
      <c r="Q8969" s="464"/>
      <c r="R8969" s="464"/>
      <c r="S8969" s="464"/>
      <c r="T8969" s="464"/>
      <c r="U8969" s="464"/>
      <c r="V8969" s="464"/>
    </row>
    <row r="8970" spans="1:22">
      <c r="A8970" s="531"/>
      <c r="B8970" s="532"/>
      <c r="C8970" s="350"/>
      <c r="D8970" s="350"/>
      <c r="E8970" s="533"/>
      <c r="F8970" s="533"/>
      <c r="G8970" s="533"/>
      <c r="H8970" s="533"/>
      <c r="I8970" s="533"/>
      <c r="J8970" s="533"/>
      <c r="K8970" s="533"/>
      <c r="L8970" s="533"/>
      <c r="M8970" s="533"/>
      <c r="N8970" s="532"/>
      <c r="O8970" s="350"/>
      <c r="P8970" s="464"/>
      <c r="Q8970" s="464"/>
      <c r="R8970" s="464"/>
      <c r="S8970" s="464"/>
      <c r="T8970" s="464"/>
      <c r="U8970" s="464"/>
      <c r="V8970" s="464"/>
    </row>
    <row r="8971" spans="1:22">
      <c r="A8971" s="531"/>
      <c r="B8971" s="532"/>
      <c r="C8971" s="350"/>
      <c r="D8971" s="350"/>
      <c r="E8971" s="533"/>
      <c r="F8971" s="533"/>
      <c r="G8971" s="533"/>
      <c r="H8971" s="533"/>
      <c r="I8971" s="533"/>
      <c r="J8971" s="533"/>
      <c r="K8971" s="533"/>
      <c r="L8971" s="533"/>
      <c r="M8971" s="533"/>
      <c r="N8971" s="532"/>
      <c r="O8971" s="350"/>
      <c r="P8971" s="464"/>
      <c r="Q8971" s="464"/>
      <c r="R8971" s="464"/>
      <c r="S8971" s="464"/>
      <c r="T8971" s="464"/>
      <c r="U8971" s="464"/>
      <c r="V8971" s="464"/>
    </row>
    <row r="8972" spans="1:22">
      <c r="A8972" s="531"/>
      <c r="B8972" s="532"/>
      <c r="C8972" s="350"/>
      <c r="D8972" s="350"/>
      <c r="E8972" s="533"/>
      <c r="F8972" s="533"/>
      <c r="G8972" s="533"/>
      <c r="H8972" s="533"/>
      <c r="I8972" s="533"/>
      <c r="J8972" s="533"/>
      <c r="K8972" s="533"/>
      <c r="L8972" s="533"/>
      <c r="M8972" s="533"/>
      <c r="N8972" s="532"/>
      <c r="O8972" s="350"/>
      <c r="P8972" s="464"/>
      <c r="Q8972" s="464"/>
      <c r="R8972" s="464"/>
      <c r="S8972" s="464"/>
      <c r="T8972" s="464"/>
      <c r="U8972" s="464"/>
      <c r="V8972" s="464"/>
    </row>
    <row r="8973" spans="1:22">
      <c r="A8973" s="531"/>
      <c r="B8973" s="532"/>
      <c r="C8973" s="350"/>
      <c r="D8973" s="350"/>
      <c r="E8973" s="533"/>
      <c r="F8973" s="533"/>
      <c r="G8973" s="533"/>
      <c r="H8973" s="533"/>
      <c r="I8973" s="533"/>
      <c r="J8973" s="533"/>
      <c r="K8973" s="533"/>
      <c r="L8973" s="533"/>
      <c r="M8973" s="533"/>
      <c r="N8973" s="532"/>
      <c r="O8973" s="350"/>
      <c r="P8973" s="464"/>
      <c r="Q8973" s="464"/>
      <c r="R8973" s="464"/>
      <c r="S8973" s="464"/>
      <c r="T8973" s="464"/>
      <c r="U8973" s="464"/>
      <c r="V8973" s="464"/>
    </row>
    <row r="8974" spans="1:22">
      <c r="A8974" s="531"/>
      <c r="B8974" s="532"/>
      <c r="C8974" s="350"/>
      <c r="D8974" s="350"/>
      <c r="E8974" s="533"/>
      <c r="F8974" s="533"/>
      <c r="G8974" s="533"/>
      <c r="H8974" s="533"/>
      <c r="I8974" s="533"/>
      <c r="J8974" s="533"/>
      <c r="K8974" s="533"/>
      <c r="L8974" s="533"/>
      <c r="M8974" s="533"/>
      <c r="N8974" s="532"/>
      <c r="O8974" s="350"/>
      <c r="P8974" s="464"/>
      <c r="Q8974" s="464"/>
      <c r="R8974" s="464"/>
      <c r="S8974" s="464"/>
      <c r="T8974" s="464"/>
      <c r="U8974" s="464"/>
      <c r="V8974" s="464"/>
    </row>
    <row r="8975" spans="1:22">
      <c r="A8975" s="531"/>
      <c r="B8975" s="532"/>
      <c r="C8975" s="350"/>
      <c r="D8975" s="350"/>
      <c r="E8975" s="533"/>
      <c r="F8975" s="533"/>
      <c r="G8975" s="533"/>
      <c r="H8975" s="533"/>
      <c r="I8975" s="533"/>
      <c r="J8975" s="533"/>
      <c r="K8975" s="533"/>
      <c r="L8975" s="533"/>
      <c r="M8975" s="533"/>
      <c r="N8975" s="532"/>
      <c r="O8975" s="350"/>
      <c r="P8975" s="464"/>
      <c r="Q8975" s="464"/>
      <c r="R8975" s="464"/>
      <c r="S8975" s="464"/>
      <c r="T8975" s="464"/>
      <c r="U8975" s="464"/>
      <c r="V8975" s="464"/>
    </row>
    <row r="8976" spans="1:22">
      <c r="A8976" s="531"/>
      <c r="B8976" s="532"/>
      <c r="C8976" s="350"/>
      <c r="D8976" s="350"/>
      <c r="E8976" s="533"/>
      <c r="F8976" s="533"/>
      <c r="G8976" s="533"/>
      <c r="H8976" s="533"/>
      <c r="I8976" s="533"/>
      <c r="J8976" s="533"/>
      <c r="K8976" s="533"/>
      <c r="L8976" s="533"/>
      <c r="M8976" s="533"/>
      <c r="N8976" s="532"/>
      <c r="O8976" s="350"/>
      <c r="P8976" s="464"/>
      <c r="Q8976" s="464"/>
      <c r="R8976" s="464"/>
      <c r="S8976" s="464"/>
      <c r="T8976" s="464"/>
      <c r="U8976" s="464"/>
      <c r="V8976" s="464"/>
    </row>
    <row r="8977" spans="1:22">
      <c r="A8977" s="531"/>
      <c r="B8977" s="532"/>
      <c r="C8977" s="350"/>
      <c r="D8977" s="350"/>
      <c r="E8977" s="533"/>
      <c r="F8977" s="533"/>
      <c r="G8977" s="533"/>
      <c r="H8977" s="533"/>
      <c r="I8977" s="533"/>
      <c r="J8977" s="533"/>
      <c r="K8977" s="533"/>
      <c r="L8977" s="533"/>
      <c r="M8977" s="533"/>
      <c r="N8977" s="532"/>
      <c r="O8977" s="350"/>
      <c r="P8977" s="464"/>
      <c r="Q8977" s="464"/>
      <c r="R8977" s="464"/>
      <c r="S8977" s="464"/>
      <c r="T8977" s="464"/>
      <c r="U8977" s="464"/>
      <c r="V8977" s="464"/>
    </row>
    <row r="8978" spans="1:22">
      <c r="A8978" s="531"/>
      <c r="B8978" s="532"/>
      <c r="C8978" s="350"/>
      <c r="D8978" s="350"/>
      <c r="E8978" s="533"/>
      <c r="F8978" s="533"/>
      <c r="G8978" s="533"/>
      <c r="H8978" s="533"/>
      <c r="I8978" s="533"/>
      <c r="J8978" s="533"/>
      <c r="K8978" s="533"/>
      <c r="L8978" s="533"/>
      <c r="M8978" s="533"/>
      <c r="N8978" s="532"/>
      <c r="O8978" s="350"/>
      <c r="P8978" s="464"/>
      <c r="Q8978" s="464"/>
      <c r="R8978" s="464"/>
      <c r="S8978" s="464"/>
      <c r="T8978" s="464"/>
      <c r="U8978" s="464"/>
      <c r="V8978" s="464"/>
    </row>
    <row r="8979" spans="1:22">
      <c r="A8979" s="531"/>
      <c r="B8979" s="532"/>
      <c r="C8979" s="350"/>
      <c r="D8979" s="350"/>
      <c r="E8979" s="533"/>
      <c r="F8979" s="533"/>
      <c r="G8979" s="533"/>
      <c r="H8979" s="533"/>
      <c r="I8979" s="533"/>
      <c r="J8979" s="533"/>
      <c r="K8979" s="533"/>
      <c r="L8979" s="533"/>
      <c r="M8979" s="533"/>
      <c r="N8979" s="532"/>
      <c r="O8979" s="350"/>
      <c r="P8979" s="464"/>
      <c r="Q8979" s="464"/>
      <c r="R8979" s="464"/>
      <c r="S8979" s="464"/>
      <c r="T8979" s="464"/>
      <c r="U8979" s="464"/>
      <c r="V8979" s="464"/>
    </row>
    <row r="8980" spans="1:22">
      <c r="A8980" s="531"/>
      <c r="B8980" s="532"/>
      <c r="C8980" s="350"/>
      <c r="D8980" s="350"/>
      <c r="E8980" s="533"/>
      <c r="F8980" s="533"/>
      <c r="G8980" s="533"/>
      <c r="H8980" s="533"/>
      <c r="I8980" s="533"/>
      <c r="J8980" s="533"/>
      <c r="K8980" s="533"/>
      <c r="L8980" s="533"/>
      <c r="M8980" s="533"/>
      <c r="N8980" s="532"/>
      <c r="O8980" s="350"/>
      <c r="P8980" s="464"/>
      <c r="Q8980" s="464"/>
      <c r="R8980" s="464"/>
      <c r="S8980" s="464"/>
      <c r="T8980" s="464"/>
      <c r="U8980" s="464"/>
      <c r="V8980" s="464"/>
    </row>
    <row r="8981" spans="1:22">
      <c r="A8981" s="531"/>
      <c r="B8981" s="532"/>
      <c r="C8981" s="350"/>
      <c r="D8981" s="350"/>
      <c r="E8981" s="533"/>
      <c r="F8981" s="533"/>
      <c r="G8981" s="533"/>
      <c r="H8981" s="533"/>
      <c r="I8981" s="533"/>
      <c r="J8981" s="533"/>
      <c r="K8981" s="533"/>
      <c r="L8981" s="533"/>
      <c r="M8981" s="533"/>
      <c r="N8981" s="532"/>
      <c r="O8981" s="350"/>
      <c r="P8981" s="464"/>
      <c r="Q8981" s="464"/>
      <c r="R8981" s="464"/>
      <c r="S8981" s="464"/>
      <c r="T8981" s="464"/>
      <c r="U8981" s="464"/>
      <c r="V8981" s="464"/>
    </row>
    <row r="8982" spans="1:22">
      <c r="A8982" s="531"/>
      <c r="B8982" s="532"/>
      <c r="C8982" s="350"/>
      <c r="D8982" s="350"/>
      <c r="E8982" s="533"/>
      <c r="F8982" s="533"/>
      <c r="G8982" s="533"/>
      <c r="H8982" s="533"/>
      <c r="I8982" s="533"/>
      <c r="J8982" s="533"/>
      <c r="K8982" s="533"/>
      <c r="L8982" s="533"/>
      <c r="M8982" s="533"/>
      <c r="N8982" s="532"/>
      <c r="O8982" s="350"/>
      <c r="P8982" s="464"/>
      <c r="Q8982" s="464"/>
      <c r="R8982" s="464"/>
      <c r="S8982" s="464"/>
      <c r="T8982" s="464"/>
      <c r="U8982" s="464"/>
      <c r="V8982" s="464"/>
    </row>
    <row r="8983" spans="1:22">
      <c r="A8983" s="531"/>
      <c r="B8983" s="532"/>
      <c r="C8983" s="350"/>
      <c r="D8983" s="350"/>
      <c r="E8983" s="533"/>
      <c r="F8983" s="533"/>
      <c r="G8983" s="533"/>
      <c r="H8983" s="533"/>
      <c r="I8983" s="533"/>
      <c r="J8983" s="533"/>
      <c r="K8983" s="533"/>
      <c r="L8983" s="533"/>
      <c r="M8983" s="533"/>
      <c r="N8983" s="532"/>
      <c r="O8983" s="350"/>
      <c r="P8983" s="464"/>
      <c r="Q8983" s="464"/>
      <c r="R8983" s="464"/>
      <c r="S8983" s="464"/>
      <c r="T8983" s="464"/>
      <c r="U8983" s="464"/>
      <c r="V8983" s="464"/>
    </row>
    <row r="8984" spans="1:22">
      <c r="A8984" s="531"/>
      <c r="B8984" s="532"/>
      <c r="C8984" s="350"/>
      <c r="D8984" s="350"/>
      <c r="E8984" s="533"/>
      <c r="F8984" s="533"/>
      <c r="G8984" s="533"/>
      <c r="H8984" s="533"/>
      <c r="I8984" s="533"/>
      <c r="J8984" s="533"/>
      <c r="K8984" s="533"/>
      <c r="L8984" s="533"/>
      <c r="M8984" s="533"/>
      <c r="N8984" s="532"/>
      <c r="O8984" s="350"/>
      <c r="P8984" s="464"/>
      <c r="Q8984" s="464"/>
      <c r="R8984" s="464"/>
      <c r="S8984" s="464"/>
      <c r="T8984" s="464"/>
      <c r="U8984" s="464"/>
      <c r="V8984" s="464"/>
    </row>
    <row r="8985" spans="1:22">
      <c r="A8985" s="531"/>
      <c r="B8985" s="532"/>
      <c r="C8985" s="350"/>
      <c r="D8985" s="350"/>
      <c r="E8985" s="533"/>
      <c r="F8985" s="533"/>
      <c r="G8985" s="533"/>
      <c r="H8985" s="533"/>
      <c r="I8985" s="533"/>
      <c r="J8985" s="533"/>
      <c r="K8985" s="533"/>
      <c r="L8985" s="533"/>
      <c r="M8985" s="533"/>
      <c r="N8985" s="532"/>
      <c r="O8985" s="350"/>
      <c r="P8985" s="464"/>
      <c r="Q8985" s="464"/>
      <c r="R8985" s="464"/>
      <c r="S8985" s="464"/>
      <c r="T8985" s="464"/>
      <c r="U8985" s="464"/>
      <c r="V8985" s="464"/>
    </row>
    <row r="8986" spans="1:22">
      <c r="A8986" s="531"/>
      <c r="B8986" s="532"/>
      <c r="C8986" s="350"/>
      <c r="D8986" s="350"/>
      <c r="E8986" s="533"/>
      <c r="F8986" s="533"/>
      <c r="G8986" s="533"/>
      <c r="H8986" s="533"/>
      <c r="I8986" s="533"/>
      <c r="J8986" s="533"/>
      <c r="K8986" s="533"/>
      <c r="L8986" s="533"/>
      <c r="M8986" s="533"/>
      <c r="N8986" s="532"/>
      <c r="O8986" s="350"/>
      <c r="P8986" s="464"/>
      <c r="Q8986" s="464"/>
      <c r="R8986" s="464"/>
      <c r="S8986" s="464"/>
      <c r="T8986" s="464"/>
      <c r="U8986" s="464"/>
      <c r="V8986" s="464"/>
    </row>
    <row r="8987" spans="1:22">
      <c r="A8987" s="531"/>
      <c r="B8987" s="532"/>
      <c r="C8987" s="350"/>
      <c r="D8987" s="350"/>
      <c r="E8987" s="533"/>
      <c r="F8987" s="533"/>
      <c r="G8987" s="533"/>
      <c r="H8987" s="533"/>
      <c r="I8987" s="533"/>
      <c r="J8987" s="533"/>
      <c r="K8987" s="533"/>
      <c r="L8987" s="533"/>
      <c r="M8987" s="533"/>
      <c r="N8987" s="532"/>
      <c r="O8987" s="350"/>
      <c r="P8987" s="464"/>
      <c r="Q8987" s="464"/>
      <c r="R8987" s="464"/>
      <c r="S8987" s="464"/>
      <c r="T8987" s="464"/>
      <c r="U8987" s="464"/>
      <c r="V8987" s="464"/>
    </row>
    <row r="8988" spans="1:22">
      <c r="A8988" s="531"/>
      <c r="B8988" s="532"/>
      <c r="C8988" s="350"/>
      <c r="D8988" s="350"/>
      <c r="E8988" s="533"/>
      <c r="F8988" s="533"/>
      <c r="G8988" s="533"/>
      <c r="H8988" s="533"/>
      <c r="I8988" s="533"/>
      <c r="J8988" s="533"/>
      <c r="K8988" s="533"/>
      <c r="L8988" s="533"/>
      <c r="M8988" s="533"/>
      <c r="N8988" s="532"/>
      <c r="O8988" s="350"/>
      <c r="P8988" s="464"/>
      <c r="Q8988" s="464"/>
      <c r="R8988" s="464"/>
      <c r="S8988" s="464"/>
      <c r="T8988" s="464"/>
      <c r="U8988" s="464"/>
      <c r="V8988" s="464"/>
    </row>
    <row r="8989" spans="1:22">
      <c r="A8989" s="531"/>
      <c r="B8989" s="532"/>
      <c r="C8989" s="350"/>
      <c r="D8989" s="350"/>
      <c r="E8989" s="533"/>
      <c r="F8989" s="533"/>
      <c r="G8989" s="533"/>
      <c r="H8989" s="533"/>
      <c r="I8989" s="533"/>
      <c r="J8989" s="533"/>
      <c r="K8989" s="533"/>
      <c r="L8989" s="533"/>
      <c r="M8989" s="533"/>
      <c r="N8989" s="532"/>
      <c r="O8989" s="350"/>
      <c r="P8989" s="464"/>
      <c r="Q8989" s="464"/>
      <c r="R8989" s="464"/>
      <c r="S8989" s="464"/>
      <c r="T8989" s="464"/>
      <c r="U8989" s="464"/>
      <c r="V8989" s="464"/>
    </row>
    <row r="8990" spans="1:22">
      <c r="A8990" s="531"/>
      <c r="B8990" s="532"/>
      <c r="C8990" s="350"/>
      <c r="D8990" s="350"/>
      <c r="E8990" s="533"/>
      <c r="F8990" s="533"/>
      <c r="G8990" s="533"/>
      <c r="H8990" s="533"/>
      <c r="I8990" s="533"/>
      <c r="J8990" s="533"/>
      <c r="K8990" s="533"/>
      <c r="L8990" s="533"/>
      <c r="M8990" s="533"/>
      <c r="N8990" s="532"/>
      <c r="O8990" s="350"/>
      <c r="P8990" s="464"/>
      <c r="Q8990" s="464"/>
      <c r="R8990" s="464"/>
      <c r="S8990" s="464"/>
      <c r="T8990" s="464"/>
      <c r="U8990" s="464"/>
      <c r="V8990" s="464"/>
    </row>
    <row r="8991" spans="1:22">
      <c r="A8991" s="531"/>
      <c r="B8991" s="532"/>
      <c r="C8991" s="350"/>
      <c r="D8991" s="350"/>
      <c r="E8991" s="533"/>
      <c r="F8991" s="533"/>
      <c r="G8991" s="533"/>
      <c r="H8991" s="533"/>
      <c r="I8991" s="533"/>
      <c r="J8991" s="533"/>
      <c r="K8991" s="533"/>
      <c r="L8991" s="533"/>
      <c r="M8991" s="533"/>
      <c r="N8991" s="532"/>
      <c r="O8991" s="350"/>
      <c r="P8991" s="464"/>
      <c r="Q8991" s="464"/>
      <c r="R8991" s="464"/>
      <c r="S8991" s="464"/>
      <c r="T8991" s="464"/>
      <c r="U8991" s="464"/>
      <c r="V8991" s="464"/>
    </row>
    <row r="8992" spans="1:22">
      <c r="A8992" s="531"/>
      <c r="B8992" s="532"/>
      <c r="C8992" s="350"/>
      <c r="D8992" s="350"/>
      <c r="E8992" s="533"/>
      <c r="F8992" s="533"/>
      <c r="G8992" s="533"/>
      <c r="H8992" s="533"/>
      <c r="I8992" s="533"/>
      <c r="J8992" s="533"/>
      <c r="K8992" s="533"/>
      <c r="L8992" s="533"/>
      <c r="M8992" s="533"/>
      <c r="N8992" s="532"/>
      <c r="O8992" s="350"/>
      <c r="P8992" s="464"/>
      <c r="Q8992" s="464"/>
      <c r="R8992" s="464"/>
      <c r="S8992" s="464"/>
      <c r="T8992" s="464"/>
      <c r="U8992" s="464"/>
      <c r="V8992" s="464"/>
    </row>
    <row r="8993" spans="1:22">
      <c r="A8993" s="531"/>
      <c r="B8993" s="532"/>
      <c r="C8993" s="350"/>
      <c r="D8993" s="350"/>
      <c r="E8993" s="533"/>
      <c r="F8993" s="533"/>
      <c r="G8993" s="533"/>
      <c r="H8993" s="533"/>
      <c r="I8993" s="533"/>
      <c r="J8993" s="533"/>
      <c r="K8993" s="533"/>
      <c r="L8993" s="533"/>
      <c r="M8993" s="533"/>
      <c r="N8993" s="532"/>
      <c r="O8993" s="350"/>
      <c r="P8993" s="464"/>
      <c r="Q8993" s="464"/>
      <c r="R8993" s="464"/>
      <c r="S8993" s="464"/>
      <c r="T8993" s="464"/>
      <c r="U8993" s="464"/>
      <c r="V8993" s="464"/>
    </row>
    <row r="8994" spans="1:22">
      <c r="A8994" s="531"/>
      <c r="B8994" s="532"/>
      <c r="C8994" s="350"/>
      <c r="D8994" s="350"/>
      <c r="E8994" s="533"/>
      <c r="F8994" s="533"/>
      <c r="G8994" s="533"/>
      <c r="H8994" s="533"/>
      <c r="I8994" s="533"/>
      <c r="J8994" s="533"/>
      <c r="K8994" s="533"/>
      <c r="L8994" s="533"/>
      <c r="M8994" s="533"/>
      <c r="N8994" s="532"/>
      <c r="O8994" s="350"/>
      <c r="P8994" s="464"/>
      <c r="Q8994" s="464"/>
      <c r="R8994" s="464"/>
      <c r="S8994" s="464"/>
      <c r="T8994" s="464"/>
      <c r="U8994" s="464"/>
      <c r="V8994" s="464"/>
    </row>
    <row r="8995" spans="1:22">
      <c r="A8995" s="531"/>
      <c r="B8995" s="532"/>
      <c r="C8995" s="350"/>
      <c r="D8995" s="350"/>
      <c r="E8995" s="533"/>
      <c r="F8995" s="533"/>
      <c r="G8995" s="533"/>
      <c r="H8995" s="533"/>
      <c r="I8995" s="533"/>
      <c r="J8995" s="533"/>
      <c r="K8995" s="533"/>
      <c r="L8995" s="533"/>
      <c r="M8995" s="533"/>
      <c r="N8995" s="532"/>
      <c r="O8995" s="350"/>
      <c r="P8995" s="464"/>
      <c r="Q8995" s="464"/>
      <c r="R8995" s="464"/>
      <c r="S8995" s="464"/>
      <c r="T8995" s="464"/>
      <c r="U8995" s="464"/>
      <c r="V8995" s="464"/>
    </row>
    <row r="8996" spans="1:22">
      <c r="A8996" s="531"/>
      <c r="B8996" s="532"/>
      <c r="C8996" s="350"/>
      <c r="D8996" s="350"/>
      <c r="E8996" s="533"/>
      <c r="F8996" s="533"/>
      <c r="G8996" s="533"/>
      <c r="H8996" s="533"/>
      <c r="I8996" s="533"/>
      <c r="J8996" s="533"/>
      <c r="K8996" s="533"/>
      <c r="L8996" s="533"/>
      <c r="M8996" s="533"/>
      <c r="N8996" s="532"/>
      <c r="O8996" s="350"/>
      <c r="P8996" s="464"/>
      <c r="Q8996" s="464"/>
      <c r="R8996" s="464"/>
      <c r="S8996" s="464"/>
      <c r="T8996" s="464"/>
      <c r="U8996" s="464"/>
      <c r="V8996" s="464"/>
    </row>
    <row r="8997" spans="1:22">
      <c r="A8997" s="531"/>
      <c r="B8997" s="532"/>
      <c r="C8997" s="350"/>
      <c r="D8997" s="350"/>
      <c r="E8997" s="533"/>
      <c r="F8997" s="533"/>
      <c r="G8997" s="533"/>
      <c r="H8997" s="533"/>
      <c r="I8997" s="533"/>
      <c r="J8997" s="533"/>
      <c r="K8997" s="533"/>
      <c r="L8997" s="533"/>
      <c r="M8997" s="533"/>
      <c r="N8997" s="532"/>
      <c r="O8997" s="350"/>
      <c r="P8997" s="464"/>
      <c r="Q8997" s="464"/>
      <c r="R8997" s="464"/>
      <c r="S8997" s="464"/>
      <c r="T8997" s="464"/>
      <c r="U8997" s="464"/>
      <c r="V8997" s="464"/>
    </row>
    <row r="8998" spans="1:22">
      <c r="A8998" s="531"/>
      <c r="B8998" s="532"/>
      <c r="C8998" s="350"/>
      <c r="D8998" s="350"/>
      <c r="E8998" s="533"/>
      <c r="F8998" s="533"/>
      <c r="G8998" s="533"/>
      <c r="H8998" s="533"/>
      <c r="I8998" s="533"/>
      <c r="J8998" s="533"/>
      <c r="K8998" s="533"/>
      <c r="L8998" s="533"/>
      <c r="M8998" s="533"/>
      <c r="N8998" s="532"/>
      <c r="O8998" s="350"/>
      <c r="P8998" s="464"/>
      <c r="Q8998" s="464"/>
      <c r="R8998" s="464"/>
      <c r="S8998" s="464"/>
      <c r="T8998" s="464"/>
      <c r="U8998" s="464"/>
      <c r="V8998" s="464"/>
    </row>
    <row r="8999" spans="1:22">
      <c r="A8999" s="531"/>
      <c r="B8999" s="532"/>
      <c r="C8999" s="350"/>
      <c r="D8999" s="350"/>
      <c r="E8999" s="533"/>
      <c r="F8999" s="533"/>
      <c r="G8999" s="533"/>
      <c r="H8999" s="533"/>
      <c r="I8999" s="533"/>
      <c r="J8999" s="533"/>
      <c r="K8999" s="533"/>
      <c r="L8999" s="533"/>
      <c r="M8999" s="533"/>
      <c r="N8999" s="532"/>
      <c r="O8999" s="350"/>
      <c r="P8999" s="464"/>
      <c r="Q8999" s="464"/>
      <c r="R8999" s="464"/>
      <c r="S8999" s="464"/>
      <c r="T8999" s="464"/>
      <c r="U8999" s="464"/>
      <c r="V8999" s="464"/>
    </row>
    <row r="9000" spans="1:22">
      <c r="A9000" s="531"/>
      <c r="B9000" s="532"/>
      <c r="C9000" s="350"/>
      <c r="D9000" s="350"/>
      <c r="E9000" s="533"/>
      <c r="F9000" s="533"/>
      <c r="G9000" s="533"/>
      <c r="H9000" s="533"/>
      <c r="I9000" s="533"/>
      <c r="J9000" s="533"/>
      <c r="K9000" s="533"/>
      <c r="L9000" s="533"/>
      <c r="M9000" s="533"/>
      <c r="N9000" s="532"/>
      <c r="O9000" s="350"/>
      <c r="P9000" s="464"/>
      <c r="Q9000" s="464"/>
      <c r="R9000" s="464"/>
      <c r="S9000" s="464"/>
      <c r="T9000" s="464"/>
      <c r="U9000" s="464"/>
      <c r="V9000" s="464"/>
    </row>
    <row r="9001" spans="1:22">
      <c r="A9001" s="531"/>
      <c r="B9001" s="532"/>
      <c r="C9001" s="350"/>
      <c r="D9001" s="350"/>
      <c r="E9001" s="533"/>
      <c r="F9001" s="533"/>
      <c r="G9001" s="533"/>
      <c r="H9001" s="533"/>
      <c r="I9001" s="533"/>
      <c r="J9001" s="533"/>
      <c r="K9001" s="533"/>
      <c r="L9001" s="533"/>
      <c r="M9001" s="533"/>
      <c r="N9001" s="532"/>
      <c r="O9001" s="350"/>
      <c r="P9001" s="464"/>
      <c r="Q9001" s="464"/>
      <c r="R9001" s="464"/>
      <c r="S9001" s="464"/>
      <c r="T9001" s="464"/>
      <c r="U9001" s="464"/>
      <c r="V9001" s="464"/>
    </row>
    <row r="9002" spans="1:22">
      <c r="A9002" s="531"/>
      <c r="B9002" s="532"/>
      <c r="C9002" s="350"/>
      <c r="D9002" s="350"/>
      <c r="E9002" s="533"/>
      <c r="F9002" s="533"/>
      <c r="G9002" s="533"/>
      <c r="H9002" s="533"/>
      <c r="I9002" s="533"/>
      <c r="J9002" s="533"/>
      <c r="K9002" s="533"/>
      <c r="L9002" s="533"/>
      <c r="M9002" s="533"/>
      <c r="N9002" s="532"/>
      <c r="O9002" s="350"/>
      <c r="P9002" s="464"/>
      <c r="Q9002" s="464"/>
      <c r="R9002" s="464"/>
      <c r="S9002" s="464"/>
      <c r="T9002" s="464"/>
      <c r="U9002" s="464"/>
      <c r="V9002" s="464"/>
    </row>
    <row r="9003" spans="1:22">
      <c r="A9003" s="531"/>
      <c r="B9003" s="532"/>
      <c r="C9003" s="350"/>
      <c r="D9003" s="350"/>
      <c r="E9003" s="533"/>
      <c r="F9003" s="533"/>
      <c r="G9003" s="533"/>
      <c r="H9003" s="533"/>
      <c r="I9003" s="533"/>
      <c r="J9003" s="533"/>
      <c r="K9003" s="533"/>
      <c r="L9003" s="533"/>
      <c r="M9003" s="533"/>
      <c r="N9003" s="532"/>
      <c r="O9003" s="350"/>
      <c r="P9003" s="464"/>
      <c r="Q9003" s="464"/>
      <c r="R9003" s="464"/>
      <c r="S9003" s="464"/>
      <c r="T9003" s="464"/>
      <c r="U9003" s="464"/>
      <c r="V9003" s="464"/>
    </row>
    <row r="9004" spans="1:22">
      <c r="A9004" s="531"/>
      <c r="B9004" s="532"/>
      <c r="C9004" s="350"/>
      <c r="D9004" s="350"/>
      <c r="E9004" s="533"/>
      <c r="F9004" s="533"/>
      <c r="G9004" s="533"/>
      <c r="H9004" s="533"/>
      <c r="I9004" s="533"/>
      <c r="J9004" s="533"/>
      <c r="K9004" s="533"/>
      <c r="L9004" s="533"/>
      <c r="M9004" s="533"/>
      <c r="N9004" s="532"/>
      <c r="O9004" s="350"/>
      <c r="P9004" s="464"/>
      <c r="Q9004" s="464"/>
      <c r="R9004" s="464"/>
      <c r="S9004" s="464"/>
      <c r="T9004" s="464"/>
      <c r="U9004" s="464"/>
      <c r="V9004" s="464"/>
    </row>
    <row r="9005" spans="1:22">
      <c r="A9005" s="531"/>
      <c r="B9005" s="532"/>
      <c r="C9005" s="350"/>
      <c r="D9005" s="350"/>
      <c r="E9005" s="533"/>
      <c r="F9005" s="533"/>
      <c r="G9005" s="533"/>
      <c r="H9005" s="533"/>
      <c r="I9005" s="533"/>
      <c r="J9005" s="533"/>
      <c r="K9005" s="533"/>
      <c r="L9005" s="533"/>
      <c r="M9005" s="533"/>
      <c r="N9005" s="532"/>
      <c r="O9005" s="350"/>
      <c r="P9005" s="464"/>
      <c r="Q9005" s="464"/>
      <c r="R9005" s="464"/>
      <c r="S9005" s="464"/>
      <c r="T9005" s="464"/>
      <c r="U9005" s="464"/>
      <c r="V9005" s="464"/>
    </row>
    <row r="9006" spans="1:22">
      <c r="A9006" s="531"/>
      <c r="B9006" s="532"/>
      <c r="C9006" s="350"/>
      <c r="D9006" s="350"/>
      <c r="E9006" s="533"/>
      <c r="F9006" s="533"/>
      <c r="G9006" s="533"/>
      <c r="H9006" s="533"/>
      <c r="I9006" s="533"/>
      <c r="J9006" s="533"/>
      <c r="K9006" s="533"/>
      <c r="L9006" s="533"/>
      <c r="M9006" s="533"/>
      <c r="N9006" s="532"/>
      <c r="O9006" s="350"/>
      <c r="P9006" s="464"/>
      <c r="Q9006" s="464"/>
      <c r="R9006" s="464"/>
      <c r="S9006" s="464"/>
      <c r="T9006" s="464"/>
      <c r="U9006" s="464"/>
      <c r="V9006" s="464"/>
    </row>
    <row r="9007" spans="1:22">
      <c r="A9007" s="531"/>
      <c r="B9007" s="532"/>
      <c r="C9007" s="350"/>
      <c r="D9007" s="350"/>
      <c r="E9007" s="533"/>
      <c r="F9007" s="533"/>
      <c r="G9007" s="533"/>
      <c r="H9007" s="533"/>
      <c r="I9007" s="533"/>
      <c r="J9007" s="533"/>
      <c r="K9007" s="533"/>
      <c r="L9007" s="533"/>
      <c r="M9007" s="533"/>
      <c r="N9007" s="532"/>
      <c r="O9007" s="350"/>
      <c r="P9007" s="464"/>
      <c r="Q9007" s="464"/>
      <c r="R9007" s="464"/>
      <c r="S9007" s="464"/>
      <c r="T9007" s="464"/>
      <c r="U9007" s="464"/>
      <c r="V9007" s="464"/>
    </row>
    <row r="9008" spans="1:22">
      <c r="A9008" s="531"/>
      <c r="B9008" s="532"/>
      <c r="C9008" s="350"/>
      <c r="D9008" s="350"/>
      <c r="E9008" s="533"/>
      <c r="F9008" s="533"/>
      <c r="G9008" s="533"/>
      <c r="H9008" s="533"/>
      <c r="I9008" s="533"/>
      <c r="J9008" s="533"/>
      <c r="K9008" s="533"/>
      <c r="L9008" s="533"/>
      <c r="M9008" s="533"/>
      <c r="N9008" s="532"/>
      <c r="O9008" s="350"/>
      <c r="P9008" s="464"/>
      <c r="Q9008" s="464"/>
      <c r="R9008" s="464"/>
      <c r="S9008" s="464"/>
      <c r="T9008" s="464"/>
      <c r="U9008" s="464"/>
      <c r="V9008" s="464"/>
    </row>
    <row r="9009" spans="1:22">
      <c r="A9009" s="531"/>
      <c r="B9009" s="532"/>
      <c r="C9009" s="350"/>
      <c r="D9009" s="350"/>
      <c r="E9009" s="533"/>
      <c r="F9009" s="533"/>
      <c r="G9009" s="533"/>
      <c r="H9009" s="533"/>
      <c r="I9009" s="533"/>
      <c r="J9009" s="533"/>
      <c r="K9009" s="533"/>
      <c r="L9009" s="533"/>
      <c r="M9009" s="533"/>
      <c r="N9009" s="532"/>
      <c r="O9009" s="350"/>
      <c r="P9009" s="464"/>
      <c r="Q9009" s="464"/>
      <c r="R9009" s="464"/>
      <c r="S9009" s="464"/>
      <c r="T9009" s="464"/>
      <c r="U9009" s="464"/>
      <c r="V9009" s="464"/>
    </row>
    <row r="9010" spans="1:22">
      <c r="A9010" s="531"/>
      <c r="B9010" s="532"/>
      <c r="C9010" s="350"/>
      <c r="D9010" s="350"/>
      <c r="E9010" s="533"/>
      <c r="F9010" s="533"/>
      <c r="G9010" s="533"/>
      <c r="H9010" s="533"/>
      <c r="I9010" s="533"/>
      <c r="J9010" s="533"/>
      <c r="K9010" s="533"/>
      <c r="L9010" s="533"/>
      <c r="M9010" s="533"/>
      <c r="N9010" s="532"/>
      <c r="O9010" s="350"/>
      <c r="P9010" s="464"/>
      <c r="Q9010" s="464"/>
      <c r="R9010" s="464"/>
      <c r="S9010" s="464"/>
      <c r="T9010" s="464"/>
      <c r="U9010" s="464"/>
      <c r="V9010" s="464"/>
    </row>
    <row r="9011" spans="1:22">
      <c r="A9011" s="531"/>
      <c r="B9011" s="532"/>
      <c r="C9011" s="350"/>
      <c r="D9011" s="350"/>
      <c r="E9011" s="533"/>
      <c r="F9011" s="533"/>
      <c r="G9011" s="533"/>
      <c r="H9011" s="533"/>
      <c r="I9011" s="533"/>
      <c r="J9011" s="533"/>
      <c r="K9011" s="533"/>
      <c r="L9011" s="533"/>
      <c r="M9011" s="533"/>
      <c r="N9011" s="532"/>
      <c r="O9011" s="350"/>
      <c r="P9011" s="464"/>
      <c r="Q9011" s="464"/>
      <c r="R9011" s="464"/>
      <c r="S9011" s="464"/>
      <c r="T9011" s="464"/>
      <c r="U9011" s="464"/>
      <c r="V9011" s="464"/>
    </row>
    <row r="9012" spans="1:22">
      <c r="A9012" s="531"/>
      <c r="B9012" s="532"/>
      <c r="C9012" s="350"/>
      <c r="D9012" s="350"/>
      <c r="E9012" s="533"/>
      <c r="F9012" s="533"/>
      <c r="G9012" s="533"/>
      <c r="H9012" s="533"/>
      <c r="I9012" s="533"/>
      <c r="J9012" s="533"/>
      <c r="K9012" s="533"/>
      <c r="L9012" s="533"/>
      <c r="M9012" s="533"/>
      <c r="N9012" s="532"/>
      <c r="O9012" s="350"/>
      <c r="P9012" s="464"/>
      <c r="Q9012" s="464"/>
      <c r="R9012" s="464"/>
      <c r="S9012" s="464"/>
      <c r="T9012" s="464"/>
      <c r="U9012" s="464"/>
      <c r="V9012" s="464"/>
    </row>
    <row r="9013" spans="1:22">
      <c r="A9013" s="531"/>
      <c r="B9013" s="532"/>
      <c r="C9013" s="350"/>
      <c r="D9013" s="350"/>
      <c r="E9013" s="533"/>
      <c r="F9013" s="533"/>
      <c r="G9013" s="533"/>
      <c r="H9013" s="533"/>
      <c r="I9013" s="533"/>
      <c r="J9013" s="533"/>
      <c r="K9013" s="533"/>
      <c r="L9013" s="533"/>
      <c r="M9013" s="533"/>
      <c r="N9013" s="532"/>
      <c r="O9013" s="350"/>
      <c r="P9013" s="464"/>
      <c r="Q9013" s="464"/>
      <c r="R9013" s="464"/>
      <c r="S9013" s="464"/>
      <c r="T9013" s="464"/>
      <c r="U9013" s="464"/>
      <c r="V9013" s="464"/>
    </row>
    <row r="9014" spans="1:22">
      <c r="A9014" s="531"/>
      <c r="B9014" s="532"/>
      <c r="C9014" s="350"/>
      <c r="D9014" s="350"/>
      <c r="E9014" s="533"/>
      <c r="F9014" s="533"/>
      <c r="G9014" s="533"/>
      <c r="H9014" s="533"/>
      <c r="I9014" s="533"/>
      <c r="J9014" s="533"/>
      <c r="K9014" s="533"/>
      <c r="L9014" s="533"/>
      <c r="M9014" s="533"/>
      <c r="N9014" s="532"/>
      <c r="O9014" s="350"/>
      <c r="P9014" s="464"/>
      <c r="Q9014" s="464"/>
      <c r="R9014" s="464"/>
      <c r="S9014" s="464"/>
      <c r="T9014" s="464"/>
      <c r="U9014" s="464"/>
      <c r="V9014" s="464"/>
    </row>
    <row r="9015" spans="1:22">
      <c r="A9015" s="531"/>
      <c r="B9015" s="532"/>
      <c r="C9015" s="350"/>
      <c r="D9015" s="350"/>
      <c r="E9015" s="533"/>
      <c r="F9015" s="533"/>
      <c r="G9015" s="533"/>
      <c r="H9015" s="533"/>
      <c r="I9015" s="533"/>
      <c r="J9015" s="533"/>
      <c r="K9015" s="533"/>
      <c r="L9015" s="533"/>
      <c r="M9015" s="533"/>
      <c r="N9015" s="532"/>
      <c r="O9015" s="350"/>
      <c r="P9015" s="464"/>
      <c r="Q9015" s="464"/>
      <c r="R9015" s="464"/>
      <c r="S9015" s="464"/>
      <c r="T9015" s="464"/>
      <c r="U9015" s="464"/>
      <c r="V9015" s="464"/>
    </row>
    <row r="9016" spans="1:22">
      <c r="A9016" s="531"/>
      <c r="B9016" s="532"/>
      <c r="C9016" s="350"/>
      <c r="D9016" s="350"/>
      <c r="E9016" s="533"/>
      <c r="F9016" s="533"/>
      <c r="G9016" s="533"/>
      <c r="H9016" s="533"/>
      <c r="I9016" s="533"/>
      <c r="J9016" s="533"/>
      <c r="K9016" s="533"/>
      <c r="L9016" s="533"/>
      <c r="M9016" s="533"/>
      <c r="N9016" s="532"/>
      <c r="O9016" s="350"/>
      <c r="P9016" s="464"/>
      <c r="Q9016" s="464"/>
      <c r="R9016" s="464"/>
      <c r="S9016" s="464"/>
      <c r="T9016" s="464"/>
      <c r="U9016" s="464"/>
      <c r="V9016" s="464"/>
    </row>
    <row r="9017" spans="1:22">
      <c r="A9017" s="531"/>
      <c r="B9017" s="532"/>
      <c r="C9017" s="350"/>
      <c r="D9017" s="350"/>
      <c r="E9017" s="533"/>
      <c r="F9017" s="533"/>
      <c r="G9017" s="533"/>
      <c r="H9017" s="533"/>
      <c r="I9017" s="533"/>
      <c r="J9017" s="533"/>
      <c r="K9017" s="533"/>
      <c r="L9017" s="533"/>
      <c r="M9017" s="533"/>
      <c r="N9017" s="532"/>
      <c r="O9017" s="350"/>
      <c r="P9017" s="464"/>
      <c r="Q9017" s="464"/>
      <c r="R9017" s="464"/>
      <c r="S9017" s="464"/>
      <c r="T9017" s="464"/>
      <c r="U9017" s="464"/>
      <c r="V9017" s="464"/>
    </row>
    <row r="9018" spans="1:22">
      <c r="A9018" s="531"/>
      <c r="B9018" s="532"/>
      <c r="C9018" s="350"/>
      <c r="D9018" s="350"/>
      <c r="E9018" s="533"/>
      <c r="F9018" s="533"/>
      <c r="G9018" s="533"/>
      <c r="H9018" s="533"/>
      <c r="I9018" s="533"/>
      <c r="J9018" s="533"/>
      <c r="K9018" s="533"/>
      <c r="L9018" s="533"/>
      <c r="M9018" s="533"/>
      <c r="N9018" s="532"/>
      <c r="O9018" s="350"/>
      <c r="P9018" s="464"/>
      <c r="Q9018" s="464"/>
      <c r="R9018" s="464"/>
      <c r="S9018" s="464"/>
      <c r="T9018" s="464"/>
      <c r="U9018" s="464"/>
      <c r="V9018" s="464"/>
    </row>
    <row r="9019" spans="1:22">
      <c r="A9019" s="531"/>
      <c r="B9019" s="532"/>
      <c r="C9019" s="350"/>
      <c r="D9019" s="350"/>
      <c r="E9019" s="533"/>
      <c r="F9019" s="533"/>
      <c r="G9019" s="533"/>
      <c r="H9019" s="533"/>
      <c r="I9019" s="533"/>
      <c r="J9019" s="533"/>
      <c r="K9019" s="533"/>
      <c r="L9019" s="533"/>
      <c r="M9019" s="533"/>
      <c r="N9019" s="532"/>
      <c r="O9019" s="350"/>
      <c r="P9019" s="464"/>
      <c r="Q9019" s="464"/>
      <c r="R9019" s="464"/>
      <c r="S9019" s="464"/>
      <c r="T9019" s="464"/>
      <c r="U9019" s="464"/>
      <c r="V9019" s="464"/>
    </row>
    <row r="9020" spans="1:22">
      <c r="A9020" s="531"/>
      <c r="B9020" s="532"/>
      <c r="C9020" s="350"/>
      <c r="D9020" s="350"/>
      <c r="E9020" s="533"/>
      <c r="F9020" s="533"/>
      <c r="G9020" s="533"/>
      <c r="H9020" s="533"/>
      <c r="I9020" s="533"/>
      <c r="J9020" s="533"/>
      <c r="K9020" s="533"/>
      <c r="L9020" s="533"/>
      <c r="M9020" s="533"/>
      <c r="N9020" s="532"/>
      <c r="O9020" s="350"/>
      <c r="P9020" s="464"/>
      <c r="Q9020" s="464"/>
      <c r="R9020" s="464"/>
      <c r="S9020" s="464"/>
      <c r="T9020" s="464"/>
      <c r="U9020" s="464"/>
      <c r="V9020" s="464"/>
    </row>
    <row r="9021" spans="1:22">
      <c r="A9021" s="531"/>
      <c r="B9021" s="532"/>
      <c r="C9021" s="350"/>
      <c r="D9021" s="350"/>
      <c r="E9021" s="533"/>
      <c r="F9021" s="533"/>
      <c r="G9021" s="533"/>
      <c r="H9021" s="533"/>
      <c r="I9021" s="533"/>
      <c r="J9021" s="533"/>
      <c r="K9021" s="533"/>
      <c r="L9021" s="533"/>
      <c r="M9021" s="533"/>
      <c r="N9021" s="532"/>
      <c r="O9021" s="350"/>
      <c r="P9021" s="464"/>
      <c r="Q9021" s="464"/>
      <c r="R9021" s="464"/>
      <c r="S9021" s="464"/>
      <c r="T9021" s="464"/>
      <c r="U9021" s="464"/>
      <c r="V9021" s="464"/>
    </row>
    <row r="9022" spans="1:22">
      <c r="A9022" s="531"/>
      <c r="B9022" s="532"/>
      <c r="C9022" s="350"/>
      <c r="D9022" s="350"/>
      <c r="E9022" s="533"/>
      <c r="F9022" s="533"/>
      <c r="G9022" s="533"/>
      <c r="H9022" s="533"/>
      <c r="I9022" s="533"/>
      <c r="J9022" s="533"/>
      <c r="K9022" s="533"/>
      <c r="L9022" s="533"/>
      <c r="M9022" s="533"/>
      <c r="N9022" s="532"/>
      <c r="O9022" s="350"/>
      <c r="P9022" s="464"/>
      <c r="Q9022" s="464"/>
      <c r="R9022" s="464"/>
      <c r="S9022" s="464"/>
      <c r="T9022" s="464"/>
      <c r="U9022" s="464"/>
      <c r="V9022" s="464"/>
    </row>
    <row r="9023" spans="1:22">
      <c r="A9023" s="531"/>
      <c r="B9023" s="532"/>
      <c r="C9023" s="350"/>
      <c r="D9023" s="350"/>
      <c r="E9023" s="533"/>
      <c r="F9023" s="533"/>
      <c r="G9023" s="533"/>
      <c r="H9023" s="533"/>
      <c r="I9023" s="533"/>
      <c r="J9023" s="533"/>
      <c r="K9023" s="533"/>
      <c r="L9023" s="533"/>
      <c r="M9023" s="533"/>
      <c r="N9023" s="532"/>
      <c r="O9023" s="350"/>
      <c r="P9023" s="464"/>
      <c r="Q9023" s="464"/>
      <c r="R9023" s="464"/>
      <c r="S9023" s="464"/>
      <c r="T9023" s="464"/>
      <c r="U9023" s="464"/>
      <c r="V9023" s="464"/>
    </row>
    <row r="9024" spans="1:22">
      <c r="A9024" s="531"/>
      <c r="B9024" s="532"/>
      <c r="C9024" s="350"/>
      <c r="D9024" s="350"/>
      <c r="E9024" s="533"/>
      <c r="F9024" s="533"/>
      <c r="G9024" s="533"/>
      <c r="H9024" s="533"/>
      <c r="I9024" s="533"/>
      <c r="J9024" s="533"/>
      <c r="K9024" s="533"/>
      <c r="L9024" s="533"/>
      <c r="M9024" s="533"/>
      <c r="N9024" s="532"/>
      <c r="O9024" s="350"/>
      <c r="P9024" s="464"/>
      <c r="Q9024" s="464"/>
      <c r="R9024" s="464"/>
      <c r="S9024" s="464"/>
      <c r="T9024" s="464"/>
      <c r="U9024" s="464"/>
      <c r="V9024" s="464"/>
    </row>
    <row r="9025" spans="1:22">
      <c r="A9025" s="531"/>
      <c r="B9025" s="532"/>
      <c r="C9025" s="350"/>
      <c r="D9025" s="350"/>
      <c r="E9025" s="533"/>
      <c r="F9025" s="533"/>
      <c r="G9025" s="533"/>
      <c r="H9025" s="533"/>
      <c r="I9025" s="533"/>
      <c r="J9025" s="533"/>
      <c r="K9025" s="533"/>
      <c r="L9025" s="533"/>
      <c r="M9025" s="533"/>
      <c r="N9025" s="532"/>
      <c r="O9025" s="350"/>
      <c r="P9025" s="464"/>
      <c r="Q9025" s="464"/>
      <c r="R9025" s="464"/>
      <c r="S9025" s="464"/>
      <c r="T9025" s="464"/>
      <c r="U9025" s="464"/>
      <c r="V9025" s="464"/>
    </row>
    <row r="9026" spans="1:22">
      <c r="A9026" s="531"/>
      <c r="B9026" s="532"/>
      <c r="C9026" s="350"/>
      <c r="D9026" s="350"/>
      <c r="E9026" s="533"/>
      <c r="F9026" s="533"/>
      <c r="G9026" s="533"/>
      <c r="H9026" s="533"/>
      <c r="I9026" s="533"/>
      <c r="J9026" s="533"/>
      <c r="K9026" s="533"/>
      <c r="L9026" s="533"/>
      <c r="M9026" s="533"/>
      <c r="N9026" s="532"/>
      <c r="O9026" s="350"/>
      <c r="P9026" s="464"/>
      <c r="Q9026" s="464"/>
      <c r="R9026" s="464"/>
      <c r="S9026" s="464"/>
      <c r="T9026" s="464"/>
      <c r="U9026" s="464"/>
      <c r="V9026" s="464"/>
    </row>
    <row r="9027" spans="1:22">
      <c r="A9027" s="531"/>
      <c r="B9027" s="532"/>
      <c r="C9027" s="350"/>
      <c r="D9027" s="350"/>
      <c r="E9027" s="533"/>
      <c r="F9027" s="533"/>
      <c r="G9027" s="533"/>
      <c r="H9027" s="533"/>
      <c r="I9027" s="533"/>
      <c r="J9027" s="533"/>
      <c r="K9027" s="533"/>
      <c r="L9027" s="533"/>
      <c r="M9027" s="533"/>
      <c r="N9027" s="532"/>
      <c r="O9027" s="350"/>
      <c r="P9027" s="464"/>
      <c r="Q9027" s="464"/>
      <c r="R9027" s="464"/>
      <c r="S9027" s="464"/>
      <c r="T9027" s="464"/>
      <c r="U9027" s="464"/>
      <c r="V9027" s="464"/>
    </row>
    <row r="9028" spans="1:22">
      <c r="A9028" s="531"/>
      <c r="B9028" s="532"/>
      <c r="C9028" s="350"/>
      <c r="D9028" s="350"/>
      <c r="E9028" s="533"/>
      <c r="F9028" s="533"/>
      <c r="G9028" s="533"/>
      <c r="H9028" s="533"/>
      <c r="I9028" s="533"/>
      <c r="J9028" s="533"/>
      <c r="K9028" s="533"/>
      <c r="L9028" s="533"/>
      <c r="M9028" s="533"/>
      <c r="N9028" s="532"/>
      <c r="O9028" s="350"/>
      <c r="P9028" s="464"/>
      <c r="Q9028" s="464"/>
      <c r="R9028" s="464"/>
      <c r="S9028" s="464"/>
      <c r="T9028" s="464"/>
      <c r="U9028" s="464"/>
      <c r="V9028" s="464"/>
    </row>
    <row r="9029" spans="1:22">
      <c r="A9029" s="531"/>
      <c r="B9029" s="532"/>
      <c r="C9029" s="350"/>
      <c r="D9029" s="350"/>
      <c r="E9029" s="533"/>
      <c r="F9029" s="533"/>
      <c r="G9029" s="533"/>
      <c r="H9029" s="533"/>
      <c r="I9029" s="533"/>
      <c r="J9029" s="533"/>
      <c r="K9029" s="533"/>
      <c r="L9029" s="533"/>
      <c r="M9029" s="533"/>
      <c r="N9029" s="532"/>
      <c r="O9029" s="350"/>
      <c r="P9029" s="464"/>
      <c r="Q9029" s="464"/>
      <c r="R9029" s="464"/>
      <c r="S9029" s="464"/>
      <c r="T9029" s="464"/>
      <c r="U9029" s="464"/>
      <c r="V9029" s="464"/>
    </row>
    <row r="9030" spans="1:22">
      <c r="A9030" s="531"/>
      <c r="B9030" s="532"/>
      <c r="C9030" s="350"/>
      <c r="D9030" s="350"/>
      <c r="E9030" s="533"/>
      <c r="F9030" s="533"/>
      <c r="G9030" s="533"/>
      <c r="H9030" s="533"/>
      <c r="I9030" s="533"/>
      <c r="J9030" s="533"/>
      <c r="K9030" s="533"/>
      <c r="L9030" s="533"/>
      <c r="M9030" s="533"/>
      <c r="N9030" s="532"/>
      <c r="O9030" s="350"/>
      <c r="P9030" s="464"/>
      <c r="Q9030" s="464"/>
      <c r="R9030" s="464"/>
      <c r="S9030" s="464"/>
      <c r="T9030" s="464"/>
      <c r="U9030" s="464"/>
      <c r="V9030" s="464"/>
    </row>
    <row r="9031" spans="1:22">
      <c r="A9031" s="531"/>
      <c r="B9031" s="532"/>
      <c r="C9031" s="350"/>
      <c r="D9031" s="350"/>
      <c r="E9031" s="533"/>
      <c r="F9031" s="533"/>
      <c r="G9031" s="533"/>
      <c r="H9031" s="533"/>
      <c r="I9031" s="533"/>
      <c r="J9031" s="533"/>
      <c r="K9031" s="533"/>
      <c r="L9031" s="533"/>
      <c r="M9031" s="533"/>
      <c r="N9031" s="532"/>
      <c r="O9031" s="350"/>
      <c r="P9031" s="464"/>
      <c r="Q9031" s="464"/>
      <c r="R9031" s="464"/>
      <c r="S9031" s="464"/>
      <c r="T9031" s="464"/>
      <c r="U9031" s="464"/>
      <c r="V9031" s="464"/>
    </row>
    <row r="9032" spans="1:22">
      <c r="A9032" s="531"/>
      <c r="B9032" s="532"/>
      <c r="C9032" s="350"/>
      <c r="D9032" s="350"/>
      <c r="E9032" s="533"/>
      <c r="F9032" s="533"/>
      <c r="G9032" s="533"/>
      <c r="H9032" s="533"/>
      <c r="I9032" s="533"/>
      <c r="J9032" s="533"/>
      <c r="K9032" s="533"/>
      <c r="L9032" s="533"/>
      <c r="M9032" s="533"/>
      <c r="N9032" s="532"/>
      <c r="O9032" s="350"/>
      <c r="P9032" s="464"/>
      <c r="Q9032" s="464"/>
      <c r="R9032" s="464"/>
      <c r="S9032" s="464"/>
      <c r="T9032" s="464"/>
      <c r="U9032" s="464"/>
      <c r="V9032" s="464"/>
    </row>
    <row r="9033" spans="1:22">
      <c r="A9033" s="531"/>
      <c r="B9033" s="532"/>
      <c r="C9033" s="350"/>
      <c r="D9033" s="350"/>
      <c r="E9033" s="533"/>
      <c r="F9033" s="533"/>
      <c r="G9033" s="533"/>
      <c r="H9033" s="533"/>
      <c r="I9033" s="533"/>
      <c r="J9033" s="533"/>
      <c r="K9033" s="533"/>
      <c r="L9033" s="533"/>
      <c r="M9033" s="533"/>
      <c r="N9033" s="532"/>
      <c r="O9033" s="350"/>
      <c r="P9033" s="464"/>
      <c r="Q9033" s="464"/>
      <c r="R9033" s="464"/>
      <c r="S9033" s="464"/>
      <c r="T9033" s="464"/>
      <c r="U9033" s="464"/>
      <c r="V9033" s="464"/>
    </row>
    <row r="9034" spans="1:22">
      <c r="A9034" s="531"/>
      <c r="B9034" s="532"/>
      <c r="C9034" s="350"/>
      <c r="D9034" s="350"/>
      <c r="E9034" s="533"/>
      <c r="F9034" s="533"/>
      <c r="G9034" s="533"/>
      <c r="H9034" s="533"/>
      <c r="I9034" s="533"/>
      <c r="J9034" s="533"/>
      <c r="K9034" s="533"/>
      <c r="L9034" s="533"/>
      <c r="M9034" s="533"/>
      <c r="N9034" s="532"/>
      <c r="O9034" s="350"/>
      <c r="P9034" s="464"/>
      <c r="Q9034" s="464"/>
      <c r="R9034" s="464"/>
      <c r="S9034" s="464"/>
      <c r="T9034" s="464"/>
      <c r="U9034" s="464"/>
      <c r="V9034" s="464"/>
    </row>
    <row r="9035" spans="1:22">
      <c r="A9035" s="531"/>
      <c r="B9035" s="532"/>
      <c r="C9035" s="350"/>
      <c r="D9035" s="350"/>
      <c r="E9035" s="533"/>
      <c r="F9035" s="533"/>
      <c r="G9035" s="533"/>
      <c r="H9035" s="533"/>
      <c r="I9035" s="533"/>
      <c r="J9035" s="533"/>
      <c r="K9035" s="533"/>
      <c r="L9035" s="533"/>
      <c r="M9035" s="533"/>
      <c r="N9035" s="532"/>
      <c r="O9035" s="350"/>
      <c r="P9035" s="464"/>
      <c r="Q9035" s="464"/>
      <c r="R9035" s="464"/>
      <c r="S9035" s="464"/>
      <c r="T9035" s="464"/>
      <c r="U9035" s="464"/>
      <c r="V9035" s="464"/>
    </row>
    <row r="9036" spans="1:22">
      <c r="A9036" s="531"/>
      <c r="B9036" s="532"/>
      <c r="C9036" s="350"/>
      <c r="D9036" s="350"/>
      <c r="E9036" s="533"/>
      <c r="F9036" s="533"/>
      <c r="G9036" s="533"/>
      <c r="H9036" s="533"/>
      <c r="I9036" s="533"/>
      <c r="J9036" s="533"/>
      <c r="K9036" s="533"/>
      <c r="L9036" s="533"/>
      <c r="M9036" s="533"/>
      <c r="N9036" s="532"/>
      <c r="O9036" s="350"/>
      <c r="P9036" s="464"/>
      <c r="Q9036" s="464"/>
      <c r="R9036" s="464"/>
      <c r="S9036" s="464"/>
      <c r="T9036" s="464"/>
      <c r="U9036" s="464"/>
      <c r="V9036" s="464"/>
    </row>
    <row r="9037" spans="1:22">
      <c r="A9037" s="531"/>
      <c r="B9037" s="532"/>
      <c r="C9037" s="350"/>
      <c r="D9037" s="350"/>
      <c r="E9037" s="533"/>
      <c r="F9037" s="533"/>
      <c r="G9037" s="533"/>
      <c r="H9037" s="533"/>
      <c r="I9037" s="533"/>
      <c r="J9037" s="533"/>
      <c r="K9037" s="533"/>
      <c r="L9037" s="533"/>
      <c r="M9037" s="533"/>
      <c r="N9037" s="532"/>
      <c r="O9037" s="350"/>
      <c r="P9037" s="464"/>
      <c r="Q9037" s="464"/>
      <c r="R9037" s="464"/>
      <c r="S9037" s="464"/>
      <c r="T9037" s="464"/>
      <c r="U9037" s="464"/>
      <c r="V9037" s="464"/>
    </row>
    <row r="9038" spans="1:22">
      <c r="A9038" s="531"/>
      <c r="B9038" s="532"/>
      <c r="C9038" s="350"/>
      <c r="D9038" s="350"/>
      <c r="E9038" s="533"/>
      <c r="F9038" s="533"/>
      <c r="G9038" s="533"/>
      <c r="H9038" s="533"/>
      <c r="I9038" s="533"/>
      <c r="J9038" s="533"/>
      <c r="K9038" s="533"/>
      <c r="L9038" s="533"/>
      <c r="M9038" s="533"/>
      <c r="N9038" s="532"/>
      <c r="O9038" s="350"/>
      <c r="P9038" s="464"/>
      <c r="Q9038" s="464"/>
      <c r="R9038" s="464"/>
      <c r="S9038" s="464"/>
      <c r="T9038" s="464"/>
      <c r="U9038" s="464"/>
      <c r="V9038" s="464"/>
    </row>
    <row r="9039" spans="1:22">
      <c r="A9039" s="531"/>
      <c r="B9039" s="532"/>
      <c r="C9039" s="350"/>
      <c r="D9039" s="350"/>
      <c r="E9039" s="533"/>
      <c r="F9039" s="533"/>
      <c r="G9039" s="533"/>
      <c r="H9039" s="533"/>
      <c r="I9039" s="533"/>
      <c r="J9039" s="533"/>
      <c r="K9039" s="533"/>
      <c r="L9039" s="533"/>
      <c r="M9039" s="533"/>
      <c r="N9039" s="532"/>
      <c r="O9039" s="350"/>
      <c r="P9039" s="464"/>
      <c r="Q9039" s="464"/>
      <c r="R9039" s="464"/>
      <c r="S9039" s="464"/>
      <c r="T9039" s="464"/>
      <c r="U9039" s="464"/>
      <c r="V9039" s="464"/>
    </row>
    <row r="9040" spans="1:22">
      <c r="A9040" s="531"/>
      <c r="B9040" s="532"/>
      <c r="C9040" s="350"/>
      <c r="D9040" s="350"/>
      <c r="E9040" s="533"/>
      <c r="F9040" s="533"/>
      <c r="G9040" s="533"/>
      <c r="H9040" s="533"/>
      <c r="I9040" s="533"/>
      <c r="J9040" s="533"/>
      <c r="K9040" s="533"/>
      <c r="L9040" s="533"/>
      <c r="M9040" s="533"/>
      <c r="N9040" s="532"/>
      <c r="O9040" s="350"/>
      <c r="P9040" s="464"/>
      <c r="Q9040" s="464"/>
      <c r="R9040" s="464"/>
      <c r="S9040" s="464"/>
      <c r="T9040" s="464"/>
      <c r="U9040" s="464"/>
      <c r="V9040" s="464"/>
    </row>
    <row r="9041" spans="1:22">
      <c r="A9041" s="531"/>
      <c r="B9041" s="532"/>
      <c r="C9041" s="350"/>
      <c r="D9041" s="350"/>
      <c r="E9041" s="533"/>
      <c r="F9041" s="533"/>
      <c r="G9041" s="533"/>
      <c r="H9041" s="533"/>
      <c r="I9041" s="533"/>
      <c r="J9041" s="533"/>
      <c r="K9041" s="533"/>
      <c r="L9041" s="533"/>
      <c r="M9041" s="533"/>
      <c r="N9041" s="532"/>
      <c r="O9041" s="350"/>
      <c r="P9041" s="464"/>
      <c r="Q9041" s="464"/>
      <c r="R9041" s="464"/>
      <c r="S9041" s="464"/>
      <c r="T9041" s="464"/>
      <c r="U9041" s="464"/>
      <c r="V9041" s="464"/>
    </row>
    <row r="9042" spans="1:22">
      <c r="A9042" s="531"/>
      <c r="B9042" s="532"/>
      <c r="C9042" s="350"/>
      <c r="D9042" s="350"/>
      <c r="E9042" s="533"/>
      <c r="F9042" s="533"/>
      <c r="G9042" s="533"/>
      <c r="H9042" s="533"/>
      <c r="I9042" s="533"/>
      <c r="J9042" s="533"/>
      <c r="K9042" s="533"/>
      <c r="L9042" s="533"/>
      <c r="M9042" s="533"/>
      <c r="N9042" s="532"/>
      <c r="O9042" s="350"/>
      <c r="P9042" s="464"/>
      <c r="Q9042" s="464"/>
      <c r="R9042" s="464"/>
      <c r="S9042" s="464"/>
      <c r="T9042" s="464"/>
      <c r="U9042" s="464"/>
      <c r="V9042" s="464"/>
    </row>
    <row r="9043" spans="1:22">
      <c r="A9043" s="531"/>
      <c r="B9043" s="532"/>
      <c r="C9043" s="350"/>
      <c r="D9043" s="350"/>
      <c r="E9043" s="533"/>
      <c r="F9043" s="533"/>
      <c r="G9043" s="533"/>
      <c r="H9043" s="533"/>
      <c r="I9043" s="533"/>
      <c r="J9043" s="533"/>
      <c r="K9043" s="533"/>
      <c r="L9043" s="533"/>
      <c r="M9043" s="533"/>
      <c r="N9043" s="532"/>
      <c r="O9043" s="350"/>
      <c r="P9043" s="464"/>
      <c r="Q9043" s="464"/>
      <c r="R9043" s="464"/>
      <c r="S9043" s="464"/>
      <c r="T9043" s="464"/>
      <c r="U9043" s="464"/>
      <c r="V9043" s="464"/>
    </row>
    <row r="9044" spans="1:22">
      <c r="A9044" s="531"/>
      <c r="B9044" s="532"/>
      <c r="C9044" s="350"/>
      <c r="D9044" s="350"/>
      <c r="E9044" s="533"/>
      <c r="F9044" s="533"/>
      <c r="G9044" s="533"/>
      <c r="H9044" s="533"/>
      <c r="I9044" s="533"/>
      <c r="J9044" s="533"/>
      <c r="K9044" s="533"/>
      <c r="L9044" s="533"/>
      <c r="M9044" s="533"/>
      <c r="N9044" s="532"/>
      <c r="O9044" s="350"/>
      <c r="P9044" s="464"/>
      <c r="Q9044" s="464"/>
      <c r="R9044" s="464"/>
      <c r="S9044" s="464"/>
      <c r="T9044" s="464"/>
      <c r="U9044" s="464"/>
      <c r="V9044" s="464"/>
    </row>
    <row r="9045" spans="1:22">
      <c r="A9045" s="531"/>
      <c r="B9045" s="532"/>
      <c r="C9045" s="350"/>
      <c r="D9045" s="350"/>
      <c r="E9045" s="533"/>
      <c r="F9045" s="533"/>
      <c r="G9045" s="533"/>
      <c r="H9045" s="533"/>
      <c r="I9045" s="533"/>
      <c r="J9045" s="533"/>
      <c r="K9045" s="533"/>
      <c r="L9045" s="533"/>
      <c r="M9045" s="533"/>
      <c r="N9045" s="532"/>
      <c r="O9045" s="350"/>
      <c r="P9045" s="464"/>
      <c r="Q9045" s="464"/>
      <c r="R9045" s="464"/>
      <c r="S9045" s="464"/>
      <c r="T9045" s="464"/>
      <c r="U9045" s="464"/>
      <c r="V9045" s="464"/>
    </row>
    <row r="9046" spans="1:22">
      <c r="A9046" s="531"/>
      <c r="B9046" s="532"/>
      <c r="C9046" s="350"/>
      <c r="D9046" s="350"/>
      <c r="E9046" s="533"/>
      <c r="F9046" s="533"/>
      <c r="G9046" s="533"/>
      <c r="H9046" s="533"/>
      <c r="I9046" s="533"/>
      <c r="J9046" s="533"/>
      <c r="K9046" s="533"/>
      <c r="L9046" s="533"/>
      <c r="M9046" s="533"/>
      <c r="N9046" s="532"/>
      <c r="O9046" s="350"/>
      <c r="P9046" s="464"/>
      <c r="Q9046" s="464"/>
      <c r="R9046" s="464"/>
      <c r="S9046" s="464"/>
      <c r="T9046" s="464"/>
      <c r="U9046" s="464"/>
      <c r="V9046" s="464"/>
    </row>
    <row r="9047" spans="1:22">
      <c r="A9047" s="531"/>
      <c r="B9047" s="532"/>
      <c r="C9047" s="350"/>
      <c r="D9047" s="350"/>
      <c r="E9047" s="533"/>
      <c r="F9047" s="533"/>
      <c r="G9047" s="533"/>
      <c r="H9047" s="533"/>
      <c r="I9047" s="533"/>
      <c r="J9047" s="533"/>
      <c r="K9047" s="533"/>
      <c r="L9047" s="533"/>
      <c r="M9047" s="533"/>
      <c r="N9047" s="532"/>
      <c r="O9047" s="350"/>
      <c r="P9047" s="464"/>
      <c r="Q9047" s="464"/>
      <c r="R9047" s="464"/>
      <c r="S9047" s="464"/>
      <c r="T9047" s="464"/>
      <c r="U9047" s="464"/>
      <c r="V9047" s="464"/>
    </row>
    <row r="9048" spans="1:22">
      <c r="A9048" s="531"/>
      <c r="B9048" s="532"/>
      <c r="C9048" s="350"/>
      <c r="D9048" s="350"/>
      <c r="E9048" s="533"/>
      <c r="F9048" s="533"/>
      <c r="G9048" s="533"/>
      <c r="H9048" s="533"/>
      <c r="I9048" s="533"/>
      <c r="J9048" s="533"/>
      <c r="K9048" s="533"/>
      <c r="L9048" s="533"/>
      <c r="M9048" s="533"/>
      <c r="N9048" s="532"/>
      <c r="O9048" s="350"/>
      <c r="P9048" s="464"/>
      <c r="Q9048" s="464"/>
      <c r="R9048" s="464"/>
      <c r="S9048" s="464"/>
      <c r="T9048" s="464"/>
      <c r="U9048" s="464"/>
      <c r="V9048" s="464"/>
    </row>
    <row r="9049" spans="1:22">
      <c r="A9049" s="531"/>
      <c r="B9049" s="532"/>
      <c r="C9049" s="350"/>
      <c r="D9049" s="350"/>
      <c r="E9049" s="533"/>
      <c r="F9049" s="533"/>
      <c r="G9049" s="533"/>
      <c r="H9049" s="533"/>
      <c r="I9049" s="533"/>
      <c r="J9049" s="533"/>
      <c r="K9049" s="533"/>
      <c r="L9049" s="533"/>
      <c r="M9049" s="533"/>
      <c r="N9049" s="532"/>
      <c r="O9049" s="350"/>
      <c r="P9049" s="464"/>
      <c r="Q9049" s="464"/>
      <c r="R9049" s="464"/>
      <c r="S9049" s="464"/>
      <c r="T9049" s="464"/>
      <c r="U9049" s="464"/>
      <c r="V9049" s="464"/>
    </row>
    <row r="9050" spans="1:22">
      <c r="A9050" s="531"/>
      <c r="B9050" s="532"/>
      <c r="C9050" s="350"/>
      <c r="D9050" s="350"/>
      <c r="E9050" s="533"/>
      <c r="F9050" s="533"/>
      <c r="G9050" s="533"/>
      <c r="H9050" s="533"/>
      <c r="I9050" s="533"/>
      <c r="J9050" s="533"/>
      <c r="K9050" s="533"/>
      <c r="L9050" s="533"/>
      <c r="M9050" s="533"/>
      <c r="N9050" s="532"/>
      <c r="O9050" s="350"/>
      <c r="P9050" s="464"/>
      <c r="Q9050" s="464"/>
      <c r="R9050" s="464"/>
      <c r="S9050" s="464"/>
      <c r="T9050" s="464"/>
      <c r="U9050" s="464"/>
      <c r="V9050" s="464"/>
    </row>
    <row r="9051" spans="1:22">
      <c r="A9051" s="531"/>
      <c r="B9051" s="532"/>
      <c r="C9051" s="350"/>
      <c r="D9051" s="350"/>
      <c r="E9051" s="533"/>
      <c r="F9051" s="533"/>
      <c r="G9051" s="533"/>
      <c r="H9051" s="533"/>
      <c r="I9051" s="533"/>
      <c r="J9051" s="533"/>
      <c r="K9051" s="533"/>
      <c r="L9051" s="533"/>
      <c r="M9051" s="533"/>
      <c r="N9051" s="532"/>
      <c r="O9051" s="350"/>
      <c r="P9051" s="464"/>
      <c r="Q9051" s="464"/>
      <c r="R9051" s="464"/>
      <c r="S9051" s="464"/>
      <c r="T9051" s="464"/>
      <c r="U9051" s="464"/>
      <c r="V9051" s="464"/>
    </row>
    <row r="9052" spans="1:22">
      <c r="A9052" s="531"/>
      <c r="B9052" s="532"/>
      <c r="C9052" s="350"/>
      <c r="D9052" s="350"/>
      <c r="E9052" s="533"/>
      <c r="F9052" s="533"/>
      <c r="G9052" s="533"/>
      <c r="H9052" s="533"/>
      <c r="I9052" s="533"/>
      <c r="J9052" s="533"/>
      <c r="K9052" s="533"/>
      <c r="L9052" s="533"/>
      <c r="M9052" s="533"/>
      <c r="N9052" s="532"/>
      <c r="O9052" s="350"/>
      <c r="P9052" s="464"/>
      <c r="Q9052" s="464"/>
      <c r="R9052" s="464"/>
      <c r="S9052" s="464"/>
      <c r="T9052" s="464"/>
      <c r="U9052" s="464"/>
      <c r="V9052" s="464"/>
    </row>
    <row r="9053" spans="1:22">
      <c r="A9053" s="531"/>
      <c r="B9053" s="532"/>
      <c r="C9053" s="350"/>
      <c r="D9053" s="350"/>
      <c r="E9053" s="533"/>
      <c r="F9053" s="533"/>
      <c r="G9053" s="533"/>
      <c r="H9053" s="533"/>
      <c r="I9053" s="533"/>
      <c r="J9053" s="533"/>
      <c r="K9053" s="533"/>
      <c r="L9053" s="533"/>
      <c r="M9053" s="533"/>
      <c r="N9053" s="532"/>
      <c r="O9053" s="350"/>
      <c r="P9053" s="464"/>
      <c r="Q9053" s="464"/>
      <c r="R9053" s="464"/>
      <c r="S9053" s="464"/>
      <c r="T9053" s="464"/>
      <c r="U9053" s="464"/>
      <c r="V9053" s="464"/>
    </row>
    <row r="9054" spans="1:22">
      <c r="A9054" s="531"/>
      <c r="B9054" s="532"/>
      <c r="C9054" s="350"/>
      <c r="D9054" s="350"/>
      <c r="E9054" s="533"/>
      <c r="F9054" s="533"/>
      <c r="G9054" s="533"/>
      <c r="H9054" s="533"/>
      <c r="I9054" s="533"/>
      <c r="J9054" s="533"/>
      <c r="K9054" s="533"/>
      <c r="L9054" s="533"/>
      <c r="M9054" s="533"/>
      <c r="N9054" s="532"/>
      <c r="O9054" s="350"/>
      <c r="P9054" s="464"/>
      <c r="Q9054" s="464"/>
      <c r="R9054" s="464"/>
      <c r="S9054" s="464"/>
      <c r="T9054" s="464"/>
      <c r="U9054" s="464"/>
      <c r="V9054" s="464"/>
    </row>
    <row r="9055" spans="1:22">
      <c r="A9055" s="531"/>
      <c r="B9055" s="532"/>
      <c r="C9055" s="350"/>
      <c r="D9055" s="350"/>
      <c r="E9055" s="533"/>
      <c r="F9055" s="533"/>
      <c r="G9055" s="533"/>
      <c r="H9055" s="533"/>
      <c r="I9055" s="533"/>
      <c r="J9055" s="533"/>
      <c r="K9055" s="533"/>
      <c r="L9055" s="533"/>
      <c r="M9055" s="533"/>
      <c r="N9055" s="532"/>
      <c r="O9055" s="350"/>
      <c r="P9055" s="464"/>
      <c r="Q9055" s="464"/>
      <c r="R9055" s="464"/>
      <c r="S9055" s="464"/>
      <c r="T9055" s="464"/>
      <c r="U9055" s="464"/>
      <c r="V9055" s="464"/>
    </row>
    <row r="9056" spans="1:22">
      <c r="A9056" s="531"/>
      <c r="B9056" s="532"/>
      <c r="C9056" s="350"/>
      <c r="D9056" s="350"/>
      <c r="E9056" s="533"/>
      <c r="F9056" s="533"/>
      <c r="G9056" s="533"/>
      <c r="H9056" s="533"/>
      <c r="I9056" s="533"/>
      <c r="J9056" s="533"/>
      <c r="K9056" s="533"/>
      <c r="L9056" s="533"/>
      <c r="M9056" s="533"/>
      <c r="N9056" s="532"/>
      <c r="O9056" s="350"/>
      <c r="P9056" s="464"/>
      <c r="Q9056" s="464"/>
      <c r="R9056" s="464"/>
      <c r="S9056" s="464"/>
      <c r="T9056" s="464"/>
      <c r="U9056" s="464"/>
      <c r="V9056" s="464"/>
    </row>
    <row r="9057" spans="1:22">
      <c r="A9057" s="531"/>
      <c r="B9057" s="532"/>
      <c r="C9057" s="350"/>
      <c r="D9057" s="350"/>
      <c r="E9057" s="533"/>
      <c r="F9057" s="533"/>
      <c r="G9057" s="533"/>
      <c r="H9057" s="533"/>
      <c r="I9057" s="533"/>
      <c r="J9057" s="533"/>
      <c r="K9057" s="533"/>
      <c r="L9057" s="533"/>
      <c r="M9057" s="533"/>
      <c r="N9057" s="532"/>
      <c r="O9057" s="350"/>
      <c r="P9057" s="464"/>
      <c r="Q9057" s="464"/>
      <c r="R9057" s="464"/>
      <c r="S9057" s="464"/>
      <c r="T9057" s="464"/>
      <c r="U9057" s="464"/>
      <c r="V9057" s="464"/>
    </row>
    <row r="9058" spans="1:22">
      <c r="A9058" s="531"/>
      <c r="B9058" s="532"/>
      <c r="C9058" s="350"/>
      <c r="D9058" s="350"/>
      <c r="E9058" s="533"/>
      <c r="F9058" s="533"/>
      <c r="G9058" s="533"/>
      <c r="H9058" s="533"/>
      <c r="I9058" s="533"/>
      <c r="J9058" s="533"/>
      <c r="K9058" s="533"/>
      <c r="L9058" s="533"/>
      <c r="M9058" s="533"/>
      <c r="N9058" s="532"/>
      <c r="O9058" s="350"/>
      <c r="P9058" s="464"/>
      <c r="Q9058" s="464"/>
      <c r="R9058" s="464"/>
      <c r="S9058" s="464"/>
      <c r="T9058" s="464"/>
      <c r="U9058" s="464"/>
      <c r="V9058" s="464"/>
    </row>
    <row r="9059" spans="1:22">
      <c r="A9059" s="531"/>
      <c r="B9059" s="532"/>
      <c r="C9059" s="350"/>
      <c r="D9059" s="350"/>
      <c r="E9059" s="533"/>
      <c r="F9059" s="533"/>
      <c r="G9059" s="533"/>
      <c r="H9059" s="533"/>
      <c r="I9059" s="533"/>
      <c r="J9059" s="533"/>
      <c r="K9059" s="533"/>
      <c r="L9059" s="533"/>
      <c r="M9059" s="533"/>
      <c r="N9059" s="532"/>
      <c r="O9059" s="350"/>
      <c r="P9059" s="464"/>
      <c r="Q9059" s="464"/>
      <c r="R9059" s="464"/>
      <c r="S9059" s="464"/>
      <c r="T9059" s="464"/>
      <c r="U9059" s="464"/>
      <c r="V9059" s="464"/>
    </row>
    <row r="9060" spans="1:22">
      <c r="A9060" s="531"/>
      <c r="B9060" s="532"/>
      <c r="C9060" s="350"/>
      <c r="D9060" s="350"/>
      <c r="E9060" s="533"/>
      <c r="F9060" s="533"/>
      <c r="G9060" s="533"/>
      <c r="H9060" s="533"/>
      <c r="I9060" s="533"/>
      <c r="J9060" s="533"/>
      <c r="K9060" s="533"/>
      <c r="L9060" s="533"/>
      <c r="M9060" s="533"/>
      <c r="N9060" s="532"/>
      <c r="O9060" s="350"/>
      <c r="P9060" s="464"/>
      <c r="Q9060" s="464"/>
      <c r="R9060" s="464"/>
      <c r="S9060" s="464"/>
      <c r="T9060" s="464"/>
      <c r="U9060" s="464"/>
      <c r="V9060" s="464"/>
    </row>
    <row r="9061" spans="1:22">
      <c r="A9061" s="531"/>
      <c r="B9061" s="532"/>
      <c r="C9061" s="350"/>
      <c r="D9061" s="350"/>
      <c r="E9061" s="533"/>
      <c r="F9061" s="533"/>
      <c r="G9061" s="533"/>
      <c r="H9061" s="533"/>
      <c r="I9061" s="533"/>
      <c r="J9061" s="533"/>
      <c r="K9061" s="533"/>
      <c r="L9061" s="533"/>
      <c r="M9061" s="533"/>
      <c r="N9061" s="532"/>
      <c r="O9061" s="350"/>
      <c r="P9061" s="464"/>
      <c r="Q9061" s="464"/>
      <c r="R9061" s="464"/>
      <c r="S9061" s="464"/>
      <c r="T9061" s="464"/>
      <c r="U9061" s="464"/>
      <c r="V9061" s="464"/>
    </row>
    <row r="9062" spans="1:22">
      <c r="A9062" s="531"/>
      <c r="B9062" s="532"/>
      <c r="C9062" s="350"/>
      <c r="D9062" s="350"/>
      <c r="E9062" s="533"/>
      <c r="F9062" s="533"/>
      <c r="G9062" s="533"/>
      <c r="H9062" s="533"/>
      <c r="I9062" s="533"/>
      <c r="J9062" s="533"/>
      <c r="K9062" s="533"/>
      <c r="L9062" s="533"/>
      <c r="M9062" s="533"/>
      <c r="N9062" s="532"/>
      <c r="O9062" s="350"/>
      <c r="P9062" s="464"/>
      <c r="Q9062" s="464"/>
      <c r="R9062" s="464"/>
      <c r="S9062" s="464"/>
      <c r="T9062" s="464"/>
      <c r="U9062" s="464"/>
      <c r="V9062" s="464"/>
    </row>
    <row r="9063" spans="1:22">
      <c r="A9063" s="531"/>
      <c r="B9063" s="532"/>
      <c r="C9063" s="350"/>
      <c r="D9063" s="350"/>
      <c r="E9063" s="533"/>
      <c r="F9063" s="533"/>
      <c r="G9063" s="533"/>
      <c r="H9063" s="533"/>
      <c r="I9063" s="533"/>
      <c r="J9063" s="533"/>
      <c r="K9063" s="533"/>
      <c r="L9063" s="533"/>
      <c r="M9063" s="533"/>
      <c r="N9063" s="532"/>
      <c r="O9063" s="350"/>
      <c r="P9063" s="464"/>
      <c r="Q9063" s="464"/>
      <c r="R9063" s="464"/>
      <c r="S9063" s="464"/>
      <c r="T9063" s="464"/>
      <c r="U9063" s="464"/>
      <c r="V9063" s="464"/>
    </row>
    <row r="9064" spans="1:22">
      <c r="A9064" s="531"/>
      <c r="B9064" s="532"/>
      <c r="C9064" s="350"/>
      <c r="D9064" s="350"/>
      <c r="E9064" s="533"/>
      <c r="F9064" s="533"/>
      <c r="G9064" s="533"/>
      <c r="H9064" s="533"/>
      <c r="I9064" s="533"/>
      <c r="J9064" s="533"/>
      <c r="K9064" s="533"/>
      <c r="L9064" s="533"/>
      <c r="M9064" s="533"/>
      <c r="N9064" s="532"/>
      <c r="O9064" s="350"/>
      <c r="P9064" s="464"/>
      <c r="Q9064" s="464"/>
      <c r="R9064" s="464"/>
      <c r="S9064" s="464"/>
      <c r="T9064" s="464"/>
      <c r="U9064" s="464"/>
      <c r="V9064" s="464"/>
    </row>
    <row r="9065" spans="1:22">
      <c r="A9065" s="531"/>
      <c r="B9065" s="532"/>
      <c r="C9065" s="350"/>
      <c r="D9065" s="350"/>
      <c r="E9065" s="533"/>
      <c r="F9065" s="533"/>
      <c r="G9065" s="533"/>
      <c r="H9065" s="533"/>
      <c r="I9065" s="533"/>
      <c r="J9065" s="533"/>
      <c r="K9065" s="533"/>
      <c r="L9065" s="533"/>
      <c r="M9065" s="533"/>
      <c r="N9065" s="532"/>
      <c r="O9065" s="350"/>
      <c r="P9065" s="464"/>
      <c r="Q9065" s="464"/>
      <c r="R9065" s="464"/>
      <c r="S9065" s="464"/>
      <c r="T9065" s="464"/>
      <c r="U9065" s="464"/>
      <c r="V9065" s="464"/>
    </row>
    <row r="9066" spans="1:22">
      <c r="A9066" s="531"/>
      <c r="B9066" s="532"/>
      <c r="C9066" s="350"/>
      <c r="D9066" s="350"/>
      <c r="E9066" s="533"/>
      <c r="F9066" s="533"/>
      <c r="G9066" s="533"/>
      <c r="H9066" s="533"/>
      <c r="I9066" s="533"/>
      <c r="J9066" s="533"/>
      <c r="K9066" s="533"/>
      <c r="L9066" s="533"/>
      <c r="M9066" s="533"/>
      <c r="N9066" s="532"/>
      <c r="O9066" s="350"/>
      <c r="P9066" s="464"/>
      <c r="Q9066" s="464"/>
      <c r="R9066" s="464"/>
      <c r="S9066" s="464"/>
      <c r="T9066" s="464"/>
      <c r="U9066" s="464"/>
      <c r="V9066" s="464"/>
    </row>
    <row r="9067" spans="1:22">
      <c r="A9067" s="531"/>
      <c r="B9067" s="532"/>
      <c r="C9067" s="350"/>
      <c r="D9067" s="350"/>
      <c r="E9067" s="533"/>
      <c r="F9067" s="533"/>
      <c r="G9067" s="533"/>
      <c r="H9067" s="533"/>
      <c r="I9067" s="533"/>
      <c r="J9067" s="533"/>
      <c r="K9067" s="533"/>
      <c r="L9067" s="533"/>
      <c r="M9067" s="533"/>
      <c r="N9067" s="532"/>
      <c r="O9067" s="350"/>
      <c r="P9067" s="464"/>
      <c r="Q9067" s="464"/>
      <c r="R9067" s="464"/>
      <c r="S9067" s="464"/>
      <c r="T9067" s="464"/>
      <c r="U9067" s="464"/>
      <c r="V9067" s="464"/>
    </row>
    <row r="9068" spans="1:22">
      <c r="A9068" s="531"/>
      <c r="B9068" s="532"/>
      <c r="C9068" s="350"/>
      <c r="D9068" s="350"/>
      <c r="E9068" s="533"/>
      <c r="F9068" s="533"/>
      <c r="G9068" s="533"/>
      <c r="H9068" s="533"/>
      <c r="I9068" s="533"/>
      <c r="J9068" s="533"/>
      <c r="K9068" s="533"/>
      <c r="L9068" s="533"/>
      <c r="M9068" s="533"/>
      <c r="N9068" s="532"/>
      <c r="O9068" s="350"/>
      <c r="P9068" s="464"/>
      <c r="Q9068" s="464"/>
      <c r="R9068" s="464"/>
      <c r="S9068" s="464"/>
      <c r="T9068" s="464"/>
      <c r="U9068" s="464"/>
      <c r="V9068" s="464"/>
    </row>
    <row r="9069" spans="1:22">
      <c r="A9069" s="531"/>
      <c r="B9069" s="532"/>
      <c r="C9069" s="350"/>
      <c r="D9069" s="350"/>
      <c r="E9069" s="533"/>
      <c r="F9069" s="533"/>
      <c r="G9069" s="533"/>
      <c r="H9069" s="533"/>
      <c r="I9069" s="533"/>
      <c r="J9069" s="533"/>
      <c r="K9069" s="533"/>
      <c r="L9069" s="533"/>
      <c r="M9069" s="533"/>
      <c r="N9069" s="532"/>
      <c r="O9069" s="350"/>
      <c r="P9069" s="464"/>
      <c r="Q9069" s="464"/>
      <c r="R9069" s="464"/>
      <c r="S9069" s="464"/>
      <c r="T9069" s="464"/>
      <c r="U9069" s="464"/>
      <c r="V9069" s="464"/>
    </row>
    <row r="9070" spans="1:22">
      <c r="A9070" s="531"/>
      <c r="B9070" s="532"/>
      <c r="C9070" s="350"/>
      <c r="D9070" s="350"/>
      <c r="E9070" s="533"/>
      <c r="F9070" s="533"/>
      <c r="G9070" s="533"/>
      <c r="H9070" s="533"/>
      <c r="I9070" s="533"/>
      <c r="J9070" s="533"/>
      <c r="K9070" s="533"/>
      <c r="L9070" s="533"/>
      <c r="M9070" s="533"/>
      <c r="N9070" s="532"/>
      <c r="O9070" s="350"/>
      <c r="P9070" s="464"/>
      <c r="Q9070" s="464"/>
      <c r="R9070" s="464"/>
      <c r="S9070" s="464"/>
      <c r="T9070" s="464"/>
      <c r="U9070" s="464"/>
      <c r="V9070" s="464"/>
    </row>
    <row r="9071" spans="1:22">
      <c r="A9071" s="531"/>
      <c r="B9071" s="532"/>
      <c r="C9071" s="350"/>
      <c r="D9071" s="350"/>
      <c r="E9071" s="533"/>
      <c r="F9071" s="533"/>
      <c r="G9071" s="533"/>
      <c r="H9071" s="533"/>
      <c r="I9071" s="533"/>
      <c r="J9071" s="533"/>
      <c r="K9071" s="533"/>
      <c r="L9071" s="533"/>
      <c r="M9071" s="533"/>
      <c r="N9071" s="532"/>
      <c r="O9071" s="350"/>
      <c r="P9071" s="464"/>
      <c r="Q9071" s="464"/>
      <c r="R9071" s="464"/>
      <c r="S9071" s="464"/>
      <c r="T9071" s="464"/>
      <c r="U9071" s="464"/>
      <c r="V9071" s="464"/>
    </row>
    <row r="9072" spans="1:22">
      <c r="A9072" s="531"/>
      <c r="B9072" s="532"/>
      <c r="C9072" s="350"/>
      <c r="D9072" s="350"/>
      <c r="E9072" s="533"/>
      <c r="F9072" s="533"/>
      <c r="G9072" s="533"/>
      <c r="H9072" s="533"/>
      <c r="I9072" s="533"/>
      <c r="J9072" s="533"/>
      <c r="K9072" s="533"/>
      <c r="L9072" s="533"/>
      <c r="M9072" s="533"/>
      <c r="N9072" s="532"/>
      <c r="O9072" s="350"/>
      <c r="P9072" s="464"/>
      <c r="Q9072" s="464"/>
      <c r="R9072" s="464"/>
      <c r="S9072" s="464"/>
      <c r="T9072" s="464"/>
      <c r="U9072" s="464"/>
      <c r="V9072" s="464"/>
    </row>
    <row r="9073" spans="1:22">
      <c r="A9073" s="531"/>
      <c r="B9073" s="532"/>
      <c r="C9073" s="350"/>
      <c r="D9073" s="350"/>
      <c r="E9073" s="533"/>
      <c r="F9073" s="533"/>
      <c r="G9073" s="533"/>
      <c r="H9073" s="533"/>
      <c r="I9073" s="533"/>
      <c r="J9073" s="533"/>
      <c r="K9073" s="533"/>
      <c r="L9073" s="533"/>
      <c r="M9073" s="533"/>
      <c r="N9073" s="532"/>
      <c r="O9073" s="350"/>
      <c r="P9073" s="464"/>
      <c r="Q9073" s="464"/>
      <c r="R9073" s="464"/>
      <c r="S9073" s="464"/>
      <c r="T9073" s="464"/>
      <c r="U9073" s="464"/>
      <c r="V9073" s="464"/>
    </row>
    <row r="9074" spans="1:22">
      <c r="A9074" s="531"/>
      <c r="B9074" s="532"/>
      <c r="C9074" s="350"/>
      <c r="D9074" s="350"/>
      <c r="E9074" s="533"/>
      <c r="F9074" s="533"/>
      <c r="G9074" s="533"/>
      <c r="H9074" s="533"/>
      <c r="I9074" s="533"/>
      <c r="J9074" s="533"/>
      <c r="K9074" s="533"/>
      <c r="L9074" s="533"/>
      <c r="M9074" s="533"/>
      <c r="N9074" s="532"/>
      <c r="O9074" s="350"/>
      <c r="P9074" s="464"/>
      <c r="Q9074" s="464"/>
      <c r="R9074" s="464"/>
      <c r="S9074" s="464"/>
      <c r="T9074" s="464"/>
      <c r="U9074" s="464"/>
      <c r="V9074" s="464"/>
    </row>
    <row r="9075" spans="1:22">
      <c r="A9075" s="531"/>
      <c r="B9075" s="532"/>
      <c r="C9075" s="350"/>
      <c r="D9075" s="350"/>
      <c r="E9075" s="533"/>
      <c r="F9075" s="533"/>
      <c r="G9075" s="533"/>
      <c r="H9075" s="533"/>
      <c r="I9075" s="533"/>
      <c r="J9075" s="533"/>
      <c r="K9075" s="533"/>
      <c r="L9075" s="533"/>
      <c r="M9075" s="533"/>
      <c r="N9075" s="532"/>
      <c r="O9075" s="350"/>
      <c r="P9075" s="464"/>
      <c r="Q9075" s="464"/>
      <c r="R9075" s="464"/>
      <c r="S9075" s="464"/>
      <c r="T9075" s="464"/>
      <c r="U9075" s="464"/>
      <c r="V9075" s="464"/>
    </row>
    <row r="9076" spans="1:22">
      <c r="A9076" s="531"/>
      <c r="B9076" s="532"/>
      <c r="C9076" s="350"/>
      <c r="D9076" s="350"/>
      <c r="E9076" s="533"/>
      <c r="F9076" s="533"/>
      <c r="G9076" s="533"/>
      <c r="H9076" s="533"/>
      <c r="I9076" s="533"/>
      <c r="J9076" s="533"/>
      <c r="K9076" s="533"/>
      <c r="L9076" s="533"/>
      <c r="M9076" s="533"/>
      <c r="N9076" s="532"/>
      <c r="O9076" s="350"/>
      <c r="P9076" s="464"/>
      <c r="Q9076" s="464"/>
      <c r="R9076" s="464"/>
      <c r="S9076" s="464"/>
      <c r="T9076" s="464"/>
      <c r="U9076" s="464"/>
      <c r="V9076" s="464"/>
    </row>
    <row r="9077" spans="1:22">
      <c r="A9077" s="531"/>
      <c r="B9077" s="532"/>
      <c r="C9077" s="350"/>
      <c r="D9077" s="350"/>
      <c r="E9077" s="533"/>
      <c r="F9077" s="533"/>
      <c r="G9077" s="533"/>
      <c r="H9077" s="533"/>
      <c r="I9077" s="533"/>
      <c r="J9077" s="533"/>
      <c r="K9077" s="533"/>
      <c r="L9077" s="533"/>
      <c r="M9077" s="533"/>
      <c r="N9077" s="532"/>
      <c r="O9077" s="350"/>
      <c r="P9077" s="464"/>
      <c r="Q9077" s="464"/>
      <c r="R9077" s="464"/>
      <c r="S9077" s="464"/>
      <c r="T9077" s="464"/>
      <c r="U9077" s="464"/>
      <c r="V9077" s="464"/>
    </row>
    <row r="9078" spans="1:22">
      <c r="A9078" s="531"/>
      <c r="B9078" s="532"/>
      <c r="C9078" s="350"/>
      <c r="D9078" s="350"/>
      <c r="E9078" s="533"/>
      <c r="F9078" s="533"/>
      <c r="G9078" s="533"/>
      <c r="H9078" s="533"/>
      <c r="I9078" s="533"/>
      <c r="J9078" s="533"/>
      <c r="K9078" s="533"/>
      <c r="L9078" s="533"/>
      <c r="M9078" s="533"/>
      <c r="N9078" s="532"/>
      <c r="O9078" s="350"/>
      <c r="P9078" s="464"/>
      <c r="Q9078" s="464"/>
      <c r="R9078" s="464"/>
      <c r="S9078" s="464"/>
      <c r="T9078" s="464"/>
      <c r="U9078" s="464"/>
      <c r="V9078" s="464"/>
    </row>
    <row r="9079" spans="1:22">
      <c r="A9079" s="531"/>
      <c r="B9079" s="532"/>
      <c r="C9079" s="350"/>
      <c r="D9079" s="350"/>
      <c r="E9079" s="533"/>
      <c r="F9079" s="533"/>
      <c r="G9079" s="533"/>
      <c r="H9079" s="533"/>
      <c r="I9079" s="533"/>
      <c r="J9079" s="533"/>
      <c r="K9079" s="533"/>
      <c r="L9079" s="533"/>
      <c r="M9079" s="533"/>
      <c r="N9079" s="532"/>
      <c r="O9079" s="350"/>
      <c r="P9079" s="464"/>
      <c r="Q9079" s="464"/>
      <c r="R9079" s="464"/>
      <c r="S9079" s="464"/>
      <c r="T9079" s="464"/>
      <c r="U9079" s="464"/>
      <c r="V9079" s="464"/>
    </row>
    <row r="9080" spans="1:22">
      <c r="A9080" s="531"/>
      <c r="B9080" s="532"/>
      <c r="C9080" s="350"/>
      <c r="D9080" s="350"/>
      <c r="E9080" s="533"/>
      <c r="F9080" s="533"/>
      <c r="G9080" s="533"/>
      <c r="H9080" s="533"/>
      <c r="I9080" s="533"/>
      <c r="J9080" s="533"/>
      <c r="K9080" s="533"/>
      <c r="L9080" s="533"/>
      <c r="M9080" s="533"/>
      <c r="N9080" s="532"/>
      <c r="O9080" s="350"/>
      <c r="P9080" s="464"/>
      <c r="Q9080" s="464"/>
      <c r="R9080" s="464"/>
      <c r="S9080" s="464"/>
      <c r="T9080" s="464"/>
      <c r="U9080" s="464"/>
      <c r="V9080" s="464"/>
    </row>
    <row r="9081" spans="1:22">
      <c r="A9081" s="531"/>
      <c r="B9081" s="532"/>
      <c r="C9081" s="350"/>
      <c r="D9081" s="350"/>
      <c r="E9081" s="533"/>
      <c r="F9081" s="533"/>
      <c r="G9081" s="533"/>
      <c r="H9081" s="533"/>
      <c r="I9081" s="533"/>
      <c r="J9081" s="533"/>
      <c r="K9081" s="533"/>
      <c r="L9081" s="533"/>
      <c r="M9081" s="533"/>
      <c r="N9081" s="532"/>
      <c r="O9081" s="350"/>
      <c r="P9081" s="464"/>
      <c r="Q9081" s="464"/>
      <c r="R9081" s="464"/>
      <c r="S9081" s="464"/>
      <c r="T9081" s="464"/>
      <c r="U9081" s="464"/>
      <c r="V9081" s="464"/>
    </row>
    <row r="9082" spans="1:22">
      <c r="A9082" s="531"/>
      <c r="B9082" s="532"/>
      <c r="C9082" s="350"/>
      <c r="D9082" s="350"/>
      <c r="E9082" s="533"/>
      <c r="F9082" s="533"/>
      <c r="G9082" s="533"/>
      <c r="H9082" s="533"/>
      <c r="I9082" s="533"/>
      <c r="J9082" s="533"/>
      <c r="K9082" s="533"/>
      <c r="L9082" s="533"/>
      <c r="M9082" s="533"/>
      <c r="N9082" s="532"/>
      <c r="O9082" s="350"/>
      <c r="P9082" s="464"/>
      <c r="Q9082" s="464"/>
      <c r="R9082" s="464"/>
      <c r="S9082" s="464"/>
      <c r="T9082" s="464"/>
      <c r="U9082" s="464"/>
      <c r="V9082" s="464"/>
    </row>
    <row r="9083" spans="1:22">
      <c r="A9083" s="531"/>
      <c r="B9083" s="532"/>
      <c r="C9083" s="350"/>
      <c r="D9083" s="350"/>
      <c r="E9083" s="533"/>
      <c r="F9083" s="533"/>
      <c r="G9083" s="533"/>
      <c r="H9083" s="533"/>
      <c r="I9083" s="533"/>
      <c r="J9083" s="533"/>
      <c r="K9083" s="533"/>
      <c r="L9083" s="533"/>
      <c r="M9083" s="533"/>
      <c r="N9083" s="532"/>
      <c r="O9083" s="350"/>
      <c r="P9083" s="464"/>
      <c r="Q9083" s="464"/>
      <c r="R9083" s="464"/>
      <c r="S9083" s="464"/>
      <c r="T9083" s="464"/>
      <c r="U9083" s="464"/>
      <c r="V9083" s="464"/>
    </row>
    <row r="9084" spans="1:22">
      <c r="A9084" s="531"/>
      <c r="B9084" s="532"/>
      <c r="C9084" s="350"/>
      <c r="D9084" s="350"/>
      <c r="E9084" s="533"/>
      <c r="F9084" s="533"/>
      <c r="G9084" s="533"/>
      <c r="H9084" s="533"/>
      <c r="I9084" s="533"/>
      <c r="J9084" s="533"/>
      <c r="K9084" s="533"/>
      <c r="L9084" s="533"/>
      <c r="M9084" s="533"/>
      <c r="N9084" s="532"/>
      <c r="O9084" s="350"/>
      <c r="P9084" s="464"/>
      <c r="Q9084" s="464"/>
      <c r="R9084" s="464"/>
      <c r="S9084" s="464"/>
      <c r="T9084" s="464"/>
      <c r="U9084" s="464"/>
      <c r="V9084" s="464"/>
    </row>
    <row r="9085" spans="1:22">
      <c r="A9085" s="531"/>
      <c r="B9085" s="532"/>
      <c r="C9085" s="350"/>
      <c r="D9085" s="350"/>
      <c r="E9085" s="533"/>
      <c r="F9085" s="533"/>
      <c r="G9085" s="533"/>
      <c r="H9085" s="533"/>
      <c r="I9085" s="533"/>
      <c r="J9085" s="533"/>
      <c r="K9085" s="533"/>
      <c r="L9085" s="533"/>
      <c r="M9085" s="533"/>
      <c r="N9085" s="532"/>
      <c r="O9085" s="350"/>
      <c r="P9085" s="464"/>
      <c r="Q9085" s="464"/>
      <c r="R9085" s="464"/>
      <c r="S9085" s="464"/>
      <c r="T9085" s="464"/>
      <c r="U9085" s="464"/>
      <c r="V9085" s="464"/>
    </row>
    <row r="9086" spans="1:22">
      <c r="A9086" s="531"/>
      <c r="B9086" s="532"/>
      <c r="C9086" s="350"/>
      <c r="D9086" s="350"/>
      <c r="E9086" s="533"/>
      <c r="F9086" s="533"/>
      <c r="G9086" s="533"/>
      <c r="H9086" s="533"/>
      <c r="I9086" s="533"/>
      <c r="J9086" s="533"/>
      <c r="K9086" s="533"/>
      <c r="L9086" s="533"/>
      <c r="M9086" s="533"/>
      <c r="N9086" s="532"/>
      <c r="O9086" s="350"/>
      <c r="P9086" s="464"/>
      <c r="Q9086" s="464"/>
      <c r="R9086" s="464"/>
      <c r="S9086" s="464"/>
      <c r="T9086" s="464"/>
      <c r="U9086" s="464"/>
      <c r="V9086" s="464"/>
    </row>
    <row r="9087" spans="1:22">
      <c r="A9087" s="531"/>
      <c r="B9087" s="532"/>
      <c r="C9087" s="350"/>
      <c r="D9087" s="350"/>
      <c r="E9087" s="533"/>
      <c r="F9087" s="533"/>
      <c r="G9087" s="533"/>
      <c r="H9087" s="533"/>
      <c r="I9087" s="533"/>
      <c r="J9087" s="533"/>
      <c r="K9087" s="533"/>
      <c r="L9087" s="533"/>
      <c r="M9087" s="533"/>
      <c r="N9087" s="532"/>
      <c r="O9087" s="350"/>
      <c r="P9087" s="464"/>
      <c r="Q9087" s="464"/>
      <c r="R9087" s="464"/>
      <c r="S9087" s="464"/>
      <c r="T9087" s="464"/>
      <c r="U9087" s="464"/>
      <c r="V9087" s="464"/>
    </row>
    <row r="9088" spans="1:22">
      <c r="A9088" s="531"/>
      <c r="B9088" s="532"/>
      <c r="C9088" s="350"/>
      <c r="D9088" s="350"/>
      <c r="E9088" s="533"/>
      <c r="F9088" s="533"/>
      <c r="G9088" s="533"/>
      <c r="H9088" s="533"/>
      <c r="I9088" s="533"/>
      <c r="J9088" s="533"/>
      <c r="K9088" s="533"/>
      <c r="L9088" s="533"/>
      <c r="M9088" s="533"/>
      <c r="N9088" s="532"/>
      <c r="O9088" s="350"/>
      <c r="P9088" s="464"/>
      <c r="Q9088" s="464"/>
      <c r="R9088" s="464"/>
      <c r="S9088" s="464"/>
      <c r="T9088" s="464"/>
      <c r="U9088" s="464"/>
      <c r="V9088" s="464"/>
    </row>
    <row r="9089" spans="1:22">
      <c r="A9089" s="531"/>
      <c r="B9089" s="532"/>
      <c r="C9089" s="350"/>
      <c r="D9089" s="350"/>
      <c r="E9089" s="533"/>
      <c r="F9089" s="533"/>
      <c r="G9089" s="533"/>
      <c r="H9089" s="533"/>
      <c r="I9089" s="533"/>
      <c r="J9089" s="533"/>
      <c r="K9089" s="533"/>
      <c r="L9089" s="533"/>
      <c r="M9089" s="533"/>
      <c r="N9089" s="532"/>
      <c r="O9089" s="350"/>
      <c r="P9089" s="464"/>
      <c r="Q9089" s="464"/>
      <c r="R9089" s="464"/>
      <c r="S9089" s="464"/>
      <c r="T9089" s="464"/>
      <c r="U9089" s="464"/>
      <c r="V9089" s="464"/>
    </row>
    <row r="9090" spans="1:22">
      <c r="A9090" s="531"/>
      <c r="B9090" s="532"/>
      <c r="C9090" s="350"/>
      <c r="D9090" s="350"/>
      <c r="E9090" s="533"/>
      <c r="F9090" s="533"/>
      <c r="G9090" s="533"/>
      <c r="H9090" s="533"/>
      <c r="I9090" s="533"/>
      <c r="J9090" s="533"/>
      <c r="K9090" s="533"/>
      <c r="L9090" s="533"/>
      <c r="M9090" s="533"/>
      <c r="N9090" s="532"/>
      <c r="O9090" s="350"/>
      <c r="P9090" s="464"/>
      <c r="Q9090" s="464"/>
      <c r="R9090" s="464"/>
      <c r="S9090" s="464"/>
      <c r="T9090" s="464"/>
      <c r="U9090" s="464"/>
      <c r="V9090" s="464"/>
    </row>
    <row r="9091" spans="1:22">
      <c r="A9091" s="531"/>
      <c r="B9091" s="532"/>
      <c r="C9091" s="350"/>
      <c r="D9091" s="350"/>
      <c r="E9091" s="533"/>
      <c r="F9091" s="533"/>
      <c r="G9091" s="533"/>
      <c r="H9091" s="533"/>
      <c r="I9091" s="533"/>
      <c r="J9091" s="533"/>
      <c r="K9091" s="533"/>
      <c r="L9091" s="533"/>
      <c r="M9091" s="533"/>
      <c r="N9091" s="532"/>
      <c r="O9091" s="350"/>
      <c r="P9091" s="464"/>
      <c r="Q9091" s="464"/>
      <c r="R9091" s="464"/>
      <c r="S9091" s="464"/>
      <c r="T9091" s="464"/>
      <c r="U9091" s="464"/>
      <c r="V9091" s="464"/>
    </row>
    <row r="9092" spans="1:22">
      <c r="A9092" s="531"/>
      <c r="B9092" s="532"/>
      <c r="C9092" s="350"/>
      <c r="D9092" s="350"/>
      <c r="E9092" s="533"/>
      <c r="F9092" s="533"/>
      <c r="G9092" s="533"/>
      <c r="H9092" s="533"/>
      <c r="I9092" s="533"/>
      <c r="J9092" s="533"/>
      <c r="K9092" s="533"/>
      <c r="L9092" s="533"/>
      <c r="M9092" s="533"/>
      <c r="N9092" s="532"/>
      <c r="O9092" s="350"/>
      <c r="P9092" s="464"/>
      <c r="Q9092" s="464"/>
      <c r="R9092" s="464"/>
      <c r="S9092" s="464"/>
      <c r="T9092" s="464"/>
      <c r="U9092" s="464"/>
      <c r="V9092" s="464"/>
    </row>
    <row r="9093" spans="1:22">
      <c r="A9093" s="531"/>
      <c r="B9093" s="532"/>
      <c r="C9093" s="350"/>
      <c r="D9093" s="350"/>
      <c r="E9093" s="533"/>
      <c r="F9093" s="533"/>
      <c r="G9093" s="533"/>
      <c r="H9093" s="533"/>
      <c r="I9093" s="533"/>
      <c r="J9093" s="533"/>
      <c r="K9093" s="533"/>
      <c r="L9093" s="533"/>
      <c r="M9093" s="533"/>
      <c r="N9093" s="532"/>
      <c r="O9093" s="350"/>
      <c r="P9093" s="464"/>
      <c r="Q9093" s="464"/>
      <c r="R9093" s="464"/>
      <c r="S9093" s="464"/>
      <c r="T9093" s="464"/>
      <c r="U9093" s="464"/>
      <c r="V9093" s="464"/>
    </row>
    <row r="9094" spans="1:22">
      <c r="A9094" s="531"/>
      <c r="B9094" s="532"/>
      <c r="C9094" s="350"/>
      <c r="D9094" s="350"/>
      <c r="E9094" s="533"/>
      <c r="F9094" s="533"/>
      <c r="G9094" s="533"/>
      <c r="H9094" s="533"/>
      <c r="I9094" s="533"/>
      <c r="J9094" s="533"/>
      <c r="K9094" s="533"/>
      <c r="L9094" s="533"/>
      <c r="M9094" s="533"/>
      <c r="N9094" s="532"/>
      <c r="O9094" s="350"/>
      <c r="P9094" s="464"/>
      <c r="Q9094" s="464"/>
      <c r="R9094" s="464"/>
      <c r="S9094" s="464"/>
      <c r="T9094" s="464"/>
      <c r="U9094" s="464"/>
      <c r="V9094" s="464"/>
    </row>
    <row r="9095" spans="1:22">
      <c r="A9095" s="531"/>
      <c r="B9095" s="532"/>
      <c r="C9095" s="350"/>
      <c r="D9095" s="350"/>
      <c r="E9095" s="533"/>
      <c r="F9095" s="533"/>
      <c r="G9095" s="533"/>
      <c r="H9095" s="533"/>
      <c r="I9095" s="533"/>
      <c r="J9095" s="533"/>
      <c r="K9095" s="533"/>
      <c r="L9095" s="533"/>
      <c r="M9095" s="533"/>
      <c r="N9095" s="532"/>
      <c r="O9095" s="350"/>
      <c r="P9095" s="464"/>
      <c r="Q9095" s="464"/>
      <c r="R9095" s="464"/>
      <c r="S9095" s="464"/>
      <c r="T9095" s="464"/>
      <c r="U9095" s="464"/>
      <c r="V9095" s="464"/>
    </row>
    <row r="9096" spans="1:22">
      <c r="A9096" s="531"/>
      <c r="B9096" s="532"/>
      <c r="C9096" s="350"/>
      <c r="D9096" s="350"/>
      <c r="E9096" s="533"/>
      <c r="F9096" s="533"/>
      <c r="G9096" s="533"/>
      <c r="H9096" s="533"/>
      <c r="I9096" s="533"/>
      <c r="J9096" s="533"/>
      <c r="K9096" s="533"/>
      <c r="L9096" s="533"/>
      <c r="M9096" s="533"/>
      <c r="N9096" s="532"/>
      <c r="O9096" s="350"/>
      <c r="P9096" s="464"/>
      <c r="Q9096" s="464"/>
      <c r="R9096" s="464"/>
      <c r="S9096" s="464"/>
      <c r="T9096" s="464"/>
      <c r="U9096" s="464"/>
      <c r="V9096" s="464"/>
    </row>
    <row r="9097" spans="1:22">
      <c r="A9097" s="531"/>
      <c r="B9097" s="532"/>
      <c r="C9097" s="350"/>
      <c r="D9097" s="350"/>
      <c r="E9097" s="533"/>
      <c r="F9097" s="533"/>
      <c r="G9097" s="533"/>
      <c r="H9097" s="533"/>
      <c r="I9097" s="533"/>
      <c r="J9097" s="533"/>
      <c r="K9097" s="533"/>
      <c r="L9097" s="533"/>
      <c r="M9097" s="533"/>
      <c r="N9097" s="532"/>
      <c r="O9097" s="350"/>
      <c r="P9097" s="464"/>
      <c r="Q9097" s="464"/>
      <c r="R9097" s="464"/>
      <c r="S9097" s="464"/>
      <c r="T9097" s="464"/>
      <c r="U9097" s="464"/>
      <c r="V9097" s="464"/>
    </row>
    <row r="9098" spans="1:22">
      <c r="A9098" s="531"/>
      <c r="B9098" s="532"/>
      <c r="C9098" s="350"/>
      <c r="D9098" s="350"/>
      <c r="E9098" s="533"/>
      <c r="F9098" s="533"/>
      <c r="G9098" s="533"/>
      <c r="H9098" s="533"/>
      <c r="I9098" s="533"/>
      <c r="J9098" s="533"/>
      <c r="K9098" s="533"/>
      <c r="L9098" s="533"/>
      <c r="M9098" s="533"/>
      <c r="N9098" s="532"/>
      <c r="O9098" s="350"/>
      <c r="P9098" s="464"/>
      <c r="Q9098" s="464"/>
      <c r="R9098" s="464"/>
      <c r="S9098" s="464"/>
      <c r="T9098" s="464"/>
      <c r="U9098" s="464"/>
      <c r="V9098" s="464"/>
    </row>
    <row r="9099" spans="1:22">
      <c r="A9099" s="531"/>
      <c r="B9099" s="532"/>
      <c r="C9099" s="350"/>
      <c r="D9099" s="350"/>
      <c r="E9099" s="533"/>
      <c r="F9099" s="533"/>
      <c r="G9099" s="533"/>
      <c r="H9099" s="533"/>
      <c r="I9099" s="533"/>
      <c r="J9099" s="533"/>
      <c r="K9099" s="533"/>
      <c r="L9099" s="533"/>
      <c r="M9099" s="533"/>
      <c r="N9099" s="532"/>
      <c r="O9099" s="350"/>
      <c r="P9099" s="464"/>
      <c r="Q9099" s="464"/>
      <c r="R9099" s="464"/>
      <c r="S9099" s="464"/>
      <c r="T9099" s="464"/>
      <c r="U9099" s="464"/>
      <c r="V9099" s="464"/>
    </row>
    <row r="9100" spans="1:22">
      <c r="A9100" s="531"/>
      <c r="B9100" s="532"/>
      <c r="C9100" s="350"/>
      <c r="D9100" s="350"/>
      <c r="E9100" s="533"/>
      <c r="F9100" s="533"/>
      <c r="G9100" s="533"/>
      <c r="H9100" s="533"/>
      <c r="I9100" s="533"/>
      <c r="J9100" s="533"/>
      <c r="K9100" s="533"/>
      <c r="L9100" s="533"/>
      <c r="M9100" s="533"/>
      <c r="N9100" s="532"/>
      <c r="O9100" s="350"/>
      <c r="P9100" s="464"/>
      <c r="Q9100" s="464"/>
      <c r="R9100" s="464"/>
      <c r="S9100" s="464"/>
      <c r="T9100" s="464"/>
      <c r="U9100" s="464"/>
      <c r="V9100" s="464"/>
    </row>
    <row r="9101" spans="1:22">
      <c r="A9101" s="531"/>
      <c r="B9101" s="532"/>
      <c r="C9101" s="350"/>
      <c r="D9101" s="350"/>
      <c r="E9101" s="533"/>
      <c r="F9101" s="533"/>
      <c r="G9101" s="533"/>
      <c r="H9101" s="533"/>
      <c r="I9101" s="533"/>
      <c r="J9101" s="533"/>
      <c r="K9101" s="533"/>
      <c r="L9101" s="533"/>
      <c r="M9101" s="533"/>
      <c r="N9101" s="532"/>
      <c r="O9101" s="350"/>
      <c r="P9101" s="464"/>
      <c r="Q9101" s="464"/>
      <c r="R9101" s="464"/>
      <c r="S9101" s="464"/>
      <c r="T9101" s="464"/>
      <c r="U9101" s="464"/>
      <c r="V9101" s="464"/>
    </row>
    <row r="9102" spans="1:22">
      <c r="A9102" s="531"/>
      <c r="B9102" s="532"/>
      <c r="C9102" s="350"/>
      <c r="D9102" s="350"/>
      <c r="E9102" s="533"/>
      <c r="F9102" s="533"/>
      <c r="G9102" s="533"/>
      <c r="H9102" s="533"/>
      <c r="I9102" s="533"/>
      <c r="J9102" s="533"/>
      <c r="K9102" s="533"/>
      <c r="L9102" s="533"/>
      <c r="M9102" s="533"/>
      <c r="N9102" s="532"/>
      <c r="O9102" s="350"/>
      <c r="P9102" s="464"/>
      <c r="Q9102" s="464"/>
      <c r="R9102" s="464"/>
      <c r="S9102" s="464"/>
      <c r="T9102" s="464"/>
      <c r="U9102" s="464"/>
      <c r="V9102" s="464"/>
    </row>
    <row r="9103" spans="1:22">
      <c r="A9103" s="531"/>
      <c r="B9103" s="532"/>
      <c r="C9103" s="350"/>
      <c r="D9103" s="350"/>
      <c r="E9103" s="533"/>
      <c r="F9103" s="533"/>
      <c r="G9103" s="533"/>
      <c r="H9103" s="533"/>
      <c r="I9103" s="533"/>
      <c r="J9103" s="533"/>
      <c r="K9103" s="533"/>
      <c r="L9103" s="533"/>
      <c r="M9103" s="533"/>
      <c r="N9103" s="532"/>
      <c r="O9103" s="350"/>
      <c r="P9103" s="464"/>
      <c r="Q9103" s="464"/>
      <c r="R9103" s="464"/>
      <c r="S9103" s="464"/>
      <c r="T9103" s="464"/>
      <c r="U9103" s="464"/>
      <c r="V9103" s="464"/>
    </row>
    <row r="9104" spans="1:22">
      <c r="A9104" s="531"/>
      <c r="B9104" s="532"/>
      <c r="C9104" s="350"/>
      <c r="D9104" s="350"/>
      <c r="E9104" s="533"/>
      <c r="F9104" s="533"/>
      <c r="G9104" s="533"/>
      <c r="H9104" s="533"/>
      <c r="I9104" s="533"/>
      <c r="J9104" s="533"/>
      <c r="K9104" s="533"/>
      <c r="L9104" s="533"/>
      <c r="M9104" s="533"/>
      <c r="N9104" s="532"/>
      <c r="O9104" s="350"/>
      <c r="P9104" s="464"/>
      <c r="Q9104" s="464"/>
      <c r="R9104" s="464"/>
      <c r="S9104" s="464"/>
      <c r="T9104" s="464"/>
      <c r="U9104" s="464"/>
      <c r="V9104" s="464"/>
    </row>
    <row r="9105" spans="1:22">
      <c r="A9105" s="531"/>
      <c r="B9105" s="532"/>
      <c r="C9105" s="350"/>
      <c r="D9105" s="350"/>
      <c r="E9105" s="533"/>
      <c r="F9105" s="533"/>
      <c r="G9105" s="533"/>
      <c r="H9105" s="533"/>
      <c r="I9105" s="533"/>
      <c r="J9105" s="533"/>
      <c r="K9105" s="533"/>
      <c r="L9105" s="533"/>
      <c r="M9105" s="533"/>
      <c r="N9105" s="532"/>
      <c r="O9105" s="350"/>
      <c r="P9105" s="464"/>
      <c r="Q9105" s="464"/>
      <c r="R9105" s="464"/>
      <c r="S9105" s="464"/>
      <c r="T9105" s="464"/>
      <c r="U9105" s="464"/>
      <c r="V9105" s="464"/>
    </row>
    <row r="9106" spans="1:22">
      <c r="A9106" s="531"/>
      <c r="B9106" s="532"/>
      <c r="C9106" s="350"/>
      <c r="D9106" s="350"/>
      <c r="E9106" s="533"/>
      <c r="F9106" s="533"/>
      <c r="G9106" s="533"/>
      <c r="H9106" s="533"/>
      <c r="I9106" s="533"/>
      <c r="J9106" s="533"/>
      <c r="K9106" s="533"/>
      <c r="L9106" s="533"/>
      <c r="M9106" s="533"/>
      <c r="N9106" s="532"/>
      <c r="O9106" s="350"/>
      <c r="P9106" s="464"/>
      <c r="Q9106" s="464"/>
      <c r="R9106" s="464"/>
      <c r="S9106" s="464"/>
      <c r="T9106" s="464"/>
      <c r="U9106" s="464"/>
      <c r="V9106" s="464"/>
    </row>
    <row r="9107" spans="1:22">
      <c r="A9107" s="531"/>
      <c r="B9107" s="532"/>
      <c r="C9107" s="350"/>
      <c r="D9107" s="350"/>
      <c r="E9107" s="533"/>
      <c r="F9107" s="533"/>
      <c r="G9107" s="533"/>
      <c r="H9107" s="533"/>
      <c r="I9107" s="533"/>
      <c r="J9107" s="533"/>
      <c r="K9107" s="533"/>
      <c r="L9107" s="533"/>
      <c r="M9107" s="533"/>
      <c r="N9107" s="532"/>
      <c r="O9107" s="350"/>
      <c r="P9107" s="464"/>
      <c r="Q9107" s="464"/>
      <c r="R9107" s="464"/>
      <c r="S9107" s="464"/>
      <c r="T9107" s="464"/>
      <c r="U9107" s="464"/>
      <c r="V9107" s="464"/>
    </row>
    <row r="9108" spans="1:22">
      <c r="A9108" s="531"/>
      <c r="B9108" s="532"/>
      <c r="C9108" s="350"/>
      <c r="D9108" s="350"/>
      <c r="E9108" s="533"/>
      <c r="F9108" s="533"/>
      <c r="G9108" s="533"/>
      <c r="H9108" s="533"/>
      <c r="I9108" s="533"/>
      <c r="J9108" s="533"/>
      <c r="K9108" s="533"/>
      <c r="L9108" s="533"/>
      <c r="M9108" s="533"/>
      <c r="N9108" s="532"/>
      <c r="O9108" s="350"/>
      <c r="P9108" s="464"/>
      <c r="Q9108" s="464"/>
      <c r="R9108" s="464"/>
      <c r="S9108" s="464"/>
      <c r="T9108" s="464"/>
      <c r="U9108" s="464"/>
      <c r="V9108" s="464"/>
    </row>
    <row r="9109" spans="1:22">
      <c r="A9109" s="531"/>
      <c r="B9109" s="532"/>
      <c r="C9109" s="350"/>
      <c r="D9109" s="350"/>
      <c r="E9109" s="533"/>
      <c r="F9109" s="533"/>
      <c r="G9109" s="533"/>
      <c r="H9109" s="533"/>
      <c r="I9109" s="533"/>
      <c r="J9109" s="533"/>
      <c r="K9109" s="533"/>
      <c r="L9109" s="533"/>
      <c r="M9109" s="533"/>
      <c r="N9109" s="532"/>
      <c r="O9109" s="350"/>
      <c r="P9109" s="464"/>
      <c r="Q9109" s="464"/>
      <c r="R9109" s="464"/>
      <c r="S9109" s="464"/>
      <c r="T9109" s="464"/>
      <c r="U9109" s="464"/>
      <c r="V9109" s="464"/>
    </row>
    <row r="9110" spans="1:22">
      <c r="A9110" s="531"/>
      <c r="B9110" s="532"/>
      <c r="C9110" s="350"/>
      <c r="D9110" s="350"/>
      <c r="E9110" s="533"/>
      <c r="F9110" s="533"/>
      <c r="G9110" s="533"/>
      <c r="H9110" s="533"/>
      <c r="I9110" s="533"/>
      <c r="J9110" s="533"/>
      <c r="K9110" s="533"/>
      <c r="L9110" s="533"/>
      <c r="M9110" s="533"/>
      <c r="N9110" s="532"/>
      <c r="O9110" s="350"/>
      <c r="P9110" s="464"/>
      <c r="Q9110" s="464"/>
      <c r="R9110" s="464"/>
      <c r="S9110" s="464"/>
      <c r="T9110" s="464"/>
      <c r="U9110" s="464"/>
      <c r="V9110" s="464"/>
    </row>
    <row r="9111" spans="1:22">
      <c r="A9111" s="531"/>
      <c r="B9111" s="532"/>
      <c r="C9111" s="350"/>
      <c r="D9111" s="350"/>
      <c r="E9111" s="533"/>
      <c r="F9111" s="533"/>
      <c r="G9111" s="533"/>
      <c r="H9111" s="533"/>
      <c r="I9111" s="533"/>
      <c r="J9111" s="533"/>
      <c r="K9111" s="533"/>
      <c r="L9111" s="533"/>
      <c r="M9111" s="533"/>
      <c r="N9111" s="532"/>
      <c r="O9111" s="350"/>
      <c r="P9111" s="464"/>
      <c r="Q9111" s="464"/>
      <c r="R9111" s="464"/>
      <c r="S9111" s="464"/>
      <c r="T9111" s="464"/>
      <c r="U9111" s="464"/>
      <c r="V9111" s="464"/>
    </row>
    <row r="9112" spans="1:22">
      <c r="A9112" s="531"/>
      <c r="B9112" s="532"/>
      <c r="C9112" s="350"/>
      <c r="D9112" s="350"/>
      <c r="E9112" s="533"/>
      <c r="F9112" s="533"/>
      <c r="G9112" s="533"/>
      <c r="H9112" s="533"/>
      <c r="I9112" s="533"/>
      <c r="J9112" s="533"/>
      <c r="K9112" s="533"/>
      <c r="L9112" s="533"/>
      <c r="M9112" s="533"/>
      <c r="N9112" s="532"/>
      <c r="O9112" s="350"/>
      <c r="P9112" s="464"/>
      <c r="Q9112" s="464"/>
      <c r="R9112" s="464"/>
      <c r="S9112" s="464"/>
      <c r="T9112" s="464"/>
      <c r="U9112" s="464"/>
      <c r="V9112" s="464"/>
    </row>
    <row r="9113" spans="1:22">
      <c r="A9113" s="531"/>
      <c r="B9113" s="532"/>
      <c r="C9113" s="350"/>
      <c r="D9113" s="350"/>
      <c r="E9113" s="533"/>
      <c r="F9113" s="533"/>
      <c r="G9113" s="533"/>
      <c r="H9113" s="533"/>
      <c r="I9113" s="533"/>
      <c r="J9113" s="533"/>
      <c r="K9113" s="533"/>
      <c r="L9113" s="533"/>
      <c r="M9113" s="533"/>
      <c r="N9113" s="532"/>
      <c r="O9113" s="350"/>
      <c r="P9113" s="464"/>
      <c r="Q9113" s="464"/>
      <c r="R9113" s="464"/>
      <c r="S9113" s="464"/>
      <c r="T9113" s="464"/>
      <c r="U9113" s="464"/>
      <c r="V9113" s="464"/>
    </row>
    <row r="9114" spans="1:22">
      <c r="A9114" s="531"/>
      <c r="B9114" s="532"/>
      <c r="C9114" s="350"/>
      <c r="D9114" s="350"/>
      <c r="E9114" s="533"/>
      <c r="F9114" s="533"/>
      <c r="G9114" s="533"/>
      <c r="H9114" s="533"/>
      <c r="I9114" s="533"/>
      <c r="J9114" s="533"/>
      <c r="K9114" s="533"/>
      <c r="L9114" s="533"/>
      <c r="M9114" s="533"/>
      <c r="N9114" s="532"/>
      <c r="O9114" s="350"/>
      <c r="P9114" s="464"/>
      <c r="Q9114" s="464"/>
      <c r="R9114" s="464"/>
      <c r="S9114" s="464"/>
      <c r="T9114" s="464"/>
      <c r="U9114" s="464"/>
      <c r="V9114" s="464"/>
    </row>
    <row r="9115" spans="1:22">
      <c r="A9115" s="531"/>
      <c r="B9115" s="532"/>
      <c r="C9115" s="350"/>
      <c r="D9115" s="350"/>
      <c r="E9115" s="533"/>
      <c r="F9115" s="533"/>
      <c r="G9115" s="533"/>
      <c r="H9115" s="533"/>
      <c r="I9115" s="533"/>
      <c r="J9115" s="533"/>
      <c r="K9115" s="533"/>
      <c r="L9115" s="533"/>
      <c r="M9115" s="533"/>
      <c r="N9115" s="532"/>
      <c r="O9115" s="350"/>
      <c r="P9115" s="464"/>
      <c r="Q9115" s="464"/>
      <c r="R9115" s="464"/>
      <c r="S9115" s="464"/>
      <c r="T9115" s="464"/>
      <c r="U9115" s="464"/>
      <c r="V9115" s="464"/>
    </row>
    <row r="9116" spans="1:22">
      <c r="A9116" s="531"/>
      <c r="B9116" s="532"/>
      <c r="C9116" s="350"/>
      <c r="D9116" s="350"/>
      <c r="E9116" s="533"/>
      <c r="F9116" s="533"/>
      <c r="G9116" s="533"/>
      <c r="H9116" s="533"/>
      <c r="I9116" s="533"/>
      <c r="J9116" s="533"/>
      <c r="K9116" s="533"/>
      <c r="L9116" s="533"/>
      <c r="M9116" s="533"/>
      <c r="N9116" s="532"/>
      <c r="O9116" s="350"/>
      <c r="P9116" s="464"/>
      <c r="Q9116" s="464"/>
      <c r="R9116" s="464"/>
      <c r="S9116" s="464"/>
      <c r="T9116" s="464"/>
      <c r="U9116" s="464"/>
      <c r="V9116" s="464"/>
    </row>
    <row r="9117" spans="1:22">
      <c r="A9117" s="531"/>
      <c r="B9117" s="532"/>
      <c r="C9117" s="350"/>
      <c r="D9117" s="350"/>
      <c r="E9117" s="533"/>
      <c r="F9117" s="533"/>
      <c r="G9117" s="533"/>
      <c r="H9117" s="533"/>
      <c r="I9117" s="533"/>
      <c r="J9117" s="533"/>
      <c r="K9117" s="533"/>
      <c r="L9117" s="533"/>
      <c r="M9117" s="533"/>
      <c r="N9117" s="532"/>
      <c r="O9117" s="350"/>
      <c r="P9117" s="464"/>
      <c r="Q9117" s="464"/>
      <c r="R9117" s="464"/>
      <c r="S9117" s="464"/>
      <c r="T9117" s="464"/>
      <c r="U9117" s="464"/>
      <c r="V9117" s="464"/>
    </row>
    <row r="9118" spans="1:22">
      <c r="A9118" s="531"/>
      <c r="B9118" s="532"/>
      <c r="C9118" s="350"/>
      <c r="D9118" s="350"/>
      <c r="E9118" s="533"/>
      <c r="F9118" s="533"/>
      <c r="G9118" s="533"/>
      <c r="H9118" s="533"/>
      <c r="I9118" s="533"/>
      <c r="J9118" s="533"/>
      <c r="K9118" s="533"/>
      <c r="L9118" s="533"/>
      <c r="M9118" s="533"/>
      <c r="N9118" s="532"/>
      <c r="O9118" s="350"/>
      <c r="P9118" s="464"/>
      <c r="Q9118" s="464"/>
      <c r="R9118" s="464"/>
      <c r="S9118" s="464"/>
      <c r="T9118" s="464"/>
      <c r="U9118" s="464"/>
      <c r="V9118" s="464"/>
    </row>
    <row r="9119" spans="1:22">
      <c r="A9119" s="531"/>
      <c r="B9119" s="532"/>
      <c r="C9119" s="350"/>
      <c r="D9119" s="350"/>
      <c r="E9119" s="533"/>
      <c r="F9119" s="533"/>
      <c r="G9119" s="533"/>
      <c r="H9119" s="533"/>
      <c r="I9119" s="533"/>
      <c r="J9119" s="533"/>
      <c r="K9119" s="533"/>
      <c r="L9119" s="533"/>
      <c r="M9119" s="533"/>
      <c r="N9119" s="532"/>
      <c r="O9119" s="350"/>
      <c r="P9119" s="464"/>
      <c r="Q9119" s="464"/>
      <c r="R9119" s="464"/>
      <c r="S9119" s="464"/>
      <c r="T9119" s="464"/>
      <c r="U9119" s="464"/>
      <c r="V9119" s="464"/>
    </row>
    <row r="9120" spans="1:22">
      <c r="A9120" s="531"/>
      <c r="B9120" s="532"/>
      <c r="C9120" s="350"/>
      <c r="D9120" s="350"/>
      <c r="E9120" s="533"/>
      <c r="F9120" s="533"/>
      <c r="G9120" s="533"/>
      <c r="H9120" s="533"/>
      <c r="I9120" s="533"/>
      <c r="J9120" s="533"/>
      <c r="K9120" s="533"/>
      <c r="L9120" s="533"/>
      <c r="M9120" s="533"/>
      <c r="N9120" s="532"/>
      <c r="O9120" s="350"/>
      <c r="P9120" s="464"/>
      <c r="Q9120" s="464"/>
      <c r="R9120" s="464"/>
      <c r="S9120" s="464"/>
      <c r="T9120" s="464"/>
      <c r="U9120" s="464"/>
      <c r="V9120" s="464"/>
    </row>
    <row r="9121" spans="1:22">
      <c r="A9121" s="531"/>
      <c r="B9121" s="532"/>
      <c r="C9121" s="350"/>
      <c r="D9121" s="350"/>
      <c r="E9121" s="533"/>
      <c r="F9121" s="533"/>
      <c r="G9121" s="533"/>
      <c r="H9121" s="533"/>
      <c r="I9121" s="533"/>
      <c r="J9121" s="533"/>
      <c r="K9121" s="533"/>
      <c r="L9121" s="533"/>
      <c r="M9121" s="533"/>
      <c r="N9121" s="532"/>
      <c r="O9121" s="350"/>
      <c r="P9121" s="464"/>
      <c r="Q9121" s="464"/>
      <c r="R9121" s="464"/>
      <c r="S9121" s="464"/>
      <c r="T9121" s="464"/>
      <c r="U9121" s="464"/>
      <c r="V9121" s="464"/>
    </row>
    <row r="9122" spans="1:22">
      <c r="A9122" s="531"/>
      <c r="B9122" s="532"/>
      <c r="C9122" s="350"/>
      <c r="D9122" s="350"/>
      <c r="E9122" s="533"/>
      <c r="F9122" s="533"/>
      <c r="G9122" s="533"/>
      <c r="H9122" s="533"/>
      <c r="I9122" s="533"/>
      <c r="J9122" s="533"/>
      <c r="K9122" s="533"/>
      <c r="L9122" s="533"/>
      <c r="M9122" s="533"/>
      <c r="N9122" s="532"/>
      <c r="O9122" s="350"/>
      <c r="P9122" s="464"/>
      <c r="Q9122" s="464"/>
      <c r="R9122" s="464"/>
      <c r="S9122" s="464"/>
      <c r="T9122" s="464"/>
      <c r="U9122" s="464"/>
      <c r="V9122" s="464"/>
    </row>
    <row r="9123" spans="1:22">
      <c r="A9123" s="531"/>
      <c r="B9123" s="532"/>
      <c r="C9123" s="350"/>
      <c r="D9123" s="350"/>
      <c r="E9123" s="533"/>
      <c r="F9123" s="533"/>
      <c r="G9123" s="533"/>
      <c r="H9123" s="533"/>
      <c r="I9123" s="533"/>
      <c r="J9123" s="533"/>
      <c r="K9123" s="533"/>
      <c r="L9123" s="533"/>
      <c r="M9123" s="533"/>
      <c r="N9123" s="532"/>
      <c r="O9123" s="350"/>
      <c r="P9123" s="464"/>
      <c r="Q9123" s="464"/>
      <c r="R9123" s="464"/>
      <c r="S9123" s="464"/>
      <c r="T9123" s="464"/>
      <c r="U9123" s="464"/>
      <c r="V9123" s="464"/>
    </row>
    <row r="9124" spans="1:22">
      <c r="A9124" s="531"/>
      <c r="B9124" s="532"/>
      <c r="C9124" s="350"/>
      <c r="D9124" s="350"/>
      <c r="E9124" s="533"/>
      <c r="F9124" s="533"/>
      <c r="G9124" s="533"/>
      <c r="H9124" s="533"/>
      <c r="I9124" s="533"/>
      <c r="J9124" s="533"/>
      <c r="K9124" s="533"/>
      <c r="L9124" s="533"/>
      <c r="M9124" s="533"/>
      <c r="N9124" s="532"/>
      <c r="O9124" s="350"/>
      <c r="P9124" s="464"/>
      <c r="Q9124" s="464"/>
      <c r="R9124" s="464"/>
      <c r="S9124" s="464"/>
      <c r="T9124" s="464"/>
      <c r="U9124" s="464"/>
      <c r="V9124" s="464"/>
    </row>
    <row r="9125" spans="1:22">
      <c r="A9125" s="531"/>
      <c r="B9125" s="532"/>
      <c r="C9125" s="350"/>
      <c r="D9125" s="350"/>
      <c r="E9125" s="533"/>
      <c r="F9125" s="533"/>
      <c r="G9125" s="533"/>
      <c r="H9125" s="533"/>
      <c r="I9125" s="533"/>
      <c r="J9125" s="533"/>
      <c r="K9125" s="533"/>
      <c r="L9125" s="533"/>
      <c r="M9125" s="533"/>
      <c r="N9125" s="532"/>
      <c r="O9125" s="350"/>
      <c r="P9125" s="464"/>
      <c r="Q9125" s="464"/>
      <c r="R9125" s="464"/>
      <c r="S9125" s="464"/>
      <c r="T9125" s="464"/>
      <c r="U9125" s="464"/>
      <c r="V9125" s="464"/>
    </row>
    <row r="9126" spans="1:22">
      <c r="A9126" s="531"/>
      <c r="B9126" s="532"/>
      <c r="C9126" s="350"/>
      <c r="D9126" s="350"/>
      <c r="E9126" s="533"/>
      <c r="F9126" s="533"/>
      <c r="G9126" s="533"/>
      <c r="H9126" s="533"/>
      <c r="I9126" s="533"/>
      <c r="J9126" s="533"/>
      <c r="K9126" s="533"/>
      <c r="L9126" s="533"/>
      <c r="M9126" s="533"/>
      <c r="N9126" s="532"/>
      <c r="O9126" s="350"/>
      <c r="P9126" s="464"/>
      <c r="Q9126" s="464"/>
      <c r="R9126" s="464"/>
      <c r="S9126" s="464"/>
      <c r="T9126" s="464"/>
      <c r="U9126" s="464"/>
      <c r="V9126" s="464"/>
    </row>
    <row r="9127" spans="1:22">
      <c r="A9127" s="531"/>
      <c r="B9127" s="532"/>
      <c r="C9127" s="350"/>
      <c r="D9127" s="350"/>
      <c r="E9127" s="533"/>
      <c r="F9127" s="533"/>
      <c r="G9127" s="533"/>
      <c r="H9127" s="533"/>
      <c r="I9127" s="533"/>
      <c r="J9127" s="533"/>
      <c r="K9127" s="533"/>
      <c r="L9127" s="533"/>
      <c r="M9127" s="533"/>
      <c r="N9127" s="532"/>
      <c r="O9127" s="350"/>
      <c r="P9127" s="464"/>
      <c r="Q9127" s="464"/>
      <c r="R9127" s="464"/>
      <c r="S9127" s="464"/>
      <c r="T9127" s="464"/>
      <c r="U9127" s="464"/>
      <c r="V9127" s="464"/>
    </row>
    <row r="9128" spans="1:22">
      <c r="A9128" s="531"/>
      <c r="B9128" s="532"/>
      <c r="C9128" s="350"/>
      <c r="D9128" s="350"/>
      <c r="E9128" s="533"/>
      <c r="F9128" s="533"/>
      <c r="G9128" s="533"/>
      <c r="H9128" s="533"/>
      <c r="I9128" s="533"/>
      <c r="J9128" s="533"/>
      <c r="K9128" s="533"/>
      <c r="L9128" s="533"/>
      <c r="M9128" s="533"/>
      <c r="N9128" s="532"/>
      <c r="O9128" s="350"/>
      <c r="P9128" s="464"/>
      <c r="Q9128" s="464"/>
      <c r="R9128" s="464"/>
      <c r="S9128" s="464"/>
      <c r="T9128" s="464"/>
      <c r="U9128" s="464"/>
      <c r="V9128" s="464"/>
    </row>
    <row r="9129" spans="1:22">
      <c r="A9129" s="531"/>
      <c r="B9129" s="532"/>
      <c r="C9129" s="350"/>
      <c r="D9129" s="350"/>
      <c r="E9129" s="533"/>
      <c r="F9129" s="533"/>
      <c r="G9129" s="533"/>
      <c r="H9129" s="533"/>
      <c r="I9129" s="533"/>
      <c r="J9129" s="533"/>
      <c r="K9129" s="533"/>
      <c r="L9129" s="533"/>
      <c r="M9129" s="533"/>
      <c r="N9129" s="532"/>
      <c r="O9129" s="350"/>
      <c r="P9129" s="464"/>
      <c r="Q9129" s="464"/>
      <c r="R9129" s="464"/>
      <c r="S9129" s="464"/>
      <c r="T9129" s="464"/>
      <c r="U9129" s="464"/>
      <c r="V9129" s="464"/>
    </row>
    <row r="9130" spans="1:22">
      <c r="A9130" s="531"/>
      <c r="B9130" s="532"/>
      <c r="C9130" s="350"/>
      <c r="D9130" s="350"/>
      <c r="E9130" s="533"/>
      <c r="F9130" s="533"/>
      <c r="G9130" s="533"/>
      <c r="H9130" s="533"/>
      <c r="I9130" s="533"/>
      <c r="J9130" s="533"/>
      <c r="K9130" s="533"/>
      <c r="L9130" s="533"/>
      <c r="M9130" s="533"/>
      <c r="N9130" s="532"/>
      <c r="O9130" s="350"/>
      <c r="P9130" s="464"/>
      <c r="Q9130" s="464"/>
      <c r="R9130" s="464"/>
      <c r="S9130" s="464"/>
      <c r="T9130" s="464"/>
      <c r="U9130" s="464"/>
      <c r="V9130" s="464"/>
    </row>
    <row r="9131" spans="1:22">
      <c r="A9131" s="531"/>
      <c r="B9131" s="532"/>
      <c r="C9131" s="350"/>
      <c r="D9131" s="350"/>
      <c r="E9131" s="533"/>
      <c r="F9131" s="533"/>
      <c r="G9131" s="533"/>
      <c r="H9131" s="533"/>
      <c r="I9131" s="533"/>
      <c r="J9131" s="533"/>
      <c r="K9131" s="533"/>
      <c r="L9131" s="533"/>
      <c r="M9131" s="533"/>
      <c r="N9131" s="532"/>
      <c r="O9131" s="350"/>
      <c r="P9131" s="464"/>
      <c r="Q9131" s="464"/>
      <c r="R9131" s="464"/>
      <c r="S9131" s="464"/>
      <c r="T9131" s="464"/>
      <c r="U9131" s="464"/>
      <c r="V9131" s="464"/>
    </row>
    <row r="9132" spans="1:22">
      <c r="A9132" s="531"/>
      <c r="B9132" s="532"/>
      <c r="C9132" s="350"/>
      <c r="D9132" s="350"/>
      <c r="E9132" s="533"/>
      <c r="F9132" s="533"/>
      <c r="G9132" s="533"/>
      <c r="H9132" s="533"/>
      <c r="I9132" s="533"/>
      <c r="J9132" s="533"/>
      <c r="K9132" s="533"/>
      <c r="L9132" s="533"/>
      <c r="M9132" s="533"/>
      <c r="N9132" s="532"/>
      <c r="O9132" s="350"/>
      <c r="P9132" s="464"/>
      <c r="Q9132" s="464"/>
      <c r="R9132" s="464"/>
      <c r="S9132" s="464"/>
      <c r="T9132" s="464"/>
      <c r="U9132" s="464"/>
      <c r="V9132" s="464"/>
    </row>
    <row r="9133" spans="1:22">
      <c r="A9133" s="531"/>
      <c r="B9133" s="532"/>
      <c r="C9133" s="350"/>
      <c r="D9133" s="350"/>
      <c r="E9133" s="533"/>
      <c r="F9133" s="533"/>
      <c r="G9133" s="533"/>
      <c r="H9133" s="533"/>
      <c r="I9133" s="533"/>
      <c r="J9133" s="533"/>
      <c r="K9133" s="533"/>
      <c r="L9133" s="533"/>
      <c r="M9133" s="533"/>
      <c r="N9133" s="532"/>
      <c r="O9133" s="350"/>
      <c r="P9133" s="464"/>
      <c r="Q9133" s="464"/>
      <c r="R9133" s="464"/>
      <c r="S9133" s="464"/>
      <c r="T9133" s="464"/>
      <c r="U9133" s="464"/>
      <c r="V9133" s="464"/>
    </row>
    <row r="9134" spans="1:22">
      <c r="A9134" s="531"/>
      <c r="B9134" s="532"/>
      <c r="C9134" s="350"/>
      <c r="D9134" s="350"/>
      <c r="E9134" s="533"/>
      <c r="F9134" s="533"/>
      <c r="G9134" s="533"/>
      <c r="H9134" s="533"/>
      <c r="I9134" s="533"/>
      <c r="J9134" s="533"/>
      <c r="K9134" s="533"/>
      <c r="L9134" s="533"/>
      <c r="M9134" s="533"/>
      <c r="N9134" s="532"/>
      <c r="O9134" s="350"/>
      <c r="P9134" s="464"/>
      <c r="Q9134" s="464"/>
      <c r="R9134" s="464"/>
      <c r="S9134" s="464"/>
      <c r="T9134" s="464"/>
      <c r="U9134" s="464"/>
      <c r="V9134" s="464"/>
    </row>
    <row r="9135" spans="1:22">
      <c r="A9135" s="531"/>
      <c r="B9135" s="532"/>
      <c r="C9135" s="350"/>
      <c r="D9135" s="350"/>
      <c r="E9135" s="533"/>
      <c r="F9135" s="533"/>
      <c r="G9135" s="533"/>
      <c r="H9135" s="533"/>
      <c r="I9135" s="533"/>
      <c r="J9135" s="533"/>
      <c r="K9135" s="533"/>
      <c r="L9135" s="533"/>
      <c r="M9135" s="533"/>
      <c r="N9135" s="532"/>
      <c r="O9135" s="350"/>
      <c r="P9135" s="464"/>
      <c r="Q9135" s="464"/>
      <c r="R9135" s="464"/>
      <c r="S9135" s="464"/>
      <c r="T9135" s="464"/>
      <c r="U9135" s="464"/>
      <c r="V9135" s="464"/>
    </row>
    <row r="9136" spans="1:22">
      <c r="A9136" s="531"/>
      <c r="B9136" s="532"/>
      <c r="C9136" s="350"/>
      <c r="D9136" s="350"/>
      <c r="E9136" s="533"/>
      <c r="F9136" s="533"/>
      <c r="G9136" s="533"/>
      <c r="H9136" s="533"/>
      <c r="I9136" s="533"/>
      <c r="J9136" s="533"/>
      <c r="K9136" s="533"/>
      <c r="L9136" s="533"/>
      <c r="M9136" s="533"/>
      <c r="N9136" s="532"/>
      <c r="O9136" s="350"/>
      <c r="P9136" s="464"/>
      <c r="Q9136" s="464"/>
      <c r="R9136" s="464"/>
      <c r="S9136" s="464"/>
      <c r="T9136" s="464"/>
      <c r="U9136" s="464"/>
      <c r="V9136" s="464"/>
    </row>
    <row r="9137" spans="1:22">
      <c r="A9137" s="531"/>
      <c r="B9137" s="532"/>
      <c r="C9137" s="350"/>
      <c r="D9137" s="350"/>
      <c r="E9137" s="533"/>
      <c r="F9137" s="533"/>
      <c r="G9137" s="533"/>
      <c r="H9137" s="533"/>
      <c r="I9137" s="533"/>
      <c r="J9137" s="533"/>
      <c r="K9137" s="533"/>
      <c r="L9137" s="533"/>
      <c r="M9137" s="533"/>
      <c r="N9137" s="532"/>
      <c r="O9137" s="350"/>
      <c r="P9137" s="464"/>
      <c r="Q9137" s="464"/>
      <c r="R9137" s="464"/>
      <c r="S9137" s="464"/>
      <c r="T9137" s="464"/>
      <c r="U9137" s="464"/>
      <c r="V9137" s="464"/>
    </row>
    <row r="9138" spans="1:22">
      <c r="A9138" s="531"/>
      <c r="B9138" s="532"/>
      <c r="C9138" s="350"/>
      <c r="D9138" s="350"/>
      <c r="E9138" s="533"/>
      <c r="F9138" s="533"/>
      <c r="G9138" s="533"/>
      <c r="H9138" s="533"/>
      <c r="I9138" s="533"/>
      <c r="J9138" s="533"/>
      <c r="K9138" s="533"/>
      <c r="L9138" s="533"/>
      <c r="M9138" s="533"/>
      <c r="N9138" s="532"/>
      <c r="O9138" s="350"/>
      <c r="P9138" s="464"/>
      <c r="Q9138" s="464"/>
      <c r="R9138" s="464"/>
      <c r="S9138" s="464"/>
      <c r="T9138" s="464"/>
      <c r="U9138" s="464"/>
      <c r="V9138" s="464"/>
    </row>
    <row r="9139" spans="1:22">
      <c r="A9139" s="531"/>
      <c r="B9139" s="532"/>
      <c r="C9139" s="350"/>
      <c r="D9139" s="350"/>
      <c r="E9139" s="533"/>
      <c r="F9139" s="533"/>
      <c r="G9139" s="533"/>
      <c r="H9139" s="533"/>
      <c r="I9139" s="533"/>
      <c r="J9139" s="533"/>
      <c r="K9139" s="533"/>
      <c r="L9139" s="533"/>
      <c r="M9139" s="533"/>
      <c r="N9139" s="532"/>
      <c r="O9139" s="350"/>
      <c r="P9139" s="464"/>
      <c r="Q9139" s="464"/>
      <c r="R9139" s="464"/>
      <c r="S9139" s="464"/>
      <c r="T9139" s="464"/>
      <c r="U9139" s="464"/>
      <c r="V9139" s="464"/>
    </row>
    <row r="9140" spans="1:22">
      <c r="A9140" s="531"/>
      <c r="B9140" s="532"/>
      <c r="C9140" s="350"/>
      <c r="D9140" s="350"/>
      <c r="E9140" s="533"/>
      <c r="F9140" s="533"/>
      <c r="G9140" s="533"/>
      <c r="H9140" s="533"/>
      <c r="I9140" s="533"/>
      <c r="J9140" s="533"/>
      <c r="K9140" s="533"/>
      <c r="L9140" s="533"/>
      <c r="M9140" s="533"/>
      <c r="N9140" s="532"/>
      <c r="O9140" s="350"/>
      <c r="P9140" s="464"/>
      <c r="Q9140" s="464"/>
      <c r="R9140" s="464"/>
      <c r="S9140" s="464"/>
      <c r="T9140" s="464"/>
      <c r="U9140" s="464"/>
      <c r="V9140" s="464"/>
    </row>
    <row r="9141" spans="1:22">
      <c r="A9141" s="531"/>
      <c r="B9141" s="532"/>
      <c r="C9141" s="350"/>
      <c r="D9141" s="350"/>
      <c r="E9141" s="533"/>
      <c r="F9141" s="533"/>
      <c r="G9141" s="533"/>
      <c r="H9141" s="533"/>
      <c r="I9141" s="533"/>
      <c r="J9141" s="533"/>
      <c r="K9141" s="533"/>
      <c r="L9141" s="533"/>
      <c r="M9141" s="533"/>
      <c r="N9141" s="532"/>
      <c r="O9141" s="350"/>
      <c r="P9141" s="464"/>
      <c r="Q9141" s="464"/>
      <c r="R9141" s="464"/>
      <c r="S9141" s="464"/>
      <c r="T9141" s="464"/>
      <c r="U9141" s="464"/>
      <c r="V9141" s="464"/>
    </row>
    <row r="9142" spans="1:22">
      <c r="A9142" s="531"/>
      <c r="B9142" s="532"/>
      <c r="C9142" s="350"/>
      <c r="D9142" s="350"/>
      <c r="E9142" s="533"/>
      <c r="F9142" s="533"/>
      <c r="G9142" s="533"/>
      <c r="H9142" s="533"/>
      <c r="I9142" s="533"/>
      <c r="J9142" s="533"/>
      <c r="K9142" s="533"/>
      <c r="L9142" s="533"/>
      <c r="M9142" s="533"/>
      <c r="N9142" s="532"/>
      <c r="O9142" s="350"/>
      <c r="P9142" s="464"/>
      <c r="Q9142" s="464"/>
      <c r="R9142" s="464"/>
      <c r="S9142" s="464"/>
      <c r="T9142" s="464"/>
      <c r="U9142" s="464"/>
      <c r="V9142" s="464"/>
    </row>
    <row r="9143" spans="1:22">
      <c r="A9143" s="531"/>
      <c r="B9143" s="532"/>
      <c r="C9143" s="350"/>
      <c r="D9143" s="350"/>
      <c r="E9143" s="533"/>
      <c r="F9143" s="533"/>
      <c r="G9143" s="533"/>
      <c r="H9143" s="533"/>
      <c r="I9143" s="533"/>
      <c r="J9143" s="533"/>
      <c r="K9143" s="533"/>
      <c r="L9143" s="533"/>
      <c r="M9143" s="533"/>
      <c r="N9143" s="532"/>
      <c r="O9143" s="350"/>
      <c r="P9143" s="464"/>
      <c r="Q9143" s="464"/>
      <c r="R9143" s="464"/>
      <c r="S9143" s="464"/>
      <c r="T9143" s="464"/>
      <c r="U9143" s="464"/>
      <c r="V9143" s="464"/>
    </row>
    <row r="9144" spans="1:22">
      <c r="A9144" s="531"/>
      <c r="B9144" s="532"/>
      <c r="C9144" s="350"/>
      <c r="D9144" s="350"/>
      <c r="E9144" s="533"/>
      <c r="F9144" s="533"/>
      <c r="G9144" s="533"/>
      <c r="H9144" s="533"/>
      <c r="I9144" s="533"/>
      <c r="J9144" s="533"/>
      <c r="K9144" s="533"/>
      <c r="L9144" s="533"/>
      <c r="M9144" s="533"/>
      <c r="N9144" s="532"/>
      <c r="O9144" s="350"/>
      <c r="P9144" s="464"/>
      <c r="Q9144" s="464"/>
      <c r="R9144" s="464"/>
      <c r="S9144" s="464"/>
      <c r="T9144" s="464"/>
      <c r="U9144" s="464"/>
      <c r="V9144" s="464"/>
    </row>
    <row r="9145" spans="1:22">
      <c r="A9145" s="531"/>
      <c r="B9145" s="532"/>
      <c r="C9145" s="350"/>
      <c r="D9145" s="350"/>
      <c r="E9145" s="533"/>
      <c r="F9145" s="533"/>
      <c r="G9145" s="533"/>
      <c r="H9145" s="533"/>
      <c r="I9145" s="533"/>
      <c r="J9145" s="533"/>
      <c r="K9145" s="533"/>
      <c r="L9145" s="533"/>
      <c r="M9145" s="533"/>
      <c r="N9145" s="532"/>
      <c r="O9145" s="350"/>
      <c r="P9145" s="464"/>
      <c r="Q9145" s="464"/>
      <c r="R9145" s="464"/>
      <c r="S9145" s="464"/>
      <c r="T9145" s="464"/>
      <c r="U9145" s="464"/>
      <c r="V9145" s="464"/>
    </row>
    <row r="9146" spans="1:22">
      <c r="A9146" s="531"/>
      <c r="B9146" s="532"/>
      <c r="C9146" s="350"/>
      <c r="D9146" s="350"/>
      <c r="E9146" s="533"/>
      <c r="F9146" s="533"/>
      <c r="G9146" s="533"/>
      <c r="H9146" s="533"/>
      <c r="I9146" s="533"/>
      <c r="J9146" s="533"/>
      <c r="K9146" s="533"/>
      <c r="L9146" s="533"/>
      <c r="M9146" s="533"/>
      <c r="N9146" s="532"/>
      <c r="O9146" s="350"/>
      <c r="P9146" s="464"/>
      <c r="Q9146" s="464"/>
      <c r="R9146" s="464"/>
      <c r="S9146" s="464"/>
      <c r="T9146" s="464"/>
      <c r="U9146" s="464"/>
      <c r="V9146" s="464"/>
    </row>
    <row r="9147" spans="1:22">
      <c r="A9147" s="531"/>
      <c r="B9147" s="532"/>
      <c r="C9147" s="350"/>
      <c r="D9147" s="350"/>
      <c r="E9147" s="533"/>
      <c r="F9147" s="533"/>
      <c r="G9147" s="533"/>
      <c r="H9147" s="533"/>
      <c r="I9147" s="533"/>
      <c r="J9147" s="533"/>
      <c r="K9147" s="533"/>
      <c r="L9147" s="533"/>
      <c r="M9147" s="533"/>
      <c r="N9147" s="532"/>
      <c r="O9147" s="350"/>
      <c r="P9147" s="464"/>
      <c r="Q9147" s="464"/>
      <c r="R9147" s="464"/>
      <c r="S9147" s="464"/>
      <c r="T9147" s="464"/>
      <c r="U9147" s="464"/>
      <c r="V9147" s="464"/>
    </row>
    <row r="9148" spans="1:22">
      <c r="A9148" s="531"/>
      <c r="B9148" s="532"/>
      <c r="C9148" s="350"/>
      <c r="D9148" s="350"/>
      <c r="E9148" s="533"/>
      <c r="F9148" s="533"/>
      <c r="G9148" s="533"/>
      <c r="H9148" s="533"/>
      <c r="I9148" s="533"/>
      <c r="J9148" s="533"/>
      <c r="K9148" s="533"/>
      <c r="L9148" s="533"/>
      <c r="M9148" s="533"/>
      <c r="N9148" s="532"/>
      <c r="O9148" s="350"/>
      <c r="P9148" s="464"/>
      <c r="Q9148" s="464"/>
      <c r="R9148" s="464"/>
      <c r="S9148" s="464"/>
      <c r="T9148" s="464"/>
      <c r="U9148" s="464"/>
      <c r="V9148" s="464"/>
    </row>
    <row r="9149" spans="1:22">
      <c r="A9149" s="531"/>
      <c r="B9149" s="532"/>
      <c r="C9149" s="350"/>
      <c r="D9149" s="350"/>
      <c r="E9149" s="533"/>
      <c r="F9149" s="533"/>
      <c r="G9149" s="533"/>
      <c r="H9149" s="533"/>
      <c r="I9149" s="533"/>
      <c r="J9149" s="533"/>
      <c r="K9149" s="533"/>
      <c r="L9149" s="533"/>
      <c r="M9149" s="533"/>
      <c r="N9149" s="532"/>
      <c r="O9149" s="350"/>
      <c r="P9149" s="464"/>
      <c r="Q9149" s="464"/>
      <c r="R9149" s="464"/>
      <c r="S9149" s="464"/>
      <c r="T9149" s="464"/>
      <c r="U9149" s="464"/>
      <c r="V9149" s="464"/>
    </row>
    <row r="9150" spans="1:22">
      <c r="A9150" s="531"/>
      <c r="B9150" s="532"/>
      <c r="C9150" s="350"/>
      <c r="D9150" s="350"/>
      <c r="E9150" s="533"/>
      <c r="F9150" s="533"/>
      <c r="G9150" s="533"/>
      <c r="H9150" s="533"/>
      <c r="I9150" s="533"/>
      <c r="J9150" s="533"/>
      <c r="K9150" s="533"/>
      <c r="L9150" s="533"/>
      <c r="M9150" s="533"/>
      <c r="N9150" s="532"/>
      <c r="O9150" s="350"/>
      <c r="P9150" s="464"/>
      <c r="Q9150" s="464"/>
      <c r="R9150" s="464"/>
      <c r="S9150" s="464"/>
      <c r="T9150" s="464"/>
      <c r="U9150" s="464"/>
      <c r="V9150" s="464"/>
    </row>
    <row r="9151" spans="1:22">
      <c r="A9151" s="531"/>
      <c r="B9151" s="532"/>
      <c r="C9151" s="350"/>
      <c r="D9151" s="350"/>
      <c r="E9151" s="533"/>
      <c r="F9151" s="533"/>
      <c r="G9151" s="533"/>
      <c r="H9151" s="533"/>
      <c r="I9151" s="533"/>
      <c r="J9151" s="533"/>
      <c r="K9151" s="533"/>
      <c r="L9151" s="533"/>
      <c r="M9151" s="533"/>
      <c r="N9151" s="532"/>
      <c r="O9151" s="350"/>
      <c r="P9151" s="464"/>
      <c r="Q9151" s="464"/>
      <c r="R9151" s="464"/>
      <c r="S9151" s="464"/>
      <c r="T9151" s="464"/>
      <c r="U9151" s="464"/>
      <c r="V9151" s="464"/>
    </row>
    <row r="9152" spans="1:22">
      <c r="A9152" s="531"/>
      <c r="B9152" s="532"/>
      <c r="C9152" s="350"/>
      <c r="D9152" s="350"/>
      <c r="E9152" s="533"/>
      <c r="F9152" s="533"/>
      <c r="G9152" s="533"/>
      <c r="H9152" s="533"/>
      <c r="I9152" s="533"/>
      <c r="J9152" s="533"/>
      <c r="K9152" s="533"/>
      <c r="L9152" s="533"/>
      <c r="M9152" s="533"/>
      <c r="N9152" s="532"/>
      <c r="O9152" s="350"/>
      <c r="P9152" s="464"/>
      <c r="Q9152" s="464"/>
      <c r="R9152" s="464"/>
      <c r="S9152" s="464"/>
      <c r="T9152" s="464"/>
      <c r="U9152" s="464"/>
      <c r="V9152" s="464"/>
    </row>
    <row r="9153" spans="1:22">
      <c r="A9153" s="531"/>
      <c r="B9153" s="532"/>
      <c r="C9153" s="350"/>
      <c r="D9153" s="350"/>
      <c r="E9153" s="533"/>
      <c r="F9153" s="533"/>
      <c r="G9153" s="533"/>
      <c r="H9153" s="533"/>
      <c r="I9153" s="533"/>
      <c r="J9153" s="533"/>
      <c r="K9153" s="533"/>
      <c r="L9153" s="533"/>
      <c r="M9153" s="533"/>
      <c r="N9153" s="532"/>
      <c r="O9153" s="350"/>
      <c r="P9153" s="464"/>
      <c r="Q9153" s="464"/>
      <c r="R9153" s="464"/>
      <c r="S9153" s="464"/>
      <c r="T9153" s="464"/>
      <c r="U9153" s="464"/>
      <c r="V9153" s="464"/>
    </row>
    <row r="9154" spans="1:22">
      <c r="A9154" s="531"/>
      <c r="B9154" s="532"/>
      <c r="C9154" s="350"/>
      <c r="D9154" s="350"/>
      <c r="E9154" s="533"/>
      <c r="F9154" s="533"/>
      <c r="G9154" s="533"/>
      <c r="H9154" s="533"/>
      <c r="I9154" s="533"/>
      <c r="J9154" s="533"/>
      <c r="K9154" s="533"/>
      <c r="L9154" s="533"/>
      <c r="M9154" s="533"/>
      <c r="N9154" s="532"/>
      <c r="O9154" s="350"/>
      <c r="P9154" s="464"/>
      <c r="Q9154" s="464"/>
      <c r="R9154" s="464"/>
      <c r="S9154" s="464"/>
      <c r="T9154" s="464"/>
      <c r="U9154" s="464"/>
      <c r="V9154" s="464"/>
    </row>
    <row r="9155" spans="1:22">
      <c r="A9155" s="531"/>
      <c r="B9155" s="532"/>
      <c r="C9155" s="350"/>
      <c r="D9155" s="350"/>
      <c r="E9155" s="533"/>
      <c r="F9155" s="533"/>
      <c r="G9155" s="533"/>
      <c r="H9155" s="533"/>
      <c r="I9155" s="533"/>
      <c r="J9155" s="533"/>
      <c r="K9155" s="533"/>
      <c r="L9155" s="533"/>
      <c r="M9155" s="533"/>
      <c r="N9155" s="532"/>
      <c r="O9155" s="350"/>
      <c r="P9155" s="464"/>
      <c r="Q9155" s="464"/>
      <c r="R9155" s="464"/>
      <c r="S9155" s="464"/>
      <c r="T9155" s="464"/>
      <c r="U9155" s="464"/>
      <c r="V9155" s="464"/>
    </row>
    <row r="9156" spans="1:22">
      <c r="A9156" s="531"/>
      <c r="B9156" s="532"/>
      <c r="C9156" s="350"/>
      <c r="D9156" s="350"/>
      <c r="E9156" s="533"/>
      <c r="F9156" s="533"/>
      <c r="G9156" s="533"/>
      <c r="H9156" s="533"/>
      <c r="I9156" s="533"/>
      <c r="J9156" s="533"/>
      <c r="K9156" s="533"/>
      <c r="L9156" s="533"/>
      <c r="M9156" s="533"/>
      <c r="N9156" s="532"/>
      <c r="O9156" s="350"/>
      <c r="P9156" s="464"/>
      <c r="Q9156" s="464"/>
      <c r="R9156" s="464"/>
      <c r="S9156" s="464"/>
      <c r="T9156" s="464"/>
      <c r="U9156" s="464"/>
      <c r="V9156" s="464"/>
    </row>
    <row r="9157" spans="1:22">
      <c r="A9157" s="531"/>
      <c r="B9157" s="532"/>
      <c r="C9157" s="350"/>
      <c r="D9157" s="350"/>
      <c r="E9157" s="533"/>
      <c r="F9157" s="533"/>
      <c r="G9157" s="533"/>
      <c r="H9157" s="533"/>
      <c r="I9157" s="533"/>
      <c r="J9157" s="533"/>
      <c r="K9157" s="533"/>
      <c r="L9157" s="533"/>
      <c r="M9157" s="533"/>
      <c r="N9157" s="532"/>
      <c r="O9157" s="350"/>
      <c r="P9157" s="464"/>
      <c r="Q9157" s="464"/>
      <c r="R9157" s="464"/>
      <c r="S9157" s="464"/>
      <c r="T9157" s="464"/>
      <c r="U9157" s="464"/>
      <c r="V9157" s="464"/>
    </row>
    <row r="9158" spans="1:22">
      <c r="A9158" s="531"/>
      <c r="B9158" s="532"/>
      <c r="C9158" s="350"/>
      <c r="D9158" s="350"/>
      <c r="E9158" s="533"/>
      <c r="F9158" s="533"/>
      <c r="G9158" s="533"/>
      <c r="H9158" s="533"/>
      <c r="I9158" s="533"/>
      <c r="J9158" s="533"/>
      <c r="K9158" s="533"/>
      <c r="L9158" s="533"/>
      <c r="M9158" s="533"/>
      <c r="N9158" s="532"/>
      <c r="O9158" s="350"/>
      <c r="P9158" s="464"/>
      <c r="Q9158" s="464"/>
      <c r="R9158" s="464"/>
      <c r="S9158" s="464"/>
      <c r="T9158" s="464"/>
      <c r="U9158" s="464"/>
      <c r="V9158" s="464"/>
    </row>
    <row r="9159" spans="1:22">
      <c r="A9159" s="531"/>
      <c r="B9159" s="532"/>
      <c r="C9159" s="350"/>
      <c r="D9159" s="350"/>
      <c r="E9159" s="533"/>
      <c r="F9159" s="533"/>
      <c r="G9159" s="533"/>
      <c r="H9159" s="533"/>
      <c r="I9159" s="533"/>
      <c r="J9159" s="533"/>
      <c r="K9159" s="533"/>
      <c r="L9159" s="533"/>
      <c r="M9159" s="533"/>
      <c r="N9159" s="532"/>
      <c r="O9159" s="350"/>
      <c r="P9159" s="464"/>
      <c r="Q9159" s="464"/>
      <c r="R9159" s="464"/>
      <c r="S9159" s="464"/>
      <c r="T9159" s="464"/>
      <c r="U9159" s="464"/>
      <c r="V9159" s="464"/>
    </row>
    <row r="9160" spans="1:22">
      <c r="A9160" s="531"/>
      <c r="B9160" s="532"/>
      <c r="C9160" s="350"/>
      <c r="D9160" s="350"/>
      <c r="E9160" s="533"/>
      <c r="F9160" s="533"/>
      <c r="G9160" s="533"/>
      <c r="H9160" s="533"/>
      <c r="I9160" s="533"/>
      <c r="J9160" s="533"/>
      <c r="K9160" s="533"/>
      <c r="L9160" s="533"/>
      <c r="M9160" s="533"/>
      <c r="N9160" s="532"/>
      <c r="O9160" s="350"/>
      <c r="P9160" s="464"/>
      <c r="Q9160" s="464"/>
      <c r="R9160" s="464"/>
      <c r="S9160" s="464"/>
      <c r="T9160" s="464"/>
      <c r="U9160" s="464"/>
      <c r="V9160" s="464"/>
    </row>
    <row r="9161" spans="1:22">
      <c r="A9161" s="531"/>
      <c r="B9161" s="532"/>
      <c r="C9161" s="350"/>
      <c r="D9161" s="350"/>
      <c r="E9161" s="533"/>
      <c r="F9161" s="533"/>
      <c r="G9161" s="533"/>
      <c r="H9161" s="533"/>
      <c r="I9161" s="533"/>
      <c r="J9161" s="533"/>
      <c r="K9161" s="533"/>
      <c r="L9161" s="533"/>
      <c r="M9161" s="533"/>
      <c r="N9161" s="532"/>
      <c r="O9161" s="350"/>
      <c r="P9161" s="464"/>
      <c r="Q9161" s="464"/>
      <c r="R9161" s="464"/>
      <c r="S9161" s="464"/>
      <c r="T9161" s="464"/>
      <c r="U9161" s="464"/>
      <c r="V9161" s="464"/>
    </row>
    <row r="9162" spans="1:22">
      <c r="A9162" s="531"/>
      <c r="B9162" s="532"/>
      <c r="C9162" s="350"/>
      <c r="D9162" s="350"/>
      <c r="E9162" s="533"/>
      <c r="F9162" s="533"/>
      <c r="G9162" s="533"/>
      <c r="H9162" s="533"/>
      <c r="I9162" s="533"/>
      <c r="J9162" s="533"/>
      <c r="K9162" s="533"/>
      <c r="L9162" s="533"/>
      <c r="M9162" s="533"/>
      <c r="N9162" s="532"/>
      <c r="O9162" s="350"/>
      <c r="P9162" s="464"/>
      <c r="Q9162" s="464"/>
      <c r="R9162" s="464"/>
      <c r="S9162" s="464"/>
      <c r="T9162" s="464"/>
      <c r="U9162" s="464"/>
      <c r="V9162" s="464"/>
    </row>
    <row r="9163" spans="1:22">
      <c r="A9163" s="531"/>
      <c r="B9163" s="532"/>
      <c r="C9163" s="350"/>
      <c r="D9163" s="350"/>
      <c r="E9163" s="533"/>
      <c r="F9163" s="533"/>
      <c r="G9163" s="533"/>
      <c r="H9163" s="533"/>
      <c r="I9163" s="533"/>
      <c r="J9163" s="533"/>
      <c r="K9163" s="533"/>
      <c r="L9163" s="533"/>
      <c r="M9163" s="533"/>
      <c r="N9163" s="532"/>
      <c r="O9163" s="350"/>
      <c r="P9163" s="464"/>
      <c r="Q9163" s="464"/>
      <c r="R9163" s="464"/>
      <c r="S9163" s="464"/>
      <c r="T9163" s="464"/>
      <c r="U9163" s="464"/>
      <c r="V9163" s="464"/>
    </row>
    <row r="9164" spans="1:22">
      <c r="A9164" s="531"/>
      <c r="B9164" s="532"/>
      <c r="C9164" s="350"/>
      <c r="D9164" s="350"/>
      <c r="E9164" s="533"/>
      <c r="F9164" s="533"/>
      <c r="G9164" s="533"/>
      <c r="H9164" s="533"/>
      <c r="I9164" s="533"/>
      <c r="J9164" s="533"/>
      <c r="K9164" s="533"/>
      <c r="L9164" s="533"/>
      <c r="M9164" s="533"/>
      <c r="N9164" s="532"/>
      <c r="O9164" s="350"/>
      <c r="P9164" s="464"/>
      <c r="Q9164" s="464"/>
      <c r="R9164" s="464"/>
      <c r="S9164" s="464"/>
      <c r="T9164" s="464"/>
      <c r="U9164" s="464"/>
      <c r="V9164" s="464"/>
    </row>
    <row r="9165" spans="1:22">
      <c r="A9165" s="531"/>
      <c r="B9165" s="532"/>
      <c r="C9165" s="350"/>
      <c r="D9165" s="350"/>
      <c r="E9165" s="533"/>
      <c r="F9165" s="533"/>
      <c r="G9165" s="533"/>
      <c r="H9165" s="533"/>
      <c r="I9165" s="533"/>
      <c r="J9165" s="533"/>
      <c r="K9165" s="533"/>
      <c r="L9165" s="533"/>
      <c r="M9165" s="533"/>
      <c r="N9165" s="532"/>
      <c r="O9165" s="350"/>
      <c r="P9165" s="464"/>
      <c r="Q9165" s="464"/>
      <c r="R9165" s="464"/>
      <c r="S9165" s="464"/>
      <c r="T9165" s="464"/>
      <c r="U9165" s="464"/>
      <c r="V9165" s="464"/>
    </row>
    <row r="9166" spans="1:22">
      <c r="A9166" s="531"/>
      <c r="B9166" s="532"/>
      <c r="C9166" s="350"/>
      <c r="D9166" s="350"/>
      <c r="E9166" s="533"/>
      <c r="F9166" s="533"/>
      <c r="G9166" s="533"/>
      <c r="H9166" s="533"/>
      <c r="I9166" s="533"/>
      <c r="J9166" s="533"/>
      <c r="K9166" s="533"/>
      <c r="L9166" s="533"/>
      <c r="M9166" s="533"/>
      <c r="N9166" s="532"/>
      <c r="O9166" s="350"/>
      <c r="P9166" s="464"/>
      <c r="Q9166" s="464"/>
      <c r="R9166" s="464"/>
      <c r="S9166" s="464"/>
      <c r="T9166" s="464"/>
      <c r="U9166" s="464"/>
      <c r="V9166" s="464"/>
    </row>
    <row r="9167" spans="1:22">
      <c r="A9167" s="531"/>
      <c r="B9167" s="532"/>
      <c r="C9167" s="350"/>
      <c r="D9167" s="350"/>
      <c r="E9167" s="533"/>
      <c r="F9167" s="533"/>
      <c r="G9167" s="533"/>
      <c r="H9167" s="533"/>
      <c r="I9167" s="533"/>
      <c r="J9167" s="533"/>
      <c r="K9167" s="533"/>
      <c r="L9167" s="533"/>
      <c r="M9167" s="533"/>
      <c r="N9167" s="532"/>
      <c r="O9167" s="350"/>
      <c r="P9167" s="464"/>
      <c r="Q9167" s="464"/>
      <c r="R9167" s="464"/>
      <c r="S9167" s="464"/>
      <c r="T9167" s="464"/>
      <c r="U9167" s="464"/>
      <c r="V9167" s="464"/>
    </row>
    <row r="9168" spans="1:22">
      <c r="A9168" s="531"/>
      <c r="B9168" s="532"/>
      <c r="C9168" s="350"/>
      <c r="D9168" s="350"/>
      <c r="E9168" s="533"/>
      <c r="F9168" s="533"/>
      <c r="G9168" s="533"/>
      <c r="H9168" s="533"/>
      <c r="I9168" s="533"/>
      <c r="J9168" s="533"/>
      <c r="K9168" s="533"/>
      <c r="L9168" s="533"/>
      <c r="M9168" s="533"/>
      <c r="N9168" s="532"/>
      <c r="O9168" s="350"/>
      <c r="P9168" s="464"/>
      <c r="Q9168" s="464"/>
      <c r="R9168" s="464"/>
      <c r="S9168" s="464"/>
      <c r="T9168" s="464"/>
      <c r="U9168" s="464"/>
      <c r="V9168" s="464"/>
    </row>
    <row r="9169" spans="1:22">
      <c r="A9169" s="531"/>
      <c r="B9169" s="532"/>
      <c r="C9169" s="350"/>
      <c r="D9169" s="350"/>
      <c r="E9169" s="533"/>
      <c r="F9169" s="533"/>
      <c r="G9169" s="533"/>
      <c r="H9169" s="533"/>
      <c r="I9169" s="533"/>
      <c r="J9169" s="533"/>
      <c r="K9169" s="533"/>
      <c r="L9169" s="533"/>
      <c r="M9169" s="533"/>
      <c r="N9169" s="532"/>
      <c r="O9169" s="350"/>
      <c r="P9169" s="464"/>
      <c r="Q9169" s="464"/>
      <c r="R9169" s="464"/>
      <c r="S9169" s="464"/>
      <c r="T9169" s="464"/>
      <c r="U9169" s="464"/>
      <c r="V9169" s="464"/>
    </row>
    <row r="9170" spans="1:22">
      <c r="A9170" s="531"/>
      <c r="B9170" s="532"/>
      <c r="C9170" s="350"/>
      <c r="D9170" s="350"/>
      <c r="E9170" s="533"/>
      <c r="F9170" s="533"/>
      <c r="G9170" s="533"/>
      <c r="H9170" s="533"/>
      <c r="I9170" s="533"/>
      <c r="J9170" s="533"/>
      <c r="K9170" s="533"/>
      <c r="L9170" s="533"/>
      <c r="M9170" s="533"/>
      <c r="N9170" s="532"/>
      <c r="O9170" s="350"/>
      <c r="P9170" s="464"/>
      <c r="Q9170" s="464"/>
      <c r="R9170" s="464"/>
      <c r="S9170" s="464"/>
      <c r="T9170" s="464"/>
      <c r="U9170" s="464"/>
      <c r="V9170" s="464"/>
    </row>
    <row r="9171" spans="1:22">
      <c r="A9171" s="531"/>
      <c r="B9171" s="532"/>
      <c r="C9171" s="350"/>
      <c r="D9171" s="350"/>
      <c r="E9171" s="533"/>
      <c r="F9171" s="533"/>
      <c r="G9171" s="533"/>
      <c r="H9171" s="533"/>
      <c r="I9171" s="533"/>
      <c r="J9171" s="533"/>
      <c r="K9171" s="533"/>
      <c r="L9171" s="533"/>
      <c r="M9171" s="533"/>
      <c r="N9171" s="532"/>
      <c r="O9171" s="350"/>
      <c r="P9171" s="464"/>
      <c r="Q9171" s="464"/>
      <c r="R9171" s="464"/>
      <c r="S9171" s="464"/>
      <c r="T9171" s="464"/>
      <c r="U9171" s="464"/>
      <c r="V9171" s="464"/>
    </row>
    <row r="9172" spans="1:22">
      <c r="A9172" s="531"/>
      <c r="B9172" s="532"/>
      <c r="C9172" s="350"/>
      <c r="D9172" s="350"/>
      <c r="E9172" s="533"/>
      <c r="F9172" s="533"/>
      <c r="G9172" s="533"/>
      <c r="H9172" s="533"/>
      <c r="I9172" s="533"/>
      <c r="J9172" s="533"/>
      <c r="K9172" s="533"/>
      <c r="L9172" s="533"/>
      <c r="M9172" s="533"/>
      <c r="N9172" s="532"/>
      <c r="O9172" s="350"/>
      <c r="P9172" s="464"/>
      <c r="Q9172" s="464"/>
      <c r="R9172" s="464"/>
      <c r="S9172" s="464"/>
      <c r="T9172" s="464"/>
      <c r="U9172" s="464"/>
      <c r="V9172" s="464"/>
    </row>
    <row r="9173" spans="1:22">
      <c r="A9173" s="531"/>
      <c r="B9173" s="532"/>
      <c r="C9173" s="350"/>
      <c r="D9173" s="350"/>
      <c r="E9173" s="533"/>
      <c r="F9173" s="533"/>
      <c r="G9173" s="533"/>
      <c r="H9173" s="533"/>
      <c r="I9173" s="533"/>
      <c r="J9173" s="533"/>
      <c r="K9173" s="533"/>
      <c r="L9173" s="533"/>
      <c r="M9173" s="533"/>
      <c r="N9173" s="532"/>
      <c r="O9173" s="350"/>
      <c r="P9173" s="464"/>
      <c r="Q9173" s="464"/>
      <c r="R9173" s="464"/>
      <c r="S9173" s="464"/>
      <c r="T9173" s="464"/>
      <c r="U9173" s="464"/>
      <c r="V9173" s="464"/>
    </row>
    <row r="9174" spans="1:22">
      <c r="A9174" s="531"/>
      <c r="B9174" s="532"/>
      <c r="C9174" s="350"/>
      <c r="D9174" s="350"/>
      <c r="E9174" s="533"/>
      <c r="F9174" s="533"/>
      <c r="G9174" s="533"/>
      <c r="H9174" s="533"/>
      <c r="I9174" s="533"/>
      <c r="J9174" s="533"/>
      <c r="K9174" s="533"/>
      <c r="L9174" s="533"/>
      <c r="M9174" s="533"/>
      <c r="N9174" s="532"/>
      <c r="O9174" s="350"/>
      <c r="P9174" s="464"/>
      <c r="Q9174" s="464"/>
      <c r="R9174" s="464"/>
      <c r="S9174" s="464"/>
      <c r="T9174" s="464"/>
      <c r="U9174" s="464"/>
      <c r="V9174" s="464"/>
    </row>
    <row r="9175" spans="1:22">
      <c r="A9175" s="531"/>
      <c r="B9175" s="532"/>
      <c r="C9175" s="350"/>
      <c r="D9175" s="350"/>
      <c r="E9175" s="533"/>
      <c r="F9175" s="533"/>
      <c r="G9175" s="533"/>
      <c r="H9175" s="533"/>
      <c r="I9175" s="533"/>
      <c r="J9175" s="533"/>
      <c r="K9175" s="533"/>
      <c r="L9175" s="533"/>
      <c r="M9175" s="533"/>
      <c r="N9175" s="532"/>
      <c r="O9175" s="350"/>
      <c r="P9175" s="464"/>
      <c r="Q9175" s="464"/>
      <c r="R9175" s="464"/>
      <c r="S9175" s="464"/>
      <c r="T9175" s="464"/>
      <c r="U9175" s="464"/>
      <c r="V9175" s="464"/>
    </row>
    <row r="9176" spans="1:22">
      <c r="A9176" s="531"/>
      <c r="B9176" s="532"/>
      <c r="C9176" s="350"/>
      <c r="D9176" s="350"/>
      <c r="E9176" s="533"/>
      <c r="F9176" s="533"/>
      <c r="G9176" s="533"/>
      <c r="H9176" s="533"/>
      <c r="I9176" s="533"/>
      <c r="J9176" s="533"/>
      <c r="K9176" s="533"/>
      <c r="L9176" s="533"/>
      <c r="M9176" s="533"/>
      <c r="N9176" s="532"/>
      <c r="O9176" s="350"/>
      <c r="P9176" s="464"/>
      <c r="Q9176" s="464"/>
      <c r="R9176" s="464"/>
      <c r="S9176" s="464"/>
      <c r="T9176" s="464"/>
      <c r="U9176" s="464"/>
      <c r="V9176" s="464"/>
    </row>
    <row r="9177" spans="1:22">
      <c r="A9177" s="531"/>
      <c r="B9177" s="532"/>
      <c r="C9177" s="350"/>
      <c r="D9177" s="350"/>
      <c r="E9177" s="533"/>
      <c r="F9177" s="533"/>
      <c r="G9177" s="533"/>
      <c r="H9177" s="533"/>
      <c r="I9177" s="533"/>
      <c r="J9177" s="533"/>
      <c r="K9177" s="533"/>
      <c r="L9177" s="533"/>
      <c r="M9177" s="533"/>
      <c r="N9177" s="532"/>
      <c r="O9177" s="350"/>
      <c r="P9177" s="464"/>
      <c r="Q9177" s="464"/>
      <c r="R9177" s="464"/>
      <c r="S9177" s="464"/>
      <c r="T9177" s="464"/>
      <c r="U9177" s="464"/>
      <c r="V9177" s="464"/>
    </row>
    <row r="9178" spans="1:22">
      <c r="A9178" s="531"/>
      <c r="B9178" s="532"/>
      <c r="C9178" s="350"/>
      <c r="D9178" s="350"/>
      <c r="E9178" s="533"/>
      <c r="F9178" s="533"/>
      <c r="G9178" s="533"/>
      <c r="H9178" s="533"/>
      <c r="I9178" s="533"/>
      <c r="J9178" s="533"/>
      <c r="K9178" s="533"/>
      <c r="L9178" s="533"/>
      <c r="M9178" s="533"/>
      <c r="N9178" s="532"/>
      <c r="O9178" s="350"/>
      <c r="P9178" s="464"/>
      <c r="Q9178" s="464"/>
      <c r="R9178" s="464"/>
      <c r="S9178" s="464"/>
      <c r="T9178" s="464"/>
      <c r="U9178" s="464"/>
      <c r="V9178" s="464"/>
    </row>
    <row r="9179" spans="1:22">
      <c r="A9179" s="531"/>
      <c r="B9179" s="532"/>
      <c r="C9179" s="350"/>
      <c r="D9179" s="350"/>
      <c r="E9179" s="533"/>
      <c r="F9179" s="533"/>
      <c r="G9179" s="533"/>
      <c r="H9179" s="533"/>
      <c r="I9179" s="533"/>
      <c r="J9179" s="533"/>
      <c r="K9179" s="533"/>
      <c r="L9179" s="533"/>
      <c r="M9179" s="533"/>
      <c r="N9179" s="532"/>
      <c r="O9179" s="350"/>
      <c r="P9179" s="464"/>
      <c r="Q9179" s="464"/>
      <c r="R9179" s="464"/>
      <c r="S9179" s="464"/>
      <c r="T9179" s="464"/>
      <c r="U9179" s="464"/>
      <c r="V9179" s="464"/>
    </row>
    <row r="9180" spans="1:22">
      <c r="A9180" s="531"/>
      <c r="B9180" s="532"/>
      <c r="C9180" s="350"/>
      <c r="D9180" s="350"/>
      <c r="E9180" s="533"/>
      <c r="F9180" s="533"/>
      <c r="G9180" s="533"/>
      <c r="H9180" s="533"/>
      <c r="I9180" s="533"/>
      <c r="J9180" s="533"/>
      <c r="K9180" s="533"/>
      <c r="L9180" s="533"/>
      <c r="M9180" s="533"/>
      <c r="N9180" s="532"/>
      <c r="O9180" s="350"/>
      <c r="P9180" s="464"/>
      <c r="Q9180" s="464"/>
      <c r="R9180" s="464"/>
      <c r="S9180" s="464"/>
      <c r="T9180" s="464"/>
      <c r="U9180" s="464"/>
      <c r="V9180" s="464"/>
    </row>
    <row r="9181" spans="1:22">
      <c r="A9181" s="531"/>
      <c r="B9181" s="532"/>
      <c r="C9181" s="350"/>
      <c r="D9181" s="350"/>
      <c r="E9181" s="533"/>
      <c r="F9181" s="533"/>
      <c r="G9181" s="533"/>
      <c r="H9181" s="533"/>
      <c r="I9181" s="533"/>
      <c r="J9181" s="533"/>
      <c r="K9181" s="533"/>
      <c r="L9181" s="533"/>
      <c r="M9181" s="533"/>
      <c r="N9181" s="532"/>
      <c r="O9181" s="350"/>
      <c r="P9181" s="464"/>
      <c r="Q9181" s="464"/>
      <c r="R9181" s="464"/>
      <c r="S9181" s="464"/>
      <c r="T9181" s="464"/>
      <c r="U9181" s="464"/>
      <c r="V9181" s="464"/>
    </row>
    <row r="9182" spans="1:22">
      <c r="A9182" s="531"/>
      <c r="B9182" s="532"/>
      <c r="C9182" s="350"/>
      <c r="D9182" s="350"/>
      <c r="E9182" s="533"/>
      <c r="F9182" s="533"/>
      <c r="G9182" s="533"/>
      <c r="H9182" s="533"/>
      <c r="I9182" s="533"/>
      <c r="J9182" s="533"/>
      <c r="K9182" s="533"/>
      <c r="L9182" s="533"/>
      <c r="M9182" s="533"/>
      <c r="N9182" s="532"/>
      <c r="O9182" s="350"/>
      <c r="P9182" s="464"/>
      <c r="Q9182" s="464"/>
      <c r="R9182" s="464"/>
      <c r="S9182" s="464"/>
      <c r="T9182" s="464"/>
      <c r="U9182" s="464"/>
      <c r="V9182" s="464"/>
    </row>
    <row r="9183" spans="1:22">
      <c r="A9183" s="531"/>
      <c r="B9183" s="532"/>
      <c r="C9183" s="350"/>
      <c r="D9183" s="350"/>
      <c r="E9183" s="533"/>
      <c r="F9183" s="533"/>
      <c r="G9183" s="533"/>
      <c r="H9183" s="533"/>
      <c r="I9183" s="533"/>
      <c r="J9183" s="533"/>
      <c r="K9183" s="533"/>
      <c r="L9183" s="533"/>
      <c r="M9183" s="533"/>
      <c r="N9183" s="532"/>
      <c r="O9183" s="350"/>
      <c r="P9183" s="464"/>
      <c r="Q9183" s="464"/>
      <c r="R9183" s="464"/>
      <c r="S9183" s="464"/>
      <c r="T9183" s="464"/>
      <c r="U9183" s="464"/>
      <c r="V9183" s="464"/>
    </row>
    <row r="9184" spans="1:22">
      <c r="A9184" s="531"/>
      <c r="B9184" s="532"/>
      <c r="C9184" s="350"/>
      <c r="D9184" s="350"/>
      <c r="E9184" s="533"/>
      <c r="F9184" s="533"/>
      <c r="G9184" s="533"/>
      <c r="H9184" s="533"/>
      <c r="I9184" s="533"/>
      <c r="J9184" s="533"/>
      <c r="K9184" s="533"/>
      <c r="L9184" s="533"/>
      <c r="M9184" s="533"/>
      <c r="N9184" s="532"/>
      <c r="O9184" s="350"/>
      <c r="P9184" s="464"/>
      <c r="Q9184" s="464"/>
      <c r="R9184" s="464"/>
      <c r="S9184" s="464"/>
      <c r="T9184" s="464"/>
      <c r="U9184" s="464"/>
      <c r="V9184" s="464"/>
    </row>
    <row r="9185" spans="1:22">
      <c r="A9185" s="531"/>
      <c r="B9185" s="532"/>
      <c r="C9185" s="350"/>
      <c r="D9185" s="350"/>
      <c r="E9185" s="533"/>
      <c r="F9185" s="533"/>
      <c r="G9185" s="533"/>
      <c r="H9185" s="533"/>
      <c r="I9185" s="533"/>
      <c r="J9185" s="533"/>
      <c r="K9185" s="533"/>
      <c r="L9185" s="533"/>
      <c r="M9185" s="533"/>
      <c r="N9185" s="532"/>
      <c r="O9185" s="350"/>
      <c r="P9185" s="464"/>
      <c r="Q9185" s="464"/>
      <c r="R9185" s="464"/>
      <c r="S9185" s="464"/>
      <c r="T9185" s="464"/>
      <c r="U9185" s="464"/>
      <c r="V9185" s="464"/>
    </row>
    <row r="9186" spans="1:22">
      <c r="A9186" s="531"/>
      <c r="B9186" s="532"/>
      <c r="C9186" s="350"/>
      <c r="D9186" s="350"/>
      <c r="E9186" s="533"/>
      <c r="F9186" s="533"/>
      <c r="G9186" s="533"/>
      <c r="H9186" s="533"/>
      <c r="I9186" s="533"/>
      <c r="J9186" s="533"/>
      <c r="K9186" s="533"/>
      <c r="L9186" s="533"/>
      <c r="M9186" s="533"/>
      <c r="N9186" s="532"/>
      <c r="O9186" s="350"/>
      <c r="P9186" s="464"/>
      <c r="Q9186" s="464"/>
      <c r="R9186" s="464"/>
      <c r="S9186" s="464"/>
      <c r="T9186" s="464"/>
      <c r="U9186" s="464"/>
      <c r="V9186" s="464"/>
    </row>
    <row r="9187" spans="1:22">
      <c r="A9187" s="531"/>
      <c r="B9187" s="532"/>
      <c r="C9187" s="350"/>
      <c r="D9187" s="350"/>
      <c r="E9187" s="533"/>
      <c r="F9187" s="533"/>
      <c r="G9187" s="533"/>
      <c r="H9187" s="533"/>
      <c r="I9187" s="533"/>
      <c r="J9187" s="533"/>
      <c r="K9187" s="533"/>
      <c r="L9187" s="533"/>
      <c r="M9187" s="533"/>
      <c r="N9187" s="532"/>
      <c r="O9187" s="350"/>
      <c r="P9187" s="464"/>
      <c r="Q9187" s="464"/>
      <c r="R9187" s="464"/>
      <c r="S9187" s="464"/>
      <c r="T9187" s="464"/>
      <c r="U9187" s="464"/>
      <c r="V9187" s="464"/>
    </row>
    <row r="9188" spans="1:22">
      <c r="A9188" s="531"/>
      <c r="B9188" s="532"/>
      <c r="C9188" s="350"/>
      <c r="D9188" s="350"/>
      <c r="E9188" s="533"/>
      <c r="F9188" s="533"/>
      <c r="G9188" s="533"/>
      <c r="H9188" s="533"/>
      <c r="I9188" s="533"/>
      <c r="J9188" s="533"/>
      <c r="K9188" s="533"/>
      <c r="L9188" s="533"/>
      <c r="M9188" s="533"/>
      <c r="N9188" s="532"/>
      <c r="O9188" s="350"/>
      <c r="P9188" s="464"/>
      <c r="Q9188" s="464"/>
      <c r="R9188" s="464"/>
      <c r="S9188" s="464"/>
      <c r="T9188" s="464"/>
      <c r="U9188" s="464"/>
      <c r="V9188" s="464"/>
    </row>
    <row r="9189" spans="1:22">
      <c r="A9189" s="531"/>
      <c r="B9189" s="532"/>
      <c r="C9189" s="350"/>
      <c r="D9189" s="350"/>
      <c r="E9189" s="533"/>
      <c r="F9189" s="533"/>
      <c r="G9189" s="533"/>
      <c r="H9189" s="533"/>
      <c r="I9189" s="533"/>
      <c r="J9189" s="533"/>
      <c r="K9189" s="533"/>
      <c r="L9189" s="533"/>
      <c r="M9189" s="533"/>
      <c r="N9189" s="532"/>
      <c r="O9189" s="350"/>
      <c r="P9189" s="464"/>
      <c r="Q9189" s="464"/>
      <c r="R9189" s="464"/>
      <c r="S9189" s="464"/>
      <c r="T9189" s="464"/>
      <c r="U9189" s="464"/>
      <c r="V9189" s="464"/>
    </row>
    <row r="9190" spans="1:22">
      <c r="A9190" s="531"/>
      <c r="B9190" s="532"/>
      <c r="C9190" s="350"/>
      <c r="D9190" s="350"/>
      <c r="E9190" s="533"/>
      <c r="F9190" s="533"/>
      <c r="G9190" s="533"/>
      <c r="H9190" s="533"/>
      <c r="I9190" s="533"/>
      <c r="J9190" s="533"/>
      <c r="K9190" s="533"/>
      <c r="L9190" s="533"/>
      <c r="M9190" s="533"/>
      <c r="N9190" s="532"/>
      <c r="O9190" s="350"/>
      <c r="P9190" s="464"/>
      <c r="Q9190" s="464"/>
      <c r="R9190" s="464"/>
      <c r="S9190" s="464"/>
      <c r="T9190" s="464"/>
      <c r="U9190" s="464"/>
      <c r="V9190" s="464"/>
    </row>
    <row r="9191" spans="1:22">
      <c r="A9191" s="531"/>
      <c r="B9191" s="532"/>
      <c r="C9191" s="350"/>
      <c r="D9191" s="350"/>
      <c r="E9191" s="533"/>
      <c r="F9191" s="533"/>
      <c r="G9191" s="533"/>
      <c r="H9191" s="533"/>
      <c r="I9191" s="533"/>
      <c r="J9191" s="533"/>
      <c r="K9191" s="533"/>
      <c r="L9191" s="533"/>
      <c r="M9191" s="533"/>
      <c r="N9191" s="532"/>
      <c r="O9191" s="350"/>
      <c r="P9191" s="464"/>
      <c r="Q9191" s="464"/>
      <c r="R9191" s="464"/>
      <c r="S9191" s="464"/>
      <c r="T9191" s="464"/>
      <c r="U9191" s="464"/>
      <c r="V9191" s="464"/>
    </row>
    <row r="9192" spans="1:22">
      <c r="A9192" s="531"/>
      <c r="B9192" s="532"/>
      <c r="C9192" s="350"/>
      <c r="D9192" s="350"/>
      <c r="E9192" s="533"/>
      <c r="F9192" s="533"/>
      <c r="G9192" s="533"/>
      <c r="H9192" s="533"/>
      <c r="I9192" s="533"/>
      <c r="J9192" s="533"/>
      <c r="K9192" s="533"/>
      <c r="L9192" s="533"/>
      <c r="M9192" s="533"/>
      <c r="N9192" s="532"/>
      <c r="O9192" s="350"/>
      <c r="P9192" s="464"/>
      <c r="Q9192" s="464"/>
      <c r="R9192" s="464"/>
      <c r="S9192" s="464"/>
      <c r="T9192" s="464"/>
      <c r="U9192" s="464"/>
      <c r="V9192" s="464"/>
    </row>
    <row r="9193" spans="1:22">
      <c r="A9193" s="531"/>
      <c r="B9193" s="532"/>
      <c r="C9193" s="350"/>
      <c r="D9193" s="350"/>
      <c r="E9193" s="533"/>
      <c r="F9193" s="533"/>
      <c r="G9193" s="533"/>
      <c r="H9193" s="533"/>
      <c r="I9193" s="533"/>
      <c r="J9193" s="533"/>
      <c r="K9193" s="533"/>
      <c r="L9193" s="533"/>
      <c r="M9193" s="533"/>
      <c r="N9193" s="532"/>
      <c r="O9193" s="350"/>
      <c r="P9193" s="464"/>
      <c r="Q9193" s="464"/>
      <c r="R9193" s="464"/>
      <c r="S9193" s="464"/>
      <c r="T9193" s="464"/>
      <c r="U9193" s="464"/>
      <c r="V9193" s="464"/>
    </row>
    <row r="9194" spans="1:22">
      <c r="A9194" s="531"/>
      <c r="B9194" s="532"/>
      <c r="C9194" s="350"/>
      <c r="D9194" s="350"/>
      <c r="E9194" s="533"/>
      <c r="F9194" s="533"/>
      <c r="G9194" s="533"/>
      <c r="H9194" s="533"/>
      <c r="I9194" s="533"/>
      <c r="J9194" s="533"/>
      <c r="K9194" s="533"/>
      <c r="L9194" s="533"/>
      <c r="M9194" s="533"/>
      <c r="N9194" s="532"/>
      <c r="O9194" s="350"/>
      <c r="P9194" s="464"/>
      <c r="Q9194" s="464"/>
      <c r="R9194" s="464"/>
      <c r="S9194" s="464"/>
      <c r="T9194" s="464"/>
      <c r="U9194" s="464"/>
      <c r="V9194" s="464"/>
    </row>
    <row r="9195" spans="1:22">
      <c r="A9195" s="531"/>
      <c r="B9195" s="532"/>
      <c r="C9195" s="350"/>
      <c r="D9195" s="350"/>
      <c r="E9195" s="533"/>
      <c r="F9195" s="533"/>
      <c r="G9195" s="533"/>
      <c r="H9195" s="533"/>
      <c r="I9195" s="533"/>
      <c r="J9195" s="533"/>
      <c r="K9195" s="533"/>
      <c r="L9195" s="533"/>
      <c r="M9195" s="533"/>
      <c r="N9195" s="532"/>
      <c r="O9195" s="350"/>
      <c r="P9195" s="464"/>
      <c r="Q9195" s="464"/>
      <c r="R9195" s="464"/>
      <c r="S9195" s="464"/>
      <c r="T9195" s="464"/>
      <c r="U9195" s="464"/>
      <c r="V9195" s="464"/>
    </row>
    <row r="9196" spans="1:22">
      <c r="A9196" s="531"/>
      <c r="B9196" s="532"/>
      <c r="C9196" s="350"/>
      <c r="D9196" s="350"/>
      <c r="E9196" s="533"/>
      <c r="F9196" s="533"/>
      <c r="G9196" s="533"/>
      <c r="H9196" s="533"/>
      <c r="I9196" s="533"/>
      <c r="J9196" s="533"/>
      <c r="K9196" s="533"/>
      <c r="L9196" s="533"/>
      <c r="M9196" s="533"/>
      <c r="N9196" s="532"/>
      <c r="O9196" s="350"/>
      <c r="P9196" s="464"/>
      <c r="Q9196" s="464"/>
      <c r="R9196" s="464"/>
      <c r="S9196" s="464"/>
      <c r="T9196" s="464"/>
      <c r="U9196" s="464"/>
      <c r="V9196" s="464"/>
    </row>
    <row r="9197" spans="1:22">
      <c r="A9197" s="531"/>
      <c r="B9197" s="532"/>
      <c r="C9197" s="350"/>
      <c r="D9197" s="350"/>
      <c r="E9197" s="533"/>
      <c r="F9197" s="533"/>
      <c r="G9197" s="533"/>
      <c r="H9197" s="533"/>
      <c r="I9197" s="533"/>
      <c r="J9197" s="533"/>
      <c r="K9197" s="533"/>
      <c r="L9197" s="533"/>
      <c r="M9197" s="533"/>
      <c r="N9197" s="532"/>
      <c r="O9197" s="350"/>
      <c r="P9197" s="464"/>
      <c r="Q9197" s="464"/>
      <c r="R9197" s="464"/>
      <c r="S9197" s="464"/>
      <c r="T9197" s="464"/>
      <c r="U9197" s="464"/>
      <c r="V9197" s="464"/>
    </row>
    <row r="9198" spans="1:22">
      <c r="A9198" s="531"/>
      <c r="B9198" s="532"/>
      <c r="C9198" s="350"/>
      <c r="D9198" s="350"/>
      <c r="E9198" s="533"/>
      <c r="F9198" s="533"/>
      <c r="G9198" s="533"/>
      <c r="H9198" s="533"/>
      <c r="I9198" s="533"/>
      <c r="J9198" s="533"/>
      <c r="K9198" s="533"/>
      <c r="L9198" s="533"/>
      <c r="M9198" s="533"/>
      <c r="N9198" s="532"/>
      <c r="O9198" s="350"/>
      <c r="P9198" s="464"/>
      <c r="Q9198" s="464"/>
      <c r="R9198" s="464"/>
      <c r="S9198" s="464"/>
      <c r="T9198" s="464"/>
      <c r="U9198" s="464"/>
      <c r="V9198" s="464"/>
    </row>
    <row r="9199" spans="1:22">
      <c r="A9199" s="531"/>
      <c r="B9199" s="532"/>
      <c r="C9199" s="350"/>
      <c r="D9199" s="350"/>
      <c r="E9199" s="533"/>
      <c r="F9199" s="533"/>
      <c r="G9199" s="533"/>
      <c r="H9199" s="533"/>
      <c r="I9199" s="533"/>
      <c r="J9199" s="533"/>
      <c r="K9199" s="533"/>
      <c r="L9199" s="533"/>
      <c r="M9199" s="533"/>
      <c r="N9199" s="532"/>
      <c r="O9199" s="350"/>
      <c r="P9199" s="464"/>
      <c r="Q9199" s="464"/>
      <c r="R9199" s="464"/>
      <c r="S9199" s="464"/>
      <c r="T9199" s="464"/>
      <c r="U9199" s="464"/>
      <c r="V9199" s="464"/>
    </row>
    <row r="9200" spans="1:22">
      <c r="A9200" s="531"/>
      <c r="B9200" s="532"/>
      <c r="C9200" s="350"/>
      <c r="D9200" s="350"/>
      <c r="E9200" s="533"/>
      <c r="F9200" s="533"/>
      <c r="G9200" s="533"/>
      <c r="H9200" s="533"/>
      <c r="I9200" s="533"/>
      <c r="J9200" s="533"/>
      <c r="K9200" s="533"/>
      <c r="L9200" s="533"/>
      <c r="M9200" s="533"/>
      <c r="N9200" s="532"/>
      <c r="O9200" s="350"/>
      <c r="P9200" s="464"/>
      <c r="Q9200" s="464"/>
      <c r="R9200" s="464"/>
      <c r="S9200" s="464"/>
      <c r="T9200" s="464"/>
      <c r="U9200" s="464"/>
      <c r="V9200" s="464"/>
    </row>
    <row r="9201" spans="1:22">
      <c r="A9201" s="531"/>
      <c r="B9201" s="532"/>
      <c r="C9201" s="350"/>
      <c r="D9201" s="350"/>
      <c r="E9201" s="533"/>
      <c r="F9201" s="533"/>
      <c r="G9201" s="533"/>
      <c r="H9201" s="533"/>
      <c r="I9201" s="533"/>
      <c r="J9201" s="533"/>
      <c r="K9201" s="533"/>
      <c r="L9201" s="533"/>
      <c r="M9201" s="533"/>
      <c r="N9201" s="532"/>
      <c r="O9201" s="350"/>
      <c r="P9201" s="464"/>
      <c r="Q9201" s="464"/>
      <c r="R9201" s="464"/>
      <c r="S9201" s="464"/>
      <c r="T9201" s="464"/>
      <c r="U9201" s="464"/>
      <c r="V9201" s="464"/>
    </row>
    <row r="9202" spans="1:22">
      <c r="A9202" s="531"/>
      <c r="B9202" s="532"/>
      <c r="C9202" s="350"/>
      <c r="D9202" s="350"/>
      <c r="E9202" s="533"/>
      <c r="F9202" s="533"/>
      <c r="G9202" s="533"/>
      <c r="H9202" s="533"/>
      <c r="I9202" s="533"/>
      <c r="J9202" s="533"/>
      <c r="K9202" s="533"/>
      <c r="L9202" s="533"/>
      <c r="M9202" s="533"/>
      <c r="N9202" s="532"/>
      <c r="O9202" s="350"/>
      <c r="P9202" s="464"/>
      <c r="Q9202" s="464"/>
      <c r="R9202" s="464"/>
      <c r="S9202" s="464"/>
      <c r="T9202" s="464"/>
      <c r="U9202" s="464"/>
      <c r="V9202" s="464"/>
    </row>
    <row r="9203" spans="1:22">
      <c r="A9203" s="531"/>
      <c r="B9203" s="532"/>
      <c r="C9203" s="350"/>
      <c r="D9203" s="350"/>
      <c r="E9203" s="533"/>
      <c r="F9203" s="533"/>
      <c r="G9203" s="533"/>
      <c r="H9203" s="533"/>
      <c r="I9203" s="533"/>
      <c r="J9203" s="533"/>
      <c r="K9203" s="533"/>
      <c r="L9203" s="533"/>
      <c r="M9203" s="533"/>
      <c r="N9203" s="532"/>
      <c r="O9203" s="350"/>
      <c r="P9203" s="464"/>
      <c r="Q9203" s="464"/>
      <c r="R9203" s="464"/>
      <c r="S9203" s="464"/>
      <c r="T9203" s="464"/>
      <c r="U9203" s="464"/>
      <c r="V9203" s="464"/>
    </row>
    <row r="9204" spans="1:22">
      <c r="A9204" s="531"/>
      <c r="B9204" s="532"/>
      <c r="C9204" s="350"/>
      <c r="D9204" s="350"/>
      <c r="E9204" s="533"/>
      <c r="F9204" s="533"/>
      <c r="G9204" s="533"/>
      <c r="H9204" s="533"/>
      <c r="I9204" s="533"/>
      <c r="J9204" s="533"/>
      <c r="K9204" s="533"/>
      <c r="L9204" s="533"/>
      <c r="M9204" s="533"/>
      <c r="N9204" s="532"/>
      <c r="O9204" s="350"/>
      <c r="P9204" s="464"/>
      <c r="Q9204" s="464"/>
      <c r="R9204" s="464"/>
      <c r="S9204" s="464"/>
      <c r="T9204" s="464"/>
      <c r="U9204" s="464"/>
      <c r="V9204" s="464"/>
    </row>
    <row r="9205" spans="1:22">
      <c r="A9205" s="531"/>
      <c r="B9205" s="532"/>
      <c r="C9205" s="350"/>
      <c r="D9205" s="350"/>
      <c r="E9205" s="533"/>
      <c r="F9205" s="533"/>
      <c r="G9205" s="533"/>
      <c r="H9205" s="533"/>
      <c r="I9205" s="533"/>
      <c r="J9205" s="533"/>
      <c r="K9205" s="533"/>
      <c r="L9205" s="533"/>
      <c r="M9205" s="533"/>
      <c r="N9205" s="532"/>
      <c r="O9205" s="350"/>
      <c r="P9205" s="464"/>
      <c r="Q9205" s="464"/>
      <c r="R9205" s="464"/>
      <c r="S9205" s="464"/>
      <c r="T9205" s="464"/>
      <c r="U9205" s="464"/>
      <c r="V9205" s="464"/>
    </row>
    <row r="9206" spans="1:22">
      <c r="A9206" s="531"/>
      <c r="B9206" s="532"/>
      <c r="C9206" s="350"/>
      <c r="D9206" s="350"/>
      <c r="E9206" s="533"/>
      <c r="F9206" s="533"/>
      <c r="G9206" s="533"/>
      <c r="H9206" s="533"/>
      <c r="I9206" s="533"/>
      <c r="J9206" s="533"/>
      <c r="K9206" s="533"/>
      <c r="L9206" s="533"/>
      <c r="M9206" s="533"/>
      <c r="N9206" s="532"/>
      <c r="O9206" s="350"/>
      <c r="P9206" s="464"/>
      <c r="Q9206" s="464"/>
      <c r="R9206" s="464"/>
      <c r="S9206" s="464"/>
      <c r="T9206" s="464"/>
      <c r="U9206" s="464"/>
      <c r="V9206" s="464"/>
    </row>
    <row r="9207" spans="1:22">
      <c r="A9207" s="531"/>
      <c r="B9207" s="532"/>
      <c r="C9207" s="350"/>
      <c r="D9207" s="350"/>
      <c r="E9207" s="533"/>
      <c r="F9207" s="533"/>
      <c r="G9207" s="533"/>
      <c r="H9207" s="533"/>
      <c r="I9207" s="533"/>
      <c r="J9207" s="533"/>
      <c r="K9207" s="533"/>
      <c r="L9207" s="533"/>
      <c r="M9207" s="533"/>
      <c r="N9207" s="532"/>
      <c r="O9207" s="350"/>
      <c r="P9207" s="464"/>
      <c r="Q9207" s="464"/>
      <c r="R9207" s="464"/>
      <c r="S9207" s="464"/>
      <c r="T9207" s="464"/>
      <c r="U9207" s="464"/>
      <c r="V9207" s="464"/>
    </row>
    <row r="9208" spans="1:22">
      <c r="A9208" s="531"/>
      <c r="B9208" s="532"/>
      <c r="C9208" s="350"/>
      <c r="D9208" s="350"/>
      <c r="E9208" s="533"/>
      <c r="F9208" s="533"/>
      <c r="G9208" s="533"/>
      <c r="H9208" s="533"/>
      <c r="I9208" s="533"/>
      <c r="J9208" s="533"/>
      <c r="K9208" s="533"/>
      <c r="L9208" s="533"/>
      <c r="M9208" s="533"/>
      <c r="N9208" s="532"/>
      <c r="O9208" s="350"/>
      <c r="P9208" s="464"/>
      <c r="Q9208" s="464"/>
      <c r="R9208" s="464"/>
      <c r="S9208" s="464"/>
      <c r="T9208" s="464"/>
      <c r="U9208" s="464"/>
      <c r="V9208" s="464"/>
    </row>
    <row r="9209" spans="1:22">
      <c r="A9209" s="531"/>
      <c r="B9209" s="532"/>
      <c r="C9209" s="350"/>
      <c r="D9209" s="350"/>
      <c r="E9209" s="533"/>
      <c r="F9209" s="533"/>
      <c r="G9209" s="533"/>
      <c r="H9209" s="533"/>
      <c r="I9209" s="533"/>
      <c r="J9209" s="533"/>
      <c r="K9209" s="533"/>
      <c r="L9209" s="533"/>
      <c r="M9209" s="533"/>
      <c r="N9209" s="532"/>
      <c r="O9209" s="350"/>
      <c r="P9209" s="464"/>
      <c r="Q9209" s="464"/>
      <c r="R9209" s="464"/>
      <c r="S9209" s="464"/>
      <c r="T9209" s="464"/>
      <c r="U9209" s="464"/>
      <c r="V9209" s="464"/>
    </row>
    <row r="9210" spans="1:22">
      <c r="A9210" s="531"/>
      <c r="B9210" s="532"/>
      <c r="C9210" s="350"/>
      <c r="D9210" s="350"/>
      <c r="E9210" s="533"/>
      <c r="F9210" s="533"/>
      <c r="G9210" s="533"/>
      <c r="H9210" s="533"/>
      <c r="I9210" s="533"/>
      <c r="J9210" s="533"/>
      <c r="K9210" s="533"/>
      <c r="L9210" s="533"/>
      <c r="M9210" s="533"/>
      <c r="N9210" s="532"/>
      <c r="O9210" s="350"/>
      <c r="P9210" s="464"/>
      <c r="Q9210" s="464"/>
      <c r="R9210" s="464"/>
      <c r="S9210" s="464"/>
      <c r="T9210" s="464"/>
      <c r="U9210" s="464"/>
      <c r="V9210" s="464"/>
    </row>
    <row r="9211" spans="1:22">
      <c r="A9211" s="531"/>
      <c r="B9211" s="532"/>
      <c r="C9211" s="350"/>
      <c r="D9211" s="350"/>
      <c r="E9211" s="533"/>
      <c r="F9211" s="533"/>
      <c r="G9211" s="533"/>
      <c r="H9211" s="533"/>
      <c r="I9211" s="533"/>
      <c r="J9211" s="533"/>
      <c r="K9211" s="533"/>
      <c r="L9211" s="533"/>
      <c r="M9211" s="533"/>
      <c r="N9211" s="532"/>
      <c r="O9211" s="350"/>
      <c r="P9211" s="464"/>
      <c r="Q9211" s="464"/>
      <c r="R9211" s="464"/>
      <c r="S9211" s="464"/>
      <c r="T9211" s="464"/>
      <c r="U9211" s="464"/>
      <c r="V9211" s="464"/>
    </row>
    <row r="9212" spans="1:22">
      <c r="A9212" s="531"/>
      <c r="B9212" s="532"/>
      <c r="C9212" s="350"/>
      <c r="D9212" s="350"/>
      <c r="E9212" s="533"/>
      <c r="F9212" s="533"/>
      <c r="G9212" s="533"/>
      <c r="H9212" s="533"/>
      <c r="I9212" s="533"/>
      <c r="J9212" s="533"/>
      <c r="K9212" s="533"/>
      <c r="L9212" s="533"/>
      <c r="M9212" s="533"/>
      <c r="N9212" s="532"/>
      <c r="O9212" s="350"/>
      <c r="P9212" s="464"/>
      <c r="Q9212" s="464"/>
      <c r="R9212" s="464"/>
      <c r="S9212" s="464"/>
      <c r="T9212" s="464"/>
      <c r="U9212" s="464"/>
      <c r="V9212" s="464"/>
    </row>
    <row r="9213" spans="1:22">
      <c r="A9213" s="531"/>
      <c r="B9213" s="532"/>
      <c r="C9213" s="350"/>
      <c r="D9213" s="350"/>
      <c r="E9213" s="533"/>
      <c r="F9213" s="533"/>
      <c r="G9213" s="533"/>
      <c r="H9213" s="533"/>
      <c r="I9213" s="533"/>
      <c r="J9213" s="533"/>
      <c r="K9213" s="533"/>
      <c r="L9213" s="533"/>
      <c r="M9213" s="533"/>
      <c r="N9213" s="532"/>
      <c r="O9213" s="350"/>
      <c r="P9213" s="464"/>
      <c r="Q9213" s="464"/>
      <c r="R9213" s="464"/>
      <c r="S9213" s="464"/>
      <c r="T9213" s="464"/>
      <c r="U9213" s="464"/>
      <c r="V9213" s="464"/>
    </row>
    <row r="9214" spans="1:22">
      <c r="A9214" s="531"/>
      <c r="B9214" s="532"/>
      <c r="C9214" s="350"/>
      <c r="D9214" s="350"/>
      <c r="E9214" s="533"/>
      <c r="F9214" s="533"/>
      <c r="G9214" s="533"/>
      <c r="H9214" s="533"/>
      <c r="I9214" s="533"/>
      <c r="J9214" s="533"/>
      <c r="K9214" s="533"/>
      <c r="L9214" s="533"/>
      <c r="M9214" s="533"/>
      <c r="N9214" s="532"/>
      <c r="O9214" s="350"/>
      <c r="P9214" s="464"/>
      <c r="Q9214" s="464"/>
      <c r="R9214" s="464"/>
      <c r="S9214" s="464"/>
      <c r="T9214" s="464"/>
      <c r="U9214" s="464"/>
      <c r="V9214" s="464"/>
    </row>
    <row r="9215" spans="1:22">
      <c r="A9215" s="531"/>
      <c r="B9215" s="532"/>
      <c r="C9215" s="350"/>
      <c r="D9215" s="350"/>
      <c r="E9215" s="533"/>
      <c r="F9215" s="533"/>
      <c r="G9215" s="533"/>
      <c r="H9215" s="533"/>
      <c r="I9215" s="533"/>
      <c r="J9215" s="533"/>
      <c r="K9215" s="533"/>
      <c r="L9215" s="533"/>
      <c r="M9215" s="533"/>
      <c r="N9215" s="532"/>
      <c r="O9215" s="350"/>
      <c r="P9215" s="464"/>
      <c r="Q9215" s="464"/>
      <c r="R9215" s="464"/>
      <c r="S9215" s="464"/>
      <c r="T9215" s="464"/>
      <c r="U9215" s="464"/>
      <c r="V9215" s="464"/>
    </row>
    <row r="9216" spans="1:22">
      <c r="A9216" s="531"/>
      <c r="B9216" s="532"/>
      <c r="C9216" s="350"/>
      <c r="D9216" s="350"/>
      <c r="E9216" s="533"/>
      <c r="F9216" s="533"/>
      <c r="G9216" s="533"/>
      <c r="H9216" s="533"/>
      <c r="I9216" s="533"/>
      <c r="J9216" s="533"/>
      <c r="K9216" s="533"/>
      <c r="L9216" s="533"/>
      <c r="M9216" s="533"/>
      <c r="N9216" s="532"/>
      <c r="O9216" s="350"/>
      <c r="P9216" s="464"/>
      <c r="Q9216" s="464"/>
      <c r="R9216" s="464"/>
      <c r="S9216" s="464"/>
      <c r="T9216" s="464"/>
      <c r="U9216" s="464"/>
      <c r="V9216" s="464"/>
    </row>
    <row r="9217" spans="1:22">
      <c r="A9217" s="531"/>
      <c r="B9217" s="532"/>
      <c r="C9217" s="350"/>
      <c r="D9217" s="350"/>
      <c r="E9217" s="533"/>
      <c r="F9217" s="533"/>
      <c r="G9217" s="533"/>
      <c r="H9217" s="533"/>
      <c r="I9217" s="533"/>
      <c r="J9217" s="533"/>
      <c r="K9217" s="533"/>
      <c r="L9217" s="533"/>
      <c r="M9217" s="533"/>
      <c r="N9217" s="532"/>
      <c r="O9217" s="350"/>
      <c r="P9217" s="464"/>
      <c r="Q9217" s="464"/>
      <c r="R9217" s="464"/>
      <c r="S9217" s="464"/>
      <c r="T9217" s="464"/>
      <c r="U9217" s="464"/>
      <c r="V9217" s="464"/>
    </row>
    <row r="9218" spans="1:22">
      <c r="A9218" s="531"/>
      <c r="B9218" s="532"/>
      <c r="C9218" s="350"/>
      <c r="D9218" s="350"/>
      <c r="E9218" s="533"/>
      <c r="F9218" s="533"/>
      <c r="G9218" s="533"/>
      <c r="H9218" s="533"/>
      <c r="I9218" s="533"/>
      <c r="J9218" s="533"/>
      <c r="K9218" s="533"/>
      <c r="L9218" s="533"/>
      <c r="M9218" s="533"/>
      <c r="N9218" s="532"/>
      <c r="O9218" s="350"/>
      <c r="P9218" s="464"/>
      <c r="Q9218" s="464"/>
      <c r="R9218" s="464"/>
      <c r="S9218" s="464"/>
      <c r="T9218" s="464"/>
      <c r="U9218" s="464"/>
      <c r="V9218" s="464"/>
    </row>
    <row r="9219" spans="1:22">
      <c r="A9219" s="531"/>
      <c r="B9219" s="532"/>
      <c r="C9219" s="350"/>
      <c r="D9219" s="350"/>
      <c r="E9219" s="533"/>
      <c r="F9219" s="533"/>
      <c r="G9219" s="533"/>
      <c r="H9219" s="533"/>
      <c r="I9219" s="533"/>
      <c r="J9219" s="533"/>
      <c r="K9219" s="533"/>
      <c r="L9219" s="533"/>
      <c r="M9219" s="533"/>
      <c r="N9219" s="532"/>
      <c r="O9219" s="350"/>
      <c r="P9219" s="464"/>
      <c r="Q9219" s="464"/>
      <c r="R9219" s="464"/>
      <c r="S9219" s="464"/>
      <c r="T9219" s="464"/>
      <c r="U9219" s="464"/>
      <c r="V9219" s="464"/>
    </row>
    <row r="9220" spans="1:22">
      <c r="A9220" s="531"/>
      <c r="B9220" s="532"/>
      <c r="C9220" s="350"/>
      <c r="D9220" s="350"/>
      <c r="E9220" s="533"/>
      <c r="F9220" s="533"/>
      <c r="G9220" s="533"/>
      <c r="H9220" s="533"/>
      <c r="I9220" s="533"/>
      <c r="J9220" s="533"/>
      <c r="K9220" s="533"/>
      <c r="L9220" s="533"/>
      <c r="M9220" s="533"/>
      <c r="N9220" s="532"/>
      <c r="O9220" s="350"/>
      <c r="P9220" s="464"/>
      <c r="Q9220" s="464"/>
      <c r="R9220" s="464"/>
      <c r="S9220" s="464"/>
      <c r="T9220" s="464"/>
      <c r="U9220" s="464"/>
      <c r="V9220" s="464"/>
    </row>
    <row r="9221" spans="1:22">
      <c r="A9221" s="531"/>
      <c r="B9221" s="532"/>
      <c r="C9221" s="350"/>
      <c r="D9221" s="350"/>
      <c r="E9221" s="533"/>
      <c r="F9221" s="533"/>
      <c r="G9221" s="533"/>
      <c r="H9221" s="533"/>
      <c r="I9221" s="533"/>
      <c r="J9221" s="533"/>
      <c r="K9221" s="533"/>
      <c r="L9221" s="533"/>
      <c r="M9221" s="533"/>
      <c r="N9221" s="532"/>
      <c r="O9221" s="350"/>
      <c r="P9221" s="464"/>
      <c r="Q9221" s="464"/>
      <c r="R9221" s="464"/>
      <c r="S9221" s="464"/>
      <c r="T9221" s="464"/>
      <c r="U9221" s="464"/>
      <c r="V9221" s="464"/>
    </row>
    <row r="9222" spans="1:22">
      <c r="A9222" s="531"/>
      <c r="B9222" s="532"/>
      <c r="C9222" s="350"/>
      <c r="D9222" s="350"/>
      <c r="E9222" s="533"/>
      <c r="F9222" s="533"/>
      <c r="G9222" s="533"/>
      <c r="H9222" s="533"/>
      <c r="I9222" s="533"/>
      <c r="J9222" s="533"/>
      <c r="K9222" s="533"/>
      <c r="L9222" s="533"/>
      <c r="M9222" s="533"/>
      <c r="N9222" s="532"/>
      <c r="O9222" s="350"/>
      <c r="P9222" s="464"/>
      <c r="Q9222" s="464"/>
      <c r="R9222" s="464"/>
      <c r="S9222" s="464"/>
      <c r="T9222" s="464"/>
      <c r="U9222" s="464"/>
      <c r="V9222" s="464"/>
    </row>
    <row r="9223" spans="1:22">
      <c r="A9223" s="531"/>
      <c r="B9223" s="532"/>
      <c r="C9223" s="350"/>
      <c r="D9223" s="350"/>
      <c r="E9223" s="533"/>
      <c r="F9223" s="533"/>
      <c r="G9223" s="533"/>
      <c r="H9223" s="533"/>
      <c r="I9223" s="533"/>
      <c r="J9223" s="533"/>
      <c r="K9223" s="533"/>
      <c r="L9223" s="533"/>
      <c r="M9223" s="533"/>
      <c r="N9223" s="532"/>
      <c r="O9223" s="350"/>
      <c r="P9223" s="464"/>
      <c r="Q9223" s="464"/>
      <c r="R9223" s="464"/>
      <c r="S9223" s="464"/>
      <c r="T9223" s="464"/>
      <c r="U9223" s="464"/>
      <c r="V9223" s="464"/>
    </row>
    <row r="9224" spans="1:22">
      <c r="A9224" s="531"/>
      <c r="B9224" s="532"/>
      <c r="C9224" s="350"/>
      <c r="D9224" s="350"/>
      <c r="E9224" s="533"/>
      <c r="F9224" s="533"/>
      <c r="G9224" s="533"/>
      <c r="H9224" s="533"/>
      <c r="I9224" s="533"/>
      <c r="J9224" s="533"/>
      <c r="K9224" s="533"/>
      <c r="L9224" s="533"/>
      <c r="M9224" s="533"/>
      <c r="N9224" s="532"/>
      <c r="O9224" s="350"/>
      <c r="P9224" s="464"/>
      <c r="Q9224" s="464"/>
      <c r="R9224" s="464"/>
      <c r="S9224" s="464"/>
      <c r="T9224" s="464"/>
      <c r="U9224" s="464"/>
      <c r="V9224" s="464"/>
    </row>
    <row r="9225" spans="1:22">
      <c r="A9225" s="531"/>
      <c r="B9225" s="532"/>
      <c r="C9225" s="350"/>
      <c r="D9225" s="350"/>
      <c r="E9225" s="533"/>
      <c r="F9225" s="533"/>
      <c r="G9225" s="533"/>
      <c r="H9225" s="533"/>
      <c r="I9225" s="533"/>
      <c r="J9225" s="533"/>
      <c r="K9225" s="533"/>
      <c r="L9225" s="533"/>
      <c r="M9225" s="533"/>
      <c r="N9225" s="532"/>
      <c r="O9225" s="350"/>
      <c r="P9225" s="464"/>
      <c r="Q9225" s="464"/>
      <c r="R9225" s="464"/>
      <c r="S9225" s="464"/>
      <c r="T9225" s="464"/>
      <c r="U9225" s="464"/>
      <c r="V9225" s="464"/>
    </row>
    <row r="9226" spans="1:22">
      <c r="A9226" s="531"/>
      <c r="B9226" s="532"/>
      <c r="C9226" s="350"/>
      <c r="D9226" s="350"/>
      <c r="E9226" s="533"/>
      <c r="F9226" s="533"/>
      <c r="G9226" s="533"/>
      <c r="H9226" s="533"/>
      <c r="I9226" s="533"/>
      <c r="J9226" s="533"/>
      <c r="K9226" s="533"/>
      <c r="L9226" s="533"/>
      <c r="M9226" s="533"/>
      <c r="N9226" s="532"/>
      <c r="O9226" s="350"/>
      <c r="P9226" s="464"/>
      <c r="Q9226" s="464"/>
      <c r="R9226" s="464"/>
      <c r="S9226" s="464"/>
      <c r="T9226" s="464"/>
      <c r="U9226" s="464"/>
      <c r="V9226" s="464"/>
    </row>
    <row r="9227" spans="1:22">
      <c r="A9227" s="531"/>
      <c r="B9227" s="532"/>
      <c r="C9227" s="350"/>
      <c r="D9227" s="350"/>
      <c r="E9227" s="533"/>
      <c r="F9227" s="533"/>
      <c r="G9227" s="533"/>
      <c r="H9227" s="533"/>
      <c r="I9227" s="533"/>
      <c r="J9227" s="533"/>
      <c r="K9227" s="533"/>
      <c r="L9227" s="533"/>
      <c r="M9227" s="533"/>
      <c r="N9227" s="532"/>
      <c r="O9227" s="350"/>
      <c r="P9227" s="464"/>
      <c r="Q9227" s="464"/>
      <c r="R9227" s="464"/>
      <c r="S9227" s="464"/>
      <c r="T9227" s="464"/>
      <c r="U9227" s="464"/>
      <c r="V9227" s="464"/>
    </row>
    <row r="9228" spans="1:22">
      <c r="A9228" s="531"/>
      <c r="B9228" s="532"/>
      <c r="C9228" s="350"/>
      <c r="D9228" s="350"/>
      <c r="E9228" s="533"/>
      <c r="F9228" s="533"/>
      <c r="G9228" s="533"/>
      <c r="H9228" s="533"/>
      <c r="I9228" s="533"/>
      <c r="J9228" s="533"/>
      <c r="K9228" s="533"/>
      <c r="L9228" s="533"/>
      <c r="M9228" s="533"/>
      <c r="N9228" s="532"/>
      <c r="O9228" s="350"/>
      <c r="P9228" s="464"/>
      <c r="Q9228" s="464"/>
      <c r="R9228" s="464"/>
      <c r="S9228" s="464"/>
      <c r="T9228" s="464"/>
      <c r="U9228" s="464"/>
      <c r="V9228" s="464"/>
    </row>
    <row r="9229" spans="1:22">
      <c r="A9229" s="531"/>
      <c r="B9229" s="532"/>
      <c r="C9229" s="350"/>
      <c r="D9229" s="350"/>
      <c r="E9229" s="533"/>
      <c r="F9229" s="533"/>
      <c r="G9229" s="533"/>
      <c r="H9229" s="533"/>
      <c r="I9229" s="533"/>
      <c r="J9229" s="533"/>
      <c r="K9229" s="533"/>
      <c r="L9229" s="533"/>
      <c r="M9229" s="533"/>
      <c r="N9229" s="532"/>
      <c r="O9229" s="350"/>
      <c r="P9229" s="464"/>
      <c r="Q9229" s="464"/>
      <c r="R9229" s="464"/>
      <c r="S9229" s="464"/>
      <c r="T9229" s="464"/>
      <c r="U9229" s="464"/>
      <c r="V9229" s="464"/>
    </row>
    <row r="9230" spans="1:22">
      <c r="A9230" s="531"/>
      <c r="B9230" s="532"/>
      <c r="C9230" s="350"/>
      <c r="D9230" s="350"/>
      <c r="E9230" s="533"/>
      <c r="F9230" s="533"/>
      <c r="G9230" s="533"/>
      <c r="H9230" s="533"/>
      <c r="I9230" s="533"/>
      <c r="J9230" s="533"/>
      <c r="K9230" s="533"/>
      <c r="L9230" s="533"/>
      <c r="M9230" s="533"/>
      <c r="N9230" s="532"/>
      <c r="O9230" s="350"/>
      <c r="P9230" s="464"/>
      <c r="Q9230" s="464"/>
      <c r="R9230" s="464"/>
      <c r="S9230" s="464"/>
      <c r="T9230" s="464"/>
      <c r="U9230" s="464"/>
      <c r="V9230" s="464"/>
    </row>
    <row r="9231" spans="1:22">
      <c r="A9231" s="531"/>
      <c r="B9231" s="532"/>
      <c r="C9231" s="350"/>
      <c r="D9231" s="350"/>
      <c r="E9231" s="533"/>
      <c r="F9231" s="533"/>
      <c r="G9231" s="533"/>
      <c r="H9231" s="533"/>
      <c r="I9231" s="533"/>
      <c r="J9231" s="533"/>
      <c r="K9231" s="533"/>
      <c r="L9231" s="533"/>
      <c r="M9231" s="533"/>
      <c r="N9231" s="532"/>
      <c r="O9231" s="350"/>
      <c r="P9231" s="464"/>
      <c r="Q9231" s="464"/>
      <c r="R9231" s="464"/>
      <c r="S9231" s="464"/>
      <c r="T9231" s="464"/>
      <c r="U9231" s="464"/>
      <c r="V9231" s="464"/>
    </row>
    <row r="9232" spans="1:22">
      <c r="A9232" s="531"/>
      <c r="B9232" s="532"/>
      <c r="C9232" s="350"/>
      <c r="D9232" s="350"/>
      <c r="E9232" s="533"/>
      <c r="F9232" s="533"/>
      <c r="G9232" s="533"/>
      <c r="H9232" s="533"/>
      <c r="I9232" s="533"/>
      <c r="J9232" s="533"/>
      <c r="K9232" s="533"/>
      <c r="L9232" s="533"/>
      <c r="M9232" s="533"/>
      <c r="N9232" s="532"/>
      <c r="O9232" s="350"/>
      <c r="P9232" s="464"/>
      <c r="Q9232" s="464"/>
      <c r="R9232" s="464"/>
      <c r="S9232" s="464"/>
      <c r="T9232" s="464"/>
      <c r="U9232" s="464"/>
      <c r="V9232" s="464"/>
    </row>
    <row r="9233" spans="1:22">
      <c r="A9233" s="531"/>
      <c r="B9233" s="532"/>
      <c r="C9233" s="350"/>
      <c r="D9233" s="350"/>
      <c r="E9233" s="533"/>
      <c r="F9233" s="533"/>
      <c r="G9233" s="533"/>
      <c r="H9233" s="533"/>
      <c r="I9233" s="533"/>
      <c r="J9233" s="533"/>
      <c r="K9233" s="533"/>
      <c r="L9233" s="533"/>
      <c r="M9233" s="533"/>
      <c r="N9233" s="532"/>
      <c r="O9233" s="350"/>
      <c r="P9233" s="464"/>
      <c r="Q9233" s="464"/>
      <c r="R9233" s="464"/>
      <c r="S9233" s="464"/>
      <c r="T9233" s="464"/>
      <c r="U9233" s="464"/>
      <c r="V9233" s="464"/>
    </row>
    <row r="9234" spans="1:22">
      <c r="A9234" s="531"/>
      <c r="B9234" s="532"/>
      <c r="C9234" s="350"/>
      <c r="D9234" s="350"/>
      <c r="E9234" s="533"/>
      <c r="F9234" s="533"/>
      <c r="G9234" s="533"/>
      <c r="H9234" s="533"/>
      <c r="I9234" s="533"/>
      <c r="J9234" s="533"/>
      <c r="K9234" s="533"/>
      <c r="L9234" s="533"/>
      <c r="M9234" s="533"/>
      <c r="N9234" s="532"/>
      <c r="O9234" s="350"/>
      <c r="P9234" s="464"/>
      <c r="Q9234" s="464"/>
      <c r="R9234" s="464"/>
      <c r="S9234" s="464"/>
      <c r="T9234" s="464"/>
      <c r="U9234" s="464"/>
      <c r="V9234" s="464"/>
    </row>
    <row r="9235" spans="1:22">
      <c r="A9235" s="531"/>
      <c r="B9235" s="532"/>
      <c r="C9235" s="350"/>
      <c r="D9235" s="350"/>
      <c r="E9235" s="533"/>
      <c r="F9235" s="533"/>
      <c r="G9235" s="533"/>
      <c r="H9235" s="533"/>
      <c r="I9235" s="533"/>
      <c r="J9235" s="533"/>
      <c r="K9235" s="533"/>
      <c r="L9235" s="533"/>
      <c r="M9235" s="533"/>
      <c r="N9235" s="532"/>
      <c r="O9235" s="350"/>
      <c r="P9235" s="464"/>
      <c r="Q9235" s="464"/>
      <c r="R9235" s="464"/>
      <c r="S9235" s="464"/>
      <c r="T9235" s="464"/>
      <c r="U9235" s="464"/>
      <c r="V9235" s="464"/>
    </row>
    <row r="9236" spans="1:22">
      <c r="A9236" s="531"/>
      <c r="B9236" s="532"/>
      <c r="C9236" s="350"/>
      <c r="D9236" s="350"/>
      <c r="E9236" s="533"/>
      <c r="F9236" s="533"/>
      <c r="G9236" s="533"/>
      <c r="H9236" s="533"/>
      <c r="I9236" s="533"/>
      <c r="J9236" s="533"/>
      <c r="K9236" s="533"/>
      <c r="L9236" s="533"/>
      <c r="M9236" s="533"/>
      <c r="N9236" s="532"/>
      <c r="O9236" s="350"/>
      <c r="P9236" s="464"/>
      <c r="Q9236" s="464"/>
      <c r="R9236" s="464"/>
      <c r="S9236" s="464"/>
      <c r="T9236" s="464"/>
      <c r="U9236" s="464"/>
      <c r="V9236" s="464"/>
    </row>
    <row r="9237" spans="1:22">
      <c r="A9237" s="531"/>
      <c r="B9237" s="532"/>
      <c r="C9237" s="350"/>
      <c r="D9237" s="350"/>
      <c r="E9237" s="533"/>
      <c r="F9237" s="533"/>
      <c r="G9237" s="533"/>
      <c r="H9237" s="533"/>
      <c r="I9237" s="533"/>
      <c r="J9237" s="533"/>
      <c r="K9237" s="533"/>
      <c r="L9237" s="533"/>
      <c r="M9237" s="533"/>
      <c r="N9237" s="532"/>
      <c r="O9237" s="350"/>
      <c r="P9237" s="464"/>
      <c r="Q9237" s="464"/>
      <c r="R9237" s="464"/>
      <c r="S9237" s="464"/>
      <c r="T9237" s="464"/>
      <c r="U9237" s="464"/>
      <c r="V9237" s="464"/>
    </row>
    <row r="9238" spans="1:22">
      <c r="A9238" s="531"/>
      <c r="B9238" s="532"/>
      <c r="C9238" s="350"/>
      <c r="D9238" s="350"/>
      <c r="E9238" s="533"/>
      <c r="F9238" s="533"/>
      <c r="G9238" s="533"/>
      <c r="H9238" s="533"/>
      <c r="I9238" s="533"/>
      <c r="J9238" s="533"/>
      <c r="K9238" s="533"/>
      <c r="L9238" s="533"/>
      <c r="M9238" s="533"/>
      <c r="N9238" s="532"/>
      <c r="O9238" s="350"/>
      <c r="P9238" s="464"/>
      <c r="Q9238" s="464"/>
      <c r="R9238" s="464"/>
      <c r="S9238" s="464"/>
      <c r="T9238" s="464"/>
      <c r="U9238" s="464"/>
      <c r="V9238" s="464"/>
    </row>
    <row r="9239" spans="1:22">
      <c r="A9239" s="531"/>
      <c r="B9239" s="532"/>
      <c r="C9239" s="350"/>
      <c r="D9239" s="350"/>
      <c r="E9239" s="533"/>
      <c r="F9239" s="533"/>
      <c r="G9239" s="533"/>
      <c r="H9239" s="533"/>
      <c r="I9239" s="533"/>
      <c r="J9239" s="533"/>
      <c r="K9239" s="533"/>
      <c r="L9239" s="533"/>
      <c r="M9239" s="533"/>
      <c r="N9239" s="532"/>
      <c r="O9239" s="350"/>
      <c r="P9239" s="464"/>
      <c r="Q9239" s="464"/>
      <c r="R9239" s="464"/>
      <c r="S9239" s="464"/>
      <c r="T9239" s="464"/>
      <c r="U9239" s="464"/>
      <c r="V9239" s="464"/>
    </row>
    <row r="9240" spans="1:22">
      <c r="A9240" s="531"/>
      <c r="B9240" s="532"/>
      <c r="C9240" s="350"/>
      <c r="D9240" s="350"/>
      <c r="E9240" s="533"/>
      <c r="F9240" s="533"/>
      <c r="G9240" s="533"/>
      <c r="H9240" s="533"/>
      <c r="I9240" s="533"/>
      <c r="J9240" s="533"/>
      <c r="K9240" s="533"/>
      <c r="L9240" s="533"/>
      <c r="M9240" s="533"/>
      <c r="N9240" s="532"/>
      <c r="O9240" s="350"/>
      <c r="P9240" s="464"/>
      <c r="Q9240" s="464"/>
      <c r="R9240" s="464"/>
      <c r="S9240" s="464"/>
      <c r="T9240" s="464"/>
      <c r="U9240" s="464"/>
      <c r="V9240" s="464"/>
    </row>
    <row r="9241" spans="1:22">
      <c r="A9241" s="531"/>
      <c r="B9241" s="532"/>
      <c r="C9241" s="350"/>
      <c r="D9241" s="350"/>
      <c r="E9241" s="533"/>
      <c r="F9241" s="533"/>
      <c r="G9241" s="533"/>
      <c r="H9241" s="533"/>
      <c r="I9241" s="533"/>
      <c r="J9241" s="533"/>
      <c r="K9241" s="533"/>
      <c r="L9241" s="533"/>
      <c r="M9241" s="533"/>
      <c r="N9241" s="532"/>
      <c r="O9241" s="350"/>
      <c r="P9241" s="464"/>
      <c r="Q9241" s="464"/>
      <c r="R9241" s="464"/>
      <c r="S9241" s="464"/>
      <c r="T9241" s="464"/>
      <c r="U9241" s="464"/>
      <c r="V9241" s="464"/>
    </row>
    <row r="9242" spans="1:22">
      <c r="A9242" s="531"/>
      <c r="B9242" s="532"/>
      <c r="C9242" s="350"/>
      <c r="D9242" s="350"/>
      <c r="E9242" s="533"/>
      <c r="F9242" s="533"/>
      <c r="G9242" s="533"/>
      <c r="H9242" s="533"/>
      <c r="I9242" s="533"/>
      <c r="J9242" s="533"/>
      <c r="K9242" s="533"/>
      <c r="L9242" s="533"/>
      <c r="M9242" s="533"/>
      <c r="N9242" s="532"/>
      <c r="O9242" s="350"/>
      <c r="P9242" s="464"/>
      <c r="Q9242" s="464"/>
      <c r="R9242" s="464"/>
      <c r="S9242" s="464"/>
      <c r="T9242" s="464"/>
      <c r="U9242" s="464"/>
      <c r="V9242" s="464"/>
    </row>
    <row r="9243" spans="1:22">
      <c r="A9243" s="531"/>
      <c r="B9243" s="532"/>
      <c r="C9243" s="350"/>
      <c r="D9243" s="350"/>
      <c r="E9243" s="533"/>
      <c r="F9243" s="533"/>
      <c r="G9243" s="533"/>
      <c r="H9243" s="533"/>
      <c r="I9243" s="533"/>
      <c r="J9243" s="533"/>
      <c r="K9243" s="533"/>
      <c r="L9243" s="533"/>
      <c r="M9243" s="533"/>
      <c r="N9243" s="532"/>
      <c r="O9243" s="350"/>
      <c r="P9243" s="464"/>
      <c r="Q9243" s="464"/>
      <c r="R9243" s="464"/>
      <c r="S9243" s="464"/>
      <c r="T9243" s="464"/>
      <c r="U9243" s="464"/>
      <c r="V9243" s="464"/>
    </row>
    <row r="9244" spans="1:22">
      <c r="A9244" s="531"/>
      <c r="B9244" s="532"/>
      <c r="C9244" s="350"/>
      <c r="D9244" s="350"/>
      <c r="E9244" s="533"/>
      <c r="F9244" s="533"/>
      <c r="G9244" s="533"/>
      <c r="H9244" s="533"/>
      <c r="I9244" s="533"/>
      <c r="J9244" s="533"/>
      <c r="K9244" s="533"/>
      <c r="L9244" s="533"/>
      <c r="M9244" s="533"/>
      <c r="N9244" s="532"/>
      <c r="O9244" s="350"/>
      <c r="P9244" s="464"/>
      <c r="Q9244" s="464"/>
      <c r="R9244" s="464"/>
      <c r="S9244" s="464"/>
      <c r="T9244" s="464"/>
      <c r="U9244" s="464"/>
      <c r="V9244" s="464"/>
    </row>
    <row r="9245" spans="1:22">
      <c r="A9245" s="531"/>
      <c r="B9245" s="532"/>
      <c r="C9245" s="350"/>
      <c r="D9245" s="350"/>
      <c r="E9245" s="533"/>
      <c r="F9245" s="533"/>
      <c r="G9245" s="533"/>
      <c r="H9245" s="533"/>
      <c r="I9245" s="533"/>
      <c r="J9245" s="533"/>
      <c r="K9245" s="533"/>
      <c r="L9245" s="533"/>
      <c r="M9245" s="533"/>
      <c r="N9245" s="532"/>
      <c r="O9245" s="350"/>
      <c r="P9245" s="464"/>
      <c r="Q9245" s="464"/>
      <c r="R9245" s="464"/>
      <c r="S9245" s="464"/>
      <c r="T9245" s="464"/>
      <c r="U9245" s="464"/>
      <c r="V9245" s="464"/>
    </row>
    <row r="9246" spans="1:22">
      <c r="A9246" s="531"/>
      <c r="B9246" s="532"/>
      <c r="C9246" s="350"/>
      <c r="D9246" s="350"/>
      <c r="E9246" s="533"/>
      <c r="F9246" s="533"/>
      <c r="G9246" s="533"/>
      <c r="H9246" s="533"/>
      <c r="I9246" s="533"/>
      <c r="J9246" s="533"/>
      <c r="K9246" s="533"/>
      <c r="L9246" s="533"/>
      <c r="M9246" s="533"/>
      <c r="N9246" s="532"/>
      <c r="O9246" s="350"/>
      <c r="P9246" s="464"/>
      <c r="Q9246" s="464"/>
      <c r="R9246" s="464"/>
      <c r="S9246" s="464"/>
      <c r="T9246" s="464"/>
      <c r="U9246" s="464"/>
      <c r="V9246" s="464"/>
    </row>
    <row r="9247" spans="1:22">
      <c r="A9247" s="531"/>
      <c r="B9247" s="532"/>
      <c r="C9247" s="350"/>
      <c r="D9247" s="350"/>
      <c r="E9247" s="533"/>
      <c r="F9247" s="533"/>
      <c r="G9247" s="533"/>
      <c r="H9247" s="533"/>
      <c r="I9247" s="533"/>
      <c r="J9247" s="533"/>
      <c r="K9247" s="533"/>
      <c r="L9247" s="533"/>
      <c r="M9247" s="533"/>
      <c r="N9247" s="532"/>
      <c r="O9247" s="350"/>
      <c r="P9247" s="464"/>
      <c r="Q9247" s="464"/>
      <c r="R9247" s="464"/>
      <c r="S9247" s="464"/>
      <c r="T9247" s="464"/>
      <c r="U9247" s="464"/>
      <c r="V9247" s="464"/>
    </row>
    <row r="9248" spans="1:22">
      <c r="A9248" s="531"/>
      <c r="B9248" s="532"/>
      <c r="C9248" s="350"/>
      <c r="D9248" s="350"/>
      <c r="E9248" s="533"/>
      <c r="F9248" s="533"/>
      <c r="G9248" s="533"/>
      <c r="H9248" s="533"/>
      <c r="I9248" s="533"/>
      <c r="J9248" s="533"/>
      <c r="K9248" s="533"/>
      <c r="L9248" s="533"/>
      <c r="M9248" s="533"/>
      <c r="N9248" s="532"/>
      <c r="O9248" s="350"/>
      <c r="P9248" s="464"/>
      <c r="Q9248" s="464"/>
      <c r="R9248" s="464"/>
      <c r="S9248" s="464"/>
      <c r="T9248" s="464"/>
      <c r="U9248" s="464"/>
      <c r="V9248" s="464"/>
    </row>
    <row r="9249" spans="1:22">
      <c r="A9249" s="531"/>
      <c r="B9249" s="532"/>
      <c r="C9249" s="350"/>
      <c r="D9249" s="350"/>
      <c r="E9249" s="533"/>
      <c r="F9249" s="533"/>
      <c r="G9249" s="533"/>
      <c r="H9249" s="533"/>
      <c r="I9249" s="533"/>
      <c r="J9249" s="533"/>
      <c r="K9249" s="533"/>
      <c r="L9249" s="533"/>
      <c r="M9249" s="533"/>
      <c r="N9249" s="532"/>
      <c r="O9249" s="350"/>
      <c r="P9249" s="464"/>
      <c r="Q9249" s="464"/>
      <c r="R9249" s="464"/>
      <c r="S9249" s="464"/>
      <c r="T9249" s="464"/>
      <c r="U9249" s="464"/>
      <c r="V9249" s="464"/>
    </row>
    <row r="9250" spans="1:22">
      <c r="A9250" s="531"/>
      <c r="B9250" s="532"/>
      <c r="C9250" s="350"/>
      <c r="D9250" s="350"/>
      <c r="E9250" s="533"/>
      <c r="F9250" s="533"/>
      <c r="G9250" s="533"/>
      <c r="H9250" s="533"/>
      <c r="I9250" s="533"/>
      <c r="J9250" s="533"/>
      <c r="K9250" s="533"/>
      <c r="L9250" s="533"/>
      <c r="M9250" s="533"/>
      <c r="N9250" s="532"/>
      <c r="O9250" s="350"/>
      <c r="P9250" s="464"/>
      <c r="Q9250" s="464"/>
      <c r="R9250" s="464"/>
      <c r="S9250" s="464"/>
      <c r="T9250" s="464"/>
      <c r="U9250" s="464"/>
      <c r="V9250" s="464"/>
    </row>
    <row r="9251" spans="1:22">
      <c r="A9251" s="531"/>
      <c r="B9251" s="532"/>
      <c r="C9251" s="350"/>
      <c r="D9251" s="350"/>
      <c r="E9251" s="533"/>
      <c r="F9251" s="533"/>
      <c r="G9251" s="533"/>
      <c r="H9251" s="533"/>
      <c r="I9251" s="533"/>
      <c r="J9251" s="533"/>
      <c r="K9251" s="533"/>
      <c r="L9251" s="533"/>
      <c r="M9251" s="533"/>
      <c r="N9251" s="532"/>
      <c r="O9251" s="350"/>
      <c r="P9251" s="464"/>
      <c r="Q9251" s="464"/>
      <c r="R9251" s="464"/>
      <c r="S9251" s="464"/>
      <c r="T9251" s="464"/>
      <c r="U9251" s="464"/>
      <c r="V9251" s="464"/>
    </row>
    <row r="9252" spans="1:22">
      <c r="A9252" s="531"/>
      <c r="B9252" s="532"/>
      <c r="C9252" s="350"/>
      <c r="D9252" s="350"/>
      <c r="E9252" s="533"/>
      <c r="F9252" s="533"/>
      <c r="G9252" s="533"/>
      <c r="H9252" s="533"/>
      <c r="I9252" s="533"/>
      <c r="J9252" s="533"/>
      <c r="K9252" s="533"/>
      <c r="L9252" s="533"/>
      <c r="M9252" s="533"/>
      <c r="N9252" s="532"/>
      <c r="O9252" s="350"/>
      <c r="P9252" s="464"/>
      <c r="Q9252" s="464"/>
      <c r="R9252" s="464"/>
      <c r="S9252" s="464"/>
      <c r="T9252" s="464"/>
      <c r="U9252" s="464"/>
      <c r="V9252" s="464"/>
    </row>
    <row r="9253" spans="1:22">
      <c r="A9253" s="531"/>
      <c r="B9253" s="532"/>
      <c r="C9253" s="350"/>
      <c r="D9253" s="350"/>
      <c r="E9253" s="533"/>
      <c r="F9253" s="533"/>
      <c r="G9253" s="533"/>
      <c r="H9253" s="533"/>
      <c r="I9253" s="533"/>
      <c r="J9253" s="533"/>
      <c r="K9253" s="533"/>
      <c r="L9253" s="533"/>
      <c r="M9253" s="533"/>
      <c r="N9253" s="532"/>
      <c r="O9253" s="350"/>
      <c r="P9253" s="464"/>
      <c r="Q9253" s="464"/>
      <c r="R9253" s="464"/>
      <c r="S9253" s="464"/>
      <c r="T9253" s="464"/>
      <c r="U9253" s="464"/>
      <c r="V9253" s="464"/>
    </row>
    <row r="9254" spans="1:22">
      <c r="A9254" s="531"/>
      <c r="B9254" s="532"/>
      <c r="C9254" s="350"/>
      <c r="D9254" s="350"/>
      <c r="E9254" s="533"/>
      <c r="F9254" s="533"/>
      <c r="G9254" s="533"/>
      <c r="H9254" s="533"/>
      <c r="I9254" s="533"/>
      <c r="J9254" s="533"/>
      <c r="K9254" s="533"/>
      <c r="L9254" s="533"/>
      <c r="M9254" s="533"/>
      <c r="N9254" s="532"/>
      <c r="O9254" s="350"/>
      <c r="P9254" s="464"/>
      <c r="Q9254" s="464"/>
      <c r="R9254" s="464"/>
      <c r="S9254" s="464"/>
      <c r="T9254" s="464"/>
      <c r="U9254" s="464"/>
      <c r="V9254" s="464"/>
    </row>
    <row r="9255" spans="1:22">
      <c r="A9255" s="531"/>
      <c r="B9255" s="532"/>
      <c r="C9255" s="350"/>
      <c r="D9255" s="350"/>
      <c r="E9255" s="533"/>
      <c r="F9255" s="533"/>
      <c r="G9255" s="533"/>
      <c r="H9255" s="533"/>
      <c r="I9255" s="533"/>
      <c r="J9255" s="533"/>
      <c r="K9255" s="533"/>
      <c r="L9255" s="533"/>
      <c r="M9255" s="533"/>
      <c r="N9255" s="532"/>
      <c r="O9255" s="350"/>
      <c r="P9255" s="464"/>
      <c r="Q9255" s="464"/>
      <c r="R9255" s="464"/>
      <c r="S9255" s="464"/>
      <c r="T9255" s="464"/>
      <c r="U9255" s="464"/>
      <c r="V9255" s="464"/>
    </row>
    <row r="9256" spans="1:22">
      <c r="A9256" s="531"/>
      <c r="B9256" s="532"/>
      <c r="C9256" s="350"/>
      <c r="D9256" s="350"/>
      <c r="E9256" s="533"/>
      <c r="F9256" s="533"/>
      <c r="G9256" s="533"/>
      <c r="H9256" s="533"/>
      <c r="I9256" s="533"/>
      <c r="J9256" s="533"/>
      <c r="K9256" s="533"/>
      <c r="L9256" s="533"/>
      <c r="M9256" s="533"/>
      <c r="N9256" s="532"/>
      <c r="O9256" s="350"/>
      <c r="P9256" s="464"/>
      <c r="Q9256" s="464"/>
      <c r="R9256" s="464"/>
      <c r="S9256" s="464"/>
      <c r="T9256" s="464"/>
      <c r="U9256" s="464"/>
      <c r="V9256" s="464"/>
    </row>
    <row r="9257" spans="1:22">
      <c r="A9257" s="531"/>
      <c r="B9257" s="532"/>
      <c r="C9257" s="350"/>
      <c r="D9257" s="350"/>
      <c r="E9257" s="533"/>
      <c r="F9257" s="533"/>
      <c r="G9257" s="533"/>
      <c r="H9257" s="533"/>
      <c r="I9257" s="533"/>
      <c r="J9257" s="533"/>
      <c r="K9257" s="533"/>
      <c r="L9257" s="533"/>
      <c r="M9257" s="533"/>
      <c r="N9257" s="532"/>
      <c r="O9257" s="350"/>
      <c r="P9257" s="464"/>
      <c r="Q9257" s="464"/>
      <c r="R9257" s="464"/>
      <c r="S9257" s="464"/>
      <c r="T9257" s="464"/>
      <c r="U9257" s="464"/>
      <c r="V9257" s="464"/>
    </row>
    <row r="9258" spans="1:22">
      <c r="A9258" s="531"/>
      <c r="B9258" s="532"/>
      <c r="C9258" s="350"/>
      <c r="D9258" s="350"/>
      <c r="E9258" s="533"/>
      <c r="F9258" s="533"/>
      <c r="G9258" s="533"/>
      <c r="H9258" s="533"/>
      <c r="I9258" s="533"/>
      <c r="J9258" s="533"/>
      <c r="K9258" s="533"/>
      <c r="L9258" s="533"/>
      <c r="M9258" s="533"/>
      <c r="N9258" s="532"/>
      <c r="O9258" s="350"/>
      <c r="P9258" s="464"/>
      <c r="Q9258" s="464"/>
      <c r="R9258" s="464"/>
      <c r="S9258" s="464"/>
      <c r="T9258" s="464"/>
      <c r="U9258" s="464"/>
      <c r="V9258" s="464"/>
    </row>
    <row r="9259" spans="1:22">
      <c r="A9259" s="531"/>
      <c r="B9259" s="532"/>
      <c r="C9259" s="350"/>
      <c r="D9259" s="350"/>
      <c r="E9259" s="533"/>
      <c r="F9259" s="533"/>
      <c r="G9259" s="533"/>
      <c r="H9259" s="533"/>
      <c r="I9259" s="533"/>
      <c r="J9259" s="533"/>
      <c r="K9259" s="533"/>
      <c r="L9259" s="533"/>
      <c r="M9259" s="533"/>
      <c r="N9259" s="532"/>
      <c r="O9259" s="350"/>
      <c r="P9259" s="464"/>
      <c r="Q9259" s="464"/>
      <c r="R9259" s="464"/>
      <c r="S9259" s="464"/>
      <c r="T9259" s="464"/>
      <c r="U9259" s="464"/>
      <c r="V9259" s="464"/>
    </row>
    <row r="9260" spans="1:22">
      <c r="A9260" s="531"/>
      <c r="B9260" s="532"/>
      <c r="C9260" s="350"/>
      <c r="D9260" s="350"/>
      <c r="E9260" s="533"/>
      <c r="F9260" s="533"/>
      <c r="G9260" s="533"/>
      <c r="H9260" s="533"/>
      <c r="I9260" s="533"/>
      <c r="J9260" s="533"/>
      <c r="K9260" s="533"/>
      <c r="L9260" s="533"/>
      <c r="M9260" s="533"/>
      <c r="N9260" s="532"/>
      <c r="O9260" s="350"/>
      <c r="P9260" s="464"/>
      <c r="Q9260" s="464"/>
      <c r="R9260" s="464"/>
      <c r="S9260" s="464"/>
      <c r="T9260" s="464"/>
      <c r="U9260" s="464"/>
      <c r="V9260" s="464"/>
    </row>
    <row r="9261" spans="1:22">
      <c r="A9261" s="531"/>
      <c r="B9261" s="532"/>
      <c r="C9261" s="350"/>
      <c r="D9261" s="350"/>
      <c r="E9261" s="533"/>
      <c r="F9261" s="533"/>
      <c r="G9261" s="533"/>
      <c r="H9261" s="533"/>
      <c r="I9261" s="533"/>
      <c r="J9261" s="533"/>
      <c r="K9261" s="533"/>
      <c r="L9261" s="533"/>
      <c r="M9261" s="533"/>
      <c r="N9261" s="532"/>
      <c r="O9261" s="350"/>
      <c r="P9261" s="464"/>
      <c r="Q9261" s="464"/>
      <c r="R9261" s="464"/>
      <c r="S9261" s="464"/>
      <c r="T9261" s="464"/>
      <c r="U9261" s="464"/>
      <c r="V9261" s="464"/>
    </row>
    <row r="9262" spans="1:22">
      <c r="A9262" s="531"/>
      <c r="B9262" s="532"/>
      <c r="C9262" s="350"/>
      <c r="D9262" s="350"/>
      <c r="E9262" s="533"/>
      <c r="F9262" s="533"/>
      <c r="G9262" s="533"/>
      <c r="H9262" s="533"/>
      <c r="I9262" s="533"/>
      <c r="J9262" s="533"/>
      <c r="K9262" s="533"/>
      <c r="L9262" s="533"/>
      <c r="M9262" s="533"/>
      <c r="N9262" s="532"/>
      <c r="O9262" s="350"/>
      <c r="P9262" s="464"/>
      <c r="Q9262" s="464"/>
      <c r="R9262" s="464"/>
      <c r="S9262" s="464"/>
      <c r="T9262" s="464"/>
      <c r="U9262" s="464"/>
      <c r="V9262" s="464"/>
    </row>
    <row r="9263" spans="1:22">
      <c r="A9263" s="531"/>
      <c r="B9263" s="532"/>
      <c r="C9263" s="350"/>
      <c r="D9263" s="350"/>
      <c r="E9263" s="533"/>
      <c r="F9263" s="533"/>
      <c r="G9263" s="533"/>
      <c r="H9263" s="533"/>
      <c r="I9263" s="533"/>
      <c r="J9263" s="533"/>
      <c r="K9263" s="533"/>
      <c r="L9263" s="533"/>
      <c r="M9263" s="533"/>
      <c r="N9263" s="532"/>
      <c r="O9263" s="350"/>
      <c r="P9263" s="464"/>
      <c r="Q9263" s="464"/>
      <c r="R9263" s="464"/>
      <c r="S9263" s="464"/>
      <c r="T9263" s="464"/>
      <c r="U9263" s="464"/>
      <c r="V9263" s="464"/>
    </row>
    <row r="9264" spans="1:22">
      <c r="A9264" s="531"/>
      <c r="B9264" s="532"/>
      <c r="C9264" s="350"/>
      <c r="D9264" s="350"/>
      <c r="E9264" s="533"/>
      <c r="F9264" s="533"/>
      <c r="G9264" s="533"/>
      <c r="H9264" s="533"/>
      <c r="I9264" s="533"/>
      <c r="J9264" s="533"/>
      <c r="K9264" s="533"/>
      <c r="L9264" s="533"/>
      <c r="M9264" s="533"/>
      <c r="N9264" s="532"/>
      <c r="O9264" s="350"/>
      <c r="P9264" s="464"/>
      <c r="Q9264" s="464"/>
      <c r="R9264" s="464"/>
      <c r="S9264" s="464"/>
      <c r="T9264" s="464"/>
      <c r="U9264" s="464"/>
      <c r="V9264" s="464"/>
    </row>
    <row r="9265" spans="1:22">
      <c r="A9265" s="531"/>
      <c r="B9265" s="532"/>
      <c r="C9265" s="350"/>
      <c r="D9265" s="350"/>
      <c r="E9265" s="533"/>
      <c r="F9265" s="533"/>
      <c r="G9265" s="533"/>
      <c r="H9265" s="533"/>
      <c r="I9265" s="533"/>
      <c r="J9265" s="533"/>
      <c r="K9265" s="533"/>
      <c r="L9265" s="533"/>
      <c r="M9265" s="533"/>
      <c r="N9265" s="532"/>
      <c r="O9265" s="350"/>
      <c r="P9265" s="464"/>
      <c r="Q9265" s="464"/>
      <c r="R9265" s="464"/>
      <c r="S9265" s="464"/>
      <c r="T9265" s="464"/>
      <c r="U9265" s="464"/>
      <c r="V9265" s="464"/>
    </row>
    <row r="9266" spans="1:22">
      <c r="A9266" s="531"/>
      <c r="B9266" s="532"/>
      <c r="C9266" s="350"/>
      <c r="D9266" s="350"/>
      <c r="E9266" s="533"/>
      <c r="F9266" s="533"/>
      <c r="G9266" s="533"/>
      <c r="H9266" s="533"/>
      <c r="I9266" s="533"/>
      <c r="J9266" s="533"/>
      <c r="K9266" s="533"/>
      <c r="L9266" s="533"/>
      <c r="M9266" s="533"/>
      <c r="N9266" s="532"/>
      <c r="O9266" s="350"/>
      <c r="P9266" s="464"/>
      <c r="Q9266" s="464"/>
      <c r="R9266" s="464"/>
      <c r="S9266" s="464"/>
      <c r="T9266" s="464"/>
      <c r="U9266" s="464"/>
      <c r="V9266" s="464"/>
    </row>
    <row r="9267" spans="1:22">
      <c r="A9267" s="531"/>
      <c r="B9267" s="532"/>
      <c r="C9267" s="350"/>
      <c r="D9267" s="350"/>
      <c r="E9267" s="533"/>
      <c r="F9267" s="533"/>
      <c r="G9267" s="533"/>
      <c r="H9267" s="533"/>
      <c r="I9267" s="533"/>
      <c r="J9267" s="533"/>
      <c r="K9267" s="533"/>
      <c r="L9267" s="533"/>
      <c r="M9267" s="533"/>
      <c r="N9267" s="532"/>
      <c r="O9267" s="350"/>
      <c r="P9267" s="464"/>
      <c r="Q9267" s="464"/>
      <c r="R9267" s="464"/>
      <c r="S9267" s="464"/>
      <c r="T9267" s="464"/>
      <c r="U9267" s="464"/>
      <c r="V9267" s="464"/>
    </row>
    <row r="9268" spans="1:22">
      <c r="A9268" s="531"/>
      <c r="B9268" s="532"/>
      <c r="C9268" s="350"/>
      <c r="D9268" s="350"/>
      <c r="E9268" s="533"/>
      <c r="F9268" s="533"/>
      <c r="G9268" s="533"/>
      <c r="H9268" s="533"/>
      <c r="I9268" s="533"/>
      <c r="J9268" s="533"/>
      <c r="K9268" s="533"/>
      <c r="L9268" s="533"/>
      <c r="M9268" s="533"/>
      <c r="N9268" s="532"/>
      <c r="O9268" s="350"/>
      <c r="P9268" s="464"/>
      <c r="Q9268" s="464"/>
      <c r="R9268" s="464"/>
      <c r="S9268" s="464"/>
      <c r="T9268" s="464"/>
      <c r="U9268" s="464"/>
      <c r="V9268" s="464"/>
    </row>
    <row r="9269" spans="1:22">
      <c r="A9269" s="531"/>
      <c r="B9269" s="532"/>
      <c r="C9269" s="350"/>
      <c r="D9269" s="350"/>
      <c r="E9269" s="533"/>
      <c r="F9269" s="533"/>
      <c r="G9269" s="533"/>
      <c r="H9269" s="533"/>
      <c r="I9269" s="533"/>
      <c r="J9269" s="533"/>
      <c r="K9269" s="533"/>
      <c r="L9269" s="533"/>
      <c r="M9269" s="533"/>
      <c r="N9269" s="532"/>
      <c r="O9269" s="350"/>
      <c r="P9269" s="464"/>
      <c r="Q9269" s="464"/>
      <c r="R9269" s="464"/>
      <c r="S9269" s="464"/>
      <c r="T9269" s="464"/>
      <c r="U9269" s="464"/>
      <c r="V9269" s="464"/>
    </row>
    <row r="9270" spans="1:22">
      <c r="A9270" s="531"/>
      <c r="B9270" s="532"/>
      <c r="C9270" s="350"/>
      <c r="D9270" s="350"/>
      <c r="E9270" s="533"/>
      <c r="F9270" s="533"/>
      <c r="G9270" s="533"/>
      <c r="H9270" s="533"/>
      <c r="I9270" s="533"/>
      <c r="J9270" s="533"/>
      <c r="K9270" s="533"/>
      <c r="L9270" s="533"/>
      <c r="M9270" s="533"/>
      <c r="N9270" s="532"/>
      <c r="O9270" s="350"/>
      <c r="P9270" s="464"/>
      <c r="Q9270" s="464"/>
      <c r="R9270" s="464"/>
      <c r="S9270" s="464"/>
      <c r="T9270" s="464"/>
      <c r="U9270" s="464"/>
      <c r="V9270" s="464"/>
    </row>
    <row r="9271" spans="1:22">
      <c r="A9271" s="531"/>
      <c r="B9271" s="532"/>
      <c r="C9271" s="350"/>
      <c r="D9271" s="350"/>
      <c r="E9271" s="533"/>
      <c r="F9271" s="533"/>
      <c r="G9271" s="533"/>
      <c r="H9271" s="533"/>
      <c r="I9271" s="533"/>
      <c r="J9271" s="533"/>
      <c r="K9271" s="533"/>
      <c r="L9271" s="533"/>
      <c r="M9271" s="533"/>
      <c r="N9271" s="532"/>
      <c r="O9271" s="350"/>
      <c r="P9271" s="464"/>
      <c r="Q9271" s="464"/>
      <c r="R9271" s="464"/>
      <c r="S9271" s="464"/>
      <c r="T9271" s="464"/>
      <c r="U9271" s="464"/>
      <c r="V9271" s="464"/>
    </row>
    <row r="9272" spans="1:22">
      <c r="A9272" s="531"/>
      <c r="B9272" s="532"/>
      <c r="C9272" s="350"/>
      <c r="D9272" s="350"/>
      <c r="E9272" s="533"/>
      <c r="F9272" s="533"/>
      <c r="G9272" s="533"/>
      <c r="H9272" s="533"/>
      <c r="I9272" s="533"/>
      <c r="J9272" s="533"/>
      <c r="K9272" s="533"/>
      <c r="L9272" s="533"/>
      <c r="M9272" s="533"/>
      <c r="N9272" s="532"/>
      <c r="O9272" s="350"/>
      <c r="P9272" s="464"/>
      <c r="Q9272" s="464"/>
      <c r="R9272" s="464"/>
      <c r="S9272" s="464"/>
      <c r="T9272" s="464"/>
      <c r="U9272" s="464"/>
      <c r="V9272" s="464"/>
    </row>
    <row r="9273" spans="1:22">
      <c r="A9273" s="531"/>
      <c r="B9273" s="532"/>
      <c r="C9273" s="350"/>
      <c r="D9273" s="350"/>
      <c r="E9273" s="533"/>
      <c r="F9273" s="533"/>
      <c r="G9273" s="533"/>
      <c r="H9273" s="533"/>
      <c r="I9273" s="533"/>
      <c r="J9273" s="533"/>
      <c r="K9273" s="533"/>
      <c r="L9273" s="533"/>
      <c r="M9273" s="533"/>
      <c r="N9273" s="532"/>
      <c r="O9273" s="350"/>
      <c r="P9273" s="464"/>
      <c r="Q9273" s="464"/>
      <c r="R9273" s="464"/>
      <c r="S9273" s="464"/>
      <c r="T9273" s="464"/>
      <c r="U9273" s="464"/>
      <c r="V9273" s="464"/>
    </row>
    <row r="9274" spans="1:22">
      <c r="A9274" s="531"/>
      <c r="B9274" s="532"/>
      <c r="C9274" s="350"/>
      <c r="D9274" s="350"/>
      <c r="E9274" s="533"/>
      <c r="F9274" s="533"/>
      <c r="G9274" s="533"/>
      <c r="H9274" s="533"/>
      <c r="I9274" s="533"/>
      <c r="J9274" s="533"/>
      <c r="K9274" s="533"/>
      <c r="L9274" s="533"/>
      <c r="M9274" s="533"/>
      <c r="N9274" s="532"/>
      <c r="O9274" s="350"/>
      <c r="P9274" s="464"/>
      <c r="Q9274" s="464"/>
      <c r="R9274" s="464"/>
      <c r="S9274" s="464"/>
      <c r="T9274" s="464"/>
      <c r="U9274" s="464"/>
      <c r="V9274" s="464"/>
    </row>
    <row r="9275" spans="1:22">
      <c r="A9275" s="531"/>
      <c r="B9275" s="532"/>
      <c r="C9275" s="350"/>
      <c r="D9275" s="350"/>
      <c r="E9275" s="533"/>
      <c r="F9275" s="533"/>
      <c r="G9275" s="533"/>
      <c r="H9275" s="533"/>
      <c r="I9275" s="533"/>
      <c r="J9275" s="533"/>
      <c r="K9275" s="533"/>
      <c r="L9275" s="533"/>
      <c r="M9275" s="533"/>
      <c r="N9275" s="532"/>
      <c r="O9275" s="350"/>
      <c r="P9275" s="464"/>
      <c r="Q9275" s="464"/>
      <c r="R9275" s="464"/>
      <c r="S9275" s="464"/>
      <c r="T9275" s="464"/>
      <c r="U9275" s="464"/>
      <c r="V9275" s="464"/>
    </row>
    <row r="9276" spans="1:22">
      <c r="A9276" s="531"/>
      <c r="B9276" s="532"/>
      <c r="C9276" s="350"/>
      <c r="D9276" s="350"/>
      <c r="E9276" s="533"/>
      <c r="F9276" s="533"/>
      <c r="G9276" s="533"/>
      <c r="H9276" s="533"/>
      <c r="I9276" s="533"/>
      <c r="J9276" s="533"/>
      <c r="K9276" s="533"/>
      <c r="L9276" s="533"/>
      <c r="M9276" s="533"/>
      <c r="N9276" s="532"/>
      <c r="O9276" s="350"/>
      <c r="P9276" s="464"/>
      <c r="Q9276" s="464"/>
      <c r="R9276" s="464"/>
      <c r="S9276" s="464"/>
      <c r="T9276" s="464"/>
      <c r="U9276" s="464"/>
      <c r="V9276" s="464"/>
    </row>
    <row r="9277" spans="1:22">
      <c r="A9277" s="531"/>
      <c r="B9277" s="532"/>
      <c r="C9277" s="350"/>
      <c r="D9277" s="350"/>
      <c r="E9277" s="533"/>
      <c r="F9277" s="533"/>
      <c r="G9277" s="533"/>
      <c r="H9277" s="533"/>
      <c r="I9277" s="533"/>
      <c r="J9277" s="533"/>
      <c r="K9277" s="533"/>
      <c r="L9277" s="533"/>
      <c r="M9277" s="533"/>
      <c r="N9277" s="532"/>
      <c r="O9277" s="350"/>
      <c r="P9277" s="464"/>
      <c r="Q9277" s="464"/>
      <c r="R9277" s="464"/>
      <c r="S9277" s="464"/>
      <c r="T9277" s="464"/>
      <c r="U9277" s="464"/>
      <c r="V9277" s="464"/>
    </row>
    <row r="9278" spans="1:22">
      <c r="A9278" s="531"/>
      <c r="B9278" s="532"/>
      <c r="C9278" s="350"/>
      <c r="D9278" s="350"/>
      <c r="E9278" s="533"/>
      <c r="F9278" s="533"/>
      <c r="G9278" s="533"/>
      <c r="H9278" s="533"/>
      <c r="I9278" s="533"/>
      <c r="J9278" s="533"/>
      <c r="K9278" s="533"/>
      <c r="L9278" s="533"/>
      <c r="M9278" s="533"/>
      <c r="N9278" s="532"/>
      <c r="O9278" s="350"/>
      <c r="P9278" s="464"/>
      <c r="Q9278" s="464"/>
      <c r="R9278" s="464"/>
      <c r="S9278" s="464"/>
      <c r="T9278" s="464"/>
      <c r="U9278" s="464"/>
      <c r="V9278" s="464"/>
    </row>
    <row r="9279" spans="1:22">
      <c r="A9279" s="531"/>
      <c r="B9279" s="532"/>
      <c r="C9279" s="350"/>
      <c r="D9279" s="350"/>
      <c r="E9279" s="533"/>
      <c r="F9279" s="533"/>
      <c r="G9279" s="533"/>
      <c r="H9279" s="533"/>
      <c r="I9279" s="533"/>
      <c r="J9279" s="533"/>
      <c r="K9279" s="533"/>
      <c r="L9279" s="533"/>
      <c r="M9279" s="533"/>
      <c r="N9279" s="532"/>
      <c r="O9279" s="350"/>
      <c r="P9279" s="464"/>
      <c r="Q9279" s="464"/>
      <c r="R9279" s="464"/>
      <c r="S9279" s="464"/>
      <c r="T9279" s="464"/>
      <c r="U9279" s="464"/>
      <c r="V9279" s="464"/>
    </row>
    <row r="9280" spans="1:22">
      <c r="A9280" s="531"/>
      <c r="B9280" s="532"/>
      <c r="C9280" s="350"/>
      <c r="D9280" s="350"/>
      <c r="E9280" s="533"/>
      <c r="F9280" s="533"/>
      <c r="G9280" s="533"/>
      <c r="H9280" s="533"/>
      <c r="I9280" s="533"/>
      <c r="J9280" s="533"/>
      <c r="K9280" s="533"/>
      <c r="L9280" s="533"/>
      <c r="M9280" s="533"/>
      <c r="N9280" s="532"/>
      <c r="O9280" s="350"/>
      <c r="P9280" s="464"/>
      <c r="Q9280" s="464"/>
      <c r="R9280" s="464"/>
      <c r="S9280" s="464"/>
      <c r="T9280" s="464"/>
      <c r="U9280" s="464"/>
      <c r="V9280" s="464"/>
    </row>
    <row r="9281" spans="1:22">
      <c r="A9281" s="531"/>
      <c r="B9281" s="532"/>
      <c r="C9281" s="350"/>
      <c r="D9281" s="350"/>
      <c r="E9281" s="533"/>
      <c r="F9281" s="533"/>
      <c r="G9281" s="533"/>
      <c r="H9281" s="533"/>
      <c r="I9281" s="533"/>
      <c r="J9281" s="533"/>
      <c r="K9281" s="533"/>
      <c r="L9281" s="533"/>
      <c r="M9281" s="533"/>
      <c r="N9281" s="532"/>
      <c r="O9281" s="350"/>
      <c r="P9281" s="464"/>
      <c r="Q9281" s="464"/>
      <c r="R9281" s="464"/>
      <c r="S9281" s="464"/>
      <c r="T9281" s="464"/>
      <c r="U9281" s="464"/>
      <c r="V9281" s="464"/>
    </row>
    <row r="9282" spans="1:22">
      <c r="A9282" s="531"/>
      <c r="B9282" s="532"/>
      <c r="C9282" s="350"/>
      <c r="D9282" s="350"/>
      <c r="E9282" s="533"/>
      <c r="F9282" s="533"/>
      <c r="G9282" s="533"/>
      <c r="H9282" s="533"/>
      <c r="I9282" s="533"/>
      <c r="J9282" s="533"/>
      <c r="K9282" s="533"/>
      <c r="L9282" s="533"/>
      <c r="M9282" s="533"/>
      <c r="N9282" s="532"/>
      <c r="O9282" s="350"/>
      <c r="P9282" s="464"/>
      <c r="Q9282" s="464"/>
      <c r="R9282" s="464"/>
      <c r="S9282" s="464"/>
      <c r="T9282" s="464"/>
      <c r="U9282" s="464"/>
      <c r="V9282" s="464"/>
    </row>
    <row r="9283" spans="1:22">
      <c r="A9283" s="531"/>
      <c r="B9283" s="532"/>
      <c r="C9283" s="350"/>
      <c r="D9283" s="350"/>
      <c r="E9283" s="533"/>
      <c r="F9283" s="533"/>
      <c r="G9283" s="533"/>
      <c r="H9283" s="533"/>
      <c r="I9283" s="533"/>
      <c r="J9283" s="533"/>
      <c r="K9283" s="533"/>
      <c r="L9283" s="533"/>
      <c r="M9283" s="533"/>
      <c r="N9283" s="532"/>
      <c r="O9283" s="350"/>
      <c r="P9283" s="464"/>
      <c r="Q9283" s="464"/>
      <c r="R9283" s="464"/>
      <c r="S9283" s="464"/>
      <c r="T9283" s="464"/>
      <c r="U9283" s="464"/>
      <c r="V9283" s="464"/>
    </row>
    <row r="9284" spans="1:22">
      <c r="A9284" s="531"/>
      <c r="B9284" s="532"/>
      <c r="C9284" s="350"/>
      <c r="D9284" s="350"/>
      <c r="E9284" s="533"/>
      <c r="F9284" s="533"/>
      <c r="G9284" s="533"/>
      <c r="H9284" s="533"/>
      <c r="I9284" s="533"/>
      <c r="J9284" s="533"/>
      <c r="K9284" s="533"/>
      <c r="L9284" s="533"/>
      <c r="M9284" s="533"/>
      <c r="N9284" s="532"/>
      <c r="O9284" s="350"/>
      <c r="P9284" s="464"/>
      <c r="Q9284" s="464"/>
      <c r="R9284" s="464"/>
      <c r="S9284" s="464"/>
      <c r="T9284" s="464"/>
      <c r="U9284" s="464"/>
      <c r="V9284" s="464"/>
    </row>
    <row r="9285" spans="1:22">
      <c r="A9285" s="531"/>
      <c r="B9285" s="532"/>
      <c r="C9285" s="350"/>
      <c r="D9285" s="350"/>
      <c r="E9285" s="533"/>
      <c r="F9285" s="533"/>
      <c r="G9285" s="533"/>
      <c r="H9285" s="533"/>
      <c r="I9285" s="533"/>
      <c r="J9285" s="533"/>
      <c r="K9285" s="533"/>
      <c r="L9285" s="533"/>
      <c r="M9285" s="533"/>
      <c r="N9285" s="532"/>
      <c r="O9285" s="350"/>
      <c r="P9285" s="464"/>
      <c r="Q9285" s="464"/>
      <c r="R9285" s="464"/>
      <c r="S9285" s="464"/>
      <c r="T9285" s="464"/>
      <c r="U9285" s="464"/>
      <c r="V9285" s="464"/>
    </row>
    <row r="9286" spans="1:22">
      <c r="A9286" s="531"/>
      <c r="B9286" s="532"/>
      <c r="C9286" s="350"/>
      <c r="D9286" s="350"/>
      <c r="E9286" s="533"/>
      <c r="F9286" s="533"/>
      <c r="G9286" s="533"/>
      <c r="H9286" s="533"/>
      <c r="I9286" s="533"/>
      <c r="J9286" s="533"/>
      <c r="K9286" s="533"/>
      <c r="L9286" s="533"/>
      <c r="M9286" s="533"/>
      <c r="N9286" s="532"/>
      <c r="O9286" s="350"/>
      <c r="P9286" s="464"/>
      <c r="Q9286" s="464"/>
      <c r="R9286" s="464"/>
      <c r="S9286" s="464"/>
      <c r="T9286" s="464"/>
      <c r="U9286" s="464"/>
      <c r="V9286" s="464"/>
    </row>
    <row r="9287" spans="1:22">
      <c r="A9287" s="531"/>
      <c r="B9287" s="532"/>
      <c r="C9287" s="350"/>
      <c r="D9287" s="350"/>
      <c r="E9287" s="533"/>
      <c r="F9287" s="533"/>
      <c r="G9287" s="533"/>
      <c r="H9287" s="533"/>
      <c r="I9287" s="533"/>
      <c r="J9287" s="533"/>
      <c r="K9287" s="533"/>
      <c r="L9287" s="533"/>
      <c r="M9287" s="533"/>
      <c r="N9287" s="532"/>
      <c r="O9287" s="350"/>
      <c r="P9287" s="464"/>
      <c r="Q9287" s="464"/>
      <c r="R9287" s="464"/>
      <c r="S9287" s="464"/>
      <c r="T9287" s="464"/>
      <c r="U9287" s="464"/>
      <c r="V9287" s="464"/>
    </row>
    <row r="9288" spans="1:22">
      <c r="A9288" s="531"/>
      <c r="B9288" s="532"/>
      <c r="C9288" s="350"/>
      <c r="D9288" s="350"/>
      <c r="E9288" s="533"/>
      <c r="F9288" s="533"/>
      <c r="G9288" s="533"/>
      <c r="H9288" s="533"/>
      <c r="I9288" s="533"/>
      <c r="J9288" s="533"/>
      <c r="K9288" s="533"/>
      <c r="L9288" s="533"/>
      <c r="M9288" s="533"/>
      <c r="N9288" s="532"/>
      <c r="O9288" s="350"/>
      <c r="P9288" s="464"/>
      <c r="Q9288" s="464"/>
      <c r="R9288" s="464"/>
      <c r="S9288" s="464"/>
      <c r="T9288" s="464"/>
      <c r="U9288" s="464"/>
      <c r="V9288" s="464"/>
    </row>
    <row r="9289" spans="1:22">
      <c r="A9289" s="531"/>
      <c r="B9289" s="532"/>
      <c r="C9289" s="350"/>
      <c r="D9289" s="350"/>
      <c r="E9289" s="533"/>
      <c r="F9289" s="533"/>
      <c r="G9289" s="533"/>
      <c r="H9289" s="533"/>
      <c r="I9289" s="533"/>
      <c r="J9289" s="533"/>
      <c r="K9289" s="533"/>
      <c r="L9289" s="533"/>
      <c r="M9289" s="533"/>
      <c r="N9289" s="532"/>
      <c r="O9289" s="350"/>
      <c r="P9289" s="464"/>
      <c r="Q9289" s="464"/>
      <c r="R9289" s="464"/>
      <c r="S9289" s="464"/>
      <c r="T9289" s="464"/>
      <c r="U9289" s="464"/>
      <c r="V9289" s="464"/>
    </row>
    <row r="9290" spans="1:22">
      <c r="A9290" s="531"/>
      <c r="B9290" s="532"/>
      <c r="C9290" s="350"/>
      <c r="D9290" s="350"/>
      <c r="E9290" s="533"/>
      <c r="F9290" s="533"/>
      <c r="G9290" s="533"/>
      <c r="H9290" s="533"/>
      <c r="I9290" s="533"/>
      <c r="J9290" s="533"/>
      <c r="K9290" s="533"/>
      <c r="L9290" s="533"/>
      <c r="M9290" s="533"/>
      <c r="N9290" s="532"/>
      <c r="O9290" s="350"/>
      <c r="P9290" s="464"/>
      <c r="Q9290" s="464"/>
      <c r="R9290" s="464"/>
      <c r="S9290" s="464"/>
      <c r="T9290" s="464"/>
      <c r="U9290" s="464"/>
      <c r="V9290" s="464"/>
    </row>
    <row r="9291" spans="1:22">
      <c r="A9291" s="531"/>
      <c r="B9291" s="532"/>
      <c r="C9291" s="350"/>
      <c r="D9291" s="350"/>
      <c r="E9291" s="533"/>
      <c r="F9291" s="533"/>
      <c r="G9291" s="533"/>
      <c r="H9291" s="533"/>
      <c r="I9291" s="533"/>
      <c r="J9291" s="533"/>
      <c r="K9291" s="533"/>
      <c r="L9291" s="533"/>
      <c r="M9291" s="533"/>
      <c r="N9291" s="532"/>
      <c r="O9291" s="350"/>
      <c r="P9291" s="464"/>
      <c r="Q9291" s="464"/>
      <c r="R9291" s="464"/>
      <c r="S9291" s="464"/>
      <c r="T9291" s="464"/>
      <c r="U9291" s="464"/>
      <c r="V9291" s="464"/>
    </row>
    <row r="9292" spans="1:22">
      <c r="A9292" s="531"/>
      <c r="B9292" s="532"/>
      <c r="C9292" s="350"/>
      <c r="D9292" s="350"/>
      <c r="E9292" s="533"/>
      <c r="F9292" s="533"/>
      <c r="G9292" s="533"/>
      <c r="H9292" s="533"/>
      <c r="I9292" s="533"/>
      <c r="J9292" s="533"/>
      <c r="K9292" s="533"/>
      <c r="L9292" s="533"/>
      <c r="M9292" s="533"/>
      <c r="N9292" s="532"/>
      <c r="O9292" s="350"/>
      <c r="P9292" s="464"/>
      <c r="Q9292" s="464"/>
      <c r="R9292" s="464"/>
      <c r="S9292" s="464"/>
      <c r="T9292" s="464"/>
      <c r="U9292" s="464"/>
      <c r="V9292" s="464"/>
    </row>
    <row r="9293" spans="1:22">
      <c r="A9293" s="531"/>
      <c r="B9293" s="532"/>
      <c r="C9293" s="350"/>
      <c r="D9293" s="350"/>
      <c r="E9293" s="533"/>
      <c r="F9293" s="533"/>
      <c r="G9293" s="533"/>
      <c r="H9293" s="533"/>
      <c r="I9293" s="533"/>
      <c r="J9293" s="533"/>
      <c r="K9293" s="533"/>
      <c r="L9293" s="533"/>
      <c r="M9293" s="533"/>
      <c r="N9293" s="532"/>
      <c r="O9293" s="350"/>
      <c r="P9293" s="464"/>
      <c r="Q9293" s="464"/>
      <c r="R9293" s="464"/>
      <c r="S9293" s="464"/>
      <c r="T9293" s="464"/>
      <c r="U9293" s="464"/>
      <c r="V9293" s="464"/>
    </row>
    <row r="9294" spans="1:22">
      <c r="A9294" s="531"/>
      <c r="B9294" s="532"/>
      <c r="C9294" s="350"/>
      <c r="D9294" s="350"/>
      <c r="E9294" s="533"/>
      <c r="F9294" s="533"/>
      <c r="G9294" s="533"/>
      <c r="H9294" s="533"/>
      <c r="I9294" s="533"/>
      <c r="J9294" s="533"/>
      <c r="K9294" s="533"/>
      <c r="L9294" s="533"/>
      <c r="M9294" s="533"/>
      <c r="N9294" s="532"/>
      <c r="O9294" s="350"/>
      <c r="P9294" s="464"/>
      <c r="Q9294" s="464"/>
      <c r="R9294" s="464"/>
      <c r="S9294" s="464"/>
      <c r="T9294" s="464"/>
      <c r="U9294" s="464"/>
      <c r="V9294" s="464"/>
    </row>
    <row r="9295" spans="1:22">
      <c r="A9295" s="531"/>
      <c r="B9295" s="532"/>
      <c r="C9295" s="350"/>
      <c r="D9295" s="350"/>
      <c r="E9295" s="533"/>
      <c r="F9295" s="533"/>
      <c r="G9295" s="533"/>
      <c r="H9295" s="533"/>
      <c r="I9295" s="533"/>
      <c r="J9295" s="533"/>
      <c r="K9295" s="533"/>
      <c r="L9295" s="533"/>
      <c r="M9295" s="533"/>
      <c r="N9295" s="532"/>
      <c r="O9295" s="350"/>
      <c r="P9295" s="464"/>
      <c r="Q9295" s="464"/>
      <c r="R9295" s="464"/>
      <c r="S9295" s="464"/>
      <c r="T9295" s="464"/>
      <c r="U9295" s="464"/>
      <c r="V9295" s="464"/>
    </row>
    <row r="9296" spans="1:22">
      <c r="A9296" s="531"/>
      <c r="B9296" s="532"/>
      <c r="C9296" s="350"/>
      <c r="D9296" s="350"/>
      <c r="E9296" s="533"/>
      <c r="F9296" s="533"/>
      <c r="G9296" s="533"/>
      <c r="H9296" s="533"/>
      <c r="I9296" s="533"/>
      <c r="J9296" s="533"/>
      <c r="K9296" s="533"/>
      <c r="L9296" s="533"/>
      <c r="M9296" s="533"/>
      <c r="N9296" s="532"/>
      <c r="O9296" s="350"/>
      <c r="P9296" s="464"/>
      <c r="Q9296" s="464"/>
      <c r="R9296" s="464"/>
      <c r="S9296" s="464"/>
      <c r="T9296" s="464"/>
      <c r="U9296" s="464"/>
      <c r="V9296" s="464"/>
    </row>
    <row r="9297" spans="1:22">
      <c r="A9297" s="531"/>
      <c r="B9297" s="532"/>
      <c r="C9297" s="350"/>
      <c r="D9297" s="350"/>
      <c r="E9297" s="533"/>
      <c r="F9297" s="533"/>
      <c r="G9297" s="533"/>
      <c r="H9297" s="533"/>
      <c r="I9297" s="533"/>
      <c r="J9297" s="533"/>
      <c r="K9297" s="533"/>
      <c r="L9297" s="533"/>
      <c r="M9297" s="533"/>
      <c r="N9297" s="532"/>
      <c r="O9297" s="350"/>
      <c r="P9297" s="464"/>
      <c r="Q9297" s="464"/>
      <c r="R9297" s="464"/>
      <c r="S9297" s="464"/>
      <c r="T9297" s="464"/>
      <c r="U9297" s="464"/>
      <c r="V9297" s="464"/>
    </row>
    <row r="9298" spans="1:22">
      <c r="A9298" s="531"/>
      <c r="B9298" s="532"/>
      <c r="C9298" s="350"/>
      <c r="D9298" s="350"/>
      <c r="E9298" s="533"/>
      <c r="F9298" s="533"/>
      <c r="G9298" s="533"/>
      <c r="H9298" s="533"/>
      <c r="I9298" s="533"/>
      <c r="J9298" s="533"/>
      <c r="K9298" s="533"/>
      <c r="L9298" s="533"/>
      <c r="M9298" s="533"/>
      <c r="N9298" s="532"/>
      <c r="O9298" s="350"/>
      <c r="P9298" s="464"/>
      <c r="Q9298" s="464"/>
      <c r="R9298" s="464"/>
      <c r="S9298" s="464"/>
      <c r="T9298" s="464"/>
      <c r="U9298" s="464"/>
      <c r="V9298" s="464"/>
    </row>
    <row r="9299" spans="1:22">
      <c r="A9299" s="531"/>
      <c r="B9299" s="532"/>
      <c r="C9299" s="350"/>
      <c r="D9299" s="350"/>
      <c r="E9299" s="533"/>
      <c r="F9299" s="533"/>
      <c r="G9299" s="533"/>
      <c r="H9299" s="533"/>
      <c r="I9299" s="533"/>
      <c r="J9299" s="533"/>
      <c r="K9299" s="533"/>
      <c r="L9299" s="533"/>
      <c r="M9299" s="533"/>
      <c r="N9299" s="532"/>
      <c r="O9299" s="350"/>
      <c r="P9299" s="464"/>
      <c r="Q9299" s="464"/>
      <c r="R9299" s="464"/>
      <c r="S9299" s="464"/>
      <c r="T9299" s="464"/>
      <c r="U9299" s="464"/>
      <c r="V9299" s="464"/>
    </row>
    <row r="9300" spans="1:22">
      <c r="A9300" s="531"/>
      <c r="B9300" s="532"/>
      <c r="C9300" s="350"/>
      <c r="D9300" s="350"/>
      <c r="E9300" s="533"/>
      <c r="F9300" s="533"/>
      <c r="G9300" s="533"/>
      <c r="H9300" s="533"/>
      <c r="I9300" s="533"/>
      <c r="J9300" s="533"/>
      <c r="K9300" s="533"/>
      <c r="L9300" s="533"/>
      <c r="M9300" s="533"/>
      <c r="N9300" s="532"/>
      <c r="O9300" s="350"/>
      <c r="P9300" s="464"/>
      <c r="Q9300" s="464"/>
      <c r="R9300" s="464"/>
      <c r="S9300" s="464"/>
      <c r="T9300" s="464"/>
      <c r="U9300" s="464"/>
      <c r="V9300" s="464"/>
    </row>
    <row r="9301" spans="1:22">
      <c r="A9301" s="531"/>
      <c r="B9301" s="532"/>
      <c r="C9301" s="350"/>
      <c r="D9301" s="350"/>
      <c r="E9301" s="533"/>
      <c r="F9301" s="533"/>
      <c r="G9301" s="533"/>
      <c r="H9301" s="533"/>
      <c r="I9301" s="533"/>
      <c r="J9301" s="533"/>
      <c r="K9301" s="533"/>
      <c r="L9301" s="533"/>
      <c r="M9301" s="533"/>
      <c r="N9301" s="532"/>
      <c r="O9301" s="350"/>
      <c r="P9301" s="464"/>
      <c r="Q9301" s="464"/>
      <c r="R9301" s="464"/>
      <c r="S9301" s="464"/>
      <c r="T9301" s="464"/>
      <c r="U9301" s="464"/>
      <c r="V9301" s="464"/>
    </row>
    <row r="9302" spans="1:22">
      <c r="A9302" s="531"/>
      <c r="B9302" s="532"/>
      <c r="C9302" s="350"/>
      <c r="D9302" s="350"/>
      <c r="E9302" s="533"/>
      <c r="F9302" s="533"/>
      <c r="G9302" s="533"/>
      <c r="H9302" s="533"/>
      <c r="I9302" s="533"/>
      <c r="J9302" s="533"/>
      <c r="K9302" s="533"/>
      <c r="L9302" s="533"/>
      <c r="M9302" s="533"/>
      <c r="N9302" s="532"/>
      <c r="O9302" s="350"/>
      <c r="P9302" s="464"/>
      <c r="Q9302" s="464"/>
      <c r="R9302" s="464"/>
      <c r="S9302" s="464"/>
      <c r="T9302" s="464"/>
      <c r="U9302" s="464"/>
      <c r="V9302" s="464"/>
    </row>
    <row r="9303" spans="1:22">
      <c r="A9303" s="531"/>
      <c r="B9303" s="532"/>
      <c r="C9303" s="350"/>
      <c r="D9303" s="350"/>
      <c r="E9303" s="533"/>
      <c r="F9303" s="533"/>
      <c r="G9303" s="533"/>
      <c r="H9303" s="533"/>
      <c r="I9303" s="533"/>
      <c r="J9303" s="533"/>
      <c r="K9303" s="533"/>
      <c r="L9303" s="533"/>
      <c r="M9303" s="533"/>
      <c r="N9303" s="532"/>
      <c r="O9303" s="350"/>
      <c r="P9303" s="464"/>
      <c r="Q9303" s="464"/>
      <c r="R9303" s="464"/>
      <c r="S9303" s="464"/>
      <c r="T9303" s="464"/>
      <c r="U9303" s="464"/>
      <c r="V9303" s="464"/>
    </row>
    <row r="9304" spans="1:22">
      <c r="A9304" s="531"/>
      <c r="B9304" s="532"/>
      <c r="C9304" s="350"/>
      <c r="D9304" s="350"/>
      <c r="E9304" s="533"/>
      <c r="F9304" s="533"/>
      <c r="G9304" s="533"/>
      <c r="H9304" s="533"/>
      <c r="I9304" s="533"/>
      <c r="J9304" s="533"/>
      <c r="K9304" s="533"/>
      <c r="L9304" s="533"/>
      <c r="M9304" s="533"/>
      <c r="N9304" s="532"/>
      <c r="O9304" s="350"/>
      <c r="P9304" s="464"/>
      <c r="Q9304" s="464"/>
      <c r="R9304" s="464"/>
      <c r="S9304" s="464"/>
      <c r="T9304" s="464"/>
      <c r="U9304" s="464"/>
      <c r="V9304" s="464"/>
    </row>
    <row r="9305" spans="1:22">
      <c r="A9305" s="531"/>
      <c r="B9305" s="532"/>
      <c r="C9305" s="350"/>
      <c r="D9305" s="350"/>
      <c r="E9305" s="533"/>
      <c r="F9305" s="533"/>
      <c r="G9305" s="533"/>
      <c r="H9305" s="533"/>
      <c r="I9305" s="533"/>
      <c r="J9305" s="533"/>
      <c r="K9305" s="533"/>
      <c r="L9305" s="533"/>
      <c r="M9305" s="533"/>
      <c r="N9305" s="532"/>
      <c r="O9305" s="350"/>
      <c r="P9305" s="464"/>
      <c r="Q9305" s="464"/>
      <c r="R9305" s="464"/>
      <c r="S9305" s="464"/>
      <c r="T9305" s="464"/>
      <c r="U9305" s="464"/>
      <c r="V9305" s="464"/>
    </row>
    <row r="9306" spans="1:22">
      <c r="A9306" s="531"/>
      <c r="B9306" s="532"/>
      <c r="C9306" s="350"/>
      <c r="D9306" s="350"/>
      <c r="E9306" s="533"/>
      <c r="F9306" s="533"/>
      <c r="G9306" s="533"/>
      <c r="H9306" s="533"/>
      <c r="I9306" s="533"/>
      <c r="J9306" s="533"/>
      <c r="K9306" s="533"/>
      <c r="L9306" s="533"/>
      <c r="M9306" s="533"/>
      <c r="N9306" s="532"/>
      <c r="O9306" s="350"/>
      <c r="P9306" s="464"/>
      <c r="Q9306" s="464"/>
      <c r="R9306" s="464"/>
      <c r="S9306" s="464"/>
      <c r="T9306" s="464"/>
      <c r="U9306" s="464"/>
      <c r="V9306" s="464"/>
    </row>
    <row r="9307" spans="1:22">
      <c r="A9307" s="531"/>
      <c r="B9307" s="532"/>
      <c r="C9307" s="350"/>
      <c r="D9307" s="350"/>
      <c r="E9307" s="533"/>
      <c r="F9307" s="533"/>
      <c r="G9307" s="533"/>
      <c r="H9307" s="533"/>
      <c r="I9307" s="533"/>
      <c r="J9307" s="533"/>
      <c r="K9307" s="533"/>
      <c r="L9307" s="533"/>
      <c r="M9307" s="533"/>
      <c r="N9307" s="532"/>
      <c r="O9307" s="350"/>
      <c r="P9307" s="464"/>
      <c r="Q9307" s="464"/>
      <c r="R9307" s="464"/>
      <c r="S9307" s="464"/>
      <c r="T9307" s="464"/>
      <c r="U9307" s="464"/>
      <c r="V9307" s="464"/>
    </row>
    <row r="9308" spans="1:22">
      <c r="A9308" s="531"/>
      <c r="B9308" s="532"/>
      <c r="C9308" s="350"/>
      <c r="D9308" s="350"/>
      <c r="E9308" s="533"/>
      <c r="F9308" s="533"/>
      <c r="G9308" s="533"/>
      <c r="H9308" s="533"/>
      <c r="I9308" s="533"/>
      <c r="J9308" s="533"/>
      <c r="K9308" s="533"/>
      <c r="L9308" s="533"/>
      <c r="M9308" s="533"/>
      <c r="N9308" s="532"/>
      <c r="O9308" s="350"/>
      <c r="P9308" s="464"/>
      <c r="Q9308" s="464"/>
      <c r="R9308" s="464"/>
      <c r="S9308" s="464"/>
      <c r="T9308" s="464"/>
      <c r="U9308" s="464"/>
      <c r="V9308" s="464"/>
    </row>
    <row r="9309" spans="1:22">
      <c r="A9309" s="531"/>
      <c r="B9309" s="532"/>
      <c r="C9309" s="350"/>
      <c r="D9309" s="350"/>
      <c r="E9309" s="533"/>
      <c r="F9309" s="533"/>
      <c r="G9309" s="533"/>
      <c r="H9309" s="533"/>
      <c r="I9309" s="533"/>
      <c r="J9309" s="533"/>
      <c r="K9309" s="533"/>
      <c r="L9309" s="533"/>
      <c r="M9309" s="533"/>
      <c r="N9309" s="532"/>
      <c r="O9309" s="350"/>
      <c r="P9309" s="464"/>
      <c r="Q9309" s="464"/>
      <c r="R9309" s="464"/>
      <c r="S9309" s="464"/>
      <c r="T9309" s="464"/>
      <c r="U9309" s="464"/>
      <c r="V9309" s="464"/>
    </row>
    <row r="9310" spans="1:22">
      <c r="A9310" s="531"/>
      <c r="B9310" s="532"/>
      <c r="C9310" s="350"/>
      <c r="D9310" s="350"/>
      <c r="E9310" s="533"/>
      <c r="F9310" s="533"/>
      <c r="G9310" s="533"/>
      <c r="H9310" s="533"/>
      <c r="I9310" s="533"/>
      <c r="J9310" s="533"/>
      <c r="K9310" s="533"/>
      <c r="L9310" s="533"/>
      <c r="M9310" s="533"/>
      <c r="N9310" s="532"/>
      <c r="O9310" s="350"/>
      <c r="P9310" s="464"/>
      <c r="Q9310" s="464"/>
      <c r="R9310" s="464"/>
      <c r="S9310" s="464"/>
      <c r="T9310" s="464"/>
      <c r="U9310" s="464"/>
      <c r="V9310" s="464"/>
    </row>
    <row r="9311" spans="1:22">
      <c r="A9311" s="531"/>
      <c r="B9311" s="532"/>
      <c r="C9311" s="350"/>
      <c r="D9311" s="350"/>
      <c r="E9311" s="533"/>
      <c r="F9311" s="533"/>
      <c r="G9311" s="533"/>
      <c r="H9311" s="533"/>
      <c r="I9311" s="533"/>
      <c r="J9311" s="533"/>
      <c r="K9311" s="533"/>
      <c r="L9311" s="533"/>
      <c r="M9311" s="533"/>
      <c r="N9311" s="532"/>
      <c r="O9311" s="350"/>
      <c r="P9311" s="464"/>
      <c r="Q9311" s="464"/>
      <c r="R9311" s="464"/>
      <c r="S9311" s="464"/>
      <c r="T9311" s="464"/>
      <c r="U9311" s="464"/>
      <c r="V9311" s="464"/>
    </row>
    <row r="9312" spans="1:22">
      <c r="A9312" s="531"/>
      <c r="B9312" s="532"/>
      <c r="C9312" s="350"/>
      <c r="D9312" s="350"/>
      <c r="E9312" s="533"/>
      <c r="F9312" s="533"/>
      <c r="G9312" s="533"/>
      <c r="H9312" s="533"/>
      <c r="I9312" s="533"/>
      <c r="J9312" s="533"/>
      <c r="K9312" s="533"/>
      <c r="L9312" s="533"/>
      <c r="M9312" s="533"/>
      <c r="N9312" s="532"/>
      <c r="O9312" s="350"/>
      <c r="P9312" s="464"/>
      <c r="Q9312" s="464"/>
      <c r="R9312" s="464"/>
      <c r="S9312" s="464"/>
      <c r="T9312" s="464"/>
      <c r="U9312" s="464"/>
      <c r="V9312" s="464"/>
    </row>
    <row r="9313" spans="1:22">
      <c r="A9313" s="531"/>
      <c r="B9313" s="532"/>
      <c r="C9313" s="350"/>
      <c r="D9313" s="350"/>
      <c r="E9313" s="533"/>
      <c r="F9313" s="533"/>
      <c r="G9313" s="533"/>
      <c r="H9313" s="533"/>
      <c r="I9313" s="533"/>
      <c r="J9313" s="533"/>
      <c r="K9313" s="533"/>
      <c r="L9313" s="533"/>
      <c r="M9313" s="533"/>
      <c r="N9313" s="532"/>
      <c r="O9313" s="350"/>
      <c r="P9313" s="464"/>
      <c r="Q9313" s="464"/>
      <c r="R9313" s="464"/>
      <c r="S9313" s="464"/>
      <c r="T9313" s="464"/>
      <c r="U9313" s="464"/>
      <c r="V9313" s="464"/>
    </row>
    <row r="9314" spans="1:22">
      <c r="A9314" s="531"/>
      <c r="B9314" s="532"/>
      <c r="C9314" s="350"/>
      <c r="D9314" s="350"/>
      <c r="E9314" s="533"/>
      <c r="F9314" s="533"/>
      <c r="G9314" s="533"/>
      <c r="H9314" s="533"/>
      <c r="I9314" s="533"/>
      <c r="J9314" s="533"/>
      <c r="K9314" s="533"/>
      <c r="L9314" s="533"/>
      <c r="M9314" s="533"/>
      <c r="N9314" s="532"/>
      <c r="O9314" s="350"/>
      <c r="P9314" s="464"/>
      <c r="Q9314" s="464"/>
      <c r="R9314" s="464"/>
      <c r="S9314" s="464"/>
      <c r="T9314" s="464"/>
      <c r="U9314" s="464"/>
      <c r="V9314" s="464"/>
    </row>
    <row r="9315" spans="1:22">
      <c r="A9315" s="531"/>
      <c r="B9315" s="532"/>
      <c r="C9315" s="350"/>
      <c r="D9315" s="350"/>
      <c r="E9315" s="533"/>
      <c r="F9315" s="533"/>
      <c r="G9315" s="533"/>
      <c r="H9315" s="533"/>
      <c r="I9315" s="533"/>
      <c r="J9315" s="533"/>
      <c r="K9315" s="533"/>
      <c r="L9315" s="533"/>
      <c r="M9315" s="533"/>
      <c r="N9315" s="532"/>
      <c r="O9315" s="350"/>
      <c r="P9315" s="464"/>
      <c r="Q9315" s="464"/>
      <c r="R9315" s="464"/>
      <c r="S9315" s="464"/>
      <c r="T9315" s="464"/>
      <c r="U9315" s="464"/>
      <c r="V9315" s="464"/>
    </row>
    <row r="9316" spans="1:22">
      <c r="A9316" s="531"/>
      <c r="B9316" s="532"/>
      <c r="C9316" s="350"/>
      <c r="D9316" s="350"/>
      <c r="E9316" s="533"/>
      <c r="F9316" s="533"/>
      <c r="G9316" s="533"/>
      <c r="H9316" s="533"/>
      <c r="I9316" s="533"/>
      <c r="J9316" s="533"/>
      <c r="K9316" s="533"/>
      <c r="L9316" s="533"/>
      <c r="M9316" s="533"/>
      <c r="N9316" s="532"/>
      <c r="O9316" s="350"/>
      <c r="P9316" s="464"/>
      <c r="Q9316" s="464"/>
      <c r="R9316" s="464"/>
      <c r="S9316" s="464"/>
      <c r="T9316" s="464"/>
      <c r="U9316" s="464"/>
      <c r="V9316" s="464"/>
    </row>
    <row r="9317" spans="1:22">
      <c r="A9317" s="531"/>
      <c r="B9317" s="532"/>
      <c r="C9317" s="350"/>
      <c r="D9317" s="350"/>
      <c r="E9317" s="533"/>
      <c r="F9317" s="533"/>
      <c r="G9317" s="533"/>
      <c r="H9317" s="533"/>
      <c r="I9317" s="533"/>
      <c r="J9317" s="533"/>
      <c r="K9317" s="533"/>
      <c r="L9317" s="533"/>
      <c r="M9317" s="533"/>
      <c r="N9317" s="532"/>
      <c r="O9317" s="350"/>
      <c r="P9317" s="464"/>
      <c r="Q9317" s="464"/>
      <c r="R9317" s="464"/>
      <c r="S9317" s="464"/>
      <c r="T9317" s="464"/>
      <c r="U9317" s="464"/>
      <c r="V9317" s="464"/>
    </row>
    <row r="9318" spans="1:22">
      <c r="A9318" s="531"/>
      <c r="B9318" s="532"/>
      <c r="C9318" s="350"/>
      <c r="D9318" s="350"/>
      <c r="E9318" s="533"/>
      <c r="F9318" s="533"/>
      <c r="G9318" s="533"/>
      <c r="H9318" s="533"/>
      <c r="I9318" s="533"/>
      <c r="J9318" s="533"/>
      <c r="K9318" s="533"/>
      <c r="L9318" s="533"/>
      <c r="M9318" s="533"/>
      <c r="N9318" s="532"/>
      <c r="O9318" s="350"/>
      <c r="P9318" s="464"/>
      <c r="Q9318" s="464"/>
      <c r="R9318" s="464"/>
      <c r="S9318" s="464"/>
      <c r="T9318" s="464"/>
      <c r="U9318" s="464"/>
      <c r="V9318" s="464"/>
    </row>
    <row r="9319" spans="1:22">
      <c r="A9319" s="531"/>
      <c r="B9319" s="532"/>
      <c r="C9319" s="350"/>
      <c r="D9319" s="350"/>
      <c r="E9319" s="533"/>
      <c r="F9319" s="533"/>
      <c r="G9319" s="533"/>
      <c r="H9319" s="533"/>
      <c r="I9319" s="533"/>
      <c r="J9319" s="533"/>
      <c r="K9319" s="533"/>
      <c r="L9319" s="533"/>
      <c r="M9319" s="533"/>
      <c r="N9319" s="532"/>
      <c r="O9319" s="350"/>
      <c r="P9319" s="464"/>
      <c r="Q9319" s="464"/>
      <c r="R9319" s="464"/>
      <c r="S9319" s="464"/>
      <c r="T9319" s="464"/>
      <c r="U9319" s="464"/>
      <c r="V9319" s="464"/>
    </row>
    <row r="9320" spans="1:22">
      <c r="A9320" s="531"/>
      <c r="B9320" s="532"/>
      <c r="C9320" s="350"/>
      <c r="D9320" s="350"/>
      <c r="E9320" s="533"/>
      <c r="F9320" s="533"/>
      <c r="G9320" s="533"/>
      <c r="H9320" s="533"/>
      <c r="I9320" s="533"/>
      <c r="J9320" s="533"/>
      <c r="K9320" s="533"/>
      <c r="L9320" s="533"/>
      <c r="M9320" s="533"/>
      <c r="N9320" s="532"/>
      <c r="O9320" s="350"/>
      <c r="P9320" s="464"/>
      <c r="Q9320" s="464"/>
      <c r="R9320" s="464"/>
      <c r="S9320" s="464"/>
      <c r="T9320" s="464"/>
      <c r="U9320" s="464"/>
      <c r="V9320" s="464"/>
    </row>
    <row r="9321" spans="1:22">
      <c r="A9321" s="531"/>
      <c r="B9321" s="532"/>
      <c r="C9321" s="350"/>
      <c r="D9321" s="350"/>
      <c r="E9321" s="533"/>
      <c r="F9321" s="533"/>
      <c r="G9321" s="533"/>
      <c r="H9321" s="533"/>
      <c r="I9321" s="533"/>
      <c r="J9321" s="533"/>
      <c r="K9321" s="533"/>
      <c r="L9321" s="533"/>
      <c r="M9321" s="533"/>
      <c r="N9321" s="532"/>
      <c r="O9321" s="350"/>
      <c r="P9321" s="464"/>
      <c r="Q9321" s="464"/>
      <c r="R9321" s="464"/>
      <c r="S9321" s="464"/>
      <c r="T9321" s="464"/>
      <c r="U9321" s="464"/>
      <c r="V9321" s="464"/>
    </row>
    <row r="9322" spans="1:22">
      <c r="A9322" s="531"/>
      <c r="B9322" s="532"/>
      <c r="C9322" s="350"/>
      <c r="D9322" s="350"/>
      <c r="E9322" s="533"/>
      <c r="F9322" s="533"/>
      <c r="G9322" s="533"/>
      <c r="H9322" s="533"/>
      <c r="I9322" s="533"/>
      <c r="J9322" s="533"/>
      <c r="K9322" s="533"/>
      <c r="L9322" s="533"/>
      <c r="M9322" s="533"/>
      <c r="N9322" s="532"/>
      <c r="O9322" s="350"/>
      <c r="P9322" s="464"/>
      <c r="Q9322" s="464"/>
      <c r="R9322" s="464"/>
      <c r="S9322" s="464"/>
      <c r="T9322" s="464"/>
      <c r="U9322" s="464"/>
      <c r="V9322" s="464"/>
    </row>
    <row r="9323" spans="1:22">
      <c r="A9323" s="531"/>
      <c r="B9323" s="532"/>
      <c r="C9323" s="350"/>
      <c r="D9323" s="350"/>
      <c r="E9323" s="533"/>
      <c r="F9323" s="533"/>
      <c r="G9323" s="533"/>
      <c r="H9323" s="533"/>
      <c r="I9323" s="533"/>
      <c r="J9323" s="533"/>
      <c r="K9323" s="533"/>
      <c r="L9323" s="533"/>
      <c r="M9323" s="533"/>
      <c r="N9323" s="532"/>
      <c r="O9323" s="350"/>
      <c r="P9323" s="464"/>
      <c r="Q9323" s="464"/>
      <c r="R9323" s="464"/>
      <c r="S9323" s="464"/>
      <c r="T9323" s="464"/>
      <c r="U9323" s="464"/>
      <c r="V9323" s="464"/>
    </row>
    <row r="9324" spans="1:22">
      <c r="A9324" s="531"/>
      <c r="B9324" s="532"/>
      <c r="C9324" s="350"/>
      <c r="D9324" s="350"/>
      <c r="E9324" s="533"/>
      <c r="F9324" s="533"/>
      <c r="G9324" s="533"/>
      <c r="H9324" s="533"/>
      <c r="I9324" s="533"/>
      <c r="J9324" s="533"/>
      <c r="K9324" s="533"/>
      <c r="L9324" s="533"/>
      <c r="M9324" s="533"/>
      <c r="N9324" s="532"/>
      <c r="O9324" s="350"/>
      <c r="P9324" s="464"/>
      <c r="Q9324" s="464"/>
      <c r="R9324" s="464"/>
      <c r="S9324" s="464"/>
      <c r="T9324" s="464"/>
      <c r="U9324" s="464"/>
      <c r="V9324" s="464"/>
    </row>
    <row r="9325" spans="1:22">
      <c r="A9325" s="531"/>
      <c r="B9325" s="532"/>
      <c r="C9325" s="350"/>
      <c r="D9325" s="350"/>
      <c r="E9325" s="533"/>
      <c r="F9325" s="533"/>
      <c r="G9325" s="533"/>
      <c r="H9325" s="533"/>
      <c r="I9325" s="533"/>
      <c r="J9325" s="533"/>
      <c r="K9325" s="533"/>
      <c r="L9325" s="533"/>
      <c r="M9325" s="533"/>
      <c r="N9325" s="532"/>
      <c r="O9325" s="350"/>
      <c r="P9325" s="464"/>
      <c r="Q9325" s="464"/>
      <c r="R9325" s="464"/>
      <c r="S9325" s="464"/>
      <c r="T9325" s="464"/>
      <c r="U9325" s="464"/>
      <c r="V9325" s="464"/>
    </row>
    <row r="9326" spans="1:22">
      <c r="A9326" s="531"/>
      <c r="B9326" s="532"/>
      <c r="C9326" s="350"/>
      <c r="D9326" s="350"/>
      <c r="E9326" s="533"/>
      <c r="F9326" s="533"/>
      <c r="G9326" s="533"/>
      <c r="H9326" s="533"/>
      <c r="I9326" s="533"/>
      <c r="J9326" s="533"/>
      <c r="K9326" s="533"/>
      <c r="L9326" s="533"/>
      <c r="M9326" s="533"/>
      <c r="N9326" s="532"/>
      <c r="O9326" s="350"/>
      <c r="P9326" s="464"/>
      <c r="Q9326" s="464"/>
      <c r="R9326" s="464"/>
      <c r="S9326" s="464"/>
      <c r="T9326" s="464"/>
      <c r="U9326" s="464"/>
      <c r="V9326" s="464"/>
    </row>
    <row r="9327" spans="1:22">
      <c r="A9327" s="531"/>
      <c r="B9327" s="532"/>
      <c r="C9327" s="350"/>
      <c r="D9327" s="350"/>
      <c r="E9327" s="533"/>
      <c r="F9327" s="533"/>
      <c r="G9327" s="533"/>
      <c r="H9327" s="533"/>
      <c r="I9327" s="533"/>
      <c r="J9327" s="533"/>
      <c r="K9327" s="533"/>
      <c r="L9327" s="533"/>
      <c r="M9327" s="533"/>
      <c r="N9327" s="532"/>
      <c r="O9327" s="350"/>
      <c r="P9327" s="464"/>
      <c r="Q9327" s="464"/>
      <c r="R9327" s="464"/>
      <c r="S9327" s="464"/>
      <c r="T9327" s="464"/>
      <c r="U9327" s="464"/>
      <c r="V9327" s="464"/>
    </row>
    <row r="9328" spans="1:22">
      <c r="A9328" s="531"/>
      <c r="B9328" s="532"/>
      <c r="C9328" s="350"/>
      <c r="D9328" s="350"/>
      <c r="E9328" s="533"/>
      <c r="F9328" s="533"/>
      <c r="G9328" s="533"/>
      <c r="H9328" s="533"/>
      <c r="I9328" s="533"/>
      <c r="J9328" s="533"/>
      <c r="K9328" s="533"/>
      <c r="L9328" s="533"/>
      <c r="M9328" s="533"/>
      <c r="N9328" s="532"/>
      <c r="O9328" s="350"/>
      <c r="P9328" s="464"/>
      <c r="Q9328" s="464"/>
      <c r="R9328" s="464"/>
      <c r="S9328" s="464"/>
      <c r="T9328" s="464"/>
      <c r="U9328" s="464"/>
      <c r="V9328" s="464"/>
    </row>
    <row r="9329" spans="1:22">
      <c r="A9329" s="531"/>
      <c r="B9329" s="532"/>
      <c r="C9329" s="350"/>
      <c r="D9329" s="350"/>
      <c r="E9329" s="533"/>
      <c r="F9329" s="533"/>
      <c r="G9329" s="533"/>
      <c r="H9329" s="533"/>
      <c r="I9329" s="533"/>
      <c r="J9329" s="533"/>
      <c r="K9329" s="533"/>
      <c r="L9329" s="533"/>
      <c r="M9329" s="533"/>
      <c r="N9329" s="532"/>
      <c r="O9329" s="350"/>
      <c r="P9329" s="464"/>
      <c r="Q9329" s="464"/>
      <c r="R9329" s="464"/>
      <c r="S9329" s="464"/>
      <c r="T9329" s="464"/>
      <c r="U9329" s="464"/>
      <c r="V9329" s="464"/>
    </row>
    <row r="9330" spans="1:22">
      <c r="A9330" s="531"/>
      <c r="B9330" s="532"/>
      <c r="C9330" s="350"/>
      <c r="D9330" s="350"/>
      <c r="E9330" s="533"/>
      <c r="F9330" s="533"/>
      <c r="G9330" s="533"/>
      <c r="H9330" s="533"/>
      <c r="I9330" s="533"/>
      <c r="J9330" s="533"/>
      <c r="K9330" s="533"/>
      <c r="L9330" s="533"/>
      <c r="M9330" s="533"/>
      <c r="N9330" s="532"/>
      <c r="O9330" s="350"/>
      <c r="P9330" s="464"/>
      <c r="Q9330" s="464"/>
      <c r="R9330" s="464"/>
      <c r="S9330" s="464"/>
      <c r="T9330" s="464"/>
      <c r="U9330" s="464"/>
      <c r="V9330" s="464"/>
    </row>
    <row r="9331" spans="1:22">
      <c r="A9331" s="531"/>
      <c r="B9331" s="532"/>
      <c r="C9331" s="350"/>
      <c r="D9331" s="350"/>
      <c r="E9331" s="533"/>
      <c r="F9331" s="533"/>
      <c r="G9331" s="533"/>
      <c r="H9331" s="533"/>
      <c r="I9331" s="533"/>
      <c r="J9331" s="533"/>
      <c r="K9331" s="533"/>
      <c r="L9331" s="533"/>
      <c r="M9331" s="533"/>
      <c r="N9331" s="532"/>
      <c r="O9331" s="350"/>
      <c r="P9331" s="464"/>
      <c r="Q9331" s="464"/>
      <c r="R9331" s="464"/>
      <c r="S9331" s="464"/>
      <c r="T9331" s="464"/>
      <c r="U9331" s="464"/>
      <c r="V9331" s="464"/>
    </row>
    <row r="9332" spans="1:22">
      <c r="A9332" s="531"/>
      <c r="B9332" s="532"/>
      <c r="C9332" s="350"/>
      <c r="D9332" s="350"/>
      <c r="E9332" s="533"/>
      <c r="F9332" s="533"/>
      <c r="G9332" s="533"/>
      <c r="H9332" s="533"/>
      <c r="I9332" s="533"/>
      <c r="J9332" s="533"/>
      <c r="K9332" s="533"/>
      <c r="L9332" s="533"/>
      <c r="M9332" s="533"/>
      <c r="N9332" s="532"/>
      <c r="O9332" s="350"/>
      <c r="P9332" s="464"/>
      <c r="Q9332" s="464"/>
      <c r="R9332" s="464"/>
      <c r="S9332" s="464"/>
      <c r="T9332" s="464"/>
      <c r="U9332" s="464"/>
      <c r="V9332" s="464"/>
    </row>
    <row r="9333" spans="1:22">
      <c r="A9333" s="531"/>
      <c r="B9333" s="532"/>
      <c r="C9333" s="350"/>
      <c r="D9333" s="350"/>
      <c r="E9333" s="533"/>
      <c r="F9333" s="533"/>
      <c r="G9333" s="533"/>
      <c r="H9333" s="533"/>
      <c r="I9333" s="533"/>
      <c r="J9333" s="533"/>
      <c r="K9333" s="533"/>
      <c r="L9333" s="533"/>
      <c r="M9333" s="533"/>
      <c r="N9333" s="532"/>
      <c r="O9333" s="350"/>
      <c r="P9333" s="464"/>
      <c r="Q9333" s="464"/>
      <c r="R9333" s="464"/>
      <c r="S9333" s="464"/>
      <c r="T9333" s="464"/>
      <c r="U9333" s="464"/>
      <c r="V9333" s="464"/>
    </row>
    <row r="9334" spans="1:22">
      <c r="A9334" s="531"/>
      <c r="B9334" s="532"/>
      <c r="C9334" s="350"/>
      <c r="D9334" s="350"/>
      <c r="E9334" s="533"/>
      <c r="F9334" s="533"/>
      <c r="G9334" s="533"/>
      <c r="H9334" s="533"/>
      <c r="I9334" s="533"/>
      <c r="J9334" s="533"/>
      <c r="K9334" s="533"/>
      <c r="L9334" s="533"/>
      <c r="M9334" s="533"/>
      <c r="N9334" s="532"/>
      <c r="O9334" s="350"/>
      <c r="P9334" s="464"/>
      <c r="Q9334" s="464"/>
      <c r="R9334" s="464"/>
      <c r="S9334" s="464"/>
      <c r="T9334" s="464"/>
      <c r="U9334" s="464"/>
      <c r="V9334" s="464"/>
    </row>
    <row r="9335" spans="1:22">
      <c r="A9335" s="531"/>
      <c r="B9335" s="532"/>
      <c r="C9335" s="350"/>
      <c r="D9335" s="350"/>
      <c r="E9335" s="533"/>
      <c r="F9335" s="533"/>
      <c r="G9335" s="533"/>
      <c r="H9335" s="533"/>
      <c r="I9335" s="533"/>
      <c r="J9335" s="533"/>
      <c r="K9335" s="533"/>
      <c r="L9335" s="533"/>
      <c r="M9335" s="533"/>
      <c r="N9335" s="532"/>
      <c r="O9335" s="350"/>
      <c r="P9335" s="464"/>
      <c r="Q9335" s="464"/>
      <c r="R9335" s="464"/>
      <c r="S9335" s="464"/>
      <c r="T9335" s="464"/>
      <c r="U9335" s="464"/>
      <c r="V9335" s="464"/>
    </row>
    <row r="9336" spans="1:22">
      <c r="A9336" s="531"/>
      <c r="B9336" s="532"/>
      <c r="C9336" s="350"/>
      <c r="D9336" s="350"/>
      <c r="E9336" s="533"/>
      <c r="F9336" s="533"/>
      <c r="G9336" s="533"/>
      <c r="H9336" s="533"/>
      <c r="I9336" s="533"/>
      <c r="J9336" s="533"/>
      <c r="K9336" s="533"/>
      <c r="L9336" s="533"/>
      <c r="M9336" s="533"/>
      <c r="N9336" s="532"/>
      <c r="O9336" s="350"/>
      <c r="P9336" s="464"/>
      <c r="Q9336" s="464"/>
      <c r="R9336" s="464"/>
      <c r="S9336" s="464"/>
      <c r="T9336" s="464"/>
      <c r="U9336" s="464"/>
      <c r="V9336" s="464"/>
    </row>
    <row r="9337" spans="1:22">
      <c r="A9337" s="531"/>
      <c r="B9337" s="532"/>
      <c r="C9337" s="350"/>
      <c r="D9337" s="350"/>
      <c r="E9337" s="533"/>
      <c r="F9337" s="533"/>
      <c r="G9337" s="533"/>
      <c r="H9337" s="533"/>
      <c r="I9337" s="533"/>
      <c r="J9337" s="533"/>
      <c r="K9337" s="533"/>
      <c r="L9337" s="533"/>
      <c r="M9337" s="533"/>
      <c r="N9337" s="532"/>
      <c r="O9337" s="350"/>
      <c r="P9337" s="464"/>
      <c r="Q9337" s="464"/>
      <c r="R9337" s="464"/>
      <c r="S9337" s="464"/>
      <c r="T9337" s="464"/>
      <c r="U9337" s="464"/>
      <c r="V9337" s="464"/>
    </row>
    <row r="9338" spans="1:22">
      <c r="A9338" s="531"/>
      <c r="B9338" s="532"/>
      <c r="C9338" s="350"/>
      <c r="D9338" s="350"/>
      <c r="E9338" s="533"/>
      <c r="F9338" s="533"/>
      <c r="G9338" s="533"/>
      <c r="H9338" s="533"/>
      <c r="I9338" s="533"/>
      <c r="J9338" s="533"/>
      <c r="K9338" s="533"/>
      <c r="L9338" s="533"/>
      <c r="M9338" s="533"/>
      <c r="N9338" s="532"/>
      <c r="O9338" s="350"/>
      <c r="P9338" s="464"/>
      <c r="Q9338" s="464"/>
      <c r="R9338" s="464"/>
      <c r="S9338" s="464"/>
      <c r="T9338" s="464"/>
      <c r="U9338" s="464"/>
      <c r="V9338" s="464"/>
    </row>
    <row r="9339" spans="1:22">
      <c r="A9339" s="531"/>
      <c r="B9339" s="532"/>
      <c r="C9339" s="350"/>
      <c r="D9339" s="350"/>
      <c r="E9339" s="533"/>
      <c r="F9339" s="533"/>
      <c r="G9339" s="533"/>
      <c r="H9339" s="533"/>
      <c r="I9339" s="533"/>
      <c r="J9339" s="533"/>
      <c r="K9339" s="533"/>
      <c r="L9339" s="533"/>
      <c r="M9339" s="533"/>
      <c r="N9339" s="532"/>
      <c r="O9339" s="350"/>
      <c r="P9339" s="464"/>
      <c r="Q9339" s="464"/>
      <c r="R9339" s="464"/>
      <c r="S9339" s="464"/>
      <c r="T9339" s="464"/>
      <c r="U9339" s="464"/>
      <c r="V9339" s="464"/>
    </row>
    <row r="9340" spans="1:22">
      <c r="A9340" s="531"/>
      <c r="B9340" s="532"/>
      <c r="C9340" s="350"/>
      <c r="D9340" s="350"/>
      <c r="E9340" s="533"/>
      <c r="F9340" s="533"/>
      <c r="G9340" s="533"/>
      <c r="H9340" s="533"/>
      <c r="I9340" s="533"/>
      <c r="J9340" s="533"/>
      <c r="K9340" s="533"/>
      <c r="L9340" s="533"/>
      <c r="M9340" s="533"/>
      <c r="N9340" s="532"/>
      <c r="O9340" s="350"/>
      <c r="P9340" s="464"/>
      <c r="Q9340" s="464"/>
      <c r="R9340" s="464"/>
      <c r="S9340" s="464"/>
      <c r="T9340" s="464"/>
      <c r="U9340" s="464"/>
      <c r="V9340" s="464"/>
    </row>
    <row r="9341" spans="1:22">
      <c r="A9341" s="531"/>
      <c r="B9341" s="532"/>
      <c r="C9341" s="350"/>
      <c r="D9341" s="350"/>
      <c r="E9341" s="533"/>
      <c r="F9341" s="533"/>
      <c r="G9341" s="533"/>
      <c r="H9341" s="533"/>
      <c r="I9341" s="533"/>
      <c r="J9341" s="533"/>
      <c r="K9341" s="533"/>
      <c r="L9341" s="533"/>
      <c r="M9341" s="533"/>
      <c r="N9341" s="532"/>
      <c r="O9341" s="350"/>
      <c r="P9341" s="464"/>
      <c r="Q9341" s="464"/>
      <c r="R9341" s="464"/>
      <c r="S9341" s="464"/>
      <c r="T9341" s="464"/>
      <c r="U9341" s="464"/>
      <c r="V9341" s="464"/>
    </row>
    <row r="9342" spans="1:22">
      <c r="A9342" s="531"/>
      <c r="B9342" s="532"/>
      <c r="C9342" s="350"/>
      <c r="D9342" s="350"/>
      <c r="E9342" s="533"/>
      <c r="F9342" s="533"/>
      <c r="G9342" s="533"/>
      <c r="H9342" s="533"/>
      <c r="I9342" s="533"/>
      <c r="J9342" s="533"/>
      <c r="K9342" s="533"/>
      <c r="L9342" s="533"/>
      <c r="M9342" s="533"/>
      <c r="N9342" s="532"/>
      <c r="O9342" s="350"/>
      <c r="P9342" s="464"/>
      <c r="Q9342" s="464"/>
      <c r="R9342" s="464"/>
      <c r="S9342" s="464"/>
      <c r="T9342" s="464"/>
      <c r="U9342" s="464"/>
      <c r="V9342" s="464"/>
    </row>
    <row r="9343" spans="1:22">
      <c r="A9343" s="531"/>
      <c r="B9343" s="532"/>
      <c r="C9343" s="350"/>
      <c r="D9343" s="350"/>
      <c r="E9343" s="533"/>
      <c r="F9343" s="533"/>
      <c r="G9343" s="533"/>
      <c r="H9343" s="533"/>
      <c r="I9343" s="533"/>
      <c r="J9343" s="533"/>
      <c r="K9343" s="533"/>
      <c r="L9343" s="533"/>
      <c r="M9343" s="533"/>
      <c r="N9343" s="532"/>
      <c r="O9343" s="350"/>
      <c r="P9343" s="464"/>
      <c r="Q9343" s="464"/>
      <c r="R9343" s="464"/>
      <c r="S9343" s="464"/>
      <c r="T9343" s="464"/>
      <c r="U9343" s="464"/>
      <c r="V9343" s="464"/>
    </row>
    <row r="9344" spans="1:22">
      <c r="A9344" s="531"/>
      <c r="B9344" s="532"/>
      <c r="C9344" s="350"/>
      <c r="D9344" s="350"/>
      <c r="E9344" s="533"/>
      <c r="F9344" s="533"/>
      <c r="G9344" s="533"/>
      <c r="H9344" s="533"/>
      <c r="I9344" s="533"/>
      <c r="J9344" s="533"/>
      <c r="K9344" s="533"/>
      <c r="L9344" s="533"/>
      <c r="M9344" s="533"/>
      <c r="N9344" s="532"/>
      <c r="O9344" s="350"/>
      <c r="P9344" s="464"/>
      <c r="Q9344" s="464"/>
      <c r="R9344" s="464"/>
      <c r="S9344" s="464"/>
      <c r="T9344" s="464"/>
      <c r="U9344" s="464"/>
      <c r="V9344" s="464"/>
    </row>
    <row r="9345" spans="1:22">
      <c r="A9345" s="531"/>
      <c r="B9345" s="532"/>
      <c r="C9345" s="350"/>
      <c r="D9345" s="350"/>
      <c r="E9345" s="533"/>
      <c r="F9345" s="533"/>
      <c r="G9345" s="533"/>
      <c r="H9345" s="533"/>
      <c r="I9345" s="533"/>
      <c r="J9345" s="533"/>
      <c r="K9345" s="533"/>
      <c r="L9345" s="533"/>
      <c r="M9345" s="533"/>
      <c r="N9345" s="532"/>
      <c r="O9345" s="350"/>
      <c r="P9345" s="464"/>
      <c r="Q9345" s="464"/>
      <c r="R9345" s="464"/>
      <c r="S9345" s="464"/>
      <c r="T9345" s="464"/>
      <c r="U9345" s="464"/>
      <c r="V9345" s="464"/>
    </row>
    <row r="9346" spans="1:22">
      <c r="A9346" s="531"/>
      <c r="B9346" s="532"/>
      <c r="C9346" s="350"/>
      <c r="D9346" s="350"/>
      <c r="E9346" s="533"/>
      <c r="F9346" s="533"/>
      <c r="G9346" s="533"/>
      <c r="H9346" s="533"/>
      <c r="I9346" s="533"/>
      <c r="J9346" s="533"/>
      <c r="K9346" s="533"/>
      <c r="L9346" s="533"/>
      <c r="M9346" s="533"/>
      <c r="N9346" s="532"/>
      <c r="O9346" s="350"/>
      <c r="P9346" s="464"/>
      <c r="Q9346" s="464"/>
      <c r="R9346" s="464"/>
      <c r="S9346" s="464"/>
      <c r="T9346" s="464"/>
      <c r="U9346" s="464"/>
      <c r="V9346" s="464"/>
    </row>
    <row r="9347" spans="1:22">
      <c r="A9347" s="531"/>
      <c r="B9347" s="532"/>
      <c r="C9347" s="350"/>
      <c r="D9347" s="350"/>
      <c r="E9347" s="533"/>
      <c r="F9347" s="533"/>
      <c r="G9347" s="533"/>
      <c r="H9347" s="533"/>
      <c r="I9347" s="533"/>
      <c r="J9347" s="533"/>
      <c r="K9347" s="533"/>
      <c r="L9347" s="533"/>
      <c r="M9347" s="533"/>
      <c r="N9347" s="532"/>
      <c r="O9347" s="350"/>
      <c r="P9347" s="464"/>
      <c r="Q9347" s="464"/>
      <c r="R9347" s="464"/>
      <c r="S9347" s="464"/>
      <c r="T9347" s="464"/>
      <c r="U9347" s="464"/>
      <c r="V9347" s="464"/>
    </row>
    <row r="9348" spans="1:22">
      <c r="A9348" s="531"/>
      <c r="B9348" s="532"/>
      <c r="C9348" s="350"/>
      <c r="D9348" s="350"/>
      <c r="E9348" s="533"/>
      <c r="F9348" s="533"/>
      <c r="G9348" s="533"/>
      <c r="H9348" s="533"/>
      <c r="I9348" s="533"/>
      <c r="J9348" s="533"/>
      <c r="K9348" s="533"/>
      <c r="L9348" s="533"/>
      <c r="M9348" s="533"/>
      <c r="N9348" s="532"/>
      <c r="O9348" s="350"/>
      <c r="P9348" s="464"/>
      <c r="Q9348" s="464"/>
      <c r="R9348" s="464"/>
      <c r="S9348" s="464"/>
      <c r="T9348" s="464"/>
      <c r="U9348" s="464"/>
      <c r="V9348" s="464"/>
    </row>
    <row r="9349" spans="1:22">
      <c r="A9349" s="531"/>
      <c r="B9349" s="532"/>
      <c r="C9349" s="350"/>
      <c r="D9349" s="350"/>
      <c r="E9349" s="533"/>
      <c r="F9349" s="533"/>
      <c r="G9349" s="533"/>
      <c r="H9349" s="533"/>
      <c r="I9349" s="533"/>
      <c r="J9349" s="533"/>
      <c r="K9349" s="533"/>
      <c r="L9349" s="533"/>
      <c r="M9349" s="533"/>
      <c r="N9349" s="532"/>
      <c r="O9349" s="350"/>
      <c r="P9349" s="464"/>
      <c r="Q9349" s="464"/>
      <c r="R9349" s="464"/>
      <c r="S9349" s="464"/>
      <c r="T9349" s="464"/>
      <c r="U9349" s="464"/>
      <c r="V9349" s="464"/>
    </row>
    <row r="9350" spans="1:22">
      <c r="A9350" s="531"/>
      <c r="B9350" s="532"/>
      <c r="C9350" s="350"/>
      <c r="D9350" s="350"/>
      <c r="E9350" s="533"/>
      <c r="F9350" s="533"/>
      <c r="G9350" s="533"/>
      <c r="H9350" s="533"/>
      <c r="I9350" s="533"/>
      <c r="J9350" s="533"/>
      <c r="K9350" s="533"/>
      <c r="L9350" s="533"/>
      <c r="M9350" s="533"/>
      <c r="N9350" s="532"/>
      <c r="O9350" s="350"/>
      <c r="P9350" s="464"/>
      <c r="Q9350" s="464"/>
      <c r="R9350" s="464"/>
      <c r="S9350" s="464"/>
      <c r="T9350" s="464"/>
      <c r="U9350" s="464"/>
      <c r="V9350" s="464"/>
    </row>
    <row r="9351" spans="1:22">
      <c r="A9351" s="531"/>
      <c r="B9351" s="532"/>
      <c r="C9351" s="350"/>
      <c r="D9351" s="350"/>
      <c r="E9351" s="533"/>
      <c r="F9351" s="533"/>
      <c r="G9351" s="533"/>
      <c r="H9351" s="533"/>
      <c r="I9351" s="533"/>
      <c r="J9351" s="533"/>
      <c r="K9351" s="533"/>
      <c r="L9351" s="533"/>
      <c r="M9351" s="533"/>
      <c r="N9351" s="532"/>
      <c r="O9351" s="350"/>
      <c r="P9351" s="464"/>
      <c r="Q9351" s="464"/>
      <c r="R9351" s="464"/>
      <c r="S9351" s="464"/>
      <c r="T9351" s="464"/>
      <c r="U9351" s="464"/>
      <c r="V9351" s="464"/>
    </row>
    <row r="9352" spans="1:22">
      <c r="A9352" s="531"/>
      <c r="B9352" s="532"/>
      <c r="C9352" s="350"/>
      <c r="D9352" s="350"/>
      <c r="E9352" s="533"/>
      <c r="F9352" s="533"/>
      <c r="G9352" s="533"/>
      <c r="H9352" s="533"/>
      <c r="I9352" s="533"/>
      <c r="J9352" s="533"/>
      <c r="K9352" s="533"/>
      <c r="L9352" s="533"/>
      <c r="M9352" s="533"/>
      <c r="N9352" s="532"/>
      <c r="O9352" s="350"/>
      <c r="P9352" s="464"/>
      <c r="Q9352" s="464"/>
      <c r="R9352" s="464"/>
      <c r="S9352" s="464"/>
      <c r="T9352" s="464"/>
      <c r="U9352" s="464"/>
      <c r="V9352" s="464"/>
    </row>
    <row r="9353" spans="1:22">
      <c r="A9353" s="531"/>
      <c r="B9353" s="532"/>
      <c r="C9353" s="350"/>
      <c r="D9353" s="350"/>
      <c r="E9353" s="533"/>
      <c r="F9353" s="533"/>
      <c r="G9353" s="533"/>
      <c r="H9353" s="533"/>
      <c r="I9353" s="533"/>
      <c r="J9353" s="533"/>
      <c r="K9353" s="533"/>
      <c r="L9353" s="533"/>
      <c r="M9353" s="533"/>
      <c r="N9353" s="532"/>
      <c r="O9353" s="350"/>
      <c r="P9353" s="464"/>
      <c r="Q9353" s="464"/>
      <c r="R9353" s="464"/>
      <c r="S9353" s="464"/>
      <c r="T9353" s="464"/>
      <c r="U9353" s="464"/>
      <c r="V9353" s="464"/>
    </row>
    <row r="9354" spans="1:22">
      <c r="A9354" s="531"/>
      <c r="B9354" s="532"/>
      <c r="C9354" s="350"/>
      <c r="D9354" s="350"/>
      <c r="E9354" s="533"/>
      <c r="F9354" s="533"/>
      <c r="G9354" s="533"/>
      <c r="H9354" s="533"/>
      <c r="I9354" s="533"/>
      <c r="J9354" s="533"/>
      <c r="K9354" s="533"/>
      <c r="L9354" s="533"/>
      <c r="M9354" s="533"/>
      <c r="N9354" s="532"/>
      <c r="O9354" s="350"/>
      <c r="P9354" s="464"/>
      <c r="Q9354" s="464"/>
      <c r="R9354" s="464"/>
      <c r="S9354" s="464"/>
      <c r="T9354" s="464"/>
      <c r="U9354" s="464"/>
      <c r="V9354" s="464"/>
    </row>
    <row r="9355" spans="1:22">
      <c r="A9355" s="531"/>
      <c r="B9355" s="532"/>
      <c r="C9355" s="350"/>
      <c r="D9355" s="350"/>
      <c r="E9355" s="533"/>
      <c r="F9355" s="533"/>
      <c r="G9355" s="533"/>
      <c r="H9355" s="533"/>
      <c r="I9355" s="533"/>
      <c r="J9355" s="533"/>
      <c r="K9355" s="533"/>
      <c r="L9355" s="533"/>
      <c r="M9355" s="533"/>
      <c r="N9355" s="532"/>
      <c r="O9355" s="350"/>
      <c r="P9355" s="464"/>
      <c r="Q9355" s="464"/>
      <c r="R9355" s="464"/>
      <c r="S9355" s="464"/>
      <c r="T9355" s="464"/>
      <c r="U9355" s="464"/>
      <c r="V9355" s="464"/>
    </row>
    <row r="9356" spans="1:22">
      <c r="A9356" s="531"/>
      <c r="B9356" s="532"/>
      <c r="C9356" s="350"/>
      <c r="D9356" s="350"/>
      <c r="E9356" s="533"/>
      <c r="F9356" s="533"/>
      <c r="G9356" s="533"/>
      <c r="H9356" s="533"/>
      <c r="I9356" s="533"/>
      <c r="J9356" s="533"/>
      <c r="K9356" s="533"/>
      <c r="L9356" s="533"/>
      <c r="M9356" s="533"/>
      <c r="N9356" s="532"/>
      <c r="O9356" s="350"/>
      <c r="P9356" s="464"/>
      <c r="Q9356" s="464"/>
      <c r="R9356" s="464"/>
      <c r="S9356" s="464"/>
      <c r="T9356" s="464"/>
      <c r="U9356" s="464"/>
      <c r="V9356" s="464"/>
    </row>
    <row r="9357" spans="1:22">
      <c r="A9357" s="531"/>
      <c r="B9357" s="532"/>
      <c r="C9357" s="350"/>
      <c r="D9357" s="350"/>
      <c r="E9357" s="533"/>
      <c r="F9357" s="533"/>
      <c r="G9357" s="533"/>
      <c r="H9357" s="533"/>
      <c r="I9357" s="533"/>
      <c r="J9357" s="533"/>
      <c r="K9357" s="533"/>
      <c r="L9357" s="533"/>
      <c r="M9357" s="533"/>
      <c r="N9357" s="532"/>
      <c r="O9357" s="350"/>
      <c r="P9357" s="464"/>
      <c r="Q9357" s="464"/>
      <c r="R9357" s="464"/>
      <c r="S9357" s="464"/>
      <c r="T9357" s="464"/>
      <c r="U9357" s="464"/>
      <c r="V9357" s="464"/>
    </row>
    <row r="9358" spans="1:22">
      <c r="A9358" s="531"/>
      <c r="B9358" s="532"/>
      <c r="C9358" s="350"/>
      <c r="D9358" s="350"/>
      <c r="E9358" s="533"/>
      <c r="F9358" s="533"/>
      <c r="G9358" s="533"/>
      <c r="H9358" s="533"/>
      <c r="I9358" s="533"/>
      <c r="J9358" s="533"/>
      <c r="K9358" s="533"/>
      <c r="L9358" s="533"/>
      <c r="M9358" s="533"/>
      <c r="N9358" s="532"/>
      <c r="O9358" s="350"/>
      <c r="P9358" s="464"/>
      <c r="Q9358" s="464"/>
      <c r="R9358" s="464"/>
      <c r="S9358" s="464"/>
      <c r="T9358" s="464"/>
      <c r="U9358" s="464"/>
      <c r="V9358" s="464"/>
    </row>
    <row r="9359" spans="1:22">
      <c r="A9359" s="531"/>
      <c r="B9359" s="532"/>
      <c r="C9359" s="350"/>
      <c r="D9359" s="350"/>
      <c r="E9359" s="533"/>
      <c r="F9359" s="533"/>
      <c r="G9359" s="533"/>
      <c r="H9359" s="533"/>
      <c r="I9359" s="533"/>
      <c r="J9359" s="533"/>
      <c r="K9359" s="533"/>
      <c r="L9359" s="533"/>
      <c r="M9359" s="533"/>
      <c r="N9359" s="532"/>
      <c r="O9359" s="350"/>
      <c r="P9359" s="464"/>
      <c r="Q9359" s="464"/>
      <c r="R9359" s="464"/>
      <c r="S9359" s="464"/>
      <c r="T9359" s="464"/>
      <c r="U9359" s="464"/>
      <c r="V9359" s="464"/>
    </row>
    <row r="9360" spans="1:22">
      <c r="A9360" s="531"/>
      <c r="B9360" s="532"/>
      <c r="C9360" s="350"/>
      <c r="D9360" s="350"/>
      <c r="E9360" s="533"/>
      <c r="F9360" s="533"/>
      <c r="G9360" s="533"/>
      <c r="H9360" s="533"/>
      <c r="I9360" s="533"/>
      <c r="J9360" s="533"/>
      <c r="K9360" s="533"/>
      <c r="L9360" s="533"/>
      <c r="M9360" s="533"/>
      <c r="N9360" s="532"/>
      <c r="O9360" s="350"/>
      <c r="P9360" s="464"/>
      <c r="Q9360" s="464"/>
      <c r="R9360" s="464"/>
      <c r="S9360" s="464"/>
      <c r="T9360" s="464"/>
      <c r="U9360" s="464"/>
      <c r="V9360" s="464"/>
    </row>
    <row r="9361" spans="1:22">
      <c r="A9361" s="531"/>
      <c r="B9361" s="532"/>
      <c r="C9361" s="350"/>
      <c r="D9361" s="350"/>
      <c r="E9361" s="533"/>
      <c r="F9361" s="533"/>
      <c r="G9361" s="533"/>
      <c r="H9361" s="533"/>
      <c r="I9361" s="533"/>
      <c r="J9361" s="533"/>
      <c r="K9361" s="533"/>
      <c r="L9361" s="533"/>
      <c r="M9361" s="533"/>
      <c r="N9361" s="532"/>
      <c r="O9361" s="350"/>
      <c r="P9361" s="464"/>
      <c r="Q9361" s="464"/>
      <c r="R9361" s="464"/>
      <c r="S9361" s="464"/>
      <c r="T9361" s="464"/>
      <c r="U9361" s="464"/>
      <c r="V9361" s="464"/>
    </row>
    <row r="9362" spans="1:22">
      <c r="A9362" s="531"/>
      <c r="B9362" s="532"/>
      <c r="C9362" s="350"/>
      <c r="D9362" s="350"/>
      <c r="E9362" s="533"/>
      <c r="F9362" s="533"/>
      <c r="G9362" s="533"/>
      <c r="H9362" s="533"/>
      <c r="I9362" s="533"/>
      <c r="J9362" s="533"/>
      <c r="K9362" s="533"/>
      <c r="L9362" s="533"/>
      <c r="M9362" s="533"/>
      <c r="N9362" s="532"/>
      <c r="O9362" s="350"/>
      <c r="P9362" s="464"/>
      <c r="Q9362" s="464"/>
      <c r="R9362" s="464"/>
      <c r="S9362" s="464"/>
      <c r="T9362" s="464"/>
      <c r="U9362" s="464"/>
      <c r="V9362" s="464"/>
    </row>
    <row r="9363" spans="1:22">
      <c r="A9363" s="531"/>
      <c r="B9363" s="532"/>
      <c r="C9363" s="350"/>
      <c r="D9363" s="350"/>
      <c r="E9363" s="533"/>
      <c r="F9363" s="533"/>
      <c r="G9363" s="533"/>
      <c r="H9363" s="533"/>
      <c r="I9363" s="533"/>
      <c r="J9363" s="533"/>
      <c r="K9363" s="533"/>
      <c r="L9363" s="533"/>
      <c r="M9363" s="533"/>
      <c r="N9363" s="532"/>
      <c r="O9363" s="350"/>
      <c r="P9363" s="464"/>
      <c r="Q9363" s="464"/>
      <c r="R9363" s="464"/>
      <c r="S9363" s="464"/>
      <c r="T9363" s="464"/>
      <c r="U9363" s="464"/>
      <c r="V9363" s="464"/>
    </row>
    <row r="9364" spans="1:22">
      <c r="A9364" s="531"/>
      <c r="B9364" s="532"/>
      <c r="C9364" s="350"/>
      <c r="D9364" s="350"/>
      <c r="E9364" s="533"/>
      <c r="F9364" s="533"/>
      <c r="G9364" s="533"/>
      <c r="H9364" s="533"/>
      <c r="I9364" s="533"/>
      <c r="J9364" s="533"/>
      <c r="K9364" s="533"/>
      <c r="L9364" s="533"/>
      <c r="M9364" s="533"/>
      <c r="N9364" s="532"/>
      <c r="O9364" s="350"/>
      <c r="P9364" s="464"/>
      <c r="Q9364" s="464"/>
      <c r="R9364" s="464"/>
      <c r="S9364" s="464"/>
      <c r="T9364" s="464"/>
      <c r="U9364" s="464"/>
      <c r="V9364" s="464"/>
    </row>
    <row r="9365" spans="1:22">
      <c r="A9365" s="531"/>
      <c r="B9365" s="532"/>
      <c r="C9365" s="350"/>
      <c r="D9365" s="350"/>
      <c r="E9365" s="533"/>
      <c r="F9365" s="533"/>
      <c r="G9365" s="533"/>
      <c r="H9365" s="533"/>
      <c r="I9365" s="533"/>
      <c r="J9365" s="533"/>
      <c r="K9365" s="533"/>
      <c r="L9365" s="533"/>
      <c r="M9365" s="533"/>
      <c r="N9365" s="532"/>
      <c r="O9365" s="350"/>
      <c r="P9365" s="464"/>
      <c r="Q9365" s="464"/>
      <c r="R9365" s="464"/>
      <c r="S9365" s="464"/>
      <c r="T9365" s="464"/>
      <c r="U9365" s="464"/>
      <c r="V9365" s="464"/>
    </row>
    <row r="9366" spans="1:22">
      <c r="A9366" s="531"/>
      <c r="B9366" s="532"/>
      <c r="C9366" s="350"/>
      <c r="D9366" s="350"/>
      <c r="E9366" s="533"/>
      <c r="F9366" s="533"/>
      <c r="G9366" s="533"/>
      <c r="H9366" s="533"/>
      <c r="I9366" s="533"/>
      <c r="J9366" s="533"/>
      <c r="K9366" s="533"/>
      <c r="L9366" s="533"/>
      <c r="M9366" s="533"/>
      <c r="N9366" s="532"/>
      <c r="O9366" s="350"/>
      <c r="P9366" s="464"/>
      <c r="Q9366" s="464"/>
      <c r="R9366" s="464"/>
      <c r="S9366" s="464"/>
      <c r="T9366" s="464"/>
      <c r="U9366" s="464"/>
      <c r="V9366" s="464"/>
    </row>
    <row r="9367" spans="1:22">
      <c r="A9367" s="531"/>
      <c r="B9367" s="532"/>
      <c r="C9367" s="350"/>
      <c r="D9367" s="350"/>
      <c r="E9367" s="533"/>
      <c r="F9367" s="533"/>
      <c r="G9367" s="533"/>
      <c r="H9367" s="533"/>
      <c r="I9367" s="533"/>
      <c r="J9367" s="533"/>
      <c r="K9367" s="533"/>
      <c r="L9367" s="533"/>
      <c r="M9367" s="533"/>
      <c r="N9367" s="532"/>
      <c r="O9367" s="350"/>
      <c r="P9367" s="464"/>
      <c r="Q9367" s="464"/>
      <c r="R9367" s="464"/>
      <c r="S9367" s="464"/>
      <c r="T9367" s="464"/>
      <c r="U9367" s="464"/>
      <c r="V9367" s="464"/>
    </row>
    <row r="9368" spans="1:22">
      <c r="A9368" s="531"/>
      <c r="B9368" s="532"/>
      <c r="C9368" s="350"/>
      <c r="D9368" s="350"/>
      <c r="E9368" s="533"/>
      <c r="F9368" s="533"/>
      <c r="G9368" s="533"/>
      <c r="H9368" s="533"/>
      <c r="I9368" s="533"/>
      <c r="J9368" s="533"/>
      <c r="K9368" s="533"/>
      <c r="L9368" s="533"/>
      <c r="M9368" s="533"/>
      <c r="N9368" s="532"/>
      <c r="O9368" s="350"/>
      <c r="P9368" s="464"/>
      <c r="Q9368" s="464"/>
      <c r="R9368" s="464"/>
      <c r="S9368" s="464"/>
      <c r="T9368" s="464"/>
      <c r="U9368" s="464"/>
      <c r="V9368" s="464"/>
    </row>
    <row r="9369" spans="1:22">
      <c r="A9369" s="531"/>
      <c r="B9369" s="532"/>
      <c r="C9369" s="350"/>
      <c r="D9369" s="350"/>
      <c r="E9369" s="533"/>
      <c r="F9369" s="533"/>
      <c r="G9369" s="533"/>
      <c r="H9369" s="533"/>
      <c r="I9369" s="533"/>
      <c r="J9369" s="533"/>
      <c r="K9369" s="533"/>
      <c r="L9369" s="533"/>
      <c r="M9369" s="533"/>
      <c r="N9369" s="532"/>
      <c r="O9369" s="350"/>
      <c r="P9369" s="464"/>
      <c r="Q9369" s="464"/>
      <c r="R9369" s="464"/>
      <c r="S9369" s="464"/>
      <c r="T9369" s="464"/>
      <c r="U9369" s="464"/>
      <c r="V9369" s="464"/>
    </row>
    <row r="9370" spans="1:22">
      <c r="A9370" s="531"/>
      <c r="B9370" s="532"/>
      <c r="C9370" s="350"/>
      <c r="D9370" s="350"/>
      <c r="E9370" s="533"/>
      <c r="F9370" s="533"/>
      <c r="G9370" s="533"/>
      <c r="H9370" s="533"/>
      <c r="I9370" s="533"/>
      <c r="J9370" s="533"/>
      <c r="K9370" s="533"/>
      <c r="L9370" s="533"/>
      <c r="M9370" s="533"/>
      <c r="N9370" s="532"/>
      <c r="O9370" s="350"/>
      <c r="P9370" s="464"/>
      <c r="Q9370" s="464"/>
      <c r="R9370" s="464"/>
      <c r="S9370" s="464"/>
      <c r="T9370" s="464"/>
      <c r="U9370" s="464"/>
      <c r="V9370" s="464"/>
    </row>
    <row r="9371" spans="1:22">
      <c r="A9371" s="531"/>
      <c r="B9371" s="532"/>
      <c r="C9371" s="350"/>
      <c r="D9371" s="350"/>
      <c r="E9371" s="533"/>
      <c r="F9371" s="533"/>
      <c r="G9371" s="533"/>
      <c r="H9371" s="533"/>
      <c r="I9371" s="533"/>
      <c r="J9371" s="533"/>
      <c r="K9371" s="533"/>
      <c r="L9371" s="533"/>
      <c r="M9371" s="533"/>
      <c r="N9371" s="532"/>
      <c r="O9371" s="350"/>
      <c r="P9371" s="464"/>
      <c r="Q9371" s="464"/>
      <c r="R9371" s="464"/>
      <c r="S9371" s="464"/>
      <c r="T9371" s="464"/>
      <c r="U9371" s="464"/>
      <c r="V9371" s="464"/>
    </row>
    <row r="9372" spans="1:22">
      <c r="A9372" s="531"/>
      <c r="B9372" s="532"/>
      <c r="C9372" s="350"/>
      <c r="D9372" s="350"/>
      <c r="E9372" s="533"/>
      <c r="F9372" s="533"/>
      <c r="G9372" s="533"/>
      <c r="H9372" s="533"/>
      <c r="I9372" s="533"/>
      <c r="J9372" s="533"/>
      <c r="K9372" s="533"/>
      <c r="L9372" s="533"/>
      <c r="M9372" s="533"/>
      <c r="N9372" s="532"/>
      <c r="O9372" s="350"/>
      <c r="P9372" s="464"/>
      <c r="Q9372" s="464"/>
      <c r="R9372" s="464"/>
      <c r="S9372" s="464"/>
      <c r="T9372" s="464"/>
      <c r="U9372" s="464"/>
      <c r="V9372" s="464"/>
    </row>
    <row r="9373" spans="1:22">
      <c r="A9373" s="531"/>
      <c r="B9373" s="532"/>
      <c r="C9373" s="350"/>
      <c r="D9373" s="350"/>
      <c r="E9373" s="533"/>
      <c r="F9373" s="533"/>
      <c r="G9373" s="533"/>
      <c r="H9373" s="533"/>
      <c r="I9373" s="533"/>
      <c r="J9373" s="533"/>
      <c r="K9373" s="533"/>
      <c r="L9373" s="533"/>
      <c r="M9373" s="533"/>
      <c r="N9373" s="532"/>
      <c r="O9373" s="350"/>
      <c r="P9373" s="464"/>
      <c r="Q9373" s="464"/>
      <c r="R9373" s="464"/>
      <c r="S9373" s="464"/>
      <c r="T9373" s="464"/>
      <c r="U9373" s="464"/>
      <c r="V9373" s="464"/>
    </row>
    <row r="9374" spans="1:22">
      <c r="A9374" s="531"/>
      <c r="B9374" s="532"/>
      <c r="C9374" s="350"/>
      <c r="D9374" s="350"/>
      <c r="E9374" s="533"/>
      <c r="F9374" s="533"/>
      <c r="G9374" s="533"/>
      <c r="H9374" s="533"/>
      <c r="I9374" s="533"/>
      <c r="J9374" s="533"/>
      <c r="K9374" s="533"/>
      <c r="L9374" s="533"/>
      <c r="M9374" s="533"/>
      <c r="N9374" s="532"/>
      <c r="O9374" s="350"/>
      <c r="P9374" s="464"/>
      <c r="Q9374" s="464"/>
      <c r="R9374" s="464"/>
      <c r="S9374" s="464"/>
      <c r="T9374" s="464"/>
      <c r="U9374" s="464"/>
      <c r="V9374" s="464"/>
    </row>
    <row r="9375" spans="1:22">
      <c r="A9375" s="531"/>
      <c r="B9375" s="532"/>
      <c r="C9375" s="350"/>
      <c r="D9375" s="350"/>
      <c r="E9375" s="533"/>
      <c r="F9375" s="533"/>
      <c r="G9375" s="533"/>
      <c r="H9375" s="533"/>
      <c r="I9375" s="533"/>
      <c r="J9375" s="533"/>
      <c r="K9375" s="533"/>
      <c r="L9375" s="533"/>
      <c r="M9375" s="533"/>
      <c r="N9375" s="532"/>
      <c r="O9375" s="350"/>
      <c r="P9375" s="464"/>
      <c r="Q9375" s="464"/>
      <c r="R9375" s="464"/>
      <c r="S9375" s="464"/>
      <c r="T9375" s="464"/>
      <c r="U9375" s="464"/>
      <c r="V9375" s="464"/>
    </row>
    <row r="9376" spans="1:22">
      <c r="A9376" s="531"/>
      <c r="B9376" s="532"/>
      <c r="C9376" s="350"/>
      <c r="D9376" s="350"/>
      <c r="E9376" s="533"/>
      <c r="F9376" s="533"/>
      <c r="G9376" s="533"/>
      <c r="H9376" s="533"/>
      <c r="I9376" s="533"/>
      <c r="J9376" s="533"/>
      <c r="K9376" s="533"/>
      <c r="L9376" s="533"/>
      <c r="M9376" s="533"/>
      <c r="N9376" s="532"/>
      <c r="O9376" s="350"/>
      <c r="P9376" s="464"/>
      <c r="Q9376" s="464"/>
      <c r="R9376" s="464"/>
      <c r="S9376" s="464"/>
      <c r="T9376" s="464"/>
      <c r="U9376" s="464"/>
      <c r="V9376" s="464"/>
    </row>
    <row r="9377" spans="1:22">
      <c r="A9377" s="531"/>
      <c r="B9377" s="532"/>
      <c r="C9377" s="350"/>
      <c r="D9377" s="350"/>
      <c r="E9377" s="533"/>
      <c r="F9377" s="533"/>
      <c r="G9377" s="533"/>
      <c r="H9377" s="533"/>
      <c r="I9377" s="533"/>
      <c r="J9377" s="533"/>
      <c r="K9377" s="533"/>
      <c r="L9377" s="533"/>
      <c r="M9377" s="533"/>
      <c r="N9377" s="532"/>
      <c r="O9377" s="350"/>
      <c r="P9377" s="464"/>
      <c r="Q9377" s="464"/>
      <c r="R9377" s="464"/>
      <c r="S9377" s="464"/>
      <c r="T9377" s="464"/>
      <c r="U9377" s="464"/>
      <c r="V9377" s="464"/>
    </row>
    <row r="9378" spans="1:22">
      <c r="A9378" s="531"/>
      <c r="B9378" s="532"/>
      <c r="C9378" s="350"/>
      <c r="D9378" s="350"/>
      <c r="E9378" s="533"/>
      <c r="F9378" s="533"/>
      <c r="G9378" s="533"/>
      <c r="H9378" s="533"/>
      <c r="I9378" s="533"/>
      <c r="J9378" s="533"/>
      <c r="K9378" s="533"/>
      <c r="L9378" s="533"/>
      <c r="M9378" s="533"/>
      <c r="N9378" s="532"/>
      <c r="O9378" s="350"/>
      <c r="P9378" s="464"/>
      <c r="Q9378" s="464"/>
      <c r="R9378" s="464"/>
      <c r="S9378" s="464"/>
      <c r="T9378" s="464"/>
      <c r="U9378" s="464"/>
      <c r="V9378" s="464"/>
    </row>
    <row r="9379" spans="1:22">
      <c r="A9379" s="531"/>
      <c r="B9379" s="532"/>
      <c r="C9379" s="350"/>
      <c r="D9379" s="350"/>
      <c r="E9379" s="533"/>
      <c r="F9379" s="533"/>
      <c r="G9379" s="533"/>
      <c r="H9379" s="533"/>
      <c r="I9379" s="533"/>
      <c r="J9379" s="533"/>
      <c r="K9379" s="533"/>
      <c r="L9379" s="533"/>
      <c r="M9379" s="533"/>
      <c r="N9379" s="532"/>
      <c r="O9379" s="350"/>
      <c r="P9379" s="464"/>
      <c r="Q9379" s="464"/>
      <c r="R9379" s="464"/>
      <c r="S9379" s="464"/>
      <c r="T9379" s="464"/>
      <c r="U9379" s="464"/>
      <c r="V9379" s="464"/>
    </row>
    <row r="9380" spans="1:22">
      <c r="A9380" s="531"/>
      <c r="B9380" s="532"/>
      <c r="C9380" s="350"/>
      <c r="D9380" s="350"/>
      <c r="E9380" s="533"/>
      <c r="F9380" s="533"/>
      <c r="G9380" s="533"/>
      <c r="H9380" s="533"/>
      <c r="I9380" s="533"/>
      <c r="J9380" s="533"/>
      <c r="K9380" s="533"/>
      <c r="L9380" s="533"/>
      <c r="M9380" s="533"/>
      <c r="N9380" s="532"/>
      <c r="O9380" s="350"/>
      <c r="P9380" s="464"/>
      <c r="Q9380" s="464"/>
      <c r="R9380" s="464"/>
      <c r="S9380" s="464"/>
      <c r="T9380" s="464"/>
      <c r="U9380" s="464"/>
      <c r="V9380" s="464"/>
    </row>
    <row r="9381" spans="1:22">
      <c r="A9381" s="531"/>
      <c r="B9381" s="532"/>
      <c r="C9381" s="350"/>
      <c r="D9381" s="350"/>
      <c r="E9381" s="533"/>
      <c r="F9381" s="533"/>
      <c r="G9381" s="533"/>
      <c r="H9381" s="533"/>
      <c r="I9381" s="533"/>
      <c r="J9381" s="533"/>
      <c r="K9381" s="533"/>
      <c r="L9381" s="533"/>
      <c r="M9381" s="533"/>
      <c r="N9381" s="532"/>
      <c r="O9381" s="350"/>
      <c r="P9381" s="464"/>
      <c r="Q9381" s="464"/>
      <c r="R9381" s="464"/>
      <c r="S9381" s="464"/>
      <c r="T9381" s="464"/>
      <c r="U9381" s="464"/>
      <c r="V9381" s="464"/>
    </row>
    <row r="9382" spans="1:22">
      <c r="A9382" s="531"/>
      <c r="B9382" s="532"/>
      <c r="C9382" s="350"/>
      <c r="D9382" s="350"/>
      <c r="E9382" s="533"/>
      <c r="F9382" s="533"/>
      <c r="G9382" s="533"/>
      <c r="H9382" s="533"/>
      <c r="I9382" s="533"/>
      <c r="J9382" s="533"/>
      <c r="K9382" s="533"/>
      <c r="L9382" s="533"/>
      <c r="M9382" s="533"/>
      <c r="N9382" s="532"/>
      <c r="O9382" s="350"/>
      <c r="P9382" s="464"/>
      <c r="Q9382" s="464"/>
      <c r="R9382" s="464"/>
      <c r="S9382" s="464"/>
      <c r="T9382" s="464"/>
      <c r="U9382" s="464"/>
      <c r="V9382" s="464"/>
    </row>
    <row r="9383" spans="1:22">
      <c r="A9383" s="531"/>
      <c r="B9383" s="532"/>
      <c r="C9383" s="350"/>
      <c r="D9383" s="350"/>
      <c r="E9383" s="533"/>
      <c r="F9383" s="533"/>
      <c r="G9383" s="533"/>
      <c r="H9383" s="533"/>
      <c r="I9383" s="533"/>
      <c r="J9383" s="533"/>
      <c r="K9383" s="533"/>
      <c r="L9383" s="533"/>
      <c r="M9383" s="533"/>
      <c r="N9383" s="532"/>
      <c r="O9383" s="350"/>
      <c r="P9383" s="464"/>
      <c r="Q9383" s="464"/>
      <c r="R9383" s="464"/>
      <c r="S9383" s="464"/>
      <c r="T9383" s="464"/>
      <c r="U9383" s="464"/>
      <c r="V9383" s="464"/>
    </row>
    <row r="9384" spans="1:22">
      <c r="A9384" s="531"/>
      <c r="B9384" s="532"/>
      <c r="C9384" s="350"/>
      <c r="D9384" s="350"/>
      <c r="E9384" s="533"/>
      <c r="F9384" s="533"/>
      <c r="G9384" s="533"/>
      <c r="H9384" s="533"/>
      <c r="I9384" s="533"/>
      <c r="J9384" s="533"/>
      <c r="K9384" s="533"/>
      <c r="L9384" s="533"/>
      <c r="M9384" s="533"/>
      <c r="N9384" s="532"/>
      <c r="O9384" s="350"/>
      <c r="P9384" s="464"/>
      <c r="Q9384" s="464"/>
      <c r="R9384" s="464"/>
      <c r="S9384" s="464"/>
      <c r="T9384" s="464"/>
      <c r="U9384" s="464"/>
      <c r="V9384" s="464"/>
    </row>
    <row r="9385" spans="1:22">
      <c r="A9385" s="531"/>
      <c r="B9385" s="532"/>
      <c r="C9385" s="350"/>
      <c r="D9385" s="350"/>
      <c r="E9385" s="533"/>
      <c r="F9385" s="533"/>
      <c r="G9385" s="533"/>
      <c r="H9385" s="533"/>
      <c r="I9385" s="533"/>
      <c r="J9385" s="533"/>
      <c r="K9385" s="533"/>
      <c r="L9385" s="533"/>
      <c r="M9385" s="533"/>
      <c r="N9385" s="532"/>
      <c r="O9385" s="350"/>
      <c r="P9385" s="464"/>
      <c r="Q9385" s="464"/>
      <c r="R9385" s="464"/>
      <c r="S9385" s="464"/>
      <c r="T9385" s="464"/>
      <c r="U9385" s="464"/>
      <c r="V9385" s="464"/>
    </row>
    <row r="9386" spans="1:22">
      <c r="A9386" s="531"/>
      <c r="B9386" s="532"/>
      <c r="C9386" s="350"/>
      <c r="D9386" s="350"/>
      <c r="E9386" s="533"/>
      <c r="F9386" s="533"/>
      <c r="G9386" s="533"/>
      <c r="H9386" s="533"/>
      <c r="I9386" s="533"/>
      <c r="J9386" s="533"/>
      <c r="K9386" s="533"/>
      <c r="L9386" s="533"/>
      <c r="M9386" s="533"/>
      <c r="N9386" s="532"/>
      <c r="O9386" s="350"/>
      <c r="P9386" s="464"/>
      <c r="Q9386" s="464"/>
      <c r="R9386" s="464"/>
      <c r="S9386" s="464"/>
      <c r="T9386" s="464"/>
      <c r="U9386" s="464"/>
      <c r="V9386" s="464"/>
    </row>
    <row r="9387" spans="1:22">
      <c r="A9387" s="531"/>
      <c r="B9387" s="532"/>
      <c r="C9387" s="350"/>
      <c r="D9387" s="350"/>
      <c r="E9387" s="533"/>
      <c r="F9387" s="533"/>
      <c r="G9387" s="533"/>
      <c r="H9387" s="533"/>
      <c r="I9387" s="533"/>
      <c r="J9387" s="533"/>
      <c r="K9387" s="533"/>
      <c r="L9387" s="533"/>
      <c r="M9387" s="533"/>
      <c r="N9387" s="532"/>
      <c r="O9387" s="350"/>
      <c r="P9387" s="464"/>
      <c r="Q9387" s="464"/>
      <c r="R9387" s="464"/>
      <c r="S9387" s="464"/>
      <c r="T9387" s="464"/>
      <c r="U9387" s="464"/>
      <c r="V9387" s="464"/>
    </row>
    <row r="9388" spans="1:22">
      <c r="A9388" s="531"/>
      <c r="B9388" s="532"/>
      <c r="C9388" s="350"/>
      <c r="D9388" s="350"/>
      <c r="E9388" s="533"/>
      <c r="F9388" s="533"/>
      <c r="G9388" s="533"/>
      <c r="H9388" s="533"/>
      <c r="I9388" s="533"/>
      <c r="J9388" s="533"/>
      <c r="K9388" s="533"/>
      <c r="L9388" s="533"/>
      <c r="M9388" s="533"/>
      <c r="N9388" s="532"/>
      <c r="O9388" s="350"/>
      <c r="P9388" s="464"/>
      <c r="Q9388" s="464"/>
      <c r="R9388" s="464"/>
      <c r="S9388" s="464"/>
      <c r="T9388" s="464"/>
      <c r="U9388" s="464"/>
      <c r="V9388" s="464"/>
    </row>
    <row r="9389" spans="1:22">
      <c r="A9389" s="531"/>
      <c r="B9389" s="532"/>
      <c r="C9389" s="350"/>
      <c r="D9389" s="350"/>
      <c r="E9389" s="533"/>
      <c r="F9389" s="533"/>
      <c r="G9389" s="533"/>
      <c r="H9389" s="533"/>
      <c r="I9389" s="533"/>
      <c r="J9389" s="533"/>
      <c r="K9389" s="533"/>
      <c r="L9389" s="533"/>
      <c r="M9389" s="533"/>
      <c r="N9389" s="532"/>
      <c r="O9389" s="350"/>
      <c r="P9389" s="464"/>
      <c r="Q9389" s="464"/>
      <c r="R9389" s="464"/>
      <c r="S9389" s="464"/>
      <c r="T9389" s="464"/>
      <c r="U9389" s="464"/>
      <c r="V9389" s="464"/>
    </row>
    <row r="9390" spans="1:22">
      <c r="A9390" s="531"/>
      <c r="B9390" s="532"/>
      <c r="C9390" s="350"/>
      <c r="D9390" s="350"/>
      <c r="E9390" s="533"/>
      <c r="F9390" s="533"/>
      <c r="G9390" s="533"/>
      <c r="H9390" s="533"/>
      <c r="I9390" s="533"/>
      <c r="J9390" s="533"/>
      <c r="K9390" s="533"/>
      <c r="L9390" s="533"/>
      <c r="M9390" s="533"/>
      <c r="N9390" s="532"/>
      <c r="O9390" s="350"/>
      <c r="P9390" s="464"/>
      <c r="Q9390" s="464"/>
      <c r="R9390" s="464"/>
      <c r="S9390" s="464"/>
      <c r="T9390" s="464"/>
      <c r="U9390" s="464"/>
      <c r="V9390" s="464"/>
    </row>
    <row r="9391" spans="1:22">
      <c r="A9391" s="531"/>
      <c r="B9391" s="532"/>
      <c r="C9391" s="350"/>
      <c r="D9391" s="350"/>
      <c r="E9391" s="533"/>
      <c r="F9391" s="533"/>
      <c r="G9391" s="533"/>
      <c r="H9391" s="533"/>
      <c r="I9391" s="533"/>
      <c r="J9391" s="533"/>
      <c r="K9391" s="533"/>
      <c r="L9391" s="533"/>
      <c r="M9391" s="533"/>
      <c r="N9391" s="532"/>
      <c r="O9391" s="350"/>
      <c r="P9391" s="464"/>
      <c r="Q9391" s="464"/>
      <c r="R9391" s="464"/>
      <c r="S9391" s="464"/>
      <c r="T9391" s="464"/>
      <c r="U9391" s="464"/>
      <c r="V9391" s="464"/>
    </row>
    <row r="9392" spans="1:22">
      <c r="A9392" s="531"/>
      <c r="B9392" s="532"/>
      <c r="C9392" s="350"/>
      <c r="D9392" s="350"/>
      <c r="E9392" s="533"/>
      <c r="F9392" s="533"/>
      <c r="G9392" s="533"/>
      <c r="H9392" s="533"/>
      <c r="I9392" s="533"/>
      <c r="J9392" s="533"/>
      <c r="K9392" s="533"/>
      <c r="L9392" s="533"/>
      <c r="M9392" s="533"/>
      <c r="N9392" s="532"/>
      <c r="O9392" s="350"/>
      <c r="P9392" s="464"/>
      <c r="Q9392" s="464"/>
      <c r="R9392" s="464"/>
      <c r="S9392" s="464"/>
      <c r="T9392" s="464"/>
      <c r="U9392" s="464"/>
      <c r="V9392" s="464"/>
    </row>
    <row r="9393" spans="1:22">
      <c r="A9393" s="531"/>
      <c r="B9393" s="532"/>
      <c r="C9393" s="350"/>
      <c r="D9393" s="350"/>
      <c r="E9393" s="533"/>
      <c r="F9393" s="533"/>
      <c r="G9393" s="533"/>
      <c r="H9393" s="533"/>
      <c r="I9393" s="533"/>
      <c r="J9393" s="533"/>
      <c r="K9393" s="533"/>
      <c r="L9393" s="533"/>
      <c r="M9393" s="533"/>
      <c r="N9393" s="532"/>
      <c r="O9393" s="350"/>
      <c r="P9393" s="464"/>
      <c r="Q9393" s="464"/>
      <c r="R9393" s="464"/>
      <c r="S9393" s="464"/>
      <c r="T9393" s="464"/>
      <c r="U9393" s="464"/>
      <c r="V9393" s="464"/>
    </row>
    <row r="9394" spans="1:22">
      <c r="A9394" s="531"/>
      <c r="B9394" s="532"/>
      <c r="C9394" s="350"/>
      <c r="D9394" s="350"/>
      <c r="E9394" s="533"/>
      <c r="F9394" s="533"/>
      <c r="G9394" s="533"/>
      <c r="H9394" s="533"/>
      <c r="I9394" s="533"/>
      <c r="J9394" s="533"/>
      <c r="K9394" s="533"/>
      <c r="L9394" s="533"/>
      <c r="M9394" s="533"/>
      <c r="N9394" s="532"/>
      <c r="O9394" s="350"/>
      <c r="P9394" s="464"/>
      <c r="Q9394" s="464"/>
      <c r="R9394" s="464"/>
      <c r="S9394" s="464"/>
      <c r="T9394" s="464"/>
      <c r="U9394" s="464"/>
      <c r="V9394" s="464"/>
    </row>
    <row r="9395" spans="1:22">
      <c r="A9395" s="531"/>
      <c r="B9395" s="532"/>
      <c r="C9395" s="350"/>
      <c r="D9395" s="350"/>
      <c r="E9395" s="533"/>
      <c r="F9395" s="533"/>
      <c r="G9395" s="533"/>
      <c r="H9395" s="533"/>
      <c r="I9395" s="533"/>
      <c r="J9395" s="533"/>
      <c r="K9395" s="533"/>
      <c r="L9395" s="533"/>
      <c r="M9395" s="533"/>
      <c r="N9395" s="532"/>
      <c r="O9395" s="350"/>
      <c r="P9395" s="464"/>
      <c r="Q9395" s="464"/>
      <c r="R9395" s="464"/>
      <c r="S9395" s="464"/>
      <c r="T9395" s="464"/>
      <c r="U9395" s="464"/>
      <c r="V9395" s="464"/>
    </row>
    <row r="9396" spans="1:22">
      <c r="A9396" s="531"/>
      <c r="B9396" s="532"/>
      <c r="C9396" s="350"/>
      <c r="D9396" s="350"/>
      <c r="E9396" s="533"/>
      <c r="F9396" s="533"/>
      <c r="G9396" s="533"/>
      <c r="H9396" s="533"/>
      <c r="I9396" s="533"/>
      <c r="J9396" s="533"/>
      <c r="K9396" s="533"/>
      <c r="L9396" s="533"/>
      <c r="M9396" s="533"/>
      <c r="N9396" s="532"/>
      <c r="O9396" s="350"/>
      <c r="P9396" s="464"/>
      <c r="Q9396" s="464"/>
      <c r="R9396" s="464"/>
      <c r="S9396" s="464"/>
      <c r="T9396" s="464"/>
      <c r="U9396" s="464"/>
      <c r="V9396" s="464"/>
    </row>
    <row r="9397" spans="1:22">
      <c r="A9397" s="531"/>
      <c r="B9397" s="532"/>
      <c r="C9397" s="350"/>
      <c r="D9397" s="350"/>
      <c r="E9397" s="533"/>
      <c r="F9397" s="533"/>
      <c r="G9397" s="533"/>
      <c r="H9397" s="533"/>
      <c r="I9397" s="533"/>
      <c r="J9397" s="533"/>
      <c r="K9397" s="533"/>
      <c r="L9397" s="533"/>
      <c r="M9397" s="533"/>
      <c r="N9397" s="532"/>
      <c r="O9397" s="350"/>
      <c r="P9397" s="464"/>
      <c r="Q9397" s="464"/>
      <c r="R9397" s="464"/>
      <c r="S9397" s="464"/>
      <c r="T9397" s="464"/>
      <c r="U9397" s="464"/>
      <c r="V9397" s="464"/>
    </row>
    <row r="9398" spans="1:22">
      <c r="A9398" s="531"/>
      <c r="B9398" s="532"/>
      <c r="C9398" s="350"/>
      <c r="D9398" s="350"/>
      <c r="E9398" s="533"/>
      <c r="F9398" s="533"/>
      <c r="G9398" s="533"/>
      <c r="H9398" s="533"/>
      <c r="I9398" s="533"/>
      <c r="J9398" s="533"/>
      <c r="K9398" s="533"/>
      <c r="L9398" s="533"/>
      <c r="M9398" s="533"/>
      <c r="N9398" s="532"/>
      <c r="O9398" s="350"/>
      <c r="P9398" s="464"/>
      <c r="Q9398" s="464"/>
      <c r="R9398" s="464"/>
      <c r="S9398" s="464"/>
      <c r="T9398" s="464"/>
      <c r="U9398" s="464"/>
      <c r="V9398" s="464"/>
    </row>
    <row r="9399" spans="1:22">
      <c r="A9399" s="531"/>
      <c r="B9399" s="532"/>
      <c r="C9399" s="350"/>
      <c r="D9399" s="350"/>
      <c r="E9399" s="533"/>
      <c r="F9399" s="533"/>
      <c r="G9399" s="533"/>
      <c r="H9399" s="533"/>
      <c r="I9399" s="533"/>
      <c r="J9399" s="533"/>
      <c r="K9399" s="533"/>
      <c r="L9399" s="533"/>
      <c r="M9399" s="533"/>
      <c r="N9399" s="532"/>
      <c r="O9399" s="350"/>
      <c r="P9399" s="464"/>
      <c r="Q9399" s="464"/>
      <c r="R9399" s="464"/>
      <c r="S9399" s="464"/>
      <c r="T9399" s="464"/>
      <c r="U9399" s="464"/>
      <c r="V9399" s="464"/>
    </row>
    <row r="9400" spans="1:22">
      <c r="A9400" s="531"/>
      <c r="B9400" s="532"/>
      <c r="C9400" s="350"/>
      <c r="D9400" s="350"/>
      <c r="E9400" s="533"/>
      <c r="F9400" s="533"/>
      <c r="G9400" s="533"/>
      <c r="H9400" s="533"/>
      <c r="I9400" s="533"/>
      <c r="J9400" s="533"/>
      <c r="K9400" s="533"/>
      <c r="L9400" s="533"/>
      <c r="M9400" s="533"/>
      <c r="N9400" s="532"/>
      <c r="O9400" s="350"/>
      <c r="P9400" s="464"/>
      <c r="Q9400" s="464"/>
      <c r="R9400" s="464"/>
      <c r="S9400" s="464"/>
      <c r="T9400" s="464"/>
      <c r="U9400" s="464"/>
      <c r="V9400" s="464"/>
    </row>
    <row r="9401" spans="1:22">
      <c r="A9401" s="531"/>
      <c r="B9401" s="532"/>
      <c r="C9401" s="350"/>
      <c r="D9401" s="350"/>
      <c r="E9401" s="533"/>
      <c r="F9401" s="533"/>
      <c r="G9401" s="533"/>
      <c r="H9401" s="533"/>
      <c r="I9401" s="533"/>
      <c r="J9401" s="533"/>
      <c r="K9401" s="533"/>
      <c r="L9401" s="533"/>
      <c r="M9401" s="533"/>
      <c r="N9401" s="532"/>
      <c r="O9401" s="350"/>
      <c r="P9401" s="464"/>
      <c r="Q9401" s="464"/>
      <c r="R9401" s="464"/>
      <c r="S9401" s="464"/>
      <c r="T9401" s="464"/>
      <c r="U9401" s="464"/>
      <c r="V9401" s="464"/>
    </row>
    <row r="9402" spans="1:22">
      <c r="A9402" s="531"/>
      <c r="B9402" s="532"/>
      <c r="C9402" s="350"/>
      <c r="D9402" s="350"/>
      <c r="E9402" s="533"/>
      <c r="F9402" s="533"/>
      <c r="G9402" s="533"/>
      <c r="H9402" s="533"/>
      <c r="I9402" s="533"/>
      <c r="J9402" s="533"/>
      <c r="K9402" s="533"/>
      <c r="L9402" s="533"/>
      <c r="M9402" s="533"/>
      <c r="N9402" s="532"/>
      <c r="O9402" s="350"/>
      <c r="P9402" s="464"/>
      <c r="Q9402" s="464"/>
      <c r="R9402" s="464"/>
      <c r="S9402" s="464"/>
      <c r="T9402" s="464"/>
      <c r="U9402" s="464"/>
      <c r="V9402" s="464"/>
    </row>
    <row r="9403" spans="1:22">
      <c r="A9403" s="531"/>
      <c r="B9403" s="532"/>
      <c r="C9403" s="350"/>
      <c r="D9403" s="350"/>
      <c r="E9403" s="533"/>
      <c r="F9403" s="533"/>
      <c r="G9403" s="533"/>
      <c r="H9403" s="533"/>
      <c r="I9403" s="533"/>
      <c r="J9403" s="533"/>
      <c r="K9403" s="533"/>
      <c r="L9403" s="533"/>
      <c r="M9403" s="533"/>
      <c r="N9403" s="532"/>
      <c r="O9403" s="350"/>
      <c r="P9403" s="464"/>
      <c r="Q9403" s="464"/>
      <c r="R9403" s="464"/>
      <c r="S9403" s="464"/>
      <c r="T9403" s="464"/>
      <c r="U9403" s="464"/>
      <c r="V9403" s="464"/>
    </row>
    <row r="9404" spans="1:22">
      <c r="A9404" s="531"/>
      <c r="B9404" s="532"/>
      <c r="C9404" s="350"/>
      <c r="D9404" s="350"/>
      <c r="E9404" s="533"/>
      <c r="F9404" s="533"/>
      <c r="G9404" s="533"/>
      <c r="H9404" s="533"/>
      <c r="I9404" s="533"/>
      <c r="J9404" s="533"/>
      <c r="K9404" s="533"/>
      <c r="L9404" s="533"/>
      <c r="M9404" s="533"/>
      <c r="N9404" s="532"/>
      <c r="O9404" s="350"/>
      <c r="P9404" s="464"/>
      <c r="Q9404" s="464"/>
      <c r="R9404" s="464"/>
      <c r="S9404" s="464"/>
      <c r="T9404" s="464"/>
      <c r="U9404" s="464"/>
      <c r="V9404" s="464"/>
    </row>
    <row r="9405" spans="1:22">
      <c r="A9405" s="531"/>
      <c r="B9405" s="532"/>
      <c r="C9405" s="350"/>
      <c r="D9405" s="350"/>
      <c r="E9405" s="533"/>
      <c r="F9405" s="533"/>
      <c r="G9405" s="533"/>
      <c r="H9405" s="533"/>
      <c r="I9405" s="533"/>
      <c r="J9405" s="533"/>
      <c r="K9405" s="533"/>
      <c r="L9405" s="533"/>
      <c r="M9405" s="533"/>
      <c r="N9405" s="532"/>
      <c r="O9405" s="350"/>
      <c r="P9405" s="464"/>
      <c r="Q9405" s="464"/>
      <c r="R9405" s="464"/>
      <c r="S9405" s="464"/>
      <c r="T9405" s="464"/>
      <c r="U9405" s="464"/>
      <c r="V9405" s="464"/>
    </row>
    <row r="9406" spans="1:22">
      <c r="A9406" s="531"/>
      <c r="B9406" s="532"/>
      <c r="C9406" s="350"/>
      <c r="D9406" s="350"/>
      <c r="E9406" s="533"/>
      <c r="F9406" s="533"/>
      <c r="G9406" s="533"/>
      <c r="H9406" s="533"/>
      <c r="I9406" s="533"/>
      <c r="J9406" s="533"/>
      <c r="K9406" s="533"/>
      <c r="L9406" s="533"/>
      <c r="M9406" s="533"/>
      <c r="N9406" s="532"/>
      <c r="O9406" s="350"/>
      <c r="P9406" s="464"/>
      <c r="Q9406" s="464"/>
      <c r="R9406" s="464"/>
      <c r="S9406" s="464"/>
      <c r="T9406" s="464"/>
      <c r="U9406" s="464"/>
      <c r="V9406" s="464"/>
    </row>
    <row r="9407" spans="1:22">
      <c r="A9407" s="531"/>
      <c r="B9407" s="532"/>
      <c r="C9407" s="350"/>
      <c r="D9407" s="350"/>
      <c r="E9407" s="533"/>
      <c r="F9407" s="533"/>
      <c r="G9407" s="533"/>
      <c r="H9407" s="533"/>
      <c r="I9407" s="533"/>
      <c r="J9407" s="533"/>
      <c r="K9407" s="533"/>
      <c r="L9407" s="533"/>
      <c r="M9407" s="533"/>
      <c r="N9407" s="532"/>
      <c r="O9407" s="350"/>
      <c r="P9407" s="464"/>
      <c r="Q9407" s="464"/>
      <c r="R9407" s="464"/>
      <c r="S9407" s="464"/>
      <c r="T9407" s="464"/>
      <c r="U9407" s="464"/>
      <c r="V9407" s="464"/>
    </row>
    <row r="9408" spans="1:22">
      <c r="A9408" s="531"/>
      <c r="B9408" s="532"/>
      <c r="C9408" s="350"/>
      <c r="D9408" s="350"/>
      <c r="E9408" s="533"/>
      <c r="F9408" s="533"/>
      <c r="G9408" s="533"/>
      <c r="H9408" s="533"/>
      <c r="I9408" s="533"/>
      <c r="J9408" s="533"/>
      <c r="K9408" s="533"/>
      <c r="L9408" s="533"/>
      <c r="M9408" s="533"/>
      <c r="N9408" s="532"/>
      <c r="O9408" s="350"/>
      <c r="P9408" s="464"/>
      <c r="Q9408" s="464"/>
      <c r="R9408" s="464"/>
      <c r="S9408" s="464"/>
      <c r="T9408" s="464"/>
      <c r="U9408" s="464"/>
      <c r="V9408" s="464"/>
    </row>
    <row r="9409" spans="1:22">
      <c r="A9409" s="531"/>
      <c r="B9409" s="532"/>
      <c r="C9409" s="350"/>
      <c r="D9409" s="350"/>
      <c r="E9409" s="533"/>
      <c r="F9409" s="533"/>
      <c r="G9409" s="533"/>
      <c r="H9409" s="533"/>
      <c r="I9409" s="533"/>
      <c r="J9409" s="533"/>
      <c r="K9409" s="533"/>
      <c r="L9409" s="533"/>
      <c r="M9409" s="533"/>
      <c r="N9409" s="532"/>
      <c r="O9409" s="350"/>
      <c r="P9409" s="464"/>
      <c r="Q9409" s="464"/>
      <c r="R9409" s="464"/>
      <c r="S9409" s="464"/>
      <c r="T9409" s="464"/>
      <c r="U9409" s="464"/>
      <c r="V9409" s="464"/>
    </row>
    <row r="9410" spans="1:22">
      <c r="A9410" s="531"/>
      <c r="B9410" s="532"/>
      <c r="C9410" s="350"/>
      <c r="D9410" s="350"/>
      <c r="E9410" s="533"/>
      <c r="F9410" s="533"/>
      <c r="G9410" s="533"/>
      <c r="H9410" s="533"/>
      <c r="I9410" s="533"/>
      <c r="J9410" s="533"/>
      <c r="K9410" s="533"/>
      <c r="L9410" s="533"/>
      <c r="M9410" s="533"/>
      <c r="N9410" s="532"/>
      <c r="O9410" s="350"/>
      <c r="P9410" s="464"/>
      <c r="Q9410" s="464"/>
      <c r="R9410" s="464"/>
      <c r="S9410" s="464"/>
      <c r="T9410" s="464"/>
      <c r="U9410" s="464"/>
      <c r="V9410" s="464"/>
    </row>
    <row r="9411" spans="1:22">
      <c r="A9411" s="531"/>
      <c r="B9411" s="532"/>
      <c r="C9411" s="350"/>
      <c r="D9411" s="350"/>
      <c r="E9411" s="533"/>
      <c r="F9411" s="533"/>
      <c r="G9411" s="533"/>
      <c r="H9411" s="533"/>
      <c r="I9411" s="533"/>
      <c r="J9411" s="533"/>
      <c r="K9411" s="533"/>
      <c r="L9411" s="533"/>
      <c r="M9411" s="533"/>
      <c r="N9411" s="532"/>
      <c r="O9411" s="350"/>
      <c r="P9411" s="464"/>
      <c r="Q9411" s="464"/>
      <c r="R9411" s="464"/>
      <c r="S9411" s="464"/>
      <c r="T9411" s="464"/>
      <c r="U9411" s="464"/>
      <c r="V9411" s="464"/>
    </row>
    <row r="9412" spans="1:22">
      <c r="A9412" s="531"/>
      <c r="B9412" s="532"/>
      <c r="C9412" s="350"/>
      <c r="D9412" s="350"/>
      <c r="E9412" s="533"/>
      <c r="F9412" s="533"/>
      <c r="G9412" s="533"/>
      <c r="H9412" s="533"/>
      <c r="I9412" s="533"/>
      <c r="J9412" s="533"/>
      <c r="K9412" s="533"/>
      <c r="L9412" s="533"/>
      <c r="M9412" s="533"/>
      <c r="N9412" s="532"/>
      <c r="O9412" s="350"/>
      <c r="P9412" s="464"/>
      <c r="Q9412" s="464"/>
      <c r="R9412" s="464"/>
      <c r="S9412" s="464"/>
      <c r="T9412" s="464"/>
      <c r="U9412" s="464"/>
      <c r="V9412" s="464"/>
    </row>
    <row r="9413" spans="1:22">
      <c r="A9413" s="531"/>
      <c r="B9413" s="532"/>
      <c r="C9413" s="350"/>
      <c r="D9413" s="350"/>
      <c r="E9413" s="533"/>
      <c r="F9413" s="533"/>
      <c r="G9413" s="533"/>
      <c r="H9413" s="533"/>
      <c r="I9413" s="533"/>
      <c r="J9413" s="533"/>
      <c r="K9413" s="533"/>
      <c r="L9413" s="533"/>
      <c r="M9413" s="533"/>
      <c r="N9413" s="532"/>
      <c r="O9413" s="350"/>
      <c r="P9413" s="464"/>
      <c r="Q9413" s="464"/>
      <c r="R9413" s="464"/>
      <c r="S9413" s="464"/>
      <c r="T9413" s="464"/>
      <c r="U9413" s="464"/>
      <c r="V9413" s="464"/>
    </row>
    <row r="9414" spans="1:22">
      <c r="A9414" s="531"/>
      <c r="B9414" s="532"/>
      <c r="C9414" s="350"/>
      <c r="D9414" s="350"/>
      <c r="E9414" s="533"/>
      <c r="F9414" s="533"/>
      <c r="G9414" s="533"/>
      <c r="H9414" s="533"/>
      <c r="I9414" s="533"/>
      <c r="J9414" s="533"/>
      <c r="K9414" s="533"/>
      <c r="L9414" s="533"/>
      <c r="M9414" s="533"/>
      <c r="N9414" s="532"/>
      <c r="O9414" s="350"/>
      <c r="P9414" s="464"/>
      <c r="Q9414" s="464"/>
      <c r="R9414" s="464"/>
      <c r="S9414" s="464"/>
      <c r="T9414" s="464"/>
      <c r="U9414" s="464"/>
      <c r="V9414" s="464"/>
    </row>
    <row r="9415" spans="1:22">
      <c r="A9415" s="531"/>
      <c r="B9415" s="532"/>
      <c r="C9415" s="350"/>
      <c r="D9415" s="350"/>
      <c r="E9415" s="533"/>
      <c r="F9415" s="533"/>
      <c r="G9415" s="533"/>
      <c r="H9415" s="533"/>
      <c r="I9415" s="533"/>
      <c r="J9415" s="533"/>
      <c r="K9415" s="533"/>
      <c r="L9415" s="533"/>
      <c r="M9415" s="533"/>
      <c r="N9415" s="532"/>
      <c r="O9415" s="350"/>
      <c r="P9415" s="464"/>
      <c r="Q9415" s="464"/>
      <c r="R9415" s="464"/>
      <c r="S9415" s="464"/>
      <c r="T9415" s="464"/>
      <c r="U9415" s="464"/>
      <c r="V9415" s="464"/>
    </row>
    <row r="9416" spans="1:22">
      <c r="A9416" s="531"/>
      <c r="B9416" s="532"/>
      <c r="C9416" s="350"/>
      <c r="D9416" s="350"/>
      <c r="E9416" s="533"/>
      <c r="F9416" s="533"/>
      <c r="G9416" s="533"/>
      <c r="H9416" s="533"/>
      <c r="I9416" s="533"/>
      <c r="J9416" s="533"/>
      <c r="K9416" s="533"/>
      <c r="L9416" s="533"/>
      <c r="M9416" s="533"/>
      <c r="N9416" s="532"/>
      <c r="O9416" s="350"/>
      <c r="P9416" s="464"/>
      <c r="Q9416" s="464"/>
      <c r="R9416" s="464"/>
      <c r="S9416" s="464"/>
      <c r="T9416" s="464"/>
      <c r="U9416" s="464"/>
      <c r="V9416" s="464"/>
    </row>
    <row r="9417" spans="1:22">
      <c r="A9417" s="531"/>
      <c r="B9417" s="532"/>
      <c r="C9417" s="350"/>
      <c r="D9417" s="350"/>
      <c r="E9417" s="533"/>
      <c r="F9417" s="533"/>
      <c r="G9417" s="533"/>
      <c r="H9417" s="533"/>
      <c r="I9417" s="533"/>
      <c r="J9417" s="533"/>
      <c r="K9417" s="533"/>
      <c r="L9417" s="533"/>
      <c r="M9417" s="533"/>
      <c r="N9417" s="532"/>
      <c r="O9417" s="350"/>
      <c r="P9417" s="464"/>
      <c r="Q9417" s="464"/>
      <c r="R9417" s="464"/>
      <c r="S9417" s="464"/>
      <c r="T9417" s="464"/>
      <c r="U9417" s="464"/>
      <c r="V9417" s="464"/>
    </row>
    <row r="9418" spans="1:22">
      <c r="A9418" s="531"/>
      <c r="B9418" s="532"/>
      <c r="C9418" s="350"/>
      <c r="D9418" s="350"/>
      <c r="E9418" s="533"/>
      <c r="F9418" s="533"/>
      <c r="G9418" s="533"/>
      <c r="H9418" s="533"/>
      <c r="I9418" s="533"/>
      <c r="J9418" s="533"/>
      <c r="K9418" s="533"/>
      <c r="L9418" s="533"/>
      <c r="M9418" s="533"/>
      <c r="N9418" s="532"/>
      <c r="O9418" s="350"/>
      <c r="P9418" s="464"/>
      <c r="Q9418" s="464"/>
      <c r="R9418" s="464"/>
      <c r="S9418" s="464"/>
      <c r="T9418" s="464"/>
      <c r="U9418" s="464"/>
      <c r="V9418" s="464"/>
    </row>
    <row r="9419" spans="1:22">
      <c r="A9419" s="531"/>
      <c r="B9419" s="532"/>
      <c r="C9419" s="350"/>
      <c r="D9419" s="350"/>
      <c r="E9419" s="533"/>
      <c r="F9419" s="533"/>
      <c r="G9419" s="533"/>
      <c r="H9419" s="533"/>
      <c r="I9419" s="533"/>
      <c r="J9419" s="533"/>
      <c r="K9419" s="533"/>
      <c r="L9419" s="533"/>
      <c r="M9419" s="533"/>
      <c r="N9419" s="532"/>
      <c r="O9419" s="350"/>
      <c r="P9419" s="464"/>
      <c r="Q9419" s="464"/>
      <c r="R9419" s="464"/>
      <c r="S9419" s="464"/>
      <c r="T9419" s="464"/>
      <c r="U9419" s="464"/>
      <c r="V9419" s="464"/>
    </row>
    <row r="9420" spans="1:22">
      <c r="A9420" s="531"/>
      <c r="B9420" s="532"/>
      <c r="C9420" s="350"/>
      <c r="D9420" s="350"/>
      <c r="E9420" s="533"/>
      <c r="F9420" s="533"/>
      <c r="G9420" s="533"/>
      <c r="H9420" s="533"/>
      <c r="I9420" s="533"/>
      <c r="J9420" s="533"/>
      <c r="K9420" s="533"/>
      <c r="L9420" s="533"/>
      <c r="M9420" s="533"/>
      <c r="N9420" s="532"/>
      <c r="O9420" s="350"/>
      <c r="P9420" s="464"/>
      <c r="Q9420" s="464"/>
      <c r="R9420" s="464"/>
      <c r="S9420" s="464"/>
      <c r="T9420" s="464"/>
      <c r="U9420" s="464"/>
      <c r="V9420" s="464"/>
    </row>
    <row r="9421" spans="1:22">
      <c r="A9421" s="531"/>
      <c r="B9421" s="532"/>
      <c r="C9421" s="350"/>
      <c r="D9421" s="350"/>
      <c r="E9421" s="533"/>
      <c r="F9421" s="533"/>
      <c r="G9421" s="533"/>
      <c r="H9421" s="533"/>
      <c r="I9421" s="533"/>
      <c r="J9421" s="533"/>
      <c r="K9421" s="533"/>
      <c r="L9421" s="533"/>
      <c r="M9421" s="533"/>
      <c r="N9421" s="532"/>
      <c r="O9421" s="350"/>
      <c r="P9421" s="464"/>
      <c r="Q9421" s="464"/>
      <c r="R9421" s="464"/>
      <c r="S9421" s="464"/>
      <c r="T9421" s="464"/>
      <c r="U9421" s="464"/>
      <c r="V9421" s="464"/>
    </row>
    <row r="9422" spans="1:22">
      <c r="A9422" s="531"/>
      <c r="B9422" s="532"/>
      <c r="C9422" s="350"/>
      <c r="D9422" s="350"/>
      <c r="E9422" s="533"/>
      <c r="F9422" s="533"/>
      <c r="G9422" s="533"/>
      <c r="H9422" s="533"/>
      <c r="I9422" s="533"/>
      <c r="J9422" s="533"/>
      <c r="K9422" s="533"/>
      <c r="L9422" s="533"/>
      <c r="M9422" s="533"/>
      <c r="N9422" s="532"/>
      <c r="O9422" s="350"/>
      <c r="P9422" s="464"/>
      <c r="Q9422" s="464"/>
      <c r="R9422" s="464"/>
      <c r="S9422" s="464"/>
      <c r="T9422" s="464"/>
      <c r="U9422" s="464"/>
      <c r="V9422" s="464"/>
    </row>
    <row r="9423" spans="1:22">
      <c r="A9423" s="531"/>
      <c r="B9423" s="532"/>
      <c r="C9423" s="350"/>
      <c r="D9423" s="350"/>
      <c r="E9423" s="533"/>
      <c r="F9423" s="533"/>
      <c r="G9423" s="533"/>
      <c r="H9423" s="533"/>
      <c r="I9423" s="533"/>
      <c r="J9423" s="533"/>
      <c r="K9423" s="533"/>
      <c r="L9423" s="533"/>
      <c r="M9423" s="533"/>
      <c r="N9423" s="532"/>
      <c r="O9423" s="350"/>
      <c r="P9423" s="464"/>
      <c r="Q9423" s="464"/>
      <c r="R9423" s="464"/>
      <c r="S9423" s="464"/>
      <c r="T9423" s="464"/>
      <c r="U9423" s="464"/>
      <c r="V9423" s="464"/>
    </row>
    <row r="9424" spans="1:22">
      <c r="A9424" s="531"/>
      <c r="B9424" s="532"/>
      <c r="C9424" s="350"/>
      <c r="D9424" s="350"/>
      <c r="E9424" s="533"/>
      <c r="F9424" s="533"/>
      <c r="G9424" s="533"/>
      <c r="H9424" s="533"/>
      <c r="I9424" s="533"/>
      <c r="J9424" s="533"/>
      <c r="K9424" s="533"/>
      <c r="L9424" s="533"/>
      <c r="M9424" s="533"/>
      <c r="N9424" s="532"/>
      <c r="O9424" s="350"/>
      <c r="P9424" s="464"/>
      <c r="Q9424" s="464"/>
      <c r="R9424" s="464"/>
      <c r="S9424" s="464"/>
      <c r="T9424" s="464"/>
      <c r="U9424" s="464"/>
      <c r="V9424" s="464"/>
    </row>
    <row r="9425" spans="1:22">
      <c r="A9425" s="531"/>
      <c r="B9425" s="532"/>
      <c r="C9425" s="350"/>
      <c r="D9425" s="350"/>
      <c r="E9425" s="533"/>
      <c r="F9425" s="533"/>
      <c r="G9425" s="533"/>
      <c r="H9425" s="533"/>
      <c r="I9425" s="533"/>
      <c r="J9425" s="533"/>
      <c r="K9425" s="533"/>
      <c r="L9425" s="533"/>
      <c r="M9425" s="533"/>
      <c r="N9425" s="532"/>
      <c r="O9425" s="350"/>
      <c r="P9425" s="464"/>
      <c r="Q9425" s="464"/>
      <c r="R9425" s="464"/>
      <c r="S9425" s="464"/>
      <c r="T9425" s="464"/>
      <c r="U9425" s="464"/>
      <c r="V9425" s="464"/>
    </row>
    <row r="9426" spans="1:22">
      <c r="A9426" s="531"/>
      <c r="B9426" s="532"/>
      <c r="C9426" s="350"/>
      <c r="D9426" s="350"/>
      <c r="E9426" s="533"/>
      <c r="F9426" s="533"/>
      <c r="G9426" s="533"/>
      <c r="H9426" s="533"/>
      <c r="I9426" s="533"/>
      <c r="J9426" s="533"/>
      <c r="K9426" s="533"/>
      <c r="L9426" s="533"/>
      <c r="M9426" s="533"/>
      <c r="N9426" s="532"/>
      <c r="O9426" s="350"/>
      <c r="P9426" s="464"/>
      <c r="Q9426" s="464"/>
      <c r="R9426" s="464"/>
      <c r="S9426" s="464"/>
      <c r="T9426" s="464"/>
      <c r="U9426" s="464"/>
      <c r="V9426" s="464"/>
    </row>
    <row r="9427" spans="1:22">
      <c r="A9427" s="531"/>
      <c r="B9427" s="532"/>
      <c r="C9427" s="350"/>
      <c r="D9427" s="350"/>
      <c r="E9427" s="533"/>
      <c r="F9427" s="533"/>
      <c r="G9427" s="533"/>
      <c r="H9427" s="533"/>
      <c r="I9427" s="533"/>
      <c r="J9427" s="533"/>
      <c r="K9427" s="533"/>
      <c r="L9427" s="533"/>
      <c r="M9427" s="533"/>
      <c r="N9427" s="532"/>
      <c r="O9427" s="350"/>
      <c r="P9427" s="464"/>
      <c r="Q9427" s="464"/>
      <c r="R9427" s="464"/>
      <c r="S9427" s="464"/>
      <c r="T9427" s="464"/>
      <c r="U9427" s="464"/>
      <c r="V9427" s="464"/>
    </row>
    <row r="9428" spans="1:22">
      <c r="A9428" s="531"/>
      <c r="B9428" s="532"/>
      <c r="C9428" s="350"/>
      <c r="D9428" s="350"/>
      <c r="E9428" s="533"/>
      <c r="F9428" s="533"/>
      <c r="G9428" s="533"/>
      <c r="H9428" s="533"/>
      <c r="I9428" s="533"/>
      <c r="J9428" s="533"/>
      <c r="K9428" s="533"/>
      <c r="L9428" s="533"/>
      <c r="M9428" s="533"/>
      <c r="N9428" s="532"/>
      <c r="O9428" s="350"/>
      <c r="P9428" s="464"/>
      <c r="Q9428" s="464"/>
      <c r="R9428" s="464"/>
      <c r="S9428" s="464"/>
      <c r="T9428" s="464"/>
      <c r="U9428" s="464"/>
      <c r="V9428" s="464"/>
    </row>
    <row r="9429" spans="1:22">
      <c r="A9429" s="531"/>
      <c r="B9429" s="532"/>
      <c r="C9429" s="350"/>
      <c r="D9429" s="350"/>
      <c r="E9429" s="533"/>
      <c r="F9429" s="533"/>
      <c r="G9429" s="533"/>
      <c r="H9429" s="533"/>
      <c r="I9429" s="533"/>
      <c r="J9429" s="533"/>
      <c r="K9429" s="533"/>
      <c r="L9429" s="533"/>
      <c r="M9429" s="533"/>
      <c r="N9429" s="532"/>
      <c r="O9429" s="350"/>
      <c r="P9429" s="464"/>
      <c r="Q9429" s="464"/>
      <c r="R9429" s="464"/>
      <c r="S9429" s="464"/>
      <c r="T9429" s="464"/>
      <c r="U9429" s="464"/>
      <c r="V9429" s="464"/>
    </row>
    <row r="9430" spans="1:22">
      <c r="A9430" s="531"/>
      <c r="B9430" s="532"/>
      <c r="C9430" s="350"/>
      <c r="D9430" s="350"/>
      <c r="E9430" s="533"/>
      <c r="F9430" s="533"/>
      <c r="G9430" s="533"/>
      <c r="H9430" s="533"/>
      <c r="I9430" s="533"/>
      <c r="J9430" s="533"/>
      <c r="K9430" s="533"/>
      <c r="L9430" s="533"/>
      <c r="M9430" s="533"/>
      <c r="N9430" s="532"/>
      <c r="O9430" s="350"/>
      <c r="P9430" s="464"/>
      <c r="Q9430" s="464"/>
      <c r="R9430" s="464"/>
      <c r="S9430" s="464"/>
      <c r="T9430" s="464"/>
      <c r="U9430" s="464"/>
      <c r="V9430" s="464"/>
    </row>
    <row r="9431" spans="1:22">
      <c r="A9431" s="531"/>
      <c r="B9431" s="532"/>
      <c r="C9431" s="350"/>
      <c r="D9431" s="350"/>
      <c r="E9431" s="533"/>
      <c r="F9431" s="533"/>
      <c r="G9431" s="533"/>
      <c r="H9431" s="533"/>
      <c r="I9431" s="533"/>
      <c r="J9431" s="533"/>
      <c r="K9431" s="533"/>
      <c r="L9431" s="533"/>
      <c r="M9431" s="533"/>
      <c r="N9431" s="532"/>
      <c r="O9431" s="350"/>
      <c r="P9431" s="464"/>
      <c r="Q9431" s="464"/>
      <c r="R9431" s="464"/>
      <c r="S9431" s="464"/>
      <c r="T9431" s="464"/>
      <c r="U9431" s="464"/>
      <c r="V9431" s="464"/>
    </row>
    <row r="9432" spans="1:22">
      <c r="A9432" s="531"/>
      <c r="B9432" s="532"/>
      <c r="C9432" s="350"/>
      <c r="D9432" s="350"/>
      <c r="E9432" s="533"/>
      <c r="F9432" s="533"/>
      <c r="G9432" s="533"/>
      <c r="H9432" s="533"/>
      <c r="I9432" s="533"/>
      <c r="J9432" s="533"/>
      <c r="K9432" s="533"/>
      <c r="L9432" s="533"/>
      <c r="M9432" s="533"/>
      <c r="N9432" s="532"/>
      <c r="O9432" s="350"/>
      <c r="P9432" s="464"/>
      <c r="Q9432" s="464"/>
      <c r="R9432" s="464"/>
      <c r="S9432" s="464"/>
      <c r="T9432" s="464"/>
      <c r="U9432" s="464"/>
      <c r="V9432" s="464"/>
    </row>
    <row r="9433" spans="1:22">
      <c r="A9433" s="531"/>
      <c r="B9433" s="532"/>
      <c r="C9433" s="350"/>
      <c r="D9433" s="350"/>
      <c r="E9433" s="533"/>
      <c r="F9433" s="533"/>
      <c r="G9433" s="533"/>
      <c r="H9433" s="533"/>
      <c r="I9433" s="533"/>
      <c r="J9433" s="533"/>
      <c r="K9433" s="533"/>
      <c r="L9433" s="533"/>
      <c r="M9433" s="533"/>
      <c r="N9433" s="532"/>
      <c r="O9433" s="350"/>
      <c r="P9433" s="464"/>
      <c r="Q9433" s="464"/>
      <c r="R9433" s="464"/>
      <c r="S9433" s="464"/>
      <c r="T9433" s="464"/>
      <c r="U9433" s="464"/>
      <c r="V9433" s="464"/>
    </row>
    <row r="9434" spans="1:22">
      <c r="A9434" s="531"/>
      <c r="B9434" s="532"/>
      <c r="C9434" s="350"/>
      <c r="D9434" s="350"/>
      <c r="E9434" s="533"/>
      <c r="F9434" s="533"/>
      <c r="G9434" s="533"/>
      <c r="H9434" s="533"/>
      <c r="I9434" s="533"/>
      <c r="J9434" s="533"/>
      <c r="K9434" s="533"/>
      <c r="L9434" s="533"/>
      <c r="M9434" s="533"/>
      <c r="N9434" s="532"/>
      <c r="O9434" s="350"/>
      <c r="P9434" s="464"/>
      <c r="Q9434" s="464"/>
      <c r="R9434" s="464"/>
      <c r="S9434" s="464"/>
      <c r="T9434" s="464"/>
      <c r="U9434" s="464"/>
      <c r="V9434" s="464"/>
    </row>
    <row r="9435" spans="1:22">
      <c r="A9435" s="531"/>
      <c r="B9435" s="532"/>
      <c r="C9435" s="350"/>
      <c r="D9435" s="350"/>
      <c r="E9435" s="533"/>
      <c r="F9435" s="533"/>
      <c r="G9435" s="533"/>
      <c r="H9435" s="533"/>
      <c r="I9435" s="533"/>
      <c r="J9435" s="533"/>
      <c r="K9435" s="533"/>
      <c r="L9435" s="533"/>
      <c r="M9435" s="533"/>
      <c r="N9435" s="532"/>
      <c r="O9435" s="350"/>
      <c r="P9435" s="464"/>
      <c r="Q9435" s="464"/>
      <c r="R9435" s="464"/>
      <c r="S9435" s="464"/>
      <c r="T9435" s="464"/>
      <c r="U9435" s="464"/>
      <c r="V9435" s="464"/>
    </row>
    <row r="9436" spans="1:22">
      <c r="A9436" s="531"/>
      <c r="B9436" s="532"/>
      <c r="C9436" s="350"/>
      <c r="D9436" s="350"/>
      <c r="E9436" s="533"/>
      <c r="F9436" s="533"/>
      <c r="G9436" s="533"/>
      <c r="H9436" s="533"/>
      <c r="I9436" s="533"/>
      <c r="J9436" s="533"/>
      <c r="K9436" s="533"/>
      <c r="L9436" s="533"/>
      <c r="M9436" s="533"/>
      <c r="N9436" s="532"/>
      <c r="O9436" s="350"/>
      <c r="P9436" s="464"/>
      <c r="Q9436" s="464"/>
      <c r="R9436" s="464"/>
      <c r="S9436" s="464"/>
      <c r="T9436" s="464"/>
      <c r="U9436" s="464"/>
      <c r="V9436" s="464"/>
    </row>
    <row r="9437" spans="1:22">
      <c r="A9437" s="531"/>
      <c r="B9437" s="532"/>
      <c r="C9437" s="350"/>
      <c r="D9437" s="350"/>
      <c r="E9437" s="533"/>
      <c r="F9437" s="533"/>
      <c r="G9437" s="533"/>
      <c r="H9437" s="533"/>
      <c r="I9437" s="533"/>
      <c r="J9437" s="533"/>
      <c r="K9437" s="533"/>
      <c r="L9437" s="533"/>
      <c r="M9437" s="533"/>
      <c r="N9437" s="532"/>
      <c r="O9437" s="350"/>
      <c r="P9437" s="464"/>
      <c r="Q9437" s="464"/>
      <c r="R9437" s="464"/>
      <c r="S9437" s="464"/>
      <c r="T9437" s="464"/>
      <c r="U9437" s="464"/>
      <c r="V9437" s="464"/>
    </row>
    <row r="9438" spans="1:22">
      <c r="A9438" s="531"/>
      <c r="B9438" s="532"/>
      <c r="C9438" s="350"/>
      <c r="D9438" s="350"/>
      <c r="E9438" s="533"/>
      <c r="F9438" s="533"/>
      <c r="G9438" s="533"/>
      <c r="H9438" s="533"/>
      <c r="I9438" s="533"/>
      <c r="J9438" s="533"/>
      <c r="K9438" s="533"/>
      <c r="L9438" s="533"/>
      <c r="M9438" s="533"/>
      <c r="N9438" s="532"/>
      <c r="O9438" s="350"/>
      <c r="P9438" s="464"/>
      <c r="Q9438" s="464"/>
      <c r="R9438" s="464"/>
      <c r="S9438" s="464"/>
      <c r="T9438" s="464"/>
      <c r="U9438" s="464"/>
      <c r="V9438" s="464"/>
    </row>
    <row r="9439" spans="1:22">
      <c r="A9439" s="531"/>
      <c r="B9439" s="532"/>
      <c r="C9439" s="350"/>
      <c r="D9439" s="350"/>
      <c r="E9439" s="533"/>
      <c r="F9439" s="533"/>
      <c r="G9439" s="533"/>
      <c r="H9439" s="533"/>
      <c r="I9439" s="533"/>
      <c r="J9439" s="533"/>
      <c r="K9439" s="533"/>
      <c r="L9439" s="533"/>
      <c r="M9439" s="533"/>
      <c r="N9439" s="532"/>
      <c r="O9439" s="350"/>
      <c r="P9439" s="464"/>
      <c r="Q9439" s="464"/>
      <c r="R9439" s="464"/>
      <c r="S9439" s="464"/>
      <c r="T9439" s="464"/>
      <c r="U9439" s="464"/>
      <c r="V9439" s="464"/>
    </row>
    <row r="9440" spans="1:22">
      <c r="A9440" s="531"/>
      <c r="B9440" s="532"/>
      <c r="C9440" s="350"/>
      <c r="D9440" s="350"/>
      <c r="E9440" s="533"/>
      <c r="F9440" s="533"/>
      <c r="G9440" s="533"/>
      <c r="H9440" s="533"/>
      <c r="I9440" s="533"/>
      <c r="J9440" s="533"/>
      <c r="K9440" s="533"/>
      <c r="L9440" s="533"/>
      <c r="M9440" s="533"/>
      <c r="N9440" s="532"/>
      <c r="O9440" s="350"/>
      <c r="P9440" s="464"/>
      <c r="Q9440" s="464"/>
      <c r="R9440" s="464"/>
      <c r="S9440" s="464"/>
      <c r="T9440" s="464"/>
      <c r="U9440" s="464"/>
      <c r="V9440" s="464"/>
    </row>
    <row r="9441" spans="1:22">
      <c r="A9441" s="531"/>
      <c r="B9441" s="532"/>
      <c r="C9441" s="350"/>
      <c r="D9441" s="350"/>
      <c r="E9441" s="533"/>
      <c r="F9441" s="533"/>
      <c r="G9441" s="533"/>
      <c r="H9441" s="533"/>
      <c r="I9441" s="533"/>
      <c r="J9441" s="533"/>
      <c r="K9441" s="533"/>
      <c r="L9441" s="533"/>
      <c r="M9441" s="533"/>
      <c r="N9441" s="532"/>
      <c r="O9441" s="350"/>
      <c r="P9441" s="464"/>
      <c r="Q9441" s="464"/>
      <c r="R9441" s="464"/>
      <c r="S9441" s="464"/>
      <c r="T9441" s="464"/>
      <c r="U9441" s="464"/>
      <c r="V9441" s="464"/>
    </row>
    <row r="9442" spans="1:22">
      <c r="A9442" s="531"/>
      <c r="B9442" s="532"/>
      <c r="C9442" s="350"/>
      <c r="D9442" s="350"/>
      <c r="E9442" s="533"/>
      <c r="F9442" s="533"/>
      <c r="G9442" s="533"/>
      <c r="H9442" s="533"/>
      <c r="I9442" s="533"/>
      <c r="J9442" s="533"/>
      <c r="K9442" s="533"/>
      <c r="L9442" s="533"/>
      <c r="M9442" s="533"/>
      <c r="N9442" s="532"/>
      <c r="O9442" s="350"/>
      <c r="P9442" s="464"/>
      <c r="Q9442" s="464"/>
      <c r="R9442" s="464"/>
      <c r="S9442" s="464"/>
      <c r="T9442" s="464"/>
      <c r="U9442" s="464"/>
      <c r="V9442" s="464"/>
    </row>
    <row r="9443" spans="1:22">
      <c r="A9443" s="531"/>
      <c r="B9443" s="532"/>
      <c r="C9443" s="350"/>
      <c r="D9443" s="350"/>
      <c r="E9443" s="533"/>
      <c r="F9443" s="533"/>
      <c r="G9443" s="533"/>
      <c r="H9443" s="533"/>
      <c r="I9443" s="533"/>
      <c r="J9443" s="533"/>
      <c r="K9443" s="533"/>
      <c r="L9443" s="533"/>
      <c r="M9443" s="533"/>
      <c r="N9443" s="532"/>
      <c r="O9443" s="350"/>
      <c r="P9443" s="464"/>
      <c r="Q9443" s="464"/>
      <c r="R9443" s="464"/>
      <c r="S9443" s="464"/>
      <c r="T9443" s="464"/>
      <c r="U9443" s="464"/>
      <c r="V9443" s="464"/>
    </row>
    <row r="9444" spans="1:22">
      <c r="A9444" s="531"/>
      <c r="B9444" s="532"/>
      <c r="C9444" s="350"/>
      <c r="D9444" s="350"/>
      <c r="E9444" s="533"/>
      <c r="F9444" s="533"/>
      <c r="G9444" s="533"/>
      <c r="H9444" s="533"/>
      <c r="I9444" s="533"/>
      <c r="J9444" s="533"/>
      <c r="K9444" s="533"/>
      <c r="L9444" s="533"/>
      <c r="M9444" s="533"/>
      <c r="N9444" s="532"/>
      <c r="O9444" s="350"/>
      <c r="P9444" s="464"/>
      <c r="Q9444" s="464"/>
      <c r="R9444" s="464"/>
      <c r="S9444" s="464"/>
      <c r="T9444" s="464"/>
      <c r="U9444" s="464"/>
      <c r="V9444" s="464"/>
    </row>
    <row r="9445" spans="1:22">
      <c r="A9445" s="531"/>
      <c r="B9445" s="532"/>
      <c r="C9445" s="350"/>
      <c r="D9445" s="350"/>
      <c r="E9445" s="533"/>
      <c r="F9445" s="533"/>
      <c r="G9445" s="533"/>
      <c r="H9445" s="533"/>
      <c r="I9445" s="533"/>
      <c r="J9445" s="533"/>
      <c r="K9445" s="533"/>
      <c r="L9445" s="533"/>
      <c r="M9445" s="533"/>
      <c r="N9445" s="532"/>
      <c r="O9445" s="350"/>
      <c r="P9445" s="464"/>
      <c r="Q9445" s="464"/>
      <c r="R9445" s="464"/>
      <c r="S9445" s="464"/>
      <c r="T9445" s="464"/>
      <c r="U9445" s="464"/>
      <c r="V9445" s="464"/>
    </row>
    <row r="9446" spans="1:22">
      <c r="A9446" s="531"/>
      <c r="B9446" s="532"/>
      <c r="C9446" s="350"/>
      <c r="D9446" s="350"/>
      <c r="E9446" s="533"/>
      <c r="F9446" s="533"/>
      <c r="G9446" s="533"/>
      <c r="H9446" s="533"/>
      <c r="I9446" s="533"/>
      <c r="J9446" s="533"/>
      <c r="K9446" s="533"/>
      <c r="L9446" s="533"/>
      <c r="M9446" s="533"/>
      <c r="N9446" s="532"/>
      <c r="O9446" s="350"/>
      <c r="P9446" s="464"/>
      <c r="Q9446" s="464"/>
      <c r="R9446" s="464"/>
      <c r="S9446" s="464"/>
      <c r="T9446" s="464"/>
      <c r="U9446" s="464"/>
      <c r="V9446" s="464"/>
    </row>
    <row r="9447" spans="1:22">
      <c r="A9447" s="531"/>
      <c r="B9447" s="532"/>
      <c r="C9447" s="350"/>
      <c r="D9447" s="350"/>
      <c r="E9447" s="533"/>
      <c r="F9447" s="533"/>
      <c r="G9447" s="533"/>
      <c r="H9447" s="533"/>
      <c r="I9447" s="533"/>
      <c r="J9447" s="533"/>
      <c r="K9447" s="533"/>
      <c r="L9447" s="533"/>
      <c r="M9447" s="533"/>
      <c r="N9447" s="532"/>
      <c r="O9447" s="350"/>
      <c r="P9447" s="464"/>
      <c r="Q9447" s="464"/>
      <c r="R9447" s="464"/>
      <c r="S9447" s="464"/>
      <c r="T9447" s="464"/>
      <c r="U9447" s="464"/>
      <c r="V9447" s="464"/>
    </row>
    <row r="9448" spans="1:22">
      <c r="A9448" s="531"/>
      <c r="B9448" s="532"/>
      <c r="C9448" s="350"/>
      <c r="D9448" s="350"/>
      <c r="E9448" s="533"/>
      <c r="F9448" s="533"/>
      <c r="G9448" s="533"/>
      <c r="H9448" s="533"/>
      <c r="I9448" s="533"/>
      <c r="J9448" s="533"/>
      <c r="K9448" s="533"/>
      <c r="L9448" s="533"/>
      <c r="M9448" s="533"/>
      <c r="N9448" s="532"/>
      <c r="O9448" s="350"/>
      <c r="P9448" s="464"/>
      <c r="Q9448" s="464"/>
      <c r="R9448" s="464"/>
      <c r="S9448" s="464"/>
      <c r="T9448" s="464"/>
      <c r="U9448" s="464"/>
      <c r="V9448" s="464"/>
    </row>
    <row r="9449" spans="1:22">
      <c r="A9449" s="531"/>
      <c r="B9449" s="532"/>
      <c r="C9449" s="350"/>
      <c r="D9449" s="350"/>
      <c r="E9449" s="533"/>
      <c r="F9449" s="533"/>
      <c r="G9449" s="533"/>
      <c r="H9449" s="533"/>
      <c r="I9449" s="533"/>
      <c r="J9449" s="533"/>
      <c r="K9449" s="533"/>
      <c r="L9449" s="533"/>
      <c r="M9449" s="533"/>
      <c r="N9449" s="532"/>
      <c r="O9449" s="350"/>
      <c r="P9449" s="464"/>
      <c r="Q9449" s="464"/>
      <c r="R9449" s="464"/>
      <c r="S9449" s="464"/>
      <c r="T9449" s="464"/>
      <c r="U9449" s="464"/>
      <c r="V9449" s="464"/>
    </row>
    <row r="9450" spans="1:22">
      <c r="A9450" s="531"/>
      <c r="B9450" s="532"/>
      <c r="C9450" s="350"/>
      <c r="D9450" s="350"/>
      <c r="E9450" s="533"/>
      <c r="F9450" s="533"/>
      <c r="G9450" s="533"/>
      <c r="H9450" s="533"/>
      <c r="I9450" s="533"/>
      <c r="J9450" s="533"/>
      <c r="K9450" s="533"/>
      <c r="L9450" s="533"/>
      <c r="M9450" s="533"/>
      <c r="N9450" s="532"/>
      <c r="O9450" s="350"/>
      <c r="P9450" s="464"/>
      <c r="Q9450" s="464"/>
      <c r="R9450" s="464"/>
      <c r="S9450" s="464"/>
      <c r="T9450" s="464"/>
      <c r="U9450" s="464"/>
      <c r="V9450" s="464"/>
    </row>
    <row r="9451" spans="1:22">
      <c r="A9451" s="531"/>
      <c r="B9451" s="532"/>
      <c r="C9451" s="350"/>
      <c r="D9451" s="350"/>
      <c r="E9451" s="533"/>
      <c r="F9451" s="533"/>
      <c r="G9451" s="533"/>
      <c r="H9451" s="533"/>
      <c r="I9451" s="533"/>
      <c r="J9451" s="533"/>
      <c r="K9451" s="533"/>
      <c r="L9451" s="533"/>
      <c r="M9451" s="533"/>
      <c r="N9451" s="532"/>
      <c r="O9451" s="350"/>
      <c r="P9451" s="464"/>
      <c r="Q9451" s="464"/>
      <c r="R9451" s="464"/>
      <c r="S9451" s="464"/>
      <c r="T9451" s="464"/>
      <c r="U9451" s="464"/>
      <c r="V9451" s="464"/>
    </row>
    <row r="9452" spans="1:22">
      <c r="A9452" s="531"/>
      <c r="B9452" s="532"/>
      <c r="C9452" s="350"/>
      <c r="D9452" s="350"/>
      <c r="E9452" s="533"/>
      <c r="F9452" s="533"/>
      <c r="G9452" s="533"/>
      <c r="H9452" s="533"/>
      <c r="I9452" s="533"/>
      <c r="J9452" s="533"/>
      <c r="K9452" s="533"/>
      <c r="L9452" s="533"/>
      <c r="M9452" s="533"/>
      <c r="N9452" s="532"/>
      <c r="O9452" s="350"/>
      <c r="P9452" s="464"/>
      <c r="Q9452" s="464"/>
      <c r="R9452" s="464"/>
      <c r="S9452" s="464"/>
      <c r="T9452" s="464"/>
      <c r="U9452" s="464"/>
      <c r="V9452" s="464"/>
    </row>
    <row r="9453" spans="1:22">
      <c r="A9453" s="531"/>
      <c r="B9453" s="532"/>
      <c r="C9453" s="350"/>
      <c r="D9453" s="350"/>
      <c r="E9453" s="533"/>
      <c r="F9453" s="533"/>
      <c r="G9453" s="533"/>
      <c r="H9453" s="533"/>
      <c r="I9453" s="533"/>
      <c r="J9453" s="533"/>
      <c r="K9453" s="533"/>
      <c r="L9453" s="533"/>
      <c r="M9453" s="533"/>
      <c r="N9453" s="532"/>
      <c r="O9453" s="350"/>
      <c r="P9453" s="464"/>
      <c r="Q9453" s="464"/>
      <c r="R9453" s="464"/>
      <c r="S9453" s="464"/>
      <c r="T9453" s="464"/>
      <c r="U9453" s="464"/>
      <c r="V9453" s="464"/>
    </row>
    <row r="9454" spans="1:22">
      <c r="A9454" s="531"/>
      <c r="B9454" s="532"/>
      <c r="C9454" s="350"/>
      <c r="D9454" s="350"/>
      <c r="E9454" s="533"/>
      <c r="F9454" s="533"/>
      <c r="G9454" s="533"/>
      <c r="H9454" s="533"/>
      <c r="I9454" s="533"/>
      <c r="J9454" s="533"/>
      <c r="K9454" s="533"/>
      <c r="L9454" s="533"/>
      <c r="M9454" s="533"/>
      <c r="N9454" s="532"/>
      <c r="O9454" s="350"/>
      <c r="P9454" s="464"/>
      <c r="Q9454" s="464"/>
      <c r="R9454" s="464"/>
      <c r="S9454" s="464"/>
      <c r="T9454" s="464"/>
      <c r="U9454" s="464"/>
      <c r="V9454" s="464"/>
    </row>
    <row r="9455" spans="1:22">
      <c r="A9455" s="531"/>
      <c r="B9455" s="532"/>
      <c r="C9455" s="350"/>
      <c r="D9455" s="350"/>
      <c r="E9455" s="533"/>
      <c r="F9455" s="533"/>
      <c r="G9455" s="533"/>
      <c r="H9455" s="533"/>
      <c r="I9455" s="533"/>
      <c r="J9455" s="533"/>
      <c r="K9455" s="533"/>
      <c r="L9455" s="533"/>
      <c r="M9455" s="533"/>
      <c r="N9455" s="532"/>
      <c r="O9455" s="350"/>
      <c r="P9455" s="464"/>
      <c r="Q9455" s="464"/>
      <c r="R9455" s="464"/>
      <c r="S9455" s="464"/>
      <c r="T9455" s="464"/>
      <c r="U9455" s="464"/>
      <c r="V9455" s="464"/>
    </row>
    <row r="9456" spans="1:22">
      <c r="A9456" s="531"/>
      <c r="B9456" s="532"/>
      <c r="C9456" s="350"/>
      <c r="D9456" s="350"/>
      <c r="E9456" s="533"/>
      <c r="F9456" s="533"/>
      <c r="G9456" s="533"/>
      <c r="H9456" s="533"/>
      <c r="I9456" s="533"/>
      <c r="J9456" s="533"/>
      <c r="K9456" s="533"/>
      <c r="L9456" s="533"/>
      <c r="M9456" s="533"/>
      <c r="N9456" s="532"/>
      <c r="O9456" s="350"/>
      <c r="P9456" s="464"/>
      <c r="Q9456" s="464"/>
      <c r="R9456" s="464"/>
      <c r="S9456" s="464"/>
      <c r="T9456" s="464"/>
      <c r="U9456" s="464"/>
      <c r="V9456" s="464"/>
    </row>
    <row r="9457" spans="1:22">
      <c r="A9457" s="531"/>
      <c r="B9457" s="532"/>
      <c r="C9457" s="350"/>
      <c r="D9457" s="350"/>
      <c r="E9457" s="533"/>
      <c r="F9457" s="533"/>
      <c r="G9457" s="533"/>
      <c r="H9457" s="533"/>
      <c r="I9457" s="533"/>
      <c r="J9457" s="533"/>
      <c r="K9457" s="533"/>
      <c r="L9457" s="533"/>
      <c r="M9457" s="533"/>
      <c r="N9457" s="532"/>
      <c r="O9457" s="350"/>
      <c r="P9457" s="464"/>
      <c r="Q9457" s="464"/>
      <c r="R9457" s="464"/>
      <c r="S9457" s="464"/>
      <c r="T9457" s="464"/>
      <c r="U9457" s="464"/>
      <c r="V9457" s="464"/>
    </row>
    <row r="9458" spans="1:22">
      <c r="A9458" s="531"/>
      <c r="B9458" s="532"/>
      <c r="C9458" s="350"/>
      <c r="D9458" s="350"/>
      <c r="E9458" s="533"/>
      <c r="F9458" s="533"/>
      <c r="G9458" s="533"/>
      <c r="H9458" s="533"/>
      <c r="I9458" s="533"/>
      <c r="J9458" s="533"/>
      <c r="K9458" s="533"/>
      <c r="L9458" s="533"/>
      <c r="M9458" s="533"/>
      <c r="N9458" s="532"/>
      <c r="O9458" s="350"/>
      <c r="P9458" s="464"/>
      <c r="Q9458" s="464"/>
      <c r="R9458" s="464"/>
      <c r="S9458" s="464"/>
      <c r="T9458" s="464"/>
      <c r="U9458" s="464"/>
      <c r="V9458" s="464"/>
    </row>
    <row r="9459" spans="1:22">
      <c r="A9459" s="531"/>
      <c r="B9459" s="532"/>
      <c r="C9459" s="350"/>
      <c r="D9459" s="350"/>
      <c r="E9459" s="533"/>
      <c r="F9459" s="533"/>
      <c r="G9459" s="533"/>
      <c r="H9459" s="533"/>
      <c r="I9459" s="533"/>
      <c r="J9459" s="533"/>
      <c r="K9459" s="533"/>
      <c r="L9459" s="533"/>
      <c r="M9459" s="533"/>
      <c r="N9459" s="532"/>
      <c r="O9459" s="350"/>
      <c r="P9459" s="464"/>
      <c r="Q9459" s="464"/>
      <c r="R9459" s="464"/>
      <c r="S9459" s="464"/>
      <c r="T9459" s="464"/>
      <c r="U9459" s="464"/>
      <c r="V9459" s="464"/>
    </row>
    <row r="9460" spans="1:22">
      <c r="A9460" s="531"/>
      <c r="B9460" s="532"/>
      <c r="C9460" s="350"/>
      <c r="D9460" s="350"/>
      <c r="E9460" s="533"/>
      <c r="F9460" s="533"/>
      <c r="G9460" s="533"/>
      <c r="H9460" s="533"/>
      <c r="I9460" s="533"/>
      <c r="J9460" s="533"/>
      <c r="K9460" s="533"/>
      <c r="L9460" s="533"/>
      <c r="M9460" s="533"/>
      <c r="N9460" s="532"/>
      <c r="O9460" s="350"/>
      <c r="P9460" s="464"/>
      <c r="Q9460" s="464"/>
      <c r="R9460" s="464"/>
      <c r="S9460" s="464"/>
      <c r="T9460" s="464"/>
      <c r="U9460" s="464"/>
      <c r="V9460" s="464"/>
    </row>
    <row r="9461" spans="1:22">
      <c r="A9461" s="531"/>
      <c r="B9461" s="532"/>
      <c r="C9461" s="350"/>
      <c r="D9461" s="350"/>
      <c r="E9461" s="533"/>
      <c r="F9461" s="533"/>
      <c r="G9461" s="533"/>
      <c r="H9461" s="533"/>
      <c r="I9461" s="533"/>
      <c r="J9461" s="533"/>
      <c r="K9461" s="533"/>
      <c r="L9461" s="533"/>
      <c r="M9461" s="533"/>
      <c r="N9461" s="532"/>
      <c r="O9461" s="350"/>
      <c r="P9461" s="464"/>
      <c r="Q9461" s="464"/>
      <c r="R9461" s="464"/>
      <c r="S9461" s="464"/>
      <c r="T9461" s="464"/>
      <c r="U9461" s="464"/>
      <c r="V9461" s="464"/>
    </row>
    <row r="9462" spans="1:22">
      <c r="A9462" s="531"/>
      <c r="B9462" s="532"/>
      <c r="C9462" s="350"/>
      <c r="D9462" s="350"/>
      <c r="E9462" s="533"/>
      <c r="F9462" s="533"/>
      <c r="G9462" s="533"/>
      <c r="H9462" s="533"/>
      <c r="I9462" s="533"/>
      <c r="J9462" s="533"/>
      <c r="K9462" s="533"/>
      <c r="L9462" s="533"/>
      <c r="M9462" s="533"/>
      <c r="N9462" s="532"/>
      <c r="O9462" s="350"/>
      <c r="P9462" s="464"/>
      <c r="Q9462" s="464"/>
      <c r="R9462" s="464"/>
      <c r="S9462" s="464"/>
      <c r="T9462" s="464"/>
      <c r="U9462" s="464"/>
      <c r="V9462" s="464"/>
    </row>
    <row r="9463" spans="1:22">
      <c r="A9463" s="531"/>
      <c r="B9463" s="532"/>
      <c r="C9463" s="350"/>
      <c r="D9463" s="350"/>
      <c r="E9463" s="533"/>
      <c r="F9463" s="533"/>
      <c r="G9463" s="533"/>
      <c r="H9463" s="533"/>
      <c r="I9463" s="533"/>
      <c r="J9463" s="533"/>
      <c r="K9463" s="533"/>
      <c r="L9463" s="533"/>
      <c r="M9463" s="533"/>
      <c r="N9463" s="532"/>
      <c r="O9463" s="350"/>
      <c r="P9463" s="464"/>
      <c r="Q9463" s="464"/>
      <c r="R9463" s="464"/>
      <c r="S9463" s="464"/>
      <c r="T9463" s="464"/>
      <c r="U9463" s="464"/>
      <c r="V9463" s="464"/>
    </row>
    <row r="9464" spans="1:22">
      <c r="A9464" s="531"/>
      <c r="B9464" s="532"/>
      <c r="C9464" s="350"/>
      <c r="D9464" s="350"/>
      <c r="E9464" s="533"/>
      <c r="F9464" s="533"/>
      <c r="G9464" s="533"/>
      <c r="H9464" s="533"/>
      <c r="I9464" s="533"/>
      <c r="J9464" s="533"/>
      <c r="K9464" s="533"/>
      <c r="L9464" s="533"/>
      <c r="M9464" s="533"/>
      <c r="N9464" s="532"/>
      <c r="O9464" s="350"/>
      <c r="P9464" s="464"/>
      <c r="Q9464" s="464"/>
      <c r="R9464" s="464"/>
      <c r="S9464" s="464"/>
      <c r="T9464" s="464"/>
      <c r="U9464" s="464"/>
      <c r="V9464" s="464"/>
    </row>
    <row r="9465" spans="1:22">
      <c r="A9465" s="531"/>
      <c r="B9465" s="532"/>
      <c r="C9465" s="350"/>
      <c r="D9465" s="350"/>
      <c r="E9465" s="533"/>
      <c r="F9465" s="533"/>
      <c r="G9465" s="533"/>
      <c r="H9465" s="533"/>
      <c r="I9465" s="533"/>
      <c r="J9465" s="533"/>
      <c r="K9465" s="533"/>
      <c r="L9465" s="533"/>
      <c r="M9465" s="533"/>
      <c r="N9465" s="532"/>
      <c r="O9465" s="350"/>
      <c r="P9465" s="464"/>
      <c r="Q9465" s="464"/>
      <c r="R9465" s="464"/>
      <c r="S9465" s="464"/>
      <c r="T9465" s="464"/>
      <c r="U9465" s="464"/>
      <c r="V9465" s="464"/>
    </row>
    <row r="9466" spans="1:22">
      <c r="A9466" s="531"/>
      <c r="B9466" s="532"/>
      <c r="C9466" s="350"/>
      <c r="D9466" s="350"/>
      <c r="E9466" s="533"/>
      <c r="F9466" s="533"/>
      <c r="G9466" s="533"/>
      <c r="H9466" s="533"/>
      <c r="I9466" s="533"/>
      <c r="J9466" s="533"/>
      <c r="K9466" s="533"/>
      <c r="L9466" s="533"/>
      <c r="M9466" s="533"/>
      <c r="N9466" s="532"/>
      <c r="O9466" s="350"/>
      <c r="P9466" s="464"/>
      <c r="Q9466" s="464"/>
      <c r="R9466" s="464"/>
      <c r="S9466" s="464"/>
      <c r="T9466" s="464"/>
      <c r="U9466" s="464"/>
      <c r="V9466" s="464"/>
    </row>
    <row r="9467" spans="1:22">
      <c r="A9467" s="531"/>
      <c r="B9467" s="532"/>
      <c r="C9467" s="350"/>
      <c r="D9467" s="350"/>
      <c r="E9467" s="533"/>
      <c r="F9467" s="533"/>
      <c r="G9467" s="533"/>
      <c r="H9467" s="533"/>
      <c r="I9467" s="533"/>
      <c r="J9467" s="533"/>
      <c r="K9467" s="533"/>
      <c r="L9467" s="533"/>
      <c r="M9467" s="533"/>
      <c r="N9467" s="532"/>
      <c r="O9467" s="350"/>
      <c r="P9467" s="464"/>
      <c r="Q9467" s="464"/>
      <c r="R9467" s="464"/>
      <c r="S9467" s="464"/>
      <c r="T9467" s="464"/>
      <c r="U9467" s="464"/>
      <c r="V9467" s="464"/>
    </row>
    <row r="9468" spans="1:22">
      <c r="A9468" s="531"/>
      <c r="B9468" s="532"/>
      <c r="C9468" s="350"/>
      <c r="D9468" s="350"/>
      <c r="E9468" s="533"/>
      <c r="F9468" s="533"/>
      <c r="G9468" s="533"/>
      <c r="H9468" s="533"/>
      <c r="I9468" s="533"/>
      <c r="J9468" s="533"/>
      <c r="K9468" s="533"/>
      <c r="L9468" s="533"/>
      <c r="M9468" s="533"/>
      <c r="N9468" s="532"/>
      <c r="O9468" s="350"/>
      <c r="P9468" s="464"/>
      <c r="Q9468" s="464"/>
      <c r="R9468" s="464"/>
      <c r="S9468" s="464"/>
      <c r="T9468" s="464"/>
      <c r="U9468" s="464"/>
      <c r="V9468" s="464"/>
    </row>
    <row r="9469" spans="1:22">
      <c r="A9469" s="531"/>
      <c r="B9469" s="532"/>
      <c r="C9469" s="350"/>
      <c r="D9469" s="350"/>
      <c r="E9469" s="533"/>
      <c r="F9469" s="533"/>
      <c r="G9469" s="533"/>
      <c r="H9469" s="533"/>
      <c r="I9469" s="533"/>
      <c r="J9469" s="533"/>
      <c r="K9469" s="533"/>
      <c r="L9469" s="533"/>
      <c r="M9469" s="533"/>
      <c r="N9469" s="532"/>
      <c r="O9469" s="350"/>
      <c r="P9469" s="464"/>
      <c r="Q9469" s="464"/>
      <c r="R9469" s="464"/>
      <c r="S9469" s="464"/>
      <c r="T9469" s="464"/>
      <c r="U9469" s="464"/>
      <c r="V9469" s="464"/>
    </row>
    <row r="9470" spans="1:22">
      <c r="A9470" s="531"/>
      <c r="B9470" s="532"/>
      <c r="C9470" s="350"/>
      <c r="D9470" s="350"/>
      <c r="E9470" s="533"/>
      <c r="F9470" s="533"/>
      <c r="G9470" s="533"/>
      <c r="H9470" s="533"/>
      <c r="I9470" s="533"/>
      <c r="J9470" s="533"/>
      <c r="K9470" s="533"/>
      <c r="L9470" s="533"/>
      <c r="M9470" s="533"/>
      <c r="N9470" s="532"/>
      <c r="O9470" s="350"/>
      <c r="P9470" s="464"/>
      <c r="Q9470" s="464"/>
      <c r="R9470" s="464"/>
      <c r="S9470" s="464"/>
      <c r="T9470" s="464"/>
      <c r="U9470" s="464"/>
      <c r="V9470" s="464"/>
    </row>
    <row r="9471" spans="1:22">
      <c r="A9471" s="531"/>
      <c r="B9471" s="532"/>
      <c r="C9471" s="350"/>
      <c r="D9471" s="350"/>
      <c r="E9471" s="533"/>
      <c r="F9471" s="533"/>
      <c r="G9471" s="533"/>
      <c r="H9471" s="533"/>
      <c r="I9471" s="533"/>
      <c r="J9471" s="533"/>
      <c r="K9471" s="533"/>
      <c r="L9471" s="533"/>
      <c r="M9471" s="533"/>
      <c r="N9471" s="532"/>
      <c r="O9471" s="350"/>
      <c r="P9471" s="464"/>
      <c r="Q9471" s="464"/>
      <c r="R9471" s="464"/>
      <c r="S9471" s="464"/>
      <c r="T9471" s="464"/>
      <c r="U9471" s="464"/>
      <c r="V9471" s="464"/>
    </row>
    <row r="9472" spans="1:22">
      <c r="A9472" s="531"/>
      <c r="B9472" s="532"/>
      <c r="C9472" s="350"/>
      <c r="D9472" s="350"/>
      <c r="E9472" s="533"/>
      <c r="F9472" s="533"/>
      <c r="G9472" s="533"/>
      <c r="H9472" s="533"/>
      <c r="I9472" s="533"/>
      <c r="J9472" s="533"/>
      <c r="K9472" s="533"/>
      <c r="L9472" s="533"/>
      <c r="M9472" s="533"/>
      <c r="N9472" s="532"/>
      <c r="O9472" s="350"/>
      <c r="P9472" s="464"/>
      <c r="Q9472" s="464"/>
      <c r="R9472" s="464"/>
      <c r="S9472" s="464"/>
      <c r="T9472" s="464"/>
      <c r="U9472" s="464"/>
      <c r="V9472" s="464"/>
    </row>
    <row r="9473" spans="1:22">
      <c r="A9473" s="531"/>
      <c r="B9473" s="532"/>
      <c r="C9473" s="350"/>
      <c r="D9473" s="350"/>
      <c r="E9473" s="533"/>
      <c r="F9473" s="533"/>
      <c r="G9473" s="533"/>
      <c r="H9473" s="533"/>
      <c r="I9473" s="533"/>
      <c r="J9473" s="533"/>
      <c r="K9473" s="533"/>
      <c r="L9473" s="533"/>
      <c r="M9473" s="533"/>
      <c r="N9473" s="532"/>
      <c r="O9473" s="350"/>
      <c r="P9473" s="464"/>
      <c r="Q9473" s="464"/>
      <c r="R9473" s="464"/>
      <c r="S9473" s="464"/>
      <c r="T9473" s="464"/>
      <c r="U9473" s="464"/>
      <c r="V9473" s="464"/>
    </row>
    <row r="9474" spans="1:22">
      <c r="A9474" s="531"/>
      <c r="B9474" s="532"/>
      <c r="C9474" s="350"/>
      <c r="D9474" s="350"/>
      <c r="E9474" s="533"/>
      <c r="F9474" s="533"/>
      <c r="G9474" s="533"/>
      <c r="H9474" s="533"/>
      <c r="I9474" s="533"/>
      <c r="J9474" s="533"/>
      <c r="K9474" s="533"/>
      <c r="L9474" s="533"/>
      <c r="M9474" s="533"/>
      <c r="N9474" s="532"/>
      <c r="O9474" s="350"/>
      <c r="P9474" s="464"/>
      <c r="Q9474" s="464"/>
      <c r="R9474" s="464"/>
      <c r="S9474" s="464"/>
      <c r="T9474" s="464"/>
      <c r="U9474" s="464"/>
      <c r="V9474" s="464"/>
    </row>
    <row r="9475" spans="1:22">
      <c r="A9475" s="531"/>
      <c r="B9475" s="532"/>
      <c r="C9475" s="350"/>
      <c r="D9475" s="350"/>
      <c r="E9475" s="533"/>
      <c r="F9475" s="533"/>
      <c r="G9475" s="533"/>
      <c r="H9475" s="533"/>
      <c r="I9475" s="533"/>
      <c r="J9475" s="533"/>
      <c r="K9475" s="533"/>
      <c r="L9475" s="533"/>
      <c r="M9475" s="533"/>
      <c r="N9475" s="532"/>
      <c r="O9475" s="350"/>
      <c r="P9475" s="464"/>
      <c r="Q9475" s="464"/>
      <c r="R9475" s="464"/>
      <c r="S9475" s="464"/>
      <c r="T9475" s="464"/>
      <c r="U9475" s="464"/>
      <c r="V9475" s="464"/>
    </row>
    <row r="9476" spans="1:22">
      <c r="A9476" s="531"/>
      <c r="B9476" s="532"/>
      <c r="C9476" s="350"/>
      <c r="D9476" s="350"/>
      <c r="E9476" s="533"/>
      <c r="F9476" s="533"/>
      <c r="G9476" s="533"/>
      <c r="H9476" s="533"/>
      <c r="I9476" s="533"/>
      <c r="J9476" s="533"/>
      <c r="K9476" s="533"/>
      <c r="L9476" s="533"/>
      <c r="M9476" s="533"/>
      <c r="N9476" s="532"/>
      <c r="O9476" s="350"/>
      <c r="P9476" s="464"/>
      <c r="Q9476" s="464"/>
      <c r="R9476" s="464"/>
      <c r="S9476" s="464"/>
      <c r="T9476" s="464"/>
      <c r="U9476" s="464"/>
      <c r="V9476" s="464"/>
    </row>
    <row r="9477" spans="1:22">
      <c r="A9477" s="531"/>
      <c r="B9477" s="532"/>
      <c r="C9477" s="350"/>
      <c r="D9477" s="350"/>
      <c r="E9477" s="533"/>
      <c r="F9477" s="533"/>
      <c r="G9477" s="533"/>
      <c r="H9477" s="533"/>
      <c r="I9477" s="533"/>
      <c r="J9477" s="533"/>
      <c r="K9477" s="533"/>
      <c r="L9477" s="533"/>
      <c r="M9477" s="533"/>
      <c r="N9477" s="532"/>
      <c r="O9477" s="350"/>
      <c r="P9477" s="464"/>
      <c r="Q9477" s="464"/>
      <c r="R9477" s="464"/>
      <c r="S9477" s="464"/>
      <c r="T9477" s="464"/>
      <c r="U9477" s="464"/>
      <c r="V9477" s="464"/>
    </row>
    <row r="9478" spans="1:22">
      <c r="A9478" s="531"/>
      <c r="B9478" s="532"/>
      <c r="C9478" s="350"/>
      <c r="D9478" s="350"/>
      <c r="E9478" s="533"/>
      <c r="F9478" s="533"/>
      <c r="G9478" s="533"/>
      <c r="H9478" s="533"/>
      <c r="I9478" s="533"/>
      <c r="J9478" s="533"/>
      <c r="K9478" s="533"/>
      <c r="L9478" s="533"/>
      <c r="M9478" s="533"/>
      <c r="N9478" s="532"/>
      <c r="O9478" s="350"/>
      <c r="P9478" s="464"/>
      <c r="Q9478" s="464"/>
      <c r="R9478" s="464"/>
      <c r="S9478" s="464"/>
      <c r="T9478" s="464"/>
      <c r="U9478" s="464"/>
      <c r="V9478" s="464"/>
    </row>
    <row r="9479" spans="1:22">
      <c r="A9479" s="531"/>
      <c r="B9479" s="532"/>
      <c r="C9479" s="350"/>
      <c r="D9479" s="350"/>
      <c r="E9479" s="533"/>
      <c r="F9479" s="533"/>
      <c r="G9479" s="533"/>
      <c r="H9479" s="533"/>
      <c r="I9479" s="533"/>
      <c r="J9479" s="533"/>
      <c r="K9479" s="533"/>
      <c r="L9479" s="533"/>
      <c r="M9479" s="533"/>
      <c r="N9479" s="532"/>
      <c r="O9479" s="350"/>
      <c r="P9479" s="464"/>
      <c r="Q9479" s="464"/>
      <c r="R9479" s="464"/>
      <c r="S9479" s="464"/>
      <c r="T9479" s="464"/>
      <c r="U9479" s="464"/>
      <c r="V9479" s="464"/>
    </row>
    <row r="9480" spans="1:22">
      <c r="A9480" s="531"/>
      <c r="B9480" s="532"/>
      <c r="C9480" s="350"/>
      <c r="D9480" s="350"/>
      <c r="E9480" s="533"/>
      <c r="F9480" s="533"/>
      <c r="G9480" s="533"/>
      <c r="H9480" s="533"/>
      <c r="I9480" s="533"/>
      <c r="J9480" s="533"/>
      <c r="K9480" s="533"/>
      <c r="L9480" s="533"/>
      <c r="M9480" s="533"/>
      <c r="N9480" s="532"/>
      <c r="O9480" s="350"/>
      <c r="P9480" s="464"/>
      <c r="Q9480" s="464"/>
      <c r="R9480" s="464"/>
      <c r="S9480" s="464"/>
      <c r="T9480" s="464"/>
      <c r="U9480" s="464"/>
      <c r="V9480" s="464"/>
    </row>
    <row r="9481" spans="1:22">
      <c r="A9481" s="531"/>
      <c r="B9481" s="532"/>
      <c r="C9481" s="350"/>
      <c r="D9481" s="350"/>
      <c r="E9481" s="533"/>
      <c r="F9481" s="533"/>
      <c r="G9481" s="533"/>
      <c r="H9481" s="533"/>
      <c r="I9481" s="533"/>
      <c r="J9481" s="533"/>
      <c r="K9481" s="533"/>
      <c r="L9481" s="533"/>
      <c r="M9481" s="533"/>
      <c r="N9481" s="532"/>
      <c r="O9481" s="350"/>
      <c r="P9481" s="464"/>
      <c r="Q9481" s="464"/>
      <c r="R9481" s="464"/>
      <c r="S9481" s="464"/>
      <c r="T9481" s="464"/>
      <c r="U9481" s="464"/>
      <c r="V9481" s="464"/>
    </row>
    <row r="9482" spans="1:22">
      <c r="A9482" s="531"/>
      <c r="B9482" s="532"/>
      <c r="C9482" s="350"/>
      <c r="D9482" s="350"/>
      <c r="E9482" s="533"/>
      <c r="F9482" s="533"/>
      <c r="G9482" s="533"/>
      <c r="H9482" s="533"/>
      <c r="I9482" s="533"/>
      <c r="J9482" s="533"/>
      <c r="K9482" s="533"/>
      <c r="L9482" s="533"/>
      <c r="M9482" s="533"/>
      <c r="N9482" s="532"/>
      <c r="O9482" s="350"/>
      <c r="P9482" s="464"/>
      <c r="Q9482" s="464"/>
      <c r="R9482" s="464"/>
      <c r="S9482" s="464"/>
      <c r="T9482" s="464"/>
      <c r="U9482" s="464"/>
      <c r="V9482" s="464"/>
    </row>
    <row r="9483" spans="1:22">
      <c r="A9483" s="531"/>
      <c r="B9483" s="532"/>
      <c r="C9483" s="350"/>
      <c r="D9483" s="350"/>
      <c r="E9483" s="533"/>
      <c r="F9483" s="533"/>
      <c r="G9483" s="533"/>
      <c r="H9483" s="533"/>
      <c r="I9483" s="533"/>
      <c r="J9483" s="533"/>
      <c r="K9483" s="533"/>
      <c r="L9483" s="533"/>
      <c r="M9483" s="533"/>
      <c r="N9483" s="532"/>
      <c r="O9483" s="350"/>
      <c r="P9483" s="464"/>
      <c r="Q9483" s="464"/>
      <c r="R9483" s="464"/>
      <c r="S9483" s="464"/>
      <c r="T9483" s="464"/>
      <c r="U9483" s="464"/>
      <c r="V9483" s="464"/>
    </row>
    <row r="9484" spans="1:22">
      <c r="A9484" s="531"/>
      <c r="B9484" s="532"/>
      <c r="C9484" s="350"/>
      <c r="D9484" s="350"/>
      <c r="E9484" s="533"/>
      <c r="F9484" s="533"/>
      <c r="G9484" s="533"/>
      <c r="H9484" s="533"/>
      <c r="I9484" s="533"/>
      <c r="J9484" s="533"/>
      <c r="K9484" s="533"/>
      <c r="L9484" s="533"/>
      <c r="M9484" s="533"/>
      <c r="N9484" s="532"/>
      <c r="O9484" s="350"/>
      <c r="P9484" s="464"/>
      <c r="Q9484" s="464"/>
      <c r="R9484" s="464"/>
      <c r="S9484" s="464"/>
      <c r="T9484" s="464"/>
      <c r="U9484" s="464"/>
      <c r="V9484" s="464"/>
    </row>
    <row r="9485" spans="1:22">
      <c r="A9485" s="531"/>
      <c r="B9485" s="532"/>
      <c r="C9485" s="350"/>
      <c r="D9485" s="350"/>
      <c r="E9485" s="533"/>
      <c r="F9485" s="533"/>
      <c r="G9485" s="533"/>
      <c r="H9485" s="533"/>
      <c r="I9485" s="533"/>
      <c r="J9485" s="533"/>
      <c r="K9485" s="533"/>
      <c r="L9485" s="533"/>
      <c r="M9485" s="533"/>
      <c r="N9485" s="532"/>
      <c r="O9485" s="350"/>
      <c r="P9485" s="464"/>
      <c r="Q9485" s="464"/>
      <c r="R9485" s="464"/>
      <c r="S9485" s="464"/>
      <c r="T9485" s="464"/>
      <c r="U9485" s="464"/>
      <c r="V9485" s="464"/>
    </row>
    <row r="9486" spans="1:22">
      <c r="A9486" s="531"/>
      <c r="B9486" s="532"/>
      <c r="C9486" s="350"/>
      <c r="D9486" s="350"/>
      <c r="E9486" s="533"/>
      <c r="F9486" s="533"/>
      <c r="G9486" s="533"/>
      <c r="H9486" s="533"/>
      <c r="I9486" s="533"/>
      <c r="J9486" s="533"/>
      <c r="K9486" s="533"/>
      <c r="L9486" s="533"/>
      <c r="M9486" s="533"/>
      <c r="N9486" s="532"/>
      <c r="O9486" s="350"/>
      <c r="P9486" s="464"/>
      <c r="Q9486" s="464"/>
      <c r="R9486" s="464"/>
      <c r="S9486" s="464"/>
      <c r="T9486" s="464"/>
      <c r="U9486" s="464"/>
      <c r="V9486" s="464"/>
    </row>
    <row r="9487" spans="1:22">
      <c r="A9487" s="531"/>
      <c r="B9487" s="532"/>
      <c r="C9487" s="350"/>
      <c r="D9487" s="350"/>
      <c r="E9487" s="533"/>
      <c r="F9487" s="533"/>
      <c r="G9487" s="533"/>
      <c r="H9487" s="533"/>
      <c r="I9487" s="533"/>
      <c r="J9487" s="533"/>
      <c r="K9487" s="533"/>
      <c r="L9487" s="533"/>
      <c r="M9487" s="533"/>
      <c r="N9487" s="532"/>
      <c r="O9487" s="350"/>
      <c r="P9487" s="464"/>
      <c r="Q9487" s="464"/>
      <c r="R9487" s="464"/>
      <c r="S9487" s="464"/>
      <c r="T9487" s="464"/>
      <c r="U9487" s="464"/>
      <c r="V9487" s="464"/>
    </row>
    <row r="9488" spans="1:22">
      <c r="A9488" s="531"/>
      <c r="B9488" s="532"/>
      <c r="C9488" s="350"/>
      <c r="D9488" s="350"/>
      <c r="E9488" s="533"/>
      <c r="F9488" s="533"/>
      <c r="G9488" s="533"/>
      <c r="H9488" s="533"/>
      <c r="I9488" s="533"/>
      <c r="J9488" s="533"/>
      <c r="K9488" s="533"/>
      <c r="L9488" s="533"/>
      <c r="M9488" s="533"/>
      <c r="N9488" s="532"/>
      <c r="O9488" s="350"/>
      <c r="P9488" s="464"/>
      <c r="Q9488" s="464"/>
      <c r="R9488" s="464"/>
      <c r="S9488" s="464"/>
      <c r="T9488" s="464"/>
      <c r="U9488" s="464"/>
      <c r="V9488" s="464"/>
    </row>
    <row r="9489" spans="1:22">
      <c r="A9489" s="531"/>
      <c r="B9489" s="532"/>
      <c r="C9489" s="350"/>
      <c r="D9489" s="350"/>
      <c r="E9489" s="533"/>
      <c r="F9489" s="533"/>
      <c r="G9489" s="533"/>
      <c r="H9489" s="533"/>
      <c r="I9489" s="533"/>
      <c r="J9489" s="533"/>
      <c r="K9489" s="533"/>
      <c r="L9489" s="533"/>
      <c r="M9489" s="533"/>
      <c r="N9489" s="532"/>
      <c r="O9489" s="350"/>
      <c r="P9489" s="464"/>
      <c r="Q9489" s="464"/>
      <c r="R9489" s="464"/>
      <c r="S9489" s="464"/>
      <c r="T9489" s="464"/>
      <c r="U9489" s="464"/>
      <c r="V9489" s="464"/>
    </row>
    <row r="9490" spans="1:22">
      <c r="A9490" s="531"/>
      <c r="B9490" s="532"/>
      <c r="C9490" s="350"/>
      <c r="D9490" s="350"/>
      <c r="E9490" s="533"/>
      <c r="F9490" s="533"/>
      <c r="G9490" s="533"/>
      <c r="H9490" s="533"/>
      <c r="I9490" s="533"/>
      <c r="J9490" s="533"/>
      <c r="K9490" s="533"/>
      <c r="L9490" s="533"/>
      <c r="M9490" s="533"/>
      <c r="N9490" s="532"/>
      <c r="O9490" s="350"/>
      <c r="P9490" s="464"/>
      <c r="Q9490" s="464"/>
      <c r="R9490" s="464"/>
      <c r="S9490" s="464"/>
      <c r="T9490" s="464"/>
      <c r="U9490" s="464"/>
      <c r="V9490" s="464"/>
    </row>
    <row r="9491" spans="1:22">
      <c r="A9491" s="531"/>
      <c r="B9491" s="532"/>
      <c r="C9491" s="350"/>
      <c r="D9491" s="350"/>
      <c r="E9491" s="533"/>
      <c r="F9491" s="533"/>
      <c r="G9491" s="533"/>
      <c r="H9491" s="533"/>
      <c r="I9491" s="533"/>
      <c r="J9491" s="533"/>
      <c r="K9491" s="533"/>
      <c r="L9491" s="533"/>
      <c r="M9491" s="533"/>
      <c r="N9491" s="532"/>
      <c r="O9491" s="350"/>
      <c r="P9491" s="464"/>
      <c r="Q9491" s="464"/>
      <c r="R9491" s="464"/>
      <c r="S9491" s="464"/>
      <c r="T9491" s="464"/>
      <c r="U9491" s="464"/>
      <c r="V9491" s="464"/>
    </row>
    <row r="9492" spans="1:22">
      <c r="A9492" s="531"/>
      <c r="B9492" s="532"/>
      <c r="C9492" s="350"/>
      <c r="D9492" s="350"/>
      <c r="E9492" s="533"/>
      <c r="F9492" s="533"/>
      <c r="G9492" s="533"/>
      <c r="H9492" s="533"/>
      <c r="I9492" s="533"/>
      <c r="J9492" s="533"/>
      <c r="K9492" s="533"/>
      <c r="L9492" s="533"/>
      <c r="M9492" s="533"/>
      <c r="N9492" s="532"/>
      <c r="O9492" s="350"/>
      <c r="P9492" s="464"/>
      <c r="Q9492" s="464"/>
      <c r="R9492" s="464"/>
      <c r="S9492" s="464"/>
      <c r="T9492" s="464"/>
      <c r="U9492" s="464"/>
      <c r="V9492" s="464"/>
    </row>
    <row r="9493" spans="1:22">
      <c r="A9493" s="531"/>
      <c r="B9493" s="532"/>
      <c r="C9493" s="350"/>
      <c r="D9493" s="350"/>
      <c r="E9493" s="533"/>
      <c r="F9493" s="533"/>
      <c r="G9493" s="533"/>
      <c r="H9493" s="533"/>
      <c r="I9493" s="533"/>
      <c r="J9493" s="533"/>
      <c r="K9493" s="533"/>
      <c r="L9493" s="533"/>
      <c r="M9493" s="533"/>
      <c r="N9493" s="532"/>
      <c r="O9493" s="350"/>
      <c r="P9493" s="464"/>
      <c r="Q9493" s="464"/>
      <c r="R9493" s="464"/>
      <c r="S9493" s="464"/>
      <c r="T9493" s="464"/>
      <c r="U9493" s="464"/>
      <c r="V9493" s="464"/>
    </row>
    <row r="9494" spans="1:22">
      <c r="A9494" s="531"/>
      <c r="B9494" s="532"/>
      <c r="C9494" s="350"/>
      <c r="D9494" s="350"/>
      <c r="E9494" s="533"/>
      <c r="F9494" s="533"/>
      <c r="G9494" s="533"/>
      <c r="H9494" s="533"/>
      <c r="I9494" s="533"/>
      <c r="J9494" s="533"/>
      <c r="K9494" s="533"/>
      <c r="L9494" s="533"/>
      <c r="M9494" s="533"/>
      <c r="N9494" s="532"/>
      <c r="O9494" s="350"/>
      <c r="P9494" s="464"/>
      <c r="Q9494" s="464"/>
      <c r="R9494" s="464"/>
      <c r="S9494" s="464"/>
      <c r="T9494" s="464"/>
      <c r="U9494" s="464"/>
      <c r="V9494" s="464"/>
    </row>
    <row r="9495" spans="1:22">
      <c r="A9495" s="531"/>
      <c r="B9495" s="532"/>
      <c r="C9495" s="350"/>
      <c r="D9495" s="350"/>
      <c r="E9495" s="533"/>
      <c r="F9495" s="533"/>
      <c r="G9495" s="533"/>
      <c r="H9495" s="533"/>
      <c r="I9495" s="533"/>
      <c r="J9495" s="533"/>
      <c r="K9495" s="533"/>
      <c r="L9495" s="533"/>
      <c r="M9495" s="533"/>
      <c r="N9495" s="532"/>
      <c r="O9495" s="350"/>
      <c r="P9495" s="464"/>
      <c r="Q9495" s="464"/>
      <c r="R9495" s="464"/>
      <c r="S9495" s="464"/>
      <c r="T9495" s="464"/>
      <c r="U9495" s="464"/>
      <c r="V9495" s="464"/>
    </row>
    <row r="9496" spans="1:22">
      <c r="A9496" s="531"/>
      <c r="B9496" s="532"/>
      <c r="C9496" s="350"/>
      <c r="D9496" s="350"/>
      <c r="E9496" s="533"/>
      <c r="F9496" s="533"/>
      <c r="G9496" s="533"/>
      <c r="H9496" s="533"/>
      <c r="I9496" s="533"/>
      <c r="J9496" s="533"/>
      <c r="K9496" s="533"/>
      <c r="L9496" s="533"/>
      <c r="M9496" s="533"/>
      <c r="N9496" s="532"/>
      <c r="O9496" s="350"/>
      <c r="P9496" s="464"/>
      <c r="Q9496" s="464"/>
      <c r="R9496" s="464"/>
      <c r="S9496" s="464"/>
      <c r="T9496" s="464"/>
      <c r="U9496" s="464"/>
      <c r="V9496" s="464"/>
    </row>
    <row r="9497" spans="1:22">
      <c r="A9497" s="531"/>
      <c r="B9497" s="532"/>
      <c r="C9497" s="350"/>
      <c r="D9497" s="350"/>
      <c r="E9497" s="533"/>
      <c r="F9497" s="533"/>
      <c r="G9497" s="533"/>
      <c r="H9497" s="533"/>
      <c r="I9497" s="533"/>
      <c r="J9497" s="533"/>
      <c r="K9497" s="533"/>
      <c r="L9497" s="533"/>
      <c r="M9497" s="533"/>
      <c r="N9497" s="532"/>
      <c r="O9497" s="350"/>
      <c r="P9497" s="464"/>
      <c r="Q9497" s="464"/>
      <c r="R9497" s="464"/>
      <c r="S9497" s="464"/>
      <c r="T9497" s="464"/>
      <c r="U9497" s="464"/>
      <c r="V9497" s="464"/>
    </row>
    <row r="9498" spans="1:22">
      <c r="A9498" s="531"/>
      <c r="B9498" s="532"/>
      <c r="C9498" s="350"/>
      <c r="D9498" s="350"/>
      <c r="E9498" s="533"/>
      <c r="F9498" s="533"/>
      <c r="G9498" s="533"/>
      <c r="H9498" s="533"/>
      <c r="I9498" s="533"/>
      <c r="J9498" s="533"/>
      <c r="K9498" s="533"/>
      <c r="L9498" s="533"/>
      <c r="M9498" s="533"/>
      <c r="N9498" s="532"/>
      <c r="O9498" s="350"/>
      <c r="P9498" s="464"/>
      <c r="Q9498" s="464"/>
      <c r="R9498" s="464"/>
      <c r="S9498" s="464"/>
      <c r="T9498" s="464"/>
      <c r="U9498" s="464"/>
      <c r="V9498" s="464"/>
    </row>
    <row r="9499" spans="1:22">
      <c r="A9499" s="531"/>
      <c r="B9499" s="532"/>
      <c r="C9499" s="350"/>
      <c r="D9499" s="350"/>
      <c r="E9499" s="533"/>
      <c r="F9499" s="533"/>
      <c r="G9499" s="533"/>
      <c r="H9499" s="533"/>
      <c r="I9499" s="533"/>
      <c r="J9499" s="533"/>
      <c r="K9499" s="533"/>
      <c r="L9499" s="533"/>
      <c r="M9499" s="533"/>
      <c r="N9499" s="532"/>
      <c r="O9499" s="350"/>
      <c r="P9499" s="464"/>
      <c r="Q9499" s="464"/>
      <c r="R9499" s="464"/>
      <c r="S9499" s="464"/>
      <c r="T9499" s="464"/>
      <c r="U9499" s="464"/>
      <c r="V9499" s="464"/>
    </row>
    <row r="9500" spans="1:22">
      <c r="A9500" s="531"/>
      <c r="B9500" s="532"/>
      <c r="C9500" s="350"/>
      <c r="D9500" s="350"/>
      <c r="E9500" s="533"/>
      <c r="F9500" s="533"/>
      <c r="G9500" s="533"/>
      <c r="H9500" s="533"/>
      <c r="I9500" s="533"/>
      <c r="J9500" s="533"/>
      <c r="K9500" s="533"/>
      <c r="L9500" s="533"/>
      <c r="M9500" s="533"/>
      <c r="N9500" s="532"/>
      <c r="O9500" s="350"/>
      <c r="P9500" s="464"/>
      <c r="Q9500" s="464"/>
      <c r="R9500" s="464"/>
      <c r="S9500" s="464"/>
      <c r="T9500" s="464"/>
      <c r="U9500" s="464"/>
      <c r="V9500" s="464"/>
    </row>
    <row r="9501" spans="1:22">
      <c r="A9501" s="531"/>
      <c r="B9501" s="532"/>
      <c r="C9501" s="350"/>
      <c r="D9501" s="350"/>
      <c r="E9501" s="533"/>
      <c r="F9501" s="533"/>
      <c r="G9501" s="533"/>
      <c r="H9501" s="533"/>
      <c r="I9501" s="533"/>
      <c r="J9501" s="533"/>
      <c r="K9501" s="533"/>
      <c r="L9501" s="533"/>
      <c r="M9501" s="533"/>
      <c r="N9501" s="532"/>
      <c r="O9501" s="350"/>
      <c r="P9501" s="464"/>
      <c r="Q9501" s="464"/>
      <c r="R9501" s="464"/>
      <c r="S9501" s="464"/>
      <c r="T9501" s="464"/>
      <c r="U9501" s="464"/>
      <c r="V9501" s="464"/>
    </row>
    <row r="9502" spans="1:22">
      <c r="A9502" s="531"/>
      <c r="B9502" s="532"/>
      <c r="C9502" s="350"/>
      <c r="D9502" s="350"/>
      <c r="E9502" s="533"/>
      <c r="F9502" s="533"/>
      <c r="G9502" s="533"/>
      <c r="H9502" s="533"/>
      <c r="I9502" s="533"/>
      <c r="J9502" s="533"/>
      <c r="K9502" s="533"/>
      <c r="L9502" s="533"/>
      <c r="M9502" s="533"/>
      <c r="N9502" s="532"/>
      <c r="O9502" s="350"/>
      <c r="P9502" s="464"/>
      <c r="Q9502" s="464"/>
      <c r="R9502" s="464"/>
      <c r="S9502" s="464"/>
      <c r="T9502" s="464"/>
      <c r="U9502" s="464"/>
      <c r="V9502" s="464"/>
    </row>
    <row r="9503" spans="1:22">
      <c r="A9503" s="531"/>
      <c r="B9503" s="532"/>
      <c r="C9503" s="350"/>
      <c r="D9503" s="350"/>
      <c r="E9503" s="533"/>
      <c r="F9503" s="533"/>
      <c r="G9503" s="533"/>
      <c r="H9503" s="533"/>
      <c r="I9503" s="533"/>
      <c r="J9503" s="533"/>
      <c r="K9503" s="533"/>
      <c r="L9503" s="533"/>
      <c r="M9503" s="533"/>
      <c r="N9503" s="532"/>
      <c r="O9503" s="350"/>
      <c r="P9503" s="464"/>
      <c r="Q9503" s="464"/>
      <c r="R9503" s="464"/>
      <c r="S9503" s="464"/>
      <c r="T9503" s="464"/>
      <c r="U9503" s="464"/>
      <c r="V9503" s="464"/>
    </row>
    <row r="9504" spans="1:22">
      <c r="A9504" s="531"/>
      <c r="B9504" s="532"/>
      <c r="C9504" s="350"/>
      <c r="D9504" s="350"/>
      <c r="E9504" s="533"/>
      <c r="F9504" s="533"/>
      <c r="G9504" s="533"/>
      <c r="H9504" s="533"/>
      <c r="I9504" s="533"/>
      <c r="J9504" s="533"/>
      <c r="K9504" s="533"/>
      <c r="L9504" s="533"/>
      <c r="M9504" s="533"/>
      <c r="N9504" s="532"/>
      <c r="O9504" s="350"/>
      <c r="P9504" s="464"/>
      <c r="Q9504" s="464"/>
      <c r="R9504" s="464"/>
      <c r="S9504" s="464"/>
      <c r="T9504" s="464"/>
      <c r="U9504" s="464"/>
      <c r="V9504" s="464"/>
    </row>
    <row r="9505" spans="1:22">
      <c r="A9505" s="531"/>
      <c r="B9505" s="532"/>
      <c r="C9505" s="350"/>
      <c r="D9505" s="350"/>
      <c r="E9505" s="533"/>
      <c r="F9505" s="533"/>
      <c r="G9505" s="533"/>
      <c r="H9505" s="533"/>
      <c r="I9505" s="533"/>
      <c r="J9505" s="533"/>
      <c r="K9505" s="533"/>
      <c r="L9505" s="533"/>
      <c r="M9505" s="533"/>
      <c r="N9505" s="532"/>
      <c r="O9505" s="350"/>
      <c r="P9505" s="464"/>
      <c r="Q9505" s="464"/>
      <c r="R9505" s="464"/>
      <c r="S9505" s="464"/>
      <c r="T9505" s="464"/>
      <c r="U9505" s="464"/>
      <c r="V9505" s="464"/>
    </row>
    <row r="9506" spans="1:22">
      <c r="A9506" s="531"/>
      <c r="B9506" s="532"/>
      <c r="C9506" s="350"/>
      <c r="D9506" s="350"/>
      <c r="E9506" s="533"/>
      <c r="F9506" s="533"/>
      <c r="G9506" s="533"/>
      <c r="H9506" s="533"/>
      <c r="I9506" s="533"/>
      <c r="J9506" s="533"/>
      <c r="K9506" s="533"/>
      <c r="L9506" s="533"/>
      <c r="M9506" s="533"/>
      <c r="N9506" s="532"/>
      <c r="O9506" s="350"/>
      <c r="P9506" s="464"/>
      <c r="Q9506" s="464"/>
      <c r="R9506" s="464"/>
      <c r="S9506" s="464"/>
      <c r="T9506" s="464"/>
      <c r="U9506" s="464"/>
      <c r="V9506" s="464"/>
    </row>
    <row r="9507" spans="1:22">
      <c r="A9507" s="531"/>
      <c r="B9507" s="532"/>
      <c r="C9507" s="350"/>
      <c r="D9507" s="350"/>
      <c r="E9507" s="533"/>
      <c r="F9507" s="533"/>
      <c r="G9507" s="533"/>
      <c r="H9507" s="533"/>
      <c r="I9507" s="533"/>
      <c r="J9507" s="533"/>
      <c r="K9507" s="533"/>
      <c r="L9507" s="533"/>
      <c r="M9507" s="533"/>
      <c r="N9507" s="532"/>
      <c r="O9507" s="350"/>
      <c r="P9507" s="464"/>
      <c r="Q9507" s="464"/>
      <c r="R9507" s="464"/>
      <c r="S9507" s="464"/>
      <c r="T9507" s="464"/>
      <c r="U9507" s="464"/>
      <c r="V9507" s="464"/>
    </row>
    <row r="9508" spans="1:22">
      <c r="A9508" s="531"/>
      <c r="B9508" s="532"/>
      <c r="C9508" s="350"/>
      <c r="D9508" s="350"/>
      <c r="E9508" s="533"/>
      <c r="F9508" s="533"/>
      <c r="G9508" s="533"/>
      <c r="H9508" s="533"/>
      <c r="I9508" s="533"/>
      <c r="J9508" s="533"/>
      <c r="K9508" s="533"/>
      <c r="L9508" s="533"/>
      <c r="M9508" s="533"/>
      <c r="N9508" s="532"/>
      <c r="O9508" s="350"/>
      <c r="P9508" s="464"/>
      <c r="Q9508" s="464"/>
      <c r="R9508" s="464"/>
      <c r="S9508" s="464"/>
      <c r="T9508" s="464"/>
      <c r="U9508" s="464"/>
      <c r="V9508" s="464"/>
    </row>
    <row r="9509" spans="1:22">
      <c r="A9509" s="531"/>
      <c r="B9509" s="532"/>
      <c r="C9509" s="350"/>
      <c r="D9509" s="350"/>
      <c r="E9509" s="533"/>
      <c r="F9509" s="533"/>
      <c r="G9509" s="533"/>
      <c r="H9509" s="533"/>
      <c r="I9509" s="533"/>
      <c r="J9509" s="533"/>
      <c r="K9509" s="533"/>
      <c r="L9509" s="533"/>
      <c r="M9509" s="533"/>
      <c r="N9509" s="532"/>
      <c r="O9509" s="350"/>
      <c r="P9509" s="464"/>
      <c r="Q9509" s="464"/>
      <c r="R9509" s="464"/>
      <c r="S9509" s="464"/>
      <c r="T9509" s="464"/>
      <c r="U9509" s="464"/>
      <c r="V9509" s="464"/>
    </row>
    <row r="9510" spans="1:22">
      <c r="A9510" s="531"/>
      <c r="B9510" s="532"/>
      <c r="C9510" s="350"/>
      <c r="D9510" s="350"/>
      <c r="E9510" s="533"/>
      <c r="F9510" s="533"/>
      <c r="G9510" s="533"/>
      <c r="H9510" s="533"/>
      <c r="I9510" s="533"/>
      <c r="J9510" s="533"/>
      <c r="K9510" s="533"/>
      <c r="L9510" s="533"/>
      <c r="M9510" s="533"/>
      <c r="N9510" s="532"/>
      <c r="O9510" s="350"/>
      <c r="P9510" s="464"/>
      <c r="Q9510" s="464"/>
      <c r="R9510" s="464"/>
      <c r="S9510" s="464"/>
      <c r="T9510" s="464"/>
      <c r="U9510" s="464"/>
      <c r="V9510" s="464"/>
    </row>
    <row r="9511" spans="1:22">
      <c r="A9511" s="531"/>
      <c r="B9511" s="532"/>
      <c r="C9511" s="350"/>
      <c r="D9511" s="350"/>
      <c r="E9511" s="533"/>
      <c r="F9511" s="533"/>
      <c r="G9511" s="533"/>
      <c r="H9511" s="533"/>
      <c r="I9511" s="533"/>
      <c r="J9511" s="533"/>
      <c r="K9511" s="533"/>
      <c r="L9511" s="533"/>
      <c r="M9511" s="533"/>
      <c r="N9511" s="532"/>
      <c r="O9511" s="350"/>
      <c r="P9511" s="464"/>
      <c r="Q9511" s="464"/>
      <c r="R9511" s="464"/>
      <c r="S9511" s="464"/>
      <c r="T9511" s="464"/>
      <c r="U9511" s="464"/>
      <c r="V9511" s="464"/>
    </row>
    <row r="9512" spans="1:22">
      <c r="A9512" s="531"/>
      <c r="B9512" s="532"/>
      <c r="C9512" s="350"/>
      <c r="D9512" s="350"/>
      <c r="E9512" s="533"/>
      <c r="F9512" s="533"/>
      <c r="G9512" s="533"/>
      <c r="H9512" s="533"/>
      <c r="I9512" s="533"/>
      <c r="J9512" s="533"/>
      <c r="K9512" s="533"/>
      <c r="L9512" s="533"/>
      <c r="M9512" s="533"/>
      <c r="N9512" s="532"/>
      <c r="O9512" s="350"/>
      <c r="P9512" s="464"/>
      <c r="Q9512" s="464"/>
      <c r="R9512" s="464"/>
      <c r="S9512" s="464"/>
      <c r="T9512" s="464"/>
      <c r="U9512" s="464"/>
      <c r="V9512" s="464"/>
    </row>
    <row r="9513" spans="1:22">
      <c r="A9513" s="531"/>
      <c r="B9513" s="532"/>
      <c r="C9513" s="350"/>
      <c r="D9513" s="350"/>
      <c r="E9513" s="533"/>
      <c r="F9513" s="533"/>
      <c r="G9513" s="533"/>
      <c r="H9513" s="533"/>
      <c r="I9513" s="533"/>
      <c r="J9513" s="533"/>
      <c r="K9513" s="533"/>
      <c r="L9513" s="533"/>
      <c r="M9513" s="533"/>
      <c r="N9513" s="532"/>
      <c r="O9513" s="350"/>
      <c r="P9513" s="464"/>
      <c r="Q9513" s="464"/>
      <c r="R9513" s="464"/>
      <c r="S9513" s="464"/>
      <c r="T9513" s="464"/>
      <c r="U9513" s="464"/>
      <c r="V9513" s="464"/>
    </row>
    <row r="9514" spans="1:22">
      <c r="A9514" s="531"/>
      <c r="B9514" s="532"/>
      <c r="C9514" s="350"/>
      <c r="D9514" s="350"/>
      <c r="E9514" s="533"/>
      <c r="F9514" s="533"/>
      <c r="G9514" s="533"/>
      <c r="H9514" s="533"/>
      <c r="I9514" s="533"/>
      <c r="J9514" s="533"/>
      <c r="K9514" s="533"/>
      <c r="L9514" s="533"/>
      <c r="M9514" s="533"/>
      <c r="N9514" s="532"/>
      <c r="O9514" s="350"/>
      <c r="P9514" s="464"/>
      <c r="Q9514" s="464"/>
      <c r="R9514" s="464"/>
      <c r="S9514" s="464"/>
      <c r="T9514" s="464"/>
      <c r="U9514" s="464"/>
      <c r="V9514" s="464"/>
    </row>
    <row r="9515" spans="1:22">
      <c r="A9515" s="531"/>
      <c r="B9515" s="532"/>
      <c r="C9515" s="350"/>
      <c r="D9515" s="350"/>
      <c r="E9515" s="533"/>
      <c r="F9515" s="533"/>
      <c r="G9515" s="533"/>
      <c r="H9515" s="533"/>
      <c r="I9515" s="533"/>
      <c r="J9515" s="533"/>
      <c r="K9515" s="533"/>
      <c r="L9515" s="533"/>
      <c r="M9515" s="533"/>
      <c r="N9515" s="532"/>
      <c r="O9515" s="350"/>
      <c r="P9515" s="464"/>
      <c r="Q9515" s="464"/>
      <c r="R9515" s="464"/>
      <c r="S9515" s="464"/>
      <c r="T9515" s="464"/>
      <c r="U9515" s="464"/>
      <c r="V9515" s="464"/>
    </row>
    <row r="9516" spans="1:22">
      <c r="A9516" s="531"/>
      <c r="B9516" s="532"/>
      <c r="C9516" s="350"/>
      <c r="D9516" s="350"/>
      <c r="E9516" s="533"/>
      <c r="F9516" s="533"/>
      <c r="G9516" s="533"/>
      <c r="H9516" s="533"/>
      <c r="I9516" s="533"/>
      <c r="J9516" s="533"/>
      <c r="K9516" s="533"/>
      <c r="L9516" s="533"/>
      <c r="M9516" s="533"/>
      <c r="N9516" s="532"/>
      <c r="O9516" s="350"/>
      <c r="P9516" s="464"/>
      <c r="Q9516" s="464"/>
      <c r="R9516" s="464"/>
      <c r="S9516" s="464"/>
      <c r="T9516" s="464"/>
      <c r="U9516" s="464"/>
      <c r="V9516" s="464"/>
    </row>
    <row r="9517" spans="1:22">
      <c r="A9517" s="531"/>
      <c r="B9517" s="532"/>
      <c r="C9517" s="350"/>
      <c r="D9517" s="350"/>
      <c r="E9517" s="533"/>
      <c r="F9517" s="533"/>
      <c r="G9517" s="533"/>
      <c r="H9517" s="533"/>
      <c r="I9517" s="533"/>
      <c r="J9517" s="533"/>
      <c r="K9517" s="533"/>
      <c r="L9517" s="533"/>
      <c r="M9517" s="533"/>
      <c r="N9517" s="532"/>
      <c r="O9517" s="350"/>
      <c r="P9517" s="464"/>
      <c r="Q9517" s="464"/>
      <c r="R9517" s="464"/>
      <c r="S9517" s="464"/>
      <c r="T9517" s="464"/>
      <c r="U9517" s="464"/>
      <c r="V9517" s="464"/>
    </row>
    <row r="9518" spans="1:22">
      <c r="A9518" s="531"/>
      <c r="B9518" s="532"/>
      <c r="C9518" s="350"/>
      <c r="D9518" s="350"/>
      <c r="E9518" s="533"/>
      <c r="F9518" s="533"/>
      <c r="G9518" s="533"/>
      <c r="H9518" s="533"/>
      <c r="I9518" s="533"/>
      <c r="J9518" s="533"/>
      <c r="K9518" s="533"/>
      <c r="L9518" s="533"/>
      <c r="M9518" s="533"/>
      <c r="N9518" s="532"/>
      <c r="O9518" s="350"/>
      <c r="P9518" s="464"/>
      <c r="Q9518" s="464"/>
      <c r="R9518" s="464"/>
      <c r="S9518" s="464"/>
      <c r="T9518" s="464"/>
      <c r="U9518" s="464"/>
      <c r="V9518" s="464"/>
    </row>
    <row r="9519" spans="1:22">
      <c r="A9519" s="531"/>
      <c r="B9519" s="532"/>
      <c r="C9519" s="350"/>
      <c r="D9519" s="350"/>
      <c r="E9519" s="533"/>
      <c r="F9519" s="533"/>
      <c r="G9519" s="533"/>
      <c r="H9519" s="533"/>
      <c r="I9519" s="533"/>
      <c r="J9519" s="533"/>
      <c r="K9519" s="533"/>
      <c r="L9519" s="533"/>
      <c r="M9519" s="533"/>
      <c r="N9519" s="532"/>
      <c r="O9519" s="350"/>
      <c r="P9519" s="464"/>
      <c r="Q9519" s="464"/>
      <c r="R9519" s="464"/>
      <c r="S9519" s="464"/>
      <c r="T9519" s="464"/>
      <c r="U9519" s="464"/>
      <c r="V9519" s="464"/>
    </row>
    <row r="9520" spans="1:22">
      <c r="A9520" s="531"/>
      <c r="B9520" s="532"/>
      <c r="C9520" s="350"/>
      <c r="D9520" s="350"/>
      <c r="E9520" s="533"/>
      <c r="F9520" s="533"/>
      <c r="G9520" s="533"/>
      <c r="H9520" s="533"/>
      <c r="I9520" s="533"/>
      <c r="J9520" s="533"/>
      <c r="K9520" s="533"/>
      <c r="L9520" s="533"/>
      <c r="M9520" s="533"/>
      <c r="N9520" s="532"/>
      <c r="O9520" s="350"/>
      <c r="P9520" s="464"/>
      <c r="Q9520" s="464"/>
      <c r="R9520" s="464"/>
      <c r="S9520" s="464"/>
      <c r="T9520" s="464"/>
      <c r="U9520" s="464"/>
      <c r="V9520" s="464"/>
    </row>
    <row r="9521" spans="1:22">
      <c r="A9521" s="531"/>
      <c r="B9521" s="532"/>
      <c r="C9521" s="350"/>
      <c r="D9521" s="350"/>
      <c r="E9521" s="533"/>
      <c r="F9521" s="533"/>
      <c r="G9521" s="533"/>
      <c r="H9521" s="533"/>
      <c r="I9521" s="533"/>
      <c r="J9521" s="533"/>
      <c r="K9521" s="533"/>
      <c r="L9521" s="533"/>
      <c r="M9521" s="533"/>
      <c r="N9521" s="532"/>
      <c r="O9521" s="350"/>
      <c r="P9521" s="464"/>
      <c r="Q9521" s="464"/>
      <c r="R9521" s="464"/>
      <c r="S9521" s="464"/>
      <c r="T9521" s="464"/>
      <c r="U9521" s="464"/>
      <c r="V9521" s="464"/>
    </row>
    <row r="9522" spans="1:22">
      <c r="A9522" s="531"/>
      <c r="B9522" s="532"/>
      <c r="C9522" s="350"/>
      <c r="D9522" s="350"/>
      <c r="E9522" s="533"/>
      <c r="F9522" s="533"/>
      <c r="G9522" s="533"/>
      <c r="H9522" s="533"/>
      <c r="I9522" s="533"/>
      <c r="J9522" s="533"/>
      <c r="K9522" s="533"/>
      <c r="L9522" s="533"/>
      <c r="M9522" s="533"/>
      <c r="N9522" s="532"/>
      <c r="O9522" s="350"/>
      <c r="P9522" s="464"/>
      <c r="Q9522" s="464"/>
      <c r="R9522" s="464"/>
      <c r="S9522" s="464"/>
      <c r="T9522" s="464"/>
      <c r="U9522" s="464"/>
      <c r="V9522" s="464"/>
    </row>
    <row r="9523" spans="1:22">
      <c r="A9523" s="531"/>
      <c r="B9523" s="532"/>
      <c r="C9523" s="350"/>
      <c r="D9523" s="350"/>
      <c r="E9523" s="533"/>
      <c r="F9523" s="533"/>
      <c r="G9523" s="533"/>
      <c r="H9523" s="533"/>
      <c r="I9523" s="533"/>
      <c r="J9523" s="533"/>
      <c r="K9523" s="533"/>
      <c r="L9523" s="533"/>
      <c r="M9523" s="533"/>
      <c r="N9523" s="532"/>
      <c r="O9523" s="350"/>
      <c r="P9523" s="464"/>
      <c r="Q9523" s="464"/>
      <c r="R9523" s="464"/>
      <c r="S9523" s="464"/>
      <c r="T9523" s="464"/>
      <c r="U9523" s="464"/>
      <c r="V9523" s="464"/>
    </row>
    <row r="9524" spans="1:22">
      <c r="A9524" s="531"/>
      <c r="B9524" s="532"/>
      <c r="C9524" s="350"/>
      <c r="D9524" s="350"/>
      <c r="E9524" s="533"/>
      <c r="F9524" s="533"/>
      <c r="G9524" s="533"/>
      <c r="H9524" s="533"/>
      <c r="I9524" s="533"/>
      <c r="J9524" s="533"/>
      <c r="K9524" s="533"/>
      <c r="L9524" s="533"/>
      <c r="M9524" s="533"/>
      <c r="N9524" s="532"/>
      <c r="O9524" s="350"/>
      <c r="P9524" s="464"/>
      <c r="Q9524" s="464"/>
      <c r="R9524" s="464"/>
      <c r="S9524" s="464"/>
      <c r="T9524" s="464"/>
      <c r="U9524" s="464"/>
      <c r="V9524" s="464"/>
    </row>
    <row r="9525" spans="1:22">
      <c r="A9525" s="531"/>
      <c r="B9525" s="532"/>
      <c r="C9525" s="350"/>
      <c r="D9525" s="350"/>
      <c r="E9525" s="533"/>
      <c r="F9525" s="533"/>
      <c r="G9525" s="533"/>
      <c r="H9525" s="533"/>
      <c r="I9525" s="533"/>
      <c r="J9525" s="533"/>
      <c r="K9525" s="533"/>
      <c r="L9525" s="533"/>
      <c r="M9525" s="533"/>
      <c r="N9525" s="532"/>
      <c r="O9525" s="350"/>
      <c r="P9525" s="464"/>
      <c r="Q9525" s="464"/>
      <c r="R9525" s="464"/>
      <c r="S9525" s="464"/>
      <c r="T9525" s="464"/>
      <c r="U9525" s="464"/>
      <c r="V9525" s="464"/>
    </row>
    <row r="9526" spans="1:22">
      <c r="A9526" s="531"/>
      <c r="B9526" s="532"/>
      <c r="C9526" s="350"/>
      <c r="D9526" s="350"/>
      <c r="E9526" s="533"/>
      <c r="F9526" s="533"/>
      <c r="G9526" s="533"/>
      <c r="H9526" s="533"/>
      <c r="I9526" s="533"/>
      <c r="J9526" s="533"/>
      <c r="K9526" s="533"/>
      <c r="L9526" s="533"/>
      <c r="M9526" s="533"/>
      <c r="N9526" s="532"/>
      <c r="O9526" s="350"/>
      <c r="P9526" s="464"/>
      <c r="Q9526" s="464"/>
      <c r="R9526" s="464"/>
      <c r="S9526" s="464"/>
      <c r="T9526" s="464"/>
      <c r="U9526" s="464"/>
      <c r="V9526" s="464"/>
    </row>
    <row r="9527" spans="1:22">
      <c r="A9527" s="531"/>
      <c r="B9527" s="532"/>
      <c r="C9527" s="350"/>
      <c r="D9527" s="350"/>
      <c r="E9527" s="533"/>
      <c r="F9527" s="533"/>
      <c r="G9527" s="533"/>
      <c r="H9527" s="533"/>
      <c r="I9527" s="533"/>
      <c r="J9527" s="533"/>
      <c r="K9527" s="533"/>
      <c r="L9527" s="533"/>
      <c r="M9527" s="533"/>
      <c r="N9527" s="532"/>
      <c r="O9527" s="350"/>
      <c r="P9527" s="464"/>
      <c r="Q9527" s="464"/>
      <c r="R9527" s="464"/>
      <c r="S9527" s="464"/>
      <c r="T9527" s="464"/>
      <c r="U9527" s="464"/>
      <c r="V9527" s="464"/>
    </row>
    <row r="9528" spans="1:22">
      <c r="A9528" s="531"/>
      <c r="B9528" s="532"/>
      <c r="C9528" s="350"/>
      <c r="D9528" s="350"/>
      <c r="E9528" s="533"/>
      <c r="F9528" s="533"/>
      <c r="G9528" s="533"/>
      <c r="H9528" s="533"/>
      <c r="I9528" s="533"/>
      <c r="J9528" s="533"/>
      <c r="K9528" s="533"/>
      <c r="L9528" s="533"/>
      <c r="M9528" s="533"/>
      <c r="N9528" s="532"/>
      <c r="O9528" s="350"/>
      <c r="P9528" s="464"/>
      <c r="Q9528" s="464"/>
      <c r="R9528" s="464"/>
      <c r="S9528" s="464"/>
      <c r="T9528" s="464"/>
      <c r="U9528" s="464"/>
      <c r="V9528" s="464"/>
    </row>
    <row r="9529" spans="1:22">
      <c r="A9529" s="531"/>
      <c r="B9529" s="532"/>
      <c r="C9529" s="350"/>
      <c r="D9529" s="350"/>
      <c r="E9529" s="533"/>
      <c r="F9529" s="533"/>
      <c r="G9529" s="533"/>
      <c r="H9529" s="533"/>
      <c r="I9529" s="533"/>
      <c r="J9529" s="533"/>
      <c r="K9529" s="533"/>
      <c r="L9529" s="533"/>
      <c r="M9529" s="533"/>
      <c r="N9529" s="532"/>
      <c r="O9529" s="350"/>
      <c r="P9529" s="464"/>
      <c r="Q9529" s="464"/>
      <c r="R9529" s="464"/>
      <c r="S9529" s="464"/>
      <c r="T9529" s="464"/>
      <c r="U9529" s="464"/>
      <c r="V9529" s="464"/>
    </row>
    <row r="9530" spans="1:22">
      <c r="A9530" s="531"/>
      <c r="B9530" s="532"/>
      <c r="C9530" s="350"/>
      <c r="D9530" s="350"/>
      <c r="E9530" s="533"/>
      <c r="F9530" s="533"/>
      <c r="G9530" s="533"/>
      <c r="H9530" s="533"/>
      <c r="I9530" s="533"/>
      <c r="J9530" s="533"/>
      <c r="K9530" s="533"/>
      <c r="L9530" s="533"/>
      <c r="M9530" s="533"/>
      <c r="N9530" s="532"/>
      <c r="O9530" s="350"/>
      <c r="P9530" s="464"/>
      <c r="Q9530" s="464"/>
      <c r="R9530" s="464"/>
      <c r="S9530" s="464"/>
      <c r="T9530" s="464"/>
      <c r="U9530" s="464"/>
      <c r="V9530" s="464"/>
    </row>
    <row r="9531" spans="1:22">
      <c r="A9531" s="531"/>
      <c r="B9531" s="532"/>
      <c r="C9531" s="350"/>
      <c r="D9531" s="350"/>
      <c r="E9531" s="533"/>
      <c r="F9531" s="533"/>
      <c r="G9531" s="533"/>
      <c r="H9531" s="533"/>
      <c r="I9531" s="533"/>
      <c r="J9531" s="533"/>
      <c r="K9531" s="533"/>
      <c r="L9531" s="533"/>
      <c r="M9531" s="533"/>
      <c r="N9531" s="532"/>
      <c r="O9531" s="350"/>
      <c r="P9531" s="464"/>
      <c r="Q9531" s="464"/>
      <c r="R9531" s="464"/>
      <c r="S9531" s="464"/>
      <c r="T9531" s="464"/>
      <c r="U9531" s="464"/>
      <c r="V9531" s="464"/>
    </row>
    <row r="9532" spans="1:22">
      <c r="A9532" s="531"/>
      <c r="B9532" s="532"/>
      <c r="C9532" s="350"/>
      <c r="D9532" s="350"/>
      <c r="E9532" s="533"/>
      <c r="F9532" s="533"/>
      <c r="G9532" s="533"/>
      <c r="H9532" s="533"/>
      <c r="I9532" s="533"/>
      <c r="J9532" s="533"/>
      <c r="K9532" s="533"/>
      <c r="L9532" s="533"/>
      <c r="M9532" s="533"/>
      <c r="N9532" s="532"/>
      <c r="O9532" s="350"/>
      <c r="P9532" s="464"/>
      <c r="Q9532" s="464"/>
      <c r="R9532" s="464"/>
      <c r="S9532" s="464"/>
      <c r="T9532" s="464"/>
      <c r="U9532" s="464"/>
      <c r="V9532" s="464"/>
    </row>
    <row r="9533" spans="1:22">
      <c r="A9533" s="531"/>
      <c r="B9533" s="532"/>
      <c r="C9533" s="350"/>
      <c r="D9533" s="350"/>
      <c r="E9533" s="533"/>
      <c r="F9533" s="533"/>
      <c r="G9533" s="533"/>
      <c r="H9533" s="533"/>
      <c r="I9533" s="533"/>
      <c r="J9533" s="533"/>
      <c r="K9533" s="533"/>
      <c r="L9533" s="533"/>
      <c r="M9533" s="533"/>
      <c r="N9533" s="532"/>
      <c r="O9533" s="350"/>
      <c r="P9533" s="464"/>
      <c r="Q9533" s="464"/>
      <c r="R9533" s="464"/>
      <c r="S9533" s="464"/>
      <c r="T9533" s="464"/>
      <c r="U9533" s="464"/>
      <c r="V9533" s="464"/>
    </row>
    <row r="9534" spans="1:22">
      <c r="A9534" s="531"/>
      <c r="B9534" s="532"/>
      <c r="C9534" s="350"/>
      <c r="D9534" s="350"/>
      <c r="E9534" s="533"/>
      <c r="F9534" s="533"/>
      <c r="G9534" s="533"/>
      <c r="H9534" s="533"/>
      <c r="I9534" s="533"/>
      <c r="J9534" s="533"/>
      <c r="K9534" s="533"/>
      <c r="L9534" s="533"/>
      <c r="M9534" s="533"/>
      <c r="N9534" s="532"/>
      <c r="O9534" s="350"/>
      <c r="P9534" s="464"/>
      <c r="Q9534" s="464"/>
      <c r="R9534" s="464"/>
      <c r="S9534" s="464"/>
      <c r="T9534" s="464"/>
      <c r="U9534" s="464"/>
      <c r="V9534" s="464"/>
    </row>
    <row r="9535" spans="1:22">
      <c r="A9535" s="531"/>
      <c r="B9535" s="532"/>
      <c r="C9535" s="350"/>
      <c r="D9535" s="350"/>
      <c r="E9535" s="533"/>
      <c r="F9535" s="533"/>
      <c r="G9535" s="533"/>
      <c r="H9535" s="533"/>
      <c r="I9535" s="533"/>
      <c r="J9535" s="533"/>
      <c r="K9535" s="533"/>
      <c r="L9535" s="533"/>
      <c r="M9535" s="533"/>
      <c r="N9535" s="532"/>
      <c r="O9535" s="350"/>
      <c r="P9535" s="464"/>
      <c r="Q9535" s="464"/>
      <c r="R9535" s="464"/>
      <c r="S9535" s="464"/>
      <c r="T9535" s="464"/>
      <c r="U9535" s="464"/>
      <c r="V9535" s="464"/>
    </row>
    <row r="9536" spans="1:22">
      <c r="A9536" s="531"/>
      <c r="B9536" s="532"/>
      <c r="C9536" s="350"/>
      <c r="D9536" s="350"/>
      <c r="E9536" s="533"/>
      <c r="F9536" s="533"/>
      <c r="G9536" s="533"/>
      <c r="H9536" s="533"/>
      <c r="I9536" s="533"/>
      <c r="J9536" s="533"/>
      <c r="K9536" s="533"/>
      <c r="L9536" s="533"/>
      <c r="M9536" s="533"/>
      <c r="N9536" s="532"/>
      <c r="O9536" s="350"/>
      <c r="P9536" s="464"/>
      <c r="Q9536" s="464"/>
      <c r="R9536" s="464"/>
      <c r="S9536" s="464"/>
      <c r="T9536" s="464"/>
      <c r="U9536" s="464"/>
      <c r="V9536" s="464"/>
    </row>
    <row r="9537" spans="1:22">
      <c r="A9537" s="531"/>
      <c r="B9537" s="532"/>
      <c r="C9537" s="350"/>
      <c r="D9537" s="350"/>
      <c r="E9537" s="533"/>
      <c r="F9537" s="533"/>
      <c r="G9537" s="533"/>
      <c r="H9537" s="533"/>
      <c r="I9537" s="533"/>
      <c r="J9537" s="533"/>
      <c r="K9537" s="533"/>
      <c r="L9537" s="533"/>
      <c r="M9537" s="533"/>
      <c r="N9537" s="532"/>
      <c r="O9537" s="350"/>
      <c r="P9537" s="464"/>
      <c r="Q9537" s="464"/>
      <c r="R9537" s="464"/>
      <c r="S9537" s="464"/>
      <c r="T9537" s="464"/>
      <c r="U9537" s="464"/>
      <c r="V9537" s="464"/>
    </row>
    <row r="9538" spans="1:22">
      <c r="A9538" s="531"/>
      <c r="B9538" s="532"/>
      <c r="C9538" s="350"/>
      <c r="D9538" s="350"/>
      <c r="E9538" s="533"/>
      <c r="F9538" s="533"/>
      <c r="G9538" s="533"/>
      <c r="H9538" s="533"/>
      <c r="I9538" s="533"/>
      <c r="J9538" s="533"/>
      <c r="K9538" s="533"/>
      <c r="L9538" s="533"/>
      <c r="M9538" s="533"/>
      <c r="N9538" s="532"/>
      <c r="O9538" s="350"/>
      <c r="P9538" s="464"/>
      <c r="Q9538" s="464"/>
      <c r="R9538" s="464"/>
      <c r="S9538" s="464"/>
      <c r="T9538" s="464"/>
      <c r="U9538" s="464"/>
      <c r="V9538" s="464"/>
    </row>
    <row r="9539" spans="1:22">
      <c r="A9539" s="531"/>
      <c r="B9539" s="532"/>
      <c r="C9539" s="350"/>
      <c r="D9539" s="350"/>
      <c r="E9539" s="533"/>
      <c r="F9539" s="533"/>
      <c r="G9539" s="533"/>
      <c r="H9539" s="533"/>
      <c r="I9539" s="533"/>
      <c r="J9539" s="533"/>
      <c r="K9539" s="533"/>
      <c r="L9539" s="533"/>
      <c r="M9539" s="533"/>
      <c r="N9539" s="532"/>
      <c r="O9539" s="350"/>
      <c r="P9539" s="464"/>
      <c r="Q9539" s="464"/>
      <c r="R9539" s="464"/>
      <c r="S9539" s="464"/>
      <c r="T9539" s="464"/>
      <c r="U9539" s="464"/>
      <c r="V9539" s="464"/>
    </row>
    <row r="9540" spans="1:22">
      <c r="A9540" s="531"/>
      <c r="B9540" s="532"/>
      <c r="C9540" s="350"/>
      <c r="D9540" s="350"/>
      <c r="E9540" s="533"/>
      <c r="F9540" s="533"/>
      <c r="G9540" s="533"/>
      <c r="H9540" s="533"/>
      <c r="I9540" s="533"/>
      <c r="J9540" s="533"/>
      <c r="K9540" s="533"/>
      <c r="L9540" s="533"/>
      <c r="M9540" s="533"/>
      <c r="N9540" s="532"/>
      <c r="O9540" s="350"/>
      <c r="P9540" s="464"/>
      <c r="Q9540" s="464"/>
      <c r="R9540" s="464"/>
      <c r="S9540" s="464"/>
      <c r="T9540" s="464"/>
      <c r="U9540" s="464"/>
      <c r="V9540" s="464"/>
    </row>
    <row r="9541" spans="1:22">
      <c r="A9541" s="531"/>
      <c r="B9541" s="532"/>
      <c r="C9541" s="350"/>
      <c r="D9541" s="350"/>
      <c r="E9541" s="533"/>
      <c r="F9541" s="533"/>
      <c r="G9541" s="533"/>
      <c r="H9541" s="533"/>
      <c r="I9541" s="533"/>
      <c r="J9541" s="533"/>
      <c r="K9541" s="533"/>
      <c r="L9541" s="533"/>
      <c r="M9541" s="533"/>
      <c r="N9541" s="532"/>
      <c r="O9541" s="350"/>
      <c r="P9541" s="464"/>
      <c r="Q9541" s="464"/>
      <c r="R9541" s="464"/>
      <c r="S9541" s="464"/>
      <c r="T9541" s="464"/>
      <c r="U9541" s="464"/>
      <c r="V9541" s="464"/>
    </row>
    <row r="9542" spans="1:22">
      <c r="A9542" s="531"/>
      <c r="B9542" s="532"/>
      <c r="C9542" s="350"/>
      <c r="D9542" s="350"/>
      <c r="E9542" s="533"/>
      <c r="F9542" s="533"/>
      <c r="G9542" s="533"/>
      <c r="H9542" s="533"/>
      <c r="I9542" s="533"/>
      <c r="J9542" s="533"/>
      <c r="K9542" s="533"/>
      <c r="L9542" s="533"/>
      <c r="M9542" s="533"/>
      <c r="N9542" s="532"/>
      <c r="O9542" s="350"/>
      <c r="P9542" s="464"/>
      <c r="Q9542" s="464"/>
      <c r="R9542" s="464"/>
      <c r="S9542" s="464"/>
      <c r="T9542" s="464"/>
      <c r="U9542" s="464"/>
      <c r="V9542" s="464"/>
    </row>
    <row r="9543" spans="1:22">
      <c r="A9543" s="531"/>
      <c r="B9543" s="532"/>
      <c r="C9543" s="350"/>
      <c r="D9543" s="350"/>
      <c r="E9543" s="533"/>
      <c r="F9543" s="533"/>
      <c r="G9543" s="533"/>
      <c r="H9543" s="533"/>
      <c r="I9543" s="533"/>
      <c r="J9543" s="533"/>
      <c r="K9543" s="533"/>
      <c r="L9543" s="533"/>
      <c r="M9543" s="533"/>
      <c r="N9543" s="532"/>
      <c r="O9543" s="350"/>
      <c r="P9543" s="464"/>
      <c r="Q9543" s="464"/>
      <c r="R9543" s="464"/>
      <c r="S9543" s="464"/>
      <c r="T9543" s="464"/>
      <c r="U9543" s="464"/>
      <c r="V9543" s="464"/>
    </row>
    <row r="9544" spans="1:22">
      <c r="A9544" s="531"/>
      <c r="B9544" s="532"/>
      <c r="C9544" s="350"/>
      <c r="D9544" s="350"/>
      <c r="E9544" s="533"/>
      <c r="F9544" s="533"/>
      <c r="G9544" s="533"/>
      <c r="H9544" s="533"/>
      <c r="I9544" s="533"/>
      <c r="J9544" s="533"/>
      <c r="K9544" s="533"/>
      <c r="L9544" s="533"/>
      <c r="M9544" s="533"/>
      <c r="N9544" s="532"/>
      <c r="O9544" s="350"/>
      <c r="P9544" s="464"/>
      <c r="Q9544" s="464"/>
      <c r="R9544" s="464"/>
      <c r="S9544" s="464"/>
      <c r="T9544" s="464"/>
      <c r="U9544" s="464"/>
      <c r="V9544" s="464"/>
    </row>
    <row r="9545" spans="1:22">
      <c r="A9545" s="531"/>
      <c r="B9545" s="532"/>
      <c r="C9545" s="350"/>
      <c r="D9545" s="350"/>
      <c r="E9545" s="533"/>
      <c r="F9545" s="533"/>
      <c r="G9545" s="533"/>
      <c r="H9545" s="533"/>
      <c r="I9545" s="533"/>
      <c r="J9545" s="533"/>
      <c r="K9545" s="533"/>
      <c r="L9545" s="533"/>
      <c r="M9545" s="533"/>
      <c r="N9545" s="532"/>
      <c r="O9545" s="350"/>
      <c r="P9545" s="464"/>
      <c r="Q9545" s="464"/>
      <c r="R9545" s="464"/>
      <c r="S9545" s="464"/>
      <c r="T9545" s="464"/>
      <c r="U9545" s="464"/>
      <c r="V9545" s="464"/>
    </row>
    <row r="9546" spans="1:22">
      <c r="A9546" s="531"/>
      <c r="B9546" s="532"/>
      <c r="C9546" s="350"/>
      <c r="D9546" s="350"/>
      <c r="E9546" s="533"/>
      <c r="F9546" s="533"/>
      <c r="G9546" s="533"/>
      <c r="H9546" s="533"/>
      <c r="I9546" s="533"/>
      <c r="J9546" s="533"/>
      <c r="K9546" s="533"/>
      <c r="L9546" s="533"/>
      <c r="M9546" s="533"/>
      <c r="N9546" s="532"/>
      <c r="O9546" s="350"/>
      <c r="P9546" s="464"/>
      <c r="Q9546" s="464"/>
      <c r="R9546" s="464"/>
      <c r="S9546" s="464"/>
      <c r="T9546" s="464"/>
      <c r="U9546" s="464"/>
      <c r="V9546" s="464"/>
    </row>
    <row r="9547" spans="1:22">
      <c r="A9547" s="531"/>
      <c r="B9547" s="532"/>
      <c r="C9547" s="350"/>
      <c r="D9547" s="350"/>
      <c r="E9547" s="533"/>
      <c r="F9547" s="533"/>
      <c r="G9547" s="533"/>
      <c r="H9547" s="533"/>
      <c r="I9547" s="533"/>
      <c r="J9547" s="533"/>
      <c r="K9547" s="533"/>
      <c r="L9547" s="533"/>
      <c r="M9547" s="533"/>
      <c r="N9547" s="532"/>
      <c r="O9547" s="350"/>
      <c r="P9547" s="464"/>
      <c r="Q9547" s="464"/>
      <c r="R9547" s="464"/>
      <c r="S9547" s="464"/>
      <c r="T9547" s="464"/>
      <c r="U9547" s="464"/>
      <c r="V9547" s="464"/>
    </row>
    <row r="9548" spans="1:22">
      <c r="A9548" s="531"/>
      <c r="B9548" s="532"/>
      <c r="C9548" s="350"/>
      <c r="D9548" s="350"/>
      <c r="E9548" s="533"/>
      <c r="F9548" s="533"/>
      <c r="G9548" s="533"/>
      <c r="H9548" s="533"/>
      <c r="I9548" s="533"/>
      <c r="J9548" s="533"/>
      <c r="K9548" s="533"/>
      <c r="L9548" s="533"/>
      <c r="M9548" s="533"/>
      <c r="N9548" s="532"/>
      <c r="O9548" s="350"/>
      <c r="P9548" s="464"/>
      <c r="Q9548" s="464"/>
      <c r="R9548" s="464"/>
      <c r="S9548" s="464"/>
      <c r="T9548" s="464"/>
      <c r="U9548" s="464"/>
      <c r="V9548" s="464"/>
    </row>
    <row r="9549" spans="1:22">
      <c r="A9549" s="531"/>
      <c r="B9549" s="532"/>
      <c r="C9549" s="350"/>
      <c r="D9549" s="350"/>
      <c r="E9549" s="533"/>
      <c r="F9549" s="533"/>
      <c r="G9549" s="533"/>
      <c r="H9549" s="533"/>
      <c r="I9549" s="533"/>
      <c r="J9549" s="533"/>
      <c r="K9549" s="533"/>
      <c r="L9549" s="533"/>
      <c r="M9549" s="533"/>
      <c r="N9549" s="532"/>
      <c r="O9549" s="350"/>
      <c r="P9549" s="464"/>
      <c r="Q9549" s="464"/>
      <c r="R9549" s="464"/>
      <c r="S9549" s="464"/>
      <c r="T9549" s="464"/>
      <c r="U9549" s="464"/>
      <c r="V9549" s="464"/>
    </row>
    <row r="9550" spans="1:22">
      <c r="A9550" s="531"/>
      <c r="B9550" s="532"/>
      <c r="C9550" s="350"/>
      <c r="D9550" s="350"/>
      <c r="E9550" s="533"/>
      <c r="F9550" s="533"/>
      <c r="G9550" s="533"/>
      <c r="H9550" s="533"/>
      <c r="I9550" s="533"/>
      <c r="J9550" s="533"/>
      <c r="K9550" s="533"/>
      <c r="L9550" s="533"/>
      <c r="M9550" s="533"/>
      <c r="N9550" s="532"/>
      <c r="O9550" s="350"/>
      <c r="P9550" s="464"/>
      <c r="Q9550" s="464"/>
      <c r="R9550" s="464"/>
      <c r="S9550" s="464"/>
      <c r="T9550" s="464"/>
      <c r="U9550" s="464"/>
      <c r="V9550" s="464"/>
    </row>
    <row r="9551" spans="1:22">
      <c r="A9551" s="531"/>
      <c r="B9551" s="532"/>
      <c r="C9551" s="350"/>
      <c r="D9551" s="350"/>
      <c r="E9551" s="533"/>
      <c r="F9551" s="533"/>
      <c r="G9551" s="533"/>
      <c r="H9551" s="533"/>
      <c r="I9551" s="533"/>
      <c r="J9551" s="533"/>
      <c r="K9551" s="533"/>
      <c r="L9551" s="533"/>
      <c r="M9551" s="533"/>
      <c r="N9551" s="532"/>
      <c r="O9551" s="350"/>
      <c r="P9551" s="464"/>
      <c r="Q9551" s="464"/>
      <c r="R9551" s="464"/>
      <c r="S9551" s="464"/>
      <c r="T9551" s="464"/>
      <c r="U9551" s="464"/>
      <c r="V9551" s="464"/>
    </row>
    <row r="9552" spans="1:22">
      <c r="A9552" s="531"/>
      <c r="B9552" s="532"/>
      <c r="C9552" s="350"/>
      <c r="D9552" s="350"/>
      <c r="E9552" s="533"/>
      <c r="F9552" s="533"/>
      <c r="G9552" s="533"/>
      <c r="H9552" s="533"/>
      <c r="I9552" s="533"/>
      <c r="J9552" s="533"/>
      <c r="K9552" s="533"/>
      <c r="L9552" s="533"/>
      <c r="M9552" s="533"/>
      <c r="N9552" s="532"/>
      <c r="O9552" s="350"/>
      <c r="P9552" s="464"/>
      <c r="Q9552" s="464"/>
      <c r="R9552" s="464"/>
      <c r="S9552" s="464"/>
      <c r="T9552" s="464"/>
      <c r="U9552" s="464"/>
      <c r="V9552" s="464"/>
    </row>
    <row r="9553" spans="1:22">
      <c r="A9553" s="531"/>
      <c r="B9553" s="532"/>
      <c r="C9553" s="350"/>
      <c r="D9553" s="350"/>
      <c r="E9553" s="533"/>
      <c r="F9553" s="533"/>
      <c r="G9553" s="533"/>
      <c r="H9553" s="533"/>
      <c r="I9553" s="533"/>
      <c r="J9553" s="533"/>
      <c r="K9553" s="533"/>
      <c r="L9553" s="533"/>
      <c r="M9553" s="533"/>
      <c r="N9553" s="532"/>
      <c r="O9553" s="350"/>
      <c r="P9553" s="464"/>
      <c r="Q9553" s="464"/>
      <c r="R9553" s="464"/>
      <c r="S9553" s="464"/>
      <c r="T9553" s="464"/>
      <c r="U9553" s="464"/>
      <c r="V9553" s="464"/>
    </row>
    <row r="9554" spans="1:22">
      <c r="A9554" s="531"/>
      <c r="B9554" s="532"/>
      <c r="C9554" s="350"/>
      <c r="D9554" s="350"/>
      <c r="E9554" s="533"/>
      <c r="F9554" s="533"/>
      <c r="G9554" s="533"/>
      <c r="H9554" s="533"/>
      <c r="I9554" s="533"/>
      <c r="J9554" s="533"/>
      <c r="K9554" s="533"/>
      <c r="L9554" s="533"/>
      <c r="M9554" s="533"/>
      <c r="N9554" s="532"/>
      <c r="O9554" s="350"/>
      <c r="P9554" s="464"/>
      <c r="Q9554" s="464"/>
      <c r="R9554" s="464"/>
      <c r="S9554" s="464"/>
      <c r="T9554" s="464"/>
      <c r="U9554" s="464"/>
      <c r="V9554" s="464"/>
    </row>
    <row r="9555" spans="1:22">
      <c r="A9555" s="531"/>
      <c r="B9555" s="532"/>
      <c r="C9555" s="350"/>
      <c r="D9555" s="350"/>
      <c r="E9555" s="533"/>
      <c r="F9555" s="533"/>
      <c r="G9555" s="533"/>
      <c r="H9555" s="533"/>
      <c r="I9555" s="533"/>
      <c r="J9555" s="533"/>
      <c r="K9555" s="533"/>
      <c r="L9555" s="533"/>
      <c r="M9555" s="533"/>
      <c r="N9555" s="532"/>
      <c r="O9555" s="350"/>
      <c r="P9555" s="464"/>
      <c r="Q9555" s="464"/>
      <c r="R9555" s="464"/>
      <c r="S9555" s="464"/>
      <c r="T9555" s="464"/>
      <c r="U9555" s="464"/>
      <c r="V9555" s="464"/>
    </row>
    <row r="9556" spans="1:22">
      <c r="A9556" s="531"/>
      <c r="B9556" s="532"/>
      <c r="C9556" s="350"/>
      <c r="D9556" s="350"/>
      <c r="E9556" s="533"/>
      <c r="F9556" s="533"/>
      <c r="G9556" s="533"/>
      <c r="H9556" s="533"/>
      <c r="I9556" s="533"/>
      <c r="J9556" s="533"/>
      <c r="K9556" s="533"/>
      <c r="L9556" s="533"/>
      <c r="M9556" s="533"/>
      <c r="N9556" s="532"/>
      <c r="O9556" s="350"/>
      <c r="P9556" s="464"/>
      <c r="Q9556" s="464"/>
      <c r="R9556" s="464"/>
      <c r="S9556" s="464"/>
      <c r="T9556" s="464"/>
      <c r="U9556" s="464"/>
      <c r="V9556" s="464"/>
    </row>
    <row r="9557" spans="1:22">
      <c r="A9557" s="531"/>
      <c r="B9557" s="532"/>
      <c r="C9557" s="350"/>
      <c r="D9557" s="350"/>
      <c r="E9557" s="533"/>
      <c r="F9557" s="533"/>
      <c r="G9557" s="533"/>
      <c r="H9557" s="533"/>
      <c r="I9557" s="533"/>
      <c r="J9557" s="533"/>
      <c r="K9557" s="533"/>
      <c r="L9557" s="533"/>
      <c r="M9557" s="533"/>
      <c r="N9557" s="532"/>
      <c r="O9557" s="350"/>
      <c r="P9557" s="464"/>
      <c r="Q9557" s="464"/>
      <c r="R9557" s="464"/>
      <c r="S9557" s="464"/>
      <c r="T9557" s="464"/>
      <c r="U9557" s="464"/>
      <c r="V9557" s="464"/>
    </row>
    <row r="9558" spans="1:22">
      <c r="A9558" s="531"/>
      <c r="B9558" s="532"/>
      <c r="C9558" s="350"/>
      <c r="D9558" s="350"/>
      <c r="E9558" s="533"/>
      <c r="F9558" s="533"/>
      <c r="G9558" s="533"/>
      <c r="H9558" s="533"/>
      <c r="I9558" s="533"/>
      <c r="J9558" s="533"/>
      <c r="K9558" s="533"/>
      <c r="L9558" s="533"/>
      <c r="M9558" s="533"/>
      <c r="N9558" s="532"/>
      <c r="O9558" s="350"/>
      <c r="P9558" s="464"/>
      <c r="Q9558" s="464"/>
      <c r="R9558" s="464"/>
      <c r="S9558" s="464"/>
      <c r="T9558" s="464"/>
      <c r="U9558" s="464"/>
      <c r="V9558" s="464"/>
    </row>
    <row r="9559" spans="1:22">
      <c r="A9559" s="531"/>
      <c r="B9559" s="532"/>
      <c r="C9559" s="350"/>
      <c r="D9559" s="350"/>
      <c r="E9559" s="533"/>
      <c r="F9559" s="533"/>
      <c r="G9559" s="533"/>
      <c r="H9559" s="533"/>
      <c r="I9559" s="533"/>
      <c r="J9559" s="533"/>
      <c r="K9559" s="533"/>
      <c r="L9559" s="533"/>
      <c r="M9559" s="533"/>
      <c r="N9559" s="532"/>
      <c r="O9559" s="350"/>
      <c r="P9559" s="464"/>
      <c r="Q9559" s="464"/>
      <c r="R9559" s="464"/>
      <c r="S9559" s="464"/>
      <c r="T9559" s="464"/>
      <c r="U9559" s="464"/>
      <c r="V9559" s="464"/>
    </row>
    <row r="9560" spans="1:22">
      <c r="A9560" s="531"/>
      <c r="B9560" s="532"/>
      <c r="C9560" s="350"/>
      <c r="D9560" s="350"/>
      <c r="E9560" s="533"/>
      <c r="F9560" s="533"/>
      <c r="G9560" s="533"/>
      <c r="H9560" s="533"/>
      <c r="I9560" s="533"/>
      <c r="J9560" s="533"/>
      <c r="K9560" s="533"/>
      <c r="L9560" s="533"/>
      <c r="M9560" s="533"/>
      <c r="N9560" s="532"/>
      <c r="O9560" s="350"/>
      <c r="P9560" s="464"/>
      <c r="Q9560" s="464"/>
      <c r="R9560" s="464"/>
      <c r="S9560" s="464"/>
      <c r="T9560" s="464"/>
      <c r="U9560" s="464"/>
      <c r="V9560" s="464"/>
    </row>
    <row r="9561" spans="1:22">
      <c r="A9561" s="531"/>
      <c r="B9561" s="532"/>
      <c r="C9561" s="350"/>
      <c r="D9561" s="350"/>
      <c r="E9561" s="533"/>
      <c r="F9561" s="533"/>
      <c r="G9561" s="533"/>
      <c r="H9561" s="533"/>
      <c r="I9561" s="533"/>
      <c r="J9561" s="533"/>
      <c r="K9561" s="533"/>
      <c r="L9561" s="533"/>
      <c r="M9561" s="533"/>
      <c r="N9561" s="532"/>
      <c r="O9561" s="350"/>
      <c r="P9561" s="464"/>
      <c r="Q9561" s="464"/>
      <c r="R9561" s="464"/>
      <c r="S9561" s="464"/>
      <c r="T9561" s="464"/>
      <c r="U9561" s="464"/>
      <c r="V9561" s="464"/>
    </row>
    <row r="9562" spans="1:22">
      <c r="A9562" s="531"/>
      <c r="B9562" s="532"/>
      <c r="C9562" s="350"/>
      <c r="D9562" s="350"/>
      <c r="E9562" s="533"/>
      <c r="F9562" s="533"/>
      <c r="G9562" s="533"/>
      <c r="H9562" s="533"/>
      <c r="I9562" s="533"/>
      <c r="J9562" s="533"/>
      <c r="K9562" s="533"/>
      <c r="L9562" s="533"/>
      <c r="M9562" s="533"/>
      <c r="N9562" s="532"/>
      <c r="O9562" s="350"/>
      <c r="P9562" s="464"/>
      <c r="Q9562" s="464"/>
      <c r="R9562" s="464"/>
      <c r="S9562" s="464"/>
      <c r="T9562" s="464"/>
      <c r="U9562" s="464"/>
      <c r="V9562" s="464"/>
    </row>
    <row r="9563" spans="1:22">
      <c r="A9563" s="531"/>
      <c r="B9563" s="532"/>
      <c r="C9563" s="350"/>
      <c r="D9563" s="350"/>
      <c r="E9563" s="533"/>
      <c r="F9563" s="533"/>
      <c r="G9563" s="533"/>
      <c r="H9563" s="533"/>
      <c r="I9563" s="533"/>
      <c r="J9563" s="533"/>
      <c r="K9563" s="533"/>
      <c r="L9563" s="533"/>
      <c r="M9563" s="533"/>
      <c r="N9563" s="532"/>
      <c r="O9563" s="350"/>
      <c r="P9563" s="464"/>
      <c r="Q9563" s="464"/>
      <c r="R9563" s="464"/>
      <c r="S9563" s="464"/>
      <c r="T9563" s="464"/>
      <c r="U9563" s="464"/>
      <c r="V9563" s="464"/>
    </row>
    <row r="9564" spans="1:22">
      <c r="A9564" s="531"/>
      <c r="B9564" s="532"/>
      <c r="C9564" s="350"/>
      <c r="D9564" s="350"/>
      <c r="E9564" s="533"/>
      <c r="F9564" s="533"/>
      <c r="G9564" s="533"/>
      <c r="H9564" s="533"/>
      <c r="I9564" s="533"/>
      <c r="J9564" s="533"/>
      <c r="K9564" s="533"/>
      <c r="L9564" s="533"/>
      <c r="M9564" s="533"/>
      <c r="N9564" s="532"/>
      <c r="O9564" s="350"/>
      <c r="P9564" s="464"/>
      <c r="Q9564" s="464"/>
      <c r="R9564" s="464"/>
      <c r="S9564" s="464"/>
      <c r="T9564" s="464"/>
      <c r="U9564" s="464"/>
      <c r="V9564" s="464"/>
    </row>
    <row r="9565" spans="1:22">
      <c r="A9565" s="531"/>
      <c r="B9565" s="532"/>
      <c r="C9565" s="350"/>
      <c r="D9565" s="350"/>
      <c r="E9565" s="533"/>
      <c r="F9565" s="533"/>
      <c r="G9565" s="533"/>
      <c r="H9565" s="533"/>
      <c r="I9565" s="533"/>
      <c r="J9565" s="533"/>
      <c r="K9565" s="533"/>
      <c r="L9565" s="533"/>
      <c r="M9565" s="533"/>
      <c r="N9565" s="532"/>
      <c r="O9565" s="350"/>
      <c r="P9565" s="464"/>
      <c r="Q9565" s="464"/>
      <c r="R9565" s="464"/>
      <c r="S9565" s="464"/>
      <c r="T9565" s="464"/>
      <c r="U9565" s="464"/>
      <c r="V9565" s="464"/>
    </row>
    <row r="9566" spans="1:22">
      <c r="A9566" s="531"/>
      <c r="B9566" s="532"/>
      <c r="C9566" s="350"/>
      <c r="D9566" s="350"/>
      <c r="E9566" s="533"/>
      <c r="F9566" s="533"/>
      <c r="G9566" s="533"/>
      <c r="H9566" s="533"/>
      <c r="I9566" s="533"/>
      <c r="J9566" s="533"/>
      <c r="K9566" s="533"/>
      <c r="L9566" s="533"/>
      <c r="M9566" s="533"/>
      <c r="N9566" s="532"/>
      <c r="O9566" s="350"/>
      <c r="P9566" s="464"/>
      <c r="Q9566" s="464"/>
      <c r="R9566" s="464"/>
      <c r="S9566" s="464"/>
      <c r="T9566" s="464"/>
      <c r="U9566" s="464"/>
      <c r="V9566" s="464"/>
    </row>
    <row r="9567" spans="1:22">
      <c r="A9567" s="531"/>
      <c r="B9567" s="532"/>
      <c r="C9567" s="350"/>
      <c r="D9567" s="350"/>
      <c r="E9567" s="533"/>
      <c r="F9567" s="533"/>
      <c r="G9567" s="533"/>
      <c r="H9567" s="533"/>
      <c r="I9567" s="533"/>
      <c r="J9567" s="533"/>
      <c r="K9567" s="533"/>
      <c r="L9567" s="533"/>
      <c r="M9567" s="533"/>
      <c r="N9567" s="532"/>
      <c r="O9567" s="350"/>
      <c r="P9567" s="464"/>
      <c r="Q9567" s="464"/>
      <c r="R9567" s="464"/>
      <c r="S9567" s="464"/>
      <c r="T9567" s="464"/>
      <c r="U9567" s="464"/>
      <c r="V9567" s="464"/>
    </row>
    <row r="9568" spans="1:22">
      <c r="A9568" s="531"/>
      <c r="B9568" s="532"/>
      <c r="C9568" s="350"/>
      <c r="D9568" s="350"/>
      <c r="E9568" s="533"/>
      <c r="F9568" s="533"/>
      <c r="G9568" s="533"/>
      <c r="H9568" s="533"/>
      <c r="I9568" s="533"/>
      <c r="J9568" s="533"/>
      <c r="K9568" s="533"/>
      <c r="L9568" s="533"/>
      <c r="M9568" s="533"/>
      <c r="N9568" s="532"/>
      <c r="O9568" s="350"/>
      <c r="P9568" s="464"/>
      <c r="Q9568" s="464"/>
      <c r="R9568" s="464"/>
      <c r="S9568" s="464"/>
      <c r="T9568" s="464"/>
      <c r="U9568" s="464"/>
      <c r="V9568" s="464"/>
    </row>
    <row r="9569" spans="1:22">
      <c r="A9569" s="531"/>
      <c r="B9569" s="532"/>
      <c r="C9569" s="350"/>
      <c r="D9569" s="350"/>
      <c r="E9569" s="533"/>
      <c r="F9569" s="533"/>
      <c r="G9569" s="533"/>
      <c r="H9569" s="533"/>
      <c r="I9569" s="533"/>
      <c r="J9569" s="533"/>
      <c r="K9569" s="533"/>
      <c r="L9569" s="533"/>
      <c r="M9569" s="533"/>
      <c r="N9569" s="532"/>
      <c r="O9569" s="350"/>
      <c r="P9569" s="464"/>
      <c r="Q9569" s="464"/>
      <c r="R9569" s="464"/>
      <c r="S9569" s="464"/>
      <c r="T9569" s="464"/>
      <c r="U9569" s="464"/>
      <c r="V9569" s="464"/>
    </row>
    <row r="9570" spans="1:22">
      <c r="A9570" s="531"/>
      <c r="B9570" s="532"/>
      <c r="C9570" s="350"/>
      <c r="D9570" s="350"/>
      <c r="E9570" s="533"/>
      <c r="F9570" s="533"/>
      <c r="G9570" s="533"/>
      <c r="H9570" s="533"/>
      <c r="I9570" s="533"/>
      <c r="J9570" s="533"/>
      <c r="K9570" s="533"/>
      <c r="L9570" s="533"/>
      <c r="M9570" s="533"/>
      <c r="N9570" s="532"/>
      <c r="O9570" s="350"/>
      <c r="P9570" s="464"/>
      <c r="Q9570" s="464"/>
      <c r="R9570" s="464"/>
      <c r="S9570" s="464"/>
      <c r="T9570" s="464"/>
      <c r="U9570" s="464"/>
      <c r="V9570" s="464"/>
    </row>
    <row r="9571" spans="1:22">
      <c r="A9571" s="531"/>
      <c r="B9571" s="532"/>
      <c r="C9571" s="350"/>
      <c r="D9571" s="350"/>
      <c r="E9571" s="533"/>
      <c r="F9571" s="533"/>
      <c r="G9571" s="533"/>
      <c r="H9571" s="533"/>
      <c r="I9571" s="533"/>
      <c r="J9571" s="533"/>
      <c r="K9571" s="533"/>
      <c r="L9571" s="533"/>
      <c r="M9571" s="533"/>
      <c r="N9571" s="532"/>
      <c r="O9571" s="350"/>
      <c r="P9571" s="464"/>
      <c r="Q9571" s="464"/>
      <c r="R9571" s="464"/>
      <c r="S9571" s="464"/>
      <c r="T9571" s="464"/>
      <c r="U9571" s="464"/>
      <c r="V9571" s="464"/>
    </row>
    <row r="9572" spans="1:22">
      <c r="A9572" s="531"/>
      <c r="B9572" s="532"/>
      <c r="C9572" s="350"/>
      <c r="D9572" s="350"/>
      <c r="E9572" s="533"/>
      <c r="F9572" s="533"/>
      <c r="G9572" s="533"/>
      <c r="H9572" s="533"/>
      <c r="I9572" s="533"/>
      <c r="J9572" s="533"/>
      <c r="K9572" s="533"/>
      <c r="L9572" s="533"/>
      <c r="M9572" s="533"/>
      <c r="N9572" s="532"/>
      <c r="O9572" s="350"/>
      <c r="P9572" s="464"/>
      <c r="Q9572" s="464"/>
      <c r="R9572" s="464"/>
      <c r="S9572" s="464"/>
      <c r="T9572" s="464"/>
      <c r="U9572" s="464"/>
      <c r="V9572" s="464"/>
    </row>
    <row r="9573" spans="1:22">
      <c r="A9573" s="531"/>
      <c r="B9573" s="532"/>
      <c r="C9573" s="350"/>
      <c r="D9573" s="350"/>
      <c r="E9573" s="533"/>
      <c r="F9573" s="533"/>
      <c r="G9573" s="533"/>
      <c r="H9573" s="533"/>
      <c r="I9573" s="533"/>
      <c r="J9573" s="533"/>
      <c r="K9573" s="533"/>
      <c r="L9573" s="533"/>
      <c r="M9573" s="533"/>
      <c r="N9573" s="532"/>
      <c r="O9573" s="350"/>
      <c r="P9573" s="464"/>
      <c r="Q9573" s="464"/>
      <c r="R9573" s="464"/>
      <c r="S9573" s="464"/>
      <c r="T9573" s="464"/>
      <c r="U9573" s="464"/>
      <c r="V9573" s="464"/>
    </row>
    <row r="9574" spans="1:22">
      <c r="A9574" s="531"/>
      <c r="B9574" s="532"/>
      <c r="C9574" s="350"/>
      <c r="D9574" s="350"/>
      <c r="E9574" s="533"/>
      <c r="F9574" s="533"/>
      <c r="G9574" s="533"/>
      <c r="H9574" s="533"/>
      <c r="I9574" s="533"/>
      <c r="J9574" s="533"/>
      <c r="K9574" s="533"/>
      <c r="L9574" s="533"/>
      <c r="M9574" s="533"/>
      <c r="N9574" s="532"/>
      <c r="O9574" s="350"/>
      <c r="P9574" s="464"/>
      <c r="Q9574" s="464"/>
      <c r="R9574" s="464"/>
      <c r="S9574" s="464"/>
      <c r="T9574" s="464"/>
      <c r="U9574" s="464"/>
      <c r="V9574" s="464"/>
    </row>
    <row r="9575" spans="1:22">
      <c r="A9575" s="531"/>
      <c r="B9575" s="532"/>
      <c r="C9575" s="350"/>
      <c r="D9575" s="350"/>
      <c r="E9575" s="533"/>
      <c r="F9575" s="533"/>
      <c r="G9575" s="533"/>
      <c r="H9575" s="533"/>
      <c r="I9575" s="533"/>
      <c r="J9575" s="533"/>
      <c r="K9575" s="533"/>
      <c r="L9575" s="533"/>
      <c r="M9575" s="533"/>
      <c r="N9575" s="532"/>
      <c r="O9575" s="350"/>
      <c r="P9575" s="464"/>
      <c r="Q9575" s="464"/>
      <c r="R9575" s="464"/>
      <c r="S9575" s="464"/>
      <c r="T9575" s="464"/>
      <c r="U9575" s="464"/>
      <c r="V9575" s="464"/>
    </row>
    <row r="9576" spans="1:22">
      <c r="A9576" s="531"/>
      <c r="B9576" s="532"/>
      <c r="C9576" s="350"/>
      <c r="D9576" s="350"/>
      <c r="E9576" s="533"/>
      <c r="F9576" s="533"/>
      <c r="G9576" s="533"/>
      <c r="H9576" s="533"/>
      <c r="I9576" s="533"/>
      <c r="J9576" s="533"/>
      <c r="K9576" s="533"/>
      <c r="L9576" s="533"/>
      <c r="M9576" s="533"/>
      <c r="N9576" s="532"/>
      <c r="O9576" s="350"/>
      <c r="P9576" s="464"/>
      <c r="Q9576" s="464"/>
      <c r="R9576" s="464"/>
      <c r="S9576" s="464"/>
      <c r="T9576" s="464"/>
      <c r="U9576" s="464"/>
      <c r="V9576" s="464"/>
    </row>
    <row r="9577" spans="1:22">
      <c r="A9577" s="531"/>
      <c r="B9577" s="532"/>
      <c r="C9577" s="350"/>
      <c r="D9577" s="350"/>
      <c r="E9577" s="533"/>
      <c r="F9577" s="533"/>
      <c r="G9577" s="533"/>
      <c r="H9577" s="533"/>
      <c r="I9577" s="533"/>
      <c r="J9577" s="533"/>
      <c r="K9577" s="533"/>
      <c r="L9577" s="533"/>
      <c r="M9577" s="533"/>
      <c r="N9577" s="532"/>
      <c r="O9577" s="350"/>
      <c r="P9577" s="464"/>
      <c r="Q9577" s="464"/>
      <c r="R9577" s="464"/>
      <c r="S9577" s="464"/>
      <c r="T9577" s="464"/>
      <c r="U9577" s="464"/>
      <c r="V9577" s="464"/>
    </row>
    <row r="9578" spans="1:22">
      <c r="A9578" s="531"/>
      <c r="B9578" s="532"/>
      <c r="C9578" s="350"/>
      <c r="D9578" s="350"/>
      <c r="E9578" s="533"/>
      <c r="F9578" s="533"/>
      <c r="G9578" s="533"/>
      <c r="H9578" s="533"/>
      <c r="I9578" s="533"/>
      <c r="J9578" s="533"/>
      <c r="K9578" s="533"/>
      <c r="L9578" s="533"/>
      <c r="M9578" s="533"/>
      <c r="N9578" s="532"/>
      <c r="O9578" s="350"/>
      <c r="P9578" s="464"/>
      <c r="Q9578" s="464"/>
      <c r="R9578" s="464"/>
      <c r="S9578" s="464"/>
      <c r="T9578" s="464"/>
      <c r="U9578" s="464"/>
      <c r="V9578" s="464"/>
    </row>
    <row r="9579" spans="1:22">
      <c r="A9579" s="531"/>
      <c r="B9579" s="532"/>
      <c r="C9579" s="350"/>
      <c r="D9579" s="350"/>
      <c r="E9579" s="533"/>
      <c r="F9579" s="533"/>
      <c r="G9579" s="533"/>
      <c r="H9579" s="533"/>
      <c r="I9579" s="533"/>
      <c r="J9579" s="533"/>
      <c r="K9579" s="533"/>
      <c r="L9579" s="533"/>
      <c r="M9579" s="533"/>
      <c r="N9579" s="532"/>
      <c r="O9579" s="350"/>
      <c r="P9579" s="464"/>
      <c r="Q9579" s="464"/>
      <c r="R9579" s="464"/>
      <c r="S9579" s="464"/>
      <c r="T9579" s="464"/>
      <c r="U9579" s="464"/>
      <c r="V9579" s="464"/>
    </row>
    <row r="9580" spans="1:22">
      <c r="A9580" s="531"/>
      <c r="B9580" s="532"/>
      <c r="C9580" s="350"/>
      <c r="D9580" s="350"/>
      <c r="E9580" s="533"/>
      <c r="F9580" s="533"/>
      <c r="G9580" s="533"/>
      <c r="H9580" s="533"/>
      <c r="I9580" s="533"/>
      <c r="J9580" s="533"/>
      <c r="K9580" s="533"/>
      <c r="L9580" s="533"/>
      <c r="M9580" s="533"/>
      <c r="N9580" s="532"/>
      <c r="O9580" s="350"/>
      <c r="P9580" s="464"/>
      <c r="Q9580" s="464"/>
      <c r="R9580" s="464"/>
      <c r="S9580" s="464"/>
      <c r="T9580" s="464"/>
      <c r="U9580" s="464"/>
      <c r="V9580" s="464"/>
    </row>
    <row r="9581" spans="1:22">
      <c r="A9581" s="531"/>
      <c r="B9581" s="532"/>
      <c r="C9581" s="350"/>
      <c r="D9581" s="350"/>
      <c r="E9581" s="533"/>
      <c r="F9581" s="533"/>
      <c r="G9581" s="533"/>
      <c r="H9581" s="533"/>
      <c r="I9581" s="533"/>
      <c r="J9581" s="533"/>
      <c r="K9581" s="533"/>
      <c r="L9581" s="533"/>
      <c r="M9581" s="533"/>
      <c r="N9581" s="532"/>
      <c r="O9581" s="350"/>
      <c r="P9581" s="464"/>
      <c r="Q9581" s="464"/>
      <c r="R9581" s="464"/>
      <c r="S9581" s="464"/>
      <c r="T9581" s="464"/>
      <c r="U9581" s="464"/>
      <c r="V9581" s="464"/>
    </row>
    <row r="9582" spans="1:22">
      <c r="A9582" s="531"/>
      <c r="B9582" s="532"/>
      <c r="C9582" s="350"/>
      <c r="D9582" s="350"/>
      <c r="E9582" s="533"/>
      <c r="F9582" s="533"/>
      <c r="G9582" s="533"/>
      <c r="H9582" s="533"/>
      <c r="I9582" s="533"/>
      <c r="J9582" s="533"/>
      <c r="K9582" s="533"/>
      <c r="L9582" s="533"/>
      <c r="M9582" s="533"/>
      <c r="N9582" s="532"/>
      <c r="O9582" s="350"/>
      <c r="P9582" s="464"/>
      <c r="Q9582" s="464"/>
      <c r="R9582" s="464"/>
      <c r="S9582" s="464"/>
      <c r="T9582" s="464"/>
      <c r="U9582" s="464"/>
      <c r="V9582" s="464"/>
    </row>
    <row r="9583" spans="1:22">
      <c r="A9583" s="531"/>
      <c r="B9583" s="532"/>
      <c r="C9583" s="350"/>
      <c r="D9583" s="350"/>
      <c r="E9583" s="533"/>
      <c r="F9583" s="533"/>
      <c r="G9583" s="533"/>
      <c r="H9583" s="533"/>
      <c r="I9583" s="533"/>
      <c r="J9583" s="533"/>
      <c r="K9583" s="533"/>
      <c r="L9583" s="533"/>
      <c r="M9583" s="533"/>
      <c r="N9583" s="532"/>
      <c r="O9583" s="350"/>
      <c r="P9583" s="464"/>
      <c r="Q9583" s="464"/>
      <c r="R9583" s="464"/>
      <c r="S9583" s="464"/>
      <c r="T9583" s="464"/>
      <c r="U9583" s="464"/>
      <c r="V9583" s="464"/>
    </row>
    <row r="9584" spans="1:22">
      <c r="A9584" s="531"/>
      <c r="B9584" s="532"/>
      <c r="C9584" s="350"/>
      <c r="D9584" s="350"/>
      <c r="E9584" s="533"/>
      <c r="F9584" s="533"/>
      <c r="G9584" s="533"/>
      <c r="H9584" s="533"/>
      <c r="I9584" s="533"/>
      <c r="J9584" s="533"/>
      <c r="K9584" s="533"/>
      <c r="L9584" s="533"/>
      <c r="M9584" s="533"/>
      <c r="N9584" s="532"/>
      <c r="O9584" s="350"/>
      <c r="P9584" s="464"/>
      <c r="Q9584" s="464"/>
      <c r="R9584" s="464"/>
      <c r="S9584" s="464"/>
      <c r="T9584" s="464"/>
      <c r="U9584" s="464"/>
      <c r="V9584" s="464"/>
    </row>
    <row r="9585" spans="1:22">
      <c r="A9585" s="531"/>
      <c r="B9585" s="532"/>
      <c r="C9585" s="350"/>
      <c r="D9585" s="350"/>
      <c r="E9585" s="533"/>
      <c r="F9585" s="533"/>
      <c r="G9585" s="533"/>
      <c r="H9585" s="533"/>
      <c r="I9585" s="533"/>
      <c r="J9585" s="533"/>
      <c r="K9585" s="533"/>
      <c r="L9585" s="533"/>
      <c r="M9585" s="533"/>
      <c r="N9585" s="532"/>
      <c r="O9585" s="350"/>
      <c r="P9585" s="464"/>
      <c r="Q9585" s="464"/>
      <c r="R9585" s="464"/>
      <c r="S9585" s="464"/>
      <c r="T9585" s="464"/>
      <c r="U9585" s="464"/>
      <c r="V9585" s="464"/>
    </row>
    <row r="9586" spans="1:22">
      <c r="A9586" s="531"/>
      <c r="B9586" s="532"/>
      <c r="C9586" s="350"/>
      <c r="D9586" s="350"/>
      <c r="E9586" s="533"/>
      <c r="F9586" s="533"/>
      <c r="G9586" s="533"/>
      <c r="H9586" s="533"/>
      <c r="I9586" s="533"/>
      <c r="J9586" s="533"/>
      <c r="K9586" s="533"/>
      <c r="L9586" s="533"/>
      <c r="M9586" s="533"/>
      <c r="N9586" s="532"/>
      <c r="O9586" s="350"/>
      <c r="P9586" s="464"/>
      <c r="Q9586" s="464"/>
      <c r="R9586" s="464"/>
      <c r="S9586" s="464"/>
      <c r="T9586" s="464"/>
      <c r="U9586" s="464"/>
      <c r="V9586" s="464"/>
    </row>
    <row r="9587" spans="1:22">
      <c r="A9587" s="531"/>
      <c r="B9587" s="532"/>
      <c r="C9587" s="350"/>
      <c r="D9587" s="350"/>
      <c r="E9587" s="533"/>
      <c r="F9587" s="533"/>
      <c r="G9587" s="533"/>
      <c r="H9587" s="533"/>
      <c r="I9587" s="533"/>
      <c r="J9587" s="533"/>
      <c r="K9587" s="533"/>
      <c r="L9587" s="533"/>
      <c r="M9587" s="533"/>
      <c r="N9587" s="532"/>
      <c r="O9587" s="350"/>
      <c r="P9587" s="464"/>
      <c r="Q9587" s="464"/>
      <c r="R9587" s="464"/>
      <c r="S9587" s="464"/>
      <c r="T9587" s="464"/>
      <c r="U9587" s="464"/>
      <c r="V9587" s="464"/>
    </row>
    <row r="9588" spans="1:22">
      <c r="A9588" s="531"/>
      <c r="B9588" s="532"/>
      <c r="C9588" s="350"/>
      <c r="D9588" s="350"/>
      <c r="E9588" s="533"/>
      <c r="F9588" s="533"/>
      <c r="G9588" s="533"/>
      <c r="H9588" s="533"/>
      <c r="I9588" s="533"/>
      <c r="J9588" s="533"/>
      <c r="K9588" s="533"/>
      <c r="L9588" s="533"/>
      <c r="M9588" s="533"/>
      <c r="N9588" s="532"/>
      <c r="O9588" s="350"/>
      <c r="P9588" s="464"/>
      <c r="Q9588" s="464"/>
      <c r="R9588" s="464"/>
      <c r="S9588" s="464"/>
      <c r="T9588" s="464"/>
      <c r="U9588" s="464"/>
      <c r="V9588" s="464"/>
    </row>
    <row r="9589" spans="1:22">
      <c r="A9589" s="531"/>
      <c r="B9589" s="532"/>
      <c r="C9589" s="350"/>
      <c r="D9589" s="350"/>
      <c r="E9589" s="533"/>
      <c r="F9589" s="533"/>
      <c r="G9589" s="533"/>
      <c r="H9589" s="533"/>
      <c r="I9589" s="533"/>
      <c r="J9589" s="533"/>
      <c r="K9589" s="533"/>
      <c r="L9589" s="533"/>
      <c r="M9589" s="533"/>
      <c r="N9589" s="532"/>
      <c r="O9589" s="350"/>
      <c r="P9589" s="464"/>
      <c r="Q9589" s="464"/>
      <c r="R9589" s="464"/>
      <c r="S9589" s="464"/>
      <c r="T9589" s="464"/>
      <c r="U9589" s="464"/>
      <c r="V9589" s="464"/>
    </row>
    <row r="9590" spans="1:22">
      <c r="A9590" s="531"/>
      <c r="B9590" s="532"/>
      <c r="C9590" s="350"/>
      <c r="D9590" s="350"/>
      <c r="E9590" s="533"/>
      <c r="F9590" s="533"/>
      <c r="G9590" s="533"/>
      <c r="H9590" s="533"/>
      <c r="I9590" s="533"/>
      <c r="J9590" s="533"/>
      <c r="K9590" s="533"/>
      <c r="L9590" s="533"/>
      <c r="M9590" s="533"/>
      <c r="N9590" s="532"/>
      <c r="O9590" s="350"/>
      <c r="P9590" s="464"/>
      <c r="Q9590" s="464"/>
      <c r="R9590" s="464"/>
      <c r="S9590" s="464"/>
      <c r="T9590" s="464"/>
      <c r="U9590" s="464"/>
      <c r="V9590" s="464"/>
    </row>
    <row r="9591" spans="1:22">
      <c r="A9591" s="531"/>
      <c r="B9591" s="532"/>
      <c r="C9591" s="350"/>
      <c r="D9591" s="350"/>
      <c r="E9591" s="533"/>
      <c r="F9591" s="533"/>
      <c r="G9591" s="533"/>
      <c r="H9591" s="533"/>
      <c r="I9591" s="533"/>
      <c r="J9591" s="533"/>
      <c r="K9591" s="533"/>
      <c r="L9591" s="533"/>
      <c r="M9591" s="533"/>
      <c r="N9591" s="532"/>
      <c r="O9591" s="350"/>
      <c r="P9591" s="464"/>
      <c r="Q9591" s="464"/>
      <c r="R9591" s="464"/>
      <c r="S9591" s="464"/>
      <c r="T9591" s="464"/>
      <c r="U9591" s="464"/>
      <c r="V9591" s="464"/>
    </row>
    <row r="9592" spans="1:22">
      <c r="A9592" s="531"/>
      <c r="B9592" s="532"/>
      <c r="C9592" s="350"/>
      <c r="D9592" s="350"/>
      <c r="E9592" s="533"/>
      <c r="F9592" s="533"/>
      <c r="G9592" s="533"/>
      <c r="H9592" s="533"/>
      <c r="I9592" s="533"/>
      <c r="J9592" s="533"/>
      <c r="K9592" s="533"/>
      <c r="L9592" s="533"/>
      <c r="M9592" s="533"/>
      <c r="N9592" s="532"/>
      <c r="O9592" s="350"/>
      <c r="P9592" s="464"/>
      <c r="Q9592" s="464"/>
      <c r="R9592" s="464"/>
      <c r="S9592" s="464"/>
      <c r="T9592" s="464"/>
      <c r="U9592" s="464"/>
      <c r="V9592" s="464"/>
    </row>
    <row r="9593" spans="1:22">
      <c r="A9593" s="531"/>
      <c r="B9593" s="532"/>
      <c r="C9593" s="350"/>
      <c r="D9593" s="350"/>
      <c r="E9593" s="533"/>
      <c r="F9593" s="533"/>
      <c r="G9593" s="533"/>
      <c r="H9593" s="533"/>
      <c r="I9593" s="533"/>
      <c r="J9593" s="533"/>
      <c r="K9593" s="533"/>
      <c r="L9593" s="533"/>
      <c r="M9593" s="533"/>
      <c r="N9593" s="532"/>
      <c r="O9593" s="350"/>
      <c r="P9593" s="464"/>
      <c r="Q9593" s="464"/>
      <c r="R9593" s="464"/>
      <c r="S9593" s="464"/>
      <c r="T9593" s="464"/>
      <c r="U9593" s="464"/>
      <c r="V9593" s="464"/>
    </row>
    <row r="9594" spans="1:22">
      <c r="A9594" s="531"/>
      <c r="B9594" s="532"/>
      <c r="C9594" s="350"/>
      <c r="D9594" s="350"/>
      <c r="E9594" s="533"/>
      <c r="F9594" s="533"/>
      <c r="G9594" s="533"/>
      <c r="H9594" s="533"/>
      <c r="I9594" s="533"/>
      <c r="J9594" s="533"/>
      <c r="K9594" s="533"/>
      <c r="L9594" s="533"/>
      <c r="M9594" s="533"/>
      <c r="N9594" s="532"/>
      <c r="O9594" s="350"/>
      <c r="P9594" s="464"/>
      <c r="Q9594" s="464"/>
      <c r="R9594" s="464"/>
      <c r="S9594" s="464"/>
      <c r="T9594" s="464"/>
      <c r="U9594" s="464"/>
      <c r="V9594" s="464"/>
    </row>
    <row r="9595" spans="1:22">
      <c r="A9595" s="531"/>
      <c r="B9595" s="532"/>
      <c r="C9595" s="350"/>
      <c r="D9595" s="350"/>
      <c r="E9595" s="533"/>
      <c r="F9595" s="533"/>
      <c r="G9595" s="533"/>
      <c r="H9595" s="533"/>
      <c r="I9595" s="533"/>
      <c r="J9595" s="533"/>
      <c r="K9595" s="533"/>
      <c r="L9595" s="533"/>
      <c r="M9595" s="533"/>
      <c r="N9595" s="532"/>
      <c r="O9595" s="350"/>
      <c r="P9595" s="464"/>
      <c r="Q9595" s="464"/>
      <c r="R9595" s="464"/>
      <c r="S9595" s="464"/>
      <c r="T9595" s="464"/>
      <c r="U9595" s="464"/>
      <c r="V9595" s="464"/>
    </row>
    <row r="9596" spans="1:22">
      <c r="A9596" s="531"/>
      <c r="B9596" s="532"/>
      <c r="C9596" s="350"/>
      <c r="D9596" s="350"/>
      <c r="E9596" s="533"/>
      <c r="F9596" s="533"/>
      <c r="G9596" s="533"/>
      <c r="H9596" s="533"/>
      <c r="I9596" s="533"/>
      <c r="J9596" s="533"/>
      <c r="K9596" s="533"/>
      <c r="L9596" s="533"/>
      <c r="M9596" s="533"/>
      <c r="N9596" s="532"/>
      <c r="O9596" s="350"/>
      <c r="P9596" s="464"/>
      <c r="Q9596" s="464"/>
      <c r="R9596" s="464"/>
      <c r="S9596" s="464"/>
      <c r="T9596" s="464"/>
      <c r="U9596" s="464"/>
      <c r="V9596" s="464"/>
    </row>
    <row r="9597" spans="1:22">
      <c r="A9597" s="531"/>
      <c r="B9597" s="532"/>
      <c r="C9597" s="350"/>
      <c r="D9597" s="350"/>
      <c r="E9597" s="533"/>
      <c r="F9597" s="533"/>
      <c r="G9597" s="533"/>
      <c r="H9597" s="533"/>
      <c r="I9597" s="533"/>
      <c r="J9597" s="533"/>
      <c r="K9597" s="533"/>
      <c r="L9597" s="533"/>
      <c r="M9597" s="533"/>
      <c r="N9597" s="532"/>
      <c r="O9597" s="350"/>
      <c r="P9597" s="464"/>
      <c r="Q9597" s="464"/>
      <c r="R9597" s="464"/>
      <c r="S9597" s="464"/>
      <c r="T9597" s="464"/>
      <c r="U9597" s="464"/>
      <c r="V9597" s="464"/>
    </row>
    <row r="9598" spans="1:22">
      <c r="A9598" s="531"/>
      <c r="B9598" s="532"/>
      <c r="C9598" s="350"/>
      <c r="D9598" s="350"/>
      <c r="E9598" s="533"/>
      <c r="F9598" s="533"/>
      <c r="G9598" s="533"/>
      <c r="H9598" s="533"/>
      <c r="I9598" s="533"/>
      <c r="J9598" s="533"/>
      <c r="K9598" s="533"/>
      <c r="L9598" s="533"/>
      <c r="M9598" s="533"/>
      <c r="N9598" s="532"/>
      <c r="O9598" s="350"/>
      <c r="P9598" s="464"/>
      <c r="Q9598" s="464"/>
      <c r="R9598" s="464"/>
      <c r="S9598" s="464"/>
      <c r="T9598" s="464"/>
      <c r="U9598" s="464"/>
      <c r="V9598" s="464"/>
    </row>
    <row r="9599" spans="1:22">
      <c r="A9599" s="531"/>
      <c r="B9599" s="532"/>
      <c r="C9599" s="350"/>
      <c r="D9599" s="350"/>
      <c r="E9599" s="533"/>
      <c r="F9599" s="533"/>
      <c r="G9599" s="533"/>
      <c r="H9599" s="533"/>
      <c r="I9599" s="533"/>
      <c r="J9599" s="533"/>
      <c r="K9599" s="533"/>
      <c r="L9599" s="533"/>
      <c r="M9599" s="533"/>
      <c r="N9599" s="532"/>
      <c r="O9599" s="350"/>
      <c r="P9599" s="464"/>
      <c r="Q9599" s="464"/>
      <c r="R9599" s="464"/>
      <c r="S9599" s="464"/>
      <c r="T9599" s="464"/>
      <c r="U9599" s="464"/>
      <c r="V9599" s="464"/>
    </row>
    <row r="9600" spans="1:22">
      <c r="A9600" s="531"/>
      <c r="B9600" s="532"/>
      <c r="C9600" s="350"/>
      <c r="D9600" s="350"/>
      <c r="E9600" s="533"/>
      <c r="F9600" s="533"/>
      <c r="G9600" s="533"/>
      <c r="H9600" s="533"/>
      <c r="I9600" s="533"/>
      <c r="J9600" s="533"/>
      <c r="K9600" s="533"/>
      <c r="L9600" s="533"/>
      <c r="M9600" s="533"/>
      <c r="N9600" s="532"/>
      <c r="O9600" s="350"/>
      <c r="P9600" s="464"/>
      <c r="Q9600" s="464"/>
      <c r="R9600" s="464"/>
      <c r="S9600" s="464"/>
      <c r="T9600" s="464"/>
      <c r="U9600" s="464"/>
      <c r="V9600" s="464"/>
    </row>
    <row r="9601" spans="1:22">
      <c r="A9601" s="531"/>
      <c r="B9601" s="532"/>
      <c r="C9601" s="350"/>
      <c r="D9601" s="350"/>
      <c r="E9601" s="533"/>
      <c r="F9601" s="533"/>
      <c r="G9601" s="533"/>
      <c r="H9601" s="533"/>
      <c r="I9601" s="533"/>
      <c r="J9601" s="533"/>
      <c r="K9601" s="533"/>
      <c r="L9601" s="533"/>
      <c r="M9601" s="533"/>
      <c r="N9601" s="532"/>
      <c r="O9601" s="350"/>
      <c r="P9601" s="464"/>
      <c r="Q9601" s="464"/>
      <c r="R9601" s="464"/>
      <c r="S9601" s="464"/>
      <c r="T9601" s="464"/>
      <c r="U9601" s="464"/>
      <c r="V9601" s="464"/>
    </row>
    <row r="9602" spans="1:22">
      <c r="A9602" s="531"/>
      <c r="B9602" s="532"/>
      <c r="C9602" s="350"/>
      <c r="D9602" s="350"/>
      <c r="E9602" s="533"/>
      <c r="F9602" s="533"/>
      <c r="G9602" s="533"/>
      <c r="H9602" s="533"/>
      <c r="I9602" s="533"/>
      <c r="J9602" s="533"/>
      <c r="K9602" s="533"/>
      <c r="L9602" s="533"/>
      <c r="M9602" s="533"/>
      <c r="N9602" s="532"/>
      <c r="O9602" s="350"/>
      <c r="P9602" s="464"/>
      <c r="Q9602" s="464"/>
      <c r="R9602" s="464"/>
      <c r="S9602" s="464"/>
      <c r="T9602" s="464"/>
      <c r="U9602" s="464"/>
      <c r="V9602" s="464"/>
    </row>
    <row r="9603" spans="1:22">
      <c r="A9603" s="531"/>
      <c r="B9603" s="532"/>
      <c r="C9603" s="350"/>
      <c r="D9603" s="350"/>
      <c r="E9603" s="533"/>
      <c r="F9603" s="533"/>
      <c r="G9603" s="533"/>
      <c r="H9603" s="533"/>
      <c r="I9603" s="533"/>
      <c r="J9603" s="533"/>
      <c r="K9603" s="533"/>
      <c r="L9603" s="533"/>
      <c r="M9603" s="533"/>
      <c r="N9603" s="532"/>
      <c r="O9603" s="350"/>
      <c r="P9603" s="464"/>
      <c r="Q9603" s="464"/>
      <c r="R9603" s="464"/>
      <c r="S9603" s="464"/>
      <c r="T9603" s="464"/>
      <c r="U9603" s="464"/>
      <c r="V9603" s="464"/>
    </row>
    <row r="9604" spans="1:22">
      <c r="A9604" s="531"/>
      <c r="B9604" s="532"/>
      <c r="C9604" s="350"/>
      <c r="D9604" s="350"/>
      <c r="E9604" s="533"/>
      <c r="F9604" s="533"/>
      <c r="G9604" s="533"/>
      <c r="H9604" s="533"/>
      <c r="I9604" s="533"/>
      <c r="J9604" s="533"/>
      <c r="K9604" s="533"/>
      <c r="L9604" s="533"/>
      <c r="M9604" s="533"/>
      <c r="N9604" s="532"/>
      <c r="O9604" s="350"/>
      <c r="P9604" s="464"/>
      <c r="Q9604" s="464"/>
      <c r="R9604" s="464"/>
      <c r="S9604" s="464"/>
      <c r="T9604" s="464"/>
      <c r="U9604" s="464"/>
      <c r="V9604" s="464"/>
    </row>
    <row r="9605" spans="1:22">
      <c r="A9605" s="531"/>
      <c r="B9605" s="532"/>
      <c r="C9605" s="350"/>
      <c r="D9605" s="350"/>
      <c r="E9605" s="533"/>
      <c r="F9605" s="533"/>
      <c r="G9605" s="533"/>
      <c r="H9605" s="533"/>
      <c r="I9605" s="533"/>
      <c r="J9605" s="533"/>
      <c r="K9605" s="533"/>
      <c r="L9605" s="533"/>
      <c r="M9605" s="533"/>
      <c r="N9605" s="532"/>
      <c r="O9605" s="350"/>
      <c r="P9605" s="464"/>
      <c r="Q9605" s="464"/>
      <c r="R9605" s="464"/>
      <c r="S9605" s="464"/>
      <c r="T9605" s="464"/>
      <c r="U9605" s="464"/>
      <c r="V9605" s="464"/>
    </row>
    <row r="9606" spans="1:22">
      <c r="A9606" s="531"/>
      <c r="B9606" s="532"/>
      <c r="C9606" s="350"/>
      <c r="D9606" s="350"/>
      <c r="E9606" s="533"/>
      <c r="F9606" s="533"/>
      <c r="G9606" s="533"/>
      <c r="H9606" s="533"/>
      <c r="I9606" s="533"/>
      <c r="J9606" s="533"/>
      <c r="K9606" s="533"/>
      <c r="L9606" s="533"/>
      <c r="M9606" s="533"/>
      <c r="N9606" s="532"/>
      <c r="O9606" s="350"/>
      <c r="P9606" s="464"/>
      <c r="Q9606" s="464"/>
      <c r="R9606" s="464"/>
      <c r="S9606" s="464"/>
      <c r="T9606" s="464"/>
      <c r="U9606" s="464"/>
      <c r="V9606" s="464"/>
    </row>
    <row r="9607" spans="1:22">
      <c r="A9607" s="531"/>
      <c r="B9607" s="532"/>
      <c r="C9607" s="350"/>
      <c r="D9607" s="350"/>
      <c r="E9607" s="533"/>
      <c r="F9607" s="533"/>
      <c r="G9607" s="533"/>
      <c r="H9607" s="533"/>
      <c r="I9607" s="533"/>
      <c r="J9607" s="533"/>
      <c r="K9607" s="533"/>
      <c r="L9607" s="533"/>
      <c r="M9607" s="533"/>
      <c r="N9607" s="532"/>
      <c r="O9607" s="350"/>
      <c r="P9607" s="464"/>
      <c r="Q9607" s="464"/>
      <c r="R9607" s="464"/>
      <c r="S9607" s="464"/>
      <c r="T9607" s="464"/>
      <c r="U9607" s="464"/>
      <c r="V9607" s="464"/>
    </row>
    <row r="9608" spans="1:22">
      <c r="A9608" s="531"/>
      <c r="B9608" s="532"/>
      <c r="C9608" s="350"/>
      <c r="D9608" s="350"/>
      <c r="E9608" s="533"/>
      <c r="F9608" s="533"/>
      <c r="G9608" s="533"/>
      <c r="H9608" s="533"/>
      <c r="I9608" s="533"/>
      <c r="J9608" s="533"/>
      <c r="K9608" s="533"/>
      <c r="L9608" s="533"/>
      <c r="M9608" s="533"/>
      <c r="N9608" s="532"/>
      <c r="O9608" s="350"/>
      <c r="P9608" s="464"/>
      <c r="Q9608" s="464"/>
      <c r="R9608" s="464"/>
      <c r="S9608" s="464"/>
      <c r="T9608" s="464"/>
      <c r="U9608" s="464"/>
      <c r="V9608" s="464"/>
    </row>
    <row r="9609" spans="1:22">
      <c r="A9609" s="531"/>
      <c r="B9609" s="532"/>
      <c r="C9609" s="350"/>
      <c r="D9609" s="350"/>
      <c r="E9609" s="533"/>
      <c r="F9609" s="533"/>
      <c r="G9609" s="533"/>
      <c r="H9609" s="533"/>
      <c r="I9609" s="533"/>
      <c r="J9609" s="533"/>
      <c r="K9609" s="533"/>
      <c r="L9609" s="533"/>
      <c r="M9609" s="533"/>
      <c r="N9609" s="532"/>
      <c r="O9609" s="350"/>
      <c r="P9609" s="464"/>
      <c r="Q9609" s="464"/>
      <c r="R9609" s="464"/>
      <c r="S9609" s="464"/>
      <c r="T9609" s="464"/>
      <c r="U9609" s="464"/>
      <c r="V9609" s="464"/>
    </row>
    <row r="9610" spans="1:22">
      <c r="A9610" s="531"/>
      <c r="B9610" s="532"/>
      <c r="C9610" s="350"/>
      <c r="D9610" s="350"/>
      <c r="E9610" s="533"/>
      <c r="F9610" s="533"/>
      <c r="G9610" s="533"/>
      <c r="H9610" s="533"/>
      <c r="I9610" s="533"/>
      <c r="J9610" s="533"/>
      <c r="K9610" s="533"/>
      <c r="L9610" s="533"/>
      <c r="M9610" s="533"/>
      <c r="N9610" s="532"/>
      <c r="O9610" s="350"/>
      <c r="P9610" s="464"/>
      <c r="Q9610" s="464"/>
      <c r="R9610" s="464"/>
      <c r="S9610" s="464"/>
      <c r="T9610" s="464"/>
      <c r="U9610" s="464"/>
      <c r="V9610" s="464"/>
    </row>
    <row r="9611" spans="1:22">
      <c r="A9611" s="531"/>
      <c r="B9611" s="532"/>
      <c r="C9611" s="350"/>
      <c r="D9611" s="350"/>
      <c r="E9611" s="533"/>
      <c r="F9611" s="533"/>
      <c r="G9611" s="533"/>
      <c r="H9611" s="533"/>
      <c r="I9611" s="533"/>
      <c r="J9611" s="533"/>
      <c r="K9611" s="533"/>
      <c r="L9611" s="533"/>
      <c r="M9611" s="533"/>
      <c r="N9611" s="532"/>
      <c r="O9611" s="350"/>
      <c r="P9611" s="464"/>
      <c r="Q9611" s="464"/>
      <c r="R9611" s="464"/>
      <c r="S9611" s="464"/>
      <c r="T9611" s="464"/>
      <c r="U9611" s="464"/>
      <c r="V9611" s="464"/>
    </row>
    <row r="9612" spans="1:22">
      <c r="A9612" s="531"/>
      <c r="B9612" s="532"/>
      <c r="C9612" s="350"/>
      <c r="D9612" s="350"/>
      <c r="E9612" s="533"/>
      <c r="F9612" s="533"/>
      <c r="G9612" s="533"/>
      <c r="H9612" s="533"/>
      <c r="I9612" s="533"/>
      <c r="J9612" s="533"/>
      <c r="K9612" s="533"/>
      <c r="L9612" s="533"/>
      <c r="M9612" s="533"/>
      <c r="N9612" s="532"/>
      <c r="O9612" s="350"/>
      <c r="P9612" s="464"/>
      <c r="Q9612" s="464"/>
      <c r="R9612" s="464"/>
      <c r="S9612" s="464"/>
      <c r="T9612" s="464"/>
      <c r="U9612" s="464"/>
      <c r="V9612" s="464"/>
    </row>
    <row r="9613" spans="1:22">
      <c r="A9613" s="531"/>
      <c r="B9613" s="532"/>
      <c r="C9613" s="350"/>
      <c r="D9613" s="350"/>
      <c r="E9613" s="533"/>
      <c r="F9613" s="533"/>
      <c r="G9613" s="533"/>
      <c r="H9613" s="533"/>
      <c r="I9613" s="533"/>
      <c r="J9613" s="533"/>
      <c r="K9613" s="533"/>
      <c r="L9613" s="533"/>
      <c r="M9613" s="533"/>
      <c r="N9613" s="532"/>
      <c r="O9613" s="350"/>
      <c r="P9613" s="464"/>
      <c r="Q9613" s="464"/>
      <c r="R9613" s="464"/>
      <c r="S9613" s="464"/>
      <c r="T9613" s="464"/>
      <c r="U9613" s="464"/>
      <c r="V9613" s="464"/>
    </row>
    <row r="9614" spans="1:22">
      <c r="A9614" s="531"/>
      <c r="B9614" s="532"/>
      <c r="C9614" s="350"/>
      <c r="D9614" s="350"/>
      <c r="E9614" s="533"/>
      <c r="F9614" s="533"/>
      <c r="G9614" s="533"/>
      <c r="H9614" s="533"/>
      <c r="I9614" s="533"/>
      <c r="J9614" s="533"/>
      <c r="K9614" s="533"/>
      <c r="L9614" s="533"/>
      <c r="M9614" s="533"/>
      <c r="N9614" s="532"/>
      <c r="O9614" s="350"/>
      <c r="P9614" s="464"/>
      <c r="Q9614" s="464"/>
      <c r="R9614" s="464"/>
      <c r="S9614" s="464"/>
      <c r="T9614" s="464"/>
      <c r="U9614" s="464"/>
      <c r="V9614" s="464"/>
    </row>
    <row r="9615" spans="1:22">
      <c r="A9615" s="531"/>
      <c r="B9615" s="532"/>
      <c r="C9615" s="350"/>
      <c r="D9615" s="350"/>
      <c r="E9615" s="533"/>
      <c r="F9615" s="533"/>
      <c r="G9615" s="533"/>
      <c r="H9615" s="533"/>
      <c r="I9615" s="533"/>
      <c r="J9615" s="533"/>
      <c r="K9615" s="533"/>
      <c r="L9615" s="533"/>
      <c r="M9615" s="533"/>
      <c r="N9615" s="532"/>
      <c r="O9615" s="350"/>
      <c r="P9615" s="464"/>
      <c r="Q9615" s="464"/>
      <c r="R9615" s="464"/>
      <c r="S9615" s="464"/>
      <c r="T9615" s="464"/>
      <c r="U9615" s="464"/>
      <c r="V9615" s="464"/>
    </row>
    <row r="9616" spans="1:22">
      <c r="A9616" s="531"/>
      <c r="B9616" s="532"/>
      <c r="C9616" s="350"/>
      <c r="D9616" s="350"/>
      <c r="E9616" s="533"/>
      <c r="F9616" s="533"/>
      <c r="G9616" s="533"/>
      <c r="H9616" s="533"/>
      <c r="I9616" s="533"/>
      <c r="J9616" s="533"/>
      <c r="K9616" s="533"/>
      <c r="L9616" s="533"/>
      <c r="M9616" s="533"/>
      <c r="N9616" s="532"/>
      <c r="O9616" s="350"/>
      <c r="P9616" s="464"/>
      <c r="Q9616" s="464"/>
      <c r="R9616" s="464"/>
      <c r="S9616" s="464"/>
      <c r="T9616" s="464"/>
      <c r="U9616" s="464"/>
      <c r="V9616" s="464"/>
    </row>
    <row r="9617" spans="1:22">
      <c r="A9617" s="531"/>
      <c r="B9617" s="532"/>
      <c r="C9617" s="350"/>
      <c r="D9617" s="350"/>
      <c r="E9617" s="533"/>
      <c r="F9617" s="533"/>
      <c r="G9617" s="533"/>
      <c r="H9617" s="533"/>
      <c r="I9617" s="533"/>
      <c r="J9617" s="533"/>
      <c r="K9617" s="533"/>
      <c r="L9617" s="533"/>
      <c r="M9617" s="533"/>
      <c r="N9617" s="532"/>
      <c r="O9617" s="350"/>
      <c r="P9617" s="464"/>
      <c r="Q9617" s="464"/>
      <c r="R9617" s="464"/>
      <c r="S9617" s="464"/>
      <c r="T9617" s="464"/>
      <c r="U9617" s="464"/>
      <c r="V9617" s="464"/>
    </row>
    <row r="9618" spans="1:22">
      <c r="A9618" s="531"/>
      <c r="B9618" s="532"/>
      <c r="C9618" s="350"/>
      <c r="D9618" s="350"/>
      <c r="E9618" s="533"/>
      <c r="F9618" s="533"/>
      <c r="G9618" s="533"/>
      <c r="H9618" s="533"/>
      <c r="I9618" s="533"/>
      <c r="J9618" s="533"/>
      <c r="K9618" s="533"/>
      <c r="L9618" s="533"/>
      <c r="M9618" s="533"/>
      <c r="N9618" s="532"/>
      <c r="O9618" s="350"/>
      <c r="P9618" s="464"/>
      <c r="Q9618" s="464"/>
      <c r="R9618" s="464"/>
      <c r="S9618" s="464"/>
      <c r="T9618" s="464"/>
      <c r="U9618" s="464"/>
      <c r="V9618" s="464"/>
    </row>
    <row r="9619" spans="1:22">
      <c r="A9619" s="531"/>
      <c r="B9619" s="532"/>
      <c r="C9619" s="350"/>
      <c r="D9619" s="350"/>
      <c r="E9619" s="533"/>
      <c r="F9619" s="533"/>
      <c r="G9619" s="533"/>
      <c r="H9619" s="533"/>
      <c r="I9619" s="533"/>
      <c r="J9619" s="533"/>
      <c r="K9619" s="533"/>
      <c r="L9619" s="533"/>
      <c r="M9619" s="533"/>
      <c r="N9619" s="532"/>
      <c r="O9619" s="350"/>
      <c r="P9619" s="464"/>
      <c r="Q9619" s="464"/>
      <c r="R9619" s="464"/>
      <c r="S9619" s="464"/>
      <c r="T9619" s="464"/>
      <c r="U9619" s="464"/>
      <c r="V9619" s="464"/>
    </row>
    <row r="9620" spans="1:22">
      <c r="A9620" s="531"/>
      <c r="B9620" s="532"/>
      <c r="C9620" s="350"/>
      <c r="D9620" s="350"/>
      <c r="E9620" s="533"/>
      <c r="F9620" s="533"/>
      <c r="G9620" s="533"/>
      <c r="H9620" s="533"/>
      <c r="I9620" s="533"/>
      <c r="J9620" s="533"/>
      <c r="K9620" s="533"/>
      <c r="L9620" s="533"/>
      <c r="M9620" s="533"/>
      <c r="N9620" s="532"/>
      <c r="O9620" s="350"/>
      <c r="P9620" s="464"/>
      <c r="Q9620" s="464"/>
      <c r="R9620" s="464"/>
      <c r="S9620" s="464"/>
      <c r="T9620" s="464"/>
      <c r="U9620" s="464"/>
      <c r="V9620" s="464"/>
    </row>
    <row r="9621" spans="1:22">
      <c r="A9621" s="531"/>
      <c r="B9621" s="532"/>
      <c r="C9621" s="350"/>
      <c r="D9621" s="350"/>
      <c r="E9621" s="533"/>
      <c r="F9621" s="533"/>
      <c r="G9621" s="533"/>
      <c r="H9621" s="533"/>
      <c r="I9621" s="533"/>
      <c r="J9621" s="533"/>
      <c r="K9621" s="533"/>
      <c r="L9621" s="533"/>
      <c r="M9621" s="533"/>
      <c r="N9621" s="532"/>
      <c r="O9621" s="350"/>
      <c r="P9621" s="464"/>
      <c r="Q9621" s="464"/>
      <c r="R9621" s="464"/>
      <c r="S9621" s="464"/>
      <c r="T9621" s="464"/>
      <c r="U9621" s="464"/>
      <c r="V9621" s="464"/>
    </row>
    <row r="9622" spans="1:22">
      <c r="A9622" s="531"/>
      <c r="B9622" s="532"/>
      <c r="C9622" s="350"/>
      <c r="D9622" s="350"/>
      <c r="E9622" s="533"/>
      <c r="F9622" s="533"/>
      <c r="G9622" s="533"/>
      <c r="H9622" s="533"/>
      <c r="I9622" s="533"/>
      <c r="J9622" s="533"/>
      <c r="K9622" s="533"/>
      <c r="L9622" s="533"/>
      <c r="M9622" s="533"/>
      <c r="N9622" s="532"/>
      <c r="O9622" s="350"/>
      <c r="P9622" s="464"/>
      <c r="Q9622" s="464"/>
      <c r="R9622" s="464"/>
      <c r="S9622" s="464"/>
      <c r="T9622" s="464"/>
      <c r="U9622" s="464"/>
      <c r="V9622" s="464"/>
    </row>
    <row r="9623" spans="1:22">
      <c r="A9623" s="531"/>
      <c r="B9623" s="532"/>
      <c r="C9623" s="350"/>
      <c r="D9623" s="350"/>
      <c r="E9623" s="533"/>
      <c r="F9623" s="533"/>
      <c r="G9623" s="533"/>
      <c r="H9623" s="533"/>
      <c r="I9623" s="533"/>
      <c r="J9623" s="533"/>
      <c r="K9623" s="533"/>
      <c r="L9623" s="533"/>
      <c r="M9623" s="533"/>
      <c r="N9623" s="532"/>
      <c r="O9623" s="350"/>
      <c r="P9623" s="464"/>
      <c r="Q9623" s="464"/>
      <c r="R9623" s="464"/>
      <c r="S9623" s="464"/>
      <c r="T9623" s="464"/>
      <c r="U9623" s="464"/>
      <c r="V9623" s="464"/>
    </row>
    <row r="9624" spans="1:22">
      <c r="A9624" s="531"/>
      <c r="B9624" s="532"/>
      <c r="C9624" s="350"/>
      <c r="D9624" s="350"/>
      <c r="E9624" s="533"/>
      <c r="F9624" s="533"/>
      <c r="G9624" s="533"/>
      <c r="H9624" s="533"/>
      <c r="I9624" s="533"/>
      <c r="J9624" s="533"/>
      <c r="K9624" s="533"/>
      <c r="L9624" s="533"/>
      <c r="M9624" s="533"/>
      <c r="N9624" s="532"/>
      <c r="O9624" s="350"/>
      <c r="P9624" s="464"/>
      <c r="Q9624" s="464"/>
      <c r="R9624" s="464"/>
      <c r="S9624" s="464"/>
      <c r="T9624" s="464"/>
      <c r="U9624" s="464"/>
      <c r="V9624" s="464"/>
    </row>
    <row r="9625" spans="1:22">
      <c r="A9625" s="531"/>
      <c r="B9625" s="532"/>
      <c r="C9625" s="350"/>
      <c r="D9625" s="350"/>
      <c r="E9625" s="533"/>
      <c r="F9625" s="533"/>
      <c r="G9625" s="533"/>
      <c r="H9625" s="533"/>
      <c r="I9625" s="533"/>
      <c r="J9625" s="533"/>
      <c r="K9625" s="533"/>
      <c r="L9625" s="533"/>
      <c r="M9625" s="533"/>
      <c r="N9625" s="532"/>
      <c r="O9625" s="350"/>
      <c r="P9625" s="464"/>
      <c r="Q9625" s="464"/>
      <c r="R9625" s="464"/>
      <c r="S9625" s="464"/>
      <c r="T9625" s="464"/>
      <c r="U9625" s="464"/>
      <c r="V9625" s="464"/>
    </row>
    <row r="9626" spans="1:22">
      <c r="A9626" s="531"/>
      <c r="B9626" s="532"/>
      <c r="C9626" s="350"/>
      <c r="D9626" s="350"/>
      <c r="E9626" s="533"/>
      <c r="F9626" s="533"/>
      <c r="G9626" s="533"/>
      <c r="H9626" s="533"/>
      <c r="I9626" s="533"/>
      <c r="J9626" s="533"/>
      <c r="K9626" s="533"/>
      <c r="L9626" s="533"/>
      <c r="M9626" s="533"/>
      <c r="N9626" s="532"/>
      <c r="O9626" s="350"/>
      <c r="P9626" s="464"/>
      <c r="Q9626" s="464"/>
      <c r="R9626" s="464"/>
      <c r="S9626" s="464"/>
      <c r="T9626" s="464"/>
      <c r="U9626" s="464"/>
      <c r="V9626" s="464"/>
    </row>
    <row r="9627" spans="1:22">
      <c r="A9627" s="531"/>
      <c r="B9627" s="532"/>
      <c r="C9627" s="350"/>
      <c r="D9627" s="350"/>
      <c r="E9627" s="533"/>
      <c r="F9627" s="533"/>
      <c r="G9627" s="533"/>
      <c r="H9627" s="533"/>
      <c r="I9627" s="533"/>
      <c r="J9627" s="533"/>
      <c r="K9627" s="533"/>
      <c r="L9627" s="533"/>
      <c r="M9627" s="533"/>
      <c r="N9627" s="532"/>
      <c r="O9627" s="350"/>
      <c r="P9627" s="464"/>
      <c r="Q9627" s="464"/>
      <c r="R9627" s="464"/>
      <c r="S9627" s="464"/>
      <c r="T9627" s="464"/>
      <c r="U9627" s="464"/>
      <c r="V9627" s="464"/>
    </row>
    <row r="9628" spans="1:22">
      <c r="A9628" s="531"/>
      <c r="B9628" s="532"/>
      <c r="C9628" s="350"/>
      <c r="D9628" s="350"/>
      <c r="E9628" s="533"/>
      <c r="F9628" s="533"/>
      <c r="G9628" s="533"/>
      <c r="H9628" s="533"/>
      <c r="I9628" s="533"/>
      <c r="J9628" s="533"/>
      <c r="K9628" s="533"/>
      <c r="L9628" s="533"/>
      <c r="M9628" s="533"/>
      <c r="N9628" s="532"/>
      <c r="O9628" s="350"/>
      <c r="P9628" s="464"/>
      <c r="Q9628" s="464"/>
      <c r="R9628" s="464"/>
      <c r="S9628" s="464"/>
      <c r="T9628" s="464"/>
      <c r="U9628" s="464"/>
      <c r="V9628" s="464"/>
    </row>
    <row r="9629" spans="1:22">
      <c r="A9629" s="531"/>
      <c r="B9629" s="532"/>
      <c r="C9629" s="350"/>
      <c r="D9629" s="350"/>
      <c r="E9629" s="533"/>
      <c r="F9629" s="533"/>
      <c r="G9629" s="533"/>
      <c r="H9629" s="533"/>
      <c r="I9629" s="533"/>
      <c r="J9629" s="533"/>
      <c r="K9629" s="533"/>
      <c r="L9629" s="533"/>
      <c r="M9629" s="533"/>
      <c r="N9629" s="532"/>
      <c r="O9629" s="350"/>
      <c r="P9629" s="464"/>
      <c r="Q9629" s="464"/>
      <c r="R9629" s="464"/>
      <c r="S9629" s="464"/>
      <c r="T9629" s="464"/>
      <c r="U9629" s="464"/>
      <c r="V9629" s="464"/>
    </row>
    <row r="9630" spans="1:22">
      <c r="A9630" s="531"/>
      <c r="B9630" s="532"/>
      <c r="C9630" s="350"/>
      <c r="D9630" s="350"/>
      <c r="E9630" s="533"/>
      <c r="F9630" s="533"/>
      <c r="G9630" s="533"/>
      <c r="H9630" s="533"/>
      <c r="I9630" s="533"/>
      <c r="J9630" s="533"/>
      <c r="K9630" s="533"/>
      <c r="L9630" s="533"/>
      <c r="M9630" s="533"/>
      <c r="N9630" s="532"/>
      <c r="O9630" s="350"/>
      <c r="P9630" s="464"/>
      <c r="Q9630" s="464"/>
      <c r="R9630" s="464"/>
      <c r="S9630" s="464"/>
      <c r="T9630" s="464"/>
      <c r="U9630" s="464"/>
      <c r="V9630" s="464"/>
    </row>
    <row r="9631" spans="1:22">
      <c r="A9631" s="531"/>
      <c r="B9631" s="532"/>
      <c r="C9631" s="350"/>
      <c r="D9631" s="350"/>
      <c r="E9631" s="533"/>
      <c r="F9631" s="533"/>
      <c r="G9631" s="533"/>
      <c r="H9631" s="533"/>
      <c r="I9631" s="533"/>
      <c r="J9631" s="533"/>
      <c r="K9631" s="533"/>
      <c r="L9631" s="533"/>
      <c r="M9631" s="533"/>
      <c r="N9631" s="532"/>
      <c r="O9631" s="350"/>
      <c r="P9631" s="464"/>
      <c r="Q9631" s="464"/>
      <c r="R9631" s="464"/>
      <c r="S9631" s="464"/>
      <c r="T9631" s="464"/>
      <c r="U9631" s="464"/>
      <c r="V9631" s="464"/>
    </row>
    <row r="9632" spans="1:22">
      <c r="A9632" s="531"/>
      <c r="B9632" s="532"/>
      <c r="C9632" s="350"/>
      <c r="D9632" s="350"/>
      <c r="E9632" s="533"/>
      <c r="F9632" s="533"/>
      <c r="G9632" s="533"/>
      <c r="H9632" s="533"/>
      <c r="I9632" s="533"/>
      <c r="J9632" s="533"/>
      <c r="K9632" s="533"/>
      <c r="L9632" s="533"/>
      <c r="M9632" s="533"/>
      <c r="N9632" s="532"/>
      <c r="O9632" s="350"/>
      <c r="P9632" s="464"/>
      <c r="Q9632" s="464"/>
      <c r="R9632" s="464"/>
      <c r="S9632" s="464"/>
      <c r="T9632" s="464"/>
      <c r="U9632" s="464"/>
      <c r="V9632" s="464"/>
    </row>
    <row r="9633" spans="1:22">
      <c r="A9633" s="531"/>
      <c r="B9633" s="532"/>
      <c r="C9633" s="350"/>
      <c r="D9633" s="350"/>
      <c r="E9633" s="533"/>
      <c r="F9633" s="533"/>
      <c r="G9633" s="533"/>
      <c r="H9633" s="533"/>
      <c r="I9633" s="533"/>
      <c r="J9633" s="533"/>
      <c r="K9633" s="533"/>
      <c r="L9633" s="533"/>
      <c r="M9633" s="533"/>
      <c r="N9633" s="532"/>
      <c r="O9633" s="350"/>
      <c r="P9633" s="464"/>
      <c r="Q9633" s="464"/>
      <c r="R9633" s="464"/>
      <c r="S9633" s="464"/>
      <c r="T9633" s="464"/>
      <c r="U9633" s="464"/>
      <c r="V9633" s="464"/>
    </row>
    <row r="9634" spans="1:22">
      <c r="A9634" s="531"/>
      <c r="B9634" s="532"/>
      <c r="C9634" s="350"/>
      <c r="D9634" s="350"/>
      <c r="E9634" s="533"/>
      <c r="F9634" s="533"/>
      <c r="G9634" s="533"/>
      <c r="H9634" s="533"/>
      <c r="I9634" s="533"/>
      <c r="J9634" s="533"/>
      <c r="K9634" s="533"/>
      <c r="L9634" s="533"/>
      <c r="M9634" s="533"/>
      <c r="N9634" s="532"/>
      <c r="O9634" s="350"/>
      <c r="P9634" s="464"/>
      <c r="Q9634" s="464"/>
      <c r="R9634" s="464"/>
      <c r="S9634" s="464"/>
      <c r="T9634" s="464"/>
      <c r="U9634" s="464"/>
      <c r="V9634" s="464"/>
    </row>
    <row r="9635" spans="1:22">
      <c r="A9635" s="531"/>
      <c r="B9635" s="532"/>
      <c r="C9635" s="350"/>
      <c r="D9635" s="350"/>
      <c r="E9635" s="533"/>
      <c r="F9635" s="533"/>
      <c r="G9635" s="533"/>
      <c r="H9635" s="533"/>
      <c r="I9635" s="533"/>
      <c r="J9635" s="533"/>
      <c r="K9635" s="533"/>
      <c r="L9635" s="533"/>
      <c r="M9635" s="533"/>
      <c r="N9635" s="532"/>
      <c r="O9635" s="350"/>
      <c r="P9635" s="464"/>
      <c r="Q9635" s="464"/>
      <c r="R9635" s="464"/>
      <c r="S9635" s="464"/>
      <c r="T9635" s="464"/>
      <c r="U9635" s="464"/>
      <c r="V9635" s="464"/>
    </row>
    <row r="9636" spans="1:22">
      <c r="A9636" s="531"/>
      <c r="B9636" s="532"/>
      <c r="C9636" s="350"/>
      <c r="D9636" s="350"/>
      <c r="E9636" s="533"/>
      <c r="F9636" s="533"/>
      <c r="G9636" s="533"/>
      <c r="H9636" s="533"/>
      <c r="I9636" s="533"/>
      <c r="J9636" s="533"/>
      <c r="K9636" s="533"/>
      <c r="L9636" s="533"/>
      <c r="M9636" s="533"/>
      <c r="N9636" s="532"/>
      <c r="O9636" s="350"/>
      <c r="P9636" s="464"/>
      <c r="Q9636" s="464"/>
      <c r="R9636" s="464"/>
      <c r="S9636" s="464"/>
      <c r="T9636" s="464"/>
      <c r="U9636" s="464"/>
      <c r="V9636" s="464"/>
    </row>
    <row r="9637" spans="1:22">
      <c r="A9637" s="531"/>
      <c r="B9637" s="532"/>
      <c r="C9637" s="350"/>
      <c r="D9637" s="350"/>
      <c r="E9637" s="533"/>
      <c r="F9637" s="533"/>
      <c r="G9637" s="533"/>
      <c r="H9637" s="533"/>
      <c r="I9637" s="533"/>
      <c r="J9637" s="533"/>
      <c r="K9637" s="533"/>
      <c r="L9637" s="533"/>
      <c r="M9637" s="533"/>
      <c r="N9637" s="532"/>
      <c r="O9637" s="350"/>
      <c r="P9637" s="464"/>
      <c r="Q9637" s="464"/>
      <c r="R9637" s="464"/>
      <c r="S9637" s="464"/>
      <c r="T9637" s="464"/>
      <c r="U9637" s="464"/>
      <c r="V9637" s="464"/>
    </row>
    <row r="9638" spans="1:22">
      <c r="A9638" s="531"/>
      <c r="B9638" s="532"/>
      <c r="C9638" s="350"/>
      <c r="D9638" s="350"/>
      <c r="E9638" s="533"/>
      <c r="F9638" s="533"/>
      <c r="G9638" s="533"/>
      <c r="H9638" s="533"/>
      <c r="I9638" s="533"/>
      <c r="J9638" s="533"/>
      <c r="K9638" s="533"/>
      <c r="L9638" s="533"/>
      <c r="M9638" s="533"/>
      <c r="N9638" s="532"/>
      <c r="O9638" s="350"/>
      <c r="P9638" s="464"/>
      <c r="Q9638" s="464"/>
      <c r="R9638" s="464"/>
      <c r="S9638" s="464"/>
      <c r="T9638" s="464"/>
      <c r="U9638" s="464"/>
      <c r="V9638" s="464"/>
    </row>
    <row r="9639" spans="1:22">
      <c r="A9639" s="531"/>
      <c r="B9639" s="532"/>
      <c r="C9639" s="350"/>
      <c r="D9639" s="350"/>
      <c r="E9639" s="533"/>
      <c r="F9639" s="533"/>
      <c r="G9639" s="533"/>
      <c r="H9639" s="533"/>
      <c r="I9639" s="533"/>
      <c r="J9639" s="533"/>
      <c r="K9639" s="533"/>
      <c r="L9639" s="533"/>
      <c r="M9639" s="533"/>
      <c r="N9639" s="532"/>
      <c r="O9639" s="350"/>
      <c r="P9639" s="464"/>
      <c r="Q9639" s="464"/>
      <c r="R9639" s="464"/>
      <c r="S9639" s="464"/>
      <c r="T9639" s="464"/>
      <c r="U9639" s="464"/>
      <c r="V9639" s="464"/>
    </row>
    <row r="9640" spans="1:22">
      <c r="A9640" s="531"/>
      <c r="B9640" s="532"/>
      <c r="C9640" s="350"/>
      <c r="D9640" s="350"/>
      <c r="E9640" s="533"/>
      <c r="F9640" s="533"/>
      <c r="G9640" s="533"/>
      <c r="H9640" s="533"/>
      <c r="I9640" s="533"/>
      <c r="J9640" s="533"/>
      <c r="K9640" s="533"/>
      <c r="L9640" s="533"/>
      <c r="M9640" s="533"/>
      <c r="N9640" s="532"/>
      <c r="O9640" s="350"/>
      <c r="P9640" s="464"/>
      <c r="Q9640" s="464"/>
      <c r="R9640" s="464"/>
      <c r="S9640" s="464"/>
      <c r="T9640" s="464"/>
      <c r="U9640" s="464"/>
      <c r="V9640" s="464"/>
    </row>
    <row r="9641" spans="1:22">
      <c r="A9641" s="531"/>
      <c r="B9641" s="532"/>
      <c r="C9641" s="350"/>
      <c r="D9641" s="350"/>
      <c r="E9641" s="533"/>
      <c r="F9641" s="533"/>
      <c r="G9641" s="533"/>
      <c r="H9641" s="533"/>
      <c r="I9641" s="533"/>
      <c r="J9641" s="533"/>
      <c r="K9641" s="533"/>
      <c r="L9641" s="533"/>
      <c r="M9641" s="533"/>
      <c r="N9641" s="532"/>
      <c r="O9641" s="350"/>
      <c r="P9641" s="464"/>
      <c r="Q9641" s="464"/>
      <c r="R9641" s="464"/>
      <c r="S9641" s="464"/>
      <c r="T9641" s="464"/>
      <c r="U9641" s="464"/>
      <c r="V9641" s="464"/>
    </row>
    <row r="9642" spans="1:22">
      <c r="A9642" s="531"/>
      <c r="B9642" s="532"/>
      <c r="C9642" s="350"/>
      <c r="D9642" s="350"/>
      <c r="E9642" s="533"/>
      <c r="F9642" s="533"/>
      <c r="G9642" s="533"/>
      <c r="H9642" s="533"/>
      <c r="I9642" s="533"/>
      <c r="J9642" s="533"/>
      <c r="K9642" s="533"/>
      <c r="L9642" s="533"/>
      <c r="M9642" s="533"/>
      <c r="N9642" s="532"/>
      <c r="O9642" s="350"/>
      <c r="P9642" s="464"/>
      <c r="Q9642" s="464"/>
      <c r="R9642" s="464"/>
      <c r="S9642" s="464"/>
      <c r="T9642" s="464"/>
      <c r="U9642" s="464"/>
      <c r="V9642" s="464"/>
    </row>
    <row r="9643" spans="1:22">
      <c r="A9643" s="531"/>
      <c r="B9643" s="532"/>
      <c r="C9643" s="350"/>
      <c r="D9643" s="350"/>
      <c r="E9643" s="533"/>
      <c r="F9643" s="533"/>
      <c r="G9643" s="533"/>
      <c r="H9643" s="533"/>
      <c r="I9643" s="533"/>
      <c r="J9643" s="533"/>
      <c r="K9643" s="533"/>
      <c r="L9643" s="533"/>
      <c r="M9643" s="533"/>
      <c r="N9643" s="532"/>
      <c r="O9643" s="350"/>
      <c r="P9643" s="464"/>
      <c r="Q9643" s="464"/>
      <c r="R9643" s="464"/>
      <c r="S9643" s="464"/>
      <c r="T9643" s="464"/>
      <c r="U9643" s="464"/>
      <c r="V9643" s="464"/>
    </row>
    <row r="9644" spans="1:22">
      <c r="A9644" s="531"/>
      <c r="B9644" s="532"/>
      <c r="C9644" s="350"/>
      <c r="D9644" s="350"/>
      <c r="E9644" s="533"/>
      <c r="F9644" s="533"/>
      <c r="G9644" s="533"/>
      <c r="H9644" s="533"/>
      <c r="I9644" s="533"/>
      <c r="J9644" s="533"/>
      <c r="K9644" s="533"/>
      <c r="L9644" s="533"/>
      <c r="M9644" s="533"/>
      <c r="N9644" s="532"/>
      <c r="O9644" s="350"/>
      <c r="P9644" s="464"/>
      <c r="Q9644" s="464"/>
      <c r="R9644" s="464"/>
      <c r="S9644" s="464"/>
      <c r="T9644" s="464"/>
      <c r="U9644" s="464"/>
      <c r="V9644" s="464"/>
    </row>
    <row r="9645" spans="1:22">
      <c r="A9645" s="531"/>
      <c r="B9645" s="532"/>
      <c r="C9645" s="350"/>
      <c r="D9645" s="350"/>
      <c r="E9645" s="533"/>
      <c r="F9645" s="533"/>
      <c r="G9645" s="533"/>
      <c r="H9645" s="533"/>
      <c r="I9645" s="533"/>
      <c r="J9645" s="533"/>
      <c r="K9645" s="533"/>
      <c r="L9645" s="533"/>
      <c r="M9645" s="533"/>
      <c r="N9645" s="532"/>
      <c r="O9645" s="350"/>
      <c r="P9645" s="464"/>
      <c r="Q9645" s="464"/>
      <c r="R9645" s="464"/>
      <c r="S9645" s="464"/>
      <c r="T9645" s="464"/>
      <c r="U9645" s="464"/>
      <c r="V9645" s="464"/>
    </row>
    <row r="9646" spans="1:22">
      <c r="A9646" s="531"/>
      <c r="B9646" s="532"/>
      <c r="C9646" s="350"/>
      <c r="D9646" s="350"/>
      <c r="E9646" s="533"/>
      <c r="F9646" s="533"/>
      <c r="G9646" s="533"/>
      <c r="H9646" s="533"/>
      <c r="I9646" s="533"/>
      <c r="J9646" s="533"/>
      <c r="K9646" s="533"/>
      <c r="L9646" s="533"/>
      <c r="M9646" s="533"/>
      <c r="N9646" s="532"/>
      <c r="O9646" s="350"/>
      <c r="P9646" s="464"/>
      <c r="Q9646" s="464"/>
      <c r="R9646" s="464"/>
      <c r="S9646" s="464"/>
      <c r="T9646" s="464"/>
      <c r="U9646" s="464"/>
      <c r="V9646" s="464"/>
    </row>
    <row r="9647" spans="1:22">
      <c r="A9647" s="531"/>
      <c r="B9647" s="532"/>
      <c r="C9647" s="350"/>
      <c r="D9647" s="350"/>
      <c r="E9647" s="533"/>
      <c r="F9647" s="533"/>
      <c r="G9647" s="533"/>
      <c r="H9647" s="533"/>
      <c r="I9647" s="533"/>
      <c r="J9647" s="533"/>
      <c r="K9647" s="533"/>
      <c r="L9647" s="533"/>
      <c r="M9647" s="533"/>
      <c r="N9647" s="532"/>
      <c r="O9647" s="350"/>
      <c r="P9647" s="464"/>
      <c r="Q9647" s="464"/>
      <c r="R9647" s="464"/>
      <c r="S9647" s="464"/>
      <c r="T9647" s="464"/>
      <c r="U9647" s="464"/>
      <c r="V9647" s="464"/>
    </row>
    <row r="9648" spans="1:22">
      <c r="A9648" s="531"/>
      <c r="B9648" s="532"/>
      <c r="C9648" s="350"/>
      <c r="D9648" s="350"/>
      <c r="E9648" s="533"/>
      <c r="F9648" s="533"/>
      <c r="G9648" s="533"/>
      <c r="H9648" s="533"/>
      <c r="I9648" s="533"/>
      <c r="J9648" s="533"/>
      <c r="K9648" s="533"/>
      <c r="L9648" s="533"/>
      <c r="M9648" s="533"/>
      <c r="N9648" s="532"/>
      <c r="O9648" s="350"/>
      <c r="P9648" s="464"/>
      <c r="Q9648" s="464"/>
      <c r="R9648" s="464"/>
      <c r="S9648" s="464"/>
      <c r="T9648" s="464"/>
      <c r="U9648" s="464"/>
      <c r="V9648" s="464"/>
    </row>
    <row r="9649" spans="1:22">
      <c r="A9649" s="531"/>
      <c r="B9649" s="532"/>
      <c r="C9649" s="350"/>
      <c r="D9649" s="350"/>
      <c r="E9649" s="533"/>
      <c r="F9649" s="533"/>
      <c r="G9649" s="533"/>
      <c r="H9649" s="533"/>
      <c r="I9649" s="533"/>
      <c r="J9649" s="533"/>
      <c r="K9649" s="533"/>
      <c r="L9649" s="533"/>
      <c r="M9649" s="533"/>
      <c r="N9649" s="532"/>
      <c r="O9649" s="350"/>
      <c r="P9649" s="464"/>
      <c r="Q9649" s="464"/>
      <c r="R9649" s="464"/>
      <c r="S9649" s="464"/>
      <c r="T9649" s="464"/>
      <c r="U9649" s="464"/>
      <c r="V9649" s="464"/>
    </row>
    <row r="9650" spans="1:22">
      <c r="A9650" s="531"/>
      <c r="B9650" s="532"/>
      <c r="C9650" s="350"/>
      <c r="D9650" s="350"/>
      <c r="E9650" s="533"/>
      <c r="F9650" s="533"/>
      <c r="G9650" s="533"/>
      <c r="H9650" s="533"/>
      <c r="I9650" s="533"/>
      <c r="J9650" s="533"/>
      <c r="K9650" s="533"/>
      <c r="L9650" s="533"/>
      <c r="M9650" s="533"/>
      <c r="N9650" s="532"/>
      <c r="O9650" s="350"/>
      <c r="P9650" s="464"/>
      <c r="Q9650" s="464"/>
      <c r="R9650" s="464"/>
      <c r="S9650" s="464"/>
      <c r="T9650" s="464"/>
      <c r="U9650" s="464"/>
      <c r="V9650" s="464"/>
    </row>
    <row r="9651" spans="1:22">
      <c r="A9651" s="531"/>
      <c r="B9651" s="532"/>
      <c r="C9651" s="350"/>
      <c r="D9651" s="350"/>
      <c r="E9651" s="533"/>
      <c r="F9651" s="533"/>
      <c r="G9651" s="533"/>
      <c r="H9651" s="533"/>
      <c r="I9651" s="533"/>
      <c r="J9651" s="533"/>
      <c r="K9651" s="533"/>
      <c r="L9651" s="533"/>
      <c r="M9651" s="533"/>
      <c r="N9651" s="532"/>
      <c r="O9651" s="350"/>
      <c r="P9651" s="464"/>
      <c r="Q9651" s="464"/>
      <c r="R9651" s="464"/>
      <c r="S9651" s="464"/>
      <c r="T9651" s="464"/>
      <c r="U9651" s="464"/>
      <c r="V9651" s="464"/>
    </row>
    <row r="9652" spans="1:22">
      <c r="A9652" s="531"/>
      <c r="B9652" s="532"/>
      <c r="C9652" s="350"/>
      <c r="D9652" s="350"/>
      <c r="E9652" s="533"/>
      <c r="F9652" s="533"/>
      <c r="G9652" s="533"/>
      <c r="H9652" s="533"/>
      <c r="I9652" s="533"/>
      <c r="J9652" s="533"/>
      <c r="K9652" s="533"/>
      <c r="L9652" s="533"/>
      <c r="M9652" s="533"/>
      <c r="N9652" s="532"/>
      <c r="O9652" s="350"/>
      <c r="P9652" s="464"/>
      <c r="Q9652" s="464"/>
      <c r="R9652" s="464"/>
      <c r="S9652" s="464"/>
      <c r="T9652" s="464"/>
      <c r="U9652" s="464"/>
      <c r="V9652" s="464"/>
    </row>
    <row r="9653" spans="1:22">
      <c r="A9653" s="531"/>
      <c r="B9653" s="532"/>
      <c r="C9653" s="350"/>
      <c r="D9653" s="350"/>
      <c r="E9653" s="533"/>
      <c r="F9653" s="533"/>
      <c r="G9653" s="533"/>
      <c r="H9653" s="533"/>
      <c r="I9653" s="533"/>
      <c r="J9653" s="533"/>
      <c r="K9653" s="533"/>
      <c r="L9653" s="533"/>
      <c r="M9653" s="533"/>
      <c r="N9653" s="532"/>
      <c r="O9653" s="350"/>
      <c r="P9653" s="464"/>
      <c r="Q9653" s="464"/>
      <c r="R9653" s="464"/>
      <c r="S9653" s="464"/>
      <c r="T9653" s="464"/>
      <c r="U9653" s="464"/>
      <c r="V9653" s="464"/>
    </row>
    <row r="9654" spans="1:22">
      <c r="A9654" s="531"/>
      <c r="B9654" s="532"/>
      <c r="C9654" s="350"/>
      <c r="D9654" s="350"/>
      <c r="E9654" s="533"/>
      <c r="F9654" s="533"/>
      <c r="G9654" s="533"/>
      <c r="H9654" s="533"/>
      <c r="I9654" s="533"/>
      <c r="J9654" s="533"/>
      <c r="K9654" s="533"/>
      <c r="L9654" s="533"/>
      <c r="M9654" s="533"/>
      <c r="N9654" s="532"/>
      <c r="O9654" s="350"/>
      <c r="P9654" s="464"/>
      <c r="Q9654" s="464"/>
      <c r="R9654" s="464"/>
      <c r="S9654" s="464"/>
      <c r="T9654" s="464"/>
      <c r="U9654" s="464"/>
      <c r="V9654" s="464"/>
    </row>
    <row r="9655" spans="1:22">
      <c r="A9655" s="531"/>
      <c r="B9655" s="532"/>
      <c r="C9655" s="350"/>
      <c r="D9655" s="350"/>
      <c r="E9655" s="533"/>
      <c r="F9655" s="533"/>
      <c r="G9655" s="533"/>
      <c r="H9655" s="533"/>
      <c r="I9655" s="533"/>
      <c r="J9655" s="533"/>
      <c r="K9655" s="533"/>
      <c r="L9655" s="533"/>
      <c r="M9655" s="533"/>
      <c r="N9655" s="532"/>
      <c r="O9655" s="350"/>
      <c r="P9655" s="464"/>
      <c r="Q9655" s="464"/>
      <c r="R9655" s="464"/>
      <c r="S9655" s="464"/>
      <c r="T9655" s="464"/>
      <c r="U9655" s="464"/>
      <c r="V9655" s="464"/>
    </row>
    <row r="9656" spans="1:22">
      <c r="A9656" s="531"/>
      <c r="B9656" s="532"/>
      <c r="C9656" s="350"/>
      <c r="D9656" s="350"/>
      <c r="E9656" s="533"/>
      <c r="F9656" s="533"/>
      <c r="G9656" s="533"/>
      <c r="H9656" s="533"/>
      <c r="I9656" s="533"/>
      <c r="J9656" s="533"/>
      <c r="K9656" s="533"/>
      <c r="L9656" s="533"/>
      <c r="M9656" s="533"/>
      <c r="N9656" s="532"/>
      <c r="O9656" s="350"/>
      <c r="P9656" s="464"/>
      <c r="Q9656" s="464"/>
      <c r="R9656" s="464"/>
      <c r="S9656" s="464"/>
      <c r="T9656" s="464"/>
      <c r="U9656" s="464"/>
      <c r="V9656" s="464"/>
    </row>
    <row r="9657" spans="1:22">
      <c r="A9657" s="531"/>
      <c r="B9657" s="532"/>
      <c r="C9657" s="350"/>
      <c r="D9657" s="350"/>
      <c r="E9657" s="533"/>
      <c r="F9657" s="533"/>
      <c r="G9657" s="533"/>
      <c r="H9657" s="533"/>
      <c r="I9657" s="533"/>
      <c r="J9657" s="533"/>
      <c r="K9657" s="533"/>
      <c r="L9657" s="533"/>
      <c r="M9657" s="533"/>
      <c r="N9657" s="532"/>
      <c r="O9657" s="350"/>
      <c r="P9657" s="464"/>
      <c r="Q9657" s="464"/>
      <c r="R9657" s="464"/>
      <c r="S9657" s="464"/>
      <c r="T9657" s="464"/>
      <c r="U9657" s="464"/>
      <c r="V9657" s="464"/>
    </row>
    <row r="9658" spans="1:22">
      <c r="A9658" s="531"/>
      <c r="B9658" s="532"/>
      <c r="C9658" s="350"/>
      <c r="D9658" s="350"/>
      <c r="E9658" s="533"/>
      <c r="F9658" s="533"/>
      <c r="G9658" s="533"/>
      <c r="H9658" s="533"/>
      <c r="I9658" s="533"/>
      <c r="J9658" s="533"/>
      <c r="K9658" s="533"/>
      <c r="L9658" s="533"/>
      <c r="M9658" s="533"/>
      <c r="N9658" s="532"/>
      <c r="O9658" s="350"/>
      <c r="P9658" s="464"/>
      <c r="Q9658" s="464"/>
      <c r="R9658" s="464"/>
      <c r="S9658" s="464"/>
      <c r="T9658" s="464"/>
      <c r="U9658" s="464"/>
      <c r="V9658" s="464"/>
    </row>
    <row r="9659" spans="1:22">
      <c r="A9659" s="531"/>
      <c r="B9659" s="532"/>
      <c r="C9659" s="350"/>
      <c r="D9659" s="350"/>
      <c r="E9659" s="533"/>
      <c r="F9659" s="533"/>
      <c r="G9659" s="533"/>
      <c r="H9659" s="533"/>
      <c r="I9659" s="533"/>
      <c r="J9659" s="533"/>
      <c r="K9659" s="533"/>
      <c r="L9659" s="533"/>
      <c r="M9659" s="533"/>
      <c r="N9659" s="532"/>
      <c r="O9659" s="350"/>
      <c r="P9659" s="464"/>
      <c r="Q9659" s="464"/>
      <c r="R9659" s="464"/>
      <c r="S9659" s="464"/>
      <c r="T9659" s="464"/>
      <c r="U9659" s="464"/>
      <c r="V9659" s="464"/>
    </row>
    <row r="9660" spans="1:22">
      <c r="A9660" s="531"/>
      <c r="B9660" s="532"/>
      <c r="C9660" s="350"/>
      <c r="D9660" s="350"/>
      <c r="E9660" s="533"/>
      <c r="F9660" s="533"/>
      <c r="G9660" s="533"/>
      <c r="H9660" s="533"/>
      <c r="I9660" s="533"/>
      <c r="J9660" s="533"/>
      <c r="K9660" s="533"/>
      <c r="L9660" s="533"/>
      <c r="M9660" s="533"/>
      <c r="N9660" s="532"/>
      <c r="O9660" s="350"/>
      <c r="P9660" s="464"/>
      <c r="Q9660" s="464"/>
      <c r="R9660" s="464"/>
      <c r="S9660" s="464"/>
      <c r="T9660" s="464"/>
      <c r="U9660" s="464"/>
      <c r="V9660" s="464"/>
    </row>
    <row r="9661" spans="1:22">
      <c r="A9661" s="531"/>
      <c r="B9661" s="532"/>
      <c r="C9661" s="350"/>
      <c r="D9661" s="350"/>
      <c r="E9661" s="533"/>
      <c r="F9661" s="533"/>
      <c r="G9661" s="533"/>
      <c r="H9661" s="533"/>
      <c r="I9661" s="533"/>
      <c r="J9661" s="533"/>
      <c r="K9661" s="533"/>
      <c r="L9661" s="533"/>
      <c r="M9661" s="533"/>
      <c r="N9661" s="532"/>
      <c r="O9661" s="350"/>
      <c r="P9661" s="464"/>
      <c r="Q9661" s="464"/>
      <c r="R9661" s="464"/>
      <c r="S9661" s="464"/>
      <c r="T9661" s="464"/>
      <c r="U9661" s="464"/>
      <c r="V9661" s="464"/>
    </row>
    <row r="9662" spans="1:22">
      <c r="A9662" s="531"/>
      <c r="B9662" s="532"/>
      <c r="C9662" s="350"/>
      <c r="D9662" s="350"/>
      <c r="E9662" s="533"/>
      <c r="F9662" s="533"/>
      <c r="G9662" s="533"/>
      <c r="H9662" s="533"/>
      <c r="I9662" s="533"/>
      <c r="J9662" s="533"/>
      <c r="K9662" s="533"/>
      <c r="L9662" s="533"/>
      <c r="M9662" s="533"/>
      <c r="N9662" s="532"/>
      <c r="O9662" s="350"/>
      <c r="P9662" s="464"/>
      <c r="Q9662" s="464"/>
      <c r="R9662" s="464"/>
      <c r="S9662" s="464"/>
      <c r="T9662" s="464"/>
      <c r="U9662" s="464"/>
      <c r="V9662" s="464"/>
    </row>
    <row r="9663" spans="1:22">
      <c r="A9663" s="531"/>
      <c r="B9663" s="532"/>
      <c r="C9663" s="350"/>
      <c r="D9663" s="350"/>
      <c r="E9663" s="533"/>
      <c r="F9663" s="533"/>
      <c r="G9663" s="533"/>
      <c r="H9663" s="533"/>
      <c r="I9663" s="533"/>
      <c r="J9663" s="533"/>
      <c r="K9663" s="533"/>
      <c r="L9663" s="533"/>
      <c r="M9663" s="533"/>
      <c r="N9663" s="532"/>
      <c r="O9663" s="350"/>
      <c r="P9663" s="464"/>
      <c r="Q9663" s="464"/>
      <c r="R9663" s="464"/>
      <c r="S9663" s="464"/>
      <c r="T9663" s="464"/>
      <c r="U9663" s="464"/>
      <c r="V9663" s="464"/>
    </row>
    <row r="9664" spans="1:22">
      <c r="A9664" s="531"/>
      <c r="B9664" s="532"/>
      <c r="C9664" s="350"/>
      <c r="D9664" s="350"/>
      <c r="E9664" s="533"/>
      <c r="F9664" s="533"/>
      <c r="G9664" s="533"/>
      <c r="H9664" s="533"/>
      <c r="I9664" s="533"/>
      <c r="J9664" s="533"/>
      <c r="K9664" s="533"/>
      <c r="L9664" s="533"/>
      <c r="M9664" s="533"/>
      <c r="N9664" s="532"/>
      <c r="O9664" s="350"/>
      <c r="P9664" s="464"/>
      <c r="Q9664" s="464"/>
      <c r="R9664" s="464"/>
      <c r="S9664" s="464"/>
      <c r="T9664" s="464"/>
      <c r="U9664" s="464"/>
      <c r="V9664" s="464"/>
    </row>
    <row r="9665" spans="1:22">
      <c r="A9665" s="531"/>
      <c r="B9665" s="532"/>
      <c r="C9665" s="350"/>
      <c r="D9665" s="350"/>
      <c r="E9665" s="533"/>
      <c r="F9665" s="533"/>
      <c r="G9665" s="533"/>
      <c r="H9665" s="533"/>
      <c r="I9665" s="533"/>
      <c r="J9665" s="533"/>
      <c r="K9665" s="533"/>
      <c r="L9665" s="533"/>
      <c r="M9665" s="533"/>
      <c r="N9665" s="532"/>
      <c r="O9665" s="350"/>
      <c r="P9665" s="464"/>
      <c r="Q9665" s="464"/>
      <c r="R9665" s="464"/>
      <c r="S9665" s="464"/>
      <c r="T9665" s="464"/>
      <c r="U9665" s="464"/>
      <c r="V9665" s="464"/>
    </row>
    <row r="9666" spans="1:22">
      <c r="A9666" s="531"/>
      <c r="B9666" s="532"/>
      <c r="C9666" s="350"/>
      <c r="D9666" s="350"/>
      <c r="E9666" s="533"/>
      <c r="F9666" s="533"/>
      <c r="G9666" s="533"/>
      <c r="H9666" s="533"/>
      <c r="I9666" s="533"/>
      <c r="J9666" s="533"/>
      <c r="K9666" s="533"/>
      <c r="L9666" s="533"/>
      <c r="M9666" s="533"/>
      <c r="N9666" s="532"/>
      <c r="O9666" s="350"/>
      <c r="P9666" s="464"/>
      <c r="Q9666" s="464"/>
      <c r="R9666" s="464"/>
      <c r="S9666" s="464"/>
      <c r="T9666" s="464"/>
      <c r="U9666" s="464"/>
      <c r="V9666" s="464"/>
    </row>
    <row r="9667" spans="1:22">
      <c r="A9667" s="531"/>
      <c r="B9667" s="532"/>
      <c r="C9667" s="350"/>
      <c r="D9667" s="350"/>
      <c r="E9667" s="533"/>
      <c r="F9667" s="533"/>
      <c r="G9667" s="533"/>
      <c r="H9667" s="533"/>
      <c r="I9667" s="533"/>
      <c r="J9667" s="533"/>
      <c r="K9667" s="533"/>
      <c r="L9667" s="533"/>
      <c r="M9667" s="533"/>
      <c r="N9667" s="532"/>
      <c r="O9667" s="350"/>
      <c r="P9667" s="464"/>
      <c r="Q9667" s="464"/>
      <c r="R9667" s="464"/>
      <c r="S9667" s="464"/>
      <c r="T9667" s="464"/>
      <c r="U9667" s="464"/>
      <c r="V9667" s="464"/>
    </row>
    <row r="9668" spans="1:22">
      <c r="A9668" s="531"/>
      <c r="B9668" s="532"/>
      <c r="C9668" s="350"/>
      <c r="D9668" s="350"/>
      <c r="E9668" s="533"/>
      <c r="F9668" s="533"/>
      <c r="G9668" s="533"/>
      <c r="H9668" s="533"/>
      <c r="I9668" s="533"/>
      <c r="J9668" s="533"/>
      <c r="K9668" s="533"/>
      <c r="L9668" s="533"/>
      <c r="M9668" s="533"/>
      <c r="N9668" s="532"/>
      <c r="O9668" s="350"/>
      <c r="P9668" s="464"/>
      <c r="Q9668" s="464"/>
      <c r="R9668" s="464"/>
      <c r="S9668" s="464"/>
      <c r="T9668" s="464"/>
      <c r="U9668" s="464"/>
      <c r="V9668" s="464"/>
    </row>
    <row r="9669" spans="1:22">
      <c r="A9669" s="531"/>
      <c r="B9669" s="532"/>
      <c r="C9669" s="350"/>
      <c r="D9669" s="350"/>
      <c r="E9669" s="533"/>
      <c r="F9669" s="533"/>
      <c r="G9669" s="533"/>
      <c r="H9669" s="533"/>
      <c r="I9669" s="533"/>
      <c r="J9669" s="533"/>
      <c r="K9669" s="533"/>
      <c r="L9669" s="533"/>
      <c r="M9669" s="533"/>
      <c r="N9669" s="532"/>
      <c r="O9669" s="350"/>
      <c r="P9669" s="464"/>
      <c r="Q9669" s="464"/>
      <c r="R9669" s="464"/>
      <c r="S9669" s="464"/>
      <c r="T9669" s="464"/>
      <c r="U9669" s="464"/>
      <c r="V9669" s="464"/>
    </row>
    <row r="9670" spans="1:22">
      <c r="A9670" s="531"/>
      <c r="B9670" s="532"/>
      <c r="C9670" s="350"/>
      <c r="D9670" s="350"/>
      <c r="E9670" s="533"/>
      <c r="F9670" s="533"/>
      <c r="G9670" s="533"/>
      <c r="H9670" s="533"/>
      <c r="I9670" s="533"/>
      <c r="J9670" s="533"/>
      <c r="K9670" s="533"/>
      <c r="L9670" s="533"/>
      <c r="M9670" s="533"/>
      <c r="N9670" s="532"/>
      <c r="O9670" s="350"/>
      <c r="P9670" s="464"/>
      <c r="Q9670" s="464"/>
      <c r="R9670" s="464"/>
      <c r="S9670" s="464"/>
      <c r="T9670" s="464"/>
      <c r="U9670" s="464"/>
      <c r="V9670" s="464"/>
    </row>
    <row r="9671" spans="1:22">
      <c r="A9671" s="531"/>
      <c r="B9671" s="532"/>
      <c r="C9671" s="350"/>
      <c r="D9671" s="350"/>
      <c r="E9671" s="533"/>
      <c r="F9671" s="533"/>
      <c r="G9671" s="533"/>
      <c r="H9671" s="533"/>
      <c r="I9671" s="533"/>
      <c r="J9671" s="533"/>
      <c r="K9671" s="533"/>
      <c r="L9671" s="533"/>
      <c r="M9671" s="533"/>
      <c r="N9671" s="532"/>
      <c r="O9671" s="350"/>
      <c r="P9671" s="464"/>
      <c r="Q9671" s="464"/>
      <c r="R9671" s="464"/>
      <c r="S9671" s="464"/>
      <c r="T9671" s="464"/>
      <c r="U9671" s="464"/>
      <c r="V9671" s="464"/>
    </row>
    <row r="9672" spans="1:22">
      <c r="A9672" s="531"/>
      <c r="B9672" s="532"/>
      <c r="C9672" s="350"/>
      <c r="D9672" s="350"/>
      <c r="E9672" s="533"/>
      <c r="F9672" s="533"/>
      <c r="G9672" s="533"/>
      <c r="H9672" s="533"/>
      <c r="I9672" s="533"/>
      <c r="J9672" s="533"/>
      <c r="K9672" s="533"/>
      <c r="L9672" s="533"/>
      <c r="M9672" s="533"/>
      <c r="N9672" s="532"/>
      <c r="O9672" s="350"/>
      <c r="P9672" s="464"/>
      <c r="Q9672" s="464"/>
      <c r="R9672" s="464"/>
      <c r="S9672" s="464"/>
      <c r="T9672" s="464"/>
      <c r="U9672" s="464"/>
      <c r="V9672" s="464"/>
    </row>
    <row r="9673" spans="1:22">
      <c r="A9673" s="531"/>
      <c r="B9673" s="532"/>
      <c r="C9673" s="350"/>
      <c r="D9673" s="350"/>
      <c r="E9673" s="533"/>
      <c r="F9673" s="533"/>
      <c r="G9673" s="533"/>
      <c r="H9673" s="533"/>
      <c r="I9673" s="533"/>
      <c r="J9673" s="533"/>
      <c r="K9673" s="533"/>
      <c r="L9673" s="533"/>
      <c r="M9673" s="533"/>
      <c r="N9673" s="532"/>
      <c r="O9673" s="350"/>
      <c r="P9673" s="464"/>
      <c r="Q9673" s="464"/>
      <c r="R9673" s="464"/>
      <c r="S9673" s="464"/>
      <c r="T9673" s="464"/>
      <c r="U9673" s="464"/>
      <c r="V9673" s="464"/>
    </row>
    <row r="9674" spans="1:22">
      <c r="A9674" s="531"/>
      <c r="B9674" s="532"/>
      <c r="C9674" s="350"/>
      <c r="D9674" s="350"/>
      <c r="E9674" s="533"/>
      <c r="F9674" s="533"/>
      <c r="G9674" s="533"/>
      <c r="H9674" s="533"/>
      <c r="I9674" s="533"/>
      <c r="J9674" s="533"/>
      <c r="K9674" s="533"/>
      <c r="L9674" s="533"/>
      <c r="M9674" s="533"/>
      <c r="N9674" s="532"/>
      <c r="O9674" s="350"/>
      <c r="P9674" s="464"/>
      <c r="Q9674" s="464"/>
      <c r="R9674" s="464"/>
      <c r="S9674" s="464"/>
      <c r="T9674" s="464"/>
      <c r="U9674" s="464"/>
      <c r="V9674" s="464"/>
    </row>
    <row r="9675" spans="1:22">
      <c r="A9675" s="531"/>
      <c r="B9675" s="532"/>
      <c r="C9675" s="350"/>
      <c r="D9675" s="350"/>
      <c r="E9675" s="533"/>
      <c r="F9675" s="533"/>
      <c r="G9675" s="533"/>
      <c r="H9675" s="533"/>
      <c r="I9675" s="533"/>
      <c r="J9675" s="533"/>
      <c r="K9675" s="533"/>
      <c r="L9675" s="533"/>
      <c r="M9675" s="533"/>
      <c r="N9675" s="532"/>
      <c r="O9675" s="350"/>
      <c r="P9675" s="464"/>
      <c r="Q9675" s="464"/>
      <c r="R9675" s="464"/>
      <c r="S9675" s="464"/>
      <c r="T9675" s="464"/>
      <c r="U9675" s="464"/>
      <c r="V9675" s="464"/>
    </row>
    <row r="9676" spans="1:22">
      <c r="A9676" s="531"/>
      <c r="B9676" s="532"/>
      <c r="C9676" s="350"/>
      <c r="D9676" s="350"/>
      <c r="E9676" s="533"/>
      <c r="F9676" s="533"/>
      <c r="G9676" s="533"/>
      <c r="H9676" s="533"/>
      <c r="I9676" s="533"/>
      <c r="J9676" s="533"/>
      <c r="K9676" s="533"/>
      <c r="L9676" s="533"/>
      <c r="M9676" s="533"/>
      <c r="N9676" s="532"/>
      <c r="O9676" s="350"/>
      <c r="P9676" s="464"/>
      <c r="Q9676" s="464"/>
      <c r="R9676" s="464"/>
      <c r="S9676" s="464"/>
      <c r="T9676" s="464"/>
      <c r="U9676" s="464"/>
      <c r="V9676" s="464"/>
    </row>
    <row r="9677" spans="1:22">
      <c r="A9677" s="531"/>
      <c r="B9677" s="532"/>
      <c r="C9677" s="350"/>
      <c r="D9677" s="350"/>
      <c r="E9677" s="533"/>
      <c r="F9677" s="533"/>
      <c r="G9677" s="533"/>
      <c r="H9677" s="533"/>
      <c r="I9677" s="533"/>
      <c r="J9677" s="533"/>
      <c r="K9677" s="533"/>
      <c r="L9677" s="533"/>
      <c r="M9677" s="533"/>
      <c r="N9677" s="532"/>
      <c r="O9677" s="350"/>
      <c r="P9677" s="464"/>
      <c r="Q9677" s="464"/>
      <c r="R9677" s="464"/>
      <c r="S9677" s="464"/>
      <c r="T9677" s="464"/>
      <c r="U9677" s="464"/>
      <c r="V9677" s="464"/>
    </row>
    <row r="9678" spans="1:22">
      <c r="A9678" s="531"/>
      <c r="B9678" s="532"/>
      <c r="C9678" s="350"/>
      <c r="D9678" s="350"/>
      <c r="E9678" s="533"/>
      <c r="F9678" s="533"/>
      <c r="G9678" s="533"/>
      <c r="H9678" s="533"/>
      <c r="I9678" s="533"/>
      <c r="J9678" s="533"/>
      <c r="K9678" s="533"/>
      <c r="L9678" s="533"/>
      <c r="M9678" s="533"/>
      <c r="N9678" s="532"/>
      <c r="O9678" s="350"/>
      <c r="P9678" s="464"/>
      <c r="Q9678" s="464"/>
      <c r="R9678" s="464"/>
      <c r="S9678" s="464"/>
      <c r="T9678" s="464"/>
      <c r="U9678" s="464"/>
      <c r="V9678" s="464"/>
    </row>
    <row r="9679" spans="1:22">
      <c r="A9679" s="531"/>
      <c r="B9679" s="532"/>
      <c r="C9679" s="350"/>
      <c r="D9679" s="350"/>
      <c r="E9679" s="533"/>
      <c r="F9679" s="533"/>
      <c r="G9679" s="533"/>
      <c r="H9679" s="533"/>
      <c r="I9679" s="533"/>
      <c r="J9679" s="533"/>
      <c r="K9679" s="533"/>
      <c r="L9679" s="533"/>
      <c r="M9679" s="533"/>
      <c r="N9679" s="532"/>
      <c r="O9679" s="350"/>
      <c r="P9679" s="464"/>
      <c r="Q9679" s="464"/>
      <c r="R9679" s="464"/>
      <c r="S9679" s="464"/>
      <c r="T9679" s="464"/>
      <c r="U9679" s="464"/>
      <c r="V9679" s="464"/>
    </row>
    <row r="9680" spans="1:22">
      <c r="A9680" s="531"/>
      <c r="B9680" s="532"/>
      <c r="C9680" s="350"/>
      <c r="D9680" s="350"/>
      <c r="E9680" s="533"/>
      <c r="F9680" s="533"/>
      <c r="G9680" s="533"/>
      <c r="H9680" s="533"/>
      <c r="I9680" s="533"/>
      <c r="J9680" s="533"/>
      <c r="K9680" s="533"/>
      <c r="L9680" s="533"/>
      <c r="M9680" s="533"/>
      <c r="N9680" s="532"/>
      <c r="O9680" s="350"/>
      <c r="P9680" s="464"/>
      <c r="Q9680" s="464"/>
      <c r="R9680" s="464"/>
      <c r="S9680" s="464"/>
      <c r="T9680" s="464"/>
      <c r="U9680" s="464"/>
      <c r="V9680" s="464"/>
    </row>
    <row r="9681" spans="1:22">
      <c r="A9681" s="531"/>
      <c r="B9681" s="532"/>
      <c r="C9681" s="350"/>
      <c r="D9681" s="350"/>
      <c r="E9681" s="533"/>
      <c r="F9681" s="533"/>
      <c r="G9681" s="533"/>
      <c r="H9681" s="533"/>
      <c r="I9681" s="533"/>
      <c r="J9681" s="533"/>
      <c r="K9681" s="533"/>
      <c r="L9681" s="533"/>
      <c r="M9681" s="533"/>
      <c r="N9681" s="532"/>
      <c r="O9681" s="350"/>
      <c r="P9681" s="464"/>
      <c r="Q9681" s="464"/>
      <c r="R9681" s="464"/>
      <c r="S9681" s="464"/>
      <c r="T9681" s="464"/>
      <c r="U9681" s="464"/>
      <c r="V9681" s="464"/>
    </row>
    <row r="9682" spans="1:22">
      <c r="A9682" s="531"/>
      <c r="B9682" s="532"/>
      <c r="C9682" s="350"/>
      <c r="D9682" s="350"/>
      <c r="E9682" s="533"/>
      <c r="F9682" s="533"/>
      <c r="G9682" s="533"/>
      <c r="H9682" s="533"/>
      <c r="I9682" s="533"/>
      <c r="J9682" s="533"/>
      <c r="K9682" s="533"/>
      <c r="L9682" s="533"/>
      <c r="M9682" s="533"/>
      <c r="N9682" s="532"/>
      <c r="O9682" s="350"/>
      <c r="P9682" s="464"/>
      <c r="Q9682" s="464"/>
      <c r="R9682" s="464"/>
      <c r="S9682" s="464"/>
      <c r="T9682" s="464"/>
      <c r="U9682" s="464"/>
      <c r="V9682" s="464"/>
    </row>
    <row r="9683" spans="1:22">
      <c r="A9683" s="531"/>
      <c r="B9683" s="532"/>
      <c r="C9683" s="350"/>
      <c r="D9683" s="350"/>
      <c r="E9683" s="533"/>
      <c r="F9683" s="533"/>
      <c r="G9683" s="533"/>
      <c r="H9683" s="533"/>
      <c r="I9683" s="533"/>
      <c r="J9683" s="533"/>
      <c r="K9683" s="533"/>
      <c r="L9683" s="533"/>
      <c r="M9683" s="533"/>
      <c r="N9683" s="532"/>
      <c r="O9683" s="350"/>
      <c r="P9683" s="464"/>
      <c r="Q9683" s="464"/>
      <c r="R9683" s="464"/>
      <c r="S9683" s="464"/>
      <c r="T9683" s="464"/>
      <c r="U9683" s="464"/>
      <c r="V9683" s="464"/>
    </row>
    <row r="9684" spans="1:22">
      <c r="A9684" s="531"/>
      <c r="B9684" s="532"/>
      <c r="C9684" s="350"/>
      <c r="D9684" s="350"/>
      <c r="E9684" s="533"/>
      <c r="F9684" s="533"/>
      <c r="G9684" s="533"/>
      <c r="H9684" s="533"/>
      <c r="I9684" s="533"/>
      <c r="J9684" s="533"/>
      <c r="K9684" s="533"/>
      <c r="L9684" s="533"/>
      <c r="M9684" s="533"/>
      <c r="N9684" s="532"/>
      <c r="O9684" s="350"/>
      <c r="P9684" s="464"/>
      <c r="Q9684" s="464"/>
      <c r="R9684" s="464"/>
      <c r="S9684" s="464"/>
      <c r="T9684" s="464"/>
      <c r="U9684" s="464"/>
      <c r="V9684" s="464"/>
    </row>
    <row r="9685" spans="1:22">
      <c r="A9685" s="531"/>
      <c r="B9685" s="532"/>
      <c r="C9685" s="350"/>
      <c r="D9685" s="350"/>
      <c r="E9685" s="533"/>
      <c r="F9685" s="533"/>
      <c r="G9685" s="533"/>
      <c r="H9685" s="533"/>
      <c r="I9685" s="533"/>
      <c r="J9685" s="533"/>
      <c r="K9685" s="533"/>
      <c r="L9685" s="533"/>
      <c r="M9685" s="533"/>
      <c r="N9685" s="532"/>
      <c r="O9685" s="350"/>
      <c r="P9685" s="464"/>
      <c r="Q9685" s="464"/>
      <c r="R9685" s="464"/>
      <c r="S9685" s="464"/>
      <c r="T9685" s="464"/>
      <c r="U9685" s="464"/>
      <c r="V9685" s="464"/>
    </row>
    <row r="9686" spans="1:22">
      <c r="A9686" s="531"/>
      <c r="B9686" s="532"/>
      <c r="C9686" s="350"/>
      <c r="D9686" s="350"/>
      <c r="E9686" s="533"/>
      <c r="F9686" s="533"/>
      <c r="G9686" s="533"/>
      <c r="H9686" s="533"/>
      <c r="I9686" s="533"/>
      <c r="J9686" s="533"/>
      <c r="K9686" s="533"/>
      <c r="L9686" s="533"/>
      <c r="M9686" s="533"/>
      <c r="N9686" s="532"/>
      <c r="O9686" s="350"/>
      <c r="P9686" s="464"/>
      <c r="Q9686" s="464"/>
      <c r="R9686" s="464"/>
      <c r="S9686" s="464"/>
      <c r="T9686" s="464"/>
      <c r="U9686" s="464"/>
      <c r="V9686" s="464"/>
    </row>
    <row r="9687" spans="1:22">
      <c r="A9687" s="531"/>
      <c r="B9687" s="532"/>
      <c r="C9687" s="350"/>
      <c r="D9687" s="350"/>
      <c r="E9687" s="533"/>
      <c r="F9687" s="533"/>
      <c r="G9687" s="533"/>
      <c r="H9687" s="533"/>
      <c r="I9687" s="533"/>
      <c r="J9687" s="533"/>
      <c r="K9687" s="533"/>
      <c r="L9687" s="533"/>
      <c r="M9687" s="533"/>
      <c r="N9687" s="532"/>
      <c r="O9687" s="350"/>
      <c r="P9687" s="464"/>
      <c r="Q9687" s="464"/>
      <c r="R9687" s="464"/>
      <c r="S9687" s="464"/>
      <c r="T9687" s="464"/>
      <c r="U9687" s="464"/>
      <c r="V9687" s="464"/>
    </row>
    <row r="9688" spans="1:22">
      <c r="A9688" s="531"/>
      <c r="B9688" s="532"/>
      <c r="C9688" s="350"/>
      <c r="D9688" s="350"/>
      <c r="E9688" s="533"/>
      <c r="F9688" s="533"/>
      <c r="G9688" s="533"/>
      <c r="H9688" s="533"/>
      <c r="I9688" s="533"/>
      <c r="J9688" s="533"/>
      <c r="K9688" s="533"/>
      <c r="L9688" s="533"/>
      <c r="M9688" s="533"/>
      <c r="N9688" s="532"/>
      <c r="O9688" s="350"/>
      <c r="P9688" s="464"/>
      <c r="Q9688" s="464"/>
      <c r="R9688" s="464"/>
      <c r="S9688" s="464"/>
      <c r="T9688" s="464"/>
      <c r="U9688" s="464"/>
      <c r="V9688" s="464"/>
    </row>
    <row r="9689" spans="1:22">
      <c r="A9689" s="531"/>
      <c r="B9689" s="532"/>
      <c r="C9689" s="350"/>
      <c r="D9689" s="350"/>
      <c r="E9689" s="533"/>
      <c r="F9689" s="533"/>
      <c r="G9689" s="533"/>
      <c r="H9689" s="533"/>
      <c r="I9689" s="533"/>
      <c r="J9689" s="533"/>
      <c r="K9689" s="533"/>
      <c r="L9689" s="533"/>
      <c r="M9689" s="533"/>
      <c r="N9689" s="532"/>
      <c r="O9689" s="350"/>
      <c r="P9689" s="464"/>
      <c r="Q9689" s="464"/>
      <c r="R9689" s="464"/>
      <c r="S9689" s="464"/>
      <c r="T9689" s="464"/>
      <c r="U9689" s="464"/>
      <c r="V9689" s="464"/>
    </row>
    <row r="9690" spans="1:22">
      <c r="A9690" s="531"/>
      <c r="B9690" s="532"/>
      <c r="C9690" s="350"/>
      <c r="D9690" s="350"/>
      <c r="E9690" s="533"/>
      <c r="F9690" s="533"/>
      <c r="G9690" s="533"/>
      <c r="H9690" s="533"/>
      <c r="I9690" s="533"/>
      <c r="J9690" s="533"/>
      <c r="K9690" s="533"/>
      <c r="L9690" s="533"/>
      <c r="M9690" s="533"/>
      <c r="N9690" s="532"/>
      <c r="O9690" s="350"/>
      <c r="P9690" s="464"/>
      <c r="Q9690" s="464"/>
      <c r="R9690" s="464"/>
      <c r="S9690" s="464"/>
      <c r="T9690" s="464"/>
      <c r="U9690" s="464"/>
      <c r="V9690" s="464"/>
    </row>
    <row r="9691" spans="1:22">
      <c r="A9691" s="531"/>
      <c r="B9691" s="532"/>
      <c r="C9691" s="350"/>
      <c r="D9691" s="350"/>
      <c r="E9691" s="533"/>
      <c r="F9691" s="533"/>
      <c r="G9691" s="533"/>
      <c r="H9691" s="533"/>
      <c r="I9691" s="533"/>
      <c r="J9691" s="533"/>
      <c r="K9691" s="533"/>
      <c r="L9691" s="533"/>
      <c r="M9691" s="533"/>
      <c r="N9691" s="532"/>
      <c r="O9691" s="350"/>
      <c r="P9691" s="464"/>
      <c r="Q9691" s="464"/>
      <c r="R9691" s="464"/>
      <c r="S9691" s="464"/>
      <c r="T9691" s="464"/>
      <c r="U9691" s="464"/>
      <c r="V9691" s="464"/>
    </row>
    <row r="9692" spans="1:22">
      <c r="A9692" s="531"/>
      <c r="B9692" s="532"/>
      <c r="C9692" s="350"/>
      <c r="D9692" s="350"/>
      <c r="E9692" s="533"/>
      <c r="F9692" s="533"/>
      <c r="G9692" s="533"/>
      <c r="H9692" s="533"/>
      <c r="I9692" s="533"/>
      <c r="J9692" s="533"/>
      <c r="K9692" s="533"/>
      <c r="L9692" s="533"/>
      <c r="M9692" s="533"/>
      <c r="N9692" s="532"/>
      <c r="O9692" s="350"/>
      <c r="P9692" s="464"/>
      <c r="Q9692" s="464"/>
      <c r="R9692" s="464"/>
      <c r="S9692" s="464"/>
      <c r="T9692" s="464"/>
      <c r="U9692" s="464"/>
      <c r="V9692" s="464"/>
    </row>
    <row r="9693" spans="1:22">
      <c r="A9693" s="531"/>
      <c r="B9693" s="532"/>
      <c r="C9693" s="350"/>
      <c r="D9693" s="350"/>
      <c r="E9693" s="533"/>
      <c r="F9693" s="533"/>
      <c r="G9693" s="533"/>
      <c r="H9693" s="533"/>
      <c r="I9693" s="533"/>
      <c r="J9693" s="533"/>
      <c r="K9693" s="533"/>
      <c r="L9693" s="533"/>
      <c r="M9693" s="533"/>
      <c r="N9693" s="532"/>
      <c r="O9693" s="350"/>
      <c r="P9693" s="464"/>
      <c r="Q9693" s="464"/>
      <c r="R9693" s="464"/>
      <c r="S9693" s="464"/>
      <c r="T9693" s="464"/>
      <c r="U9693" s="464"/>
      <c r="V9693" s="464"/>
    </row>
    <row r="9694" spans="1:22">
      <c r="A9694" s="531"/>
      <c r="B9694" s="532"/>
      <c r="C9694" s="350"/>
      <c r="D9694" s="350"/>
      <c r="E9694" s="533"/>
      <c r="F9694" s="533"/>
      <c r="G9694" s="533"/>
      <c r="H9694" s="533"/>
      <c r="I9694" s="533"/>
      <c r="J9694" s="533"/>
      <c r="K9694" s="533"/>
      <c r="L9694" s="533"/>
      <c r="M9694" s="533"/>
      <c r="N9694" s="532"/>
      <c r="O9694" s="350"/>
      <c r="P9694" s="464"/>
      <c r="Q9694" s="464"/>
      <c r="R9694" s="464"/>
      <c r="S9694" s="464"/>
      <c r="T9694" s="464"/>
      <c r="U9694" s="464"/>
      <c r="V9694" s="464"/>
    </row>
    <row r="9695" spans="1:22">
      <c r="A9695" s="531"/>
      <c r="B9695" s="532"/>
      <c r="C9695" s="350"/>
      <c r="D9695" s="350"/>
      <c r="E9695" s="533"/>
      <c r="F9695" s="533"/>
      <c r="G9695" s="533"/>
      <c r="H9695" s="533"/>
      <c r="I9695" s="533"/>
      <c r="J9695" s="533"/>
      <c r="K9695" s="533"/>
      <c r="L9695" s="533"/>
      <c r="M9695" s="533"/>
      <c r="N9695" s="532"/>
      <c r="O9695" s="350"/>
      <c r="P9695" s="464"/>
      <c r="Q9695" s="464"/>
      <c r="R9695" s="464"/>
      <c r="S9695" s="464"/>
      <c r="T9695" s="464"/>
      <c r="U9695" s="464"/>
      <c r="V9695" s="464"/>
    </row>
    <row r="9696" spans="1:22">
      <c r="A9696" s="531"/>
      <c r="B9696" s="532"/>
      <c r="C9696" s="350"/>
      <c r="D9696" s="350"/>
      <c r="E9696" s="533"/>
      <c r="F9696" s="533"/>
      <c r="G9696" s="533"/>
      <c r="H9696" s="533"/>
      <c r="I9696" s="533"/>
      <c r="J9696" s="533"/>
      <c r="K9696" s="533"/>
      <c r="L9696" s="533"/>
      <c r="M9696" s="533"/>
      <c r="N9696" s="532"/>
      <c r="O9696" s="350"/>
      <c r="P9696" s="464"/>
      <c r="Q9696" s="464"/>
      <c r="R9696" s="464"/>
      <c r="S9696" s="464"/>
      <c r="T9696" s="464"/>
      <c r="U9696" s="464"/>
      <c r="V9696" s="464"/>
    </row>
    <row r="9697" spans="1:22">
      <c r="A9697" s="531"/>
      <c r="B9697" s="532"/>
      <c r="C9697" s="350"/>
      <c r="D9697" s="350"/>
      <c r="E9697" s="533"/>
      <c r="F9697" s="533"/>
      <c r="G9697" s="533"/>
      <c r="H9697" s="533"/>
      <c r="I9697" s="533"/>
      <c r="J9697" s="533"/>
      <c r="K9697" s="533"/>
      <c r="L9697" s="533"/>
      <c r="M9697" s="533"/>
      <c r="N9697" s="532"/>
      <c r="O9697" s="350"/>
      <c r="P9697" s="464"/>
      <c r="Q9697" s="464"/>
      <c r="R9697" s="464"/>
      <c r="S9697" s="464"/>
      <c r="T9697" s="464"/>
      <c r="U9697" s="464"/>
      <c r="V9697" s="464"/>
    </row>
    <row r="9698" spans="1:22">
      <c r="A9698" s="531"/>
      <c r="B9698" s="532"/>
      <c r="C9698" s="350"/>
      <c r="D9698" s="350"/>
      <c r="E9698" s="533"/>
      <c r="F9698" s="533"/>
      <c r="G9698" s="533"/>
      <c r="H9698" s="533"/>
      <c r="I9698" s="533"/>
      <c r="J9698" s="533"/>
      <c r="K9698" s="533"/>
      <c r="L9698" s="533"/>
      <c r="M9698" s="533"/>
      <c r="N9698" s="532"/>
      <c r="O9698" s="350"/>
      <c r="P9698" s="464"/>
      <c r="Q9698" s="464"/>
      <c r="R9698" s="464"/>
      <c r="S9698" s="464"/>
      <c r="T9698" s="464"/>
      <c r="U9698" s="464"/>
      <c r="V9698" s="464"/>
    </row>
    <row r="9699" spans="1:22">
      <c r="A9699" s="531"/>
      <c r="B9699" s="532"/>
      <c r="C9699" s="350"/>
      <c r="D9699" s="350"/>
      <c r="E9699" s="533"/>
      <c r="F9699" s="533"/>
      <c r="G9699" s="533"/>
      <c r="H9699" s="533"/>
      <c r="I9699" s="533"/>
      <c r="J9699" s="533"/>
      <c r="K9699" s="533"/>
      <c r="L9699" s="533"/>
      <c r="M9699" s="533"/>
      <c r="N9699" s="532"/>
      <c r="O9699" s="350"/>
      <c r="P9699" s="464"/>
      <c r="Q9699" s="464"/>
      <c r="R9699" s="464"/>
      <c r="S9699" s="464"/>
      <c r="T9699" s="464"/>
      <c r="U9699" s="464"/>
      <c r="V9699" s="464"/>
    </row>
    <row r="9700" spans="1:22">
      <c r="A9700" s="531"/>
      <c r="B9700" s="532"/>
      <c r="C9700" s="350"/>
      <c r="D9700" s="350"/>
      <c r="E9700" s="533"/>
      <c r="F9700" s="533"/>
      <c r="G9700" s="533"/>
      <c r="H9700" s="533"/>
      <c r="I9700" s="533"/>
      <c r="J9700" s="533"/>
      <c r="K9700" s="533"/>
      <c r="L9700" s="533"/>
      <c r="M9700" s="533"/>
      <c r="N9700" s="532"/>
      <c r="O9700" s="350"/>
      <c r="P9700" s="464"/>
      <c r="Q9700" s="464"/>
      <c r="R9700" s="464"/>
      <c r="S9700" s="464"/>
      <c r="T9700" s="464"/>
      <c r="U9700" s="464"/>
      <c r="V9700" s="464"/>
    </row>
    <row r="9701" spans="1:22">
      <c r="A9701" s="531"/>
      <c r="B9701" s="532"/>
      <c r="C9701" s="350"/>
      <c r="D9701" s="350"/>
      <c r="E9701" s="533"/>
      <c r="F9701" s="533"/>
      <c r="G9701" s="533"/>
      <c r="H9701" s="533"/>
      <c r="I9701" s="533"/>
      <c r="J9701" s="533"/>
      <c r="K9701" s="533"/>
      <c r="L9701" s="533"/>
      <c r="M9701" s="533"/>
      <c r="N9701" s="532"/>
      <c r="O9701" s="350"/>
      <c r="P9701" s="464"/>
      <c r="Q9701" s="464"/>
      <c r="R9701" s="464"/>
      <c r="S9701" s="464"/>
      <c r="T9701" s="464"/>
      <c r="U9701" s="464"/>
      <c r="V9701" s="464"/>
    </row>
    <row r="9702" spans="1:22">
      <c r="A9702" s="531"/>
      <c r="B9702" s="532"/>
      <c r="C9702" s="350"/>
      <c r="D9702" s="350"/>
      <c r="E9702" s="533"/>
      <c r="F9702" s="533"/>
      <c r="G9702" s="533"/>
      <c r="H9702" s="533"/>
      <c r="I9702" s="533"/>
      <c r="J9702" s="533"/>
      <c r="K9702" s="533"/>
      <c r="L9702" s="533"/>
      <c r="M9702" s="533"/>
      <c r="N9702" s="532"/>
      <c r="O9702" s="350"/>
      <c r="P9702" s="464"/>
      <c r="Q9702" s="464"/>
      <c r="R9702" s="464"/>
      <c r="S9702" s="464"/>
      <c r="T9702" s="464"/>
      <c r="U9702" s="464"/>
      <c r="V9702" s="464"/>
    </row>
    <row r="9703" spans="1:22">
      <c r="A9703" s="531"/>
      <c r="B9703" s="532"/>
      <c r="C9703" s="350"/>
      <c r="D9703" s="350"/>
      <c r="E9703" s="533"/>
      <c r="F9703" s="533"/>
      <c r="G9703" s="533"/>
      <c r="H9703" s="533"/>
      <c r="I9703" s="533"/>
      <c r="J9703" s="533"/>
      <c r="K9703" s="533"/>
      <c r="L9703" s="533"/>
      <c r="M9703" s="533"/>
      <c r="N9703" s="532"/>
      <c r="O9703" s="350"/>
      <c r="P9703" s="464"/>
      <c r="Q9703" s="464"/>
      <c r="R9703" s="464"/>
      <c r="S9703" s="464"/>
      <c r="T9703" s="464"/>
      <c r="U9703" s="464"/>
      <c r="V9703" s="464"/>
    </row>
    <row r="9704" spans="1:22">
      <c r="A9704" s="531"/>
      <c r="B9704" s="532"/>
      <c r="C9704" s="350"/>
      <c r="D9704" s="350"/>
      <c r="E9704" s="533"/>
      <c r="F9704" s="533"/>
      <c r="G9704" s="533"/>
      <c r="H9704" s="533"/>
      <c r="I9704" s="533"/>
      <c r="J9704" s="533"/>
      <c r="K9704" s="533"/>
      <c r="L9704" s="533"/>
      <c r="M9704" s="533"/>
      <c r="N9704" s="532"/>
      <c r="O9704" s="350"/>
      <c r="P9704" s="464"/>
      <c r="Q9704" s="464"/>
      <c r="R9704" s="464"/>
      <c r="S9704" s="464"/>
      <c r="T9704" s="464"/>
      <c r="U9704" s="464"/>
      <c r="V9704" s="464"/>
    </row>
    <row r="9705" spans="1:22">
      <c r="A9705" s="531"/>
      <c r="B9705" s="532"/>
      <c r="C9705" s="350"/>
      <c r="D9705" s="350"/>
      <c r="E9705" s="533"/>
      <c r="F9705" s="533"/>
      <c r="G9705" s="533"/>
      <c r="H9705" s="533"/>
      <c r="I9705" s="533"/>
      <c r="J9705" s="533"/>
      <c r="K9705" s="533"/>
      <c r="L9705" s="533"/>
      <c r="M9705" s="533"/>
      <c r="N9705" s="532"/>
      <c r="O9705" s="350"/>
      <c r="P9705" s="464"/>
      <c r="Q9705" s="464"/>
      <c r="R9705" s="464"/>
      <c r="S9705" s="464"/>
      <c r="T9705" s="464"/>
      <c r="U9705" s="464"/>
      <c r="V9705" s="464"/>
    </row>
    <row r="9706" spans="1:22">
      <c r="A9706" s="531"/>
      <c r="B9706" s="532"/>
      <c r="C9706" s="350"/>
      <c r="D9706" s="350"/>
      <c r="E9706" s="533"/>
      <c r="F9706" s="533"/>
      <c r="G9706" s="533"/>
      <c r="H9706" s="533"/>
      <c r="I9706" s="533"/>
      <c r="J9706" s="533"/>
      <c r="K9706" s="533"/>
      <c r="L9706" s="533"/>
      <c r="M9706" s="533"/>
      <c r="N9706" s="532"/>
      <c r="O9706" s="350"/>
      <c r="P9706" s="464"/>
      <c r="Q9706" s="464"/>
      <c r="R9706" s="464"/>
      <c r="S9706" s="464"/>
      <c r="T9706" s="464"/>
      <c r="U9706" s="464"/>
      <c r="V9706" s="464"/>
    </row>
    <row r="9707" spans="1:22">
      <c r="A9707" s="531"/>
      <c r="B9707" s="532"/>
      <c r="C9707" s="350"/>
      <c r="D9707" s="350"/>
      <c r="E9707" s="533"/>
      <c r="F9707" s="533"/>
      <c r="G9707" s="533"/>
      <c r="H9707" s="533"/>
      <c r="I9707" s="533"/>
      <c r="J9707" s="533"/>
      <c r="K9707" s="533"/>
      <c r="L9707" s="533"/>
      <c r="M9707" s="533"/>
      <c r="N9707" s="532"/>
      <c r="O9707" s="350"/>
      <c r="P9707" s="464"/>
      <c r="Q9707" s="464"/>
      <c r="R9707" s="464"/>
      <c r="S9707" s="464"/>
      <c r="T9707" s="464"/>
      <c r="U9707" s="464"/>
      <c r="V9707" s="464"/>
    </row>
    <row r="9708" spans="1:22">
      <c r="A9708" s="531"/>
      <c r="B9708" s="532"/>
      <c r="C9708" s="350"/>
      <c r="D9708" s="350"/>
      <c r="E9708" s="533"/>
      <c r="F9708" s="533"/>
      <c r="G9708" s="533"/>
      <c r="H9708" s="533"/>
      <c r="I9708" s="533"/>
      <c r="J9708" s="533"/>
      <c r="K9708" s="533"/>
      <c r="L9708" s="533"/>
      <c r="M9708" s="533"/>
      <c r="N9708" s="532"/>
      <c r="O9708" s="350"/>
      <c r="P9708" s="464"/>
      <c r="Q9708" s="464"/>
      <c r="R9708" s="464"/>
      <c r="S9708" s="464"/>
      <c r="T9708" s="464"/>
      <c r="U9708" s="464"/>
      <c r="V9708" s="464"/>
    </row>
    <row r="9709" spans="1:22">
      <c r="A9709" s="531"/>
      <c r="B9709" s="532"/>
      <c r="C9709" s="350"/>
      <c r="D9709" s="350"/>
      <c r="E9709" s="533"/>
      <c r="F9709" s="533"/>
      <c r="G9709" s="533"/>
      <c r="H9709" s="533"/>
      <c r="I9709" s="533"/>
      <c r="J9709" s="533"/>
      <c r="K9709" s="533"/>
      <c r="L9709" s="533"/>
      <c r="M9709" s="533"/>
      <c r="N9709" s="532"/>
      <c r="O9709" s="350"/>
      <c r="P9709" s="464"/>
      <c r="Q9709" s="464"/>
      <c r="R9709" s="464"/>
      <c r="S9709" s="464"/>
      <c r="T9709" s="464"/>
      <c r="U9709" s="464"/>
      <c r="V9709" s="464"/>
    </row>
    <row r="9710" spans="1:22">
      <c r="A9710" s="531"/>
      <c r="B9710" s="532"/>
      <c r="C9710" s="350"/>
      <c r="D9710" s="350"/>
      <c r="E9710" s="533"/>
      <c r="F9710" s="533"/>
      <c r="G9710" s="533"/>
      <c r="H9710" s="533"/>
      <c r="I9710" s="533"/>
      <c r="J9710" s="533"/>
      <c r="K9710" s="533"/>
      <c r="L9710" s="533"/>
      <c r="M9710" s="533"/>
      <c r="N9710" s="532"/>
      <c r="O9710" s="350"/>
      <c r="P9710" s="464"/>
      <c r="Q9710" s="464"/>
      <c r="R9710" s="464"/>
      <c r="S9710" s="464"/>
      <c r="T9710" s="464"/>
      <c r="U9710" s="464"/>
      <c r="V9710" s="464"/>
    </row>
    <row r="9711" spans="1:22">
      <c r="A9711" s="531"/>
      <c r="B9711" s="532"/>
      <c r="C9711" s="350"/>
      <c r="D9711" s="350"/>
      <c r="E9711" s="533"/>
      <c r="F9711" s="533"/>
      <c r="G9711" s="533"/>
      <c r="H9711" s="533"/>
      <c r="I9711" s="533"/>
      <c r="J9711" s="533"/>
      <c r="K9711" s="533"/>
      <c r="L9711" s="533"/>
      <c r="M9711" s="533"/>
      <c r="N9711" s="532"/>
      <c r="O9711" s="350"/>
      <c r="P9711" s="464"/>
      <c r="Q9711" s="464"/>
      <c r="R9711" s="464"/>
      <c r="S9711" s="464"/>
      <c r="T9711" s="464"/>
      <c r="U9711" s="464"/>
      <c r="V9711" s="464"/>
    </row>
    <row r="9712" spans="1:22">
      <c r="A9712" s="531"/>
      <c r="B9712" s="532"/>
      <c r="C9712" s="350"/>
      <c r="D9712" s="350"/>
      <c r="E9712" s="533"/>
      <c r="F9712" s="533"/>
      <c r="G9712" s="533"/>
      <c r="H9712" s="533"/>
      <c r="I9712" s="533"/>
      <c r="J9712" s="533"/>
      <c r="K9712" s="533"/>
      <c r="L9712" s="533"/>
      <c r="M9712" s="533"/>
      <c r="N9712" s="532"/>
      <c r="O9712" s="350"/>
      <c r="P9712" s="464"/>
      <c r="Q9712" s="464"/>
      <c r="R9712" s="464"/>
      <c r="S9712" s="464"/>
      <c r="T9712" s="464"/>
      <c r="U9712" s="464"/>
      <c r="V9712" s="464"/>
    </row>
    <row r="9713" spans="1:22">
      <c r="A9713" s="531"/>
      <c r="B9713" s="532"/>
      <c r="C9713" s="350"/>
      <c r="D9713" s="350"/>
      <c r="E9713" s="533"/>
      <c r="F9713" s="533"/>
      <c r="G9713" s="533"/>
      <c r="H9713" s="533"/>
      <c r="I9713" s="533"/>
      <c r="J9713" s="533"/>
      <c r="K9713" s="533"/>
      <c r="L9713" s="533"/>
      <c r="M9713" s="533"/>
      <c r="N9713" s="532"/>
      <c r="O9713" s="350"/>
      <c r="P9713" s="464"/>
      <c r="Q9713" s="464"/>
      <c r="R9713" s="464"/>
      <c r="S9713" s="464"/>
      <c r="T9713" s="464"/>
      <c r="U9713" s="464"/>
      <c r="V9713" s="464"/>
    </row>
    <row r="9714" spans="1:22">
      <c r="A9714" s="531"/>
      <c r="B9714" s="532"/>
      <c r="C9714" s="350"/>
      <c r="D9714" s="350"/>
      <c r="E9714" s="533"/>
      <c r="F9714" s="533"/>
      <c r="G9714" s="533"/>
      <c r="H9714" s="533"/>
      <c r="I9714" s="533"/>
      <c r="J9714" s="533"/>
      <c r="K9714" s="533"/>
      <c r="L9714" s="533"/>
      <c r="M9714" s="533"/>
      <c r="N9714" s="532"/>
      <c r="O9714" s="350"/>
      <c r="P9714" s="464"/>
      <c r="Q9714" s="464"/>
      <c r="R9714" s="464"/>
      <c r="S9714" s="464"/>
      <c r="T9714" s="464"/>
      <c r="U9714" s="464"/>
      <c r="V9714" s="464"/>
    </row>
    <row r="9715" spans="1:22">
      <c r="A9715" s="531"/>
      <c r="B9715" s="532"/>
      <c r="C9715" s="350"/>
      <c r="D9715" s="350"/>
      <c r="E9715" s="533"/>
      <c r="F9715" s="533"/>
      <c r="G9715" s="533"/>
      <c r="H9715" s="533"/>
      <c r="I9715" s="533"/>
      <c r="J9715" s="533"/>
      <c r="K9715" s="533"/>
      <c r="L9715" s="533"/>
      <c r="M9715" s="533"/>
      <c r="N9715" s="532"/>
      <c r="O9715" s="350"/>
      <c r="P9715" s="464"/>
      <c r="Q9715" s="464"/>
      <c r="R9715" s="464"/>
      <c r="S9715" s="464"/>
      <c r="T9715" s="464"/>
      <c r="U9715" s="464"/>
      <c r="V9715" s="464"/>
    </row>
    <row r="9716" spans="1:22">
      <c r="A9716" s="531"/>
      <c r="B9716" s="532"/>
      <c r="C9716" s="350"/>
      <c r="D9716" s="350"/>
      <c r="E9716" s="533"/>
      <c r="F9716" s="533"/>
      <c r="G9716" s="533"/>
      <c r="H9716" s="533"/>
      <c r="I9716" s="533"/>
      <c r="J9716" s="533"/>
      <c r="K9716" s="533"/>
      <c r="L9716" s="533"/>
      <c r="M9716" s="533"/>
      <c r="N9716" s="532"/>
      <c r="O9716" s="350"/>
      <c r="P9716" s="464"/>
      <c r="Q9716" s="464"/>
      <c r="R9716" s="464"/>
      <c r="S9716" s="464"/>
      <c r="T9716" s="464"/>
      <c r="U9716" s="464"/>
      <c r="V9716" s="464"/>
    </row>
    <row r="9717" spans="1:22">
      <c r="A9717" s="531"/>
      <c r="B9717" s="532"/>
      <c r="C9717" s="350"/>
      <c r="D9717" s="350"/>
      <c r="E9717" s="533"/>
      <c r="F9717" s="533"/>
      <c r="G9717" s="533"/>
      <c r="H9717" s="533"/>
      <c r="I9717" s="533"/>
      <c r="J9717" s="533"/>
      <c r="K9717" s="533"/>
      <c r="L9717" s="533"/>
      <c r="M9717" s="533"/>
      <c r="N9717" s="532"/>
      <c r="O9717" s="350"/>
      <c r="P9717" s="464"/>
      <c r="Q9717" s="464"/>
      <c r="R9717" s="464"/>
      <c r="S9717" s="464"/>
      <c r="T9717" s="464"/>
      <c r="U9717" s="464"/>
      <c r="V9717" s="464"/>
    </row>
    <row r="9718" spans="1:22">
      <c r="A9718" s="531"/>
      <c r="B9718" s="532"/>
      <c r="C9718" s="350"/>
      <c r="D9718" s="350"/>
      <c r="E9718" s="533"/>
      <c r="F9718" s="533"/>
      <c r="G9718" s="533"/>
      <c r="H9718" s="533"/>
      <c r="I9718" s="533"/>
      <c r="J9718" s="533"/>
      <c r="K9718" s="533"/>
      <c r="L9718" s="533"/>
      <c r="M9718" s="533"/>
      <c r="N9718" s="532"/>
      <c r="O9718" s="350"/>
      <c r="P9718" s="464"/>
      <c r="Q9718" s="464"/>
      <c r="R9718" s="464"/>
      <c r="S9718" s="464"/>
      <c r="T9718" s="464"/>
      <c r="U9718" s="464"/>
      <c r="V9718" s="464"/>
    </row>
    <row r="9719" spans="1:22">
      <c r="A9719" s="531"/>
      <c r="B9719" s="532"/>
      <c r="C9719" s="350"/>
      <c r="D9719" s="350"/>
      <c r="E9719" s="533"/>
      <c r="F9719" s="533"/>
      <c r="G9719" s="533"/>
      <c r="H9719" s="533"/>
      <c r="I9719" s="533"/>
      <c r="J9719" s="533"/>
      <c r="K9719" s="533"/>
      <c r="L9719" s="533"/>
      <c r="M9719" s="533"/>
      <c r="N9719" s="532"/>
      <c r="O9719" s="350"/>
      <c r="P9719" s="464"/>
      <c r="Q9719" s="464"/>
      <c r="R9719" s="464"/>
      <c r="S9719" s="464"/>
      <c r="T9719" s="464"/>
      <c r="U9719" s="464"/>
      <c r="V9719" s="464"/>
    </row>
    <row r="9720" spans="1:22">
      <c r="A9720" s="531"/>
      <c r="B9720" s="532"/>
      <c r="C9720" s="350"/>
      <c r="D9720" s="350"/>
      <c r="E9720" s="533"/>
      <c r="F9720" s="533"/>
      <c r="G9720" s="533"/>
      <c r="H9720" s="533"/>
      <c r="I9720" s="533"/>
      <c r="J9720" s="533"/>
      <c r="K9720" s="533"/>
      <c r="L9720" s="533"/>
      <c r="M9720" s="533"/>
      <c r="N9720" s="532"/>
      <c r="O9720" s="350"/>
      <c r="P9720" s="464"/>
      <c r="Q9720" s="464"/>
      <c r="R9720" s="464"/>
      <c r="S9720" s="464"/>
      <c r="T9720" s="464"/>
      <c r="U9720" s="464"/>
      <c r="V9720" s="464"/>
    </row>
    <row r="9721" spans="1:22">
      <c r="A9721" s="531"/>
      <c r="B9721" s="532"/>
      <c r="C9721" s="350"/>
      <c r="D9721" s="350"/>
      <c r="E9721" s="533"/>
      <c r="F9721" s="533"/>
      <c r="G9721" s="533"/>
      <c r="H9721" s="533"/>
      <c r="I9721" s="533"/>
      <c r="J9721" s="533"/>
      <c r="K9721" s="533"/>
      <c r="L9721" s="533"/>
      <c r="M9721" s="533"/>
      <c r="N9721" s="532"/>
      <c r="O9721" s="350"/>
      <c r="P9721" s="464"/>
      <c r="Q9721" s="464"/>
      <c r="R9721" s="464"/>
      <c r="S9721" s="464"/>
      <c r="T9721" s="464"/>
      <c r="U9721" s="464"/>
      <c r="V9721" s="464"/>
    </row>
    <row r="9722" spans="1:22">
      <c r="A9722" s="531"/>
      <c r="B9722" s="532"/>
      <c r="C9722" s="350"/>
      <c r="D9722" s="350"/>
      <c r="E9722" s="533"/>
      <c r="F9722" s="533"/>
      <c r="G9722" s="533"/>
      <c r="H9722" s="533"/>
      <c r="I9722" s="533"/>
      <c r="J9722" s="533"/>
      <c r="K9722" s="533"/>
      <c r="L9722" s="533"/>
      <c r="M9722" s="533"/>
      <c r="N9722" s="532"/>
      <c r="O9722" s="350"/>
      <c r="P9722" s="464"/>
      <c r="Q9722" s="464"/>
      <c r="R9722" s="464"/>
      <c r="S9722" s="464"/>
      <c r="T9722" s="464"/>
      <c r="U9722" s="464"/>
      <c r="V9722" s="464"/>
    </row>
    <row r="9723" spans="1:22">
      <c r="A9723" s="531"/>
      <c r="B9723" s="532"/>
      <c r="C9723" s="350"/>
      <c r="D9723" s="350"/>
      <c r="E9723" s="533"/>
      <c r="F9723" s="533"/>
      <c r="G9723" s="533"/>
      <c r="H9723" s="533"/>
      <c r="I9723" s="533"/>
      <c r="J9723" s="533"/>
      <c r="K9723" s="533"/>
      <c r="L9723" s="533"/>
      <c r="M9723" s="533"/>
      <c r="N9723" s="532"/>
      <c r="O9723" s="350"/>
      <c r="P9723" s="464"/>
      <c r="Q9723" s="464"/>
      <c r="R9723" s="464"/>
      <c r="S9723" s="464"/>
      <c r="T9723" s="464"/>
      <c r="U9723" s="464"/>
      <c r="V9723" s="464"/>
    </row>
    <row r="9724" spans="1:22">
      <c r="A9724" s="531"/>
      <c r="B9724" s="532"/>
      <c r="C9724" s="350"/>
      <c r="D9724" s="350"/>
      <c r="E9724" s="533"/>
      <c r="F9724" s="533"/>
      <c r="G9724" s="533"/>
      <c r="H9724" s="533"/>
      <c r="I9724" s="533"/>
      <c r="J9724" s="533"/>
      <c r="K9724" s="533"/>
      <c r="L9724" s="533"/>
      <c r="M9724" s="533"/>
      <c r="N9724" s="532"/>
      <c r="O9724" s="350"/>
      <c r="P9724" s="464"/>
      <c r="Q9724" s="464"/>
      <c r="R9724" s="464"/>
      <c r="S9724" s="464"/>
      <c r="T9724" s="464"/>
      <c r="U9724" s="464"/>
      <c r="V9724" s="464"/>
    </row>
    <row r="9725" spans="1:22">
      <c r="A9725" s="531"/>
      <c r="B9725" s="532"/>
      <c r="C9725" s="350"/>
      <c r="D9725" s="350"/>
      <c r="E9725" s="533"/>
      <c r="F9725" s="533"/>
      <c r="G9725" s="533"/>
      <c r="H9725" s="533"/>
      <c r="I9725" s="533"/>
      <c r="J9725" s="533"/>
      <c r="K9725" s="533"/>
      <c r="L9725" s="533"/>
      <c r="M9725" s="533"/>
      <c r="N9725" s="532"/>
      <c r="O9725" s="350"/>
      <c r="P9725" s="464"/>
      <c r="Q9725" s="464"/>
      <c r="R9725" s="464"/>
      <c r="S9725" s="464"/>
      <c r="T9725" s="464"/>
      <c r="U9725" s="464"/>
      <c r="V9725" s="464"/>
    </row>
    <row r="9726" spans="1:22">
      <c r="A9726" s="531"/>
      <c r="B9726" s="532"/>
      <c r="C9726" s="350"/>
      <c r="D9726" s="350"/>
      <c r="E9726" s="533"/>
      <c r="F9726" s="533"/>
      <c r="G9726" s="533"/>
      <c r="H9726" s="533"/>
      <c r="I9726" s="533"/>
      <c r="J9726" s="533"/>
      <c r="K9726" s="533"/>
      <c r="L9726" s="533"/>
      <c r="M9726" s="533"/>
      <c r="N9726" s="532"/>
      <c r="O9726" s="350"/>
      <c r="P9726" s="464"/>
      <c r="Q9726" s="464"/>
      <c r="R9726" s="464"/>
      <c r="S9726" s="464"/>
      <c r="T9726" s="464"/>
      <c r="U9726" s="464"/>
      <c r="V9726" s="464"/>
    </row>
    <row r="9727" spans="1:22">
      <c r="A9727" s="531"/>
      <c r="B9727" s="532"/>
      <c r="C9727" s="350"/>
      <c r="D9727" s="350"/>
      <c r="E9727" s="533"/>
      <c r="F9727" s="533"/>
      <c r="G9727" s="533"/>
      <c r="H9727" s="533"/>
      <c r="I9727" s="533"/>
      <c r="J9727" s="533"/>
      <c r="K9727" s="533"/>
      <c r="L9727" s="533"/>
      <c r="M9727" s="533"/>
      <c r="N9727" s="532"/>
      <c r="O9727" s="350"/>
      <c r="P9727" s="464"/>
      <c r="Q9727" s="464"/>
      <c r="R9727" s="464"/>
      <c r="S9727" s="464"/>
      <c r="T9727" s="464"/>
      <c r="U9727" s="464"/>
      <c r="V9727" s="464"/>
    </row>
    <row r="9728" spans="1:22">
      <c r="A9728" s="531"/>
      <c r="B9728" s="532"/>
      <c r="C9728" s="350"/>
      <c r="D9728" s="350"/>
      <c r="E9728" s="533"/>
      <c r="F9728" s="533"/>
      <c r="G9728" s="533"/>
      <c r="H9728" s="533"/>
      <c r="I9728" s="533"/>
      <c r="J9728" s="533"/>
      <c r="K9728" s="533"/>
      <c r="L9728" s="533"/>
      <c r="M9728" s="533"/>
      <c r="N9728" s="532"/>
      <c r="O9728" s="350"/>
      <c r="P9728" s="464"/>
      <c r="Q9728" s="464"/>
      <c r="R9728" s="464"/>
      <c r="S9728" s="464"/>
      <c r="T9728" s="464"/>
      <c r="U9728" s="464"/>
      <c r="V9728" s="464"/>
    </row>
    <row r="9729" spans="1:22">
      <c r="A9729" s="531"/>
      <c r="B9729" s="532"/>
      <c r="C9729" s="350"/>
      <c r="D9729" s="350"/>
      <c r="E9729" s="533"/>
      <c r="F9729" s="533"/>
      <c r="G9729" s="533"/>
      <c r="H9729" s="533"/>
      <c r="I9729" s="533"/>
      <c r="J9729" s="533"/>
      <c r="K9729" s="533"/>
      <c r="L9729" s="533"/>
      <c r="M9729" s="533"/>
      <c r="N9729" s="532"/>
      <c r="O9729" s="350"/>
      <c r="P9729" s="464"/>
      <c r="Q9729" s="464"/>
      <c r="R9729" s="464"/>
      <c r="S9729" s="464"/>
      <c r="T9729" s="464"/>
      <c r="U9729" s="464"/>
      <c r="V9729" s="464"/>
    </row>
    <row r="9730" spans="1:22">
      <c r="A9730" s="531"/>
      <c r="B9730" s="532"/>
      <c r="C9730" s="350"/>
      <c r="D9730" s="350"/>
      <c r="E9730" s="533"/>
      <c r="F9730" s="533"/>
      <c r="G9730" s="533"/>
      <c r="H9730" s="533"/>
      <c r="I9730" s="533"/>
      <c r="J9730" s="533"/>
      <c r="K9730" s="533"/>
      <c r="L9730" s="533"/>
      <c r="M9730" s="533"/>
      <c r="N9730" s="532"/>
      <c r="O9730" s="350"/>
      <c r="P9730" s="464"/>
      <c r="Q9730" s="464"/>
      <c r="R9730" s="464"/>
      <c r="S9730" s="464"/>
      <c r="T9730" s="464"/>
      <c r="U9730" s="464"/>
      <c r="V9730" s="464"/>
    </row>
    <row r="9731" spans="1:22">
      <c r="A9731" s="531"/>
      <c r="B9731" s="532"/>
      <c r="C9731" s="350"/>
      <c r="D9731" s="350"/>
      <c r="E9731" s="533"/>
      <c r="F9731" s="533"/>
      <c r="G9731" s="533"/>
      <c r="H9731" s="533"/>
      <c r="I9731" s="533"/>
      <c r="J9731" s="533"/>
      <c r="K9731" s="533"/>
      <c r="L9731" s="533"/>
      <c r="M9731" s="533"/>
      <c r="N9731" s="532"/>
      <c r="O9731" s="350"/>
      <c r="P9731" s="464"/>
      <c r="Q9731" s="464"/>
      <c r="R9731" s="464"/>
      <c r="S9731" s="464"/>
      <c r="T9731" s="464"/>
      <c r="U9731" s="464"/>
      <c r="V9731" s="464"/>
    </row>
    <row r="9732" spans="1:22">
      <c r="A9732" s="531"/>
      <c r="B9732" s="532"/>
      <c r="C9732" s="350"/>
      <c r="D9732" s="350"/>
      <c r="E9732" s="533"/>
      <c r="F9732" s="533"/>
      <c r="G9732" s="533"/>
      <c r="H9732" s="533"/>
      <c r="I9732" s="533"/>
      <c r="J9732" s="533"/>
      <c r="K9732" s="533"/>
      <c r="L9732" s="533"/>
      <c r="M9732" s="533"/>
      <c r="N9732" s="532"/>
      <c r="O9732" s="350"/>
      <c r="P9732" s="464"/>
      <c r="Q9732" s="464"/>
      <c r="R9732" s="464"/>
      <c r="S9732" s="464"/>
      <c r="T9732" s="464"/>
      <c r="U9732" s="464"/>
      <c r="V9732" s="464"/>
    </row>
    <row r="9733" spans="1:22">
      <c r="A9733" s="531"/>
      <c r="B9733" s="532"/>
      <c r="C9733" s="350"/>
      <c r="D9733" s="350"/>
      <c r="E9733" s="533"/>
      <c r="F9733" s="533"/>
      <c r="G9733" s="533"/>
      <c r="H9733" s="533"/>
      <c r="I9733" s="533"/>
      <c r="J9733" s="533"/>
      <c r="K9733" s="533"/>
      <c r="L9733" s="533"/>
      <c r="M9733" s="533"/>
      <c r="N9733" s="532"/>
      <c r="O9733" s="350"/>
      <c r="P9733" s="464"/>
      <c r="Q9733" s="464"/>
      <c r="R9733" s="464"/>
      <c r="S9733" s="464"/>
      <c r="T9733" s="464"/>
      <c r="U9733" s="464"/>
      <c r="V9733" s="464"/>
    </row>
    <row r="9734" spans="1:22">
      <c r="A9734" s="531"/>
      <c r="B9734" s="532"/>
      <c r="C9734" s="350"/>
      <c r="D9734" s="350"/>
      <c r="E9734" s="533"/>
      <c r="F9734" s="533"/>
      <c r="G9734" s="533"/>
      <c r="H9734" s="533"/>
      <c r="I9734" s="533"/>
      <c r="J9734" s="533"/>
      <c r="K9734" s="533"/>
      <c r="L9734" s="533"/>
      <c r="M9734" s="533"/>
      <c r="N9734" s="532"/>
      <c r="O9734" s="350"/>
      <c r="P9734" s="464"/>
      <c r="Q9734" s="464"/>
      <c r="R9734" s="464"/>
      <c r="S9734" s="464"/>
      <c r="T9734" s="464"/>
      <c r="U9734" s="464"/>
      <c r="V9734" s="464"/>
    </row>
    <row r="9735" spans="1:22">
      <c r="A9735" s="531"/>
      <c r="B9735" s="532"/>
      <c r="C9735" s="350"/>
      <c r="D9735" s="350"/>
      <c r="E9735" s="533"/>
      <c r="F9735" s="533"/>
      <c r="G9735" s="533"/>
      <c r="H9735" s="533"/>
      <c r="I9735" s="533"/>
      <c r="J9735" s="533"/>
      <c r="K9735" s="533"/>
      <c r="L9735" s="533"/>
      <c r="M9735" s="533"/>
      <c r="N9735" s="532"/>
      <c r="O9735" s="350"/>
      <c r="P9735" s="464"/>
      <c r="Q9735" s="464"/>
      <c r="R9735" s="464"/>
      <c r="S9735" s="464"/>
      <c r="T9735" s="464"/>
      <c r="U9735" s="464"/>
      <c r="V9735" s="464"/>
    </row>
    <row r="9736" spans="1:22">
      <c r="A9736" s="531"/>
      <c r="B9736" s="532"/>
      <c r="C9736" s="350"/>
      <c r="D9736" s="350"/>
      <c r="E9736" s="533"/>
      <c r="F9736" s="533"/>
      <c r="G9736" s="533"/>
      <c r="H9736" s="533"/>
      <c r="I9736" s="533"/>
      <c r="J9736" s="533"/>
      <c r="K9736" s="533"/>
      <c r="L9736" s="533"/>
      <c r="M9736" s="533"/>
      <c r="N9736" s="532"/>
      <c r="O9736" s="350"/>
      <c r="P9736" s="464"/>
      <c r="Q9736" s="464"/>
      <c r="R9736" s="464"/>
      <c r="S9736" s="464"/>
      <c r="T9736" s="464"/>
      <c r="U9736" s="464"/>
      <c r="V9736" s="464"/>
    </row>
    <row r="9737" spans="1:22">
      <c r="A9737" s="531"/>
      <c r="B9737" s="532"/>
      <c r="C9737" s="350"/>
      <c r="D9737" s="350"/>
      <c r="E9737" s="533"/>
      <c r="F9737" s="533"/>
      <c r="G9737" s="533"/>
      <c r="H9737" s="533"/>
      <c r="I9737" s="533"/>
      <c r="J9737" s="533"/>
      <c r="K9737" s="533"/>
      <c r="L9737" s="533"/>
      <c r="M9737" s="533"/>
      <c r="N9737" s="532"/>
      <c r="O9737" s="350"/>
      <c r="P9737" s="464"/>
      <c r="Q9737" s="464"/>
      <c r="R9737" s="464"/>
      <c r="S9737" s="464"/>
      <c r="T9737" s="464"/>
      <c r="U9737" s="464"/>
      <c r="V9737" s="464"/>
    </row>
    <row r="9738" spans="1:22">
      <c r="A9738" s="531"/>
      <c r="B9738" s="532"/>
      <c r="C9738" s="350"/>
      <c r="D9738" s="350"/>
      <c r="E9738" s="533"/>
      <c r="F9738" s="533"/>
      <c r="G9738" s="533"/>
      <c r="H9738" s="533"/>
      <c r="I9738" s="533"/>
      <c r="J9738" s="533"/>
      <c r="K9738" s="533"/>
      <c r="L9738" s="533"/>
      <c r="M9738" s="533"/>
      <c r="N9738" s="532"/>
      <c r="O9738" s="350"/>
      <c r="P9738" s="464"/>
      <c r="Q9738" s="464"/>
      <c r="R9738" s="464"/>
      <c r="S9738" s="464"/>
      <c r="T9738" s="464"/>
      <c r="U9738" s="464"/>
      <c r="V9738" s="464"/>
    </row>
    <row r="9739" spans="1:22">
      <c r="A9739" s="531"/>
      <c r="B9739" s="532"/>
      <c r="C9739" s="350"/>
      <c r="D9739" s="350"/>
      <c r="E9739" s="533"/>
      <c r="F9739" s="533"/>
      <c r="G9739" s="533"/>
      <c r="H9739" s="533"/>
      <c r="I9739" s="533"/>
      <c r="J9739" s="533"/>
      <c r="K9739" s="533"/>
      <c r="L9739" s="533"/>
      <c r="M9739" s="533"/>
      <c r="N9739" s="532"/>
      <c r="O9739" s="350"/>
      <c r="P9739" s="464"/>
      <c r="Q9739" s="464"/>
      <c r="R9739" s="464"/>
      <c r="S9739" s="464"/>
      <c r="T9739" s="464"/>
      <c r="U9739" s="464"/>
      <c r="V9739" s="464"/>
    </row>
    <row r="9740" spans="1:22">
      <c r="A9740" s="531"/>
      <c r="B9740" s="532"/>
      <c r="C9740" s="350"/>
      <c r="D9740" s="350"/>
      <c r="E9740" s="533"/>
      <c r="F9740" s="533"/>
      <c r="G9740" s="533"/>
      <c r="H9740" s="533"/>
      <c r="I9740" s="533"/>
      <c r="J9740" s="533"/>
      <c r="K9740" s="533"/>
      <c r="L9740" s="533"/>
      <c r="M9740" s="533"/>
      <c r="N9740" s="532"/>
      <c r="O9740" s="350"/>
      <c r="P9740" s="464"/>
      <c r="Q9740" s="464"/>
      <c r="R9740" s="464"/>
      <c r="S9740" s="464"/>
      <c r="T9740" s="464"/>
      <c r="U9740" s="464"/>
      <c r="V9740" s="464"/>
    </row>
    <row r="9741" spans="1:22">
      <c r="A9741" s="531"/>
      <c r="B9741" s="532"/>
      <c r="C9741" s="350"/>
      <c r="D9741" s="350"/>
      <c r="E9741" s="533"/>
      <c r="F9741" s="533"/>
      <c r="G9741" s="533"/>
      <c r="H9741" s="533"/>
      <c r="I9741" s="533"/>
      <c r="J9741" s="533"/>
      <c r="K9741" s="533"/>
      <c r="L9741" s="533"/>
      <c r="M9741" s="533"/>
      <c r="N9741" s="532"/>
      <c r="O9741" s="350"/>
      <c r="P9741" s="464"/>
      <c r="Q9741" s="464"/>
      <c r="R9741" s="464"/>
      <c r="S9741" s="464"/>
      <c r="T9741" s="464"/>
      <c r="U9741" s="464"/>
      <c r="V9741" s="464"/>
    </row>
    <row r="9742" spans="1:22">
      <c r="A9742" s="531"/>
      <c r="B9742" s="532"/>
      <c r="C9742" s="350"/>
      <c r="D9742" s="350"/>
      <c r="E9742" s="533"/>
      <c r="F9742" s="533"/>
      <c r="G9742" s="533"/>
      <c r="H9742" s="533"/>
      <c r="I9742" s="533"/>
      <c r="J9742" s="533"/>
      <c r="K9742" s="533"/>
      <c r="L9742" s="533"/>
      <c r="M9742" s="533"/>
      <c r="N9742" s="532"/>
      <c r="O9742" s="350"/>
      <c r="P9742" s="464"/>
      <c r="Q9742" s="464"/>
      <c r="R9742" s="464"/>
      <c r="S9742" s="464"/>
      <c r="T9742" s="464"/>
      <c r="U9742" s="464"/>
      <c r="V9742" s="464"/>
    </row>
    <row r="9743" spans="1:22">
      <c r="A9743" s="531"/>
      <c r="B9743" s="532"/>
      <c r="C9743" s="350"/>
      <c r="D9743" s="350"/>
      <c r="E9743" s="533"/>
      <c r="F9743" s="533"/>
      <c r="G9743" s="533"/>
      <c r="H9743" s="533"/>
      <c r="I9743" s="533"/>
      <c r="J9743" s="533"/>
      <c r="K9743" s="533"/>
      <c r="L9743" s="533"/>
      <c r="M9743" s="533"/>
      <c r="N9743" s="532"/>
      <c r="O9743" s="350"/>
      <c r="P9743" s="464"/>
      <c r="Q9743" s="464"/>
      <c r="R9743" s="464"/>
      <c r="S9743" s="464"/>
      <c r="T9743" s="464"/>
      <c r="U9743" s="464"/>
      <c r="V9743" s="464"/>
    </row>
    <row r="9744" spans="1:22">
      <c r="A9744" s="531"/>
      <c r="B9744" s="532"/>
      <c r="C9744" s="350"/>
      <c r="D9744" s="350"/>
      <c r="E9744" s="533"/>
      <c r="F9744" s="533"/>
      <c r="G9744" s="533"/>
      <c r="H9744" s="533"/>
      <c r="I9744" s="533"/>
      <c r="J9744" s="533"/>
      <c r="K9744" s="533"/>
      <c r="L9744" s="533"/>
      <c r="M9744" s="533"/>
      <c r="N9744" s="532"/>
      <c r="O9744" s="350"/>
      <c r="P9744" s="464"/>
      <c r="Q9744" s="464"/>
      <c r="R9744" s="464"/>
      <c r="S9744" s="464"/>
      <c r="T9744" s="464"/>
      <c r="U9744" s="464"/>
      <c r="V9744" s="464"/>
    </row>
    <row r="9745" spans="1:22">
      <c r="A9745" s="531"/>
      <c r="B9745" s="532"/>
      <c r="C9745" s="350"/>
      <c r="D9745" s="350"/>
      <c r="E9745" s="533"/>
      <c r="F9745" s="533"/>
      <c r="G9745" s="533"/>
      <c r="H9745" s="533"/>
      <c r="I9745" s="533"/>
      <c r="J9745" s="533"/>
      <c r="K9745" s="533"/>
      <c r="L9745" s="533"/>
      <c r="M9745" s="533"/>
      <c r="N9745" s="532"/>
      <c r="O9745" s="350"/>
      <c r="P9745" s="464"/>
      <c r="Q9745" s="464"/>
      <c r="R9745" s="464"/>
      <c r="S9745" s="464"/>
      <c r="T9745" s="464"/>
      <c r="U9745" s="464"/>
      <c r="V9745" s="464"/>
    </row>
    <row r="9746" spans="1:22">
      <c r="A9746" s="531"/>
      <c r="B9746" s="532"/>
      <c r="C9746" s="350"/>
      <c r="D9746" s="350"/>
      <c r="E9746" s="533"/>
      <c r="F9746" s="533"/>
      <c r="G9746" s="533"/>
      <c r="H9746" s="533"/>
      <c r="I9746" s="533"/>
      <c r="J9746" s="533"/>
      <c r="K9746" s="533"/>
      <c r="L9746" s="533"/>
      <c r="M9746" s="533"/>
      <c r="N9746" s="532"/>
      <c r="O9746" s="350"/>
      <c r="P9746" s="464"/>
      <c r="Q9746" s="464"/>
      <c r="R9746" s="464"/>
      <c r="S9746" s="464"/>
      <c r="T9746" s="464"/>
      <c r="U9746" s="464"/>
      <c r="V9746" s="464"/>
    </row>
    <row r="9747" spans="1:22">
      <c r="A9747" s="531"/>
      <c r="B9747" s="532"/>
      <c r="C9747" s="350"/>
      <c r="D9747" s="350"/>
      <c r="E9747" s="533"/>
      <c r="F9747" s="533"/>
      <c r="G9747" s="533"/>
      <c r="H9747" s="533"/>
      <c r="I9747" s="533"/>
      <c r="J9747" s="533"/>
      <c r="K9747" s="533"/>
      <c r="L9747" s="533"/>
      <c r="M9747" s="533"/>
      <c r="N9747" s="532"/>
      <c r="O9747" s="350"/>
      <c r="P9747" s="464"/>
      <c r="Q9747" s="464"/>
      <c r="R9747" s="464"/>
      <c r="S9747" s="464"/>
      <c r="T9747" s="464"/>
      <c r="U9747" s="464"/>
      <c r="V9747" s="464"/>
    </row>
    <row r="9748" spans="1:22">
      <c r="A9748" s="531"/>
      <c r="B9748" s="532"/>
      <c r="C9748" s="350"/>
      <c r="D9748" s="350"/>
      <c r="E9748" s="533"/>
      <c r="F9748" s="533"/>
      <c r="G9748" s="533"/>
      <c r="H9748" s="533"/>
      <c r="I9748" s="533"/>
      <c r="J9748" s="533"/>
      <c r="K9748" s="533"/>
      <c r="L9748" s="533"/>
      <c r="M9748" s="533"/>
      <c r="N9748" s="532"/>
      <c r="O9748" s="350"/>
      <c r="P9748" s="464"/>
      <c r="Q9748" s="464"/>
      <c r="R9748" s="464"/>
      <c r="S9748" s="464"/>
      <c r="T9748" s="464"/>
      <c r="U9748" s="464"/>
      <c r="V9748" s="464"/>
    </row>
    <row r="9749" spans="1:22">
      <c r="A9749" s="531"/>
      <c r="B9749" s="532"/>
      <c r="C9749" s="350"/>
      <c r="D9749" s="350"/>
      <c r="E9749" s="533"/>
      <c r="F9749" s="533"/>
      <c r="G9749" s="533"/>
      <c r="H9749" s="533"/>
      <c r="I9749" s="533"/>
      <c r="J9749" s="533"/>
      <c r="K9749" s="533"/>
      <c r="L9749" s="533"/>
      <c r="M9749" s="533"/>
      <c r="N9749" s="532"/>
      <c r="O9749" s="350"/>
      <c r="P9749" s="464"/>
      <c r="Q9749" s="464"/>
      <c r="R9749" s="464"/>
      <c r="S9749" s="464"/>
      <c r="T9749" s="464"/>
      <c r="U9749" s="464"/>
      <c r="V9749" s="464"/>
    </row>
    <row r="9750" spans="1:22">
      <c r="A9750" s="531"/>
      <c r="B9750" s="532"/>
      <c r="C9750" s="350"/>
      <c r="D9750" s="350"/>
      <c r="E9750" s="533"/>
      <c r="F9750" s="533"/>
      <c r="G9750" s="533"/>
      <c r="H9750" s="533"/>
      <c r="I9750" s="533"/>
      <c r="J9750" s="533"/>
      <c r="K9750" s="533"/>
      <c r="L9750" s="533"/>
      <c r="M9750" s="533"/>
      <c r="N9750" s="532"/>
      <c r="O9750" s="350"/>
      <c r="P9750" s="464"/>
      <c r="Q9750" s="464"/>
      <c r="R9750" s="464"/>
      <c r="S9750" s="464"/>
      <c r="T9750" s="464"/>
      <c r="U9750" s="464"/>
      <c r="V9750" s="464"/>
    </row>
    <row r="9751" spans="1:22">
      <c r="A9751" s="531"/>
      <c r="B9751" s="532"/>
      <c r="C9751" s="350"/>
      <c r="D9751" s="350"/>
      <c r="E9751" s="533"/>
      <c r="F9751" s="533"/>
      <c r="G9751" s="533"/>
      <c r="H9751" s="533"/>
      <c r="I9751" s="533"/>
      <c r="J9751" s="533"/>
      <c r="K9751" s="533"/>
      <c r="L9751" s="533"/>
      <c r="M9751" s="533"/>
      <c r="N9751" s="532"/>
      <c r="O9751" s="350"/>
      <c r="P9751" s="464"/>
      <c r="Q9751" s="464"/>
      <c r="R9751" s="464"/>
      <c r="S9751" s="464"/>
      <c r="T9751" s="464"/>
      <c r="U9751" s="464"/>
      <c r="V9751" s="464"/>
    </row>
    <row r="9752" spans="1:22">
      <c r="A9752" s="531"/>
      <c r="B9752" s="532"/>
      <c r="C9752" s="350"/>
      <c r="D9752" s="350"/>
      <c r="E9752" s="533"/>
      <c r="F9752" s="533"/>
      <c r="G9752" s="533"/>
      <c r="H9752" s="533"/>
      <c r="I9752" s="533"/>
      <c r="J9752" s="533"/>
      <c r="K9752" s="533"/>
      <c r="L9752" s="533"/>
      <c r="M9752" s="533"/>
      <c r="N9752" s="532"/>
      <c r="O9752" s="350"/>
      <c r="P9752" s="464"/>
      <c r="Q9752" s="464"/>
      <c r="R9752" s="464"/>
      <c r="S9752" s="464"/>
      <c r="T9752" s="464"/>
      <c r="U9752" s="464"/>
      <c r="V9752" s="464"/>
    </row>
    <row r="9753" spans="1:22">
      <c r="A9753" s="531"/>
      <c r="B9753" s="532"/>
      <c r="C9753" s="350"/>
      <c r="D9753" s="350"/>
      <c r="E9753" s="533"/>
      <c r="F9753" s="533"/>
      <c r="G9753" s="533"/>
      <c r="H9753" s="533"/>
      <c r="I9753" s="533"/>
      <c r="J9753" s="533"/>
      <c r="K9753" s="533"/>
      <c r="L9753" s="533"/>
      <c r="M9753" s="533"/>
      <c r="N9753" s="532"/>
      <c r="O9753" s="350"/>
      <c r="P9753" s="464"/>
      <c r="Q9753" s="464"/>
      <c r="R9753" s="464"/>
      <c r="S9753" s="464"/>
      <c r="T9753" s="464"/>
      <c r="U9753" s="464"/>
      <c r="V9753" s="464"/>
    </row>
    <row r="9754" spans="1:22">
      <c r="A9754" s="531"/>
      <c r="B9754" s="532"/>
      <c r="C9754" s="350"/>
      <c r="D9754" s="350"/>
      <c r="E9754" s="533"/>
      <c r="F9754" s="533"/>
      <c r="G9754" s="533"/>
      <c r="H9754" s="533"/>
      <c r="I9754" s="533"/>
      <c r="J9754" s="533"/>
      <c r="K9754" s="533"/>
      <c r="L9754" s="533"/>
      <c r="M9754" s="533"/>
      <c r="N9754" s="532"/>
      <c r="O9754" s="350"/>
      <c r="P9754" s="464"/>
      <c r="Q9754" s="464"/>
      <c r="R9754" s="464"/>
      <c r="S9754" s="464"/>
      <c r="T9754" s="464"/>
      <c r="U9754" s="464"/>
      <c r="V9754" s="464"/>
    </row>
    <row r="9755" spans="1:22">
      <c r="A9755" s="531"/>
      <c r="B9755" s="532"/>
      <c r="C9755" s="350"/>
      <c r="D9755" s="350"/>
      <c r="E9755" s="533"/>
      <c r="F9755" s="533"/>
      <c r="G9755" s="533"/>
      <c r="H9755" s="533"/>
      <c r="I9755" s="533"/>
      <c r="J9755" s="533"/>
      <c r="K9755" s="533"/>
      <c r="L9755" s="533"/>
      <c r="M9755" s="533"/>
      <c r="N9755" s="532"/>
      <c r="O9755" s="350"/>
      <c r="P9755" s="464"/>
      <c r="Q9755" s="464"/>
      <c r="R9755" s="464"/>
      <c r="S9755" s="464"/>
      <c r="T9755" s="464"/>
      <c r="U9755" s="464"/>
      <c r="V9755" s="464"/>
    </row>
    <row r="9756" spans="1:22">
      <c r="A9756" s="531"/>
      <c r="B9756" s="532"/>
      <c r="C9756" s="350"/>
      <c r="D9756" s="350"/>
      <c r="E9756" s="533"/>
      <c r="F9756" s="533"/>
      <c r="G9756" s="533"/>
      <c r="H9756" s="533"/>
      <c r="I9756" s="533"/>
      <c r="J9756" s="533"/>
      <c r="K9756" s="533"/>
      <c r="L9756" s="533"/>
      <c r="M9756" s="533"/>
      <c r="N9756" s="532"/>
      <c r="O9756" s="350"/>
      <c r="P9756" s="464"/>
      <c r="Q9756" s="464"/>
      <c r="R9756" s="464"/>
      <c r="S9756" s="464"/>
      <c r="T9756" s="464"/>
      <c r="U9756" s="464"/>
      <c r="V9756" s="464"/>
    </row>
    <row r="9757" spans="1:22">
      <c r="A9757" s="531"/>
      <c r="B9757" s="532"/>
      <c r="C9757" s="350"/>
      <c r="D9757" s="350"/>
      <c r="E9757" s="533"/>
      <c r="F9757" s="533"/>
      <c r="G9757" s="533"/>
      <c r="H9757" s="533"/>
      <c r="I9757" s="533"/>
      <c r="J9757" s="533"/>
      <c r="K9757" s="533"/>
      <c r="L9757" s="533"/>
      <c r="M9757" s="533"/>
      <c r="N9757" s="532"/>
      <c r="O9757" s="350"/>
      <c r="P9757" s="464"/>
      <c r="Q9757" s="464"/>
      <c r="R9757" s="464"/>
      <c r="S9757" s="464"/>
      <c r="T9757" s="464"/>
      <c r="U9757" s="464"/>
      <c r="V9757" s="464"/>
    </row>
    <row r="9758" spans="1:22">
      <c r="A9758" s="531"/>
      <c r="B9758" s="532"/>
      <c r="C9758" s="350"/>
      <c r="D9758" s="350"/>
      <c r="E9758" s="533"/>
      <c r="F9758" s="533"/>
      <c r="G9758" s="533"/>
      <c r="H9758" s="533"/>
      <c r="I9758" s="533"/>
      <c r="J9758" s="533"/>
      <c r="K9758" s="533"/>
      <c r="L9758" s="533"/>
      <c r="M9758" s="533"/>
      <c r="N9758" s="532"/>
      <c r="O9758" s="350"/>
      <c r="P9758" s="464"/>
      <c r="Q9758" s="464"/>
      <c r="R9758" s="464"/>
      <c r="S9758" s="464"/>
      <c r="T9758" s="464"/>
      <c r="U9758" s="464"/>
      <c r="V9758" s="464"/>
    </row>
    <row r="9759" spans="1:22">
      <c r="A9759" s="531"/>
      <c r="B9759" s="532"/>
      <c r="C9759" s="350"/>
      <c r="D9759" s="350"/>
      <c r="E9759" s="533"/>
      <c r="F9759" s="533"/>
      <c r="G9759" s="533"/>
      <c r="H9759" s="533"/>
      <c r="I9759" s="533"/>
      <c r="J9759" s="533"/>
      <c r="K9759" s="533"/>
      <c r="L9759" s="533"/>
      <c r="M9759" s="533"/>
      <c r="N9759" s="532"/>
      <c r="O9759" s="350"/>
      <c r="P9759" s="464"/>
      <c r="Q9759" s="464"/>
      <c r="R9759" s="464"/>
      <c r="S9759" s="464"/>
      <c r="T9759" s="464"/>
      <c r="U9759" s="464"/>
      <c r="V9759" s="464"/>
    </row>
    <row r="9760" spans="1:22">
      <c r="A9760" s="531"/>
      <c r="B9760" s="532"/>
      <c r="C9760" s="350"/>
      <c r="D9760" s="350"/>
      <c r="E9760" s="533"/>
      <c r="F9760" s="533"/>
      <c r="G9760" s="533"/>
      <c r="H9760" s="533"/>
      <c r="I9760" s="533"/>
      <c r="J9760" s="533"/>
      <c r="K9760" s="533"/>
      <c r="L9760" s="533"/>
      <c r="M9760" s="533"/>
      <c r="N9760" s="532"/>
      <c r="O9760" s="350"/>
      <c r="P9760" s="464"/>
      <c r="Q9760" s="464"/>
      <c r="R9760" s="464"/>
      <c r="S9760" s="464"/>
      <c r="T9760" s="464"/>
      <c r="U9760" s="464"/>
      <c r="V9760" s="464"/>
    </row>
    <row r="9761" spans="1:22">
      <c r="A9761" s="531"/>
      <c r="B9761" s="532"/>
      <c r="C9761" s="350"/>
      <c r="D9761" s="350"/>
      <c r="E9761" s="533"/>
      <c r="F9761" s="533"/>
      <c r="G9761" s="533"/>
      <c r="H9761" s="533"/>
      <c r="I9761" s="533"/>
      <c r="J9761" s="533"/>
      <c r="K9761" s="533"/>
      <c r="L9761" s="533"/>
      <c r="M9761" s="533"/>
      <c r="N9761" s="532"/>
      <c r="O9761" s="350"/>
      <c r="P9761" s="464"/>
      <c r="Q9761" s="464"/>
      <c r="R9761" s="464"/>
      <c r="S9761" s="464"/>
      <c r="T9761" s="464"/>
      <c r="U9761" s="464"/>
      <c r="V9761" s="464"/>
    </row>
    <row r="9762" spans="1:22">
      <c r="A9762" s="531"/>
      <c r="B9762" s="532"/>
      <c r="C9762" s="350"/>
      <c r="D9762" s="350"/>
      <c r="E9762" s="533"/>
      <c r="F9762" s="533"/>
      <c r="G9762" s="533"/>
      <c r="H9762" s="533"/>
      <c r="I9762" s="533"/>
      <c r="J9762" s="533"/>
      <c r="K9762" s="533"/>
      <c r="L9762" s="533"/>
      <c r="M9762" s="533"/>
      <c r="N9762" s="532"/>
      <c r="O9762" s="350"/>
      <c r="P9762" s="464"/>
      <c r="Q9762" s="464"/>
      <c r="R9762" s="464"/>
      <c r="S9762" s="464"/>
      <c r="T9762" s="464"/>
      <c r="U9762" s="464"/>
      <c r="V9762" s="464"/>
    </row>
    <row r="9763" spans="1:22">
      <c r="A9763" s="531"/>
      <c r="B9763" s="532"/>
      <c r="C9763" s="350"/>
      <c r="D9763" s="350"/>
      <c r="E9763" s="533"/>
      <c r="F9763" s="533"/>
      <c r="G9763" s="533"/>
      <c r="H9763" s="533"/>
      <c r="I9763" s="533"/>
      <c r="J9763" s="533"/>
      <c r="K9763" s="533"/>
      <c r="L9763" s="533"/>
      <c r="M9763" s="533"/>
      <c r="N9763" s="532"/>
      <c r="O9763" s="350"/>
      <c r="P9763" s="464"/>
      <c r="Q9763" s="464"/>
      <c r="R9763" s="464"/>
      <c r="S9763" s="464"/>
      <c r="T9763" s="464"/>
      <c r="U9763" s="464"/>
      <c r="V9763" s="464"/>
    </row>
    <row r="9764" spans="1:22">
      <c r="A9764" s="531"/>
      <c r="B9764" s="532"/>
      <c r="C9764" s="350"/>
      <c r="D9764" s="350"/>
      <c r="E9764" s="533"/>
      <c r="F9764" s="533"/>
      <c r="G9764" s="533"/>
      <c r="H9764" s="533"/>
      <c r="I9764" s="533"/>
      <c r="J9764" s="533"/>
      <c r="K9764" s="533"/>
      <c r="L9764" s="533"/>
      <c r="M9764" s="533"/>
      <c r="N9764" s="532"/>
      <c r="O9764" s="350"/>
      <c r="P9764" s="464"/>
      <c r="Q9764" s="464"/>
      <c r="R9764" s="464"/>
      <c r="S9764" s="464"/>
      <c r="T9764" s="464"/>
      <c r="U9764" s="464"/>
      <c r="V9764" s="464"/>
    </row>
    <row r="9765" spans="1:22">
      <c r="A9765" s="531"/>
      <c r="B9765" s="532"/>
      <c r="C9765" s="350"/>
      <c r="D9765" s="350"/>
      <c r="E9765" s="533"/>
      <c r="F9765" s="533"/>
      <c r="G9765" s="533"/>
      <c r="H9765" s="533"/>
      <c r="I9765" s="533"/>
      <c r="J9765" s="533"/>
      <c r="K9765" s="533"/>
      <c r="L9765" s="533"/>
      <c r="M9765" s="533"/>
      <c r="N9765" s="532"/>
      <c r="O9765" s="350"/>
      <c r="P9765" s="464"/>
      <c r="Q9765" s="464"/>
      <c r="R9765" s="464"/>
      <c r="S9765" s="464"/>
      <c r="T9765" s="464"/>
      <c r="U9765" s="464"/>
      <c r="V9765" s="464"/>
    </row>
    <row r="9766" spans="1:22">
      <c r="A9766" s="531"/>
      <c r="B9766" s="532"/>
      <c r="C9766" s="350"/>
      <c r="D9766" s="350"/>
      <c r="E9766" s="533"/>
      <c r="F9766" s="533"/>
      <c r="G9766" s="533"/>
      <c r="H9766" s="533"/>
      <c r="I9766" s="533"/>
      <c r="J9766" s="533"/>
      <c r="K9766" s="533"/>
      <c r="L9766" s="533"/>
      <c r="M9766" s="533"/>
      <c r="N9766" s="532"/>
      <c r="O9766" s="350"/>
      <c r="P9766" s="464"/>
      <c r="Q9766" s="464"/>
      <c r="R9766" s="464"/>
      <c r="S9766" s="464"/>
      <c r="T9766" s="464"/>
      <c r="U9766" s="464"/>
      <c r="V9766" s="464"/>
    </row>
    <row r="9767" spans="1:22">
      <c r="A9767" s="531"/>
      <c r="B9767" s="532"/>
      <c r="C9767" s="350"/>
      <c r="D9767" s="350"/>
      <c r="E9767" s="533"/>
      <c r="F9767" s="533"/>
      <c r="G9767" s="533"/>
      <c r="H9767" s="533"/>
      <c r="I9767" s="533"/>
      <c r="J9767" s="533"/>
      <c r="K9767" s="533"/>
      <c r="L9767" s="533"/>
      <c r="M9767" s="533"/>
      <c r="N9767" s="532"/>
      <c r="O9767" s="350"/>
      <c r="P9767" s="464"/>
      <c r="Q9767" s="464"/>
      <c r="R9767" s="464"/>
      <c r="S9767" s="464"/>
      <c r="T9767" s="464"/>
      <c r="U9767" s="464"/>
      <c r="V9767" s="464"/>
    </row>
    <row r="9768" spans="1:22">
      <c r="A9768" s="531"/>
      <c r="B9768" s="532"/>
      <c r="C9768" s="350"/>
      <c r="D9768" s="350"/>
      <c r="E9768" s="533"/>
      <c r="F9768" s="533"/>
      <c r="G9768" s="533"/>
      <c r="H9768" s="533"/>
      <c r="I9768" s="533"/>
      <c r="J9768" s="533"/>
      <c r="K9768" s="533"/>
      <c r="L9768" s="533"/>
      <c r="M9768" s="533"/>
      <c r="N9768" s="532"/>
      <c r="O9768" s="350"/>
      <c r="P9768" s="464"/>
      <c r="Q9768" s="464"/>
      <c r="R9768" s="464"/>
      <c r="S9768" s="464"/>
      <c r="T9768" s="464"/>
      <c r="U9768" s="464"/>
      <c r="V9768" s="464"/>
    </row>
    <row r="9769" spans="1:22">
      <c r="A9769" s="531"/>
      <c r="B9769" s="532"/>
      <c r="C9769" s="350"/>
      <c r="D9769" s="350"/>
      <c r="E9769" s="533"/>
      <c r="F9769" s="533"/>
      <c r="G9769" s="533"/>
      <c r="H9769" s="533"/>
      <c r="I9769" s="533"/>
      <c r="J9769" s="533"/>
      <c r="K9769" s="533"/>
      <c r="L9769" s="533"/>
      <c r="M9769" s="533"/>
      <c r="N9769" s="532"/>
      <c r="O9769" s="350"/>
      <c r="P9769" s="464"/>
      <c r="Q9769" s="464"/>
      <c r="R9769" s="464"/>
      <c r="S9769" s="464"/>
      <c r="T9769" s="464"/>
      <c r="U9769" s="464"/>
      <c r="V9769" s="464"/>
    </row>
    <row r="9770" spans="1:22">
      <c r="A9770" s="531"/>
      <c r="B9770" s="532"/>
      <c r="C9770" s="350"/>
      <c r="D9770" s="350"/>
      <c r="E9770" s="533"/>
      <c r="F9770" s="533"/>
      <c r="G9770" s="533"/>
      <c r="H9770" s="533"/>
      <c r="I9770" s="533"/>
      <c r="J9770" s="533"/>
      <c r="K9770" s="533"/>
      <c r="L9770" s="533"/>
      <c r="M9770" s="533"/>
      <c r="N9770" s="532"/>
      <c r="O9770" s="350"/>
      <c r="P9770" s="464"/>
      <c r="Q9770" s="464"/>
      <c r="R9770" s="464"/>
      <c r="S9770" s="464"/>
      <c r="T9770" s="464"/>
      <c r="U9770" s="464"/>
      <c r="V9770" s="464"/>
    </row>
    <row r="9771" spans="1:22">
      <c r="A9771" s="531"/>
      <c r="B9771" s="532"/>
      <c r="C9771" s="350"/>
      <c r="D9771" s="350"/>
      <c r="E9771" s="533"/>
      <c r="F9771" s="533"/>
      <c r="G9771" s="533"/>
      <c r="H9771" s="533"/>
      <c r="I9771" s="533"/>
      <c r="J9771" s="533"/>
      <c r="K9771" s="533"/>
      <c r="L9771" s="533"/>
      <c r="M9771" s="533"/>
      <c r="N9771" s="532"/>
      <c r="O9771" s="350"/>
      <c r="P9771" s="464"/>
      <c r="Q9771" s="464"/>
      <c r="R9771" s="464"/>
      <c r="S9771" s="464"/>
      <c r="T9771" s="464"/>
      <c r="U9771" s="464"/>
      <c r="V9771" s="464"/>
    </row>
    <row r="9772" spans="1:22">
      <c r="A9772" s="531"/>
      <c r="B9772" s="532"/>
      <c r="C9772" s="350"/>
      <c r="D9772" s="350"/>
      <c r="E9772" s="533"/>
      <c r="F9772" s="533"/>
      <c r="G9772" s="533"/>
      <c r="H9772" s="533"/>
      <c r="I9772" s="533"/>
      <c r="J9772" s="533"/>
      <c r="K9772" s="533"/>
      <c r="L9772" s="533"/>
      <c r="M9772" s="533"/>
      <c r="N9772" s="532"/>
      <c r="O9772" s="350"/>
      <c r="P9772" s="464"/>
      <c r="Q9772" s="464"/>
      <c r="R9772" s="464"/>
      <c r="S9772" s="464"/>
      <c r="T9772" s="464"/>
      <c r="U9772" s="464"/>
      <c r="V9772" s="464"/>
    </row>
    <row r="9773" spans="1:22">
      <c r="A9773" s="531"/>
      <c r="B9773" s="532"/>
      <c r="C9773" s="350"/>
      <c r="D9773" s="350"/>
      <c r="E9773" s="533"/>
      <c r="F9773" s="533"/>
      <c r="G9773" s="533"/>
      <c r="H9773" s="533"/>
      <c r="I9773" s="533"/>
      <c r="J9773" s="533"/>
      <c r="K9773" s="533"/>
      <c r="L9773" s="533"/>
      <c r="M9773" s="533"/>
      <c r="N9773" s="532"/>
      <c r="O9773" s="350"/>
      <c r="P9773" s="464"/>
      <c r="Q9773" s="464"/>
      <c r="R9773" s="464"/>
      <c r="S9773" s="464"/>
      <c r="T9773" s="464"/>
      <c r="U9773" s="464"/>
      <c r="V9773" s="464"/>
    </row>
    <row r="9774" spans="1:22">
      <c r="A9774" s="531"/>
      <c r="B9774" s="532"/>
      <c r="C9774" s="350"/>
      <c r="D9774" s="350"/>
      <c r="E9774" s="533"/>
      <c r="F9774" s="533"/>
      <c r="G9774" s="533"/>
      <c r="H9774" s="533"/>
      <c r="I9774" s="533"/>
      <c r="J9774" s="533"/>
      <c r="K9774" s="533"/>
      <c r="L9774" s="533"/>
      <c r="M9774" s="533"/>
      <c r="N9774" s="532"/>
      <c r="O9774" s="350"/>
      <c r="P9774" s="464"/>
      <c r="Q9774" s="464"/>
      <c r="R9774" s="464"/>
      <c r="S9774" s="464"/>
      <c r="T9774" s="464"/>
      <c r="U9774" s="464"/>
      <c r="V9774" s="464"/>
    </row>
    <row r="9775" spans="1:22">
      <c r="A9775" s="531"/>
      <c r="B9775" s="532"/>
      <c r="C9775" s="350"/>
      <c r="D9775" s="350"/>
      <c r="E9775" s="533"/>
      <c r="F9775" s="533"/>
      <c r="G9775" s="533"/>
      <c r="H9775" s="533"/>
      <c r="I9775" s="533"/>
      <c r="J9775" s="533"/>
      <c r="K9775" s="533"/>
      <c r="L9775" s="533"/>
      <c r="M9775" s="533"/>
      <c r="N9775" s="532"/>
      <c r="O9775" s="350"/>
      <c r="P9775" s="464"/>
      <c r="Q9775" s="464"/>
      <c r="R9775" s="464"/>
      <c r="S9775" s="464"/>
      <c r="T9775" s="464"/>
      <c r="U9775" s="464"/>
      <c r="V9775" s="464"/>
    </row>
    <row r="9776" spans="1:22">
      <c r="A9776" s="531"/>
      <c r="B9776" s="532"/>
      <c r="C9776" s="350"/>
      <c r="D9776" s="350"/>
      <c r="E9776" s="533"/>
      <c r="F9776" s="533"/>
      <c r="G9776" s="533"/>
      <c r="H9776" s="533"/>
      <c r="I9776" s="533"/>
      <c r="J9776" s="533"/>
      <c r="K9776" s="533"/>
      <c r="L9776" s="533"/>
      <c r="M9776" s="533"/>
      <c r="N9776" s="532"/>
      <c r="O9776" s="350"/>
      <c r="P9776" s="464"/>
      <c r="Q9776" s="464"/>
      <c r="R9776" s="464"/>
      <c r="S9776" s="464"/>
      <c r="T9776" s="464"/>
      <c r="U9776" s="464"/>
      <c r="V9776" s="464"/>
    </row>
    <row r="9777" spans="1:22">
      <c r="A9777" s="531"/>
      <c r="B9777" s="532"/>
      <c r="C9777" s="350"/>
      <c r="D9777" s="350"/>
      <c r="E9777" s="533"/>
      <c r="F9777" s="533"/>
      <c r="G9777" s="533"/>
      <c r="H9777" s="533"/>
      <c r="I9777" s="533"/>
      <c r="J9777" s="533"/>
      <c r="K9777" s="533"/>
      <c r="L9777" s="533"/>
      <c r="M9777" s="533"/>
      <c r="N9777" s="532"/>
      <c r="O9777" s="350"/>
      <c r="P9777" s="464"/>
      <c r="Q9777" s="464"/>
      <c r="R9777" s="464"/>
      <c r="S9777" s="464"/>
      <c r="T9777" s="464"/>
      <c r="U9777" s="464"/>
      <c r="V9777" s="464"/>
    </row>
    <row r="9778" spans="1:22">
      <c r="A9778" s="531"/>
      <c r="B9778" s="532"/>
      <c r="C9778" s="350"/>
      <c r="D9778" s="350"/>
      <c r="E9778" s="533"/>
      <c r="F9778" s="533"/>
      <c r="G9778" s="533"/>
      <c r="H9778" s="533"/>
      <c r="I9778" s="533"/>
      <c r="J9778" s="533"/>
      <c r="K9778" s="533"/>
      <c r="L9778" s="533"/>
      <c r="M9778" s="533"/>
      <c r="N9778" s="532"/>
      <c r="O9778" s="350"/>
      <c r="P9778" s="464"/>
      <c r="Q9778" s="464"/>
      <c r="R9778" s="464"/>
      <c r="S9778" s="464"/>
      <c r="T9778" s="464"/>
      <c r="U9778" s="464"/>
      <c r="V9778" s="464"/>
    </row>
    <row r="9779" spans="1:22">
      <c r="A9779" s="531"/>
      <c r="B9779" s="532"/>
      <c r="C9779" s="350"/>
      <c r="D9779" s="350"/>
      <c r="E9779" s="533"/>
      <c r="F9779" s="533"/>
      <c r="G9779" s="533"/>
      <c r="H9779" s="533"/>
      <c r="I9779" s="533"/>
      <c r="J9779" s="533"/>
      <c r="K9779" s="533"/>
      <c r="L9779" s="533"/>
      <c r="M9779" s="533"/>
      <c r="N9779" s="532"/>
      <c r="O9779" s="350"/>
      <c r="P9779" s="464"/>
      <c r="Q9779" s="464"/>
      <c r="R9779" s="464"/>
      <c r="S9779" s="464"/>
      <c r="T9779" s="464"/>
      <c r="U9779" s="464"/>
      <c r="V9779" s="464"/>
    </row>
    <row r="9780" spans="1:22">
      <c r="A9780" s="531"/>
      <c r="B9780" s="532"/>
      <c r="C9780" s="350"/>
      <c r="D9780" s="350"/>
      <c r="E9780" s="533"/>
      <c r="F9780" s="533"/>
      <c r="G9780" s="533"/>
      <c r="H9780" s="533"/>
      <c r="I9780" s="533"/>
      <c r="J9780" s="533"/>
      <c r="K9780" s="533"/>
      <c r="L9780" s="533"/>
      <c r="M9780" s="533"/>
      <c r="N9780" s="532"/>
      <c r="O9780" s="350"/>
      <c r="P9780" s="464"/>
      <c r="Q9780" s="464"/>
      <c r="R9780" s="464"/>
      <c r="S9780" s="464"/>
      <c r="T9780" s="464"/>
      <c r="U9780" s="464"/>
      <c r="V9780" s="464"/>
    </row>
    <row r="9781" spans="1:22">
      <c r="A9781" s="531"/>
      <c r="B9781" s="532"/>
      <c r="C9781" s="350"/>
      <c r="D9781" s="350"/>
      <c r="E9781" s="533"/>
      <c r="F9781" s="533"/>
      <c r="G9781" s="533"/>
      <c r="H9781" s="533"/>
      <c r="I9781" s="533"/>
      <c r="J9781" s="533"/>
      <c r="K9781" s="533"/>
      <c r="L9781" s="533"/>
      <c r="M9781" s="533"/>
      <c r="N9781" s="532"/>
      <c r="O9781" s="350"/>
      <c r="P9781" s="464"/>
      <c r="Q9781" s="464"/>
      <c r="R9781" s="464"/>
      <c r="S9781" s="464"/>
      <c r="T9781" s="464"/>
      <c r="U9781" s="464"/>
      <c r="V9781" s="464"/>
    </row>
    <row r="9782" spans="1:22">
      <c r="A9782" s="531"/>
      <c r="B9782" s="532"/>
      <c r="C9782" s="350"/>
      <c r="D9782" s="350"/>
      <c r="E9782" s="533"/>
      <c r="F9782" s="533"/>
      <c r="G9782" s="533"/>
      <c r="H9782" s="533"/>
      <c r="I9782" s="533"/>
      <c r="J9782" s="533"/>
      <c r="K9782" s="533"/>
      <c r="L9782" s="533"/>
      <c r="M9782" s="533"/>
      <c r="N9782" s="532"/>
      <c r="O9782" s="350"/>
      <c r="P9782" s="464"/>
      <c r="Q9782" s="464"/>
      <c r="R9782" s="464"/>
      <c r="S9782" s="464"/>
      <c r="T9782" s="464"/>
      <c r="U9782" s="464"/>
      <c r="V9782" s="464"/>
    </row>
    <row r="9783" spans="1:22">
      <c r="A9783" s="531"/>
      <c r="B9783" s="532"/>
      <c r="C9783" s="350"/>
      <c r="D9783" s="350"/>
      <c r="E9783" s="533"/>
      <c r="F9783" s="533"/>
      <c r="G9783" s="533"/>
      <c r="H9783" s="533"/>
      <c r="I9783" s="533"/>
      <c r="J9783" s="533"/>
      <c r="K9783" s="533"/>
      <c r="L9783" s="533"/>
      <c r="M9783" s="533"/>
      <c r="N9783" s="532"/>
      <c r="O9783" s="350"/>
      <c r="P9783" s="464"/>
      <c r="Q9783" s="464"/>
      <c r="R9783" s="464"/>
      <c r="S9783" s="464"/>
      <c r="T9783" s="464"/>
      <c r="U9783" s="464"/>
      <c r="V9783" s="464"/>
    </row>
    <row r="9784" spans="1:22">
      <c r="A9784" s="531"/>
      <c r="B9784" s="532"/>
      <c r="C9784" s="350"/>
      <c r="D9784" s="350"/>
      <c r="E9784" s="533"/>
      <c r="F9784" s="533"/>
      <c r="G9784" s="533"/>
      <c r="H9784" s="533"/>
      <c r="I9784" s="533"/>
      <c r="J9784" s="533"/>
      <c r="K9784" s="533"/>
      <c r="L9784" s="533"/>
      <c r="M9784" s="533"/>
      <c r="N9784" s="532"/>
      <c r="O9784" s="350"/>
      <c r="P9784" s="464"/>
      <c r="Q9784" s="464"/>
      <c r="R9784" s="464"/>
      <c r="S9784" s="464"/>
      <c r="T9784" s="464"/>
      <c r="U9784" s="464"/>
      <c r="V9784" s="464"/>
    </row>
    <row r="9785" spans="1:22">
      <c r="A9785" s="531"/>
      <c r="B9785" s="532"/>
      <c r="C9785" s="350"/>
      <c r="D9785" s="350"/>
      <c r="E9785" s="533"/>
      <c r="F9785" s="533"/>
      <c r="G9785" s="533"/>
      <c r="H9785" s="533"/>
      <c r="I9785" s="533"/>
      <c r="J9785" s="533"/>
      <c r="K9785" s="533"/>
      <c r="L9785" s="533"/>
      <c r="M9785" s="533"/>
      <c r="N9785" s="532"/>
      <c r="O9785" s="350"/>
      <c r="P9785" s="464"/>
      <c r="Q9785" s="464"/>
      <c r="R9785" s="464"/>
      <c r="S9785" s="464"/>
      <c r="T9785" s="464"/>
      <c r="U9785" s="464"/>
      <c r="V9785" s="464"/>
    </row>
    <row r="9786" spans="1:22">
      <c r="A9786" s="531"/>
      <c r="B9786" s="532"/>
      <c r="C9786" s="350"/>
      <c r="D9786" s="350"/>
      <c r="E9786" s="533"/>
      <c r="F9786" s="533"/>
      <c r="G9786" s="533"/>
      <c r="H9786" s="533"/>
      <c r="I9786" s="533"/>
      <c r="J9786" s="533"/>
      <c r="K9786" s="533"/>
      <c r="L9786" s="533"/>
      <c r="M9786" s="533"/>
      <c r="N9786" s="532"/>
      <c r="O9786" s="350"/>
      <c r="P9786" s="464"/>
      <c r="Q9786" s="464"/>
      <c r="R9786" s="464"/>
      <c r="S9786" s="464"/>
      <c r="T9786" s="464"/>
      <c r="U9786" s="464"/>
      <c r="V9786" s="464"/>
    </row>
    <row r="9787" spans="1:22">
      <c r="A9787" s="531"/>
      <c r="B9787" s="532"/>
      <c r="C9787" s="350"/>
      <c r="D9787" s="350"/>
      <c r="E9787" s="533"/>
      <c r="F9787" s="533"/>
      <c r="G9787" s="533"/>
      <c r="H9787" s="533"/>
      <c r="I9787" s="533"/>
      <c r="J9787" s="533"/>
      <c r="K9787" s="533"/>
      <c r="L9787" s="533"/>
      <c r="M9787" s="533"/>
      <c r="N9787" s="532"/>
      <c r="O9787" s="350"/>
      <c r="P9787" s="464"/>
      <c r="Q9787" s="464"/>
      <c r="R9787" s="464"/>
      <c r="S9787" s="464"/>
      <c r="T9787" s="464"/>
      <c r="U9787" s="464"/>
      <c r="V9787" s="464"/>
    </row>
    <row r="9788" spans="1:22">
      <c r="A9788" s="531"/>
      <c r="B9788" s="532"/>
      <c r="C9788" s="350"/>
      <c r="D9788" s="350"/>
      <c r="E9788" s="533"/>
      <c r="F9788" s="533"/>
      <c r="G9788" s="533"/>
      <c r="H9788" s="533"/>
      <c r="I9788" s="533"/>
      <c r="J9788" s="533"/>
      <c r="K9788" s="533"/>
      <c r="L9788" s="533"/>
      <c r="M9788" s="533"/>
      <c r="N9788" s="532"/>
      <c r="O9788" s="350"/>
      <c r="P9788" s="464"/>
      <c r="Q9788" s="464"/>
      <c r="R9788" s="464"/>
      <c r="S9788" s="464"/>
      <c r="T9788" s="464"/>
      <c r="U9788" s="464"/>
      <c r="V9788" s="464"/>
    </row>
    <row r="9789" spans="1:22">
      <c r="A9789" s="531"/>
      <c r="B9789" s="532"/>
      <c r="C9789" s="350"/>
      <c r="D9789" s="350"/>
      <c r="E9789" s="533"/>
      <c r="F9789" s="533"/>
      <c r="G9789" s="533"/>
      <c r="H9789" s="533"/>
      <c r="I9789" s="533"/>
      <c r="J9789" s="533"/>
      <c r="K9789" s="533"/>
      <c r="L9789" s="533"/>
      <c r="M9789" s="533"/>
      <c r="N9789" s="532"/>
      <c r="O9789" s="350"/>
      <c r="P9789" s="464"/>
      <c r="Q9789" s="464"/>
      <c r="R9789" s="464"/>
      <c r="S9789" s="464"/>
      <c r="T9789" s="464"/>
      <c r="U9789" s="464"/>
      <c r="V9789" s="464"/>
    </row>
    <row r="9790" spans="1:22">
      <c r="A9790" s="531"/>
      <c r="B9790" s="532"/>
      <c r="C9790" s="350"/>
      <c r="D9790" s="350"/>
      <c r="E9790" s="533"/>
      <c r="F9790" s="533"/>
      <c r="G9790" s="533"/>
      <c r="H9790" s="533"/>
      <c r="I9790" s="533"/>
      <c r="J9790" s="533"/>
      <c r="K9790" s="533"/>
      <c r="L9790" s="533"/>
      <c r="M9790" s="533"/>
      <c r="N9790" s="532"/>
      <c r="O9790" s="350"/>
      <c r="P9790" s="464"/>
      <c r="Q9790" s="464"/>
      <c r="R9790" s="464"/>
      <c r="S9790" s="464"/>
      <c r="T9790" s="464"/>
      <c r="U9790" s="464"/>
      <c r="V9790" s="464"/>
    </row>
    <row r="9791" spans="1:22">
      <c r="A9791" s="531"/>
      <c r="B9791" s="532"/>
      <c r="C9791" s="350"/>
      <c r="D9791" s="350"/>
      <c r="E9791" s="533"/>
      <c r="F9791" s="533"/>
      <c r="G9791" s="533"/>
      <c r="H9791" s="533"/>
      <c r="I9791" s="533"/>
      <c r="J9791" s="533"/>
      <c r="K9791" s="533"/>
      <c r="L9791" s="533"/>
      <c r="M9791" s="533"/>
      <c r="N9791" s="532"/>
      <c r="O9791" s="350"/>
      <c r="P9791" s="464"/>
      <c r="Q9791" s="464"/>
      <c r="R9791" s="464"/>
      <c r="S9791" s="464"/>
      <c r="T9791" s="464"/>
      <c r="U9791" s="464"/>
      <c r="V9791" s="464"/>
    </row>
    <row r="9792" spans="1:22">
      <c r="A9792" s="531"/>
      <c r="B9792" s="532"/>
      <c r="C9792" s="350"/>
      <c r="D9792" s="350"/>
      <c r="E9792" s="533"/>
      <c r="F9792" s="533"/>
      <c r="G9792" s="533"/>
      <c r="H9792" s="533"/>
      <c r="I9792" s="533"/>
      <c r="J9792" s="533"/>
      <c r="K9792" s="533"/>
      <c r="L9792" s="533"/>
      <c r="M9792" s="533"/>
      <c r="N9792" s="532"/>
      <c r="O9792" s="350"/>
      <c r="P9792" s="464"/>
      <c r="Q9792" s="464"/>
      <c r="R9792" s="464"/>
      <c r="S9792" s="464"/>
      <c r="T9792" s="464"/>
      <c r="U9792" s="464"/>
      <c r="V9792" s="464"/>
    </row>
    <row r="9793" spans="1:22">
      <c r="A9793" s="531"/>
      <c r="B9793" s="532"/>
      <c r="C9793" s="350"/>
      <c r="D9793" s="350"/>
      <c r="E9793" s="533"/>
      <c r="F9793" s="533"/>
      <c r="G9793" s="533"/>
      <c r="H9793" s="533"/>
      <c r="I9793" s="533"/>
      <c r="J9793" s="533"/>
      <c r="K9793" s="533"/>
      <c r="L9793" s="533"/>
      <c r="M9793" s="533"/>
      <c r="N9793" s="532"/>
      <c r="O9793" s="350"/>
      <c r="P9793" s="464"/>
      <c r="Q9793" s="464"/>
      <c r="R9793" s="464"/>
      <c r="S9793" s="464"/>
      <c r="T9793" s="464"/>
      <c r="U9793" s="464"/>
      <c r="V9793" s="464"/>
    </row>
    <row r="9794" spans="1:22">
      <c r="A9794" s="531"/>
      <c r="B9794" s="532"/>
      <c r="C9794" s="350"/>
      <c r="D9794" s="350"/>
      <c r="E9794" s="533"/>
      <c r="F9794" s="533"/>
      <c r="G9794" s="533"/>
      <c r="H9794" s="533"/>
      <c r="I9794" s="533"/>
      <c r="J9794" s="533"/>
      <c r="K9794" s="533"/>
      <c r="L9794" s="533"/>
      <c r="M9794" s="533"/>
      <c r="N9794" s="532"/>
      <c r="O9794" s="350"/>
      <c r="P9794" s="464"/>
      <c r="Q9794" s="464"/>
      <c r="R9794" s="464"/>
      <c r="S9794" s="464"/>
      <c r="T9794" s="464"/>
      <c r="U9794" s="464"/>
      <c r="V9794" s="464"/>
    </row>
    <row r="9795" spans="1:22">
      <c r="A9795" s="531"/>
      <c r="B9795" s="532"/>
      <c r="C9795" s="350"/>
      <c r="D9795" s="350"/>
      <c r="E9795" s="533"/>
      <c r="F9795" s="533"/>
      <c r="G9795" s="533"/>
      <c r="H9795" s="533"/>
      <c r="I9795" s="533"/>
      <c r="J9795" s="533"/>
      <c r="K9795" s="533"/>
      <c r="L9795" s="533"/>
      <c r="M9795" s="533"/>
      <c r="N9795" s="532"/>
      <c r="O9795" s="350"/>
      <c r="P9795" s="464"/>
      <c r="Q9795" s="464"/>
      <c r="R9795" s="464"/>
      <c r="S9795" s="464"/>
      <c r="T9795" s="464"/>
      <c r="U9795" s="464"/>
      <c r="V9795" s="464"/>
    </row>
    <row r="9796" spans="1:22">
      <c r="A9796" s="531"/>
      <c r="B9796" s="532"/>
      <c r="C9796" s="350"/>
      <c r="D9796" s="350"/>
      <c r="E9796" s="533"/>
      <c r="F9796" s="533"/>
      <c r="G9796" s="533"/>
      <c r="H9796" s="533"/>
      <c r="I9796" s="533"/>
      <c r="J9796" s="533"/>
      <c r="K9796" s="533"/>
      <c r="L9796" s="533"/>
      <c r="M9796" s="533"/>
      <c r="N9796" s="532"/>
      <c r="O9796" s="350"/>
      <c r="P9796" s="464"/>
      <c r="Q9796" s="464"/>
      <c r="R9796" s="464"/>
      <c r="S9796" s="464"/>
      <c r="T9796" s="464"/>
      <c r="U9796" s="464"/>
      <c r="V9796" s="464"/>
    </row>
    <row r="9797" spans="1:22">
      <c r="A9797" s="531"/>
      <c r="B9797" s="532"/>
      <c r="C9797" s="350"/>
      <c r="D9797" s="350"/>
      <c r="E9797" s="533"/>
      <c r="F9797" s="533"/>
      <c r="G9797" s="533"/>
      <c r="H9797" s="533"/>
      <c r="I9797" s="533"/>
      <c r="J9797" s="533"/>
      <c r="K9797" s="533"/>
      <c r="L9797" s="533"/>
      <c r="M9797" s="533"/>
      <c r="N9797" s="532"/>
      <c r="O9797" s="350"/>
      <c r="P9797" s="464"/>
      <c r="Q9797" s="464"/>
      <c r="R9797" s="464"/>
      <c r="S9797" s="464"/>
      <c r="T9797" s="464"/>
      <c r="U9797" s="464"/>
      <c r="V9797" s="464"/>
    </row>
    <row r="9798" spans="1:22">
      <c r="A9798" s="531"/>
      <c r="B9798" s="532"/>
      <c r="C9798" s="350"/>
      <c r="D9798" s="350"/>
      <c r="E9798" s="533"/>
      <c r="F9798" s="533"/>
      <c r="G9798" s="533"/>
      <c r="H9798" s="533"/>
      <c r="I9798" s="533"/>
      <c r="J9798" s="533"/>
      <c r="K9798" s="533"/>
      <c r="L9798" s="533"/>
      <c r="M9798" s="533"/>
      <c r="N9798" s="532"/>
      <c r="O9798" s="350"/>
      <c r="P9798" s="464"/>
      <c r="Q9798" s="464"/>
      <c r="R9798" s="464"/>
      <c r="S9798" s="464"/>
      <c r="T9798" s="464"/>
      <c r="U9798" s="464"/>
      <c r="V9798" s="464"/>
    </row>
    <row r="9799" spans="1:22">
      <c r="A9799" s="531"/>
      <c r="B9799" s="532"/>
      <c r="C9799" s="350"/>
      <c r="D9799" s="350"/>
      <c r="E9799" s="533"/>
      <c r="F9799" s="533"/>
      <c r="G9799" s="533"/>
      <c r="H9799" s="533"/>
      <c r="I9799" s="533"/>
      <c r="J9799" s="533"/>
      <c r="K9799" s="533"/>
      <c r="L9799" s="533"/>
      <c r="M9799" s="533"/>
      <c r="N9799" s="532"/>
      <c r="O9799" s="350"/>
      <c r="P9799" s="464"/>
      <c r="Q9799" s="464"/>
      <c r="R9799" s="464"/>
      <c r="S9799" s="464"/>
      <c r="T9799" s="464"/>
      <c r="U9799" s="464"/>
      <c r="V9799" s="464"/>
    </row>
    <row r="9800" spans="1:22">
      <c r="A9800" s="531"/>
      <c r="B9800" s="532"/>
      <c r="C9800" s="350"/>
      <c r="D9800" s="350"/>
      <c r="E9800" s="533"/>
      <c r="F9800" s="533"/>
      <c r="G9800" s="533"/>
      <c r="H9800" s="533"/>
      <c r="I9800" s="533"/>
      <c r="J9800" s="533"/>
      <c r="K9800" s="533"/>
      <c r="L9800" s="533"/>
      <c r="M9800" s="533"/>
      <c r="N9800" s="532"/>
      <c r="O9800" s="350"/>
      <c r="P9800" s="464"/>
      <c r="Q9800" s="464"/>
      <c r="R9800" s="464"/>
      <c r="S9800" s="464"/>
      <c r="T9800" s="464"/>
      <c r="U9800" s="464"/>
      <c r="V9800" s="464"/>
    </row>
    <row r="9801" spans="1:22">
      <c r="A9801" s="531"/>
      <c r="B9801" s="532"/>
      <c r="C9801" s="350"/>
      <c r="D9801" s="350"/>
      <c r="E9801" s="533"/>
      <c r="F9801" s="533"/>
      <c r="G9801" s="533"/>
      <c r="H9801" s="533"/>
      <c r="I9801" s="533"/>
      <c r="J9801" s="533"/>
      <c r="K9801" s="533"/>
      <c r="L9801" s="533"/>
      <c r="M9801" s="533"/>
      <c r="N9801" s="532"/>
      <c r="O9801" s="350"/>
      <c r="P9801" s="464"/>
      <c r="Q9801" s="464"/>
      <c r="R9801" s="464"/>
      <c r="S9801" s="464"/>
      <c r="T9801" s="464"/>
      <c r="U9801" s="464"/>
      <c r="V9801" s="464"/>
    </row>
    <row r="9802" spans="1:22">
      <c r="A9802" s="531"/>
      <c r="B9802" s="532"/>
      <c r="C9802" s="350"/>
      <c r="D9802" s="350"/>
      <c r="E9802" s="533"/>
      <c r="F9802" s="533"/>
      <c r="G9802" s="533"/>
      <c r="H9802" s="533"/>
      <c r="I9802" s="533"/>
      <c r="J9802" s="533"/>
      <c r="K9802" s="533"/>
      <c r="L9802" s="533"/>
      <c r="M9802" s="533"/>
      <c r="N9802" s="532"/>
      <c r="O9802" s="350"/>
      <c r="P9802" s="464"/>
      <c r="Q9802" s="464"/>
      <c r="R9802" s="464"/>
      <c r="S9802" s="464"/>
      <c r="T9802" s="464"/>
      <c r="U9802" s="464"/>
      <c r="V9802" s="464"/>
    </row>
    <row r="9803" spans="1:22">
      <c r="A9803" s="531"/>
      <c r="B9803" s="532"/>
      <c r="C9803" s="350"/>
      <c r="D9803" s="350"/>
      <c r="E9803" s="533"/>
      <c r="F9803" s="533"/>
      <c r="G9803" s="533"/>
      <c r="H9803" s="533"/>
      <c r="I9803" s="533"/>
      <c r="J9803" s="533"/>
      <c r="K9803" s="533"/>
      <c r="L9803" s="533"/>
      <c r="M9803" s="533"/>
      <c r="N9803" s="532"/>
      <c r="O9803" s="350"/>
      <c r="P9803" s="464"/>
      <c r="Q9803" s="464"/>
      <c r="R9803" s="464"/>
      <c r="S9803" s="464"/>
      <c r="T9803" s="464"/>
      <c r="U9803" s="464"/>
      <c r="V9803" s="464"/>
    </row>
    <row r="9804" spans="1:22">
      <c r="A9804" s="531"/>
      <c r="B9804" s="532"/>
      <c r="C9804" s="350"/>
      <c r="D9804" s="350"/>
      <c r="E9804" s="533"/>
      <c r="F9804" s="533"/>
      <c r="G9804" s="533"/>
      <c r="H9804" s="533"/>
      <c r="I9804" s="533"/>
      <c r="J9804" s="533"/>
      <c r="K9804" s="533"/>
      <c r="L9804" s="533"/>
      <c r="M9804" s="533"/>
      <c r="N9804" s="532"/>
      <c r="O9804" s="350"/>
      <c r="P9804" s="464"/>
      <c r="Q9804" s="464"/>
      <c r="R9804" s="464"/>
      <c r="S9804" s="464"/>
      <c r="T9804" s="464"/>
      <c r="U9804" s="464"/>
      <c r="V9804" s="464"/>
    </row>
    <row r="9805" spans="1:22">
      <c r="A9805" s="531"/>
      <c r="B9805" s="532"/>
      <c r="C9805" s="350"/>
      <c r="D9805" s="350"/>
      <c r="E9805" s="533"/>
      <c r="F9805" s="533"/>
      <c r="G9805" s="533"/>
      <c r="H9805" s="533"/>
      <c r="I9805" s="533"/>
      <c r="J9805" s="533"/>
      <c r="K9805" s="533"/>
      <c r="L9805" s="533"/>
      <c r="M9805" s="533"/>
      <c r="N9805" s="532"/>
      <c r="O9805" s="350"/>
      <c r="P9805" s="464"/>
      <c r="Q9805" s="464"/>
      <c r="R9805" s="464"/>
      <c r="S9805" s="464"/>
      <c r="T9805" s="464"/>
      <c r="U9805" s="464"/>
      <c r="V9805" s="464"/>
    </row>
    <row r="9806" spans="1:22">
      <c r="A9806" s="531"/>
      <c r="B9806" s="532"/>
      <c r="C9806" s="350"/>
      <c r="D9806" s="350"/>
      <c r="E9806" s="533"/>
      <c r="F9806" s="533"/>
      <c r="G9806" s="533"/>
      <c r="H9806" s="533"/>
      <c r="I9806" s="533"/>
      <c r="J9806" s="533"/>
      <c r="K9806" s="533"/>
      <c r="L9806" s="533"/>
      <c r="M9806" s="533"/>
      <c r="N9806" s="532"/>
      <c r="O9806" s="350"/>
      <c r="P9806" s="464"/>
      <c r="Q9806" s="464"/>
      <c r="R9806" s="464"/>
      <c r="S9806" s="464"/>
      <c r="T9806" s="464"/>
      <c r="U9806" s="464"/>
      <c r="V9806" s="464"/>
    </row>
    <row r="9807" spans="1:22">
      <c r="A9807" s="531"/>
      <c r="B9807" s="532"/>
      <c r="C9807" s="350"/>
      <c r="D9807" s="350"/>
      <c r="E9807" s="533"/>
      <c r="F9807" s="533"/>
      <c r="G9807" s="533"/>
      <c r="H9807" s="533"/>
      <c r="I9807" s="533"/>
      <c r="J9807" s="533"/>
      <c r="K9807" s="533"/>
      <c r="L9807" s="533"/>
      <c r="M9807" s="533"/>
      <c r="N9807" s="532"/>
      <c r="O9807" s="350"/>
      <c r="P9807" s="464"/>
      <c r="Q9807" s="464"/>
      <c r="R9807" s="464"/>
      <c r="S9807" s="464"/>
      <c r="T9807" s="464"/>
      <c r="U9807" s="464"/>
      <c r="V9807" s="464"/>
    </row>
    <row r="9808" spans="1:22">
      <c r="A9808" s="531"/>
      <c r="B9808" s="532"/>
      <c r="C9808" s="350"/>
      <c r="D9808" s="350"/>
      <c r="E9808" s="533"/>
      <c r="F9808" s="533"/>
      <c r="G9808" s="533"/>
      <c r="H9808" s="533"/>
      <c r="I9808" s="533"/>
      <c r="J9808" s="533"/>
      <c r="K9808" s="533"/>
      <c r="L9808" s="533"/>
      <c r="M9808" s="533"/>
      <c r="N9808" s="532"/>
      <c r="O9808" s="350"/>
      <c r="P9808" s="464"/>
      <c r="Q9808" s="464"/>
      <c r="R9808" s="464"/>
      <c r="S9808" s="464"/>
      <c r="T9808" s="464"/>
      <c r="U9808" s="464"/>
      <c r="V9808" s="464"/>
    </row>
    <row r="9809" spans="1:22">
      <c r="A9809" s="531"/>
      <c r="B9809" s="532"/>
      <c r="C9809" s="350"/>
      <c r="D9809" s="350"/>
      <c r="E9809" s="533"/>
      <c r="F9809" s="533"/>
      <c r="G9809" s="533"/>
      <c r="H9809" s="533"/>
      <c r="I9809" s="533"/>
      <c r="J9809" s="533"/>
      <c r="K9809" s="533"/>
      <c r="L9809" s="533"/>
      <c r="M9809" s="533"/>
      <c r="N9809" s="532"/>
      <c r="O9809" s="350"/>
      <c r="P9809" s="464"/>
      <c r="Q9809" s="464"/>
      <c r="R9809" s="464"/>
      <c r="S9809" s="464"/>
      <c r="T9809" s="464"/>
      <c r="U9809" s="464"/>
      <c r="V9809" s="464"/>
    </row>
    <row r="9810" spans="1:22">
      <c r="A9810" s="531"/>
      <c r="B9810" s="532"/>
      <c r="C9810" s="350"/>
      <c r="D9810" s="350"/>
      <c r="E9810" s="533"/>
      <c r="F9810" s="533"/>
      <c r="G9810" s="533"/>
      <c r="H9810" s="533"/>
      <c r="I9810" s="533"/>
      <c r="J9810" s="533"/>
      <c r="K9810" s="533"/>
      <c r="L9810" s="533"/>
      <c r="M9810" s="533"/>
      <c r="N9810" s="532"/>
      <c r="O9810" s="350"/>
      <c r="P9810" s="464"/>
      <c r="Q9810" s="464"/>
      <c r="R9810" s="464"/>
      <c r="S9810" s="464"/>
      <c r="T9810" s="464"/>
      <c r="U9810" s="464"/>
      <c r="V9810" s="464"/>
    </row>
    <row r="9811" spans="1:22">
      <c r="A9811" s="531"/>
      <c r="B9811" s="532"/>
      <c r="C9811" s="350"/>
      <c r="D9811" s="350"/>
      <c r="E9811" s="533"/>
      <c r="F9811" s="533"/>
      <c r="G9811" s="533"/>
      <c r="H9811" s="533"/>
      <c r="I9811" s="533"/>
      <c r="J9811" s="533"/>
      <c r="K9811" s="533"/>
      <c r="L9811" s="533"/>
      <c r="M9811" s="533"/>
      <c r="N9811" s="532"/>
      <c r="O9811" s="350"/>
      <c r="P9811" s="464"/>
      <c r="Q9811" s="464"/>
      <c r="R9811" s="464"/>
      <c r="S9811" s="464"/>
      <c r="T9811" s="464"/>
      <c r="U9811" s="464"/>
      <c r="V9811" s="464"/>
    </row>
    <row r="9812" spans="1:22">
      <c r="A9812" s="531"/>
      <c r="B9812" s="532"/>
      <c r="C9812" s="350"/>
      <c r="D9812" s="350"/>
      <c r="E9812" s="533"/>
      <c r="F9812" s="533"/>
      <c r="G9812" s="533"/>
      <c r="H9812" s="533"/>
      <c r="I9812" s="533"/>
      <c r="J9812" s="533"/>
      <c r="K9812" s="533"/>
      <c r="L9812" s="533"/>
      <c r="M9812" s="533"/>
      <c r="N9812" s="532"/>
      <c r="O9812" s="350"/>
      <c r="P9812" s="464"/>
      <c r="Q9812" s="464"/>
      <c r="R9812" s="464"/>
      <c r="S9812" s="464"/>
      <c r="T9812" s="464"/>
      <c r="U9812" s="464"/>
      <c r="V9812" s="464"/>
    </row>
    <row r="9813" spans="1:22">
      <c r="A9813" s="531"/>
      <c r="B9813" s="532"/>
      <c r="C9813" s="350"/>
      <c r="D9813" s="350"/>
      <c r="E9813" s="533"/>
      <c r="F9813" s="533"/>
      <c r="G9813" s="533"/>
      <c r="H9813" s="533"/>
      <c r="I9813" s="533"/>
      <c r="J9813" s="533"/>
      <c r="K9813" s="533"/>
      <c r="L9813" s="533"/>
      <c r="M9813" s="533"/>
      <c r="N9813" s="532"/>
      <c r="O9813" s="350"/>
      <c r="P9813" s="464"/>
      <c r="Q9813" s="464"/>
      <c r="R9813" s="464"/>
      <c r="S9813" s="464"/>
      <c r="T9813" s="464"/>
      <c r="U9813" s="464"/>
      <c r="V9813" s="464"/>
    </row>
    <row r="9814" spans="1:22">
      <c r="A9814" s="531"/>
      <c r="B9814" s="532"/>
      <c r="C9814" s="350"/>
      <c r="D9814" s="350"/>
      <c r="E9814" s="533"/>
      <c r="F9814" s="533"/>
      <c r="G9814" s="533"/>
      <c r="H9814" s="533"/>
      <c r="I9814" s="533"/>
      <c r="J9814" s="533"/>
      <c r="K9814" s="533"/>
      <c r="L9814" s="533"/>
      <c r="M9814" s="533"/>
      <c r="N9814" s="532"/>
      <c r="O9814" s="350"/>
      <c r="P9814" s="464"/>
      <c r="Q9814" s="464"/>
      <c r="R9814" s="464"/>
      <c r="S9814" s="464"/>
      <c r="T9814" s="464"/>
      <c r="U9814" s="464"/>
      <c r="V9814" s="464"/>
    </row>
    <row r="9815" spans="1:22">
      <c r="A9815" s="531"/>
      <c r="B9815" s="532"/>
      <c r="C9815" s="350"/>
      <c r="D9815" s="350"/>
      <c r="E9815" s="533"/>
      <c r="F9815" s="533"/>
      <c r="G9815" s="533"/>
      <c r="H9815" s="533"/>
      <c r="I9815" s="533"/>
      <c r="J9815" s="533"/>
      <c r="K9815" s="533"/>
      <c r="L9815" s="533"/>
      <c r="M9815" s="533"/>
      <c r="N9815" s="532"/>
      <c r="O9815" s="350"/>
      <c r="P9815" s="464"/>
      <c r="Q9815" s="464"/>
      <c r="R9815" s="464"/>
      <c r="S9815" s="464"/>
      <c r="T9815" s="464"/>
      <c r="U9815" s="464"/>
      <c r="V9815" s="464"/>
    </row>
    <row r="9816" spans="1:22">
      <c r="A9816" s="531"/>
      <c r="B9816" s="532"/>
      <c r="C9816" s="350"/>
      <c r="D9816" s="350"/>
      <c r="E9816" s="533"/>
      <c r="F9816" s="533"/>
      <c r="G9816" s="533"/>
      <c r="H9816" s="533"/>
      <c r="I9816" s="533"/>
      <c r="J9816" s="533"/>
      <c r="K9816" s="533"/>
      <c r="L9816" s="533"/>
      <c r="M9816" s="533"/>
      <c r="N9816" s="532"/>
      <c r="O9816" s="350"/>
      <c r="P9816" s="464"/>
      <c r="Q9816" s="464"/>
      <c r="R9816" s="464"/>
      <c r="S9816" s="464"/>
      <c r="T9816" s="464"/>
      <c r="U9816" s="464"/>
      <c r="V9816" s="464"/>
    </row>
    <row r="9817" spans="1:22">
      <c r="A9817" s="531"/>
      <c r="B9817" s="532"/>
      <c r="C9817" s="350"/>
      <c r="D9817" s="350"/>
      <c r="E9817" s="533"/>
      <c r="F9817" s="533"/>
      <c r="G9817" s="533"/>
      <c r="H9817" s="533"/>
      <c r="I9817" s="533"/>
      <c r="J9817" s="533"/>
      <c r="K9817" s="533"/>
      <c r="L9817" s="533"/>
      <c r="M9817" s="533"/>
      <c r="N9817" s="532"/>
      <c r="O9817" s="350"/>
      <c r="P9817" s="464"/>
      <c r="Q9817" s="464"/>
      <c r="R9817" s="464"/>
      <c r="S9817" s="464"/>
      <c r="T9817" s="464"/>
      <c r="U9817" s="464"/>
      <c r="V9817" s="464"/>
    </row>
    <row r="9818" spans="1:22">
      <c r="A9818" s="531"/>
      <c r="B9818" s="532"/>
      <c r="C9818" s="350"/>
      <c r="D9818" s="350"/>
      <c r="E9818" s="533"/>
      <c r="F9818" s="533"/>
      <c r="G9818" s="533"/>
      <c r="H9818" s="533"/>
      <c r="I9818" s="533"/>
      <c r="J9818" s="533"/>
      <c r="K9818" s="533"/>
      <c r="L9818" s="533"/>
      <c r="M9818" s="533"/>
      <c r="N9818" s="532"/>
      <c r="O9818" s="350"/>
      <c r="P9818" s="464"/>
      <c r="Q9818" s="464"/>
      <c r="R9818" s="464"/>
      <c r="S9818" s="464"/>
      <c r="T9818" s="464"/>
      <c r="U9818" s="464"/>
      <c r="V9818" s="464"/>
    </row>
    <row r="9819" spans="1:22">
      <c r="A9819" s="531"/>
      <c r="B9819" s="532"/>
      <c r="C9819" s="350"/>
      <c r="D9819" s="350"/>
      <c r="E9819" s="533"/>
      <c r="F9819" s="533"/>
      <c r="G9819" s="533"/>
      <c r="H9819" s="533"/>
      <c r="I9819" s="533"/>
      <c r="J9819" s="533"/>
      <c r="K9819" s="533"/>
      <c r="L9819" s="533"/>
      <c r="M9819" s="533"/>
      <c r="N9819" s="532"/>
      <c r="O9819" s="350"/>
      <c r="P9819" s="464"/>
      <c r="Q9819" s="464"/>
      <c r="R9819" s="464"/>
      <c r="S9819" s="464"/>
      <c r="T9819" s="464"/>
      <c r="U9819" s="464"/>
      <c r="V9819" s="464"/>
    </row>
    <row r="9820" spans="1:22">
      <c r="A9820" s="531"/>
      <c r="B9820" s="532"/>
      <c r="C9820" s="350"/>
      <c r="D9820" s="350"/>
      <c r="E9820" s="533"/>
      <c r="F9820" s="533"/>
      <c r="G9820" s="533"/>
      <c r="H9820" s="533"/>
      <c r="I9820" s="533"/>
      <c r="J9820" s="533"/>
      <c r="K9820" s="533"/>
      <c r="L9820" s="533"/>
      <c r="M9820" s="533"/>
      <c r="N9820" s="532"/>
      <c r="O9820" s="350"/>
      <c r="P9820" s="464"/>
      <c r="Q9820" s="464"/>
      <c r="R9820" s="464"/>
      <c r="S9820" s="464"/>
      <c r="T9820" s="464"/>
      <c r="U9820" s="464"/>
      <c r="V9820" s="464"/>
    </row>
    <row r="9821" spans="1:22">
      <c r="A9821" s="531"/>
      <c r="B9821" s="532"/>
      <c r="C9821" s="350"/>
      <c r="D9821" s="350"/>
      <c r="E9821" s="533"/>
      <c r="F9821" s="533"/>
      <c r="G9821" s="533"/>
      <c r="H9821" s="533"/>
      <c r="I9821" s="533"/>
      <c r="J9821" s="533"/>
      <c r="K9821" s="533"/>
      <c r="L9821" s="533"/>
      <c r="M9821" s="533"/>
      <c r="N9821" s="532"/>
      <c r="O9821" s="350"/>
      <c r="P9821" s="464"/>
      <c r="Q9821" s="464"/>
      <c r="R9821" s="464"/>
      <c r="S9821" s="464"/>
      <c r="T9821" s="464"/>
      <c r="U9821" s="464"/>
      <c r="V9821" s="464"/>
    </row>
    <row r="9822" spans="1:22">
      <c r="A9822" s="531"/>
      <c r="B9822" s="532"/>
      <c r="C9822" s="350"/>
      <c r="D9822" s="350"/>
      <c r="E9822" s="533"/>
      <c r="F9822" s="533"/>
      <c r="G9822" s="533"/>
      <c r="H9822" s="533"/>
      <c r="I9822" s="533"/>
      <c r="J9822" s="533"/>
      <c r="K9822" s="533"/>
      <c r="L9822" s="533"/>
      <c r="M9822" s="533"/>
      <c r="N9822" s="532"/>
      <c r="O9822" s="350"/>
      <c r="P9822" s="464"/>
      <c r="Q9822" s="464"/>
      <c r="R9822" s="464"/>
      <c r="S9822" s="464"/>
      <c r="T9822" s="464"/>
      <c r="U9822" s="464"/>
      <c r="V9822" s="464"/>
    </row>
    <row r="9823" spans="1:22">
      <c r="A9823" s="531"/>
      <c r="B9823" s="532"/>
      <c r="C9823" s="350"/>
      <c r="D9823" s="350"/>
      <c r="E9823" s="533"/>
      <c r="F9823" s="533"/>
      <c r="G9823" s="533"/>
      <c r="H9823" s="533"/>
      <c r="I9823" s="533"/>
      <c r="J9823" s="533"/>
      <c r="K9823" s="533"/>
      <c r="L9823" s="533"/>
      <c r="M9823" s="533"/>
      <c r="N9823" s="532"/>
      <c r="O9823" s="350"/>
      <c r="P9823" s="464"/>
      <c r="Q9823" s="464"/>
      <c r="R9823" s="464"/>
      <c r="S9823" s="464"/>
      <c r="T9823" s="464"/>
      <c r="U9823" s="464"/>
      <c r="V9823" s="464"/>
    </row>
    <row r="9824" spans="1:22">
      <c r="A9824" s="531"/>
      <c r="B9824" s="532"/>
      <c r="C9824" s="350"/>
      <c r="D9824" s="350"/>
      <c r="E9824" s="533"/>
      <c r="F9824" s="533"/>
      <c r="G9824" s="533"/>
      <c r="H9824" s="533"/>
      <c r="I9824" s="533"/>
      <c r="J9824" s="533"/>
      <c r="K9824" s="533"/>
      <c r="L9824" s="533"/>
      <c r="M9824" s="533"/>
      <c r="N9824" s="532"/>
      <c r="O9824" s="350"/>
      <c r="P9824" s="464"/>
      <c r="Q9824" s="464"/>
      <c r="R9824" s="464"/>
      <c r="S9824" s="464"/>
      <c r="T9824" s="464"/>
      <c r="U9824" s="464"/>
      <c r="V9824" s="464"/>
    </row>
    <row r="9825" spans="1:22">
      <c r="A9825" s="531"/>
      <c r="B9825" s="532"/>
      <c r="C9825" s="350"/>
      <c r="D9825" s="350"/>
      <c r="E9825" s="533"/>
      <c r="F9825" s="533"/>
      <c r="G9825" s="533"/>
      <c r="H9825" s="533"/>
      <c r="I9825" s="533"/>
      <c r="J9825" s="533"/>
      <c r="K9825" s="533"/>
      <c r="L9825" s="533"/>
      <c r="M9825" s="533"/>
      <c r="N9825" s="532"/>
      <c r="O9825" s="350"/>
      <c r="P9825" s="464"/>
      <c r="Q9825" s="464"/>
      <c r="R9825" s="464"/>
      <c r="S9825" s="464"/>
      <c r="T9825" s="464"/>
      <c r="U9825" s="464"/>
      <c r="V9825" s="464"/>
    </row>
    <row r="9826" spans="1:22">
      <c r="A9826" s="531"/>
      <c r="B9826" s="532"/>
      <c r="C9826" s="350"/>
      <c r="D9826" s="350"/>
      <c r="E9826" s="533"/>
      <c r="F9826" s="533"/>
      <c r="G9826" s="533"/>
      <c r="H9826" s="533"/>
      <c r="I9826" s="533"/>
      <c r="J9826" s="533"/>
      <c r="K9826" s="533"/>
      <c r="L9826" s="533"/>
      <c r="M9826" s="533"/>
      <c r="N9826" s="532"/>
      <c r="O9826" s="350"/>
      <c r="P9826" s="464"/>
      <c r="Q9826" s="464"/>
      <c r="R9826" s="464"/>
      <c r="S9826" s="464"/>
      <c r="T9826" s="464"/>
      <c r="U9826" s="464"/>
      <c r="V9826" s="464"/>
    </row>
    <row r="9827" spans="1:22">
      <c r="A9827" s="531"/>
      <c r="B9827" s="532"/>
      <c r="C9827" s="350"/>
      <c r="D9827" s="350"/>
      <c r="E9827" s="533"/>
      <c r="F9827" s="533"/>
      <c r="G9827" s="533"/>
      <c r="H9827" s="533"/>
      <c r="I9827" s="533"/>
      <c r="J9827" s="533"/>
      <c r="K9827" s="533"/>
      <c r="L9827" s="533"/>
      <c r="M9827" s="533"/>
      <c r="N9827" s="532"/>
      <c r="O9827" s="350"/>
      <c r="P9827" s="464"/>
      <c r="Q9827" s="464"/>
      <c r="R9827" s="464"/>
      <c r="S9827" s="464"/>
      <c r="T9827" s="464"/>
      <c r="U9827" s="464"/>
      <c r="V9827" s="464"/>
    </row>
    <row r="9828" spans="1:22">
      <c r="A9828" s="531"/>
      <c r="B9828" s="532"/>
      <c r="C9828" s="350"/>
      <c r="D9828" s="350"/>
      <c r="E9828" s="533"/>
      <c r="F9828" s="533"/>
      <c r="G9828" s="533"/>
      <c r="H9828" s="533"/>
      <c r="I9828" s="533"/>
      <c r="J9828" s="533"/>
      <c r="K9828" s="533"/>
      <c r="L9828" s="533"/>
      <c r="M9828" s="533"/>
      <c r="N9828" s="532"/>
      <c r="O9828" s="350"/>
      <c r="P9828" s="464"/>
      <c r="Q9828" s="464"/>
      <c r="R9828" s="464"/>
      <c r="S9828" s="464"/>
      <c r="T9828" s="464"/>
      <c r="U9828" s="464"/>
      <c r="V9828" s="464"/>
    </row>
    <row r="9829" spans="1:22">
      <c r="A9829" s="531"/>
      <c r="B9829" s="532"/>
      <c r="C9829" s="350"/>
      <c r="D9829" s="350"/>
      <c r="E9829" s="533"/>
      <c r="F9829" s="533"/>
      <c r="G9829" s="533"/>
      <c r="H9829" s="533"/>
      <c r="I9829" s="533"/>
      <c r="J9829" s="533"/>
      <c r="K9829" s="533"/>
      <c r="L9829" s="533"/>
      <c r="M9829" s="533"/>
      <c r="N9829" s="532"/>
      <c r="O9829" s="350"/>
      <c r="P9829" s="464"/>
      <c r="Q9829" s="464"/>
      <c r="R9829" s="464"/>
      <c r="S9829" s="464"/>
      <c r="T9829" s="464"/>
      <c r="U9829" s="464"/>
      <c r="V9829" s="464"/>
    </row>
    <row r="9830" spans="1:22">
      <c r="A9830" s="531"/>
      <c r="B9830" s="532"/>
      <c r="C9830" s="350"/>
      <c r="D9830" s="350"/>
      <c r="E9830" s="533"/>
      <c r="F9830" s="533"/>
      <c r="G9830" s="533"/>
      <c r="H9830" s="533"/>
      <c r="I9830" s="533"/>
      <c r="J9830" s="533"/>
      <c r="K9830" s="533"/>
      <c r="L9830" s="533"/>
      <c r="M9830" s="533"/>
      <c r="N9830" s="532"/>
      <c r="O9830" s="350"/>
      <c r="P9830" s="464"/>
      <c r="Q9830" s="464"/>
      <c r="R9830" s="464"/>
      <c r="S9830" s="464"/>
      <c r="T9830" s="464"/>
      <c r="U9830" s="464"/>
      <c r="V9830" s="464"/>
    </row>
    <row r="9831" spans="1:22">
      <c r="A9831" s="531"/>
      <c r="B9831" s="532"/>
      <c r="C9831" s="350"/>
      <c r="D9831" s="350"/>
      <c r="E9831" s="533"/>
      <c r="F9831" s="533"/>
      <c r="G9831" s="533"/>
      <c r="H9831" s="533"/>
      <c r="I9831" s="533"/>
      <c r="J9831" s="533"/>
      <c r="K9831" s="533"/>
      <c r="L9831" s="533"/>
      <c r="M9831" s="533"/>
      <c r="N9831" s="532"/>
      <c r="O9831" s="350"/>
      <c r="P9831" s="464"/>
      <c r="Q9831" s="464"/>
      <c r="R9831" s="464"/>
      <c r="S9831" s="464"/>
      <c r="T9831" s="464"/>
      <c r="U9831" s="464"/>
      <c r="V9831" s="464"/>
    </row>
    <row r="9832" spans="1:22">
      <c r="A9832" s="531"/>
      <c r="B9832" s="532"/>
      <c r="C9832" s="350"/>
      <c r="D9832" s="350"/>
      <c r="E9832" s="533"/>
      <c r="F9832" s="533"/>
      <c r="G9832" s="533"/>
      <c r="H9832" s="533"/>
      <c r="I9832" s="533"/>
      <c r="J9832" s="533"/>
      <c r="K9832" s="533"/>
      <c r="L9832" s="533"/>
      <c r="M9832" s="533"/>
      <c r="N9832" s="532"/>
      <c r="O9832" s="350"/>
      <c r="P9832" s="464"/>
      <c r="Q9832" s="464"/>
      <c r="R9832" s="464"/>
      <c r="S9832" s="464"/>
      <c r="T9832" s="464"/>
      <c r="U9832" s="464"/>
      <c r="V9832" s="464"/>
    </row>
    <row r="9833" spans="1:22">
      <c r="A9833" s="531"/>
      <c r="B9833" s="532"/>
      <c r="C9833" s="350"/>
      <c r="D9833" s="350"/>
      <c r="E9833" s="533"/>
      <c r="F9833" s="533"/>
      <c r="G9833" s="533"/>
      <c r="H9833" s="533"/>
      <c r="I9833" s="533"/>
      <c r="J9833" s="533"/>
      <c r="K9833" s="533"/>
      <c r="L9833" s="533"/>
      <c r="M9833" s="533"/>
      <c r="N9833" s="532"/>
      <c r="O9833" s="350"/>
      <c r="P9833" s="464"/>
      <c r="Q9833" s="464"/>
      <c r="R9833" s="464"/>
      <c r="S9833" s="464"/>
      <c r="T9833" s="464"/>
      <c r="U9833" s="464"/>
      <c r="V9833" s="464"/>
    </row>
    <row r="9834" spans="1:22">
      <c r="A9834" s="531"/>
      <c r="B9834" s="532"/>
      <c r="C9834" s="350"/>
      <c r="D9834" s="350"/>
      <c r="E9834" s="533"/>
      <c r="F9834" s="533"/>
      <c r="G9834" s="533"/>
      <c r="H9834" s="533"/>
      <c r="I9834" s="533"/>
      <c r="J9834" s="533"/>
      <c r="K9834" s="533"/>
      <c r="L9834" s="533"/>
      <c r="M9834" s="533"/>
      <c r="N9834" s="532"/>
      <c r="O9834" s="350"/>
      <c r="P9834" s="464"/>
      <c r="Q9834" s="464"/>
      <c r="R9834" s="464"/>
      <c r="S9834" s="464"/>
      <c r="T9834" s="464"/>
      <c r="U9834" s="464"/>
      <c r="V9834" s="464"/>
    </row>
    <row r="9835" spans="1:22">
      <c r="A9835" s="531"/>
      <c r="B9835" s="532"/>
      <c r="C9835" s="350"/>
      <c r="D9835" s="350"/>
      <c r="E9835" s="533"/>
      <c r="F9835" s="533"/>
      <c r="G9835" s="533"/>
      <c r="H9835" s="533"/>
      <c r="I9835" s="533"/>
      <c r="J9835" s="533"/>
      <c r="K9835" s="533"/>
      <c r="L9835" s="533"/>
      <c r="M9835" s="533"/>
      <c r="N9835" s="532"/>
      <c r="O9835" s="350"/>
      <c r="P9835" s="464"/>
      <c r="Q9835" s="464"/>
      <c r="R9835" s="464"/>
      <c r="S9835" s="464"/>
      <c r="T9835" s="464"/>
      <c r="U9835" s="464"/>
      <c r="V9835" s="464"/>
    </row>
    <row r="9836" spans="1:22">
      <c r="A9836" s="531"/>
      <c r="B9836" s="532"/>
      <c r="C9836" s="350"/>
      <c r="D9836" s="350"/>
      <c r="E9836" s="533"/>
      <c r="F9836" s="533"/>
      <c r="G9836" s="533"/>
      <c r="H9836" s="533"/>
      <c r="I9836" s="533"/>
      <c r="J9836" s="533"/>
      <c r="K9836" s="533"/>
      <c r="L9836" s="533"/>
      <c r="M9836" s="533"/>
      <c r="N9836" s="532"/>
      <c r="O9836" s="350"/>
      <c r="P9836" s="464"/>
      <c r="Q9836" s="464"/>
      <c r="R9836" s="464"/>
      <c r="S9836" s="464"/>
      <c r="T9836" s="464"/>
      <c r="U9836" s="464"/>
      <c r="V9836" s="464"/>
    </row>
    <row r="9837" spans="1:22">
      <c r="A9837" s="531"/>
      <c r="B9837" s="532"/>
      <c r="C9837" s="350"/>
      <c r="D9837" s="350"/>
      <c r="E9837" s="533"/>
      <c r="F9837" s="533"/>
      <c r="G9837" s="533"/>
      <c r="H9837" s="533"/>
      <c r="I9837" s="533"/>
      <c r="J9837" s="533"/>
      <c r="K9837" s="533"/>
      <c r="L9837" s="533"/>
      <c r="M9837" s="533"/>
      <c r="N9837" s="532"/>
      <c r="O9837" s="350"/>
      <c r="P9837" s="464"/>
      <c r="Q9837" s="464"/>
      <c r="R9837" s="464"/>
      <c r="S9837" s="464"/>
      <c r="T9837" s="464"/>
      <c r="U9837" s="464"/>
      <c r="V9837" s="464"/>
    </row>
    <row r="9838" spans="1:22">
      <c r="A9838" s="531"/>
      <c r="B9838" s="532"/>
      <c r="C9838" s="350"/>
      <c r="D9838" s="350"/>
      <c r="E9838" s="533"/>
      <c r="F9838" s="533"/>
      <c r="G9838" s="533"/>
      <c r="H9838" s="533"/>
      <c r="I9838" s="533"/>
      <c r="J9838" s="533"/>
      <c r="K9838" s="533"/>
      <c r="L9838" s="533"/>
      <c r="M9838" s="533"/>
      <c r="N9838" s="532"/>
      <c r="O9838" s="350"/>
      <c r="P9838" s="464"/>
      <c r="Q9838" s="464"/>
      <c r="R9838" s="464"/>
      <c r="S9838" s="464"/>
      <c r="T9838" s="464"/>
      <c r="U9838" s="464"/>
      <c r="V9838" s="464"/>
    </row>
    <row r="9839" spans="1:22">
      <c r="A9839" s="531"/>
      <c r="B9839" s="532"/>
      <c r="C9839" s="350"/>
      <c r="D9839" s="350"/>
      <c r="E9839" s="533"/>
      <c r="F9839" s="533"/>
      <c r="G9839" s="533"/>
      <c r="H9839" s="533"/>
      <c r="I9839" s="533"/>
      <c r="J9839" s="533"/>
      <c r="K9839" s="533"/>
      <c r="L9839" s="533"/>
      <c r="M9839" s="533"/>
      <c r="N9839" s="532"/>
      <c r="O9839" s="350"/>
      <c r="P9839" s="464"/>
      <c r="Q9839" s="464"/>
      <c r="R9839" s="464"/>
      <c r="S9839" s="464"/>
      <c r="T9839" s="464"/>
      <c r="U9839" s="464"/>
      <c r="V9839" s="464"/>
    </row>
    <row r="9840" spans="1:22">
      <c r="A9840" s="531"/>
      <c r="B9840" s="532"/>
      <c r="C9840" s="350"/>
      <c r="D9840" s="350"/>
      <c r="E9840" s="533"/>
      <c r="F9840" s="533"/>
      <c r="G9840" s="533"/>
      <c r="H9840" s="533"/>
      <c r="I9840" s="533"/>
      <c r="J9840" s="533"/>
      <c r="K9840" s="533"/>
      <c r="L9840" s="533"/>
      <c r="M9840" s="533"/>
      <c r="N9840" s="532"/>
      <c r="O9840" s="350"/>
      <c r="P9840" s="464"/>
      <c r="Q9840" s="464"/>
      <c r="R9840" s="464"/>
      <c r="S9840" s="464"/>
      <c r="T9840" s="464"/>
      <c r="U9840" s="464"/>
      <c r="V9840" s="464"/>
    </row>
    <row r="9841" spans="1:22">
      <c r="A9841" s="531"/>
      <c r="B9841" s="532"/>
      <c r="C9841" s="350"/>
      <c r="D9841" s="350"/>
      <c r="E9841" s="533"/>
      <c r="F9841" s="533"/>
      <c r="G9841" s="533"/>
      <c r="H9841" s="533"/>
      <c r="I9841" s="533"/>
      <c r="J9841" s="533"/>
      <c r="K9841" s="533"/>
      <c r="L9841" s="533"/>
      <c r="M9841" s="533"/>
      <c r="N9841" s="532"/>
      <c r="O9841" s="350"/>
      <c r="P9841" s="464"/>
      <c r="Q9841" s="464"/>
      <c r="R9841" s="464"/>
      <c r="S9841" s="464"/>
      <c r="T9841" s="464"/>
      <c r="U9841" s="464"/>
      <c r="V9841" s="464"/>
    </row>
    <row r="9842" spans="1:22">
      <c r="A9842" s="531"/>
      <c r="B9842" s="532"/>
      <c r="C9842" s="350"/>
      <c r="D9842" s="350"/>
      <c r="E9842" s="533"/>
      <c r="F9842" s="533"/>
      <c r="G9842" s="533"/>
      <c r="H9842" s="533"/>
      <c r="I9842" s="533"/>
      <c r="J9842" s="533"/>
      <c r="K9842" s="533"/>
      <c r="L9842" s="533"/>
      <c r="M9842" s="533"/>
      <c r="N9842" s="532"/>
      <c r="O9842" s="350"/>
      <c r="P9842" s="464"/>
      <c r="Q9842" s="464"/>
      <c r="R9842" s="464"/>
      <c r="S9842" s="464"/>
      <c r="T9842" s="464"/>
      <c r="U9842" s="464"/>
      <c r="V9842" s="464"/>
    </row>
    <row r="9843" spans="1:22">
      <c r="A9843" s="531"/>
      <c r="B9843" s="532"/>
      <c r="C9843" s="350"/>
      <c r="D9843" s="350"/>
      <c r="E9843" s="533"/>
      <c r="F9843" s="533"/>
      <c r="G9843" s="533"/>
      <c r="H9843" s="533"/>
      <c r="I9843" s="533"/>
      <c r="J9843" s="533"/>
      <c r="K9843" s="533"/>
      <c r="L9843" s="533"/>
      <c r="M9843" s="533"/>
      <c r="N9843" s="532"/>
      <c r="O9843" s="350"/>
      <c r="P9843" s="464"/>
      <c r="Q9843" s="464"/>
      <c r="R9843" s="464"/>
      <c r="S9843" s="464"/>
      <c r="T9843" s="464"/>
      <c r="U9843" s="464"/>
      <c r="V9843" s="464"/>
    </row>
    <row r="9844" spans="1:22">
      <c r="A9844" s="531"/>
      <c r="B9844" s="532"/>
      <c r="C9844" s="350"/>
      <c r="D9844" s="350"/>
      <c r="E9844" s="533"/>
      <c r="F9844" s="533"/>
      <c r="G9844" s="533"/>
      <c r="H9844" s="533"/>
      <c r="I9844" s="533"/>
      <c r="J9844" s="533"/>
      <c r="K9844" s="533"/>
      <c r="L9844" s="533"/>
      <c r="M9844" s="533"/>
      <c r="N9844" s="532"/>
      <c r="O9844" s="350"/>
      <c r="P9844" s="464"/>
      <c r="Q9844" s="464"/>
      <c r="R9844" s="464"/>
      <c r="S9844" s="464"/>
      <c r="T9844" s="464"/>
      <c r="U9844" s="464"/>
      <c r="V9844" s="464"/>
    </row>
    <row r="9845" spans="1:22">
      <c r="A9845" s="531"/>
      <c r="B9845" s="532"/>
      <c r="C9845" s="350"/>
      <c r="D9845" s="350"/>
      <c r="E9845" s="533"/>
      <c r="F9845" s="533"/>
      <c r="G9845" s="533"/>
      <c r="H9845" s="533"/>
      <c r="I9845" s="533"/>
      <c r="J9845" s="533"/>
      <c r="K9845" s="533"/>
      <c r="L9845" s="533"/>
      <c r="M9845" s="533"/>
      <c r="N9845" s="532"/>
      <c r="O9845" s="350"/>
      <c r="P9845" s="464"/>
      <c r="Q9845" s="464"/>
      <c r="R9845" s="464"/>
      <c r="S9845" s="464"/>
      <c r="T9845" s="464"/>
      <c r="U9845" s="464"/>
      <c r="V9845" s="464"/>
    </row>
    <row r="9846" spans="1:22">
      <c r="A9846" s="531"/>
      <c r="B9846" s="532"/>
      <c r="C9846" s="350"/>
      <c r="D9846" s="350"/>
      <c r="E9846" s="533"/>
      <c r="F9846" s="533"/>
      <c r="G9846" s="533"/>
      <c r="H9846" s="533"/>
      <c r="I9846" s="533"/>
      <c r="J9846" s="533"/>
      <c r="K9846" s="533"/>
      <c r="L9846" s="533"/>
      <c r="M9846" s="533"/>
      <c r="N9846" s="532"/>
      <c r="O9846" s="350"/>
      <c r="P9846" s="464"/>
      <c r="Q9846" s="464"/>
      <c r="R9846" s="464"/>
      <c r="S9846" s="464"/>
      <c r="T9846" s="464"/>
      <c r="U9846" s="464"/>
      <c r="V9846" s="464"/>
    </row>
    <row r="9847" spans="1:22">
      <c r="A9847" s="531"/>
      <c r="B9847" s="532"/>
      <c r="C9847" s="350"/>
      <c r="D9847" s="350"/>
      <c r="E9847" s="533"/>
      <c r="F9847" s="533"/>
      <c r="G9847" s="533"/>
      <c r="H9847" s="533"/>
      <c r="I9847" s="533"/>
      <c r="J9847" s="533"/>
      <c r="K9847" s="533"/>
      <c r="L9847" s="533"/>
      <c r="M9847" s="533"/>
      <c r="N9847" s="532"/>
      <c r="O9847" s="350"/>
      <c r="P9847" s="464"/>
      <c r="Q9847" s="464"/>
      <c r="R9847" s="464"/>
      <c r="S9847" s="464"/>
      <c r="T9847" s="464"/>
      <c r="U9847" s="464"/>
      <c r="V9847" s="464"/>
    </row>
    <row r="9848" spans="1:22">
      <c r="A9848" s="531"/>
      <c r="B9848" s="532"/>
      <c r="C9848" s="350"/>
      <c r="D9848" s="350"/>
      <c r="E9848" s="533"/>
      <c r="F9848" s="533"/>
      <c r="G9848" s="533"/>
      <c r="H9848" s="533"/>
      <c r="I9848" s="533"/>
      <c r="J9848" s="533"/>
      <c r="K9848" s="533"/>
      <c r="L9848" s="533"/>
      <c r="M9848" s="533"/>
      <c r="N9848" s="532"/>
      <c r="O9848" s="350"/>
      <c r="P9848" s="464"/>
      <c r="Q9848" s="464"/>
      <c r="R9848" s="464"/>
      <c r="S9848" s="464"/>
      <c r="T9848" s="464"/>
      <c r="U9848" s="464"/>
      <c r="V9848" s="464"/>
    </row>
    <row r="9849" spans="1:22">
      <c r="A9849" s="531"/>
      <c r="B9849" s="532"/>
      <c r="C9849" s="350"/>
      <c r="D9849" s="350"/>
      <c r="E9849" s="533"/>
      <c r="F9849" s="533"/>
      <c r="G9849" s="533"/>
      <c r="H9849" s="533"/>
      <c r="I9849" s="533"/>
      <c r="J9849" s="533"/>
      <c r="K9849" s="533"/>
      <c r="L9849" s="533"/>
      <c r="M9849" s="533"/>
      <c r="N9849" s="532"/>
      <c r="O9849" s="350"/>
      <c r="P9849" s="464"/>
      <c r="Q9849" s="464"/>
      <c r="R9849" s="464"/>
      <c r="S9849" s="464"/>
      <c r="T9849" s="464"/>
      <c r="U9849" s="464"/>
      <c r="V9849" s="464"/>
    </row>
    <row r="9850" spans="1:22">
      <c r="A9850" s="531"/>
      <c r="B9850" s="532"/>
      <c r="C9850" s="350"/>
      <c r="D9850" s="350"/>
      <c r="E9850" s="533"/>
      <c r="F9850" s="533"/>
      <c r="G9850" s="533"/>
      <c r="H9850" s="533"/>
      <c r="I9850" s="533"/>
      <c r="J9850" s="533"/>
      <c r="K9850" s="533"/>
      <c r="L9850" s="533"/>
      <c r="M9850" s="533"/>
      <c r="N9850" s="532"/>
      <c r="O9850" s="350"/>
      <c r="P9850" s="464"/>
      <c r="Q9850" s="464"/>
      <c r="R9850" s="464"/>
      <c r="S9850" s="464"/>
      <c r="T9850" s="464"/>
      <c r="U9850" s="464"/>
      <c r="V9850" s="464"/>
    </row>
    <row r="9851" spans="1:22">
      <c r="A9851" s="531"/>
      <c r="B9851" s="532"/>
      <c r="C9851" s="350"/>
      <c r="D9851" s="350"/>
      <c r="E9851" s="533"/>
      <c r="F9851" s="533"/>
      <c r="G9851" s="533"/>
      <c r="H9851" s="533"/>
      <c r="I9851" s="533"/>
      <c r="J9851" s="533"/>
      <c r="K9851" s="533"/>
      <c r="L9851" s="533"/>
      <c r="M9851" s="533"/>
      <c r="N9851" s="532"/>
      <c r="O9851" s="350"/>
      <c r="P9851" s="464"/>
      <c r="Q9851" s="464"/>
      <c r="R9851" s="464"/>
      <c r="S9851" s="464"/>
      <c r="T9851" s="464"/>
      <c r="U9851" s="464"/>
      <c r="V9851" s="464"/>
    </row>
    <row r="9852" spans="1:22">
      <c r="A9852" s="531"/>
      <c r="B9852" s="532"/>
      <c r="C9852" s="350"/>
      <c r="D9852" s="350"/>
      <c r="E9852" s="533"/>
      <c r="F9852" s="533"/>
      <c r="G9852" s="533"/>
      <c r="H9852" s="533"/>
      <c r="I9852" s="533"/>
      <c r="J9852" s="533"/>
      <c r="K9852" s="533"/>
      <c r="L9852" s="533"/>
      <c r="M9852" s="533"/>
      <c r="N9852" s="532"/>
      <c r="O9852" s="350"/>
      <c r="P9852" s="464"/>
      <c r="Q9852" s="464"/>
      <c r="R9852" s="464"/>
      <c r="S9852" s="464"/>
      <c r="T9852" s="464"/>
      <c r="U9852" s="464"/>
      <c r="V9852" s="464"/>
    </row>
    <row r="9853" spans="1:22">
      <c r="A9853" s="531"/>
      <c r="B9853" s="532"/>
      <c r="C9853" s="350"/>
      <c r="D9853" s="350"/>
      <c r="E9853" s="533"/>
      <c r="F9853" s="533"/>
      <c r="G9853" s="533"/>
      <c r="H9853" s="533"/>
      <c r="I9853" s="533"/>
      <c r="J9853" s="533"/>
      <c r="K9853" s="533"/>
      <c r="L9853" s="533"/>
      <c r="M9853" s="533"/>
      <c r="N9853" s="532"/>
      <c r="O9853" s="350"/>
      <c r="P9853" s="464"/>
      <c r="Q9853" s="464"/>
      <c r="R9853" s="464"/>
      <c r="S9853" s="464"/>
      <c r="T9853" s="464"/>
      <c r="U9853" s="464"/>
      <c r="V9853" s="464"/>
    </row>
    <row r="9854" spans="1:22">
      <c r="A9854" s="531"/>
      <c r="B9854" s="532"/>
      <c r="C9854" s="350"/>
      <c r="D9854" s="350"/>
      <c r="E9854" s="533"/>
      <c r="F9854" s="533"/>
      <c r="G9854" s="533"/>
      <c r="H9854" s="533"/>
      <c r="I9854" s="533"/>
      <c r="J9854" s="533"/>
      <c r="K9854" s="533"/>
      <c r="L9854" s="533"/>
      <c r="M9854" s="533"/>
      <c r="N9854" s="532"/>
      <c r="O9854" s="350"/>
      <c r="P9854" s="464"/>
      <c r="Q9854" s="464"/>
      <c r="R9854" s="464"/>
      <c r="S9854" s="464"/>
      <c r="T9854" s="464"/>
      <c r="U9854" s="464"/>
      <c r="V9854" s="464"/>
    </row>
    <row r="9855" spans="1:22">
      <c r="A9855" s="531"/>
      <c r="B9855" s="532"/>
      <c r="C9855" s="350"/>
      <c r="D9855" s="350"/>
      <c r="E9855" s="533"/>
      <c r="F9855" s="533"/>
      <c r="G9855" s="533"/>
      <c r="H9855" s="533"/>
      <c r="I9855" s="533"/>
      <c r="J9855" s="533"/>
      <c r="K9855" s="533"/>
      <c r="L9855" s="533"/>
      <c r="M9855" s="533"/>
      <c r="N9855" s="532"/>
      <c r="O9855" s="350"/>
      <c r="P9855" s="464"/>
      <c r="Q9855" s="464"/>
      <c r="R9855" s="464"/>
      <c r="S9855" s="464"/>
      <c r="T9855" s="464"/>
      <c r="U9855" s="464"/>
      <c r="V9855" s="464"/>
    </row>
    <row r="9856" spans="1:22">
      <c r="A9856" s="531"/>
      <c r="B9856" s="532"/>
      <c r="C9856" s="350"/>
      <c r="D9856" s="350"/>
      <c r="E9856" s="533"/>
      <c r="F9856" s="533"/>
      <c r="G9856" s="533"/>
      <c r="H9856" s="533"/>
      <c r="I9856" s="533"/>
      <c r="J9856" s="533"/>
      <c r="K9856" s="533"/>
      <c r="L9856" s="533"/>
      <c r="M9856" s="533"/>
      <c r="N9856" s="532"/>
      <c r="O9856" s="350"/>
      <c r="P9856" s="464"/>
      <c r="Q9856" s="464"/>
      <c r="R9856" s="464"/>
      <c r="S9856" s="464"/>
      <c r="T9856" s="464"/>
      <c r="U9856" s="464"/>
      <c r="V9856" s="464"/>
    </row>
    <row r="9857" spans="1:22">
      <c r="A9857" s="531"/>
      <c r="B9857" s="532"/>
      <c r="C9857" s="350"/>
      <c r="D9857" s="350"/>
      <c r="E9857" s="533"/>
      <c r="F9857" s="533"/>
      <c r="G9857" s="533"/>
      <c r="H9857" s="533"/>
      <c r="I9857" s="533"/>
      <c r="J9857" s="533"/>
      <c r="K9857" s="533"/>
      <c r="L9857" s="533"/>
      <c r="M9857" s="533"/>
      <c r="N9857" s="532"/>
      <c r="O9857" s="350"/>
      <c r="P9857" s="464"/>
      <c r="Q9857" s="464"/>
      <c r="R9857" s="464"/>
      <c r="S9857" s="464"/>
      <c r="T9857" s="464"/>
      <c r="U9857" s="464"/>
      <c r="V9857" s="464"/>
    </row>
    <row r="9858" spans="1:22">
      <c r="A9858" s="531"/>
      <c r="B9858" s="532"/>
      <c r="C9858" s="350"/>
      <c r="D9858" s="350"/>
      <c r="E9858" s="533"/>
      <c r="F9858" s="533"/>
      <c r="G9858" s="533"/>
      <c r="H9858" s="533"/>
      <c r="I9858" s="533"/>
      <c r="J9858" s="533"/>
      <c r="K9858" s="533"/>
      <c r="L9858" s="533"/>
      <c r="M9858" s="533"/>
      <c r="N9858" s="532"/>
      <c r="O9858" s="350"/>
      <c r="P9858" s="464"/>
      <c r="Q9858" s="464"/>
      <c r="R9858" s="464"/>
      <c r="S9858" s="464"/>
      <c r="T9858" s="464"/>
      <c r="U9858" s="464"/>
      <c r="V9858" s="464"/>
    </row>
    <row r="9859" spans="1:22">
      <c r="A9859" s="531"/>
      <c r="B9859" s="532"/>
      <c r="C9859" s="350"/>
      <c r="D9859" s="350"/>
      <c r="E9859" s="533"/>
      <c r="F9859" s="533"/>
      <c r="G9859" s="533"/>
      <c r="H9859" s="533"/>
      <c r="I9859" s="533"/>
      <c r="J9859" s="533"/>
      <c r="K9859" s="533"/>
      <c r="L9859" s="533"/>
      <c r="M9859" s="533"/>
      <c r="N9859" s="532"/>
      <c r="O9859" s="350"/>
      <c r="P9859" s="464"/>
      <c r="Q9859" s="464"/>
      <c r="R9859" s="464"/>
      <c r="S9859" s="464"/>
      <c r="T9859" s="464"/>
      <c r="U9859" s="464"/>
      <c r="V9859" s="464"/>
    </row>
    <row r="9860" spans="1:22">
      <c r="A9860" s="531"/>
      <c r="B9860" s="532"/>
      <c r="C9860" s="350"/>
      <c r="D9860" s="350"/>
      <c r="E9860" s="533"/>
      <c r="F9860" s="533"/>
      <c r="G9860" s="533"/>
      <c r="H9860" s="533"/>
      <c r="I9860" s="533"/>
      <c r="J9860" s="533"/>
      <c r="K9860" s="533"/>
      <c r="L9860" s="533"/>
      <c r="M9860" s="533"/>
      <c r="N9860" s="532"/>
      <c r="O9860" s="350"/>
      <c r="P9860" s="464"/>
      <c r="Q9860" s="464"/>
      <c r="R9860" s="464"/>
      <c r="S9860" s="464"/>
      <c r="T9860" s="464"/>
      <c r="U9860" s="464"/>
      <c r="V9860" s="464"/>
    </row>
    <row r="9861" spans="1:22">
      <c r="A9861" s="531"/>
      <c r="B9861" s="532"/>
      <c r="C9861" s="350"/>
      <c r="D9861" s="350"/>
      <c r="E9861" s="533"/>
      <c r="F9861" s="533"/>
      <c r="G9861" s="533"/>
      <c r="H9861" s="533"/>
      <c r="I9861" s="533"/>
      <c r="J9861" s="533"/>
      <c r="K9861" s="533"/>
      <c r="L9861" s="533"/>
      <c r="M9861" s="533"/>
      <c r="N9861" s="532"/>
      <c r="O9861" s="350"/>
      <c r="P9861" s="464"/>
      <c r="Q9861" s="464"/>
      <c r="R9861" s="464"/>
      <c r="S9861" s="464"/>
      <c r="T9861" s="464"/>
      <c r="U9861" s="464"/>
      <c r="V9861" s="464"/>
    </row>
    <row r="9862" spans="1:22">
      <c r="A9862" s="531"/>
      <c r="B9862" s="532"/>
      <c r="C9862" s="350"/>
      <c r="D9862" s="350"/>
      <c r="E9862" s="533"/>
      <c r="F9862" s="533"/>
      <c r="G9862" s="533"/>
      <c r="H9862" s="533"/>
      <c r="I9862" s="533"/>
      <c r="J9862" s="533"/>
      <c r="K9862" s="533"/>
      <c r="L9862" s="533"/>
      <c r="M9862" s="533"/>
      <c r="N9862" s="532"/>
      <c r="O9862" s="350"/>
      <c r="P9862" s="464"/>
      <c r="Q9862" s="464"/>
      <c r="R9862" s="464"/>
      <c r="S9862" s="464"/>
      <c r="T9862" s="464"/>
      <c r="U9862" s="464"/>
      <c r="V9862" s="464"/>
    </row>
    <row r="9863" spans="1:22">
      <c r="A9863" s="531"/>
      <c r="B9863" s="532"/>
      <c r="C9863" s="350"/>
      <c r="D9863" s="350"/>
      <c r="E9863" s="533"/>
      <c r="F9863" s="533"/>
      <c r="G9863" s="533"/>
      <c r="H9863" s="533"/>
      <c r="I9863" s="533"/>
      <c r="J9863" s="533"/>
      <c r="K9863" s="533"/>
      <c r="L9863" s="533"/>
      <c r="M9863" s="533"/>
      <c r="N9863" s="532"/>
      <c r="O9863" s="350"/>
      <c r="P9863" s="464"/>
      <c r="Q9863" s="464"/>
      <c r="R9863" s="464"/>
      <c r="S9863" s="464"/>
      <c r="T9863" s="464"/>
      <c r="U9863" s="464"/>
      <c r="V9863" s="464"/>
    </row>
    <row r="9864" spans="1:22">
      <c r="A9864" s="531"/>
      <c r="B9864" s="532"/>
      <c r="C9864" s="350"/>
      <c r="D9864" s="350"/>
      <c r="E9864" s="533"/>
      <c r="F9864" s="533"/>
      <c r="G9864" s="533"/>
      <c r="H9864" s="533"/>
      <c r="I9864" s="533"/>
      <c r="J9864" s="533"/>
      <c r="K9864" s="533"/>
      <c r="L9864" s="533"/>
      <c r="M9864" s="533"/>
      <c r="N9864" s="532"/>
      <c r="O9864" s="350"/>
      <c r="P9864" s="464"/>
      <c r="Q9864" s="464"/>
      <c r="R9864" s="464"/>
      <c r="S9864" s="464"/>
      <c r="T9864" s="464"/>
      <c r="U9864" s="464"/>
      <c r="V9864" s="464"/>
    </row>
    <row r="9865" spans="1:22">
      <c r="A9865" s="531"/>
      <c r="B9865" s="532"/>
      <c r="C9865" s="350"/>
      <c r="D9865" s="350"/>
      <c r="E9865" s="533"/>
      <c r="F9865" s="533"/>
      <c r="G9865" s="533"/>
      <c r="H9865" s="533"/>
      <c r="I9865" s="533"/>
      <c r="J9865" s="533"/>
      <c r="K9865" s="533"/>
      <c r="L9865" s="533"/>
      <c r="M9865" s="533"/>
      <c r="N9865" s="532"/>
      <c r="O9865" s="350"/>
      <c r="P9865" s="464"/>
      <c r="Q9865" s="464"/>
      <c r="R9865" s="464"/>
      <c r="S9865" s="464"/>
      <c r="T9865" s="464"/>
      <c r="U9865" s="464"/>
      <c r="V9865" s="464"/>
    </row>
    <row r="9866" spans="1:22">
      <c r="A9866" s="531"/>
      <c r="B9866" s="532"/>
      <c r="C9866" s="350"/>
      <c r="D9866" s="350"/>
      <c r="E9866" s="533"/>
      <c r="F9866" s="533"/>
      <c r="G9866" s="533"/>
      <c r="H9866" s="533"/>
      <c r="I9866" s="533"/>
      <c r="J9866" s="533"/>
      <c r="K9866" s="533"/>
      <c r="L9866" s="533"/>
      <c r="M9866" s="533"/>
      <c r="N9866" s="532"/>
      <c r="O9866" s="350"/>
      <c r="P9866" s="464"/>
      <c r="Q9866" s="464"/>
      <c r="R9866" s="464"/>
      <c r="S9866" s="464"/>
      <c r="T9866" s="464"/>
      <c r="U9866" s="464"/>
      <c r="V9866" s="464"/>
    </row>
    <row r="9867" spans="1:22">
      <c r="A9867" s="531"/>
      <c r="B9867" s="532"/>
      <c r="C9867" s="350"/>
      <c r="D9867" s="350"/>
      <c r="E9867" s="533"/>
      <c r="F9867" s="533"/>
      <c r="G9867" s="533"/>
      <c r="H9867" s="533"/>
      <c r="I9867" s="533"/>
      <c r="J9867" s="533"/>
      <c r="K9867" s="533"/>
      <c r="L9867" s="533"/>
      <c r="M9867" s="533"/>
      <c r="N9867" s="532"/>
      <c r="O9867" s="350"/>
      <c r="P9867" s="464"/>
      <c r="Q9867" s="464"/>
      <c r="R9867" s="464"/>
      <c r="S9867" s="464"/>
      <c r="T9867" s="464"/>
      <c r="U9867" s="464"/>
      <c r="V9867" s="464"/>
    </row>
    <row r="9868" spans="1:22">
      <c r="A9868" s="531"/>
      <c r="B9868" s="532"/>
      <c r="C9868" s="350"/>
      <c r="D9868" s="350"/>
      <c r="E9868" s="533"/>
      <c r="F9868" s="533"/>
      <c r="G9868" s="533"/>
      <c r="H9868" s="533"/>
      <c r="I9868" s="533"/>
      <c r="J9868" s="533"/>
      <c r="K9868" s="533"/>
      <c r="L9868" s="533"/>
      <c r="M9868" s="533"/>
      <c r="N9868" s="532"/>
      <c r="O9868" s="350"/>
      <c r="P9868" s="464"/>
      <c r="Q9868" s="464"/>
      <c r="R9868" s="464"/>
      <c r="S9868" s="464"/>
      <c r="T9868" s="464"/>
      <c r="U9868" s="464"/>
      <c r="V9868" s="464"/>
    </row>
    <row r="9869" spans="1:22">
      <c r="A9869" s="531"/>
      <c r="B9869" s="532"/>
      <c r="C9869" s="350"/>
      <c r="D9869" s="350"/>
      <c r="E9869" s="533"/>
      <c r="F9869" s="533"/>
      <c r="G9869" s="533"/>
      <c r="H9869" s="533"/>
      <c r="I9869" s="533"/>
      <c r="J9869" s="533"/>
      <c r="K9869" s="533"/>
      <c r="L9869" s="533"/>
      <c r="M9869" s="533"/>
      <c r="N9869" s="532"/>
      <c r="O9869" s="350"/>
      <c r="P9869" s="464"/>
      <c r="Q9869" s="464"/>
      <c r="R9869" s="464"/>
      <c r="S9869" s="464"/>
      <c r="T9869" s="464"/>
      <c r="U9869" s="464"/>
      <c r="V9869" s="464"/>
    </row>
    <row r="9870" spans="1:22">
      <c r="A9870" s="531"/>
      <c r="B9870" s="532"/>
      <c r="C9870" s="350"/>
      <c r="D9870" s="350"/>
      <c r="E9870" s="533"/>
      <c r="F9870" s="533"/>
      <c r="G9870" s="533"/>
      <c r="H9870" s="533"/>
      <c r="I9870" s="533"/>
      <c r="J9870" s="533"/>
      <c r="K9870" s="533"/>
      <c r="L9870" s="533"/>
      <c r="M9870" s="533"/>
      <c r="N9870" s="532"/>
      <c r="O9870" s="350"/>
      <c r="P9870" s="464"/>
      <c r="Q9870" s="464"/>
      <c r="R9870" s="464"/>
      <c r="S9870" s="464"/>
      <c r="T9870" s="464"/>
      <c r="U9870" s="464"/>
      <c r="V9870" s="464"/>
    </row>
    <row r="9871" spans="1:22">
      <c r="A9871" s="531"/>
      <c r="B9871" s="532"/>
      <c r="C9871" s="350"/>
      <c r="D9871" s="350"/>
      <c r="E9871" s="533"/>
      <c r="F9871" s="533"/>
      <c r="G9871" s="533"/>
      <c r="H9871" s="533"/>
      <c r="I9871" s="533"/>
      <c r="J9871" s="533"/>
      <c r="K9871" s="533"/>
      <c r="L9871" s="533"/>
      <c r="M9871" s="533"/>
      <c r="N9871" s="532"/>
      <c r="O9871" s="350"/>
      <c r="P9871" s="464"/>
      <c r="Q9871" s="464"/>
      <c r="R9871" s="464"/>
      <c r="S9871" s="464"/>
      <c r="T9871" s="464"/>
      <c r="U9871" s="464"/>
      <c r="V9871" s="464"/>
    </row>
    <row r="9872" spans="1:22">
      <c r="A9872" s="531"/>
      <c r="B9872" s="532"/>
      <c r="C9872" s="350"/>
      <c r="D9872" s="350"/>
      <c r="E9872" s="533"/>
      <c r="F9872" s="533"/>
      <c r="G9872" s="533"/>
      <c r="H9872" s="533"/>
      <c r="I9872" s="533"/>
      <c r="J9872" s="533"/>
      <c r="K9872" s="533"/>
      <c r="L9872" s="533"/>
      <c r="M9872" s="533"/>
      <c r="N9872" s="532"/>
      <c r="O9872" s="350"/>
      <c r="P9872" s="464"/>
      <c r="Q9872" s="464"/>
      <c r="R9872" s="464"/>
      <c r="S9872" s="464"/>
      <c r="T9872" s="464"/>
      <c r="U9872" s="464"/>
      <c r="V9872" s="464"/>
    </row>
    <row r="9873" spans="1:22">
      <c r="A9873" s="531"/>
      <c r="B9873" s="532"/>
      <c r="C9873" s="350"/>
      <c r="D9873" s="350"/>
      <c r="E9873" s="533"/>
      <c r="F9873" s="533"/>
      <c r="G9873" s="533"/>
      <c r="H9873" s="533"/>
      <c r="I9873" s="533"/>
      <c r="J9873" s="533"/>
      <c r="K9873" s="533"/>
      <c r="L9873" s="533"/>
      <c r="M9873" s="533"/>
      <c r="N9873" s="532"/>
      <c r="O9873" s="350"/>
      <c r="P9873" s="464"/>
      <c r="Q9873" s="464"/>
      <c r="R9873" s="464"/>
      <c r="S9873" s="464"/>
      <c r="T9873" s="464"/>
      <c r="U9873" s="464"/>
      <c r="V9873" s="464"/>
    </row>
    <row r="9874" spans="1:22">
      <c r="A9874" s="531"/>
      <c r="B9874" s="532"/>
      <c r="C9874" s="350"/>
      <c r="D9874" s="350"/>
      <c r="E9874" s="533"/>
      <c r="F9874" s="533"/>
      <c r="G9874" s="533"/>
      <c r="H9874" s="533"/>
      <c r="I9874" s="533"/>
      <c r="J9874" s="533"/>
      <c r="K9874" s="533"/>
      <c r="L9874" s="533"/>
      <c r="M9874" s="533"/>
      <c r="N9874" s="532"/>
      <c r="O9874" s="350"/>
      <c r="P9874" s="464"/>
      <c r="Q9874" s="464"/>
      <c r="R9874" s="464"/>
      <c r="S9874" s="464"/>
      <c r="T9874" s="464"/>
      <c r="U9874" s="464"/>
      <c r="V9874" s="464"/>
    </row>
    <row r="9875" spans="1:22">
      <c r="A9875" s="531"/>
      <c r="B9875" s="532"/>
      <c r="C9875" s="350"/>
      <c r="D9875" s="350"/>
      <c r="E9875" s="533"/>
      <c r="F9875" s="533"/>
      <c r="G9875" s="533"/>
      <c r="H9875" s="533"/>
      <c r="I9875" s="533"/>
      <c r="J9875" s="533"/>
      <c r="K9875" s="533"/>
      <c r="L9875" s="533"/>
      <c r="M9875" s="533"/>
      <c r="N9875" s="532"/>
      <c r="O9875" s="350"/>
      <c r="P9875" s="464"/>
      <c r="Q9875" s="464"/>
      <c r="R9875" s="464"/>
      <c r="S9875" s="464"/>
      <c r="T9875" s="464"/>
      <c r="U9875" s="464"/>
      <c r="V9875" s="464"/>
    </row>
    <row r="9876" spans="1:22">
      <c r="A9876" s="531"/>
      <c r="B9876" s="532"/>
      <c r="C9876" s="350"/>
      <c r="D9876" s="350"/>
      <c r="E9876" s="533"/>
      <c r="F9876" s="533"/>
      <c r="G9876" s="533"/>
      <c r="H9876" s="533"/>
      <c r="I9876" s="533"/>
      <c r="J9876" s="533"/>
      <c r="K9876" s="533"/>
      <c r="L9876" s="533"/>
      <c r="M9876" s="533"/>
      <c r="N9876" s="532"/>
      <c r="O9876" s="350"/>
      <c r="P9876" s="464"/>
      <c r="Q9876" s="464"/>
      <c r="R9876" s="464"/>
      <c r="S9876" s="464"/>
      <c r="T9876" s="464"/>
      <c r="U9876" s="464"/>
      <c r="V9876" s="464"/>
    </row>
    <row r="9877" spans="1:22">
      <c r="A9877" s="531"/>
      <c r="B9877" s="532"/>
      <c r="C9877" s="350"/>
      <c r="D9877" s="350"/>
      <c r="E9877" s="533"/>
      <c r="F9877" s="533"/>
      <c r="G9877" s="533"/>
      <c r="H9877" s="533"/>
      <c r="I9877" s="533"/>
      <c r="J9877" s="533"/>
      <c r="K9877" s="533"/>
      <c r="L9877" s="533"/>
      <c r="M9877" s="533"/>
      <c r="N9877" s="532"/>
      <c r="O9877" s="350"/>
      <c r="P9877" s="464"/>
      <c r="Q9877" s="464"/>
      <c r="R9877" s="464"/>
      <c r="S9877" s="464"/>
      <c r="T9877" s="464"/>
      <c r="U9877" s="464"/>
      <c r="V9877" s="464"/>
    </row>
    <row r="9878" spans="1:22">
      <c r="A9878" s="531"/>
      <c r="B9878" s="532"/>
      <c r="C9878" s="350"/>
      <c r="D9878" s="350"/>
      <c r="E9878" s="533"/>
      <c r="F9878" s="533"/>
      <c r="G9878" s="533"/>
      <c r="H9878" s="533"/>
      <c r="I9878" s="533"/>
      <c r="J9878" s="533"/>
      <c r="K9878" s="533"/>
      <c r="L9878" s="533"/>
      <c r="M9878" s="533"/>
      <c r="N9878" s="532"/>
      <c r="O9878" s="350"/>
      <c r="P9878" s="464"/>
      <c r="Q9878" s="464"/>
      <c r="R9878" s="464"/>
      <c r="S9878" s="464"/>
      <c r="T9878" s="464"/>
      <c r="U9878" s="464"/>
      <c r="V9878" s="464"/>
    </row>
    <row r="9879" spans="1:22">
      <c r="A9879" s="531"/>
      <c r="B9879" s="532"/>
      <c r="C9879" s="350"/>
      <c r="D9879" s="350"/>
      <c r="E9879" s="533"/>
      <c r="F9879" s="533"/>
      <c r="G9879" s="533"/>
      <c r="H9879" s="533"/>
      <c r="I9879" s="533"/>
      <c r="J9879" s="533"/>
      <c r="K9879" s="533"/>
      <c r="L9879" s="533"/>
      <c r="M9879" s="533"/>
      <c r="N9879" s="532"/>
      <c r="O9879" s="350"/>
      <c r="P9879" s="464"/>
      <c r="Q9879" s="464"/>
      <c r="R9879" s="464"/>
      <c r="S9879" s="464"/>
      <c r="T9879" s="464"/>
      <c r="U9879" s="464"/>
      <c r="V9879" s="464"/>
    </row>
    <row r="9880" spans="1:22">
      <c r="A9880" s="531"/>
      <c r="B9880" s="532"/>
      <c r="C9880" s="350"/>
      <c r="D9880" s="350"/>
      <c r="E9880" s="533"/>
      <c r="F9880" s="533"/>
      <c r="G9880" s="533"/>
      <c r="H9880" s="533"/>
      <c r="I9880" s="533"/>
      <c r="J9880" s="533"/>
      <c r="K9880" s="533"/>
      <c r="L9880" s="533"/>
      <c r="M9880" s="533"/>
      <c r="N9880" s="532"/>
      <c r="O9880" s="350"/>
      <c r="P9880" s="464"/>
      <c r="Q9880" s="464"/>
      <c r="R9880" s="464"/>
      <c r="S9880" s="464"/>
      <c r="T9880" s="464"/>
      <c r="U9880" s="464"/>
      <c r="V9880" s="464"/>
    </row>
    <row r="9881" spans="1:22">
      <c r="A9881" s="531"/>
      <c r="B9881" s="532"/>
      <c r="C9881" s="350"/>
      <c r="D9881" s="350"/>
      <c r="E9881" s="533"/>
      <c r="F9881" s="533"/>
      <c r="G9881" s="533"/>
      <c r="H9881" s="533"/>
      <c r="I9881" s="533"/>
      <c r="J9881" s="533"/>
      <c r="K9881" s="533"/>
      <c r="L9881" s="533"/>
      <c r="M9881" s="533"/>
      <c r="N9881" s="532"/>
      <c r="O9881" s="350"/>
      <c r="P9881" s="464"/>
      <c r="Q9881" s="464"/>
      <c r="R9881" s="464"/>
      <c r="S9881" s="464"/>
      <c r="T9881" s="464"/>
      <c r="U9881" s="464"/>
      <c r="V9881" s="464"/>
    </row>
    <row r="9882" spans="1:22">
      <c r="A9882" s="531"/>
      <c r="B9882" s="532"/>
      <c r="C9882" s="350"/>
      <c r="D9882" s="350"/>
      <c r="E9882" s="533"/>
      <c r="F9882" s="533"/>
      <c r="G9882" s="533"/>
      <c r="H9882" s="533"/>
      <c r="I9882" s="533"/>
      <c r="J9882" s="533"/>
      <c r="K9882" s="533"/>
      <c r="L9882" s="533"/>
      <c r="M9882" s="533"/>
      <c r="N9882" s="532"/>
      <c r="O9882" s="350"/>
      <c r="P9882" s="464"/>
      <c r="Q9882" s="464"/>
      <c r="R9882" s="464"/>
      <c r="S9882" s="464"/>
      <c r="T9882" s="464"/>
      <c r="U9882" s="464"/>
      <c r="V9882" s="464"/>
    </row>
    <row r="9883" spans="1:22">
      <c r="A9883" s="531"/>
      <c r="B9883" s="532"/>
      <c r="C9883" s="350"/>
      <c r="D9883" s="350"/>
      <c r="E9883" s="533"/>
      <c r="F9883" s="533"/>
      <c r="G9883" s="533"/>
      <c r="H9883" s="533"/>
      <c r="I9883" s="533"/>
      <c r="J9883" s="533"/>
      <c r="K9883" s="533"/>
      <c r="L9883" s="533"/>
      <c r="M9883" s="533"/>
      <c r="N9883" s="532"/>
      <c r="O9883" s="350"/>
      <c r="P9883" s="464"/>
      <c r="Q9883" s="464"/>
      <c r="R9883" s="464"/>
      <c r="S9883" s="464"/>
      <c r="T9883" s="464"/>
      <c r="U9883" s="464"/>
      <c r="V9883" s="464"/>
    </row>
    <row r="9884" spans="1:22">
      <c r="A9884" s="531"/>
      <c r="B9884" s="532"/>
      <c r="C9884" s="350"/>
      <c r="D9884" s="350"/>
      <c r="E9884" s="533"/>
      <c r="F9884" s="533"/>
      <c r="G9884" s="533"/>
      <c r="H9884" s="533"/>
      <c r="I9884" s="533"/>
      <c r="J9884" s="533"/>
      <c r="K9884" s="533"/>
      <c r="L9884" s="533"/>
      <c r="M9884" s="533"/>
      <c r="N9884" s="532"/>
      <c r="O9884" s="350"/>
      <c r="P9884" s="464"/>
      <c r="Q9884" s="464"/>
      <c r="R9884" s="464"/>
      <c r="S9884" s="464"/>
      <c r="T9884" s="464"/>
      <c r="U9884" s="464"/>
      <c r="V9884" s="464"/>
    </row>
    <row r="9885" spans="1:22">
      <c r="A9885" s="531"/>
      <c r="B9885" s="532"/>
      <c r="C9885" s="350"/>
      <c r="D9885" s="350"/>
      <c r="E9885" s="533"/>
      <c r="F9885" s="533"/>
      <c r="G9885" s="533"/>
      <c r="H9885" s="533"/>
      <c r="I9885" s="533"/>
      <c r="J9885" s="533"/>
      <c r="K9885" s="533"/>
      <c r="L9885" s="533"/>
      <c r="M9885" s="533"/>
      <c r="N9885" s="532"/>
      <c r="O9885" s="350"/>
      <c r="P9885" s="464"/>
      <c r="Q9885" s="464"/>
      <c r="R9885" s="464"/>
      <c r="S9885" s="464"/>
      <c r="T9885" s="464"/>
      <c r="U9885" s="464"/>
      <c r="V9885" s="464"/>
    </row>
    <row r="9886" spans="1:22">
      <c r="A9886" s="531"/>
      <c r="B9886" s="532"/>
      <c r="C9886" s="350"/>
      <c r="D9886" s="350"/>
      <c r="E9886" s="533"/>
      <c r="F9886" s="533"/>
      <c r="G9886" s="533"/>
      <c r="H9886" s="533"/>
      <c r="I9886" s="533"/>
      <c r="J9886" s="533"/>
      <c r="K9886" s="533"/>
      <c r="L9886" s="533"/>
      <c r="M9886" s="533"/>
      <c r="N9886" s="532"/>
      <c r="O9886" s="350"/>
      <c r="P9886" s="464"/>
      <c r="Q9886" s="464"/>
      <c r="R9886" s="464"/>
      <c r="S9886" s="464"/>
      <c r="T9886" s="464"/>
      <c r="U9886" s="464"/>
      <c r="V9886" s="464"/>
    </row>
    <row r="9887" spans="1:22">
      <c r="A9887" s="531"/>
      <c r="B9887" s="532"/>
      <c r="C9887" s="350"/>
      <c r="D9887" s="350"/>
      <c r="E9887" s="533"/>
      <c r="F9887" s="533"/>
      <c r="G9887" s="533"/>
      <c r="H9887" s="533"/>
      <c r="I9887" s="533"/>
      <c r="J9887" s="533"/>
      <c r="K9887" s="533"/>
      <c r="L9887" s="533"/>
      <c r="M9887" s="533"/>
      <c r="N9887" s="532"/>
      <c r="O9887" s="350"/>
      <c r="P9887" s="464"/>
      <c r="Q9887" s="464"/>
      <c r="R9887" s="464"/>
      <c r="S9887" s="464"/>
      <c r="T9887" s="464"/>
      <c r="U9887" s="464"/>
      <c r="V9887" s="464"/>
    </row>
    <row r="9888" spans="1:22">
      <c r="A9888" s="531"/>
      <c r="B9888" s="532"/>
      <c r="C9888" s="350"/>
      <c r="D9888" s="350"/>
      <c r="E9888" s="533"/>
      <c r="F9888" s="533"/>
      <c r="G9888" s="533"/>
      <c r="H9888" s="533"/>
      <c r="I9888" s="533"/>
      <c r="J9888" s="533"/>
      <c r="K9888" s="533"/>
      <c r="L9888" s="533"/>
      <c r="M9888" s="533"/>
      <c r="N9888" s="532"/>
      <c r="O9888" s="350"/>
      <c r="P9888" s="464"/>
      <c r="Q9888" s="464"/>
      <c r="R9888" s="464"/>
      <c r="S9888" s="464"/>
      <c r="T9888" s="464"/>
      <c r="U9888" s="464"/>
      <c r="V9888" s="464"/>
    </row>
    <row r="9889" spans="1:22">
      <c r="A9889" s="531"/>
      <c r="B9889" s="532"/>
      <c r="C9889" s="350"/>
      <c r="D9889" s="350"/>
      <c r="E9889" s="533"/>
      <c r="F9889" s="533"/>
      <c r="G9889" s="533"/>
      <c r="H9889" s="533"/>
      <c r="I9889" s="533"/>
      <c r="J9889" s="533"/>
      <c r="K9889" s="533"/>
      <c r="L9889" s="533"/>
      <c r="M9889" s="533"/>
      <c r="N9889" s="532"/>
      <c r="O9889" s="350"/>
      <c r="P9889" s="464"/>
      <c r="Q9889" s="464"/>
      <c r="R9889" s="464"/>
      <c r="S9889" s="464"/>
      <c r="T9889" s="464"/>
      <c r="U9889" s="464"/>
      <c r="V9889" s="464"/>
    </row>
    <row r="9890" spans="1:22">
      <c r="A9890" s="531"/>
      <c r="B9890" s="532"/>
      <c r="C9890" s="350"/>
      <c r="D9890" s="350"/>
      <c r="E9890" s="533"/>
      <c r="F9890" s="533"/>
      <c r="G9890" s="533"/>
      <c r="H9890" s="533"/>
      <c r="I9890" s="533"/>
      <c r="J9890" s="533"/>
      <c r="K9890" s="533"/>
      <c r="L9890" s="533"/>
      <c r="M9890" s="533"/>
      <c r="N9890" s="532"/>
      <c r="O9890" s="350"/>
      <c r="P9890" s="464"/>
      <c r="Q9890" s="464"/>
      <c r="R9890" s="464"/>
      <c r="S9890" s="464"/>
      <c r="T9890" s="464"/>
      <c r="U9890" s="464"/>
      <c r="V9890" s="464"/>
    </row>
    <row r="9891" spans="1:22">
      <c r="A9891" s="531"/>
      <c r="B9891" s="532"/>
      <c r="C9891" s="350"/>
      <c r="D9891" s="350"/>
      <c r="E9891" s="533"/>
      <c r="F9891" s="533"/>
      <c r="G9891" s="533"/>
      <c r="H9891" s="533"/>
      <c r="I9891" s="533"/>
      <c r="J9891" s="533"/>
      <c r="K9891" s="533"/>
      <c r="L9891" s="533"/>
      <c r="M9891" s="533"/>
      <c r="N9891" s="532"/>
      <c r="O9891" s="350"/>
      <c r="P9891" s="464"/>
      <c r="Q9891" s="464"/>
      <c r="R9891" s="464"/>
      <c r="S9891" s="464"/>
      <c r="T9891" s="464"/>
      <c r="U9891" s="464"/>
      <c r="V9891" s="464"/>
    </row>
    <row r="9892" spans="1:22">
      <c r="A9892" s="531"/>
      <c r="B9892" s="532"/>
      <c r="C9892" s="350"/>
      <c r="D9892" s="350"/>
      <c r="E9892" s="533"/>
      <c r="F9892" s="533"/>
      <c r="G9892" s="533"/>
      <c r="H9892" s="533"/>
      <c r="I9892" s="533"/>
      <c r="J9892" s="533"/>
      <c r="K9892" s="533"/>
      <c r="L9892" s="533"/>
      <c r="M9892" s="533"/>
      <c r="N9892" s="532"/>
      <c r="O9892" s="350"/>
      <c r="P9892" s="464"/>
      <c r="Q9892" s="464"/>
      <c r="R9892" s="464"/>
      <c r="S9892" s="464"/>
      <c r="T9892" s="464"/>
      <c r="U9892" s="464"/>
      <c r="V9892" s="464"/>
    </row>
    <row r="9893" spans="1:22">
      <c r="A9893" s="531"/>
      <c r="B9893" s="532"/>
      <c r="C9893" s="350"/>
      <c r="D9893" s="350"/>
      <c r="E9893" s="533"/>
      <c r="F9893" s="533"/>
      <c r="G9893" s="533"/>
      <c r="H9893" s="533"/>
      <c r="I9893" s="533"/>
      <c r="J9893" s="533"/>
      <c r="K9893" s="533"/>
      <c r="L9893" s="533"/>
      <c r="M9893" s="533"/>
      <c r="N9893" s="532"/>
      <c r="O9893" s="350"/>
      <c r="P9893" s="464"/>
      <c r="Q9893" s="464"/>
      <c r="R9893" s="464"/>
      <c r="S9893" s="464"/>
      <c r="T9893" s="464"/>
      <c r="U9893" s="464"/>
      <c r="V9893" s="464"/>
    </row>
    <row r="9894" spans="1:22">
      <c r="A9894" s="531"/>
      <c r="B9894" s="532"/>
      <c r="C9894" s="350"/>
      <c r="D9894" s="350"/>
      <c r="E9894" s="533"/>
      <c r="F9894" s="533"/>
      <c r="G9894" s="533"/>
      <c r="H9894" s="533"/>
      <c r="I9894" s="533"/>
      <c r="J9894" s="533"/>
      <c r="K9894" s="533"/>
      <c r="L9894" s="533"/>
      <c r="M9894" s="533"/>
      <c r="N9894" s="532"/>
      <c r="O9894" s="350"/>
      <c r="P9894" s="464"/>
      <c r="Q9894" s="464"/>
      <c r="R9894" s="464"/>
      <c r="S9894" s="464"/>
      <c r="T9894" s="464"/>
      <c r="U9894" s="464"/>
      <c r="V9894" s="464"/>
    </row>
    <row r="9895" spans="1:22">
      <c r="A9895" s="531"/>
      <c r="B9895" s="532"/>
      <c r="C9895" s="350"/>
      <c r="D9895" s="350"/>
      <c r="E9895" s="533"/>
      <c r="F9895" s="533"/>
      <c r="G9895" s="533"/>
      <c r="H9895" s="533"/>
      <c r="I9895" s="533"/>
      <c r="J9895" s="533"/>
      <c r="K9895" s="533"/>
      <c r="L9895" s="533"/>
      <c r="M9895" s="533"/>
      <c r="N9895" s="532"/>
      <c r="O9895" s="350"/>
      <c r="P9895" s="464"/>
      <c r="Q9895" s="464"/>
      <c r="R9895" s="464"/>
      <c r="S9895" s="464"/>
      <c r="T9895" s="464"/>
      <c r="U9895" s="464"/>
      <c r="V9895" s="464"/>
    </row>
    <row r="9896" spans="1:22">
      <c r="A9896" s="531"/>
      <c r="B9896" s="532"/>
      <c r="C9896" s="350"/>
      <c r="D9896" s="350"/>
      <c r="E9896" s="533"/>
      <c r="F9896" s="533"/>
      <c r="G9896" s="533"/>
      <c r="H9896" s="533"/>
      <c r="I9896" s="533"/>
      <c r="J9896" s="533"/>
      <c r="K9896" s="533"/>
      <c r="L9896" s="533"/>
      <c r="M9896" s="533"/>
      <c r="N9896" s="532"/>
      <c r="O9896" s="350"/>
      <c r="P9896" s="464"/>
      <c r="Q9896" s="464"/>
      <c r="R9896" s="464"/>
      <c r="S9896" s="464"/>
      <c r="T9896" s="464"/>
      <c r="U9896" s="464"/>
      <c r="V9896" s="464"/>
    </row>
    <row r="9897" spans="1:22">
      <c r="A9897" s="531"/>
      <c r="B9897" s="532"/>
      <c r="C9897" s="350"/>
      <c r="D9897" s="350"/>
      <c r="E9897" s="533"/>
      <c r="F9897" s="533"/>
      <c r="G9897" s="533"/>
      <c r="H9897" s="533"/>
      <c r="I9897" s="533"/>
      <c r="J9897" s="533"/>
      <c r="K9897" s="533"/>
      <c r="L9897" s="533"/>
      <c r="M9897" s="533"/>
      <c r="N9897" s="532"/>
      <c r="O9897" s="350"/>
      <c r="P9897" s="464"/>
      <c r="Q9897" s="464"/>
      <c r="R9897" s="464"/>
      <c r="S9897" s="464"/>
      <c r="T9897" s="464"/>
      <c r="U9897" s="464"/>
      <c r="V9897" s="464"/>
    </row>
    <row r="9898" spans="1:22">
      <c r="A9898" s="531"/>
      <c r="B9898" s="532"/>
      <c r="C9898" s="350"/>
      <c r="D9898" s="350"/>
      <c r="E9898" s="533"/>
      <c r="F9898" s="533"/>
      <c r="G9898" s="533"/>
      <c r="H9898" s="533"/>
      <c r="I9898" s="533"/>
      <c r="J9898" s="533"/>
      <c r="K9898" s="533"/>
      <c r="L9898" s="533"/>
      <c r="M9898" s="533"/>
      <c r="N9898" s="532"/>
      <c r="O9898" s="350"/>
      <c r="P9898" s="464"/>
      <c r="Q9898" s="464"/>
      <c r="R9898" s="464"/>
      <c r="S9898" s="464"/>
      <c r="T9898" s="464"/>
      <c r="U9898" s="464"/>
      <c r="V9898" s="464"/>
    </row>
    <row r="9899" spans="1:22">
      <c r="A9899" s="531"/>
      <c r="B9899" s="532"/>
      <c r="C9899" s="350"/>
      <c r="D9899" s="350"/>
      <c r="E9899" s="533"/>
      <c r="F9899" s="533"/>
      <c r="G9899" s="533"/>
      <c r="H9899" s="533"/>
      <c r="I9899" s="533"/>
      <c r="J9899" s="533"/>
      <c r="K9899" s="533"/>
      <c r="L9899" s="533"/>
      <c r="M9899" s="533"/>
      <c r="N9899" s="532"/>
      <c r="O9899" s="350"/>
      <c r="P9899" s="464"/>
      <c r="Q9899" s="464"/>
      <c r="R9899" s="464"/>
      <c r="S9899" s="464"/>
      <c r="T9899" s="464"/>
      <c r="U9899" s="464"/>
      <c r="V9899" s="464"/>
    </row>
    <row r="9900" spans="1:22">
      <c r="A9900" s="531"/>
      <c r="B9900" s="532"/>
      <c r="C9900" s="350"/>
      <c r="D9900" s="350"/>
      <c r="E9900" s="533"/>
      <c r="F9900" s="533"/>
      <c r="G9900" s="533"/>
      <c r="H9900" s="533"/>
      <c r="I9900" s="533"/>
      <c r="J9900" s="533"/>
      <c r="K9900" s="533"/>
      <c r="L9900" s="533"/>
      <c r="M9900" s="533"/>
      <c r="N9900" s="532"/>
      <c r="O9900" s="350"/>
      <c r="P9900" s="464"/>
      <c r="Q9900" s="464"/>
      <c r="R9900" s="464"/>
      <c r="S9900" s="464"/>
      <c r="T9900" s="464"/>
      <c r="U9900" s="464"/>
      <c r="V9900" s="464"/>
    </row>
    <row r="9901" spans="1:22">
      <c r="A9901" s="531"/>
      <c r="B9901" s="532"/>
      <c r="C9901" s="350"/>
      <c r="D9901" s="350"/>
      <c r="E9901" s="533"/>
      <c r="F9901" s="533"/>
      <c r="G9901" s="533"/>
      <c r="H9901" s="533"/>
      <c r="I9901" s="533"/>
      <c r="J9901" s="533"/>
      <c r="K9901" s="533"/>
      <c r="L9901" s="533"/>
      <c r="M9901" s="533"/>
      <c r="N9901" s="532"/>
      <c r="O9901" s="350"/>
      <c r="P9901" s="464"/>
      <c r="Q9901" s="464"/>
      <c r="R9901" s="464"/>
      <c r="S9901" s="464"/>
      <c r="T9901" s="464"/>
      <c r="U9901" s="464"/>
      <c r="V9901" s="464"/>
    </row>
    <row r="9902" spans="1:22">
      <c r="A9902" s="531"/>
      <c r="B9902" s="532"/>
      <c r="C9902" s="350"/>
      <c r="D9902" s="350"/>
      <c r="E9902" s="533"/>
      <c r="F9902" s="533"/>
      <c r="G9902" s="533"/>
      <c r="H9902" s="533"/>
      <c r="I9902" s="533"/>
      <c r="J9902" s="533"/>
      <c r="K9902" s="533"/>
      <c r="L9902" s="533"/>
      <c r="M9902" s="533"/>
      <c r="N9902" s="532"/>
      <c r="O9902" s="350"/>
      <c r="P9902" s="464"/>
      <c r="Q9902" s="464"/>
      <c r="R9902" s="464"/>
      <c r="S9902" s="464"/>
      <c r="T9902" s="464"/>
      <c r="U9902" s="464"/>
      <c r="V9902" s="464"/>
    </row>
    <row r="9903" spans="1:22">
      <c r="A9903" s="531"/>
      <c r="B9903" s="532"/>
      <c r="C9903" s="350"/>
      <c r="D9903" s="350"/>
      <c r="E9903" s="533"/>
      <c r="F9903" s="533"/>
      <c r="G9903" s="533"/>
      <c r="H9903" s="533"/>
      <c r="I9903" s="533"/>
      <c r="J9903" s="533"/>
      <c r="K9903" s="533"/>
      <c r="L9903" s="533"/>
      <c r="M9903" s="533"/>
      <c r="N9903" s="532"/>
      <c r="O9903" s="350"/>
      <c r="P9903" s="464"/>
      <c r="Q9903" s="464"/>
      <c r="R9903" s="464"/>
      <c r="S9903" s="464"/>
      <c r="T9903" s="464"/>
      <c r="U9903" s="464"/>
      <c r="V9903" s="464"/>
    </row>
    <row r="9904" spans="1:22">
      <c r="A9904" s="531"/>
      <c r="B9904" s="532"/>
      <c r="C9904" s="350"/>
      <c r="D9904" s="350"/>
      <c r="E9904" s="533"/>
      <c r="F9904" s="533"/>
      <c r="G9904" s="533"/>
      <c r="H9904" s="533"/>
      <c r="I9904" s="533"/>
      <c r="J9904" s="533"/>
      <c r="K9904" s="533"/>
      <c r="L9904" s="533"/>
      <c r="M9904" s="533"/>
      <c r="N9904" s="532"/>
      <c r="O9904" s="350"/>
      <c r="P9904" s="464"/>
      <c r="Q9904" s="464"/>
      <c r="R9904" s="464"/>
      <c r="S9904" s="464"/>
      <c r="T9904" s="464"/>
      <c r="U9904" s="464"/>
      <c r="V9904" s="464"/>
    </row>
    <row r="9905" spans="1:22">
      <c r="A9905" s="531"/>
      <c r="B9905" s="532"/>
      <c r="C9905" s="350"/>
      <c r="D9905" s="350"/>
      <c r="E9905" s="533"/>
      <c r="F9905" s="533"/>
      <c r="G9905" s="533"/>
      <c r="H9905" s="533"/>
      <c r="I9905" s="533"/>
      <c r="J9905" s="533"/>
      <c r="K9905" s="533"/>
      <c r="L9905" s="533"/>
      <c r="M9905" s="533"/>
      <c r="N9905" s="532"/>
      <c r="O9905" s="350"/>
      <c r="P9905" s="464"/>
      <c r="Q9905" s="464"/>
      <c r="R9905" s="464"/>
      <c r="S9905" s="464"/>
      <c r="T9905" s="464"/>
      <c r="U9905" s="464"/>
      <c r="V9905" s="464"/>
    </row>
    <row r="9906" spans="1:22">
      <c r="A9906" s="531"/>
      <c r="B9906" s="532"/>
      <c r="C9906" s="350"/>
      <c r="D9906" s="350"/>
      <c r="E9906" s="533"/>
      <c r="F9906" s="533"/>
      <c r="G9906" s="533"/>
      <c r="H9906" s="533"/>
      <c r="I9906" s="533"/>
      <c r="J9906" s="533"/>
      <c r="K9906" s="533"/>
      <c r="L9906" s="533"/>
      <c r="M9906" s="533"/>
      <c r="N9906" s="532"/>
      <c r="O9906" s="350"/>
      <c r="P9906" s="464"/>
      <c r="Q9906" s="464"/>
      <c r="R9906" s="464"/>
      <c r="S9906" s="464"/>
      <c r="T9906" s="464"/>
      <c r="U9906" s="464"/>
      <c r="V9906" s="464"/>
    </row>
    <row r="9907" spans="1:22">
      <c r="A9907" s="531"/>
      <c r="B9907" s="532"/>
      <c r="C9907" s="350"/>
      <c r="D9907" s="350"/>
      <c r="E9907" s="533"/>
      <c r="F9907" s="533"/>
      <c r="G9907" s="533"/>
      <c r="H9907" s="533"/>
      <c r="I9907" s="533"/>
      <c r="J9907" s="533"/>
      <c r="K9907" s="533"/>
      <c r="L9907" s="533"/>
      <c r="M9907" s="533"/>
      <c r="N9907" s="532"/>
      <c r="O9907" s="350"/>
      <c r="P9907" s="464"/>
      <c r="Q9907" s="464"/>
      <c r="R9907" s="464"/>
      <c r="S9907" s="464"/>
      <c r="T9907" s="464"/>
      <c r="U9907" s="464"/>
      <c r="V9907" s="464"/>
    </row>
    <row r="9908" spans="1:22">
      <c r="A9908" s="531"/>
      <c r="B9908" s="532"/>
      <c r="C9908" s="350"/>
      <c r="D9908" s="350"/>
      <c r="E9908" s="533"/>
      <c r="F9908" s="533"/>
      <c r="G9908" s="533"/>
      <c r="H9908" s="533"/>
      <c r="I9908" s="533"/>
      <c r="J9908" s="533"/>
      <c r="K9908" s="533"/>
      <c r="L9908" s="533"/>
      <c r="M9908" s="533"/>
      <c r="N9908" s="532"/>
      <c r="O9908" s="350"/>
      <c r="P9908" s="464"/>
      <c r="Q9908" s="464"/>
      <c r="R9908" s="464"/>
      <c r="S9908" s="464"/>
      <c r="T9908" s="464"/>
      <c r="U9908" s="464"/>
      <c r="V9908" s="464"/>
    </row>
    <row r="9909" spans="1:22">
      <c r="A9909" s="531"/>
      <c r="B9909" s="532"/>
      <c r="C9909" s="350"/>
      <c r="D9909" s="350"/>
      <c r="E9909" s="533"/>
      <c r="F9909" s="533"/>
      <c r="G9909" s="533"/>
      <c r="H9909" s="533"/>
      <c r="I9909" s="533"/>
      <c r="J9909" s="533"/>
      <c r="K9909" s="533"/>
      <c r="L9909" s="533"/>
      <c r="M9909" s="533"/>
      <c r="N9909" s="532"/>
      <c r="O9909" s="350"/>
      <c r="P9909" s="464"/>
      <c r="Q9909" s="464"/>
      <c r="R9909" s="464"/>
      <c r="S9909" s="464"/>
      <c r="T9909" s="464"/>
      <c r="U9909" s="464"/>
      <c r="V9909" s="464"/>
    </row>
    <row r="9910" spans="1:22">
      <c r="A9910" s="531"/>
      <c r="B9910" s="532"/>
      <c r="C9910" s="350"/>
      <c r="D9910" s="350"/>
      <c r="E9910" s="533"/>
      <c r="F9910" s="533"/>
      <c r="G9910" s="533"/>
      <c r="H9910" s="533"/>
      <c r="I9910" s="533"/>
      <c r="J9910" s="533"/>
      <c r="K9910" s="533"/>
      <c r="L9910" s="533"/>
      <c r="M9910" s="533"/>
      <c r="N9910" s="532"/>
      <c r="O9910" s="350"/>
      <c r="P9910" s="464"/>
      <c r="Q9910" s="464"/>
      <c r="R9910" s="464"/>
      <c r="S9910" s="464"/>
      <c r="T9910" s="464"/>
      <c r="U9910" s="464"/>
      <c r="V9910" s="464"/>
    </row>
    <row r="9911" spans="1:22">
      <c r="A9911" s="531"/>
      <c r="B9911" s="532"/>
      <c r="C9911" s="350"/>
      <c r="D9911" s="350"/>
      <c r="E9911" s="533"/>
      <c r="F9911" s="533"/>
      <c r="G9911" s="533"/>
      <c r="H9911" s="533"/>
      <c r="I9911" s="533"/>
      <c r="J9911" s="533"/>
      <c r="K9911" s="533"/>
      <c r="L9911" s="533"/>
      <c r="M9911" s="533"/>
      <c r="N9911" s="532"/>
      <c r="O9911" s="350"/>
      <c r="P9911" s="464"/>
      <c r="Q9911" s="464"/>
      <c r="R9911" s="464"/>
      <c r="S9911" s="464"/>
      <c r="T9911" s="464"/>
      <c r="U9911" s="464"/>
      <c r="V9911" s="464"/>
    </row>
    <row r="9912" spans="1:22">
      <c r="A9912" s="531"/>
      <c r="B9912" s="532"/>
      <c r="C9912" s="350"/>
      <c r="D9912" s="350"/>
      <c r="E9912" s="533"/>
      <c r="F9912" s="533"/>
      <c r="G9912" s="533"/>
      <c r="H9912" s="533"/>
      <c r="I9912" s="533"/>
      <c r="J9912" s="533"/>
      <c r="K9912" s="533"/>
      <c r="L9912" s="533"/>
      <c r="M9912" s="533"/>
      <c r="N9912" s="532"/>
      <c r="O9912" s="350"/>
      <c r="P9912" s="464"/>
      <c r="Q9912" s="464"/>
      <c r="R9912" s="464"/>
      <c r="S9912" s="464"/>
      <c r="T9912" s="464"/>
      <c r="U9912" s="464"/>
      <c r="V9912" s="464"/>
    </row>
    <row r="9913" spans="1:22">
      <c r="A9913" s="531"/>
      <c r="B9913" s="532"/>
      <c r="C9913" s="350"/>
      <c r="D9913" s="350"/>
      <c r="E9913" s="533"/>
      <c r="F9913" s="533"/>
      <c r="G9913" s="533"/>
      <c r="H9913" s="533"/>
      <c r="I9913" s="533"/>
      <c r="J9913" s="533"/>
      <c r="K9913" s="533"/>
      <c r="L9913" s="533"/>
      <c r="M9913" s="533"/>
      <c r="N9913" s="532"/>
      <c r="O9913" s="350"/>
      <c r="P9913" s="464"/>
      <c r="Q9913" s="464"/>
      <c r="R9913" s="464"/>
      <c r="S9913" s="464"/>
      <c r="T9913" s="464"/>
      <c r="U9913" s="464"/>
      <c r="V9913" s="464"/>
    </row>
    <row r="9914" spans="1:22">
      <c r="A9914" s="531"/>
      <c r="B9914" s="532"/>
      <c r="C9914" s="350"/>
      <c r="D9914" s="350"/>
      <c r="E9914" s="533"/>
      <c r="F9914" s="533"/>
      <c r="G9914" s="533"/>
      <c r="H9914" s="533"/>
      <c r="I9914" s="533"/>
      <c r="J9914" s="533"/>
      <c r="K9914" s="533"/>
      <c r="L9914" s="533"/>
      <c r="M9914" s="533"/>
      <c r="N9914" s="532"/>
      <c r="O9914" s="350"/>
      <c r="P9914" s="464"/>
      <c r="Q9914" s="464"/>
      <c r="R9914" s="464"/>
      <c r="S9914" s="464"/>
      <c r="T9914" s="464"/>
      <c r="U9914" s="464"/>
      <c r="V9914" s="464"/>
    </row>
    <row r="9915" spans="1:22">
      <c r="A9915" s="531"/>
      <c r="B9915" s="532"/>
      <c r="C9915" s="350"/>
      <c r="D9915" s="350"/>
      <c r="E9915" s="533"/>
      <c r="F9915" s="533"/>
      <c r="G9915" s="533"/>
      <c r="H9915" s="533"/>
      <c r="I9915" s="533"/>
      <c r="J9915" s="533"/>
      <c r="K9915" s="533"/>
      <c r="L9915" s="533"/>
      <c r="M9915" s="533"/>
      <c r="N9915" s="532"/>
      <c r="O9915" s="350"/>
      <c r="P9915" s="464"/>
      <c r="Q9915" s="464"/>
      <c r="R9915" s="464"/>
      <c r="S9915" s="464"/>
      <c r="T9915" s="464"/>
      <c r="U9915" s="464"/>
      <c r="V9915" s="464"/>
    </row>
    <row r="9916" spans="1:22">
      <c r="A9916" s="531"/>
      <c r="B9916" s="532"/>
      <c r="C9916" s="350"/>
      <c r="D9916" s="350"/>
      <c r="E9916" s="533"/>
      <c r="F9916" s="533"/>
      <c r="G9916" s="533"/>
      <c r="H9916" s="533"/>
      <c r="I9916" s="533"/>
      <c r="J9916" s="533"/>
      <c r="K9916" s="533"/>
      <c r="L9916" s="533"/>
      <c r="M9916" s="533"/>
      <c r="N9916" s="532"/>
      <c r="O9916" s="350"/>
      <c r="P9916" s="464"/>
      <c r="Q9916" s="464"/>
      <c r="R9916" s="464"/>
      <c r="S9916" s="464"/>
      <c r="T9916" s="464"/>
      <c r="U9916" s="464"/>
      <c r="V9916" s="464"/>
    </row>
    <row r="9917" spans="1:22">
      <c r="A9917" s="531"/>
      <c r="B9917" s="532"/>
      <c r="C9917" s="350"/>
      <c r="D9917" s="350"/>
      <c r="E9917" s="533"/>
      <c r="F9917" s="533"/>
      <c r="G9917" s="533"/>
      <c r="H9917" s="533"/>
      <c r="I9917" s="533"/>
      <c r="J9917" s="533"/>
      <c r="K9917" s="533"/>
      <c r="L9917" s="533"/>
      <c r="M9917" s="533"/>
      <c r="N9917" s="532"/>
      <c r="O9917" s="350"/>
      <c r="P9917" s="464"/>
      <c r="Q9917" s="464"/>
      <c r="R9917" s="464"/>
      <c r="S9917" s="464"/>
      <c r="T9917" s="464"/>
      <c r="U9917" s="464"/>
      <c r="V9917" s="464"/>
    </row>
    <row r="9918" spans="1:22">
      <c r="A9918" s="531"/>
      <c r="B9918" s="532"/>
      <c r="C9918" s="350"/>
      <c r="D9918" s="350"/>
      <c r="E9918" s="533"/>
      <c r="F9918" s="533"/>
      <c r="G9918" s="533"/>
      <c r="H9918" s="533"/>
      <c r="I9918" s="533"/>
      <c r="J9918" s="533"/>
      <c r="K9918" s="533"/>
      <c r="L9918" s="533"/>
      <c r="M9918" s="533"/>
      <c r="N9918" s="532"/>
      <c r="O9918" s="350"/>
      <c r="P9918" s="464"/>
      <c r="Q9918" s="464"/>
      <c r="R9918" s="464"/>
      <c r="S9918" s="464"/>
      <c r="T9918" s="464"/>
      <c r="U9918" s="464"/>
      <c r="V9918" s="464"/>
    </row>
    <row r="9919" spans="1:22">
      <c r="A9919" s="531"/>
      <c r="B9919" s="532"/>
      <c r="C9919" s="350"/>
      <c r="D9919" s="350"/>
      <c r="E9919" s="533"/>
      <c r="F9919" s="533"/>
      <c r="G9919" s="533"/>
      <c r="H9919" s="533"/>
      <c r="I9919" s="533"/>
      <c r="J9919" s="533"/>
      <c r="K9919" s="533"/>
      <c r="L9919" s="533"/>
      <c r="M9919" s="533"/>
      <c r="N9919" s="532"/>
      <c r="O9919" s="350"/>
      <c r="P9919" s="464"/>
      <c r="Q9919" s="464"/>
      <c r="R9919" s="464"/>
      <c r="S9919" s="464"/>
      <c r="T9919" s="464"/>
      <c r="U9919" s="464"/>
      <c r="V9919" s="464"/>
    </row>
    <row r="9920" spans="1:22">
      <c r="A9920" s="531"/>
      <c r="B9920" s="532"/>
      <c r="C9920" s="350"/>
      <c r="D9920" s="350"/>
      <c r="E9920" s="533"/>
      <c r="F9920" s="533"/>
      <c r="G9920" s="533"/>
      <c r="H9920" s="533"/>
      <c r="I9920" s="533"/>
      <c r="J9920" s="533"/>
      <c r="K9920" s="533"/>
      <c r="L9920" s="533"/>
      <c r="M9920" s="533"/>
      <c r="N9920" s="532"/>
      <c r="O9920" s="350"/>
      <c r="P9920" s="464"/>
      <c r="Q9920" s="464"/>
      <c r="R9920" s="464"/>
      <c r="S9920" s="464"/>
      <c r="T9920" s="464"/>
      <c r="U9920" s="464"/>
      <c r="V9920" s="464"/>
    </row>
    <row r="9921" spans="1:22">
      <c r="A9921" s="531"/>
      <c r="B9921" s="532"/>
      <c r="C9921" s="350"/>
      <c r="D9921" s="350"/>
      <c r="E9921" s="533"/>
      <c r="F9921" s="533"/>
      <c r="G9921" s="533"/>
      <c r="H9921" s="533"/>
      <c r="I9921" s="533"/>
      <c r="J9921" s="533"/>
      <c r="K9921" s="533"/>
      <c r="L9921" s="533"/>
      <c r="M9921" s="533"/>
      <c r="N9921" s="532"/>
      <c r="O9921" s="350"/>
      <c r="P9921" s="464"/>
      <c r="Q9921" s="464"/>
      <c r="R9921" s="464"/>
      <c r="S9921" s="464"/>
      <c r="T9921" s="464"/>
      <c r="U9921" s="464"/>
      <c r="V9921" s="464"/>
    </row>
    <row r="9922" spans="1:22">
      <c r="A9922" s="531"/>
      <c r="B9922" s="532"/>
      <c r="C9922" s="350"/>
      <c r="D9922" s="350"/>
      <c r="E9922" s="533"/>
      <c r="F9922" s="533"/>
      <c r="G9922" s="533"/>
      <c r="H9922" s="533"/>
      <c r="I9922" s="533"/>
      <c r="J9922" s="533"/>
      <c r="K9922" s="533"/>
      <c r="L9922" s="533"/>
      <c r="M9922" s="533"/>
      <c r="N9922" s="532"/>
      <c r="O9922" s="350"/>
      <c r="P9922" s="464"/>
      <c r="Q9922" s="464"/>
      <c r="R9922" s="464"/>
      <c r="S9922" s="464"/>
      <c r="T9922" s="464"/>
      <c r="U9922" s="464"/>
      <c r="V9922" s="464"/>
    </row>
    <row r="9923" spans="1:22">
      <c r="A9923" s="531"/>
      <c r="B9923" s="532"/>
      <c r="C9923" s="350"/>
      <c r="D9923" s="350"/>
      <c r="E9923" s="533"/>
      <c r="F9923" s="533"/>
      <c r="G9923" s="533"/>
      <c r="H9923" s="533"/>
      <c r="I9923" s="533"/>
      <c r="J9923" s="533"/>
      <c r="K9923" s="533"/>
      <c r="L9923" s="533"/>
      <c r="M9923" s="533"/>
      <c r="N9923" s="532"/>
      <c r="O9923" s="350"/>
      <c r="P9923" s="464"/>
      <c r="Q9923" s="464"/>
      <c r="R9923" s="464"/>
      <c r="S9923" s="464"/>
      <c r="T9923" s="464"/>
      <c r="U9923" s="464"/>
      <c r="V9923" s="464"/>
    </row>
    <row r="9924" spans="1:22">
      <c r="A9924" s="531"/>
      <c r="B9924" s="532"/>
      <c r="C9924" s="350"/>
      <c r="D9924" s="350"/>
      <c r="E9924" s="533"/>
      <c r="F9924" s="533"/>
      <c r="G9924" s="533"/>
      <c r="H9924" s="533"/>
      <c r="I9924" s="533"/>
      <c r="J9924" s="533"/>
      <c r="K9924" s="533"/>
      <c r="L9924" s="533"/>
      <c r="M9924" s="533"/>
      <c r="N9924" s="532"/>
      <c r="O9924" s="350"/>
      <c r="P9924" s="464"/>
      <c r="Q9924" s="464"/>
      <c r="R9924" s="464"/>
      <c r="S9924" s="464"/>
      <c r="T9924" s="464"/>
      <c r="U9924" s="464"/>
      <c r="V9924" s="464"/>
    </row>
    <row r="9925" spans="1:22">
      <c r="A9925" s="531"/>
      <c r="B9925" s="532"/>
      <c r="C9925" s="350"/>
      <c r="D9925" s="350"/>
      <c r="E9925" s="533"/>
      <c r="F9925" s="533"/>
      <c r="G9925" s="533"/>
      <c r="H9925" s="533"/>
      <c r="I9925" s="533"/>
      <c r="J9925" s="533"/>
      <c r="K9925" s="533"/>
      <c r="L9925" s="533"/>
      <c r="M9925" s="533"/>
      <c r="N9925" s="532"/>
      <c r="O9925" s="350"/>
      <c r="P9925" s="464"/>
      <c r="Q9925" s="464"/>
      <c r="R9925" s="464"/>
      <c r="S9925" s="464"/>
      <c r="T9925" s="464"/>
      <c r="U9925" s="464"/>
      <c r="V9925" s="464"/>
    </row>
    <row r="9926" spans="1:22">
      <c r="A9926" s="531"/>
      <c r="B9926" s="532"/>
      <c r="C9926" s="350"/>
      <c r="D9926" s="350"/>
      <c r="E9926" s="533"/>
      <c r="F9926" s="533"/>
      <c r="G9926" s="533"/>
      <c r="H9926" s="533"/>
      <c r="I9926" s="533"/>
      <c r="J9926" s="533"/>
      <c r="K9926" s="533"/>
      <c r="L9926" s="533"/>
      <c r="M9926" s="533"/>
      <c r="N9926" s="532"/>
      <c r="O9926" s="350"/>
      <c r="P9926" s="464"/>
      <c r="Q9926" s="464"/>
      <c r="R9926" s="464"/>
      <c r="S9926" s="464"/>
      <c r="T9926" s="464"/>
      <c r="U9926" s="464"/>
      <c r="V9926" s="464"/>
    </row>
    <row r="9927" spans="1:22">
      <c r="A9927" s="531"/>
      <c r="B9927" s="532"/>
      <c r="C9927" s="350"/>
      <c r="D9927" s="350"/>
      <c r="E9927" s="533"/>
      <c r="F9927" s="533"/>
      <c r="G9927" s="533"/>
      <c r="H9927" s="533"/>
      <c r="I9927" s="533"/>
      <c r="J9927" s="533"/>
      <c r="K9927" s="533"/>
      <c r="L9927" s="533"/>
      <c r="M9927" s="533"/>
      <c r="N9927" s="532"/>
      <c r="O9927" s="350"/>
      <c r="P9927" s="464"/>
      <c r="Q9927" s="464"/>
      <c r="R9927" s="464"/>
      <c r="S9927" s="464"/>
      <c r="T9927" s="464"/>
      <c r="U9927" s="464"/>
      <c r="V9927" s="464"/>
    </row>
    <row r="9928" spans="1:22">
      <c r="A9928" s="531"/>
      <c r="B9928" s="532"/>
      <c r="C9928" s="350"/>
      <c r="D9928" s="350"/>
      <c r="E9928" s="533"/>
      <c r="F9928" s="533"/>
      <c r="G9928" s="533"/>
      <c r="H9928" s="533"/>
      <c r="I9928" s="533"/>
      <c r="J9928" s="533"/>
      <c r="K9928" s="533"/>
      <c r="L9928" s="533"/>
      <c r="M9928" s="533"/>
      <c r="N9928" s="532"/>
      <c r="O9928" s="350"/>
      <c r="P9928" s="464"/>
      <c r="Q9928" s="464"/>
      <c r="R9928" s="464"/>
      <c r="S9928" s="464"/>
      <c r="T9928" s="464"/>
      <c r="U9928" s="464"/>
      <c r="V9928" s="464"/>
    </row>
    <row r="9929" spans="1:22">
      <c r="A9929" s="531"/>
      <c r="B9929" s="532"/>
      <c r="C9929" s="350"/>
      <c r="D9929" s="350"/>
      <c r="E9929" s="533"/>
      <c r="F9929" s="533"/>
      <c r="G9929" s="533"/>
      <c r="H9929" s="533"/>
      <c r="I9929" s="533"/>
      <c r="J9929" s="533"/>
      <c r="K9929" s="533"/>
      <c r="L9929" s="533"/>
      <c r="M9929" s="533"/>
      <c r="N9929" s="532"/>
      <c r="O9929" s="350"/>
      <c r="P9929" s="464"/>
      <c r="Q9929" s="464"/>
      <c r="R9929" s="464"/>
      <c r="S9929" s="464"/>
      <c r="T9929" s="464"/>
      <c r="U9929" s="464"/>
      <c r="V9929" s="464"/>
    </row>
    <row r="9930" spans="1:22">
      <c r="A9930" s="531"/>
      <c r="B9930" s="532"/>
      <c r="C9930" s="350"/>
      <c r="D9930" s="350"/>
      <c r="E9930" s="533"/>
      <c r="F9930" s="533"/>
      <c r="G9930" s="533"/>
      <c r="H9930" s="533"/>
      <c r="I9930" s="533"/>
      <c r="J9930" s="533"/>
      <c r="K9930" s="533"/>
      <c r="L9930" s="533"/>
      <c r="M9930" s="533"/>
      <c r="N9930" s="532"/>
      <c r="O9930" s="350"/>
      <c r="P9930" s="464"/>
      <c r="Q9930" s="464"/>
      <c r="R9930" s="464"/>
      <c r="S9930" s="464"/>
      <c r="T9930" s="464"/>
      <c r="U9930" s="464"/>
      <c r="V9930" s="464"/>
    </row>
    <row r="9931" spans="1:22">
      <c r="A9931" s="531"/>
      <c r="B9931" s="532"/>
      <c r="C9931" s="350"/>
      <c r="D9931" s="350"/>
      <c r="E9931" s="533"/>
      <c r="F9931" s="533"/>
      <c r="G9931" s="533"/>
      <c r="H9931" s="533"/>
      <c r="I9931" s="533"/>
      <c r="J9931" s="533"/>
      <c r="K9931" s="533"/>
      <c r="L9931" s="533"/>
      <c r="M9931" s="533"/>
      <c r="N9931" s="532"/>
      <c r="O9931" s="350"/>
      <c r="P9931" s="464"/>
      <c r="Q9931" s="464"/>
      <c r="R9931" s="464"/>
      <c r="S9931" s="464"/>
      <c r="T9931" s="464"/>
      <c r="U9931" s="464"/>
      <c r="V9931" s="464"/>
    </row>
    <row r="9932" spans="1:22">
      <c r="A9932" s="531"/>
      <c r="B9932" s="532"/>
      <c r="C9932" s="350"/>
      <c r="D9932" s="350"/>
      <c r="E9932" s="533"/>
      <c r="F9932" s="533"/>
      <c r="G9932" s="533"/>
      <c r="H9932" s="533"/>
      <c r="I9932" s="533"/>
      <c r="J9932" s="533"/>
      <c r="K9932" s="533"/>
      <c r="L9932" s="533"/>
      <c r="M9932" s="533"/>
      <c r="N9932" s="532"/>
      <c r="O9932" s="350"/>
      <c r="P9932" s="464"/>
      <c r="Q9932" s="464"/>
      <c r="R9932" s="464"/>
      <c r="S9932" s="464"/>
      <c r="T9932" s="464"/>
      <c r="U9932" s="464"/>
      <c r="V9932" s="464"/>
    </row>
    <row r="9933" spans="1:22">
      <c r="A9933" s="531"/>
      <c r="B9933" s="532"/>
      <c r="C9933" s="350"/>
      <c r="D9933" s="350"/>
      <c r="E9933" s="533"/>
      <c r="F9933" s="533"/>
      <c r="G9933" s="533"/>
      <c r="H9933" s="533"/>
      <c r="I9933" s="533"/>
      <c r="J9933" s="533"/>
      <c r="K9933" s="533"/>
      <c r="L9933" s="533"/>
      <c r="M9933" s="533"/>
      <c r="N9933" s="532"/>
      <c r="O9933" s="350"/>
      <c r="P9933" s="464"/>
      <c r="Q9933" s="464"/>
      <c r="R9933" s="464"/>
      <c r="S9933" s="464"/>
      <c r="T9933" s="464"/>
      <c r="U9933" s="464"/>
      <c r="V9933" s="464"/>
    </row>
    <row r="9934" spans="1:22">
      <c r="A9934" s="531"/>
      <c r="B9934" s="532"/>
      <c r="C9934" s="350"/>
      <c r="D9934" s="350"/>
      <c r="E9934" s="533"/>
      <c r="F9934" s="533"/>
      <c r="G9934" s="533"/>
      <c r="H9934" s="533"/>
      <c r="I9934" s="533"/>
      <c r="J9934" s="533"/>
      <c r="K9934" s="533"/>
      <c r="L9934" s="533"/>
      <c r="M9934" s="533"/>
      <c r="N9934" s="532"/>
      <c r="O9934" s="350"/>
      <c r="P9934" s="464"/>
      <c r="Q9934" s="464"/>
      <c r="R9934" s="464"/>
      <c r="S9934" s="464"/>
      <c r="T9934" s="464"/>
      <c r="U9934" s="464"/>
      <c r="V9934" s="464"/>
    </row>
    <row r="9935" spans="1:22">
      <c r="A9935" s="531"/>
      <c r="B9935" s="532"/>
      <c r="C9935" s="350"/>
      <c r="D9935" s="350"/>
      <c r="E9935" s="533"/>
      <c r="F9935" s="533"/>
      <c r="G9935" s="533"/>
      <c r="H9935" s="533"/>
      <c r="I9935" s="533"/>
      <c r="J9935" s="533"/>
      <c r="K9935" s="533"/>
      <c r="L9935" s="533"/>
      <c r="M9935" s="533"/>
      <c r="N9935" s="532"/>
      <c r="O9935" s="350"/>
      <c r="P9935" s="464"/>
      <c r="Q9935" s="464"/>
      <c r="R9935" s="464"/>
      <c r="S9935" s="464"/>
      <c r="T9935" s="464"/>
      <c r="U9935" s="464"/>
      <c r="V9935" s="464"/>
    </row>
    <row r="9936" spans="1:22">
      <c r="A9936" s="531"/>
      <c r="B9936" s="532"/>
      <c r="C9936" s="350"/>
      <c r="D9936" s="350"/>
      <c r="E9936" s="533"/>
      <c r="F9936" s="533"/>
      <c r="G9936" s="533"/>
      <c r="H9936" s="533"/>
      <c r="I9936" s="533"/>
      <c r="J9936" s="533"/>
      <c r="K9936" s="533"/>
      <c r="L9936" s="533"/>
      <c r="M9936" s="533"/>
      <c r="N9936" s="532"/>
      <c r="O9936" s="350"/>
      <c r="P9936" s="464"/>
      <c r="Q9936" s="464"/>
      <c r="R9936" s="464"/>
      <c r="S9936" s="464"/>
      <c r="T9936" s="464"/>
      <c r="U9936" s="464"/>
      <c r="V9936" s="464"/>
    </row>
    <row r="9937" spans="1:22">
      <c r="A9937" s="531"/>
      <c r="B9937" s="532"/>
      <c r="C9937" s="350"/>
      <c r="D9937" s="350"/>
      <c r="E9937" s="533"/>
      <c r="F9937" s="533"/>
      <c r="G9937" s="533"/>
      <c r="H9937" s="533"/>
      <c r="I9937" s="533"/>
      <c r="J9937" s="533"/>
      <c r="K9937" s="533"/>
      <c r="L9937" s="533"/>
      <c r="M9937" s="533"/>
      <c r="N9937" s="532"/>
      <c r="O9937" s="350"/>
      <c r="P9937" s="464"/>
      <c r="Q9937" s="464"/>
      <c r="R9937" s="464"/>
      <c r="S9937" s="464"/>
      <c r="T9937" s="464"/>
      <c r="U9937" s="464"/>
      <c r="V9937" s="464"/>
    </row>
    <row r="9938" spans="1:22">
      <c r="A9938" s="531"/>
      <c r="B9938" s="532"/>
      <c r="C9938" s="350"/>
      <c r="D9938" s="350"/>
      <c r="E9938" s="533"/>
      <c r="F9938" s="533"/>
      <c r="G9938" s="533"/>
      <c r="H9938" s="533"/>
      <c r="I9938" s="533"/>
      <c r="J9938" s="533"/>
      <c r="K9938" s="533"/>
      <c r="L9938" s="533"/>
      <c r="M9938" s="533"/>
      <c r="N9938" s="532"/>
      <c r="O9938" s="350"/>
      <c r="P9938" s="464"/>
      <c r="Q9938" s="464"/>
      <c r="R9938" s="464"/>
      <c r="S9938" s="464"/>
      <c r="T9938" s="464"/>
      <c r="U9938" s="464"/>
      <c r="V9938" s="464"/>
    </row>
    <row r="9939" spans="1:22">
      <c r="A9939" s="531"/>
      <c r="B9939" s="532"/>
      <c r="C9939" s="350"/>
      <c r="D9939" s="350"/>
      <c r="E9939" s="533"/>
      <c r="F9939" s="533"/>
      <c r="G9939" s="533"/>
      <c r="H9939" s="533"/>
      <c r="I9939" s="533"/>
      <c r="J9939" s="533"/>
      <c r="K9939" s="533"/>
      <c r="L9939" s="533"/>
      <c r="M9939" s="533"/>
      <c r="N9939" s="532"/>
      <c r="O9939" s="350"/>
      <c r="P9939" s="464"/>
      <c r="Q9939" s="464"/>
      <c r="R9939" s="464"/>
      <c r="S9939" s="464"/>
      <c r="T9939" s="464"/>
      <c r="U9939" s="464"/>
      <c r="V9939" s="464"/>
    </row>
    <row r="9940" spans="1:22">
      <c r="A9940" s="531"/>
      <c r="B9940" s="532"/>
      <c r="C9940" s="350"/>
      <c r="D9940" s="350"/>
      <c r="E9940" s="533"/>
      <c r="F9940" s="533"/>
      <c r="G9940" s="533"/>
      <c r="H9940" s="533"/>
      <c r="I9940" s="533"/>
      <c r="J9940" s="533"/>
      <c r="K9940" s="533"/>
      <c r="L9940" s="533"/>
      <c r="M9940" s="533"/>
      <c r="N9940" s="532"/>
      <c r="O9940" s="350"/>
      <c r="P9940" s="464"/>
      <c r="Q9940" s="464"/>
      <c r="R9940" s="464"/>
      <c r="S9940" s="464"/>
      <c r="T9940" s="464"/>
      <c r="U9940" s="464"/>
      <c r="V9940" s="464"/>
    </row>
    <row r="9941" spans="1:22">
      <c r="A9941" s="531"/>
      <c r="B9941" s="532"/>
      <c r="C9941" s="350"/>
      <c r="D9941" s="350"/>
      <c r="E9941" s="533"/>
      <c r="F9941" s="533"/>
      <c r="G9941" s="533"/>
      <c r="H9941" s="533"/>
      <c r="I9941" s="533"/>
      <c r="J9941" s="533"/>
      <c r="K9941" s="533"/>
      <c r="L9941" s="533"/>
      <c r="M9941" s="533"/>
      <c r="N9941" s="532"/>
      <c r="O9941" s="350"/>
      <c r="P9941" s="464"/>
      <c r="Q9941" s="464"/>
      <c r="R9941" s="464"/>
      <c r="S9941" s="464"/>
      <c r="T9941" s="464"/>
      <c r="U9941" s="464"/>
      <c r="V9941" s="464"/>
    </row>
    <row r="9942" spans="1:22">
      <c r="A9942" s="531"/>
      <c r="B9942" s="532"/>
      <c r="C9942" s="350"/>
      <c r="D9942" s="350"/>
      <c r="E9942" s="533"/>
      <c r="F9942" s="533"/>
      <c r="G9942" s="533"/>
      <c r="H9942" s="533"/>
      <c r="I9942" s="533"/>
      <c r="J9942" s="533"/>
      <c r="K9942" s="533"/>
      <c r="L9942" s="533"/>
      <c r="M9942" s="533"/>
      <c r="N9942" s="532"/>
      <c r="O9942" s="350"/>
      <c r="P9942" s="464"/>
      <c r="Q9942" s="464"/>
      <c r="R9942" s="464"/>
      <c r="S9942" s="464"/>
      <c r="T9942" s="464"/>
      <c r="U9942" s="464"/>
      <c r="V9942" s="464"/>
    </row>
    <row r="9943" spans="1:22">
      <c r="A9943" s="531"/>
      <c r="B9943" s="532"/>
      <c r="C9943" s="350"/>
      <c r="D9943" s="350"/>
      <c r="E9943" s="533"/>
      <c r="F9943" s="533"/>
      <c r="G9943" s="533"/>
      <c r="H9943" s="533"/>
      <c r="I9943" s="533"/>
      <c r="J9943" s="533"/>
      <c r="K9943" s="533"/>
      <c r="L9943" s="533"/>
      <c r="M9943" s="533"/>
      <c r="N9943" s="532"/>
      <c r="O9943" s="350"/>
      <c r="P9943" s="464"/>
      <c r="Q9943" s="464"/>
      <c r="R9943" s="464"/>
      <c r="S9943" s="464"/>
      <c r="T9943" s="464"/>
      <c r="U9943" s="464"/>
      <c r="V9943" s="464"/>
    </row>
    <row r="9944" spans="1:22">
      <c r="A9944" s="531"/>
      <c r="B9944" s="532"/>
      <c r="C9944" s="350"/>
      <c r="D9944" s="350"/>
      <c r="E9944" s="533"/>
      <c r="F9944" s="533"/>
      <c r="G9944" s="533"/>
      <c r="H9944" s="533"/>
      <c r="I9944" s="533"/>
      <c r="J9944" s="533"/>
      <c r="K9944" s="533"/>
      <c r="L9944" s="533"/>
      <c r="M9944" s="533"/>
      <c r="N9944" s="532"/>
      <c r="O9944" s="350"/>
      <c r="P9944" s="464"/>
      <c r="Q9944" s="464"/>
      <c r="R9944" s="464"/>
      <c r="S9944" s="464"/>
      <c r="T9944" s="464"/>
      <c r="U9944" s="464"/>
      <c r="V9944" s="464"/>
    </row>
    <row r="9945" spans="1:22">
      <c r="A9945" s="531"/>
      <c r="B9945" s="532"/>
      <c r="C9945" s="350"/>
      <c r="D9945" s="350"/>
      <c r="E9945" s="533"/>
      <c r="F9945" s="533"/>
      <c r="G9945" s="533"/>
      <c r="H9945" s="533"/>
      <c r="I9945" s="533"/>
      <c r="J9945" s="533"/>
      <c r="K9945" s="533"/>
      <c r="L9945" s="533"/>
      <c r="M9945" s="533"/>
      <c r="N9945" s="532"/>
      <c r="O9945" s="350"/>
      <c r="P9945" s="464"/>
      <c r="Q9945" s="464"/>
      <c r="R9945" s="464"/>
      <c r="S9945" s="464"/>
      <c r="T9945" s="464"/>
      <c r="U9945" s="464"/>
      <c r="V9945" s="464"/>
    </row>
    <row r="9946" spans="1:22">
      <c r="A9946" s="531"/>
      <c r="B9946" s="532"/>
      <c r="C9946" s="350"/>
      <c r="D9946" s="350"/>
      <c r="E9946" s="533"/>
      <c r="F9946" s="533"/>
      <c r="G9946" s="533"/>
      <c r="H9946" s="533"/>
      <c r="I9946" s="533"/>
      <c r="J9946" s="533"/>
      <c r="K9946" s="533"/>
      <c r="L9946" s="533"/>
      <c r="M9946" s="533"/>
      <c r="N9946" s="532"/>
      <c r="O9946" s="350"/>
      <c r="P9946" s="464"/>
      <c r="Q9946" s="464"/>
      <c r="R9946" s="464"/>
      <c r="S9946" s="464"/>
      <c r="T9946" s="464"/>
      <c r="U9946" s="464"/>
      <c r="V9946" s="464"/>
    </row>
    <row r="9947" spans="1:22">
      <c r="A9947" s="531"/>
      <c r="B9947" s="532"/>
      <c r="C9947" s="350"/>
      <c r="D9947" s="350"/>
      <c r="E9947" s="533"/>
      <c r="F9947" s="533"/>
      <c r="G9947" s="533"/>
      <c r="H9947" s="533"/>
      <c r="I9947" s="533"/>
      <c r="J9947" s="533"/>
      <c r="K9947" s="533"/>
      <c r="L9947" s="533"/>
      <c r="M9947" s="533"/>
      <c r="N9947" s="532"/>
      <c r="O9947" s="350"/>
      <c r="P9947" s="464"/>
      <c r="Q9947" s="464"/>
      <c r="R9947" s="464"/>
      <c r="S9947" s="464"/>
      <c r="T9947" s="464"/>
      <c r="U9947" s="464"/>
      <c r="V9947" s="464"/>
    </row>
    <row r="9948" spans="1:22">
      <c r="A9948" s="531"/>
      <c r="B9948" s="532"/>
      <c r="C9948" s="350"/>
      <c r="D9948" s="350"/>
      <c r="E9948" s="533"/>
      <c r="F9948" s="533"/>
      <c r="G9948" s="533"/>
      <c r="H9948" s="533"/>
      <c r="I9948" s="533"/>
      <c r="J9948" s="533"/>
      <c r="K9948" s="533"/>
      <c r="L9948" s="533"/>
      <c r="M9948" s="533"/>
      <c r="N9948" s="532"/>
      <c r="O9948" s="350"/>
      <c r="P9948" s="464"/>
      <c r="Q9948" s="464"/>
      <c r="R9948" s="464"/>
      <c r="S9948" s="464"/>
      <c r="T9948" s="464"/>
      <c r="U9948" s="464"/>
      <c r="V9948" s="464"/>
    </row>
    <row r="9949" spans="1:22">
      <c r="A9949" s="531"/>
      <c r="B9949" s="532"/>
      <c r="C9949" s="350"/>
      <c r="D9949" s="350"/>
      <c r="E9949" s="533"/>
      <c r="F9949" s="533"/>
      <c r="G9949" s="533"/>
      <c r="H9949" s="533"/>
      <c r="I9949" s="533"/>
      <c r="J9949" s="533"/>
      <c r="K9949" s="533"/>
      <c r="L9949" s="533"/>
      <c r="M9949" s="533"/>
      <c r="N9949" s="532"/>
      <c r="O9949" s="350"/>
      <c r="P9949" s="464"/>
      <c r="Q9949" s="464"/>
      <c r="R9949" s="464"/>
      <c r="S9949" s="464"/>
      <c r="T9949" s="464"/>
      <c r="U9949" s="464"/>
      <c r="V9949" s="464"/>
    </row>
    <row r="9950" spans="1:22">
      <c r="A9950" s="531"/>
      <c r="B9950" s="532"/>
      <c r="C9950" s="350"/>
      <c r="D9950" s="350"/>
      <c r="E9950" s="533"/>
      <c r="F9950" s="533"/>
      <c r="G9950" s="533"/>
      <c r="H9950" s="533"/>
      <c r="I9950" s="533"/>
      <c r="J9950" s="533"/>
      <c r="K9950" s="533"/>
      <c r="L9950" s="533"/>
      <c r="M9950" s="533"/>
      <c r="N9950" s="532"/>
      <c r="O9950" s="350"/>
      <c r="P9950" s="464"/>
      <c r="Q9950" s="464"/>
      <c r="R9950" s="464"/>
      <c r="S9950" s="464"/>
      <c r="T9950" s="464"/>
      <c r="U9950" s="464"/>
      <c r="V9950" s="464"/>
    </row>
    <row r="9951" spans="1:22">
      <c r="A9951" s="531"/>
      <c r="B9951" s="532"/>
      <c r="C9951" s="350"/>
      <c r="D9951" s="350"/>
      <c r="E9951" s="533"/>
      <c r="F9951" s="533"/>
      <c r="G9951" s="533"/>
      <c r="H9951" s="533"/>
      <c r="I9951" s="533"/>
      <c r="J9951" s="533"/>
      <c r="K9951" s="533"/>
      <c r="L9951" s="533"/>
      <c r="M9951" s="533"/>
      <c r="N9951" s="532"/>
      <c r="O9951" s="350"/>
      <c r="P9951" s="464"/>
      <c r="Q9951" s="464"/>
      <c r="R9951" s="464"/>
      <c r="S9951" s="464"/>
      <c r="T9951" s="464"/>
      <c r="U9951" s="464"/>
      <c r="V9951" s="464"/>
    </row>
    <row r="9952" spans="1:22">
      <c r="A9952" s="531"/>
      <c r="B9952" s="532"/>
      <c r="C9952" s="350"/>
      <c r="D9952" s="350"/>
      <c r="E9952" s="533"/>
      <c r="F9952" s="533"/>
      <c r="G9952" s="533"/>
      <c r="H9952" s="533"/>
      <c r="I9952" s="533"/>
      <c r="J9952" s="533"/>
      <c r="K9952" s="533"/>
      <c r="L9952" s="533"/>
      <c r="M9952" s="533"/>
      <c r="N9952" s="532"/>
      <c r="O9952" s="350"/>
      <c r="P9952" s="464"/>
      <c r="Q9952" s="464"/>
      <c r="R9952" s="464"/>
      <c r="S9952" s="464"/>
      <c r="T9952" s="464"/>
      <c r="U9952" s="464"/>
      <c r="V9952" s="464"/>
    </row>
    <row r="9953" spans="1:23">
      <c r="A9953" s="531"/>
      <c r="B9953" s="532"/>
      <c r="C9953" s="350"/>
      <c r="D9953" s="350"/>
      <c r="E9953" s="533"/>
      <c r="F9953" s="533"/>
      <c r="G9953" s="533"/>
      <c r="H9953" s="533"/>
      <c r="I9953" s="533"/>
      <c r="J9953" s="533"/>
      <c r="K9953" s="533"/>
      <c r="L9953" s="533"/>
      <c r="M9953" s="533"/>
      <c r="N9953" s="532"/>
      <c r="O9953" s="350"/>
      <c r="P9953" s="464"/>
      <c r="Q9953" s="464"/>
      <c r="R9953" s="464"/>
      <c r="S9953" s="464"/>
      <c r="T9953" s="464"/>
      <c r="U9953" s="464"/>
      <c r="V9953" s="464"/>
    </row>
    <row r="9954" spans="1:23">
      <c r="A9954" s="531"/>
      <c r="B9954" s="532"/>
      <c r="C9954" s="350"/>
      <c r="D9954" s="350"/>
      <c r="E9954" s="533"/>
      <c r="F9954" s="533"/>
      <c r="G9954" s="533"/>
      <c r="H9954" s="533"/>
      <c r="I9954" s="533"/>
      <c r="J9954" s="533"/>
      <c r="K9954" s="533"/>
      <c r="L9954" s="533"/>
      <c r="M9954" s="533"/>
      <c r="N9954" s="532"/>
      <c r="O9954" s="350"/>
      <c r="P9954" s="464"/>
      <c r="Q9954" s="464"/>
      <c r="R9954" s="464"/>
      <c r="S9954" s="464"/>
      <c r="T9954" s="464"/>
      <c r="U9954" s="464"/>
      <c r="V9954" s="464"/>
    </row>
    <row r="9955" spans="1:23">
      <c r="A9955" s="531"/>
      <c r="B9955" s="532"/>
      <c r="C9955" s="350"/>
      <c r="D9955" s="350"/>
      <c r="E9955" s="533"/>
      <c r="F9955" s="533"/>
      <c r="G9955" s="533"/>
      <c r="H9955" s="533"/>
      <c r="I9955" s="533"/>
      <c r="J9955" s="533"/>
      <c r="K9955" s="533"/>
      <c r="L9955" s="533"/>
      <c r="M9955" s="533"/>
      <c r="N9955" s="532"/>
      <c r="O9955" s="350"/>
      <c r="P9955" s="464"/>
      <c r="Q9955" s="464"/>
      <c r="R9955" s="464"/>
      <c r="S9955" s="464"/>
      <c r="T9955" s="464"/>
      <c r="U9955" s="464"/>
      <c r="V9955" s="464"/>
      <c r="W9955" s="464"/>
    </row>
    <row r="9956" spans="1:23">
      <c r="A9956" s="531"/>
      <c r="B9956" s="532"/>
      <c r="C9956" s="350"/>
      <c r="D9956" s="350"/>
      <c r="E9956" s="533"/>
      <c r="F9956" s="533"/>
      <c r="G9956" s="533"/>
      <c r="H9956" s="533"/>
      <c r="I9956" s="533"/>
      <c r="J9956" s="533"/>
      <c r="K9956" s="533"/>
      <c r="L9956" s="533"/>
      <c r="M9956" s="533"/>
      <c r="N9956" s="532"/>
      <c r="O9956" s="350"/>
      <c r="P9956" s="464"/>
      <c r="Q9956" s="464"/>
      <c r="R9956" s="464"/>
      <c r="S9956" s="464"/>
      <c r="T9956" s="464"/>
      <c r="U9956" s="464"/>
      <c r="V9956" s="464"/>
      <c r="W9956" s="464"/>
    </row>
    <row r="9957" spans="1:23">
      <c r="A9957" s="531"/>
      <c r="B9957" s="532"/>
      <c r="C9957" s="350"/>
      <c r="D9957" s="350"/>
      <c r="E9957" s="533"/>
      <c r="F9957" s="533"/>
      <c r="G9957" s="533"/>
      <c r="H9957" s="533"/>
      <c r="I9957" s="533"/>
      <c r="J9957" s="533"/>
      <c r="K9957" s="533"/>
      <c r="L9957" s="533"/>
      <c r="M9957" s="533"/>
      <c r="N9957" s="532"/>
      <c r="O9957" s="350"/>
      <c r="P9957" s="464"/>
      <c r="Q9957" s="464"/>
      <c r="R9957" s="464"/>
      <c r="S9957" s="464"/>
      <c r="T9957" s="464"/>
      <c r="U9957" s="464"/>
      <c r="V9957" s="464"/>
      <c r="W9957" s="464"/>
    </row>
    <row r="9958" spans="1:23">
      <c r="A9958" s="531"/>
      <c r="B9958" s="532"/>
      <c r="C9958" s="350"/>
      <c r="D9958" s="350"/>
      <c r="E9958" s="533"/>
      <c r="F9958" s="533"/>
      <c r="G9958" s="533"/>
      <c r="H9958" s="533"/>
      <c r="I9958" s="533"/>
      <c r="J9958" s="533"/>
      <c r="K9958" s="533"/>
      <c r="L9958" s="533"/>
      <c r="M9958" s="533"/>
      <c r="N9958" s="532"/>
      <c r="O9958" s="350"/>
      <c r="P9958" s="464"/>
      <c r="Q9958" s="464"/>
      <c r="R9958" s="464"/>
      <c r="S9958" s="464"/>
      <c r="T9958" s="464"/>
      <c r="U9958" s="464"/>
      <c r="V9958" s="464"/>
      <c r="W9958" s="464"/>
    </row>
    <row r="9959" spans="1:23">
      <c r="A9959" s="531"/>
      <c r="B9959" s="532"/>
      <c r="C9959" s="350"/>
      <c r="D9959" s="350"/>
      <c r="E9959" s="533"/>
      <c r="F9959" s="533"/>
      <c r="G9959" s="533"/>
      <c r="H9959" s="533"/>
      <c r="I9959" s="533"/>
      <c r="J9959" s="533"/>
      <c r="K9959" s="533"/>
      <c r="L9959" s="533"/>
      <c r="M9959" s="533"/>
      <c r="N9959" s="532"/>
      <c r="O9959" s="350"/>
      <c r="P9959" s="464"/>
      <c r="Q9959" s="464"/>
      <c r="R9959" s="464"/>
      <c r="S9959" s="464"/>
      <c r="T9959" s="464"/>
      <c r="U9959" s="464"/>
      <c r="V9959" s="464"/>
      <c r="W9959" s="464"/>
    </row>
    <row r="9960" spans="1:23">
      <c r="A9960" s="531"/>
      <c r="B9960" s="532"/>
      <c r="C9960" s="350"/>
      <c r="D9960" s="350"/>
      <c r="E9960" s="533"/>
      <c r="F9960" s="533"/>
      <c r="G9960" s="533"/>
      <c r="H9960" s="533"/>
      <c r="I9960" s="533"/>
      <c r="J9960" s="533"/>
      <c r="K9960" s="533"/>
      <c r="L9960" s="533"/>
      <c r="M9960" s="533"/>
      <c r="N9960" s="532"/>
      <c r="O9960" s="350"/>
      <c r="P9960" s="464"/>
      <c r="Q9960" s="464"/>
      <c r="R9960" s="464"/>
      <c r="S9960" s="464"/>
      <c r="T9960" s="464"/>
      <c r="U9960" s="464"/>
      <c r="V9960" s="464"/>
      <c r="W9960" s="464"/>
    </row>
    <row r="9961" spans="1:23">
      <c r="A9961" s="531"/>
      <c r="B9961" s="532"/>
      <c r="C9961" s="350"/>
      <c r="D9961" s="350"/>
      <c r="E9961" s="533"/>
      <c r="F9961" s="533"/>
      <c r="G9961" s="533"/>
      <c r="H9961" s="533"/>
      <c r="I9961" s="533"/>
      <c r="J9961" s="533"/>
      <c r="K9961" s="533"/>
      <c r="L9961" s="533"/>
      <c r="M9961" s="533"/>
      <c r="N9961" s="532"/>
      <c r="O9961" s="350"/>
      <c r="P9961" s="464"/>
      <c r="Q9961" s="464"/>
      <c r="R9961" s="464"/>
      <c r="S9961" s="464"/>
      <c r="T9961" s="464"/>
      <c r="U9961" s="464"/>
      <c r="V9961" s="464"/>
      <c r="W9961" s="464"/>
    </row>
    <row r="9962" spans="1:23">
      <c r="A9962" s="531"/>
      <c r="B9962" s="532"/>
      <c r="C9962" s="350"/>
      <c r="D9962" s="350"/>
      <c r="E9962" s="533"/>
      <c r="F9962" s="533"/>
      <c r="G9962" s="533"/>
      <c r="H9962" s="533"/>
      <c r="I9962" s="533"/>
      <c r="J9962" s="533"/>
      <c r="K9962" s="533"/>
      <c r="L9962" s="533"/>
      <c r="M9962" s="533"/>
      <c r="N9962" s="532"/>
      <c r="O9962" s="350"/>
      <c r="P9962" s="464"/>
      <c r="Q9962" s="464"/>
      <c r="R9962" s="464"/>
      <c r="S9962" s="464"/>
      <c r="T9962" s="464"/>
      <c r="U9962" s="464"/>
      <c r="V9962" s="464"/>
      <c r="W9962" s="464"/>
    </row>
    <row r="9963" spans="1:23">
      <c r="A9963" s="531"/>
      <c r="B9963" s="532"/>
      <c r="C9963" s="350"/>
      <c r="D9963" s="350"/>
      <c r="E9963" s="533"/>
      <c r="F9963" s="533"/>
      <c r="G9963" s="533"/>
      <c r="H9963" s="533"/>
      <c r="I9963" s="533"/>
      <c r="J9963" s="533"/>
      <c r="K9963" s="533"/>
      <c r="L9963" s="533"/>
      <c r="M9963" s="533"/>
      <c r="N9963" s="532"/>
      <c r="O9963" s="350"/>
      <c r="P9963" s="464"/>
      <c r="Q9963" s="464"/>
      <c r="R9963" s="464"/>
      <c r="S9963" s="464"/>
      <c r="T9963" s="464"/>
      <c r="U9963" s="464"/>
      <c r="V9963" s="464"/>
      <c r="W9963" s="464"/>
    </row>
    <row r="9964" spans="1:23">
      <c r="A9964" s="536"/>
      <c r="B9964" s="532"/>
      <c r="C9964" s="350"/>
      <c r="D9964" s="350"/>
      <c r="E9964" s="533"/>
      <c r="F9964" s="533"/>
      <c r="G9964" s="533"/>
      <c r="H9964" s="533"/>
      <c r="I9964" s="533"/>
      <c r="J9964" s="533"/>
      <c r="K9964" s="533"/>
      <c r="L9964" s="533"/>
      <c r="M9964" s="533"/>
      <c r="N9964" s="532"/>
      <c r="O9964" s="350"/>
      <c r="P9964" s="464"/>
      <c r="Q9964" s="464"/>
      <c r="R9964" s="464"/>
      <c r="S9964" s="464"/>
      <c r="T9964" s="464"/>
      <c r="U9964" s="464"/>
      <c r="V9964" s="464"/>
      <c r="W9964" s="464"/>
    </row>
    <row r="9965" spans="1:23">
      <c r="A9965" s="536"/>
      <c r="B9965" s="532"/>
      <c r="C9965" s="350"/>
      <c r="D9965" s="350"/>
      <c r="E9965" s="533"/>
      <c r="F9965" s="533"/>
      <c r="G9965" s="533"/>
      <c r="H9965" s="533"/>
      <c r="I9965" s="533"/>
      <c r="J9965" s="533"/>
      <c r="K9965" s="533"/>
      <c r="L9965" s="533"/>
      <c r="M9965" s="533"/>
      <c r="N9965" s="532"/>
      <c r="O9965" s="350"/>
      <c r="P9965" s="464"/>
      <c r="Q9965" s="464"/>
      <c r="R9965" s="464"/>
      <c r="S9965" s="464"/>
      <c r="T9965" s="464"/>
      <c r="U9965" s="464"/>
      <c r="V9965" s="464"/>
      <c r="W9965" s="464"/>
    </row>
    <row r="9966" spans="1:23">
      <c r="A9966" s="536"/>
      <c r="B9966" s="532"/>
      <c r="C9966" s="350"/>
      <c r="D9966" s="350"/>
      <c r="E9966" s="533"/>
      <c r="F9966" s="533"/>
      <c r="G9966" s="533"/>
      <c r="H9966" s="533"/>
      <c r="I9966" s="533"/>
      <c r="J9966" s="533"/>
      <c r="K9966" s="533"/>
      <c r="L9966" s="533"/>
      <c r="M9966" s="533"/>
      <c r="N9966" s="532"/>
      <c r="O9966" s="350"/>
      <c r="P9966" s="464"/>
      <c r="Q9966" s="464"/>
      <c r="R9966" s="464"/>
      <c r="S9966" s="464"/>
      <c r="T9966" s="464"/>
      <c r="U9966" s="464"/>
      <c r="V9966" s="464"/>
      <c r="W9966" s="464"/>
    </row>
    <row r="9967" spans="1:23">
      <c r="A9967" s="536"/>
      <c r="B9967" s="532"/>
      <c r="C9967" s="350"/>
      <c r="D9967" s="350"/>
      <c r="E9967" s="533"/>
      <c r="F9967" s="533"/>
      <c r="G9967" s="533"/>
      <c r="H9967" s="533"/>
      <c r="I9967" s="533"/>
      <c r="J9967" s="533"/>
      <c r="K9967" s="533"/>
      <c r="L9967" s="533"/>
      <c r="M9967" s="533"/>
      <c r="N9967" s="532"/>
      <c r="O9967" s="350"/>
      <c r="P9967" s="464"/>
      <c r="Q9967" s="464"/>
      <c r="R9967" s="464"/>
      <c r="S9967" s="464"/>
      <c r="T9967" s="464"/>
      <c r="U9967" s="464"/>
      <c r="V9967" s="464"/>
      <c r="W9967" s="464"/>
    </row>
    <row r="9968" spans="1:23">
      <c r="A9968" s="536"/>
      <c r="B9968" s="532"/>
      <c r="C9968" s="350"/>
      <c r="D9968" s="350"/>
      <c r="E9968" s="533"/>
      <c r="F9968" s="533"/>
      <c r="G9968" s="533"/>
      <c r="H9968" s="533"/>
      <c r="I9968" s="533"/>
      <c r="J9968" s="533"/>
      <c r="K9968" s="533"/>
      <c r="L9968" s="533"/>
      <c r="M9968" s="533"/>
      <c r="N9968" s="532"/>
      <c r="O9968" s="350"/>
      <c r="P9968" s="464"/>
      <c r="Q9968" s="464"/>
      <c r="R9968" s="464"/>
      <c r="S9968" s="464"/>
      <c r="T9968" s="464"/>
      <c r="U9968" s="464"/>
      <c r="V9968" s="464"/>
      <c r="W9968" s="464"/>
    </row>
    <row r="9969" spans="1:23">
      <c r="A9969" s="536"/>
      <c r="B9969" s="532"/>
      <c r="C9969" s="350"/>
      <c r="D9969" s="350"/>
      <c r="E9969" s="533"/>
      <c r="F9969" s="533"/>
      <c r="G9969" s="533"/>
      <c r="H9969" s="533"/>
      <c r="I9969" s="533"/>
      <c r="J9969" s="533"/>
      <c r="K9969" s="533"/>
      <c r="L9969" s="533"/>
      <c r="M9969" s="533"/>
      <c r="N9969" s="532"/>
      <c r="O9969" s="350"/>
      <c r="P9969" s="464"/>
      <c r="Q9969" s="464"/>
      <c r="R9969" s="464"/>
      <c r="S9969" s="464"/>
      <c r="T9969" s="464"/>
      <c r="U9969" s="464"/>
      <c r="V9969" s="464"/>
      <c r="W9969" s="464"/>
    </row>
    <row r="9970" spans="1:23">
      <c r="A9970" s="536"/>
      <c r="B9970" s="532"/>
      <c r="C9970" s="350"/>
      <c r="D9970" s="350"/>
      <c r="E9970" s="533"/>
      <c r="F9970" s="533"/>
      <c r="G9970" s="533"/>
      <c r="H9970" s="533"/>
      <c r="I9970" s="533"/>
      <c r="J9970" s="533"/>
      <c r="K9970" s="533"/>
      <c r="L9970" s="533"/>
      <c r="M9970" s="533"/>
      <c r="N9970" s="532"/>
      <c r="O9970" s="350"/>
      <c r="P9970" s="464"/>
      <c r="Q9970" s="464"/>
      <c r="R9970" s="464"/>
      <c r="S9970" s="464"/>
      <c r="T9970" s="464"/>
      <c r="U9970" s="464"/>
      <c r="V9970" s="464"/>
      <c r="W9970" s="464"/>
    </row>
    <row r="9971" spans="1:23">
      <c r="A9971" s="536"/>
      <c r="B9971" s="532"/>
      <c r="C9971" s="350"/>
      <c r="D9971" s="350"/>
      <c r="E9971" s="533"/>
      <c r="F9971" s="533"/>
      <c r="G9971" s="533"/>
      <c r="H9971" s="533"/>
      <c r="I9971" s="533"/>
      <c r="J9971" s="533"/>
      <c r="K9971" s="533"/>
      <c r="L9971" s="533"/>
      <c r="M9971" s="533"/>
      <c r="N9971" s="532"/>
      <c r="O9971" s="350"/>
      <c r="P9971" s="464"/>
      <c r="Q9971" s="464"/>
      <c r="R9971" s="464"/>
      <c r="S9971" s="464"/>
      <c r="T9971" s="464"/>
      <c r="U9971" s="464"/>
      <c r="V9971" s="464"/>
      <c r="W9971" s="464"/>
    </row>
    <row r="9972" spans="1:23">
      <c r="A9972" s="536"/>
      <c r="B9972" s="532"/>
      <c r="C9972" s="350"/>
      <c r="D9972" s="350"/>
      <c r="E9972" s="533"/>
      <c r="F9972" s="533"/>
      <c r="G9972" s="533"/>
      <c r="H9972" s="533"/>
      <c r="I9972" s="533"/>
      <c r="J9972" s="533"/>
      <c r="K9972" s="533"/>
      <c r="L9972" s="533"/>
      <c r="M9972" s="533"/>
      <c r="N9972" s="532"/>
      <c r="O9972" s="350"/>
      <c r="P9972" s="464"/>
      <c r="Q9972" s="464"/>
      <c r="R9972" s="464"/>
      <c r="S9972" s="464"/>
      <c r="T9972" s="464"/>
      <c r="U9972" s="464"/>
      <c r="V9972" s="464"/>
      <c r="W9972" s="464"/>
    </row>
    <row r="9973" spans="1:23">
      <c r="A9973" s="536"/>
      <c r="B9973" s="532"/>
      <c r="C9973" s="350"/>
      <c r="D9973" s="350"/>
      <c r="E9973" s="533"/>
      <c r="F9973" s="533"/>
      <c r="G9973" s="533"/>
      <c r="H9973" s="533"/>
      <c r="I9973" s="533"/>
      <c r="J9973" s="533"/>
      <c r="K9973" s="533"/>
      <c r="L9973" s="533"/>
      <c r="M9973" s="533"/>
      <c r="N9973" s="532"/>
      <c r="O9973" s="350"/>
      <c r="P9973" s="464"/>
      <c r="Q9973" s="464"/>
      <c r="R9973" s="464"/>
      <c r="S9973" s="464"/>
      <c r="T9973" s="464"/>
      <c r="U9973" s="464"/>
      <c r="V9973" s="464"/>
      <c r="W9973" s="464"/>
    </row>
    <row r="9974" spans="1:23">
      <c r="A9974" s="536"/>
      <c r="B9974" s="532"/>
      <c r="C9974" s="350"/>
      <c r="D9974" s="350"/>
      <c r="E9974" s="533"/>
      <c r="F9974" s="533"/>
      <c r="G9974" s="533"/>
      <c r="H9974" s="533"/>
      <c r="I9974" s="533"/>
      <c r="J9974" s="533"/>
      <c r="K9974" s="533"/>
      <c r="L9974" s="533"/>
      <c r="M9974" s="533"/>
      <c r="N9974" s="532"/>
      <c r="O9974" s="350"/>
      <c r="P9974" s="464"/>
      <c r="Q9974" s="464"/>
      <c r="R9974" s="464"/>
      <c r="S9974" s="464"/>
      <c r="T9974" s="464"/>
      <c r="U9974" s="464"/>
      <c r="V9974" s="464"/>
      <c r="W9974" s="464"/>
    </row>
    <row r="9975" spans="1:23">
      <c r="A9975" s="536"/>
      <c r="B9975" s="532"/>
      <c r="C9975" s="350"/>
      <c r="D9975" s="350"/>
      <c r="E9975" s="533"/>
      <c r="F9975" s="533"/>
      <c r="G9975" s="533"/>
      <c r="H9975" s="533"/>
      <c r="I9975" s="533"/>
      <c r="J9975" s="533"/>
      <c r="K9975" s="533"/>
      <c r="L9975" s="533"/>
      <c r="M9975" s="533"/>
      <c r="N9975" s="532"/>
      <c r="O9975" s="350"/>
      <c r="P9975" s="464"/>
      <c r="Q9975" s="464"/>
      <c r="R9975" s="464"/>
      <c r="S9975" s="464"/>
      <c r="T9975" s="464"/>
      <c r="U9975" s="464"/>
      <c r="V9975" s="464"/>
      <c r="W9975" s="464"/>
    </row>
    <row r="9976" spans="1:23">
      <c r="A9976" s="536"/>
      <c r="B9976" s="532"/>
      <c r="C9976" s="350"/>
      <c r="D9976" s="350"/>
      <c r="E9976" s="533"/>
      <c r="F9976" s="533"/>
      <c r="G9976" s="533"/>
      <c r="H9976" s="533"/>
      <c r="I9976" s="533"/>
      <c r="J9976" s="533"/>
      <c r="K9976" s="533"/>
      <c r="L9976" s="533"/>
      <c r="M9976" s="533"/>
      <c r="N9976" s="532"/>
      <c r="O9976" s="350"/>
      <c r="P9976" s="464"/>
      <c r="Q9976" s="464"/>
      <c r="R9976" s="464"/>
      <c r="S9976" s="464"/>
      <c r="T9976" s="464"/>
      <c r="U9976" s="464"/>
      <c r="V9976" s="464"/>
      <c r="W9976" s="464"/>
    </row>
    <row r="9977" spans="1:23">
      <c r="A9977" s="536"/>
      <c r="B9977" s="532"/>
      <c r="C9977" s="350"/>
      <c r="D9977" s="350"/>
      <c r="E9977" s="533"/>
      <c r="F9977" s="533"/>
      <c r="G9977" s="533"/>
      <c r="H9977" s="533"/>
      <c r="I9977" s="533"/>
      <c r="J9977" s="533"/>
      <c r="K9977" s="533"/>
      <c r="L9977" s="533"/>
      <c r="M9977" s="533"/>
      <c r="N9977" s="532"/>
      <c r="O9977" s="350"/>
      <c r="P9977" s="464"/>
      <c r="Q9977" s="464"/>
      <c r="R9977" s="464"/>
      <c r="S9977" s="464"/>
      <c r="T9977" s="464"/>
      <c r="U9977" s="464"/>
      <c r="V9977" s="464"/>
      <c r="W9977" s="464"/>
    </row>
    <row r="9978" spans="1:23">
      <c r="A9978" s="536"/>
      <c r="B9978" s="532"/>
      <c r="C9978" s="350"/>
      <c r="D9978" s="350"/>
      <c r="E9978" s="533"/>
      <c r="F9978" s="533"/>
      <c r="G9978" s="533"/>
      <c r="H9978" s="533"/>
      <c r="I9978" s="533"/>
      <c r="J9978" s="533"/>
      <c r="K9978" s="533"/>
      <c r="L9978" s="533"/>
      <c r="M9978" s="533"/>
      <c r="N9978" s="532"/>
      <c r="O9978" s="350"/>
      <c r="P9978" s="464"/>
      <c r="Q9978" s="464"/>
      <c r="R9978" s="464"/>
      <c r="S9978" s="464"/>
      <c r="T9978" s="464"/>
      <c r="U9978" s="464"/>
      <c r="V9978" s="464"/>
      <c r="W9978" s="464"/>
    </row>
    <row r="9979" spans="1:23">
      <c r="A9979" s="536"/>
      <c r="B9979" s="532"/>
      <c r="C9979" s="350"/>
      <c r="D9979" s="350"/>
      <c r="E9979" s="533"/>
      <c r="F9979" s="533"/>
      <c r="G9979" s="533"/>
      <c r="H9979" s="533"/>
      <c r="I9979" s="533"/>
      <c r="J9979" s="533"/>
      <c r="K9979" s="533"/>
      <c r="L9979" s="533"/>
      <c r="M9979" s="533"/>
      <c r="N9979" s="532"/>
      <c r="O9979" s="350"/>
      <c r="P9979" s="464"/>
      <c r="Q9979" s="464"/>
      <c r="R9979" s="464"/>
      <c r="S9979" s="464"/>
      <c r="T9979" s="464"/>
      <c r="U9979" s="464"/>
      <c r="V9979" s="464"/>
      <c r="W9979" s="464"/>
    </row>
    <row r="9980" spans="1:23">
      <c r="A9980" s="536"/>
      <c r="B9980" s="532"/>
      <c r="C9980" s="350"/>
      <c r="D9980" s="350"/>
      <c r="E9980" s="533"/>
      <c r="F9980" s="533"/>
      <c r="G9980" s="533"/>
      <c r="H9980" s="533"/>
      <c r="I9980" s="533"/>
      <c r="J9980" s="533"/>
      <c r="K9980" s="533"/>
      <c r="L9980" s="533"/>
      <c r="M9980" s="533"/>
      <c r="N9980" s="532"/>
      <c r="O9980" s="350"/>
      <c r="P9980" s="464"/>
      <c r="Q9980" s="464"/>
      <c r="R9980" s="464"/>
      <c r="S9980" s="464"/>
      <c r="T9980" s="464"/>
      <c r="U9980" s="464"/>
      <c r="V9980" s="464"/>
      <c r="W9980" s="464"/>
    </row>
    <row r="9981" spans="1:23">
      <c r="A9981" s="536"/>
      <c r="B9981" s="532"/>
      <c r="C9981" s="350"/>
      <c r="D9981" s="350"/>
      <c r="E9981" s="533"/>
      <c r="F9981" s="533"/>
      <c r="G9981" s="533"/>
      <c r="H9981" s="533"/>
      <c r="I9981" s="533"/>
      <c r="J9981" s="533"/>
      <c r="K9981" s="533"/>
      <c r="L9981" s="533"/>
      <c r="M9981" s="533"/>
      <c r="N9981" s="532"/>
      <c r="O9981" s="350"/>
      <c r="P9981" s="464"/>
      <c r="Q9981" s="464"/>
      <c r="R9981" s="464"/>
      <c r="S9981" s="464"/>
      <c r="T9981" s="464"/>
      <c r="U9981" s="464"/>
      <c r="V9981" s="464"/>
      <c r="W9981" s="464"/>
    </row>
    <row r="9982" spans="1:23">
      <c r="A9982" s="536"/>
      <c r="B9982" s="532"/>
      <c r="C9982" s="350"/>
      <c r="D9982" s="350"/>
      <c r="E9982" s="533"/>
      <c r="F9982" s="533"/>
      <c r="G9982" s="533"/>
      <c r="H9982" s="533"/>
      <c r="I9982" s="533"/>
      <c r="J9982" s="533"/>
      <c r="K9982" s="533"/>
      <c r="L9982" s="533"/>
      <c r="M9982" s="533"/>
      <c r="N9982" s="532"/>
      <c r="O9982" s="350"/>
      <c r="P9982" s="464"/>
      <c r="Q9982" s="464"/>
      <c r="R9982" s="464"/>
      <c r="S9982" s="464"/>
      <c r="T9982" s="464"/>
      <c r="U9982" s="464"/>
      <c r="V9982" s="464"/>
      <c r="W9982" s="464"/>
    </row>
    <row r="9983" spans="1:23">
      <c r="A9983" s="536"/>
      <c r="B9983" s="532"/>
      <c r="C9983" s="350"/>
      <c r="D9983" s="350"/>
      <c r="E9983" s="533"/>
      <c r="F9983" s="533"/>
      <c r="G9983" s="533"/>
      <c r="H9983" s="533"/>
      <c r="I9983" s="533"/>
      <c r="J9983" s="533"/>
      <c r="K9983" s="533"/>
      <c r="L9983" s="533"/>
      <c r="M9983" s="533"/>
      <c r="N9983" s="532"/>
      <c r="O9983" s="350"/>
      <c r="P9983" s="464"/>
      <c r="Q9983" s="464"/>
      <c r="R9983" s="464"/>
      <c r="S9983" s="464"/>
      <c r="T9983" s="464"/>
      <c r="U9983" s="464"/>
      <c r="V9983" s="464"/>
      <c r="W9983" s="464"/>
    </row>
    <row r="9984" spans="1:23">
      <c r="A9984" s="536"/>
      <c r="B9984" s="532"/>
      <c r="C9984" s="350"/>
      <c r="D9984" s="350"/>
      <c r="E9984" s="533"/>
      <c r="F9984" s="533"/>
      <c r="G9984" s="533"/>
      <c r="H9984" s="533"/>
      <c r="I9984" s="533"/>
      <c r="J9984" s="533"/>
      <c r="K9984" s="533"/>
      <c r="L9984" s="533"/>
      <c r="M9984" s="533"/>
      <c r="N9984" s="532"/>
      <c r="O9984" s="350"/>
      <c r="P9984" s="464"/>
      <c r="Q9984" s="464"/>
      <c r="R9984" s="464"/>
      <c r="S9984" s="464"/>
      <c r="T9984" s="464"/>
      <c r="U9984" s="464"/>
      <c r="V9984" s="464"/>
      <c r="W9984" s="464"/>
    </row>
    <row r="9985" spans="1:23">
      <c r="A9985" s="536"/>
      <c r="B9985" s="532"/>
      <c r="C9985" s="350"/>
      <c r="D9985" s="350"/>
      <c r="E9985" s="533"/>
      <c r="F9985" s="533"/>
      <c r="G9985" s="533"/>
      <c r="H9985" s="533"/>
      <c r="I9985" s="533"/>
      <c r="J9985" s="533"/>
      <c r="K9985" s="533"/>
      <c r="L9985" s="533"/>
      <c r="M9985" s="533"/>
      <c r="N9985" s="532"/>
      <c r="O9985" s="350"/>
      <c r="P9985" s="464"/>
      <c r="Q9985" s="464"/>
      <c r="R9985" s="464"/>
      <c r="S9985" s="464"/>
      <c r="T9985" s="464"/>
      <c r="U9985" s="464"/>
      <c r="V9985" s="464"/>
      <c r="W9985" s="464"/>
    </row>
    <row r="9986" spans="1:23">
      <c r="A9986" s="536"/>
      <c r="B9986" s="532"/>
      <c r="C9986" s="350"/>
      <c r="D9986" s="350"/>
      <c r="E9986" s="533"/>
      <c r="F9986" s="533"/>
      <c r="G9986" s="533"/>
      <c r="H9986" s="533"/>
      <c r="I9986" s="533"/>
      <c r="J9986" s="533"/>
      <c r="K9986" s="533"/>
      <c r="L9986" s="533"/>
      <c r="M9986" s="533"/>
      <c r="N9986" s="532"/>
      <c r="O9986" s="350"/>
      <c r="P9986" s="464"/>
      <c r="Q9986" s="464"/>
      <c r="R9986" s="464"/>
      <c r="S9986" s="464"/>
      <c r="T9986" s="464"/>
      <c r="U9986" s="464"/>
      <c r="V9986" s="464"/>
      <c r="W9986" s="464"/>
    </row>
    <row r="9987" spans="1:23">
      <c r="A9987" s="536"/>
      <c r="B9987" s="532"/>
      <c r="C9987" s="350"/>
      <c r="D9987" s="350"/>
      <c r="E9987" s="533"/>
      <c r="F9987" s="533"/>
      <c r="G9987" s="533"/>
      <c r="H9987" s="533"/>
      <c r="I9987" s="533"/>
      <c r="J9987" s="533"/>
      <c r="K9987" s="533"/>
      <c r="L9987" s="533"/>
      <c r="M9987" s="533"/>
      <c r="N9987" s="532"/>
      <c r="O9987" s="350"/>
      <c r="P9987" s="464"/>
      <c r="Q9987" s="464"/>
      <c r="R9987" s="464"/>
      <c r="S9987" s="464"/>
      <c r="T9987" s="464"/>
      <c r="U9987" s="464"/>
      <c r="V9987" s="464"/>
      <c r="W9987" s="464"/>
    </row>
    <row r="9988" spans="1:23">
      <c r="A9988" s="536"/>
      <c r="B9988" s="532"/>
      <c r="C9988" s="350"/>
      <c r="D9988" s="350"/>
      <c r="E9988" s="533"/>
      <c r="F9988" s="533"/>
      <c r="G9988" s="533"/>
      <c r="H9988" s="533"/>
      <c r="I9988" s="533"/>
      <c r="J9988" s="533"/>
      <c r="K9988" s="533"/>
      <c r="L9988" s="533"/>
      <c r="M9988" s="533"/>
      <c r="N9988" s="532"/>
      <c r="O9988" s="350"/>
      <c r="P9988" s="464"/>
      <c r="Q9988" s="464"/>
      <c r="R9988" s="464"/>
      <c r="S9988" s="464"/>
      <c r="T9988" s="464"/>
      <c r="U9988" s="464"/>
      <c r="V9988" s="464"/>
      <c r="W9988" s="464"/>
    </row>
    <row r="9989" spans="1:23">
      <c r="A9989" s="536"/>
      <c r="B9989" s="532"/>
      <c r="C9989" s="350"/>
      <c r="D9989" s="350"/>
      <c r="E9989" s="533"/>
      <c r="F9989" s="533"/>
      <c r="G9989" s="533"/>
      <c r="H9989" s="533"/>
      <c r="I9989" s="533"/>
      <c r="J9989" s="533"/>
      <c r="K9989" s="533"/>
      <c r="L9989" s="533"/>
      <c r="M9989" s="533"/>
      <c r="N9989" s="532"/>
      <c r="O9989" s="350"/>
      <c r="P9989" s="464"/>
      <c r="Q9989" s="464"/>
      <c r="R9989" s="464"/>
      <c r="S9989" s="464"/>
      <c r="T9989" s="464"/>
      <c r="U9989" s="464"/>
      <c r="V9989" s="464"/>
      <c r="W9989" s="464"/>
    </row>
    <row r="9990" spans="1:23">
      <c r="A9990" s="536"/>
      <c r="B9990" s="532"/>
      <c r="C9990" s="350"/>
      <c r="D9990" s="350"/>
      <c r="E9990" s="533"/>
      <c r="F9990" s="533"/>
      <c r="G9990" s="533"/>
      <c r="H9990" s="533"/>
      <c r="I9990" s="533"/>
      <c r="J9990" s="533"/>
      <c r="K9990" s="533"/>
      <c r="L9990" s="533"/>
      <c r="M9990" s="533"/>
      <c r="N9990" s="532"/>
      <c r="O9990" s="350"/>
      <c r="P9990" s="464"/>
      <c r="Q9990" s="464"/>
      <c r="R9990" s="464"/>
      <c r="S9990" s="464"/>
      <c r="T9990" s="464"/>
      <c r="U9990" s="464"/>
      <c r="V9990" s="464"/>
      <c r="W9990" s="464"/>
    </row>
    <row r="9991" spans="1:23">
      <c r="A9991" s="536"/>
      <c r="B9991" s="532"/>
      <c r="C9991" s="350"/>
      <c r="D9991" s="350"/>
      <c r="E9991" s="533"/>
      <c r="F9991" s="533"/>
      <c r="G9991" s="533"/>
      <c r="H9991" s="533"/>
      <c r="I9991" s="533"/>
      <c r="J9991" s="533"/>
      <c r="K9991" s="533"/>
      <c r="L9991" s="533"/>
      <c r="M9991" s="533"/>
      <c r="N9991" s="532"/>
      <c r="O9991" s="350"/>
      <c r="P9991" s="464"/>
      <c r="Q9991" s="464"/>
      <c r="R9991" s="464"/>
      <c r="S9991" s="464"/>
      <c r="T9991" s="464"/>
      <c r="U9991" s="464"/>
      <c r="V9991" s="464"/>
      <c r="W9991" s="464"/>
    </row>
    <row r="9992" spans="1:23">
      <c r="A9992" s="536"/>
      <c r="B9992" s="532"/>
      <c r="C9992" s="350"/>
      <c r="D9992" s="350"/>
      <c r="E9992" s="533"/>
      <c r="F9992" s="533"/>
      <c r="G9992" s="533"/>
      <c r="H9992" s="533"/>
      <c r="I9992" s="533"/>
      <c r="J9992" s="533"/>
      <c r="K9992" s="533"/>
      <c r="L9992" s="533"/>
      <c r="M9992" s="533"/>
      <c r="N9992" s="532"/>
      <c r="O9992" s="350"/>
      <c r="P9992" s="464"/>
      <c r="Q9992" s="464"/>
      <c r="R9992" s="464"/>
      <c r="S9992" s="464"/>
      <c r="T9992" s="464"/>
      <c r="U9992" s="464"/>
      <c r="V9992" s="464"/>
      <c r="W9992" s="464"/>
    </row>
    <row r="9993" spans="1:23">
      <c r="A9993" s="536"/>
      <c r="B9993" s="532"/>
      <c r="C9993" s="350"/>
      <c r="D9993" s="350"/>
      <c r="E9993" s="533"/>
      <c r="F9993" s="533"/>
      <c r="G9993" s="533"/>
      <c r="H9993" s="533"/>
      <c r="I9993" s="533"/>
      <c r="J9993" s="533"/>
      <c r="K9993" s="533"/>
      <c r="L9993" s="533"/>
      <c r="M9993" s="533"/>
      <c r="N9993" s="532"/>
      <c r="O9993" s="350"/>
      <c r="P9993" s="464"/>
      <c r="Q9993" s="464"/>
      <c r="R9993" s="464"/>
      <c r="S9993" s="464"/>
      <c r="T9993" s="464"/>
      <c r="U9993" s="464"/>
      <c r="V9993" s="464"/>
      <c r="W9993" s="464"/>
    </row>
    <row r="9994" spans="1:23">
      <c r="A9994" s="536"/>
      <c r="B9994" s="532"/>
      <c r="C9994" s="350"/>
      <c r="D9994" s="350"/>
      <c r="E9994" s="533"/>
      <c r="F9994" s="533"/>
      <c r="G9994" s="533"/>
      <c r="H9994" s="533"/>
      <c r="I9994" s="533"/>
      <c r="J9994" s="533"/>
      <c r="K9994" s="533"/>
      <c r="L9994" s="533"/>
      <c r="M9994" s="533"/>
      <c r="N9994" s="532"/>
      <c r="O9994" s="350"/>
      <c r="P9994" s="464"/>
      <c r="Q9994" s="464"/>
      <c r="R9994" s="464"/>
      <c r="S9994" s="464"/>
      <c r="T9994" s="464"/>
      <c r="U9994" s="464"/>
      <c r="V9994" s="464"/>
      <c r="W9994" s="464"/>
    </row>
    <row r="9995" spans="1:23">
      <c r="A9995" s="536"/>
      <c r="B9995" s="532"/>
      <c r="C9995" s="350"/>
      <c r="D9995" s="350"/>
      <c r="E9995" s="533"/>
      <c r="F9995" s="533"/>
      <c r="G9995" s="533"/>
      <c r="H9995" s="533"/>
      <c r="I9995" s="533"/>
      <c r="J9995" s="533"/>
      <c r="K9995" s="533"/>
      <c r="L9995" s="533"/>
      <c r="M9995" s="533"/>
      <c r="N9995" s="532"/>
      <c r="O9995" s="350"/>
      <c r="P9995" s="464"/>
      <c r="Q9995" s="464"/>
      <c r="R9995" s="464"/>
      <c r="S9995" s="464"/>
      <c r="T9995" s="464"/>
      <c r="U9995" s="464"/>
      <c r="V9995" s="464"/>
      <c r="W9995" s="464"/>
    </row>
    <row r="9996" spans="1:23">
      <c r="A9996" s="536"/>
      <c r="B9996" s="532"/>
      <c r="C9996" s="350"/>
      <c r="D9996" s="350"/>
      <c r="E9996" s="533"/>
      <c r="F9996" s="533"/>
      <c r="G9996" s="533"/>
      <c r="H9996" s="533"/>
      <c r="I9996" s="533"/>
      <c r="J9996" s="533"/>
      <c r="K9996" s="533"/>
      <c r="L9996" s="533"/>
      <c r="M9996" s="533"/>
      <c r="N9996" s="532"/>
      <c r="O9996" s="350"/>
      <c r="P9996" s="464"/>
      <c r="Q9996" s="464"/>
      <c r="R9996" s="464"/>
      <c r="S9996" s="464"/>
      <c r="T9996" s="464"/>
      <c r="U9996" s="464"/>
      <c r="V9996" s="464"/>
      <c r="W9996" s="464"/>
    </row>
    <row r="9997" spans="1:23">
      <c r="A9997" s="536"/>
      <c r="B9997" s="532"/>
      <c r="C9997" s="350"/>
      <c r="D9997" s="350"/>
      <c r="E9997" s="533"/>
      <c r="F9997" s="533"/>
      <c r="G9997" s="533"/>
      <c r="H9997" s="533"/>
      <c r="I9997" s="533"/>
      <c r="J9997" s="533"/>
      <c r="K9997" s="533"/>
      <c r="L9997" s="533"/>
      <c r="M9997" s="533"/>
      <c r="N9997" s="532"/>
      <c r="O9997" s="350"/>
      <c r="P9997" s="464"/>
      <c r="Q9997" s="464"/>
      <c r="R9997" s="464"/>
      <c r="S9997" s="464"/>
      <c r="T9997" s="464"/>
      <c r="U9997" s="464"/>
      <c r="V9997" s="464"/>
      <c r="W9997" s="464"/>
    </row>
    <row r="9998" spans="1:23">
      <c r="A9998" s="536"/>
      <c r="B9998" s="532"/>
      <c r="C9998" s="350"/>
      <c r="D9998" s="350"/>
      <c r="E9998" s="533"/>
      <c r="F9998" s="533"/>
      <c r="G9998" s="533"/>
      <c r="H9998" s="533"/>
      <c r="I9998" s="533"/>
      <c r="J9998" s="533"/>
      <c r="K9998" s="533"/>
      <c r="L9998" s="533"/>
      <c r="M9998" s="533"/>
      <c r="N9998" s="532"/>
      <c r="O9998" s="350"/>
      <c r="P9998" s="464"/>
      <c r="Q9998" s="464"/>
      <c r="R9998" s="464"/>
      <c r="S9998" s="464"/>
      <c r="T9998" s="464"/>
      <c r="U9998" s="464"/>
      <c r="V9998" s="464"/>
      <c r="W9998" s="464"/>
    </row>
    <row r="9999" spans="1:23">
      <c r="A9999" s="536"/>
      <c r="B9999" s="532"/>
      <c r="C9999" s="350"/>
      <c r="D9999" s="350"/>
      <c r="E9999" s="533"/>
      <c r="F9999" s="533"/>
      <c r="G9999" s="533"/>
      <c r="H9999" s="533"/>
      <c r="I9999" s="533"/>
      <c r="J9999" s="533"/>
      <c r="K9999" s="533"/>
      <c r="L9999" s="533"/>
      <c r="M9999" s="533"/>
      <c r="N9999" s="532"/>
      <c r="O9999" s="350"/>
      <c r="P9999" s="464"/>
      <c r="Q9999" s="464"/>
      <c r="R9999" s="464"/>
      <c r="S9999" s="464"/>
      <c r="T9999" s="464"/>
      <c r="U9999" s="464"/>
      <c r="V9999" s="464"/>
      <c r="W9999" s="464"/>
    </row>
    <row r="10000" spans="1:23">
      <c r="A10000" s="536"/>
      <c r="B10000" s="532"/>
      <c r="C10000" s="350"/>
      <c r="D10000" s="350"/>
      <c r="E10000" s="533"/>
      <c r="F10000" s="533"/>
      <c r="G10000" s="533"/>
      <c r="H10000" s="533"/>
      <c r="I10000" s="533"/>
      <c r="J10000" s="533"/>
      <c r="K10000" s="533"/>
      <c r="L10000" s="533"/>
      <c r="M10000" s="533"/>
      <c r="N10000" s="532"/>
      <c r="O10000" s="350"/>
      <c r="P10000" s="464"/>
      <c r="Q10000" s="464"/>
      <c r="R10000" s="464"/>
      <c r="S10000" s="464"/>
      <c r="T10000" s="464"/>
      <c r="U10000" s="464"/>
      <c r="V10000" s="464"/>
      <c r="W10000" s="464"/>
    </row>
    <row r="10001" spans="1:23">
      <c r="A10001" s="536"/>
      <c r="B10001" s="532"/>
      <c r="C10001" s="350"/>
      <c r="D10001" s="350"/>
      <c r="E10001" s="533"/>
      <c r="F10001" s="533"/>
      <c r="G10001" s="533"/>
      <c r="H10001" s="533"/>
      <c r="I10001" s="533"/>
      <c r="J10001" s="533"/>
      <c r="K10001" s="533"/>
      <c r="L10001" s="533"/>
      <c r="M10001" s="533"/>
      <c r="N10001" s="532"/>
      <c r="O10001" s="350"/>
      <c r="P10001" s="464"/>
      <c r="Q10001" s="464"/>
      <c r="R10001" s="464"/>
      <c r="S10001" s="464"/>
      <c r="T10001" s="464"/>
      <c r="U10001" s="464"/>
      <c r="V10001" s="464"/>
      <c r="W10001" s="464"/>
    </row>
    <row r="10002" spans="1:23">
      <c r="A10002" s="536"/>
      <c r="B10002" s="532"/>
      <c r="C10002" s="350"/>
      <c r="D10002" s="350"/>
      <c r="E10002" s="533"/>
      <c r="F10002" s="533"/>
      <c r="G10002" s="533"/>
      <c r="H10002" s="533"/>
      <c r="I10002" s="533"/>
      <c r="J10002" s="533"/>
      <c r="K10002" s="533"/>
      <c r="L10002" s="533"/>
      <c r="M10002" s="533"/>
      <c r="N10002" s="532"/>
      <c r="O10002" s="350"/>
      <c r="P10002" s="464"/>
      <c r="Q10002" s="464"/>
      <c r="R10002" s="464"/>
      <c r="S10002" s="464"/>
      <c r="T10002" s="464"/>
      <c r="U10002" s="464"/>
      <c r="V10002" s="464"/>
      <c r="W10002" s="464"/>
    </row>
    <row r="10003" spans="1:23">
      <c r="A10003" s="536"/>
      <c r="B10003" s="532"/>
      <c r="C10003" s="350"/>
      <c r="D10003" s="350"/>
      <c r="E10003" s="533"/>
      <c r="F10003" s="533"/>
      <c r="G10003" s="533"/>
      <c r="H10003" s="533"/>
      <c r="I10003" s="533"/>
      <c r="J10003" s="533"/>
      <c r="K10003" s="533"/>
      <c r="L10003" s="533"/>
      <c r="M10003" s="533"/>
      <c r="N10003" s="532"/>
      <c r="O10003" s="350"/>
      <c r="P10003" s="464"/>
      <c r="Q10003" s="464"/>
      <c r="R10003" s="464"/>
      <c r="S10003" s="464"/>
      <c r="T10003" s="464"/>
      <c r="U10003" s="464"/>
      <c r="V10003" s="464"/>
      <c r="W10003" s="464"/>
    </row>
    <row r="10004" spans="1:23">
      <c r="A10004" s="536"/>
      <c r="B10004" s="532"/>
      <c r="C10004" s="350"/>
      <c r="D10004" s="350"/>
      <c r="E10004" s="533"/>
      <c r="F10004" s="533"/>
      <c r="G10004" s="533"/>
      <c r="H10004" s="533"/>
      <c r="I10004" s="533"/>
      <c r="J10004" s="533"/>
      <c r="K10004" s="533"/>
      <c r="L10004" s="533"/>
      <c r="M10004" s="533"/>
      <c r="N10004" s="532"/>
      <c r="O10004" s="350"/>
      <c r="P10004" s="464"/>
      <c r="Q10004" s="464"/>
      <c r="R10004" s="464"/>
      <c r="S10004" s="464"/>
      <c r="T10004" s="464"/>
      <c r="U10004" s="464"/>
      <c r="V10004" s="464"/>
      <c r="W10004" s="464"/>
    </row>
    <row r="10005" spans="1:23">
      <c r="A10005" s="536"/>
      <c r="B10005" s="532"/>
      <c r="C10005" s="350"/>
      <c r="D10005" s="350"/>
      <c r="E10005" s="533"/>
      <c r="F10005" s="533"/>
      <c r="G10005" s="533"/>
      <c r="H10005" s="533"/>
      <c r="I10005" s="533"/>
      <c r="J10005" s="533"/>
      <c r="K10005" s="533"/>
      <c r="L10005" s="533"/>
      <c r="M10005" s="533"/>
      <c r="N10005" s="532"/>
      <c r="O10005" s="350"/>
      <c r="P10005" s="464"/>
      <c r="Q10005" s="464"/>
      <c r="R10005" s="464"/>
      <c r="S10005" s="464"/>
      <c r="T10005" s="464"/>
      <c r="U10005" s="464"/>
      <c r="V10005" s="464"/>
      <c r="W10005" s="464"/>
    </row>
    <row r="10006" spans="1:23">
      <c r="A10006" s="536"/>
      <c r="B10006" s="532"/>
      <c r="C10006" s="350"/>
      <c r="D10006" s="350"/>
      <c r="E10006" s="533"/>
      <c r="F10006" s="533"/>
      <c r="G10006" s="533"/>
      <c r="H10006" s="533"/>
      <c r="I10006" s="533"/>
      <c r="J10006" s="533"/>
      <c r="K10006" s="533"/>
      <c r="L10006" s="533"/>
      <c r="M10006" s="533"/>
      <c r="N10006" s="532"/>
      <c r="O10006" s="350"/>
      <c r="P10006" s="464"/>
      <c r="Q10006" s="464"/>
      <c r="R10006" s="464"/>
      <c r="S10006" s="464"/>
      <c r="T10006" s="464"/>
      <c r="U10006" s="464"/>
      <c r="V10006" s="464"/>
      <c r="W10006" s="464"/>
    </row>
    <row r="10007" spans="1:23">
      <c r="A10007" s="536"/>
      <c r="B10007" s="532"/>
      <c r="C10007" s="350"/>
      <c r="D10007" s="350"/>
      <c r="E10007" s="533"/>
      <c r="F10007" s="533"/>
      <c r="G10007" s="533"/>
      <c r="H10007" s="533"/>
      <c r="I10007" s="533"/>
      <c r="J10007" s="533"/>
      <c r="K10007" s="533"/>
      <c r="L10007" s="533"/>
      <c r="M10007" s="533"/>
      <c r="N10007" s="532"/>
      <c r="O10007" s="350"/>
      <c r="P10007" s="464"/>
      <c r="Q10007" s="464"/>
      <c r="R10007" s="464"/>
      <c r="S10007" s="464"/>
      <c r="T10007" s="464"/>
      <c r="U10007" s="464"/>
      <c r="V10007" s="464"/>
      <c r="W10007" s="464"/>
    </row>
    <row r="10008" spans="1:23">
      <c r="A10008" s="536"/>
      <c r="B10008" s="532"/>
      <c r="C10008" s="350"/>
      <c r="D10008" s="350"/>
      <c r="E10008" s="533"/>
      <c r="F10008" s="533"/>
      <c r="G10008" s="533"/>
      <c r="H10008" s="533"/>
      <c r="I10008" s="533"/>
      <c r="J10008" s="533"/>
      <c r="K10008" s="533"/>
      <c r="L10008" s="533"/>
      <c r="M10008" s="533"/>
      <c r="N10008" s="532"/>
      <c r="O10008" s="350"/>
      <c r="P10008" s="464"/>
      <c r="Q10008" s="464"/>
      <c r="R10008" s="464"/>
      <c r="S10008" s="464"/>
      <c r="T10008" s="464"/>
      <c r="U10008" s="464"/>
      <c r="V10008" s="464"/>
      <c r="W10008" s="464"/>
    </row>
    <row r="10009" spans="1:23">
      <c r="A10009" s="536"/>
      <c r="B10009" s="532"/>
      <c r="C10009" s="350"/>
      <c r="D10009" s="350"/>
      <c r="E10009" s="533"/>
      <c r="F10009" s="533"/>
      <c r="G10009" s="533"/>
      <c r="H10009" s="533"/>
      <c r="I10009" s="533"/>
      <c r="J10009" s="533"/>
      <c r="K10009" s="533"/>
      <c r="L10009" s="533"/>
      <c r="M10009" s="533"/>
      <c r="N10009" s="532"/>
      <c r="O10009" s="350"/>
      <c r="P10009" s="464"/>
      <c r="Q10009" s="464"/>
      <c r="R10009" s="464"/>
      <c r="S10009" s="464"/>
      <c r="T10009" s="464"/>
      <c r="U10009" s="464"/>
      <c r="V10009" s="464"/>
      <c r="W10009" s="464"/>
    </row>
    <row r="10010" spans="1:23">
      <c r="A10010" s="536"/>
      <c r="B10010" s="532"/>
      <c r="C10010" s="350"/>
      <c r="D10010" s="350"/>
      <c r="E10010" s="533"/>
      <c r="F10010" s="533"/>
      <c r="G10010" s="533"/>
      <c r="H10010" s="533"/>
      <c r="I10010" s="533"/>
      <c r="J10010" s="533"/>
      <c r="K10010" s="533"/>
      <c r="L10010" s="533"/>
      <c r="M10010" s="533"/>
      <c r="N10010" s="532"/>
      <c r="O10010" s="350"/>
      <c r="P10010" s="464"/>
      <c r="Q10010" s="464"/>
      <c r="R10010" s="464"/>
      <c r="S10010" s="464"/>
      <c r="T10010" s="464"/>
      <c r="U10010" s="464"/>
      <c r="V10010" s="464"/>
      <c r="W10010" s="464"/>
    </row>
    <row r="10011" spans="1:23">
      <c r="A10011" s="536"/>
      <c r="B10011" s="532"/>
      <c r="C10011" s="350"/>
      <c r="D10011" s="350"/>
      <c r="E10011" s="533"/>
      <c r="F10011" s="533"/>
      <c r="G10011" s="533"/>
      <c r="H10011" s="533"/>
      <c r="I10011" s="533"/>
      <c r="J10011" s="533"/>
      <c r="K10011" s="533"/>
      <c r="L10011" s="533"/>
      <c r="M10011" s="533"/>
      <c r="N10011" s="532"/>
      <c r="O10011" s="350"/>
      <c r="P10011" s="464"/>
      <c r="Q10011" s="464"/>
      <c r="R10011" s="464"/>
      <c r="S10011" s="464"/>
      <c r="T10011" s="464"/>
      <c r="U10011" s="464"/>
      <c r="V10011" s="464"/>
      <c r="W10011" s="464"/>
    </row>
    <row r="10012" spans="1:23">
      <c r="A10012" s="536"/>
      <c r="B10012" s="532"/>
      <c r="C10012" s="350"/>
      <c r="D10012" s="350"/>
      <c r="E10012" s="533"/>
      <c r="F10012" s="533"/>
      <c r="G10012" s="533"/>
      <c r="H10012" s="533"/>
      <c r="I10012" s="533"/>
      <c r="J10012" s="533"/>
      <c r="K10012" s="533"/>
      <c r="L10012" s="533"/>
      <c r="M10012" s="533"/>
      <c r="N10012" s="532"/>
      <c r="O10012" s="350"/>
      <c r="P10012" s="464"/>
      <c r="Q10012" s="464"/>
      <c r="R10012" s="464"/>
      <c r="S10012" s="464"/>
      <c r="T10012" s="464"/>
      <c r="U10012" s="464"/>
      <c r="V10012" s="464"/>
      <c r="W10012" s="464"/>
    </row>
    <row r="10013" spans="1:23">
      <c r="A10013" s="536"/>
      <c r="B10013" s="532"/>
      <c r="C10013" s="350"/>
      <c r="D10013" s="350"/>
      <c r="E10013" s="533"/>
      <c r="F10013" s="533"/>
      <c r="G10013" s="533"/>
      <c r="H10013" s="533"/>
      <c r="I10013" s="533"/>
      <c r="J10013" s="533"/>
      <c r="K10013" s="533"/>
      <c r="L10013" s="533"/>
      <c r="M10013" s="533"/>
      <c r="N10013" s="532"/>
      <c r="O10013" s="350"/>
      <c r="P10013" s="464"/>
      <c r="Q10013" s="464"/>
      <c r="R10013" s="464"/>
      <c r="S10013" s="464"/>
      <c r="T10013" s="464"/>
      <c r="U10013" s="464"/>
      <c r="V10013" s="464"/>
      <c r="W10013" s="464"/>
    </row>
    <row r="10014" spans="1:23">
      <c r="A10014" s="536"/>
      <c r="B10014" s="532"/>
      <c r="C10014" s="350"/>
      <c r="D10014" s="350"/>
      <c r="E10014" s="533"/>
      <c r="F10014" s="533"/>
      <c r="G10014" s="533"/>
      <c r="H10014" s="533"/>
      <c r="I10014" s="533"/>
      <c r="J10014" s="533"/>
      <c r="K10014" s="533"/>
      <c r="L10014" s="533"/>
      <c r="M10014" s="533"/>
      <c r="N10014" s="532"/>
      <c r="O10014" s="350"/>
      <c r="P10014" s="464"/>
      <c r="Q10014" s="464"/>
      <c r="R10014" s="464"/>
      <c r="S10014" s="464"/>
      <c r="T10014" s="464"/>
      <c r="U10014" s="464"/>
      <c r="V10014" s="464"/>
      <c r="W10014" s="464"/>
    </row>
    <row r="10015" spans="1:23">
      <c r="A10015" s="536"/>
      <c r="B10015" s="532"/>
      <c r="C10015" s="350"/>
      <c r="D10015" s="350"/>
      <c r="E10015" s="533"/>
      <c r="F10015" s="533"/>
      <c r="G10015" s="533"/>
      <c r="H10015" s="533"/>
      <c r="I10015" s="533"/>
      <c r="J10015" s="533"/>
      <c r="K10015" s="533"/>
      <c r="L10015" s="533"/>
      <c r="M10015" s="533"/>
      <c r="N10015" s="532"/>
      <c r="O10015" s="350"/>
      <c r="P10015" s="464"/>
      <c r="Q10015" s="464"/>
      <c r="R10015" s="464"/>
      <c r="S10015" s="464"/>
      <c r="T10015" s="464"/>
      <c r="U10015" s="464"/>
      <c r="V10015" s="464"/>
      <c r="W10015" s="464"/>
    </row>
    <row r="10016" spans="1:23">
      <c r="A10016" s="536"/>
      <c r="B10016" s="532"/>
      <c r="C10016" s="350"/>
      <c r="D10016" s="350"/>
      <c r="E10016" s="533"/>
      <c r="F10016" s="533"/>
      <c r="G10016" s="533"/>
      <c r="H10016" s="533"/>
      <c r="I10016" s="533"/>
      <c r="J10016" s="533"/>
      <c r="K10016" s="533"/>
      <c r="L10016" s="533"/>
      <c r="M10016" s="533"/>
      <c r="N10016" s="532"/>
      <c r="O10016" s="350"/>
      <c r="P10016" s="464"/>
      <c r="Q10016" s="464"/>
      <c r="R10016" s="464"/>
      <c r="S10016" s="464"/>
      <c r="T10016" s="464"/>
      <c r="U10016" s="464"/>
      <c r="V10016" s="464"/>
      <c r="W10016" s="464"/>
    </row>
    <row r="10017" spans="1:23">
      <c r="A10017" s="536"/>
      <c r="B10017" s="532"/>
      <c r="C10017" s="350"/>
      <c r="D10017" s="350"/>
      <c r="E10017" s="533"/>
      <c r="F10017" s="533"/>
      <c r="G10017" s="533"/>
      <c r="H10017" s="533"/>
      <c r="I10017" s="533"/>
      <c r="J10017" s="533"/>
      <c r="K10017" s="533"/>
      <c r="L10017" s="533"/>
      <c r="M10017" s="533"/>
      <c r="N10017" s="532"/>
      <c r="O10017" s="350"/>
      <c r="P10017" s="464"/>
      <c r="Q10017" s="464"/>
      <c r="R10017" s="464"/>
      <c r="S10017" s="464"/>
      <c r="T10017" s="464"/>
      <c r="U10017" s="464"/>
      <c r="V10017" s="464"/>
      <c r="W10017" s="464"/>
    </row>
    <row r="10018" spans="1:23">
      <c r="A10018" s="536"/>
      <c r="B10018" s="532"/>
      <c r="C10018" s="350"/>
      <c r="D10018" s="350"/>
      <c r="E10018" s="533"/>
      <c r="F10018" s="533"/>
      <c r="G10018" s="533"/>
      <c r="H10018" s="533"/>
      <c r="I10018" s="533"/>
      <c r="J10018" s="533"/>
      <c r="K10018" s="533"/>
      <c r="L10018" s="533"/>
      <c r="M10018" s="533"/>
      <c r="N10018" s="532"/>
      <c r="O10018" s="350"/>
      <c r="P10018" s="464"/>
      <c r="Q10018" s="464"/>
      <c r="R10018" s="464"/>
      <c r="S10018" s="464"/>
      <c r="T10018" s="464"/>
      <c r="U10018" s="464"/>
      <c r="V10018" s="464"/>
      <c r="W10018" s="464"/>
    </row>
    <row r="10019" spans="1:23">
      <c r="A10019" s="536"/>
      <c r="B10019" s="532"/>
      <c r="C10019" s="350"/>
      <c r="D10019" s="350"/>
      <c r="E10019" s="533"/>
      <c r="F10019" s="533"/>
      <c r="G10019" s="533"/>
      <c r="H10019" s="533"/>
      <c r="I10019" s="533"/>
      <c r="J10019" s="533"/>
      <c r="K10019" s="533"/>
      <c r="L10019" s="533"/>
      <c r="M10019" s="533"/>
      <c r="N10019" s="532"/>
      <c r="O10019" s="350"/>
      <c r="P10019" s="464"/>
      <c r="Q10019" s="464"/>
      <c r="R10019" s="464"/>
      <c r="S10019" s="464"/>
      <c r="T10019" s="464"/>
      <c r="U10019" s="464"/>
      <c r="V10019" s="464"/>
      <c r="W10019" s="464"/>
    </row>
    <row r="10020" spans="1:23">
      <c r="A10020" s="536"/>
      <c r="B10020" s="532"/>
      <c r="C10020" s="350"/>
      <c r="D10020" s="350"/>
      <c r="E10020" s="533"/>
      <c r="F10020" s="533"/>
      <c r="G10020" s="533"/>
      <c r="H10020" s="533"/>
      <c r="I10020" s="533"/>
      <c r="J10020" s="533"/>
      <c r="K10020" s="533"/>
      <c r="L10020" s="533"/>
      <c r="M10020" s="533"/>
      <c r="N10020" s="532"/>
      <c r="O10020" s="350"/>
      <c r="P10020" s="464"/>
      <c r="Q10020" s="464"/>
      <c r="R10020" s="464"/>
      <c r="S10020" s="464"/>
      <c r="T10020" s="464"/>
      <c r="U10020" s="464"/>
      <c r="V10020" s="464"/>
      <c r="W10020" s="464"/>
    </row>
    <row r="10021" spans="1:23">
      <c r="A10021" s="536"/>
      <c r="B10021" s="532"/>
      <c r="C10021" s="350"/>
      <c r="D10021" s="350"/>
      <c r="E10021" s="533"/>
      <c r="F10021" s="533"/>
      <c r="G10021" s="533"/>
      <c r="H10021" s="533"/>
      <c r="I10021" s="533"/>
      <c r="J10021" s="533"/>
      <c r="K10021" s="533"/>
      <c r="L10021" s="533"/>
      <c r="M10021" s="533"/>
      <c r="N10021" s="532"/>
      <c r="O10021" s="350"/>
      <c r="P10021" s="464"/>
      <c r="Q10021" s="464"/>
      <c r="R10021" s="464"/>
      <c r="S10021" s="464"/>
      <c r="T10021" s="464"/>
      <c r="U10021" s="464"/>
      <c r="V10021" s="464"/>
      <c r="W10021" s="464"/>
    </row>
    <row r="10022" spans="1:23">
      <c r="A10022" s="536"/>
      <c r="B10022" s="532"/>
      <c r="C10022" s="350"/>
      <c r="D10022" s="350"/>
      <c r="E10022" s="533"/>
      <c r="F10022" s="533"/>
      <c r="G10022" s="533"/>
      <c r="H10022" s="533"/>
      <c r="I10022" s="533"/>
      <c r="J10022" s="533"/>
      <c r="K10022" s="533"/>
      <c r="L10022" s="533"/>
      <c r="M10022" s="533"/>
      <c r="N10022" s="532"/>
      <c r="O10022" s="350"/>
      <c r="P10022" s="464"/>
      <c r="Q10022" s="464"/>
      <c r="R10022" s="464"/>
      <c r="S10022" s="464"/>
      <c r="T10022" s="464"/>
      <c r="U10022" s="464"/>
      <c r="V10022" s="464"/>
      <c r="W10022" s="464"/>
    </row>
    <row r="10023" spans="1:23">
      <c r="A10023" s="536"/>
      <c r="B10023" s="532"/>
      <c r="C10023" s="350"/>
      <c r="D10023" s="350"/>
      <c r="E10023" s="533"/>
      <c r="F10023" s="533"/>
      <c r="G10023" s="533"/>
      <c r="H10023" s="533"/>
      <c r="I10023" s="533"/>
      <c r="J10023" s="533"/>
      <c r="K10023" s="533"/>
      <c r="L10023" s="533"/>
      <c r="M10023" s="533"/>
      <c r="N10023" s="532"/>
      <c r="O10023" s="350"/>
      <c r="P10023" s="464"/>
      <c r="Q10023" s="464"/>
      <c r="R10023" s="464"/>
      <c r="S10023" s="464"/>
      <c r="T10023" s="464"/>
      <c r="U10023" s="464"/>
      <c r="V10023" s="464"/>
      <c r="W10023" s="464"/>
    </row>
    <row r="10024" spans="1:23">
      <c r="A10024" s="536"/>
      <c r="B10024" s="532"/>
      <c r="C10024" s="350"/>
      <c r="D10024" s="350"/>
      <c r="E10024" s="533"/>
      <c r="F10024" s="533"/>
      <c r="G10024" s="533"/>
      <c r="H10024" s="533"/>
      <c r="I10024" s="533"/>
      <c r="J10024" s="533"/>
      <c r="K10024" s="533"/>
      <c r="L10024" s="533"/>
      <c r="M10024" s="533"/>
      <c r="N10024" s="532"/>
      <c r="O10024" s="350"/>
      <c r="P10024" s="464"/>
      <c r="Q10024" s="464"/>
      <c r="R10024" s="464"/>
      <c r="S10024" s="464"/>
      <c r="T10024" s="464"/>
      <c r="U10024" s="464"/>
      <c r="V10024" s="464"/>
      <c r="W10024" s="464"/>
    </row>
    <row r="10025" spans="1:23">
      <c r="A10025" s="536"/>
      <c r="B10025" s="532"/>
      <c r="C10025" s="350"/>
      <c r="D10025" s="350"/>
      <c r="E10025" s="533"/>
      <c r="F10025" s="533"/>
      <c r="G10025" s="533"/>
      <c r="H10025" s="533"/>
      <c r="I10025" s="533"/>
      <c r="J10025" s="533"/>
      <c r="K10025" s="533"/>
      <c r="L10025" s="533"/>
      <c r="M10025" s="533"/>
      <c r="N10025" s="532"/>
      <c r="O10025" s="350"/>
      <c r="P10025" s="464"/>
      <c r="Q10025" s="464"/>
      <c r="R10025" s="464"/>
      <c r="S10025" s="464"/>
      <c r="T10025" s="464"/>
      <c r="U10025" s="464"/>
      <c r="V10025" s="464"/>
      <c r="W10025" s="464"/>
    </row>
    <row r="10026" spans="1:23">
      <c r="A10026" s="536"/>
      <c r="B10026" s="532"/>
      <c r="C10026" s="350"/>
      <c r="D10026" s="350"/>
      <c r="E10026" s="533"/>
      <c r="F10026" s="533"/>
      <c r="G10026" s="533"/>
      <c r="H10026" s="533"/>
      <c r="I10026" s="533"/>
      <c r="J10026" s="533"/>
      <c r="K10026" s="533"/>
      <c r="L10026" s="533"/>
      <c r="M10026" s="533"/>
      <c r="N10026" s="532"/>
      <c r="O10026" s="350"/>
      <c r="P10026" s="464"/>
      <c r="Q10026" s="464"/>
      <c r="R10026" s="464"/>
      <c r="S10026" s="464"/>
      <c r="T10026" s="464"/>
      <c r="U10026" s="464"/>
      <c r="V10026" s="464"/>
      <c r="W10026" s="464"/>
    </row>
    <row r="10027" spans="1:23">
      <c r="A10027" s="536"/>
      <c r="B10027" s="532"/>
      <c r="C10027" s="350"/>
      <c r="D10027" s="350"/>
      <c r="E10027" s="533"/>
      <c r="F10027" s="533"/>
      <c r="G10027" s="533"/>
      <c r="H10027" s="533"/>
      <c r="I10027" s="533"/>
      <c r="J10027" s="533"/>
      <c r="K10027" s="533"/>
      <c r="L10027" s="533"/>
      <c r="M10027" s="533"/>
      <c r="N10027" s="532"/>
      <c r="O10027" s="350"/>
      <c r="P10027" s="464"/>
      <c r="Q10027" s="464"/>
      <c r="R10027" s="464"/>
      <c r="S10027" s="464"/>
      <c r="T10027" s="464"/>
      <c r="U10027" s="464"/>
      <c r="V10027" s="464"/>
      <c r="W10027" s="464"/>
    </row>
    <row r="10028" spans="1:23">
      <c r="A10028" s="536"/>
      <c r="B10028" s="532"/>
      <c r="C10028" s="350"/>
      <c r="D10028" s="350"/>
      <c r="E10028" s="533"/>
      <c r="F10028" s="533"/>
      <c r="G10028" s="533"/>
      <c r="H10028" s="533"/>
      <c r="I10028" s="533"/>
      <c r="J10028" s="533"/>
      <c r="K10028" s="533"/>
      <c r="L10028" s="533"/>
      <c r="M10028" s="533"/>
      <c r="N10028" s="532"/>
      <c r="O10028" s="350"/>
      <c r="P10028" s="464"/>
      <c r="Q10028" s="464"/>
      <c r="R10028" s="464"/>
      <c r="S10028" s="464"/>
      <c r="T10028" s="464"/>
      <c r="U10028" s="464"/>
      <c r="V10028" s="464"/>
      <c r="W10028" s="464"/>
    </row>
    <row r="10029" spans="1:23">
      <c r="A10029" s="536"/>
      <c r="B10029" s="532"/>
      <c r="C10029" s="350"/>
      <c r="D10029" s="350"/>
      <c r="E10029" s="533"/>
      <c r="F10029" s="533"/>
      <c r="G10029" s="533"/>
      <c r="H10029" s="533"/>
      <c r="I10029" s="533"/>
      <c r="J10029" s="533"/>
      <c r="K10029" s="533"/>
      <c r="L10029" s="533"/>
      <c r="M10029" s="533"/>
      <c r="N10029" s="532"/>
      <c r="O10029" s="350"/>
      <c r="P10029" s="464"/>
      <c r="Q10029" s="464"/>
      <c r="R10029" s="464"/>
      <c r="S10029" s="464"/>
      <c r="T10029" s="464"/>
      <c r="U10029" s="464"/>
      <c r="V10029" s="464"/>
      <c r="W10029" s="464"/>
    </row>
    <row r="10030" spans="1:23">
      <c r="A10030" s="536"/>
      <c r="B10030" s="532"/>
      <c r="C10030" s="350"/>
      <c r="D10030" s="350"/>
      <c r="E10030" s="533"/>
      <c r="F10030" s="533"/>
      <c r="G10030" s="533"/>
      <c r="H10030" s="533"/>
      <c r="I10030" s="533"/>
      <c r="J10030" s="533"/>
      <c r="K10030" s="533"/>
      <c r="L10030" s="533"/>
      <c r="M10030" s="533"/>
      <c r="N10030" s="532"/>
      <c r="O10030" s="350"/>
      <c r="P10030" s="464"/>
      <c r="Q10030" s="464"/>
      <c r="R10030" s="464"/>
      <c r="S10030" s="464"/>
      <c r="T10030" s="464"/>
      <c r="U10030" s="464"/>
      <c r="V10030" s="464"/>
      <c r="W10030" s="464"/>
    </row>
    <row r="10031" spans="1:23">
      <c r="A10031" s="536"/>
      <c r="B10031" s="532"/>
      <c r="C10031" s="350"/>
      <c r="D10031" s="350"/>
      <c r="E10031" s="533"/>
      <c r="F10031" s="533"/>
      <c r="G10031" s="533"/>
      <c r="H10031" s="533"/>
      <c r="I10031" s="533"/>
      <c r="J10031" s="533"/>
      <c r="K10031" s="533"/>
      <c r="L10031" s="533"/>
      <c r="M10031" s="533"/>
      <c r="N10031" s="532"/>
      <c r="O10031" s="350"/>
      <c r="P10031" s="464"/>
      <c r="Q10031" s="464"/>
      <c r="R10031" s="464"/>
      <c r="S10031" s="464"/>
      <c r="T10031" s="464"/>
      <c r="U10031" s="464"/>
      <c r="V10031" s="464"/>
      <c r="W10031" s="464"/>
    </row>
    <row r="10032" spans="1:23">
      <c r="A10032" s="536"/>
      <c r="B10032" s="532"/>
      <c r="C10032" s="350"/>
      <c r="D10032" s="350"/>
      <c r="E10032" s="533"/>
      <c r="F10032" s="533"/>
      <c r="G10032" s="533"/>
      <c r="H10032" s="533"/>
      <c r="I10032" s="533"/>
      <c r="J10032" s="533"/>
      <c r="K10032" s="533"/>
      <c r="L10032" s="533"/>
      <c r="M10032" s="533"/>
      <c r="N10032" s="532"/>
      <c r="O10032" s="350"/>
      <c r="P10032" s="464"/>
      <c r="Q10032" s="464"/>
      <c r="R10032" s="464"/>
      <c r="S10032" s="464"/>
      <c r="T10032" s="464"/>
      <c r="U10032" s="464"/>
      <c r="V10032" s="464"/>
      <c r="W10032" s="464"/>
    </row>
    <row r="10033" spans="1:23">
      <c r="A10033" s="536"/>
      <c r="B10033" s="532"/>
      <c r="C10033" s="350"/>
      <c r="D10033" s="350"/>
      <c r="E10033" s="533"/>
      <c r="F10033" s="533"/>
      <c r="G10033" s="533"/>
      <c r="H10033" s="533"/>
      <c r="I10033" s="533"/>
      <c r="J10033" s="533"/>
      <c r="K10033" s="533"/>
      <c r="L10033" s="533"/>
      <c r="M10033" s="533"/>
      <c r="N10033" s="532"/>
      <c r="O10033" s="350"/>
      <c r="P10033" s="464"/>
      <c r="Q10033" s="464"/>
      <c r="R10033" s="464"/>
      <c r="S10033" s="464"/>
      <c r="T10033" s="464"/>
      <c r="U10033" s="464"/>
      <c r="V10033" s="464"/>
      <c r="W10033" s="464"/>
    </row>
    <row r="10034" spans="1:23">
      <c r="A10034" s="536"/>
      <c r="B10034" s="532"/>
      <c r="C10034" s="350"/>
      <c r="D10034" s="350"/>
      <c r="E10034" s="533"/>
      <c r="F10034" s="533"/>
      <c r="G10034" s="533"/>
      <c r="H10034" s="533"/>
      <c r="I10034" s="533"/>
      <c r="J10034" s="533"/>
      <c r="K10034" s="533"/>
      <c r="L10034" s="533"/>
      <c r="M10034" s="533"/>
      <c r="N10034" s="532"/>
      <c r="O10034" s="350"/>
      <c r="P10034" s="464"/>
      <c r="Q10034" s="464"/>
      <c r="R10034" s="464"/>
      <c r="S10034" s="464"/>
      <c r="T10034" s="464"/>
      <c r="U10034" s="464"/>
      <c r="V10034" s="464"/>
      <c r="W10034" s="464"/>
    </row>
    <row r="10035" spans="1:23">
      <c r="A10035" s="536"/>
      <c r="B10035" s="532"/>
      <c r="C10035" s="350"/>
      <c r="D10035" s="350"/>
      <c r="E10035" s="533"/>
      <c r="F10035" s="533"/>
      <c r="G10035" s="533"/>
      <c r="H10035" s="533"/>
      <c r="I10035" s="533"/>
      <c r="J10035" s="533"/>
      <c r="K10035" s="533"/>
      <c r="L10035" s="533"/>
      <c r="M10035" s="533"/>
      <c r="N10035" s="532"/>
      <c r="O10035" s="350"/>
      <c r="P10035" s="464"/>
      <c r="Q10035" s="464"/>
      <c r="R10035" s="464"/>
      <c r="S10035" s="464"/>
      <c r="T10035" s="464"/>
      <c r="U10035" s="464"/>
      <c r="V10035" s="464"/>
      <c r="W10035" s="464"/>
    </row>
    <row r="10036" spans="1:23">
      <c r="A10036" s="536"/>
      <c r="B10036" s="532"/>
      <c r="C10036" s="350"/>
      <c r="D10036" s="350"/>
      <c r="E10036" s="533"/>
      <c r="F10036" s="533"/>
      <c r="G10036" s="533"/>
      <c r="H10036" s="533"/>
      <c r="I10036" s="533"/>
      <c r="J10036" s="533"/>
      <c r="K10036" s="533"/>
      <c r="L10036" s="533"/>
      <c r="M10036" s="533"/>
      <c r="N10036" s="532"/>
      <c r="O10036" s="350"/>
      <c r="P10036" s="464"/>
      <c r="Q10036" s="464"/>
      <c r="R10036" s="464"/>
      <c r="S10036" s="464"/>
      <c r="T10036" s="464"/>
      <c r="U10036" s="464"/>
      <c r="V10036" s="464"/>
      <c r="W10036" s="464"/>
    </row>
    <row r="10037" spans="1:23">
      <c r="A10037" s="536"/>
      <c r="B10037" s="532"/>
      <c r="C10037" s="350"/>
      <c r="D10037" s="350"/>
      <c r="E10037" s="533"/>
      <c r="F10037" s="533"/>
      <c r="G10037" s="533"/>
      <c r="H10037" s="533"/>
      <c r="I10037" s="533"/>
      <c r="J10037" s="533"/>
      <c r="K10037" s="533"/>
      <c r="L10037" s="533"/>
      <c r="M10037" s="533"/>
      <c r="N10037" s="532"/>
      <c r="O10037" s="350"/>
      <c r="P10037" s="464"/>
      <c r="Q10037" s="464"/>
      <c r="R10037" s="464"/>
      <c r="S10037" s="464"/>
      <c r="T10037" s="464"/>
      <c r="U10037" s="464"/>
      <c r="V10037" s="464"/>
      <c r="W10037" s="464"/>
    </row>
    <row r="10038" spans="1:23">
      <c r="A10038" s="536"/>
      <c r="B10038" s="532"/>
      <c r="C10038" s="350"/>
      <c r="D10038" s="350"/>
      <c r="E10038" s="533"/>
      <c r="F10038" s="533"/>
      <c r="G10038" s="533"/>
      <c r="H10038" s="533"/>
      <c r="I10038" s="533"/>
      <c r="J10038" s="533"/>
      <c r="K10038" s="533"/>
      <c r="L10038" s="533"/>
      <c r="M10038" s="533"/>
      <c r="N10038" s="532"/>
      <c r="O10038" s="350"/>
      <c r="P10038" s="464"/>
      <c r="Q10038" s="464"/>
      <c r="R10038" s="464"/>
      <c r="S10038" s="464"/>
      <c r="T10038" s="464"/>
      <c r="U10038" s="464"/>
      <c r="V10038" s="464"/>
      <c r="W10038" s="464"/>
    </row>
    <row r="10039" spans="1:23">
      <c r="A10039" s="536"/>
      <c r="B10039" s="532"/>
      <c r="C10039" s="350"/>
      <c r="D10039" s="350"/>
      <c r="E10039" s="533"/>
      <c r="F10039" s="533"/>
      <c r="G10039" s="533"/>
      <c r="H10039" s="533"/>
      <c r="I10039" s="533"/>
      <c r="J10039" s="533"/>
      <c r="K10039" s="533"/>
      <c r="L10039" s="533"/>
      <c r="M10039" s="533"/>
      <c r="N10039" s="532"/>
      <c r="O10039" s="350"/>
      <c r="P10039" s="464"/>
      <c r="Q10039" s="464"/>
      <c r="R10039" s="464"/>
      <c r="S10039" s="464"/>
      <c r="T10039" s="464"/>
      <c r="U10039" s="464"/>
      <c r="V10039" s="464"/>
      <c r="W10039" s="464"/>
    </row>
    <row r="10040" spans="1:23">
      <c r="A10040" s="536"/>
      <c r="B10040" s="532"/>
      <c r="C10040" s="350"/>
      <c r="D10040" s="350"/>
      <c r="E10040" s="533"/>
      <c r="F10040" s="533"/>
      <c r="G10040" s="533"/>
      <c r="H10040" s="533"/>
      <c r="I10040" s="533"/>
      <c r="J10040" s="533"/>
      <c r="K10040" s="533"/>
      <c r="L10040" s="533"/>
      <c r="M10040" s="533"/>
      <c r="N10040" s="532"/>
      <c r="O10040" s="350"/>
      <c r="P10040" s="464"/>
      <c r="Q10040" s="464"/>
      <c r="R10040" s="464"/>
      <c r="S10040" s="464"/>
      <c r="T10040" s="464"/>
      <c r="U10040" s="464"/>
      <c r="V10040" s="464"/>
      <c r="W10040" s="464"/>
    </row>
    <row r="10041" spans="1:23">
      <c r="A10041" s="536"/>
      <c r="B10041" s="532"/>
      <c r="C10041" s="350"/>
      <c r="D10041" s="350"/>
      <c r="E10041" s="533"/>
      <c r="F10041" s="533"/>
      <c r="G10041" s="533"/>
      <c r="H10041" s="533"/>
      <c r="I10041" s="533"/>
      <c r="J10041" s="533"/>
      <c r="K10041" s="533"/>
      <c r="L10041" s="533"/>
      <c r="M10041" s="533"/>
      <c r="N10041" s="532"/>
      <c r="O10041" s="350"/>
      <c r="P10041" s="464"/>
      <c r="Q10041" s="464"/>
      <c r="R10041" s="464"/>
      <c r="S10041" s="464"/>
      <c r="T10041" s="464"/>
      <c r="U10041" s="464"/>
      <c r="V10041" s="464"/>
      <c r="W10041" s="464"/>
    </row>
    <row r="10042" spans="1:23">
      <c r="A10042" s="536"/>
      <c r="B10042" s="532"/>
      <c r="C10042" s="350"/>
      <c r="D10042" s="350"/>
      <c r="E10042" s="533"/>
      <c r="F10042" s="533"/>
      <c r="G10042" s="533"/>
      <c r="H10042" s="533"/>
      <c r="I10042" s="533"/>
      <c r="J10042" s="533"/>
      <c r="K10042" s="533"/>
      <c r="L10042" s="533"/>
      <c r="M10042" s="533"/>
      <c r="N10042" s="532"/>
      <c r="O10042" s="350"/>
      <c r="P10042" s="464"/>
      <c r="Q10042" s="464"/>
      <c r="R10042" s="464"/>
      <c r="S10042" s="464"/>
      <c r="T10042" s="464"/>
      <c r="U10042" s="464"/>
      <c r="V10042" s="464"/>
      <c r="W10042" s="464"/>
    </row>
    <row r="10043" spans="1:23">
      <c r="A10043" s="536"/>
      <c r="B10043" s="532"/>
      <c r="C10043" s="350"/>
      <c r="D10043" s="350"/>
      <c r="E10043" s="533"/>
      <c r="F10043" s="533"/>
      <c r="G10043" s="533"/>
      <c r="H10043" s="533"/>
      <c r="I10043" s="533"/>
      <c r="J10043" s="533"/>
      <c r="K10043" s="533"/>
      <c r="L10043" s="533"/>
      <c r="M10043" s="533"/>
      <c r="N10043" s="532"/>
      <c r="O10043" s="350"/>
      <c r="P10043" s="464"/>
      <c r="Q10043" s="464"/>
      <c r="R10043" s="464"/>
      <c r="S10043" s="464"/>
      <c r="T10043" s="464"/>
      <c r="U10043" s="464"/>
      <c r="V10043" s="464"/>
      <c r="W10043" s="464"/>
    </row>
    <row r="10044" spans="1:23">
      <c r="A10044" s="536"/>
      <c r="B10044" s="532"/>
      <c r="C10044" s="350"/>
      <c r="D10044" s="350"/>
      <c r="E10044" s="533"/>
      <c r="F10044" s="533"/>
      <c r="G10044" s="533"/>
      <c r="H10044" s="533"/>
      <c r="I10044" s="533"/>
      <c r="J10044" s="533"/>
      <c r="K10044" s="533"/>
      <c r="L10044" s="533"/>
      <c r="M10044" s="533"/>
      <c r="N10044" s="532"/>
      <c r="O10044" s="350"/>
      <c r="P10044" s="464"/>
      <c r="Q10044" s="464"/>
      <c r="R10044" s="464"/>
      <c r="S10044" s="464"/>
      <c r="T10044" s="464"/>
      <c r="U10044" s="464"/>
      <c r="V10044" s="464"/>
      <c r="W10044" s="464"/>
    </row>
    <row r="10045" spans="1:23">
      <c r="A10045" s="536"/>
      <c r="B10045" s="532"/>
      <c r="C10045" s="350"/>
      <c r="D10045" s="350"/>
      <c r="E10045" s="533"/>
      <c r="F10045" s="533"/>
      <c r="G10045" s="533"/>
      <c r="H10045" s="533"/>
      <c r="I10045" s="533"/>
      <c r="J10045" s="533"/>
      <c r="K10045" s="533"/>
      <c r="L10045" s="533"/>
      <c r="M10045" s="533"/>
      <c r="N10045" s="532"/>
      <c r="O10045" s="350"/>
      <c r="P10045" s="464"/>
      <c r="Q10045" s="464"/>
      <c r="R10045" s="464"/>
      <c r="S10045" s="464"/>
      <c r="T10045" s="464"/>
      <c r="U10045" s="464"/>
      <c r="V10045" s="464"/>
      <c r="W10045" s="464"/>
    </row>
    <row r="10046" spans="1:23">
      <c r="A10046" s="536"/>
      <c r="B10046" s="532"/>
      <c r="C10046" s="350"/>
      <c r="D10046" s="350"/>
      <c r="E10046" s="533"/>
      <c r="F10046" s="533"/>
      <c r="G10046" s="533"/>
      <c r="H10046" s="533"/>
      <c r="I10046" s="533"/>
      <c r="J10046" s="533"/>
      <c r="K10046" s="533"/>
      <c r="L10046" s="533"/>
      <c r="M10046" s="533"/>
      <c r="N10046" s="532"/>
      <c r="O10046" s="350"/>
      <c r="P10046" s="464"/>
      <c r="Q10046" s="464"/>
      <c r="R10046" s="464"/>
      <c r="S10046" s="464"/>
      <c r="T10046" s="464"/>
      <c r="U10046" s="464"/>
      <c r="V10046" s="464"/>
      <c r="W10046" s="464"/>
    </row>
    <row r="10047" spans="1:23">
      <c r="A10047" s="536"/>
      <c r="B10047" s="532"/>
      <c r="C10047" s="350"/>
      <c r="D10047" s="350"/>
      <c r="E10047" s="533"/>
      <c r="F10047" s="533"/>
      <c r="G10047" s="533"/>
      <c r="H10047" s="533"/>
      <c r="I10047" s="533"/>
      <c r="J10047" s="533"/>
      <c r="K10047" s="533"/>
      <c r="L10047" s="533"/>
      <c r="M10047" s="533"/>
      <c r="N10047" s="532"/>
      <c r="O10047" s="350"/>
      <c r="P10047" s="464"/>
      <c r="Q10047" s="464"/>
      <c r="R10047" s="464"/>
      <c r="S10047" s="464"/>
      <c r="T10047" s="464"/>
      <c r="U10047" s="464"/>
      <c r="V10047" s="464"/>
      <c r="W10047" s="464"/>
    </row>
    <row r="10048" spans="1:23">
      <c r="A10048" s="536"/>
      <c r="B10048" s="532"/>
      <c r="C10048" s="350"/>
      <c r="D10048" s="350"/>
      <c r="E10048" s="533"/>
      <c r="F10048" s="533"/>
      <c r="G10048" s="533"/>
      <c r="H10048" s="533"/>
      <c r="I10048" s="533"/>
      <c r="J10048" s="533"/>
      <c r="K10048" s="533"/>
      <c r="L10048" s="533"/>
      <c r="M10048" s="533"/>
      <c r="N10048" s="532"/>
      <c r="O10048" s="350"/>
      <c r="P10048" s="464"/>
      <c r="Q10048" s="464"/>
      <c r="R10048" s="464"/>
      <c r="S10048" s="464"/>
      <c r="T10048" s="464"/>
      <c r="U10048" s="464"/>
      <c r="V10048" s="464"/>
      <c r="W10048" s="464"/>
    </row>
    <row r="10049" spans="1:23">
      <c r="A10049" s="536"/>
      <c r="B10049" s="532"/>
      <c r="C10049" s="350"/>
      <c r="D10049" s="350"/>
      <c r="E10049" s="533"/>
      <c r="F10049" s="533"/>
      <c r="G10049" s="533"/>
      <c r="H10049" s="533"/>
      <c r="I10049" s="533"/>
      <c r="J10049" s="533"/>
      <c r="K10049" s="533"/>
      <c r="L10049" s="533"/>
      <c r="M10049" s="533"/>
      <c r="N10049" s="532"/>
      <c r="O10049" s="350"/>
      <c r="P10049" s="464"/>
      <c r="Q10049" s="464"/>
      <c r="R10049" s="464"/>
      <c r="S10049" s="464"/>
      <c r="T10049" s="464"/>
      <c r="U10049" s="464"/>
      <c r="V10049" s="464"/>
      <c r="W10049" s="464"/>
    </row>
    <row r="10050" spans="1:23">
      <c r="A10050" s="536"/>
      <c r="B10050" s="532"/>
      <c r="C10050" s="350"/>
      <c r="D10050" s="350"/>
      <c r="E10050" s="533"/>
      <c r="F10050" s="533"/>
      <c r="G10050" s="533"/>
      <c r="H10050" s="533"/>
      <c r="I10050" s="533"/>
      <c r="J10050" s="533"/>
      <c r="K10050" s="533"/>
      <c r="L10050" s="533"/>
      <c r="M10050" s="533"/>
      <c r="N10050" s="532"/>
      <c r="O10050" s="350"/>
      <c r="P10050" s="464"/>
      <c r="Q10050" s="464"/>
      <c r="R10050" s="464"/>
      <c r="S10050" s="464"/>
      <c r="T10050" s="464"/>
      <c r="U10050" s="464"/>
      <c r="V10050" s="464"/>
      <c r="W10050" s="464"/>
    </row>
    <row r="10051" spans="1:23">
      <c r="A10051" s="536"/>
      <c r="B10051" s="532"/>
      <c r="C10051" s="350"/>
      <c r="D10051" s="350"/>
      <c r="E10051" s="533"/>
      <c r="F10051" s="533"/>
      <c r="G10051" s="533"/>
      <c r="H10051" s="533"/>
      <c r="I10051" s="533"/>
      <c r="J10051" s="533"/>
      <c r="K10051" s="533"/>
      <c r="L10051" s="533"/>
      <c r="M10051" s="533"/>
      <c r="N10051" s="532"/>
      <c r="O10051" s="350"/>
      <c r="P10051" s="464"/>
      <c r="Q10051" s="464"/>
      <c r="R10051" s="464"/>
      <c r="S10051" s="464"/>
      <c r="T10051" s="464"/>
      <c r="U10051" s="464"/>
      <c r="V10051" s="464"/>
      <c r="W10051" s="464"/>
    </row>
    <row r="10052" spans="1:23">
      <c r="A10052" s="536"/>
      <c r="B10052" s="532"/>
      <c r="C10052" s="350"/>
      <c r="D10052" s="350"/>
      <c r="E10052" s="533"/>
      <c r="F10052" s="533"/>
      <c r="G10052" s="533"/>
      <c r="H10052" s="533"/>
      <c r="I10052" s="533"/>
      <c r="J10052" s="533"/>
      <c r="K10052" s="533"/>
      <c r="L10052" s="533"/>
      <c r="M10052" s="533"/>
      <c r="N10052" s="532"/>
      <c r="O10052" s="350"/>
      <c r="P10052" s="464"/>
      <c r="Q10052" s="464"/>
      <c r="R10052" s="464"/>
      <c r="S10052" s="464"/>
      <c r="T10052" s="464"/>
      <c r="U10052" s="464"/>
      <c r="V10052" s="464"/>
      <c r="W10052" s="464"/>
    </row>
    <row r="10053" spans="1:23">
      <c r="A10053" s="536"/>
      <c r="B10053" s="532"/>
      <c r="C10053" s="350"/>
      <c r="D10053" s="350"/>
      <c r="E10053" s="533"/>
      <c r="F10053" s="533"/>
      <c r="G10053" s="533"/>
      <c r="H10053" s="533"/>
      <c r="I10053" s="533"/>
      <c r="J10053" s="533"/>
      <c r="K10053" s="533"/>
      <c r="L10053" s="533"/>
      <c r="M10053" s="533"/>
      <c r="N10053" s="532"/>
      <c r="O10053" s="350"/>
      <c r="P10053" s="464"/>
      <c r="Q10053" s="464"/>
      <c r="R10053" s="464"/>
      <c r="S10053" s="464"/>
      <c r="T10053" s="464"/>
      <c r="U10053" s="464"/>
      <c r="V10053" s="464"/>
      <c r="W10053" s="464"/>
    </row>
    <row r="10054" spans="1:23">
      <c r="A10054" s="536"/>
      <c r="B10054" s="532"/>
      <c r="C10054" s="350"/>
      <c r="D10054" s="350"/>
      <c r="E10054" s="533"/>
      <c r="F10054" s="533"/>
      <c r="G10054" s="533"/>
      <c r="H10054" s="533"/>
      <c r="I10054" s="533"/>
      <c r="J10054" s="533"/>
      <c r="K10054" s="533"/>
      <c r="L10054" s="533"/>
      <c r="M10054" s="533"/>
      <c r="N10054" s="532"/>
      <c r="O10054" s="350"/>
      <c r="P10054" s="464"/>
      <c r="Q10054" s="464"/>
      <c r="R10054" s="464"/>
      <c r="S10054" s="464"/>
      <c r="T10054" s="464"/>
      <c r="U10054" s="464"/>
      <c r="V10054" s="464"/>
      <c r="W10054" s="464"/>
    </row>
    <row r="10055" spans="1:23">
      <c r="A10055" s="536"/>
      <c r="B10055" s="532"/>
      <c r="C10055" s="350"/>
      <c r="D10055" s="350"/>
      <c r="E10055" s="533"/>
      <c r="F10055" s="533"/>
      <c r="G10055" s="533"/>
      <c r="H10055" s="533"/>
      <c r="I10055" s="533"/>
      <c r="J10055" s="533"/>
      <c r="K10055" s="533"/>
      <c r="L10055" s="533"/>
      <c r="M10055" s="533"/>
      <c r="N10055" s="532"/>
      <c r="O10055" s="350"/>
      <c r="P10055" s="464"/>
      <c r="Q10055" s="464"/>
      <c r="R10055" s="464"/>
      <c r="S10055" s="464"/>
      <c r="T10055" s="464"/>
      <c r="U10055" s="464"/>
      <c r="V10055" s="464"/>
      <c r="W10055" s="464"/>
    </row>
    <row r="10056" spans="1:23">
      <c r="A10056" s="536"/>
      <c r="B10056" s="532"/>
      <c r="C10056" s="350"/>
      <c r="D10056" s="350"/>
      <c r="E10056" s="533"/>
      <c r="F10056" s="533"/>
      <c r="G10056" s="533"/>
      <c r="H10056" s="533"/>
      <c r="I10056" s="533"/>
      <c r="J10056" s="533"/>
      <c r="K10056" s="533"/>
      <c r="L10056" s="533"/>
      <c r="M10056" s="533"/>
      <c r="N10056" s="532"/>
      <c r="O10056" s="350"/>
      <c r="P10056" s="464"/>
      <c r="Q10056" s="464"/>
      <c r="R10056" s="464"/>
      <c r="S10056" s="464"/>
      <c r="T10056" s="464"/>
      <c r="U10056" s="464"/>
      <c r="V10056" s="464"/>
      <c r="W10056" s="464"/>
    </row>
    <row r="10057" spans="1:23">
      <c r="A10057" s="536"/>
      <c r="B10057" s="532"/>
      <c r="C10057" s="350"/>
      <c r="D10057" s="350"/>
      <c r="E10057" s="533"/>
      <c r="F10057" s="533"/>
      <c r="G10057" s="533"/>
      <c r="H10057" s="533"/>
      <c r="I10057" s="533"/>
      <c r="J10057" s="533"/>
      <c r="K10057" s="533"/>
      <c r="L10057" s="533"/>
      <c r="M10057" s="533"/>
      <c r="N10057" s="532"/>
      <c r="O10057" s="350"/>
      <c r="P10057" s="464"/>
      <c r="Q10057" s="464"/>
      <c r="R10057" s="464"/>
      <c r="S10057" s="464"/>
      <c r="T10057" s="464"/>
      <c r="U10057" s="464"/>
      <c r="V10057" s="464"/>
      <c r="W10057" s="464"/>
    </row>
    <row r="10058" spans="1:23">
      <c r="A10058" s="536"/>
      <c r="B10058" s="532"/>
      <c r="C10058" s="350"/>
      <c r="D10058" s="350"/>
      <c r="E10058" s="533"/>
      <c r="F10058" s="533"/>
      <c r="G10058" s="533"/>
      <c r="H10058" s="533"/>
      <c r="I10058" s="533"/>
      <c r="J10058" s="533"/>
      <c r="K10058" s="533"/>
      <c r="L10058" s="533"/>
      <c r="M10058" s="533"/>
      <c r="N10058" s="532"/>
      <c r="O10058" s="350"/>
      <c r="P10058" s="464"/>
      <c r="Q10058" s="464"/>
      <c r="R10058" s="464"/>
      <c r="S10058" s="464"/>
      <c r="T10058" s="464"/>
      <c r="U10058" s="464"/>
      <c r="V10058" s="464"/>
      <c r="W10058" s="464"/>
    </row>
    <row r="10059" spans="1:23">
      <c r="A10059" s="536"/>
      <c r="B10059" s="532"/>
      <c r="C10059" s="350"/>
      <c r="D10059" s="350"/>
      <c r="E10059" s="533"/>
      <c r="F10059" s="533"/>
      <c r="G10059" s="533"/>
      <c r="H10059" s="533"/>
      <c r="I10059" s="533"/>
      <c r="J10059" s="533"/>
      <c r="K10059" s="533"/>
      <c r="L10059" s="533"/>
      <c r="M10059" s="533"/>
      <c r="N10059" s="532"/>
      <c r="O10059" s="350"/>
      <c r="P10059" s="464"/>
      <c r="Q10059" s="464"/>
      <c r="R10059" s="464"/>
      <c r="S10059" s="464"/>
      <c r="T10059" s="464"/>
      <c r="U10059" s="464"/>
      <c r="V10059" s="464"/>
      <c r="W10059" s="464"/>
    </row>
    <row r="10060" spans="1:23">
      <c r="A10060" s="536"/>
      <c r="B10060" s="532"/>
      <c r="C10060" s="350"/>
      <c r="D10060" s="350"/>
      <c r="E10060" s="533"/>
      <c r="F10060" s="533"/>
      <c r="G10060" s="533"/>
      <c r="H10060" s="533"/>
      <c r="I10060" s="533"/>
      <c r="J10060" s="533"/>
      <c r="K10060" s="533"/>
      <c r="L10060" s="533"/>
      <c r="M10060" s="533"/>
      <c r="N10060" s="532"/>
      <c r="O10060" s="350"/>
      <c r="P10060" s="464"/>
      <c r="Q10060" s="464"/>
      <c r="R10060" s="464"/>
      <c r="S10060" s="464"/>
      <c r="T10060" s="464"/>
      <c r="U10060" s="464"/>
      <c r="V10060" s="464"/>
      <c r="W10060" s="464"/>
    </row>
    <row r="10061" spans="1:23">
      <c r="A10061" s="536"/>
      <c r="B10061" s="532"/>
      <c r="C10061" s="350"/>
      <c r="D10061" s="350"/>
      <c r="E10061" s="533"/>
      <c r="F10061" s="533"/>
      <c r="G10061" s="533"/>
      <c r="H10061" s="533"/>
      <c r="I10061" s="533"/>
      <c r="J10061" s="533"/>
      <c r="K10061" s="533"/>
      <c r="L10061" s="533"/>
      <c r="M10061" s="533"/>
      <c r="N10061" s="532"/>
      <c r="O10061" s="350"/>
      <c r="P10061" s="464"/>
      <c r="Q10061" s="464"/>
      <c r="R10061" s="464"/>
      <c r="S10061" s="464"/>
      <c r="T10061" s="464"/>
      <c r="U10061" s="464"/>
      <c r="V10061" s="464"/>
      <c r="W10061" s="464"/>
    </row>
    <row r="10062" spans="1:23">
      <c r="A10062" s="536"/>
      <c r="B10062" s="532"/>
      <c r="C10062" s="350"/>
      <c r="D10062" s="350"/>
      <c r="E10062" s="533"/>
      <c r="F10062" s="533"/>
      <c r="G10062" s="533"/>
      <c r="H10062" s="533"/>
      <c r="I10062" s="533"/>
      <c r="J10062" s="533"/>
      <c r="K10062" s="533"/>
      <c r="L10062" s="533"/>
      <c r="M10062" s="533"/>
      <c r="N10062" s="532"/>
      <c r="O10062" s="350"/>
      <c r="P10062" s="464"/>
      <c r="Q10062" s="464"/>
      <c r="R10062" s="464"/>
      <c r="S10062" s="464"/>
      <c r="T10062" s="464"/>
      <c r="U10062" s="464"/>
      <c r="V10062" s="464"/>
      <c r="W10062" s="464"/>
    </row>
    <row r="10063" spans="1:23">
      <c r="A10063" s="536"/>
      <c r="B10063" s="532"/>
      <c r="C10063" s="350"/>
      <c r="D10063" s="350"/>
      <c r="E10063" s="533"/>
      <c r="F10063" s="533"/>
      <c r="G10063" s="533"/>
      <c r="H10063" s="533"/>
      <c r="I10063" s="533"/>
      <c r="J10063" s="533"/>
      <c r="K10063" s="533"/>
      <c r="L10063" s="533"/>
      <c r="M10063" s="533"/>
      <c r="N10063" s="532"/>
      <c r="O10063" s="350"/>
      <c r="P10063" s="464"/>
      <c r="Q10063" s="464"/>
      <c r="R10063" s="464"/>
      <c r="S10063" s="464"/>
      <c r="T10063" s="464"/>
      <c r="U10063" s="464"/>
      <c r="V10063" s="464"/>
      <c r="W10063" s="464"/>
    </row>
    <row r="10064" spans="1:23">
      <c r="A10064" s="536"/>
      <c r="B10064" s="532"/>
      <c r="C10064" s="350"/>
      <c r="D10064" s="350"/>
      <c r="E10064" s="533"/>
      <c r="F10064" s="533"/>
      <c r="G10064" s="533"/>
      <c r="H10064" s="533"/>
      <c r="I10064" s="533"/>
      <c r="J10064" s="533"/>
      <c r="K10064" s="533"/>
      <c r="L10064" s="533"/>
      <c r="M10064" s="533"/>
      <c r="N10064" s="532"/>
      <c r="O10064" s="350"/>
      <c r="P10064" s="464"/>
      <c r="Q10064" s="464"/>
      <c r="R10064" s="464"/>
      <c r="S10064" s="464"/>
      <c r="T10064" s="464"/>
      <c r="U10064" s="464"/>
      <c r="V10064" s="464"/>
      <c r="W10064" s="464"/>
    </row>
    <row r="10065" spans="1:23">
      <c r="A10065" s="536"/>
      <c r="B10065" s="532"/>
      <c r="C10065" s="350"/>
      <c r="D10065" s="350"/>
      <c r="E10065" s="533"/>
      <c r="F10065" s="533"/>
      <c r="G10065" s="533"/>
      <c r="H10065" s="533"/>
      <c r="I10065" s="533"/>
      <c r="J10065" s="533"/>
      <c r="K10065" s="533"/>
      <c r="L10065" s="533"/>
      <c r="M10065" s="533"/>
      <c r="N10065" s="532"/>
      <c r="O10065" s="350"/>
      <c r="P10065" s="464"/>
      <c r="Q10065" s="464"/>
      <c r="R10065" s="464"/>
      <c r="S10065" s="464"/>
      <c r="T10065" s="464"/>
      <c r="U10065" s="464"/>
      <c r="V10065" s="464"/>
      <c r="W10065" s="464"/>
    </row>
    <row r="10066" spans="1:23">
      <c r="A10066" s="536"/>
      <c r="B10066" s="532"/>
      <c r="C10066" s="350"/>
      <c r="D10066" s="350"/>
      <c r="E10066" s="533"/>
      <c r="F10066" s="533"/>
      <c r="G10066" s="533"/>
      <c r="H10066" s="533"/>
      <c r="I10066" s="533"/>
      <c r="J10066" s="533"/>
      <c r="K10066" s="533"/>
      <c r="L10066" s="533"/>
      <c r="M10066" s="533"/>
      <c r="N10066" s="532"/>
      <c r="O10066" s="350"/>
      <c r="P10066" s="464"/>
      <c r="Q10066" s="464"/>
      <c r="R10066" s="464"/>
      <c r="S10066" s="464"/>
      <c r="T10066" s="464"/>
      <c r="U10066" s="464"/>
      <c r="V10066" s="464"/>
      <c r="W10066" s="464"/>
    </row>
    <row r="10067" spans="1:23">
      <c r="A10067" s="536"/>
      <c r="B10067" s="532"/>
      <c r="C10067" s="350"/>
      <c r="D10067" s="350"/>
      <c r="E10067" s="533"/>
      <c r="F10067" s="533"/>
      <c r="G10067" s="533"/>
      <c r="H10067" s="533"/>
      <c r="I10067" s="533"/>
      <c r="J10067" s="533"/>
      <c r="K10067" s="533"/>
      <c r="L10067" s="533"/>
      <c r="M10067" s="533"/>
      <c r="N10067" s="532"/>
      <c r="O10067" s="350"/>
      <c r="P10067" s="464"/>
      <c r="Q10067" s="464"/>
      <c r="R10067" s="464"/>
      <c r="S10067" s="464"/>
      <c r="T10067" s="464"/>
      <c r="U10067" s="464"/>
      <c r="V10067" s="464"/>
      <c r="W10067" s="464"/>
    </row>
    <row r="10068" spans="1:23">
      <c r="A10068" s="536"/>
      <c r="B10068" s="532"/>
      <c r="C10068" s="350"/>
      <c r="D10068" s="350"/>
      <c r="E10068" s="533"/>
      <c r="F10068" s="533"/>
      <c r="G10068" s="533"/>
      <c r="H10068" s="533"/>
      <c r="I10068" s="533"/>
      <c r="J10068" s="533"/>
      <c r="K10068" s="533"/>
      <c r="L10068" s="533"/>
      <c r="M10068" s="533"/>
      <c r="N10068" s="532"/>
      <c r="O10068" s="350"/>
      <c r="P10068" s="464"/>
      <c r="Q10068" s="464"/>
      <c r="R10068" s="464"/>
      <c r="S10068" s="464"/>
      <c r="T10068" s="464"/>
      <c r="U10068" s="464"/>
      <c r="V10068" s="464"/>
      <c r="W10068" s="464"/>
    </row>
    <row r="10069" spans="1:23">
      <c r="A10069" s="536"/>
      <c r="B10069" s="532"/>
      <c r="C10069" s="350"/>
      <c r="D10069" s="350"/>
      <c r="E10069" s="533"/>
      <c r="F10069" s="533"/>
      <c r="G10069" s="533"/>
      <c r="H10069" s="533"/>
      <c r="I10069" s="533"/>
      <c r="J10069" s="533"/>
      <c r="K10069" s="533"/>
      <c r="L10069" s="533"/>
      <c r="M10069" s="533"/>
      <c r="N10069" s="532"/>
      <c r="O10069" s="350"/>
      <c r="P10069" s="464"/>
      <c r="Q10069" s="464"/>
      <c r="R10069" s="464"/>
      <c r="S10069" s="464"/>
      <c r="T10069" s="464"/>
      <c r="U10069" s="464"/>
      <c r="V10069" s="464"/>
      <c r="W10069" s="464"/>
    </row>
    <row r="10070" spans="1:23">
      <c r="A10070" s="536"/>
      <c r="B10070" s="532"/>
      <c r="C10070" s="350"/>
      <c r="D10070" s="350"/>
      <c r="E10070" s="533"/>
      <c r="F10070" s="533"/>
      <c r="G10070" s="533"/>
      <c r="H10070" s="533"/>
      <c r="I10070" s="533"/>
      <c r="J10070" s="533"/>
      <c r="K10070" s="533"/>
      <c r="L10070" s="533"/>
      <c r="M10070" s="533"/>
      <c r="N10070" s="532"/>
      <c r="O10070" s="350"/>
      <c r="P10070" s="464"/>
      <c r="Q10070" s="464"/>
      <c r="R10070" s="464"/>
      <c r="S10070" s="464"/>
      <c r="T10070" s="464"/>
      <c r="U10070" s="464"/>
      <c r="V10070" s="464"/>
      <c r="W10070" s="464"/>
    </row>
    <row r="10071" spans="1:23">
      <c r="A10071" s="536"/>
      <c r="B10071" s="532"/>
      <c r="C10071" s="350"/>
      <c r="D10071" s="350"/>
      <c r="E10071" s="533"/>
      <c r="F10071" s="533"/>
      <c r="G10071" s="533"/>
      <c r="H10071" s="533"/>
      <c r="I10071" s="533"/>
      <c r="J10071" s="533"/>
      <c r="K10071" s="533"/>
      <c r="L10071" s="533"/>
      <c r="M10071" s="533"/>
      <c r="N10071" s="532"/>
      <c r="O10071" s="350"/>
      <c r="P10071" s="464"/>
      <c r="Q10071" s="464"/>
      <c r="R10071" s="464"/>
      <c r="S10071" s="464"/>
      <c r="T10071" s="464"/>
      <c r="U10071" s="464"/>
      <c r="V10071" s="464"/>
      <c r="W10071" s="464"/>
    </row>
    <row r="10072" spans="1:23">
      <c r="A10072" s="536"/>
      <c r="B10072" s="532"/>
      <c r="C10072" s="350"/>
      <c r="D10072" s="350"/>
      <c r="E10072" s="533"/>
      <c r="F10072" s="533"/>
      <c r="G10072" s="533"/>
      <c r="H10072" s="533"/>
      <c r="I10072" s="533"/>
      <c r="J10072" s="533"/>
      <c r="K10072" s="533"/>
      <c r="L10072" s="533"/>
      <c r="M10072" s="533"/>
      <c r="N10072" s="532"/>
      <c r="O10072" s="350"/>
      <c r="P10072" s="464"/>
      <c r="Q10072" s="464"/>
      <c r="R10072" s="464"/>
      <c r="S10072" s="464"/>
      <c r="T10072" s="464"/>
      <c r="U10072" s="464"/>
      <c r="V10072" s="464"/>
      <c r="W10072" s="464"/>
    </row>
    <row r="10073" spans="1:23">
      <c r="A10073" s="536"/>
      <c r="B10073" s="532"/>
      <c r="C10073" s="350"/>
      <c r="D10073" s="350"/>
      <c r="E10073" s="533"/>
      <c r="F10073" s="533"/>
      <c r="G10073" s="533"/>
      <c r="H10073" s="533"/>
      <c r="I10073" s="533"/>
      <c r="J10073" s="533"/>
      <c r="K10073" s="533"/>
      <c r="L10073" s="533"/>
      <c r="M10073" s="533"/>
      <c r="N10073" s="532"/>
      <c r="O10073" s="350"/>
      <c r="P10073" s="464"/>
      <c r="Q10073" s="464"/>
      <c r="R10073" s="464"/>
      <c r="S10073" s="464"/>
      <c r="T10073" s="464"/>
      <c r="U10073" s="464"/>
      <c r="V10073" s="464"/>
      <c r="W10073" s="464"/>
    </row>
    <row r="10074" spans="1:23">
      <c r="A10074" s="536"/>
      <c r="B10074" s="532"/>
      <c r="C10074" s="350"/>
      <c r="D10074" s="350"/>
      <c r="E10074" s="533"/>
      <c r="F10074" s="533"/>
      <c r="G10074" s="533"/>
      <c r="H10074" s="533"/>
      <c r="I10074" s="533"/>
      <c r="J10074" s="533"/>
      <c r="K10074" s="533"/>
      <c r="L10074" s="533"/>
      <c r="M10074" s="533"/>
      <c r="N10074" s="532"/>
      <c r="O10074" s="350"/>
      <c r="P10074" s="464"/>
      <c r="Q10074" s="464"/>
      <c r="R10074" s="464"/>
      <c r="S10074" s="464"/>
      <c r="T10074" s="464"/>
      <c r="U10074" s="464"/>
      <c r="V10074" s="464"/>
      <c r="W10074" s="464"/>
    </row>
    <row r="10075" spans="1:23">
      <c r="A10075" s="536"/>
      <c r="B10075" s="532"/>
      <c r="C10075" s="350"/>
      <c r="D10075" s="350"/>
      <c r="E10075" s="533"/>
      <c r="F10075" s="533"/>
      <c r="G10075" s="533"/>
      <c r="H10075" s="533"/>
      <c r="I10075" s="533"/>
      <c r="J10075" s="533"/>
      <c r="K10075" s="533"/>
      <c r="L10075" s="533"/>
      <c r="M10075" s="533"/>
      <c r="N10075" s="532"/>
      <c r="O10075" s="350"/>
      <c r="P10075" s="464"/>
      <c r="Q10075" s="464"/>
      <c r="R10075" s="464"/>
      <c r="S10075" s="464"/>
      <c r="T10075" s="464"/>
      <c r="U10075" s="464"/>
      <c r="V10075" s="464"/>
      <c r="W10075" s="464"/>
    </row>
    <row r="10076" spans="1:23">
      <c r="A10076" s="536"/>
      <c r="B10076" s="532"/>
      <c r="C10076" s="350"/>
      <c r="D10076" s="350"/>
      <c r="E10076" s="533"/>
      <c r="F10076" s="533"/>
      <c r="G10076" s="533"/>
      <c r="H10076" s="533"/>
      <c r="I10076" s="533"/>
      <c r="J10076" s="533"/>
      <c r="K10076" s="533"/>
      <c r="L10076" s="533"/>
      <c r="M10076" s="533"/>
      <c r="N10076" s="532"/>
      <c r="O10076" s="350"/>
      <c r="P10076" s="464"/>
      <c r="Q10076" s="464"/>
      <c r="R10076" s="464"/>
      <c r="S10076" s="464"/>
      <c r="T10076" s="464"/>
      <c r="U10076" s="464"/>
      <c r="V10076" s="464"/>
      <c r="W10076" s="464"/>
    </row>
    <row r="10077" spans="1:23">
      <c r="A10077" s="536"/>
      <c r="B10077" s="532"/>
      <c r="C10077" s="350"/>
      <c r="D10077" s="350"/>
      <c r="E10077" s="533"/>
      <c r="F10077" s="533"/>
      <c r="G10077" s="533"/>
      <c r="H10077" s="533"/>
      <c r="I10077" s="533"/>
      <c r="J10077" s="533"/>
      <c r="K10077" s="533"/>
      <c r="L10077" s="533"/>
      <c r="M10077" s="533"/>
      <c r="N10077" s="532"/>
      <c r="O10077" s="350"/>
      <c r="P10077" s="464"/>
      <c r="Q10077" s="464"/>
      <c r="R10077" s="464"/>
      <c r="S10077" s="464"/>
      <c r="T10077" s="464"/>
      <c r="U10077" s="464"/>
      <c r="V10077" s="464"/>
      <c r="W10077" s="464"/>
    </row>
    <row r="10078" spans="1:23">
      <c r="A10078" s="536"/>
      <c r="B10078" s="532"/>
      <c r="C10078" s="350"/>
      <c r="D10078" s="350"/>
      <c r="E10078" s="533"/>
      <c r="F10078" s="533"/>
      <c r="G10078" s="533"/>
      <c r="H10078" s="533"/>
      <c r="I10078" s="533"/>
      <c r="J10078" s="533"/>
      <c r="K10078" s="533"/>
      <c r="L10078" s="533"/>
      <c r="M10078" s="533"/>
      <c r="N10078" s="532"/>
      <c r="O10078" s="350"/>
      <c r="P10078" s="464"/>
      <c r="Q10078" s="464"/>
      <c r="R10078" s="464"/>
      <c r="S10078" s="464"/>
      <c r="T10078" s="464"/>
      <c r="U10078" s="464"/>
      <c r="V10078" s="464"/>
      <c r="W10078" s="464"/>
    </row>
    <row r="10079" spans="1:23">
      <c r="A10079" s="536"/>
      <c r="B10079" s="532"/>
      <c r="C10079" s="350"/>
      <c r="D10079" s="350"/>
      <c r="E10079" s="533"/>
      <c r="F10079" s="533"/>
      <c r="G10079" s="533"/>
      <c r="H10079" s="533"/>
      <c r="I10079" s="533"/>
      <c r="J10079" s="533"/>
      <c r="K10079" s="533"/>
      <c r="L10079" s="533"/>
      <c r="M10079" s="533"/>
      <c r="N10079" s="532"/>
      <c r="O10079" s="350"/>
      <c r="P10079" s="464"/>
      <c r="Q10079" s="464"/>
      <c r="R10079" s="464"/>
      <c r="S10079" s="464"/>
      <c r="T10079" s="464"/>
      <c r="U10079" s="464"/>
      <c r="V10079" s="464"/>
      <c r="W10079" s="464"/>
    </row>
    <row r="10080" spans="1:23">
      <c r="A10080" s="536"/>
      <c r="B10080" s="532"/>
      <c r="C10080" s="350"/>
      <c r="D10080" s="350"/>
      <c r="E10080" s="533"/>
      <c r="F10080" s="533"/>
      <c r="G10080" s="533"/>
      <c r="H10080" s="533"/>
      <c r="I10080" s="533"/>
      <c r="J10080" s="533"/>
      <c r="K10080" s="533"/>
      <c r="L10080" s="533"/>
      <c r="M10080" s="533"/>
      <c r="N10080" s="532"/>
      <c r="O10080" s="350"/>
      <c r="P10080" s="464"/>
      <c r="Q10080" s="464"/>
      <c r="R10080" s="464"/>
      <c r="S10080" s="464"/>
      <c r="T10080" s="464"/>
      <c r="U10080" s="464"/>
      <c r="V10080" s="464"/>
      <c r="W10080" s="464"/>
    </row>
    <row r="10081" spans="1:23">
      <c r="A10081" s="536"/>
      <c r="B10081" s="532"/>
      <c r="C10081" s="350"/>
      <c r="D10081" s="350"/>
      <c r="E10081" s="533"/>
      <c r="F10081" s="533"/>
      <c r="G10081" s="533"/>
      <c r="H10081" s="533"/>
      <c r="I10081" s="533"/>
      <c r="J10081" s="533"/>
      <c r="K10081" s="533"/>
      <c r="L10081" s="533"/>
      <c r="M10081" s="533"/>
      <c r="N10081" s="532"/>
      <c r="O10081" s="350"/>
      <c r="P10081" s="464"/>
      <c r="Q10081" s="464"/>
      <c r="R10081" s="464"/>
      <c r="S10081" s="464"/>
      <c r="T10081" s="464"/>
      <c r="U10081" s="464"/>
      <c r="V10081" s="464"/>
      <c r="W10081" s="464"/>
    </row>
    <row r="10082" spans="1:23">
      <c r="A10082" s="536"/>
      <c r="B10082" s="532"/>
      <c r="C10082" s="350"/>
      <c r="D10082" s="350"/>
      <c r="E10082" s="533"/>
      <c r="F10082" s="533"/>
      <c r="G10082" s="533"/>
      <c r="H10082" s="533"/>
      <c r="I10082" s="533"/>
      <c r="J10082" s="533"/>
      <c r="K10082" s="533"/>
      <c r="L10082" s="533"/>
      <c r="M10082" s="533"/>
      <c r="N10082" s="532"/>
      <c r="O10082" s="350"/>
      <c r="P10082" s="464"/>
      <c r="Q10082" s="464"/>
      <c r="R10082" s="464"/>
      <c r="S10082" s="464"/>
      <c r="T10082" s="464"/>
      <c r="U10082" s="464"/>
      <c r="V10082" s="464"/>
      <c r="W10082" s="464"/>
    </row>
    <row r="10083" spans="1:23">
      <c r="A10083" s="536"/>
      <c r="B10083" s="532"/>
      <c r="C10083" s="350"/>
      <c r="D10083" s="350"/>
      <c r="E10083" s="533"/>
      <c r="F10083" s="533"/>
      <c r="G10083" s="533"/>
      <c r="H10083" s="533"/>
      <c r="I10083" s="533"/>
      <c r="J10083" s="533"/>
      <c r="K10083" s="533"/>
      <c r="L10083" s="533"/>
      <c r="M10083" s="533"/>
      <c r="N10083" s="532"/>
      <c r="O10083" s="350"/>
      <c r="P10083" s="464"/>
      <c r="Q10083" s="464"/>
      <c r="R10083" s="464"/>
      <c r="S10083" s="464"/>
      <c r="T10083" s="464"/>
      <c r="U10083" s="464"/>
      <c r="V10083" s="464"/>
      <c r="W10083" s="464"/>
    </row>
    <row r="10084" spans="1:23">
      <c r="A10084" s="536"/>
      <c r="B10084" s="532"/>
      <c r="C10084" s="350"/>
      <c r="D10084" s="350"/>
      <c r="E10084" s="533"/>
      <c r="F10084" s="533"/>
      <c r="G10084" s="533"/>
      <c r="H10084" s="533"/>
      <c r="I10084" s="533"/>
      <c r="J10084" s="533"/>
      <c r="K10084" s="533"/>
      <c r="L10084" s="533"/>
      <c r="M10084" s="533"/>
      <c r="N10084" s="532"/>
      <c r="O10084" s="350"/>
      <c r="P10084" s="464"/>
      <c r="Q10084" s="464"/>
      <c r="R10084" s="464"/>
      <c r="S10084" s="464"/>
      <c r="T10084" s="464"/>
      <c r="U10084" s="464"/>
      <c r="V10084" s="464"/>
      <c r="W10084" s="464"/>
    </row>
    <row r="10085" spans="1:23">
      <c r="A10085" s="536"/>
      <c r="B10085" s="532"/>
      <c r="C10085" s="350"/>
      <c r="D10085" s="350"/>
      <c r="E10085" s="533"/>
      <c r="F10085" s="533"/>
      <c r="G10085" s="533"/>
      <c r="H10085" s="533"/>
      <c r="I10085" s="533"/>
      <c r="J10085" s="533"/>
      <c r="K10085" s="533"/>
      <c r="L10085" s="533"/>
      <c r="M10085" s="533"/>
      <c r="N10085" s="532"/>
      <c r="O10085" s="350"/>
      <c r="P10085" s="464"/>
      <c r="Q10085" s="464"/>
      <c r="R10085" s="464"/>
      <c r="S10085" s="464"/>
      <c r="T10085" s="464"/>
      <c r="U10085" s="464"/>
      <c r="V10085" s="464"/>
      <c r="W10085" s="464"/>
    </row>
    <row r="10086" spans="1:23">
      <c r="A10086" s="536"/>
      <c r="B10086" s="532"/>
      <c r="C10086" s="350"/>
      <c r="D10086" s="350"/>
      <c r="E10086" s="533"/>
      <c r="F10086" s="533"/>
      <c r="G10086" s="533"/>
      <c r="H10086" s="533"/>
      <c r="I10086" s="533"/>
      <c r="J10086" s="533"/>
      <c r="K10086" s="533"/>
      <c r="L10086" s="533"/>
      <c r="M10086" s="533"/>
      <c r="N10086" s="532"/>
      <c r="O10086" s="350"/>
      <c r="P10086" s="464"/>
      <c r="Q10086" s="464"/>
      <c r="R10086" s="464"/>
      <c r="S10086" s="464"/>
      <c r="T10086" s="464"/>
      <c r="U10086" s="464"/>
      <c r="V10086" s="464"/>
      <c r="W10086" s="464"/>
    </row>
    <row r="10087" spans="1:23">
      <c r="A10087" s="536"/>
      <c r="B10087" s="532"/>
      <c r="C10087" s="350"/>
      <c r="D10087" s="350"/>
      <c r="E10087" s="533"/>
      <c r="F10087" s="533"/>
      <c r="G10087" s="533"/>
      <c r="H10087" s="533"/>
      <c r="I10087" s="533"/>
      <c r="J10087" s="533"/>
      <c r="K10087" s="533"/>
      <c r="L10087" s="533"/>
      <c r="M10087" s="533"/>
      <c r="N10087" s="532"/>
      <c r="O10087" s="350"/>
      <c r="P10087" s="464"/>
      <c r="Q10087" s="464"/>
      <c r="R10087" s="464"/>
      <c r="S10087" s="464"/>
      <c r="T10087" s="464"/>
      <c r="U10087" s="464"/>
      <c r="V10087" s="464"/>
      <c r="W10087" s="464"/>
    </row>
    <row r="10088" spans="1:23">
      <c r="A10088" s="536"/>
      <c r="B10088" s="532"/>
      <c r="C10088" s="350"/>
      <c r="D10088" s="350"/>
      <c r="E10088" s="533"/>
      <c r="F10088" s="533"/>
      <c r="G10088" s="533"/>
      <c r="H10088" s="533"/>
      <c r="I10088" s="533"/>
      <c r="J10088" s="533"/>
      <c r="K10088" s="533"/>
      <c r="L10088" s="533"/>
      <c r="M10088" s="533"/>
      <c r="N10088" s="532"/>
      <c r="O10088" s="350"/>
      <c r="P10088" s="464"/>
      <c r="Q10088" s="464"/>
      <c r="R10088" s="464"/>
      <c r="S10088" s="464"/>
      <c r="T10088" s="464"/>
      <c r="U10088" s="464"/>
      <c r="V10088" s="464"/>
      <c r="W10088" s="464"/>
    </row>
    <row r="10089" spans="1:23">
      <c r="A10089" s="536"/>
      <c r="B10089" s="532"/>
      <c r="C10089" s="350"/>
      <c r="D10089" s="350"/>
      <c r="E10089" s="533"/>
      <c r="F10089" s="533"/>
      <c r="G10089" s="533"/>
      <c r="H10089" s="533"/>
      <c r="I10089" s="533"/>
      <c r="J10089" s="533"/>
      <c r="K10089" s="533"/>
      <c r="L10089" s="533"/>
      <c r="M10089" s="533"/>
      <c r="N10089" s="532"/>
      <c r="O10089" s="350"/>
      <c r="P10089" s="464"/>
      <c r="Q10089" s="464"/>
      <c r="R10089" s="464"/>
      <c r="S10089" s="464"/>
      <c r="T10089" s="464"/>
      <c r="U10089" s="464"/>
      <c r="V10089" s="464"/>
      <c r="W10089" s="464"/>
    </row>
    <row r="10090" spans="1:23">
      <c r="A10090" s="536"/>
      <c r="B10090" s="532"/>
      <c r="C10090" s="350"/>
      <c r="D10090" s="350"/>
      <c r="E10090" s="533"/>
      <c r="F10090" s="533"/>
      <c r="G10090" s="533"/>
      <c r="H10090" s="533"/>
      <c r="I10090" s="533"/>
      <c r="J10090" s="533"/>
      <c r="K10090" s="533"/>
      <c r="L10090" s="533"/>
      <c r="M10090" s="533"/>
      <c r="N10090" s="532"/>
      <c r="O10090" s="350"/>
      <c r="P10090" s="464"/>
      <c r="Q10090" s="464"/>
      <c r="R10090" s="464"/>
      <c r="S10090" s="464"/>
      <c r="T10090" s="464"/>
      <c r="U10090" s="464"/>
      <c r="V10090" s="464"/>
      <c r="W10090" s="464"/>
    </row>
    <row r="10091" spans="1:23">
      <c r="A10091" s="536"/>
      <c r="B10091" s="532"/>
      <c r="C10091" s="350"/>
      <c r="D10091" s="350"/>
      <c r="E10091" s="533"/>
      <c r="F10091" s="533"/>
      <c r="G10091" s="533"/>
      <c r="H10091" s="533"/>
      <c r="I10091" s="533"/>
      <c r="J10091" s="533"/>
      <c r="K10091" s="533"/>
      <c r="L10091" s="533"/>
      <c r="M10091" s="533"/>
      <c r="N10091" s="532"/>
      <c r="O10091" s="350"/>
      <c r="P10091" s="464"/>
      <c r="Q10091" s="464"/>
      <c r="R10091" s="464"/>
      <c r="S10091" s="464"/>
      <c r="T10091" s="464"/>
      <c r="U10091" s="464"/>
      <c r="V10091" s="464"/>
      <c r="W10091" s="464"/>
    </row>
    <row r="10092" spans="1:23">
      <c r="A10092" s="536"/>
      <c r="B10092" s="532"/>
      <c r="C10092" s="350"/>
      <c r="D10092" s="350"/>
      <c r="E10092" s="533"/>
      <c r="F10092" s="533"/>
      <c r="G10092" s="533"/>
      <c r="H10092" s="533"/>
      <c r="I10092" s="533"/>
      <c r="J10092" s="533"/>
      <c r="K10092" s="533"/>
      <c r="L10092" s="533"/>
      <c r="M10092" s="533"/>
      <c r="N10092" s="532"/>
      <c r="O10092" s="350"/>
      <c r="P10092" s="464"/>
      <c r="Q10092" s="464"/>
      <c r="R10092" s="464"/>
      <c r="S10092" s="464"/>
      <c r="T10092" s="464"/>
      <c r="U10092" s="464"/>
      <c r="V10092" s="464"/>
      <c r="W10092" s="464"/>
    </row>
    <row r="10093" spans="1:23">
      <c r="A10093" s="536"/>
      <c r="B10093" s="532"/>
      <c r="C10093" s="350"/>
      <c r="D10093" s="350"/>
      <c r="E10093" s="533"/>
      <c r="F10093" s="533"/>
      <c r="G10093" s="533"/>
      <c r="H10093" s="533"/>
      <c r="I10093" s="533"/>
      <c r="J10093" s="533"/>
      <c r="K10093" s="533"/>
      <c r="L10093" s="533"/>
      <c r="M10093" s="533"/>
      <c r="N10093" s="532"/>
      <c r="O10093" s="350"/>
      <c r="P10093" s="464"/>
      <c r="Q10093" s="464"/>
      <c r="R10093" s="464"/>
      <c r="S10093" s="464"/>
      <c r="T10093" s="464"/>
      <c r="U10093" s="464"/>
      <c r="V10093" s="464"/>
      <c r="W10093" s="464"/>
    </row>
    <row r="10094" spans="1:23">
      <c r="A10094" s="536"/>
      <c r="B10094" s="532"/>
      <c r="C10094" s="350"/>
      <c r="D10094" s="350"/>
      <c r="E10094" s="533"/>
      <c r="F10094" s="533"/>
      <c r="G10094" s="533"/>
      <c r="H10094" s="533"/>
      <c r="I10094" s="533"/>
      <c r="J10094" s="533"/>
      <c r="K10094" s="533"/>
      <c r="L10094" s="533"/>
      <c r="M10094" s="533"/>
      <c r="N10094" s="532"/>
      <c r="O10094" s="350"/>
      <c r="P10094" s="464"/>
      <c r="Q10094" s="464"/>
      <c r="R10094" s="464"/>
      <c r="S10094" s="464"/>
      <c r="T10094" s="464"/>
      <c r="U10094" s="464"/>
      <c r="V10094" s="464"/>
      <c r="W10094" s="464"/>
    </row>
    <row r="10095" spans="1:23">
      <c r="A10095" s="536"/>
      <c r="B10095" s="532"/>
      <c r="C10095" s="350"/>
      <c r="D10095" s="350"/>
      <c r="E10095" s="533"/>
      <c r="F10095" s="533"/>
      <c r="G10095" s="533"/>
      <c r="H10095" s="533"/>
      <c r="I10095" s="533"/>
      <c r="J10095" s="533"/>
      <c r="K10095" s="533"/>
      <c r="L10095" s="533"/>
      <c r="M10095" s="533"/>
      <c r="N10095" s="532"/>
      <c r="O10095" s="350"/>
      <c r="P10095" s="464"/>
      <c r="Q10095" s="464"/>
      <c r="R10095" s="464"/>
      <c r="S10095" s="464"/>
      <c r="T10095" s="464"/>
      <c r="U10095" s="464"/>
      <c r="V10095" s="464"/>
      <c r="W10095" s="464"/>
    </row>
    <row r="10096" spans="1:23">
      <c r="A10096" s="536"/>
      <c r="B10096" s="532"/>
      <c r="C10096" s="350"/>
      <c r="D10096" s="350"/>
      <c r="E10096" s="533"/>
      <c r="F10096" s="533"/>
      <c r="G10096" s="533"/>
      <c r="H10096" s="533"/>
      <c r="I10096" s="533"/>
      <c r="J10096" s="533"/>
      <c r="K10096" s="533"/>
      <c r="L10096" s="533"/>
      <c r="M10096" s="533"/>
      <c r="N10096" s="532"/>
      <c r="O10096" s="350"/>
      <c r="P10096" s="464"/>
      <c r="Q10096" s="464"/>
      <c r="R10096" s="464"/>
      <c r="S10096" s="464"/>
      <c r="T10096" s="464"/>
      <c r="U10096" s="464"/>
      <c r="V10096" s="464"/>
      <c r="W10096" s="464"/>
    </row>
    <row r="10097" spans="1:23">
      <c r="A10097" s="536"/>
      <c r="B10097" s="532"/>
      <c r="C10097" s="350"/>
      <c r="D10097" s="350"/>
      <c r="E10097" s="533"/>
      <c r="F10097" s="533"/>
      <c r="G10097" s="533"/>
      <c r="H10097" s="533"/>
      <c r="I10097" s="533"/>
      <c r="J10097" s="533"/>
      <c r="K10097" s="533"/>
      <c r="L10097" s="533"/>
      <c r="M10097" s="533"/>
      <c r="N10097" s="532"/>
      <c r="O10097" s="350"/>
      <c r="P10097" s="464"/>
      <c r="Q10097" s="464"/>
      <c r="R10097" s="464"/>
      <c r="S10097" s="464"/>
      <c r="T10097" s="464"/>
      <c r="U10097" s="464"/>
      <c r="V10097" s="464"/>
      <c r="W10097" s="464"/>
    </row>
    <row r="10098" spans="1:23">
      <c r="A10098" s="536"/>
      <c r="B10098" s="532"/>
      <c r="C10098" s="350"/>
      <c r="D10098" s="350"/>
      <c r="E10098" s="533"/>
      <c r="F10098" s="533"/>
      <c r="G10098" s="533"/>
      <c r="H10098" s="533"/>
      <c r="I10098" s="533"/>
      <c r="J10098" s="533"/>
      <c r="K10098" s="533"/>
      <c r="L10098" s="533"/>
      <c r="M10098" s="533"/>
      <c r="N10098" s="532"/>
      <c r="O10098" s="350"/>
      <c r="P10098" s="464"/>
      <c r="Q10098" s="464"/>
      <c r="R10098" s="464"/>
      <c r="S10098" s="464"/>
      <c r="T10098" s="464"/>
      <c r="U10098" s="464"/>
      <c r="V10098" s="464"/>
      <c r="W10098" s="464"/>
    </row>
    <row r="10099" spans="1:23">
      <c r="A10099" s="536"/>
      <c r="B10099" s="532"/>
      <c r="C10099" s="350"/>
      <c r="D10099" s="350"/>
      <c r="E10099" s="533"/>
      <c r="F10099" s="533"/>
      <c r="G10099" s="533"/>
      <c r="H10099" s="533"/>
      <c r="I10099" s="533"/>
      <c r="J10099" s="533"/>
      <c r="K10099" s="533"/>
      <c r="L10099" s="533"/>
      <c r="M10099" s="533"/>
      <c r="N10099" s="532"/>
      <c r="O10099" s="350"/>
      <c r="P10099" s="464"/>
      <c r="Q10099" s="464"/>
      <c r="R10099" s="464"/>
      <c r="S10099" s="464"/>
      <c r="T10099" s="464"/>
      <c r="U10099" s="464"/>
      <c r="V10099" s="464"/>
      <c r="W10099" s="464"/>
    </row>
    <row r="10100" spans="1:23">
      <c r="A10100" s="536"/>
      <c r="B10100" s="532"/>
      <c r="C10100" s="350"/>
      <c r="D10100" s="350"/>
      <c r="E10100" s="533"/>
      <c r="F10100" s="533"/>
      <c r="G10100" s="533"/>
      <c r="H10100" s="533"/>
      <c r="I10100" s="533"/>
      <c r="J10100" s="533"/>
      <c r="K10100" s="533"/>
      <c r="L10100" s="533"/>
      <c r="M10100" s="533"/>
      <c r="N10100" s="532"/>
      <c r="O10100" s="350"/>
      <c r="P10100" s="464"/>
      <c r="Q10100" s="464"/>
      <c r="R10100" s="464"/>
      <c r="S10100" s="464"/>
      <c r="T10100" s="464"/>
      <c r="U10100" s="464"/>
      <c r="V10100" s="464"/>
      <c r="W10100" s="464"/>
    </row>
    <row r="10101" spans="1:23">
      <c r="A10101" s="536"/>
      <c r="B10101" s="532"/>
      <c r="C10101" s="350"/>
      <c r="D10101" s="350"/>
      <c r="E10101" s="533"/>
      <c r="F10101" s="533"/>
      <c r="G10101" s="533"/>
      <c r="H10101" s="533"/>
      <c r="I10101" s="533"/>
      <c r="J10101" s="533"/>
      <c r="K10101" s="533"/>
      <c r="L10101" s="533"/>
      <c r="M10101" s="533"/>
      <c r="N10101" s="532"/>
      <c r="O10101" s="350"/>
      <c r="P10101" s="464"/>
      <c r="Q10101" s="464"/>
      <c r="R10101" s="464"/>
      <c r="S10101" s="464"/>
      <c r="T10101" s="464"/>
      <c r="U10101" s="464"/>
      <c r="V10101" s="464"/>
      <c r="W10101" s="464"/>
    </row>
    <row r="10102" spans="1:23">
      <c r="A10102" s="536"/>
      <c r="B10102" s="532"/>
      <c r="C10102" s="350"/>
      <c r="D10102" s="350"/>
      <c r="E10102" s="533"/>
      <c r="F10102" s="533"/>
      <c r="G10102" s="533"/>
      <c r="H10102" s="533"/>
      <c r="I10102" s="533"/>
      <c r="J10102" s="533"/>
      <c r="K10102" s="533"/>
      <c r="L10102" s="533"/>
      <c r="M10102" s="533"/>
      <c r="N10102" s="532"/>
      <c r="O10102" s="350"/>
      <c r="P10102" s="464"/>
      <c r="Q10102" s="464"/>
      <c r="R10102" s="464"/>
      <c r="S10102" s="464"/>
      <c r="T10102" s="464"/>
      <c r="U10102" s="464"/>
      <c r="V10102" s="464"/>
      <c r="W10102" s="464"/>
    </row>
    <row r="10103" spans="1:23">
      <c r="A10103" s="536"/>
      <c r="B10103" s="532"/>
      <c r="C10103" s="350"/>
      <c r="D10103" s="350"/>
      <c r="E10103" s="533"/>
      <c r="F10103" s="533"/>
      <c r="G10103" s="533"/>
      <c r="H10103" s="533"/>
      <c r="I10103" s="533"/>
      <c r="J10103" s="533"/>
      <c r="K10103" s="533"/>
      <c r="L10103" s="533"/>
      <c r="M10103" s="533"/>
      <c r="N10103" s="532"/>
      <c r="O10103" s="350"/>
      <c r="P10103" s="464"/>
      <c r="Q10103" s="464"/>
      <c r="R10103" s="464"/>
      <c r="S10103" s="464"/>
      <c r="T10103" s="464"/>
      <c r="U10103" s="464"/>
      <c r="V10103" s="464"/>
      <c r="W10103" s="464"/>
    </row>
    <row r="10104" spans="1:23">
      <c r="A10104" s="536"/>
      <c r="B10104" s="532"/>
      <c r="C10104" s="350"/>
      <c r="D10104" s="350"/>
      <c r="E10104" s="533"/>
      <c r="F10104" s="533"/>
      <c r="G10104" s="533"/>
      <c r="H10104" s="533"/>
      <c r="I10104" s="533"/>
      <c r="J10104" s="533"/>
      <c r="K10104" s="533"/>
      <c r="L10104" s="533"/>
      <c r="M10104" s="533"/>
      <c r="N10104" s="532"/>
      <c r="O10104" s="350"/>
      <c r="P10104" s="464"/>
      <c r="Q10104" s="464"/>
      <c r="R10104" s="464"/>
      <c r="S10104" s="464"/>
      <c r="T10104" s="464"/>
      <c r="U10104" s="464"/>
      <c r="V10104" s="464"/>
      <c r="W10104" s="464"/>
    </row>
    <row r="10105" spans="1:23">
      <c r="A10105" s="536"/>
      <c r="B10105" s="532"/>
      <c r="C10105" s="350"/>
      <c r="D10105" s="350"/>
      <c r="E10105" s="533"/>
      <c r="F10105" s="533"/>
      <c r="G10105" s="533"/>
      <c r="H10105" s="533"/>
      <c r="I10105" s="533"/>
      <c r="J10105" s="533"/>
      <c r="K10105" s="533"/>
      <c r="L10105" s="533"/>
      <c r="M10105" s="533"/>
      <c r="N10105" s="532"/>
      <c r="O10105" s="350"/>
      <c r="P10105" s="464"/>
      <c r="Q10105" s="464"/>
      <c r="R10105" s="464"/>
      <c r="S10105" s="464"/>
      <c r="T10105" s="464"/>
      <c r="U10105" s="464"/>
      <c r="V10105" s="464"/>
      <c r="W10105" s="464"/>
    </row>
    <row r="10106" spans="1:23">
      <c r="A10106" s="536"/>
      <c r="B10106" s="532"/>
      <c r="C10106" s="350"/>
      <c r="D10106" s="350"/>
      <c r="E10106" s="533"/>
      <c r="F10106" s="533"/>
      <c r="G10106" s="533"/>
      <c r="H10106" s="533"/>
      <c r="I10106" s="533"/>
      <c r="J10106" s="533"/>
      <c r="K10106" s="533"/>
      <c r="L10106" s="533"/>
      <c r="M10106" s="533"/>
      <c r="N10106" s="532"/>
      <c r="O10106" s="350"/>
      <c r="P10106" s="464"/>
      <c r="Q10106" s="464"/>
      <c r="R10106" s="464"/>
      <c r="S10106" s="464"/>
      <c r="T10106" s="464"/>
      <c r="U10106" s="464"/>
      <c r="V10106" s="464"/>
      <c r="W10106" s="464"/>
    </row>
    <row r="10107" spans="1:23">
      <c r="A10107" s="536"/>
      <c r="B10107" s="532"/>
      <c r="C10107" s="350"/>
      <c r="D10107" s="350"/>
      <c r="E10107" s="533"/>
      <c r="F10107" s="533"/>
      <c r="G10107" s="533"/>
      <c r="H10107" s="533"/>
      <c r="I10107" s="533"/>
      <c r="J10107" s="533"/>
      <c r="K10107" s="533"/>
      <c r="L10107" s="533"/>
      <c r="M10107" s="533"/>
      <c r="N10107" s="532"/>
      <c r="O10107" s="350"/>
      <c r="P10107" s="464"/>
      <c r="Q10107" s="464"/>
      <c r="R10107" s="464"/>
      <c r="S10107" s="464"/>
      <c r="T10107" s="464"/>
      <c r="U10107" s="464"/>
      <c r="V10107" s="464"/>
      <c r="W10107" s="464"/>
    </row>
    <row r="10108" spans="1:23">
      <c r="A10108" s="536"/>
      <c r="B10108" s="532"/>
      <c r="C10108" s="350"/>
      <c r="D10108" s="350"/>
      <c r="E10108" s="533"/>
      <c r="F10108" s="533"/>
      <c r="G10108" s="533"/>
      <c r="H10108" s="533"/>
      <c r="I10108" s="533"/>
      <c r="J10108" s="533"/>
      <c r="K10108" s="533"/>
      <c r="L10108" s="533"/>
      <c r="M10108" s="533"/>
      <c r="N10108" s="532"/>
      <c r="O10108" s="350"/>
      <c r="P10108" s="464"/>
      <c r="Q10108" s="464"/>
      <c r="R10108" s="464"/>
      <c r="S10108" s="464"/>
      <c r="T10108" s="464"/>
      <c r="U10108" s="464"/>
      <c r="V10108" s="464"/>
      <c r="W10108" s="464"/>
    </row>
    <row r="10109" spans="1:23">
      <c r="A10109" s="536"/>
      <c r="B10109" s="532"/>
      <c r="C10109" s="350"/>
      <c r="D10109" s="350"/>
      <c r="E10109" s="533"/>
      <c r="F10109" s="533"/>
      <c r="G10109" s="533"/>
      <c r="H10109" s="533"/>
      <c r="I10109" s="533"/>
      <c r="J10109" s="533"/>
      <c r="K10109" s="533"/>
      <c r="L10109" s="533"/>
      <c r="M10109" s="533"/>
      <c r="N10109" s="532"/>
      <c r="O10109" s="350"/>
      <c r="P10109" s="464"/>
      <c r="Q10109" s="464"/>
      <c r="R10109" s="464"/>
      <c r="S10109" s="464"/>
      <c r="T10109" s="464"/>
      <c r="U10109" s="464"/>
      <c r="V10109" s="464"/>
      <c r="W10109" s="464"/>
    </row>
    <row r="10110" spans="1:23">
      <c r="A10110" s="536"/>
      <c r="B10110" s="532"/>
      <c r="C10110" s="350"/>
      <c r="D10110" s="350"/>
      <c r="E10110" s="533"/>
      <c r="F10110" s="533"/>
      <c r="G10110" s="533"/>
      <c r="H10110" s="533"/>
      <c r="I10110" s="533"/>
      <c r="J10110" s="533"/>
      <c r="K10110" s="533"/>
      <c r="L10110" s="533"/>
      <c r="M10110" s="533"/>
      <c r="N10110" s="532"/>
      <c r="O10110" s="350"/>
      <c r="P10110" s="464"/>
      <c r="Q10110" s="464"/>
      <c r="R10110" s="464"/>
      <c r="S10110" s="464"/>
      <c r="T10110" s="464"/>
      <c r="U10110" s="464"/>
      <c r="V10110" s="464"/>
      <c r="W10110" s="464"/>
    </row>
    <row r="10111" spans="1:23">
      <c r="A10111" s="536"/>
      <c r="B10111" s="532"/>
      <c r="C10111" s="350"/>
      <c r="D10111" s="350"/>
      <c r="E10111" s="533"/>
      <c r="F10111" s="533"/>
      <c r="G10111" s="533"/>
      <c r="H10111" s="533"/>
      <c r="I10111" s="533"/>
      <c r="J10111" s="533"/>
      <c r="K10111" s="533"/>
      <c r="L10111" s="533"/>
      <c r="M10111" s="533"/>
      <c r="N10111" s="532"/>
      <c r="O10111" s="350"/>
      <c r="P10111" s="464"/>
      <c r="Q10111" s="464"/>
      <c r="R10111" s="464"/>
      <c r="S10111" s="464"/>
      <c r="T10111" s="464"/>
      <c r="U10111" s="464"/>
      <c r="V10111" s="464"/>
      <c r="W10111" s="464"/>
    </row>
    <row r="10112" spans="1:23">
      <c r="A10112" s="536"/>
      <c r="B10112" s="532"/>
      <c r="C10112" s="350"/>
      <c r="D10112" s="350"/>
      <c r="E10112" s="533"/>
      <c r="F10112" s="533"/>
      <c r="G10112" s="533"/>
      <c r="H10112" s="533"/>
      <c r="I10112" s="533"/>
      <c r="J10112" s="533"/>
      <c r="K10112" s="533"/>
      <c r="L10112" s="533"/>
      <c r="M10112" s="533"/>
      <c r="N10112" s="532"/>
      <c r="O10112" s="350"/>
      <c r="P10112" s="464"/>
      <c r="Q10112" s="464"/>
      <c r="R10112" s="464"/>
      <c r="S10112" s="464"/>
      <c r="T10112" s="464"/>
      <c r="U10112" s="464"/>
      <c r="V10112" s="464"/>
      <c r="W10112" s="464"/>
    </row>
    <row r="10113" spans="1:23">
      <c r="A10113" s="536"/>
      <c r="B10113" s="532"/>
      <c r="C10113" s="350"/>
      <c r="D10113" s="350"/>
      <c r="E10113" s="533"/>
      <c r="F10113" s="533"/>
      <c r="G10113" s="533"/>
      <c r="H10113" s="533"/>
      <c r="I10113" s="533"/>
      <c r="J10113" s="533"/>
      <c r="K10113" s="533"/>
      <c r="L10113" s="533"/>
      <c r="M10113" s="533"/>
      <c r="N10113" s="532"/>
      <c r="O10113" s="350"/>
      <c r="P10113" s="464"/>
      <c r="Q10113" s="464"/>
      <c r="R10113" s="464"/>
      <c r="S10113" s="464"/>
      <c r="T10113" s="464"/>
      <c r="U10113" s="464"/>
      <c r="V10113" s="464"/>
      <c r="W10113" s="464"/>
    </row>
    <row r="10114" spans="1:23">
      <c r="A10114" s="536"/>
      <c r="B10114" s="532"/>
      <c r="C10114" s="350"/>
      <c r="D10114" s="350"/>
      <c r="E10114" s="533"/>
      <c r="F10114" s="533"/>
      <c r="G10114" s="533"/>
      <c r="H10114" s="533"/>
      <c r="I10114" s="533"/>
      <c r="J10114" s="533"/>
      <c r="K10114" s="533"/>
      <c r="L10114" s="533"/>
      <c r="M10114" s="533"/>
      <c r="N10114" s="532"/>
      <c r="O10114" s="350"/>
      <c r="P10114" s="464"/>
      <c r="Q10114" s="464"/>
      <c r="R10114" s="464"/>
      <c r="S10114" s="464"/>
      <c r="T10114" s="464"/>
      <c r="U10114" s="464"/>
      <c r="V10114" s="464"/>
      <c r="W10114" s="464"/>
    </row>
    <row r="10115" spans="1:23">
      <c r="A10115" s="536"/>
      <c r="B10115" s="532"/>
      <c r="C10115" s="350"/>
      <c r="D10115" s="350"/>
      <c r="E10115" s="533"/>
      <c r="F10115" s="533"/>
      <c r="G10115" s="533"/>
      <c r="H10115" s="533"/>
      <c r="I10115" s="533"/>
      <c r="J10115" s="533"/>
      <c r="K10115" s="533"/>
      <c r="L10115" s="533"/>
      <c r="M10115" s="533"/>
      <c r="N10115" s="532"/>
      <c r="O10115" s="350"/>
      <c r="P10115" s="464"/>
      <c r="Q10115" s="464"/>
      <c r="R10115" s="464"/>
      <c r="S10115" s="464"/>
      <c r="T10115" s="464"/>
      <c r="U10115" s="464"/>
      <c r="V10115" s="464"/>
      <c r="W10115" s="464"/>
    </row>
    <row r="10116" spans="1:23">
      <c r="A10116" s="536"/>
      <c r="B10116" s="532"/>
      <c r="C10116" s="350"/>
      <c r="D10116" s="350"/>
      <c r="E10116" s="533"/>
      <c r="F10116" s="533"/>
      <c r="G10116" s="533"/>
      <c r="H10116" s="533"/>
      <c r="I10116" s="533"/>
      <c r="J10116" s="533"/>
      <c r="K10116" s="533"/>
      <c r="L10116" s="533"/>
      <c r="M10116" s="533"/>
      <c r="N10116" s="532"/>
      <c r="O10116" s="350"/>
      <c r="P10116" s="464"/>
      <c r="Q10116" s="464"/>
      <c r="R10116" s="464"/>
      <c r="S10116" s="464"/>
      <c r="T10116" s="464"/>
      <c r="U10116" s="464"/>
      <c r="V10116" s="464"/>
      <c r="W10116" s="464"/>
    </row>
    <row r="10117" spans="1:23">
      <c r="A10117" s="536"/>
      <c r="B10117" s="532"/>
      <c r="C10117" s="350"/>
      <c r="D10117" s="350"/>
      <c r="E10117" s="533"/>
      <c r="F10117" s="533"/>
      <c r="G10117" s="533"/>
      <c r="H10117" s="533"/>
      <c r="I10117" s="533"/>
      <c r="J10117" s="533"/>
      <c r="K10117" s="533"/>
      <c r="L10117" s="533"/>
      <c r="M10117" s="533"/>
      <c r="N10117" s="532"/>
      <c r="O10117" s="350"/>
      <c r="P10117" s="464"/>
      <c r="Q10117" s="464"/>
      <c r="R10117" s="464"/>
      <c r="S10117" s="464"/>
      <c r="T10117" s="464"/>
      <c r="U10117" s="464"/>
      <c r="V10117" s="464"/>
      <c r="W10117" s="464"/>
    </row>
    <row r="10118" spans="1:23">
      <c r="A10118" s="536"/>
      <c r="B10118" s="532"/>
      <c r="C10118" s="350"/>
      <c r="D10118" s="350"/>
      <c r="E10118" s="533"/>
      <c r="F10118" s="533"/>
      <c r="G10118" s="533"/>
      <c r="H10118" s="533"/>
      <c r="I10118" s="533"/>
      <c r="J10118" s="533"/>
      <c r="K10118" s="533"/>
      <c r="L10118" s="533"/>
      <c r="M10118" s="533"/>
      <c r="N10118" s="532"/>
      <c r="O10118" s="350"/>
      <c r="P10118" s="464"/>
      <c r="Q10118" s="464"/>
      <c r="R10118" s="464"/>
      <c r="S10118" s="464"/>
      <c r="T10118" s="464"/>
      <c r="U10118" s="464"/>
      <c r="V10118" s="464"/>
      <c r="W10118" s="464"/>
    </row>
    <row r="10119" spans="1:23">
      <c r="A10119" s="536"/>
      <c r="B10119" s="532"/>
      <c r="C10119" s="350"/>
      <c r="D10119" s="350"/>
      <c r="E10119" s="533"/>
      <c r="F10119" s="533"/>
      <c r="G10119" s="533"/>
      <c r="H10119" s="533"/>
      <c r="I10119" s="533"/>
      <c r="J10119" s="533"/>
      <c r="K10119" s="533"/>
      <c r="L10119" s="533"/>
      <c r="M10119" s="533"/>
      <c r="N10119" s="532"/>
      <c r="O10119" s="350"/>
      <c r="P10119" s="464"/>
      <c r="Q10119" s="464"/>
      <c r="R10119" s="464"/>
      <c r="S10119" s="464"/>
      <c r="T10119" s="464"/>
      <c r="U10119" s="464"/>
      <c r="V10119" s="464"/>
      <c r="W10119" s="464"/>
    </row>
    <row r="10120" spans="1:23">
      <c r="A10120" s="536"/>
      <c r="B10120" s="532"/>
      <c r="C10120" s="350"/>
      <c r="D10120" s="350"/>
      <c r="E10120" s="533"/>
      <c r="F10120" s="533"/>
      <c r="G10120" s="533"/>
      <c r="H10120" s="533"/>
      <c r="I10120" s="533"/>
      <c r="J10120" s="533"/>
      <c r="K10120" s="533"/>
      <c r="L10120" s="533"/>
      <c r="M10120" s="533"/>
      <c r="N10120" s="532"/>
      <c r="O10120" s="350"/>
      <c r="P10120" s="464"/>
      <c r="Q10120" s="464"/>
      <c r="R10120" s="464"/>
      <c r="S10120" s="464"/>
      <c r="T10120" s="464"/>
      <c r="U10120" s="464"/>
      <c r="V10120" s="464"/>
      <c r="W10120" s="464"/>
    </row>
    <row r="10121" spans="1:23">
      <c r="A10121" s="536"/>
      <c r="B10121" s="532"/>
      <c r="C10121" s="350"/>
      <c r="D10121" s="350"/>
      <c r="E10121" s="533"/>
      <c r="F10121" s="533"/>
      <c r="G10121" s="533"/>
      <c r="H10121" s="533"/>
      <c r="I10121" s="533"/>
      <c r="J10121" s="533"/>
      <c r="K10121" s="533"/>
      <c r="L10121" s="533"/>
      <c r="M10121" s="533"/>
      <c r="N10121" s="532"/>
      <c r="O10121" s="350"/>
      <c r="P10121" s="464"/>
      <c r="Q10121" s="464"/>
      <c r="R10121" s="464"/>
      <c r="S10121" s="464"/>
      <c r="T10121" s="464"/>
      <c r="U10121" s="464"/>
      <c r="V10121" s="464"/>
      <c r="W10121" s="464"/>
    </row>
    <row r="10122" spans="1:23">
      <c r="A10122" s="536"/>
      <c r="B10122" s="532"/>
      <c r="C10122" s="350"/>
      <c r="D10122" s="350"/>
      <c r="E10122" s="533"/>
      <c r="F10122" s="533"/>
      <c r="G10122" s="533"/>
      <c r="H10122" s="533"/>
      <c r="I10122" s="533"/>
      <c r="J10122" s="533"/>
      <c r="K10122" s="533"/>
      <c r="L10122" s="533"/>
      <c r="M10122" s="533"/>
      <c r="N10122" s="532"/>
      <c r="O10122" s="350"/>
      <c r="P10122" s="464"/>
      <c r="Q10122" s="464"/>
      <c r="R10122" s="464"/>
      <c r="S10122" s="464"/>
      <c r="T10122" s="464"/>
      <c r="U10122" s="464"/>
      <c r="V10122" s="464"/>
      <c r="W10122" s="464"/>
    </row>
    <row r="10123" spans="1:23">
      <c r="A10123" s="536"/>
      <c r="B10123" s="532"/>
      <c r="C10123" s="350"/>
      <c r="D10123" s="350"/>
      <c r="E10123" s="533"/>
      <c r="F10123" s="533"/>
      <c r="G10123" s="533"/>
      <c r="H10123" s="533"/>
      <c r="I10123" s="533"/>
      <c r="J10123" s="533"/>
      <c r="K10123" s="533"/>
      <c r="L10123" s="533"/>
      <c r="M10123" s="533"/>
      <c r="N10123" s="532"/>
      <c r="O10123" s="350"/>
      <c r="P10123" s="464"/>
      <c r="Q10123" s="464"/>
      <c r="R10123" s="464"/>
      <c r="S10123" s="464"/>
      <c r="T10123" s="464"/>
      <c r="U10123" s="464"/>
      <c r="V10123" s="464"/>
      <c r="W10123" s="464"/>
    </row>
    <row r="10124" spans="1:23">
      <c r="A10124" s="536"/>
      <c r="B10124" s="532"/>
      <c r="C10124" s="350"/>
      <c r="D10124" s="350"/>
      <c r="E10124" s="533"/>
      <c r="F10124" s="533"/>
      <c r="G10124" s="533"/>
      <c r="H10124" s="533"/>
      <c r="I10124" s="533"/>
      <c r="J10124" s="533"/>
      <c r="K10124" s="533"/>
      <c r="L10124" s="533"/>
      <c r="M10124" s="533"/>
      <c r="N10124" s="532"/>
      <c r="O10124" s="350"/>
      <c r="P10124" s="464"/>
      <c r="Q10124" s="464"/>
      <c r="R10124" s="464"/>
      <c r="S10124" s="464"/>
      <c r="T10124" s="464"/>
      <c r="U10124" s="464"/>
      <c r="V10124" s="464"/>
      <c r="W10124" s="464"/>
    </row>
    <row r="10125" spans="1:23">
      <c r="A10125" s="536"/>
      <c r="B10125" s="532"/>
      <c r="C10125" s="350"/>
      <c r="D10125" s="350"/>
      <c r="E10125" s="533"/>
      <c r="F10125" s="533"/>
      <c r="G10125" s="533"/>
      <c r="H10125" s="533"/>
      <c r="I10125" s="533"/>
      <c r="J10125" s="533"/>
      <c r="K10125" s="533"/>
      <c r="L10125" s="533"/>
      <c r="M10125" s="533"/>
      <c r="N10125" s="532"/>
      <c r="O10125" s="350"/>
      <c r="P10125" s="464"/>
      <c r="Q10125" s="464"/>
      <c r="R10125" s="464"/>
      <c r="S10125" s="464"/>
      <c r="T10125" s="464"/>
      <c r="U10125" s="464"/>
      <c r="V10125" s="464"/>
      <c r="W10125" s="464"/>
    </row>
    <row r="10126" spans="1:23">
      <c r="A10126" s="536"/>
      <c r="B10126" s="532"/>
      <c r="C10126" s="350"/>
      <c r="D10126" s="350"/>
      <c r="E10126" s="533"/>
      <c r="F10126" s="533"/>
      <c r="G10126" s="533"/>
      <c r="H10126" s="533"/>
      <c r="I10126" s="533"/>
      <c r="J10126" s="533"/>
      <c r="K10126" s="533"/>
      <c r="L10126" s="533"/>
      <c r="M10126" s="533"/>
      <c r="N10126" s="532"/>
      <c r="O10126" s="350"/>
      <c r="P10126" s="464"/>
      <c r="Q10126" s="464"/>
      <c r="R10126" s="464"/>
      <c r="S10126" s="464"/>
      <c r="T10126" s="464"/>
      <c r="U10126" s="464"/>
      <c r="V10126" s="464"/>
      <c r="W10126" s="464"/>
    </row>
    <row r="10127" spans="1:23">
      <c r="A10127" s="536"/>
      <c r="B10127" s="532"/>
      <c r="C10127" s="350"/>
      <c r="D10127" s="350"/>
      <c r="E10127" s="533"/>
      <c r="F10127" s="533"/>
      <c r="G10127" s="533"/>
      <c r="H10127" s="533"/>
      <c r="I10127" s="533"/>
      <c r="J10127" s="533"/>
      <c r="K10127" s="533"/>
      <c r="L10127" s="533"/>
      <c r="M10127" s="533"/>
      <c r="N10127" s="532"/>
      <c r="O10127" s="350"/>
      <c r="P10127" s="464"/>
      <c r="Q10127" s="464"/>
      <c r="R10127" s="464"/>
      <c r="S10127" s="464"/>
      <c r="T10127" s="464"/>
      <c r="U10127" s="464"/>
      <c r="V10127" s="464"/>
      <c r="W10127" s="464"/>
    </row>
    <row r="10128" spans="1:23">
      <c r="A10128" s="536"/>
      <c r="B10128" s="532"/>
      <c r="C10128" s="350"/>
      <c r="D10128" s="350"/>
      <c r="E10128" s="533"/>
      <c r="F10128" s="533"/>
      <c r="G10128" s="533"/>
      <c r="H10128" s="533"/>
      <c r="I10128" s="533"/>
      <c r="J10128" s="533"/>
      <c r="K10128" s="533"/>
      <c r="L10128" s="533"/>
      <c r="M10128" s="533"/>
      <c r="N10128" s="532"/>
      <c r="O10128" s="350"/>
      <c r="P10128" s="464"/>
      <c r="Q10128" s="464"/>
      <c r="R10128" s="464"/>
      <c r="S10128" s="464"/>
      <c r="T10128" s="464"/>
      <c r="U10128" s="464"/>
      <c r="V10128" s="464"/>
      <c r="W10128" s="464"/>
    </row>
    <row r="10129" spans="1:23">
      <c r="A10129" s="536"/>
      <c r="B10129" s="532"/>
      <c r="C10129" s="350"/>
      <c r="D10129" s="350"/>
      <c r="E10129" s="533"/>
      <c r="F10129" s="533"/>
      <c r="G10129" s="533"/>
      <c r="H10129" s="533"/>
      <c r="I10129" s="533"/>
      <c r="J10129" s="533"/>
      <c r="K10129" s="533"/>
      <c r="L10129" s="533"/>
      <c r="M10129" s="533"/>
      <c r="N10129" s="532"/>
      <c r="O10129" s="350"/>
      <c r="P10129" s="464"/>
      <c r="Q10129" s="464"/>
      <c r="R10129" s="464"/>
      <c r="S10129" s="464"/>
      <c r="T10129" s="464"/>
      <c r="U10129" s="464"/>
      <c r="V10129" s="464"/>
      <c r="W10129" s="464"/>
    </row>
    <row r="10130" spans="1:23">
      <c r="A10130" s="536"/>
      <c r="B10130" s="532"/>
      <c r="C10130" s="350"/>
      <c r="D10130" s="350"/>
      <c r="E10130" s="533"/>
      <c r="F10130" s="533"/>
      <c r="G10130" s="533"/>
      <c r="H10130" s="533"/>
      <c r="I10130" s="533"/>
      <c r="J10130" s="533"/>
      <c r="K10130" s="533"/>
      <c r="L10130" s="533"/>
      <c r="M10130" s="533"/>
      <c r="N10130" s="532"/>
      <c r="O10130" s="350"/>
      <c r="P10130" s="464"/>
      <c r="Q10130" s="464"/>
      <c r="R10130" s="464"/>
      <c r="S10130" s="464"/>
      <c r="T10130" s="464"/>
      <c r="U10130" s="464"/>
      <c r="V10130" s="464"/>
      <c r="W10130" s="464"/>
    </row>
    <row r="10131" spans="1:23">
      <c r="A10131" s="536"/>
      <c r="B10131" s="532"/>
      <c r="C10131" s="350"/>
      <c r="D10131" s="350"/>
      <c r="E10131" s="533"/>
      <c r="F10131" s="533"/>
      <c r="G10131" s="533"/>
      <c r="H10131" s="533"/>
      <c r="I10131" s="533"/>
      <c r="J10131" s="533"/>
      <c r="K10131" s="533"/>
      <c r="L10131" s="533"/>
      <c r="M10131" s="533"/>
      <c r="N10131" s="532"/>
      <c r="O10131" s="350"/>
      <c r="P10131" s="464"/>
      <c r="Q10131" s="464"/>
      <c r="R10131" s="464"/>
      <c r="S10131" s="464"/>
      <c r="T10131" s="464"/>
      <c r="U10131" s="464"/>
      <c r="V10131" s="464"/>
      <c r="W10131" s="464"/>
    </row>
    <row r="10132" spans="1:23">
      <c r="A10132" s="536"/>
      <c r="B10132" s="532"/>
      <c r="C10132" s="350"/>
      <c r="D10132" s="350"/>
      <c r="E10132" s="533"/>
      <c r="F10132" s="533"/>
      <c r="G10132" s="533"/>
      <c r="H10132" s="533"/>
      <c r="I10132" s="533"/>
      <c r="J10132" s="533"/>
      <c r="K10132" s="533"/>
      <c r="L10132" s="533"/>
      <c r="M10132" s="533"/>
      <c r="N10132" s="532"/>
      <c r="O10132" s="350"/>
      <c r="P10132" s="464"/>
      <c r="Q10132" s="464"/>
      <c r="R10132" s="464"/>
      <c r="S10132" s="464"/>
      <c r="T10132" s="464"/>
      <c r="U10132" s="464"/>
      <c r="V10132" s="464"/>
      <c r="W10132" s="464"/>
    </row>
    <row r="10133" spans="1:23">
      <c r="A10133" s="536"/>
      <c r="B10133" s="532"/>
      <c r="C10133" s="350"/>
      <c r="D10133" s="350"/>
      <c r="E10133" s="533"/>
      <c r="F10133" s="533"/>
      <c r="G10133" s="533"/>
      <c r="H10133" s="533"/>
      <c r="I10133" s="533"/>
      <c r="J10133" s="533"/>
      <c r="K10133" s="533"/>
      <c r="L10133" s="533"/>
      <c r="M10133" s="533"/>
      <c r="N10133" s="532"/>
      <c r="O10133" s="350"/>
      <c r="P10133" s="464"/>
      <c r="Q10133" s="464"/>
      <c r="R10133" s="464"/>
      <c r="S10133" s="464"/>
      <c r="T10133" s="464"/>
      <c r="U10133" s="464"/>
      <c r="V10133" s="464"/>
      <c r="W10133" s="464"/>
    </row>
    <row r="10134" spans="1:23">
      <c r="A10134" s="536"/>
      <c r="B10134" s="532"/>
      <c r="C10134" s="350"/>
      <c r="D10134" s="350"/>
      <c r="E10134" s="533"/>
      <c r="F10134" s="533"/>
      <c r="G10134" s="533"/>
      <c r="H10134" s="533"/>
      <c r="I10134" s="533"/>
      <c r="J10134" s="533"/>
      <c r="K10134" s="533"/>
      <c r="L10134" s="533"/>
      <c r="M10134" s="533"/>
      <c r="N10134" s="532"/>
      <c r="O10134" s="350"/>
      <c r="P10134" s="464"/>
      <c r="Q10134" s="464"/>
      <c r="R10134" s="464"/>
      <c r="S10134" s="464"/>
      <c r="T10134" s="464"/>
      <c r="U10134" s="464"/>
      <c r="V10134" s="464"/>
      <c r="W10134" s="464"/>
    </row>
    <row r="10135" spans="1:23">
      <c r="A10135" s="536"/>
      <c r="B10135" s="532"/>
      <c r="C10135" s="350"/>
      <c r="D10135" s="350"/>
      <c r="E10135" s="533"/>
      <c r="F10135" s="533"/>
      <c r="G10135" s="533"/>
      <c r="H10135" s="533"/>
      <c r="I10135" s="533"/>
      <c r="J10135" s="533"/>
      <c r="K10135" s="533"/>
      <c r="L10135" s="533"/>
      <c r="M10135" s="533"/>
      <c r="N10135" s="532"/>
      <c r="O10135" s="350"/>
      <c r="P10135" s="464"/>
      <c r="Q10135" s="464"/>
      <c r="R10135" s="464"/>
      <c r="S10135" s="464"/>
      <c r="T10135" s="464"/>
      <c r="U10135" s="464"/>
      <c r="V10135" s="464"/>
      <c r="W10135" s="464"/>
    </row>
    <row r="10136" spans="1:23">
      <c r="A10136" s="536"/>
      <c r="B10136" s="532"/>
      <c r="C10136" s="350"/>
      <c r="D10136" s="350"/>
      <c r="E10136" s="533"/>
      <c r="F10136" s="533"/>
      <c r="G10136" s="533"/>
      <c r="H10136" s="533"/>
      <c r="I10136" s="533"/>
      <c r="J10136" s="533"/>
      <c r="K10136" s="533"/>
      <c r="L10136" s="533"/>
      <c r="M10136" s="533"/>
      <c r="N10136" s="532"/>
      <c r="O10136" s="350"/>
      <c r="P10136" s="464"/>
      <c r="Q10136" s="464"/>
      <c r="R10136" s="464"/>
      <c r="S10136" s="464"/>
      <c r="T10136" s="464"/>
      <c r="U10136" s="464"/>
      <c r="V10136" s="464"/>
      <c r="W10136" s="464"/>
    </row>
    <row r="10137" spans="1:23">
      <c r="A10137" s="536"/>
      <c r="B10137" s="532"/>
      <c r="C10137" s="350"/>
      <c r="D10137" s="350"/>
      <c r="E10137" s="533"/>
      <c r="F10137" s="533"/>
      <c r="G10137" s="533"/>
      <c r="H10137" s="533"/>
      <c r="I10137" s="533"/>
      <c r="J10137" s="533"/>
      <c r="K10137" s="533"/>
      <c r="L10137" s="533"/>
      <c r="M10137" s="533"/>
      <c r="N10137" s="532"/>
      <c r="O10137" s="350"/>
      <c r="P10137" s="464"/>
      <c r="Q10137" s="464"/>
      <c r="R10137" s="464"/>
      <c r="S10137" s="464"/>
      <c r="T10137" s="464"/>
      <c r="U10137" s="464"/>
      <c r="V10137" s="464"/>
      <c r="W10137" s="464"/>
    </row>
    <row r="10138" spans="1:23">
      <c r="A10138" s="536"/>
      <c r="B10138" s="532"/>
      <c r="C10138" s="350"/>
      <c r="D10138" s="350"/>
      <c r="E10138" s="533"/>
      <c r="F10138" s="533"/>
      <c r="G10138" s="533"/>
      <c r="H10138" s="533"/>
      <c r="I10138" s="533"/>
      <c r="J10138" s="533"/>
      <c r="K10138" s="533"/>
      <c r="L10138" s="533"/>
      <c r="M10138" s="533"/>
      <c r="N10138" s="532"/>
      <c r="O10138" s="350"/>
      <c r="P10138" s="464"/>
      <c r="Q10138" s="464"/>
      <c r="R10138" s="464"/>
      <c r="S10138" s="464"/>
      <c r="T10138" s="464"/>
      <c r="U10138" s="464"/>
      <c r="V10138" s="464"/>
      <c r="W10138" s="464"/>
    </row>
    <row r="10139" spans="1:23">
      <c r="A10139" s="536"/>
      <c r="B10139" s="532"/>
      <c r="C10139" s="350"/>
      <c r="D10139" s="350"/>
      <c r="E10139" s="533"/>
      <c r="F10139" s="533"/>
      <c r="G10139" s="533"/>
      <c r="H10139" s="533"/>
      <c r="I10139" s="533"/>
      <c r="J10139" s="533"/>
      <c r="K10139" s="533"/>
      <c r="L10139" s="533"/>
      <c r="M10139" s="533"/>
      <c r="N10139" s="532"/>
      <c r="O10139" s="350"/>
      <c r="P10139" s="464"/>
      <c r="Q10139" s="464"/>
      <c r="R10139" s="464"/>
      <c r="S10139" s="464"/>
      <c r="T10139" s="464"/>
      <c r="U10139" s="464"/>
      <c r="V10139" s="464"/>
      <c r="W10139" s="464"/>
    </row>
    <row r="10140" spans="1:23">
      <c r="A10140" s="536"/>
      <c r="B10140" s="532"/>
      <c r="C10140" s="350"/>
      <c r="D10140" s="350"/>
      <c r="E10140" s="533"/>
      <c r="F10140" s="533"/>
      <c r="G10140" s="533"/>
      <c r="H10140" s="533"/>
      <c r="I10140" s="533"/>
      <c r="J10140" s="533"/>
      <c r="K10140" s="533"/>
      <c r="L10140" s="533"/>
      <c r="M10140" s="533"/>
      <c r="N10140" s="532"/>
      <c r="O10140" s="350"/>
      <c r="P10140" s="464"/>
      <c r="Q10140" s="464"/>
      <c r="R10140" s="464"/>
      <c r="S10140" s="464"/>
      <c r="T10140" s="464"/>
      <c r="U10140" s="464"/>
      <c r="V10140" s="464"/>
      <c r="W10140" s="464"/>
    </row>
    <row r="10141" spans="1:23">
      <c r="A10141" s="536"/>
      <c r="B10141" s="532"/>
      <c r="C10141" s="350"/>
      <c r="D10141" s="350"/>
      <c r="E10141" s="533"/>
      <c r="F10141" s="533"/>
      <c r="G10141" s="533"/>
      <c r="H10141" s="533"/>
      <c r="I10141" s="533"/>
      <c r="J10141" s="533"/>
      <c r="K10141" s="533"/>
      <c r="L10141" s="533"/>
      <c r="M10141" s="533"/>
      <c r="N10141" s="532"/>
      <c r="O10141" s="350"/>
      <c r="P10141" s="464"/>
      <c r="Q10141" s="464"/>
      <c r="R10141" s="464"/>
      <c r="S10141" s="464"/>
      <c r="T10141" s="464"/>
      <c r="U10141" s="464"/>
      <c r="V10141" s="464"/>
      <c r="W10141" s="464"/>
    </row>
    <row r="10142" spans="1:23">
      <c r="A10142" s="536"/>
      <c r="B10142" s="532"/>
      <c r="C10142" s="350"/>
      <c r="D10142" s="350"/>
      <c r="E10142" s="533"/>
      <c r="F10142" s="533"/>
      <c r="G10142" s="533"/>
      <c r="H10142" s="533"/>
      <c r="I10142" s="533"/>
      <c r="J10142" s="533"/>
      <c r="K10142" s="533"/>
      <c r="L10142" s="533"/>
      <c r="M10142" s="533"/>
      <c r="N10142" s="532"/>
      <c r="O10142" s="350"/>
      <c r="P10142" s="464"/>
      <c r="Q10142" s="464"/>
      <c r="R10142" s="464"/>
      <c r="S10142" s="464"/>
      <c r="T10142" s="464"/>
      <c r="U10142" s="464"/>
      <c r="V10142" s="464"/>
      <c r="W10142" s="464"/>
    </row>
    <row r="10143" spans="1:23">
      <c r="A10143" s="536"/>
      <c r="B10143" s="532"/>
      <c r="C10143" s="350"/>
      <c r="D10143" s="350"/>
      <c r="E10143" s="533"/>
      <c r="F10143" s="533"/>
      <c r="G10143" s="533"/>
      <c r="H10143" s="533"/>
      <c r="I10143" s="533"/>
      <c r="J10143" s="533"/>
      <c r="K10143" s="533"/>
      <c r="L10143" s="533"/>
      <c r="M10143" s="533"/>
      <c r="N10143" s="532"/>
      <c r="O10143" s="350"/>
      <c r="P10143" s="464"/>
      <c r="Q10143" s="464"/>
      <c r="R10143" s="464"/>
      <c r="S10143" s="464"/>
      <c r="T10143" s="464"/>
      <c r="U10143" s="464"/>
      <c r="V10143" s="464"/>
      <c r="W10143" s="464"/>
    </row>
    <row r="10144" spans="1:23">
      <c r="A10144" s="536"/>
      <c r="B10144" s="532"/>
      <c r="C10144" s="350"/>
      <c r="D10144" s="350"/>
      <c r="E10144" s="533"/>
      <c r="F10144" s="533"/>
      <c r="G10144" s="533"/>
      <c r="H10144" s="533"/>
      <c r="I10144" s="533"/>
      <c r="J10144" s="533"/>
      <c r="K10144" s="533"/>
      <c r="L10144" s="533"/>
      <c r="M10144" s="533"/>
      <c r="N10144" s="532"/>
      <c r="O10144" s="350"/>
      <c r="P10144" s="464"/>
      <c r="Q10144" s="464"/>
      <c r="R10144" s="464"/>
      <c r="S10144" s="464"/>
      <c r="T10144" s="464"/>
      <c r="U10144" s="464"/>
      <c r="V10144" s="464"/>
      <c r="W10144" s="464"/>
    </row>
    <row r="10145" spans="1:23">
      <c r="A10145" s="536"/>
      <c r="B10145" s="532"/>
      <c r="C10145" s="350"/>
      <c r="D10145" s="350"/>
      <c r="E10145" s="533"/>
      <c r="F10145" s="533"/>
      <c r="G10145" s="533"/>
      <c r="H10145" s="533"/>
      <c r="I10145" s="533"/>
      <c r="J10145" s="533"/>
      <c r="K10145" s="533"/>
      <c r="L10145" s="533"/>
      <c r="M10145" s="533"/>
      <c r="N10145" s="532"/>
      <c r="O10145" s="350"/>
      <c r="P10145" s="464"/>
      <c r="Q10145" s="464"/>
      <c r="R10145" s="464"/>
      <c r="S10145" s="464"/>
      <c r="T10145" s="464"/>
      <c r="U10145" s="464"/>
      <c r="V10145" s="464"/>
      <c r="W10145" s="464"/>
    </row>
    <row r="10146" spans="1:23">
      <c r="A10146" s="536"/>
      <c r="B10146" s="532"/>
      <c r="C10146" s="350"/>
      <c r="D10146" s="350"/>
      <c r="E10146" s="533"/>
      <c r="F10146" s="533"/>
      <c r="G10146" s="533"/>
      <c r="H10146" s="533"/>
      <c r="I10146" s="533"/>
      <c r="J10146" s="533"/>
      <c r="K10146" s="533"/>
      <c r="L10146" s="533"/>
      <c r="M10146" s="533"/>
      <c r="N10146" s="532"/>
      <c r="O10146" s="350"/>
      <c r="P10146" s="464"/>
      <c r="Q10146" s="464"/>
      <c r="R10146" s="464"/>
      <c r="S10146" s="464"/>
      <c r="T10146" s="464"/>
      <c r="U10146" s="464"/>
      <c r="V10146" s="464"/>
      <c r="W10146" s="464"/>
    </row>
    <row r="10147" spans="1:23">
      <c r="A10147" s="536"/>
      <c r="B10147" s="532"/>
      <c r="C10147" s="350"/>
      <c r="D10147" s="350"/>
      <c r="E10147" s="533"/>
      <c r="F10147" s="533"/>
      <c r="G10147" s="533"/>
      <c r="H10147" s="533"/>
      <c r="I10147" s="533"/>
      <c r="J10147" s="533"/>
      <c r="K10147" s="533"/>
      <c r="L10147" s="533"/>
      <c r="M10147" s="533"/>
      <c r="N10147" s="532"/>
      <c r="O10147" s="350"/>
      <c r="P10147" s="464"/>
      <c r="Q10147" s="464"/>
      <c r="R10147" s="464"/>
      <c r="S10147" s="464"/>
      <c r="T10147" s="464"/>
      <c r="U10147" s="464"/>
      <c r="V10147" s="464"/>
      <c r="W10147" s="464"/>
    </row>
    <row r="10148" spans="1:23">
      <c r="A10148" s="536"/>
      <c r="B10148" s="532"/>
      <c r="C10148" s="350"/>
      <c r="D10148" s="350"/>
      <c r="E10148" s="533"/>
      <c r="F10148" s="533"/>
      <c r="G10148" s="533"/>
      <c r="H10148" s="533"/>
      <c r="I10148" s="533"/>
      <c r="J10148" s="533"/>
      <c r="K10148" s="533"/>
      <c r="L10148" s="533"/>
      <c r="M10148" s="533"/>
      <c r="N10148" s="532"/>
      <c r="O10148" s="350"/>
      <c r="P10148" s="464"/>
      <c r="Q10148" s="464"/>
      <c r="R10148" s="464"/>
      <c r="S10148" s="464"/>
      <c r="T10148" s="464"/>
      <c r="U10148" s="464"/>
      <c r="V10148" s="464"/>
      <c r="W10148" s="464"/>
    </row>
    <row r="10149" spans="1:23">
      <c r="A10149" s="536"/>
      <c r="B10149" s="532"/>
      <c r="C10149" s="350"/>
      <c r="D10149" s="350"/>
      <c r="E10149" s="533"/>
      <c r="F10149" s="533"/>
      <c r="G10149" s="533"/>
      <c r="H10149" s="533"/>
      <c r="I10149" s="533"/>
      <c r="J10149" s="533"/>
      <c r="K10149" s="533"/>
      <c r="L10149" s="533"/>
      <c r="M10149" s="533"/>
      <c r="N10149" s="532"/>
      <c r="O10149" s="350"/>
      <c r="P10149" s="464"/>
      <c r="Q10149" s="464"/>
      <c r="R10149" s="464"/>
      <c r="S10149" s="464"/>
      <c r="T10149" s="464"/>
      <c r="U10149" s="464"/>
      <c r="V10149" s="464"/>
      <c r="W10149" s="464"/>
    </row>
    <row r="10150" spans="1:23">
      <c r="A10150" s="536"/>
      <c r="B10150" s="532"/>
      <c r="C10150" s="350"/>
      <c r="D10150" s="350"/>
      <c r="E10150" s="533"/>
      <c r="F10150" s="533"/>
      <c r="G10150" s="533"/>
      <c r="H10150" s="533"/>
      <c r="I10150" s="533"/>
      <c r="J10150" s="533"/>
      <c r="K10150" s="533"/>
      <c r="L10150" s="533"/>
      <c r="M10150" s="533"/>
      <c r="N10150" s="532"/>
      <c r="O10150" s="350"/>
      <c r="P10150" s="464"/>
      <c r="Q10150" s="464"/>
      <c r="R10150" s="464"/>
      <c r="S10150" s="464"/>
      <c r="T10150" s="464"/>
      <c r="U10150" s="464"/>
      <c r="V10150" s="464"/>
      <c r="W10150" s="464"/>
    </row>
    <row r="10151" spans="1:23">
      <c r="A10151" s="536"/>
      <c r="B10151" s="532"/>
      <c r="C10151" s="350"/>
      <c r="D10151" s="350"/>
      <c r="E10151" s="533"/>
      <c r="F10151" s="533"/>
      <c r="G10151" s="533"/>
      <c r="H10151" s="533"/>
      <c r="I10151" s="533"/>
      <c r="J10151" s="533"/>
      <c r="K10151" s="533"/>
      <c r="L10151" s="533"/>
      <c r="M10151" s="533"/>
      <c r="N10151" s="532"/>
      <c r="O10151" s="350"/>
      <c r="P10151" s="464"/>
      <c r="Q10151" s="464"/>
      <c r="R10151" s="464"/>
      <c r="S10151" s="464"/>
      <c r="T10151" s="464"/>
      <c r="U10151" s="464"/>
      <c r="V10151" s="464"/>
      <c r="W10151" s="464"/>
    </row>
    <row r="10152" spans="1:23">
      <c r="A10152" s="536"/>
      <c r="B10152" s="532"/>
      <c r="C10152" s="350"/>
      <c r="D10152" s="350"/>
      <c r="E10152" s="533"/>
      <c r="F10152" s="533"/>
      <c r="G10152" s="533"/>
      <c r="H10152" s="533"/>
      <c r="I10152" s="533"/>
      <c r="J10152" s="533"/>
      <c r="K10152" s="533"/>
      <c r="L10152" s="533"/>
      <c r="M10152" s="533"/>
      <c r="N10152" s="532"/>
      <c r="O10152" s="350"/>
      <c r="P10152" s="464"/>
      <c r="Q10152" s="464"/>
      <c r="R10152" s="464"/>
      <c r="S10152" s="464"/>
      <c r="T10152" s="464"/>
      <c r="U10152" s="464"/>
      <c r="V10152" s="464"/>
      <c r="W10152" s="464"/>
    </row>
    <row r="10153" spans="1:23">
      <c r="A10153" s="536"/>
      <c r="B10153" s="532"/>
      <c r="C10153" s="350"/>
      <c r="D10153" s="350"/>
      <c r="E10153" s="533"/>
      <c r="F10153" s="533"/>
      <c r="G10153" s="533"/>
      <c r="H10153" s="533"/>
      <c r="I10153" s="533"/>
      <c r="J10153" s="533"/>
      <c r="K10153" s="533"/>
      <c r="L10153" s="533"/>
      <c r="M10153" s="533"/>
      <c r="N10153" s="532"/>
      <c r="O10153" s="350"/>
      <c r="P10153" s="464"/>
      <c r="Q10153" s="464"/>
      <c r="R10153" s="464"/>
      <c r="S10153" s="464"/>
      <c r="T10153" s="464"/>
      <c r="U10153" s="464"/>
      <c r="V10153" s="464"/>
      <c r="W10153" s="464"/>
    </row>
    <row r="10154" spans="1:23">
      <c r="A10154" s="536"/>
      <c r="B10154" s="532"/>
      <c r="C10154" s="350"/>
      <c r="D10154" s="350"/>
      <c r="E10154" s="533"/>
      <c r="F10154" s="533"/>
      <c r="G10154" s="533"/>
      <c r="H10154" s="533"/>
      <c r="I10154" s="533"/>
      <c r="J10154" s="533"/>
      <c r="K10154" s="533"/>
      <c r="L10154" s="533"/>
      <c r="M10154" s="533"/>
      <c r="N10154" s="532"/>
      <c r="O10154" s="350"/>
      <c r="P10154" s="464"/>
      <c r="Q10154" s="464"/>
      <c r="R10154" s="464"/>
      <c r="S10154" s="464"/>
      <c r="T10154" s="464"/>
      <c r="U10154" s="464"/>
      <c r="V10154" s="464"/>
      <c r="W10154" s="464"/>
    </row>
    <row r="10155" spans="1:23">
      <c r="A10155" s="536"/>
      <c r="B10155" s="532"/>
      <c r="C10155" s="350"/>
      <c r="D10155" s="350"/>
      <c r="E10155" s="533"/>
      <c r="F10155" s="533"/>
      <c r="G10155" s="533"/>
      <c r="H10155" s="533"/>
      <c r="I10155" s="533"/>
      <c r="J10155" s="533"/>
      <c r="K10155" s="533"/>
      <c r="L10155" s="533"/>
      <c r="M10155" s="533"/>
      <c r="N10155" s="532"/>
      <c r="O10155" s="350"/>
      <c r="P10155" s="464"/>
      <c r="Q10155" s="464"/>
      <c r="R10155" s="464"/>
      <c r="S10155" s="464"/>
      <c r="T10155" s="464"/>
      <c r="U10155" s="464"/>
      <c r="V10155" s="464"/>
      <c r="W10155" s="464"/>
    </row>
    <row r="10156" spans="1:23">
      <c r="A10156" s="536"/>
      <c r="B10156" s="532"/>
      <c r="C10156" s="350"/>
      <c r="D10156" s="350"/>
      <c r="E10156" s="533"/>
      <c r="F10156" s="533"/>
      <c r="G10156" s="533"/>
      <c r="H10156" s="533"/>
      <c r="I10156" s="533"/>
      <c r="J10156" s="533"/>
      <c r="K10156" s="533"/>
      <c r="L10156" s="533"/>
      <c r="M10156" s="533"/>
      <c r="N10156" s="532"/>
      <c r="O10156" s="350"/>
      <c r="P10156" s="464"/>
      <c r="Q10156" s="464"/>
      <c r="R10156" s="464"/>
      <c r="S10156" s="464"/>
      <c r="T10156" s="464"/>
      <c r="U10156" s="464"/>
      <c r="V10156" s="464"/>
      <c r="W10156" s="464"/>
    </row>
    <row r="10157" spans="1:23">
      <c r="A10157" s="536"/>
      <c r="B10157" s="532"/>
      <c r="C10157" s="350"/>
      <c r="D10157" s="350"/>
      <c r="E10157" s="533"/>
      <c r="F10157" s="533"/>
      <c r="G10157" s="533"/>
      <c r="H10157" s="533"/>
      <c r="I10157" s="533"/>
      <c r="J10157" s="533"/>
      <c r="K10157" s="533"/>
      <c r="L10157" s="533"/>
      <c r="M10157" s="533"/>
      <c r="N10157" s="532"/>
      <c r="O10157" s="350"/>
      <c r="P10157" s="464"/>
      <c r="Q10157" s="464"/>
      <c r="R10157" s="464"/>
      <c r="S10157" s="464"/>
      <c r="T10157" s="464"/>
      <c r="U10157" s="464"/>
      <c r="V10157" s="464"/>
      <c r="W10157" s="464"/>
    </row>
    <row r="10158" spans="1:23">
      <c r="A10158" s="536"/>
      <c r="B10158" s="532"/>
      <c r="C10158" s="350"/>
      <c r="D10158" s="350"/>
      <c r="E10158" s="533"/>
      <c r="F10158" s="533"/>
      <c r="G10158" s="533"/>
      <c r="H10158" s="533"/>
      <c r="I10158" s="533"/>
      <c r="J10158" s="533"/>
      <c r="K10158" s="533"/>
      <c r="L10158" s="533"/>
      <c r="M10158" s="533"/>
      <c r="N10158" s="532"/>
      <c r="O10158" s="350"/>
      <c r="P10158" s="464"/>
      <c r="Q10158" s="464"/>
      <c r="R10158" s="464"/>
      <c r="S10158" s="464"/>
      <c r="T10158" s="464"/>
      <c r="U10158" s="464"/>
      <c r="V10158" s="464"/>
      <c r="W10158" s="464"/>
    </row>
    <row r="10159" spans="1:23">
      <c r="A10159" s="536"/>
      <c r="B10159" s="532"/>
      <c r="C10159" s="350"/>
      <c r="D10159" s="350"/>
      <c r="E10159" s="533"/>
      <c r="F10159" s="533"/>
      <c r="G10159" s="533"/>
      <c r="H10159" s="533"/>
      <c r="I10159" s="533"/>
      <c r="J10159" s="533"/>
      <c r="K10159" s="533"/>
      <c r="L10159" s="533"/>
      <c r="M10159" s="533"/>
      <c r="N10159" s="532"/>
      <c r="O10159" s="350"/>
      <c r="P10159" s="464"/>
      <c r="Q10159" s="464"/>
      <c r="R10159" s="464"/>
      <c r="S10159" s="464"/>
      <c r="T10159" s="464"/>
      <c r="U10159" s="464"/>
      <c r="V10159" s="464"/>
      <c r="W10159" s="464"/>
    </row>
    <row r="10160" spans="1:23">
      <c r="A10160" s="536"/>
      <c r="B10160" s="532"/>
      <c r="C10160" s="350"/>
      <c r="D10160" s="350"/>
      <c r="E10160" s="533"/>
      <c r="F10160" s="533"/>
      <c r="G10160" s="533"/>
      <c r="H10160" s="533"/>
      <c r="I10160" s="533"/>
      <c r="J10160" s="533"/>
      <c r="K10160" s="533"/>
      <c r="L10160" s="533"/>
      <c r="M10160" s="533"/>
      <c r="N10160" s="532"/>
      <c r="O10160" s="350"/>
      <c r="P10160" s="464"/>
      <c r="Q10160" s="464"/>
      <c r="R10160" s="464"/>
      <c r="S10160" s="464"/>
      <c r="T10160" s="464"/>
      <c r="U10160" s="464"/>
      <c r="V10160" s="464"/>
      <c r="W10160" s="464"/>
    </row>
    <row r="10161" spans="1:23">
      <c r="A10161" s="536"/>
      <c r="B10161" s="532"/>
      <c r="C10161" s="350"/>
      <c r="D10161" s="350"/>
      <c r="E10161" s="533"/>
      <c r="F10161" s="533"/>
      <c r="G10161" s="533"/>
      <c r="H10161" s="533"/>
      <c r="I10161" s="533"/>
      <c r="J10161" s="533"/>
      <c r="K10161" s="533"/>
      <c r="L10161" s="533"/>
      <c r="M10161" s="533"/>
      <c r="N10161" s="532"/>
      <c r="O10161" s="350"/>
      <c r="P10161" s="464"/>
      <c r="Q10161" s="464"/>
      <c r="R10161" s="464"/>
      <c r="S10161" s="464"/>
      <c r="T10161" s="464"/>
      <c r="U10161" s="464"/>
      <c r="V10161" s="464"/>
      <c r="W10161" s="464"/>
    </row>
    <row r="10162" spans="1:23">
      <c r="A10162" s="536"/>
      <c r="B10162" s="532"/>
      <c r="C10162" s="350"/>
      <c r="D10162" s="350"/>
      <c r="E10162" s="533"/>
      <c r="F10162" s="533"/>
      <c r="G10162" s="533"/>
      <c r="H10162" s="533"/>
      <c r="I10162" s="533"/>
      <c r="J10162" s="533"/>
      <c r="K10162" s="533"/>
      <c r="L10162" s="533"/>
      <c r="M10162" s="533"/>
      <c r="N10162" s="532"/>
      <c r="O10162" s="350"/>
      <c r="P10162" s="464"/>
      <c r="Q10162" s="464"/>
      <c r="R10162" s="464"/>
      <c r="S10162" s="464"/>
      <c r="T10162" s="464"/>
      <c r="U10162" s="464"/>
      <c r="V10162" s="464"/>
      <c r="W10162" s="464"/>
    </row>
    <row r="10163" spans="1:23">
      <c r="A10163" s="536"/>
      <c r="B10163" s="532"/>
      <c r="C10163" s="350"/>
      <c r="D10163" s="350"/>
      <c r="E10163" s="533"/>
      <c r="F10163" s="533"/>
      <c r="G10163" s="533"/>
      <c r="H10163" s="533"/>
      <c r="I10163" s="533"/>
      <c r="J10163" s="533"/>
      <c r="K10163" s="533"/>
      <c r="L10163" s="533"/>
      <c r="M10163" s="533"/>
      <c r="N10163" s="532"/>
      <c r="O10163" s="350"/>
      <c r="P10163" s="464"/>
      <c r="Q10163" s="464"/>
      <c r="R10163" s="464"/>
      <c r="S10163" s="464"/>
      <c r="T10163" s="464"/>
      <c r="U10163" s="464"/>
      <c r="V10163" s="464"/>
      <c r="W10163" s="464"/>
    </row>
    <row r="10164" spans="1:23">
      <c r="A10164" s="536"/>
      <c r="B10164" s="532"/>
      <c r="C10164" s="350"/>
      <c r="D10164" s="350"/>
      <c r="E10164" s="533"/>
      <c r="F10164" s="533"/>
      <c r="G10164" s="533"/>
      <c r="H10164" s="533"/>
      <c r="I10164" s="533"/>
      <c r="J10164" s="533"/>
      <c r="K10164" s="533"/>
      <c r="L10164" s="533"/>
      <c r="M10164" s="533"/>
      <c r="N10164" s="532"/>
      <c r="O10164" s="350"/>
      <c r="P10164" s="464"/>
      <c r="Q10164" s="464"/>
      <c r="R10164" s="464"/>
      <c r="S10164" s="464"/>
      <c r="T10164" s="464"/>
      <c r="U10164" s="464"/>
      <c r="V10164" s="464"/>
      <c r="W10164" s="464"/>
    </row>
    <row r="10165" spans="1:23">
      <c r="A10165" s="536"/>
      <c r="B10165" s="532"/>
      <c r="C10165" s="350"/>
      <c r="D10165" s="350"/>
      <c r="E10165" s="533"/>
      <c r="F10165" s="533"/>
      <c r="G10165" s="533"/>
      <c r="H10165" s="533"/>
      <c r="I10165" s="533"/>
      <c r="J10165" s="533"/>
      <c r="K10165" s="533"/>
      <c r="L10165" s="533"/>
      <c r="M10165" s="533"/>
      <c r="N10165" s="532"/>
      <c r="O10165" s="350"/>
      <c r="P10165" s="464"/>
      <c r="Q10165" s="464"/>
      <c r="R10165" s="464"/>
      <c r="S10165" s="464"/>
      <c r="T10165" s="464"/>
      <c r="U10165" s="464"/>
      <c r="V10165" s="464"/>
      <c r="W10165" s="464"/>
    </row>
    <row r="10166" spans="1:23">
      <c r="A10166" s="536"/>
      <c r="B10166" s="532"/>
      <c r="C10166" s="350"/>
      <c r="D10166" s="350"/>
      <c r="E10166" s="533"/>
      <c r="F10166" s="533"/>
      <c r="G10166" s="533"/>
      <c r="H10166" s="533"/>
      <c r="I10166" s="533"/>
      <c r="J10166" s="533"/>
      <c r="K10166" s="533"/>
      <c r="L10166" s="533"/>
      <c r="M10166" s="533"/>
      <c r="N10166" s="532"/>
      <c r="O10166" s="350"/>
      <c r="P10166" s="464"/>
      <c r="Q10166" s="464"/>
      <c r="R10166" s="464"/>
      <c r="S10166" s="464"/>
      <c r="T10166" s="464"/>
      <c r="U10166" s="464"/>
      <c r="V10166" s="464"/>
      <c r="W10166" s="464"/>
    </row>
    <row r="10167" spans="1:23">
      <c r="A10167" s="536"/>
      <c r="B10167" s="532"/>
      <c r="C10167" s="350"/>
      <c r="D10167" s="350"/>
      <c r="E10167" s="533"/>
      <c r="F10167" s="533"/>
      <c r="G10167" s="533"/>
      <c r="H10167" s="533"/>
      <c r="I10167" s="533"/>
      <c r="J10167" s="533"/>
      <c r="K10167" s="533"/>
      <c r="L10167" s="533"/>
      <c r="M10167" s="533"/>
      <c r="N10167" s="532"/>
      <c r="O10167" s="350"/>
      <c r="P10167" s="464"/>
      <c r="Q10167" s="464"/>
      <c r="R10167" s="464"/>
      <c r="S10167" s="464"/>
      <c r="T10167" s="464"/>
      <c r="U10167" s="464"/>
      <c r="V10167" s="464"/>
      <c r="W10167" s="464"/>
    </row>
    <row r="10168" spans="1:23">
      <c r="A10168" s="536"/>
      <c r="B10168" s="532"/>
      <c r="C10168" s="350"/>
      <c r="D10168" s="350"/>
      <c r="E10168" s="533"/>
      <c r="F10168" s="533"/>
      <c r="G10168" s="533"/>
      <c r="H10168" s="533"/>
      <c r="I10168" s="533"/>
      <c r="J10168" s="533"/>
      <c r="K10168" s="533"/>
      <c r="L10168" s="533"/>
      <c r="M10168" s="533"/>
      <c r="N10168" s="532"/>
      <c r="O10168" s="350"/>
      <c r="P10168" s="464"/>
      <c r="Q10168" s="464"/>
      <c r="R10168" s="464"/>
      <c r="S10168" s="464"/>
      <c r="T10168" s="464"/>
      <c r="U10168" s="464"/>
      <c r="V10168" s="464"/>
      <c r="W10168" s="464"/>
    </row>
    <row r="10169" spans="1:23">
      <c r="A10169" s="536"/>
      <c r="B10169" s="532"/>
      <c r="C10169" s="350"/>
      <c r="D10169" s="350"/>
      <c r="E10169" s="533"/>
      <c r="F10169" s="533"/>
      <c r="G10169" s="533"/>
      <c r="H10169" s="533"/>
      <c r="I10169" s="533"/>
      <c r="J10169" s="533"/>
      <c r="K10169" s="533"/>
      <c r="L10169" s="533"/>
      <c r="M10169" s="533"/>
      <c r="N10169" s="532"/>
      <c r="O10169" s="350"/>
      <c r="P10169" s="464"/>
      <c r="Q10169" s="464"/>
      <c r="R10169" s="464"/>
      <c r="S10169" s="464"/>
      <c r="T10169" s="464"/>
      <c r="U10169" s="464"/>
      <c r="V10169" s="464"/>
      <c r="W10169" s="464"/>
    </row>
    <row r="10170" spans="1:23">
      <c r="A10170" s="536"/>
      <c r="B10170" s="532"/>
      <c r="C10170" s="350"/>
      <c r="D10170" s="350"/>
      <c r="E10170" s="533"/>
      <c r="F10170" s="533"/>
      <c r="G10170" s="533"/>
      <c r="H10170" s="533"/>
      <c r="I10170" s="533"/>
      <c r="J10170" s="533"/>
      <c r="K10170" s="533"/>
      <c r="L10170" s="533"/>
      <c r="M10170" s="533"/>
      <c r="N10170" s="532"/>
      <c r="O10170" s="350"/>
      <c r="P10170" s="464"/>
      <c r="Q10170" s="464"/>
      <c r="R10170" s="464"/>
      <c r="S10170" s="464"/>
      <c r="T10170" s="464"/>
      <c r="U10170" s="464"/>
      <c r="V10170" s="464"/>
      <c r="W10170" s="464"/>
    </row>
    <row r="10171" spans="1:23">
      <c r="A10171" s="536"/>
      <c r="B10171" s="532"/>
      <c r="C10171" s="350"/>
      <c r="D10171" s="350"/>
      <c r="E10171" s="533"/>
      <c r="F10171" s="533"/>
      <c r="G10171" s="533"/>
      <c r="H10171" s="533"/>
      <c r="I10171" s="533"/>
      <c r="J10171" s="533"/>
      <c r="K10171" s="533"/>
      <c r="L10171" s="533"/>
      <c r="M10171" s="533"/>
      <c r="N10171" s="532"/>
      <c r="O10171" s="350"/>
      <c r="P10171" s="464"/>
      <c r="Q10171" s="464"/>
      <c r="R10171" s="464"/>
      <c r="S10171" s="464"/>
      <c r="T10171" s="464"/>
      <c r="U10171" s="464"/>
      <c r="V10171" s="464"/>
      <c r="W10171" s="464"/>
    </row>
    <row r="10172" spans="1:23">
      <c r="A10172" s="536"/>
      <c r="B10172" s="532"/>
      <c r="C10172" s="350"/>
      <c r="D10172" s="350"/>
      <c r="E10172" s="533"/>
      <c r="F10172" s="533"/>
      <c r="G10172" s="533"/>
      <c r="H10172" s="533"/>
      <c r="I10172" s="533"/>
      <c r="J10172" s="533"/>
      <c r="K10172" s="533"/>
      <c r="L10172" s="533"/>
      <c r="M10172" s="533"/>
      <c r="N10172" s="532"/>
      <c r="O10172" s="350"/>
      <c r="P10172" s="464"/>
      <c r="Q10172" s="464"/>
      <c r="R10172" s="464"/>
      <c r="S10172" s="464"/>
      <c r="T10172" s="464"/>
      <c r="U10172" s="464"/>
      <c r="V10172" s="464"/>
      <c r="W10172" s="464"/>
    </row>
    <row r="10173" spans="1:23">
      <c r="A10173" s="536"/>
      <c r="B10173" s="532"/>
      <c r="C10173" s="350"/>
      <c r="D10173" s="350"/>
      <c r="E10173" s="533"/>
      <c r="F10173" s="533"/>
      <c r="G10173" s="533"/>
      <c r="H10173" s="533"/>
      <c r="I10173" s="533"/>
      <c r="J10173" s="533"/>
      <c r="K10173" s="533"/>
      <c r="L10173" s="533"/>
      <c r="M10173" s="533"/>
      <c r="N10173" s="532"/>
      <c r="O10173" s="350"/>
      <c r="P10173" s="464"/>
      <c r="Q10173" s="464"/>
      <c r="R10173" s="464"/>
      <c r="S10173" s="464"/>
      <c r="T10173" s="464"/>
      <c r="U10173" s="464"/>
      <c r="V10173" s="464"/>
      <c r="W10173" s="464"/>
    </row>
    <row r="10174" spans="1:23">
      <c r="A10174" s="536"/>
      <c r="B10174" s="532"/>
      <c r="C10174" s="350"/>
      <c r="D10174" s="350"/>
      <c r="E10174" s="533"/>
      <c r="F10174" s="533"/>
      <c r="G10174" s="533"/>
      <c r="H10174" s="533"/>
      <c r="I10174" s="533"/>
      <c r="J10174" s="533"/>
      <c r="K10174" s="533"/>
      <c r="L10174" s="533"/>
      <c r="M10174" s="533"/>
      <c r="N10174" s="532"/>
      <c r="O10174" s="350"/>
      <c r="P10174" s="464"/>
      <c r="Q10174" s="464"/>
      <c r="R10174" s="464"/>
      <c r="S10174" s="464"/>
      <c r="T10174" s="464"/>
      <c r="U10174" s="464"/>
      <c r="V10174" s="464"/>
      <c r="W10174" s="464"/>
    </row>
    <row r="10175" spans="1:23">
      <c r="A10175" s="536"/>
      <c r="B10175" s="532"/>
      <c r="C10175" s="350"/>
      <c r="D10175" s="350"/>
      <c r="E10175" s="533"/>
      <c r="F10175" s="533"/>
      <c r="G10175" s="533"/>
      <c r="H10175" s="533"/>
      <c r="I10175" s="533"/>
      <c r="J10175" s="533"/>
      <c r="K10175" s="533"/>
      <c r="L10175" s="533"/>
      <c r="M10175" s="533"/>
      <c r="N10175" s="532"/>
      <c r="O10175" s="350"/>
      <c r="P10175" s="464"/>
      <c r="Q10175" s="464"/>
      <c r="R10175" s="464"/>
      <c r="S10175" s="464"/>
      <c r="T10175" s="464"/>
      <c r="U10175" s="464"/>
      <c r="V10175" s="464"/>
      <c r="W10175" s="464"/>
    </row>
    <row r="10176" spans="1:23">
      <c r="A10176" s="536"/>
      <c r="B10176" s="532"/>
      <c r="C10176" s="350"/>
      <c r="D10176" s="350"/>
      <c r="E10176" s="533"/>
      <c r="F10176" s="533"/>
      <c r="G10176" s="533"/>
      <c r="H10176" s="533"/>
      <c r="I10176" s="533"/>
      <c r="J10176" s="533"/>
      <c r="K10176" s="533"/>
      <c r="L10176" s="533"/>
      <c r="M10176" s="533"/>
      <c r="N10176" s="532"/>
      <c r="O10176" s="350"/>
      <c r="P10176" s="464"/>
      <c r="Q10176" s="464"/>
      <c r="R10176" s="464"/>
      <c r="S10176" s="464"/>
      <c r="T10176" s="464"/>
      <c r="U10176" s="464"/>
      <c r="V10176" s="464"/>
      <c r="W10176" s="464"/>
    </row>
    <row r="10177" spans="1:23">
      <c r="A10177" s="536"/>
      <c r="B10177" s="532"/>
      <c r="C10177" s="350"/>
      <c r="D10177" s="350"/>
      <c r="E10177" s="533"/>
      <c r="F10177" s="533"/>
      <c r="G10177" s="533"/>
      <c r="H10177" s="533"/>
      <c r="I10177" s="533"/>
      <c r="J10177" s="533"/>
      <c r="K10177" s="533"/>
      <c r="L10177" s="533"/>
      <c r="M10177" s="533"/>
      <c r="N10177" s="532"/>
      <c r="O10177" s="350"/>
      <c r="P10177" s="464"/>
      <c r="Q10177" s="464"/>
      <c r="R10177" s="464"/>
      <c r="S10177" s="464"/>
      <c r="T10177" s="464"/>
      <c r="U10177" s="464"/>
      <c r="V10177" s="464"/>
      <c r="W10177" s="464"/>
    </row>
    <row r="10178" spans="1:23">
      <c r="A10178" s="536"/>
      <c r="B10178" s="532"/>
      <c r="C10178" s="350"/>
      <c r="D10178" s="350"/>
      <c r="E10178" s="533"/>
      <c r="F10178" s="533"/>
      <c r="G10178" s="533"/>
      <c r="H10178" s="533"/>
      <c r="I10178" s="533"/>
      <c r="J10178" s="533"/>
      <c r="K10178" s="533"/>
      <c r="L10178" s="533"/>
      <c r="M10178" s="533"/>
      <c r="N10178" s="532"/>
      <c r="O10178" s="350"/>
      <c r="P10178" s="464"/>
      <c r="Q10178" s="464"/>
      <c r="R10178" s="464"/>
      <c r="S10178" s="464"/>
      <c r="T10178" s="464"/>
      <c r="U10178" s="464"/>
      <c r="V10178" s="464"/>
      <c r="W10178" s="464"/>
    </row>
    <row r="10179" spans="1:23">
      <c r="A10179" s="536"/>
      <c r="B10179" s="532"/>
      <c r="C10179" s="350"/>
      <c r="D10179" s="350"/>
      <c r="E10179" s="533"/>
      <c r="F10179" s="533"/>
      <c r="G10179" s="533"/>
      <c r="H10179" s="533"/>
      <c r="I10179" s="533"/>
      <c r="J10179" s="533"/>
      <c r="K10179" s="533"/>
      <c r="L10179" s="533"/>
      <c r="M10179" s="533"/>
      <c r="N10179" s="532"/>
      <c r="O10179" s="350"/>
      <c r="P10179" s="464"/>
      <c r="Q10179" s="464"/>
      <c r="R10179" s="464"/>
      <c r="S10179" s="464"/>
      <c r="T10179" s="464"/>
      <c r="U10179" s="464"/>
      <c r="V10179" s="464"/>
      <c r="W10179" s="464"/>
    </row>
    <row r="10180" spans="1:23">
      <c r="A10180" s="536"/>
      <c r="B10180" s="532"/>
      <c r="C10180" s="350"/>
      <c r="D10180" s="350"/>
      <c r="E10180" s="533"/>
      <c r="F10180" s="533"/>
      <c r="G10180" s="533"/>
      <c r="H10180" s="533"/>
      <c r="I10180" s="533"/>
      <c r="J10180" s="533"/>
      <c r="K10180" s="533"/>
      <c r="L10180" s="533"/>
      <c r="M10180" s="533"/>
      <c r="N10180" s="532"/>
      <c r="O10180" s="350"/>
      <c r="P10180" s="464"/>
      <c r="Q10180" s="464"/>
      <c r="R10180" s="464"/>
      <c r="S10180" s="464"/>
      <c r="T10180" s="464"/>
      <c r="U10180" s="464"/>
      <c r="V10180" s="464"/>
      <c r="W10180" s="464"/>
    </row>
    <row r="10181" spans="1:23">
      <c r="A10181" s="536"/>
      <c r="B10181" s="532"/>
      <c r="C10181" s="350"/>
      <c r="D10181" s="350"/>
      <c r="E10181" s="533"/>
      <c r="F10181" s="533"/>
      <c r="G10181" s="533"/>
      <c r="H10181" s="533"/>
      <c r="I10181" s="533"/>
      <c r="J10181" s="533"/>
      <c r="K10181" s="533"/>
      <c r="L10181" s="533"/>
      <c r="M10181" s="533"/>
      <c r="N10181" s="532"/>
      <c r="O10181" s="350"/>
      <c r="P10181" s="464"/>
      <c r="Q10181" s="464"/>
      <c r="R10181" s="464"/>
      <c r="S10181" s="464"/>
      <c r="T10181" s="464"/>
      <c r="U10181" s="464"/>
      <c r="V10181" s="464"/>
      <c r="W10181" s="464"/>
    </row>
    <row r="10182" spans="1:23">
      <c r="A10182" s="536"/>
      <c r="B10182" s="532"/>
      <c r="C10182" s="350"/>
      <c r="D10182" s="350"/>
      <c r="E10182" s="533"/>
      <c r="F10182" s="533"/>
      <c r="G10182" s="533"/>
      <c r="H10182" s="533"/>
      <c r="I10182" s="533"/>
      <c r="J10182" s="533"/>
      <c r="K10182" s="533"/>
      <c r="L10182" s="533"/>
      <c r="M10182" s="533"/>
      <c r="N10182" s="532"/>
      <c r="O10182" s="350"/>
      <c r="P10182" s="464"/>
      <c r="Q10182" s="464"/>
      <c r="R10182" s="464"/>
      <c r="S10182" s="464"/>
      <c r="T10182" s="464"/>
      <c r="U10182" s="464"/>
      <c r="V10182" s="464"/>
      <c r="W10182" s="464"/>
    </row>
    <row r="10183" spans="1:23">
      <c r="A10183" s="536"/>
      <c r="B10183" s="532"/>
      <c r="C10183" s="350"/>
      <c r="D10183" s="350"/>
      <c r="E10183" s="533"/>
      <c r="F10183" s="533"/>
      <c r="G10183" s="533"/>
      <c r="H10183" s="533"/>
      <c r="I10183" s="533"/>
      <c r="J10183" s="533"/>
      <c r="K10183" s="533"/>
      <c r="L10183" s="533"/>
      <c r="M10183" s="533"/>
      <c r="N10183" s="532"/>
      <c r="O10183" s="350"/>
      <c r="P10183" s="464"/>
      <c r="Q10183" s="464"/>
      <c r="R10183" s="464"/>
      <c r="S10183" s="464"/>
      <c r="T10183" s="464"/>
      <c r="U10183" s="464"/>
      <c r="V10183" s="464"/>
      <c r="W10183" s="464"/>
    </row>
    <row r="10184" spans="1:23">
      <c r="A10184" s="536"/>
      <c r="B10184" s="532"/>
      <c r="C10184" s="350"/>
      <c r="D10184" s="350"/>
      <c r="E10184" s="533"/>
      <c r="F10184" s="533"/>
      <c r="G10184" s="533"/>
      <c r="H10184" s="533"/>
      <c r="I10184" s="533"/>
      <c r="J10184" s="533"/>
      <c r="K10184" s="533"/>
      <c r="L10184" s="533"/>
      <c r="M10184" s="533"/>
      <c r="N10184" s="532"/>
      <c r="O10184" s="350"/>
      <c r="P10184" s="464"/>
      <c r="Q10184" s="464"/>
      <c r="R10184" s="464"/>
      <c r="S10184" s="464"/>
      <c r="T10184" s="464"/>
      <c r="U10184" s="464"/>
      <c r="V10184" s="464"/>
      <c r="W10184" s="464"/>
    </row>
    <row r="10185" spans="1:23">
      <c r="A10185" s="536"/>
      <c r="B10185" s="532"/>
      <c r="C10185" s="350"/>
      <c r="D10185" s="350"/>
      <c r="E10185" s="533"/>
      <c r="F10185" s="533"/>
      <c r="G10185" s="533"/>
      <c r="H10185" s="533"/>
      <c r="I10185" s="533"/>
      <c r="J10185" s="533"/>
      <c r="K10185" s="533"/>
      <c r="L10185" s="533"/>
      <c r="M10185" s="533"/>
      <c r="N10185" s="532"/>
      <c r="O10185" s="350"/>
      <c r="P10185" s="464"/>
      <c r="Q10185" s="464"/>
      <c r="R10185" s="464"/>
      <c r="S10185" s="464"/>
      <c r="T10185" s="464"/>
      <c r="U10185" s="464"/>
      <c r="V10185" s="464"/>
      <c r="W10185" s="464"/>
    </row>
    <row r="10186" spans="1:23">
      <c r="A10186" s="536"/>
      <c r="B10186" s="532"/>
      <c r="C10186" s="350"/>
      <c r="D10186" s="350"/>
      <c r="E10186" s="533"/>
      <c r="F10186" s="533"/>
      <c r="G10186" s="533"/>
      <c r="H10186" s="533"/>
      <c r="I10186" s="533"/>
      <c r="J10186" s="533"/>
      <c r="K10186" s="533"/>
      <c r="L10186" s="533"/>
      <c r="M10186" s="533"/>
      <c r="N10186" s="532"/>
      <c r="O10186" s="350"/>
      <c r="P10186" s="464"/>
      <c r="Q10186" s="464"/>
      <c r="R10186" s="464"/>
      <c r="S10186" s="464"/>
      <c r="T10186" s="464"/>
      <c r="U10186" s="464"/>
      <c r="V10186" s="464"/>
      <c r="W10186" s="464"/>
    </row>
    <row r="10187" spans="1:23">
      <c r="A10187" s="536"/>
      <c r="B10187" s="532"/>
      <c r="C10187" s="350"/>
      <c r="D10187" s="350"/>
      <c r="E10187" s="533"/>
      <c r="F10187" s="533"/>
      <c r="G10187" s="533"/>
      <c r="H10187" s="533"/>
      <c r="I10187" s="533"/>
      <c r="J10187" s="533"/>
      <c r="K10187" s="533"/>
      <c r="L10187" s="533"/>
      <c r="M10187" s="533"/>
      <c r="N10187" s="532"/>
      <c r="O10187" s="350"/>
      <c r="P10187" s="464"/>
      <c r="Q10187" s="464"/>
      <c r="R10187" s="464"/>
      <c r="S10187" s="464"/>
      <c r="T10187" s="464"/>
      <c r="U10187" s="464"/>
      <c r="V10187" s="464"/>
      <c r="W10187" s="464"/>
    </row>
    <row r="10188" spans="1:23">
      <c r="A10188" s="536"/>
      <c r="B10188" s="532"/>
      <c r="C10188" s="350"/>
      <c r="D10188" s="350"/>
      <c r="E10188" s="533"/>
      <c r="F10188" s="533"/>
      <c r="G10188" s="533"/>
      <c r="H10188" s="533"/>
      <c r="I10188" s="533"/>
      <c r="J10188" s="533"/>
      <c r="K10188" s="533"/>
      <c r="L10188" s="533"/>
      <c r="M10188" s="533"/>
      <c r="N10188" s="532"/>
      <c r="O10188" s="350"/>
      <c r="P10188" s="464"/>
      <c r="Q10188" s="464"/>
      <c r="R10188" s="464"/>
      <c r="S10188" s="464"/>
      <c r="T10188" s="464"/>
      <c r="U10188" s="464"/>
      <c r="V10188" s="464"/>
      <c r="W10188" s="464"/>
    </row>
    <row r="10189" spans="1:23">
      <c r="A10189" s="536"/>
      <c r="B10189" s="532"/>
      <c r="C10189" s="350"/>
      <c r="D10189" s="350"/>
      <c r="E10189" s="533"/>
      <c r="F10189" s="533"/>
      <c r="G10189" s="533"/>
      <c r="H10189" s="533"/>
      <c r="I10189" s="533"/>
      <c r="J10189" s="533"/>
      <c r="K10189" s="533"/>
      <c r="L10189" s="533"/>
      <c r="M10189" s="533"/>
      <c r="N10189" s="532"/>
      <c r="O10189" s="350"/>
      <c r="P10189" s="464"/>
      <c r="Q10189" s="464"/>
      <c r="R10189" s="464"/>
      <c r="S10189" s="464"/>
      <c r="T10189" s="464"/>
      <c r="U10189" s="464"/>
      <c r="V10189" s="464"/>
      <c r="W10189" s="464"/>
    </row>
    <row r="10190" spans="1:23">
      <c r="A10190" s="536"/>
      <c r="B10190" s="532"/>
      <c r="C10190" s="350"/>
      <c r="D10190" s="350"/>
      <c r="E10190" s="533"/>
      <c r="F10190" s="533"/>
      <c r="G10190" s="533"/>
      <c r="H10190" s="533"/>
      <c r="I10190" s="533"/>
      <c r="J10190" s="533"/>
      <c r="K10190" s="533"/>
      <c r="L10190" s="533"/>
      <c r="M10190" s="533"/>
      <c r="N10190" s="532"/>
      <c r="O10190" s="350"/>
      <c r="P10190" s="464"/>
      <c r="Q10190" s="464"/>
      <c r="R10190" s="464"/>
      <c r="S10190" s="464"/>
      <c r="T10190" s="464"/>
      <c r="U10190" s="464"/>
      <c r="V10190" s="464"/>
      <c r="W10190" s="464"/>
    </row>
    <row r="10191" spans="1:23">
      <c r="A10191" s="536"/>
      <c r="B10191" s="532"/>
      <c r="C10191" s="350"/>
      <c r="D10191" s="350"/>
      <c r="E10191" s="533"/>
      <c r="F10191" s="533"/>
      <c r="G10191" s="533"/>
      <c r="H10191" s="533"/>
      <c r="I10191" s="533"/>
      <c r="J10191" s="533"/>
      <c r="K10191" s="533"/>
      <c r="L10191" s="533"/>
      <c r="M10191" s="533"/>
      <c r="N10191" s="532"/>
      <c r="O10191" s="350"/>
      <c r="P10191" s="464"/>
      <c r="Q10191" s="464"/>
      <c r="R10191" s="464"/>
      <c r="S10191" s="464"/>
      <c r="T10191" s="464"/>
      <c r="U10191" s="464"/>
      <c r="V10191" s="464"/>
      <c r="W10191" s="464"/>
    </row>
    <row r="10192" spans="1:23">
      <c r="A10192" s="536"/>
      <c r="B10192" s="532"/>
      <c r="C10192" s="350"/>
      <c r="D10192" s="350"/>
      <c r="E10192" s="533"/>
      <c r="F10192" s="533"/>
      <c r="G10192" s="533"/>
      <c r="H10192" s="533"/>
      <c r="I10192" s="533"/>
      <c r="J10192" s="533"/>
      <c r="K10192" s="533"/>
      <c r="L10192" s="533"/>
      <c r="M10192" s="533"/>
      <c r="N10192" s="532"/>
      <c r="O10192" s="350"/>
      <c r="P10192" s="464"/>
      <c r="Q10192" s="464"/>
      <c r="R10192" s="464"/>
      <c r="S10192" s="464"/>
      <c r="T10192" s="464"/>
      <c r="U10192" s="464"/>
      <c r="V10192" s="464"/>
      <c r="W10192" s="464"/>
    </row>
    <row r="10193" spans="1:23">
      <c r="A10193" s="536"/>
      <c r="B10193" s="532"/>
      <c r="C10193" s="350"/>
      <c r="D10193" s="350"/>
      <c r="E10193" s="533"/>
      <c r="F10193" s="533"/>
      <c r="G10193" s="533"/>
      <c r="H10193" s="533"/>
      <c r="I10193" s="533"/>
      <c r="J10193" s="533"/>
      <c r="K10193" s="533"/>
      <c r="L10193" s="533"/>
      <c r="M10193" s="533"/>
      <c r="N10193" s="532"/>
      <c r="O10193" s="350"/>
      <c r="P10193" s="464"/>
      <c r="Q10193" s="464"/>
      <c r="R10193" s="464"/>
      <c r="S10193" s="464"/>
      <c r="T10193" s="464"/>
      <c r="U10193" s="464"/>
      <c r="V10193" s="464"/>
      <c r="W10193" s="464"/>
    </row>
    <row r="10194" spans="1:23">
      <c r="A10194" s="536"/>
      <c r="B10194" s="532"/>
      <c r="C10194" s="350"/>
      <c r="D10194" s="350"/>
      <c r="E10194" s="533"/>
      <c r="F10194" s="533"/>
      <c r="G10194" s="533"/>
      <c r="H10194" s="533"/>
      <c r="I10194" s="533"/>
      <c r="J10194" s="533"/>
      <c r="K10194" s="533"/>
      <c r="L10194" s="533"/>
      <c r="M10194" s="533"/>
      <c r="N10194" s="532"/>
      <c r="O10194" s="350"/>
      <c r="P10194" s="464"/>
      <c r="Q10194" s="464"/>
      <c r="R10194" s="464"/>
      <c r="S10194" s="464"/>
      <c r="T10194" s="464"/>
      <c r="U10194" s="464"/>
      <c r="V10194" s="464"/>
      <c r="W10194" s="464"/>
    </row>
    <row r="10195" spans="1:23">
      <c r="A10195" s="536"/>
      <c r="B10195" s="532"/>
      <c r="C10195" s="350"/>
      <c r="D10195" s="350"/>
      <c r="E10195" s="533"/>
      <c r="F10195" s="533"/>
      <c r="G10195" s="533"/>
      <c r="H10195" s="533"/>
      <c r="I10195" s="533"/>
      <c r="J10195" s="533"/>
      <c r="K10195" s="533"/>
      <c r="L10195" s="533"/>
      <c r="M10195" s="533"/>
      <c r="N10195" s="532"/>
      <c r="O10195" s="350"/>
      <c r="P10195" s="464"/>
      <c r="Q10195" s="464"/>
      <c r="R10195" s="464"/>
      <c r="S10195" s="464"/>
      <c r="T10195" s="464"/>
      <c r="U10195" s="464"/>
      <c r="V10195" s="464"/>
      <c r="W10195" s="464"/>
    </row>
    <row r="10196" spans="1:23">
      <c r="A10196" s="536"/>
      <c r="B10196" s="532"/>
      <c r="C10196" s="350"/>
      <c r="D10196" s="350"/>
      <c r="E10196" s="533"/>
      <c r="F10196" s="533"/>
      <c r="G10196" s="533"/>
      <c r="H10196" s="533"/>
      <c r="I10196" s="533"/>
      <c r="J10196" s="533"/>
      <c r="K10196" s="533"/>
      <c r="L10196" s="533"/>
      <c r="M10196" s="533"/>
      <c r="N10196" s="532"/>
      <c r="O10196" s="350"/>
      <c r="P10196" s="464"/>
      <c r="Q10196" s="464"/>
      <c r="R10196" s="464"/>
      <c r="S10196" s="464"/>
      <c r="T10196" s="464"/>
      <c r="U10196" s="464"/>
      <c r="V10196" s="464"/>
      <c r="W10196" s="464"/>
    </row>
    <row r="10197" spans="1:23">
      <c r="A10197" s="536"/>
      <c r="B10197" s="532"/>
      <c r="C10197" s="350"/>
      <c r="D10197" s="350"/>
      <c r="E10197" s="533"/>
      <c r="F10197" s="533"/>
      <c r="G10197" s="533"/>
      <c r="H10197" s="533"/>
      <c r="I10197" s="533"/>
      <c r="J10197" s="533"/>
      <c r="K10197" s="533"/>
      <c r="L10197" s="533"/>
      <c r="M10197" s="533"/>
      <c r="N10197" s="532"/>
      <c r="O10197" s="350"/>
      <c r="P10197" s="464"/>
      <c r="Q10197" s="464"/>
      <c r="R10197" s="464"/>
      <c r="S10197" s="464"/>
      <c r="T10197" s="464"/>
      <c r="U10197" s="464"/>
      <c r="V10197" s="464"/>
      <c r="W10197" s="464"/>
    </row>
    <row r="10198" spans="1:23">
      <c r="A10198" s="536"/>
      <c r="B10198" s="532"/>
      <c r="C10198" s="350"/>
      <c r="D10198" s="350"/>
      <c r="E10198" s="533"/>
      <c r="F10198" s="533"/>
      <c r="G10198" s="533"/>
      <c r="H10198" s="533"/>
      <c r="I10198" s="533"/>
      <c r="J10198" s="533"/>
      <c r="K10198" s="533"/>
      <c r="L10198" s="533"/>
      <c r="M10198" s="533"/>
      <c r="N10198" s="532"/>
      <c r="O10198" s="350"/>
      <c r="P10198" s="464"/>
      <c r="Q10198" s="464"/>
      <c r="R10198" s="464"/>
      <c r="S10198" s="464"/>
      <c r="T10198" s="464"/>
      <c r="U10198" s="464"/>
      <c r="V10198" s="464"/>
      <c r="W10198" s="464"/>
    </row>
    <row r="10199" spans="1:23">
      <c r="A10199" s="536"/>
      <c r="B10199" s="532"/>
      <c r="C10199" s="350"/>
      <c r="D10199" s="350"/>
      <c r="E10199" s="533"/>
      <c r="F10199" s="533"/>
      <c r="G10199" s="533"/>
      <c r="H10199" s="533"/>
      <c r="I10199" s="533"/>
      <c r="J10199" s="533"/>
      <c r="K10199" s="533"/>
      <c r="L10199" s="533"/>
      <c r="M10199" s="533"/>
      <c r="N10199" s="532"/>
      <c r="O10199" s="350"/>
      <c r="P10199" s="464"/>
      <c r="Q10199" s="464"/>
      <c r="R10199" s="464"/>
      <c r="S10199" s="464"/>
      <c r="T10199" s="464"/>
      <c r="U10199" s="464"/>
      <c r="V10199" s="464"/>
      <c r="W10199" s="464"/>
    </row>
    <row r="10200" spans="1:23">
      <c r="A10200" s="536"/>
      <c r="B10200" s="532"/>
      <c r="C10200" s="350"/>
      <c r="D10200" s="350"/>
      <c r="E10200" s="533"/>
      <c r="F10200" s="533"/>
      <c r="G10200" s="533"/>
      <c r="H10200" s="533"/>
      <c r="I10200" s="533"/>
      <c r="J10200" s="533"/>
      <c r="K10200" s="533"/>
      <c r="L10200" s="533"/>
      <c r="M10200" s="533"/>
      <c r="N10200" s="532"/>
      <c r="O10200" s="350"/>
      <c r="P10200" s="464"/>
      <c r="Q10200" s="464"/>
      <c r="R10200" s="464"/>
      <c r="S10200" s="464"/>
      <c r="T10200" s="464"/>
      <c r="U10200" s="464"/>
      <c r="V10200" s="464"/>
      <c r="W10200" s="464"/>
    </row>
    <row r="10201" spans="1:23">
      <c r="A10201" s="536"/>
      <c r="B10201" s="532"/>
      <c r="C10201" s="350"/>
      <c r="D10201" s="350"/>
      <c r="E10201" s="533"/>
      <c r="F10201" s="533"/>
      <c r="G10201" s="533"/>
      <c r="H10201" s="533"/>
      <c r="I10201" s="533"/>
      <c r="J10201" s="533"/>
      <c r="K10201" s="533"/>
      <c r="L10201" s="533"/>
      <c r="M10201" s="533"/>
      <c r="N10201" s="532"/>
      <c r="O10201" s="350"/>
      <c r="P10201" s="464"/>
      <c r="Q10201" s="464"/>
      <c r="R10201" s="464"/>
      <c r="S10201" s="464"/>
      <c r="T10201" s="464"/>
      <c r="U10201" s="464"/>
      <c r="V10201" s="464"/>
      <c r="W10201" s="464"/>
    </row>
    <row r="10202" spans="1:23">
      <c r="A10202" s="536"/>
      <c r="B10202" s="532"/>
      <c r="C10202" s="350"/>
      <c r="D10202" s="350"/>
      <c r="E10202" s="533"/>
      <c r="F10202" s="533"/>
      <c r="G10202" s="533"/>
      <c r="H10202" s="533"/>
      <c r="I10202" s="533"/>
      <c r="J10202" s="533"/>
      <c r="K10202" s="533"/>
      <c r="L10202" s="533"/>
      <c r="M10202" s="533"/>
      <c r="N10202" s="532"/>
      <c r="O10202" s="350"/>
      <c r="P10202" s="464"/>
      <c r="Q10202" s="464"/>
      <c r="R10202" s="464"/>
      <c r="S10202" s="464"/>
      <c r="T10202" s="464"/>
      <c r="U10202" s="464"/>
      <c r="V10202" s="464"/>
      <c r="W10202" s="464"/>
    </row>
    <row r="10203" spans="1:23">
      <c r="A10203" s="536"/>
      <c r="B10203" s="532"/>
      <c r="C10203" s="350"/>
      <c r="D10203" s="350"/>
      <c r="E10203" s="533"/>
      <c r="F10203" s="533"/>
      <c r="G10203" s="533"/>
      <c r="H10203" s="533"/>
      <c r="I10203" s="533"/>
      <c r="J10203" s="533"/>
      <c r="K10203" s="533"/>
      <c r="L10203" s="533"/>
      <c r="M10203" s="533"/>
      <c r="N10203" s="532"/>
      <c r="O10203" s="350"/>
      <c r="P10203" s="464"/>
      <c r="Q10203" s="464"/>
      <c r="R10203" s="464"/>
      <c r="S10203" s="464"/>
      <c r="T10203" s="464"/>
      <c r="U10203" s="464"/>
      <c r="V10203" s="464"/>
      <c r="W10203" s="464"/>
    </row>
    <row r="10204" spans="1:23">
      <c r="A10204" s="536"/>
      <c r="B10204" s="532"/>
      <c r="C10204" s="350"/>
      <c r="D10204" s="350"/>
      <c r="E10204" s="533"/>
      <c r="F10204" s="533"/>
      <c r="G10204" s="533"/>
      <c r="H10204" s="533"/>
      <c r="I10204" s="533"/>
      <c r="J10204" s="533"/>
      <c r="K10204" s="533"/>
      <c r="L10204" s="533"/>
      <c r="M10204" s="533"/>
      <c r="N10204" s="532"/>
      <c r="O10204" s="350"/>
      <c r="P10204" s="464"/>
      <c r="Q10204" s="464"/>
      <c r="R10204" s="464"/>
      <c r="S10204" s="464"/>
      <c r="T10204" s="464"/>
      <c r="U10204" s="464"/>
      <c r="V10204" s="464"/>
      <c r="W10204" s="464"/>
    </row>
    <row r="10205" spans="1:23">
      <c r="A10205" s="536"/>
      <c r="B10205" s="532"/>
      <c r="C10205" s="350"/>
      <c r="D10205" s="350"/>
      <c r="E10205" s="533"/>
      <c r="F10205" s="533"/>
      <c r="G10205" s="533"/>
      <c r="H10205" s="533"/>
      <c r="I10205" s="533"/>
      <c r="J10205" s="533"/>
      <c r="K10205" s="533"/>
      <c r="L10205" s="533"/>
      <c r="M10205" s="533"/>
      <c r="N10205" s="532"/>
      <c r="O10205" s="350"/>
      <c r="P10205" s="464"/>
      <c r="Q10205" s="464"/>
      <c r="R10205" s="464"/>
      <c r="S10205" s="464"/>
      <c r="T10205" s="464"/>
      <c r="U10205" s="464"/>
      <c r="V10205" s="464"/>
      <c r="W10205" s="464"/>
    </row>
    <row r="10206" spans="1:23">
      <c r="A10206" s="536"/>
      <c r="B10206" s="532"/>
      <c r="C10206" s="350"/>
      <c r="D10206" s="350"/>
      <c r="E10206" s="533"/>
      <c r="F10206" s="533"/>
      <c r="G10206" s="533"/>
      <c r="H10206" s="533"/>
      <c r="I10206" s="533"/>
      <c r="J10206" s="533"/>
      <c r="K10206" s="533"/>
      <c r="L10206" s="533"/>
      <c r="M10206" s="533"/>
      <c r="N10206" s="532"/>
      <c r="O10206" s="350"/>
      <c r="P10206" s="464"/>
      <c r="Q10206" s="464"/>
      <c r="R10206" s="464"/>
      <c r="S10206" s="464"/>
      <c r="T10206" s="464"/>
      <c r="U10206" s="464"/>
      <c r="V10206" s="464"/>
      <c r="W10206" s="464"/>
    </row>
    <row r="10207" spans="1:23">
      <c r="A10207" s="536"/>
      <c r="B10207" s="532"/>
      <c r="C10207" s="350"/>
      <c r="D10207" s="350"/>
      <c r="E10207" s="533"/>
      <c r="F10207" s="533"/>
      <c r="G10207" s="533"/>
      <c r="H10207" s="533"/>
      <c r="I10207" s="533"/>
      <c r="J10207" s="533"/>
      <c r="K10207" s="533"/>
      <c r="L10207" s="533"/>
      <c r="M10207" s="533"/>
      <c r="N10207" s="532"/>
      <c r="O10207" s="350"/>
      <c r="P10207" s="464"/>
      <c r="Q10207" s="464"/>
      <c r="R10207" s="464"/>
      <c r="S10207" s="464"/>
      <c r="T10207" s="464"/>
      <c r="U10207" s="464"/>
      <c r="V10207" s="464"/>
      <c r="W10207" s="464"/>
    </row>
    <row r="10208" spans="1:23">
      <c r="A10208" s="536"/>
      <c r="B10208" s="532"/>
      <c r="C10208" s="350"/>
      <c r="D10208" s="350"/>
      <c r="E10208" s="533"/>
      <c r="F10208" s="533"/>
      <c r="G10208" s="533"/>
      <c r="H10208" s="533"/>
      <c r="I10208" s="533"/>
      <c r="J10208" s="533"/>
      <c r="K10208" s="533"/>
      <c r="L10208" s="533"/>
      <c r="M10208" s="533"/>
      <c r="N10208" s="532"/>
      <c r="O10208" s="350"/>
      <c r="P10208" s="464"/>
      <c r="Q10208" s="464"/>
      <c r="R10208" s="464"/>
      <c r="S10208" s="464"/>
      <c r="T10208" s="464"/>
      <c r="U10208" s="464"/>
      <c r="V10208" s="464"/>
      <c r="W10208" s="464"/>
    </row>
    <row r="10209" spans="1:23">
      <c r="A10209" s="536"/>
      <c r="B10209" s="532"/>
      <c r="C10209" s="350"/>
      <c r="D10209" s="350"/>
      <c r="E10209" s="533"/>
      <c r="F10209" s="533"/>
      <c r="G10209" s="533"/>
      <c r="H10209" s="533"/>
      <c r="I10209" s="533"/>
      <c r="J10209" s="533"/>
      <c r="K10209" s="533"/>
      <c r="L10209" s="533"/>
      <c r="M10209" s="533"/>
      <c r="N10209" s="532"/>
      <c r="O10209" s="350"/>
      <c r="P10209" s="464"/>
      <c r="Q10209" s="464"/>
      <c r="R10209" s="464"/>
      <c r="S10209" s="464"/>
      <c r="T10209" s="464"/>
      <c r="U10209" s="464"/>
      <c r="V10209" s="464"/>
      <c r="W10209" s="464"/>
    </row>
    <row r="10210" spans="1:23">
      <c r="A10210" s="536"/>
      <c r="B10210" s="532"/>
      <c r="C10210" s="350"/>
      <c r="D10210" s="350"/>
      <c r="E10210" s="533"/>
      <c r="F10210" s="533"/>
      <c r="G10210" s="533"/>
      <c r="H10210" s="533"/>
      <c r="I10210" s="533"/>
      <c r="J10210" s="533"/>
      <c r="K10210" s="533"/>
      <c r="L10210" s="533"/>
      <c r="M10210" s="533"/>
      <c r="N10210" s="532"/>
      <c r="O10210" s="350"/>
      <c r="P10210" s="464"/>
      <c r="Q10210" s="464"/>
      <c r="R10210" s="464"/>
      <c r="S10210" s="464"/>
      <c r="T10210" s="464"/>
      <c r="U10210" s="464"/>
      <c r="V10210" s="464"/>
      <c r="W10210" s="464"/>
    </row>
    <row r="10211" spans="1:23">
      <c r="A10211" s="536"/>
      <c r="B10211" s="532"/>
      <c r="C10211" s="350"/>
      <c r="D10211" s="350"/>
      <c r="E10211" s="533"/>
      <c r="F10211" s="533"/>
      <c r="G10211" s="533"/>
      <c r="H10211" s="533"/>
      <c r="I10211" s="533"/>
      <c r="J10211" s="533"/>
      <c r="K10211" s="533"/>
      <c r="L10211" s="533"/>
      <c r="M10211" s="533"/>
      <c r="N10211" s="532"/>
      <c r="O10211" s="350"/>
      <c r="P10211" s="464"/>
      <c r="Q10211" s="464"/>
      <c r="R10211" s="464"/>
      <c r="S10211" s="464"/>
      <c r="T10211" s="464"/>
      <c r="U10211" s="464"/>
      <c r="V10211" s="464"/>
      <c r="W10211" s="464"/>
    </row>
    <row r="10212" spans="1:23">
      <c r="A10212" s="536"/>
      <c r="B10212" s="532"/>
      <c r="C10212" s="350"/>
      <c r="D10212" s="350"/>
      <c r="E10212" s="533"/>
      <c r="F10212" s="533"/>
      <c r="G10212" s="533"/>
      <c r="H10212" s="533"/>
      <c r="I10212" s="533"/>
      <c r="J10212" s="533"/>
      <c r="K10212" s="533"/>
      <c r="L10212" s="533"/>
      <c r="M10212" s="533"/>
      <c r="N10212" s="532"/>
      <c r="O10212" s="350"/>
      <c r="P10212" s="464"/>
      <c r="Q10212" s="464"/>
      <c r="R10212" s="464"/>
      <c r="S10212" s="464"/>
      <c r="T10212" s="464"/>
      <c r="U10212" s="464"/>
      <c r="V10212" s="464"/>
      <c r="W10212" s="464"/>
    </row>
    <row r="10213" spans="1:23">
      <c r="A10213" s="536"/>
      <c r="B10213" s="532"/>
      <c r="C10213" s="350"/>
      <c r="D10213" s="350"/>
      <c r="E10213" s="533"/>
      <c r="F10213" s="533"/>
      <c r="G10213" s="533"/>
      <c r="H10213" s="533"/>
      <c r="I10213" s="533"/>
      <c r="J10213" s="533"/>
      <c r="K10213" s="533"/>
      <c r="L10213" s="533"/>
      <c r="M10213" s="533"/>
      <c r="N10213" s="532"/>
      <c r="O10213" s="350"/>
      <c r="P10213" s="464"/>
      <c r="Q10213" s="464"/>
      <c r="R10213" s="464"/>
      <c r="S10213" s="464"/>
      <c r="T10213" s="464"/>
      <c r="U10213" s="464"/>
      <c r="V10213" s="464"/>
      <c r="W10213" s="464"/>
    </row>
    <row r="10214" spans="1:23">
      <c r="A10214" s="536"/>
      <c r="B10214" s="532"/>
      <c r="C10214" s="350"/>
      <c r="D10214" s="350"/>
      <c r="E10214" s="533"/>
      <c r="F10214" s="533"/>
      <c r="G10214" s="533"/>
      <c r="H10214" s="533"/>
      <c r="I10214" s="533"/>
      <c r="J10214" s="533"/>
      <c r="K10214" s="533"/>
      <c r="L10214" s="533"/>
      <c r="M10214" s="533"/>
      <c r="N10214" s="532"/>
      <c r="O10214" s="350"/>
      <c r="P10214" s="464"/>
      <c r="Q10214" s="464"/>
      <c r="R10214" s="464"/>
      <c r="S10214" s="464"/>
      <c r="T10214" s="464"/>
      <c r="U10214" s="464"/>
      <c r="V10214" s="464"/>
      <c r="W10214" s="464"/>
    </row>
    <row r="10215" spans="1:23">
      <c r="A10215" s="536"/>
      <c r="B10215" s="532"/>
      <c r="C10215" s="350"/>
      <c r="D10215" s="350"/>
      <c r="E10215" s="533"/>
      <c r="F10215" s="533"/>
      <c r="G10215" s="533"/>
      <c r="H10215" s="533"/>
      <c r="I10215" s="533"/>
      <c r="J10215" s="533"/>
      <c r="K10215" s="533"/>
      <c r="L10215" s="533"/>
      <c r="M10215" s="533"/>
      <c r="N10215" s="532"/>
      <c r="O10215" s="350"/>
      <c r="P10215" s="464"/>
      <c r="Q10215" s="464"/>
      <c r="R10215" s="464"/>
      <c r="S10215" s="464"/>
      <c r="T10215" s="464"/>
      <c r="U10215" s="464"/>
      <c r="V10215" s="464"/>
      <c r="W10215" s="464"/>
    </row>
    <row r="10216" spans="1:23">
      <c r="A10216" s="536"/>
      <c r="B10216" s="532"/>
      <c r="C10216" s="350"/>
      <c r="D10216" s="350"/>
      <c r="E10216" s="533"/>
      <c r="F10216" s="533"/>
      <c r="G10216" s="533"/>
      <c r="H10216" s="533"/>
      <c r="I10216" s="533"/>
      <c r="J10216" s="533"/>
      <c r="K10216" s="533"/>
      <c r="L10216" s="533"/>
      <c r="M10216" s="533"/>
      <c r="N10216" s="532"/>
      <c r="O10216" s="350"/>
      <c r="P10216" s="464"/>
      <c r="Q10216" s="464"/>
      <c r="R10216" s="464"/>
      <c r="S10216" s="464"/>
      <c r="T10216" s="464"/>
      <c r="U10216" s="464"/>
      <c r="V10216" s="464"/>
      <c r="W10216" s="464"/>
    </row>
    <row r="10217" spans="1:23">
      <c r="A10217" s="536"/>
      <c r="B10217" s="532"/>
      <c r="C10217" s="350"/>
      <c r="D10217" s="350"/>
      <c r="E10217" s="533"/>
      <c r="F10217" s="533"/>
      <c r="G10217" s="533"/>
      <c r="H10217" s="533"/>
      <c r="I10217" s="533"/>
      <c r="J10217" s="533"/>
      <c r="K10217" s="533"/>
      <c r="L10217" s="533"/>
      <c r="M10217" s="533"/>
      <c r="N10217" s="532"/>
      <c r="O10217" s="350"/>
      <c r="P10217" s="464"/>
      <c r="Q10217" s="464"/>
      <c r="R10217" s="464"/>
      <c r="S10217" s="464"/>
      <c r="T10217" s="464"/>
      <c r="U10217" s="464"/>
      <c r="V10217" s="464"/>
      <c r="W10217" s="464"/>
    </row>
    <row r="10218" spans="1:23">
      <c r="A10218" s="536"/>
      <c r="B10218" s="532"/>
      <c r="C10218" s="350"/>
      <c r="D10218" s="350"/>
      <c r="E10218" s="533"/>
      <c r="F10218" s="533"/>
      <c r="G10218" s="533"/>
      <c r="H10218" s="533"/>
      <c r="I10218" s="533"/>
      <c r="J10218" s="533"/>
      <c r="K10218" s="533"/>
      <c r="L10218" s="533"/>
      <c r="M10218" s="533"/>
      <c r="N10218" s="532"/>
      <c r="O10218" s="350"/>
      <c r="P10218" s="464"/>
      <c r="Q10218" s="464"/>
      <c r="R10218" s="464"/>
      <c r="S10218" s="464"/>
      <c r="T10218" s="464"/>
      <c r="U10218" s="464"/>
      <c r="V10218" s="464"/>
      <c r="W10218" s="464"/>
    </row>
    <row r="10219" spans="1:23">
      <c r="A10219" s="536"/>
      <c r="B10219" s="532"/>
      <c r="C10219" s="350"/>
      <c r="D10219" s="350"/>
      <c r="E10219" s="533"/>
      <c r="F10219" s="533"/>
      <c r="G10219" s="533"/>
      <c r="H10219" s="533"/>
      <c r="I10219" s="533"/>
      <c r="J10219" s="533"/>
      <c r="K10219" s="533"/>
      <c r="L10219" s="533"/>
      <c r="M10219" s="533"/>
      <c r="N10219" s="532"/>
      <c r="O10219" s="350"/>
      <c r="P10219" s="464"/>
      <c r="Q10219" s="464"/>
      <c r="R10219" s="464"/>
      <c r="S10219" s="464"/>
      <c r="T10219" s="464"/>
      <c r="U10219" s="464"/>
      <c r="V10219" s="464"/>
      <c r="W10219" s="464"/>
    </row>
    <row r="10220" spans="1:23">
      <c r="A10220" s="536"/>
      <c r="B10220" s="532"/>
      <c r="C10220" s="350"/>
      <c r="D10220" s="350"/>
      <c r="E10220" s="533"/>
      <c r="F10220" s="533"/>
      <c r="G10220" s="533"/>
      <c r="H10220" s="533"/>
      <c r="I10220" s="533"/>
      <c r="J10220" s="533"/>
      <c r="K10220" s="533"/>
      <c r="L10220" s="533"/>
      <c r="M10220" s="533"/>
      <c r="N10220" s="532"/>
      <c r="O10220" s="350"/>
      <c r="P10220" s="464"/>
      <c r="Q10220" s="464"/>
      <c r="R10220" s="464"/>
      <c r="S10220" s="464"/>
      <c r="T10220" s="464"/>
      <c r="U10220" s="464"/>
      <c r="V10220" s="464"/>
      <c r="W10220" s="464"/>
    </row>
    <row r="10221" spans="1:23">
      <c r="A10221" s="536"/>
      <c r="B10221" s="532"/>
      <c r="C10221" s="350"/>
      <c r="D10221" s="350"/>
      <c r="E10221" s="533"/>
      <c r="F10221" s="533"/>
      <c r="G10221" s="533"/>
      <c r="H10221" s="533"/>
      <c r="I10221" s="533"/>
      <c r="J10221" s="533"/>
      <c r="K10221" s="533"/>
      <c r="L10221" s="533"/>
      <c r="M10221" s="533"/>
      <c r="N10221" s="532"/>
      <c r="O10221" s="350"/>
      <c r="P10221" s="464"/>
      <c r="Q10221" s="464"/>
      <c r="R10221" s="464"/>
      <c r="S10221" s="464"/>
      <c r="T10221" s="464"/>
      <c r="U10221" s="464"/>
      <c r="V10221" s="464"/>
      <c r="W10221" s="464"/>
    </row>
    <row r="10222" spans="1:23">
      <c r="A10222" s="536"/>
      <c r="B10222" s="532"/>
      <c r="C10222" s="350"/>
      <c r="D10222" s="350"/>
      <c r="E10222" s="533"/>
      <c r="F10222" s="533"/>
      <c r="G10222" s="533"/>
      <c r="H10222" s="533"/>
      <c r="I10222" s="533"/>
      <c r="J10222" s="533"/>
      <c r="K10222" s="533"/>
      <c r="L10222" s="533"/>
      <c r="M10222" s="533"/>
      <c r="N10222" s="532"/>
      <c r="O10222" s="350"/>
      <c r="P10222" s="464"/>
      <c r="Q10222" s="464"/>
      <c r="R10222" s="464"/>
      <c r="S10222" s="464"/>
      <c r="T10222" s="464"/>
      <c r="U10222" s="464"/>
      <c r="V10222" s="464"/>
      <c r="W10222" s="464"/>
    </row>
    <row r="10223" spans="1:23">
      <c r="A10223" s="536"/>
      <c r="B10223" s="532"/>
      <c r="C10223" s="350"/>
      <c r="D10223" s="350"/>
      <c r="E10223" s="533"/>
      <c r="F10223" s="533"/>
      <c r="G10223" s="533"/>
      <c r="H10223" s="533"/>
      <c r="I10223" s="533"/>
      <c r="J10223" s="533"/>
      <c r="K10223" s="533"/>
      <c r="L10223" s="533"/>
      <c r="M10223" s="533"/>
      <c r="N10223" s="532"/>
      <c r="O10223" s="350"/>
      <c r="P10223" s="464"/>
      <c r="Q10223" s="464"/>
      <c r="R10223" s="464"/>
      <c r="S10223" s="464"/>
      <c r="T10223" s="464"/>
      <c r="U10223" s="464"/>
      <c r="V10223" s="464"/>
      <c r="W10223" s="464"/>
    </row>
    <row r="10224" spans="1:23">
      <c r="A10224" s="536"/>
      <c r="B10224" s="532"/>
      <c r="C10224" s="350"/>
      <c r="D10224" s="350"/>
      <c r="E10224" s="533"/>
      <c r="F10224" s="533"/>
      <c r="G10224" s="533"/>
      <c r="H10224" s="533"/>
      <c r="I10224" s="533"/>
      <c r="J10224" s="533"/>
      <c r="K10224" s="533"/>
      <c r="L10224" s="533"/>
      <c r="M10224" s="533"/>
      <c r="N10224" s="532"/>
      <c r="O10224" s="350"/>
      <c r="P10224" s="464"/>
      <c r="Q10224" s="464"/>
      <c r="R10224" s="464"/>
      <c r="S10224" s="464"/>
      <c r="T10224" s="464"/>
      <c r="U10224" s="464"/>
      <c r="V10224" s="464"/>
      <c r="W10224" s="464"/>
    </row>
    <row r="10225" spans="1:23">
      <c r="A10225" s="536"/>
      <c r="B10225" s="532"/>
      <c r="C10225" s="350"/>
      <c r="D10225" s="350"/>
      <c r="E10225" s="533"/>
      <c r="F10225" s="533"/>
      <c r="G10225" s="533"/>
      <c r="H10225" s="533"/>
      <c r="I10225" s="533"/>
      <c r="J10225" s="533"/>
      <c r="K10225" s="533"/>
      <c r="L10225" s="533"/>
      <c r="M10225" s="533"/>
      <c r="N10225" s="532"/>
      <c r="O10225" s="350"/>
      <c r="P10225" s="464"/>
      <c r="Q10225" s="464"/>
      <c r="R10225" s="464"/>
      <c r="S10225" s="464"/>
      <c r="T10225" s="464"/>
      <c r="U10225" s="464"/>
      <c r="V10225" s="464"/>
      <c r="W10225" s="464"/>
    </row>
    <row r="10226" spans="1:23">
      <c r="A10226" s="536"/>
      <c r="B10226" s="532"/>
      <c r="C10226" s="350"/>
      <c r="D10226" s="350"/>
      <c r="E10226" s="533"/>
      <c r="F10226" s="533"/>
      <c r="G10226" s="533"/>
      <c r="H10226" s="533"/>
      <c r="I10226" s="533"/>
      <c r="J10226" s="533"/>
      <c r="K10226" s="533"/>
      <c r="L10226" s="533"/>
      <c r="M10226" s="533"/>
      <c r="N10226" s="532"/>
      <c r="O10226" s="350"/>
      <c r="P10226" s="464"/>
      <c r="Q10226" s="464"/>
      <c r="R10226" s="464"/>
      <c r="S10226" s="464"/>
      <c r="T10226" s="464"/>
      <c r="U10226" s="464"/>
      <c r="V10226" s="464"/>
      <c r="W10226" s="464"/>
    </row>
    <row r="10227" spans="1:23">
      <c r="A10227" s="536"/>
      <c r="B10227" s="532"/>
      <c r="C10227" s="350"/>
      <c r="D10227" s="350"/>
      <c r="E10227" s="533"/>
      <c r="F10227" s="533"/>
      <c r="G10227" s="533"/>
      <c r="H10227" s="533"/>
      <c r="I10227" s="533"/>
      <c r="J10227" s="533"/>
      <c r="K10227" s="533"/>
      <c r="L10227" s="533"/>
      <c r="M10227" s="533"/>
      <c r="N10227" s="532"/>
      <c r="O10227" s="350"/>
      <c r="P10227" s="464"/>
      <c r="Q10227" s="464"/>
      <c r="R10227" s="464"/>
      <c r="S10227" s="464"/>
      <c r="T10227" s="464"/>
      <c r="U10227" s="464"/>
      <c r="V10227" s="464"/>
      <c r="W10227" s="464"/>
    </row>
    <row r="10228" spans="1:23">
      <c r="A10228" s="536"/>
      <c r="B10228" s="532"/>
      <c r="C10228" s="350"/>
      <c r="D10228" s="350"/>
      <c r="E10228" s="533"/>
      <c r="F10228" s="533"/>
      <c r="G10228" s="533"/>
      <c r="H10228" s="533"/>
      <c r="I10228" s="533"/>
      <c r="J10228" s="533"/>
      <c r="K10228" s="533"/>
      <c r="L10228" s="533"/>
      <c r="M10228" s="533"/>
      <c r="N10228" s="532"/>
      <c r="O10228" s="350"/>
      <c r="P10228" s="464"/>
      <c r="Q10228" s="464"/>
      <c r="R10228" s="464"/>
      <c r="S10228" s="464"/>
      <c r="T10228" s="464"/>
      <c r="U10228" s="464"/>
      <c r="V10228" s="464"/>
      <c r="W10228" s="464"/>
    </row>
    <row r="10229" spans="1:23">
      <c r="A10229" s="536"/>
      <c r="B10229" s="532"/>
      <c r="C10229" s="350"/>
      <c r="D10229" s="350"/>
      <c r="E10229" s="533"/>
      <c r="F10229" s="533"/>
      <c r="G10229" s="533"/>
      <c r="H10229" s="533"/>
      <c r="I10229" s="533"/>
      <c r="J10229" s="533"/>
      <c r="K10229" s="533"/>
      <c r="L10229" s="533"/>
      <c r="M10229" s="533"/>
      <c r="N10229" s="532"/>
      <c r="O10229" s="350"/>
      <c r="P10229" s="464"/>
      <c r="Q10229" s="464"/>
      <c r="R10229" s="464"/>
      <c r="S10229" s="464"/>
      <c r="T10229" s="464"/>
      <c r="U10229" s="464"/>
      <c r="V10229" s="464"/>
      <c r="W10229" s="464"/>
    </row>
    <row r="10230" spans="1:23">
      <c r="A10230" s="536"/>
      <c r="B10230" s="532"/>
      <c r="C10230" s="350"/>
      <c r="D10230" s="350"/>
      <c r="E10230" s="533"/>
      <c r="F10230" s="533"/>
      <c r="G10230" s="533"/>
      <c r="H10230" s="533"/>
      <c r="I10230" s="533"/>
      <c r="J10230" s="533"/>
      <c r="K10230" s="533"/>
      <c r="L10230" s="533"/>
      <c r="M10230" s="533"/>
      <c r="N10230" s="532"/>
      <c r="O10230" s="350"/>
      <c r="P10230" s="464"/>
      <c r="Q10230" s="464"/>
      <c r="R10230" s="464"/>
      <c r="S10230" s="464"/>
      <c r="T10230" s="464"/>
      <c r="U10230" s="464"/>
      <c r="V10230" s="464"/>
      <c r="W10230" s="464"/>
    </row>
    <row r="10231" spans="1:23">
      <c r="A10231" s="536"/>
      <c r="B10231" s="532"/>
      <c r="C10231" s="350"/>
      <c r="D10231" s="350"/>
      <c r="E10231" s="533"/>
      <c r="F10231" s="533"/>
      <c r="G10231" s="533"/>
      <c r="H10231" s="533"/>
      <c r="I10231" s="533"/>
      <c r="J10231" s="533"/>
      <c r="K10231" s="533"/>
      <c r="L10231" s="533"/>
      <c r="M10231" s="533"/>
      <c r="N10231" s="532"/>
      <c r="O10231" s="350"/>
      <c r="P10231" s="464"/>
      <c r="Q10231" s="464"/>
      <c r="R10231" s="464"/>
      <c r="S10231" s="464"/>
      <c r="T10231" s="464"/>
      <c r="U10231" s="464"/>
      <c r="V10231" s="464"/>
      <c r="W10231" s="464"/>
    </row>
    <row r="10232" spans="1:23">
      <c r="A10232" s="536"/>
      <c r="B10232" s="532"/>
      <c r="C10232" s="350"/>
      <c r="D10232" s="350"/>
      <c r="E10232" s="533"/>
      <c r="F10232" s="533"/>
      <c r="G10232" s="533"/>
      <c r="H10232" s="533"/>
      <c r="I10232" s="533"/>
      <c r="J10232" s="533"/>
      <c r="K10232" s="533"/>
      <c r="L10232" s="533"/>
      <c r="M10232" s="533"/>
      <c r="N10232" s="532"/>
      <c r="O10232" s="350"/>
      <c r="P10232" s="464"/>
      <c r="Q10232" s="464"/>
      <c r="R10232" s="464"/>
      <c r="S10232" s="464"/>
      <c r="T10232" s="464"/>
      <c r="U10232" s="464"/>
      <c r="V10232" s="464"/>
      <c r="W10232" s="464"/>
    </row>
    <row r="10233" spans="1:23">
      <c r="A10233" s="536"/>
      <c r="B10233" s="532"/>
      <c r="C10233" s="350"/>
      <c r="D10233" s="350"/>
      <c r="E10233" s="533"/>
      <c r="F10233" s="533"/>
      <c r="G10233" s="533"/>
      <c r="H10233" s="533"/>
      <c r="I10233" s="533"/>
      <c r="J10233" s="533"/>
      <c r="K10233" s="533"/>
      <c r="L10233" s="533"/>
      <c r="M10233" s="533"/>
      <c r="N10233" s="532"/>
      <c r="O10233" s="350"/>
      <c r="P10233" s="464"/>
      <c r="Q10233" s="464"/>
      <c r="R10233" s="464"/>
      <c r="S10233" s="464"/>
      <c r="T10233" s="464"/>
      <c r="U10233" s="464"/>
      <c r="V10233" s="464"/>
      <c r="W10233" s="464"/>
    </row>
    <row r="10234" spans="1:23">
      <c r="A10234" s="536"/>
      <c r="B10234" s="532"/>
      <c r="C10234" s="350"/>
      <c r="D10234" s="350"/>
      <c r="E10234" s="533"/>
      <c r="F10234" s="533"/>
      <c r="G10234" s="533"/>
      <c r="H10234" s="533"/>
      <c r="I10234" s="533"/>
      <c r="J10234" s="533"/>
      <c r="K10234" s="533"/>
      <c r="L10234" s="533"/>
      <c r="M10234" s="533"/>
      <c r="N10234" s="532"/>
      <c r="O10234" s="350"/>
      <c r="P10234" s="464"/>
      <c r="Q10234" s="464"/>
      <c r="R10234" s="464"/>
      <c r="S10234" s="464"/>
      <c r="T10234" s="464"/>
      <c r="U10234" s="464"/>
      <c r="V10234" s="464"/>
      <c r="W10234" s="464"/>
    </row>
    <row r="10235" spans="1:23">
      <c r="A10235" s="536"/>
      <c r="B10235" s="532"/>
      <c r="C10235" s="350"/>
      <c r="D10235" s="350"/>
      <c r="E10235" s="533"/>
      <c r="F10235" s="533"/>
      <c r="G10235" s="533"/>
      <c r="H10235" s="533"/>
      <c r="I10235" s="533"/>
      <c r="J10235" s="533"/>
      <c r="K10235" s="533"/>
      <c r="L10235" s="533"/>
      <c r="M10235" s="533"/>
      <c r="N10235" s="532"/>
      <c r="O10235" s="350"/>
      <c r="P10235" s="464"/>
      <c r="Q10235" s="464"/>
      <c r="R10235" s="464"/>
      <c r="S10235" s="464"/>
      <c r="T10235" s="464"/>
      <c r="U10235" s="464"/>
      <c r="V10235" s="464"/>
      <c r="W10235" s="464"/>
    </row>
    <row r="10236" spans="1:23">
      <c r="A10236" s="536"/>
      <c r="B10236" s="532"/>
      <c r="C10236" s="350"/>
      <c r="D10236" s="350"/>
      <c r="E10236" s="533"/>
      <c r="F10236" s="533"/>
      <c r="G10236" s="533"/>
      <c r="H10236" s="533"/>
      <c r="I10236" s="533"/>
      <c r="J10236" s="533"/>
      <c r="K10236" s="533"/>
      <c r="L10236" s="533"/>
      <c r="M10236" s="533"/>
      <c r="N10236" s="532"/>
      <c r="O10236" s="350"/>
      <c r="P10236" s="464"/>
      <c r="Q10236" s="464"/>
      <c r="R10236" s="464"/>
      <c r="S10236" s="464"/>
      <c r="T10236" s="464"/>
      <c r="U10236" s="464"/>
      <c r="V10236" s="464"/>
      <c r="W10236" s="464"/>
    </row>
    <row r="10237" spans="1:23">
      <c r="A10237" s="536"/>
      <c r="B10237" s="532"/>
      <c r="C10237" s="350"/>
      <c r="D10237" s="350"/>
      <c r="E10237" s="533"/>
      <c r="F10237" s="533"/>
      <c r="G10237" s="533"/>
      <c r="H10237" s="533"/>
      <c r="I10237" s="533"/>
      <c r="J10237" s="533"/>
      <c r="K10237" s="533"/>
      <c r="L10237" s="533"/>
      <c r="M10237" s="533"/>
      <c r="N10237" s="532"/>
      <c r="O10237" s="350"/>
      <c r="P10237" s="464"/>
      <c r="Q10237" s="464"/>
      <c r="R10237" s="464"/>
      <c r="S10237" s="464"/>
      <c r="T10237" s="464"/>
      <c r="U10237" s="464"/>
      <c r="V10237" s="464"/>
      <c r="W10237" s="464"/>
    </row>
    <row r="10238" spans="1:23">
      <c r="A10238" s="536"/>
      <c r="B10238" s="532"/>
      <c r="C10238" s="350"/>
      <c r="D10238" s="350"/>
      <c r="E10238" s="533"/>
      <c r="F10238" s="533"/>
      <c r="G10238" s="533"/>
      <c r="H10238" s="533"/>
      <c r="I10238" s="533"/>
      <c r="J10238" s="533"/>
      <c r="K10238" s="533"/>
      <c r="L10238" s="533"/>
      <c r="M10238" s="533"/>
      <c r="N10238" s="532"/>
      <c r="O10238" s="350"/>
      <c r="P10238" s="464"/>
      <c r="Q10238" s="464"/>
      <c r="R10238" s="464"/>
      <c r="S10238" s="464"/>
      <c r="T10238" s="464"/>
      <c r="U10238" s="464"/>
      <c r="V10238" s="464"/>
      <c r="W10238" s="464"/>
    </row>
    <row r="10239" spans="1:23">
      <c r="A10239" s="536"/>
      <c r="B10239" s="532"/>
      <c r="C10239" s="350"/>
      <c r="D10239" s="350"/>
      <c r="E10239" s="533"/>
      <c r="F10239" s="533"/>
      <c r="G10239" s="533"/>
      <c r="H10239" s="533"/>
      <c r="I10239" s="533"/>
      <c r="J10239" s="533"/>
      <c r="K10239" s="533"/>
      <c r="L10239" s="533"/>
      <c r="M10239" s="533"/>
      <c r="N10239" s="532"/>
      <c r="O10239" s="350"/>
      <c r="P10239" s="464"/>
      <c r="Q10239" s="464"/>
      <c r="R10239" s="464"/>
      <c r="S10239" s="464"/>
      <c r="T10239" s="464"/>
      <c r="U10239" s="464"/>
      <c r="V10239" s="464"/>
      <c r="W10239" s="464"/>
    </row>
    <row r="10240" spans="1:23">
      <c r="A10240" s="536"/>
      <c r="B10240" s="532"/>
      <c r="C10240" s="350"/>
      <c r="D10240" s="350"/>
      <c r="E10240" s="533"/>
      <c r="F10240" s="533"/>
      <c r="G10240" s="533"/>
      <c r="H10240" s="533"/>
      <c r="I10240" s="533"/>
      <c r="J10240" s="533"/>
      <c r="K10240" s="533"/>
      <c r="L10240" s="533"/>
      <c r="M10240" s="533"/>
      <c r="N10240" s="532"/>
      <c r="O10240" s="350"/>
      <c r="P10240" s="464"/>
      <c r="Q10240" s="464"/>
      <c r="R10240" s="464"/>
      <c r="S10240" s="464"/>
      <c r="T10240" s="464"/>
      <c r="U10240" s="464"/>
      <c r="V10240" s="464"/>
      <c r="W10240" s="464"/>
    </row>
    <row r="10241" spans="1:23">
      <c r="A10241" s="536"/>
      <c r="B10241" s="532"/>
      <c r="C10241" s="350"/>
      <c r="D10241" s="350"/>
      <c r="E10241" s="533"/>
      <c r="F10241" s="533"/>
      <c r="G10241" s="533"/>
      <c r="H10241" s="533"/>
      <c r="I10241" s="533"/>
      <c r="J10241" s="533"/>
      <c r="K10241" s="533"/>
      <c r="L10241" s="533"/>
      <c r="M10241" s="533"/>
      <c r="N10241" s="532"/>
      <c r="O10241" s="350"/>
      <c r="P10241" s="464"/>
      <c r="Q10241" s="464"/>
      <c r="R10241" s="464"/>
      <c r="S10241" s="464"/>
      <c r="T10241" s="464"/>
      <c r="U10241" s="464"/>
      <c r="V10241" s="464"/>
      <c r="W10241" s="464"/>
    </row>
    <row r="10242" spans="1:23">
      <c r="A10242" s="536"/>
      <c r="B10242" s="532"/>
      <c r="C10242" s="350"/>
      <c r="D10242" s="350"/>
      <c r="E10242" s="533"/>
      <c r="F10242" s="533"/>
      <c r="G10242" s="533"/>
      <c r="H10242" s="533"/>
      <c r="I10242" s="533"/>
      <c r="J10242" s="533"/>
      <c r="K10242" s="533"/>
      <c r="L10242" s="533"/>
      <c r="M10242" s="533"/>
      <c r="N10242" s="532"/>
      <c r="O10242" s="350"/>
      <c r="P10242" s="464"/>
      <c r="Q10242" s="464"/>
      <c r="R10242" s="464"/>
      <c r="S10242" s="464"/>
      <c r="T10242" s="464"/>
      <c r="U10242" s="464"/>
      <c r="V10242" s="464"/>
      <c r="W10242" s="464"/>
    </row>
    <row r="10243" spans="1:23">
      <c r="A10243" s="536"/>
      <c r="B10243" s="532"/>
      <c r="C10243" s="350"/>
      <c r="D10243" s="350"/>
      <c r="E10243" s="533"/>
      <c r="F10243" s="533"/>
      <c r="G10243" s="533"/>
      <c r="H10243" s="533"/>
      <c r="I10243" s="533"/>
      <c r="J10243" s="533"/>
      <c r="K10243" s="533"/>
      <c r="L10243" s="533"/>
      <c r="M10243" s="533"/>
      <c r="N10243" s="532"/>
      <c r="O10243" s="350"/>
      <c r="P10243" s="464"/>
      <c r="Q10243" s="464"/>
      <c r="R10243" s="464"/>
      <c r="S10243" s="464"/>
      <c r="T10243" s="464"/>
      <c r="U10243" s="464"/>
      <c r="V10243" s="464"/>
      <c r="W10243" s="464"/>
    </row>
    <row r="10244" spans="1:23">
      <c r="A10244" s="536"/>
      <c r="B10244" s="532"/>
      <c r="C10244" s="350"/>
      <c r="D10244" s="350"/>
      <c r="E10244" s="533"/>
      <c r="F10244" s="533"/>
      <c r="G10244" s="533"/>
      <c r="H10244" s="533"/>
      <c r="I10244" s="533"/>
      <c r="J10244" s="533"/>
      <c r="K10244" s="533"/>
      <c r="L10244" s="533"/>
      <c r="M10244" s="533"/>
      <c r="N10244" s="532"/>
      <c r="O10244" s="350"/>
      <c r="P10244" s="464"/>
      <c r="Q10244" s="464"/>
      <c r="R10244" s="464"/>
      <c r="S10244" s="464"/>
      <c r="T10244" s="464"/>
      <c r="U10244" s="464"/>
      <c r="V10244" s="464"/>
      <c r="W10244" s="464"/>
    </row>
    <row r="10245" spans="1:23">
      <c r="A10245" s="536"/>
      <c r="B10245" s="532"/>
      <c r="C10245" s="350"/>
      <c r="D10245" s="350"/>
      <c r="E10245" s="533"/>
      <c r="F10245" s="533"/>
      <c r="G10245" s="533"/>
      <c r="H10245" s="533"/>
      <c r="I10245" s="533"/>
      <c r="J10245" s="533"/>
      <c r="K10245" s="533"/>
      <c r="L10245" s="533"/>
      <c r="M10245" s="533"/>
      <c r="N10245" s="532"/>
      <c r="O10245" s="350"/>
      <c r="P10245" s="464"/>
      <c r="Q10245" s="464"/>
      <c r="R10245" s="464"/>
      <c r="S10245" s="464"/>
      <c r="T10245" s="464"/>
      <c r="U10245" s="464"/>
      <c r="V10245" s="464"/>
      <c r="W10245" s="464"/>
    </row>
    <row r="10246" spans="1:23">
      <c r="A10246" s="536"/>
      <c r="B10246" s="532"/>
      <c r="C10246" s="350"/>
      <c r="D10246" s="350"/>
      <c r="E10246" s="533"/>
      <c r="F10246" s="533"/>
      <c r="G10246" s="533"/>
      <c r="H10246" s="533"/>
      <c r="I10246" s="533"/>
      <c r="J10246" s="533"/>
      <c r="K10246" s="533"/>
      <c r="L10246" s="533"/>
      <c r="M10246" s="533"/>
      <c r="N10246" s="532"/>
      <c r="O10246" s="350"/>
      <c r="P10246" s="464"/>
      <c r="Q10246" s="464"/>
      <c r="R10246" s="464"/>
      <c r="S10246" s="464"/>
      <c r="T10246" s="464"/>
      <c r="U10246" s="464"/>
      <c r="V10246" s="464"/>
      <c r="W10246" s="464"/>
    </row>
    <row r="10247" spans="1:23">
      <c r="A10247" s="536"/>
      <c r="B10247" s="532"/>
      <c r="C10247" s="350"/>
      <c r="D10247" s="350"/>
      <c r="E10247" s="533"/>
      <c r="F10247" s="533"/>
      <c r="G10247" s="533"/>
      <c r="H10247" s="533"/>
      <c r="I10247" s="533"/>
      <c r="J10247" s="533"/>
      <c r="K10247" s="533"/>
      <c r="L10247" s="533"/>
      <c r="M10247" s="533"/>
      <c r="N10247" s="532"/>
      <c r="O10247" s="350"/>
      <c r="P10247" s="464"/>
      <c r="Q10247" s="464"/>
      <c r="R10247" s="464"/>
      <c r="S10247" s="464"/>
      <c r="T10247" s="464"/>
      <c r="U10247" s="464"/>
      <c r="V10247" s="464"/>
      <c r="W10247" s="464"/>
    </row>
    <row r="10248" spans="1:23">
      <c r="A10248" s="536"/>
      <c r="B10248" s="532"/>
      <c r="C10248" s="350"/>
      <c r="D10248" s="350"/>
      <c r="E10248" s="533"/>
      <c r="F10248" s="533"/>
      <c r="G10248" s="533"/>
      <c r="H10248" s="533"/>
      <c r="I10248" s="533"/>
      <c r="J10248" s="533"/>
      <c r="K10248" s="533"/>
      <c r="L10248" s="533"/>
      <c r="M10248" s="533"/>
      <c r="N10248" s="532"/>
      <c r="O10248" s="350"/>
      <c r="P10248" s="464"/>
      <c r="Q10248" s="464"/>
      <c r="R10248" s="464"/>
      <c r="S10248" s="464"/>
      <c r="T10248" s="464"/>
      <c r="U10248" s="464"/>
      <c r="V10248" s="464"/>
      <c r="W10248" s="464"/>
    </row>
    <row r="10249" spans="1:23">
      <c r="A10249" s="536"/>
      <c r="B10249" s="532"/>
      <c r="C10249" s="350"/>
      <c r="D10249" s="350"/>
      <c r="E10249" s="533"/>
      <c r="F10249" s="533"/>
      <c r="G10249" s="533"/>
      <c r="H10249" s="533"/>
      <c r="I10249" s="533"/>
      <c r="J10249" s="533"/>
      <c r="K10249" s="533"/>
      <c r="L10249" s="533"/>
      <c r="M10249" s="533"/>
      <c r="N10249" s="532"/>
      <c r="O10249" s="350"/>
      <c r="P10249" s="464"/>
      <c r="Q10249" s="464"/>
      <c r="R10249" s="464"/>
      <c r="S10249" s="464"/>
      <c r="T10249" s="464"/>
      <c r="U10249" s="464"/>
      <c r="V10249" s="464"/>
      <c r="W10249" s="464"/>
    </row>
    <row r="10250" spans="1:23">
      <c r="A10250" s="536"/>
      <c r="B10250" s="532"/>
      <c r="C10250" s="350"/>
      <c r="D10250" s="350"/>
      <c r="E10250" s="533"/>
      <c r="F10250" s="533"/>
      <c r="G10250" s="533"/>
      <c r="H10250" s="533"/>
      <c r="I10250" s="533"/>
      <c r="J10250" s="533"/>
      <c r="K10250" s="533"/>
      <c r="L10250" s="533"/>
      <c r="M10250" s="533"/>
      <c r="N10250" s="532"/>
      <c r="O10250" s="350"/>
      <c r="P10250" s="464"/>
      <c r="Q10250" s="464"/>
      <c r="R10250" s="464"/>
      <c r="S10250" s="464"/>
      <c r="T10250" s="464"/>
      <c r="U10250" s="464"/>
      <c r="V10250" s="464"/>
      <c r="W10250" s="464"/>
    </row>
    <row r="10251" spans="1:23">
      <c r="A10251" s="536"/>
      <c r="B10251" s="532"/>
      <c r="C10251" s="350"/>
      <c r="D10251" s="350"/>
      <c r="E10251" s="533"/>
      <c r="F10251" s="533"/>
      <c r="G10251" s="533"/>
      <c r="H10251" s="533"/>
      <c r="I10251" s="533"/>
      <c r="J10251" s="533"/>
      <c r="K10251" s="533"/>
      <c r="L10251" s="533"/>
      <c r="M10251" s="533"/>
      <c r="N10251" s="532"/>
      <c r="O10251" s="350"/>
      <c r="P10251" s="464"/>
      <c r="Q10251" s="464"/>
      <c r="R10251" s="464"/>
      <c r="S10251" s="464"/>
      <c r="T10251" s="464"/>
      <c r="U10251" s="464"/>
      <c r="V10251" s="464"/>
      <c r="W10251" s="464"/>
    </row>
    <row r="10252" spans="1:23">
      <c r="A10252" s="536"/>
      <c r="B10252" s="532"/>
      <c r="C10252" s="350"/>
      <c r="D10252" s="350"/>
      <c r="E10252" s="533"/>
      <c r="F10252" s="533"/>
      <c r="G10252" s="533"/>
      <c r="H10252" s="533"/>
      <c r="I10252" s="533"/>
      <c r="J10252" s="533"/>
      <c r="K10252" s="533"/>
      <c r="L10252" s="533"/>
      <c r="M10252" s="533"/>
      <c r="N10252" s="532"/>
      <c r="O10252" s="350"/>
      <c r="P10252" s="464"/>
      <c r="Q10252" s="464"/>
      <c r="R10252" s="464"/>
      <c r="S10252" s="464"/>
      <c r="T10252" s="464"/>
      <c r="U10252" s="464"/>
      <c r="V10252" s="464"/>
      <c r="W10252" s="464"/>
    </row>
    <row r="10253" spans="1:23">
      <c r="A10253" s="536"/>
      <c r="B10253" s="532"/>
      <c r="C10253" s="350"/>
      <c r="D10253" s="350"/>
      <c r="E10253" s="533"/>
      <c r="F10253" s="533"/>
      <c r="G10253" s="533"/>
      <c r="H10253" s="533"/>
      <c r="I10253" s="533"/>
      <c r="J10253" s="533"/>
      <c r="K10253" s="533"/>
      <c r="L10253" s="533"/>
      <c r="M10253" s="533"/>
      <c r="N10253" s="532"/>
      <c r="O10253" s="350"/>
      <c r="P10253" s="464"/>
      <c r="Q10253" s="464"/>
      <c r="R10253" s="464"/>
      <c r="S10253" s="464"/>
      <c r="T10253" s="464"/>
      <c r="U10253" s="464"/>
      <c r="V10253" s="464"/>
      <c r="W10253" s="464"/>
    </row>
    <row r="10254" spans="1:23">
      <c r="A10254" s="536"/>
      <c r="B10254" s="532"/>
      <c r="C10254" s="350"/>
      <c r="D10254" s="350"/>
      <c r="E10254" s="533"/>
      <c r="F10254" s="533"/>
      <c r="G10254" s="533"/>
      <c r="H10254" s="533"/>
      <c r="I10254" s="533"/>
      <c r="J10254" s="533"/>
      <c r="K10254" s="533"/>
      <c r="L10254" s="533"/>
      <c r="M10254" s="533"/>
      <c r="N10254" s="532"/>
      <c r="O10254" s="350"/>
      <c r="P10254" s="464"/>
      <c r="Q10254" s="464"/>
      <c r="R10254" s="464"/>
      <c r="S10254" s="464"/>
      <c r="T10254" s="464"/>
      <c r="U10254" s="464"/>
      <c r="V10254" s="464"/>
      <c r="W10254" s="464"/>
    </row>
    <row r="10255" spans="1:23">
      <c r="A10255" s="536"/>
      <c r="B10255" s="532"/>
      <c r="C10255" s="350"/>
      <c r="D10255" s="350"/>
      <c r="E10255" s="533"/>
      <c r="F10255" s="533"/>
      <c r="G10255" s="533"/>
      <c r="H10255" s="533"/>
      <c r="I10255" s="533"/>
      <c r="J10255" s="533"/>
      <c r="K10255" s="533"/>
      <c r="L10255" s="533"/>
      <c r="M10255" s="533"/>
      <c r="N10255" s="532"/>
      <c r="O10255" s="350"/>
      <c r="P10255" s="464"/>
      <c r="Q10255" s="464"/>
      <c r="R10255" s="464"/>
      <c r="S10255" s="464"/>
      <c r="T10255" s="464"/>
      <c r="U10255" s="464"/>
      <c r="V10255" s="464"/>
      <c r="W10255" s="464"/>
    </row>
    <row r="10256" spans="1:23">
      <c r="A10256" s="536"/>
      <c r="B10256" s="532"/>
      <c r="C10256" s="350"/>
      <c r="D10256" s="350"/>
      <c r="E10256" s="533"/>
      <c r="F10256" s="533"/>
      <c r="G10256" s="533"/>
      <c r="H10256" s="533"/>
      <c r="I10256" s="533"/>
      <c r="J10256" s="533"/>
      <c r="K10256" s="533"/>
      <c r="L10256" s="533"/>
      <c r="M10256" s="533"/>
      <c r="N10256" s="532"/>
      <c r="O10256" s="350"/>
      <c r="P10256" s="464"/>
      <c r="Q10256" s="464"/>
      <c r="R10256" s="464"/>
      <c r="S10256" s="464"/>
      <c r="T10256" s="464"/>
      <c r="U10256" s="464"/>
      <c r="V10256" s="464"/>
      <c r="W10256" s="464"/>
    </row>
    <row r="10257" spans="1:23">
      <c r="A10257" s="536"/>
      <c r="B10257" s="532"/>
      <c r="C10257" s="350"/>
      <c r="D10257" s="350"/>
      <c r="E10257" s="533"/>
      <c r="F10257" s="533"/>
      <c r="G10257" s="533"/>
      <c r="H10257" s="533"/>
      <c r="I10257" s="533"/>
      <c r="J10257" s="533"/>
      <c r="K10257" s="533"/>
      <c r="L10257" s="533"/>
      <c r="M10257" s="533"/>
      <c r="N10257" s="532"/>
      <c r="O10257" s="350"/>
      <c r="P10257" s="464"/>
      <c r="Q10257" s="464"/>
      <c r="R10257" s="464"/>
      <c r="S10257" s="464"/>
      <c r="T10257" s="464"/>
      <c r="U10257" s="464"/>
      <c r="V10257" s="464"/>
      <c r="W10257" s="464"/>
    </row>
    <row r="10258" spans="1:23">
      <c r="A10258" s="536"/>
      <c r="B10258" s="532"/>
      <c r="C10258" s="350"/>
      <c r="D10258" s="350"/>
      <c r="E10258" s="533"/>
      <c r="F10258" s="533"/>
      <c r="G10258" s="533"/>
      <c r="H10258" s="533"/>
      <c r="I10258" s="533"/>
      <c r="J10258" s="533"/>
      <c r="K10258" s="533"/>
      <c r="L10258" s="533"/>
      <c r="M10258" s="533"/>
      <c r="N10258" s="532"/>
      <c r="O10258" s="350"/>
      <c r="P10258" s="464"/>
      <c r="Q10258" s="464"/>
      <c r="R10258" s="464"/>
      <c r="S10258" s="464"/>
      <c r="T10258" s="464"/>
      <c r="U10258" s="464"/>
      <c r="V10258" s="464"/>
      <c r="W10258" s="464"/>
    </row>
    <row r="10259" spans="1:23">
      <c r="A10259" s="536"/>
      <c r="B10259" s="532"/>
      <c r="C10259" s="350"/>
      <c r="D10259" s="350"/>
      <c r="E10259" s="533"/>
      <c r="F10259" s="533"/>
      <c r="G10259" s="533"/>
      <c r="H10259" s="533"/>
      <c r="I10259" s="533"/>
      <c r="J10259" s="533"/>
      <c r="K10259" s="533"/>
      <c r="L10259" s="533"/>
      <c r="M10259" s="533"/>
      <c r="N10259" s="532"/>
      <c r="O10259" s="350"/>
      <c r="P10259" s="464"/>
      <c r="Q10259" s="464"/>
      <c r="R10259" s="464"/>
      <c r="S10259" s="464"/>
      <c r="T10259" s="464"/>
      <c r="U10259" s="464"/>
      <c r="V10259" s="464"/>
      <c r="W10259" s="464"/>
    </row>
    <row r="10260" spans="1:23">
      <c r="A10260" s="536"/>
      <c r="B10260" s="532"/>
      <c r="C10260" s="350"/>
      <c r="D10260" s="350"/>
      <c r="E10260" s="533"/>
      <c r="F10260" s="533"/>
      <c r="G10260" s="533"/>
      <c r="H10260" s="533"/>
      <c r="I10260" s="533"/>
      <c r="J10260" s="533"/>
      <c r="K10260" s="533"/>
      <c r="L10260" s="533"/>
      <c r="M10260" s="533"/>
      <c r="N10260" s="532"/>
      <c r="O10260" s="350"/>
      <c r="P10260" s="464"/>
      <c r="Q10260" s="464"/>
      <c r="R10260" s="464"/>
      <c r="S10260" s="464"/>
      <c r="T10260" s="464"/>
      <c r="U10260" s="464"/>
      <c r="V10260" s="464"/>
      <c r="W10260" s="464"/>
    </row>
    <row r="10261" spans="1:23">
      <c r="A10261" s="536"/>
      <c r="B10261" s="532"/>
      <c r="C10261" s="350"/>
      <c r="D10261" s="350"/>
      <c r="E10261" s="533"/>
      <c r="F10261" s="533"/>
      <c r="G10261" s="533"/>
      <c r="H10261" s="533"/>
      <c r="I10261" s="533"/>
      <c r="J10261" s="533"/>
      <c r="K10261" s="533"/>
      <c r="L10261" s="533"/>
      <c r="M10261" s="533"/>
      <c r="N10261" s="532"/>
      <c r="O10261" s="350"/>
      <c r="P10261" s="464"/>
      <c r="Q10261" s="464"/>
      <c r="R10261" s="464"/>
      <c r="S10261" s="464"/>
      <c r="T10261" s="464"/>
      <c r="U10261" s="464"/>
      <c r="V10261" s="464"/>
      <c r="W10261" s="464"/>
    </row>
    <row r="10262" spans="1:23">
      <c r="A10262" s="536"/>
      <c r="B10262" s="532"/>
      <c r="C10262" s="350"/>
      <c r="D10262" s="350"/>
      <c r="E10262" s="533"/>
      <c r="F10262" s="533"/>
      <c r="G10262" s="533"/>
      <c r="H10262" s="533"/>
      <c r="I10262" s="533"/>
      <c r="J10262" s="533"/>
      <c r="K10262" s="533"/>
      <c r="L10262" s="533"/>
      <c r="M10262" s="533"/>
      <c r="N10262" s="532"/>
      <c r="O10262" s="350"/>
      <c r="P10262" s="464"/>
      <c r="Q10262" s="464"/>
      <c r="R10262" s="464"/>
      <c r="S10262" s="464"/>
      <c r="T10262" s="464"/>
      <c r="U10262" s="464"/>
      <c r="V10262" s="464"/>
      <c r="W10262" s="464"/>
    </row>
    <row r="10263" spans="1:23">
      <c r="A10263" s="536"/>
      <c r="B10263" s="532"/>
      <c r="C10263" s="350"/>
      <c r="D10263" s="350"/>
      <c r="E10263" s="533"/>
      <c r="F10263" s="533"/>
      <c r="G10263" s="533"/>
      <c r="H10263" s="533"/>
      <c r="I10263" s="533"/>
      <c r="J10263" s="533"/>
      <c r="K10263" s="533"/>
      <c r="L10263" s="533"/>
      <c r="M10263" s="533"/>
      <c r="N10263" s="532"/>
      <c r="O10263" s="350"/>
      <c r="P10263" s="464"/>
      <c r="Q10263" s="464"/>
      <c r="R10263" s="464"/>
      <c r="S10263" s="464"/>
      <c r="T10263" s="464"/>
      <c r="U10263" s="464"/>
      <c r="V10263" s="464"/>
      <c r="W10263" s="464"/>
    </row>
    <row r="10264" spans="1:23">
      <c r="A10264" s="536"/>
      <c r="B10264" s="532"/>
      <c r="C10264" s="350"/>
      <c r="D10264" s="350"/>
      <c r="E10264" s="533"/>
      <c r="F10264" s="533"/>
      <c r="G10264" s="533"/>
      <c r="H10264" s="533"/>
      <c r="I10264" s="533"/>
      <c r="J10264" s="533"/>
      <c r="K10264" s="533"/>
      <c r="L10264" s="533"/>
      <c r="M10264" s="533"/>
      <c r="N10264" s="532"/>
      <c r="O10264" s="350"/>
      <c r="P10264" s="464"/>
      <c r="Q10264" s="464"/>
      <c r="R10264" s="464"/>
      <c r="S10264" s="464"/>
      <c r="T10264" s="464"/>
      <c r="U10264" s="464"/>
      <c r="V10264" s="464"/>
      <c r="W10264" s="464"/>
    </row>
    <row r="10265" spans="1:23">
      <c r="A10265" s="536"/>
      <c r="B10265" s="532"/>
      <c r="C10265" s="350"/>
      <c r="D10265" s="350"/>
      <c r="E10265" s="533"/>
      <c r="F10265" s="533"/>
      <c r="G10265" s="533"/>
      <c r="H10265" s="533"/>
      <c r="I10265" s="533"/>
      <c r="J10265" s="533"/>
      <c r="K10265" s="533"/>
      <c r="L10265" s="533"/>
      <c r="M10265" s="533"/>
      <c r="N10265" s="532"/>
      <c r="O10265" s="350"/>
      <c r="P10265" s="464"/>
      <c r="Q10265" s="464"/>
      <c r="R10265" s="464"/>
      <c r="S10265" s="464"/>
      <c r="T10265" s="464"/>
      <c r="U10265" s="464"/>
      <c r="V10265" s="464"/>
      <c r="W10265" s="464"/>
    </row>
    <row r="10266" spans="1:23">
      <c r="A10266" s="536"/>
      <c r="B10266" s="532"/>
      <c r="C10266" s="350"/>
      <c r="D10266" s="350"/>
      <c r="E10266" s="533"/>
      <c r="F10266" s="533"/>
      <c r="G10266" s="533"/>
      <c r="H10266" s="533"/>
      <c r="I10266" s="533"/>
      <c r="J10266" s="533"/>
      <c r="K10266" s="533"/>
      <c r="L10266" s="533"/>
      <c r="M10266" s="533"/>
      <c r="N10266" s="532"/>
      <c r="O10266" s="350"/>
      <c r="P10266" s="464"/>
      <c r="Q10266" s="464"/>
      <c r="R10266" s="464"/>
      <c r="S10266" s="464"/>
      <c r="T10266" s="464"/>
      <c r="U10266" s="464"/>
      <c r="V10266" s="464"/>
      <c r="W10266" s="464"/>
    </row>
    <row r="10267" spans="1:23">
      <c r="A10267" s="536"/>
      <c r="B10267" s="532"/>
      <c r="C10267" s="350"/>
      <c r="D10267" s="350"/>
      <c r="E10267" s="533"/>
      <c r="F10267" s="533"/>
      <c r="G10267" s="533"/>
      <c r="H10267" s="533"/>
      <c r="I10267" s="533"/>
      <c r="J10267" s="533"/>
      <c r="K10267" s="533"/>
      <c r="L10267" s="533"/>
      <c r="M10267" s="533"/>
      <c r="N10267" s="532"/>
      <c r="O10267" s="350"/>
      <c r="P10267" s="464"/>
      <c r="Q10267" s="464"/>
      <c r="R10267" s="464"/>
      <c r="S10267" s="464"/>
      <c r="T10267" s="464"/>
      <c r="U10267" s="464"/>
      <c r="V10267" s="464"/>
      <c r="W10267" s="464"/>
    </row>
    <row r="10268" spans="1:23">
      <c r="A10268" s="536"/>
      <c r="B10268" s="532"/>
      <c r="C10268" s="350"/>
      <c r="D10268" s="350"/>
      <c r="E10268" s="533"/>
      <c r="F10268" s="533"/>
      <c r="G10268" s="533"/>
      <c r="H10268" s="533"/>
      <c r="I10268" s="533"/>
      <c r="J10268" s="533"/>
      <c r="K10268" s="533"/>
      <c r="L10268" s="533"/>
      <c r="M10268" s="533"/>
      <c r="N10268" s="532"/>
      <c r="O10268" s="350"/>
      <c r="P10268" s="464"/>
      <c r="Q10268" s="464"/>
      <c r="R10268" s="464"/>
      <c r="S10268" s="464"/>
      <c r="T10268" s="464"/>
      <c r="U10268" s="464"/>
      <c r="V10268" s="464"/>
      <c r="W10268" s="464"/>
    </row>
    <row r="10269" spans="1:23">
      <c r="A10269" s="536"/>
      <c r="B10269" s="532"/>
      <c r="C10269" s="350"/>
      <c r="D10269" s="350"/>
      <c r="E10269" s="533"/>
      <c r="F10269" s="533"/>
      <c r="G10269" s="533"/>
      <c r="H10269" s="533"/>
      <c r="I10269" s="533"/>
      <c r="J10269" s="533"/>
      <c r="K10269" s="533"/>
      <c r="L10269" s="533"/>
      <c r="M10269" s="533"/>
      <c r="N10269" s="532"/>
      <c r="O10269" s="350"/>
      <c r="P10269" s="464"/>
      <c r="Q10269" s="464"/>
      <c r="R10269" s="464"/>
      <c r="S10269" s="464"/>
      <c r="T10269" s="464"/>
      <c r="U10269" s="464"/>
      <c r="V10269" s="464"/>
      <c r="W10269" s="464"/>
    </row>
    <row r="10270" spans="1:23">
      <c r="A10270" s="536"/>
      <c r="B10270" s="532"/>
      <c r="C10270" s="350"/>
      <c r="D10270" s="350"/>
      <c r="E10270" s="533"/>
      <c r="F10270" s="533"/>
      <c r="G10270" s="533"/>
      <c r="H10270" s="533"/>
      <c r="I10270" s="533"/>
      <c r="J10270" s="533"/>
      <c r="K10270" s="533"/>
      <c r="L10270" s="533"/>
      <c r="M10270" s="533"/>
      <c r="N10270" s="532"/>
      <c r="O10270" s="350"/>
      <c r="P10270" s="464"/>
      <c r="Q10270" s="464"/>
      <c r="R10270" s="464"/>
      <c r="S10270" s="464"/>
      <c r="T10270" s="464"/>
      <c r="U10270" s="464"/>
      <c r="V10270" s="464"/>
      <c r="W10270" s="464"/>
    </row>
    <row r="10271" spans="1:23">
      <c r="A10271" s="536"/>
      <c r="B10271" s="532"/>
      <c r="C10271" s="350"/>
      <c r="D10271" s="350"/>
      <c r="E10271" s="533"/>
      <c r="F10271" s="533"/>
      <c r="G10271" s="533"/>
      <c r="H10271" s="533"/>
      <c r="I10271" s="533"/>
      <c r="J10271" s="533"/>
      <c r="K10271" s="533"/>
      <c r="L10271" s="533"/>
      <c r="M10271" s="533"/>
      <c r="N10271" s="532"/>
      <c r="O10271" s="350"/>
      <c r="P10271" s="464"/>
      <c r="Q10271" s="464"/>
      <c r="R10271" s="464"/>
      <c r="S10271" s="464"/>
      <c r="T10271" s="464"/>
      <c r="U10271" s="464"/>
      <c r="V10271" s="464"/>
      <c r="W10271" s="464"/>
    </row>
    <row r="10272" spans="1:23">
      <c r="A10272" s="536"/>
      <c r="B10272" s="532"/>
      <c r="C10272" s="350"/>
      <c r="D10272" s="350"/>
      <c r="E10272" s="533"/>
      <c r="F10272" s="533"/>
      <c r="G10272" s="533"/>
      <c r="H10272" s="533"/>
      <c r="I10272" s="533"/>
      <c r="J10272" s="533"/>
      <c r="K10272" s="533"/>
      <c r="L10272" s="533"/>
      <c r="M10272" s="533"/>
      <c r="N10272" s="532"/>
      <c r="O10272" s="350"/>
      <c r="P10272" s="464"/>
      <c r="Q10272" s="464"/>
      <c r="R10272" s="464"/>
      <c r="S10272" s="464"/>
      <c r="T10272" s="464"/>
      <c r="U10272" s="464"/>
      <c r="V10272" s="464"/>
      <c r="W10272" s="464"/>
    </row>
    <row r="10273" spans="1:23">
      <c r="A10273" s="536"/>
      <c r="B10273" s="532"/>
      <c r="C10273" s="350"/>
      <c r="D10273" s="350"/>
      <c r="E10273" s="533"/>
      <c r="F10273" s="533"/>
      <c r="G10273" s="533"/>
      <c r="H10273" s="533"/>
      <c r="I10273" s="533"/>
      <c r="J10273" s="533"/>
      <c r="K10273" s="533"/>
      <c r="L10273" s="533"/>
      <c r="M10273" s="533"/>
      <c r="N10273" s="532"/>
      <c r="O10273" s="350"/>
      <c r="P10273" s="464"/>
      <c r="Q10273" s="464"/>
      <c r="R10273" s="464"/>
      <c r="S10273" s="464"/>
      <c r="T10273" s="464"/>
      <c r="U10273" s="464"/>
      <c r="V10273" s="464"/>
      <c r="W10273" s="464"/>
    </row>
    <row r="10274" spans="1:23">
      <c r="A10274" s="536"/>
      <c r="B10274" s="532"/>
      <c r="C10274" s="350"/>
      <c r="D10274" s="350"/>
      <c r="E10274" s="533"/>
      <c r="F10274" s="533"/>
      <c r="G10274" s="533"/>
      <c r="H10274" s="533"/>
      <c r="I10274" s="533"/>
      <c r="J10274" s="533"/>
      <c r="K10274" s="533"/>
      <c r="L10274" s="533"/>
      <c r="M10274" s="533"/>
      <c r="N10274" s="532"/>
      <c r="O10274" s="350"/>
      <c r="P10274" s="464"/>
      <c r="Q10274" s="464"/>
      <c r="R10274" s="464"/>
      <c r="S10274" s="464"/>
      <c r="T10274" s="464"/>
      <c r="U10274" s="464"/>
      <c r="V10274" s="464"/>
      <c r="W10274" s="464"/>
    </row>
    <row r="10275" spans="1:23">
      <c r="A10275" s="536"/>
      <c r="B10275" s="532"/>
      <c r="C10275" s="350"/>
      <c r="D10275" s="350"/>
      <c r="E10275" s="533"/>
      <c r="F10275" s="533"/>
      <c r="G10275" s="533"/>
      <c r="H10275" s="533"/>
      <c r="I10275" s="533"/>
      <c r="J10275" s="533"/>
      <c r="K10275" s="533"/>
      <c r="L10275" s="533"/>
      <c r="M10275" s="533"/>
      <c r="N10275" s="532"/>
      <c r="O10275" s="350"/>
      <c r="P10275" s="464"/>
      <c r="Q10275" s="464"/>
      <c r="R10275" s="464"/>
      <c r="S10275" s="464"/>
      <c r="T10275" s="464"/>
      <c r="U10275" s="464"/>
      <c r="V10275" s="464"/>
      <c r="W10275" s="464"/>
    </row>
    <row r="10276" spans="1:23">
      <c r="A10276" s="536"/>
      <c r="B10276" s="532"/>
      <c r="C10276" s="350"/>
      <c r="D10276" s="350"/>
      <c r="E10276" s="533"/>
      <c r="F10276" s="533"/>
      <c r="G10276" s="533"/>
      <c r="H10276" s="533"/>
      <c r="I10276" s="533"/>
      <c r="J10276" s="533"/>
      <c r="K10276" s="533"/>
      <c r="L10276" s="533"/>
      <c r="M10276" s="533"/>
      <c r="N10276" s="532"/>
      <c r="O10276" s="350"/>
      <c r="P10276" s="464"/>
      <c r="Q10276" s="464"/>
      <c r="R10276" s="464"/>
      <c r="S10276" s="464"/>
      <c r="T10276" s="464"/>
      <c r="U10276" s="464"/>
      <c r="V10276" s="464"/>
      <c r="W10276" s="464"/>
    </row>
    <row r="10277" spans="1:23">
      <c r="A10277" s="536"/>
      <c r="B10277" s="532"/>
      <c r="C10277" s="350"/>
      <c r="D10277" s="350"/>
      <c r="E10277" s="533"/>
      <c r="F10277" s="533"/>
      <c r="G10277" s="533"/>
      <c r="H10277" s="533"/>
      <c r="I10277" s="533"/>
      <c r="J10277" s="533"/>
      <c r="K10277" s="533"/>
      <c r="L10277" s="533"/>
      <c r="M10277" s="533"/>
      <c r="N10277" s="532"/>
      <c r="O10277" s="350"/>
      <c r="P10277" s="464"/>
      <c r="Q10277" s="464"/>
      <c r="R10277" s="464"/>
      <c r="S10277" s="464"/>
      <c r="T10277" s="464"/>
      <c r="U10277" s="464"/>
      <c r="V10277" s="464"/>
      <c r="W10277" s="464"/>
    </row>
    <row r="10278" spans="1:23">
      <c r="A10278" s="536"/>
      <c r="B10278" s="532"/>
      <c r="C10278" s="350"/>
      <c r="D10278" s="350"/>
      <c r="E10278" s="533"/>
      <c r="F10278" s="533"/>
      <c r="G10278" s="533"/>
      <c r="H10278" s="533"/>
      <c r="I10278" s="533"/>
      <c r="J10278" s="533"/>
      <c r="K10278" s="533"/>
      <c r="L10278" s="533"/>
      <c r="M10278" s="533"/>
      <c r="N10278" s="532"/>
      <c r="O10278" s="350"/>
      <c r="P10278" s="464"/>
      <c r="Q10278" s="464"/>
      <c r="R10278" s="464"/>
      <c r="S10278" s="464"/>
      <c r="T10278" s="464"/>
      <c r="U10278" s="464"/>
      <c r="V10278" s="464"/>
      <c r="W10278" s="464"/>
    </row>
    <row r="10279" spans="1:23">
      <c r="A10279" s="536"/>
      <c r="B10279" s="532"/>
      <c r="C10279" s="350"/>
      <c r="D10279" s="350"/>
      <c r="E10279" s="533"/>
      <c r="F10279" s="533"/>
      <c r="G10279" s="533"/>
      <c r="H10279" s="533"/>
      <c r="I10279" s="533"/>
      <c r="J10279" s="533"/>
      <c r="K10279" s="533"/>
      <c r="L10279" s="533"/>
      <c r="M10279" s="533"/>
      <c r="N10279" s="532"/>
      <c r="O10279" s="350"/>
      <c r="P10279" s="464"/>
      <c r="Q10279" s="464"/>
      <c r="R10279" s="464"/>
      <c r="S10279" s="464"/>
      <c r="T10279" s="464"/>
      <c r="U10279" s="464"/>
      <c r="V10279" s="464"/>
      <c r="W10279" s="464"/>
    </row>
    <row r="10280" spans="1:23">
      <c r="A10280" s="536"/>
      <c r="B10280" s="532"/>
      <c r="C10280" s="350"/>
      <c r="D10280" s="350"/>
      <c r="E10280" s="533"/>
      <c r="F10280" s="533"/>
      <c r="G10280" s="533"/>
      <c r="H10280" s="533"/>
      <c r="I10280" s="533"/>
      <c r="J10280" s="533"/>
      <c r="K10280" s="533"/>
      <c r="L10280" s="533"/>
      <c r="M10280" s="533"/>
      <c r="N10280" s="532"/>
      <c r="O10280" s="350"/>
      <c r="P10280" s="464"/>
      <c r="Q10280" s="464"/>
      <c r="R10280" s="464"/>
      <c r="S10280" s="464"/>
      <c r="T10280" s="464"/>
      <c r="U10280" s="464"/>
      <c r="V10280" s="464"/>
      <c r="W10280" s="464"/>
    </row>
    <row r="10281" spans="1:23">
      <c r="A10281" s="536"/>
      <c r="B10281" s="532"/>
      <c r="C10281" s="350"/>
      <c r="D10281" s="350"/>
      <c r="E10281" s="533"/>
      <c r="F10281" s="533"/>
      <c r="G10281" s="533"/>
      <c r="H10281" s="533"/>
      <c r="I10281" s="533"/>
      <c r="J10281" s="533"/>
      <c r="K10281" s="533"/>
      <c r="L10281" s="533"/>
      <c r="M10281" s="533"/>
      <c r="N10281" s="532"/>
      <c r="O10281" s="350"/>
      <c r="P10281" s="464"/>
      <c r="Q10281" s="464"/>
      <c r="R10281" s="464"/>
      <c r="S10281" s="464"/>
      <c r="T10281" s="464"/>
      <c r="U10281" s="464"/>
      <c r="V10281" s="464"/>
      <c r="W10281" s="464"/>
    </row>
    <row r="10282" spans="1:23">
      <c r="A10282" s="536"/>
      <c r="B10282" s="532"/>
      <c r="C10282" s="350"/>
      <c r="D10282" s="350"/>
      <c r="E10282" s="533"/>
      <c r="F10282" s="533"/>
      <c r="G10282" s="533"/>
      <c r="H10282" s="533"/>
      <c r="I10282" s="533"/>
      <c r="J10282" s="533"/>
      <c r="K10282" s="533"/>
      <c r="L10282" s="533"/>
      <c r="M10282" s="533"/>
      <c r="N10282" s="532"/>
      <c r="O10282" s="350"/>
      <c r="P10282" s="464"/>
      <c r="Q10282" s="464"/>
      <c r="R10282" s="464"/>
      <c r="S10282" s="464"/>
      <c r="T10282" s="464"/>
      <c r="U10282" s="464"/>
      <c r="V10282" s="464"/>
      <c r="W10282" s="464"/>
    </row>
    <row r="10283" spans="1:23">
      <c r="A10283" s="536"/>
      <c r="B10283" s="532"/>
      <c r="C10283" s="350"/>
      <c r="D10283" s="350"/>
      <c r="E10283" s="533"/>
      <c r="F10283" s="533"/>
      <c r="G10283" s="533"/>
      <c r="H10283" s="533"/>
      <c r="I10283" s="533"/>
      <c r="J10283" s="533"/>
      <c r="K10283" s="533"/>
      <c r="L10283" s="533"/>
      <c r="M10283" s="533"/>
      <c r="N10283" s="532"/>
      <c r="O10283" s="350"/>
      <c r="P10283" s="464"/>
      <c r="Q10283" s="464"/>
      <c r="R10283" s="464"/>
      <c r="S10283" s="464"/>
      <c r="T10283" s="464"/>
      <c r="U10283" s="464"/>
      <c r="V10283" s="464"/>
      <c r="W10283" s="464"/>
    </row>
    <row r="10284" spans="1:23">
      <c r="A10284" s="536"/>
      <c r="B10284" s="532"/>
      <c r="C10284" s="350"/>
      <c r="D10284" s="350"/>
      <c r="E10284" s="533"/>
      <c r="F10284" s="533"/>
      <c r="G10284" s="533"/>
      <c r="H10284" s="533"/>
      <c r="I10284" s="533"/>
      <c r="J10284" s="533"/>
      <c r="K10284" s="533"/>
      <c r="L10284" s="533"/>
      <c r="M10284" s="533"/>
      <c r="N10284" s="532"/>
      <c r="O10284" s="350"/>
      <c r="P10284" s="464"/>
      <c r="Q10284" s="464"/>
      <c r="R10284" s="464"/>
      <c r="S10284" s="464"/>
      <c r="T10284" s="464"/>
      <c r="U10284" s="464"/>
      <c r="V10284" s="464"/>
      <c r="W10284" s="464"/>
    </row>
    <row r="10285" spans="1:23">
      <c r="A10285" s="536"/>
      <c r="B10285" s="532"/>
      <c r="C10285" s="350"/>
      <c r="D10285" s="350"/>
      <c r="E10285" s="533"/>
      <c r="F10285" s="533"/>
      <c r="G10285" s="533"/>
      <c r="H10285" s="533"/>
      <c r="I10285" s="533"/>
      <c r="J10285" s="533"/>
      <c r="K10285" s="533"/>
      <c r="L10285" s="533"/>
      <c r="M10285" s="533"/>
      <c r="N10285" s="532"/>
      <c r="O10285" s="350"/>
      <c r="P10285" s="464"/>
      <c r="Q10285" s="464"/>
      <c r="R10285" s="464"/>
      <c r="S10285" s="464"/>
      <c r="T10285" s="464"/>
      <c r="U10285" s="464"/>
      <c r="V10285" s="464"/>
      <c r="W10285" s="464"/>
    </row>
    <row r="10286" spans="1:23">
      <c r="A10286" s="536"/>
      <c r="B10286" s="532"/>
      <c r="C10286" s="350"/>
      <c r="D10286" s="350"/>
      <c r="E10286" s="533"/>
      <c r="F10286" s="533"/>
      <c r="G10286" s="533"/>
      <c r="H10286" s="533"/>
      <c r="I10286" s="533"/>
      <c r="J10286" s="533"/>
      <c r="K10286" s="533"/>
      <c r="L10286" s="533"/>
      <c r="M10286" s="533"/>
      <c r="N10286" s="532"/>
      <c r="O10286" s="350"/>
      <c r="P10286" s="464"/>
      <c r="Q10286" s="464"/>
      <c r="R10286" s="464"/>
      <c r="S10286" s="464"/>
      <c r="T10286" s="464"/>
      <c r="U10286" s="464"/>
      <c r="V10286" s="464"/>
      <c r="W10286" s="464"/>
    </row>
    <row r="10287" spans="1:23">
      <c r="A10287" s="536"/>
      <c r="B10287" s="532"/>
      <c r="C10287" s="350"/>
      <c r="D10287" s="350"/>
      <c r="E10287" s="533"/>
      <c r="F10287" s="533"/>
      <c r="G10287" s="533"/>
      <c r="H10287" s="533"/>
      <c r="I10287" s="533"/>
      <c r="J10287" s="533"/>
      <c r="K10287" s="533"/>
      <c r="L10287" s="533"/>
      <c r="M10287" s="533"/>
      <c r="N10287" s="532"/>
      <c r="O10287" s="350"/>
      <c r="P10287" s="464"/>
      <c r="Q10287" s="464"/>
      <c r="R10287" s="464"/>
      <c r="S10287" s="464"/>
      <c r="T10287" s="464"/>
      <c r="U10287" s="464"/>
      <c r="V10287" s="464"/>
      <c r="W10287" s="464"/>
    </row>
    <row r="10288" spans="1:23">
      <c r="A10288" s="536"/>
      <c r="B10288" s="532"/>
      <c r="C10288" s="350"/>
      <c r="D10288" s="350"/>
      <c r="E10288" s="533"/>
      <c r="F10288" s="533"/>
      <c r="G10288" s="533"/>
      <c r="H10288" s="533"/>
      <c r="I10288" s="533"/>
      <c r="J10288" s="533"/>
      <c r="K10288" s="533"/>
      <c r="L10288" s="533"/>
      <c r="M10288" s="533"/>
      <c r="N10288" s="532"/>
      <c r="O10288" s="350"/>
      <c r="P10288" s="464"/>
      <c r="Q10288" s="464"/>
      <c r="R10288" s="464"/>
      <c r="S10288" s="464"/>
      <c r="T10288" s="464"/>
      <c r="U10288" s="464"/>
      <c r="V10288" s="464"/>
      <c r="W10288" s="464"/>
    </row>
    <row r="10289" spans="1:23">
      <c r="A10289" s="536"/>
      <c r="B10289" s="532"/>
      <c r="C10289" s="350"/>
      <c r="D10289" s="350"/>
      <c r="E10289" s="533"/>
      <c r="F10289" s="533"/>
      <c r="G10289" s="533"/>
      <c r="H10289" s="533"/>
      <c r="I10289" s="533"/>
      <c r="J10289" s="533"/>
      <c r="K10289" s="533"/>
      <c r="L10289" s="533"/>
      <c r="M10289" s="533"/>
      <c r="N10289" s="532"/>
      <c r="O10289" s="350"/>
      <c r="P10289" s="464"/>
      <c r="Q10289" s="464"/>
      <c r="R10289" s="464"/>
      <c r="S10289" s="464"/>
      <c r="T10289" s="464"/>
      <c r="U10289" s="464"/>
      <c r="V10289" s="464"/>
      <c r="W10289" s="464"/>
    </row>
    <row r="10290" spans="1:23">
      <c r="A10290" s="536"/>
      <c r="B10290" s="532"/>
      <c r="C10290" s="350"/>
      <c r="D10290" s="350"/>
      <c r="E10290" s="533"/>
      <c r="F10290" s="533"/>
      <c r="G10290" s="533"/>
      <c r="H10290" s="533"/>
      <c r="I10290" s="533"/>
      <c r="J10290" s="533"/>
      <c r="K10290" s="533"/>
      <c r="L10290" s="533"/>
      <c r="M10290" s="533"/>
      <c r="N10290" s="532"/>
      <c r="O10290" s="350"/>
      <c r="P10290" s="464"/>
      <c r="Q10290" s="464"/>
      <c r="R10290" s="464"/>
      <c r="S10290" s="464"/>
      <c r="T10290" s="464"/>
      <c r="U10290" s="464"/>
      <c r="V10290" s="464"/>
      <c r="W10290" s="464"/>
    </row>
    <row r="10291" spans="1:23">
      <c r="A10291" s="536"/>
      <c r="B10291" s="532"/>
      <c r="C10291" s="350"/>
      <c r="D10291" s="350"/>
      <c r="E10291" s="533"/>
      <c r="F10291" s="533"/>
      <c r="G10291" s="533"/>
      <c r="H10291" s="533"/>
      <c r="I10291" s="533"/>
      <c r="J10291" s="533"/>
      <c r="K10291" s="533"/>
      <c r="L10291" s="533"/>
      <c r="M10291" s="533"/>
      <c r="N10291" s="532"/>
      <c r="O10291" s="350"/>
      <c r="P10291" s="464"/>
      <c r="Q10291" s="464"/>
      <c r="R10291" s="464"/>
      <c r="S10291" s="464"/>
      <c r="T10291" s="464"/>
      <c r="U10291" s="464"/>
      <c r="V10291" s="464"/>
      <c r="W10291" s="464"/>
    </row>
    <row r="10292" spans="1:23">
      <c r="A10292" s="536"/>
      <c r="B10292" s="532"/>
      <c r="C10292" s="350"/>
      <c r="D10292" s="350"/>
      <c r="E10292" s="533"/>
      <c r="F10292" s="533"/>
      <c r="G10292" s="533"/>
      <c r="H10292" s="533"/>
      <c r="I10292" s="533"/>
      <c r="J10292" s="533"/>
      <c r="K10292" s="533"/>
      <c r="L10292" s="533"/>
      <c r="M10292" s="533"/>
      <c r="N10292" s="532"/>
      <c r="O10292" s="350"/>
      <c r="P10292" s="464"/>
      <c r="Q10292" s="464"/>
      <c r="R10292" s="464"/>
      <c r="S10292" s="464"/>
      <c r="T10292" s="464"/>
      <c r="U10292" s="464"/>
      <c r="V10292" s="464"/>
      <c r="W10292" s="464"/>
    </row>
    <row r="10293" spans="1:23">
      <c r="A10293" s="536"/>
      <c r="B10293" s="532"/>
      <c r="C10293" s="350"/>
      <c r="D10293" s="350"/>
      <c r="E10293" s="533"/>
      <c r="F10293" s="533"/>
      <c r="G10293" s="533"/>
      <c r="H10293" s="533"/>
      <c r="I10293" s="533"/>
      <c r="J10293" s="533"/>
      <c r="K10293" s="533"/>
      <c r="L10293" s="533"/>
      <c r="M10293" s="533"/>
      <c r="N10293" s="532"/>
      <c r="O10293" s="350"/>
      <c r="P10293" s="464"/>
      <c r="Q10293" s="464"/>
      <c r="R10293" s="464"/>
      <c r="S10293" s="464"/>
      <c r="T10293" s="464"/>
      <c r="U10293" s="464"/>
      <c r="V10293" s="464"/>
      <c r="W10293" s="464"/>
    </row>
    <row r="10294" spans="1:23">
      <c r="A10294" s="536"/>
      <c r="B10294" s="532"/>
      <c r="C10294" s="350"/>
      <c r="D10294" s="350"/>
      <c r="E10294" s="533"/>
      <c r="F10294" s="533"/>
      <c r="G10294" s="533"/>
      <c r="H10294" s="533"/>
      <c r="I10294" s="533"/>
      <c r="J10294" s="533"/>
      <c r="K10294" s="533"/>
      <c r="L10294" s="533"/>
      <c r="M10294" s="533"/>
      <c r="N10294" s="532"/>
      <c r="O10294" s="350"/>
      <c r="P10294" s="464"/>
      <c r="Q10294" s="464"/>
      <c r="R10294" s="464"/>
      <c r="S10294" s="464"/>
      <c r="T10294" s="464"/>
      <c r="U10294" s="464"/>
      <c r="V10294" s="464"/>
      <c r="W10294" s="464"/>
    </row>
    <row r="10295" spans="1:23">
      <c r="A10295" s="536"/>
      <c r="B10295" s="532"/>
      <c r="C10295" s="350"/>
      <c r="D10295" s="350"/>
      <c r="E10295" s="533"/>
      <c r="F10295" s="533"/>
      <c r="G10295" s="533"/>
      <c r="H10295" s="533"/>
      <c r="I10295" s="533"/>
      <c r="J10295" s="533"/>
      <c r="K10295" s="533"/>
      <c r="L10295" s="533"/>
      <c r="M10295" s="533"/>
      <c r="N10295" s="532"/>
      <c r="O10295" s="350"/>
      <c r="P10295" s="464"/>
      <c r="Q10295" s="464"/>
      <c r="R10295" s="464"/>
      <c r="S10295" s="464"/>
      <c r="T10295" s="464"/>
      <c r="U10295" s="464"/>
      <c r="V10295" s="464"/>
      <c r="W10295" s="464"/>
    </row>
    <row r="10296" spans="1:23">
      <c r="A10296" s="536"/>
      <c r="B10296" s="532"/>
      <c r="C10296" s="350"/>
      <c r="D10296" s="350"/>
      <c r="E10296" s="533"/>
      <c r="F10296" s="533"/>
      <c r="G10296" s="533"/>
      <c r="H10296" s="533"/>
      <c r="I10296" s="533"/>
      <c r="J10296" s="533"/>
      <c r="K10296" s="533"/>
      <c r="L10296" s="533"/>
      <c r="M10296" s="533"/>
      <c r="N10296" s="532"/>
      <c r="O10296" s="350"/>
      <c r="P10296" s="464"/>
      <c r="Q10296" s="464"/>
      <c r="R10296" s="464"/>
      <c r="S10296" s="464"/>
      <c r="T10296" s="464"/>
      <c r="U10296" s="464"/>
      <c r="V10296" s="464"/>
      <c r="W10296" s="464"/>
    </row>
    <row r="10297" spans="1:23">
      <c r="A10297" s="536"/>
      <c r="B10297" s="532"/>
      <c r="C10297" s="350"/>
      <c r="D10297" s="350"/>
      <c r="E10297" s="533"/>
      <c r="F10297" s="533"/>
      <c r="G10297" s="533"/>
      <c r="H10297" s="533"/>
      <c r="I10297" s="533"/>
      <c r="J10297" s="533"/>
      <c r="K10297" s="533"/>
      <c r="L10297" s="533"/>
      <c r="M10297" s="533"/>
      <c r="N10297" s="532"/>
      <c r="O10297" s="350"/>
      <c r="P10297" s="464"/>
      <c r="Q10297" s="464"/>
      <c r="R10297" s="464"/>
      <c r="S10297" s="464"/>
      <c r="T10297" s="464"/>
      <c r="U10297" s="464"/>
      <c r="V10297" s="464"/>
      <c r="W10297" s="464"/>
    </row>
    <row r="10298" spans="1:23">
      <c r="A10298" s="536"/>
      <c r="B10298" s="532"/>
      <c r="C10298" s="350"/>
      <c r="D10298" s="350"/>
      <c r="E10298" s="533"/>
      <c r="F10298" s="533"/>
      <c r="G10298" s="533"/>
      <c r="H10298" s="533"/>
      <c r="I10298" s="533"/>
      <c r="J10298" s="533"/>
      <c r="K10298" s="533"/>
      <c r="L10298" s="533"/>
      <c r="M10298" s="533"/>
      <c r="N10298" s="532"/>
      <c r="O10298" s="350"/>
      <c r="P10298" s="464"/>
      <c r="Q10298" s="464"/>
      <c r="R10298" s="464"/>
      <c r="S10298" s="464"/>
      <c r="T10298" s="464"/>
      <c r="U10298" s="464"/>
      <c r="V10298" s="464"/>
      <c r="W10298" s="464"/>
    </row>
    <row r="10299" spans="1:23">
      <c r="A10299" s="536"/>
      <c r="B10299" s="532"/>
      <c r="C10299" s="350"/>
      <c r="D10299" s="350"/>
      <c r="E10299" s="533"/>
      <c r="F10299" s="533"/>
      <c r="G10299" s="533"/>
      <c r="H10299" s="533"/>
      <c r="I10299" s="533"/>
      <c r="J10299" s="533"/>
      <c r="K10299" s="533"/>
      <c r="L10299" s="533"/>
      <c r="M10299" s="533"/>
      <c r="N10299" s="532"/>
      <c r="O10299" s="350"/>
      <c r="P10299" s="464"/>
      <c r="Q10299" s="464"/>
      <c r="R10299" s="464"/>
      <c r="S10299" s="464"/>
      <c r="T10299" s="464"/>
      <c r="U10299" s="464"/>
      <c r="V10299" s="464"/>
      <c r="W10299" s="464"/>
    </row>
    <row r="10300" spans="1:23">
      <c r="A10300" s="536"/>
      <c r="B10300" s="532"/>
      <c r="C10300" s="350"/>
      <c r="D10300" s="350"/>
      <c r="E10300" s="533"/>
      <c r="F10300" s="533"/>
      <c r="G10300" s="533"/>
      <c r="H10300" s="533"/>
      <c r="I10300" s="533"/>
      <c r="J10300" s="533"/>
      <c r="K10300" s="533"/>
      <c r="L10300" s="533"/>
      <c r="M10300" s="533"/>
      <c r="N10300" s="532"/>
      <c r="O10300" s="350"/>
      <c r="P10300" s="464"/>
      <c r="Q10300" s="464"/>
      <c r="R10300" s="464"/>
      <c r="S10300" s="464"/>
      <c r="T10300" s="464"/>
      <c r="U10300" s="464"/>
      <c r="V10300" s="464"/>
      <c r="W10300" s="464"/>
    </row>
    <row r="10301" spans="1:23">
      <c r="A10301" s="536"/>
      <c r="B10301" s="532"/>
      <c r="C10301" s="350"/>
      <c r="D10301" s="350"/>
      <c r="E10301" s="533"/>
      <c r="F10301" s="533"/>
      <c r="G10301" s="533"/>
      <c r="H10301" s="533"/>
      <c r="I10301" s="533"/>
      <c r="J10301" s="533"/>
      <c r="K10301" s="533"/>
      <c r="L10301" s="533"/>
      <c r="M10301" s="533"/>
      <c r="N10301" s="532"/>
      <c r="O10301" s="350"/>
      <c r="P10301" s="464"/>
      <c r="Q10301" s="464"/>
      <c r="R10301" s="464"/>
      <c r="S10301" s="464"/>
      <c r="T10301" s="464"/>
      <c r="U10301" s="464"/>
      <c r="V10301" s="464"/>
      <c r="W10301" s="464"/>
    </row>
    <row r="10302" spans="1:23">
      <c r="A10302" s="536"/>
      <c r="B10302" s="532"/>
      <c r="C10302" s="350"/>
      <c r="D10302" s="350"/>
      <c r="E10302" s="533"/>
      <c r="F10302" s="533"/>
      <c r="G10302" s="533"/>
      <c r="H10302" s="533"/>
      <c r="I10302" s="533"/>
      <c r="J10302" s="533"/>
      <c r="K10302" s="533"/>
      <c r="L10302" s="533"/>
      <c r="M10302" s="533"/>
      <c r="N10302" s="532"/>
      <c r="O10302" s="350"/>
      <c r="P10302" s="464"/>
      <c r="Q10302" s="464"/>
      <c r="R10302" s="464"/>
      <c r="S10302" s="464"/>
      <c r="T10302" s="464"/>
      <c r="U10302" s="464"/>
      <c r="V10302" s="464"/>
      <c r="W10302" s="464"/>
    </row>
    <row r="10303" spans="1:23">
      <c r="A10303" s="536"/>
      <c r="B10303" s="532"/>
      <c r="C10303" s="350"/>
      <c r="D10303" s="350"/>
      <c r="E10303" s="533"/>
      <c r="F10303" s="533"/>
      <c r="G10303" s="533"/>
      <c r="H10303" s="533"/>
      <c r="I10303" s="533"/>
      <c r="J10303" s="533"/>
      <c r="K10303" s="533"/>
      <c r="L10303" s="533"/>
      <c r="M10303" s="533"/>
      <c r="N10303" s="532"/>
      <c r="O10303" s="350"/>
      <c r="P10303" s="464"/>
      <c r="Q10303" s="464"/>
      <c r="R10303" s="464"/>
      <c r="S10303" s="464"/>
      <c r="T10303" s="464"/>
      <c r="U10303" s="464"/>
      <c r="V10303" s="464"/>
      <c r="W10303" s="464"/>
    </row>
    <row r="10304" spans="1:23">
      <c r="A10304" s="536"/>
      <c r="B10304" s="532"/>
      <c r="C10304" s="350"/>
      <c r="D10304" s="350"/>
      <c r="E10304" s="533"/>
      <c r="F10304" s="533"/>
      <c r="G10304" s="533"/>
      <c r="H10304" s="533"/>
      <c r="I10304" s="533"/>
      <c r="J10304" s="533"/>
      <c r="K10304" s="533"/>
      <c r="L10304" s="533"/>
      <c r="M10304" s="533"/>
      <c r="N10304" s="532"/>
      <c r="O10304" s="350"/>
      <c r="P10304" s="464"/>
      <c r="Q10304" s="464"/>
      <c r="R10304" s="464"/>
      <c r="S10304" s="464"/>
      <c r="T10304" s="464"/>
      <c r="U10304" s="464"/>
      <c r="V10304" s="464"/>
      <c r="W10304" s="464"/>
    </row>
    <row r="10305" spans="1:23">
      <c r="A10305" s="536"/>
      <c r="B10305" s="532"/>
      <c r="C10305" s="350"/>
      <c r="D10305" s="350"/>
      <c r="E10305" s="533"/>
      <c r="F10305" s="533"/>
      <c r="G10305" s="533"/>
      <c r="H10305" s="533"/>
      <c r="I10305" s="533"/>
      <c r="J10305" s="533"/>
      <c r="K10305" s="533"/>
      <c r="L10305" s="533"/>
      <c r="M10305" s="533"/>
      <c r="N10305" s="532"/>
      <c r="O10305" s="350"/>
      <c r="P10305" s="464"/>
      <c r="Q10305" s="464"/>
      <c r="R10305" s="464"/>
      <c r="S10305" s="464"/>
      <c r="T10305" s="464"/>
      <c r="U10305" s="464"/>
      <c r="V10305" s="464"/>
      <c r="W10305" s="464"/>
    </row>
    <row r="10306" spans="1:23">
      <c r="A10306" s="536"/>
      <c r="B10306" s="532"/>
      <c r="C10306" s="350"/>
      <c r="D10306" s="350"/>
      <c r="E10306" s="533"/>
      <c r="F10306" s="533"/>
      <c r="G10306" s="533"/>
      <c r="H10306" s="533"/>
      <c r="I10306" s="533"/>
      <c r="J10306" s="533"/>
      <c r="K10306" s="533"/>
      <c r="L10306" s="533"/>
      <c r="M10306" s="533"/>
      <c r="N10306" s="532"/>
      <c r="O10306" s="350"/>
      <c r="P10306" s="464"/>
      <c r="Q10306" s="464"/>
      <c r="R10306" s="464"/>
      <c r="S10306" s="464"/>
      <c r="T10306" s="464"/>
      <c r="U10306" s="464"/>
      <c r="V10306" s="464"/>
      <c r="W10306" s="464"/>
    </row>
    <row r="10307" spans="1:23">
      <c r="A10307" s="536"/>
      <c r="B10307" s="532"/>
      <c r="C10307" s="350"/>
      <c r="D10307" s="350"/>
      <c r="E10307" s="533"/>
      <c r="F10307" s="533"/>
      <c r="G10307" s="533"/>
      <c r="H10307" s="533"/>
      <c r="I10307" s="533"/>
      <c r="J10307" s="533"/>
      <c r="K10307" s="533"/>
      <c r="L10307" s="533"/>
      <c r="M10307" s="533"/>
      <c r="N10307" s="532"/>
      <c r="O10307" s="350"/>
      <c r="P10307" s="464"/>
      <c r="Q10307" s="464"/>
      <c r="R10307" s="464"/>
      <c r="S10307" s="464"/>
      <c r="T10307" s="464"/>
      <c r="U10307" s="464"/>
      <c r="V10307" s="464"/>
      <c r="W10307" s="464"/>
    </row>
    <row r="10308" spans="1:23">
      <c r="A10308" s="536"/>
      <c r="B10308" s="532"/>
      <c r="C10308" s="350"/>
      <c r="D10308" s="350"/>
      <c r="E10308" s="533"/>
      <c r="F10308" s="533"/>
      <c r="G10308" s="533"/>
      <c r="H10308" s="533"/>
      <c r="I10308" s="533"/>
      <c r="J10308" s="533"/>
      <c r="K10308" s="533"/>
      <c r="L10308" s="533"/>
      <c r="M10308" s="533"/>
      <c r="N10308" s="532"/>
      <c r="O10308" s="350"/>
      <c r="P10308" s="464"/>
      <c r="Q10308" s="464"/>
      <c r="R10308" s="464"/>
      <c r="S10308" s="464"/>
      <c r="T10308" s="464"/>
      <c r="U10308" s="464"/>
      <c r="V10308" s="464"/>
      <c r="W10308" s="464"/>
    </row>
    <row r="10309" spans="1:23">
      <c r="A10309" s="536"/>
      <c r="B10309" s="532"/>
      <c r="C10309" s="350"/>
      <c r="D10309" s="350"/>
      <c r="E10309" s="533"/>
      <c r="F10309" s="533"/>
      <c r="G10309" s="533"/>
      <c r="H10309" s="533"/>
      <c r="I10309" s="533"/>
      <c r="J10309" s="533"/>
      <c r="K10309" s="533"/>
      <c r="L10309" s="533"/>
      <c r="M10309" s="533"/>
      <c r="N10309" s="532"/>
      <c r="O10309" s="350"/>
      <c r="P10309" s="464"/>
      <c r="Q10309" s="464"/>
      <c r="R10309" s="464"/>
      <c r="S10309" s="464"/>
      <c r="T10309" s="464"/>
      <c r="U10309" s="464"/>
      <c r="V10309" s="464"/>
      <c r="W10309" s="464"/>
    </row>
    <row r="10310" spans="1:23">
      <c r="A10310" s="536"/>
      <c r="B10310" s="532"/>
      <c r="C10310" s="350"/>
      <c r="D10310" s="350"/>
      <c r="E10310" s="533"/>
      <c r="F10310" s="533"/>
      <c r="G10310" s="533"/>
      <c r="H10310" s="533"/>
      <c r="I10310" s="533"/>
      <c r="J10310" s="533"/>
      <c r="K10310" s="533"/>
      <c r="L10310" s="533"/>
      <c r="M10310" s="533"/>
      <c r="N10310" s="532"/>
      <c r="O10310" s="350"/>
      <c r="P10310" s="464"/>
      <c r="Q10310" s="464"/>
      <c r="R10310" s="464"/>
      <c r="S10310" s="464"/>
      <c r="T10310" s="464"/>
      <c r="U10310" s="464"/>
      <c r="V10310" s="464"/>
      <c r="W10310" s="464"/>
    </row>
    <row r="10311" spans="1:23">
      <c r="A10311" s="536"/>
      <c r="B10311" s="532"/>
      <c r="C10311" s="350"/>
      <c r="D10311" s="350"/>
      <c r="E10311" s="533"/>
      <c r="F10311" s="533"/>
      <c r="G10311" s="533"/>
      <c r="H10311" s="533"/>
      <c r="I10311" s="533"/>
      <c r="J10311" s="533"/>
      <c r="K10311" s="533"/>
      <c r="L10311" s="533"/>
      <c r="M10311" s="533"/>
      <c r="N10311" s="532"/>
      <c r="O10311" s="350"/>
      <c r="P10311" s="464"/>
      <c r="Q10311" s="464"/>
      <c r="R10311" s="464"/>
      <c r="S10311" s="464"/>
      <c r="T10311" s="464"/>
      <c r="U10311" s="464"/>
      <c r="V10311" s="464"/>
      <c r="W10311" s="464"/>
    </row>
    <row r="10312" spans="1:23">
      <c r="A10312" s="536"/>
      <c r="B10312" s="532"/>
      <c r="C10312" s="350"/>
      <c r="D10312" s="350"/>
      <c r="E10312" s="533"/>
      <c r="F10312" s="533"/>
      <c r="G10312" s="533"/>
      <c r="H10312" s="533"/>
      <c r="I10312" s="533"/>
      <c r="J10312" s="533"/>
      <c r="K10312" s="533"/>
      <c r="L10312" s="533"/>
      <c r="M10312" s="533"/>
      <c r="N10312" s="532"/>
      <c r="O10312" s="350"/>
      <c r="P10312" s="464"/>
      <c r="Q10312" s="464"/>
      <c r="R10312" s="464"/>
      <c r="S10312" s="464"/>
      <c r="T10312" s="464"/>
      <c r="U10312" s="464"/>
      <c r="V10312" s="464"/>
      <c r="W10312" s="464"/>
    </row>
    <row r="10313" spans="1:23">
      <c r="A10313" s="536"/>
      <c r="B10313" s="532"/>
      <c r="C10313" s="350"/>
      <c r="D10313" s="350"/>
      <c r="E10313" s="533"/>
      <c r="F10313" s="533"/>
      <c r="G10313" s="533"/>
      <c r="H10313" s="533"/>
      <c r="I10313" s="533"/>
      <c r="J10313" s="533"/>
      <c r="K10313" s="533"/>
      <c r="L10313" s="533"/>
      <c r="M10313" s="533"/>
      <c r="N10313" s="532"/>
      <c r="O10313" s="350"/>
      <c r="P10313" s="464"/>
      <c r="Q10313" s="464"/>
      <c r="R10313" s="464"/>
      <c r="S10313" s="464"/>
      <c r="T10313" s="464"/>
      <c r="U10313" s="464"/>
      <c r="V10313" s="464"/>
      <c r="W10313" s="464"/>
    </row>
    <row r="10314" spans="1:23">
      <c r="A10314" s="536"/>
      <c r="B10314" s="532"/>
      <c r="C10314" s="350"/>
      <c r="D10314" s="350"/>
      <c r="E10314" s="533"/>
      <c r="F10314" s="533"/>
      <c r="G10314" s="533"/>
      <c r="H10314" s="533"/>
      <c r="I10314" s="533"/>
      <c r="J10314" s="533"/>
      <c r="K10314" s="533"/>
      <c r="L10314" s="533"/>
      <c r="M10314" s="533"/>
      <c r="N10314" s="532"/>
      <c r="O10314" s="350"/>
      <c r="P10314" s="464"/>
      <c r="Q10314" s="464"/>
      <c r="R10314" s="464"/>
      <c r="S10314" s="464"/>
      <c r="T10314" s="464"/>
      <c r="U10314" s="464"/>
      <c r="V10314" s="464"/>
      <c r="W10314" s="464"/>
    </row>
    <row r="10315" spans="1:23">
      <c r="A10315" s="536"/>
      <c r="B10315" s="532"/>
      <c r="C10315" s="350"/>
      <c r="D10315" s="350"/>
      <c r="E10315" s="533"/>
      <c r="F10315" s="533"/>
      <c r="G10315" s="533"/>
      <c r="H10315" s="533"/>
      <c r="I10315" s="533"/>
      <c r="J10315" s="533"/>
      <c r="K10315" s="533"/>
      <c r="L10315" s="533"/>
      <c r="M10315" s="533"/>
      <c r="N10315" s="532"/>
      <c r="O10315" s="350"/>
      <c r="P10315" s="464"/>
      <c r="Q10315" s="464"/>
      <c r="R10315" s="464"/>
      <c r="S10315" s="464"/>
      <c r="T10315" s="464"/>
      <c r="U10315" s="464"/>
      <c r="V10315" s="464"/>
      <c r="W10315" s="464"/>
    </row>
    <row r="10316" spans="1:23">
      <c r="A10316" s="536"/>
      <c r="B10316" s="532"/>
      <c r="C10316" s="350"/>
      <c r="D10316" s="350"/>
      <c r="E10316" s="533"/>
      <c r="F10316" s="533"/>
      <c r="G10316" s="533"/>
      <c r="H10316" s="533"/>
      <c r="I10316" s="533"/>
      <c r="J10316" s="533"/>
      <c r="K10316" s="533"/>
      <c r="L10316" s="533"/>
      <c r="M10316" s="533"/>
      <c r="N10316" s="532"/>
      <c r="O10316" s="350"/>
      <c r="P10316" s="464"/>
      <c r="Q10316" s="464"/>
      <c r="R10316" s="464"/>
      <c r="S10316" s="464"/>
      <c r="T10316" s="464"/>
      <c r="U10316" s="464"/>
      <c r="V10316" s="464"/>
      <c r="W10316" s="464"/>
    </row>
    <row r="10317" spans="1:23">
      <c r="A10317" s="536"/>
      <c r="B10317" s="532"/>
      <c r="C10317" s="350"/>
      <c r="D10317" s="350"/>
      <c r="E10317" s="533"/>
      <c r="F10317" s="533"/>
      <c r="G10317" s="533"/>
      <c r="H10317" s="533"/>
      <c r="I10317" s="533"/>
      <c r="J10317" s="533"/>
      <c r="K10317" s="533"/>
      <c r="L10317" s="533"/>
      <c r="M10317" s="533"/>
      <c r="N10317" s="532"/>
      <c r="O10317" s="350"/>
      <c r="P10317" s="464"/>
      <c r="Q10317" s="464"/>
      <c r="R10317" s="464"/>
      <c r="S10317" s="464"/>
      <c r="T10317" s="464"/>
      <c r="U10317" s="464"/>
      <c r="V10317" s="464"/>
      <c r="W10317" s="464"/>
    </row>
    <row r="10318" spans="1:23">
      <c r="A10318" s="536"/>
      <c r="B10318" s="532"/>
      <c r="C10318" s="350"/>
      <c r="D10318" s="350"/>
      <c r="E10318" s="533"/>
      <c r="F10318" s="533"/>
      <c r="G10318" s="533"/>
      <c r="H10318" s="533"/>
      <c r="I10318" s="533"/>
      <c r="J10318" s="533"/>
      <c r="K10318" s="533"/>
      <c r="L10318" s="533"/>
      <c r="M10318" s="533"/>
      <c r="N10318" s="532"/>
      <c r="O10318" s="350"/>
      <c r="P10318" s="464"/>
      <c r="Q10318" s="464"/>
      <c r="R10318" s="464"/>
      <c r="S10318" s="464"/>
      <c r="T10318" s="464"/>
      <c r="U10318" s="464"/>
      <c r="V10318" s="464"/>
      <c r="W10318" s="464"/>
    </row>
    <row r="10319" spans="1:23">
      <c r="A10319" s="536"/>
      <c r="B10319" s="532"/>
      <c r="C10319" s="350"/>
      <c r="D10319" s="350"/>
      <c r="E10319" s="533"/>
      <c r="F10319" s="533"/>
      <c r="G10319" s="533"/>
      <c r="H10319" s="533"/>
      <c r="I10319" s="533"/>
      <c r="J10319" s="533"/>
      <c r="K10319" s="533"/>
      <c r="L10319" s="533"/>
      <c r="M10319" s="533"/>
      <c r="N10319" s="532"/>
      <c r="O10319" s="350"/>
      <c r="P10319" s="464"/>
      <c r="Q10319" s="464"/>
      <c r="R10319" s="464"/>
      <c r="S10319" s="464"/>
      <c r="T10319" s="464"/>
      <c r="U10319" s="464"/>
      <c r="V10319" s="464"/>
      <c r="W10319" s="464"/>
    </row>
    <row r="10320" spans="1:23">
      <c r="A10320" s="536"/>
      <c r="B10320" s="532"/>
      <c r="C10320" s="350"/>
      <c r="D10320" s="350"/>
      <c r="E10320" s="533"/>
      <c r="F10320" s="533"/>
      <c r="G10320" s="533"/>
      <c r="H10320" s="533"/>
      <c r="I10320" s="533"/>
      <c r="J10320" s="533"/>
      <c r="K10320" s="533"/>
      <c r="L10320" s="533"/>
      <c r="M10320" s="533"/>
      <c r="N10320" s="532"/>
      <c r="O10320" s="350"/>
      <c r="P10320" s="464"/>
      <c r="Q10320" s="464"/>
      <c r="R10320" s="464"/>
      <c r="S10320" s="464"/>
      <c r="T10320" s="464"/>
      <c r="U10320" s="464"/>
      <c r="V10320" s="464"/>
      <c r="W10320" s="464"/>
    </row>
    <row r="10321" spans="1:23">
      <c r="A10321" s="536"/>
      <c r="B10321" s="532"/>
      <c r="C10321" s="350"/>
      <c r="D10321" s="350"/>
      <c r="E10321" s="533"/>
      <c r="F10321" s="533"/>
      <c r="G10321" s="533"/>
      <c r="H10321" s="533"/>
      <c r="I10321" s="533"/>
      <c r="J10321" s="533"/>
      <c r="K10321" s="533"/>
      <c r="L10321" s="533"/>
      <c r="M10321" s="533"/>
      <c r="N10321" s="532"/>
      <c r="O10321" s="350"/>
      <c r="P10321" s="464"/>
      <c r="Q10321" s="464"/>
      <c r="R10321" s="464"/>
      <c r="S10321" s="464"/>
      <c r="T10321" s="464"/>
      <c r="U10321" s="464"/>
      <c r="V10321" s="464"/>
      <c r="W10321" s="464"/>
    </row>
    <row r="10322" spans="1:23">
      <c r="A10322" s="536"/>
      <c r="B10322" s="532"/>
      <c r="C10322" s="350"/>
      <c r="D10322" s="350"/>
      <c r="E10322" s="533"/>
      <c r="F10322" s="533"/>
      <c r="G10322" s="533"/>
      <c r="H10322" s="533"/>
      <c r="I10322" s="533"/>
      <c r="J10322" s="533"/>
      <c r="K10322" s="533"/>
      <c r="L10322" s="533"/>
      <c r="M10322" s="533"/>
      <c r="N10322" s="532"/>
      <c r="O10322" s="350"/>
      <c r="P10322" s="464"/>
      <c r="Q10322" s="464"/>
      <c r="R10322" s="464"/>
      <c r="S10322" s="464"/>
      <c r="T10322" s="464"/>
      <c r="U10322" s="464"/>
      <c r="V10322" s="464"/>
      <c r="W10322" s="464"/>
    </row>
    <row r="10323" spans="1:23">
      <c r="A10323" s="536"/>
      <c r="B10323" s="532"/>
      <c r="C10323" s="350"/>
      <c r="D10323" s="350"/>
      <c r="E10323" s="533"/>
      <c r="F10323" s="533"/>
      <c r="G10323" s="533"/>
      <c r="H10323" s="533"/>
      <c r="I10323" s="533"/>
      <c r="J10323" s="533"/>
      <c r="K10323" s="533"/>
      <c r="L10323" s="533"/>
      <c r="M10323" s="533"/>
      <c r="N10323" s="532"/>
      <c r="O10323" s="350"/>
      <c r="P10323" s="464"/>
      <c r="Q10323" s="464"/>
      <c r="R10323" s="464"/>
      <c r="S10323" s="464"/>
      <c r="T10323" s="464"/>
      <c r="U10323" s="464"/>
      <c r="V10323" s="464"/>
      <c r="W10323" s="464"/>
    </row>
    <row r="10324" spans="1:23">
      <c r="A10324" s="536"/>
      <c r="B10324" s="532"/>
      <c r="C10324" s="350"/>
      <c r="D10324" s="350"/>
      <c r="E10324" s="533"/>
      <c r="F10324" s="533"/>
      <c r="G10324" s="533"/>
      <c r="H10324" s="533"/>
      <c r="I10324" s="533"/>
      <c r="J10324" s="533"/>
      <c r="K10324" s="533"/>
      <c r="L10324" s="533"/>
      <c r="M10324" s="533"/>
      <c r="N10324" s="532"/>
      <c r="O10324" s="350"/>
      <c r="P10324" s="464"/>
      <c r="Q10324" s="464"/>
      <c r="R10324" s="464"/>
      <c r="S10324" s="464"/>
      <c r="T10324" s="464"/>
      <c r="U10324" s="464"/>
      <c r="V10324" s="464"/>
      <c r="W10324" s="464"/>
    </row>
    <row r="10325" spans="1:23">
      <c r="A10325" s="536"/>
      <c r="B10325" s="532"/>
      <c r="C10325" s="350"/>
      <c r="D10325" s="350"/>
      <c r="E10325" s="533"/>
      <c r="F10325" s="533"/>
      <c r="G10325" s="533"/>
      <c r="H10325" s="533"/>
      <c r="I10325" s="533"/>
      <c r="J10325" s="533"/>
      <c r="K10325" s="533"/>
      <c r="L10325" s="533"/>
      <c r="M10325" s="533"/>
      <c r="N10325" s="532"/>
      <c r="O10325" s="350"/>
      <c r="P10325" s="464"/>
      <c r="Q10325" s="464"/>
      <c r="R10325" s="464"/>
      <c r="S10325" s="464"/>
      <c r="T10325" s="464"/>
      <c r="U10325" s="464"/>
      <c r="V10325" s="464"/>
      <c r="W10325" s="464"/>
    </row>
    <row r="10326" spans="1:23">
      <c r="A10326" s="536"/>
      <c r="B10326" s="532"/>
      <c r="C10326" s="350"/>
      <c r="D10326" s="350"/>
      <c r="E10326" s="533"/>
      <c r="F10326" s="533"/>
      <c r="G10326" s="533"/>
      <c r="H10326" s="533"/>
      <c r="I10326" s="533"/>
      <c r="J10326" s="533"/>
      <c r="K10326" s="533"/>
      <c r="L10326" s="533"/>
      <c r="M10326" s="533"/>
      <c r="N10326" s="532"/>
      <c r="O10326" s="350"/>
      <c r="P10326" s="464"/>
      <c r="Q10326" s="464"/>
      <c r="R10326" s="464"/>
      <c r="S10326" s="464"/>
      <c r="T10326" s="464"/>
      <c r="U10326" s="464"/>
      <c r="V10326" s="464"/>
      <c r="W10326" s="464"/>
    </row>
    <row r="10327" spans="1:23">
      <c r="A10327" s="536"/>
      <c r="B10327" s="532"/>
      <c r="C10327" s="350"/>
      <c r="D10327" s="350"/>
      <c r="E10327" s="533"/>
      <c r="F10327" s="533"/>
      <c r="G10327" s="533"/>
      <c r="H10327" s="533"/>
      <c r="I10327" s="533"/>
      <c r="J10327" s="533"/>
      <c r="K10327" s="533"/>
      <c r="L10327" s="533"/>
      <c r="M10327" s="533"/>
      <c r="N10327" s="532"/>
      <c r="O10327" s="350"/>
      <c r="P10327" s="464"/>
      <c r="Q10327" s="464"/>
      <c r="R10327" s="464"/>
      <c r="S10327" s="464"/>
      <c r="T10327" s="464"/>
      <c r="U10327" s="464"/>
      <c r="V10327" s="464"/>
      <c r="W10327" s="464"/>
    </row>
    <row r="10328" spans="1:23">
      <c r="A10328" s="536"/>
      <c r="B10328" s="532"/>
      <c r="C10328" s="350"/>
      <c r="D10328" s="350"/>
      <c r="E10328" s="533"/>
      <c r="F10328" s="533"/>
      <c r="G10328" s="533"/>
      <c r="H10328" s="533"/>
      <c r="I10328" s="533"/>
      <c r="J10328" s="533"/>
      <c r="K10328" s="533"/>
      <c r="L10328" s="533"/>
      <c r="M10328" s="533"/>
      <c r="N10328" s="532"/>
      <c r="O10328" s="350"/>
      <c r="P10328" s="464"/>
      <c r="Q10328" s="464"/>
      <c r="R10328" s="464"/>
      <c r="S10328" s="464"/>
      <c r="T10328" s="464"/>
      <c r="U10328" s="464"/>
      <c r="V10328" s="464"/>
      <c r="W10328" s="464"/>
    </row>
    <row r="10329" spans="1:23">
      <c r="A10329" s="536"/>
      <c r="B10329" s="532"/>
      <c r="C10329" s="350"/>
      <c r="D10329" s="350"/>
      <c r="E10329" s="533"/>
      <c r="F10329" s="533"/>
      <c r="G10329" s="533"/>
      <c r="H10329" s="533"/>
      <c r="I10329" s="533"/>
      <c r="J10329" s="533"/>
      <c r="K10329" s="533"/>
      <c r="L10329" s="533"/>
      <c r="M10329" s="533"/>
      <c r="N10329" s="532"/>
      <c r="O10329" s="350"/>
      <c r="P10329" s="464"/>
      <c r="Q10329" s="464"/>
      <c r="R10329" s="464"/>
      <c r="S10329" s="464"/>
      <c r="T10329" s="464"/>
      <c r="U10329" s="464"/>
      <c r="V10329" s="464"/>
      <c r="W10329" s="464"/>
    </row>
    <row r="10330" spans="1:23">
      <c r="A10330" s="536"/>
      <c r="B10330" s="532"/>
      <c r="C10330" s="350"/>
      <c r="D10330" s="350"/>
      <c r="E10330" s="533"/>
      <c r="F10330" s="533"/>
      <c r="G10330" s="533"/>
      <c r="H10330" s="533"/>
      <c r="I10330" s="533"/>
      <c r="J10330" s="533"/>
      <c r="K10330" s="533"/>
      <c r="L10330" s="533"/>
      <c r="M10330" s="533"/>
      <c r="N10330" s="532"/>
      <c r="O10330" s="350"/>
      <c r="P10330" s="464"/>
      <c r="Q10330" s="464"/>
      <c r="R10330" s="464"/>
      <c r="S10330" s="464"/>
      <c r="T10330" s="464"/>
      <c r="U10330" s="464"/>
      <c r="V10330" s="464"/>
      <c r="W10330" s="464"/>
    </row>
    <row r="10331" spans="1:23">
      <c r="A10331" s="536"/>
      <c r="B10331" s="532"/>
      <c r="C10331" s="350"/>
      <c r="D10331" s="350"/>
      <c r="E10331" s="533"/>
      <c r="F10331" s="533"/>
      <c r="G10331" s="533"/>
      <c r="H10331" s="533"/>
      <c r="I10331" s="533"/>
      <c r="J10331" s="533"/>
      <c r="K10331" s="533"/>
      <c r="L10331" s="533"/>
      <c r="M10331" s="533"/>
      <c r="N10331" s="532"/>
      <c r="O10331" s="350"/>
      <c r="P10331" s="464"/>
      <c r="Q10331" s="464"/>
      <c r="R10331" s="464"/>
      <c r="S10331" s="464"/>
      <c r="T10331" s="464"/>
      <c r="U10331" s="464"/>
      <c r="V10331" s="464"/>
      <c r="W10331" s="464"/>
    </row>
    <row r="10332" spans="1:23">
      <c r="A10332" s="536"/>
      <c r="B10332" s="532"/>
      <c r="C10332" s="350"/>
      <c r="D10332" s="350"/>
      <c r="E10332" s="533"/>
      <c r="F10332" s="533"/>
      <c r="G10332" s="533"/>
      <c r="H10332" s="533"/>
      <c r="I10332" s="533"/>
      <c r="J10332" s="533"/>
      <c r="K10332" s="533"/>
      <c r="L10332" s="533"/>
      <c r="M10332" s="533"/>
      <c r="N10332" s="532"/>
      <c r="O10332" s="350"/>
      <c r="P10332" s="464"/>
      <c r="Q10332" s="464"/>
      <c r="R10332" s="464"/>
      <c r="S10332" s="464"/>
      <c r="T10332" s="464"/>
      <c r="U10332" s="464"/>
      <c r="V10332" s="464"/>
      <c r="W10332" s="464"/>
    </row>
    <row r="10333" spans="1:23">
      <c r="A10333" s="536"/>
      <c r="B10333" s="532"/>
      <c r="C10333" s="350"/>
      <c r="D10333" s="350"/>
      <c r="E10333" s="533"/>
      <c r="F10333" s="533"/>
      <c r="G10333" s="533"/>
      <c r="H10333" s="533"/>
      <c r="I10333" s="533"/>
      <c r="J10333" s="533"/>
      <c r="K10333" s="533"/>
      <c r="L10333" s="533"/>
      <c r="M10333" s="533"/>
      <c r="N10333" s="532"/>
      <c r="O10333" s="350"/>
      <c r="P10333" s="464"/>
      <c r="Q10333" s="464"/>
      <c r="R10333" s="464"/>
      <c r="S10333" s="464"/>
      <c r="T10333" s="464"/>
      <c r="U10333" s="464"/>
      <c r="V10333" s="464"/>
      <c r="W10333" s="464"/>
    </row>
    <row r="10334" spans="1:23">
      <c r="A10334" s="536"/>
      <c r="B10334" s="532"/>
      <c r="C10334" s="350"/>
      <c r="D10334" s="350"/>
      <c r="E10334" s="533"/>
      <c r="F10334" s="533"/>
      <c r="G10334" s="533"/>
      <c r="H10334" s="533"/>
      <c r="I10334" s="533"/>
      <c r="J10334" s="533"/>
      <c r="K10334" s="533"/>
      <c r="L10334" s="533"/>
      <c r="M10334" s="533"/>
      <c r="N10334" s="532"/>
      <c r="O10334" s="350"/>
      <c r="P10334" s="464"/>
      <c r="Q10334" s="464"/>
      <c r="R10334" s="464"/>
      <c r="S10334" s="464"/>
      <c r="T10334" s="464"/>
      <c r="U10334" s="464"/>
      <c r="V10334" s="464"/>
      <c r="W10334" s="464"/>
    </row>
    <row r="10335" spans="1:23">
      <c r="A10335" s="536"/>
      <c r="B10335" s="532"/>
      <c r="C10335" s="350"/>
      <c r="D10335" s="350"/>
      <c r="E10335" s="533"/>
      <c r="F10335" s="533"/>
      <c r="G10335" s="533"/>
      <c r="H10335" s="533"/>
      <c r="I10335" s="533"/>
      <c r="J10335" s="533"/>
      <c r="K10335" s="533"/>
      <c r="L10335" s="533"/>
      <c r="M10335" s="533"/>
      <c r="N10335" s="532"/>
      <c r="O10335" s="350"/>
      <c r="P10335" s="464"/>
      <c r="Q10335" s="464"/>
      <c r="R10335" s="464"/>
      <c r="S10335" s="464"/>
      <c r="T10335" s="464"/>
      <c r="U10335" s="464"/>
      <c r="V10335" s="464"/>
      <c r="W10335" s="464"/>
    </row>
    <row r="10336" spans="1:23">
      <c r="A10336" s="536"/>
      <c r="B10336" s="532"/>
      <c r="C10336" s="350"/>
      <c r="D10336" s="350"/>
      <c r="E10336" s="533"/>
      <c r="F10336" s="533"/>
      <c r="G10336" s="533"/>
      <c r="H10336" s="533"/>
      <c r="I10336" s="533"/>
      <c r="J10336" s="533"/>
      <c r="K10336" s="533"/>
      <c r="L10336" s="533"/>
      <c r="M10336" s="533"/>
      <c r="N10336" s="532"/>
      <c r="O10336" s="350"/>
      <c r="P10336" s="464"/>
      <c r="Q10336" s="464"/>
      <c r="R10336" s="464"/>
      <c r="S10336" s="464"/>
      <c r="T10336" s="464"/>
      <c r="U10336" s="464"/>
      <c r="V10336" s="464"/>
      <c r="W10336" s="464"/>
    </row>
    <row r="10337" spans="1:23">
      <c r="A10337" s="536"/>
      <c r="B10337" s="532"/>
      <c r="C10337" s="350"/>
      <c r="D10337" s="350"/>
      <c r="E10337" s="533"/>
      <c r="F10337" s="533"/>
      <c r="G10337" s="533"/>
      <c r="H10337" s="533"/>
      <c r="I10337" s="533"/>
      <c r="J10337" s="533"/>
      <c r="K10337" s="533"/>
      <c r="L10337" s="533"/>
      <c r="M10337" s="533"/>
      <c r="N10337" s="532"/>
      <c r="O10337" s="350"/>
      <c r="P10337" s="464"/>
      <c r="Q10337" s="464"/>
      <c r="R10337" s="464"/>
      <c r="S10337" s="464"/>
      <c r="T10337" s="464"/>
      <c r="U10337" s="464"/>
      <c r="V10337" s="464"/>
      <c r="W10337" s="464"/>
    </row>
    <row r="10338" spans="1:23">
      <c r="A10338" s="536"/>
      <c r="B10338" s="532"/>
      <c r="C10338" s="350"/>
      <c r="D10338" s="350"/>
      <c r="E10338" s="533"/>
      <c r="F10338" s="533"/>
      <c r="G10338" s="533"/>
      <c r="H10338" s="533"/>
      <c r="I10338" s="533"/>
      <c r="J10338" s="533"/>
      <c r="K10338" s="533"/>
      <c r="L10338" s="533"/>
      <c r="M10338" s="533"/>
      <c r="N10338" s="532"/>
      <c r="O10338" s="350"/>
      <c r="P10338" s="464"/>
      <c r="Q10338" s="464"/>
      <c r="R10338" s="464"/>
      <c r="S10338" s="464"/>
      <c r="T10338" s="464"/>
      <c r="U10338" s="464"/>
      <c r="V10338" s="464"/>
      <c r="W10338" s="464"/>
    </row>
    <row r="10339" spans="1:23">
      <c r="A10339" s="536"/>
      <c r="B10339" s="532"/>
      <c r="C10339" s="350"/>
      <c r="D10339" s="350"/>
      <c r="E10339" s="533"/>
      <c r="F10339" s="533"/>
      <c r="G10339" s="533"/>
      <c r="H10339" s="533"/>
      <c r="I10339" s="533"/>
      <c r="J10339" s="533"/>
      <c r="K10339" s="533"/>
      <c r="L10339" s="533"/>
      <c r="M10339" s="533"/>
      <c r="N10339" s="532"/>
      <c r="O10339" s="350"/>
      <c r="P10339" s="464"/>
      <c r="Q10339" s="464"/>
      <c r="R10339" s="464"/>
      <c r="S10339" s="464"/>
      <c r="T10339" s="464"/>
      <c r="U10339" s="464"/>
      <c r="V10339" s="464"/>
      <c r="W10339" s="464"/>
    </row>
    <row r="10340" spans="1:23">
      <c r="A10340" s="536"/>
      <c r="B10340" s="532"/>
      <c r="C10340" s="350"/>
      <c r="D10340" s="350"/>
      <c r="E10340" s="533"/>
      <c r="F10340" s="533"/>
      <c r="G10340" s="533"/>
      <c r="H10340" s="533"/>
      <c r="I10340" s="533"/>
      <c r="J10340" s="533"/>
      <c r="K10340" s="533"/>
      <c r="L10340" s="533"/>
      <c r="M10340" s="533"/>
      <c r="N10340" s="532"/>
      <c r="O10340" s="350"/>
      <c r="P10340" s="464"/>
      <c r="Q10340" s="464"/>
      <c r="R10340" s="464"/>
      <c r="S10340" s="464"/>
      <c r="T10340" s="464"/>
      <c r="U10340" s="464"/>
      <c r="V10340" s="464"/>
      <c r="W10340" s="464"/>
    </row>
    <row r="10341" spans="1:23">
      <c r="A10341" s="536"/>
      <c r="B10341" s="532"/>
      <c r="C10341" s="350"/>
      <c r="D10341" s="350"/>
      <c r="E10341" s="533"/>
      <c r="F10341" s="533"/>
      <c r="G10341" s="533"/>
      <c r="H10341" s="533"/>
      <c r="I10341" s="533"/>
      <c r="J10341" s="533"/>
      <c r="K10341" s="533"/>
      <c r="L10341" s="533"/>
      <c r="M10341" s="533"/>
      <c r="N10341" s="532"/>
      <c r="O10341" s="350"/>
      <c r="P10341" s="464"/>
      <c r="Q10341" s="464"/>
      <c r="R10341" s="464"/>
      <c r="S10341" s="464"/>
      <c r="T10341" s="464"/>
      <c r="U10341" s="464"/>
      <c r="V10341" s="464"/>
      <c r="W10341" s="464"/>
    </row>
    <row r="10342" spans="1:23">
      <c r="A10342" s="536"/>
      <c r="B10342" s="532"/>
      <c r="C10342" s="350"/>
      <c r="D10342" s="350"/>
      <c r="E10342" s="533"/>
      <c r="F10342" s="533"/>
      <c r="G10342" s="533"/>
      <c r="H10342" s="533"/>
      <c r="I10342" s="533"/>
      <c r="J10342" s="533"/>
      <c r="K10342" s="533"/>
      <c r="L10342" s="533"/>
      <c r="M10342" s="533"/>
      <c r="N10342" s="532"/>
      <c r="O10342" s="350"/>
      <c r="P10342" s="464"/>
      <c r="Q10342" s="464"/>
      <c r="R10342" s="464"/>
      <c r="S10342" s="464"/>
      <c r="T10342" s="464"/>
      <c r="U10342" s="464"/>
      <c r="V10342" s="464"/>
      <c r="W10342" s="464"/>
    </row>
    <row r="10343" spans="1:23">
      <c r="A10343" s="536"/>
      <c r="B10343" s="532"/>
      <c r="C10343" s="350"/>
      <c r="D10343" s="350"/>
      <c r="E10343" s="533"/>
      <c r="F10343" s="533"/>
      <c r="G10343" s="533"/>
      <c r="H10343" s="533"/>
      <c r="I10343" s="533"/>
      <c r="J10343" s="533"/>
      <c r="K10343" s="533"/>
      <c r="L10343" s="533"/>
      <c r="M10343" s="533"/>
      <c r="N10343" s="532"/>
      <c r="O10343" s="350"/>
      <c r="P10343" s="464"/>
      <c r="Q10343" s="464"/>
      <c r="R10343" s="464"/>
      <c r="S10343" s="464"/>
      <c r="T10343" s="464"/>
      <c r="U10343" s="464"/>
      <c r="V10343" s="464"/>
      <c r="W10343" s="464"/>
    </row>
    <row r="10344" spans="1:23">
      <c r="A10344" s="536"/>
      <c r="B10344" s="532"/>
      <c r="C10344" s="350"/>
      <c r="D10344" s="350"/>
      <c r="E10344" s="533"/>
      <c r="F10344" s="533"/>
      <c r="G10344" s="533"/>
      <c r="H10344" s="533"/>
      <c r="I10344" s="533"/>
      <c r="J10344" s="533"/>
      <c r="K10344" s="533"/>
      <c r="L10344" s="533"/>
      <c r="M10344" s="533"/>
      <c r="N10344" s="532"/>
      <c r="O10344" s="350"/>
      <c r="P10344" s="464"/>
      <c r="Q10344" s="464"/>
      <c r="R10344" s="464"/>
      <c r="S10344" s="464"/>
      <c r="T10344" s="464"/>
      <c r="U10344" s="464"/>
      <c r="V10344" s="464"/>
      <c r="W10344" s="464"/>
    </row>
    <row r="10345" spans="1:23">
      <c r="A10345" s="536"/>
      <c r="B10345" s="532"/>
      <c r="C10345" s="350"/>
      <c r="D10345" s="350"/>
      <c r="E10345" s="533"/>
      <c r="F10345" s="533"/>
      <c r="G10345" s="533"/>
      <c r="H10345" s="533"/>
      <c r="I10345" s="533"/>
      <c r="J10345" s="533"/>
      <c r="K10345" s="533"/>
      <c r="L10345" s="533"/>
      <c r="M10345" s="533"/>
      <c r="N10345" s="532"/>
      <c r="O10345" s="350"/>
      <c r="P10345" s="464"/>
      <c r="Q10345" s="464"/>
      <c r="R10345" s="464"/>
      <c r="S10345" s="464"/>
      <c r="T10345" s="464"/>
      <c r="U10345" s="464"/>
      <c r="V10345" s="464"/>
      <c r="W10345" s="464"/>
    </row>
    <row r="10346" spans="1:23">
      <c r="A10346" s="536"/>
      <c r="B10346" s="532"/>
      <c r="C10346" s="350"/>
      <c r="D10346" s="350"/>
      <c r="E10346" s="533"/>
      <c r="F10346" s="533"/>
      <c r="G10346" s="533"/>
      <c r="H10346" s="533"/>
      <c r="I10346" s="533"/>
      <c r="J10346" s="533"/>
      <c r="K10346" s="533"/>
      <c r="L10346" s="533"/>
      <c r="M10346" s="533"/>
      <c r="N10346" s="532"/>
      <c r="O10346" s="350"/>
      <c r="P10346" s="464"/>
      <c r="Q10346" s="464"/>
      <c r="R10346" s="464"/>
      <c r="S10346" s="464"/>
      <c r="T10346" s="464"/>
      <c r="U10346" s="464"/>
      <c r="V10346" s="464"/>
      <c r="W10346" s="464"/>
    </row>
    <row r="10347" spans="1:23">
      <c r="A10347" s="536"/>
      <c r="B10347" s="532"/>
      <c r="C10347" s="350"/>
      <c r="D10347" s="350"/>
      <c r="E10347" s="533"/>
      <c r="F10347" s="533"/>
      <c r="G10347" s="533"/>
      <c r="H10347" s="533"/>
      <c r="I10347" s="533"/>
      <c r="J10347" s="533"/>
      <c r="K10347" s="533"/>
      <c r="L10347" s="533"/>
      <c r="M10347" s="533"/>
      <c r="N10347" s="532"/>
      <c r="O10347" s="350"/>
      <c r="P10347" s="464"/>
      <c r="Q10347" s="464"/>
      <c r="R10347" s="464"/>
      <c r="S10347" s="464"/>
      <c r="T10347" s="464"/>
      <c r="U10347" s="464"/>
      <c r="V10347" s="464"/>
      <c r="W10347" s="464"/>
    </row>
    <row r="10348" spans="1:23">
      <c r="A10348" s="536"/>
      <c r="B10348" s="532"/>
      <c r="C10348" s="350"/>
      <c r="D10348" s="350"/>
      <c r="E10348" s="533"/>
      <c r="F10348" s="533"/>
      <c r="G10348" s="533"/>
      <c r="H10348" s="533"/>
      <c r="I10348" s="533"/>
      <c r="J10348" s="533"/>
      <c r="K10348" s="533"/>
      <c r="L10348" s="533"/>
      <c r="M10348" s="533"/>
      <c r="N10348" s="532"/>
      <c r="O10348" s="350"/>
      <c r="P10348" s="464"/>
      <c r="Q10348" s="464"/>
      <c r="R10348" s="464"/>
      <c r="S10348" s="464"/>
      <c r="T10348" s="464"/>
      <c r="U10348" s="464"/>
      <c r="V10348" s="464"/>
      <c r="W10348" s="464"/>
    </row>
    <row r="10349" spans="1:23">
      <c r="A10349" s="536"/>
      <c r="B10349" s="532"/>
      <c r="C10349" s="350"/>
      <c r="D10349" s="350"/>
      <c r="E10349" s="533"/>
      <c r="F10349" s="533"/>
      <c r="G10349" s="533"/>
      <c r="H10349" s="533"/>
      <c r="I10349" s="533"/>
      <c r="J10349" s="533"/>
      <c r="K10349" s="533"/>
      <c r="L10349" s="533"/>
      <c r="M10349" s="533"/>
      <c r="N10349" s="532"/>
      <c r="O10349" s="350"/>
      <c r="P10349" s="464"/>
      <c r="Q10349" s="464"/>
      <c r="R10349" s="464"/>
      <c r="S10349" s="464"/>
      <c r="T10349" s="464"/>
      <c r="U10349" s="464"/>
      <c r="V10349" s="464"/>
      <c r="W10349" s="464"/>
    </row>
    <row r="10350" spans="1:23">
      <c r="A10350" s="536"/>
      <c r="B10350" s="532"/>
      <c r="C10350" s="350"/>
      <c r="D10350" s="350"/>
      <c r="E10350" s="533"/>
      <c r="F10350" s="533"/>
      <c r="G10350" s="533"/>
      <c r="H10350" s="533"/>
      <c r="I10350" s="533"/>
      <c r="J10350" s="533"/>
      <c r="K10350" s="533"/>
      <c r="L10350" s="533"/>
      <c r="M10350" s="533"/>
      <c r="N10350" s="532"/>
      <c r="O10350" s="350"/>
      <c r="P10350" s="464"/>
      <c r="Q10350" s="464"/>
      <c r="R10350" s="464"/>
      <c r="S10350" s="464"/>
      <c r="T10350" s="464"/>
      <c r="U10350" s="464"/>
      <c r="V10350" s="464"/>
      <c r="W10350" s="464"/>
    </row>
    <row r="10351" spans="1:23">
      <c r="A10351" s="536"/>
      <c r="B10351" s="532"/>
      <c r="C10351" s="350"/>
      <c r="D10351" s="350"/>
      <c r="E10351" s="533"/>
      <c r="F10351" s="533"/>
      <c r="G10351" s="533"/>
      <c r="H10351" s="533"/>
      <c r="I10351" s="533"/>
      <c r="J10351" s="533"/>
      <c r="K10351" s="533"/>
      <c r="L10351" s="533"/>
      <c r="M10351" s="533"/>
      <c r="N10351" s="532"/>
      <c r="O10351" s="350"/>
      <c r="P10351" s="464"/>
      <c r="Q10351" s="464"/>
      <c r="R10351" s="464"/>
      <c r="S10351" s="464"/>
      <c r="T10351" s="464"/>
      <c r="U10351" s="464"/>
      <c r="V10351" s="464"/>
      <c r="W10351" s="464"/>
    </row>
    <row r="10352" spans="1:23">
      <c r="A10352" s="536"/>
      <c r="B10352" s="532"/>
      <c r="C10352" s="350"/>
      <c r="D10352" s="350"/>
      <c r="E10352" s="533"/>
      <c r="F10352" s="533"/>
      <c r="G10352" s="533"/>
      <c r="H10352" s="533"/>
      <c r="I10352" s="533"/>
      <c r="J10352" s="533"/>
      <c r="K10352" s="533"/>
      <c r="L10352" s="533"/>
      <c r="M10352" s="533"/>
      <c r="N10352" s="532"/>
      <c r="O10352" s="350"/>
      <c r="P10352" s="464"/>
      <c r="Q10352" s="464"/>
      <c r="R10352" s="464"/>
      <c r="S10352" s="464"/>
      <c r="T10352" s="464"/>
      <c r="U10352" s="464"/>
      <c r="V10352" s="464"/>
      <c r="W10352" s="464"/>
    </row>
    <row r="10353" spans="1:23">
      <c r="A10353" s="536"/>
      <c r="B10353" s="532"/>
      <c r="C10353" s="350"/>
      <c r="D10353" s="350"/>
      <c r="E10353" s="533"/>
      <c r="F10353" s="533"/>
      <c r="G10353" s="533"/>
      <c r="H10353" s="533"/>
      <c r="I10353" s="533"/>
      <c r="J10353" s="533"/>
      <c r="K10353" s="533"/>
      <c r="L10353" s="533"/>
      <c r="M10353" s="533"/>
      <c r="N10353" s="532"/>
      <c r="O10353" s="350"/>
      <c r="P10353" s="464"/>
      <c r="Q10353" s="464"/>
      <c r="R10353" s="464"/>
      <c r="S10353" s="464"/>
      <c r="T10353" s="464"/>
      <c r="U10353" s="464"/>
      <c r="V10353" s="464"/>
      <c r="W10353" s="464"/>
    </row>
    <row r="10354" spans="1:23">
      <c r="A10354" s="536"/>
      <c r="B10354" s="532"/>
      <c r="C10354" s="350"/>
      <c r="D10354" s="350"/>
      <c r="E10354" s="533"/>
      <c r="F10354" s="533"/>
      <c r="G10354" s="533"/>
      <c r="H10354" s="533"/>
      <c r="I10354" s="533"/>
      <c r="J10354" s="533"/>
      <c r="K10354" s="533"/>
      <c r="L10354" s="533"/>
      <c r="M10354" s="533"/>
      <c r="N10354" s="532"/>
      <c r="O10354" s="350"/>
      <c r="P10354" s="464"/>
      <c r="Q10354" s="464"/>
      <c r="R10354" s="464"/>
      <c r="S10354" s="464"/>
      <c r="T10354" s="464"/>
      <c r="U10354" s="464"/>
      <c r="V10354" s="464"/>
      <c r="W10354" s="464"/>
    </row>
    <row r="10355" spans="1:23">
      <c r="A10355" s="536"/>
      <c r="B10355" s="532"/>
      <c r="C10355" s="350"/>
      <c r="D10355" s="350"/>
      <c r="E10355" s="533"/>
      <c r="F10355" s="533"/>
      <c r="G10355" s="533"/>
      <c r="H10355" s="533"/>
      <c r="I10355" s="533"/>
      <c r="J10355" s="533"/>
      <c r="K10355" s="533"/>
      <c r="L10355" s="533"/>
      <c r="M10355" s="533"/>
      <c r="N10355" s="532"/>
      <c r="O10355" s="350"/>
      <c r="P10355" s="464"/>
      <c r="Q10355" s="464"/>
      <c r="R10355" s="464"/>
      <c r="S10355" s="464"/>
      <c r="T10355" s="464"/>
      <c r="U10355" s="464"/>
      <c r="V10355" s="464"/>
      <c r="W10355" s="464"/>
    </row>
    <row r="10356" spans="1:23">
      <c r="A10356" s="536"/>
      <c r="B10356" s="532"/>
      <c r="C10356" s="350"/>
      <c r="D10356" s="350"/>
      <c r="E10356" s="533"/>
      <c r="F10356" s="533"/>
      <c r="G10356" s="533"/>
      <c r="H10356" s="533"/>
      <c r="I10356" s="533"/>
      <c r="J10356" s="533"/>
      <c r="K10356" s="533"/>
      <c r="L10356" s="533"/>
      <c r="M10356" s="533"/>
      <c r="N10356" s="532"/>
      <c r="O10356" s="350"/>
      <c r="P10356" s="464"/>
      <c r="Q10356" s="464"/>
      <c r="R10356" s="464"/>
      <c r="S10356" s="464"/>
      <c r="T10356" s="464"/>
      <c r="U10356" s="464"/>
      <c r="V10356" s="464"/>
      <c r="W10356" s="464"/>
    </row>
    <row r="10357" spans="1:23">
      <c r="A10357" s="536"/>
      <c r="B10357" s="532"/>
      <c r="C10357" s="350"/>
      <c r="D10357" s="350"/>
      <c r="E10357" s="533"/>
      <c r="F10357" s="533"/>
      <c r="G10357" s="533"/>
      <c r="H10357" s="533"/>
      <c r="I10357" s="533"/>
      <c r="J10357" s="533"/>
      <c r="K10357" s="533"/>
      <c r="L10357" s="533"/>
      <c r="M10357" s="533"/>
      <c r="N10357" s="532"/>
      <c r="O10357" s="350"/>
      <c r="P10357" s="464"/>
      <c r="Q10357" s="464"/>
      <c r="R10357" s="464"/>
      <c r="S10357" s="464"/>
      <c r="T10357" s="464"/>
      <c r="U10357" s="464"/>
      <c r="V10357" s="464"/>
      <c r="W10357" s="464"/>
    </row>
    <row r="10358" spans="1:23">
      <c r="A10358" s="536"/>
      <c r="B10358" s="532"/>
      <c r="C10358" s="350"/>
      <c r="D10358" s="350"/>
      <c r="E10358" s="533"/>
      <c r="F10358" s="533"/>
      <c r="G10358" s="533"/>
      <c r="H10358" s="533"/>
      <c r="I10358" s="533"/>
      <c r="J10358" s="533"/>
      <c r="K10358" s="533"/>
      <c r="L10358" s="533"/>
      <c r="M10358" s="533"/>
      <c r="N10358" s="532"/>
      <c r="O10358" s="350"/>
      <c r="P10358" s="464"/>
      <c r="Q10358" s="464"/>
      <c r="R10358" s="464"/>
      <c r="S10358" s="464"/>
      <c r="T10358" s="464"/>
      <c r="U10358" s="464"/>
      <c r="V10358" s="464"/>
      <c r="W10358" s="464"/>
    </row>
    <row r="10359" spans="1:23">
      <c r="A10359" s="536"/>
      <c r="B10359" s="532"/>
      <c r="C10359" s="350"/>
      <c r="D10359" s="350"/>
      <c r="E10359" s="533"/>
      <c r="F10359" s="533"/>
      <c r="G10359" s="533"/>
      <c r="H10359" s="533"/>
      <c r="I10359" s="533"/>
      <c r="J10359" s="533"/>
      <c r="K10359" s="533"/>
      <c r="L10359" s="533"/>
      <c r="M10359" s="533"/>
      <c r="N10359" s="532"/>
      <c r="O10359" s="350"/>
      <c r="P10359" s="464"/>
      <c r="Q10359" s="464"/>
      <c r="R10359" s="464"/>
      <c r="S10359" s="464"/>
      <c r="T10359" s="464"/>
      <c r="U10359" s="464"/>
      <c r="V10359" s="464"/>
      <c r="W10359" s="464"/>
    </row>
    <row r="10360" spans="1:23">
      <c r="A10360" s="536"/>
      <c r="B10360" s="532"/>
      <c r="C10360" s="350"/>
      <c r="D10360" s="350"/>
      <c r="E10360" s="533"/>
      <c r="F10360" s="533"/>
      <c r="G10360" s="533"/>
      <c r="H10360" s="533"/>
      <c r="I10360" s="533"/>
      <c r="J10360" s="533"/>
      <c r="K10360" s="533"/>
      <c r="L10360" s="533"/>
      <c r="M10360" s="533"/>
      <c r="N10360" s="532"/>
      <c r="O10360" s="350"/>
      <c r="P10360" s="464"/>
      <c r="Q10360" s="464"/>
      <c r="R10360" s="464"/>
      <c r="S10360" s="464"/>
      <c r="T10360" s="464"/>
      <c r="U10360" s="464"/>
      <c r="V10360" s="464"/>
      <c r="W10360" s="464"/>
    </row>
    <row r="10361" spans="1:23">
      <c r="A10361" s="536"/>
      <c r="B10361" s="532"/>
      <c r="C10361" s="350"/>
      <c r="D10361" s="350"/>
      <c r="E10361" s="533"/>
      <c r="F10361" s="533"/>
      <c r="G10361" s="533"/>
      <c r="H10361" s="533"/>
      <c r="I10361" s="533"/>
      <c r="J10361" s="533"/>
      <c r="K10361" s="533"/>
      <c r="L10361" s="533"/>
      <c r="M10361" s="533"/>
      <c r="N10361" s="532"/>
      <c r="O10361" s="350"/>
      <c r="P10361" s="464"/>
      <c r="Q10361" s="464"/>
      <c r="R10361" s="464"/>
      <c r="S10361" s="464"/>
      <c r="T10361" s="464"/>
      <c r="U10361" s="464"/>
      <c r="V10361" s="464"/>
      <c r="W10361" s="464"/>
    </row>
    <row r="10362" spans="1:23">
      <c r="A10362" s="536"/>
      <c r="B10362" s="532"/>
      <c r="C10362" s="350"/>
      <c r="D10362" s="350"/>
      <c r="E10362" s="533"/>
      <c r="F10362" s="533"/>
      <c r="G10362" s="533"/>
      <c r="H10362" s="533"/>
      <c r="I10362" s="533"/>
      <c r="J10362" s="533"/>
      <c r="K10362" s="533"/>
      <c r="L10362" s="533"/>
      <c r="M10362" s="533"/>
      <c r="N10362" s="532"/>
      <c r="O10362" s="350"/>
      <c r="P10362" s="464"/>
      <c r="Q10362" s="464"/>
      <c r="R10362" s="464"/>
      <c r="S10362" s="464"/>
      <c r="T10362" s="464"/>
      <c r="U10362" s="464"/>
      <c r="V10362" s="464"/>
      <c r="W10362" s="464"/>
    </row>
    <row r="10363" spans="1:23">
      <c r="A10363" s="536"/>
      <c r="B10363" s="532"/>
      <c r="C10363" s="350"/>
      <c r="D10363" s="350"/>
      <c r="E10363" s="533"/>
      <c r="F10363" s="533"/>
      <c r="G10363" s="533"/>
      <c r="H10363" s="533"/>
      <c r="I10363" s="533"/>
      <c r="J10363" s="533"/>
      <c r="K10363" s="533"/>
      <c r="L10363" s="533"/>
      <c r="M10363" s="533"/>
      <c r="N10363" s="532"/>
      <c r="O10363" s="350"/>
      <c r="P10363" s="464"/>
      <c r="Q10363" s="464"/>
      <c r="R10363" s="464"/>
      <c r="S10363" s="464"/>
      <c r="T10363" s="464"/>
      <c r="U10363" s="464"/>
      <c r="V10363" s="464"/>
      <c r="W10363" s="464"/>
    </row>
    <row r="10364" spans="1:23">
      <c r="A10364" s="536"/>
      <c r="B10364" s="532"/>
      <c r="C10364" s="350"/>
      <c r="D10364" s="350"/>
      <c r="E10364" s="533"/>
      <c r="F10364" s="533"/>
      <c r="G10364" s="533"/>
      <c r="H10364" s="533"/>
      <c r="I10364" s="533"/>
      <c r="J10364" s="533"/>
      <c r="K10364" s="533"/>
      <c r="L10364" s="533"/>
      <c r="M10364" s="533"/>
      <c r="N10364" s="532"/>
      <c r="O10364" s="350"/>
      <c r="P10364" s="464"/>
      <c r="Q10364" s="464"/>
      <c r="R10364" s="464"/>
      <c r="S10364" s="464"/>
      <c r="T10364" s="464"/>
      <c r="U10364" s="464"/>
      <c r="V10364" s="464"/>
      <c r="W10364" s="464"/>
    </row>
    <row r="10365" spans="1:23">
      <c r="A10365" s="536"/>
      <c r="B10365" s="532"/>
      <c r="C10365" s="350"/>
      <c r="D10365" s="350"/>
      <c r="E10365" s="533"/>
      <c r="F10365" s="533"/>
      <c r="G10365" s="533"/>
      <c r="H10365" s="533"/>
      <c r="I10365" s="533"/>
      <c r="J10365" s="533"/>
      <c r="K10365" s="533"/>
      <c r="L10365" s="533"/>
      <c r="M10365" s="533"/>
      <c r="N10365" s="532"/>
      <c r="O10365" s="350"/>
      <c r="P10365" s="464"/>
      <c r="Q10365" s="464"/>
      <c r="R10365" s="464"/>
      <c r="S10365" s="464"/>
      <c r="T10365" s="464"/>
      <c r="U10365" s="464"/>
      <c r="V10365" s="464"/>
      <c r="W10365" s="464"/>
    </row>
    <row r="10366" spans="1:23">
      <c r="A10366" s="536"/>
      <c r="B10366" s="532"/>
      <c r="C10366" s="350"/>
      <c r="D10366" s="350"/>
      <c r="E10366" s="533"/>
      <c r="F10366" s="533"/>
      <c r="G10366" s="533"/>
      <c r="H10366" s="533"/>
      <c r="I10366" s="533"/>
      <c r="J10366" s="533"/>
      <c r="K10366" s="533"/>
      <c r="L10366" s="533"/>
      <c r="M10366" s="533"/>
      <c r="N10366" s="532"/>
      <c r="O10366" s="350"/>
      <c r="P10366" s="464"/>
      <c r="Q10366" s="464"/>
      <c r="R10366" s="464"/>
      <c r="S10366" s="464"/>
      <c r="T10366" s="464"/>
      <c r="U10366" s="464"/>
      <c r="V10366" s="464"/>
      <c r="W10366" s="464"/>
    </row>
    <row r="10367" spans="1:23">
      <c r="A10367" s="536"/>
      <c r="B10367" s="532"/>
      <c r="C10367" s="350"/>
      <c r="D10367" s="350"/>
      <c r="E10367" s="533"/>
      <c r="F10367" s="533"/>
      <c r="G10367" s="533"/>
      <c r="H10367" s="533"/>
      <c r="I10367" s="533"/>
      <c r="J10367" s="533"/>
      <c r="K10367" s="533"/>
      <c r="L10367" s="533"/>
      <c r="M10367" s="533"/>
      <c r="N10367" s="532"/>
      <c r="O10367" s="350"/>
      <c r="P10367" s="464"/>
      <c r="Q10367" s="464"/>
      <c r="R10367" s="464"/>
      <c r="S10367" s="464"/>
      <c r="T10367" s="464"/>
      <c r="U10367" s="464"/>
      <c r="V10367" s="464"/>
      <c r="W10367" s="464"/>
    </row>
    <row r="10368" spans="1:23">
      <c r="A10368" s="536"/>
      <c r="B10368" s="532"/>
      <c r="C10368" s="350"/>
      <c r="D10368" s="350"/>
      <c r="E10368" s="533"/>
      <c r="F10368" s="533"/>
      <c r="G10368" s="533"/>
      <c r="H10368" s="533"/>
      <c r="I10368" s="533"/>
      <c r="J10368" s="533"/>
      <c r="K10368" s="533"/>
      <c r="L10368" s="533"/>
      <c r="M10368" s="533"/>
      <c r="N10368" s="532"/>
      <c r="O10368" s="350"/>
      <c r="P10368" s="464"/>
      <c r="Q10368" s="464"/>
      <c r="R10368" s="464"/>
      <c r="S10368" s="464"/>
      <c r="T10368" s="464"/>
      <c r="U10368" s="464"/>
      <c r="V10368" s="464"/>
      <c r="W10368" s="464"/>
    </row>
    <row r="10369" spans="1:23">
      <c r="A10369" s="536"/>
      <c r="B10369" s="532"/>
      <c r="C10369" s="350"/>
      <c r="D10369" s="350"/>
      <c r="E10369" s="533"/>
      <c r="F10369" s="533"/>
      <c r="G10369" s="533"/>
      <c r="H10369" s="533"/>
      <c r="I10369" s="533"/>
      <c r="J10369" s="533"/>
      <c r="K10369" s="533"/>
      <c r="L10369" s="533"/>
      <c r="M10369" s="533"/>
      <c r="N10369" s="532"/>
      <c r="O10369" s="350"/>
      <c r="P10369" s="464"/>
      <c r="Q10369" s="464"/>
      <c r="R10369" s="464"/>
      <c r="S10369" s="464"/>
      <c r="T10369" s="464"/>
      <c r="U10369" s="464"/>
      <c r="V10369" s="464"/>
      <c r="W10369" s="464"/>
    </row>
    <row r="10370" spans="1:23">
      <c r="A10370" s="536"/>
      <c r="B10370" s="532"/>
      <c r="C10370" s="350"/>
      <c r="D10370" s="350"/>
      <c r="E10370" s="533"/>
      <c r="F10370" s="533"/>
      <c r="G10370" s="533"/>
      <c r="H10370" s="533"/>
      <c r="I10370" s="533"/>
      <c r="J10370" s="533"/>
      <c r="K10370" s="533"/>
      <c r="L10370" s="533"/>
      <c r="M10370" s="533"/>
      <c r="N10370" s="532"/>
      <c r="O10370" s="350"/>
      <c r="P10370" s="464"/>
      <c r="Q10370" s="464"/>
      <c r="R10370" s="464"/>
      <c r="S10370" s="464"/>
      <c r="T10370" s="464"/>
      <c r="U10370" s="464"/>
      <c r="V10370" s="464"/>
      <c r="W10370" s="464"/>
    </row>
    <row r="10371" spans="1:23">
      <c r="A10371" s="536"/>
      <c r="B10371" s="532"/>
      <c r="C10371" s="350"/>
      <c r="D10371" s="350"/>
      <c r="E10371" s="533"/>
      <c r="F10371" s="533"/>
      <c r="G10371" s="533"/>
      <c r="H10371" s="533"/>
      <c r="I10371" s="533"/>
      <c r="J10371" s="533"/>
      <c r="K10371" s="533"/>
      <c r="L10371" s="533"/>
      <c r="M10371" s="533"/>
      <c r="N10371" s="532"/>
      <c r="O10371" s="350"/>
      <c r="P10371" s="464"/>
      <c r="Q10371" s="464"/>
      <c r="R10371" s="464"/>
      <c r="S10371" s="464"/>
      <c r="T10371" s="464"/>
      <c r="U10371" s="464"/>
      <c r="V10371" s="464"/>
      <c r="W10371" s="464"/>
    </row>
    <row r="10372" spans="1:23">
      <c r="A10372" s="536"/>
      <c r="B10372" s="532"/>
      <c r="C10372" s="350"/>
      <c r="D10372" s="350"/>
      <c r="E10372" s="533"/>
      <c r="F10372" s="533"/>
      <c r="G10372" s="533"/>
      <c r="H10372" s="533"/>
      <c r="I10372" s="533"/>
      <c r="J10372" s="533"/>
      <c r="K10372" s="533"/>
      <c r="L10372" s="533"/>
      <c r="M10372" s="533"/>
      <c r="N10372" s="532"/>
      <c r="O10372" s="350"/>
      <c r="P10372" s="464"/>
      <c r="Q10372" s="464"/>
      <c r="R10372" s="464"/>
      <c r="S10372" s="464"/>
      <c r="T10372" s="464"/>
      <c r="U10372" s="464"/>
      <c r="V10372" s="464"/>
      <c r="W10372" s="464"/>
    </row>
    <row r="10373" spans="1:23">
      <c r="A10373" s="536"/>
      <c r="B10373" s="532"/>
      <c r="C10373" s="350"/>
      <c r="D10373" s="350"/>
      <c r="E10373" s="533"/>
      <c r="F10373" s="533"/>
      <c r="G10373" s="533"/>
      <c r="H10373" s="533"/>
      <c r="I10373" s="533"/>
      <c r="J10373" s="533"/>
      <c r="K10373" s="533"/>
      <c r="L10373" s="533"/>
      <c r="M10373" s="533"/>
      <c r="N10373" s="532"/>
      <c r="O10373" s="350"/>
      <c r="P10373" s="464"/>
      <c r="Q10373" s="464"/>
      <c r="R10373" s="464"/>
      <c r="S10373" s="464"/>
      <c r="T10373" s="464"/>
      <c r="U10373" s="464"/>
      <c r="V10373" s="464"/>
      <c r="W10373" s="464"/>
    </row>
    <row r="10374" spans="1:23">
      <c r="A10374" s="536"/>
      <c r="B10374" s="532"/>
      <c r="C10374" s="350"/>
      <c r="D10374" s="350"/>
      <c r="E10374" s="533"/>
      <c r="F10374" s="533"/>
      <c r="G10374" s="533"/>
      <c r="H10374" s="533"/>
      <c r="I10374" s="533"/>
      <c r="J10374" s="533"/>
      <c r="K10374" s="533"/>
      <c r="L10374" s="533"/>
      <c r="M10374" s="533"/>
      <c r="N10374" s="532"/>
      <c r="O10374" s="350"/>
      <c r="P10374" s="464"/>
      <c r="Q10374" s="464"/>
      <c r="R10374" s="464"/>
      <c r="S10374" s="464"/>
      <c r="T10374" s="464"/>
      <c r="U10374" s="464"/>
      <c r="V10374" s="464"/>
      <c r="W10374" s="464"/>
    </row>
    <row r="10375" spans="1:23">
      <c r="A10375" s="536"/>
      <c r="B10375" s="532"/>
      <c r="C10375" s="350"/>
      <c r="D10375" s="350"/>
      <c r="E10375" s="533"/>
      <c r="F10375" s="533"/>
      <c r="G10375" s="533"/>
      <c r="H10375" s="533"/>
      <c r="I10375" s="533"/>
      <c r="J10375" s="533"/>
      <c r="K10375" s="533"/>
      <c r="L10375" s="533"/>
      <c r="M10375" s="533"/>
      <c r="N10375" s="532"/>
      <c r="O10375" s="350"/>
      <c r="P10375" s="464"/>
      <c r="Q10375" s="464"/>
      <c r="R10375" s="464"/>
      <c r="S10375" s="464"/>
      <c r="T10375" s="464"/>
      <c r="U10375" s="464"/>
      <c r="V10375" s="464"/>
      <c r="W10375" s="464"/>
    </row>
    <row r="10376" spans="1:23">
      <c r="A10376" s="536"/>
      <c r="B10376" s="532"/>
      <c r="C10376" s="350"/>
      <c r="D10376" s="350"/>
      <c r="E10376" s="533"/>
      <c r="F10376" s="533"/>
      <c r="G10376" s="533"/>
      <c r="H10376" s="533"/>
      <c r="I10376" s="533"/>
      <c r="J10376" s="533"/>
      <c r="K10376" s="533"/>
      <c r="L10376" s="533"/>
      <c r="M10376" s="533"/>
      <c r="N10376" s="532"/>
      <c r="O10376" s="350"/>
      <c r="P10376" s="464"/>
      <c r="Q10376" s="464"/>
      <c r="R10376" s="464"/>
      <c r="S10376" s="464"/>
      <c r="T10376" s="464"/>
      <c r="U10376" s="464"/>
      <c r="V10376" s="464"/>
      <c r="W10376" s="464"/>
    </row>
    <row r="10377" spans="1:23">
      <c r="A10377" s="536"/>
      <c r="B10377" s="532"/>
      <c r="C10377" s="350"/>
      <c r="D10377" s="350"/>
      <c r="E10377" s="533"/>
      <c r="F10377" s="533"/>
      <c r="G10377" s="533"/>
      <c r="H10377" s="533"/>
      <c r="I10377" s="533"/>
      <c r="J10377" s="533"/>
      <c r="K10377" s="533"/>
      <c r="L10377" s="533"/>
      <c r="M10377" s="533"/>
      <c r="N10377" s="532"/>
      <c r="O10377" s="350"/>
      <c r="P10377" s="464"/>
      <c r="Q10377" s="464"/>
      <c r="R10377" s="464"/>
      <c r="S10377" s="464"/>
      <c r="T10377" s="464"/>
      <c r="U10377" s="464"/>
      <c r="V10377" s="464"/>
      <c r="W10377" s="464"/>
    </row>
    <row r="10378" spans="1:23">
      <c r="A10378" s="536"/>
      <c r="B10378" s="532"/>
      <c r="C10378" s="350"/>
      <c r="D10378" s="350"/>
      <c r="E10378" s="533"/>
      <c r="F10378" s="533"/>
      <c r="G10378" s="533"/>
      <c r="H10378" s="533"/>
      <c r="I10378" s="533"/>
      <c r="J10378" s="533"/>
      <c r="K10378" s="533"/>
      <c r="L10378" s="533"/>
      <c r="M10378" s="533"/>
      <c r="N10378" s="532"/>
      <c r="O10378" s="350"/>
      <c r="P10378" s="464"/>
      <c r="Q10378" s="464"/>
      <c r="R10378" s="464"/>
      <c r="S10378" s="464"/>
      <c r="T10378" s="464"/>
      <c r="U10378" s="464"/>
      <c r="V10378" s="464"/>
      <c r="W10378" s="464"/>
    </row>
    <row r="10379" spans="1:23">
      <c r="A10379" s="536"/>
      <c r="B10379" s="532"/>
      <c r="C10379" s="350"/>
      <c r="D10379" s="350"/>
      <c r="E10379" s="533"/>
      <c r="F10379" s="533"/>
      <c r="G10379" s="533"/>
      <c r="H10379" s="533"/>
      <c r="I10379" s="533"/>
      <c r="J10379" s="533"/>
      <c r="K10379" s="533"/>
      <c r="L10379" s="533"/>
      <c r="M10379" s="533"/>
      <c r="N10379" s="532"/>
      <c r="O10379" s="350"/>
      <c r="P10379" s="464"/>
      <c r="Q10379" s="464"/>
      <c r="R10379" s="464"/>
      <c r="S10379" s="464"/>
      <c r="T10379" s="464"/>
      <c r="U10379" s="464"/>
      <c r="V10379" s="464"/>
      <c r="W10379" s="464"/>
    </row>
    <row r="10380" spans="1:23">
      <c r="A10380" s="536"/>
      <c r="B10380" s="532"/>
      <c r="C10380" s="350"/>
      <c r="D10380" s="350"/>
      <c r="E10380" s="533"/>
      <c r="F10380" s="533"/>
      <c r="G10380" s="533"/>
      <c r="H10380" s="533"/>
      <c r="I10380" s="533"/>
      <c r="J10380" s="533"/>
      <c r="K10380" s="533"/>
      <c r="L10380" s="533"/>
      <c r="M10380" s="533"/>
      <c r="N10380" s="532"/>
      <c r="O10380" s="350"/>
      <c r="P10380" s="464"/>
      <c r="Q10380" s="464"/>
      <c r="R10380" s="464"/>
      <c r="S10380" s="464"/>
      <c r="T10380" s="464"/>
      <c r="U10380" s="464"/>
      <c r="V10380" s="464"/>
      <c r="W10380" s="464"/>
    </row>
    <row r="10381" spans="1:23">
      <c r="A10381" s="536"/>
      <c r="B10381" s="532"/>
      <c r="C10381" s="350"/>
      <c r="D10381" s="350"/>
      <c r="E10381" s="533"/>
      <c r="F10381" s="533"/>
      <c r="G10381" s="533"/>
      <c r="H10381" s="533"/>
      <c r="I10381" s="533"/>
      <c r="J10381" s="533"/>
      <c r="K10381" s="533"/>
      <c r="L10381" s="533"/>
      <c r="M10381" s="533"/>
      <c r="N10381" s="532"/>
      <c r="O10381" s="350"/>
      <c r="P10381" s="464"/>
      <c r="Q10381" s="464"/>
      <c r="R10381" s="464"/>
      <c r="S10381" s="464"/>
      <c r="T10381" s="464"/>
      <c r="U10381" s="464"/>
      <c r="V10381" s="464"/>
      <c r="W10381" s="464"/>
    </row>
    <row r="10382" spans="1:23">
      <c r="A10382" s="536"/>
      <c r="B10382" s="532"/>
      <c r="C10382" s="350"/>
      <c r="D10382" s="350"/>
      <c r="E10382" s="533"/>
      <c r="F10382" s="533"/>
      <c r="G10382" s="533"/>
      <c r="H10382" s="533"/>
      <c r="I10382" s="533"/>
      <c r="J10382" s="533"/>
      <c r="K10382" s="533"/>
      <c r="L10382" s="533"/>
      <c r="M10382" s="533"/>
      <c r="N10382" s="532"/>
      <c r="O10382" s="350"/>
      <c r="P10382" s="464"/>
      <c r="Q10382" s="464"/>
      <c r="R10382" s="464"/>
      <c r="S10382" s="464"/>
      <c r="T10382" s="464"/>
      <c r="U10382" s="464"/>
      <c r="V10382" s="464"/>
      <c r="W10382" s="464"/>
    </row>
    <row r="10383" spans="1:23">
      <c r="A10383" s="536"/>
      <c r="B10383" s="532"/>
      <c r="C10383" s="350"/>
      <c r="D10383" s="350"/>
      <c r="E10383" s="533"/>
      <c r="F10383" s="533"/>
      <c r="G10383" s="533"/>
      <c r="H10383" s="533"/>
      <c r="I10383" s="533"/>
      <c r="J10383" s="533"/>
      <c r="K10383" s="533"/>
      <c r="L10383" s="533"/>
      <c r="M10383" s="533"/>
      <c r="N10383" s="532"/>
      <c r="O10383" s="350"/>
      <c r="P10383" s="464"/>
      <c r="Q10383" s="464"/>
      <c r="R10383" s="464"/>
      <c r="S10383" s="464"/>
      <c r="T10383" s="464"/>
      <c r="U10383" s="464"/>
      <c r="V10383" s="464"/>
      <c r="W10383" s="464"/>
    </row>
    <row r="10384" spans="1:23">
      <c r="A10384" s="536"/>
      <c r="B10384" s="532"/>
      <c r="C10384" s="350"/>
      <c r="D10384" s="350"/>
      <c r="E10384" s="533"/>
      <c r="F10384" s="533"/>
      <c r="G10384" s="533"/>
      <c r="H10384" s="533"/>
      <c r="I10384" s="533"/>
      <c r="J10384" s="533"/>
      <c r="K10384" s="533"/>
      <c r="L10384" s="533"/>
      <c r="M10384" s="533"/>
      <c r="N10384" s="532"/>
      <c r="O10384" s="350"/>
      <c r="P10384" s="464"/>
      <c r="Q10384" s="464"/>
      <c r="R10384" s="464"/>
      <c r="S10384" s="464"/>
      <c r="T10384" s="464"/>
      <c r="U10384" s="464"/>
      <c r="V10384" s="464"/>
      <c r="W10384" s="464"/>
    </row>
    <row r="10385" spans="1:23">
      <c r="A10385" s="536"/>
      <c r="B10385" s="532"/>
      <c r="C10385" s="350"/>
      <c r="D10385" s="350"/>
      <c r="E10385" s="533"/>
      <c r="F10385" s="533"/>
      <c r="G10385" s="533"/>
      <c r="H10385" s="533"/>
      <c r="I10385" s="533"/>
      <c r="J10385" s="533"/>
      <c r="K10385" s="533"/>
      <c r="L10385" s="533"/>
      <c r="M10385" s="533"/>
      <c r="N10385" s="532"/>
      <c r="O10385" s="350"/>
      <c r="P10385" s="464"/>
      <c r="Q10385" s="464"/>
      <c r="R10385" s="464"/>
      <c r="S10385" s="464"/>
      <c r="T10385" s="464"/>
      <c r="U10385" s="464"/>
      <c r="V10385" s="464"/>
      <c r="W10385" s="464"/>
    </row>
    <row r="10386" spans="1:23">
      <c r="A10386" s="536"/>
      <c r="B10386" s="532"/>
      <c r="C10386" s="350"/>
      <c r="D10386" s="350"/>
      <c r="E10386" s="533"/>
      <c r="F10386" s="533"/>
      <c r="G10386" s="533"/>
      <c r="H10386" s="533"/>
      <c r="I10386" s="533"/>
      <c r="J10386" s="533"/>
      <c r="K10386" s="533"/>
      <c r="L10386" s="533"/>
      <c r="M10386" s="533"/>
      <c r="N10386" s="532"/>
      <c r="O10386" s="350"/>
      <c r="P10386" s="464"/>
      <c r="Q10386" s="464"/>
      <c r="R10386" s="464"/>
      <c r="S10386" s="464"/>
      <c r="T10386" s="464"/>
      <c r="U10386" s="464"/>
      <c r="V10386" s="464"/>
      <c r="W10386" s="464"/>
    </row>
    <row r="10387" spans="1:23">
      <c r="A10387" s="536"/>
      <c r="B10387" s="532"/>
      <c r="C10387" s="350"/>
      <c r="D10387" s="350"/>
      <c r="E10387" s="533"/>
      <c r="F10387" s="533"/>
      <c r="G10387" s="533"/>
      <c r="H10387" s="533"/>
      <c r="I10387" s="533"/>
      <c r="J10387" s="533"/>
      <c r="K10387" s="533"/>
      <c r="L10387" s="533"/>
      <c r="M10387" s="533"/>
      <c r="N10387" s="532"/>
      <c r="O10387" s="350"/>
      <c r="P10387" s="464"/>
      <c r="Q10387" s="464"/>
      <c r="R10387" s="464"/>
      <c r="S10387" s="464"/>
      <c r="T10387" s="464"/>
      <c r="U10387" s="464"/>
      <c r="V10387" s="464"/>
      <c r="W10387" s="464"/>
    </row>
    <row r="10388" spans="1:23">
      <c r="A10388" s="536"/>
      <c r="B10388" s="532"/>
      <c r="C10388" s="350"/>
      <c r="D10388" s="350"/>
      <c r="E10388" s="533"/>
      <c r="F10388" s="533"/>
      <c r="G10388" s="533"/>
      <c r="H10388" s="533"/>
      <c r="I10388" s="533"/>
      <c r="J10388" s="533"/>
      <c r="K10388" s="533"/>
      <c r="L10388" s="533"/>
      <c r="M10388" s="533"/>
      <c r="N10388" s="532"/>
      <c r="O10388" s="350"/>
      <c r="P10388" s="464"/>
      <c r="Q10388" s="464"/>
      <c r="R10388" s="464"/>
      <c r="S10388" s="464"/>
      <c r="T10388" s="464"/>
      <c r="U10388" s="464"/>
      <c r="V10388" s="464"/>
      <c r="W10388" s="464"/>
    </row>
    <row r="10389" spans="1:23">
      <c r="A10389" s="536"/>
      <c r="B10389" s="532"/>
      <c r="C10389" s="350"/>
      <c r="D10389" s="350"/>
      <c r="E10389" s="533"/>
      <c r="F10389" s="533"/>
      <c r="G10389" s="533"/>
      <c r="H10389" s="533"/>
      <c r="I10389" s="533"/>
      <c r="J10389" s="533"/>
      <c r="K10389" s="533"/>
      <c r="L10389" s="533"/>
      <c r="M10389" s="533"/>
      <c r="N10389" s="532"/>
      <c r="O10389" s="350"/>
      <c r="P10389" s="464"/>
      <c r="Q10389" s="464"/>
      <c r="R10389" s="464"/>
      <c r="S10389" s="464"/>
      <c r="T10389" s="464"/>
      <c r="U10389" s="464"/>
      <c r="V10389" s="464"/>
      <c r="W10389" s="464"/>
    </row>
    <row r="10390" spans="1:23">
      <c r="A10390" s="536"/>
      <c r="B10390" s="532"/>
      <c r="C10390" s="350"/>
      <c r="D10390" s="350"/>
      <c r="E10390" s="533"/>
      <c r="F10390" s="533"/>
      <c r="G10390" s="533"/>
      <c r="H10390" s="533"/>
      <c r="I10390" s="533"/>
      <c r="J10390" s="533"/>
      <c r="K10390" s="533"/>
      <c r="L10390" s="533"/>
      <c r="M10390" s="533"/>
      <c r="N10390" s="532"/>
      <c r="O10390" s="350"/>
      <c r="P10390" s="464"/>
      <c r="Q10390" s="464"/>
      <c r="R10390" s="464"/>
      <c r="S10390" s="464"/>
      <c r="T10390" s="464"/>
      <c r="U10390" s="464"/>
      <c r="V10390" s="464"/>
      <c r="W10390" s="464"/>
    </row>
    <row r="10391" spans="1:23">
      <c r="A10391" s="536"/>
      <c r="B10391" s="532"/>
      <c r="C10391" s="350"/>
      <c r="D10391" s="350"/>
      <c r="E10391" s="533"/>
      <c r="F10391" s="533"/>
      <c r="G10391" s="533"/>
      <c r="H10391" s="533"/>
      <c r="I10391" s="533"/>
      <c r="J10391" s="533"/>
      <c r="K10391" s="533"/>
      <c r="L10391" s="533"/>
      <c r="M10391" s="533"/>
      <c r="N10391" s="532"/>
      <c r="O10391" s="350"/>
      <c r="P10391" s="464"/>
      <c r="Q10391" s="464"/>
      <c r="R10391" s="464"/>
      <c r="S10391" s="464"/>
      <c r="T10391" s="464"/>
      <c r="U10391" s="464"/>
      <c r="V10391" s="464"/>
      <c r="W10391" s="464"/>
    </row>
    <row r="10392" spans="1:23">
      <c r="A10392" s="536"/>
      <c r="B10392" s="532"/>
      <c r="C10392" s="350"/>
      <c r="D10392" s="350"/>
      <c r="E10392" s="533"/>
      <c r="F10392" s="533"/>
      <c r="G10392" s="533"/>
      <c r="H10392" s="533"/>
      <c r="I10392" s="533"/>
      <c r="J10392" s="533"/>
      <c r="K10392" s="533"/>
      <c r="L10392" s="533"/>
      <c r="M10392" s="533"/>
      <c r="N10392" s="532"/>
      <c r="O10392" s="350"/>
      <c r="P10392" s="464"/>
      <c r="Q10392" s="464"/>
      <c r="R10392" s="464"/>
      <c r="S10392" s="464"/>
      <c r="T10392" s="464"/>
      <c r="U10392" s="464"/>
      <c r="V10392" s="464"/>
      <c r="W10392" s="464"/>
    </row>
    <row r="10393" spans="1:23">
      <c r="A10393" s="536"/>
      <c r="B10393" s="532"/>
      <c r="C10393" s="350"/>
      <c r="D10393" s="350"/>
      <c r="E10393" s="533"/>
      <c r="F10393" s="533"/>
      <c r="G10393" s="533"/>
      <c r="H10393" s="533"/>
      <c r="I10393" s="533"/>
      <c r="J10393" s="533"/>
      <c r="K10393" s="533"/>
      <c r="L10393" s="533"/>
      <c r="M10393" s="533"/>
      <c r="N10393" s="532"/>
      <c r="O10393" s="350"/>
      <c r="P10393" s="464"/>
      <c r="Q10393" s="464"/>
      <c r="R10393" s="464"/>
      <c r="S10393" s="464"/>
      <c r="T10393" s="464"/>
      <c r="U10393" s="464"/>
      <c r="V10393" s="464"/>
      <c r="W10393" s="464"/>
    </row>
    <row r="10394" spans="1:23">
      <c r="A10394" s="536"/>
      <c r="B10394" s="532"/>
      <c r="C10394" s="350"/>
      <c r="D10394" s="350"/>
      <c r="E10394" s="533"/>
      <c r="F10394" s="533"/>
      <c r="G10394" s="533"/>
      <c r="H10394" s="533"/>
      <c r="I10394" s="533"/>
      <c r="J10394" s="533"/>
      <c r="K10394" s="533"/>
      <c r="L10394" s="533"/>
      <c r="M10394" s="533"/>
      <c r="N10394" s="532"/>
      <c r="O10394" s="350"/>
      <c r="P10394" s="464"/>
      <c r="Q10394" s="464"/>
      <c r="R10394" s="464"/>
      <c r="S10394" s="464"/>
      <c r="T10394" s="464"/>
      <c r="U10394" s="464"/>
      <c r="V10394" s="464"/>
      <c r="W10394" s="464"/>
    </row>
    <row r="10395" spans="1:23">
      <c r="A10395" s="536"/>
      <c r="B10395" s="532"/>
      <c r="C10395" s="350"/>
      <c r="D10395" s="350"/>
      <c r="E10395" s="533"/>
      <c r="F10395" s="533"/>
      <c r="G10395" s="533"/>
      <c r="H10395" s="533"/>
      <c r="I10395" s="533"/>
      <c r="J10395" s="533"/>
      <c r="K10395" s="533"/>
      <c r="L10395" s="533"/>
      <c r="M10395" s="533"/>
      <c r="N10395" s="532"/>
      <c r="O10395" s="350"/>
      <c r="P10395" s="464"/>
      <c r="Q10395" s="464"/>
      <c r="R10395" s="464"/>
      <c r="S10395" s="464"/>
      <c r="T10395" s="464"/>
      <c r="U10395" s="464"/>
      <c r="V10395" s="464"/>
      <c r="W10395" s="464"/>
    </row>
    <row r="10396" spans="1:23">
      <c r="A10396" s="536"/>
      <c r="B10396" s="532"/>
      <c r="C10396" s="350"/>
      <c r="D10396" s="350"/>
      <c r="E10396" s="533"/>
      <c r="F10396" s="533"/>
      <c r="G10396" s="533"/>
      <c r="H10396" s="533"/>
      <c r="I10396" s="533"/>
      <c r="J10396" s="533"/>
      <c r="K10396" s="533"/>
      <c r="L10396" s="533"/>
      <c r="M10396" s="533"/>
      <c r="N10396" s="532"/>
      <c r="O10396" s="350"/>
      <c r="P10396" s="464"/>
      <c r="Q10396" s="464"/>
      <c r="R10396" s="464"/>
      <c r="S10396" s="464"/>
      <c r="T10396" s="464"/>
      <c r="U10396" s="464"/>
      <c r="V10396" s="464"/>
      <c r="W10396" s="464"/>
    </row>
    <row r="10397" spans="1:23">
      <c r="A10397" s="536"/>
      <c r="B10397" s="532"/>
      <c r="C10397" s="350"/>
      <c r="D10397" s="350"/>
      <c r="E10397" s="533"/>
      <c r="F10397" s="533"/>
      <c r="G10397" s="533"/>
      <c r="H10397" s="533"/>
      <c r="I10397" s="533"/>
      <c r="J10397" s="533"/>
      <c r="K10397" s="533"/>
      <c r="L10397" s="533"/>
      <c r="M10397" s="533"/>
      <c r="N10397" s="532"/>
      <c r="O10397" s="350"/>
      <c r="P10397" s="464"/>
      <c r="Q10397" s="464"/>
      <c r="R10397" s="464"/>
      <c r="S10397" s="464"/>
      <c r="T10397" s="464"/>
      <c r="U10397" s="464"/>
      <c r="V10397" s="464"/>
      <c r="W10397" s="464"/>
    </row>
    <row r="10398" spans="1:23">
      <c r="A10398" s="536"/>
      <c r="B10398" s="532"/>
      <c r="C10398" s="350"/>
      <c r="D10398" s="350"/>
      <c r="E10398" s="533"/>
      <c r="F10398" s="533"/>
      <c r="G10398" s="533"/>
      <c r="H10398" s="533"/>
      <c r="I10398" s="533"/>
      <c r="J10398" s="533"/>
      <c r="K10398" s="533"/>
      <c r="L10398" s="533"/>
      <c r="M10398" s="533"/>
      <c r="N10398" s="532"/>
      <c r="O10398" s="350"/>
      <c r="P10398" s="464"/>
      <c r="Q10398" s="464"/>
      <c r="R10398" s="464"/>
      <c r="S10398" s="464"/>
      <c r="T10398" s="464"/>
      <c r="U10398" s="464"/>
      <c r="V10398" s="464"/>
      <c r="W10398" s="464"/>
    </row>
    <row r="10399" spans="1:23">
      <c r="A10399" s="536"/>
      <c r="B10399" s="532"/>
      <c r="C10399" s="350"/>
      <c r="D10399" s="350"/>
      <c r="E10399" s="533"/>
      <c r="F10399" s="533"/>
      <c r="G10399" s="533"/>
      <c r="H10399" s="533"/>
      <c r="I10399" s="533"/>
      <c r="J10399" s="533"/>
      <c r="K10399" s="533"/>
      <c r="L10399" s="533"/>
      <c r="M10399" s="533"/>
      <c r="N10399" s="532"/>
      <c r="O10399" s="350"/>
      <c r="P10399" s="464"/>
      <c r="Q10399" s="464"/>
      <c r="R10399" s="464"/>
      <c r="S10399" s="464"/>
      <c r="T10399" s="464"/>
      <c r="U10399" s="464"/>
      <c r="V10399" s="464"/>
      <c r="W10399" s="464"/>
    </row>
    <row r="10400" spans="1:23">
      <c r="A10400" s="536"/>
      <c r="B10400" s="532"/>
      <c r="C10400" s="350"/>
      <c r="D10400" s="350"/>
      <c r="E10400" s="533"/>
      <c r="F10400" s="533"/>
      <c r="G10400" s="533"/>
      <c r="H10400" s="533"/>
      <c r="I10400" s="533"/>
      <c r="J10400" s="533"/>
      <c r="K10400" s="533"/>
      <c r="L10400" s="533"/>
      <c r="M10400" s="533"/>
      <c r="N10400" s="532"/>
      <c r="O10400" s="350"/>
      <c r="P10400" s="464"/>
      <c r="Q10400" s="464"/>
      <c r="R10400" s="464"/>
      <c r="S10400" s="464"/>
      <c r="T10400" s="464"/>
      <c r="U10400" s="464"/>
      <c r="V10400" s="464"/>
      <c r="W10400" s="464"/>
    </row>
    <row r="10401" spans="1:23">
      <c r="A10401" s="536"/>
      <c r="B10401" s="532"/>
      <c r="C10401" s="350"/>
      <c r="D10401" s="350"/>
      <c r="E10401" s="533"/>
      <c r="F10401" s="533"/>
      <c r="G10401" s="533"/>
      <c r="H10401" s="533"/>
      <c r="I10401" s="533"/>
      <c r="J10401" s="533"/>
      <c r="K10401" s="533"/>
      <c r="L10401" s="533"/>
      <c r="M10401" s="533"/>
      <c r="N10401" s="532"/>
      <c r="O10401" s="350"/>
      <c r="P10401" s="464"/>
      <c r="Q10401" s="464"/>
      <c r="R10401" s="464"/>
      <c r="S10401" s="464"/>
      <c r="T10401" s="464"/>
      <c r="U10401" s="464"/>
      <c r="V10401" s="464"/>
      <c r="W10401" s="464"/>
    </row>
    <row r="10402" spans="1:23">
      <c r="A10402" s="536"/>
      <c r="B10402" s="532"/>
      <c r="C10402" s="350"/>
      <c r="D10402" s="350"/>
      <c r="E10402" s="533"/>
      <c r="F10402" s="533"/>
      <c r="G10402" s="533"/>
      <c r="H10402" s="533"/>
      <c r="I10402" s="533"/>
      <c r="J10402" s="533"/>
      <c r="K10402" s="533"/>
      <c r="L10402" s="533"/>
      <c r="M10402" s="533"/>
      <c r="N10402" s="532"/>
      <c r="O10402" s="350"/>
      <c r="P10402" s="464"/>
      <c r="Q10402" s="464"/>
      <c r="R10402" s="464"/>
      <c r="S10402" s="464"/>
      <c r="T10402" s="464"/>
      <c r="U10402" s="464"/>
      <c r="V10402" s="464"/>
      <c r="W10402" s="464"/>
    </row>
    <row r="10403" spans="1:23">
      <c r="A10403" s="536"/>
      <c r="B10403" s="532"/>
      <c r="C10403" s="350"/>
      <c r="D10403" s="350"/>
      <c r="E10403" s="533"/>
      <c r="F10403" s="533"/>
      <c r="G10403" s="533"/>
      <c r="H10403" s="533"/>
      <c r="I10403" s="533"/>
      <c r="J10403" s="533"/>
      <c r="K10403" s="533"/>
      <c r="L10403" s="533"/>
      <c r="M10403" s="533"/>
      <c r="N10403" s="532"/>
      <c r="O10403" s="350"/>
      <c r="P10403" s="464"/>
      <c r="Q10403" s="464"/>
      <c r="R10403" s="464"/>
      <c r="S10403" s="464"/>
      <c r="T10403" s="464"/>
      <c r="U10403" s="464"/>
      <c r="V10403" s="464"/>
      <c r="W10403" s="464"/>
    </row>
    <row r="10404" spans="1:23">
      <c r="A10404" s="536"/>
      <c r="B10404" s="532"/>
      <c r="C10404" s="350"/>
      <c r="D10404" s="350"/>
      <c r="E10404" s="533"/>
      <c r="F10404" s="533"/>
      <c r="G10404" s="533"/>
      <c r="H10404" s="533"/>
      <c r="I10404" s="533"/>
      <c r="J10404" s="533"/>
      <c r="K10404" s="533"/>
      <c r="L10404" s="533"/>
      <c r="M10404" s="533"/>
      <c r="N10404" s="532"/>
      <c r="O10404" s="350"/>
      <c r="P10404" s="464"/>
      <c r="Q10404" s="464"/>
      <c r="R10404" s="464"/>
      <c r="S10404" s="464"/>
      <c r="T10404" s="464"/>
      <c r="U10404" s="464"/>
      <c r="V10404" s="464"/>
      <c r="W10404" s="464"/>
    </row>
    <row r="10405" spans="1:23">
      <c r="A10405" s="536"/>
      <c r="B10405" s="532"/>
      <c r="C10405" s="350"/>
      <c r="D10405" s="350"/>
      <c r="E10405" s="533"/>
      <c r="F10405" s="533"/>
      <c r="G10405" s="533"/>
      <c r="H10405" s="533"/>
      <c r="I10405" s="533"/>
      <c r="J10405" s="533"/>
      <c r="K10405" s="533"/>
      <c r="L10405" s="533"/>
      <c r="M10405" s="533"/>
      <c r="N10405" s="532"/>
      <c r="O10405" s="350"/>
      <c r="P10405" s="464"/>
      <c r="Q10405" s="464"/>
      <c r="R10405" s="464"/>
      <c r="S10405" s="464"/>
      <c r="T10405" s="464"/>
      <c r="U10405" s="464"/>
      <c r="V10405" s="464"/>
      <c r="W10405" s="464"/>
    </row>
    <row r="10406" spans="1:23">
      <c r="A10406" s="536"/>
      <c r="B10406" s="532"/>
      <c r="C10406" s="350"/>
      <c r="D10406" s="350"/>
      <c r="E10406" s="533"/>
      <c r="F10406" s="533"/>
      <c r="G10406" s="533"/>
      <c r="H10406" s="533"/>
      <c r="I10406" s="533"/>
      <c r="J10406" s="533"/>
      <c r="K10406" s="533"/>
      <c r="L10406" s="533"/>
      <c r="M10406" s="533"/>
      <c r="N10406" s="532"/>
      <c r="O10406" s="350"/>
      <c r="P10406" s="464"/>
      <c r="Q10406" s="464"/>
      <c r="R10406" s="464"/>
      <c r="S10406" s="464"/>
      <c r="T10406" s="464"/>
      <c r="U10406" s="464"/>
      <c r="V10406" s="464"/>
      <c r="W10406" s="464"/>
    </row>
    <row r="10407" spans="1:23">
      <c r="A10407" s="536"/>
      <c r="B10407" s="532"/>
      <c r="C10407" s="350"/>
      <c r="D10407" s="350"/>
      <c r="E10407" s="533"/>
      <c r="F10407" s="533"/>
      <c r="G10407" s="533"/>
      <c r="H10407" s="533"/>
      <c r="I10407" s="533"/>
      <c r="J10407" s="533"/>
      <c r="K10407" s="533"/>
      <c r="L10407" s="533"/>
      <c r="M10407" s="533"/>
      <c r="N10407" s="532"/>
      <c r="O10407" s="350"/>
      <c r="P10407" s="464"/>
      <c r="Q10407" s="464"/>
      <c r="R10407" s="464"/>
      <c r="S10407" s="464"/>
      <c r="T10407" s="464"/>
      <c r="U10407" s="464"/>
      <c r="V10407" s="464"/>
      <c r="W10407" s="464"/>
    </row>
    <row r="10408" spans="1:23">
      <c r="A10408" s="536"/>
      <c r="B10408" s="532"/>
      <c r="C10408" s="350"/>
      <c r="D10408" s="350"/>
      <c r="E10408" s="533"/>
      <c r="F10408" s="533"/>
      <c r="G10408" s="533"/>
      <c r="H10408" s="533"/>
      <c r="I10408" s="533"/>
      <c r="J10408" s="533"/>
      <c r="K10408" s="533"/>
      <c r="L10408" s="533"/>
      <c r="M10408" s="533"/>
      <c r="N10408" s="532"/>
      <c r="O10408" s="350"/>
      <c r="P10408" s="464"/>
      <c r="Q10408" s="464"/>
      <c r="R10408" s="464"/>
      <c r="S10408" s="464"/>
      <c r="T10408" s="464"/>
      <c r="U10408" s="464"/>
      <c r="V10408" s="464"/>
      <c r="W10408" s="464"/>
    </row>
    <row r="10409" spans="1:23">
      <c r="A10409" s="536"/>
      <c r="B10409" s="532"/>
      <c r="C10409" s="350"/>
      <c r="D10409" s="350"/>
      <c r="E10409" s="533"/>
      <c r="F10409" s="533"/>
      <c r="G10409" s="533"/>
      <c r="H10409" s="533"/>
      <c r="I10409" s="533"/>
      <c r="J10409" s="533"/>
      <c r="K10409" s="533"/>
      <c r="L10409" s="533"/>
      <c r="M10409" s="533"/>
      <c r="N10409" s="532"/>
      <c r="O10409" s="350"/>
      <c r="P10409" s="464"/>
      <c r="Q10409" s="464"/>
      <c r="R10409" s="464"/>
      <c r="S10409" s="464"/>
      <c r="T10409" s="464"/>
      <c r="U10409" s="464"/>
      <c r="V10409" s="464"/>
      <c r="W10409" s="464"/>
    </row>
    <row r="10410" spans="1:23">
      <c r="A10410" s="536"/>
      <c r="B10410" s="532"/>
      <c r="C10410" s="350"/>
      <c r="D10410" s="350"/>
      <c r="E10410" s="533"/>
      <c r="F10410" s="533"/>
      <c r="G10410" s="533"/>
      <c r="H10410" s="533"/>
      <c r="I10410" s="533"/>
      <c r="J10410" s="533"/>
      <c r="K10410" s="533"/>
      <c r="L10410" s="533"/>
      <c r="M10410" s="533"/>
      <c r="N10410" s="532"/>
      <c r="O10410" s="350"/>
      <c r="P10410" s="464"/>
      <c r="Q10410" s="464"/>
      <c r="R10410" s="464"/>
      <c r="S10410" s="464"/>
      <c r="T10410" s="464"/>
      <c r="U10410" s="464"/>
      <c r="V10410" s="464"/>
      <c r="W10410" s="464"/>
    </row>
    <row r="10411" spans="1:23">
      <c r="A10411" s="536"/>
      <c r="B10411" s="532"/>
      <c r="C10411" s="350"/>
      <c r="D10411" s="350"/>
      <c r="E10411" s="533"/>
      <c r="F10411" s="533"/>
      <c r="G10411" s="533"/>
      <c r="H10411" s="533"/>
      <c r="I10411" s="533"/>
      <c r="J10411" s="533"/>
      <c r="K10411" s="533"/>
      <c r="L10411" s="533"/>
      <c r="M10411" s="533"/>
      <c r="N10411" s="532"/>
      <c r="O10411" s="350"/>
      <c r="P10411" s="464"/>
      <c r="Q10411" s="464"/>
      <c r="R10411" s="464"/>
      <c r="S10411" s="464"/>
      <c r="T10411" s="464"/>
      <c r="U10411" s="464"/>
      <c r="V10411" s="464"/>
      <c r="W10411" s="464"/>
    </row>
    <row r="10412" spans="1:23">
      <c r="A10412" s="536"/>
      <c r="B10412" s="532"/>
      <c r="C10412" s="350"/>
      <c r="D10412" s="350"/>
      <c r="E10412" s="533"/>
      <c r="F10412" s="533"/>
      <c r="G10412" s="533"/>
      <c r="H10412" s="533"/>
      <c r="I10412" s="533"/>
      <c r="J10412" s="533"/>
      <c r="K10412" s="533"/>
      <c r="L10412" s="533"/>
      <c r="M10412" s="533"/>
      <c r="N10412" s="532"/>
      <c r="O10412" s="350"/>
      <c r="P10412" s="464"/>
      <c r="Q10412" s="464"/>
      <c r="R10412" s="464"/>
      <c r="S10412" s="464"/>
      <c r="T10412" s="464"/>
      <c r="U10412" s="464"/>
      <c r="V10412" s="464"/>
      <c r="W10412" s="464"/>
    </row>
    <row r="10413" spans="1:23">
      <c r="A10413" s="536"/>
      <c r="B10413" s="532"/>
      <c r="C10413" s="350"/>
      <c r="D10413" s="350"/>
      <c r="E10413" s="533"/>
      <c r="F10413" s="533"/>
      <c r="G10413" s="533"/>
      <c r="H10413" s="533"/>
      <c r="I10413" s="533"/>
      <c r="J10413" s="533"/>
      <c r="K10413" s="533"/>
      <c r="L10413" s="533"/>
      <c r="M10413" s="533"/>
      <c r="N10413" s="532"/>
      <c r="O10413" s="350"/>
      <c r="P10413" s="464"/>
      <c r="Q10413" s="464"/>
      <c r="R10413" s="464"/>
      <c r="S10413" s="464"/>
      <c r="T10413" s="464"/>
      <c r="U10413" s="464"/>
      <c r="V10413" s="464"/>
      <c r="W10413" s="464"/>
    </row>
    <row r="10414" spans="1:23">
      <c r="A10414" s="536"/>
      <c r="B10414" s="532"/>
      <c r="C10414" s="350"/>
      <c r="D10414" s="350"/>
      <c r="E10414" s="533"/>
      <c r="F10414" s="533"/>
      <c r="G10414" s="533"/>
      <c r="H10414" s="533"/>
      <c r="I10414" s="533"/>
      <c r="J10414" s="533"/>
      <c r="K10414" s="533"/>
      <c r="L10414" s="533"/>
      <c r="M10414" s="533"/>
      <c r="N10414" s="532"/>
      <c r="O10414" s="350"/>
      <c r="P10414" s="464"/>
      <c r="Q10414" s="464"/>
      <c r="R10414" s="464"/>
      <c r="S10414" s="464"/>
      <c r="T10414" s="464"/>
      <c r="U10414" s="464"/>
      <c r="V10414" s="464"/>
      <c r="W10414" s="464"/>
    </row>
    <row r="10415" spans="1:23">
      <c r="A10415" s="536"/>
      <c r="B10415" s="532"/>
      <c r="C10415" s="350"/>
      <c r="D10415" s="350"/>
      <c r="E10415" s="533"/>
      <c r="F10415" s="533"/>
      <c r="G10415" s="533"/>
      <c r="H10415" s="533"/>
      <c r="I10415" s="533"/>
      <c r="J10415" s="533"/>
      <c r="K10415" s="533"/>
      <c r="L10415" s="533"/>
      <c r="M10415" s="533"/>
      <c r="N10415" s="532"/>
      <c r="O10415" s="350"/>
      <c r="P10415" s="464"/>
      <c r="Q10415" s="464"/>
      <c r="R10415" s="464"/>
      <c r="S10415" s="464"/>
      <c r="T10415" s="464"/>
      <c r="U10415" s="464"/>
      <c r="V10415" s="464"/>
      <c r="W10415" s="464"/>
    </row>
    <row r="10416" spans="1:23">
      <c r="A10416" s="536"/>
      <c r="B10416" s="532"/>
      <c r="C10416" s="350"/>
      <c r="D10416" s="350"/>
      <c r="E10416" s="533"/>
      <c r="F10416" s="533"/>
      <c r="G10416" s="533"/>
      <c r="H10416" s="533"/>
      <c r="I10416" s="533"/>
      <c r="J10416" s="533"/>
      <c r="K10416" s="533"/>
      <c r="L10416" s="533"/>
      <c r="M10416" s="533"/>
      <c r="N10416" s="532"/>
      <c r="O10416" s="350"/>
      <c r="P10416" s="464"/>
      <c r="Q10416" s="464"/>
      <c r="R10416" s="464"/>
      <c r="S10416" s="464"/>
      <c r="T10416" s="464"/>
      <c r="U10416" s="464"/>
      <c r="V10416" s="464"/>
      <c r="W10416" s="464"/>
    </row>
    <row r="10417" spans="1:23">
      <c r="A10417" s="536"/>
      <c r="B10417" s="532"/>
      <c r="C10417" s="350"/>
      <c r="D10417" s="350"/>
      <c r="E10417" s="533"/>
      <c r="F10417" s="533"/>
      <c r="G10417" s="533"/>
      <c r="H10417" s="533"/>
      <c r="I10417" s="533"/>
      <c r="J10417" s="533"/>
      <c r="K10417" s="533"/>
      <c r="L10417" s="533"/>
      <c r="M10417" s="533"/>
      <c r="N10417" s="532"/>
      <c r="O10417" s="350"/>
      <c r="P10417" s="464"/>
      <c r="Q10417" s="464"/>
      <c r="R10417" s="464"/>
      <c r="S10417" s="464"/>
      <c r="T10417" s="464"/>
      <c r="U10417" s="464"/>
      <c r="V10417" s="464"/>
      <c r="W10417" s="464"/>
    </row>
    <row r="10418" spans="1:23">
      <c r="A10418" s="536"/>
      <c r="B10418" s="532"/>
      <c r="C10418" s="350"/>
      <c r="D10418" s="350"/>
      <c r="E10418" s="533"/>
      <c r="F10418" s="533"/>
      <c r="G10418" s="533"/>
      <c r="H10418" s="533"/>
      <c r="I10418" s="533"/>
      <c r="J10418" s="533"/>
      <c r="K10418" s="533"/>
      <c r="L10418" s="533"/>
      <c r="M10418" s="533"/>
      <c r="N10418" s="532"/>
      <c r="O10418" s="350"/>
      <c r="P10418" s="464"/>
      <c r="Q10418" s="464"/>
      <c r="R10418" s="464"/>
      <c r="S10418" s="464"/>
      <c r="T10418" s="464"/>
      <c r="U10418" s="464"/>
      <c r="V10418" s="464"/>
      <c r="W10418" s="464"/>
    </row>
    <row r="10419" spans="1:23">
      <c r="A10419" s="536"/>
      <c r="B10419" s="532"/>
      <c r="C10419" s="350"/>
      <c r="D10419" s="350"/>
      <c r="E10419" s="533"/>
      <c r="F10419" s="533"/>
      <c r="G10419" s="533"/>
      <c r="H10419" s="533"/>
      <c r="I10419" s="533"/>
      <c r="J10419" s="533"/>
      <c r="K10419" s="533"/>
      <c r="L10419" s="533"/>
      <c r="M10419" s="533"/>
      <c r="N10419" s="532"/>
      <c r="O10419" s="350"/>
      <c r="P10419" s="464"/>
      <c r="Q10419" s="464"/>
      <c r="R10419" s="464"/>
      <c r="S10419" s="464"/>
      <c r="T10419" s="464"/>
      <c r="U10419" s="464"/>
      <c r="V10419" s="464"/>
      <c r="W10419" s="464"/>
    </row>
    <row r="10420" spans="1:23">
      <c r="A10420" s="536"/>
      <c r="B10420" s="532"/>
      <c r="C10420" s="350"/>
      <c r="D10420" s="350"/>
      <c r="E10420" s="533"/>
      <c r="F10420" s="533"/>
      <c r="G10420" s="533"/>
      <c r="H10420" s="533"/>
      <c r="I10420" s="533"/>
      <c r="J10420" s="533"/>
      <c r="K10420" s="533"/>
      <c r="L10420" s="533"/>
      <c r="M10420" s="533"/>
      <c r="N10420" s="532"/>
      <c r="O10420" s="350"/>
      <c r="P10420" s="464"/>
      <c r="Q10420" s="464"/>
      <c r="R10420" s="464"/>
      <c r="S10420" s="464"/>
      <c r="T10420" s="464"/>
      <c r="U10420" s="464"/>
      <c r="V10420" s="464"/>
      <c r="W10420" s="464"/>
    </row>
    <row r="10421" spans="1:23">
      <c r="A10421" s="536"/>
      <c r="B10421" s="532"/>
      <c r="C10421" s="350"/>
      <c r="D10421" s="350"/>
      <c r="E10421" s="533"/>
      <c r="F10421" s="533"/>
      <c r="G10421" s="533"/>
      <c r="H10421" s="533"/>
      <c r="I10421" s="533"/>
      <c r="J10421" s="533"/>
      <c r="K10421" s="533"/>
      <c r="L10421" s="533"/>
      <c r="M10421" s="533"/>
      <c r="N10421" s="532"/>
      <c r="O10421" s="350"/>
      <c r="P10421" s="464"/>
      <c r="Q10421" s="464"/>
      <c r="R10421" s="464"/>
      <c r="S10421" s="464"/>
      <c r="T10421" s="464"/>
      <c r="U10421" s="464"/>
      <c r="V10421" s="464"/>
      <c r="W10421" s="464"/>
    </row>
    <row r="10422" spans="1:23">
      <c r="A10422" s="536"/>
      <c r="B10422" s="532"/>
      <c r="C10422" s="350"/>
      <c r="D10422" s="350"/>
      <c r="E10422" s="533"/>
      <c r="F10422" s="533"/>
      <c r="G10422" s="533"/>
      <c r="H10422" s="533"/>
      <c r="I10422" s="533"/>
      <c r="J10422" s="533"/>
      <c r="K10422" s="533"/>
      <c r="L10422" s="533"/>
      <c r="M10422" s="533"/>
      <c r="N10422" s="532"/>
      <c r="O10422" s="350"/>
      <c r="P10422" s="464"/>
      <c r="Q10422" s="464"/>
      <c r="R10422" s="464"/>
      <c r="S10422" s="464"/>
      <c r="T10422" s="464"/>
      <c r="U10422" s="464"/>
      <c r="V10422" s="464"/>
      <c r="W10422" s="464"/>
    </row>
    <row r="10423" spans="1:23">
      <c r="A10423" s="536"/>
      <c r="B10423" s="532"/>
      <c r="C10423" s="350"/>
      <c r="D10423" s="350"/>
      <c r="E10423" s="533"/>
      <c r="F10423" s="533"/>
      <c r="G10423" s="533"/>
      <c r="H10423" s="533"/>
      <c r="I10423" s="533"/>
      <c r="J10423" s="533"/>
      <c r="K10423" s="533"/>
      <c r="L10423" s="533"/>
      <c r="M10423" s="533"/>
      <c r="N10423" s="532"/>
      <c r="O10423" s="350"/>
      <c r="P10423" s="464"/>
      <c r="Q10423" s="464"/>
      <c r="R10423" s="464"/>
      <c r="S10423" s="464"/>
      <c r="T10423" s="464"/>
      <c r="U10423" s="464"/>
      <c r="V10423" s="464"/>
      <c r="W10423" s="464"/>
    </row>
    <row r="10424" spans="1:23">
      <c r="A10424" s="536"/>
      <c r="B10424" s="532"/>
      <c r="C10424" s="350"/>
      <c r="D10424" s="350"/>
      <c r="E10424" s="533"/>
      <c r="F10424" s="533"/>
      <c r="G10424" s="533"/>
      <c r="H10424" s="533"/>
      <c r="I10424" s="533"/>
      <c r="J10424" s="533"/>
      <c r="K10424" s="533"/>
      <c r="L10424" s="533"/>
      <c r="M10424" s="533"/>
      <c r="N10424" s="532"/>
      <c r="O10424" s="350"/>
      <c r="P10424" s="464"/>
      <c r="Q10424" s="464"/>
      <c r="R10424" s="464"/>
      <c r="S10424" s="464"/>
      <c r="T10424" s="464"/>
      <c r="U10424" s="464"/>
      <c r="V10424" s="464"/>
      <c r="W10424" s="464"/>
    </row>
    <row r="10425" spans="1:23">
      <c r="A10425" s="536"/>
      <c r="B10425" s="532"/>
      <c r="C10425" s="350"/>
      <c r="D10425" s="350"/>
      <c r="E10425" s="533"/>
      <c r="F10425" s="533"/>
      <c r="G10425" s="533"/>
      <c r="H10425" s="533"/>
      <c r="I10425" s="533"/>
      <c r="J10425" s="533"/>
      <c r="K10425" s="533"/>
      <c r="L10425" s="533"/>
      <c r="M10425" s="533"/>
      <c r="N10425" s="532"/>
      <c r="O10425" s="350"/>
      <c r="P10425" s="464"/>
      <c r="Q10425" s="464"/>
      <c r="R10425" s="464"/>
      <c r="S10425" s="464"/>
      <c r="T10425" s="464"/>
      <c r="U10425" s="464"/>
      <c r="V10425" s="464"/>
      <c r="W10425" s="464"/>
    </row>
    <row r="10426" spans="1:23">
      <c r="A10426" s="536"/>
      <c r="B10426" s="532"/>
      <c r="C10426" s="350"/>
      <c r="D10426" s="350"/>
      <c r="E10426" s="533"/>
      <c r="F10426" s="533"/>
      <c r="G10426" s="533"/>
      <c r="H10426" s="533"/>
      <c r="I10426" s="533"/>
      <c r="J10426" s="533"/>
      <c r="K10426" s="533"/>
      <c r="L10426" s="533"/>
      <c r="M10426" s="533"/>
      <c r="N10426" s="532"/>
      <c r="O10426" s="350"/>
      <c r="P10426" s="464"/>
      <c r="Q10426" s="464"/>
      <c r="R10426" s="464"/>
      <c r="S10426" s="464"/>
      <c r="T10426" s="464"/>
      <c r="U10426" s="464"/>
      <c r="V10426" s="464"/>
      <c r="W10426" s="464"/>
    </row>
    <row r="10427" spans="1:23">
      <c r="A10427" s="536"/>
      <c r="B10427" s="532"/>
      <c r="C10427" s="350"/>
      <c r="D10427" s="350"/>
      <c r="E10427" s="533"/>
      <c r="F10427" s="533"/>
      <c r="G10427" s="533"/>
      <c r="H10427" s="533"/>
      <c r="I10427" s="533"/>
      <c r="J10427" s="533"/>
      <c r="K10427" s="533"/>
      <c r="L10427" s="533"/>
      <c r="M10427" s="533"/>
      <c r="N10427" s="532"/>
      <c r="O10427" s="350"/>
      <c r="P10427" s="464"/>
      <c r="Q10427" s="464"/>
      <c r="R10427" s="464"/>
      <c r="S10427" s="464"/>
      <c r="T10427" s="464"/>
      <c r="U10427" s="464"/>
      <c r="V10427" s="464"/>
      <c r="W10427" s="464"/>
    </row>
    <row r="10428" spans="1:23">
      <c r="A10428" s="536"/>
      <c r="B10428" s="532"/>
      <c r="C10428" s="350"/>
      <c r="D10428" s="350"/>
      <c r="E10428" s="533"/>
      <c r="F10428" s="533"/>
      <c r="G10428" s="533"/>
      <c r="H10428" s="533"/>
      <c r="I10428" s="533"/>
      <c r="J10428" s="533"/>
      <c r="K10428" s="533"/>
      <c r="L10428" s="533"/>
      <c r="M10428" s="533"/>
      <c r="N10428" s="532"/>
      <c r="O10428" s="350"/>
      <c r="P10428" s="464"/>
      <c r="Q10428" s="464"/>
      <c r="R10428" s="464"/>
      <c r="S10428" s="464"/>
      <c r="T10428" s="464"/>
      <c r="U10428" s="464"/>
      <c r="V10428" s="464"/>
      <c r="W10428" s="464"/>
    </row>
    <row r="10429" spans="1:23">
      <c r="A10429" s="536"/>
      <c r="B10429" s="532"/>
      <c r="C10429" s="350"/>
      <c r="D10429" s="350"/>
      <c r="E10429" s="533"/>
      <c r="F10429" s="533"/>
      <c r="G10429" s="533"/>
      <c r="H10429" s="533"/>
      <c r="I10429" s="533"/>
      <c r="J10429" s="533"/>
      <c r="K10429" s="533"/>
      <c r="L10429" s="533"/>
      <c r="M10429" s="533"/>
      <c r="N10429" s="532"/>
      <c r="O10429" s="350"/>
      <c r="P10429" s="464"/>
      <c r="Q10429" s="464"/>
      <c r="R10429" s="464"/>
      <c r="S10429" s="464"/>
      <c r="T10429" s="464"/>
      <c r="U10429" s="464"/>
      <c r="V10429" s="464"/>
      <c r="W10429" s="464"/>
    </row>
    <row r="10430" spans="1:23">
      <c r="A10430" s="536"/>
      <c r="B10430" s="532"/>
      <c r="C10430" s="350"/>
      <c r="D10430" s="350"/>
      <c r="E10430" s="533"/>
      <c r="F10430" s="533"/>
      <c r="G10430" s="533"/>
      <c r="H10430" s="533"/>
      <c r="I10430" s="533"/>
      <c r="J10430" s="533"/>
      <c r="K10430" s="533"/>
      <c r="L10430" s="533"/>
      <c r="M10430" s="533"/>
      <c r="N10430" s="532"/>
      <c r="O10430" s="350"/>
      <c r="P10430" s="464"/>
      <c r="Q10430" s="464"/>
      <c r="R10430" s="464"/>
      <c r="S10430" s="464"/>
      <c r="T10430" s="464"/>
      <c r="U10430" s="464"/>
      <c r="V10430" s="464"/>
      <c r="W10430" s="464"/>
    </row>
    <row r="10431" spans="1:23">
      <c r="A10431" s="536"/>
      <c r="B10431" s="532"/>
      <c r="C10431" s="350"/>
      <c r="D10431" s="350"/>
      <c r="E10431" s="533"/>
      <c r="F10431" s="533"/>
      <c r="G10431" s="533"/>
      <c r="H10431" s="533"/>
      <c r="I10431" s="533"/>
      <c r="J10431" s="533"/>
      <c r="K10431" s="533"/>
      <c r="L10431" s="533"/>
      <c r="M10431" s="533"/>
      <c r="N10431" s="532"/>
      <c r="O10431" s="350"/>
      <c r="P10431" s="464"/>
      <c r="Q10431" s="464"/>
      <c r="R10431" s="464"/>
      <c r="S10431" s="464"/>
      <c r="T10431" s="464"/>
      <c r="U10431" s="464"/>
      <c r="V10431" s="464"/>
      <c r="W10431" s="464"/>
    </row>
    <row r="10432" spans="1:23">
      <c r="A10432" s="536"/>
      <c r="B10432" s="532"/>
      <c r="C10432" s="350"/>
      <c r="D10432" s="350"/>
      <c r="E10432" s="533"/>
      <c r="F10432" s="533"/>
      <c r="G10432" s="533"/>
      <c r="H10432" s="533"/>
      <c r="I10432" s="533"/>
      <c r="J10432" s="533"/>
      <c r="K10432" s="533"/>
      <c r="L10432" s="533"/>
      <c r="M10432" s="533"/>
      <c r="N10432" s="532"/>
      <c r="O10432" s="350"/>
      <c r="P10432" s="464"/>
      <c r="Q10432" s="464"/>
      <c r="R10432" s="464"/>
      <c r="S10432" s="464"/>
      <c r="T10432" s="464"/>
      <c r="U10432" s="464"/>
      <c r="V10432" s="464"/>
      <c r="W10432" s="464"/>
    </row>
    <row r="10433" spans="1:23">
      <c r="A10433" s="536"/>
      <c r="B10433" s="532"/>
      <c r="C10433" s="350"/>
      <c r="D10433" s="350"/>
      <c r="E10433" s="533"/>
      <c r="F10433" s="533"/>
      <c r="G10433" s="533"/>
      <c r="H10433" s="533"/>
      <c r="I10433" s="533"/>
      <c r="J10433" s="533"/>
      <c r="K10433" s="533"/>
      <c r="L10433" s="533"/>
      <c r="M10433" s="533"/>
      <c r="N10433" s="532"/>
      <c r="O10433" s="350"/>
      <c r="P10433" s="464"/>
      <c r="Q10433" s="464"/>
      <c r="R10433" s="464"/>
      <c r="S10433" s="464"/>
      <c r="T10433" s="464"/>
      <c r="U10433" s="464"/>
      <c r="V10433" s="464"/>
      <c r="W10433" s="464"/>
    </row>
    <row r="10434" spans="1:23">
      <c r="A10434" s="536"/>
      <c r="B10434" s="532"/>
      <c r="C10434" s="350"/>
      <c r="D10434" s="350"/>
      <c r="E10434" s="533"/>
      <c r="F10434" s="533"/>
      <c r="G10434" s="533"/>
      <c r="H10434" s="533"/>
      <c r="I10434" s="533"/>
      <c r="J10434" s="533"/>
      <c r="K10434" s="533"/>
      <c r="L10434" s="533"/>
      <c r="M10434" s="533"/>
      <c r="N10434" s="532"/>
      <c r="O10434" s="350"/>
      <c r="P10434" s="464"/>
      <c r="Q10434" s="464"/>
      <c r="R10434" s="464"/>
      <c r="S10434" s="464"/>
      <c r="T10434" s="464"/>
      <c r="U10434" s="464"/>
      <c r="V10434" s="464"/>
      <c r="W10434" s="464"/>
    </row>
    <row r="10435" spans="1:23">
      <c r="A10435" s="536"/>
      <c r="B10435" s="532"/>
      <c r="C10435" s="350"/>
      <c r="D10435" s="350"/>
      <c r="E10435" s="533"/>
      <c r="F10435" s="533"/>
      <c r="G10435" s="533"/>
      <c r="H10435" s="533"/>
      <c r="I10435" s="533"/>
      <c r="J10435" s="533"/>
      <c r="K10435" s="533"/>
      <c r="L10435" s="533"/>
      <c r="M10435" s="533"/>
      <c r="N10435" s="532"/>
      <c r="O10435" s="350"/>
      <c r="P10435" s="464"/>
      <c r="Q10435" s="464"/>
      <c r="R10435" s="464"/>
      <c r="S10435" s="464"/>
      <c r="T10435" s="464"/>
      <c r="U10435" s="464"/>
      <c r="V10435" s="464"/>
      <c r="W10435" s="464"/>
    </row>
    <row r="10436" spans="1:23">
      <c r="A10436" s="536"/>
      <c r="B10436" s="532"/>
      <c r="C10436" s="350"/>
      <c r="D10436" s="350"/>
      <c r="E10436" s="533"/>
      <c r="F10436" s="533"/>
      <c r="G10436" s="533"/>
      <c r="H10436" s="533"/>
      <c r="I10436" s="533"/>
      <c r="J10436" s="533"/>
      <c r="K10436" s="533"/>
      <c r="L10436" s="533"/>
      <c r="M10436" s="533"/>
      <c r="N10436" s="532"/>
      <c r="O10436" s="350"/>
      <c r="P10436" s="464"/>
      <c r="Q10436" s="464"/>
      <c r="R10436" s="464"/>
      <c r="S10436" s="464"/>
      <c r="T10436" s="464"/>
      <c r="U10436" s="464"/>
      <c r="V10436" s="464"/>
      <c r="W10436" s="464"/>
    </row>
    <row r="10437" spans="1:23">
      <c r="A10437" s="536"/>
      <c r="B10437" s="532"/>
      <c r="C10437" s="350"/>
      <c r="D10437" s="350"/>
      <c r="E10437" s="533"/>
      <c r="F10437" s="533"/>
      <c r="G10437" s="533"/>
      <c r="H10437" s="533"/>
      <c r="I10437" s="533"/>
      <c r="J10437" s="533"/>
      <c r="K10437" s="533"/>
      <c r="L10437" s="533"/>
      <c r="M10437" s="533"/>
      <c r="N10437" s="532"/>
      <c r="O10437" s="350"/>
      <c r="P10437" s="464"/>
      <c r="Q10437" s="464"/>
      <c r="R10437" s="464"/>
      <c r="S10437" s="464"/>
      <c r="T10437" s="464"/>
      <c r="U10437" s="464"/>
      <c r="V10437" s="464"/>
      <c r="W10437" s="464"/>
    </row>
    <row r="10438" spans="1:23">
      <c r="A10438" s="536"/>
      <c r="B10438" s="532"/>
      <c r="C10438" s="350"/>
      <c r="D10438" s="350"/>
      <c r="E10438" s="533"/>
      <c r="F10438" s="533"/>
      <c r="G10438" s="533"/>
      <c r="H10438" s="533"/>
      <c r="I10438" s="533"/>
      <c r="J10438" s="533"/>
      <c r="K10438" s="533"/>
      <c r="L10438" s="533"/>
      <c r="M10438" s="533"/>
      <c r="N10438" s="532"/>
      <c r="O10438" s="350"/>
      <c r="P10438" s="464"/>
      <c r="Q10438" s="464"/>
      <c r="R10438" s="464"/>
      <c r="S10438" s="464"/>
      <c r="T10438" s="464"/>
      <c r="U10438" s="464"/>
      <c r="V10438" s="464"/>
      <c r="W10438" s="464"/>
    </row>
    <row r="10439" spans="1:23">
      <c r="A10439" s="536"/>
      <c r="B10439" s="532"/>
      <c r="C10439" s="350"/>
      <c r="D10439" s="350"/>
      <c r="E10439" s="533"/>
      <c r="F10439" s="533"/>
      <c r="G10439" s="533"/>
      <c r="H10439" s="533"/>
      <c r="I10439" s="533"/>
      <c r="J10439" s="533"/>
      <c r="K10439" s="533"/>
      <c r="L10439" s="533"/>
      <c r="M10439" s="533"/>
      <c r="N10439" s="532"/>
      <c r="O10439" s="350"/>
      <c r="P10439" s="464"/>
      <c r="Q10439" s="464"/>
      <c r="R10439" s="464"/>
      <c r="S10439" s="464"/>
      <c r="T10439" s="464"/>
      <c r="U10439" s="464"/>
      <c r="V10439" s="464"/>
      <c r="W10439" s="464"/>
    </row>
    <row r="10440" spans="1:23">
      <c r="A10440" s="536"/>
      <c r="B10440" s="532"/>
      <c r="C10440" s="350"/>
      <c r="D10440" s="350"/>
      <c r="E10440" s="533"/>
      <c r="F10440" s="533"/>
      <c r="G10440" s="533"/>
      <c r="H10440" s="533"/>
      <c r="I10440" s="533"/>
      <c r="J10440" s="533"/>
      <c r="K10440" s="533"/>
      <c r="L10440" s="533"/>
      <c r="M10440" s="533"/>
      <c r="N10440" s="532"/>
      <c r="O10440" s="350"/>
      <c r="P10440" s="464"/>
      <c r="Q10440" s="464"/>
      <c r="R10440" s="464"/>
      <c r="S10440" s="464"/>
      <c r="T10440" s="464"/>
      <c r="U10440" s="464"/>
      <c r="V10440" s="464"/>
      <c r="W10440" s="464"/>
    </row>
    <row r="10441" spans="1:23">
      <c r="A10441" s="536"/>
      <c r="B10441" s="532"/>
      <c r="C10441" s="350"/>
      <c r="D10441" s="350"/>
      <c r="E10441" s="533"/>
      <c r="F10441" s="533"/>
      <c r="G10441" s="533"/>
      <c r="H10441" s="533"/>
      <c r="I10441" s="533"/>
      <c r="J10441" s="533"/>
      <c r="K10441" s="533"/>
      <c r="L10441" s="533"/>
      <c r="M10441" s="533"/>
      <c r="N10441" s="532"/>
      <c r="O10441" s="350"/>
      <c r="P10441" s="464"/>
      <c r="Q10441" s="464"/>
      <c r="R10441" s="464"/>
      <c r="S10441" s="464"/>
      <c r="T10441" s="464"/>
      <c r="U10441" s="464"/>
      <c r="V10441" s="464"/>
      <c r="W10441" s="464"/>
    </row>
    <row r="10442" spans="1:23">
      <c r="A10442" s="536"/>
      <c r="B10442" s="532"/>
      <c r="C10442" s="350"/>
      <c r="D10442" s="350"/>
      <c r="E10442" s="533"/>
      <c r="F10442" s="533"/>
      <c r="G10442" s="533"/>
      <c r="H10442" s="533"/>
      <c r="I10442" s="533"/>
      <c r="J10442" s="533"/>
      <c r="K10442" s="533"/>
      <c r="L10442" s="533"/>
      <c r="M10442" s="533"/>
      <c r="N10442" s="532"/>
      <c r="O10442" s="350"/>
      <c r="P10442" s="464"/>
      <c r="Q10442" s="464"/>
      <c r="R10442" s="464"/>
      <c r="S10442" s="464"/>
      <c r="T10442" s="464"/>
      <c r="U10442" s="464"/>
      <c r="V10442" s="464"/>
      <c r="W10442" s="464"/>
    </row>
    <row r="10443" spans="1:23">
      <c r="A10443" s="536"/>
      <c r="B10443" s="532"/>
      <c r="C10443" s="350"/>
      <c r="D10443" s="350"/>
      <c r="E10443" s="533"/>
      <c r="F10443" s="533"/>
      <c r="G10443" s="533"/>
      <c r="H10443" s="533"/>
      <c r="I10443" s="533"/>
      <c r="J10443" s="533"/>
      <c r="K10443" s="533"/>
      <c r="L10443" s="533"/>
      <c r="M10443" s="533"/>
      <c r="N10443" s="532"/>
      <c r="O10443" s="350"/>
      <c r="P10443" s="464"/>
      <c r="Q10443" s="464"/>
      <c r="R10443" s="464"/>
      <c r="S10443" s="464"/>
      <c r="T10443" s="464"/>
      <c r="U10443" s="464"/>
      <c r="V10443" s="464"/>
      <c r="W10443" s="464"/>
    </row>
    <row r="10444" spans="1:23">
      <c r="A10444" s="536"/>
      <c r="B10444" s="532"/>
      <c r="C10444" s="350"/>
      <c r="D10444" s="350"/>
      <c r="E10444" s="533"/>
      <c r="F10444" s="533"/>
      <c r="G10444" s="533"/>
      <c r="H10444" s="533"/>
      <c r="I10444" s="533"/>
      <c r="J10444" s="533"/>
      <c r="K10444" s="533"/>
      <c r="L10444" s="533"/>
      <c r="M10444" s="533"/>
      <c r="N10444" s="532"/>
      <c r="O10444" s="350"/>
      <c r="P10444" s="464"/>
      <c r="Q10444" s="464"/>
      <c r="R10444" s="464"/>
      <c r="S10444" s="464"/>
      <c r="T10444" s="464"/>
      <c r="U10444" s="464"/>
      <c r="V10444" s="464"/>
      <c r="W10444" s="464"/>
    </row>
    <row r="10445" spans="1:23">
      <c r="A10445" s="536"/>
      <c r="B10445" s="532"/>
      <c r="C10445" s="350"/>
      <c r="D10445" s="350"/>
      <c r="E10445" s="533"/>
      <c r="F10445" s="533"/>
      <c r="G10445" s="533"/>
      <c r="H10445" s="533"/>
      <c r="I10445" s="533"/>
      <c r="J10445" s="533"/>
      <c r="K10445" s="533"/>
      <c r="L10445" s="533"/>
      <c r="M10445" s="533"/>
      <c r="N10445" s="532"/>
      <c r="O10445" s="350"/>
      <c r="P10445" s="464"/>
      <c r="Q10445" s="464"/>
      <c r="R10445" s="464"/>
      <c r="S10445" s="464"/>
      <c r="T10445" s="464"/>
      <c r="U10445" s="464"/>
      <c r="V10445" s="464"/>
      <c r="W10445" s="464"/>
    </row>
    <row r="10446" spans="1:23">
      <c r="A10446" s="536"/>
      <c r="B10446" s="532"/>
      <c r="C10446" s="350"/>
      <c r="D10446" s="350"/>
      <c r="E10446" s="533"/>
      <c r="F10446" s="533"/>
      <c r="G10446" s="533"/>
      <c r="H10446" s="533"/>
      <c r="I10446" s="533"/>
      <c r="J10446" s="533"/>
      <c r="K10446" s="533"/>
      <c r="L10446" s="533"/>
      <c r="M10446" s="533"/>
      <c r="N10446" s="532"/>
      <c r="O10446" s="350"/>
      <c r="P10446" s="464"/>
      <c r="Q10446" s="464"/>
      <c r="R10446" s="464"/>
      <c r="S10446" s="464"/>
      <c r="T10446" s="464"/>
      <c r="U10446" s="464"/>
      <c r="V10446" s="464"/>
      <c r="W10446" s="464"/>
    </row>
    <row r="10447" spans="1:23">
      <c r="A10447" s="536"/>
      <c r="B10447" s="532"/>
      <c r="C10447" s="350"/>
      <c r="D10447" s="350"/>
      <c r="E10447" s="533"/>
      <c r="F10447" s="533"/>
      <c r="G10447" s="533"/>
      <c r="H10447" s="533"/>
      <c r="I10447" s="533"/>
      <c r="J10447" s="533"/>
      <c r="K10447" s="533"/>
      <c r="L10447" s="533"/>
      <c r="M10447" s="533"/>
      <c r="N10447" s="532"/>
      <c r="O10447" s="350"/>
      <c r="P10447" s="464"/>
      <c r="Q10447" s="464"/>
      <c r="R10447" s="464"/>
      <c r="S10447" s="464"/>
      <c r="T10447" s="464"/>
      <c r="U10447" s="464"/>
      <c r="V10447" s="464"/>
      <c r="W10447" s="464"/>
    </row>
    <row r="10448" spans="1:23">
      <c r="A10448" s="536"/>
      <c r="B10448" s="532"/>
      <c r="C10448" s="350"/>
      <c r="D10448" s="350"/>
      <c r="E10448" s="533"/>
      <c r="F10448" s="533"/>
      <c r="G10448" s="533"/>
      <c r="H10448" s="533"/>
      <c r="I10448" s="533"/>
      <c r="J10448" s="533"/>
      <c r="K10448" s="533"/>
      <c r="L10448" s="533"/>
      <c r="M10448" s="533"/>
      <c r="N10448" s="532"/>
      <c r="O10448" s="350"/>
      <c r="P10448" s="464"/>
      <c r="Q10448" s="464"/>
      <c r="R10448" s="464"/>
      <c r="S10448" s="464"/>
      <c r="T10448" s="464"/>
      <c r="U10448" s="464"/>
      <c r="V10448" s="464"/>
      <c r="W10448" s="464"/>
    </row>
    <row r="10449" spans="1:23">
      <c r="A10449" s="536"/>
      <c r="B10449" s="532"/>
      <c r="C10449" s="350"/>
      <c r="D10449" s="350"/>
      <c r="E10449" s="533"/>
      <c r="F10449" s="533"/>
      <c r="G10449" s="533"/>
      <c r="H10449" s="533"/>
      <c r="I10449" s="533"/>
      <c r="J10449" s="533"/>
      <c r="K10449" s="533"/>
      <c r="L10449" s="533"/>
      <c r="M10449" s="533"/>
      <c r="N10449" s="532"/>
      <c r="O10449" s="350"/>
      <c r="P10449" s="464"/>
      <c r="Q10449" s="464"/>
      <c r="R10449" s="464"/>
      <c r="S10449" s="464"/>
      <c r="T10449" s="464"/>
      <c r="U10449" s="464"/>
      <c r="V10449" s="464"/>
      <c r="W10449" s="464"/>
    </row>
    <row r="10450" spans="1:23">
      <c r="A10450" s="536"/>
      <c r="B10450" s="532"/>
      <c r="C10450" s="350"/>
      <c r="D10450" s="350"/>
      <c r="E10450" s="533"/>
      <c r="F10450" s="533"/>
      <c r="G10450" s="533"/>
      <c r="H10450" s="533"/>
      <c r="I10450" s="533"/>
      <c r="J10450" s="533"/>
      <c r="K10450" s="533"/>
      <c r="L10450" s="533"/>
      <c r="M10450" s="533"/>
      <c r="N10450" s="532"/>
      <c r="O10450" s="350"/>
      <c r="P10450" s="464"/>
      <c r="Q10450" s="464"/>
      <c r="R10450" s="464"/>
      <c r="S10450" s="464"/>
      <c r="T10450" s="464"/>
      <c r="U10450" s="464"/>
      <c r="V10450" s="464"/>
      <c r="W10450" s="464"/>
    </row>
    <row r="10451" spans="1:23">
      <c r="A10451" s="536"/>
      <c r="B10451" s="532"/>
      <c r="C10451" s="350"/>
      <c r="D10451" s="350"/>
      <c r="E10451" s="533"/>
      <c r="F10451" s="533"/>
      <c r="G10451" s="533"/>
      <c r="H10451" s="533"/>
      <c r="I10451" s="533"/>
      <c r="J10451" s="533"/>
      <c r="K10451" s="533"/>
      <c r="L10451" s="533"/>
      <c r="M10451" s="533"/>
      <c r="N10451" s="532"/>
      <c r="O10451" s="350"/>
      <c r="P10451" s="464"/>
      <c r="Q10451" s="464"/>
      <c r="R10451" s="464"/>
      <c r="S10451" s="464"/>
      <c r="T10451" s="464"/>
      <c r="U10451" s="464"/>
      <c r="V10451" s="464"/>
      <c r="W10451" s="464"/>
    </row>
    <row r="10452" spans="1:23">
      <c r="A10452" s="536"/>
      <c r="B10452" s="532"/>
      <c r="C10452" s="350"/>
      <c r="D10452" s="350"/>
      <c r="E10452" s="533"/>
      <c r="F10452" s="533"/>
      <c r="G10452" s="533"/>
      <c r="H10452" s="533"/>
      <c r="I10452" s="533"/>
      <c r="J10452" s="533"/>
      <c r="K10452" s="533"/>
      <c r="L10452" s="533"/>
      <c r="M10452" s="533"/>
      <c r="N10452" s="532"/>
      <c r="O10452" s="350"/>
      <c r="P10452" s="464"/>
      <c r="Q10452" s="464"/>
      <c r="R10452" s="464"/>
      <c r="S10452" s="464"/>
      <c r="T10452" s="464"/>
      <c r="U10452" s="464"/>
      <c r="V10452" s="464"/>
      <c r="W10452" s="464"/>
    </row>
    <row r="10453" spans="1:23">
      <c r="A10453" s="536"/>
      <c r="B10453" s="532"/>
      <c r="C10453" s="350"/>
      <c r="D10453" s="350"/>
      <c r="E10453" s="533"/>
      <c r="F10453" s="533"/>
      <c r="G10453" s="533"/>
      <c r="H10453" s="533"/>
      <c r="I10453" s="533"/>
      <c r="J10453" s="533"/>
      <c r="K10453" s="533"/>
      <c r="L10453" s="533"/>
      <c r="M10453" s="533"/>
      <c r="N10453" s="532"/>
      <c r="O10453" s="350"/>
      <c r="P10453" s="464"/>
      <c r="Q10453" s="464"/>
      <c r="R10453" s="464"/>
      <c r="S10453" s="464"/>
      <c r="T10453" s="464"/>
      <c r="U10453" s="464"/>
      <c r="V10453" s="464"/>
      <c r="W10453" s="464"/>
    </row>
    <row r="10454" spans="1:23">
      <c r="A10454" s="536"/>
      <c r="B10454" s="532"/>
      <c r="C10454" s="350"/>
      <c r="D10454" s="350"/>
      <c r="E10454" s="533"/>
      <c r="F10454" s="533"/>
      <c r="G10454" s="533"/>
      <c r="H10454" s="533"/>
      <c r="I10454" s="533"/>
      <c r="J10454" s="533"/>
      <c r="K10454" s="533"/>
      <c r="L10454" s="533"/>
      <c r="M10454" s="533"/>
      <c r="N10454" s="532"/>
      <c r="O10454" s="350"/>
      <c r="P10454" s="464"/>
      <c r="Q10454" s="464"/>
      <c r="R10454" s="464"/>
      <c r="S10454" s="464"/>
      <c r="T10454" s="464"/>
      <c r="U10454" s="464"/>
      <c r="V10454" s="464"/>
      <c r="W10454" s="464"/>
    </row>
    <row r="10455" spans="1:23">
      <c r="A10455" s="536"/>
      <c r="B10455" s="532"/>
      <c r="C10455" s="350"/>
      <c r="D10455" s="350"/>
      <c r="E10455" s="533"/>
      <c r="F10455" s="533"/>
      <c r="G10455" s="533"/>
      <c r="H10455" s="533"/>
      <c r="I10455" s="533"/>
      <c r="J10455" s="533"/>
      <c r="K10455" s="533"/>
      <c r="L10455" s="533"/>
      <c r="M10455" s="533"/>
      <c r="N10455" s="532"/>
      <c r="O10455" s="350"/>
      <c r="P10455" s="464"/>
      <c r="Q10455" s="464"/>
      <c r="R10455" s="464"/>
      <c r="S10455" s="464"/>
      <c r="T10455" s="464"/>
      <c r="U10455" s="464"/>
      <c r="V10455" s="464"/>
      <c r="W10455" s="464"/>
    </row>
    <row r="10456" spans="1:23">
      <c r="A10456" s="536"/>
      <c r="B10456" s="532"/>
      <c r="C10456" s="350"/>
      <c r="D10456" s="350"/>
      <c r="E10456" s="533"/>
      <c r="F10456" s="533"/>
      <c r="G10456" s="533"/>
      <c r="H10456" s="533"/>
      <c r="I10456" s="533"/>
      <c r="J10456" s="533"/>
      <c r="K10456" s="533"/>
      <c r="L10456" s="533"/>
      <c r="M10456" s="533"/>
      <c r="N10456" s="532"/>
      <c r="O10456" s="350"/>
      <c r="P10456" s="464"/>
      <c r="Q10456" s="464"/>
      <c r="R10456" s="464"/>
      <c r="S10456" s="464"/>
      <c r="T10456" s="464"/>
      <c r="U10456" s="464"/>
      <c r="V10456" s="464"/>
      <c r="W10456" s="464"/>
    </row>
    <row r="10457" spans="1:23">
      <c r="A10457" s="536"/>
      <c r="B10457" s="532"/>
      <c r="C10457" s="350"/>
      <c r="D10457" s="350"/>
      <c r="E10457" s="533"/>
      <c r="F10457" s="533"/>
      <c r="G10457" s="533"/>
      <c r="H10457" s="533"/>
      <c r="I10457" s="533"/>
      <c r="J10457" s="533"/>
      <c r="K10457" s="533"/>
      <c r="L10457" s="533"/>
      <c r="M10457" s="533"/>
      <c r="N10457" s="532"/>
      <c r="O10457" s="350"/>
      <c r="P10457" s="464"/>
      <c r="Q10457" s="464"/>
      <c r="R10457" s="464"/>
      <c r="S10457" s="464"/>
      <c r="T10457" s="464"/>
      <c r="U10457" s="464"/>
      <c r="V10457" s="464"/>
      <c r="W10457" s="464"/>
    </row>
    <row r="10458" spans="1:23">
      <c r="A10458" s="536"/>
      <c r="B10458" s="532"/>
      <c r="C10458" s="350"/>
      <c r="D10458" s="350"/>
      <c r="E10458" s="533"/>
      <c r="F10458" s="533"/>
      <c r="G10458" s="533"/>
      <c r="H10458" s="533"/>
      <c r="I10458" s="533"/>
      <c r="J10458" s="533"/>
      <c r="K10458" s="533"/>
      <c r="L10458" s="533"/>
      <c r="M10458" s="533"/>
      <c r="N10458" s="532"/>
      <c r="O10458" s="350"/>
      <c r="P10458" s="464"/>
      <c r="Q10458" s="464"/>
      <c r="R10458" s="464"/>
      <c r="S10458" s="464"/>
      <c r="T10458" s="464"/>
      <c r="U10458" s="464"/>
      <c r="V10458" s="464"/>
      <c r="W10458" s="464"/>
    </row>
    <row r="10459" spans="1:23">
      <c r="A10459" s="536"/>
      <c r="B10459" s="532"/>
      <c r="C10459" s="350"/>
      <c r="D10459" s="350"/>
      <c r="E10459" s="533"/>
      <c r="F10459" s="533"/>
      <c r="G10459" s="533"/>
      <c r="H10459" s="533"/>
      <c r="I10459" s="533"/>
      <c r="J10459" s="533"/>
      <c r="K10459" s="533"/>
      <c r="L10459" s="533"/>
      <c r="M10459" s="533"/>
      <c r="N10459" s="532"/>
      <c r="O10459" s="350"/>
      <c r="P10459" s="464"/>
      <c r="Q10459" s="464"/>
      <c r="R10459" s="464"/>
      <c r="S10459" s="464"/>
      <c r="T10459" s="464"/>
      <c r="U10459" s="464"/>
      <c r="V10459" s="464"/>
      <c r="W10459" s="464"/>
    </row>
    <row r="10460" spans="1:23">
      <c r="A10460" s="536"/>
      <c r="B10460" s="532"/>
      <c r="C10460" s="350"/>
      <c r="D10460" s="350"/>
      <c r="E10460" s="533"/>
      <c r="F10460" s="533"/>
      <c r="G10460" s="533"/>
      <c r="H10460" s="533"/>
      <c r="I10460" s="533"/>
      <c r="J10460" s="533"/>
      <c r="K10460" s="533"/>
      <c r="L10460" s="533"/>
      <c r="M10460" s="533"/>
      <c r="N10460" s="532"/>
      <c r="O10460" s="350"/>
      <c r="P10460" s="464"/>
      <c r="Q10460" s="464"/>
      <c r="R10460" s="464"/>
      <c r="S10460" s="464"/>
      <c r="T10460" s="464"/>
      <c r="U10460" s="464"/>
      <c r="V10460" s="464"/>
      <c r="W10460" s="464"/>
    </row>
    <row r="10461" spans="1:23">
      <c r="A10461" s="536"/>
      <c r="B10461" s="532"/>
      <c r="C10461" s="350"/>
      <c r="D10461" s="350"/>
      <c r="E10461" s="533"/>
      <c r="F10461" s="533"/>
      <c r="G10461" s="533"/>
      <c r="H10461" s="533"/>
      <c r="I10461" s="533"/>
      <c r="J10461" s="533"/>
      <c r="K10461" s="533"/>
      <c r="L10461" s="533"/>
      <c r="M10461" s="533"/>
      <c r="N10461" s="532"/>
      <c r="O10461" s="350"/>
      <c r="P10461" s="464"/>
      <c r="Q10461" s="464"/>
      <c r="R10461" s="464"/>
      <c r="S10461" s="464"/>
      <c r="T10461" s="464"/>
      <c r="U10461" s="464"/>
      <c r="V10461" s="464"/>
      <c r="W10461" s="464"/>
    </row>
    <row r="10462" spans="1:23">
      <c r="A10462" s="536"/>
      <c r="B10462" s="532"/>
      <c r="C10462" s="350"/>
      <c r="D10462" s="350"/>
      <c r="E10462" s="533"/>
      <c r="F10462" s="533"/>
      <c r="G10462" s="533"/>
      <c r="H10462" s="533"/>
      <c r="I10462" s="533"/>
      <c r="J10462" s="533"/>
      <c r="K10462" s="533"/>
      <c r="L10462" s="533"/>
      <c r="M10462" s="533"/>
      <c r="N10462" s="532"/>
      <c r="O10462" s="350"/>
      <c r="P10462" s="464"/>
      <c r="Q10462" s="464"/>
      <c r="R10462" s="464"/>
      <c r="S10462" s="464"/>
      <c r="T10462" s="464"/>
      <c r="U10462" s="464"/>
      <c r="V10462" s="464"/>
      <c r="W10462" s="464"/>
    </row>
    <row r="10463" spans="1:23">
      <c r="A10463" s="536"/>
      <c r="B10463" s="532"/>
      <c r="C10463" s="350"/>
      <c r="D10463" s="350"/>
      <c r="E10463" s="533"/>
      <c r="F10463" s="533"/>
      <c r="G10463" s="533"/>
      <c r="H10463" s="533"/>
      <c r="I10463" s="533"/>
      <c r="J10463" s="533"/>
      <c r="K10463" s="533"/>
      <c r="L10463" s="533"/>
      <c r="M10463" s="533"/>
      <c r="N10463" s="532"/>
      <c r="O10463" s="350"/>
      <c r="P10463" s="464"/>
      <c r="Q10463" s="464"/>
      <c r="R10463" s="464"/>
      <c r="S10463" s="464"/>
      <c r="T10463" s="464"/>
      <c r="U10463" s="464"/>
      <c r="V10463" s="464"/>
      <c r="W10463" s="464"/>
    </row>
    <row r="10464" spans="1:23">
      <c r="A10464" s="536"/>
      <c r="B10464" s="532"/>
      <c r="C10464" s="350"/>
      <c r="D10464" s="350"/>
      <c r="E10464" s="533"/>
      <c r="F10464" s="533"/>
      <c r="G10464" s="533"/>
      <c r="H10464" s="533"/>
      <c r="I10464" s="533"/>
      <c r="J10464" s="533"/>
      <c r="K10464" s="533"/>
      <c r="L10464" s="533"/>
      <c r="M10464" s="533"/>
      <c r="N10464" s="532"/>
      <c r="O10464" s="350"/>
      <c r="P10464" s="464"/>
      <c r="Q10464" s="464"/>
      <c r="R10464" s="464"/>
      <c r="S10464" s="464"/>
      <c r="T10464" s="464"/>
      <c r="U10464" s="464"/>
      <c r="V10464" s="464"/>
      <c r="W10464" s="464"/>
    </row>
    <row r="10465" spans="1:23">
      <c r="A10465" s="536"/>
      <c r="B10465" s="532"/>
      <c r="C10465" s="350"/>
      <c r="D10465" s="350"/>
      <c r="E10465" s="533"/>
      <c r="F10465" s="533"/>
      <c r="G10465" s="533"/>
      <c r="H10465" s="533"/>
      <c r="I10465" s="533"/>
      <c r="J10465" s="533"/>
      <c r="K10465" s="533"/>
      <c r="L10465" s="533"/>
      <c r="M10465" s="533"/>
      <c r="N10465" s="532"/>
      <c r="O10465" s="350"/>
      <c r="P10465" s="464"/>
      <c r="Q10465" s="464"/>
      <c r="R10465" s="464"/>
      <c r="S10465" s="464"/>
      <c r="T10465" s="464"/>
      <c r="U10465" s="464"/>
      <c r="V10465" s="464"/>
      <c r="W10465" s="464"/>
    </row>
    <row r="10466" spans="1:23">
      <c r="A10466" s="536"/>
      <c r="B10466" s="532"/>
      <c r="C10466" s="350"/>
      <c r="D10466" s="350"/>
      <c r="E10466" s="533"/>
      <c r="F10466" s="533"/>
      <c r="G10466" s="533"/>
      <c r="H10466" s="533"/>
      <c r="I10466" s="533"/>
      <c r="J10466" s="533"/>
      <c r="K10466" s="533"/>
      <c r="L10466" s="533"/>
      <c r="M10466" s="533"/>
      <c r="N10466" s="532"/>
      <c r="O10466" s="350"/>
      <c r="P10466" s="464"/>
      <c r="Q10466" s="464"/>
      <c r="R10466" s="464"/>
      <c r="S10466" s="464"/>
      <c r="T10466" s="464"/>
      <c r="U10466" s="464"/>
      <c r="V10466" s="464"/>
      <c r="W10466" s="464"/>
    </row>
    <row r="10467" spans="1:23">
      <c r="A10467" s="536"/>
      <c r="B10467" s="532"/>
      <c r="C10467" s="350"/>
      <c r="D10467" s="350"/>
      <c r="E10467" s="533"/>
      <c r="F10467" s="533"/>
      <c r="G10467" s="533"/>
      <c r="H10467" s="533"/>
      <c r="I10467" s="533"/>
      <c r="J10467" s="533"/>
      <c r="K10467" s="533"/>
      <c r="L10467" s="533"/>
      <c r="M10467" s="533"/>
      <c r="N10467" s="532"/>
      <c r="O10467" s="350"/>
      <c r="P10467" s="464"/>
      <c r="Q10467" s="464"/>
      <c r="R10467" s="464"/>
      <c r="S10467" s="464"/>
      <c r="T10467" s="464"/>
      <c r="U10467" s="464"/>
      <c r="V10467" s="464"/>
      <c r="W10467" s="464"/>
    </row>
    <row r="10468" spans="1:23">
      <c r="A10468" s="536"/>
      <c r="B10468" s="532"/>
      <c r="C10468" s="350"/>
      <c r="D10468" s="350"/>
      <c r="E10468" s="533"/>
      <c r="F10468" s="533"/>
      <c r="G10468" s="533"/>
      <c r="H10468" s="533"/>
      <c r="I10468" s="533"/>
      <c r="J10468" s="533"/>
      <c r="K10468" s="533"/>
      <c r="L10468" s="533"/>
      <c r="M10468" s="533"/>
      <c r="N10468" s="532"/>
      <c r="O10468" s="350"/>
      <c r="P10468" s="464"/>
      <c r="Q10468" s="464"/>
      <c r="R10468" s="464"/>
      <c r="S10468" s="464"/>
      <c r="T10468" s="464"/>
      <c r="U10468" s="464"/>
      <c r="V10468" s="464"/>
      <c r="W10468" s="464"/>
    </row>
    <row r="10469" spans="1:23">
      <c r="A10469" s="536"/>
      <c r="B10469" s="532"/>
      <c r="C10469" s="350"/>
      <c r="D10469" s="350"/>
      <c r="E10469" s="533"/>
      <c r="F10469" s="533"/>
      <c r="G10469" s="533"/>
      <c r="H10469" s="533"/>
      <c r="I10469" s="533"/>
      <c r="J10469" s="533"/>
      <c r="K10469" s="533"/>
      <c r="L10469" s="533"/>
      <c r="M10469" s="533"/>
      <c r="N10469" s="532"/>
      <c r="O10469" s="350"/>
      <c r="P10469" s="464"/>
      <c r="Q10469" s="464"/>
      <c r="R10469" s="464"/>
      <c r="S10469" s="464"/>
      <c r="T10469" s="464"/>
      <c r="U10469" s="464"/>
      <c r="V10469" s="464"/>
      <c r="W10469" s="464"/>
    </row>
    <row r="10470" spans="1:23">
      <c r="A10470" s="536"/>
      <c r="B10470" s="532"/>
      <c r="C10470" s="350"/>
      <c r="D10470" s="350"/>
      <c r="E10470" s="533"/>
      <c r="F10470" s="533"/>
      <c r="G10470" s="533"/>
      <c r="H10470" s="533"/>
      <c r="I10470" s="533"/>
      <c r="J10470" s="533"/>
      <c r="K10470" s="533"/>
      <c r="L10470" s="533"/>
      <c r="M10470" s="533"/>
      <c r="N10470" s="532"/>
      <c r="O10470" s="350"/>
      <c r="P10470" s="464"/>
      <c r="Q10470" s="464"/>
      <c r="R10470" s="464"/>
      <c r="S10470" s="464"/>
      <c r="T10470" s="464"/>
      <c r="U10470" s="464"/>
      <c r="V10470" s="464"/>
      <c r="W10470" s="464"/>
    </row>
    <row r="10471" spans="1:23">
      <c r="A10471" s="536"/>
      <c r="B10471" s="532"/>
      <c r="C10471" s="350"/>
      <c r="D10471" s="350"/>
      <c r="E10471" s="533"/>
      <c r="F10471" s="533"/>
      <c r="G10471" s="533"/>
      <c r="H10471" s="533"/>
      <c r="I10471" s="533"/>
      <c r="J10471" s="533"/>
      <c r="K10471" s="533"/>
      <c r="L10471" s="533"/>
      <c r="M10471" s="533"/>
      <c r="N10471" s="532"/>
      <c r="O10471" s="350"/>
      <c r="P10471" s="464"/>
      <c r="Q10471" s="464"/>
      <c r="R10471" s="464"/>
      <c r="S10471" s="464"/>
      <c r="T10471" s="464"/>
      <c r="U10471" s="464"/>
      <c r="V10471" s="464"/>
      <c r="W10471" s="464"/>
    </row>
    <row r="10472" spans="1:23">
      <c r="A10472" s="536"/>
      <c r="B10472" s="532"/>
      <c r="C10472" s="350"/>
      <c r="D10472" s="350"/>
      <c r="E10472" s="533"/>
      <c r="F10472" s="533"/>
      <c r="G10472" s="533"/>
      <c r="H10472" s="533"/>
      <c r="I10472" s="533"/>
      <c r="J10472" s="533"/>
      <c r="K10472" s="533"/>
      <c r="L10472" s="533"/>
      <c r="M10472" s="533"/>
      <c r="N10472" s="532"/>
      <c r="O10472" s="350"/>
      <c r="P10472" s="464"/>
      <c r="Q10472" s="464"/>
      <c r="R10472" s="464"/>
      <c r="S10472" s="464"/>
      <c r="T10472" s="464"/>
      <c r="U10472" s="464"/>
      <c r="V10472" s="464"/>
      <c r="W10472" s="464"/>
    </row>
    <row r="10473" spans="1:23">
      <c r="A10473" s="536"/>
      <c r="B10473" s="532"/>
      <c r="C10473" s="350"/>
      <c r="D10473" s="350"/>
      <c r="E10473" s="533"/>
      <c r="F10473" s="533"/>
      <c r="G10473" s="533"/>
      <c r="H10473" s="533"/>
      <c r="I10473" s="533"/>
      <c r="J10473" s="533"/>
      <c r="K10473" s="533"/>
      <c r="L10473" s="533"/>
      <c r="M10473" s="533"/>
      <c r="N10473" s="532"/>
      <c r="O10473" s="350"/>
      <c r="P10473" s="464"/>
      <c r="Q10473" s="464"/>
      <c r="R10473" s="464"/>
      <c r="S10473" s="464"/>
      <c r="T10473" s="464"/>
      <c r="U10473" s="464"/>
      <c r="V10473" s="464"/>
      <c r="W10473" s="464"/>
    </row>
    <row r="10474" spans="1:23">
      <c r="A10474" s="536"/>
      <c r="B10474" s="532"/>
      <c r="C10474" s="350"/>
      <c r="D10474" s="350"/>
      <c r="E10474" s="533"/>
      <c r="F10474" s="533"/>
      <c r="G10474" s="533"/>
      <c r="H10474" s="533"/>
      <c r="I10474" s="533"/>
      <c r="J10474" s="533"/>
      <c r="K10474" s="533"/>
      <c r="L10474" s="533"/>
      <c r="M10474" s="533"/>
      <c r="N10474" s="532"/>
      <c r="O10474" s="350"/>
      <c r="P10474" s="464"/>
      <c r="Q10474" s="464"/>
      <c r="R10474" s="464"/>
      <c r="S10474" s="464"/>
      <c r="T10474" s="464"/>
      <c r="U10474" s="464"/>
      <c r="V10474" s="464"/>
      <c r="W10474" s="464"/>
    </row>
    <row r="10475" spans="1:23">
      <c r="A10475" s="536"/>
      <c r="B10475" s="532"/>
      <c r="C10475" s="350"/>
      <c r="D10475" s="350"/>
      <c r="E10475" s="533"/>
      <c r="F10475" s="533"/>
      <c r="G10475" s="533"/>
      <c r="H10475" s="533"/>
      <c r="I10475" s="533"/>
      <c r="J10475" s="533"/>
      <c r="K10475" s="533"/>
      <c r="L10475" s="533"/>
      <c r="M10475" s="533"/>
      <c r="N10475" s="532"/>
      <c r="O10475" s="350"/>
      <c r="P10475" s="464"/>
      <c r="Q10475" s="464"/>
      <c r="R10475" s="464"/>
      <c r="S10475" s="464"/>
      <c r="T10475" s="464"/>
      <c r="U10475" s="464"/>
      <c r="V10475" s="464"/>
      <c r="W10475" s="464"/>
    </row>
    <row r="10476" spans="1:23">
      <c r="A10476" s="536"/>
      <c r="B10476" s="532"/>
      <c r="C10476" s="350"/>
      <c r="D10476" s="350"/>
      <c r="E10476" s="533"/>
      <c r="F10476" s="533"/>
      <c r="G10476" s="533"/>
      <c r="H10476" s="533"/>
      <c r="I10476" s="533"/>
      <c r="J10476" s="533"/>
      <c r="K10476" s="533"/>
      <c r="L10476" s="533"/>
      <c r="M10476" s="533"/>
      <c r="N10476" s="532"/>
      <c r="O10476" s="350"/>
      <c r="P10476" s="464"/>
      <c r="Q10476" s="464"/>
      <c r="R10476" s="464"/>
      <c r="S10476" s="464"/>
      <c r="T10476" s="464"/>
      <c r="U10476" s="464"/>
      <c r="V10476" s="464"/>
      <c r="W10476" s="464"/>
    </row>
    <row r="10477" spans="1:23">
      <c r="A10477" s="536"/>
      <c r="B10477" s="532"/>
      <c r="C10477" s="350"/>
      <c r="D10477" s="350"/>
      <c r="E10477" s="533"/>
      <c r="F10477" s="533"/>
      <c r="G10477" s="533"/>
      <c r="H10477" s="533"/>
      <c r="I10477" s="533"/>
      <c r="J10477" s="533"/>
      <c r="K10477" s="533"/>
      <c r="L10477" s="533"/>
      <c r="M10477" s="533"/>
      <c r="N10477" s="532"/>
      <c r="O10477" s="350"/>
      <c r="P10477" s="464"/>
      <c r="Q10477" s="464"/>
      <c r="R10477" s="464"/>
      <c r="S10477" s="464"/>
      <c r="T10477" s="464"/>
      <c r="U10477" s="464"/>
      <c r="V10477" s="464"/>
      <c r="W10477" s="464"/>
    </row>
    <row r="10478" spans="1:23">
      <c r="A10478" s="536"/>
      <c r="B10478" s="532"/>
      <c r="C10478" s="350"/>
      <c r="D10478" s="350"/>
      <c r="E10478" s="533"/>
      <c r="F10478" s="533"/>
      <c r="G10478" s="533"/>
      <c r="H10478" s="533"/>
      <c r="I10478" s="533"/>
      <c r="J10478" s="533"/>
      <c r="K10478" s="533"/>
      <c r="L10478" s="533"/>
      <c r="M10478" s="533"/>
      <c r="N10478" s="532"/>
      <c r="O10478" s="350"/>
      <c r="P10478" s="464"/>
      <c r="Q10478" s="464"/>
      <c r="R10478" s="464"/>
      <c r="S10478" s="464"/>
      <c r="T10478" s="464"/>
      <c r="U10478" s="464"/>
      <c r="V10478" s="464"/>
      <c r="W10478" s="464"/>
    </row>
    <row r="10479" spans="1:23">
      <c r="A10479" s="536"/>
      <c r="B10479" s="532"/>
      <c r="C10479" s="350"/>
      <c r="D10479" s="350"/>
      <c r="E10479" s="533"/>
      <c r="F10479" s="533"/>
      <c r="G10479" s="533"/>
      <c r="H10479" s="533"/>
      <c r="I10479" s="533"/>
      <c r="J10479" s="533"/>
      <c r="K10479" s="533"/>
      <c r="L10479" s="533"/>
      <c r="M10479" s="533"/>
      <c r="N10479" s="532"/>
      <c r="O10479" s="350"/>
      <c r="P10479" s="464"/>
      <c r="Q10479" s="464"/>
      <c r="R10479" s="464"/>
      <c r="S10479" s="464"/>
      <c r="T10479" s="464"/>
      <c r="U10479" s="464"/>
      <c r="V10479" s="464"/>
      <c r="W10479" s="464"/>
    </row>
    <row r="10480" spans="1:23">
      <c r="A10480" s="536"/>
      <c r="B10480" s="532"/>
      <c r="C10480" s="350"/>
      <c r="D10480" s="350"/>
      <c r="E10480" s="533"/>
      <c r="F10480" s="533"/>
      <c r="G10480" s="533"/>
      <c r="H10480" s="533"/>
      <c r="I10480" s="533"/>
      <c r="J10480" s="533"/>
      <c r="K10480" s="533"/>
      <c r="L10480" s="533"/>
      <c r="M10480" s="533"/>
      <c r="N10480" s="532"/>
      <c r="O10480" s="350"/>
      <c r="P10480" s="464"/>
      <c r="Q10480" s="464"/>
      <c r="R10480" s="464"/>
      <c r="S10480" s="464"/>
      <c r="T10480" s="464"/>
      <c r="U10480" s="464"/>
      <c r="V10480" s="464"/>
      <c r="W10480" s="464"/>
    </row>
    <row r="10481" spans="1:23">
      <c r="A10481" s="536"/>
      <c r="B10481" s="532"/>
      <c r="C10481" s="350"/>
      <c r="D10481" s="350"/>
      <c r="E10481" s="533"/>
      <c r="F10481" s="533"/>
      <c r="G10481" s="533"/>
      <c r="H10481" s="533"/>
      <c r="I10481" s="533"/>
      <c r="J10481" s="533"/>
      <c r="K10481" s="533"/>
      <c r="L10481" s="533"/>
      <c r="M10481" s="533"/>
      <c r="N10481" s="532"/>
      <c r="O10481" s="350"/>
      <c r="P10481" s="464"/>
      <c r="Q10481" s="464"/>
      <c r="R10481" s="464"/>
      <c r="S10481" s="464"/>
      <c r="T10481" s="464"/>
      <c r="U10481" s="464"/>
      <c r="V10481" s="464"/>
      <c r="W10481" s="464"/>
    </row>
    <row r="10482" spans="1:23">
      <c r="A10482" s="536"/>
      <c r="B10482" s="532"/>
      <c r="C10482" s="350"/>
      <c r="D10482" s="350"/>
      <c r="E10482" s="533"/>
      <c r="F10482" s="533"/>
      <c r="G10482" s="533"/>
      <c r="H10482" s="533"/>
      <c r="I10482" s="533"/>
      <c r="J10482" s="533"/>
      <c r="K10482" s="533"/>
      <c r="L10482" s="533"/>
      <c r="M10482" s="533"/>
      <c r="N10482" s="532"/>
      <c r="O10482" s="350"/>
      <c r="P10482" s="464"/>
      <c r="Q10482" s="464"/>
      <c r="R10482" s="464"/>
      <c r="S10482" s="464"/>
      <c r="T10482" s="464"/>
      <c r="U10482" s="464"/>
      <c r="V10482" s="464"/>
      <c r="W10482" s="464"/>
    </row>
    <row r="10483" spans="1:23">
      <c r="A10483" s="536"/>
      <c r="B10483" s="532"/>
      <c r="C10483" s="350"/>
      <c r="D10483" s="350"/>
      <c r="E10483" s="533"/>
      <c r="F10483" s="533"/>
      <c r="G10483" s="533"/>
      <c r="H10483" s="533"/>
      <c r="I10483" s="533"/>
      <c r="J10483" s="533"/>
      <c r="K10483" s="533"/>
      <c r="L10483" s="533"/>
      <c r="M10483" s="533"/>
      <c r="N10483" s="532"/>
      <c r="O10483" s="350"/>
      <c r="P10483" s="464"/>
      <c r="Q10483" s="464"/>
      <c r="R10483" s="464"/>
      <c r="S10483" s="464"/>
      <c r="T10483" s="464"/>
      <c r="U10483" s="464"/>
      <c r="V10483" s="464"/>
      <c r="W10483" s="464"/>
    </row>
    <row r="10484" spans="1:23">
      <c r="A10484" s="536"/>
      <c r="B10484" s="532"/>
      <c r="C10484" s="350"/>
      <c r="D10484" s="350"/>
      <c r="E10484" s="533"/>
      <c r="F10484" s="533"/>
      <c r="G10484" s="533"/>
      <c r="H10484" s="533"/>
      <c r="I10484" s="533"/>
      <c r="J10484" s="533"/>
      <c r="K10484" s="533"/>
      <c r="L10484" s="533"/>
      <c r="M10484" s="533"/>
      <c r="N10484" s="532"/>
      <c r="O10484" s="350"/>
      <c r="P10484" s="464"/>
      <c r="Q10484" s="464"/>
      <c r="R10484" s="464"/>
      <c r="S10484" s="464"/>
      <c r="T10484" s="464"/>
      <c r="U10484" s="464"/>
      <c r="V10484" s="464"/>
      <c r="W10484" s="464"/>
    </row>
    <row r="10485" spans="1:23">
      <c r="A10485" s="536"/>
      <c r="B10485" s="532"/>
      <c r="C10485" s="350"/>
      <c r="D10485" s="350"/>
      <c r="E10485" s="533"/>
      <c r="F10485" s="533"/>
      <c r="G10485" s="533"/>
      <c r="H10485" s="533"/>
      <c r="I10485" s="533"/>
      <c r="J10485" s="533"/>
      <c r="K10485" s="533"/>
      <c r="L10485" s="533"/>
      <c r="M10485" s="533"/>
      <c r="N10485" s="532"/>
      <c r="O10485" s="350"/>
      <c r="P10485" s="464"/>
      <c r="Q10485" s="464"/>
      <c r="R10485" s="464"/>
      <c r="S10485" s="464"/>
      <c r="T10485" s="464"/>
      <c r="U10485" s="464"/>
      <c r="V10485" s="464"/>
      <c r="W10485" s="464"/>
    </row>
    <row r="10486" spans="1:23">
      <c r="A10486" s="536"/>
      <c r="B10486" s="532"/>
      <c r="C10486" s="350"/>
      <c r="D10486" s="350"/>
      <c r="E10486" s="533"/>
      <c r="F10486" s="533"/>
      <c r="G10486" s="533"/>
      <c r="H10486" s="533"/>
      <c r="I10486" s="533"/>
      <c r="J10486" s="533"/>
      <c r="K10486" s="533"/>
      <c r="L10486" s="533"/>
      <c r="M10486" s="533"/>
      <c r="N10486" s="532"/>
      <c r="O10486" s="350"/>
      <c r="P10486" s="464"/>
      <c r="Q10486" s="464"/>
      <c r="R10486" s="464"/>
      <c r="S10486" s="464"/>
      <c r="T10486" s="464"/>
      <c r="U10486" s="464"/>
      <c r="V10486" s="464"/>
      <c r="W10486" s="464"/>
    </row>
    <row r="10487" spans="1:23">
      <c r="A10487" s="536"/>
      <c r="B10487" s="532"/>
      <c r="C10487" s="350"/>
      <c r="D10487" s="350"/>
      <c r="E10487" s="533"/>
      <c r="F10487" s="533"/>
      <c r="G10487" s="533"/>
      <c r="H10487" s="533"/>
      <c r="I10487" s="533"/>
      <c r="J10487" s="533"/>
      <c r="K10487" s="533"/>
      <c r="L10487" s="533"/>
      <c r="M10487" s="533"/>
      <c r="N10487" s="532"/>
      <c r="O10487" s="350"/>
      <c r="P10487" s="464"/>
      <c r="Q10487" s="464"/>
      <c r="R10487" s="464"/>
      <c r="S10487" s="464"/>
      <c r="T10487" s="464"/>
      <c r="U10487" s="464"/>
      <c r="V10487" s="464"/>
      <c r="W10487" s="464"/>
    </row>
    <row r="10488" spans="1:23">
      <c r="A10488" s="536"/>
      <c r="B10488" s="532"/>
      <c r="C10488" s="350"/>
      <c r="D10488" s="350"/>
      <c r="E10488" s="533"/>
      <c r="F10488" s="533"/>
      <c r="G10488" s="533"/>
      <c r="H10488" s="533"/>
      <c r="I10488" s="533"/>
      <c r="J10488" s="533"/>
      <c r="K10488" s="533"/>
      <c r="L10488" s="533"/>
      <c r="M10488" s="533"/>
      <c r="N10488" s="532"/>
      <c r="O10488" s="350"/>
      <c r="P10488" s="464"/>
      <c r="Q10488" s="464"/>
      <c r="R10488" s="464"/>
      <c r="S10488" s="464"/>
      <c r="T10488" s="464"/>
      <c r="U10488" s="464"/>
      <c r="V10488" s="464"/>
      <c r="W10488" s="464"/>
    </row>
    <row r="10489" spans="1:23">
      <c r="A10489" s="536"/>
      <c r="B10489" s="532"/>
      <c r="C10489" s="350"/>
      <c r="D10489" s="350"/>
      <c r="E10489" s="533"/>
      <c r="F10489" s="533"/>
      <c r="G10489" s="533"/>
      <c r="H10489" s="533"/>
      <c r="I10489" s="533"/>
      <c r="J10489" s="533"/>
      <c r="K10489" s="533"/>
      <c r="L10489" s="533"/>
      <c r="M10489" s="533"/>
      <c r="N10489" s="532"/>
      <c r="O10489" s="350"/>
      <c r="P10489" s="464"/>
      <c r="Q10489" s="464"/>
      <c r="R10489" s="464"/>
      <c r="S10489" s="464"/>
      <c r="T10489" s="464"/>
      <c r="U10489" s="464"/>
      <c r="V10489" s="464"/>
      <c r="W10489" s="464"/>
    </row>
    <row r="10490" spans="1:23">
      <c r="A10490" s="536"/>
      <c r="B10490" s="532"/>
      <c r="C10490" s="350"/>
      <c r="D10490" s="350"/>
      <c r="E10490" s="533"/>
      <c r="F10490" s="533"/>
      <c r="G10490" s="533"/>
      <c r="H10490" s="533"/>
      <c r="I10490" s="533"/>
      <c r="J10490" s="533"/>
      <c r="K10490" s="533"/>
      <c r="L10490" s="533"/>
      <c r="M10490" s="533"/>
      <c r="N10490" s="532"/>
      <c r="O10490" s="350"/>
      <c r="P10490" s="464"/>
      <c r="Q10490" s="464"/>
      <c r="R10490" s="464"/>
      <c r="S10490" s="464"/>
      <c r="T10490" s="464"/>
      <c r="U10490" s="464"/>
      <c r="V10490" s="464"/>
      <c r="W10490" s="464"/>
    </row>
    <row r="10491" spans="1:23">
      <c r="A10491" s="536"/>
      <c r="B10491" s="532"/>
      <c r="C10491" s="350"/>
      <c r="D10491" s="350"/>
      <c r="E10491" s="533"/>
      <c r="F10491" s="533"/>
      <c r="G10491" s="533"/>
      <c r="H10491" s="533"/>
      <c r="I10491" s="533"/>
      <c r="J10491" s="533"/>
      <c r="K10491" s="533"/>
      <c r="L10491" s="533"/>
      <c r="M10491" s="533"/>
      <c r="N10491" s="532"/>
      <c r="O10491" s="350"/>
      <c r="P10491" s="464"/>
      <c r="Q10491" s="464"/>
      <c r="R10491" s="464"/>
      <c r="S10491" s="464"/>
      <c r="T10491" s="464"/>
      <c r="U10491" s="464"/>
      <c r="V10491" s="464"/>
      <c r="W10491" s="464"/>
    </row>
    <row r="10492" spans="1:23">
      <c r="A10492" s="536"/>
      <c r="B10492" s="532"/>
      <c r="C10492" s="350"/>
      <c r="D10492" s="350"/>
      <c r="E10492" s="533"/>
      <c r="F10492" s="533"/>
      <c r="G10492" s="533"/>
      <c r="H10492" s="533"/>
      <c r="I10492" s="533"/>
      <c r="J10492" s="533"/>
      <c r="K10492" s="533"/>
      <c r="L10492" s="533"/>
      <c r="M10492" s="533"/>
      <c r="N10492" s="532"/>
      <c r="O10492" s="350"/>
      <c r="P10492" s="464"/>
      <c r="Q10492" s="464"/>
      <c r="R10492" s="464"/>
      <c r="S10492" s="464"/>
      <c r="T10492" s="464"/>
      <c r="U10492" s="464"/>
      <c r="V10492" s="464"/>
      <c r="W10492" s="464"/>
    </row>
    <row r="10493" spans="1:23">
      <c r="A10493" s="536"/>
      <c r="B10493" s="532"/>
      <c r="C10493" s="350"/>
      <c r="D10493" s="350"/>
      <c r="E10493" s="533"/>
      <c r="F10493" s="533"/>
      <c r="G10493" s="533"/>
      <c r="H10493" s="533"/>
      <c r="I10493" s="533"/>
      <c r="J10493" s="533"/>
      <c r="K10493" s="533"/>
      <c r="L10493" s="533"/>
      <c r="M10493" s="533"/>
      <c r="N10493" s="532"/>
      <c r="O10493" s="350"/>
      <c r="P10493" s="464"/>
      <c r="Q10493" s="464"/>
      <c r="R10493" s="464"/>
      <c r="S10493" s="464"/>
      <c r="T10493" s="464"/>
      <c r="U10493" s="464"/>
      <c r="V10493" s="464"/>
      <c r="W10493" s="464"/>
    </row>
    <row r="10494" spans="1:23">
      <c r="A10494" s="536"/>
      <c r="B10494" s="532"/>
      <c r="C10494" s="350"/>
      <c r="D10494" s="350"/>
      <c r="E10494" s="533"/>
      <c r="F10494" s="533"/>
      <c r="G10494" s="533"/>
      <c r="H10494" s="533"/>
      <c r="I10494" s="533"/>
      <c r="J10494" s="533"/>
      <c r="K10494" s="533"/>
      <c r="L10494" s="533"/>
      <c r="M10494" s="533"/>
      <c r="N10494" s="532"/>
      <c r="O10494" s="350"/>
      <c r="P10494" s="464"/>
      <c r="Q10494" s="464"/>
      <c r="R10494" s="464"/>
      <c r="S10494" s="464"/>
      <c r="T10494" s="464"/>
      <c r="U10494" s="464"/>
      <c r="V10494" s="464"/>
      <c r="W10494" s="464"/>
    </row>
    <row r="10495" spans="1:23">
      <c r="A10495" s="536"/>
      <c r="B10495" s="532"/>
      <c r="C10495" s="350"/>
      <c r="D10495" s="350"/>
      <c r="E10495" s="533"/>
      <c r="F10495" s="533"/>
      <c r="G10495" s="533"/>
      <c r="H10495" s="533"/>
      <c r="I10495" s="533"/>
      <c r="J10495" s="533"/>
      <c r="K10495" s="533"/>
      <c r="L10495" s="533"/>
      <c r="M10495" s="533"/>
      <c r="N10495" s="532"/>
      <c r="O10495" s="350"/>
      <c r="P10495" s="464"/>
      <c r="Q10495" s="464"/>
      <c r="R10495" s="464"/>
      <c r="S10495" s="464"/>
      <c r="T10495" s="464"/>
      <c r="U10495" s="464"/>
      <c r="V10495" s="464"/>
      <c r="W10495" s="464"/>
    </row>
    <row r="10496" spans="1:23">
      <c r="A10496" s="536"/>
      <c r="B10496" s="532"/>
      <c r="C10496" s="350"/>
      <c r="D10496" s="350"/>
      <c r="E10496" s="533"/>
      <c r="F10496" s="533"/>
      <c r="G10496" s="533"/>
      <c r="H10496" s="533"/>
      <c r="I10496" s="533"/>
      <c r="J10496" s="533"/>
      <c r="K10496" s="533"/>
      <c r="L10496" s="533"/>
      <c r="M10496" s="533"/>
      <c r="N10496" s="532"/>
      <c r="O10496" s="350"/>
      <c r="P10496" s="464"/>
      <c r="Q10496" s="464"/>
      <c r="R10496" s="464"/>
      <c r="S10496" s="464"/>
      <c r="T10496" s="464"/>
      <c r="U10496" s="464"/>
      <c r="V10496" s="464"/>
      <c r="W10496" s="464"/>
    </row>
    <row r="10497" spans="1:23">
      <c r="A10497" s="536"/>
      <c r="B10497" s="532"/>
      <c r="C10497" s="350"/>
      <c r="D10497" s="350"/>
      <c r="E10497" s="533"/>
      <c r="F10497" s="533"/>
      <c r="G10497" s="533"/>
      <c r="H10497" s="533"/>
      <c r="I10497" s="533"/>
      <c r="J10497" s="533"/>
      <c r="K10497" s="533"/>
      <c r="L10497" s="533"/>
      <c r="M10497" s="533"/>
      <c r="N10497" s="532"/>
      <c r="O10497" s="350"/>
      <c r="P10497" s="464"/>
      <c r="Q10497" s="464"/>
      <c r="R10497" s="464"/>
      <c r="S10497" s="464"/>
      <c r="T10497" s="464"/>
      <c r="U10497" s="464"/>
      <c r="V10497" s="464"/>
      <c r="W10497" s="464"/>
    </row>
    <row r="10498" spans="1:23">
      <c r="A10498" s="536"/>
      <c r="B10498" s="532"/>
      <c r="C10498" s="350"/>
      <c r="D10498" s="350"/>
      <c r="E10498" s="533"/>
      <c r="F10498" s="533"/>
      <c r="G10498" s="533"/>
      <c r="H10498" s="533"/>
      <c r="I10498" s="533"/>
      <c r="J10498" s="533"/>
      <c r="K10498" s="533"/>
      <c r="L10498" s="533"/>
      <c r="M10498" s="533"/>
      <c r="N10498" s="532"/>
      <c r="O10498" s="350"/>
      <c r="P10498" s="464"/>
      <c r="Q10498" s="464"/>
      <c r="R10498" s="464"/>
      <c r="S10498" s="464"/>
      <c r="T10498" s="464"/>
      <c r="U10498" s="464"/>
      <c r="V10498" s="464"/>
      <c r="W10498" s="464"/>
    </row>
    <row r="10499" spans="1:23">
      <c r="A10499" s="536"/>
      <c r="B10499" s="532"/>
      <c r="C10499" s="350"/>
      <c r="D10499" s="350"/>
      <c r="E10499" s="533"/>
      <c r="F10499" s="533"/>
      <c r="G10499" s="533"/>
      <c r="H10499" s="533"/>
      <c r="I10499" s="533"/>
      <c r="J10499" s="533"/>
      <c r="K10499" s="533"/>
      <c r="L10499" s="533"/>
      <c r="M10499" s="533"/>
      <c r="N10499" s="532"/>
      <c r="O10499" s="350"/>
      <c r="P10499" s="464"/>
      <c r="Q10499" s="464"/>
      <c r="R10499" s="464"/>
      <c r="S10499" s="464"/>
      <c r="T10499" s="464"/>
      <c r="U10499" s="464"/>
      <c r="V10499" s="464"/>
      <c r="W10499" s="464"/>
    </row>
    <row r="10500" spans="1:23">
      <c r="A10500" s="536"/>
      <c r="B10500" s="532"/>
      <c r="C10500" s="350"/>
      <c r="D10500" s="350"/>
      <c r="E10500" s="533"/>
      <c r="F10500" s="533"/>
      <c r="G10500" s="533"/>
      <c r="H10500" s="533"/>
      <c r="I10500" s="533"/>
      <c r="J10500" s="533"/>
      <c r="K10500" s="533"/>
      <c r="L10500" s="533"/>
      <c r="M10500" s="533"/>
      <c r="N10500" s="532"/>
      <c r="O10500" s="350"/>
      <c r="P10500" s="464"/>
      <c r="Q10500" s="464"/>
      <c r="R10500" s="464"/>
      <c r="S10500" s="464"/>
      <c r="T10500" s="464"/>
      <c r="U10500" s="464"/>
      <c r="V10500" s="464"/>
      <c r="W10500" s="464"/>
    </row>
    <row r="10501" spans="1:23">
      <c r="A10501" s="536"/>
      <c r="B10501" s="532"/>
      <c r="C10501" s="350"/>
      <c r="D10501" s="350"/>
      <c r="E10501" s="533"/>
      <c r="F10501" s="533"/>
      <c r="G10501" s="533"/>
      <c r="H10501" s="533"/>
      <c r="I10501" s="533"/>
      <c r="J10501" s="533"/>
      <c r="K10501" s="533"/>
      <c r="L10501" s="533"/>
      <c r="M10501" s="533"/>
      <c r="N10501" s="532"/>
      <c r="O10501" s="350"/>
      <c r="P10501" s="464"/>
      <c r="Q10501" s="464"/>
      <c r="R10501" s="464"/>
      <c r="S10501" s="464"/>
      <c r="T10501" s="464"/>
      <c r="U10501" s="464"/>
      <c r="V10501" s="464"/>
      <c r="W10501" s="464"/>
    </row>
    <row r="10502" spans="1:23">
      <c r="A10502" s="536"/>
      <c r="B10502" s="532"/>
      <c r="C10502" s="350"/>
      <c r="D10502" s="350"/>
      <c r="E10502" s="533"/>
      <c r="F10502" s="533"/>
      <c r="G10502" s="533"/>
      <c r="H10502" s="533"/>
      <c r="I10502" s="533"/>
      <c r="J10502" s="533"/>
      <c r="K10502" s="533"/>
      <c r="L10502" s="533"/>
      <c r="M10502" s="533"/>
      <c r="N10502" s="532"/>
      <c r="O10502" s="350"/>
      <c r="P10502" s="464"/>
      <c r="Q10502" s="464"/>
      <c r="R10502" s="464"/>
      <c r="S10502" s="464"/>
      <c r="T10502" s="464"/>
      <c r="U10502" s="464"/>
      <c r="V10502" s="464"/>
      <c r="W10502" s="464"/>
    </row>
    <row r="10503" spans="1:23">
      <c r="A10503" s="536"/>
      <c r="B10503" s="532"/>
      <c r="C10503" s="350"/>
      <c r="D10503" s="350"/>
      <c r="E10503" s="533"/>
      <c r="F10503" s="533"/>
      <c r="G10503" s="533"/>
      <c r="H10503" s="533"/>
      <c r="I10503" s="533"/>
      <c r="J10503" s="533"/>
      <c r="K10503" s="533"/>
      <c r="L10503" s="533"/>
      <c r="M10503" s="533"/>
      <c r="N10503" s="532"/>
      <c r="O10503" s="350"/>
      <c r="P10503" s="464"/>
      <c r="Q10503" s="464"/>
      <c r="R10503" s="464"/>
      <c r="S10503" s="464"/>
      <c r="T10503" s="464"/>
      <c r="U10503" s="464"/>
      <c r="V10503" s="464"/>
      <c r="W10503" s="464"/>
    </row>
    <row r="10504" spans="1:23">
      <c r="A10504" s="536"/>
      <c r="B10504" s="532"/>
      <c r="C10504" s="350"/>
      <c r="D10504" s="350"/>
      <c r="E10504" s="533"/>
      <c r="F10504" s="533"/>
      <c r="G10504" s="533"/>
      <c r="H10504" s="533"/>
      <c r="I10504" s="533"/>
      <c r="J10504" s="533"/>
      <c r="K10504" s="533"/>
      <c r="L10504" s="533"/>
      <c r="M10504" s="533"/>
      <c r="N10504" s="532"/>
      <c r="O10504" s="350"/>
      <c r="P10504" s="464"/>
      <c r="Q10504" s="464"/>
      <c r="R10504" s="464"/>
      <c r="S10504" s="464"/>
      <c r="T10504" s="464"/>
      <c r="U10504" s="464"/>
      <c r="V10504" s="464"/>
      <c r="W10504" s="464"/>
    </row>
    <row r="10505" spans="1:23">
      <c r="A10505" s="536"/>
      <c r="B10505" s="532"/>
      <c r="C10505" s="350"/>
      <c r="D10505" s="350"/>
      <c r="E10505" s="533"/>
      <c r="F10505" s="533"/>
      <c r="G10505" s="533"/>
      <c r="H10505" s="533"/>
      <c r="I10505" s="533"/>
      <c r="J10505" s="533"/>
      <c r="K10505" s="533"/>
      <c r="L10505" s="533"/>
      <c r="M10505" s="533"/>
      <c r="N10505" s="532"/>
      <c r="O10505" s="350"/>
      <c r="P10505" s="464"/>
      <c r="Q10505" s="464"/>
      <c r="R10505" s="464"/>
      <c r="S10505" s="464"/>
      <c r="T10505" s="464"/>
      <c r="U10505" s="464"/>
      <c r="V10505" s="464"/>
      <c r="W10505" s="464"/>
    </row>
    <row r="10506" spans="1:23">
      <c r="A10506" s="536"/>
      <c r="B10506" s="532"/>
      <c r="C10506" s="350"/>
      <c r="D10506" s="350"/>
      <c r="E10506" s="533"/>
      <c r="F10506" s="533"/>
      <c r="G10506" s="533"/>
      <c r="H10506" s="533"/>
      <c r="I10506" s="533"/>
      <c r="J10506" s="533"/>
      <c r="K10506" s="533"/>
      <c r="L10506" s="533"/>
      <c r="M10506" s="533"/>
      <c r="N10506" s="532"/>
      <c r="O10506" s="350"/>
      <c r="P10506" s="464"/>
      <c r="Q10506" s="464"/>
      <c r="R10506" s="464"/>
      <c r="S10506" s="464"/>
      <c r="T10506" s="464"/>
      <c r="U10506" s="464"/>
      <c r="V10506" s="464"/>
      <c r="W10506" s="464"/>
    </row>
    <row r="10507" spans="1:23">
      <c r="A10507" s="536"/>
      <c r="B10507" s="532"/>
      <c r="C10507" s="350"/>
      <c r="D10507" s="350"/>
      <c r="E10507" s="533"/>
      <c r="F10507" s="533"/>
      <c r="G10507" s="533"/>
      <c r="H10507" s="533"/>
      <c r="I10507" s="533"/>
      <c r="J10507" s="533"/>
      <c r="K10507" s="533"/>
      <c r="L10507" s="533"/>
      <c r="M10507" s="533"/>
      <c r="N10507" s="532"/>
      <c r="O10507" s="350"/>
      <c r="P10507" s="464"/>
      <c r="Q10507" s="464"/>
      <c r="R10507" s="464"/>
      <c r="S10507" s="464"/>
      <c r="T10507" s="464"/>
      <c r="U10507" s="464"/>
      <c r="V10507" s="464"/>
      <c r="W10507" s="464"/>
    </row>
    <row r="10508" spans="1:23">
      <c r="A10508" s="536"/>
      <c r="B10508" s="532"/>
      <c r="C10508" s="350"/>
      <c r="D10508" s="350"/>
      <c r="E10508" s="533"/>
      <c r="F10508" s="533"/>
      <c r="G10508" s="533"/>
      <c r="H10508" s="533"/>
      <c r="I10508" s="533"/>
      <c r="J10508" s="533"/>
      <c r="K10508" s="533"/>
      <c r="L10508" s="533"/>
      <c r="M10508" s="533"/>
      <c r="N10508" s="532"/>
      <c r="O10508" s="350"/>
      <c r="P10508" s="464"/>
      <c r="Q10508" s="464"/>
      <c r="R10508" s="464"/>
      <c r="S10508" s="464"/>
      <c r="T10508" s="464"/>
      <c r="U10508" s="464"/>
      <c r="V10508" s="464"/>
      <c r="W10508" s="464"/>
    </row>
    <row r="10509" spans="1:23">
      <c r="A10509" s="536"/>
      <c r="B10509" s="532"/>
      <c r="C10509" s="350"/>
      <c r="D10509" s="350"/>
      <c r="E10509" s="533"/>
      <c r="F10509" s="533"/>
      <c r="G10509" s="533"/>
      <c r="H10509" s="533"/>
      <c r="I10509" s="533"/>
      <c r="J10509" s="533"/>
      <c r="K10509" s="533"/>
      <c r="L10509" s="533"/>
      <c r="M10509" s="533"/>
      <c r="N10509" s="532"/>
      <c r="O10509" s="350"/>
      <c r="P10509" s="464"/>
      <c r="Q10509" s="464"/>
      <c r="R10509" s="464"/>
      <c r="S10509" s="464"/>
      <c r="T10509" s="464"/>
      <c r="U10509" s="464"/>
      <c r="V10509" s="464"/>
      <c r="W10509" s="464"/>
    </row>
    <row r="10510" spans="1:23">
      <c r="A10510" s="536"/>
      <c r="B10510" s="532"/>
      <c r="C10510" s="350"/>
      <c r="D10510" s="350"/>
      <c r="E10510" s="533"/>
      <c r="F10510" s="533"/>
      <c r="G10510" s="533"/>
      <c r="H10510" s="533"/>
      <c r="I10510" s="533"/>
      <c r="J10510" s="533"/>
      <c r="K10510" s="533"/>
      <c r="L10510" s="533"/>
      <c r="M10510" s="533"/>
      <c r="N10510" s="532"/>
      <c r="O10510" s="350"/>
      <c r="P10510" s="464"/>
      <c r="Q10510" s="464"/>
      <c r="R10510" s="464"/>
      <c r="S10510" s="464"/>
      <c r="T10510" s="464"/>
      <c r="U10510" s="464"/>
      <c r="V10510" s="464"/>
      <c r="W10510" s="464"/>
    </row>
    <row r="10511" spans="1:23">
      <c r="A10511" s="536"/>
      <c r="B10511" s="532"/>
      <c r="C10511" s="350"/>
      <c r="D10511" s="350"/>
      <c r="E10511" s="533"/>
      <c r="F10511" s="533"/>
      <c r="G10511" s="533"/>
      <c r="H10511" s="533"/>
      <c r="I10511" s="533"/>
      <c r="J10511" s="533"/>
      <c r="K10511" s="533"/>
      <c r="L10511" s="533"/>
      <c r="M10511" s="533"/>
      <c r="N10511" s="532"/>
      <c r="O10511" s="350"/>
      <c r="P10511" s="464"/>
      <c r="Q10511" s="464"/>
      <c r="R10511" s="464"/>
      <c r="S10511" s="464"/>
      <c r="T10511" s="464"/>
      <c r="U10511" s="464"/>
      <c r="V10511" s="464"/>
      <c r="W10511" s="464"/>
    </row>
    <row r="10512" spans="1:23">
      <c r="A10512" s="536"/>
      <c r="B10512" s="532"/>
      <c r="C10512" s="350"/>
      <c r="D10512" s="350"/>
      <c r="E10512" s="533"/>
      <c r="F10512" s="533"/>
      <c r="G10512" s="533"/>
      <c r="H10512" s="533"/>
      <c r="I10512" s="533"/>
      <c r="J10512" s="533"/>
      <c r="K10512" s="533"/>
      <c r="L10512" s="533"/>
      <c r="M10512" s="533"/>
      <c r="N10512" s="532"/>
      <c r="O10512" s="350"/>
      <c r="P10512" s="464"/>
      <c r="Q10512" s="464"/>
      <c r="R10512" s="464"/>
      <c r="S10512" s="464"/>
      <c r="T10512" s="464"/>
      <c r="U10512" s="464"/>
      <c r="V10512" s="464"/>
      <c r="W10512" s="464"/>
    </row>
    <row r="10513" spans="1:23">
      <c r="A10513" s="536"/>
      <c r="B10513" s="532"/>
      <c r="C10513" s="350"/>
      <c r="D10513" s="350"/>
      <c r="E10513" s="533"/>
      <c r="F10513" s="533"/>
      <c r="G10513" s="533"/>
      <c r="H10513" s="533"/>
      <c r="I10513" s="533"/>
      <c r="J10513" s="533"/>
      <c r="K10513" s="533"/>
      <c r="L10513" s="533"/>
      <c r="M10513" s="533"/>
      <c r="N10513" s="532"/>
      <c r="O10513" s="350"/>
      <c r="P10513" s="464"/>
      <c r="Q10513" s="464"/>
      <c r="R10513" s="464"/>
      <c r="S10513" s="464"/>
      <c r="T10513" s="464"/>
      <c r="U10513" s="464"/>
      <c r="V10513" s="464"/>
      <c r="W10513" s="464"/>
    </row>
    <row r="10514" spans="1:23">
      <c r="A10514" s="536"/>
      <c r="B10514" s="532"/>
      <c r="C10514" s="350"/>
      <c r="D10514" s="350"/>
      <c r="E10514" s="533"/>
      <c r="F10514" s="533"/>
      <c r="G10514" s="533"/>
      <c r="H10514" s="533"/>
      <c r="I10514" s="533"/>
      <c r="J10514" s="533"/>
      <c r="K10514" s="533"/>
      <c r="L10514" s="533"/>
      <c r="M10514" s="533"/>
      <c r="N10514" s="532"/>
      <c r="O10514" s="350"/>
      <c r="P10514" s="464"/>
      <c r="Q10514" s="464"/>
      <c r="R10514" s="464"/>
      <c r="S10514" s="464"/>
      <c r="T10514" s="464"/>
      <c r="U10514" s="464"/>
      <c r="V10514" s="464"/>
      <c r="W10514" s="464"/>
    </row>
    <row r="10515" spans="1:23">
      <c r="A10515" s="536"/>
      <c r="B10515" s="532"/>
      <c r="C10515" s="350"/>
      <c r="D10515" s="350"/>
      <c r="E10515" s="533"/>
      <c r="F10515" s="533"/>
      <c r="G10515" s="533"/>
      <c r="H10515" s="533"/>
      <c r="I10515" s="533"/>
      <c r="J10515" s="533"/>
      <c r="K10515" s="533"/>
      <c r="L10515" s="533"/>
      <c r="M10515" s="533"/>
      <c r="N10515" s="532"/>
      <c r="O10515" s="350"/>
      <c r="P10515" s="464"/>
      <c r="Q10515" s="464"/>
      <c r="R10515" s="464"/>
      <c r="S10515" s="464"/>
      <c r="T10515" s="464"/>
      <c r="U10515" s="464"/>
      <c r="V10515" s="464"/>
      <c r="W10515" s="464"/>
    </row>
    <row r="10516" spans="1:23">
      <c r="A10516" s="536"/>
      <c r="B10516" s="532"/>
      <c r="C10516" s="350"/>
      <c r="D10516" s="350"/>
      <c r="E10516" s="533"/>
      <c r="F10516" s="533"/>
      <c r="G10516" s="533"/>
      <c r="H10516" s="533"/>
      <c r="I10516" s="533"/>
      <c r="J10516" s="533"/>
      <c r="K10516" s="533"/>
      <c r="L10516" s="533"/>
      <c r="M10516" s="533"/>
      <c r="N10516" s="532"/>
      <c r="O10516" s="350"/>
      <c r="P10516" s="464"/>
      <c r="Q10516" s="464"/>
      <c r="R10516" s="464"/>
      <c r="S10516" s="464"/>
      <c r="T10516" s="464"/>
      <c r="U10516" s="464"/>
      <c r="V10516" s="464"/>
      <c r="W10516" s="464"/>
    </row>
    <row r="10517" spans="1:23">
      <c r="A10517" s="536"/>
      <c r="B10517" s="532"/>
      <c r="C10517" s="350"/>
      <c r="D10517" s="350"/>
      <c r="E10517" s="533"/>
      <c r="F10517" s="533"/>
      <c r="G10517" s="533"/>
      <c r="H10517" s="533"/>
      <c r="I10517" s="533"/>
      <c r="J10517" s="533"/>
      <c r="K10517" s="533"/>
      <c r="L10517" s="533"/>
      <c r="M10517" s="533"/>
      <c r="N10517" s="532"/>
      <c r="O10517" s="350"/>
      <c r="P10517" s="464"/>
      <c r="Q10517" s="464"/>
      <c r="R10517" s="464"/>
      <c r="S10517" s="464"/>
      <c r="T10517" s="464"/>
      <c r="U10517" s="464"/>
      <c r="V10517" s="464"/>
      <c r="W10517" s="464"/>
    </row>
    <row r="10518" spans="1:23">
      <c r="A10518" s="536"/>
      <c r="B10518" s="532"/>
      <c r="C10518" s="350"/>
      <c r="D10518" s="350"/>
      <c r="E10518" s="533"/>
      <c r="F10518" s="533"/>
      <c r="G10518" s="533"/>
      <c r="H10518" s="533"/>
      <c r="I10518" s="533"/>
      <c r="J10518" s="533"/>
      <c r="K10518" s="533"/>
      <c r="L10518" s="533"/>
      <c r="M10518" s="533"/>
      <c r="N10518" s="532"/>
      <c r="O10518" s="350"/>
      <c r="P10518" s="464"/>
      <c r="Q10518" s="464"/>
      <c r="R10518" s="464"/>
      <c r="S10518" s="464"/>
      <c r="T10518" s="464"/>
      <c r="U10518" s="464"/>
      <c r="V10518" s="464"/>
      <c r="W10518" s="464"/>
    </row>
    <row r="10519" spans="1:23">
      <c r="A10519" s="536"/>
      <c r="B10519" s="532"/>
      <c r="C10519" s="350"/>
      <c r="D10519" s="350"/>
      <c r="E10519" s="533"/>
      <c r="F10519" s="533"/>
      <c r="G10519" s="533"/>
      <c r="H10519" s="533"/>
      <c r="I10519" s="533"/>
      <c r="J10519" s="533"/>
      <c r="K10519" s="533"/>
      <c r="L10519" s="533"/>
      <c r="M10519" s="533"/>
      <c r="N10519" s="532"/>
      <c r="O10519" s="350"/>
      <c r="P10519" s="464"/>
      <c r="Q10519" s="464"/>
      <c r="R10519" s="464"/>
      <c r="S10519" s="464"/>
      <c r="T10519" s="464"/>
      <c r="U10519" s="464"/>
      <c r="V10519" s="464"/>
      <c r="W10519" s="464"/>
    </row>
    <row r="10520" spans="1:23">
      <c r="A10520" s="536"/>
      <c r="B10520" s="532"/>
      <c r="C10520" s="350"/>
      <c r="D10520" s="350"/>
      <c r="E10520" s="533"/>
      <c r="F10520" s="533"/>
      <c r="G10520" s="533"/>
      <c r="H10520" s="533"/>
      <c r="I10520" s="533"/>
      <c r="J10520" s="533"/>
      <c r="K10520" s="533"/>
      <c r="L10520" s="533"/>
      <c r="M10520" s="533"/>
      <c r="N10520" s="532"/>
      <c r="O10520" s="350"/>
      <c r="P10520" s="464"/>
      <c r="Q10520" s="464"/>
      <c r="R10520" s="464"/>
      <c r="S10520" s="464"/>
      <c r="T10520" s="464"/>
      <c r="U10520" s="464"/>
      <c r="V10520" s="464"/>
      <c r="W10520" s="464"/>
    </row>
    <row r="10521" spans="1:23">
      <c r="A10521" s="536"/>
      <c r="B10521" s="532"/>
      <c r="C10521" s="350"/>
      <c r="D10521" s="350"/>
      <c r="E10521" s="533"/>
      <c r="F10521" s="533"/>
      <c r="G10521" s="533"/>
      <c r="H10521" s="533"/>
      <c r="I10521" s="533"/>
      <c r="J10521" s="533"/>
      <c r="K10521" s="533"/>
      <c r="L10521" s="533"/>
      <c r="M10521" s="533"/>
      <c r="N10521" s="532"/>
      <c r="O10521" s="350"/>
      <c r="P10521" s="464"/>
      <c r="Q10521" s="464"/>
      <c r="R10521" s="464"/>
      <c r="S10521" s="464"/>
      <c r="T10521" s="464"/>
      <c r="U10521" s="464"/>
      <c r="V10521" s="464"/>
      <c r="W10521" s="464"/>
    </row>
    <row r="10522" spans="1:23">
      <c r="A10522" s="536"/>
      <c r="B10522" s="532"/>
      <c r="C10522" s="350"/>
      <c r="D10522" s="350"/>
      <c r="E10522" s="533"/>
      <c r="F10522" s="533"/>
      <c r="G10522" s="533"/>
      <c r="H10522" s="533"/>
      <c r="I10522" s="533"/>
      <c r="J10522" s="533"/>
      <c r="K10522" s="533"/>
      <c r="L10522" s="533"/>
      <c r="M10522" s="533"/>
      <c r="N10522" s="532"/>
      <c r="O10522" s="350"/>
      <c r="P10522" s="464"/>
      <c r="Q10522" s="464"/>
      <c r="R10522" s="464"/>
      <c r="S10522" s="464"/>
      <c r="T10522" s="464"/>
      <c r="U10522" s="464"/>
      <c r="V10522" s="464"/>
      <c r="W10522" s="464"/>
    </row>
    <row r="10523" spans="1:23">
      <c r="A10523" s="536"/>
      <c r="B10523" s="532"/>
      <c r="C10523" s="350"/>
      <c r="D10523" s="350"/>
      <c r="E10523" s="533"/>
      <c r="F10523" s="533"/>
      <c r="G10523" s="533"/>
      <c r="H10523" s="533"/>
      <c r="I10523" s="533"/>
      <c r="J10523" s="533"/>
      <c r="K10523" s="533"/>
      <c r="L10523" s="533"/>
      <c r="M10523" s="533"/>
      <c r="N10523" s="532"/>
      <c r="O10523" s="350"/>
      <c r="P10523" s="464"/>
      <c r="Q10523" s="464"/>
      <c r="R10523" s="464"/>
      <c r="S10523" s="464"/>
      <c r="T10523" s="464"/>
      <c r="U10523" s="464"/>
      <c r="V10523" s="464"/>
      <c r="W10523" s="464"/>
    </row>
    <row r="10524" spans="1:23">
      <c r="A10524" s="536"/>
      <c r="B10524" s="532"/>
      <c r="C10524" s="350"/>
      <c r="D10524" s="350"/>
      <c r="E10524" s="533"/>
      <c r="F10524" s="533"/>
      <c r="G10524" s="533"/>
      <c r="H10524" s="533"/>
      <c r="I10524" s="533"/>
      <c r="J10524" s="533"/>
      <c r="K10524" s="533"/>
      <c r="L10524" s="533"/>
      <c r="M10524" s="533"/>
      <c r="N10524" s="532"/>
      <c r="O10524" s="350"/>
      <c r="P10524" s="464"/>
      <c r="Q10524" s="464"/>
      <c r="R10524" s="464"/>
      <c r="S10524" s="464"/>
      <c r="T10524" s="464"/>
      <c r="U10524" s="464"/>
      <c r="V10524" s="464"/>
      <c r="W10524" s="464"/>
    </row>
    <row r="10525" spans="1:23">
      <c r="A10525" s="536"/>
      <c r="B10525" s="532"/>
      <c r="C10525" s="350"/>
      <c r="D10525" s="350"/>
      <c r="E10525" s="533"/>
      <c r="F10525" s="533"/>
      <c r="G10525" s="533"/>
      <c r="H10525" s="533"/>
      <c r="I10525" s="533"/>
      <c r="J10525" s="533"/>
      <c r="K10525" s="533"/>
      <c r="L10525" s="533"/>
      <c r="M10525" s="533"/>
      <c r="N10525" s="532"/>
      <c r="O10525" s="350"/>
      <c r="P10525" s="464"/>
      <c r="Q10525" s="464"/>
      <c r="R10525" s="464"/>
      <c r="S10525" s="464"/>
      <c r="T10525" s="464"/>
      <c r="U10525" s="464"/>
      <c r="V10525" s="464"/>
      <c r="W10525" s="464"/>
    </row>
    <row r="10526" spans="1:23">
      <c r="A10526" s="536"/>
      <c r="B10526" s="532"/>
      <c r="C10526" s="350"/>
      <c r="D10526" s="350"/>
      <c r="E10526" s="533"/>
      <c r="F10526" s="533"/>
      <c r="G10526" s="533"/>
      <c r="H10526" s="533"/>
      <c r="I10526" s="533"/>
      <c r="J10526" s="533"/>
      <c r="K10526" s="533"/>
      <c r="L10526" s="533"/>
      <c r="M10526" s="533"/>
      <c r="N10526" s="532"/>
      <c r="O10526" s="350"/>
      <c r="P10526" s="464"/>
      <c r="Q10526" s="464"/>
      <c r="R10526" s="464"/>
      <c r="S10526" s="464"/>
      <c r="T10526" s="464"/>
      <c r="U10526" s="464"/>
      <c r="V10526" s="464"/>
      <c r="W10526" s="464"/>
    </row>
    <row r="10527" spans="1:23">
      <c r="A10527" s="536"/>
      <c r="B10527" s="532"/>
      <c r="C10527" s="350"/>
      <c r="D10527" s="350"/>
      <c r="E10527" s="533"/>
      <c r="F10527" s="533"/>
      <c r="G10527" s="533"/>
      <c r="H10527" s="533"/>
      <c r="I10527" s="533"/>
      <c r="J10527" s="533"/>
      <c r="K10527" s="533"/>
      <c r="L10527" s="533"/>
      <c r="M10527" s="533"/>
      <c r="N10527" s="532"/>
      <c r="O10527" s="350"/>
      <c r="P10527" s="464"/>
      <c r="Q10527" s="464"/>
      <c r="R10527" s="464"/>
      <c r="S10527" s="464"/>
      <c r="T10527" s="464"/>
      <c r="U10527" s="464"/>
      <c r="V10527" s="464"/>
      <c r="W10527" s="464"/>
    </row>
    <row r="10528" spans="1:23">
      <c r="A10528" s="536"/>
      <c r="B10528" s="532"/>
      <c r="C10528" s="350"/>
      <c r="D10528" s="350"/>
      <c r="E10528" s="533"/>
      <c r="F10528" s="533"/>
      <c r="G10528" s="533"/>
      <c r="H10528" s="533"/>
      <c r="I10528" s="533"/>
      <c r="J10528" s="533"/>
      <c r="K10528" s="533"/>
      <c r="L10528" s="533"/>
      <c r="M10528" s="533"/>
      <c r="N10528" s="532"/>
      <c r="O10528" s="350"/>
      <c r="P10528" s="464"/>
      <c r="Q10528" s="464"/>
      <c r="R10528" s="464"/>
      <c r="S10528" s="464"/>
      <c r="T10528" s="464"/>
      <c r="U10528" s="464"/>
      <c r="V10528" s="464"/>
      <c r="W10528" s="464"/>
    </row>
    <row r="10529" spans="1:23">
      <c r="A10529" s="536"/>
      <c r="B10529" s="532"/>
      <c r="C10529" s="350"/>
      <c r="D10529" s="350"/>
      <c r="E10529" s="533"/>
      <c r="F10529" s="533"/>
      <c r="G10529" s="533"/>
      <c r="H10529" s="533"/>
      <c r="I10529" s="533"/>
      <c r="J10529" s="533"/>
      <c r="K10529" s="533"/>
      <c r="L10529" s="533"/>
      <c r="M10529" s="533"/>
      <c r="N10529" s="532"/>
      <c r="O10529" s="350"/>
      <c r="P10529" s="464"/>
      <c r="Q10529" s="464"/>
      <c r="R10529" s="464"/>
      <c r="S10529" s="464"/>
      <c r="T10529" s="464"/>
      <c r="U10529" s="464"/>
      <c r="V10529" s="464"/>
      <c r="W10529" s="464"/>
    </row>
    <row r="10530" spans="1:23">
      <c r="A10530" s="536"/>
      <c r="B10530" s="532"/>
      <c r="C10530" s="350"/>
      <c r="D10530" s="350"/>
      <c r="E10530" s="533"/>
      <c r="F10530" s="533"/>
      <c r="G10530" s="533"/>
      <c r="H10530" s="533"/>
      <c r="I10530" s="533"/>
      <c r="J10530" s="533"/>
      <c r="K10530" s="533"/>
      <c r="L10530" s="533"/>
      <c r="M10530" s="533"/>
      <c r="N10530" s="532"/>
      <c r="O10530" s="350"/>
      <c r="P10530" s="464"/>
      <c r="Q10530" s="464"/>
      <c r="R10530" s="464"/>
      <c r="S10530" s="464"/>
      <c r="T10530" s="464"/>
      <c r="U10530" s="464"/>
      <c r="V10530" s="464"/>
      <c r="W10530" s="464"/>
    </row>
    <row r="10531" spans="1:23">
      <c r="A10531" s="536"/>
      <c r="B10531" s="532"/>
      <c r="C10531" s="350"/>
      <c r="D10531" s="350"/>
      <c r="E10531" s="533"/>
      <c r="F10531" s="533"/>
      <c r="G10531" s="533"/>
      <c r="H10531" s="533"/>
      <c r="I10531" s="533"/>
      <c r="J10531" s="533"/>
      <c r="K10531" s="533"/>
      <c r="L10531" s="533"/>
      <c r="M10531" s="533"/>
      <c r="N10531" s="532"/>
      <c r="O10531" s="350"/>
      <c r="P10531" s="464"/>
      <c r="Q10531" s="464"/>
      <c r="R10531" s="464"/>
      <c r="S10531" s="464"/>
      <c r="T10531" s="464"/>
      <c r="U10531" s="464"/>
      <c r="V10531" s="464"/>
      <c r="W10531" s="464"/>
    </row>
    <row r="10532" spans="1:23">
      <c r="A10532" s="536"/>
      <c r="B10532" s="532"/>
      <c r="C10532" s="350"/>
      <c r="D10532" s="350"/>
      <c r="E10532" s="533"/>
      <c r="F10532" s="533"/>
      <c r="G10532" s="533"/>
      <c r="H10532" s="533"/>
      <c r="I10532" s="533"/>
      <c r="J10532" s="533"/>
      <c r="K10532" s="533"/>
      <c r="L10532" s="533"/>
      <c r="M10532" s="533"/>
      <c r="N10532" s="532"/>
      <c r="O10532" s="350"/>
      <c r="P10532" s="464"/>
      <c r="Q10532" s="464"/>
      <c r="R10532" s="464"/>
      <c r="S10532" s="464"/>
      <c r="T10532" s="464"/>
      <c r="U10532" s="464"/>
      <c r="V10532" s="464"/>
      <c r="W10532" s="464"/>
    </row>
    <row r="10533" spans="1:23">
      <c r="A10533" s="536"/>
      <c r="B10533" s="532"/>
      <c r="C10533" s="350"/>
      <c r="D10533" s="350"/>
      <c r="E10533" s="533"/>
      <c r="F10533" s="533"/>
      <c r="G10533" s="533"/>
      <c r="H10533" s="533"/>
      <c r="I10533" s="533"/>
      <c r="J10533" s="533"/>
      <c r="K10533" s="533"/>
      <c r="L10533" s="533"/>
      <c r="M10533" s="533"/>
      <c r="N10533" s="532"/>
      <c r="O10533" s="350"/>
      <c r="P10533" s="464"/>
      <c r="Q10533" s="464"/>
      <c r="R10533" s="464"/>
      <c r="S10533" s="464"/>
      <c r="T10533" s="464"/>
      <c r="U10533" s="464"/>
      <c r="V10533" s="464"/>
      <c r="W10533" s="464"/>
    </row>
    <row r="10534" spans="1:23">
      <c r="A10534" s="536"/>
      <c r="B10534" s="532"/>
      <c r="C10534" s="350"/>
      <c r="D10534" s="350"/>
      <c r="E10534" s="533"/>
      <c r="F10534" s="533"/>
      <c r="G10534" s="533"/>
      <c r="H10534" s="533"/>
      <c r="I10534" s="533"/>
      <c r="J10534" s="533"/>
      <c r="K10534" s="533"/>
      <c r="L10534" s="533"/>
      <c r="M10534" s="533"/>
      <c r="N10534" s="532"/>
      <c r="O10534" s="350"/>
      <c r="P10534" s="464"/>
      <c r="Q10534" s="464"/>
      <c r="R10534" s="464"/>
      <c r="S10534" s="464"/>
      <c r="T10534" s="464"/>
      <c r="U10534" s="464"/>
      <c r="V10534" s="464"/>
      <c r="W10534" s="464"/>
    </row>
    <row r="10535" spans="1:23">
      <c r="A10535" s="536"/>
      <c r="B10535" s="532"/>
      <c r="C10535" s="350"/>
      <c r="D10535" s="350"/>
      <c r="E10535" s="533"/>
      <c r="F10535" s="533"/>
      <c r="G10535" s="533"/>
      <c r="H10535" s="533"/>
      <c r="I10535" s="533"/>
      <c r="J10535" s="533"/>
      <c r="K10535" s="533"/>
      <c r="L10535" s="533"/>
      <c r="M10535" s="533"/>
      <c r="N10535" s="532"/>
      <c r="O10535" s="350"/>
      <c r="P10535" s="464"/>
      <c r="Q10535" s="464"/>
      <c r="R10535" s="464"/>
      <c r="S10535" s="464"/>
      <c r="T10535" s="464"/>
      <c r="U10535" s="464"/>
      <c r="V10535" s="464"/>
      <c r="W10535" s="464"/>
    </row>
    <row r="10536" spans="1:23">
      <c r="A10536" s="536"/>
      <c r="B10536" s="532"/>
      <c r="C10536" s="350"/>
      <c r="D10536" s="350"/>
      <c r="E10536" s="533"/>
      <c r="F10536" s="533"/>
      <c r="G10536" s="533"/>
      <c r="H10536" s="533"/>
      <c r="I10536" s="533"/>
      <c r="J10536" s="533"/>
      <c r="K10536" s="533"/>
      <c r="L10536" s="533"/>
      <c r="M10536" s="533"/>
      <c r="N10536" s="532"/>
      <c r="O10536" s="350"/>
      <c r="P10536" s="464"/>
      <c r="Q10536" s="464"/>
      <c r="R10536" s="464"/>
      <c r="S10536" s="464"/>
      <c r="T10536" s="464"/>
      <c r="U10536" s="464"/>
      <c r="V10536" s="464"/>
      <c r="W10536" s="464"/>
    </row>
    <row r="10537" spans="1:23">
      <c r="A10537" s="536"/>
      <c r="B10537" s="532"/>
      <c r="C10537" s="350"/>
      <c r="D10537" s="350"/>
      <c r="E10537" s="533"/>
      <c r="F10537" s="533"/>
      <c r="G10537" s="533"/>
      <c r="H10537" s="533"/>
      <c r="I10537" s="533"/>
      <c r="J10537" s="533"/>
      <c r="K10537" s="533"/>
      <c r="L10537" s="533"/>
      <c r="M10537" s="533"/>
      <c r="N10537" s="532"/>
      <c r="O10537" s="350"/>
      <c r="P10537" s="464"/>
      <c r="Q10537" s="464"/>
      <c r="R10537" s="464"/>
      <c r="S10537" s="464"/>
      <c r="T10537" s="464"/>
      <c r="U10537" s="464"/>
      <c r="V10537" s="464"/>
      <c r="W10537" s="464"/>
    </row>
    <row r="10538" spans="1:23">
      <c r="A10538" s="536"/>
      <c r="B10538" s="532"/>
      <c r="C10538" s="350"/>
      <c r="D10538" s="350"/>
      <c r="E10538" s="533"/>
      <c r="F10538" s="533"/>
      <c r="G10538" s="533"/>
      <c r="H10538" s="533"/>
      <c r="I10538" s="533"/>
      <c r="J10538" s="533"/>
      <c r="K10538" s="533"/>
      <c r="L10538" s="533"/>
      <c r="M10538" s="533"/>
      <c r="N10538" s="532"/>
      <c r="O10538" s="350"/>
      <c r="P10538" s="464"/>
      <c r="Q10538" s="464"/>
      <c r="R10538" s="464"/>
      <c r="S10538" s="464"/>
      <c r="T10538" s="464"/>
      <c r="U10538" s="464"/>
      <c r="V10538" s="464"/>
      <c r="W10538" s="464"/>
    </row>
    <row r="10539" spans="1:23">
      <c r="A10539" s="536"/>
      <c r="B10539" s="532"/>
      <c r="C10539" s="350"/>
      <c r="D10539" s="350"/>
      <c r="E10539" s="533"/>
      <c r="F10539" s="533"/>
      <c r="G10539" s="533"/>
      <c r="H10539" s="533"/>
      <c r="I10539" s="533"/>
      <c r="J10539" s="533"/>
      <c r="K10539" s="533"/>
      <c r="L10539" s="533"/>
      <c r="M10539" s="533"/>
      <c r="N10539" s="532"/>
      <c r="O10539" s="350"/>
      <c r="P10539" s="464"/>
      <c r="Q10539" s="464"/>
      <c r="R10539" s="464"/>
      <c r="S10539" s="464"/>
      <c r="T10539" s="464"/>
      <c r="U10539" s="464"/>
      <c r="V10539" s="464"/>
      <c r="W10539" s="464"/>
    </row>
    <row r="10540" spans="1:23">
      <c r="A10540" s="536"/>
      <c r="B10540" s="532"/>
      <c r="C10540" s="350"/>
      <c r="D10540" s="350"/>
      <c r="E10540" s="533"/>
      <c r="F10540" s="533"/>
      <c r="G10540" s="533"/>
      <c r="H10540" s="533"/>
      <c r="I10540" s="533"/>
      <c r="J10540" s="533"/>
      <c r="K10540" s="533"/>
      <c r="L10540" s="533"/>
      <c r="M10540" s="533"/>
      <c r="N10540" s="532"/>
      <c r="O10540" s="350"/>
      <c r="P10540" s="464"/>
      <c r="Q10540" s="464"/>
      <c r="R10540" s="464"/>
      <c r="S10540" s="464"/>
      <c r="T10540" s="464"/>
      <c r="U10540" s="464"/>
      <c r="V10540" s="464"/>
      <c r="W10540" s="464"/>
    </row>
    <row r="10541" spans="1:23">
      <c r="A10541" s="536"/>
      <c r="B10541" s="532"/>
      <c r="C10541" s="350"/>
      <c r="D10541" s="350"/>
      <c r="E10541" s="533"/>
      <c r="F10541" s="533"/>
      <c r="G10541" s="533"/>
      <c r="H10541" s="533"/>
      <c r="I10541" s="533"/>
      <c r="J10541" s="533"/>
      <c r="K10541" s="533"/>
      <c r="L10541" s="533"/>
      <c r="M10541" s="533"/>
      <c r="N10541" s="532"/>
      <c r="O10541" s="350"/>
      <c r="P10541" s="464"/>
      <c r="Q10541" s="464"/>
      <c r="R10541" s="464"/>
      <c r="S10541" s="464"/>
      <c r="T10541" s="464"/>
      <c r="U10541" s="464"/>
      <c r="V10541" s="464"/>
      <c r="W10541" s="464"/>
    </row>
    <row r="10542" spans="1:23">
      <c r="A10542" s="536"/>
      <c r="B10542" s="532"/>
      <c r="C10542" s="350"/>
      <c r="D10542" s="350"/>
      <c r="E10542" s="533"/>
      <c r="F10542" s="533"/>
      <c r="G10542" s="533"/>
      <c r="H10542" s="533"/>
      <c r="I10542" s="533"/>
      <c r="J10542" s="533"/>
      <c r="K10542" s="533"/>
      <c r="L10542" s="533"/>
      <c r="M10542" s="533"/>
      <c r="N10542" s="532"/>
      <c r="O10542" s="350"/>
      <c r="P10542" s="464"/>
      <c r="Q10542" s="464"/>
      <c r="R10542" s="464"/>
      <c r="S10542" s="464"/>
      <c r="T10542" s="464"/>
      <c r="U10542" s="464"/>
      <c r="V10542" s="464"/>
      <c r="W10542" s="464"/>
    </row>
    <row r="10543" spans="1:23">
      <c r="A10543" s="536"/>
      <c r="B10543" s="532"/>
      <c r="C10543" s="350"/>
      <c r="D10543" s="350"/>
      <c r="E10543" s="533"/>
      <c r="F10543" s="533"/>
      <c r="G10543" s="533"/>
      <c r="H10543" s="533"/>
      <c r="I10543" s="533"/>
      <c r="J10543" s="533"/>
      <c r="K10543" s="533"/>
      <c r="L10543" s="533"/>
      <c r="M10543" s="533"/>
      <c r="N10543" s="532"/>
      <c r="O10543" s="350"/>
      <c r="P10543" s="464"/>
      <c r="Q10543" s="464"/>
      <c r="R10543" s="464"/>
      <c r="S10543" s="464"/>
      <c r="T10543" s="464"/>
      <c r="U10543" s="464"/>
      <c r="V10543" s="464"/>
      <c r="W10543" s="464"/>
    </row>
    <row r="10544" spans="1:23">
      <c r="A10544" s="536"/>
      <c r="B10544" s="532"/>
      <c r="C10544" s="350"/>
      <c r="D10544" s="350"/>
      <c r="E10544" s="533"/>
      <c r="F10544" s="533"/>
      <c r="G10544" s="533"/>
      <c r="H10544" s="533"/>
      <c r="I10544" s="533"/>
      <c r="J10544" s="533"/>
      <c r="K10544" s="533"/>
      <c r="L10544" s="533"/>
      <c r="M10544" s="533"/>
      <c r="N10544" s="532"/>
      <c r="O10544" s="350"/>
      <c r="P10544" s="464"/>
      <c r="Q10544" s="464"/>
      <c r="R10544" s="464"/>
      <c r="S10544" s="464"/>
      <c r="T10544" s="464"/>
      <c r="U10544" s="464"/>
      <c r="V10544" s="464"/>
      <c r="W10544" s="464"/>
    </row>
    <row r="10545" spans="1:23">
      <c r="A10545" s="536"/>
      <c r="B10545" s="532"/>
      <c r="C10545" s="350"/>
      <c r="D10545" s="350"/>
      <c r="E10545" s="533"/>
      <c r="F10545" s="533"/>
      <c r="G10545" s="533"/>
      <c r="H10545" s="533"/>
      <c r="I10545" s="533"/>
      <c r="J10545" s="533"/>
      <c r="K10545" s="533"/>
      <c r="L10545" s="533"/>
      <c r="M10545" s="533"/>
      <c r="N10545" s="532"/>
      <c r="O10545" s="350"/>
      <c r="P10545" s="464"/>
      <c r="Q10545" s="464"/>
      <c r="R10545" s="464"/>
      <c r="S10545" s="464"/>
      <c r="T10545" s="464"/>
      <c r="U10545" s="464"/>
      <c r="V10545" s="464"/>
      <c r="W10545" s="464"/>
    </row>
    <row r="10546" spans="1:23">
      <c r="A10546" s="536"/>
      <c r="B10546" s="532"/>
      <c r="C10546" s="350"/>
      <c r="D10546" s="350"/>
      <c r="E10546" s="533"/>
      <c r="F10546" s="533"/>
      <c r="G10546" s="533"/>
      <c r="H10546" s="533"/>
      <c r="I10546" s="533"/>
      <c r="J10546" s="533"/>
      <c r="K10546" s="533"/>
      <c r="L10546" s="533"/>
      <c r="M10546" s="533"/>
      <c r="N10546" s="532"/>
      <c r="O10546" s="350"/>
      <c r="P10546" s="464"/>
      <c r="Q10546" s="464"/>
      <c r="R10546" s="464"/>
      <c r="S10546" s="464"/>
      <c r="T10546" s="464"/>
      <c r="U10546" s="464"/>
      <c r="V10546" s="464"/>
      <c r="W10546" s="464"/>
    </row>
    <row r="10547" spans="1:23">
      <c r="A10547" s="536"/>
      <c r="B10547" s="532"/>
      <c r="C10547" s="350"/>
      <c r="D10547" s="350"/>
      <c r="E10547" s="533"/>
      <c r="F10547" s="533"/>
      <c r="G10547" s="533"/>
      <c r="H10547" s="533"/>
      <c r="I10547" s="533"/>
      <c r="J10547" s="533"/>
      <c r="K10547" s="533"/>
      <c r="L10547" s="533"/>
      <c r="M10547" s="533"/>
      <c r="N10547" s="532"/>
      <c r="O10547" s="350"/>
      <c r="P10547" s="464"/>
      <c r="Q10547" s="464"/>
      <c r="R10547" s="464"/>
      <c r="S10547" s="464"/>
      <c r="T10547" s="464"/>
      <c r="U10547" s="464"/>
      <c r="V10547" s="464"/>
      <c r="W10547" s="464"/>
    </row>
    <row r="10548" spans="1:23">
      <c r="A10548" s="536"/>
      <c r="B10548" s="532"/>
      <c r="C10548" s="350"/>
      <c r="D10548" s="350"/>
      <c r="E10548" s="533"/>
      <c r="F10548" s="533"/>
      <c r="G10548" s="533"/>
      <c r="H10548" s="533"/>
      <c r="I10548" s="533"/>
      <c r="J10548" s="533"/>
      <c r="K10548" s="533"/>
      <c r="L10548" s="533"/>
      <c r="M10548" s="533"/>
      <c r="N10548" s="532"/>
      <c r="O10548" s="350"/>
      <c r="P10548" s="464"/>
      <c r="Q10548" s="464"/>
      <c r="R10548" s="464"/>
      <c r="S10548" s="464"/>
      <c r="T10548" s="464"/>
      <c r="U10548" s="464"/>
      <c r="V10548" s="464"/>
      <c r="W10548" s="464"/>
    </row>
    <row r="10549" spans="1:23">
      <c r="A10549" s="536"/>
      <c r="B10549" s="532"/>
      <c r="C10549" s="350"/>
      <c r="D10549" s="350"/>
      <c r="E10549" s="533"/>
      <c r="F10549" s="533"/>
      <c r="G10549" s="533"/>
      <c r="H10549" s="533"/>
      <c r="I10549" s="533"/>
      <c r="J10549" s="533"/>
      <c r="K10549" s="533"/>
      <c r="L10549" s="533"/>
      <c r="M10549" s="533"/>
      <c r="N10549" s="532"/>
      <c r="O10549" s="350"/>
      <c r="P10549" s="464"/>
      <c r="Q10549" s="464"/>
      <c r="R10549" s="464"/>
      <c r="S10549" s="464"/>
      <c r="T10549" s="464"/>
      <c r="U10549" s="464"/>
      <c r="V10549" s="464"/>
      <c r="W10549" s="464"/>
    </row>
    <row r="10550" spans="1:23">
      <c r="A10550" s="536"/>
      <c r="B10550" s="532"/>
      <c r="C10550" s="350"/>
      <c r="D10550" s="350"/>
      <c r="E10550" s="533"/>
      <c r="F10550" s="533"/>
      <c r="G10550" s="533"/>
      <c r="H10550" s="533"/>
      <c r="I10550" s="533"/>
      <c r="J10550" s="533"/>
      <c r="K10550" s="533"/>
      <c r="L10550" s="533"/>
      <c r="M10550" s="533"/>
      <c r="N10550" s="532"/>
      <c r="O10550" s="350"/>
      <c r="P10550" s="464"/>
      <c r="Q10550" s="464"/>
      <c r="R10550" s="464"/>
      <c r="S10550" s="464"/>
      <c r="T10550" s="464"/>
      <c r="U10550" s="464"/>
      <c r="V10550" s="464"/>
      <c r="W10550" s="464"/>
    </row>
    <row r="10551" spans="1:23">
      <c r="A10551" s="536"/>
      <c r="B10551" s="532"/>
      <c r="C10551" s="350"/>
      <c r="D10551" s="350"/>
      <c r="E10551" s="533"/>
      <c r="F10551" s="533"/>
      <c r="G10551" s="533"/>
      <c r="H10551" s="533"/>
      <c r="I10551" s="533"/>
      <c r="J10551" s="533"/>
      <c r="K10551" s="533"/>
      <c r="L10551" s="533"/>
      <c r="M10551" s="533"/>
      <c r="N10551" s="532"/>
      <c r="O10551" s="350"/>
      <c r="P10551" s="464"/>
      <c r="Q10551" s="464"/>
      <c r="R10551" s="464"/>
      <c r="S10551" s="464"/>
      <c r="T10551" s="464"/>
      <c r="U10551" s="464"/>
      <c r="V10551" s="464"/>
      <c r="W10551" s="464"/>
    </row>
    <row r="10552" spans="1:23">
      <c r="A10552" s="536"/>
      <c r="B10552" s="532"/>
      <c r="C10552" s="350"/>
      <c r="D10552" s="350"/>
      <c r="E10552" s="533"/>
      <c r="F10552" s="533"/>
      <c r="G10552" s="533"/>
      <c r="H10552" s="533"/>
      <c r="I10552" s="533"/>
      <c r="J10552" s="533"/>
      <c r="K10552" s="533"/>
      <c r="L10552" s="533"/>
      <c r="M10552" s="533"/>
      <c r="N10552" s="532"/>
      <c r="O10552" s="350"/>
      <c r="P10552" s="464"/>
      <c r="Q10552" s="464"/>
      <c r="R10552" s="464"/>
      <c r="S10552" s="464"/>
      <c r="T10552" s="464"/>
      <c r="U10552" s="464"/>
      <c r="V10552" s="464"/>
      <c r="W10552" s="464"/>
    </row>
    <row r="10553" spans="1:23">
      <c r="A10553" s="536"/>
      <c r="B10553" s="532"/>
      <c r="C10553" s="350"/>
      <c r="D10553" s="350"/>
      <c r="E10553" s="533"/>
      <c r="F10553" s="533"/>
      <c r="G10553" s="533"/>
      <c r="H10553" s="533"/>
      <c r="I10553" s="533"/>
      <c r="J10553" s="533"/>
      <c r="K10553" s="533"/>
      <c r="L10553" s="533"/>
      <c r="M10553" s="533"/>
      <c r="N10553" s="532"/>
      <c r="O10553" s="350"/>
      <c r="P10553" s="464"/>
      <c r="Q10553" s="464"/>
      <c r="R10553" s="464"/>
      <c r="S10553" s="464"/>
      <c r="T10553" s="464"/>
      <c r="U10553" s="464"/>
      <c r="V10553" s="464"/>
      <c r="W10553" s="464"/>
    </row>
    <row r="10554" spans="1:23">
      <c r="A10554" s="536"/>
      <c r="B10554" s="532"/>
      <c r="C10554" s="350"/>
      <c r="D10554" s="350"/>
      <c r="E10554" s="533"/>
      <c r="F10554" s="533"/>
      <c r="G10554" s="533"/>
      <c r="H10554" s="533"/>
      <c r="I10554" s="533"/>
      <c r="J10554" s="533"/>
      <c r="K10554" s="533"/>
      <c r="L10554" s="533"/>
      <c r="M10554" s="533"/>
      <c r="N10554" s="532"/>
      <c r="O10554" s="350"/>
      <c r="P10554" s="464"/>
      <c r="Q10554" s="464"/>
      <c r="R10554" s="464"/>
      <c r="S10554" s="464"/>
      <c r="T10554" s="464"/>
      <c r="U10554" s="464"/>
      <c r="V10554" s="464"/>
      <c r="W10554" s="464"/>
    </row>
    <row r="10555" spans="1:23">
      <c r="A10555" s="536"/>
      <c r="B10555" s="532"/>
      <c r="C10555" s="350"/>
      <c r="D10555" s="350"/>
      <c r="E10555" s="533"/>
      <c r="F10555" s="533"/>
      <c r="G10555" s="533"/>
      <c r="H10555" s="533"/>
      <c r="I10555" s="533"/>
      <c r="J10555" s="533"/>
      <c r="K10555" s="533"/>
      <c r="L10555" s="533"/>
      <c r="M10555" s="533"/>
      <c r="N10555" s="532"/>
      <c r="O10555" s="350"/>
      <c r="P10555" s="464"/>
      <c r="Q10555" s="464"/>
      <c r="R10555" s="464"/>
      <c r="S10555" s="464"/>
      <c r="T10555" s="464"/>
      <c r="U10555" s="464"/>
      <c r="V10555" s="464"/>
      <c r="W10555" s="464"/>
    </row>
    <row r="10556" spans="1:23">
      <c r="A10556" s="536"/>
      <c r="B10556" s="532"/>
      <c r="C10556" s="350"/>
      <c r="D10556" s="350"/>
      <c r="E10556" s="533"/>
      <c r="F10556" s="533"/>
      <c r="G10556" s="533"/>
      <c r="H10556" s="533"/>
      <c r="I10556" s="533"/>
      <c r="J10556" s="533"/>
      <c r="K10556" s="533"/>
      <c r="L10556" s="533"/>
      <c r="M10556" s="533"/>
      <c r="N10556" s="532"/>
      <c r="O10556" s="350"/>
      <c r="P10556" s="464"/>
      <c r="Q10556" s="464"/>
      <c r="R10556" s="464"/>
      <c r="S10556" s="464"/>
      <c r="T10556" s="464"/>
      <c r="U10556" s="464"/>
      <c r="V10556" s="464"/>
      <c r="W10556" s="464"/>
    </row>
    <row r="10557" spans="1:23">
      <c r="A10557" s="536"/>
      <c r="B10557" s="532"/>
      <c r="C10557" s="350"/>
      <c r="D10557" s="350"/>
      <c r="E10557" s="533"/>
      <c r="F10557" s="533"/>
      <c r="G10557" s="533"/>
      <c r="H10557" s="533"/>
      <c r="I10557" s="533"/>
      <c r="J10557" s="533"/>
      <c r="K10557" s="533"/>
      <c r="L10557" s="533"/>
      <c r="M10557" s="533"/>
      <c r="N10557" s="532"/>
      <c r="O10557" s="350"/>
      <c r="P10557" s="464"/>
      <c r="Q10557" s="464"/>
      <c r="R10557" s="464"/>
      <c r="S10557" s="464"/>
      <c r="T10557" s="464"/>
      <c r="U10557" s="464"/>
      <c r="V10557" s="464"/>
      <c r="W10557" s="464"/>
    </row>
    <row r="10558" spans="1:23">
      <c r="A10558" s="536"/>
      <c r="B10558" s="532"/>
      <c r="C10558" s="350"/>
      <c r="D10558" s="350"/>
      <c r="E10558" s="533"/>
      <c r="F10558" s="533"/>
      <c r="G10558" s="533"/>
      <c r="H10558" s="533"/>
      <c r="I10558" s="533"/>
      <c r="J10558" s="533"/>
      <c r="K10558" s="533"/>
      <c r="L10558" s="533"/>
      <c r="M10558" s="533"/>
      <c r="N10558" s="532"/>
      <c r="O10558" s="350"/>
      <c r="P10558" s="464"/>
      <c r="Q10558" s="464"/>
      <c r="R10558" s="464"/>
      <c r="S10558" s="464"/>
      <c r="T10558" s="464"/>
      <c r="U10558" s="464"/>
      <c r="V10558" s="464"/>
      <c r="W10558" s="464"/>
    </row>
    <row r="10559" spans="1:23">
      <c r="A10559" s="536"/>
      <c r="B10559" s="532"/>
      <c r="C10559" s="350"/>
      <c r="D10559" s="350"/>
      <c r="E10559" s="533"/>
      <c r="F10559" s="533"/>
      <c r="G10559" s="533"/>
      <c r="H10559" s="533"/>
      <c r="I10559" s="533"/>
      <c r="J10559" s="533"/>
      <c r="K10559" s="533"/>
      <c r="L10559" s="533"/>
      <c r="M10559" s="533"/>
      <c r="N10559" s="532"/>
      <c r="O10559" s="350"/>
      <c r="P10559" s="464"/>
      <c r="Q10559" s="464"/>
      <c r="R10559" s="464"/>
      <c r="S10559" s="464"/>
      <c r="T10559" s="464"/>
      <c r="U10559" s="464"/>
      <c r="V10559" s="464"/>
      <c r="W10559" s="464"/>
    </row>
    <row r="10560" spans="1:23">
      <c r="A10560" s="536"/>
      <c r="B10560" s="532"/>
      <c r="C10560" s="350"/>
      <c r="D10560" s="350"/>
      <c r="E10560" s="533"/>
      <c r="F10560" s="533"/>
      <c r="G10560" s="533"/>
      <c r="H10560" s="533"/>
      <c r="I10560" s="533"/>
      <c r="J10560" s="533"/>
      <c r="K10560" s="533"/>
      <c r="L10560" s="533"/>
      <c r="M10560" s="533"/>
      <c r="N10560" s="532"/>
      <c r="O10560" s="350"/>
      <c r="P10560" s="464"/>
      <c r="Q10560" s="464"/>
      <c r="R10560" s="464"/>
      <c r="S10560" s="464"/>
      <c r="T10560" s="464"/>
      <c r="U10560" s="464"/>
      <c r="V10560" s="464"/>
      <c r="W10560" s="464"/>
    </row>
    <row r="10561" spans="1:23">
      <c r="A10561" s="536"/>
      <c r="B10561" s="532"/>
      <c r="C10561" s="350"/>
      <c r="D10561" s="350"/>
      <c r="E10561" s="533"/>
      <c r="F10561" s="533"/>
      <c r="G10561" s="533"/>
      <c r="H10561" s="533"/>
      <c r="I10561" s="533"/>
      <c r="J10561" s="533"/>
      <c r="K10561" s="533"/>
      <c r="L10561" s="533"/>
      <c r="M10561" s="533"/>
      <c r="N10561" s="532"/>
      <c r="O10561" s="350"/>
      <c r="P10561" s="464"/>
      <c r="Q10561" s="464"/>
      <c r="R10561" s="464"/>
      <c r="S10561" s="464"/>
      <c r="T10561" s="464"/>
      <c r="U10561" s="464"/>
      <c r="V10561" s="464"/>
      <c r="W10561" s="464"/>
    </row>
    <row r="10562" spans="1:23">
      <c r="A10562" s="536"/>
      <c r="B10562" s="532"/>
      <c r="C10562" s="350"/>
      <c r="D10562" s="350"/>
      <c r="E10562" s="533"/>
      <c r="F10562" s="533"/>
      <c r="G10562" s="533"/>
      <c r="H10562" s="533"/>
      <c r="I10562" s="533"/>
      <c r="J10562" s="533"/>
      <c r="K10562" s="533"/>
      <c r="L10562" s="533"/>
      <c r="M10562" s="533"/>
      <c r="N10562" s="532"/>
      <c r="O10562" s="350"/>
      <c r="P10562" s="464"/>
      <c r="Q10562" s="464"/>
      <c r="R10562" s="464"/>
      <c r="S10562" s="464"/>
      <c r="T10562" s="464"/>
      <c r="U10562" s="464"/>
      <c r="V10562" s="464"/>
      <c r="W10562" s="464"/>
    </row>
    <row r="10563" spans="1:23">
      <c r="A10563" s="536"/>
      <c r="B10563" s="532"/>
      <c r="C10563" s="350"/>
      <c r="D10563" s="350"/>
      <c r="E10563" s="533"/>
      <c r="F10563" s="533"/>
      <c r="G10563" s="533"/>
      <c r="H10563" s="533"/>
      <c r="I10563" s="533"/>
      <c r="J10563" s="533"/>
      <c r="K10563" s="533"/>
      <c r="L10563" s="533"/>
      <c r="M10563" s="533"/>
      <c r="N10563" s="532"/>
      <c r="O10563" s="350"/>
      <c r="P10563" s="464"/>
      <c r="Q10563" s="464"/>
      <c r="R10563" s="464"/>
      <c r="S10563" s="464"/>
      <c r="T10563" s="464"/>
      <c r="U10563" s="464"/>
      <c r="V10563" s="464"/>
      <c r="W10563" s="464"/>
    </row>
    <row r="10564" spans="1:23">
      <c r="A10564" s="536"/>
      <c r="B10564" s="532"/>
      <c r="C10564" s="350"/>
      <c r="D10564" s="350"/>
      <c r="E10564" s="533"/>
      <c r="F10564" s="533"/>
      <c r="G10564" s="533"/>
      <c r="H10564" s="533"/>
      <c r="I10564" s="533"/>
      <c r="J10564" s="533"/>
      <c r="K10564" s="533"/>
      <c r="L10564" s="533"/>
      <c r="M10564" s="533"/>
      <c r="N10564" s="532"/>
      <c r="O10564" s="350"/>
      <c r="P10564" s="464"/>
      <c r="Q10564" s="464"/>
      <c r="R10564" s="464"/>
      <c r="S10564" s="464"/>
      <c r="T10564" s="464"/>
      <c r="U10564" s="464"/>
      <c r="V10564" s="464"/>
      <c r="W10564" s="464"/>
    </row>
    <row r="10565" spans="1:23">
      <c r="A10565" s="536"/>
      <c r="B10565" s="532"/>
      <c r="C10565" s="350"/>
      <c r="D10565" s="350"/>
      <c r="E10565" s="533"/>
      <c r="F10565" s="533"/>
      <c r="G10565" s="533"/>
      <c r="H10565" s="533"/>
      <c r="I10565" s="533"/>
      <c r="J10565" s="533"/>
      <c r="K10565" s="533"/>
      <c r="L10565" s="533"/>
      <c r="M10565" s="533"/>
      <c r="N10565" s="532"/>
      <c r="O10565" s="350"/>
      <c r="P10565" s="464"/>
      <c r="Q10565" s="464"/>
      <c r="R10565" s="464"/>
      <c r="S10565" s="464"/>
      <c r="T10565" s="464"/>
      <c r="U10565" s="464"/>
      <c r="V10565" s="464"/>
      <c r="W10565" s="464"/>
    </row>
    <row r="10566" spans="1:23">
      <c r="A10566" s="536"/>
      <c r="B10566" s="532"/>
      <c r="C10566" s="350"/>
      <c r="D10566" s="350"/>
      <c r="E10566" s="533"/>
      <c r="F10566" s="533"/>
      <c r="G10566" s="533"/>
      <c r="H10566" s="533"/>
      <c r="I10566" s="533"/>
      <c r="J10566" s="533"/>
      <c r="K10566" s="533"/>
      <c r="L10566" s="533"/>
      <c r="M10566" s="533"/>
      <c r="N10566" s="532"/>
      <c r="O10566" s="350"/>
      <c r="P10566" s="464"/>
      <c r="Q10566" s="464"/>
      <c r="R10566" s="464"/>
      <c r="S10566" s="464"/>
      <c r="T10566" s="464"/>
      <c r="U10566" s="464"/>
      <c r="V10566" s="464"/>
      <c r="W10566" s="464"/>
    </row>
    <row r="10567" spans="1:23">
      <c r="A10567" s="536"/>
      <c r="B10567" s="532"/>
      <c r="C10567" s="350"/>
      <c r="D10567" s="350"/>
      <c r="E10567" s="533"/>
      <c r="F10567" s="533"/>
      <c r="G10567" s="533"/>
      <c r="H10567" s="533"/>
      <c r="I10567" s="533"/>
      <c r="J10567" s="533"/>
      <c r="K10567" s="533"/>
      <c r="L10567" s="533"/>
      <c r="M10567" s="533"/>
      <c r="N10567" s="532"/>
      <c r="O10567" s="350"/>
      <c r="P10567" s="464"/>
      <c r="Q10567" s="464"/>
      <c r="R10567" s="464"/>
      <c r="S10567" s="464"/>
      <c r="T10567" s="464"/>
      <c r="U10567" s="464"/>
      <c r="V10567" s="464"/>
      <c r="W10567" s="464"/>
    </row>
    <row r="10568" spans="1:23">
      <c r="A10568" s="536"/>
      <c r="B10568" s="532"/>
      <c r="C10568" s="350"/>
      <c r="D10568" s="350"/>
      <c r="E10568" s="533"/>
      <c r="F10568" s="533"/>
      <c r="G10568" s="533"/>
      <c r="H10568" s="533"/>
      <c r="I10568" s="533"/>
      <c r="J10568" s="533"/>
      <c r="K10568" s="533"/>
      <c r="L10568" s="533"/>
      <c r="M10568" s="533"/>
      <c r="N10568" s="532"/>
      <c r="O10568" s="350"/>
      <c r="P10568" s="464"/>
      <c r="Q10568" s="464"/>
      <c r="R10568" s="464"/>
      <c r="S10568" s="464"/>
      <c r="T10568" s="464"/>
      <c r="U10568" s="464"/>
      <c r="V10568" s="464"/>
      <c r="W10568" s="464"/>
    </row>
    <row r="10569" spans="1:23">
      <c r="A10569" s="536"/>
      <c r="B10569" s="532"/>
      <c r="C10569" s="350"/>
      <c r="D10569" s="350"/>
      <c r="E10569" s="533"/>
      <c r="F10569" s="533"/>
      <c r="G10569" s="533"/>
      <c r="H10569" s="533"/>
      <c r="I10569" s="533"/>
      <c r="J10569" s="533"/>
      <c r="K10569" s="533"/>
      <c r="L10569" s="533"/>
      <c r="M10569" s="533"/>
      <c r="N10569" s="532"/>
      <c r="O10569" s="350"/>
      <c r="P10569" s="464"/>
      <c r="Q10569" s="464"/>
      <c r="R10569" s="464"/>
      <c r="S10569" s="464"/>
      <c r="T10569" s="464"/>
      <c r="U10569" s="464"/>
      <c r="V10569" s="464"/>
      <c r="W10569" s="464"/>
    </row>
    <row r="10570" spans="1:23">
      <c r="A10570" s="536"/>
      <c r="B10570" s="532"/>
      <c r="C10570" s="350"/>
      <c r="D10570" s="350"/>
      <c r="E10570" s="533"/>
      <c r="F10570" s="533"/>
      <c r="G10570" s="533"/>
      <c r="H10570" s="533"/>
      <c r="I10570" s="533"/>
      <c r="J10570" s="533"/>
      <c r="K10570" s="533"/>
      <c r="L10570" s="533"/>
      <c r="M10570" s="533"/>
      <c r="N10570" s="532"/>
      <c r="O10570" s="350"/>
      <c r="P10570" s="464"/>
      <c r="Q10570" s="464"/>
      <c r="R10570" s="464"/>
      <c r="S10570" s="464"/>
      <c r="T10570" s="464"/>
      <c r="U10570" s="464"/>
      <c r="V10570" s="464"/>
      <c r="W10570" s="464"/>
    </row>
    <row r="10571" spans="1:23">
      <c r="A10571" s="536"/>
      <c r="B10571" s="532"/>
      <c r="C10571" s="350"/>
      <c r="D10571" s="350"/>
      <c r="E10571" s="533"/>
      <c r="F10571" s="533"/>
      <c r="G10571" s="533"/>
      <c r="H10571" s="533"/>
      <c r="I10571" s="533"/>
      <c r="J10571" s="533"/>
      <c r="K10571" s="533"/>
      <c r="L10571" s="533"/>
      <c r="M10571" s="533"/>
      <c r="N10571" s="532"/>
      <c r="O10571" s="350"/>
      <c r="P10571" s="464"/>
      <c r="Q10571" s="464"/>
      <c r="R10571" s="464"/>
      <c r="S10571" s="464"/>
      <c r="T10571" s="464"/>
      <c r="U10571" s="464"/>
      <c r="V10571" s="464"/>
      <c r="W10571" s="464"/>
    </row>
    <row r="10572" spans="1:23">
      <c r="A10572" s="536"/>
      <c r="B10572" s="532"/>
      <c r="C10572" s="350"/>
      <c r="D10572" s="350"/>
      <c r="E10572" s="533"/>
      <c r="F10572" s="533"/>
      <c r="G10572" s="533"/>
      <c r="H10572" s="533"/>
      <c r="I10572" s="533"/>
      <c r="J10572" s="533"/>
      <c r="K10572" s="533"/>
      <c r="L10572" s="533"/>
      <c r="M10572" s="533"/>
      <c r="N10572" s="532"/>
      <c r="O10572" s="350"/>
      <c r="P10572" s="464"/>
      <c r="Q10572" s="464"/>
      <c r="R10572" s="464"/>
      <c r="S10572" s="464"/>
      <c r="T10572" s="464"/>
      <c r="U10572" s="464"/>
      <c r="V10572" s="464"/>
      <c r="W10572" s="464"/>
    </row>
    <row r="10573" spans="1:23">
      <c r="A10573" s="536"/>
      <c r="B10573" s="532"/>
      <c r="C10573" s="350"/>
      <c r="D10573" s="350"/>
      <c r="E10573" s="533"/>
      <c r="F10573" s="533"/>
      <c r="G10573" s="533"/>
      <c r="H10573" s="533"/>
      <c r="I10573" s="533"/>
      <c r="J10573" s="533"/>
      <c r="K10573" s="533"/>
      <c r="L10573" s="533"/>
      <c r="M10573" s="533"/>
      <c r="N10573" s="532"/>
      <c r="O10573" s="350"/>
      <c r="P10573" s="464"/>
      <c r="Q10573" s="464"/>
      <c r="R10573" s="464"/>
      <c r="S10573" s="464"/>
      <c r="T10573" s="464"/>
      <c r="U10573" s="464"/>
      <c r="V10573" s="464"/>
      <c r="W10573" s="464"/>
    </row>
    <row r="10574" spans="1:23">
      <c r="A10574" s="536"/>
      <c r="B10574" s="532"/>
      <c r="C10574" s="350"/>
      <c r="D10574" s="350"/>
      <c r="E10574" s="533"/>
      <c r="F10574" s="533"/>
      <c r="G10574" s="533"/>
      <c r="H10574" s="533"/>
      <c r="I10574" s="533"/>
      <c r="J10574" s="533"/>
      <c r="K10574" s="533"/>
      <c r="L10574" s="533"/>
      <c r="M10574" s="533"/>
      <c r="N10574" s="532"/>
      <c r="O10574" s="350"/>
      <c r="P10574" s="464"/>
      <c r="Q10574" s="464"/>
      <c r="R10574" s="464"/>
      <c r="S10574" s="464"/>
      <c r="T10574" s="464"/>
      <c r="U10574" s="464"/>
      <c r="V10574" s="464"/>
      <c r="W10574" s="464"/>
    </row>
    <row r="10575" spans="1:23">
      <c r="A10575" s="536"/>
      <c r="B10575" s="532"/>
      <c r="C10575" s="350"/>
      <c r="D10575" s="350"/>
      <c r="E10575" s="533"/>
      <c r="F10575" s="533"/>
      <c r="G10575" s="533"/>
      <c r="H10575" s="533"/>
      <c r="I10575" s="533"/>
      <c r="J10575" s="533"/>
      <c r="K10575" s="533"/>
      <c r="L10575" s="533"/>
      <c r="M10575" s="533"/>
      <c r="N10575" s="532"/>
      <c r="O10575" s="350"/>
      <c r="P10575" s="464"/>
      <c r="Q10575" s="464"/>
      <c r="R10575" s="464"/>
      <c r="S10575" s="464"/>
      <c r="T10575" s="464"/>
      <c r="U10575" s="464"/>
      <c r="V10575" s="464"/>
      <c r="W10575" s="464"/>
    </row>
    <row r="10576" spans="1:23">
      <c r="A10576" s="536"/>
      <c r="B10576" s="532"/>
      <c r="C10576" s="350"/>
      <c r="D10576" s="350"/>
      <c r="E10576" s="533"/>
      <c r="F10576" s="533"/>
      <c r="G10576" s="533"/>
      <c r="H10576" s="533"/>
      <c r="I10576" s="533"/>
      <c r="J10576" s="533"/>
      <c r="K10576" s="533"/>
      <c r="L10576" s="533"/>
      <c r="M10576" s="533"/>
      <c r="N10576" s="532"/>
      <c r="O10576" s="350"/>
      <c r="P10576" s="464"/>
      <c r="Q10576" s="464"/>
      <c r="R10576" s="464"/>
      <c r="S10576" s="464"/>
      <c r="T10576" s="464"/>
      <c r="U10576" s="464"/>
      <c r="V10576" s="464"/>
      <c r="W10576" s="464"/>
    </row>
    <row r="10577" spans="1:23">
      <c r="A10577" s="536"/>
      <c r="B10577" s="532"/>
      <c r="C10577" s="350"/>
      <c r="D10577" s="350"/>
      <c r="E10577" s="533"/>
      <c r="F10577" s="533"/>
      <c r="G10577" s="533"/>
      <c r="H10577" s="533"/>
      <c r="I10577" s="533"/>
      <c r="J10577" s="533"/>
      <c r="K10577" s="533"/>
      <c r="L10577" s="533"/>
      <c r="M10577" s="533"/>
      <c r="N10577" s="532"/>
      <c r="O10577" s="350"/>
      <c r="P10577" s="464"/>
      <c r="Q10577" s="464"/>
      <c r="R10577" s="464"/>
      <c r="S10577" s="464"/>
      <c r="T10577" s="464"/>
      <c r="U10577" s="464"/>
      <c r="V10577" s="464"/>
      <c r="W10577" s="464"/>
    </row>
    <row r="10578" spans="1:23">
      <c r="A10578" s="536"/>
      <c r="B10578" s="532"/>
      <c r="C10578" s="350"/>
      <c r="D10578" s="350"/>
      <c r="E10578" s="533"/>
      <c r="F10578" s="533"/>
      <c r="G10578" s="533"/>
      <c r="H10578" s="533"/>
      <c r="I10578" s="533"/>
      <c r="J10578" s="533"/>
      <c r="K10578" s="533"/>
      <c r="L10578" s="533"/>
      <c r="M10578" s="533"/>
      <c r="N10578" s="532"/>
      <c r="O10578" s="350"/>
      <c r="P10578" s="464"/>
      <c r="Q10578" s="464"/>
      <c r="R10578" s="464"/>
      <c r="S10578" s="464"/>
      <c r="T10578" s="464"/>
      <c r="U10578" s="464"/>
      <c r="V10578" s="464"/>
      <c r="W10578" s="464"/>
    </row>
    <row r="10579" spans="1:23">
      <c r="A10579" s="536"/>
      <c r="B10579" s="532"/>
      <c r="C10579" s="350"/>
      <c r="D10579" s="350"/>
      <c r="E10579" s="533"/>
      <c r="F10579" s="533"/>
      <c r="G10579" s="533"/>
      <c r="H10579" s="533"/>
      <c r="I10579" s="533"/>
      <c r="J10579" s="533"/>
      <c r="K10579" s="533"/>
      <c r="L10579" s="533"/>
      <c r="M10579" s="533"/>
      <c r="N10579" s="532"/>
      <c r="O10579" s="350"/>
      <c r="P10579" s="464"/>
      <c r="Q10579" s="464"/>
      <c r="R10579" s="464"/>
      <c r="S10579" s="464"/>
      <c r="T10579" s="464"/>
      <c r="U10579" s="464"/>
      <c r="V10579" s="464"/>
      <c r="W10579" s="464"/>
    </row>
    <row r="10580" spans="1:23">
      <c r="A10580" s="536"/>
      <c r="B10580" s="532"/>
      <c r="C10580" s="350"/>
      <c r="D10580" s="350"/>
      <c r="E10580" s="533"/>
      <c r="F10580" s="533"/>
      <c r="G10580" s="533"/>
      <c r="H10580" s="533"/>
      <c r="I10580" s="533"/>
      <c r="J10580" s="533"/>
      <c r="K10580" s="533"/>
      <c r="L10580" s="533"/>
      <c r="M10580" s="533"/>
      <c r="N10580" s="532"/>
      <c r="O10580" s="350"/>
      <c r="P10580" s="464"/>
      <c r="Q10580" s="464"/>
      <c r="R10580" s="464"/>
      <c r="S10580" s="464"/>
      <c r="T10580" s="464"/>
      <c r="U10580" s="464"/>
      <c r="V10580" s="464"/>
      <c r="W10580" s="464"/>
    </row>
    <row r="10581" spans="1:23">
      <c r="A10581" s="536"/>
      <c r="B10581" s="532"/>
      <c r="C10581" s="350"/>
      <c r="D10581" s="350"/>
      <c r="E10581" s="533"/>
      <c r="F10581" s="533"/>
      <c r="G10581" s="533"/>
      <c r="H10581" s="533"/>
      <c r="I10581" s="533"/>
      <c r="J10581" s="533"/>
      <c r="K10581" s="533"/>
      <c r="L10581" s="533"/>
      <c r="M10581" s="533"/>
      <c r="N10581" s="532"/>
      <c r="O10581" s="350"/>
      <c r="P10581" s="464"/>
      <c r="Q10581" s="464"/>
      <c r="R10581" s="464"/>
      <c r="S10581" s="464"/>
      <c r="T10581" s="464"/>
      <c r="U10581" s="464"/>
      <c r="V10581" s="464"/>
      <c r="W10581" s="464"/>
    </row>
    <row r="10582" spans="1:23">
      <c r="A10582" s="536"/>
      <c r="B10582" s="532"/>
      <c r="C10582" s="350"/>
      <c r="D10582" s="350"/>
      <c r="E10582" s="533"/>
      <c r="F10582" s="533"/>
      <c r="G10582" s="533"/>
      <c r="H10582" s="533"/>
      <c r="I10582" s="533"/>
      <c r="J10582" s="533"/>
      <c r="K10582" s="533"/>
      <c r="L10582" s="533"/>
      <c r="M10582" s="533"/>
      <c r="N10582" s="532"/>
      <c r="O10582" s="350"/>
      <c r="P10582" s="464"/>
      <c r="Q10582" s="464"/>
      <c r="R10582" s="464"/>
      <c r="S10582" s="464"/>
      <c r="T10582" s="464"/>
      <c r="U10582" s="464"/>
      <c r="V10582" s="464"/>
      <c r="W10582" s="464"/>
    </row>
    <row r="10583" spans="1:23">
      <c r="A10583" s="536"/>
      <c r="B10583" s="532"/>
      <c r="C10583" s="350"/>
      <c r="D10583" s="350"/>
      <c r="E10583" s="533"/>
      <c r="F10583" s="533"/>
      <c r="G10583" s="533"/>
      <c r="H10583" s="533"/>
      <c r="I10583" s="533"/>
      <c r="J10583" s="533"/>
      <c r="K10583" s="533"/>
      <c r="L10583" s="533"/>
      <c r="M10583" s="533"/>
      <c r="N10583" s="532"/>
      <c r="O10583" s="350"/>
      <c r="P10583" s="464"/>
      <c r="Q10583" s="464"/>
      <c r="R10583" s="464"/>
      <c r="S10583" s="464"/>
      <c r="T10583" s="464"/>
      <c r="U10583" s="464"/>
      <c r="V10583" s="464"/>
      <c r="W10583" s="464"/>
    </row>
    <row r="10584" spans="1:23">
      <c r="A10584" s="536"/>
      <c r="B10584" s="532"/>
      <c r="C10584" s="350"/>
      <c r="D10584" s="350"/>
      <c r="E10584" s="533"/>
      <c r="F10584" s="533"/>
      <c r="G10584" s="533"/>
      <c r="H10584" s="533"/>
      <c r="I10584" s="533"/>
      <c r="J10584" s="533"/>
      <c r="K10584" s="533"/>
      <c r="L10584" s="533"/>
      <c r="M10584" s="533"/>
      <c r="N10584" s="532"/>
      <c r="O10584" s="350"/>
      <c r="P10584" s="464"/>
      <c r="Q10584" s="464"/>
      <c r="R10584" s="464"/>
      <c r="S10584" s="464"/>
      <c r="T10584" s="464"/>
      <c r="U10584" s="464"/>
      <c r="V10584" s="464"/>
      <c r="W10584" s="464"/>
    </row>
    <row r="10585" spans="1:23">
      <c r="A10585" s="536"/>
      <c r="B10585" s="532"/>
      <c r="C10585" s="350"/>
      <c r="D10585" s="350"/>
      <c r="E10585" s="533"/>
      <c r="F10585" s="533"/>
      <c r="G10585" s="533"/>
      <c r="H10585" s="533"/>
      <c r="I10585" s="533"/>
      <c r="J10585" s="533"/>
      <c r="K10585" s="533"/>
      <c r="L10585" s="533"/>
      <c r="M10585" s="533"/>
      <c r="N10585" s="532"/>
      <c r="O10585" s="350"/>
      <c r="P10585" s="464"/>
      <c r="Q10585" s="464"/>
      <c r="R10585" s="464"/>
      <c r="S10585" s="464"/>
      <c r="T10585" s="464"/>
      <c r="U10585" s="464"/>
      <c r="V10585" s="464"/>
      <c r="W10585" s="464"/>
    </row>
    <row r="10586" spans="1:23">
      <c r="A10586" s="536"/>
      <c r="B10586" s="532"/>
      <c r="C10586" s="350"/>
      <c r="D10586" s="350"/>
      <c r="E10586" s="533"/>
      <c r="F10586" s="533"/>
      <c r="G10586" s="533"/>
      <c r="H10586" s="533"/>
      <c r="I10586" s="533"/>
      <c r="J10586" s="533"/>
      <c r="K10586" s="533"/>
      <c r="L10586" s="533"/>
      <c r="M10586" s="533"/>
      <c r="N10586" s="532"/>
      <c r="O10586" s="350"/>
      <c r="P10586" s="464"/>
      <c r="Q10586" s="464"/>
      <c r="R10586" s="464"/>
      <c r="S10586" s="464"/>
      <c r="T10586" s="464"/>
      <c r="U10586" s="464"/>
      <c r="V10586" s="464"/>
      <c r="W10586" s="464"/>
    </row>
    <row r="10587" spans="1:23">
      <c r="A10587" s="536"/>
      <c r="B10587" s="532"/>
      <c r="C10587" s="350"/>
      <c r="D10587" s="350"/>
      <c r="E10587" s="533"/>
      <c r="F10587" s="533"/>
      <c r="G10587" s="533"/>
      <c r="H10587" s="533"/>
      <c r="I10587" s="533"/>
      <c r="J10587" s="533"/>
      <c r="K10587" s="533"/>
      <c r="L10587" s="533"/>
      <c r="M10587" s="533"/>
      <c r="N10587" s="532"/>
      <c r="O10587" s="350"/>
      <c r="P10587" s="464"/>
      <c r="Q10587" s="464"/>
      <c r="R10587" s="464"/>
      <c r="S10587" s="464"/>
      <c r="T10587" s="464"/>
      <c r="U10587" s="464"/>
      <c r="V10587" s="464"/>
      <c r="W10587" s="464"/>
    </row>
    <row r="10588" spans="1:23">
      <c r="A10588" s="536"/>
      <c r="B10588" s="532"/>
      <c r="C10588" s="350"/>
      <c r="D10588" s="350"/>
      <c r="E10588" s="533"/>
      <c r="F10588" s="533"/>
      <c r="G10588" s="533"/>
      <c r="H10588" s="533"/>
      <c r="I10588" s="533"/>
      <c r="J10588" s="533"/>
      <c r="K10588" s="533"/>
      <c r="L10588" s="533"/>
      <c r="M10588" s="533"/>
      <c r="N10588" s="532"/>
      <c r="O10588" s="350"/>
      <c r="P10588" s="464"/>
      <c r="Q10588" s="464"/>
      <c r="R10588" s="464"/>
      <c r="S10588" s="464"/>
      <c r="T10588" s="464"/>
      <c r="U10588" s="464"/>
      <c r="V10588" s="464"/>
      <c r="W10588" s="464"/>
    </row>
    <row r="10589" spans="1:23">
      <c r="A10589" s="536"/>
      <c r="B10589" s="532"/>
      <c r="C10589" s="350"/>
      <c r="D10589" s="350"/>
      <c r="E10589" s="533"/>
      <c r="F10589" s="533"/>
      <c r="G10589" s="533"/>
      <c r="H10589" s="533"/>
      <c r="I10589" s="533"/>
      <c r="J10589" s="533"/>
      <c r="K10589" s="533"/>
      <c r="L10589" s="533"/>
      <c r="M10589" s="533"/>
      <c r="N10589" s="532"/>
      <c r="O10589" s="350"/>
      <c r="P10589" s="464"/>
      <c r="Q10589" s="464"/>
      <c r="R10589" s="464"/>
      <c r="S10589" s="464"/>
      <c r="T10589" s="464"/>
      <c r="U10589" s="464"/>
      <c r="V10589" s="464"/>
      <c r="W10589" s="464"/>
    </row>
    <row r="10590" spans="1:23">
      <c r="A10590" s="536"/>
      <c r="B10590" s="532"/>
      <c r="C10590" s="350"/>
      <c r="D10590" s="350"/>
      <c r="E10590" s="533"/>
      <c r="F10590" s="533"/>
      <c r="G10590" s="533"/>
      <c r="H10590" s="533"/>
      <c r="I10590" s="533"/>
      <c r="J10590" s="533"/>
      <c r="K10590" s="533"/>
      <c r="L10590" s="533"/>
      <c r="M10590" s="533"/>
      <c r="N10590" s="532"/>
      <c r="O10590" s="350"/>
      <c r="P10590" s="464"/>
      <c r="Q10590" s="464"/>
      <c r="R10590" s="464"/>
      <c r="S10590" s="464"/>
      <c r="T10590" s="464"/>
      <c r="U10590" s="464"/>
      <c r="V10590" s="464"/>
      <c r="W10590" s="464"/>
    </row>
    <row r="10591" spans="1:23">
      <c r="A10591" s="536"/>
      <c r="B10591" s="532"/>
      <c r="C10591" s="350"/>
      <c r="D10591" s="350"/>
      <c r="E10591" s="533"/>
      <c r="F10591" s="533"/>
      <c r="G10591" s="533"/>
      <c r="H10591" s="533"/>
      <c r="I10591" s="533"/>
      <c r="J10591" s="533"/>
      <c r="K10591" s="533"/>
      <c r="L10591" s="533"/>
      <c r="M10591" s="533"/>
      <c r="N10591" s="532"/>
      <c r="O10591" s="350"/>
      <c r="P10591" s="464"/>
      <c r="Q10591" s="464"/>
      <c r="R10591" s="464"/>
      <c r="S10591" s="464"/>
      <c r="T10591" s="464"/>
      <c r="U10591" s="464"/>
      <c r="V10591" s="464"/>
      <c r="W10591" s="464"/>
    </row>
    <row r="10592" spans="1:23">
      <c r="A10592" s="536"/>
      <c r="B10592" s="532"/>
      <c r="C10592" s="350"/>
      <c r="D10592" s="350"/>
      <c r="E10592" s="533"/>
      <c r="F10592" s="533"/>
      <c r="G10592" s="533"/>
      <c r="H10592" s="533"/>
      <c r="I10592" s="533"/>
      <c r="J10592" s="533"/>
      <c r="K10592" s="533"/>
      <c r="L10592" s="533"/>
      <c r="M10592" s="533"/>
      <c r="N10592" s="532"/>
      <c r="O10592" s="350"/>
      <c r="P10592" s="464"/>
      <c r="Q10592" s="464"/>
      <c r="R10592" s="464"/>
      <c r="S10592" s="464"/>
      <c r="T10592" s="464"/>
      <c r="U10592" s="464"/>
      <c r="V10592" s="464"/>
      <c r="W10592" s="464"/>
    </row>
    <row r="10593" spans="1:23">
      <c r="A10593" s="536"/>
      <c r="B10593" s="532"/>
      <c r="C10593" s="350"/>
      <c r="D10593" s="350"/>
      <c r="E10593" s="533"/>
      <c r="F10593" s="533"/>
      <c r="G10593" s="533"/>
      <c r="H10593" s="533"/>
      <c r="I10593" s="533"/>
      <c r="J10593" s="533"/>
      <c r="K10593" s="533"/>
      <c r="L10593" s="533"/>
      <c r="M10593" s="533"/>
      <c r="N10593" s="532"/>
      <c r="O10593" s="350"/>
      <c r="P10593" s="464"/>
      <c r="Q10593" s="464"/>
      <c r="R10593" s="464"/>
      <c r="S10593" s="464"/>
      <c r="T10593" s="464"/>
      <c r="U10593" s="464"/>
      <c r="V10593" s="464"/>
      <c r="W10593" s="464"/>
    </row>
    <row r="10594" spans="1:23">
      <c r="A10594" s="536"/>
      <c r="B10594" s="532"/>
      <c r="C10594" s="350"/>
      <c r="D10594" s="350"/>
      <c r="E10594" s="533"/>
      <c r="F10594" s="533"/>
      <c r="G10594" s="533"/>
      <c r="H10594" s="533"/>
      <c r="I10594" s="533"/>
      <c r="J10594" s="533"/>
      <c r="K10594" s="533"/>
      <c r="L10594" s="533"/>
      <c r="M10594" s="533"/>
      <c r="N10594" s="532"/>
      <c r="O10594" s="350"/>
      <c r="P10594" s="464"/>
      <c r="Q10594" s="464"/>
      <c r="R10594" s="464"/>
      <c r="S10594" s="464"/>
      <c r="T10594" s="464"/>
      <c r="U10594" s="464"/>
      <c r="V10594" s="464"/>
      <c r="W10594" s="464"/>
    </row>
    <row r="10595" spans="1:23">
      <c r="A10595" s="536"/>
      <c r="B10595" s="532"/>
      <c r="C10595" s="350"/>
      <c r="D10595" s="350"/>
      <c r="E10595" s="533"/>
      <c r="F10595" s="533"/>
      <c r="G10595" s="533"/>
      <c r="H10595" s="533"/>
      <c r="I10595" s="533"/>
      <c r="J10595" s="533"/>
      <c r="K10595" s="533"/>
      <c r="L10595" s="533"/>
      <c r="M10595" s="533"/>
      <c r="N10595" s="532"/>
      <c r="O10595" s="350"/>
      <c r="P10595" s="464"/>
      <c r="Q10595" s="464"/>
      <c r="R10595" s="464"/>
      <c r="S10595" s="464"/>
      <c r="T10595" s="464"/>
      <c r="U10595" s="464"/>
      <c r="V10595" s="464"/>
      <c r="W10595" s="464"/>
    </row>
    <row r="10596" spans="1:23">
      <c r="A10596" s="536"/>
      <c r="B10596" s="532"/>
      <c r="C10596" s="350"/>
      <c r="D10596" s="350"/>
      <c r="E10596" s="533"/>
      <c r="F10596" s="533"/>
      <c r="G10596" s="533"/>
      <c r="H10596" s="533"/>
      <c r="I10596" s="533"/>
      <c r="J10596" s="533"/>
      <c r="K10596" s="533"/>
      <c r="L10596" s="533"/>
      <c r="M10596" s="533"/>
      <c r="N10596" s="532"/>
      <c r="O10596" s="350"/>
      <c r="P10596" s="464"/>
      <c r="Q10596" s="464"/>
      <c r="R10596" s="464"/>
      <c r="S10596" s="464"/>
      <c r="T10596" s="464"/>
      <c r="U10596" s="464"/>
      <c r="V10596" s="464"/>
      <c r="W10596" s="464"/>
    </row>
    <row r="10597" spans="1:23">
      <c r="A10597" s="536"/>
      <c r="B10597" s="532"/>
      <c r="C10597" s="350"/>
      <c r="D10597" s="350"/>
      <c r="E10597" s="533"/>
      <c r="F10597" s="533"/>
      <c r="G10597" s="533"/>
      <c r="H10597" s="533"/>
      <c r="I10597" s="533"/>
      <c r="J10597" s="533"/>
      <c r="K10597" s="533"/>
      <c r="L10597" s="533"/>
      <c r="M10597" s="533"/>
      <c r="N10597" s="532"/>
      <c r="O10597" s="350"/>
      <c r="P10597" s="464"/>
      <c r="Q10597" s="464"/>
      <c r="R10597" s="464"/>
      <c r="S10597" s="464"/>
      <c r="T10597" s="464"/>
      <c r="U10597" s="464"/>
      <c r="V10597" s="464"/>
      <c r="W10597" s="464"/>
    </row>
    <row r="10598" spans="1:23">
      <c r="A10598" s="536"/>
      <c r="B10598" s="532"/>
      <c r="C10598" s="350"/>
      <c r="D10598" s="350"/>
      <c r="E10598" s="533"/>
      <c r="F10598" s="533"/>
      <c r="G10598" s="533"/>
      <c r="H10598" s="533"/>
      <c r="I10598" s="533"/>
      <c r="J10598" s="533"/>
      <c r="K10598" s="533"/>
      <c r="L10598" s="533"/>
      <c r="M10598" s="533"/>
      <c r="N10598" s="532"/>
      <c r="O10598" s="350"/>
      <c r="P10598" s="464"/>
      <c r="Q10598" s="464"/>
      <c r="R10598" s="464"/>
      <c r="S10598" s="464"/>
      <c r="T10598" s="464"/>
      <c r="U10598" s="464"/>
      <c r="V10598" s="464"/>
      <c r="W10598" s="464"/>
    </row>
    <row r="10599" spans="1:23">
      <c r="A10599" s="536"/>
      <c r="B10599" s="532"/>
      <c r="C10599" s="350"/>
      <c r="D10599" s="350"/>
      <c r="E10599" s="533"/>
      <c r="F10599" s="533"/>
      <c r="G10599" s="533"/>
      <c r="H10599" s="533"/>
      <c r="I10599" s="533"/>
      <c r="J10599" s="533"/>
      <c r="K10599" s="533"/>
      <c r="L10599" s="533"/>
      <c r="M10599" s="533"/>
      <c r="N10599" s="532"/>
      <c r="O10599" s="350"/>
      <c r="P10599" s="464"/>
      <c r="Q10599" s="464"/>
      <c r="R10599" s="464"/>
      <c r="S10599" s="464"/>
      <c r="T10599" s="464"/>
      <c r="U10599" s="464"/>
      <c r="V10599" s="464"/>
      <c r="W10599" s="464"/>
    </row>
    <row r="10600" spans="1:23">
      <c r="A10600" s="536"/>
      <c r="B10600" s="532"/>
      <c r="C10600" s="350"/>
      <c r="D10600" s="350"/>
      <c r="E10600" s="533"/>
      <c r="F10600" s="533"/>
      <c r="G10600" s="533"/>
      <c r="H10600" s="533"/>
      <c r="I10600" s="533"/>
      <c r="J10600" s="533"/>
      <c r="K10600" s="533"/>
      <c r="L10600" s="533"/>
      <c r="M10600" s="533"/>
      <c r="N10600" s="532"/>
      <c r="O10600" s="350"/>
      <c r="P10600" s="464"/>
      <c r="Q10600" s="464"/>
      <c r="R10600" s="464"/>
      <c r="S10600" s="464"/>
      <c r="T10600" s="464"/>
      <c r="U10600" s="464"/>
      <c r="V10600" s="464"/>
      <c r="W10600" s="464"/>
    </row>
    <row r="10601" spans="1:23">
      <c r="A10601" s="536"/>
      <c r="B10601" s="532"/>
      <c r="C10601" s="350"/>
      <c r="D10601" s="350"/>
      <c r="E10601" s="533"/>
      <c r="F10601" s="533"/>
      <c r="G10601" s="533"/>
      <c r="H10601" s="533"/>
      <c r="I10601" s="533"/>
      <c r="J10601" s="533"/>
      <c r="K10601" s="533"/>
      <c r="L10601" s="533"/>
      <c r="M10601" s="533"/>
      <c r="N10601" s="532"/>
      <c r="O10601" s="350"/>
      <c r="P10601" s="464"/>
      <c r="Q10601" s="464"/>
      <c r="R10601" s="464"/>
      <c r="S10601" s="464"/>
      <c r="T10601" s="464"/>
      <c r="U10601" s="464"/>
      <c r="V10601" s="464"/>
      <c r="W10601" s="464"/>
    </row>
    <row r="10602" spans="1:23">
      <c r="A10602" s="536"/>
      <c r="B10602" s="532"/>
      <c r="C10602" s="350"/>
      <c r="D10602" s="350"/>
      <c r="E10602" s="533"/>
      <c r="F10602" s="533"/>
      <c r="G10602" s="533"/>
      <c r="H10602" s="533"/>
      <c r="I10602" s="533"/>
      <c r="J10602" s="533"/>
      <c r="K10602" s="533"/>
      <c r="L10602" s="533"/>
      <c r="M10602" s="533"/>
      <c r="N10602" s="532"/>
      <c r="O10602" s="350"/>
      <c r="P10602" s="464"/>
      <c r="Q10602" s="464"/>
      <c r="R10602" s="464"/>
      <c r="S10602" s="464"/>
      <c r="T10602" s="464"/>
      <c r="U10602" s="464"/>
      <c r="V10602" s="464"/>
      <c r="W10602" s="464"/>
    </row>
    <row r="10603" spans="1:23">
      <c r="A10603" s="536"/>
      <c r="B10603" s="532"/>
      <c r="C10603" s="350"/>
      <c r="D10603" s="350"/>
      <c r="E10603" s="533"/>
      <c r="F10603" s="533"/>
      <c r="G10603" s="533"/>
      <c r="H10603" s="533"/>
      <c r="I10603" s="533"/>
      <c r="J10603" s="533"/>
      <c r="K10603" s="533"/>
      <c r="L10603" s="533"/>
      <c r="M10603" s="533"/>
      <c r="N10603" s="532"/>
      <c r="O10603" s="350"/>
      <c r="P10603" s="464"/>
      <c r="Q10603" s="464"/>
      <c r="R10603" s="464"/>
      <c r="S10603" s="464"/>
      <c r="T10603" s="464"/>
      <c r="U10603" s="464"/>
      <c r="V10603" s="464"/>
      <c r="W10603" s="464"/>
    </row>
    <row r="10604" spans="1:23">
      <c r="A10604" s="536"/>
      <c r="B10604" s="532"/>
      <c r="C10604" s="350"/>
      <c r="D10604" s="350"/>
      <c r="E10604" s="533"/>
      <c r="F10604" s="533"/>
      <c r="G10604" s="533"/>
      <c r="H10604" s="533"/>
      <c r="I10604" s="533"/>
      <c r="J10604" s="533"/>
      <c r="K10604" s="533"/>
      <c r="L10604" s="533"/>
      <c r="M10604" s="533"/>
      <c r="N10604" s="532"/>
      <c r="O10604" s="350"/>
      <c r="P10604" s="464"/>
      <c r="Q10604" s="464"/>
      <c r="R10604" s="464"/>
      <c r="S10604" s="464"/>
      <c r="T10604" s="464"/>
      <c r="U10604" s="464"/>
      <c r="V10604" s="464"/>
      <c r="W10604" s="464"/>
    </row>
    <row r="10605" spans="1:23">
      <c r="A10605" s="536"/>
      <c r="B10605" s="532"/>
      <c r="C10605" s="350"/>
      <c r="D10605" s="350"/>
      <c r="E10605" s="533"/>
      <c r="F10605" s="533"/>
      <c r="G10605" s="533"/>
      <c r="H10605" s="533"/>
      <c r="I10605" s="533"/>
      <c r="J10605" s="533"/>
      <c r="K10605" s="533"/>
      <c r="L10605" s="533"/>
      <c r="M10605" s="533"/>
      <c r="N10605" s="532"/>
      <c r="O10605" s="350"/>
      <c r="P10605" s="464"/>
      <c r="Q10605" s="464"/>
      <c r="R10605" s="464"/>
      <c r="S10605" s="464"/>
      <c r="T10605" s="464"/>
      <c r="U10605" s="464"/>
      <c r="V10605" s="464"/>
      <c r="W10605" s="464"/>
    </row>
    <row r="10606" spans="1:23">
      <c r="A10606" s="536"/>
      <c r="B10606" s="532"/>
      <c r="C10606" s="350"/>
      <c r="D10606" s="350"/>
      <c r="E10606" s="533"/>
      <c r="F10606" s="533"/>
      <c r="G10606" s="533"/>
      <c r="H10606" s="533"/>
      <c r="I10606" s="533"/>
      <c r="J10606" s="533"/>
      <c r="K10606" s="533"/>
      <c r="L10606" s="533"/>
      <c r="M10606" s="533"/>
      <c r="N10606" s="532"/>
      <c r="O10606" s="350"/>
      <c r="P10606" s="464"/>
      <c r="Q10606" s="464"/>
      <c r="R10606" s="464"/>
      <c r="S10606" s="464"/>
      <c r="T10606" s="464"/>
      <c r="U10606" s="464"/>
      <c r="V10606" s="464"/>
      <c r="W10606" s="464"/>
    </row>
    <row r="10607" spans="1:23">
      <c r="A10607" s="536"/>
      <c r="B10607" s="532"/>
      <c r="C10607" s="350"/>
      <c r="D10607" s="350"/>
      <c r="E10607" s="533"/>
      <c r="F10607" s="533"/>
      <c r="G10607" s="533"/>
      <c r="H10607" s="533"/>
      <c r="I10607" s="533"/>
      <c r="J10607" s="533"/>
      <c r="K10607" s="533"/>
      <c r="L10607" s="533"/>
      <c r="M10607" s="533"/>
      <c r="N10607" s="532"/>
      <c r="O10607" s="350"/>
      <c r="P10607" s="464"/>
      <c r="Q10607" s="464"/>
      <c r="R10607" s="464"/>
      <c r="S10607" s="464"/>
      <c r="T10607" s="464"/>
      <c r="U10607" s="464"/>
      <c r="V10607" s="464"/>
      <c r="W10607" s="464"/>
    </row>
    <row r="10608" spans="1:23">
      <c r="A10608" s="536"/>
      <c r="B10608" s="532"/>
      <c r="C10608" s="350"/>
      <c r="D10608" s="350"/>
      <c r="E10608" s="533"/>
      <c r="F10608" s="533"/>
      <c r="G10608" s="533"/>
      <c r="H10608" s="533"/>
      <c r="I10608" s="533"/>
      <c r="J10608" s="533"/>
      <c r="K10608" s="533"/>
      <c r="L10608" s="533"/>
      <c r="M10608" s="533"/>
      <c r="N10608" s="532"/>
      <c r="O10608" s="350"/>
      <c r="P10608" s="464"/>
      <c r="Q10608" s="464"/>
      <c r="R10608" s="464"/>
      <c r="S10608" s="464"/>
      <c r="T10608" s="464"/>
      <c r="U10608" s="464"/>
      <c r="V10608" s="464"/>
      <c r="W10608" s="464"/>
    </row>
    <row r="10609" spans="1:23">
      <c r="A10609" s="536"/>
      <c r="B10609" s="532"/>
      <c r="C10609" s="350"/>
      <c r="D10609" s="350"/>
      <c r="E10609" s="533"/>
      <c r="F10609" s="533"/>
      <c r="G10609" s="533"/>
      <c r="H10609" s="533"/>
      <c r="I10609" s="533"/>
      <c r="J10609" s="533"/>
      <c r="K10609" s="533"/>
      <c r="L10609" s="533"/>
      <c r="M10609" s="533"/>
      <c r="N10609" s="532"/>
      <c r="O10609" s="350"/>
      <c r="P10609" s="464"/>
      <c r="Q10609" s="464"/>
      <c r="R10609" s="464"/>
      <c r="S10609" s="464"/>
      <c r="T10609" s="464"/>
      <c r="U10609" s="464"/>
      <c r="V10609" s="464"/>
      <c r="W10609" s="464"/>
    </row>
    <row r="10610" spans="1:23">
      <c r="A10610" s="536"/>
      <c r="B10610" s="532"/>
      <c r="C10610" s="350"/>
      <c r="D10610" s="350"/>
      <c r="E10610" s="533"/>
      <c r="F10610" s="533"/>
      <c r="G10610" s="533"/>
      <c r="H10610" s="533"/>
      <c r="I10610" s="533"/>
      <c r="J10610" s="533"/>
      <c r="K10610" s="533"/>
      <c r="L10610" s="533"/>
      <c r="M10610" s="533"/>
      <c r="N10610" s="532"/>
      <c r="O10610" s="350"/>
      <c r="P10610" s="464"/>
      <c r="Q10610" s="464"/>
      <c r="R10610" s="464"/>
      <c r="S10610" s="464"/>
      <c r="T10610" s="464"/>
      <c r="U10610" s="464"/>
      <c r="V10610" s="464"/>
      <c r="W10610" s="464"/>
    </row>
    <row r="10611" spans="1:23">
      <c r="A10611" s="536"/>
      <c r="B10611" s="532"/>
      <c r="C10611" s="350"/>
      <c r="D10611" s="350"/>
      <c r="E10611" s="533"/>
      <c r="F10611" s="533"/>
      <c r="G10611" s="533"/>
      <c r="H10611" s="533"/>
      <c r="I10611" s="533"/>
      <c r="J10611" s="533"/>
      <c r="K10611" s="533"/>
      <c r="L10611" s="533"/>
      <c r="M10611" s="533"/>
      <c r="N10611" s="532"/>
      <c r="O10611" s="350"/>
      <c r="P10611" s="464"/>
      <c r="Q10611" s="464"/>
      <c r="R10611" s="464"/>
      <c r="S10611" s="464"/>
      <c r="T10611" s="464"/>
      <c r="U10611" s="464"/>
      <c r="V10611" s="464"/>
      <c r="W10611" s="464"/>
    </row>
    <row r="10612" spans="1:23">
      <c r="A10612" s="536"/>
      <c r="B10612" s="532"/>
      <c r="C10612" s="350"/>
      <c r="D10612" s="350"/>
      <c r="E10612" s="533"/>
      <c r="F10612" s="533"/>
      <c r="G10612" s="533"/>
      <c r="H10612" s="533"/>
      <c r="I10612" s="533"/>
      <c r="J10612" s="533"/>
      <c r="K10612" s="533"/>
      <c r="L10612" s="533"/>
      <c r="M10612" s="533"/>
      <c r="N10612" s="532"/>
      <c r="O10612" s="350"/>
      <c r="P10612" s="464"/>
      <c r="Q10612" s="464"/>
      <c r="R10612" s="464"/>
      <c r="S10612" s="464"/>
      <c r="T10612" s="464"/>
      <c r="U10612" s="464"/>
      <c r="V10612" s="464"/>
      <c r="W10612" s="464"/>
    </row>
    <row r="10613" spans="1:23">
      <c r="A10613" s="536"/>
      <c r="B10613" s="532"/>
      <c r="C10613" s="350"/>
      <c r="D10613" s="350"/>
      <c r="E10613" s="533"/>
      <c r="F10613" s="533"/>
      <c r="G10613" s="533"/>
      <c r="H10613" s="533"/>
      <c r="I10613" s="533"/>
      <c r="J10613" s="533"/>
      <c r="K10613" s="533"/>
      <c r="L10613" s="533"/>
      <c r="M10613" s="533"/>
      <c r="N10613" s="532"/>
      <c r="O10613" s="350"/>
      <c r="P10613" s="464"/>
      <c r="Q10613" s="464"/>
      <c r="R10613" s="464"/>
      <c r="S10613" s="464"/>
      <c r="T10613" s="464"/>
      <c r="U10613" s="464"/>
      <c r="V10613" s="464"/>
      <c r="W10613" s="464"/>
    </row>
    <row r="10614" spans="1:23">
      <c r="A10614" s="536"/>
      <c r="B10614" s="532"/>
      <c r="C10614" s="350"/>
      <c r="D10614" s="350"/>
      <c r="E10614" s="533"/>
      <c r="F10614" s="533"/>
      <c r="G10614" s="533"/>
      <c r="H10614" s="533"/>
      <c r="I10614" s="533"/>
      <c r="J10614" s="533"/>
      <c r="K10614" s="533"/>
      <c r="L10614" s="533"/>
      <c r="M10614" s="533"/>
      <c r="N10614" s="532"/>
      <c r="O10614" s="350"/>
      <c r="P10614" s="464"/>
      <c r="Q10614" s="464"/>
      <c r="R10614" s="464"/>
      <c r="S10614" s="464"/>
      <c r="T10614" s="464"/>
      <c r="U10614" s="464"/>
      <c r="V10614" s="464"/>
      <c r="W10614" s="464"/>
    </row>
    <row r="10615" spans="1:23">
      <c r="A10615" s="536"/>
      <c r="B10615" s="532"/>
      <c r="C10615" s="350"/>
      <c r="D10615" s="350"/>
      <c r="E10615" s="533"/>
      <c r="F10615" s="533"/>
      <c r="G10615" s="533"/>
      <c r="H10615" s="533"/>
      <c r="I10615" s="533"/>
      <c r="J10615" s="533"/>
      <c r="K10615" s="533"/>
      <c r="L10615" s="533"/>
      <c r="M10615" s="533"/>
      <c r="N10615" s="532"/>
      <c r="O10615" s="350"/>
      <c r="P10615" s="464"/>
      <c r="Q10615" s="464"/>
      <c r="R10615" s="464"/>
      <c r="S10615" s="464"/>
      <c r="T10615" s="464"/>
      <c r="U10615" s="464"/>
      <c r="V10615" s="464"/>
      <c r="W10615" s="464"/>
    </row>
    <row r="10616" spans="1:23">
      <c r="A10616" s="536"/>
      <c r="B10616" s="532"/>
      <c r="C10616" s="350"/>
      <c r="D10616" s="350"/>
      <c r="E10616" s="533"/>
      <c r="F10616" s="533"/>
      <c r="G10616" s="533"/>
      <c r="H10616" s="533"/>
      <c r="I10616" s="533"/>
      <c r="J10616" s="533"/>
      <c r="K10616" s="533"/>
      <c r="L10616" s="533"/>
      <c r="M10616" s="533"/>
      <c r="N10616" s="532"/>
      <c r="O10616" s="350"/>
      <c r="P10616" s="464"/>
      <c r="Q10616" s="464"/>
      <c r="R10616" s="464"/>
      <c r="S10616" s="464"/>
      <c r="T10616" s="464"/>
      <c r="U10616" s="464"/>
      <c r="V10616" s="464"/>
      <c r="W10616" s="464"/>
    </row>
    <row r="10617" spans="1:23">
      <c r="A10617" s="536"/>
      <c r="B10617" s="532"/>
      <c r="C10617" s="350"/>
      <c r="D10617" s="350"/>
      <c r="E10617" s="533"/>
      <c r="F10617" s="533"/>
      <c r="G10617" s="533"/>
      <c r="H10617" s="533"/>
      <c r="I10617" s="533"/>
      <c r="J10617" s="533"/>
      <c r="K10617" s="533"/>
      <c r="L10617" s="533"/>
      <c r="M10617" s="533"/>
      <c r="N10617" s="532"/>
      <c r="O10617" s="350"/>
      <c r="P10617" s="464"/>
      <c r="Q10617" s="464"/>
      <c r="R10617" s="464"/>
      <c r="S10617" s="464"/>
      <c r="T10617" s="464"/>
      <c r="U10617" s="464"/>
      <c r="V10617" s="464"/>
      <c r="W10617" s="464"/>
    </row>
    <row r="10618" spans="1:23">
      <c r="A10618" s="536"/>
      <c r="B10618" s="532"/>
      <c r="C10618" s="350"/>
      <c r="D10618" s="350"/>
      <c r="E10618" s="533"/>
      <c r="F10618" s="533"/>
      <c r="G10618" s="533"/>
      <c r="H10618" s="533"/>
      <c r="I10618" s="533"/>
      <c r="J10618" s="533"/>
      <c r="K10618" s="533"/>
      <c r="L10618" s="533"/>
      <c r="M10618" s="533"/>
      <c r="N10618" s="532"/>
      <c r="O10618" s="350"/>
      <c r="P10618" s="464"/>
      <c r="Q10618" s="464"/>
      <c r="R10618" s="464"/>
      <c r="S10618" s="464"/>
      <c r="T10618" s="464"/>
      <c r="U10618" s="464"/>
      <c r="V10618" s="464"/>
      <c r="W10618" s="464"/>
    </row>
    <row r="10619" spans="1:23">
      <c r="A10619" s="536"/>
      <c r="B10619" s="532"/>
      <c r="C10619" s="350"/>
      <c r="D10619" s="350"/>
      <c r="E10619" s="533"/>
      <c r="F10619" s="533"/>
      <c r="G10619" s="533"/>
      <c r="H10619" s="533"/>
      <c r="I10619" s="533"/>
      <c r="J10619" s="533"/>
      <c r="K10619" s="533"/>
      <c r="L10619" s="533"/>
      <c r="M10619" s="533"/>
      <c r="N10619" s="532"/>
      <c r="O10619" s="350"/>
      <c r="P10619" s="464"/>
      <c r="Q10619" s="464"/>
      <c r="R10619" s="464"/>
      <c r="S10619" s="464"/>
      <c r="T10619" s="464"/>
      <c r="U10619" s="464"/>
      <c r="V10619" s="464"/>
      <c r="W10619" s="464"/>
    </row>
    <row r="10620" spans="1:23">
      <c r="A10620" s="536"/>
      <c r="B10620" s="532"/>
      <c r="C10620" s="350"/>
      <c r="D10620" s="350"/>
      <c r="E10620" s="533"/>
      <c r="F10620" s="533"/>
      <c r="G10620" s="533"/>
      <c r="H10620" s="533"/>
      <c r="I10620" s="533"/>
      <c r="J10620" s="533"/>
      <c r="K10620" s="533"/>
      <c r="L10620" s="533"/>
      <c r="M10620" s="533"/>
      <c r="N10620" s="532"/>
      <c r="O10620" s="350"/>
      <c r="P10620" s="464"/>
      <c r="Q10620" s="464"/>
      <c r="R10620" s="464"/>
      <c r="S10620" s="464"/>
      <c r="T10620" s="464"/>
      <c r="U10620" s="464"/>
      <c r="V10620" s="464"/>
      <c r="W10620" s="464"/>
    </row>
    <row r="10621" spans="1:23">
      <c r="A10621" s="536"/>
      <c r="B10621" s="532"/>
      <c r="C10621" s="350"/>
      <c r="D10621" s="350"/>
      <c r="E10621" s="533"/>
      <c r="F10621" s="533"/>
      <c r="G10621" s="533"/>
      <c r="H10621" s="533"/>
      <c r="I10621" s="533"/>
      <c r="J10621" s="533"/>
      <c r="K10621" s="533"/>
      <c r="L10621" s="533"/>
      <c r="M10621" s="533"/>
      <c r="N10621" s="532"/>
      <c r="O10621" s="350"/>
      <c r="P10621" s="464"/>
      <c r="Q10621" s="464"/>
      <c r="R10621" s="464"/>
      <c r="S10621" s="464"/>
      <c r="T10621" s="464"/>
      <c r="U10621" s="464"/>
      <c r="V10621" s="464"/>
      <c r="W10621" s="464"/>
    </row>
    <row r="10622" spans="1:23">
      <c r="A10622" s="536"/>
      <c r="B10622" s="532"/>
      <c r="C10622" s="350"/>
      <c r="D10622" s="350"/>
      <c r="E10622" s="533"/>
      <c r="F10622" s="533"/>
      <c r="G10622" s="533"/>
      <c r="H10622" s="533"/>
      <c r="I10622" s="533"/>
      <c r="J10622" s="533"/>
      <c r="K10622" s="533"/>
      <c r="L10622" s="533"/>
      <c r="M10622" s="533"/>
      <c r="N10622" s="532"/>
      <c r="O10622" s="350"/>
      <c r="P10622" s="464"/>
      <c r="Q10622" s="464"/>
      <c r="R10622" s="464"/>
      <c r="S10622" s="464"/>
      <c r="T10622" s="464"/>
      <c r="U10622" s="464"/>
      <c r="V10622" s="464"/>
      <c r="W10622" s="464"/>
    </row>
    <row r="10623" spans="1:23">
      <c r="A10623" s="536"/>
      <c r="B10623" s="532"/>
      <c r="C10623" s="350"/>
      <c r="D10623" s="350"/>
      <c r="E10623" s="533"/>
      <c r="F10623" s="533"/>
      <c r="G10623" s="533"/>
      <c r="H10623" s="533"/>
      <c r="I10623" s="533"/>
      <c r="J10623" s="533"/>
      <c r="K10623" s="533"/>
      <c r="L10623" s="533"/>
      <c r="M10623" s="533"/>
      <c r="N10623" s="532"/>
      <c r="O10623" s="350"/>
      <c r="P10623" s="464"/>
      <c r="Q10623" s="464"/>
      <c r="R10623" s="464"/>
      <c r="S10623" s="464"/>
      <c r="T10623" s="464"/>
      <c r="U10623" s="464"/>
      <c r="V10623" s="464"/>
      <c r="W10623" s="464"/>
    </row>
    <row r="10624" spans="1:23">
      <c r="A10624" s="536"/>
      <c r="B10624" s="532"/>
      <c r="C10624" s="350"/>
      <c r="D10624" s="350"/>
      <c r="E10624" s="533"/>
      <c r="F10624" s="533"/>
      <c r="G10624" s="533"/>
      <c r="H10624" s="533"/>
      <c r="I10624" s="533"/>
      <c r="J10624" s="533"/>
      <c r="K10624" s="533"/>
      <c r="L10624" s="533"/>
      <c r="M10624" s="533"/>
      <c r="N10624" s="532"/>
      <c r="O10624" s="350"/>
      <c r="P10624" s="464"/>
      <c r="Q10624" s="464"/>
      <c r="R10624" s="464"/>
      <c r="S10624" s="464"/>
      <c r="T10624" s="464"/>
      <c r="U10624" s="464"/>
      <c r="V10624" s="464"/>
      <c r="W10624" s="464"/>
    </row>
    <row r="10625" spans="1:23">
      <c r="A10625" s="536"/>
      <c r="B10625" s="532"/>
      <c r="C10625" s="350"/>
      <c r="D10625" s="350"/>
      <c r="E10625" s="533"/>
      <c r="F10625" s="533"/>
      <c r="G10625" s="533"/>
      <c r="H10625" s="533"/>
      <c r="I10625" s="533"/>
      <c r="J10625" s="533"/>
      <c r="K10625" s="533"/>
      <c r="L10625" s="533"/>
      <c r="M10625" s="533"/>
      <c r="N10625" s="532"/>
      <c r="O10625" s="350"/>
      <c r="P10625" s="464"/>
      <c r="Q10625" s="464"/>
      <c r="R10625" s="464"/>
      <c r="S10625" s="464"/>
      <c r="T10625" s="464"/>
      <c r="U10625" s="464"/>
      <c r="V10625" s="464"/>
      <c r="W10625" s="464"/>
    </row>
    <row r="10626" spans="1:23">
      <c r="A10626" s="536"/>
      <c r="B10626" s="532"/>
      <c r="C10626" s="350"/>
      <c r="D10626" s="350"/>
      <c r="E10626" s="533"/>
      <c r="F10626" s="533"/>
      <c r="G10626" s="533"/>
      <c r="H10626" s="533"/>
      <c r="I10626" s="533"/>
      <c r="J10626" s="533"/>
      <c r="K10626" s="533"/>
      <c r="L10626" s="533"/>
      <c r="M10626" s="533"/>
      <c r="N10626" s="532"/>
      <c r="O10626" s="350"/>
      <c r="P10626" s="464"/>
      <c r="Q10626" s="464"/>
      <c r="R10626" s="464"/>
      <c r="S10626" s="464"/>
      <c r="T10626" s="464"/>
      <c r="U10626" s="464"/>
      <c r="V10626" s="464"/>
      <c r="W10626" s="464"/>
    </row>
    <row r="10627" spans="1:23">
      <c r="A10627" s="536"/>
      <c r="B10627" s="532"/>
      <c r="C10627" s="350"/>
      <c r="D10627" s="350"/>
      <c r="E10627" s="533"/>
      <c r="F10627" s="533"/>
      <c r="G10627" s="533"/>
      <c r="H10627" s="533"/>
      <c r="I10627" s="533"/>
      <c r="J10627" s="533"/>
      <c r="K10627" s="533"/>
      <c r="L10627" s="533"/>
      <c r="M10627" s="533"/>
      <c r="N10627" s="532"/>
      <c r="O10627" s="350"/>
      <c r="P10627" s="464"/>
      <c r="Q10627" s="464"/>
      <c r="R10627" s="464"/>
      <c r="S10627" s="464"/>
      <c r="T10627" s="464"/>
      <c r="U10627" s="464"/>
      <c r="V10627" s="464"/>
      <c r="W10627" s="464"/>
    </row>
    <row r="10628" spans="1:23">
      <c r="A10628" s="536"/>
      <c r="B10628" s="532"/>
      <c r="C10628" s="350"/>
      <c r="D10628" s="350"/>
      <c r="E10628" s="533"/>
      <c r="F10628" s="533"/>
      <c r="G10628" s="533"/>
      <c r="H10628" s="533"/>
      <c r="I10628" s="533"/>
      <c r="J10628" s="533"/>
      <c r="K10628" s="533"/>
      <c r="L10628" s="533"/>
      <c r="M10628" s="533"/>
      <c r="N10628" s="532"/>
      <c r="O10628" s="350"/>
      <c r="P10628" s="464"/>
      <c r="Q10628" s="464"/>
      <c r="R10628" s="464"/>
      <c r="S10628" s="464"/>
      <c r="T10628" s="464"/>
      <c r="U10628" s="464"/>
      <c r="V10628" s="464"/>
      <c r="W10628" s="464"/>
    </row>
    <row r="10629" spans="1:23">
      <c r="A10629" s="536"/>
      <c r="B10629" s="532"/>
      <c r="C10629" s="350"/>
      <c r="D10629" s="350"/>
      <c r="E10629" s="533"/>
      <c r="F10629" s="533"/>
      <c r="G10629" s="533"/>
      <c r="H10629" s="533"/>
      <c r="I10629" s="533"/>
      <c r="J10629" s="533"/>
      <c r="K10629" s="533"/>
      <c r="L10629" s="533"/>
      <c r="M10629" s="533"/>
      <c r="N10629" s="532"/>
      <c r="O10629" s="350"/>
      <c r="P10629" s="464"/>
      <c r="Q10629" s="464"/>
      <c r="R10629" s="464"/>
      <c r="S10629" s="464"/>
      <c r="T10629" s="464"/>
      <c r="U10629" s="464"/>
      <c r="V10629" s="464"/>
      <c r="W10629" s="464"/>
    </row>
    <row r="10630" spans="1:23">
      <c r="A10630" s="536"/>
      <c r="B10630" s="532"/>
      <c r="C10630" s="350"/>
      <c r="D10630" s="350"/>
      <c r="E10630" s="533"/>
      <c r="F10630" s="533"/>
      <c r="G10630" s="533"/>
      <c r="H10630" s="533"/>
      <c r="I10630" s="533"/>
      <c r="J10630" s="533"/>
      <c r="K10630" s="533"/>
      <c r="L10630" s="533"/>
      <c r="M10630" s="533"/>
      <c r="N10630" s="532"/>
      <c r="O10630" s="350"/>
      <c r="P10630" s="464"/>
      <c r="Q10630" s="464"/>
      <c r="R10630" s="464"/>
      <c r="S10630" s="464"/>
      <c r="T10630" s="464"/>
      <c r="U10630" s="464"/>
      <c r="V10630" s="464"/>
      <c r="W10630" s="464"/>
    </row>
    <row r="10631" spans="1:23">
      <c r="A10631" s="536"/>
      <c r="B10631" s="532"/>
      <c r="C10631" s="350"/>
      <c r="D10631" s="350"/>
      <c r="E10631" s="533"/>
      <c r="F10631" s="533"/>
      <c r="G10631" s="533"/>
      <c r="H10631" s="533"/>
      <c r="I10631" s="533"/>
      <c r="J10631" s="533"/>
      <c r="K10631" s="533"/>
      <c r="L10631" s="533"/>
      <c r="M10631" s="533"/>
      <c r="N10631" s="532"/>
      <c r="O10631" s="350"/>
      <c r="P10631" s="464"/>
      <c r="Q10631" s="464"/>
      <c r="R10631" s="464"/>
      <c r="S10631" s="464"/>
      <c r="T10631" s="464"/>
      <c r="U10631" s="464"/>
      <c r="V10631" s="464"/>
      <c r="W10631" s="464"/>
    </row>
    <row r="10632" spans="1:23">
      <c r="A10632" s="536"/>
      <c r="B10632" s="532"/>
      <c r="C10632" s="350"/>
      <c r="D10632" s="350"/>
      <c r="E10632" s="533"/>
      <c r="F10632" s="533"/>
      <c r="G10632" s="533"/>
      <c r="H10632" s="533"/>
      <c r="I10632" s="533"/>
      <c r="J10632" s="533"/>
      <c r="K10632" s="533"/>
      <c r="L10632" s="533"/>
      <c r="M10632" s="533"/>
      <c r="N10632" s="532"/>
      <c r="O10632" s="350"/>
      <c r="P10632" s="464"/>
      <c r="Q10632" s="464"/>
      <c r="R10632" s="464"/>
      <c r="S10632" s="464"/>
      <c r="T10632" s="464"/>
      <c r="U10632" s="464"/>
      <c r="V10632" s="464"/>
      <c r="W10632" s="464"/>
    </row>
    <row r="10633" spans="1:23">
      <c r="A10633" s="536"/>
      <c r="B10633" s="532"/>
      <c r="C10633" s="350"/>
      <c r="D10633" s="350"/>
      <c r="E10633" s="533"/>
      <c r="F10633" s="533"/>
      <c r="G10633" s="533"/>
      <c r="H10633" s="533"/>
      <c r="I10633" s="533"/>
      <c r="J10633" s="533"/>
      <c r="K10633" s="533"/>
      <c r="L10633" s="533"/>
      <c r="M10633" s="533"/>
      <c r="N10633" s="532"/>
      <c r="O10633" s="350"/>
      <c r="P10633" s="464"/>
      <c r="Q10633" s="464"/>
      <c r="R10633" s="464"/>
      <c r="S10633" s="464"/>
      <c r="T10633" s="464"/>
      <c r="U10633" s="464"/>
      <c r="V10633" s="464"/>
      <c r="W10633" s="464"/>
    </row>
    <row r="10634" spans="1:23">
      <c r="A10634" s="536"/>
      <c r="B10634" s="532"/>
      <c r="C10634" s="350"/>
      <c r="D10634" s="350"/>
      <c r="E10634" s="533"/>
      <c r="F10634" s="533"/>
      <c r="G10634" s="533"/>
      <c r="H10634" s="533"/>
      <c r="I10634" s="533"/>
      <c r="J10634" s="533"/>
      <c r="K10634" s="533"/>
      <c r="L10634" s="533"/>
      <c r="M10634" s="533"/>
      <c r="N10634" s="532"/>
      <c r="O10634" s="350"/>
      <c r="P10634" s="464"/>
      <c r="Q10634" s="464"/>
      <c r="R10634" s="464"/>
      <c r="S10634" s="464"/>
      <c r="T10634" s="464"/>
      <c r="U10634" s="464"/>
      <c r="V10634" s="464"/>
      <c r="W10634" s="464"/>
    </row>
    <row r="10635" spans="1:23">
      <c r="A10635" s="536"/>
      <c r="B10635" s="532"/>
      <c r="C10635" s="350"/>
      <c r="D10635" s="350"/>
      <c r="E10635" s="533"/>
      <c r="F10635" s="533"/>
      <c r="G10635" s="533"/>
      <c r="H10635" s="533"/>
      <c r="I10635" s="533"/>
      <c r="J10635" s="533"/>
      <c r="K10635" s="533"/>
      <c r="L10635" s="533"/>
      <c r="M10635" s="533"/>
      <c r="N10635" s="532"/>
      <c r="O10635" s="350"/>
      <c r="P10635" s="464"/>
      <c r="Q10635" s="464"/>
      <c r="R10635" s="464"/>
      <c r="S10635" s="464"/>
      <c r="T10635" s="464"/>
      <c r="U10635" s="464"/>
      <c r="V10635" s="464"/>
      <c r="W10635" s="464"/>
    </row>
    <row r="10636" spans="1:23">
      <c r="A10636" s="536"/>
      <c r="B10636" s="532"/>
      <c r="C10636" s="350"/>
      <c r="D10636" s="350"/>
      <c r="E10636" s="533"/>
      <c r="F10636" s="533"/>
      <c r="G10636" s="533"/>
      <c r="H10636" s="533"/>
      <c r="I10636" s="533"/>
      <c r="J10636" s="533"/>
      <c r="K10636" s="533"/>
      <c r="L10636" s="533"/>
      <c r="M10636" s="533"/>
      <c r="N10636" s="532"/>
      <c r="O10636" s="350"/>
      <c r="P10636" s="464"/>
      <c r="Q10636" s="464"/>
      <c r="R10636" s="464"/>
      <c r="S10636" s="464"/>
      <c r="T10636" s="464"/>
      <c r="U10636" s="464"/>
      <c r="V10636" s="464"/>
      <c r="W10636" s="464"/>
    </row>
    <row r="10637" spans="1:23">
      <c r="A10637" s="536"/>
      <c r="B10637" s="532"/>
      <c r="C10637" s="350"/>
      <c r="D10637" s="350"/>
      <c r="E10637" s="533"/>
      <c r="F10637" s="533"/>
      <c r="G10637" s="533"/>
      <c r="H10637" s="533"/>
      <c r="I10637" s="533"/>
      <c r="J10637" s="533"/>
      <c r="K10637" s="533"/>
      <c r="L10637" s="533"/>
      <c r="M10637" s="533"/>
      <c r="N10637" s="532"/>
      <c r="O10637" s="350"/>
      <c r="P10637" s="464"/>
      <c r="Q10637" s="464"/>
      <c r="R10637" s="464"/>
      <c r="S10637" s="464"/>
      <c r="T10637" s="464"/>
      <c r="U10637" s="464"/>
      <c r="V10637" s="464"/>
      <c r="W10637" s="464"/>
    </row>
    <row r="10638" spans="1:23">
      <c r="A10638" s="536"/>
      <c r="B10638" s="532"/>
      <c r="C10638" s="350"/>
      <c r="D10638" s="350"/>
      <c r="E10638" s="533"/>
      <c r="F10638" s="533"/>
      <c r="G10638" s="533"/>
      <c r="H10638" s="533"/>
      <c r="I10638" s="533"/>
      <c r="J10638" s="533"/>
      <c r="K10638" s="533"/>
      <c r="L10638" s="533"/>
      <c r="M10638" s="533"/>
      <c r="N10638" s="532"/>
      <c r="O10638" s="350"/>
      <c r="P10638" s="464"/>
      <c r="Q10638" s="464"/>
      <c r="R10638" s="464"/>
      <c r="S10638" s="464"/>
      <c r="T10638" s="464"/>
      <c r="U10638" s="464"/>
      <c r="V10638" s="464"/>
      <c r="W10638" s="464"/>
    </row>
    <row r="10639" spans="1:23">
      <c r="A10639" s="536"/>
      <c r="B10639" s="532"/>
      <c r="C10639" s="350"/>
      <c r="D10639" s="350"/>
      <c r="E10639" s="533"/>
      <c r="F10639" s="533"/>
      <c r="G10639" s="533"/>
      <c r="H10639" s="533"/>
      <c r="I10639" s="533"/>
      <c r="J10639" s="533"/>
      <c r="K10639" s="533"/>
      <c r="L10639" s="533"/>
      <c r="M10639" s="533"/>
      <c r="N10639" s="532"/>
      <c r="O10639" s="350"/>
      <c r="P10639" s="464"/>
      <c r="Q10639" s="464"/>
      <c r="R10639" s="464"/>
      <c r="S10639" s="464"/>
      <c r="T10639" s="464"/>
      <c r="U10639" s="464"/>
      <c r="V10639" s="464"/>
      <c r="W10639" s="464"/>
    </row>
    <row r="10640" spans="1:23">
      <c r="A10640" s="536"/>
      <c r="B10640" s="532"/>
      <c r="C10640" s="350"/>
      <c r="D10640" s="350"/>
      <c r="E10640" s="533"/>
      <c r="F10640" s="533"/>
      <c r="G10640" s="533"/>
      <c r="H10640" s="533"/>
      <c r="I10640" s="533"/>
      <c r="J10640" s="533"/>
      <c r="K10640" s="533"/>
      <c r="L10640" s="533"/>
      <c r="M10640" s="533"/>
      <c r="N10640" s="532"/>
      <c r="O10640" s="350"/>
      <c r="P10640" s="464"/>
      <c r="Q10640" s="464"/>
      <c r="R10640" s="464"/>
      <c r="S10640" s="464"/>
      <c r="T10640" s="464"/>
      <c r="U10640" s="464"/>
      <c r="V10640" s="464"/>
      <c r="W10640" s="464"/>
    </row>
    <row r="10641" spans="1:23">
      <c r="A10641" s="536"/>
      <c r="B10641" s="532"/>
      <c r="C10641" s="350"/>
      <c r="D10641" s="350"/>
      <c r="E10641" s="533"/>
      <c r="F10641" s="533"/>
      <c r="G10641" s="533"/>
      <c r="H10641" s="533"/>
      <c r="I10641" s="533"/>
      <c r="J10641" s="533"/>
      <c r="K10641" s="533"/>
      <c r="L10641" s="533"/>
      <c r="M10641" s="533"/>
      <c r="N10641" s="532"/>
      <c r="O10641" s="350"/>
      <c r="P10641" s="464"/>
      <c r="Q10641" s="464"/>
      <c r="R10641" s="464"/>
      <c r="S10641" s="464"/>
      <c r="T10641" s="464"/>
      <c r="U10641" s="464"/>
      <c r="V10641" s="464"/>
      <c r="W10641" s="464"/>
    </row>
    <row r="10642" spans="1:23">
      <c r="A10642" s="536"/>
      <c r="B10642" s="532"/>
      <c r="C10642" s="350"/>
      <c r="D10642" s="350"/>
      <c r="E10642" s="533"/>
      <c r="F10642" s="533"/>
      <c r="G10642" s="533"/>
      <c r="H10642" s="533"/>
      <c r="I10642" s="533"/>
      <c r="J10642" s="533"/>
      <c r="K10642" s="533"/>
      <c r="L10642" s="533"/>
      <c r="M10642" s="533"/>
      <c r="N10642" s="532"/>
      <c r="O10642" s="350"/>
      <c r="P10642" s="464"/>
      <c r="Q10642" s="464"/>
      <c r="R10642" s="464"/>
      <c r="S10642" s="464"/>
      <c r="T10642" s="464"/>
      <c r="U10642" s="464"/>
      <c r="V10642" s="464"/>
      <c r="W10642" s="464"/>
    </row>
    <row r="10643" spans="1:23">
      <c r="A10643" s="536"/>
      <c r="B10643" s="532"/>
      <c r="C10643" s="350"/>
      <c r="D10643" s="350"/>
      <c r="E10643" s="533"/>
      <c r="F10643" s="533"/>
      <c r="G10643" s="533"/>
      <c r="H10643" s="533"/>
      <c r="I10643" s="533"/>
      <c r="J10643" s="533"/>
      <c r="K10643" s="533"/>
      <c r="L10643" s="533"/>
      <c r="M10643" s="533"/>
      <c r="N10643" s="532"/>
      <c r="O10643" s="350"/>
      <c r="P10643" s="464"/>
      <c r="Q10643" s="464"/>
      <c r="R10643" s="464"/>
      <c r="S10643" s="464"/>
      <c r="T10643" s="464"/>
      <c r="U10643" s="464"/>
      <c r="V10643" s="464"/>
      <c r="W10643" s="464"/>
    </row>
    <row r="10644" spans="1:23">
      <c r="A10644" s="536"/>
      <c r="B10644" s="532"/>
      <c r="C10644" s="350"/>
      <c r="D10644" s="350"/>
      <c r="E10644" s="533"/>
      <c r="F10644" s="533"/>
      <c r="G10644" s="533"/>
      <c r="H10644" s="533"/>
      <c r="I10644" s="533"/>
      <c r="J10644" s="533"/>
      <c r="K10644" s="533"/>
      <c r="L10644" s="533"/>
      <c r="M10644" s="533"/>
      <c r="N10644" s="532"/>
      <c r="O10644" s="350"/>
      <c r="P10644" s="464"/>
      <c r="Q10644" s="464"/>
      <c r="R10644" s="464"/>
      <c r="S10644" s="464"/>
      <c r="T10644" s="464"/>
      <c r="U10644" s="464"/>
      <c r="V10644" s="464"/>
      <c r="W10644" s="464"/>
    </row>
    <row r="10645" spans="1:23">
      <c r="A10645" s="536"/>
      <c r="B10645" s="532"/>
      <c r="C10645" s="350"/>
      <c r="D10645" s="350"/>
      <c r="E10645" s="533"/>
      <c r="F10645" s="533"/>
      <c r="G10645" s="533"/>
      <c r="H10645" s="533"/>
      <c r="I10645" s="533"/>
      <c r="J10645" s="533"/>
      <c r="K10645" s="533"/>
      <c r="L10645" s="533"/>
      <c r="M10645" s="533"/>
      <c r="N10645" s="532"/>
      <c r="O10645" s="350"/>
      <c r="P10645" s="464"/>
      <c r="Q10645" s="464"/>
      <c r="R10645" s="464"/>
      <c r="S10645" s="464"/>
      <c r="T10645" s="464"/>
      <c r="U10645" s="464"/>
      <c r="V10645" s="464"/>
      <c r="W10645" s="464"/>
    </row>
    <row r="10646" spans="1:23">
      <c r="A10646" s="536"/>
      <c r="B10646" s="532"/>
      <c r="C10646" s="350"/>
      <c r="D10646" s="350"/>
      <c r="E10646" s="533"/>
      <c r="F10646" s="533"/>
      <c r="G10646" s="533"/>
      <c r="H10646" s="533"/>
      <c r="I10646" s="533"/>
      <c r="J10646" s="533"/>
      <c r="K10646" s="533"/>
      <c r="L10646" s="533"/>
      <c r="M10646" s="533"/>
      <c r="N10646" s="532"/>
      <c r="O10646" s="350"/>
      <c r="P10646" s="464"/>
      <c r="Q10646" s="464"/>
      <c r="R10646" s="464"/>
      <c r="S10646" s="464"/>
      <c r="T10646" s="464"/>
      <c r="U10646" s="464"/>
      <c r="V10646" s="464"/>
      <c r="W10646" s="464"/>
    </row>
    <row r="10647" spans="1:23">
      <c r="A10647" s="536"/>
      <c r="B10647" s="532"/>
      <c r="C10647" s="350"/>
      <c r="D10647" s="350"/>
      <c r="E10647" s="533"/>
      <c r="F10647" s="533"/>
      <c r="G10647" s="533"/>
      <c r="H10647" s="533"/>
      <c r="I10647" s="533"/>
      <c r="J10647" s="533"/>
      <c r="K10647" s="533"/>
      <c r="L10647" s="533"/>
      <c r="M10647" s="533"/>
      <c r="N10647" s="532"/>
      <c r="O10647" s="350"/>
      <c r="P10647" s="464"/>
      <c r="Q10647" s="464"/>
      <c r="R10647" s="464"/>
      <c r="S10647" s="464"/>
      <c r="T10647" s="464"/>
      <c r="U10647" s="464"/>
      <c r="V10647" s="464"/>
      <c r="W10647" s="464"/>
    </row>
    <row r="10648" spans="1:23">
      <c r="A10648" s="536"/>
      <c r="B10648" s="532"/>
      <c r="C10648" s="350"/>
      <c r="D10648" s="350"/>
      <c r="E10648" s="533"/>
      <c r="F10648" s="533"/>
      <c r="G10648" s="533"/>
      <c r="H10648" s="533"/>
      <c r="I10648" s="533"/>
      <c r="J10648" s="533"/>
      <c r="K10648" s="533"/>
      <c r="L10648" s="533"/>
      <c r="M10648" s="533"/>
      <c r="N10648" s="532"/>
      <c r="O10648" s="350"/>
      <c r="P10648" s="464"/>
      <c r="Q10648" s="464"/>
      <c r="R10648" s="464"/>
      <c r="S10648" s="464"/>
      <c r="T10648" s="464"/>
      <c r="U10648" s="464"/>
      <c r="V10648" s="464"/>
      <c r="W10648" s="464"/>
    </row>
    <row r="10649" spans="1:23">
      <c r="A10649" s="536"/>
      <c r="B10649" s="532"/>
      <c r="C10649" s="350"/>
      <c r="D10649" s="350"/>
      <c r="E10649" s="533"/>
      <c r="F10649" s="533"/>
      <c r="G10649" s="533"/>
      <c r="H10649" s="533"/>
      <c r="I10649" s="533"/>
      <c r="J10649" s="533"/>
      <c r="K10649" s="533"/>
      <c r="L10649" s="533"/>
      <c r="M10649" s="533"/>
      <c r="N10649" s="532"/>
      <c r="O10649" s="350"/>
      <c r="P10649" s="464"/>
      <c r="Q10649" s="464"/>
      <c r="R10649" s="464"/>
      <c r="S10649" s="464"/>
      <c r="T10649" s="464"/>
      <c r="U10649" s="464"/>
      <c r="V10649" s="464"/>
      <c r="W10649" s="464"/>
    </row>
    <row r="10650" spans="1:23">
      <c r="A10650" s="536"/>
      <c r="B10650" s="532"/>
      <c r="C10650" s="350"/>
      <c r="D10650" s="350"/>
      <c r="E10650" s="533"/>
      <c r="F10650" s="533"/>
      <c r="G10650" s="533"/>
      <c r="H10650" s="533"/>
      <c r="I10650" s="533"/>
      <c r="J10650" s="533"/>
      <c r="K10650" s="533"/>
      <c r="L10650" s="533"/>
      <c r="M10650" s="533"/>
      <c r="N10650" s="532"/>
      <c r="O10650" s="350"/>
      <c r="P10650" s="464"/>
      <c r="Q10650" s="464"/>
      <c r="R10650" s="464"/>
      <c r="S10650" s="464"/>
      <c r="T10650" s="464"/>
      <c r="U10650" s="464"/>
      <c r="V10650" s="464"/>
      <c r="W10650" s="464"/>
    </row>
    <row r="10651" spans="1:23">
      <c r="A10651" s="536"/>
      <c r="B10651" s="532"/>
      <c r="C10651" s="350"/>
      <c r="D10651" s="350"/>
      <c r="E10651" s="533"/>
      <c r="F10651" s="533"/>
      <c r="G10651" s="533"/>
      <c r="H10651" s="533"/>
      <c r="I10651" s="533"/>
      <c r="J10651" s="533"/>
      <c r="K10651" s="533"/>
      <c r="L10651" s="533"/>
      <c r="M10651" s="533"/>
      <c r="N10651" s="532"/>
      <c r="O10651" s="350"/>
      <c r="P10651" s="464"/>
      <c r="Q10651" s="464"/>
      <c r="R10651" s="464"/>
      <c r="S10651" s="464"/>
      <c r="T10651" s="464"/>
      <c r="U10651" s="464"/>
      <c r="V10651" s="464"/>
      <c r="W10651" s="464"/>
    </row>
    <row r="10652" spans="1:23">
      <c r="A10652" s="536"/>
      <c r="B10652" s="532"/>
      <c r="C10652" s="350"/>
      <c r="D10652" s="350"/>
      <c r="E10652" s="533"/>
      <c r="F10652" s="533"/>
      <c r="G10652" s="533"/>
      <c r="H10652" s="533"/>
      <c r="I10652" s="533"/>
      <c r="J10652" s="533"/>
      <c r="K10652" s="533"/>
      <c r="L10652" s="533"/>
      <c r="M10652" s="533"/>
      <c r="N10652" s="532"/>
      <c r="O10652" s="350"/>
      <c r="P10652" s="464"/>
      <c r="Q10652" s="464"/>
      <c r="R10652" s="464"/>
      <c r="S10652" s="464"/>
      <c r="T10652" s="464"/>
      <c r="U10652" s="464"/>
      <c r="V10652" s="464"/>
      <c r="W10652" s="464"/>
    </row>
    <row r="10653" spans="1:23">
      <c r="A10653" s="536"/>
      <c r="B10653" s="532"/>
      <c r="C10653" s="350"/>
      <c r="D10653" s="350"/>
      <c r="E10653" s="533"/>
      <c r="F10653" s="533"/>
      <c r="G10653" s="533"/>
      <c r="H10653" s="533"/>
      <c r="I10653" s="533"/>
      <c r="J10653" s="533"/>
      <c r="K10653" s="533"/>
      <c r="L10653" s="533"/>
      <c r="M10653" s="533"/>
      <c r="N10653" s="532"/>
      <c r="O10653" s="350"/>
      <c r="P10653" s="464"/>
      <c r="Q10653" s="464"/>
      <c r="R10653" s="464"/>
      <c r="S10653" s="464"/>
      <c r="T10653" s="464"/>
      <c r="U10653" s="464"/>
      <c r="V10653" s="464"/>
      <c r="W10653" s="464"/>
    </row>
    <row r="10654" spans="1:23">
      <c r="A10654" s="536"/>
      <c r="B10654" s="532"/>
      <c r="C10654" s="350"/>
      <c r="D10654" s="350"/>
      <c r="E10654" s="533"/>
      <c r="F10654" s="533"/>
      <c r="G10654" s="533"/>
      <c r="H10654" s="533"/>
      <c r="I10654" s="533"/>
      <c r="J10654" s="533"/>
      <c r="K10654" s="533"/>
      <c r="L10654" s="533"/>
      <c r="M10654" s="533"/>
      <c r="N10654" s="532"/>
      <c r="O10654" s="350"/>
      <c r="P10654" s="464"/>
      <c r="Q10654" s="464"/>
      <c r="R10654" s="464"/>
      <c r="S10654" s="464"/>
      <c r="T10654" s="464"/>
      <c r="U10654" s="464"/>
      <c r="V10654" s="464"/>
      <c r="W10654" s="464"/>
    </row>
    <row r="10655" spans="1:23">
      <c r="A10655" s="536"/>
      <c r="B10655" s="532"/>
      <c r="C10655" s="350"/>
      <c r="D10655" s="350"/>
      <c r="E10655" s="533"/>
      <c r="F10655" s="533"/>
      <c r="G10655" s="533"/>
      <c r="H10655" s="533"/>
      <c r="I10655" s="533"/>
      <c r="J10655" s="533"/>
      <c r="K10655" s="533"/>
      <c r="L10655" s="533"/>
      <c r="M10655" s="533"/>
      <c r="N10655" s="532"/>
      <c r="O10655" s="350"/>
      <c r="P10655" s="464"/>
      <c r="Q10655" s="464"/>
      <c r="R10655" s="464"/>
      <c r="S10655" s="464"/>
      <c r="T10655" s="464"/>
      <c r="U10655" s="464"/>
      <c r="V10655" s="464"/>
      <c r="W10655" s="464"/>
    </row>
    <row r="10656" spans="1:23">
      <c r="A10656" s="536"/>
      <c r="B10656" s="532"/>
      <c r="C10656" s="350"/>
      <c r="D10656" s="350"/>
      <c r="E10656" s="533"/>
      <c r="F10656" s="533"/>
      <c r="G10656" s="533"/>
      <c r="H10656" s="533"/>
      <c r="I10656" s="533"/>
      <c r="J10656" s="533"/>
      <c r="K10656" s="533"/>
      <c r="L10656" s="533"/>
      <c r="M10656" s="533"/>
      <c r="N10656" s="532"/>
      <c r="O10656" s="350"/>
      <c r="P10656" s="464"/>
      <c r="Q10656" s="464"/>
      <c r="R10656" s="464"/>
      <c r="S10656" s="464"/>
      <c r="T10656" s="464"/>
      <c r="U10656" s="464"/>
      <c r="V10656" s="464"/>
      <c r="W10656" s="464"/>
    </row>
    <row r="10657" spans="1:23">
      <c r="A10657" s="536"/>
      <c r="B10657" s="532"/>
      <c r="C10657" s="350"/>
      <c r="D10657" s="350"/>
      <c r="E10657" s="533"/>
      <c r="F10657" s="533"/>
      <c r="G10657" s="533"/>
      <c r="H10657" s="533"/>
      <c r="I10657" s="533"/>
      <c r="J10657" s="533"/>
      <c r="K10657" s="533"/>
      <c r="L10657" s="533"/>
      <c r="M10657" s="533"/>
      <c r="N10657" s="532"/>
      <c r="O10657" s="350"/>
      <c r="P10657" s="464"/>
      <c r="Q10657" s="464"/>
      <c r="R10657" s="464"/>
      <c r="S10657" s="464"/>
      <c r="T10657" s="464"/>
      <c r="U10657" s="464"/>
      <c r="V10657" s="464"/>
      <c r="W10657" s="464"/>
    </row>
    <row r="10658" spans="1:23">
      <c r="A10658" s="536"/>
      <c r="B10658" s="532"/>
      <c r="C10658" s="350"/>
      <c r="D10658" s="350"/>
      <c r="E10658" s="533"/>
      <c r="F10658" s="533"/>
      <c r="G10658" s="533"/>
      <c r="H10658" s="533"/>
      <c r="I10658" s="533"/>
      <c r="J10658" s="533"/>
      <c r="K10658" s="533"/>
      <c r="L10658" s="533"/>
      <c r="M10658" s="533"/>
      <c r="N10658" s="532"/>
      <c r="O10658" s="350"/>
      <c r="P10658" s="464"/>
      <c r="Q10658" s="464"/>
      <c r="R10658" s="464"/>
      <c r="S10658" s="464"/>
      <c r="T10658" s="464"/>
      <c r="U10658" s="464"/>
      <c r="V10658" s="464"/>
      <c r="W10658" s="464"/>
    </row>
    <row r="10659" spans="1:23">
      <c r="A10659" s="536"/>
      <c r="B10659" s="532"/>
      <c r="C10659" s="350"/>
      <c r="D10659" s="350"/>
      <c r="E10659" s="533"/>
      <c r="F10659" s="533"/>
      <c r="G10659" s="533"/>
      <c r="H10659" s="533"/>
      <c r="I10659" s="533"/>
      <c r="J10659" s="533"/>
      <c r="K10659" s="533"/>
      <c r="L10659" s="533"/>
      <c r="M10659" s="533"/>
      <c r="N10659" s="532"/>
      <c r="O10659" s="350"/>
      <c r="P10659" s="464"/>
      <c r="Q10659" s="464"/>
      <c r="R10659" s="464"/>
      <c r="S10659" s="464"/>
      <c r="T10659" s="464"/>
      <c r="U10659" s="464"/>
      <c r="V10659" s="464"/>
      <c r="W10659" s="464"/>
    </row>
    <row r="10660" spans="1:23">
      <c r="A10660" s="536"/>
      <c r="B10660" s="532"/>
      <c r="C10660" s="350"/>
      <c r="D10660" s="350"/>
      <c r="E10660" s="533"/>
      <c r="F10660" s="533"/>
      <c r="G10660" s="533"/>
      <c r="H10660" s="533"/>
      <c r="I10660" s="533"/>
      <c r="J10660" s="533"/>
      <c r="K10660" s="533"/>
      <c r="L10660" s="533"/>
      <c r="M10660" s="533"/>
      <c r="N10660" s="532"/>
      <c r="O10660" s="350"/>
      <c r="P10660" s="464"/>
      <c r="Q10660" s="464"/>
      <c r="R10660" s="464"/>
      <c r="S10660" s="464"/>
      <c r="T10660" s="464"/>
      <c r="U10660" s="464"/>
      <c r="V10660" s="464"/>
      <c r="W10660" s="464"/>
    </row>
    <row r="10661" spans="1:23">
      <c r="A10661" s="536"/>
      <c r="B10661" s="532"/>
      <c r="C10661" s="350"/>
      <c r="D10661" s="350"/>
      <c r="E10661" s="533"/>
      <c r="F10661" s="533"/>
      <c r="G10661" s="533"/>
      <c r="H10661" s="533"/>
      <c r="I10661" s="533"/>
      <c r="J10661" s="533"/>
      <c r="K10661" s="533"/>
      <c r="L10661" s="533"/>
      <c r="M10661" s="533"/>
      <c r="N10661" s="532"/>
      <c r="O10661" s="350"/>
      <c r="P10661" s="464"/>
      <c r="Q10661" s="464"/>
      <c r="R10661" s="464"/>
      <c r="S10661" s="464"/>
      <c r="T10661" s="464"/>
      <c r="U10661" s="464"/>
      <c r="V10661" s="464"/>
      <c r="W10661" s="464"/>
    </row>
    <row r="10662" spans="1:23">
      <c r="A10662" s="536"/>
      <c r="B10662" s="532"/>
      <c r="C10662" s="350"/>
      <c r="D10662" s="350"/>
      <c r="E10662" s="533"/>
      <c r="F10662" s="533"/>
      <c r="G10662" s="533"/>
      <c r="H10662" s="533"/>
      <c r="I10662" s="533"/>
      <c r="J10662" s="533"/>
      <c r="K10662" s="533"/>
      <c r="L10662" s="533"/>
      <c r="M10662" s="533"/>
      <c r="N10662" s="532"/>
      <c r="O10662" s="350"/>
      <c r="P10662" s="464"/>
      <c r="Q10662" s="464"/>
      <c r="R10662" s="464"/>
      <c r="S10662" s="464"/>
      <c r="T10662" s="464"/>
      <c r="U10662" s="464"/>
      <c r="V10662" s="464"/>
      <c r="W10662" s="464"/>
    </row>
    <row r="10663" spans="1:23">
      <c r="A10663" s="536"/>
      <c r="B10663" s="532"/>
      <c r="C10663" s="350"/>
      <c r="D10663" s="350"/>
      <c r="E10663" s="533"/>
      <c r="F10663" s="533"/>
      <c r="G10663" s="533"/>
      <c r="H10663" s="533"/>
      <c r="I10663" s="533"/>
      <c r="J10663" s="533"/>
      <c r="K10663" s="533"/>
      <c r="L10663" s="533"/>
      <c r="M10663" s="533"/>
      <c r="N10663" s="532"/>
      <c r="O10663" s="350"/>
      <c r="P10663" s="464"/>
      <c r="Q10663" s="464"/>
      <c r="R10663" s="464"/>
      <c r="S10663" s="464"/>
      <c r="T10663" s="464"/>
      <c r="U10663" s="464"/>
      <c r="V10663" s="464"/>
      <c r="W10663" s="464"/>
    </row>
    <row r="10664" spans="1:23">
      <c r="A10664" s="536"/>
      <c r="B10664" s="532"/>
      <c r="C10664" s="350"/>
      <c r="D10664" s="350"/>
      <c r="E10664" s="533"/>
      <c r="F10664" s="533"/>
      <c r="G10664" s="533"/>
      <c r="H10664" s="533"/>
      <c r="I10664" s="533"/>
      <c r="J10664" s="533"/>
      <c r="K10664" s="533"/>
      <c r="L10664" s="533"/>
      <c r="M10664" s="533"/>
      <c r="N10664" s="532"/>
      <c r="O10664" s="350"/>
      <c r="P10664" s="464"/>
      <c r="Q10664" s="464"/>
      <c r="R10664" s="464"/>
      <c r="S10664" s="464"/>
      <c r="T10664" s="464"/>
      <c r="U10664" s="464"/>
      <c r="V10664" s="464"/>
      <c r="W10664" s="464"/>
    </row>
    <row r="10665" spans="1:23">
      <c r="A10665" s="536"/>
      <c r="B10665" s="532"/>
      <c r="C10665" s="350"/>
      <c r="D10665" s="350"/>
      <c r="E10665" s="533"/>
      <c r="F10665" s="533"/>
      <c r="G10665" s="533"/>
      <c r="H10665" s="533"/>
      <c r="I10665" s="533"/>
      <c r="J10665" s="533"/>
      <c r="K10665" s="533"/>
      <c r="L10665" s="533"/>
      <c r="M10665" s="533"/>
      <c r="N10665" s="532"/>
      <c r="O10665" s="350"/>
      <c r="P10665" s="464"/>
      <c r="Q10665" s="464"/>
      <c r="R10665" s="464"/>
      <c r="S10665" s="464"/>
      <c r="T10665" s="464"/>
      <c r="U10665" s="464"/>
      <c r="V10665" s="464"/>
      <c r="W10665" s="464"/>
    </row>
    <row r="10666" spans="1:23">
      <c r="A10666" s="536"/>
      <c r="B10666" s="532"/>
      <c r="C10666" s="350"/>
      <c r="D10666" s="350"/>
      <c r="E10666" s="533"/>
      <c r="F10666" s="533"/>
      <c r="G10666" s="533"/>
      <c r="H10666" s="533"/>
      <c r="I10666" s="533"/>
      <c r="J10666" s="533"/>
      <c r="K10666" s="533"/>
      <c r="L10666" s="533"/>
      <c r="M10666" s="533"/>
      <c r="N10666" s="532"/>
      <c r="O10666" s="350"/>
      <c r="P10666" s="464"/>
      <c r="Q10666" s="464"/>
      <c r="R10666" s="464"/>
      <c r="S10666" s="464"/>
      <c r="T10666" s="464"/>
      <c r="U10666" s="464"/>
      <c r="V10666" s="464"/>
      <c r="W10666" s="464"/>
    </row>
    <row r="10667" spans="1:23">
      <c r="A10667" s="536"/>
      <c r="B10667" s="532"/>
      <c r="C10667" s="350"/>
      <c r="D10667" s="350"/>
      <c r="E10667" s="533"/>
      <c r="F10667" s="533"/>
      <c r="G10667" s="533"/>
      <c r="H10667" s="533"/>
      <c r="I10667" s="533"/>
      <c r="J10667" s="533"/>
      <c r="K10667" s="533"/>
      <c r="L10667" s="533"/>
      <c r="M10667" s="533"/>
      <c r="N10667" s="532"/>
      <c r="O10667" s="350"/>
      <c r="P10667" s="464"/>
      <c r="Q10667" s="464"/>
      <c r="R10667" s="464"/>
      <c r="S10667" s="464"/>
      <c r="T10667" s="464"/>
      <c r="U10667" s="464"/>
      <c r="V10667" s="464"/>
      <c r="W10667" s="464"/>
    </row>
    <row r="10668" spans="1:23">
      <c r="A10668" s="536"/>
      <c r="B10668" s="532"/>
      <c r="C10668" s="350"/>
      <c r="D10668" s="350"/>
      <c r="E10668" s="533"/>
      <c r="F10668" s="533"/>
      <c r="G10668" s="533"/>
      <c r="H10668" s="533"/>
      <c r="I10668" s="533"/>
      <c r="J10668" s="533"/>
      <c r="K10668" s="533"/>
      <c r="L10668" s="533"/>
      <c r="M10668" s="533"/>
      <c r="N10668" s="532"/>
      <c r="O10668" s="350"/>
      <c r="P10668" s="464"/>
      <c r="Q10668" s="464"/>
      <c r="R10668" s="464"/>
      <c r="S10668" s="464"/>
      <c r="T10668" s="464"/>
      <c r="U10668" s="464"/>
      <c r="V10668" s="464"/>
      <c r="W10668" s="464"/>
    </row>
    <row r="10669" spans="1:23">
      <c r="A10669" s="536"/>
      <c r="B10669" s="532"/>
      <c r="C10669" s="350"/>
      <c r="D10669" s="350"/>
      <c r="E10669" s="533"/>
      <c r="F10669" s="533"/>
      <c r="G10669" s="533"/>
      <c r="H10669" s="533"/>
      <c r="I10669" s="533"/>
      <c r="J10669" s="533"/>
      <c r="K10669" s="533"/>
      <c r="L10669" s="533"/>
      <c r="M10669" s="533"/>
      <c r="N10669" s="532"/>
      <c r="O10669" s="350"/>
      <c r="P10669" s="464"/>
      <c r="Q10669" s="464"/>
      <c r="R10669" s="464"/>
      <c r="S10669" s="464"/>
      <c r="T10669" s="464"/>
      <c r="U10669" s="464"/>
      <c r="V10669" s="464"/>
      <c r="W10669" s="464"/>
    </row>
    <row r="10670" spans="1:23">
      <c r="A10670" s="536"/>
      <c r="B10670" s="532"/>
      <c r="C10670" s="350"/>
      <c r="D10670" s="350"/>
      <c r="E10670" s="533"/>
      <c r="F10670" s="533"/>
      <c r="G10670" s="533"/>
      <c r="H10670" s="533"/>
      <c r="I10670" s="533"/>
      <c r="J10670" s="533"/>
      <c r="K10670" s="533"/>
      <c r="L10670" s="533"/>
      <c r="M10670" s="533"/>
      <c r="N10670" s="532"/>
      <c r="O10670" s="350"/>
      <c r="P10670" s="464"/>
      <c r="Q10670" s="464"/>
      <c r="R10670" s="464"/>
      <c r="S10670" s="464"/>
      <c r="T10670" s="464"/>
      <c r="U10670" s="464"/>
      <c r="V10670" s="464"/>
      <c r="W10670" s="464"/>
    </row>
    <row r="10671" spans="1:23">
      <c r="A10671" s="536"/>
      <c r="B10671" s="532"/>
      <c r="C10671" s="350"/>
      <c r="D10671" s="350"/>
      <c r="E10671" s="533"/>
      <c r="F10671" s="533"/>
      <c r="G10671" s="533"/>
      <c r="H10671" s="533"/>
      <c r="I10671" s="533"/>
      <c r="J10671" s="533"/>
      <c r="K10671" s="533"/>
      <c r="L10671" s="533"/>
      <c r="M10671" s="533"/>
      <c r="N10671" s="532"/>
      <c r="O10671" s="350"/>
      <c r="P10671" s="464"/>
      <c r="Q10671" s="464"/>
      <c r="R10671" s="464"/>
      <c r="S10671" s="464"/>
      <c r="T10671" s="464"/>
      <c r="U10671" s="464"/>
      <c r="V10671" s="464"/>
      <c r="W10671" s="464"/>
    </row>
    <row r="10672" spans="1:23">
      <c r="A10672" s="536"/>
      <c r="B10672" s="532"/>
      <c r="C10672" s="350"/>
      <c r="D10672" s="350"/>
      <c r="E10672" s="533"/>
      <c r="F10672" s="533"/>
      <c r="G10672" s="533"/>
      <c r="H10672" s="533"/>
      <c r="I10672" s="533"/>
      <c r="J10672" s="533"/>
      <c r="K10672" s="533"/>
      <c r="L10672" s="533"/>
      <c r="M10672" s="533"/>
      <c r="N10672" s="532"/>
      <c r="O10672" s="350"/>
      <c r="P10672" s="464"/>
      <c r="Q10672" s="464"/>
      <c r="R10672" s="464"/>
      <c r="S10672" s="464"/>
      <c r="T10672" s="464"/>
      <c r="U10672" s="464"/>
      <c r="V10672" s="464"/>
      <c r="W10672" s="464"/>
    </row>
    <row r="10673" spans="1:23">
      <c r="A10673" s="536"/>
      <c r="B10673" s="532"/>
      <c r="C10673" s="350"/>
      <c r="D10673" s="350"/>
      <c r="E10673" s="533"/>
      <c r="F10673" s="533"/>
      <c r="G10673" s="533"/>
      <c r="H10673" s="533"/>
      <c r="I10673" s="533"/>
      <c r="J10673" s="533"/>
      <c r="K10673" s="533"/>
      <c r="L10673" s="533"/>
      <c r="M10673" s="533"/>
      <c r="N10673" s="532"/>
      <c r="O10673" s="350"/>
      <c r="P10673" s="464"/>
      <c r="Q10673" s="464"/>
      <c r="R10673" s="464"/>
      <c r="S10673" s="464"/>
      <c r="T10673" s="464"/>
      <c r="U10673" s="464"/>
      <c r="V10673" s="464"/>
      <c r="W10673" s="464"/>
    </row>
    <row r="10674" spans="1:23">
      <c r="A10674" s="536"/>
      <c r="B10674" s="532"/>
      <c r="C10674" s="350"/>
      <c r="D10674" s="350"/>
      <c r="E10674" s="533"/>
      <c r="F10674" s="533"/>
      <c r="G10674" s="533"/>
      <c r="H10674" s="533"/>
      <c r="I10674" s="533"/>
      <c r="J10674" s="533"/>
      <c r="K10674" s="533"/>
      <c r="L10674" s="533"/>
      <c r="M10674" s="533"/>
      <c r="N10674" s="532"/>
      <c r="O10674" s="350"/>
      <c r="P10674" s="464"/>
      <c r="Q10674" s="464"/>
      <c r="R10674" s="464"/>
      <c r="S10674" s="464"/>
      <c r="T10674" s="464"/>
      <c r="U10674" s="464"/>
      <c r="V10674" s="464"/>
      <c r="W10674" s="464"/>
    </row>
    <row r="10675" spans="1:23">
      <c r="A10675" s="536"/>
      <c r="B10675" s="532"/>
      <c r="C10675" s="350"/>
      <c r="D10675" s="350"/>
      <c r="E10675" s="533"/>
      <c r="F10675" s="533"/>
      <c r="G10675" s="533"/>
      <c r="H10675" s="533"/>
      <c r="I10675" s="533"/>
      <c r="J10675" s="533"/>
      <c r="K10675" s="533"/>
      <c r="L10675" s="533"/>
      <c r="M10675" s="533"/>
      <c r="N10675" s="532"/>
      <c r="O10675" s="350"/>
      <c r="P10675" s="464"/>
      <c r="Q10675" s="464"/>
      <c r="R10675" s="464"/>
      <c r="S10675" s="464"/>
      <c r="T10675" s="464"/>
      <c r="U10675" s="464"/>
      <c r="V10675" s="464"/>
      <c r="W10675" s="464"/>
    </row>
    <row r="10676" spans="1:23">
      <c r="A10676" s="536"/>
      <c r="B10676" s="532"/>
      <c r="C10676" s="350"/>
      <c r="D10676" s="350"/>
      <c r="E10676" s="533"/>
      <c r="F10676" s="533"/>
      <c r="G10676" s="533"/>
      <c r="H10676" s="533"/>
      <c r="I10676" s="533"/>
      <c r="J10676" s="533"/>
      <c r="K10676" s="533"/>
      <c r="L10676" s="533"/>
      <c r="M10676" s="533"/>
      <c r="N10676" s="532"/>
      <c r="O10676" s="350"/>
      <c r="P10676" s="464"/>
      <c r="Q10676" s="464"/>
      <c r="R10676" s="464"/>
      <c r="S10676" s="464"/>
      <c r="T10676" s="464"/>
      <c r="U10676" s="464"/>
      <c r="V10676" s="464"/>
      <c r="W10676" s="464"/>
    </row>
    <row r="10677" spans="1:23">
      <c r="A10677" s="536"/>
      <c r="B10677" s="532"/>
      <c r="C10677" s="350"/>
      <c r="D10677" s="350"/>
      <c r="E10677" s="533"/>
      <c r="F10677" s="533"/>
      <c r="G10677" s="533"/>
      <c r="H10677" s="533"/>
      <c r="I10677" s="533"/>
      <c r="J10677" s="533"/>
      <c r="K10677" s="533"/>
      <c r="L10677" s="533"/>
      <c r="M10677" s="533"/>
      <c r="N10677" s="532"/>
      <c r="O10677" s="350"/>
      <c r="P10677" s="464"/>
      <c r="Q10677" s="464"/>
      <c r="R10677" s="464"/>
      <c r="S10677" s="464"/>
      <c r="T10677" s="464"/>
      <c r="U10677" s="464"/>
      <c r="V10677" s="464"/>
      <c r="W10677" s="464"/>
    </row>
    <row r="10678" spans="1:23">
      <c r="A10678" s="536"/>
      <c r="B10678" s="532"/>
      <c r="C10678" s="350"/>
      <c r="D10678" s="350"/>
      <c r="E10678" s="533"/>
      <c r="F10678" s="533"/>
      <c r="G10678" s="533"/>
      <c r="H10678" s="533"/>
      <c r="I10678" s="533"/>
      <c r="J10678" s="533"/>
      <c r="K10678" s="533"/>
      <c r="L10678" s="533"/>
      <c r="M10678" s="533"/>
      <c r="N10678" s="532"/>
      <c r="O10678" s="350"/>
      <c r="P10678" s="464"/>
      <c r="Q10678" s="464"/>
      <c r="R10678" s="464"/>
      <c r="S10678" s="464"/>
      <c r="T10678" s="464"/>
      <c r="U10678" s="464"/>
      <c r="V10678" s="464"/>
      <c r="W10678" s="464"/>
    </row>
    <row r="10679" spans="1:23">
      <c r="A10679" s="536"/>
      <c r="B10679" s="532"/>
      <c r="C10679" s="350"/>
      <c r="D10679" s="350"/>
      <c r="E10679" s="533"/>
      <c r="F10679" s="533"/>
      <c r="G10679" s="533"/>
      <c r="H10679" s="533"/>
      <c r="I10679" s="533"/>
      <c r="J10679" s="533"/>
      <c r="K10679" s="533"/>
      <c r="L10679" s="533"/>
      <c r="M10679" s="533"/>
      <c r="N10679" s="532"/>
      <c r="O10679" s="350"/>
      <c r="P10679" s="464"/>
      <c r="Q10679" s="464"/>
      <c r="R10679" s="464"/>
      <c r="S10679" s="464"/>
      <c r="T10679" s="464"/>
      <c r="U10679" s="464"/>
      <c r="V10679" s="464"/>
      <c r="W10679" s="464"/>
    </row>
    <row r="10680" spans="1:23">
      <c r="A10680" s="536"/>
      <c r="B10680" s="532"/>
      <c r="C10680" s="350"/>
      <c r="D10680" s="350"/>
      <c r="E10680" s="533"/>
      <c r="F10680" s="533"/>
      <c r="G10680" s="533"/>
      <c r="H10680" s="533"/>
      <c r="I10680" s="533"/>
      <c r="J10680" s="533"/>
      <c r="K10680" s="533"/>
      <c r="L10680" s="533"/>
      <c r="M10680" s="533"/>
      <c r="N10680" s="532"/>
      <c r="O10680" s="350"/>
      <c r="P10680" s="464"/>
      <c r="Q10680" s="464"/>
      <c r="R10680" s="464"/>
      <c r="S10680" s="464"/>
      <c r="T10680" s="464"/>
      <c r="U10680" s="464"/>
      <c r="V10680" s="464"/>
      <c r="W10680" s="464"/>
    </row>
    <row r="10681" spans="1:23">
      <c r="A10681" s="536"/>
      <c r="B10681" s="532"/>
      <c r="C10681" s="350"/>
      <c r="D10681" s="350"/>
      <c r="E10681" s="533"/>
      <c r="F10681" s="533"/>
      <c r="G10681" s="533"/>
      <c r="H10681" s="533"/>
      <c r="I10681" s="533"/>
      <c r="J10681" s="533"/>
      <c r="K10681" s="533"/>
      <c r="L10681" s="533"/>
      <c r="M10681" s="533"/>
      <c r="N10681" s="532"/>
      <c r="O10681" s="350"/>
      <c r="P10681" s="464"/>
      <c r="Q10681" s="464"/>
      <c r="R10681" s="464"/>
      <c r="S10681" s="464"/>
      <c r="T10681" s="464"/>
      <c r="U10681" s="464"/>
      <c r="V10681" s="464"/>
      <c r="W10681" s="464"/>
    </row>
    <row r="10682" spans="1:23">
      <c r="A10682" s="536"/>
      <c r="B10682" s="532"/>
      <c r="C10682" s="350"/>
      <c r="D10682" s="350"/>
      <c r="E10682" s="533"/>
      <c r="F10682" s="533"/>
      <c r="G10682" s="533"/>
      <c r="H10682" s="533"/>
      <c r="I10682" s="533"/>
      <c r="J10682" s="533"/>
      <c r="K10682" s="533"/>
      <c r="L10682" s="533"/>
      <c r="M10682" s="533"/>
      <c r="N10682" s="532"/>
      <c r="O10682" s="350"/>
      <c r="P10682" s="464"/>
      <c r="Q10682" s="464"/>
      <c r="R10682" s="464"/>
      <c r="S10682" s="464"/>
      <c r="T10682" s="464"/>
      <c r="U10682" s="464"/>
      <c r="V10682" s="464"/>
      <c r="W10682" s="464"/>
    </row>
    <row r="10683" spans="1:23">
      <c r="A10683" s="536"/>
      <c r="B10683" s="532"/>
      <c r="C10683" s="350"/>
      <c r="D10683" s="350"/>
      <c r="E10683" s="533"/>
      <c r="F10683" s="533"/>
      <c r="G10683" s="533"/>
      <c r="H10683" s="533"/>
      <c r="I10683" s="533"/>
      <c r="J10683" s="533"/>
      <c r="K10683" s="533"/>
      <c r="L10683" s="533"/>
      <c r="M10683" s="533"/>
      <c r="N10683" s="532"/>
      <c r="O10683" s="350"/>
      <c r="P10683" s="464"/>
      <c r="Q10683" s="464"/>
      <c r="R10683" s="464"/>
      <c r="S10683" s="464"/>
      <c r="T10683" s="464"/>
      <c r="U10683" s="464"/>
      <c r="V10683" s="464"/>
      <c r="W10683" s="464"/>
    </row>
    <row r="10684" spans="1:23">
      <c r="A10684" s="536"/>
      <c r="B10684" s="532"/>
      <c r="C10684" s="350"/>
      <c r="D10684" s="350"/>
      <c r="E10684" s="533"/>
      <c r="F10684" s="533"/>
      <c r="G10684" s="533"/>
      <c r="H10684" s="533"/>
      <c r="I10684" s="533"/>
      <c r="J10684" s="533"/>
      <c r="K10684" s="533"/>
      <c r="L10684" s="533"/>
      <c r="M10684" s="533"/>
      <c r="N10684" s="532"/>
      <c r="O10684" s="350"/>
      <c r="P10684" s="464"/>
      <c r="Q10684" s="464"/>
      <c r="R10684" s="464"/>
      <c r="S10684" s="464"/>
      <c r="T10684" s="464"/>
      <c r="U10684" s="464"/>
      <c r="V10684" s="464"/>
      <c r="W10684" s="464"/>
    </row>
    <row r="10685" spans="1:23">
      <c r="A10685" s="536"/>
      <c r="B10685" s="532"/>
      <c r="C10685" s="350"/>
      <c r="D10685" s="350"/>
      <c r="E10685" s="533"/>
      <c r="F10685" s="533"/>
      <c r="G10685" s="533"/>
      <c r="H10685" s="533"/>
      <c r="I10685" s="533"/>
      <c r="J10685" s="533"/>
      <c r="K10685" s="533"/>
      <c r="L10685" s="533"/>
      <c r="M10685" s="533"/>
      <c r="N10685" s="532"/>
      <c r="O10685" s="350"/>
      <c r="P10685" s="464"/>
      <c r="Q10685" s="464"/>
      <c r="R10685" s="464"/>
      <c r="S10685" s="464"/>
      <c r="T10685" s="464"/>
      <c r="U10685" s="464"/>
      <c r="V10685" s="464"/>
      <c r="W10685" s="464"/>
    </row>
    <row r="10686" spans="1:23">
      <c r="A10686" s="536"/>
      <c r="B10686" s="532"/>
      <c r="C10686" s="350"/>
      <c r="D10686" s="350"/>
      <c r="E10686" s="533"/>
      <c r="F10686" s="533"/>
      <c r="G10686" s="533"/>
      <c r="H10686" s="533"/>
      <c r="I10686" s="533"/>
      <c r="J10686" s="533"/>
      <c r="K10686" s="533"/>
      <c r="L10686" s="533"/>
      <c r="M10686" s="533"/>
      <c r="N10686" s="532"/>
      <c r="O10686" s="350"/>
      <c r="P10686" s="464"/>
      <c r="Q10686" s="464"/>
      <c r="R10686" s="464"/>
      <c r="S10686" s="464"/>
      <c r="T10686" s="464"/>
      <c r="U10686" s="464"/>
      <c r="V10686" s="464"/>
      <c r="W10686" s="464"/>
    </row>
    <row r="10687" spans="1:23">
      <c r="A10687" s="536"/>
      <c r="B10687" s="532"/>
      <c r="C10687" s="350"/>
      <c r="D10687" s="350"/>
      <c r="E10687" s="533"/>
      <c r="F10687" s="533"/>
      <c r="G10687" s="533"/>
      <c r="H10687" s="533"/>
      <c r="I10687" s="533"/>
      <c r="J10687" s="533"/>
      <c r="K10687" s="533"/>
      <c r="L10687" s="533"/>
      <c r="M10687" s="533"/>
      <c r="N10687" s="532"/>
      <c r="O10687" s="350"/>
      <c r="P10687" s="464"/>
      <c r="Q10687" s="464"/>
      <c r="R10687" s="464"/>
      <c r="S10687" s="464"/>
      <c r="T10687" s="464"/>
      <c r="U10687" s="464"/>
      <c r="V10687" s="464"/>
      <c r="W10687" s="464"/>
    </row>
    <row r="10688" spans="1:23">
      <c r="A10688" s="536"/>
      <c r="B10688" s="532"/>
      <c r="C10688" s="350"/>
      <c r="D10688" s="350"/>
      <c r="E10688" s="533"/>
      <c r="F10688" s="533"/>
      <c r="G10688" s="533"/>
      <c r="H10688" s="533"/>
      <c r="I10688" s="533"/>
      <c r="J10688" s="533"/>
      <c r="K10688" s="533"/>
      <c r="L10688" s="533"/>
      <c r="M10688" s="533"/>
      <c r="N10688" s="532"/>
      <c r="O10688" s="350"/>
      <c r="P10688" s="464"/>
      <c r="Q10688" s="464"/>
      <c r="R10688" s="464"/>
      <c r="S10688" s="464"/>
      <c r="T10688" s="464"/>
      <c r="U10688" s="464"/>
      <c r="V10688" s="464"/>
      <c r="W10688" s="464"/>
    </row>
    <row r="10689" spans="1:23">
      <c r="A10689" s="536"/>
      <c r="B10689" s="532"/>
      <c r="C10689" s="350"/>
      <c r="D10689" s="350"/>
      <c r="E10689" s="533"/>
      <c r="F10689" s="533"/>
      <c r="G10689" s="533"/>
      <c r="H10689" s="533"/>
      <c r="I10689" s="533"/>
      <c r="J10689" s="533"/>
      <c r="K10689" s="533"/>
      <c r="L10689" s="533"/>
      <c r="M10689" s="533"/>
      <c r="N10689" s="532"/>
      <c r="O10689" s="350"/>
      <c r="P10689" s="464"/>
      <c r="Q10689" s="464"/>
      <c r="R10689" s="464"/>
      <c r="S10689" s="464"/>
      <c r="T10689" s="464"/>
      <c r="U10689" s="464"/>
      <c r="V10689" s="464"/>
      <c r="W10689" s="464"/>
    </row>
    <row r="10690" spans="1:23">
      <c r="A10690" s="536"/>
      <c r="B10690" s="532"/>
      <c r="C10690" s="350"/>
      <c r="D10690" s="350"/>
      <c r="E10690" s="533"/>
      <c r="F10690" s="533"/>
      <c r="G10690" s="533"/>
      <c r="H10690" s="533"/>
      <c r="I10690" s="533"/>
      <c r="J10690" s="533"/>
      <c r="K10690" s="533"/>
      <c r="L10690" s="533"/>
      <c r="M10690" s="533"/>
      <c r="N10690" s="532"/>
      <c r="O10690" s="350"/>
      <c r="P10690" s="464"/>
      <c r="Q10690" s="464"/>
      <c r="R10690" s="464"/>
      <c r="S10690" s="464"/>
      <c r="T10690" s="464"/>
      <c r="U10690" s="464"/>
      <c r="V10690" s="464"/>
      <c r="W10690" s="464"/>
    </row>
    <row r="10691" spans="1:23">
      <c r="A10691" s="536"/>
      <c r="B10691" s="532"/>
      <c r="C10691" s="350"/>
      <c r="D10691" s="350"/>
      <c r="E10691" s="533"/>
      <c r="F10691" s="533"/>
      <c r="G10691" s="533"/>
      <c r="H10691" s="533"/>
      <c r="I10691" s="533"/>
      <c r="J10691" s="533"/>
      <c r="K10691" s="533"/>
      <c r="L10691" s="533"/>
      <c r="M10691" s="533"/>
      <c r="N10691" s="532"/>
      <c r="O10691" s="350"/>
      <c r="P10691" s="464"/>
      <c r="Q10691" s="464"/>
      <c r="R10691" s="464"/>
      <c r="S10691" s="464"/>
      <c r="T10691" s="464"/>
      <c r="U10691" s="464"/>
      <c r="V10691" s="464"/>
      <c r="W10691" s="464"/>
    </row>
    <row r="10692" spans="1:23">
      <c r="A10692" s="536"/>
      <c r="B10692" s="532"/>
      <c r="C10692" s="350"/>
      <c r="D10692" s="350"/>
      <c r="E10692" s="533"/>
      <c r="F10692" s="533"/>
      <c r="G10692" s="533"/>
      <c r="H10692" s="533"/>
      <c r="I10692" s="533"/>
      <c r="J10692" s="533"/>
      <c r="K10692" s="533"/>
      <c r="L10692" s="533"/>
      <c r="M10692" s="533"/>
      <c r="N10692" s="532"/>
      <c r="O10692" s="350"/>
      <c r="P10692" s="464"/>
      <c r="Q10692" s="464"/>
      <c r="R10692" s="464"/>
      <c r="S10692" s="464"/>
      <c r="T10692" s="464"/>
      <c r="U10692" s="464"/>
      <c r="V10692" s="464"/>
      <c r="W10692" s="464"/>
    </row>
    <row r="10693" spans="1:23">
      <c r="A10693" s="536"/>
      <c r="B10693" s="532"/>
      <c r="C10693" s="350"/>
      <c r="D10693" s="350"/>
      <c r="E10693" s="533"/>
      <c r="F10693" s="533"/>
      <c r="G10693" s="533"/>
      <c r="H10693" s="533"/>
      <c r="I10693" s="533"/>
      <c r="J10693" s="533"/>
      <c r="K10693" s="533"/>
      <c r="L10693" s="533"/>
      <c r="M10693" s="533"/>
      <c r="N10693" s="532"/>
      <c r="O10693" s="350"/>
      <c r="P10693" s="464"/>
      <c r="Q10693" s="464"/>
      <c r="R10693" s="464"/>
      <c r="S10693" s="464"/>
      <c r="T10693" s="464"/>
      <c r="U10693" s="464"/>
      <c r="V10693" s="464"/>
      <c r="W10693" s="464"/>
    </row>
    <row r="10694" spans="1:23">
      <c r="A10694" s="536"/>
      <c r="B10694" s="532"/>
      <c r="C10694" s="350"/>
      <c r="D10694" s="350"/>
      <c r="E10694" s="533"/>
      <c r="F10694" s="533"/>
      <c r="G10694" s="533"/>
      <c r="H10694" s="533"/>
      <c r="I10694" s="533"/>
      <c r="J10694" s="533"/>
      <c r="K10694" s="533"/>
      <c r="L10694" s="533"/>
      <c r="M10694" s="533"/>
      <c r="N10694" s="532"/>
      <c r="O10694" s="350"/>
      <c r="P10694" s="464"/>
      <c r="Q10694" s="464"/>
      <c r="R10694" s="464"/>
      <c r="S10694" s="464"/>
      <c r="T10694" s="464"/>
      <c r="U10694" s="464"/>
      <c r="V10694" s="464"/>
      <c r="W10694" s="464"/>
    </row>
    <row r="10695" spans="1:23">
      <c r="A10695" s="536"/>
      <c r="B10695" s="532"/>
      <c r="C10695" s="350"/>
      <c r="D10695" s="350"/>
      <c r="E10695" s="533"/>
      <c r="F10695" s="533"/>
      <c r="G10695" s="533"/>
      <c r="H10695" s="533"/>
      <c r="I10695" s="533"/>
      <c r="J10695" s="533"/>
      <c r="K10695" s="533"/>
      <c r="L10695" s="533"/>
      <c r="M10695" s="533"/>
      <c r="N10695" s="532"/>
      <c r="O10695" s="350"/>
      <c r="P10695" s="464"/>
      <c r="Q10695" s="464"/>
      <c r="R10695" s="464"/>
      <c r="S10695" s="464"/>
      <c r="T10695" s="464"/>
      <c r="U10695" s="464"/>
      <c r="V10695" s="464"/>
      <c r="W10695" s="464"/>
    </row>
    <row r="10696" spans="1:23">
      <c r="A10696" s="536"/>
      <c r="B10696" s="532"/>
      <c r="C10696" s="350"/>
      <c r="D10696" s="350"/>
      <c r="E10696" s="533"/>
      <c r="F10696" s="533"/>
      <c r="G10696" s="533"/>
      <c r="H10696" s="533"/>
      <c r="I10696" s="533"/>
      <c r="J10696" s="533"/>
      <c r="K10696" s="533"/>
      <c r="L10696" s="533"/>
      <c r="M10696" s="533"/>
      <c r="N10696" s="532"/>
      <c r="O10696" s="350"/>
      <c r="P10696" s="464"/>
      <c r="Q10696" s="464"/>
      <c r="R10696" s="464"/>
      <c r="S10696" s="464"/>
      <c r="T10696" s="464"/>
      <c r="U10696" s="464"/>
      <c r="V10696" s="464"/>
      <c r="W10696" s="464"/>
    </row>
    <row r="10697" spans="1:23">
      <c r="A10697" s="536"/>
      <c r="B10697" s="532"/>
      <c r="C10697" s="350"/>
      <c r="D10697" s="350"/>
      <c r="E10697" s="533"/>
      <c r="F10697" s="533"/>
      <c r="G10697" s="533"/>
      <c r="H10697" s="533"/>
      <c r="I10697" s="533"/>
      <c r="J10697" s="533"/>
      <c r="K10697" s="533"/>
      <c r="L10697" s="533"/>
      <c r="M10697" s="533"/>
      <c r="N10697" s="532"/>
      <c r="O10697" s="350"/>
      <c r="P10697" s="464"/>
      <c r="Q10697" s="464"/>
      <c r="R10697" s="464"/>
      <c r="S10697" s="464"/>
      <c r="T10697" s="464"/>
      <c r="U10697" s="464"/>
      <c r="V10697" s="464"/>
      <c r="W10697" s="464"/>
    </row>
    <row r="10698" spans="1:23">
      <c r="A10698" s="536"/>
      <c r="B10698" s="532"/>
      <c r="C10698" s="350"/>
      <c r="D10698" s="350"/>
      <c r="E10698" s="533"/>
      <c r="F10698" s="533"/>
      <c r="G10698" s="533"/>
      <c r="H10698" s="533"/>
      <c r="I10698" s="533"/>
      <c r="J10698" s="533"/>
      <c r="K10698" s="533"/>
      <c r="L10698" s="533"/>
      <c r="M10698" s="533"/>
      <c r="N10698" s="532"/>
      <c r="O10698" s="350"/>
      <c r="P10698" s="464"/>
      <c r="Q10698" s="464"/>
      <c r="R10698" s="464"/>
      <c r="S10698" s="464"/>
      <c r="T10698" s="464"/>
      <c r="U10698" s="464"/>
      <c r="V10698" s="464"/>
      <c r="W10698" s="464"/>
    </row>
    <row r="10699" spans="1:23">
      <c r="A10699" s="536"/>
      <c r="B10699" s="532"/>
      <c r="C10699" s="350"/>
      <c r="D10699" s="350"/>
      <c r="E10699" s="533"/>
      <c r="F10699" s="533"/>
      <c r="G10699" s="533"/>
      <c r="H10699" s="533"/>
      <c r="I10699" s="533"/>
      <c r="J10699" s="533"/>
      <c r="K10699" s="533"/>
      <c r="L10699" s="533"/>
      <c r="M10699" s="533"/>
      <c r="N10699" s="532"/>
      <c r="O10699" s="350"/>
      <c r="P10699" s="464"/>
      <c r="Q10699" s="464"/>
      <c r="R10699" s="464"/>
      <c r="S10699" s="464"/>
      <c r="T10699" s="464"/>
      <c r="U10699" s="464"/>
      <c r="V10699" s="464"/>
      <c r="W10699" s="464"/>
    </row>
    <row r="10700" spans="1:23">
      <c r="A10700" s="536"/>
      <c r="B10700" s="532"/>
      <c r="C10700" s="350"/>
      <c r="D10700" s="350"/>
      <c r="E10700" s="533"/>
      <c r="F10700" s="533"/>
      <c r="G10700" s="533"/>
      <c r="H10700" s="533"/>
      <c r="I10700" s="533"/>
      <c r="J10700" s="533"/>
      <c r="K10700" s="533"/>
      <c r="L10700" s="533"/>
      <c r="M10700" s="533"/>
      <c r="N10700" s="532"/>
      <c r="O10700" s="350"/>
      <c r="P10700" s="464"/>
      <c r="Q10700" s="464"/>
      <c r="R10700" s="464"/>
      <c r="S10700" s="464"/>
      <c r="T10700" s="464"/>
      <c r="U10700" s="464"/>
      <c r="V10700" s="464"/>
      <c r="W10700" s="464"/>
    </row>
    <row r="10701" spans="1:23">
      <c r="A10701" s="536"/>
      <c r="B10701" s="532"/>
      <c r="C10701" s="350"/>
      <c r="D10701" s="350"/>
      <c r="E10701" s="533"/>
      <c r="F10701" s="533"/>
      <c r="G10701" s="533"/>
      <c r="H10701" s="533"/>
      <c r="I10701" s="533"/>
      <c r="J10701" s="533"/>
      <c r="K10701" s="533"/>
      <c r="L10701" s="533"/>
      <c r="M10701" s="533"/>
      <c r="N10701" s="532"/>
      <c r="O10701" s="350"/>
      <c r="P10701" s="464"/>
      <c r="Q10701" s="464"/>
      <c r="R10701" s="464"/>
      <c r="S10701" s="464"/>
      <c r="T10701" s="464"/>
      <c r="U10701" s="464"/>
      <c r="V10701" s="464"/>
      <c r="W10701" s="464"/>
    </row>
    <row r="10702" spans="1:23">
      <c r="A10702" s="536"/>
      <c r="B10702" s="532"/>
      <c r="C10702" s="350"/>
      <c r="D10702" s="350"/>
      <c r="E10702" s="533"/>
      <c r="F10702" s="533"/>
      <c r="G10702" s="533"/>
      <c r="H10702" s="533"/>
      <c r="I10702" s="533"/>
      <c r="J10702" s="533"/>
      <c r="K10702" s="533"/>
      <c r="L10702" s="533"/>
      <c r="M10702" s="533"/>
      <c r="N10702" s="532"/>
      <c r="O10702" s="350"/>
      <c r="P10702" s="464"/>
      <c r="Q10702" s="464"/>
      <c r="R10702" s="464"/>
      <c r="S10702" s="464"/>
      <c r="T10702" s="464"/>
      <c r="U10702" s="464"/>
      <c r="V10702" s="464"/>
      <c r="W10702" s="464"/>
    </row>
    <row r="10703" spans="1:23">
      <c r="A10703" s="536"/>
      <c r="B10703" s="532"/>
      <c r="C10703" s="350"/>
      <c r="D10703" s="350"/>
      <c r="E10703" s="533"/>
      <c r="F10703" s="533"/>
      <c r="G10703" s="533"/>
      <c r="H10703" s="533"/>
      <c r="I10703" s="533"/>
      <c r="J10703" s="533"/>
      <c r="K10703" s="533"/>
      <c r="L10703" s="533"/>
      <c r="M10703" s="533"/>
      <c r="N10703" s="532"/>
      <c r="O10703" s="350"/>
      <c r="P10703" s="464"/>
      <c r="Q10703" s="464"/>
      <c r="R10703" s="464"/>
      <c r="S10703" s="464"/>
      <c r="T10703" s="464"/>
      <c r="U10703" s="464"/>
      <c r="V10703" s="464"/>
      <c r="W10703" s="464"/>
    </row>
    <row r="10704" spans="1:23">
      <c r="A10704" s="536"/>
      <c r="B10704" s="532"/>
      <c r="C10704" s="350"/>
      <c r="D10704" s="350"/>
      <c r="E10704" s="533"/>
      <c r="F10704" s="533"/>
      <c r="G10704" s="533"/>
      <c r="H10704" s="533"/>
      <c r="I10704" s="533"/>
      <c r="J10704" s="533"/>
      <c r="K10704" s="533"/>
      <c r="L10704" s="533"/>
      <c r="M10704" s="533"/>
      <c r="N10704" s="532"/>
      <c r="O10704" s="350"/>
      <c r="P10704" s="464"/>
      <c r="Q10704" s="464"/>
      <c r="R10704" s="464"/>
      <c r="S10704" s="464"/>
      <c r="T10704" s="464"/>
      <c r="U10704" s="464"/>
      <c r="V10704" s="464"/>
      <c r="W10704" s="464"/>
    </row>
    <row r="10705" spans="1:23">
      <c r="A10705" s="536"/>
      <c r="B10705" s="532"/>
      <c r="C10705" s="350"/>
      <c r="D10705" s="350"/>
      <c r="E10705" s="533"/>
      <c r="F10705" s="533"/>
      <c r="G10705" s="533"/>
      <c r="H10705" s="533"/>
      <c r="I10705" s="533"/>
      <c r="J10705" s="533"/>
      <c r="K10705" s="533"/>
      <c r="L10705" s="533"/>
      <c r="M10705" s="533"/>
      <c r="N10705" s="532"/>
      <c r="O10705" s="350"/>
      <c r="P10705" s="464"/>
      <c r="Q10705" s="464"/>
      <c r="R10705" s="464"/>
      <c r="S10705" s="464"/>
      <c r="T10705" s="464"/>
      <c r="U10705" s="464"/>
      <c r="V10705" s="464"/>
      <c r="W10705" s="464"/>
    </row>
    <row r="10706" spans="1:23">
      <c r="A10706" s="536"/>
      <c r="B10706" s="532"/>
      <c r="C10706" s="350"/>
      <c r="D10706" s="350"/>
      <c r="E10706" s="533"/>
      <c r="F10706" s="533"/>
      <c r="G10706" s="533"/>
      <c r="H10706" s="533"/>
      <c r="I10706" s="533"/>
      <c r="J10706" s="533"/>
      <c r="K10706" s="533"/>
      <c r="L10706" s="533"/>
      <c r="M10706" s="533"/>
      <c r="N10706" s="532"/>
      <c r="O10706" s="350"/>
      <c r="P10706" s="464"/>
      <c r="Q10706" s="464"/>
      <c r="R10706" s="464"/>
      <c r="S10706" s="464"/>
      <c r="T10706" s="464"/>
      <c r="U10706" s="464"/>
      <c r="V10706" s="464"/>
      <c r="W10706" s="464"/>
    </row>
    <row r="10707" spans="1:23">
      <c r="A10707" s="536"/>
      <c r="B10707" s="532"/>
      <c r="C10707" s="350"/>
      <c r="D10707" s="350"/>
      <c r="E10707" s="533"/>
      <c r="F10707" s="533"/>
      <c r="G10707" s="533"/>
      <c r="H10707" s="533"/>
      <c r="I10707" s="533"/>
      <c r="J10707" s="533"/>
      <c r="K10707" s="533"/>
      <c r="L10707" s="533"/>
      <c r="M10707" s="533"/>
      <c r="N10707" s="532"/>
      <c r="O10707" s="350"/>
      <c r="P10707" s="464"/>
      <c r="Q10707" s="464"/>
      <c r="R10707" s="464"/>
      <c r="S10707" s="464"/>
      <c r="T10707" s="464"/>
      <c r="U10707" s="464"/>
      <c r="V10707" s="464"/>
      <c r="W10707" s="464"/>
    </row>
    <row r="10708" spans="1:23">
      <c r="A10708" s="536"/>
      <c r="B10708" s="532"/>
      <c r="C10708" s="350"/>
      <c r="D10708" s="350"/>
      <c r="E10708" s="533"/>
      <c r="F10708" s="533"/>
      <c r="G10708" s="533"/>
      <c r="H10708" s="533"/>
      <c r="I10708" s="533"/>
      <c r="J10708" s="533"/>
      <c r="K10708" s="533"/>
      <c r="L10708" s="533"/>
      <c r="M10708" s="533"/>
      <c r="N10708" s="532"/>
      <c r="O10708" s="350"/>
      <c r="P10708" s="464"/>
      <c r="Q10708" s="464"/>
      <c r="R10708" s="464"/>
      <c r="S10708" s="464"/>
      <c r="T10708" s="464"/>
      <c r="U10708" s="464"/>
      <c r="V10708" s="464"/>
      <c r="W10708" s="464"/>
    </row>
    <row r="10709" spans="1:23">
      <c r="A10709" s="536"/>
      <c r="B10709" s="532"/>
      <c r="C10709" s="350"/>
      <c r="D10709" s="350"/>
      <c r="E10709" s="533"/>
      <c r="F10709" s="533"/>
      <c r="G10709" s="533"/>
      <c r="H10709" s="533"/>
      <c r="I10709" s="533"/>
      <c r="J10709" s="533"/>
      <c r="K10709" s="533"/>
      <c r="L10709" s="533"/>
      <c r="M10709" s="533"/>
      <c r="N10709" s="532"/>
      <c r="O10709" s="350"/>
      <c r="P10709" s="464"/>
      <c r="Q10709" s="464"/>
      <c r="R10709" s="464"/>
      <c r="S10709" s="464"/>
      <c r="T10709" s="464"/>
      <c r="U10709" s="464"/>
      <c r="V10709" s="464"/>
      <c r="W10709" s="464"/>
    </row>
    <row r="10710" spans="1:23">
      <c r="A10710" s="536"/>
      <c r="B10710" s="532"/>
      <c r="C10710" s="350"/>
      <c r="D10710" s="350"/>
      <c r="E10710" s="533"/>
      <c r="F10710" s="533"/>
      <c r="G10710" s="533"/>
      <c r="H10710" s="533"/>
      <c r="I10710" s="533"/>
      <c r="J10710" s="533"/>
      <c r="K10710" s="533"/>
      <c r="L10710" s="533"/>
      <c r="M10710" s="533"/>
      <c r="N10710" s="532"/>
      <c r="O10710" s="350"/>
      <c r="P10710" s="464"/>
      <c r="Q10710" s="464"/>
      <c r="R10710" s="464"/>
      <c r="S10710" s="464"/>
      <c r="T10710" s="464"/>
      <c r="U10710" s="464"/>
      <c r="V10710" s="464"/>
      <c r="W10710" s="464"/>
    </row>
    <row r="10711" spans="1:23">
      <c r="A10711" s="536"/>
      <c r="B10711" s="532"/>
      <c r="C10711" s="350"/>
      <c r="D10711" s="350"/>
      <c r="E10711" s="533"/>
      <c r="F10711" s="533"/>
      <c r="G10711" s="533"/>
      <c r="H10711" s="533"/>
      <c r="I10711" s="533"/>
      <c r="J10711" s="533"/>
      <c r="K10711" s="533"/>
      <c r="L10711" s="533"/>
      <c r="M10711" s="533"/>
      <c r="N10711" s="532"/>
      <c r="O10711" s="350"/>
      <c r="P10711" s="464"/>
      <c r="Q10711" s="464"/>
      <c r="R10711" s="464"/>
      <c r="S10711" s="464"/>
      <c r="T10711" s="464"/>
      <c r="U10711" s="464"/>
      <c r="V10711" s="464"/>
      <c r="W10711" s="464"/>
    </row>
    <row r="10712" spans="1:23">
      <c r="A10712" s="536"/>
      <c r="B10712" s="532"/>
      <c r="C10712" s="350"/>
      <c r="D10712" s="350"/>
      <c r="E10712" s="533"/>
      <c r="F10712" s="533"/>
      <c r="G10712" s="533"/>
      <c r="H10712" s="533"/>
      <c r="I10712" s="533"/>
      <c r="J10712" s="533"/>
      <c r="K10712" s="533"/>
      <c r="L10712" s="533"/>
      <c r="M10712" s="533"/>
      <c r="N10712" s="532"/>
      <c r="O10712" s="350"/>
      <c r="P10712" s="464"/>
      <c r="Q10712" s="464"/>
      <c r="R10712" s="464"/>
      <c r="S10712" s="464"/>
      <c r="T10712" s="464"/>
      <c r="U10712" s="464"/>
      <c r="V10712" s="464"/>
      <c r="W10712" s="464"/>
    </row>
    <row r="10713" spans="1:23">
      <c r="A10713" s="536"/>
      <c r="B10713" s="532"/>
      <c r="C10713" s="350"/>
      <c r="D10713" s="350"/>
      <c r="E10713" s="533"/>
      <c r="F10713" s="533"/>
      <c r="G10713" s="533"/>
      <c r="H10713" s="533"/>
      <c r="I10713" s="533"/>
      <c r="J10713" s="533"/>
      <c r="K10713" s="533"/>
      <c r="L10713" s="533"/>
      <c r="M10713" s="533"/>
      <c r="N10713" s="532"/>
      <c r="O10713" s="350"/>
      <c r="P10713" s="464"/>
      <c r="Q10713" s="464"/>
      <c r="R10713" s="464"/>
      <c r="S10713" s="464"/>
      <c r="T10713" s="464"/>
      <c r="U10713" s="464"/>
      <c r="V10713" s="464"/>
      <c r="W10713" s="464"/>
    </row>
    <row r="10714" spans="1:23">
      <c r="A10714" s="536"/>
      <c r="B10714" s="532"/>
      <c r="C10714" s="350"/>
      <c r="D10714" s="350"/>
      <c r="E10714" s="533"/>
      <c r="F10714" s="533"/>
      <c r="G10714" s="533"/>
      <c r="H10714" s="533"/>
      <c r="I10714" s="533"/>
      <c r="J10714" s="533"/>
      <c r="K10714" s="533"/>
      <c r="L10714" s="533"/>
      <c r="M10714" s="533"/>
      <c r="N10714" s="532"/>
      <c r="O10714" s="350"/>
      <c r="P10714" s="464"/>
      <c r="Q10714" s="464"/>
      <c r="R10714" s="464"/>
      <c r="S10714" s="464"/>
      <c r="T10714" s="464"/>
      <c r="U10714" s="464"/>
      <c r="V10714" s="464"/>
      <c r="W10714" s="464"/>
    </row>
    <row r="10715" spans="1:23">
      <c r="A10715" s="536"/>
      <c r="B10715" s="532"/>
      <c r="C10715" s="350"/>
      <c r="D10715" s="350"/>
      <c r="E10715" s="533"/>
      <c r="F10715" s="533"/>
      <c r="G10715" s="533"/>
      <c r="H10715" s="533"/>
      <c r="I10715" s="533"/>
      <c r="J10715" s="533"/>
      <c r="K10715" s="533"/>
      <c r="L10715" s="533"/>
      <c r="M10715" s="533"/>
      <c r="N10715" s="532"/>
      <c r="O10715" s="350"/>
      <c r="P10715" s="464"/>
      <c r="Q10715" s="464"/>
      <c r="R10715" s="464"/>
      <c r="S10715" s="464"/>
      <c r="T10715" s="464"/>
      <c r="U10715" s="464"/>
      <c r="V10715" s="464"/>
      <c r="W10715" s="464"/>
    </row>
    <row r="10716" spans="1:23">
      <c r="A10716" s="536"/>
      <c r="B10716" s="532"/>
      <c r="C10716" s="350"/>
      <c r="D10716" s="350"/>
      <c r="E10716" s="533"/>
      <c r="F10716" s="533"/>
      <c r="G10716" s="533"/>
      <c r="H10716" s="533"/>
      <c r="I10716" s="533"/>
      <c r="J10716" s="533"/>
      <c r="K10716" s="533"/>
      <c r="L10716" s="533"/>
      <c r="M10716" s="533"/>
      <c r="N10716" s="532"/>
      <c r="O10716" s="350"/>
      <c r="P10716" s="464"/>
      <c r="Q10716" s="464"/>
      <c r="R10716" s="464"/>
      <c r="S10716" s="464"/>
      <c r="T10716" s="464"/>
      <c r="U10716" s="464"/>
      <c r="V10716" s="464"/>
      <c r="W10716" s="464"/>
    </row>
    <row r="10717" spans="1:23">
      <c r="A10717" s="536"/>
      <c r="B10717" s="532"/>
      <c r="C10717" s="350"/>
      <c r="D10717" s="350"/>
      <c r="E10717" s="533"/>
      <c r="F10717" s="533"/>
      <c r="G10717" s="533"/>
      <c r="H10717" s="533"/>
      <c r="I10717" s="533"/>
      <c r="J10717" s="533"/>
      <c r="K10717" s="533"/>
      <c r="L10717" s="533"/>
      <c r="M10717" s="533"/>
      <c r="N10717" s="532"/>
      <c r="O10717" s="350"/>
      <c r="P10717" s="464"/>
      <c r="Q10717" s="464"/>
      <c r="R10717" s="464"/>
      <c r="S10717" s="464"/>
      <c r="T10717" s="464"/>
      <c r="U10717" s="464"/>
      <c r="V10717" s="464"/>
      <c r="W10717" s="464"/>
    </row>
    <row r="10718" spans="1:23">
      <c r="A10718" s="536"/>
      <c r="B10718" s="532"/>
      <c r="C10718" s="350"/>
      <c r="D10718" s="350"/>
      <c r="E10718" s="533"/>
      <c r="F10718" s="533"/>
      <c r="G10718" s="533"/>
      <c r="H10718" s="533"/>
      <c r="I10718" s="533"/>
      <c r="J10718" s="533"/>
      <c r="K10718" s="533"/>
      <c r="L10718" s="533"/>
      <c r="M10718" s="533"/>
      <c r="N10718" s="532"/>
      <c r="O10718" s="350"/>
      <c r="P10718" s="464"/>
      <c r="Q10718" s="464"/>
      <c r="R10718" s="464"/>
      <c r="S10718" s="464"/>
      <c r="T10718" s="464"/>
      <c r="U10718" s="464"/>
      <c r="V10718" s="464"/>
      <c r="W10718" s="464"/>
    </row>
    <row r="10719" spans="1:23">
      <c r="A10719" s="536"/>
      <c r="B10719" s="532"/>
      <c r="C10719" s="350"/>
      <c r="D10719" s="350"/>
      <c r="E10719" s="533"/>
      <c r="F10719" s="533"/>
      <c r="G10719" s="533"/>
      <c r="H10719" s="533"/>
      <c r="I10719" s="533"/>
      <c r="J10719" s="533"/>
      <c r="K10719" s="533"/>
      <c r="L10719" s="533"/>
      <c r="M10719" s="533"/>
      <c r="N10719" s="532"/>
      <c r="O10719" s="350"/>
      <c r="P10719" s="464"/>
      <c r="Q10719" s="464"/>
      <c r="R10719" s="464"/>
      <c r="S10719" s="464"/>
      <c r="T10719" s="464"/>
      <c r="U10719" s="464"/>
      <c r="V10719" s="464"/>
      <c r="W10719" s="464"/>
    </row>
    <row r="10720" spans="1:23">
      <c r="A10720" s="536"/>
      <c r="B10720" s="532"/>
      <c r="C10720" s="350"/>
      <c r="D10720" s="350"/>
      <c r="E10720" s="533"/>
      <c r="F10720" s="533"/>
      <c r="G10720" s="533"/>
      <c r="H10720" s="533"/>
      <c r="I10720" s="533"/>
      <c r="J10720" s="533"/>
      <c r="K10720" s="533"/>
      <c r="L10720" s="533"/>
      <c r="M10720" s="533"/>
      <c r="N10720" s="532"/>
      <c r="O10720" s="350"/>
      <c r="P10720" s="464"/>
      <c r="Q10720" s="464"/>
      <c r="R10720" s="464"/>
      <c r="S10720" s="464"/>
      <c r="T10720" s="464"/>
      <c r="U10720" s="464"/>
      <c r="V10720" s="464"/>
      <c r="W10720" s="464"/>
    </row>
    <row r="10721" spans="1:23">
      <c r="A10721" s="536"/>
      <c r="B10721" s="532"/>
      <c r="C10721" s="350"/>
      <c r="D10721" s="350"/>
      <c r="E10721" s="533"/>
      <c r="F10721" s="533"/>
      <c r="G10721" s="533"/>
      <c r="H10721" s="533"/>
      <c r="I10721" s="533"/>
      <c r="J10721" s="533"/>
      <c r="K10721" s="533"/>
      <c r="L10721" s="533"/>
      <c r="M10721" s="533"/>
      <c r="N10721" s="532"/>
      <c r="O10721" s="350"/>
      <c r="P10721" s="464"/>
      <c r="Q10721" s="464"/>
      <c r="R10721" s="464"/>
      <c r="S10721" s="464"/>
      <c r="T10721" s="464"/>
      <c r="U10721" s="464"/>
      <c r="V10721" s="464"/>
      <c r="W10721" s="464"/>
    </row>
    <row r="10722" spans="1:23">
      <c r="A10722" s="536"/>
      <c r="B10722" s="532"/>
      <c r="C10722" s="350"/>
      <c r="D10722" s="350"/>
      <c r="E10722" s="533"/>
      <c r="F10722" s="533"/>
      <c r="G10722" s="533"/>
      <c r="H10722" s="533"/>
      <c r="I10722" s="533"/>
      <c r="J10722" s="533"/>
      <c r="K10722" s="533"/>
      <c r="L10722" s="533"/>
      <c r="M10722" s="533"/>
      <c r="N10722" s="532"/>
      <c r="O10722" s="350"/>
      <c r="P10722" s="464"/>
      <c r="Q10722" s="464"/>
      <c r="R10722" s="464"/>
      <c r="S10722" s="464"/>
      <c r="T10722" s="464"/>
      <c r="U10722" s="464"/>
      <c r="V10722" s="464"/>
      <c r="W10722" s="464"/>
    </row>
    <row r="10723" spans="1:23">
      <c r="A10723" s="536"/>
      <c r="B10723" s="532"/>
      <c r="C10723" s="350"/>
      <c r="D10723" s="350"/>
      <c r="E10723" s="533"/>
      <c r="F10723" s="533"/>
      <c r="G10723" s="533"/>
      <c r="H10723" s="533"/>
      <c r="I10723" s="533"/>
      <c r="J10723" s="533"/>
      <c r="K10723" s="533"/>
      <c r="L10723" s="533"/>
      <c r="M10723" s="533"/>
      <c r="N10723" s="532"/>
      <c r="O10723" s="350"/>
      <c r="P10723" s="464"/>
      <c r="Q10723" s="464"/>
      <c r="R10723" s="464"/>
      <c r="S10723" s="464"/>
      <c r="T10723" s="464"/>
      <c r="U10723" s="464"/>
      <c r="V10723" s="464"/>
      <c r="W10723" s="464"/>
    </row>
    <row r="10724" spans="1:23">
      <c r="A10724" s="536"/>
      <c r="B10724" s="532"/>
      <c r="C10724" s="350"/>
      <c r="D10724" s="350"/>
      <c r="E10724" s="533"/>
      <c r="F10724" s="533"/>
      <c r="G10724" s="533"/>
      <c r="H10724" s="533"/>
      <c r="I10724" s="533"/>
      <c r="J10724" s="533"/>
      <c r="K10724" s="533"/>
      <c r="L10724" s="533"/>
      <c r="M10724" s="533"/>
      <c r="N10724" s="532"/>
      <c r="O10724" s="350"/>
      <c r="P10724" s="464"/>
      <c r="Q10724" s="464"/>
      <c r="R10724" s="464"/>
      <c r="S10724" s="464"/>
      <c r="T10724" s="464"/>
      <c r="U10724" s="464"/>
      <c r="V10724" s="464"/>
      <c r="W10724" s="464"/>
    </row>
    <row r="10725" spans="1:23">
      <c r="A10725" s="536"/>
      <c r="B10725" s="532"/>
      <c r="C10725" s="350"/>
      <c r="D10725" s="350"/>
      <c r="E10725" s="533"/>
      <c r="F10725" s="533"/>
      <c r="G10725" s="533"/>
      <c r="H10725" s="533"/>
      <c r="I10725" s="533"/>
      <c r="J10725" s="533"/>
      <c r="K10725" s="533"/>
      <c r="L10725" s="533"/>
      <c r="M10725" s="533"/>
      <c r="N10725" s="532"/>
      <c r="O10725" s="350"/>
      <c r="P10725" s="464"/>
      <c r="Q10725" s="464"/>
      <c r="R10725" s="464"/>
      <c r="S10725" s="464"/>
      <c r="T10725" s="464"/>
      <c r="U10725" s="464"/>
      <c r="V10725" s="464"/>
      <c r="W10725" s="464"/>
    </row>
    <row r="10726" spans="1:23">
      <c r="A10726" s="536"/>
      <c r="B10726" s="532"/>
      <c r="C10726" s="350"/>
      <c r="D10726" s="350"/>
      <c r="E10726" s="533"/>
      <c r="F10726" s="533"/>
      <c r="G10726" s="533"/>
      <c r="H10726" s="533"/>
      <c r="I10726" s="533"/>
      <c r="J10726" s="533"/>
      <c r="K10726" s="533"/>
      <c r="L10726" s="533"/>
      <c r="M10726" s="533"/>
      <c r="N10726" s="532"/>
      <c r="O10726" s="350"/>
      <c r="P10726" s="464"/>
      <c r="Q10726" s="464"/>
      <c r="R10726" s="464"/>
      <c r="S10726" s="464"/>
      <c r="T10726" s="464"/>
      <c r="U10726" s="464"/>
      <c r="V10726" s="464"/>
      <c r="W10726" s="464"/>
    </row>
    <row r="10727" spans="1:23">
      <c r="A10727" s="536"/>
      <c r="B10727" s="532"/>
      <c r="C10727" s="350"/>
      <c r="D10727" s="350"/>
      <c r="E10727" s="533"/>
      <c r="F10727" s="533"/>
      <c r="G10727" s="533"/>
      <c r="H10727" s="533"/>
      <c r="I10727" s="533"/>
      <c r="J10727" s="533"/>
      <c r="K10727" s="533"/>
      <c r="L10727" s="533"/>
      <c r="M10727" s="533"/>
      <c r="N10727" s="532"/>
      <c r="O10727" s="350"/>
      <c r="P10727" s="464"/>
      <c r="Q10727" s="464"/>
      <c r="R10727" s="464"/>
      <c r="S10727" s="464"/>
      <c r="T10727" s="464"/>
      <c r="U10727" s="464"/>
      <c r="V10727" s="464"/>
      <c r="W10727" s="464"/>
    </row>
    <row r="10728" spans="1:23">
      <c r="A10728" s="536"/>
      <c r="B10728" s="532"/>
      <c r="C10728" s="350"/>
      <c r="D10728" s="350"/>
      <c r="E10728" s="533"/>
      <c r="F10728" s="533"/>
      <c r="G10728" s="533"/>
      <c r="H10728" s="533"/>
      <c r="I10728" s="533"/>
      <c r="J10728" s="533"/>
      <c r="K10728" s="533"/>
      <c r="L10728" s="533"/>
      <c r="M10728" s="533"/>
      <c r="N10728" s="532"/>
      <c r="O10728" s="350"/>
      <c r="P10728" s="464"/>
      <c r="Q10728" s="464"/>
      <c r="R10728" s="464"/>
      <c r="S10728" s="464"/>
      <c r="T10728" s="464"/>
      <c r="U10728" s="464"/>
      <c r="V10728" s="464"/>
      <c r="W10728" s="464"/>
    </row>
    <row r="10729" spans="1:23">
      <c r="A10729" s="536"/>
      <c r="B10729" s="532"/>
      <c r="C10729" s="350"/>
      <c r="D10729" s="350"/>
      <c r="E10729" s="533"/>
      <c r="F10729" s="533"/>
      <c r="G10729" s="533"/>
      <c r="H10729" s="533"/>
      <c r="I10729" s="533"/>
      <c r="J10729" s="533"/>
      <c r="K10729" s="533"/>
      <c r="L10729" s="533"/>
      <c r="M10729" s="533"/>
      <c r="N10729" s="532"/>
      <c r="O10729" s="350"/>
      <c r="P10729" s="464"/>
      <c r="Q10729" s="464"/>
      <c r="R10729" s="464"/>
      <c r="S10729" s="464"/>
      <c r="T10729" s="464"/>
      <c r="U10729" s="464"/>
      <c r="V10729" s="464"/>
      <c r="W10729" s="464"/>
    </row>
    <row r="10730" spans="1:23">
      <c r="A10730" s="536"/>
      <c r="B10730" s="532"/>
      <c r="C10730" s="350"/>
      <c r="D10730" s="350"/>
      <c r="E10730" s="533"/>
      <c r="F10730" s="533"/>
      <c r="G10730" s="533"/>
      <c r="H10730" s="533"/>
      <c r="I10730" s="533"/>
      <c r="J10730" s="533"/>
      <c r="K10730" s="533"/>
      <c r="L10730" s="533"/>
      <c r="M10730" s="533"/>
      <c r="N10730" s="532"/>
      <c r="O10730" s="350"/>
      <c r="P10730" s="464"/>
      <c r="Q10730" s="464"/>
      <c r="R10730" s="464"/>
      <c r="S10730" s="464"/>
      <c r="T10730" s="464"/>
      <c r="U10730" s="464"/>
      <c r="V10730" s="464"/>
      <c r="W10730" s="464"/>
    </row>
    <row r="10731" spans="1:23">
      <c r="A10731" s="536"/>
      <c r="B10731" s="532"/>
      <c r="C10731" s="350"/>
      <c r="D10731" s="350"/>
      <c r="E10731" s="533"/>
      <c r="F10731" s="533"/>
      <c r="G10731" s="533"/>
      <c r="H10731" s="533"/>
      <c r="I10731" s="533"/>
      <c r="J10731" s="533"/>
      <c r="K10731" s="533"/>
      <c r="L10731" s="533"/>
      <c r="M10731" s="533"/>
      <c r="N10731" s="532"/>
      <c r="O10731" s="350"/>
      <c r="P10731" s="464"/>
      <c r="Q10731" s="464"/>
      <c r="R10731" s="464"/>
      <c r="S10731" s="464"/>
      <c r="T10731" s="464"/>
      <c r="U10731" s="464"/>
      <c r="V10731" s="464"/>
      <c r="W10731" s="464"/>
    </row>
    <row r="10732" spans="1:23">
      <c r="A10732" s="536"/>
      <c r="B10732" s="532"/>
      <c r="C10732" s="350"/>
      <c r="D10732" s="350"/>
      <c r="E10732" s="533"/>
      <c r="F10732" s="533"/>
      <c r="G10732" s="533"/>
      <c r="H10732" s="533"/>
      <c r="I10732" s="533"/>
      <c r="J10732" s="533"/>
      <c r="K10732" s="533"/>
      <c r="L10732" s="533"/>
      <c r="M10732" s="533"/>
      <c r="N10732" s="532"/>
      <c r="O10732" s="350"/>
      <c r="P10732" s="464"/>
      <c r="Q10732" s="464"/>
      <c r="R10732" s="464"/>
      <c r="S10732" s="464"/>
      <c r="T10732" s="464"/>
      <c r="U10732" s="464"/>
      <c r="V10732" s="464"/>
      <c r="W10732" s="464"/>
    </row>
    <row r="10733" spans="1:23">
      <c r="A10733" s="536"/>
      <c r="B10733" s="532"/>
      <c r="C10733" s="350"/>
      <c r="D10733" s="350"/>
      <c r="E10733" s="533"/>
      <c r="F10733" s="533"/>
      <c r="G10733" s="533"/>
      <c r="H10733" s="533"/>
      <c r="I10733" s="533"/>
      <c r="J10733" s="533"/>
      <c r="K10733" s="533"/>
      <c r="L10733" s="533"/>
      <c r="M10733" s="533"/>
      <c r="N10733" s="532"/>
      <c r="O10733" s="350"/>
      <c r="P10733" s="464"/>
      <c r="Q10733" s="464"/>
      <c r="R10733" s="464"/>
      <c r="S10733" s="464"/>
      <c r="T10733" s="464"/>
      <c r="U10733" s="464"/>
      <c r="V10733" s="464"/>
      <c r="W10733" s="464"/>
    </row>
    <row r="10734" spans="1:23">
      <c r="A10734" s="536"/>
      <c r="B10734" s="532"/>
      <c r="C10734" s="350"/>
      <c r="D10734" s="350"/>
      <c r="E10734" s="533"/>
      <c r="F10734" s="533"/>
      <c r="G10734" s="533"/>
      <c r="H10734" s="533"/>
      <c r="I10734" s="533"/>
      <c r="J10734" s="533"/>
      <c r="K10734" s="533"/>
      <c r="L10734" s="533"/>
      <c r="M10734" s="533"/>
      <c r="N10734" s="532"/>
      <c r="O10734" s="350"/>
      <c r="P10734" s="464"/>
      <c r="Q10734" s="464"/>
      <c r="R10734" s="464"/>
      <c r="S10734" s="464"/>
      <c r="T10734" s="464"/>
      <c r="U10734" s="464"/>
      <c r="V10734" s="464"/>
      <c r="W10734" s="464"/>
    </row>
    <row r="10735" spans="1:23">
      <c r="A10735" s="536"/>
      <c r="B10735" s="532"/>
      <c r="C10735" s="350"/>
      <c r="D10735" s="350"/>
      <c r="E10735" s="533"/>
      <c r="F10735" s="533"/>
      <c r="G10735" s="533"/>
      <c r="H10735" s="533"/>
      <c r="I10735" s="533"/>
      <c r="J10735" s="533"/>
      <c r="K10735" s="533"/>
      <c r="L10735" s="533"/>
      <c r="M10735" s="533"/>
      <c r="N10735" s="532"/>
      <c r="O10735" s="350"/>
      <c r="P10735" s="464"/>
      <c r="Q10735" s="464"/>
      <c r="R10735" s="464"/>
      <c r="S10735" s="464"/>
      <c r="T10735" s="464"/>
      <c r="U10735" s="464"/>
      <c r="V10735" s="464"/>
      <c r="W10735" s="464"/>
    </row>
    <row r="10736" spans="1:23">
      <c r="A10736" s="536"/>
      <c r="B10736" s="532"/>
      <c r="C10736" s="350"/>
      <c r="D10736" s="350"/>
      <c r="E10736" s="533"/>
      <c r="F10736" s="533"/>
      <c r="G10736" s="533"/>
      <c r="H10736" s="533"/>
      <c r="I10736" s="533"/>
      <c r="J10736" s="533"/>
      <c r="K10736" s="533"/>
      <c r="L10736" s="533"/>
      <c r="M10736" s="533"/>
      <c r="N10736" s="532"/>
      <c r="O10736" s="350"/>
      <c r="P10736" s="464"/>
      <c r="Q10736" s="464"/>
      <c r="R10736" s="464"/>
      <c r="S10736" s="464"/>
      <c r="T10736" s="464"/>
      <c r="U10736" s="464"/>
      <c r="V10736" s="464"/>
      <c r="W10736" s="464"/>
    </row>
    <row r="10737" spans="1:23">
      <c r="A10737" s="536"/>
      <c r="B10737" s="532"/>
      <c r="C10737" s="350"/>
      <c r="D10737" s="350"/>
      <c r="E10737" s="533"/>
      <c r="F10737" s="533"/>
      <c r="G10737" s="533"/>
      <c r="H10737" s="533"/>
      <c r="I10737" s="533"/>
      <c r="J10737" s="533"/>
      <c r="K10737" s="533"/>
      <c r="L10737" s="533"/>
      <c r="M10737" s="533"/>
      <c r="N10737" s="532"/>
      <c r="O10737" s="350"/>
      <c r="P10737" s="464"/>
      <c r="Q10737" s="464"/>
      <c r="R10737" s="464"/>
      <c r="S10737" s="464"/>
      <c r="T10737" s="464"/>
      <c r="U10737" s="464"/>
      <c r="V10737" s="464"/>
      <c r="W10737" s="464"/>
    </row>
    <row r="10738" spans="1:23">
      <c r="A10738" s="536"/>
      <c r="B10738" s="532"/>
      <c r="C10738" s="350"/>
      <c r="D10738" s="350"/>
      <c r="E10738" s="533"/>
      <c r="F10738" s="533"/>
      <c r="G10738" s="533"/>
      <c r="H10738" s="533"/>
      <c r="I10738" s="533"/>
      <c r="J10738" s="533"/>
      <c r="K10738" s="533"/>
      <c r="L10738" s="533"/>
      <c r="M10738" s="533"/>
      <c r="N10738" s="532"/>
      <c r="O10738" s="350"/>
      <c r="P10738" s="464"/>
      <c r="Q10738" s="464"/>
      <c r="R10738" s="464"/>
      <c r="S10738" s="464"/>
      <c r="T10738" s="464"/>
      <c r="U10738" s="464"/>
      <c r="V10738" s="464"/>
      <c r="W10738" s="464"/>
    </row>
    <row r="10739" spans="1:23">
      <c r="A10739" s="536"/>
      <c r="B10739" s="532"/>
      <c r="C10739" s="350"/>
      <c r="D10739" s="350"/>
      <c r="E10739" s="533"/>
      <c r="F10739" s="533"/>
      <c r="G10739" s="533"/>
      <c r="H10739" s="533"/>
      <c r="I10739" s="533"/>
      <c r="J10739" s="533"/>
      <c r="K10739" s="533"/>
      <c r="L10739" s="533"/>
      <c r="M10739" s="533"/>
      <c r="N10739" s="532"/>
      <c r="O10739" s="350"/>
      <c r="P10739" s="464"/>
      <c r="Q10739" s="464"/>
      <c r="R10739" s="464"/>
      <c r="S10739" s="464"/>
      <c r="T10739" s="464"/>
      <c r="U10739" s="464"/>
      <c r="V10739" s="464"/>
      <c r="W10739" s="464"/>
    </row>
    <row r="10740" spans="1:23">
      <c r="A10740" s="536"/>
      <c r="B10740" s="532"/>
      <c r="C10740" s="350"/>
      <c r="D10740" s="350"/>
      <c r="E10740" s="533"/>
      <c r="F10740" s="533"/>
      <c r="G10740" s="533"/>
      <c r="H10740" s="533"/>
      <c r="I10740" s="533"/>
      <c r="J10740" s="533"/>
      <c r="K10740" s="533"/>
      <c r="L10740" s="533"/>
      <c r="M10740" s="533"/>
      <c r="N10740" s="532"/>
      <c r="O10740" s="350"/>
      <c r="P10740" s="464"/>
      <c r="Q10740" s="464"/>
      <c r="R10740" s="464"/>
      <c r="S10740" s="464"/>
      <c r="T10740" s="464"/>
      <c r="U10740" s="464"/>
      <c r="V10740" s="464"/>
      <c r="W10740" s="464"/>
    </row>
    <row r="10741" spans="1:23">
      <c r="A10741" s="536"/>
      <c r="B10741" s="532"/>
      <c r="C10741" s="350"/>
      <c r="D10741" s="350"/>
      <c r="E10741" s="533"/>
      <c r="F10741" s="533"/>
      <c r="G10741" s="533"/>
      <c r="H10741" s="533"/>
      <c r="I10741" s="533"/>
      <c r="J10741" s="533"/>
      <c r="K10741" s="533"/>
      <c r="L10741" s="533"/>
      <c r="M10741" s="533"/>
      <c r="N10741" s="532"/>
      <c r="O10741" s="350"/>
      <c r="P10741" s="464"/>
      <c r="Q10741" s="464"/>
      <c r="R10741" s="464"/>
      <c r="S10741" s="464"/>
      <c r="T10741" s="464"/>
      <c r="U10741" s="464"/>
      <c r="V10741" s="464"/>
      <c r="W10741" s="464"/>
    </row>
    <row r="10742" spans="1:23">
      <c r="A10742" s="536"/>
      <c r="B10742" s="532"/>
      <c r="C10742" s="350"/>
      <c r="D10742" s="350"/>
      <c r="E10742" s="533"/>
      <c r="F10742" s="533"/>
      <c r="G10742" s="533"/>
      <c r="H10742" s="533"/>
      <c r="I10742" s="533"/>
      <c r="J10742" s="533"/>
      <c r="K10742" s="533"/>
      <c r="L10742" s="533"/>
      <c r="M10742" s="533"/>
      <c r="N10742" s="532"/>
      <c r="O10742" s="350"/>
      <c r="P10742" s="464"/>
      <c r="Q10742" s="464"/>
      <c r="R10742" s="464"/>
      <c r="S10742" s="464"/>
      <c r="T10742" s="464"/>
      <c r="U10742" s="464"/>
      <c r="V10742" s="464"/>
      <c r="W10742" s="464"/>
    </row>
    <row r="10743" spans="1:23">
      <c r="A10743" s="536"/>
      <c r="B10743" s="532"/>
      <c r="C10743" s="350"/>
      <c r="D10743" s="350"/>
      <c r="E10743" s="533"/>
      <c r="F10743" s="533"/>
      <c r="G10743" s="533"/>
      <c r="H10743" s="533"/>
      <c r="I10743" s="533"/>
      <c r="J10743" s="533"/>
      <c r="K10743" s="533"/>
      <c r="L10743" s="533"/>
      <c r="M10743" s="533"/>
      <c r="N10743" s="532"/>
      <c r="O10743" s="350"/>
      <c r="P10743" s="464"/>
      <c r="Q10743" s="464"/>
      <c r="R10743" s="464"/>
      <c r="S10743" s="464"/>
      <c r="T10743" s="464"/>
      <c r="U10743" s="464"/>
      <c r="V10743" s="464"/>
      <c r="W10743" s="464"/>
    </row>
    <row r="10744" spans="1:23">
      <c r="A10744" s="536"/>
      <c r="B10744" s="532"/>
      <c r="C10744" s="350"/>
      <c r="D10744" s="350"/>
      <c r="E10744" s="533"/>
      <c r="F10744" s="533"/>
      <c r="G10744" s="533"/>
      <c r="H10744" s="533"/>
      <c r="I10744" s="533"/>
      <c r="J10744" s="533"/>
      <c r="K10744" s="533"/>
      <c r="L10744" s="533"/>
      <c r="M10744" s="533"/>
      <c r="N10744" s="532"/>
      <c r="O10744" s="350"/>
      <c r="P10744" s="464"/>
      <c r="Q10744" s="464"/>
      <c r="R10744" s="464"/>
      <c r="S10744" s="464"/>
      <c r="T10744" s="464"/>
      <c r="U10744" s="464"/>
      <c r="V10744" s="464"/>
      <c r="W10744" s="464"/>
    </row>
    <row r="10745" spans="1:23">
      <c r="A10745" s="536"/>
      <c r="B10745" s="532"/>
      <c r="C10745" s="350"/>
      <c r="D10745" s="350"/>
      <c r="E10745" s="533"/>
      <c r="F10745" s="533"/>
      <c r="G10745" s="533"/>
      <c r="H10745" s="533"/>
      <c r="I10745" s="533"/>
      <c r="J10745" s="533"/>
      <c r="K10745" s="533"/>
      <c r="L10745" s="533"/>
      <c r="M10745" s="533"/>
      <c r="N10745" s="532"/>
      <c r="O10745" s="350"/>
      <c r="P10745" s="464"/>
      <c r="Q10745" s="464"/>
      <c r="R10745" s="464"/>
      <c r="S10745" s="464"/>
      <c r="T10745" s="464"/>
      <c r="U10745" s="464"/>
      <c r="V10745" s="464"/>
      <c r="W10745" s="464"/>
    </row>
    <row r="10746" spans="1:23">
      <c r="A10746" s="536"/>
      <c r="B10746" s="532"/>
      <c r="C10746" s="350"/>
      <c r="D10746" s="350"/>
      <c r="E10746" s="533"/>
      <c r="F10746" s="533"/>
      <c r="G10746" s="533"/>
      <c r="H10746" s="533"/>
      <c r="I10746" s="533"/>
      <c r="J10746" s="533"/>
      <c r="K10746" s="533"/>
      <c r="L10746" s="533"/>
      <c r="M10746" s="533"/>
      <c r="N10746" s="532"/>
      <c r="O10746" s="350"/>
      <c r="P10746" s="464"/>
      <c r="Q10746" s="464"/>
      <c r="R10746" s="464"/>
      <c r="S10746" s="464"/>
      <c r="T10746" s="464"/>
      <c r="U10746" s="464"/>
      <c r="V10746" s="464"/>
      <c r="W10746" s="464"/>
    </row>
    <row r="10747" spans="1:23">
      <c r="A10747" s="536"/>
      <c r="B10747" s="532"/>
      <c r="C10747" s="350"/>
      <c r="D10747" s="350"/>
      <c r="E10747" s="533"/>
      <c r="F10747" s="533"/>
      <c r="G10747" s="533"/>
      <c r="H10747" s="533"/>
      <c r="I10747" s="533"/>
      <c r="J10747" s="533"/>
      <c r="K10747" s="533"/>
      <c r="L10747" s="533"/>
      <c r="M10747" s="533"/>
      <c r="N10747" s="532"/>
      <c r="O10747" s="350"/>
      <c r="P10747" s="464"/>
      <c r="Q10747" s="464"/>
      <c r="R10747" s="464"/>
      <c r="S10747" s="464"/>
      <c r="T10747" s="464"/>
      <c r="U10747" s="464"/>
      <c r="V10747" s="464"/>
      <c r="W10747" s="464"/>
    </row>
    <row r="10748" spans="1:23">
      <c r="A10748" s="536"/>
      <c r="B10748" s="532"/>
      <c r="C10748" s="350"/>
      <c r="D10748" s="350"/>
      <c r="E10748" s="533"/>
      <c r="F10748" s="533"/>
      <c r="G10748" s="533"/>
      <c r="H10748" s="533"/>
      <c r="I10748" s="533"/>
      <c r="J10748" s="533"/>
      <c r="K10748" s="533"/>
      <c r="L10748" s="533"/>
      <c r="M10748" s="533"/>
      <c r="N10748" s="532"/>
      <c r="O10748" s="350"/>
      <c r="P10748" s="464"/>
      <c r="Q10748" s="464"/>
      <c r="R10748" s="464"/>
      <c r="S10748" s="464"/>
      <c r="T10748" s="464"/>
      <c r="U10748" s="464"/>
      <c r="V10748" s="464"/>
      <c r="W10748" s="464"/>
    </row>
    <row r="10749" spans="1:23">
      <c r="A10749" s="536"/>
      <c r="B10749" s="532"/>
      <c r="C10749" s="350"/>
      <c r="D10749" s="350"/>
      <c r="E10749" s="533"/>
      <c r="F10749" s="533"/>
      <c r="G10749" s="533"/>
      <c r="H10749" s="533"/>
      <c r="I10749" s="533"/>
      <c r="J10749" s="533"/>
      <c r="K10749" s="533"/>
      <c r="L10749" s="533"/>
      <c r="M10749" s="533"/>
      <c r="N10749" s="532"/>
      <c r="O10749" s="350"/>
      <c r="P10749" s="464"/>
      <c r="Q10749" s="464"/>
      <c r="R10749" s="464"/>
      <c r="S10749" s="464"/>
      <c r="T10749" s="464"/>
      <c r="U10749" s="464"/>
      <c r="V10749" s="464"/>
      <c r="W10749" s="464"/>
    </row>
    <row r="10750" spans="1:23">
      <c r="A10750" s="536"/>
      <c r="B10750" s="532"/>
      <c r="C10750" s="350"/>
      <c r="D10750" s="350"/>
      <c r="E10750" s="533"/>
      <c r="F10750" s="533"/>
      <c r="G10750" s="533"/>
      <c r="H10750" s="533"/>
      <c r="I10750" s="533"/>
      <c r="J10750" s="533"/>
      <c r="K10750" s="533"/>
      <c r="L10750" s="533"/>
      <c r="M10750" s="533"/>
      <c r="N10750" s="532"/>
      <c r="O10750" s="350"/>
      <c r="P10750" s="464"/>
      <c r="Q10750" s="464"/>
      <c r="R10750" s="464"/>
      <c r="S10750" s="464"/>
      <c r="T10750" s="464"/>
      <c r="U10750" s="464"/>
      <c r="V10750" s="464"/>
      <c r="W10750" s="464"/>
    </row>
    <row r="10751" spans="1:23">
      <c r="A10751" s="536"/>
      <c r="B10751" s="532"/>
      <c r="C10751" s="350"/>
      <c r="D10751" s="350"/>
      <c r="E10751" s="533"/>
      <c r="F10751" s="533"/>
      <c r="G10751" s="533"/>
      <c r="H10751" s="533"/>
      <c r="I10751" s="533"/>
      <c r="J10751" s="533"/>
      <c r="K10751" s="533"/>
      <c r="L10751" s="533"/>
      <c r="M10751" s="533"/>
      <c r="N10751" s="532"/>
      <c r="O10751" s="350"/>
      <c r="P10751" s="464"/>
      <c r="Q10751" s="464"/>
      <c r="R10751" s="464"/>
      <c r="S10751" s="464"/>
      <c r="T10751" s="464"/>
      <c r="U10751" s="464"/>
      <c r="V10751" s="464"/>
      <c r="W10751" s="464"/>
    </row>
    <row r="10752" spans="1:23">
      <c r="A10752" s="536"/>
      <c r="B10752" s="532"/>
      <c r="C10752" s="350"/>
      <c r="D10752" s="350"/>
      <c r="E10752" s="533"/>
      <c r="F10752" s="533"/>
      <c r="G10752" s="533"/>
      <c r="H10752" s="533"/>
      <c r="I10752" s="533"/>
      <c r="J10752" s="533"/>
      <c r="K10752" s="533"/>
      <c r="L10752" s="533"/>
      <c r="M10752" s="533"/>
      <c r="N10752" s="532"/>
      <c r="O10752" s="350"/>
      <c r="P10752" s="464"/>
      <c r="Q10752" s="464"/>
      <c r="R10752" s="464"/>
      <c r="S10752" s="464"/>
      <c r="T10752" s="464"/>
      <c r="U10752" s="464"/>
      <c r="V10752" s="464"/>
      <c r="W10752" s="464"/>
    </row>
    <row r="10753" spans="1:23">
      <c r="A10753" s="536"/>
      <c r="B10753" s="532"/>
      <c r="C10753" s="350"/>
      <c r="D10753" s="350"/>
      <c r="E10753" s="533"/>
      <c r="F10753" s="533"/>
      <c r="G10753" s="533"/>
      <c r="H10753" s="533"/>
      <c r="I10753" s="533"/>
      <c r="J10753" s="533"/>
      <c r="K10753" s="533"/>
      <c r="L10753" s="533"/>
      <c r="M10753" s="533"/>
      <c r="N10753" s="532"/>
      <c r="O10753" s="350"/>
      <c r="P10753" s="464"/>
      <c r="Q10753" s="464"/>
      <c r="R10753" s="464"/>
      <c r="S10753" s="464"/>
      <c r="T10753" s="464"/>
      <c r="U10753" s="464"/>
      <c r="V10753" s="464"/>
      <c r="W10753" s="464"/>
    </row>
    <row r="10754" spans="1:23">
      <c r="A10754" s="536"/>
      <c r="B10754" s="532"/>
      <c r="C10754" s="350"/>
      <c r="D10754" s="350"/>
      <c r="E10754" s="533"/>
      <c r="F10754" s="533"/>
      <c r="G10754" s="533"/>
      <c r="H10754" s="533"/>
      <c r="I10754" s="533"/>
      <c r="J10754" s="533"/>
      <c r="K10754" s="533"/>
      <c r="L10754" s="533"/>
      <c r="M10754" s="533"/>
      <c r="N10754" s="532"/>
      <c r="O10754" s="350"/>
      <c r="P10754" s="464"/>
      <c r="Q10754" s="464"/>
      <c r="R10754" s="464"/>
      <c r="S10754" s="464"/>
      <c r="T10754" s="464"/>
      <c r="U10754" s="464"/>
      <c r="V10754" s="464"/>
      <c r="W10754" s="464"/>
    </row>
    <row r="10755" spans="1:23">
      <c r="A10755" s="536"/>
      <c r="B10755" s="532"/>
      <c r="C10755" s="350"/>
      <c r="D10755" s="350"/>
      <c r="E10755" s="533"/>
      <c r="F10755" s="533"/>
      <c r="G10755" s="533"/>
      <c r="H10755" s="533"/>
      <c r="I10755" s="533"/>
      <c r="J10755" s="533"/>
      <c r="K10755" s="533"/>
      <c r="L10755" s="533"/>
      <c r="M10755" s="533"/>
      <c r="N10755" s="532"/>
      <c r="O10755" s="350"/>
      <c r="P10755" s="464"/>
      <c r="Q10755" s="464"/>
      <c r="R10755" s="464"/>
      <c r="S10755" s="464"/>
      <c r="T10755" s="464"/>
      <c r="U10755" s="464"/>
      <c r="V10755" s="464"/>
      <c r="W10755" s="464"/>
    </row>
    <row r="10756" spans="1:23">
      <c r="A10756" s="536"/>
      <c r="B10756" s="532"/>
      <c r="C10756" s="350"/>
      <c r="D10756" s="350"/>
      <c r="E10756" s="533"/>
      <c r="F10756" s="533"/>
      <c r="G10756" s="533"/>
      <c r="H10756" s="533"/>
      <c r="I10756" s="533"/>
      <c r="J10756" s="533"/>
      <c r="K10756" s="533"/>
      <c r="L10756" s="533"/>
      <c r="M10756" s="533"/>
      <c r="N10756" s="532"/>
      <c r="O10756" s="350"/>
      <c r="P10756" s="464"/>
      <c r="Q10756" s="464"/>
      <c r="R10756" s="464"/>
      <c r="S10756" s="464"/>
      <c r="T10756" s="464"/>
      <c r="U10756" s="464"/>
      <c r="V10756" s="464"/>
      <c r="W10756" s="464"/>
    </row>
    <row r="10757" spans="1:23">
      <c r="A10757" s="536"/>
      <c r="B10757" s="532"/>
      <c r="C10757" s="350"/>
      <c r="D10757" s="350"/>
      <c r="E10757" s="533"/>
      <c r="F10757" s="533"/>
      <c r="G10757" s="533"/>
      <c r="H10757" s="533"/>
      <c r="I10757" s="533"/>
      <c r="J10757" s="533"/>
      <c r="K10757" s="533"/>
      <c r="L10757" s="533"/>
      <c r="M10757" s="533"/>
      <c r="N10757" s="532"/>
      <c r="O10757" s="350"/>
      <c r="P10757" s="464"/>
      <c r="Q10757" s="464"/>
      <c r="R10757" s="464"/>
      <c r="S10757" s="464"/>
      <c r="T10757" s="464"/>
      <c r="U10757" s="464"/>
      <c r="V10757" s="464"/>
      <c r="W10757" s="464"/>
    </row>
    <row r="10758" spans="1:23">
      <c r="A10758" s="536"/>
      <c r="B10758" s="532"/>
      <c r="C10758" s="350"/>
      <c r="D10758" s="350"/>
      <c r="E10758" s="533"/>
      <c r="F10758" s="533"/>
      <c r="G10758" s="533"/>
      <c r="H10758" s="533"/>
      <c r="I10758" s="533"/>
      <c r="J10758" s="533"/>
      <c r="K10758" s="533"/>
      <c r="L10758" s="533"/>
      <c r="M10758" s="533"/>
      <c r="N10758" s="532"/>
      <c r="O10758" s="350"/>
      <c r="P10758" s="464"/>
      <c r="Q10758" s="464"/>
      <c r="R10758" s="464"/>
      <c r="S10758" s="464"/>
      <c r="T10758" s="464"/>
      <c r="U10758" s="464"/>
      <c r="V10758" s="464"/>
      <c r="W10758" s="464"/>
    </row>
    <row r="10759" spans="1:23">
      <c r="A10759" s="536"/>
      <c r="B10759" s="532"/>
      <c r="C10759" s="350"/>
      <c r="D10759" s="350"/>
      <c r="E10759" s="533"/>
      <c r="F10759" s="533"/>
      <c r="G10759" s="533"/>
      <c r="H10759" s="533"/>
      <c r="I10759" s="533"/>
      <c r="J10759" s="533"/>
      <c r="K10759" s="533"/>
      <c r="L10759" s="533"/>
      <c r="M10759" s="533"/>
      <c r="N10759" s="532"/>
      <c r="O10759" s="350"/>
      <c r="P10759" s="464"/>
      <c r="Q10759" s="464"/>
      <c r="R10759" s="464"/>
      <c r="S10759" s="464"/>
      <c r="T10759" s="464"/>
      <c r="U10759" s="464"/>
      <c r="V10759" s="464"/>
      <c r="W10759" s="464"/>
    </row>
    <row r="10760" spans="1:23">
      <c r="A10760" s="536"/>
      <c r="B10760" s="532"/>
      <c r="C10760" s="350"/>
      <c r="D10760" s="350"/>
      <c r="E10760" s="533"/>
      <c r="F10760" s="533"/>
      <c r="G10760" s="533"/>
      <c r="H10760" s="533"/>
      <c r="I10760" s="533"/>
      <c r="J10760" s="533"/>
      <c r="K10760" s="533"/>
      <c r="L10760" s="533"/>
      <c r="M10760" s="533"/>
      <c r="N10760" s="532"/>
      <c r="O10760" s="350"/>
      <c r="P10760" s="464"/>
      <c r="Q10760" s="464"/>
      <c r="R10760" s="464"/>
      <c r="S10760" s="464"/>
      <c r="T10760" s="464"/>
      <c r="U10760" s="464"/>
      <c r="V10760" s="464"/>
      <c r="W10760" s="464"/>
    </row>
    <row r="10761" spans="1:23">
      <c r="A10761" s="536"/>
      <c r="B10761" s="532"/>
      <c r="C10761" s="350"/>
      <c r="D10761" s="350"/>
      <c r="E10761" s="533"/>
      <c r="F10761" s="533"/>
      <c r="G10761" s="533"/>
      <c r="H10761" s="533"/>
      <c r="I10761" s="533"/>
      <c r="J10761" s="533"/>
      <c r="K10761" s="533"/>
      <c r="L10761" s="533"/>
      <c r="M10761" s="533"/>
      <c r="N10761" s="532"/>
      <c r="O10761" s="350"/>
      <c r="P10761" s="464"/>
      <c r="Q10761" s="464"/>
      <c r="R10761" s="464"/>
      <c r="S10761" s="464"/>
      <c r="T10761" s="464"/>
      <c r="U10761" s="464"/>
      <c r="V10761" s="464"/>
      <c r="W10761" s="464"/>
    </row>
    <row r="10762" spans="1:23">
      <c r="A10762" s="536"/>
      <c r="B10762" s="532"/>
      <c r="C10762" s="350"/>
      <c r="D10762" s="350"/>
      <c r="E10762" s="533"/>
      <c r="F10762" s="533"/>
      <c r="G10762" s="533"/>
      <c r="H10762" s="533"/>
      <c r="I10762" s="533"/>
      <c r="J10762" s="533"/>
      <c r="K10762" s="533"/>
      <c r="L10762" s="533"/>
      <c r="M10762" s="533"/>
      <c r="N10762" s="532"/>
      <c r="O10762" s="350"/>
      <c r="P10762" s="464"/>
      <c r="Q10762" s="464"/>
      <c r="R10762" s="464"/>
      <c r="S10762" s="464"/>
      <c r="T10762" s="464"/>
      <c r="U10762" s="464"/>
      <c r="V10762" s="464"/>
      <c r="W10762" s="464"/>
    </row>
    <row r="10763" spans="1:23">
      <c r="A10763" s="536"/>
      <c r="B10763" s="532"/>
      <c r="C10763" s="350"/>
      <c r="D10763" s="350"/>
      <c r="E10763" s="533"/>
      <c r="F10763" s="533"/>
      <c r="G10763" s="533"/>
      <c r="H10763" s="533"/>
      <c r="I10763" s="533"/>
      <c r="J10763" s="533"/>
      <c r="K10763" s="533"/>
      <c r="L10763" s="533"/>
      <c r="M10763" s="533"/>
      <c r="N10763" s="532"/>
      <c r="O10763" s="350"/>
      <c r="P10763" s="464"/>
      <c r="Q10763" s="464"/>
      <c r="R10763" s="464"/>
      <c r="S10763" s="464"/>
      <c r="T10763" s="464"/>
      <c r="U10763" s="464"/>
      <c r="V10763" s="464"/>
      <c r="W10763" s="464"/>
    </row>
    <row r="10764" spans="1:23">
      <c r="A10764" s="536"/>
      <c r="B10764" s="532"/>
      <c r="C10764" s="350"/>
      <c r="D10764" s="350"/>
      <c r="E10764" s="533"/>
      <c r="F10764" s="533"/>
      <c r="G10764" s="533"/>
      <c r="H10764" s="533"/>
      <c r="I10764" s="533"/>
      <c r="J10764" s="533"/>
      <c r="K10764" s="533"/>
      <c r="L10764" s="533"/>
      <c r="M10764" s="533"/>
      <c r="N10764" s="532"/>
      <c r="O10764" s="350"/>
      <c r="P10764" s="464"/>
      <c r="Q10764" s="464"/>
      <c r="R10764" s="464"/>
      <c r="S10764" s="464"/>
      <c r="T10764" s="464"/>
      <c r="U10764" s="464"/>
      <c r="V10764" s="464"/>
      <c r="W10764" s="464"/>
    </row>
    <row r="10765" spans="1:23">
      <c r="A10765" s="536"/>
      <c r="B10765" s="532"/>
      <c r="C10765" s="350"/>
      <c r="D10765" s="350"/>
      <c r="E10765" s="533"/>
      <c r="F10765" s="533"/>
      <c r="G10765" s="533"/>
      <c r="H10765" s="533"/>
      <c r="I10765" s="533"/>
      <c r="J10765" s="533"/>
      <c r="K10765" s="533"/>
      <c r="L10765" s="533"/>
      <c r="M10765" s="533"/>
      <c r="N10765" s="532"/>
      <c r="O10765" s="350"/>
      <c r="P10765" s="464"/>
      <c r="Q10765" s="464"/>
      <c r="R10765" s="464"/>
      <c r="S10765" s="464"/>
      <c r="T10765" s="464"/>
      <c r="U10765" s="464"/>
      <c r="V10765" s="464"/>
      <c r="W10765" s="464"/>
    </row>
    <row r="10766" spans="1:23">
      <c r="A10766" s="536"/>
      <c r="B10766" s="532"/>
      <c r="C10766" s="350"/>
      <c r="D10766" s="350"/>
      <c r="E10766" s="533"/>
      <c r="F10766" s="533"/>
      <c r="G10766" s="533"/>
      <c r="H10766" s="533"/>
      <c r="I10766" s="533"/>
      <c r="J10766" s="533"/>
      <c r="K10766" s="533"/>
      <c r="L10766" s="533"/>
      <c r="M10766" s="533"/>
      <c r="N10766" s="532"/>
      <c r="O10766" s="350"/>
      <c r="P10766" s="464"/>
      <c r="Q10766" s="464"/>
      <c r="R10766" s="464"/>
      <c r="S10766" s="464"/>
      <c r="T10766" s="464"/>
      <c r="U10766" s="464"/>
      <c r="V10766" s="464"/>
      <c r="W10766" s="464"/>
    </row>
    <row r="10767" spans="1:23">
      <c r="A10767" s="536"/>
      <c r="B10767" s="532"/>
      <c r="C10767" s="350"/>
      <c r="D10767" s="350"/>
      <c r="E10767" s="533"/>
      <c r="F10767" s="533"/>
      <c r="G10767" s="533"/>
      <c r="H10767" s="533"/>
      <c r="I10767" s="533"/>
      <c r="J10767" s="533"/>
      <c r="K10767" s="533"/>
      <c r="L10767" s="533"/>
      <c r="M10767" s="533"/>
      <c r="N10767" s="532"/>
      <c r="O10767" s="350"/>
      <c r="P10767" s="464"/>
      <c r="Q10767" s="464"/>
      <c r="R10767" s="464"/>
      <c r="S10767" s="464"/>
      <c r="T10767" s="464"/>
      <c r="U10767" s="464"/>
      <c r="V10767" s="464"/>
      <c r="W10767" s="464"/>
    </row>
    <row r="10768" spans="1:23">
      <c r="A10768" s="536"/>
      <c r="B10768" s="532"/>
      <c r="C10768" s="350"/>
      <c r="D10768" s="350"/>
      <c r="E10768" s="533"/>
      <c r="F10768" s="533"/>
      <c r="G10768" s="533"/>
      <c r="H10768" s="533"/>
      <c r="I10768" s="533"/>
      <c r="J10768" s="533"/>
      <c r="K10768" s="533"/>
      <c r="L10768" s="533"/>
      <c r="M10768" s="533"/>
      <c r="N10768" s="532"/>
      <c r="O10768" s="350"/>
      <c r="P10768" s="464"/>
      <c r="Q10768" s="464"/>
      <c r="R10768" s="464"/>
      <c r="S10768" s="464"/>
      <c r="T10768" s="464"/>
      <c r="U10768" s="464"/>
      <c r="V10768" s="464"/>
      <c r="W10768" s="464"/>
    </row>
    <row r="10769" spans="1:23">
      <c r="A10769" s="536"/>
      <c r="B10769" s="532"/>
      <c r="C10769" s="350"/>
      <c r="D10769" s="350"/>
      <c r="E10769" s="533"/>
      <c r="F10769" s="533"/>
      <c r="G10769" s="533"/>
      <c r="H10769" s="533"/>
      <c r="I10769" s="533"/>
      <c r="J10769" s="533"/>
      <c r="K10769" s="533"/>
      <c r="L10769" s="533"/>
      <c r="M10769" s="533"/>
      <c r="N10769" s="532"/>
      <c r="O10769" s="350"/>
      <c r="P10769" s="464"/>
      <c r="Q10769" s="464"/>
      <c r="R10769" s="464"/>
      <c r="S10769" s="464"/>
      <c r="T10769" s="464"/>
      <c r="U10769" s="464"/>
      <c r="V10769" s="464"/>
      <c r="W10769" s="464"/>
    </row>
    <row r="10770" spans="1:23">
      <c r="A10770" s="536"/>
      <c r="B10770" s="532"/>
      <c r="C10770" s="350"/>
      <c r="D10770" s="350"/>
      <c r="E10770" s="533"/>
      <c r="F10770" s="533"/>
      <c r="G10770" s="533"/>
      <c r="H10770" s="533"/>
      <c r="I10770" s="533"/>
      <c r="J10770" s="533"/>
      <c r="K10770" s="533"/>
      <c r="L10770" s="533"/>
      <c r="M10770" s="533"/>
      <c r="N10770" s="532"/>
      <c r="O10770" s="350"/>
      <c r="P10770" s="464"/>
      <c r="Q10770" s="464"/>
      <c r="R10770" s="464"/>
      <c r="S10770" s="464"/>
      <c r="T10770" s="464"/>
      <c r="U10770" s="464"/>
      <c r="V10770" s="464"/>
      <c r="W10770" s="464"/>
    </row>
    <row r="10771" spans="1:23">
      <c r="A10771" s="536"/>
      <c r="B10771" s="532"/>
      <c r="C10771" s="350"/>
      <c r="D10771" s="350"/>
      <c r="E10771" s="533"/>
      <c r="F10771" s="533"/>
      <c r="G10771" s="533"/>
      <c r="H10771" s="533"/>
      <c r="I10771" s="533"/>
      <c r="J10771" s="533"/>
      <c r="K10771" s="533"/>
      <c r="L10771" s="533"/>
      <c r="M10771" s="533"/>
      <c r="N10771" s="532"/>
      <c r="O10771" s="350"/>
      <c r="P10771" s="464"/>
      <c r="Q10771" s="464"/>
      <c r="R10771" s="464"/>
      <c r="S10771" s="464"/>
      <c r="T10771" s="464"/>
      <c r="U10771" s="464"/>
      <c r="V10771" s="464"/>
      <c r="W10771" s="464"/>
    </row>
    <row r="10772" spans="1:23">
      <c r="A10772" s="536"/>
      <c r="B10772" s="532"/>
      <c r="C10772" s="350"/>
      <c r="D10772" s="350"/>
      <c r="E10772" s="533"/>
      <c r="F10772" s="533"/>
      <c r="G10772" s="533"/>
      <c r="H10772" s="533"/>
      <c r="I10772" s="533"/>
      <c r="J10772" s="533"/>
      <c r="K10772" s="533"/>
      <c r="L10772" s="533"/>
      <c r="M10772" s="533"/>
      <c r="N10772" s="532"/>
      <c r="O10772" s="350"/>
      <c r="P10772" s="464"/>
      <c r="Q10772" s="464"/>
      <c r="R10772" s="464"/>
      <c r="S10772" s="464"/>
      <c r="T10772" s="464"/>
      <c r="U10772" s="464"/>
      <c r="V10772" s="464"/>
      <c r="W10772" s="464"/>
    </row>
    <row r="10773" spans="1:23">
      <c r="A10773" s="536"/>
      <c r="B10773" s="532"/>
      <c r="C10773" s="350"/>
      <c r="D10773" s="350"/>
      <c r="E10773" s="533"/>
      <c r="F10773" s="533"/>
      <c r="G10773" s="533"/>
      <c r="H10773" s="533"/>
      <c r="I10773" s="533"/>
      <c r="J10773" s="533"/>
      <c r="K10773" s="533"/>
      <c r="L10773" s="533"/>
      <c r="M10773" s="533"/>
      <c r="N10773" s="532"/>
      <c r="O10773" s="350"/>
      <c r="P10773" s="464"/>
      <c r="Q10773" s="464"/>
      <c r="R10773" s="464"/>
      <c r="S10773" s="464"/>
      <c r="T10773" s="464"/>
      <c r="U10773" s="464"/>
      <c r="V10773" s="464"/>
      <c r="W10773" s="464"/>
    </row>
    <row r="10774" spans="1:23">
      <c r="A10774" s="536"/>
      <c r="B10774" s="532"/>
      <c r="C10774" s="350"/>
      <c r="D10774" s="350"/>
      <c r="E10774" s="533"/>
      <c r="F10774" s="533"/>
      <c r="G10774" s="533"/>
      <c r="H10774" s="533"/>
      <c r="I10774" s="533"/>
      <c r="J10774" s="533"/>
      <c r="K10774" s="533"/>
      <c r="L10774" s="533"/>
      <c r="M10774" s="533"/>
      <c r="N10774" s="532"/>
      <c r="O10774" s="350"/>
      <c r="P10774" s="464"/>
      <c r="Q10774" s="464"/>
      <c r="R10774" s="464"/>
      <c r="S10774" s="464"/>
      <c r="T10774" s="464"/>
      <c r="U10774" s="464"/>
      <c r="V10774" s="464"/>
      <c r="W10774" s="464"/>
    </row>
    <row r="10775" spans="1:23">
      <c r="A10775" s="536"/>
      <c r="B10775" s="532"/>
      <c r="C10775" s="350"/>
      <c r="D10775" s="350"/>
      <c r="E10775" s="533"/>
      <c r="F10775" s="533"/>
      <c r="G10775" s="533"/>
      <c r="H10775" s="533"/>
      <c r="I10775" s="533"/>
      <c r="J10775" s="533"/>
      <c r="K10775" s="533"/>
      <c r="L10775" s="533"/>
      <c r="M10775" s="533"/>
      <c r="N10775" s="532"/>
      <c r="O10775" s="350"/>
      <c r="P10775" s="464"/>
      <c r="Q10775" s="464"/>
      <c r="R10775" s="464"/>
      <c r="S10775" s="464"/>
      <c r="T10775" s="464"/>
      <c r="U10775" s="464"/>
      <c r="V10775" s="464"/>
      <c r="W10775" s="464"/>
    </row>
    <row r="10776" spans="1:23">
      <c r="A10776" s="536"/>
      <c r="B10776" s="532"/>
      <c r="C10776" s="350"/>
      <c r="D10776" s="350"/>
      <c r="E10776" s="533"/>
      <c r="F10776" s="533"/>
      <c r="G10776" s="533"/>
      <c r="H10776" s="533"/>
      <c r="I10776" s="533"/>
      <c r="J10776" s="533"/>
      <c r="K10776" s="533"/>
      <c r="L10776" s="533"/>
      <c r="M10776" s="533"/>
      <c r="N10776" s="532"/>
      <c r="O10776" s="350"/>
      <c r="P10776" s="464"/>
      <c r="Q10776" s="464"/>
      <c r="R10776" s="464"/>
      <c r="S10776" s="464"/>
      <c r="T10776" s="464"/>
      <c r="U10776" s="464"/>
      <c r="V10776" s="464"/>
      <c r="W10776" s="464"/>
    </row>
    <row r="10777" spans="1:23">
      <c r="A10777" s="536"/>
      <c r="B10777" s="532"/>
      <c r="C10777" s="350"/>
      <c r="D10777" s="350"/>
      <c r="E10777" s="533"/>
      <c r="F10777" s="533"/>
      <c r="G10777" s="533"/>
      <c r="H10777" s="533"/>
      <c r="I10777" s="533"/>
      <c r="J10777" s="533"/>
      <c r="K10777" s="533"/>
      <c r="L10777" s="533"/>
      <c r="M10777" s="533"/>
      <c r="N10777" s="532"/>
      <c r="O10777" s="350"/>
      <c r="P10777" s="464"/>
      <c r="Q10777" s="464"/>
      <c r="R10777" s="464"/>
      <c r="S10777" s="464"/>
      <c r="T10777" s="464"/>
      <c r="U10777" s="464"/>
      <c r="V10777" s="464"/>
      <c r="W10777" s="464"/>
    </row>
    <row r="10778" spans="1:23">
      <c r="A10778" s="536"/>
      <c r="B10778" s="532"/>
      <c r="C10778" s="350"/>
      <c r="D10778" s="350"/>
      <c r="E10778" s="533"/>
      <c r="F10778" s="533"/>
      <c r="G10778" s="533"/>
      <c r="H10778" s="533"/>
      <c r="I10778" s="533"/>
      <c r="J10778" s="533"/>
      <c r="K10778" s="533"/>
      <c r="L10778" s="533"/>
      <c r="M10778" s="533"/>
      <c r="N10778" s="532"/>
      <c r="O10778" s="350"/>
      <c r="P10778" s="464"/>
      <c r="Q10778" s="464"/>
      <c r="R10778" s="464"/>
      <c r="S10778" s="464"/>
      <c r="T10778" s="464"/>
      <c r="U10778" s="464"/>
      <c r="V10778" s="464"/>
      <c r="W10778" s="464"/>
    </row>
    <row r="10779" spans="1:23">
      <c r="A10779" s="536"/>
      <c r="B10779" s="532"/>
      <c r="C10779" s="350"/>
      <c r="D10779" s="350"/>
      <c r="E10779" s="533"/>
      <c r="F10779" s="533"/>
      <c r="G10779" s="533"/>
      <c r="H10779" s="533"/>
      <c r="I10779" s="533"/>
      <c r="J10779" s="533"/>
      <c r="K10779" s="533"/>
      <c r="L10779" s="533"/>
      <c r="M10779" s="533"/>
      <c r="N10779" s="532"/>
      <c r="O10779" s="350"/>
      <c r="P10779" s="464"/>
      <c r="Q10779" s="464"/>
      <c r="R10779" s="464"/>
      <c r="S10779" s="464"/>
      <c r="T10779" s="464"/>
      <c r="U10779" s="464"/>
      <c r="V10779" s="464"/>
      <c r="W10779" s="464"/>
    </row>
    <row r="10780" spans="1:23">
      <c r="A10780" s="536"/>
      <c r="B10780" s="532"/>
      <c r="C10780" s="350"/>
      <c r="D10780" s="350"/>
      <c r="E10780" s="533"/>
      <c r="F10780" s="533"/>
      <c r="G10780" s="533"/>
      <c r="H10780" s="533"/>
      <c r="I10780" s="533"/>
      <c r="J10780" s="533"/>
      <c r="K10780" s="533"/>
      <c r="L10780" s="533"/>
      <c r="M10780" s="533"/>
      <c r="N10780" s="532"/>
      <c r="O10780" s="350"/>
      <c r="P10780" s="464"/>
      <c r="Q10780" s="464"/>
      <c r="R10780" s="464"/>
      <c r="S10780" s="464"/>
      <c r="T10780" s="464"/>
      <c r="U10780" s="464"/>
      <c r="V10780" s="464"/>
      <c r="W10780" s="464"/>
    </row>
    <row r="10781" spans="1:23">
      <c r="A10781" s="536"/>
      <c r="B10781" s="532"/>
      <c r="C10781" s="350"/>
      <c r="D10781" s="350"/>
      <c r="E10781" s="533"/>
      <c r="F10781" s="533"/>
      <c r="G10781" s="533"/>
      <c r="H10781" s="533"/>
      <c r="I10781" s="533"/>
      <c r="J10781" s="533"/>
      <c r="K10781" s="533"/>
      <c r="L10781" s="533"/>
      <c r="M10781" s="533"/>
      <c r="N10781" s="532"/>
      <c r="O10781" s="350"/>
      <c r="P10781" s="464"/>
      <c r="Q10781" s="464"/>
      <c r="R10781" s="464"/>
      <c r="S10781" s="464"/>
      <c r="T10781" s="464"/>
      <c r="U10781" s="464"/>
      <c r="V10781" s="464"/>
      <c r="W10781" s="464"/>
    </row>
    <row r="10782" spans="1:23">
      <c r="A10782" s="536"/>
      <c r="B10782" s="532"/>
      <c r="C10782" s="350"/>
      <c r="D10782" s="350"/>
      <c r="E10782" s="533"/>
      <c r="F10782" s="533"/>
      <c r="G10782" s="533"/>
      <c r="H10782" s="533"/>
      <c r="I10782" s="533"/>
      <c r="J10782" s="533"/>
      <c r="K10782" s="533"/>
      <c r="L10782" s="533"/>
      <c r="M10782" s="533"/>
      <c r="N10782" s="532"/>
      <c r="O10782" s="350"/>
      <c r="P10782" s="464"/>
      <c r="Q10782" s="464"/>
      <c r="R10782" s="464"/>
      <c r="S10782" s="464"/>
      <c r="T10782" s="464"/>
      <c r="U10782" s="464"/>
      <c r="V10782" s="464"/>
      <c r="W10782" s="464"/>
    </row>
    <row r="10783" spans="1:23">
      <c r="A10783" s="536"/>
      <c r="B10783" s="532"/>
      <c r="C10783" s="350"/>
      <c r="D10783" s="350"/>
      <c r="E10783" s="533"/>
      <c r="F10783" s="533"/>
      <c r="G10783" s="533"/>
      <c r="H10783" s="533"/>
      <c r="I10783" s="533"/>
      <c r="J10783" s="533"/>
      <c r="K10783" s="533"/>
      <c r="L10783" s="533"/>
      <c r="M10783" s="533"/>
      <c r="N10783" s="532"/>
      <c r="O10783" s="350"/>
      <c r="P10783" s="464"/>
      <c r="Q10783" s="464"/>
      <c r="R10783" s="464"/>
      <c r="S10783" s="464"/>
      <c r="T10783" s="464"/>
      <c r="U10783" s="464"/>
      <c r="V10783" s="464"/>
      <c r="W10783" s="464"/>
    </row>
    <row r="10784" spans="1:23">
      <c r="A10784" s="536"/>
      <c r="B10784" s="532"/>
      <c r="C10784" s="350"/>
      <c r="D10784" s="350"/>
      <c r="E10784" s="533"/>
      <c r="F10784" s="533"/>
      <c r="G10784" s="533"/>
      <c r="H10784" s="533"/>
      <c r="I10784" s="533"/>
      <c r="J10784" s="533"/>
      <c r="K10784" s="533"/>
      <c r="L10784" s="533"/>
      <c r="M10784" s="533"/>
      <c r="N10784" s="532"/>
      <c r="O10784" s="350"/>
      <c r="P10784" s="464"/>
      <c r="Q10784" s="464"/>
      <c r="R10784" s="464"/>
      <c r="S10784" s="464"/>
      <c r="T10784" s="464"/>
      <c r="U10784" s="464"/>
      <c r="V10784" s="464"/>
      <c r="W10784" s="464"/>
    </row>
    <row r="10785" spans="1:23">
      <c r="A10785" s="536"/>
      <c r="B10785" s="532"/>
      <c r="C10785" s="350"/>
      <c r="D10785" s="350"/>
      <c r="E10785" s="533"/>
      <c r="F10785" s="533"/>
      <c r="G10785" s="533"/>
      <c r="H10785" s="533"/>
      <c r="I10785" s="533"/>
      <c r="J10785" s="533"/>
      <c r="K10785" s="533"/>
      <c r="L10785" s="533"/>
      <c r="M10785" s="533"/>
      <c r="N10785" s="532"/>
      <c r="O10785" s="350"/>
      <c r="P10785" s="464"/>
      <c r="Q10785" s="464"/>
      <c r="R10785" s="464"/>
      <c r="S10785" s="464"/>
      <c r="T10785" s="464"/>
      <c r="U10785" s="464"/>
      <c r="V10785" s="464"/>
      <c r="W10785" s="464"/>
    </row>
    <row r="10786" spans="1:23">
      <c r="A10786" s="536"/>
      <c r="B10786" s="532"/>
      <c r="C10786" s="350"/>
      <c r="D10786" s="350"/>
      <c r="E10786" s="533"/>
      <c r="F10786" s="533"/>
      <c r="G10786" s="533"/>
      <c r="H10786" s="533"/>
      <c r="I10786" s="533"/>
      <c r="J10786" s="533"/>
      <c r="K10786" s="533"/>
      <c r="L10786" s="533"/>
      <c r="M10786" s="533"/>
      <c r="N10786" s="532"/>
      <c r="O10786" s="350"/>
      <c r="P10786" s="464"/>
      <c r="Q10786" s="464"/>
      <c r="R10786" s="464"/>
      <c r="S10786" s="464"/>
      <c r="T10786" s="464"/>
      <c r="U10786" s="464"/>
      <c r="V10786" s="464"/>
      <c r="W10786" s="464"/>
    </row>
    <row r="10787" spans="1:23">
      <c r="A10787" s="536"/>
      <c r="B10787" s="532"/>
      <c r="C10787" s="350"/>
      <c r="D10787" s="350"/>
      <c r="E10787" s="533"/>
      <c r="F10787" s="533"/>
      <c r="G10787" s="533"/>
      <c r="H10787" s="533"/>
      <c r="I10787" s="533"/>
      <c r="J10787" s="533"/>
      <c r="K10787" s="533"/>
      <c r="L10787" s="533"/>
      <c r="M10787" s="533"/>
      <c r="N10787" s="532"/>
      <c r="O10787" s="350"/>
      <c r="P10787" s="464"/>
      <c r="Q10787" s="464"/>
      <c r="R10787" s="464"/>
      <c r="S10787" s="464"/>
      <c r="T10787" s="464"/>
      <c r="U10787" s="464"/>
      <c r="V10787" s="464"/>
      <c r="W10787" s="464"/>
    </row>
    <row r="10788" spans="1:23">
      <c r="A10788" s="536"/>
      <c r="B10788" s="532"/>
      <c r="C10788" s="350"/>
      <c r="D10788" s="350"/>
      <c r="E10788" s="533"/>
      <c r="F10788" s="533"/>
      <c r="G10788" s="533"/>
      <c r="H10788" s="533"/>
      <c r="I10788" s="533"/>
      <c r="J10788" s="533"/>
      <c r="K10788" s="533"/>
      <c r="L10788" s="533"/>
      <c r="M10788" s="533"/>
      <c r="N10788" s="532"/>
      <c r="O10788" s="350"/>
      <c r="P10788" s="464"/>
      <c r="Q10788" s="464"/>
      <c r="R10788" s="464"/>
      <c r="S10788" s="464"/>
      <c r="T10788" s="464"/>
      <c r="U10788" s="464"/>
      <c r="V10788" s="464"/>
      <c r="W10788" s="464"/>
    </row>
    <row r="10789" spans="1:23">
      <c r="A10789" s="536"/>
      <c r="B10789" s="532"/>
      <c r="C10789" s="350"/>
      <c r="D10789" s="350"/>
      <c r="E10789" s="533"/>
      <c r="F10789" s="533"/>
      <c r="G10789" s="533"/>
      <c r="H10789" s="533"/>
      <c r="I10789" s="533"/>
      <c r="J10789" s="533"/>
      <c r="K10789" s="533"/>
      <c r="L10789" s="533"/>
      <c r="M10789" s="533"/>
      <c r="N10789" s="532"/>
      <c r="O10789" s="350"/>
      <c r="P10789" s="464"/>
      <c r="Q10789" s="464"/>
      <c r="R10789" s="464"/>
      <c r="S10789" s="464"/>
      <c r="T10789" s="464"/>
      <c r="U10789" s="464"/>
      <c r="V10789" s="464"/>
      <c r="W10789" s="464"/>
    </row>
    <row r="10790" spans="1:23">
      <c r="A10790" s="536"/>
      <c r="B10790" s="532"/>
      <c r="C10790" s="350"/>
      <c r="D10790" s="350"/>
      <c r="E10790" s="533"/>
      <c r="F10790" s="533"/>
      <c r="G10790" s="533"/>
      <c r="H10790" s="533"/>
      <c r="I10790" s="533"/>
      <c r="J10790" s="533"/>
      <c r="K10790" s="533"/>
      <c r="L10790" s="533"/>
      <c r="M10790" s="533"/>
      <c r="N10790" s="532"/>
      <c r="O10790" s="350"/>
      <c r="P10790" s="464"/>
      <c r="Q10790" s="464"/>
      <c r="R10790" s="464"/>
      <c r="S10790" s="464"/>
      <c r="T10790" s="464"/>
      <c r="U10790" s="464"/>
      <c r="V10790" s="464"/>
      <c r="W10790" s="464"/>
    </row>
    <row r="10791" spans="1:23">
      <c r="A10791" s="536"/>
      <c r="B10791" s="532"/>
      <c r="C10791" s="350"/>
      <c r="D10791" s="350"/>
      <c r="E10791" s="533"/>
      <c r="F10791" s="533"/>
      <c r="G10791" s="533"/>
      <c r="H10791" s="533"/>
      <c r="I10791" s="533"/>
      <c r="J10791" s="533"/>
      <c r="K10791" s="533"/>
      <c r="L10791" s="533"/>
      <c r="M10791" s="533"/>
      <c r="N10791" s="532"/>
      <c r="O10791" s="350"/>
      <c r="P10791" s="464"/>
      <c r="Q10791" s="464"/>
      <c r="R10791" s="464"/>
      <c r="S10791" s="464"/>
      <c r="T10791" s="464"/>
      <c r="U10791" s="464"/>
      <c r="V10791" s="464"/>
      <c r="W10791" s="464"/>
    </row>
    <row r="10792" spans="1:23">
      <c r="A10792" s="536"/>
      <c r="B10792" s="532"/>
      <c r="C10792" s="350"/>
      <c r="D10792" s="350"/>
      <c r="E10792" s="533"/>
      <c r="F10792" s="533"/>
      <c r="G10792" s="533"/>
      <c r="H10792" s="533"/>
      <c r="I10792" s="533"/>
      <c r="J10792" s="533"/>
      <c r="K10792" s="533"/>
      <c r="L10792" s="533"/>
      <c r="M10792" s="533"/>
      <c r="N10792" s="532"/>
      <c r="O10792" s="350"/>
      <c r="P10792" s="464"/>
      <c r="Q10792" s="464"/>
      <c r="R10792" s="464"/>
      <c r="S10792" s="464"/>
      <c r="T10792" s="464"/>
      <c r="U10792" s="464"/>
      <c r="V10792" s="464"/>
      <c r="W10792" s="464"/>
    </row>
    <row r="10793" spans="1:23">
      <c r="A10793" s="536"/>
      <c r="B10793" s="532"/>
      <c r="C10793" s="350"/>
      <c r="D10793" s="350"/>
      <c r="E10793" s="533"/>
      <c r="F10793" s="533"/>
      <c r="G10793" s="533"/>
      <c r="H10793" s="533"/>
      <c r="I10793" s="533"/>
      <c r="J10793" s="533"/>
      <c r="K10793" s="533"/>
      <c r="L10793" s="533"/>
      <c r="M10793" s="533"/>
      <c r="N10793" s="532"/>
      <c r="O10793" s="350"/>
      <c r="P10793" s="464"/>
      <c r="Q10793" s="464"/>
      <c r="R10793" s="464"/>
      <c r="S10793" s="464"/>
      <c r="T10793" s="464"/>
      <c r="U10793" s="464"/>
      <c r="V10793" s="464"/>
      <c r="W10793" s="464"/>
    </row>
    <row r="10794" spans="1:23">
      <c r="A10794" s="536"/>
      <c r="B10794" s="532"/>
      <c r="C10794" s="350"/>
      <c r="D10794" s="350"/>
      <c r="E10794" s="533"/>
      <c r="F10794" s="533"/>
      <c r="G10794" s="533"/>
      <c r="H10794" s="533"/>
      <c r="I10794" s="533"/>
      <c r="J10794" s="533"/>
      <c r="K10794" s="533"/>
      <c r="L10794" s="533"/>
      <c r="M10794" s="533"/>
      <c r="N10794" s="532"/>
      <c r="O10794" s="350"/>
      <c r="P10794" s="464"/>
      <c r="Q10794" s="464"/>
      <c r="R10794" s="464"/>
      <c r="S10794" s="464"/>
      <c r="T10794" s="464"/>
      <c r="U10794" s="464"/>
      <c r="V10794" s="464"/>
      <c r="W10794" s="464"/>
    </row>
    <row r="10795" spans="1:23">
      <c r="A10795" s="536"/>
      <c r="B10795" s="532"/>
      <c r="C10795" s="350"/>
      <c r="D10795" s="350"/>
      <c r="E10795" s="533"/>
      <c r="F10795" s="533"/>
      <c r="G10795" s="533"/>
      <c r="H10795" s="533"/>
      <c r="I10795" s="533"/>
      <c r="J10795" s="533"/>
      <c r="K10795" s="533"/>
      <c r="L10795" s="533"/>
      <c r="M10795" s="533"/>
      <c r="N10795" s="532"/>
      <c r="O10795" s="350"/>
      <c r="P10795" s="464"/>
      <c r="Q10795" s="464"/>
      <c r="R10795" s="464"/>
      <c r="S10795" s="464"/>
      <c r="T10795" s="464"/>
      <c r="U10795" s="464"/>
      <c r="V10795" s="464"/>
      <c r="W10795" s="464"/>
    </row>
    <row r="10796" spans="1:23">
      <c r="A10796" s="536"/>
      <c r="B10796" s="532"/>
      <c r="C10796" s="350"/>
      <c r="D10796" s="350"/>
      <c r="E10796" s="533"/>
      <c r="F10796" s="533"/>
      <c r="G10796" s="533"/>
      <c r="H10796" s="533"/>
      <c r="I10796" s="533"/>
      <c r="J10796" s="533"/>
      <c r="K10796" s="533"/>
      <c r="L10796" s="533"/>
      <c r="M10796" s="533"/>
      <c r="N10796" s="532"/>
      <c r="O10796" s="350"/>
      <c r="P10796" s="464"/>
      <c r="Q10796" s="464"/>
      <c r="R10796" s="464"/>
      <c r="S10796" s="464"/>
      <c r="T10796" s="464"/>
      <c r="U10796" s="464"/>
      <c r="V10796" s="464"/>
      <c r="W10796" s="464"/>
    </row>
    <row r="10797" spans="1:23">
      <c r="A10797" s="536"/>
      <c r="B10797" s="532"/>
      <c r="C10797" s="350"/>
      <c r="D10797" s="350"/>
      <c r="E10797" s="533"/>
      <c r="F10797" s="533"/>
      <c r="G10797" s="533"/>
      <c r="H10797" s="533"/>
      <c r="I10797" s="533"/>
      <c r="J10797" s="533"/>
      <c r="K10797" s="533"/>
      <c r="L10797" s="533"/>
      <c r="M10797" s="533"/>
      <c r="N10797" s="532"/>
      <c r="O10797" s="350"/>
      <c r="P10797" s="464"/>
      <c r="Q10797" s="464"/>
      <c r="R10797" s="464"/>
      <c r="S10797" s="464"/>
      <c r="T10797" s="464"/>
      <c r="U10797" s="464"/>
      <c r="V10797" s="464"/>
      <c r="W10797" s="464"/>
    </row>
    <row r="10798" spans="1:23">
      <c r="A10798" s="536"/>
      <c r="B10798" s="532"/>
      <c r="C10798" s="350"/>
      <c r="D10798" s="350"/>
      <c r="E10798" s="533"/>
      <c r="F10798" s="533"/>
      <c r="G10798" s="533"/>
      <c r="H10798" s="533"/>
      <c r="I10798" s="533"/>
      <c r="J10798" s="533"/>
      <c r="K10798" s="533"/>
      <c r="L10798" s="533"/>
      <c r="M10798" s="533"/>
      <c r="N10798" s="532"/>
      <c r="O10798" s="350"/>
      <c r="P10798" s="464"/>
      <c r="Q10798" s="464"/>
      <c r="R10798" s="464"/>
      <c r="S10798" s="464"/>
      <c r="T10798" s="464"/>
      <c r="U10798" s="464"/>
      <c r="V10798" s="464"/>
      <c r="W10798" s="464"/>
    </row>
    <row r="10799" spans="1:23">
      <c r="A10799" s="536"/>
      <c r="B10799" s="532"/>
      <c r="C10799" s="350"/>
      <c r="D10799" s="350"/>
      <c r="E10799" s="533"/>
      <c r="F10799" s="533"/>
      <c r="G10799" s="533"/>
      <c r="H10799" s="533"/>
      <c r="I10799" s="533"/>
      <c r="J10799" s="533"/>
      <c r="K10799" s="533"/>
      <c r="L10799" s="533"/>
      <c r="M10799" s="533"/>
      <c r="N10799" s="532"/>
      <c r="O10799" s="350"/>
      <c r="P10799" s="464"/>
      <c r="Q10799" s="464"/>
      <c r="R10799" s="464"/>
      <c r="S10799" s="464"/>
      <c r="T10799" s="464"/>
      <c r="U10799" s="464"/>
      <c r="V10799" s="464"/>
      <c r="W10799" s="464"/>
    </row>
    <row r="10800" spans="1:23">
      <c r="A10800" s="536"/>
      <c r="B10800" s="532"/>
      <c r="C10800" s="350"/>
      <c r="D10800" s="350"/>
      <c r="E10800" s="533"/>
      <c r="F10800" s="533"/>
      <c r="G10800" s="533"/>
      <c r="H10800" s="533"/>
      <c r="I10800" s="533"/>
      <c r="J10800" s="533"/>
      <c r="K10800" s="533"/>
      <c r="L10800" s="533"/>
      <c r="M10800" s="533"/>
      <c r="N10800" s="532"/>
      <c r="O10800" s="350"/>
      <c r="P10800" s="464"/>
      <c r="Q10800" s="464"/>
      <c r="R10800" s="464"/>
      <c r="S10800" s="464"/>
      <c r="T10800" s="464"/>
      <c r="U10800" s="464"/>
      <c r="V10800" s="464"/>
      <c r="W10800" s="464"/>
    </row>
    <row r="10801" spans="1:23">
      <c r="A10801" s="536"/>
      <c r="B10801" s="532"/>
      <c r="C10801" s="350"/>
      <c r="D10801" s="350"/>
      <c r="E10801" s="533"/>
      <c r="F10801" s="533"/>
      <c r="G10801" s="533"/>
      <c r="H10801" s="533"/>
      <c r="I10801" s="533"/>
      <c r="J10801" s="533"/>
      <c r="K10801" s="533"/>
      <c r="L10801" s="533"/>
      <c r="M10801" s="533"/>
      <c r="N10801" s="532"/>
      <c r="O10801" s="350"/>
      <c r="P10801" s="464"/>
      <c r="Q10801" s="464"/>
      <c r="R10801" s="464"/>
      <c r="S10801" s="464"/>
      <c r="T10801" s="464"/>
      <c r="U10801" s="464"/>
      <c r="V10801" s="464"/>
      <c r="W10801" s="464"/>
    </row>
    <row r="10802" spans="1:23">
      <c r="A10802" s="536"/>
      <c r="B10802" s="532"/>
      <c r="C10802" s="350"/>
      <c r="D10802" s="350"/>
      <c r="E10802" s="533"/>
      <c r="F10802" s="533"/>
      <c r="G10802" s="533"/>
      <c r="H10802" s="533"/>
      <c r="I10802" s="533"/>
      <c r="J10802" s="533"/>
      <c r="K10802" s="533"/>
      <c r="L10802" s="533"/>
      <c r="M10802" s="533"/>
      <c r="N10802" s="532"/>
      <c r="O10802" s="350"/>
      <c r="P10802" s="464"/>
      <c r="Q10802" s="464"/>
      <c r="R10802" s="464"/>
      <c r="S10802" s="464"/>
      <c r="T10802" s="464"/>
      <c r="U10802" s="464"/>
      <c r="V10802" s="464"/>
      <c r="W10802" s="464"/>
    </row>
    <row r="10803" spans="1:23">
      <c r="A10803" s="536"/>
      <c r="B10803" s="532"/>
      <c r="C10803" s="350"/>
      <c r="D10803" s="350"/>
      <c r="E10803" s="533"/>
      <c r="F10803" s="533"/>
      <c r="G10803" s="533"/>
      <c r="H10803" s="533"/>
      <c r="I10803" s="533"/>
      <c r="J10803" s="533"/>
      <c r="K10803" s="533"/>
      <c r="L10803" s="533"/>
      <c r="M10803" s="533"/>
      <c r="N10803" s="532"/>
      <c r="O10803" s="350"/>
      <c r="P10803" s="464"/>
      <c r="Q10803" s="464"/>
      <c r="R10803" s="464"/>
      <c r="S10803" s="464"/>
      <c r="T10803" s="464"/>
      <c r="U10803" s="464"/>
      <c r="V10803" s="464"/>
      <c r="W10803" s="464"/>
    </row>
    <row r="10804" spans="1:23">
      <c r="A10804" s="536"/>
      <c r="B10804" s="532"/>
      <c r="C10804" s="350"/>
      <c r="D10804" s="350"/>
      <c r="E10804" s="533"/>
      <c r="F10804" s="533"/>
      <c r="G10804" s="533"/>
      <c r="H10804" s="533"/>
      <c r="I10804" s="533"/>
      <c r="J10804" s="533"/>
      <c r="K10804" s="533"/>
      <c r="L10804" s="533"/>
      <c r="M10804" s="533"/>
      <c r="N10804" s="532"/>
      <c r="O10804" s="350"/>
      <c r="P10804" s="464"/>
      <c r="Q10804" s="464"/>
      <c r="R10804" s="464"/>
      <c r="S10804" s="464"/>
      <c r="T10804" s="464"/>
      <c r="U10804" s="464"/>
      <c r="V10804" s="464"/>
      <c r="W10804" s="464"/>
    </row>
    <row r="10805" spans="1:23">
      <c r="A10805" s="536"/>
      <c r="B10805" s="532"/>
      <c r="C10805" s="350"/>
      <c r="D10805" s="350"/>
      <c r="E10805" s="533"/>
      <c r="F10805" s="533"/>
      <c r="G10805" s="533"/>
      <c r="H10805" s="533"/>
      <c r="I10805" s="533"/>
      <c r="J10805" s="533"/>
      <c r="K10805" s="533"/>
      <c r="L10805" s="533"/>
      <c r="M10805" s="533"/>
      <c r="N10805" s="532"/>
      <c r="O10805" s="350"/>
      <c r="P10805" s="464"/>
      <c r="Q10805" s="464"/>
      <c r="R10805" s="464"/>
      <c r="S10805" s="464"/>
      <c r="T10805" s="464"/>
      <c r="U10805" s="464"/>
      <c r="V10805" s="464"/>
      <c r="W10805" s="464"/>
    </row>
    <row r="10806" spans="1:23">
      <c r="A10806" s="536"/>
      <c r="B10806" s="532"/>
      <c r="C10806" s="350"/>
      <c r="D10806" s="350"/>
      <c r="E10806" s="533"/>
      <c r="F10806" s="533"/>
      <c r="G10806" s="533"/>
      <c r="H10806" s="533"/>
      <c r="I10806" s="533"/>
      <c r="J10806" s="533"/>
      <c r="K10806" s="533"/>
      <c r="L10806" s="533"/>
      <c r="M10806" s="533"/>
      <c r="N10806" s="532"/>
      <c r="O10806" s="350"/>
      <c r="P10806" s="464"/>
      <c r="Q10806" s="464"/>
      <c r="R10806" s="464"/>
      <c r="S10806" s="464"/>
      <c r="T10806" s="464"/>
      <c r="U10806" s="464"/>
      <c r="V10806" s="464"/>
      <c r="W10806" s="464"/>
    </row>
    <row r="10807" spans="1:23">
      <c r="A10807" s="536"/>
      <c r="B10807" s="532"/>
      <c r="C10807" s="350"/>
      <c r="D10807" s="350"/>
      <c r="E10807" s="533"/>
      <c r="F10807" s="533"/>
      <c r="G10807" s="533"/>
      <c r="H10807" s="533"/>
      <c r="I10807" s="533"/>
      <c r="J10807" s="533"/>
      <c r="K10807" s="533"/>
      <c r="L10807" s="533"/>
      <c r="M10807" s="533"/>
      <c r="N10807" s="532"/>
      <c r="O10807" s="350"/>
      <c r="P10807" s="464"/>
      <c r="Q10807" s="464"/>
      <c r="R10807" s="464"/>
      <c r="S10807" s="464"/>
      <c r="T10807" s="464"/>
      <c r="U10807" s="464"/>
      <c r="V10807" s="464"/>
      <c r="W10807" s="464"/>
    </row>
    <row r="10808" spans="1:23">
      <c r="A10808" s="536"/>
      <c r="B10808" s="532"/>
      <c r="C10808" s="350"/>
      <c r="D10808" s="350"/>
      <c r="E10808" s="533"/>
      <c r="F10808" s="533"/>
      <c r="G10808" s="533"/>
      <c r="H10808" s="533"/>
      <c r="I10808" s="533"/>
      <c r="J10808" s="533"/>
      <c r="K10808" s="533"/>
      <c r="L10808" s="533"/>
      <c r="M10808" s="533"/>
      <c r="N10808" s="532"/>
      <c r="O10808" s="350"/>
      <c r="P10808" s="464"/>
      <c r="Q10808" s="464"/>
      <c r="R10808" s="464"/>
      <c r="S10808" s="464"/>
      <c r="T10808" s="464"/>
      <c r="U10808" s="464"/>
      <c r="V10808" s="464"/>
      <c r="W10808" s="464"/>
    </row>
    <row r="10809" spans="1:23">
      <c r="A10809" s="536"/>
      <c r="B10809" s="532"/>
      <c r="C10809" s="350"/>
      <c r="D10809" s="350"/>
      <c r="E10809" s="533"/>
      <c r="F10809" s="533"/>
      <c r="G10809" s="533"/>
      <c r="H10809" s="533"/>
      <c r="I10809" s="533"/>
      <c r="J10809" s="533"/>
      <c r="K10809" s="533"/>
      <c r="L10809" s="533"/>
      <c r="M10809" s="533"/>
      <c r="N10809" s="532"/>
      <c r="O10809" s="350"/>
      <c r="P10809" s="464"/>
      <c r="Q10809" s="464"/>
      <c r="R10809" s="464"/>
      <c r="S10809" s="464"/>
      <c r="T10809" s="464"/>
      <c r="U10809" s="464"/>
      <c r="V10809" s="464"/>
      <c r="W10809" s="464"/>
    </row>
    <row r="10810" spans="1:23">
      <c r="A10810" s="536"/>
      <c r="B10810" s="532"/>
      <c r="C10810" s="350"/>
      <c r="D10810" s="350"/>
      <c r="E10810" s="533"/>
      <c r="F10810" s="533"/>
      <c r="G10810" s="533"/>
      <c r="H10810" s="533"/>
      <c r="I10810" s="533"/>
      <c r="J10810" s="533"/>
      <c r="K10810" s="533"/>
      <c r="L10810" s="533"/>
      <c r="M10810" s="533"/>
      <c r="N10810" s="532"/>
      <c r="O10810" s="350"/>
      <c r="P10810" s="464"/>
      <c r="Q10810" s="464"/>
      <c r="R10810" s="464"/>
      <c r="S10810" s="464"/>
      <c r="T10810" s="464"/>
      <c r="U10810" s="464"/>
      <c r="V10810" s="464"/>
      <c r="W10810" s="464"/>
    </row>
    <row r="10811" spans="1:23">
      <c r="A10811" s="536"/>
      <c r="B10811" s="532"/>
      <c r="C10811" s="350"/>
      <c r="D10811" s="350"/>
      <c r="E10811" s="533"/>
      <c r="F10811" s="533"/>
      <c r="G10811" s="533"/>
      <c r="H10811" s="533"/>
      <c r="I10811" s="533"/>
      <c r="J10811" s="533"/>
      <c r="K10811" s="533"/>
      <c r="L10811" s="533"/>
      <c r="M10811" s="533"/>
      <c r="N10811" s="532"/>
      <c r="O10811" s="350"/>
      <c r="P10811" s="464"/>
      <c r="Q10811" s="464"/>
      <c r="R10811" s="464"/>
      <c r="S10811" s="464"/>
      <c r="T10811" s="464"/>
      <c r="U10811" s="464"/>
      <c r="V10811" s="464"/>
      <c r="W10811" s="464"/>
    </row>
    <row r="10812" spans="1:23">
      <c r="A10812" s="536"/>
      <c r="B10812" s="532"/>
      <c r="C10812" s="350"/>
      <c r="D10812" s="350"/>
      <c r="E10812" s="533"/>
      <c r="F10812" s="533"/>
      <c r="G10812" s="533"/>
      <c r="H10812" s="533"/>
      <c r="I10812" s="533"/>
      <c r="J10812" s="533"/>
      <c r="K10812" s="533"/>
      <c r="L10812" s="533"/>
      <c r="M10812" s="533"/>
      <c r="N10812" s="532"/>
      <c r="O10812" s="350"/>
      <c r="P10812" s="464"/>
      <c r="Q10812" s="464"/>
      <c r="R10812" s="464"/>
      <c r="S10812" s="464"/>
      <c r="T10812" s="464"/>
      <c r="U10812" s="464"/>
      <c r="V10812" s="464"/>
      <c r="W10812" s="464"/>
    </row>
    <row r="10813" spans="1:23">
      <c r="A10813" s="536"/>
      <c r="B10813" s="532"/>
      <c r="C10813" s="350"/>
      <c r="D10813" s="350"/>
      <c r="E10813" s="533"/>
      <c r="F10813" s="533"/>
      <c r="G10813" s="533"/>
      <c r="H10813" s="533"/>
      <c r="I10813" s="533"/>
      <c r="J10813" s="533"/>
      <c r="K10813" s="533"/>
      <c r="L10813" s="533"/>
      <c r="M10813" s="533"/>
      <c r="N10813" s="532"/>
      <c r="O10813" s="350"/>
      <c r="P10813" s="464"/>
      <c r="Q10813" s="464"/>
      <c r="R10813" s="464"/>
      <c r="S10813" s="464"/>
      <c r="T10813" s="464"/>
      <c r="U10813" s="464"/>
      <c r="V10813" s="464"/>
      <c r="W10813" s="464"/>
    </row>
    <row r="10814" spans="1:23">
      <c r="A10814" s="536"/>
      <c r="B10814" s="532"/>
      <c r="C10814" s="350"/>
      <c r="D10814" s="350"/>
      <c r="E10814" s="533"/>
      <c r="F10814" s="533"/>
      <c r="G10814" s="533"/>
      <c r="H10814" s="533"/>
      <c r="I10814" s="533"/>
      <c r="J10814" s="533"/>
      <c r="K10814" s="533"/>
      <c r="L10814" s="533"/>
      <c r="M10814" s="533"/>
      <c r="N10814" s="532"/>
      <c r="O10814" s="350"/>
      <c r="P10814" s="464"/>
      <c r="Q10814" s="464"/>
      <c r="R10814" s="464"/>
      <c r="S10814" s="464"/>
      <c r="T10814" s="464"/>
      <c r="U10814" s="464"/>
      <c r="V10814" s="464"/>
      <c r="W10814" s="464"/>
    </row>
    <row r="10815" spans="1:23">
      <c r="A10815" s="536"/>
      <c r="B10815" s="532"/>
      <c r="C10815" s="350"/>
      <c r="D10815" s="350"/>
      <c r="E10815" s="533"/>
      <c r="F10815" s="533"/>
      <c r="G10815" s="533"/>
      <c r="H10815" s="533"/>
      <c r="I10815" s="533"/>
      <c r="J10815" s="533"/>
      <c r="K10815" s="533"/>
      <c r="L10815" s="533"/>
      <c r="M10815" s="533"/>
      <c r="N10815" s="532"/>
      <c r="O10815" s="350"/>
      <c r="P10815" s="464"/>
      <c r="Q10815" s="464"/>
      <c r="R10815" s="464"/>
      <c r="S10815" s="464"/>
      <c r="T10815" s="464"/>
      <c r="U10815" s="464"/>
      <c r="V10815" s="464"/>
      <c r="W10815" s="464"/>
    </row>
    <row r="10816" spans="1:23">
      <c r="A10816" s="536"/>
      <c r="B10816" s="532"/>
      <c r="C10816" s="350"/>
      <c r="D10816" s="350"/>
      <c r="E10816" s="533"/>
      <c r="F10816" s="533"/>
      <c r="G10816" s="533"/>
      <c r="H10816" s="533"/>
      <c r="I10816" s="533"/>
      <c r="J10816" s="533"/>
      <c r="K10816" s="533"/>
      <c r="L10816" s="533"/>
      <c r="M10816" s="533"/>
      <c r="N10816" s="532"/>
      <c r="O10816" s="350"/>
      <c r="P10816" s="464"/>
      <c r="Q10816" s="464"/>
      <c r="R10816" s="464"/>
      <c r="S10816" s="464"/>
      <c r="T10816" s="464"/>
      <c r="U10816" s="464"/>
      <c r="V10816" s="464"/>
      <c r="W10816" s="464"/>
    </row>
    <row r="10817" spans="1:23">
      <c r="A10817" s="536"/>
      <c r="B10817" s="532"/>
      <c r="C10817" s="350"/>
      <c r="D10817" s="350"/>
      <c r="E10817" s="533"/>
      <c r="F10817" s="533"/>
      <c r="G10817" s="533"/>
      <c r="H10817" s="533"/>
      <c r="I10817" s="533"/>
      <c r="J10817" s="533"/>
      <c r="K10817" s="533"/>
      <c r="L10817" s="533"/>
      <c r="M10817" s="533"/>
      <c r="N10817" s="532"/>
      <c r="O10817" s="350"/>
      <c r="P10817" s="464"/>
      <c r="Q10817" s="464"/>
      <c r="R10817" s="464"/>
      <c r="S10817" s="464"/>
      <c r="T10817" s="464"/>
      <c r="U10817" s="464"/>
      <c r="V10817" s="464"/>
      <c r="W10817" s="464"/>
    </row>
    <row r="10818" spans="1:23">
      <c r="A10818" s="536"/>
      <c r="B10818" s="532"/>
      <c r="C10818" s="350"/>
      <c r="D10818" s="350"/>
      <c r="E10818" s="533"/>
      <c r="F10818" s="533"/>
      <c r="G10818" s="533"/>
      <c r="H10818" s="533"/>
      <c r="I10818" s="533"/>
      <c r="J10818" s="533"/>
      <c r="K10818" s="533"/>
      <c r="L10818" s="533"/>
      <c r="M10818" s="533"/>
      <c r="N10818" s="532"/>
      <c r="O10818" s="350"/>
      <c r="P10818" s="464"/>
      <c r="Q10818" s="464"/>
      <c r="R10818" s="464"/>
      <c r="S10818" s="464"/>
      <c r="T10818" s="464"/>
      <c r="U10818" s="464"/>
      <c r="V10818" s="464"/>
      <c r="W10818" s="464"/>
    </row>
    <row r="10819" spans="1:23">
      <c r="A10819" s="536"/>
      <c r="B10819" s="532"/>
      <c r="C10819" s="350"/>
      <c r="D10819" s="350"/>
      <c r="E10819" s="533"/>
      <c r="F10819" s="533"/>
      <c r="G10819" s="533"/>
      <c r="H10819" s="533"/>
      <c r="I10819" s="533"/>
      <c r="J10819" s="533"/>
      <c r="K10819" s="533"/>
      <c r="L10819" s="533"/>
      <c r="M10819" s="533"/>
      <c r="N10819" s="532"/>
      <c r="O10819" s="350"/>
      <c r="P10819" s="464"/>
      <c r="Q10819" s="464"/>
      <c r="R10819" s="464"/>
      <c r="S10819" s="464"/>
      <c r="T10819" s="464"/>
      <c r="U10819" s="464"/>
      <c r="V10819" s="464"/>
      <c r="W10819" s="464"/>
    </row>
    <row r="10820" spans="1:23">
      <c r="A10820" s="536"/>
      <c r="B10820" s="532"/>
      <c r="C10820" s="350"/>
      <c r="D10820" s="350"/>
      <c r="E10820" s="533"/>
      <c r="F10820" s="533"/>
      <c r="G10820" s="533"/>
      <c r="H10820" s="533"/>
      <c r="I10820" s="533"/>
      <c r="J10820" s="533"/>
      <c r="K10820" s="533"/>
      <c r="L10820" s="533"/>
      <c r="M10820" s="533"/>
      <c r="N10820" s="532"/>
      <c r="O10820" s="350"/>
      <c r="P10820" s="464"/>
      <c r="Q10820" s="464"/>
      <c r="R10820" s="464"/>
      <c r="S10820" s="464"/>
      <c r="T10820" s="464"/>
      <c r="U10820" s="464"/>
      <c r="V10820" s="464"/>
      <c r="W10820" s="464"/>
    </row>
    <row r="10821" spans="1:23">
      <c r="A10821" s="536"/>
      <c r="B10821" s="532"/>
      <c r="C10821" s="350"/>
      <c r="D10821" s="350"/>
      <c r="E10821" s="533"/>
      <c r="F10821" s="533"/>
      <c r="G10821" s="533"/>
      <c r="H10821" s="533"/>
      <c r="I10821" s="533"/>
      <c r="J10821" s="533"/>
      <c r="K10821" s="533"/>
      <c r="L10821" s="533"/>
      <c r="M10821" s="533"/>
      <c r="N10821" s="532"/>
      <c r="O10821" s="350"/>
      <c r="P10821" s="464"/>
      <c r="Q10821" s="464"/>
      <c r="R10821" s="464"/>
      <c r="S10821" s="464"/>
      <c r="T10821" s="464"/>
      <c r="U10821" s="464"/>
      <c r="V10821" s="464"/>
      <c r="W10821" s="464"/>
    </row>
    <row r="10822" spans="1:23">
      <c r="A10822" s="536"/>
      <c r="B10822" s="532"/>
      <c r="C10822" s="350"/>
      <c r="D10822" s="350"/>
      <c r="E10822" s="533"/>
      <c r="F10822" s="533"/>
      <c r="G10822" s="533"/>
      <c r="H10822" s="533"/>
      <c r="I10822" s="533"/>
      <c r="J10822" s="533"/>
      <c r="K10822" s="533"/>
      <c r="L10822" s="533"/>
      <c r="M10822" s="533"/>
      <c r="N10822" s="532"/>
      <c r="O10822" s="350"/>
      <c r="P10822" s="464"/>
      <c r="Q10822" s="464"/>
      <c r="R10822" s="464"/>
      <c r="S10822" s="464"/>
      <c r="T10822" s="464"/>
      <c r="U10822" s="464"/>
      <c r="V10822" s="464"/>
      <c r="W10822" s="464"/>
    </row>
    <row r="10823" spans="1:23">
      <c r="A10823" s="536"/>
      <c r="B10823" s="532"/>
      <c r="C10823" s="350"/>
      <c r="D10823" s="350"/>
      <c r="E10823" s="533"/>
      <c r="F10823" s="533"/>
      <c r="G10823" s="533"/>
      <c r="H10823" s="533"/>
      <c r="I10823" s="533"/>
      <c r="J10823" s="533"/>
      <c r="K10823" s="533"/>
      <c r="L10823" s="533"/>
      <c r="M10823" s="533"/>
      <c r="N10823" s="532"/>
      <c r="O10823" s="350"/>
      <c r="P10823" s="464"/>
      <c r="Q10823" s="464"/>
      <c r="R10823" s="464"/>
      <c r="S10823" s="464"/>
      <c r="T10823" s="464"/>
      <c r="U10823" s="464"/>
      <c r="V10823" s="464"/>
      <c r="W10823" s="464"/>
    </row>
    <row r="10824" spans="1:23">
      <c r="A10824" s="536"/>
      <c r="B10824" s="532"/>
      <c r="C10824" s="350"/>
      <c r="D10824" s="350"/>
      <c r="E10824" s="533"/>
      <c r="F10824" s="533"/>
      <c r="G10824" s="533"/>
      <c r="H10824" s="533"/>
      <c r="I10824" s="533"/>
      <c r="J10824" s="533"/>
      <c r="K10824" s="533"/>
      <c r="L10824" s="533"/>
      <c r="M10824" s="533"/>
      <c r="N10824" s="532"/>
      <c r="O10824" s="350"/>
      <c r="P10824" s="464"/>
      <c r="Q10824" s="464"/>
      <c r="R10824" s="464"/>
      <c r="S10824" s="464"/>
      <c r="T10824" s="464"/>
      <c r="U10824" s="464"/>
      <c r="V10824" s="464"/>
      <c r="W10824" s="464"/>
    </row>
    <row r="10825" spans="1:23">
      <c r="A10825" s="536"/>
      <c r="B10825" s="532"/>
      <c r="C10825" s="350"/>
      <c r="D10825" s="350"/>
      <c r="E10825" s="533"/>
      <c r="F10825" s="533"/>
      <c r="G10825" s="533"/>
      <c r="H10825" s="533"/>
      <c r="I10825" s="533"/>
      <c r="J10825" s="533"/>
      <c r="K10825" s="533"/>
      <c r="L10825" s="533"/>
      <c r="M10825" s="533"/>
      <c r="N10825" s="532"/>
      <c r="O10825" s="350"/>
      <c r="P10825" s="464"/>
      <c r="Q10825" s="464"/>
      <c r="R10825" s="464"/>
      <c r="S10825" s="464"/>
      <c r="T10825" s="464"/>
      <c r="U10825" s="464"/>
      <c r="V10825" s="464"/>
      <c r="W10825" s="464"/>
    </row>
    <row r="10826" spans="1:23">
      <c r="A10826" s="536"/>
      <c r="B10826" s="532"/>
      <c r="C10826" s="350"/>
      <c r="D10826" s="350"/>
      <c r="E10826" s="533"/>
      <c r="F10826" s="533"/>
      <c r="G10826" s="533"/>
      <c r="H10826" s="533"/>
      <c r="I10826" s="533"/>
      <c r="J10826" s="533"/>
      <c r="K10826" s="533"/>
      <c r="L10826" s="533"/>
      <c r="M10826" s="533"/>
      <c r="N10826" s="532"/>
      <c r="O10826" s="350"/>
      <c r="P10826" s="464"/>
      <c r="Q10826" s="464"/>
      <c r="R10826" s="464"/>
      <c r="S10826" s="464"/>
      <c r="T10826" s="464"/>
      <c r="U10826" s="464"/>
      <c r="V10826" s="464"/>
      <c r="W10826" s="464"/>
    </row>
    <row r="10827" spans="1:23">
      <c r="A10827" s="536"/>
      <c r="B10827" s="532"/>
      <c r="C10827" s="350"/>
      <c r="D10827" s="350"/>
      <c r="E10827" s="533"/>
      <c r="F10827" s="533"/>
      <c r="G10827" s="533"/>
      <c r="H10827" s="533"/>
      <c r="I10827" s="533"/>
      <c r="J10827" s="533"/>
      <c r="K10827" s="533"/>
      <c r="L10827" s="533"/>
      <c r="M10827" s="533"/>
      <c r="N10827" s="532"/>
      <c r="O10827" s="350"/>
      <c r="P10827" s="464"/>
      <c r="Q10827" s="464"/>
      <c r="R10827" s="464"/>
      <c r="S10827" s="464"/>
      <c r="T10827" s="464"/>
      <c r="U10827" s="464"/>
      <c r="V10827" s="464"/>
      <c r="W10827" s="464"/>
    </row>
    <row r="10828" spans="1:23">
      <c r="A10828" s="536"/>
      <c r="B10828" s="532"/>
      <c r="C10828" s="350"/>
      <c r="D10828" s="350"/>
      <c r="E10828" s="533"/>
      <c r="F10828" s="533"/>
      <c r="G10828" s="533"/>
      <c r="H10828" s="533"/>
      <c r="I10828" s="533"/>
      <c r="J10828" s="533"/>
      <c r="K10828" s="533"/>
      <c r="L10828" s="533"/>
      <c r="M10828" s="533"/>
      <c r="N10828" s="532"/>
      <c r="O10828" s="350"/>
      <c r="P10828" s="464"/>
      <c r="Q10828" s="464"/>
      <c r="R10828" s="464"/>
      <c r="S10828" s="464"/>
      <c r="T10828" s="464"/>
      <c r="U10828" s="464"/>
      <c r="V10828" s="464"/>
      <c r="W10828" s="464"/>
    </row>
    <row r="10829" spans="1:23">
      <c r="A10829" s="536"/>
      <c r="B10829" s="532"/>
      <c r="C10829" s="350"/>
      <c r="D10829" s="350"/>
      <c r="E10829" s="533"/>
      <c r="F10829" s="533"/>
      <c r="G10829" s="533"/>
      <c r="H10829" s="533"/>
      <c r="I10829" s="533"/>
      <c r="J10829" s="533"/>
      <c r="K10829" s="533"/>
      <c r="L10829" s="533"/>
      <c r="M10829" s="533"/>
      <c r="N10829" s="532"/>
      <c r="O10829" s="350"/>
      <c r="P10829" s="464"/>
      <c r="Q10829" s="464"/>
      <c r="R10829" s="464"/>
      <c r="S10829" s="464"/>
      <c r="T10829" s="464"/>
      <c r="U10829" s="464"/>
      <c r="V10829" s="464"/>
      <c r="W10829" s="464"/>
    </row>
    <row r="10830" spans="1:23">
      <c r="A10830" s="536"/>
      <c r="B10830" s="532"/>
      <c r="C10830" s="350"/>
      <c r="D10830" s="350"/>
      <c r="E10830" s="533"/>
      <c r="F10830" s="533"/>
      <c r="G10830" s="533"/>
      <c r="H10830" s="533"/>
      <c r="I10830" s="533"/>
      <c r="J10830" s="533"/>
      <c r="K10830" s="533"/>
      <c r="L10830" s="533"/>
      <c r="M10830" s="533"/>
      <c r="N10830" s="532"/>
      <c r="O10830" s="350"/>
      <c r="P10830" s="464"/>
      <c r="Q10830" s="464"/>
      <c r="R10830" s="464"/>
      <c r="S10830" s="464"/>
      <c r="T10830" s="464"/>
      <c r="U10830" s="464"/>
      <c r="V10830" s="464"/>
      <c r="W10830" s="464"/>
    </row>
    <row r="10831" spans="1:23">
      <c r="A10831" s="536"/>
      <c r="B10831" s="532"/>
      <c r="C10831" s="350"/>
      <c r="D10831" s="350"/>
      <c r="E10831" s="533"/>
      <c r="F10831" s="533"/>
      <c r="G10831" s="533"/>
      <c r="H10831" s="533"/>
      <c r="I10831" s="533"/>
      <c r="J10831" s="533"/>
      <c r="K10831" s="533"/>
      <c r="L10831" s="533"/>
      <c r="M10831" s="533"/>
      <c r="N10831" s="532"/>
      <c r="O10831" s="350"/>
      <c r="P10831" s="464"/>
      <c r="Q10831" s="464"/>
      <c r="R10831" s="464"/>
      <c r="S10831" s="464"/>
      <c r="T10831" s="464"/>
      <c r="U10831" s="464"/>
      <c r="V10831" s="464"/>
      <c r="W10831" s="464"/>
    </row>
    <row r="10832" spans="1:23">
      <c r="A10832" s="536"/>
      <c r="B10832" s="532"/>
      <c r="C10832" s="350"/>
      <c r="D10832" s="350"/>
      <c r="E10832" s="533"/>
      <c r="F10832" s="533"/>
      <c r="G10832" s="533"/>
      <c r="H10832" s="533"/>
      <c r="I10832" s="533"/>
      <c r="J10832" s="533"/>
      <c r="K10832" s="533"/>
      <c r="L10832" s="533"/>
      <c r="M10832" s="533"/>
      <c r="N10832" s="532"/>
      <c r="O10832" s="350"/>
      <c r="P10832" s="464"/>
      <c r="Q10832" s="464"/>
      <c r="R10832" s="464"/>
      <c r="S10832" s="464"/>
      <c r="T10832" s="464"/>
      <c r="U10832" s="464"/>
      <c r="V10832" s="464"/>
      <c r="W10832" s="464"/>
    </row>
    <row r="10833" spans="1:23">
      <c r="A10833" s="536"/>
      <c r="B10833" s="532"/>
      <c r="C10833" s="350"/>
      <c r="D10833" s="350"/>
      <c r="E10833" s="533"/>
      <c r="F10833" s="533"/>
      <c r="G10833" s="533"/>
      <c r="H10833" s="533"/>
      <c r="I10833" s="533"/>
      <c r="J10833" s="533"/>
      <c r="K10833" s="533"/>
      <c r="L10833" s="533"/>
      <c r="M10833" s="533"/>
      <c r="N10833" s="532"/>
      <c r="O10833" s="350"/>
      <c r="P10833" s="464"/>
      <c r="Q10833" s="464"/>
      <c r="R10833" s="464"/>
      <c r="S10833" s="464"/>
      <c r="T10833" s="464"/>
      <c r="U10833" s="464"/>
      <c r="V10833" s="464"/>
      <c r="W10833" s="464"/>
    </row>
    <row r="10834" spans="1:23">
      <c r="A10834" s="536"/>
      <c r="B10834" s="532"/>
      <c r="C10834" s="350"/>
      <c r="D10834" s="350"/>
      <c r="E10834" s="533"/>
      <c r="F10834" s="533"/>
      <c r="G10834" s="533"/>
      <c r="H10834" s="533"/>
      <c r="I10834" s="533"/>
      <c r="J10834" s="533"/>
      <c r="K10834" s="533"/>
      <c r="L10834" s="533"/>
      <c r="M10834" s="533"/>
      <c r="N10834" s="532"/>
      <c r="O10834" s="350"/>
      <c r="P10834" s="464"/>
      <c r="Q10834" s="464"/>
      <c r="R10834" s="464"/>
      <c r="S10834" s="464"/>
      <c r="T10834" s="464"/>
      <c r="U10834" s="464"/>
      <c r="V10834" s="464"/>
      <c r="W10834" s="464"/>
    </row>
    <row r="10835" spans="1:23">
      <c r="A10835" s="536"/>
      <c r="B10835" s="532"/>
      <c r="C10835" s="350"/>
      <c r="D10835" s="350"/>
      <c r="E10835" s="533"/>
      <c r="F10835" s="533"/>
      <c r="G10835" s="533"/>
      <c r="H10835" s="533"/>
      <c r="I10835" s="533"/>
      <c r="J10835" s="533"/>
      <c r="K10835" s="533"/>
      <c r="L10835" s="533"/>
      <c r="M10835" s="533"/>
      <c r="N10835" s="532"/>
      <c r="O10835" s="350"/>
      <c r="P10835" s="464"/>
      <c r="Q10835" s="464"/>
      <c r="R10835" s="464"/>
      <c r="S10835" s="464"/>
      <c r="T10835" s="464"/>
      <c r="U10835" s="464"/>
      <c r="V10835" s="464"/>
      <c r="W10835" s="464"/>
    </row>
    <row r="10836" spans="1:23">
      <c r="A10836" s="536"/>
      <c r="B10836" s="532"/>
      <c r="C10836" s="350"/>
      <c r="D10836" s="350"/>
      <c r="E10836" s="533"/>
      <c r="F10836" s="533"/>
      <c r="G10836" s="533"/>
      <c r="H10836" s="533"/>
      <c r="I10836" s="533"/>
      <c r="J10836" s="533"/>
      <c r="K10836" s="533"/>
      <c r="L10836" s="533"/>
      <c r="M10836" s="533"/>
      <c r="N10836" s="532"/>
      <c r="O10836" s="350"/>
      <c r="P10836" s="464"/>
      <c r="Q10836" s="464"/>
      <c r="R10836" s="464"/>
      <c r="S10836" s="464"/>
      <c r="T10836" s="464"/>
      <c r="U10836" s="464"/>
      <c r="V10836" s="464"/>
      <c r="W10836" s="464"/>
    </row>
    <row r="10837" spans="1:23">
      <c r="A10837" s="536"/>
      <c r="B10837" s="532"/>
      <c r="C10837" s="350"/>
      <c r="D10837" s="350"/>
      <c r="E10837" s="533"/>
      <c r="F10837" s="533"/>
      <c r="G10837" s="533"/>
      <c r="H10837" s="533"/>
      <c r="I10837" s="533"/>
      <c r="J10837" s="533"/>
      <c r="K10837" s="533"/>
      <c r="L10837" s="533"/>
      <c r="M10837" s="533"/>
      <c r="N10837" s="532"/>
      <c r="O10837" s="350"/>
      <c r="P10837" s="464"/>
      <c r="Q10837" s="464"/>
      <c r="R10837" s="464"/>
      <c r="S10837" s="464"/>
      <c r="T10837" s="464"/>
      <c r="U10837" s="464"/>
      <c r="V10837" s="464"/>
      <c r="W10837" s="464"/>
    </row>
    <row r="10838" spans="1:23">
      <c r="A10838" s="536"/>
      <c r="B10838" s="532"/>
      <c r="C10838" s="350"/>
      <c r="D10838" s="350"/>
      <c r="E10838" s="533"/>
      <c r="F10838" s="533"/>
      <c r="G10838" s="533"/>
      <c r="H10838" s="533"/>
      <c r="I10838" s="533"/>
      <c r="J10838" s="533"/>
      <c r="K10838" s="533"/>
      <c r="L10838" s="533"/>
      <c r="M10838" s="533"/>
      <c r="N10838" s="532"/>
      <c r="O10838" s="350"/>
      <c r="P10838" s="464"/>
      <c r="Q10838" s="464"/>
      <c r="R10838" s="464"/>
      <c r="S10838" s="464"/>
      <c r="T10838" s="464"/>
      <c r="U10838" s="464"/>
      <c r="V10838" s="464"/>
      <c r="W10838" s="464"/>
    </row>
    <row r="10839" spans="1:23">
      <c r="A10839" s="536"/>
      <c r="B10839" s="532"/>
      <c r="C10839" s="350"/>
      <c r="D10839" s="350"/>
      <c r="E10839" s="533"/>
      <c r="F10839" s="533"/>
      <c r="G10839" s="533"/>
      <c r="H10839" s="533"/>
      <c r="I10839" s="533"/>
      <c r="J10839" s="533"/>
      <c r="K10839" s="533"/>
      <c r="L10839" s="533"/>
      <c r="M10839" s="533"/>
      <c r="N10839" s="532"/>
      <c r="O10839" s="350"/>
      <c r="P10839" s="464"/>
      <c r="Q10839" s="464"/>
      <c r="R10839" s="464"/>
      <c r="S10839" s="464"/>
      <c r="T10839" s="464"/>
      <c r="U10839" s="464"/>
      <c r="V10839" s="464"/>
      <c r="W10839" s="464"/>
    </row>
    <row r="10840" spans="1:23">
      <c r="A10840" s="536"/>
      <c r="B10840" s="532"/>
      <c r="C10840" s="350"/>
      <c r="D10840" s="350"/>
      <c r="E10840" s="533"/>
      <c r="F10840" s="533"/>
      <c r="G10840" s="533"/>
      <c r="H10840" s="533"/>
      <c r="I10840" s="533"/>
      <c r="J10840" s="533"/>
      <c r="K10840" s="533"/>
      <c r="L10840" s="533"/>
      <c r="M10840" s="533"/>
      <c r="N10840" s="532"/>
      <c r="O10840" s="350"/>
      <c r="P10840" s="464"/>
      <c r="Q10840" s="464"/>
      <c r="R10840" s="464"/>
      <c r="S10840" s="464"/>
      <c r="T10840" s="464"/>
      <c r="U10840" s="464"/>
      <c r="V10840" s="464"/>
      <c r="W10840" s="464"/>
    </row>
    <row r="10841" spans="1:23">
      <c r="A10841" s="536"/>
      <c r="B10841" s="532"/>
      <c r="C10841" s="350"/>
      <c r="D10841" s="350"/>
      <c r="E10841" s="533"/>
      <c r="F10841" s="533"/>
      <c r="G10841" s="533"/>
      <c r="H10841" s="533"/>
      <c r="I10841" s="533"/>
      <c r="J10841" s="533"/>
      <c r="K10841" s="533"/>
      <c r="L10841" s="533"/>
      <c r="M10841" s="533"/>
      <c r="N10841" s="532"/>
      <c r="O10841" s="350"/>
      <c r="P10841" s="464"/>
      <c r="Q10841" s="464"/>
      <c r="R10841" s="464"/>
      <c r="S10841" s="464"/>
      <c r="T10841" s="464"/>
      <c r="U10841" s="464"/>
      <c r="V10841" s="464"/>
      <c r="W10841" s="464"/>
    </row>
    <row r="10842" spans="1:23">
      <c r="A10842" s="536"/>
      <c r="B10842" s="532"/>
      <c r="C10842" s="350"/>
      <c r="D10842" s="350"/>
      <c r="E10842" s="533"/>
      <c r="F10842" s="533"/>
      <c r="G10842" s="533"/>
      <c r="H10842" s="533"/>
      <c r="I10842" s="533"/>
      <c r="J10842" s="533"/>
      <c r="K10842" s="533"/>
      <c r="L10842" s="533"/>
      <c r="M10842" s="533"/>
      <c r="N10842" s="532"/>
      <c r="O10842" s="350"/>
      <c r="P10842" s="464"/>
      <c r="Q10842" s="464"/>
      <c r="R10842" s="464"/>
      <c r="S10842" s="464"/>
      <c r="T10842" s="464"/>
      <c r="U10842" s="464"/>
      <c r="V10842" s="464"/>
      <c r="W10842" s="464"/>
    </row>
    <row r="10843" spans="1:23">
      <c r="A10843" s="536"/>
      <c r="B10843" s="532"/>
      <c r="C10843" s="350"/>
      <c r="D10843" s="350"/>
      <c r="E10843" s="533"/>
      <c r="F10843" s="533"/>
      <c r="G10843" s="533"/>
      <c r="H10843" s="533"/>
      <c r="I10843" s="533"/>
      <c r="J10843" s="533"/>
      <c r="K10843" s="533"/>
      <c r="L10843" s="533"/>
      <c r="M10843" s="533"/>
      <c r="N10843" s="532"/>
      <c r="O10843" s="350"/>
      <c r="P10843" s="464"/>
      <c r="Q10843" s="464"/>
      <c r="R10843" s="464"/>
      <c r="S10843" s="464"/>
      <c r="T10843" s="464"/>
      <c r="U10843" s="464"/>
      <c r="V10843" s="464"/>
      <c r="W10843" s="464"/>
    </row>
    <row r="10844" spans="1:23">
      <c r="A10844" s="536"/>
      <c r="B10844" s="532"/>
      <c r="C10844" s="350"/>
      <c r="D10844" s="350"/>
      <c r="E10844" s="533"/>
      <c r="F10844" s="533"/>
      <c r="G10844" s="533"/>
      <c r="H10844" s="533"/>
      <c r="I10844" s="533"/>
      <c r="J10844" s="533"/>
      <c r="K10844" s="533"/>
      <c r="L10844" s="533"/>
      <c r="M10844" s="533"/>
      <c r="N10844" s="532"/>
      <c r="O10844" s="350"/>
      <c r="P10844" s="464"/>
      <c r="Q10844" s="464"/>
      <c r="R10844" s="464"/>
      <c r="S10844" s="464"/>
      <c r="T10844" s="464"/>
      <c r="U10844" s="464"/>
      <c r="V10844" s="464"/>
      <c r="W10844" s="464"/>
    </row>
    <row r="10845" spans="1:23">
      <c r="A10845" s="536"/>
      <c r="B10845" s="532"/>
      <c r="C10845" s="350"/>
      <c r="D10845" s="350"/>
      <c r="E10845" s="533"/>
      <c r="F10845" s="533"/>
      <c r="G10845" s="533"/>
      <c r="H10845" s="533"/>
      <c r="I10845" s="533"/>
      <c r="J10845" s="533"/>
      <c r="K10845" s="533"/>
      <c r="L10845" s="533"/>
      <c r="M10845" s="533"/>
      <c r="N10845" s="532"/>
      <c r="O10845" s="350"/>
      <c r="P10845" s="464"/>
      <c r="Q10845" s="464"/>
      <c r="R10845" s="464"/>
      <c r="S10845" s="464"/>
      <c r="T10845" s="464"/>
      <c r="U10845" s="464"/>
      <c r="V10845" s="464"/>
      <c r="W10845" s="464"/>
    </row>
    <row r="10846" spans="1:23">
      <c r="A10846" s="536"/>
      <c r="B10846" s="532"/>
      <c r="C10846" s="350"/>
      <c r="D10846" s="350"/>
      <c r="E10846" s="533"/>
      <c r="F10846" s="533"/>
      <c r="G10846" s="533"/>
      <c r="H10846" s="533"/>
      <c r="I10846" s="533"/>
      <c r="J10846" s="533"/>
      <c r="K10846" s="533"/>
      <c r="L10846" s="533"/>
      <c r="M10846" s="533"/>
      <c r="N10846" s="532"/>
      <c r="O10846" s="350"/>
      <c r="P10846" s="464"/>
      <c r="Q10846" s="464"/>
      <c r="R10846" s="464"/>
      <c r="S10846" s="464"/>
      <c r="T10846" s="464"/>
      <c r="U10846" s="464"/>
      <c r="V10846" s="464"/>
      <c r="W10846" s="464"/>
    </row>
    <row r="10847" spans="1:23">
      <c r="A10847" s="536"/>
      <c r="B10847" s="532"/>
      <c r="C10847" s="350"/>
      <c r="D10847" s="350"/>
      <c r="E10847" s="533"/>
      <c r="F10847" s="533"/>
      <c r="G10847" s="533"/>
      <c r="H10847" s="533"/>
      <c r="I10847" s="533"/>
      <c r="J10847" s="533"/>
      <c r="K10847" s="533"/>
      <c r="L10847" s="533"/>
      <c r="M10847" s="533"/>
      <c r="N10847" s="532"/>
      <c r="O10847" s="350"/>
      <c r="P10847" s="464"/>
      <c r="Q10847" s="464"/>
      <c r="R10847" s="464"/>
      <c r="S10847" s="464"/>
      <c r="T10847" s="464"/>
      <c r="U10847" s="464"/>
      <c r="V10847" s="464"/>
      <c r="W10847" s="464"/>
    </row>
    <row r="10848" spans="1:23">
      <c r="A10848" s="536"/>
      <c r="B10848" s="532"/>
      <c r="C10848" s="350"/>
      <c r="D10848" s="350"/>
      <c r="E10848" s="533"/>
      <c r="F10848" s="533"/>
      <c r="G10848" s="533"/>
      <c r="H10848" s="533"/>
      <c r="I10848" s="533"/>
      <c r="J10848" s="533"/>
      <c r="K10848" s="533"/>
      <c r="L10848" s="533"/>
      <c r="M10848" s="533"/>
      <c r="N10848" s="532"/>
      <c r="O10848" s="350"/>
      <c r="P10848" s="464"/>
      <c r="Q10848" s="464"/>
      <c r="R10848" s="464"/>
      <c r="S10848" s="464"/>
      <c r="T10848" s="464"/>
      <c r="U10848" s="464"/>
      <c r="V10848" s="464"/>
      <c r="W10848" s="464"/>
    </row>
    <row r="10849" spans="1:23">
      <c r="A10849" s="536"/>
      <c r="B10849" s="532"/>
      <c r="C10849" s="350"/>
      <c r="D10849" s="350"/>
      <c r="E10849" s="533"/>
      <c r="F10849" s="533"/>
      <c r="G10849" s="533"/>
      <c r="H10849" s="533"/>
      <c r="I10849" s="533"/>
      <c r="J10849" s="533"/>
      <c r="K10849" s="533"/>
      <c r="L10849" s="533"/>
      <c r="M10849" s="533"/>
      <c r="N10849" s="532"/>
      <c r="O10849" s="350"/>
      <c r="P10849" s="464"/>
      <c r="Q10849" s="464"/>
      <c r="R10849" s="464"/>
      <c r="S10849" s="464"/>
      <c r="T10849" s="464"/>
      <c r="U10849" s="464"/>
      <c r="V10849" s="464"/>
      <c r="W10849" s="464"/>
    </row>
    <row r="10850" spans="1:23">
      <c r="A10850" s="536"/>
      <c r="B10850" s="532"/>
      <c r="C10850" s="350"/>
      <c r="D10850" s="350"/>
      <c r="E10850" s="533"/>
      <c r="F10850" s="533"/>
      <c r="G10850" s="533"/>
      <c r="H10850" s="533"/>
      <c r="I10850" s="533"/>
      <c r="J10850" s="533"/>
      <c r="K10850" s="533"/>
      <c r="L10850" s="533"/>
      <c r="M10850" s="533"/>
      <c r="N10850" s="532"/>
      <c r="O10850" s="350"/>
      <c r="P10850" s="464"/>
      <c r="Q10850" s="464"/>
      <c r="R10850" s="464"/>
      <c r="S10850" s="464"/>
      <c r="T10850" s="464"/>
      <c r="U10850" s="464"/>
      <c r="V10850" s="464"/>
      <c r="W10850" s="464"/>
    </row>
    <row r="10851" spans="1:23">
      <c r="A10851" s="536"/>
      <c r="B10851" s="532"/>
      <c r="C10851" s="350"/>
      <c r="D10851" s="350"/>
      <c r="E10851" s="533"/>
      <c r="F10851" s="533"/>
      <c r="G10851" s="533"/>
      <c r="H10851" s="533"/>
      <c r="I10851" s="533"/>
      <c r="J10851" s="533"/>
      <c r="K10851" s="533"/>
      <c r="L10851" s="533"/>
      <c r="M10851" s="533"/>
      <c r="N10851" s="532"/>
      <c r="O10851" s="350"/>
      <c r="P10851" s="464"/>
      <c r="Q10851" s="464"/>
      <c r="R10851" s="464"/>
      <c r="S10851" s="464"/>
      <c r="T10851" s="464"/>
      <c r="U10851" s="464"/>
      <c r="V10851" s="464"/>
      <c r="W10851" s="464"/>
    </row>
    <row r="10852" spans="1:23">
      <c r="A10852" s="536"/>
      <c r="B10852" s="532"/>
      <c r="C10852" s="350"/>
      <c r="D10852" s="350"/>
      <c r="E10852" s="533"/>
      <c r="F10852" s="533"/>
      <c r="G10852" s="533"/>
      <c r="H10852" s="533"/>
      <c r="I10852" s="533"/>
      <c r="J10852" s="533"/>
      <c r="K10852" s="533"/>
      <c r="L10852" s="533"/>
      <c r="M10852" s="533"/>
      <c r="N10852" s="532"/>
      <c r="O10852" s="350"/>
      <c r="P10852" s="464"/>
      <c r="Q10852" s="464"/>
      <c r="R10852" s="464"/>
      <c r="S10852" s="464"/>
      <c r="T10852" s="464"/>
      <c r="U10852" s="464"/>
      <c r="V10852" s="464"/>
      <c r="W10852" s="464"/>
    </row>
    <row r="10853" spans="1:23">
      <c r="A10853" s="536"/>
      <c r="B10853" s="532"/>
      <c r="C10853" s="350"/>
      <c r="D10853" s="350"/>
      <c r="E10853" s="533"/>
      <c r="F10853" s="533"/>
      <c r="G10853" s="533"/>
      <c r="H10853" s="533"/>
      <c r="I10853" s="533"/>
      <c r="J10853" s="533"/>
      <c r="K10853" s="533"/>
      <c r="L10853" s="533"/>
      <c r="M10853" s="533"/>
      <c r="N10853" s="532"/>
      <c r="O10853" s="350"/>
      <c r="P10853" s="464"/>
      <c r="Q10853" s="464"/>
      <c r="R10853" s="464"/>
      <c r="S10853" s="464"/>
      <c r="T10853" s="464"/>
      <c r="U10853" s="464"/>
      <c r="V10853" s="464"/>
      <c r="W10853" s="464"/>
    </row>
    <row r="10854" spans="1:23">
      <c r="A10854" s="536"/>
      <c r="B10854" s="532"/>
      <c r="C10854" s="350"/>
      <c r="D10854" s="350"/>
      <c r="E10854" s="533"/>
      <c r="F10854" s="533"/>
      <c r="G10854" s="533"/>
      <c r="H10854" s="533"/>
      <c r="I10854" s="533"/>
      <c r="J10854" s="533"/>
      <c r="K10854" s="533"/>
      <c r="L10854" s="533"/>
      <c r="M10854" s="533"/>
      <c r="N10854" s="532"/>
      <c r="O10854" s="350"/>
      <c r="P10854" s="464"/>
      <c r="Q10854" s="464"/>
      <c r="R10854" s="464"/>
      <c r="S10854" s="464"/>
      <c r="T10854" s="464"/>
      <c r="U10854" s="464"/>
      <c r="V10854" s="464"/>
      <c r="W10854" s="464"/>
    </row>
    <row r="10855" spans="1:23">
      <c r="A10855" s="536"/>
      <c r="B10855" s="532"/>
      <c r="C10855" s="350"/>
      <c r="D10855" s="350"/>
      <c r="E10855" s="533"/>
      <c r="F10855" s="533"/>
      <c r="G10855" s="533"/>
      <c r="H10855" s="533"/>
      <c r="I10855" s="533"/>
      <c r="J10855" s="533"/>
      <c r="K10855" s="533"/>
      <c r="L10855" s="533"/>
      <c r="M10855" s="533"/>
      <c r="N10855" s="532"/>
      <c r="O10855" s="350"/>
      <c r="P10855" s="464"/>
      <c r="Q10855" s="464"/>
      <c r="R10855" s="464"/>
      <c r="S10855" s="464"/>
      <c r="T10855" s="464"/>
      <c r="U10855" s="464"/>
      <c r="V10855" s="464"/>
      <c r="W10855" s="464"/>
    </row>
    <row r="10856" spans="1:23">
      <c r="A10856" s="536"/>
      <c r="B10856" s="532"/>
      <c r="C10856" s="350"/>
      <c r="D10856" s="350"/>
      <c r="E10856" s="533"/>
      <c r="F10856" s="533"/>
      <c r="G10856" s="533"/>
      <c r="H10856" s="533"/>
      <c r="I10856" s="533"/>
      <c r="J10856" s="533"/>
      <c r="K10856" s="533"/>
      <c r="L10856" s="533"/>
      <c r="M10856" s="533"/>
      <c r="N10856" s="532"/>
      <c r="O10856" s="350"/>
      <c r="P10856" s="464"/>
      <c r="Q10856" s="464"/>
      <c r="R10856" s="464"/>
      <c r="S10856" s="464"/>
      <c r="T10856" s="464"/>
      <c r="U10856" s="464"/>
      <c r="V10856" s="464"/>
      <c r="W10856" s="464"/>
    </row>
    <row r="10857" spans="1:23">
      <c r="A10857" s="536"/>
      <c r="B10857" s="532"/>
      <c r="C10857" s="350"/>
      <c r="D10857" s="350"/>
      <c r="E10857" s="533"/>
      <c r="F10857" s="533"/>
      <c r="G10857" s="533"/>
      <c r="H10857" s="533"/>
      <c r="I10857" s="533"/>
      <c r="J10857" s="533"/>
      <c r="K10857" s="533"/>
      <c r="L10857" s="533"/>
      <c r="M10857" s="533"/>
      <c r="N10857" s="532"/>
      <c r="O10857" s="350"/>
      <c r="P10857" s="464"/>
      <c r="Q10857" s="464"/>
      <c r="R10857" s="464"/>
      <c r="S10857" s="464"/>
      <c r="T10857" s="464"/>
      <c r="U10857" s="464"/>
      <c r="V10857" s="464"/>
      <c r="W10857" s="464"/>
    </row>
    <row r="10858" spans="1:23">
      <c r="A10858" s="536"/>
      <c r="B10858" s="532"/>
      <c r="C10858" s="350"/>
      <c r="D10858" s="350"/>
      <c r="E10858" s="533"/>
      <c r="F10858" s="533"/>
      <c r="G10858" s="533"/>
      <c r="H10858" s="533"/>
      <c r="I10858" s="533"/>
      <c r="J10858" s="533"/>
      <c r="K10858" s="533"/>
      <c r="L10858" s="533"/>
      <c r="M10858" s="533"/>
      <c r="N10858" s="532"/>
      <c r="O10858" s="350"/>
      <c r="P10858" s="464"/>
      <c r="Q10858" s="464"/>
      <c r="R10858" s="464"/>
      <c r="S10858" s="464"/>
      <c r="T10858" s="464"/>
      <c r="U10858" s="464"/>
      <c r="V10858" s="464"/>
      <c r="W10858" s="464"/>
    </row>
    <row r="10859" spans="1:23">
      <c r="A10859" s="536"/>
      <c r="B10859" s="532"/>
      <c r="C10859" s="350"/>
      <c r="D10859" s="350"/>
      <c r="E10859" s="533"/>
      <c r="F10859" s="533"/>
      <c r="G10859" s="533"/>
      <c r="H10859" s="533"/>
      <c r="I10859" s="533"/>
      <c r="J10859" s="533"/>
      <c r="K10859" s="533"/>
      <c r="L10859" s="533"/>
      <c r="M10859" s="533"/>
      <c r="N10859" s="532"/>
      <c r="O10859" s="350"/>
      <c r="P10859" s="464"/>
      <c r="Q10859" s="464"/>
      <c r="R10859" s="464"/>
      <c r="S10859" s="464"/>
      <c r="T10859" s="464"/>
      <c r="U10859" s="464"/>
      <c r="V10859" s="464"/>
      <c r="W10859" s="464"/>
    </row>
    <row r="10860" spans="1:23">
      <c r="A10860" s="536"/>
      <c r="B10860" s="532"/>
      <c r="C10860" s="350"/>
      <c r="D10860" s="350"/>
      <c r="E10860" s="533"/>
      <c r="F10860" s="533"/>
      <c r="G10860" s="533"/>
      <c r="H10860" s="533"/>
      <c r="I10860" s="533"/>
      <c r="J10860" s="533"/>
      <c r="K10860" s="533"/>
      <c r="L10860" s="533"/>
      <c r="M10860" s="533"/>
      <c r="N10860" s="532"/>
      <c r="O10860" s="350"/>
      <c r="P10860" s="464"/>
      <c r="Q10860" s="464"/>
      <c r="R10860" s="464"/>
      <c r="S10860" s="464"/>
      <c r="T10860" s="464"/>
      <c r="U10860" s="464"/>
      <c r="V10860" s="464"/>
      <c r="W10860" s="464"/>
    </row>
    <row r="10861" spans="1:23">
      <c r="A10861" s="536"/>
      <c r="B10861" s="532"/>
      <c r="C10861" s="350"/>
      <c r="D10861" s="350"/>
      <c r="E10861" s="533"/>
      <c r="F10861" s="533"/>
      <c r="G10861" s="533"/>
      <c r="H10861" s="533"/>
      <c r="I10861" s="533"/>
      <c r="J10861" s="533"/>
      <c r="K10861" s="533"/>
      <c r="L10861" s="533"/>
      <c r="M10861" s="533"/>
      <c r="N10861" s="532"/>
      <c r="O10861" s="350"/>
      <c r="P10861" s="464"/>
      <c r="Q10861" s="464"/>
      <c r="R10861" s="464"/>
      <c r="S10861" s="464"/>
      <c r="T10861" s="464"/>
      <c r="U10861" s="464"/>
      <c r="V10861" s="464"/>
      <c r="W10861" s="464"/>
    </row>
    <row r="10862" spans="1:23">
      <c r="A10862" s="536"/>
      <c r="B10862" s="532"/>
      <c r="C10862" s="350"/>
      <c r="D10862" s="350"/>
      <c r="E10862" s="533"/>
      <c r="F10862" s="533"/>
      <c r="G10862" s="533"/>
      <c r="H10862" s="533"/>
      <c r="I10862" s="533"/>
      <c r="J10862" s="533"/>
      <c r="K10862" s="533"/>
      <c r="L10862" s="533"/>
      <c r="M10862" s="533"/>
      <c r="N10862" s="532"/>
      <c r="O10862" s="350"/>
      <c r="P10862" s="464"/>
      <c r="Q10862" s="464"/>
      <c r="R10862" s="464"/>
      <c r="S10862" s="464"/>
      <c r="T10862" s="464"/>
      <c r="U10862" s="464"/>
      <c r="V10862" s="464"/>
      <c r="W10862" s="464"/>
    </row>
    <row r="10863" spans="1:23">
      <c r="A10863" s="536"/>
      <c r="B10863" s="532"/>
      <c r="C10863" s="350"/>
      <c r="D10863" s="350"/>
      <c r="E10863" s="533"/>
      <c r="F10863" s="533"/>
      <c r="G10863" s="533"/>
      <c r="H10863" s="533"/>
      <c r="I10863" s="533"/>
      <c r="J10863" s="533"/>
      <c r="K10863" s="533"/>
      <c r="L10863" s="533"/>
      <c r="M10863" s="533"/>
      <c r="N10863" s="532"/>
      <c r="O10863" s="350"/>
      <c r="P10863" s="464"/>
      <c r="Q10863" s="464"/>
      <c r="R10863" s="464"/>
      <c r="S10863" s="464"/>
      <c r="T10863" s="464"/>
      <c r="U10863" s="464"/>
      <c r="V10863" s="464"/>
      <c r="W10863" s="464"/>
    </row>
    <row r="10864" spans="1:23">
      <c r="A10864" s="536"/>
      <c r="B10864" s="532"/>
      <c r="C10864" s="350"/>
      <c r="D10864" s="350"/>
      <c r="E10864" s="533"/>
      <c r="F10864" s="533"/>
      <c r="G10864" s="533"/>
      <c r="H10864" s="533"/>
      <c r="I10864" s="533"/>
      <c r="J10864" s="533"/>
      <c r="K10864" s="533"/>
      <c r="L10864" s="533"/>
      <c r="M10864" s="533"/>
      <c r="N10864" s="532"/>
      <c r="O10864" s="350"/>
      <c r="P10864" s="464"/>
      <c r="Q10864" s="464"/>
      <c r="R10864" s="464"/>
      <c r="S10864" s="464"/>
      <c r="T10864" s="464"/>
      <c r="U10864" s="464"/>
      <c r="V10864" s="464"/>
      <c r="W10864" s="464"/>
    </row>
    <row r="10865" spans="1:23">
      <c r="A10865" s="536"/>
      <c r="B10865" s="532"/>
      <c r="C10865" s="350"/>
      <c r="D10865" s="350"/>
      <c r="E10865" s="533"/>
      <c r="F10865" s="533"/>
      <c r="G10865" s="533"/>
      <c r="H10865" s="533"/>
      <c r="I10865" s="533"/>
      <c r="J10865" s="533"/>
      <c r="K10865" s="533"/>
      <c r="L10865" s="533"/>
      <c r="M10865" s="533"/>
      <c r="N10865" s="532"/>
      <c r="O10865" s="350"/>
      <c r="P10865" s="464"/>
      <c r="Q10865" s="464"/>
      <c r="R10865" s="464"/>
      <c r="S10865" s="464"/>
      <c r="T10865" s="464"/>
      <c r="U10865" s="464"/>
      <c r="V10865" s="464"/>
      <c r="W10865" s="464"/>
    </row>
    <row r="10866" spans="1:23">
      <c r="A10866" s="536"/>
      <c r="B10866" s="532"/>
      <c r="C10866" s="350"/>
      <c r="D10866" s="350"/>
      <c r="E10866" s="533"/>
      <c r="F10866" s="533"/>
      <c r="G10866" s="533"/>
      <c r="H10866" s="533"/>
      <c r="I10866" s="533"/>
      <c r="J10866" s="533"/>
      <c r="K10866" s="533"/>
      <c r="L10866" s="533"/>
      <c r="M10866" s="533"/>
      <c r="N10866" s="532"/>
      <c r="O10866" s="350"/>
      <c r="P10866" s="464"/>
      <c r="Q10866" s="464"/>
      <c r="R10866" s="464"/>
      <c r="S10866" s="464"/>
      <c r="T10866" s="464"/>
      <c r="U10866" s="464"/>
      <c r="V10866" s="464"/>
      <c r="W10866" s="464"/>
    </row>
    <row r="10867" spans="1:23">
      <c r="A10867" s="536"/>
      <c r="B10867" s="532"/>
      <c r="C10867" s="350"/>
      <c r="D10867" s="350"/>
      <c r="E10867" s="533"/>
      <c r="F10867" s="533"/>
      <c r="G10867" s="533"/>
      <c r="H10867" s="533"/>
      <c r="I10867" s="533"/>
      <c r="J10867" s="533"/>
      <c r="K10867" s="533"/>
      <c r="L10867" s="533"/>
      <c r="M10867" s="533"/>
      <c r="N10867" s="532"/>
      <c r="O10867" s="350"/>
      <c r="P10867" s="464"/>
      <c r="Q10867" s="464"/>
      <c r="R10867" s="464"/>
      <c r="S10867" s="464"/>
      <c r="T10867" s="464"/>
      <c r="U10867" s="464"/>
      <c r="V10867" s="464"/>
      <c r="W10867" s="464"/>
    </row>
    <row r="10868" spans="1:23">
      <c r="A10868" s="536"/>
      <c r="B10868" s="532"/>
      <c r="C10868" s="350"/>
      <c r="D10868" s="350"/>
      <c r="E10868" s="533"/>
      <c r="F10868" s="533"/>
      <c r="G10868" s="533"/>
      <c r="H10868" s="533"/>
      <c r="I10868" s="533"/>
      <c r="J10868" s="533"/>
      <c r="K10868" s="533"/>
      <c r="L10868" s="533"/>
      <c r="M10868" s="533"/>
      <c r="N10868" s="532"/>
      <c r="O10868" s="350"/>
      <c r="P10868" s="464"/>
      <c r="Q10868" s="464"/>
      <c r="R10868" s="464"/>
      <c r="S10868" s="464"/>
      <c r="T10868" s="464"/>
      <c r="U10868" s="464"/>
      <c r="V10868" s="464"/>
      <c r="W10868" s="464"/>
    </row>
    <row r="10869" spans="1:23">
      <c r="A10869" s="536"/>
      <c r="B10869" s="532"/>
      <c r="C10869" s="350"/>
      <c r="D10869" s="350"/>
      <c r="E10869" s="533"/>
      <c r="F10869" s="533"/>
      <c r="G10869" s="533"/>
      <c r="H10869" s="533"/>
      <c r="I10869" s="533"/>
      <c r="J10869" s="533"/>
      <c r="K10869" s="533"/>
      <c r="L10869" s="533"/>
      <c r="M10869" s="533"/>
      <c r="N10869" s="532"/>
      <c r="O10869" s="350"/>
      <c r="P10869" s="464"/>
      <c r="Q10869" s="464"/>
      <c r="R10869" s="464"/>
      <c r="S10869" s="464"/>
      <c r="T10869" s="464"/>
      <c r="U10869" s="464"/>
      <c r="V10869" s="464"/>
      <c r="W10869" s="464"/>
    </row>
    <row r="10870" spans="1:23">
      <c r="A10870" s="536"/>
      <c r="B10870" s="532"/>
      <c r="C10870" s="350"/>
      <c r="D10870" s="350"/>
      <c r="E10870" s="533"/>
      <c r="F10870" s="533"/>
      <c r="G10870" s="533"/>
      <c r="H10870" s="533"/>
      <c r="I10870" s="533"/>
      <c r="J10870" s="533"/>
      <c r="K10870" s="533"/>
      <c r="L10870" s="533"/>
      <c r="M10870" s="533"/>
      <c r="N10870" s="532"/>
      <c r="O10870" s="350"/>
      <c r="P10870" s="464"/>
      <c r="Q10870" s="464"/>
      <c r="R10870" s="464"/>
      <c r="S10870" s="464"/>
      <c r="T10870" s="464"/>
      <c r="U10870" s="464"/>
      <c r="V10870" s="464"/>
      <c r="W10870" s="464"/>
    </row>
    <row r="10871" spans="1:23">
      <c r="A10871" s="536"/>
      <c r="B10871" s="532"/>
      <c r="C10871" s="350"/>
      <c r="D10871" s="350"/>
      <c r="E10871" s="533"/>
      <c r="F10871" s="533"/>
      <c r="G10871" s="533"/>
      <c r="H10871" s="533"/>
      <c r="I10871" s="533"/>
      <c r="J10871" s="533"/>
      <c r="K10871" s="533"/>
      <c r="L10871" s="533"/>
      <c r="M10871" s="533"/>
      <c r="N10871" s="532"/>
      <c r="O10871" s="350"/>
      <c r="P10871" s="464"/>
      <c r="Q10871" s="464"/>
      <c r="R10871" s="464"/>
      <c r="S10871" s="464"/>
      <c r="T10871" s="464"/>
      <c r="U10871" s="464"/>
      <c r="V10871" s="464"/>
      <c r="W10871" s="464"/>
    </row>
    <row r="10872" spans="1:23">
      <c r="A10872" s="536"/>
      <c r="B10872" s="532"/>
      <c r="C10872" s="350"/>
      <c r="D10872" s="350"/>
      <c r="E10872" s="533"/>
      <c r="F10872" s="533"/>
      <c r="G10872" s="533"/>
      <c r="H10872" s="533"/>
      <c r="I10872" s="533"/>
      <c r="J10872" s="533"/>
      <c r="K10872" s="533"/>
      <c r="L10872" s="533"/>
      <c r="M10872" s="533"/>
      <c r="N10872" s="532"/>
      <c r="O10872" s="350"/>
      <c r="P10872" s="464"/>
      <c r="Q10872" s="464"/>
      <c r="R10872" s="464"/>
      <c r="S10872" s="464"/>
      <c r="T10872" s="464"/>
      <c r="U10872" s="464"/>
      <c r="V10872" s="464"/>
      <c r="W10872" s="464"/>
    </row>
    <row r="10873" spans="1:23">
      <c r="A10873" s="536"/>
      <c r="B10873" s="532"/>
      <c r="C10873" s="350"/>
      <c r="D10873" s="350"/>
      <c r="E10873" s="533"/>
      <c r="F10873" s="533"/>
      <c r="G10873" s="533"/>
      <c r="H10873" s="533"/>
      <c r="I10873" s="533"/>
      <c r="J10873" s="533"/>
      <c r="K10873" s="533"/>
      <c r="L10873" s="533"/>
      <c r="M10873" s="533"/>
      <c r="N10873" s="532"/>
      <c r="O10873" s="350"/>
      <c r="P10873" s="464"/>
      <c r="Q10873" s="464"/>
      <c r="R10873" s="464"/>
      <c r="S10873" s="464"/>
      <c r="T10873" s="464"/>
      <c r="U10873" s="464"/>
      <c r="V10873" s="464"/>
      <c r="W10873" s="464"/>
    </row>
    <row r="10874" spans="1:23">
      <c r="A10874" s="536"/>
      <c r="B10874" s="532"/>
      <c r="C10874" s="350"/>
      <c r="D10874" s="350"/>
      <c r="E10874" s="533"/>
      <c r="F10874" s="533"/>
      <c r="G10874" s="533"/>
      <c r="H10874" s="533"/>
      <c r="I10874" s="533"/>
      <c r="J10874" s="533"/>
      <c r="K10874" s="533"/>
      <c r="L10874" s="533"/>
      <c r="M10874" s="533"/>
      <c r="N10874" s="532"/>
      <c r="O10874" s="350"/>
      <c r="P10874" s="464"/>
      <c r="Q10874" s="464"/>
      <c r="R10874" s="464"/>
      <c r="S10874" s="464"/>
      <c r="T10874" s="464"/>
      <c r="U10874" s="464"/>
      <c r="V10874" s="464"/>
      <c r="W10874" s="464"/>
    </row>
    <row r="10875" spans="1:23">
      <c r="A10875" s="536"/>
      <c r="B10875" s="532"/>
      <c r="C10875" s="350"/>
      <c r="D10875" s="350"/>
      <c r="E10875" s="533"/>
      <c r="F10875" s="533"/>
      <c r="G10875" s="533"/>
      <c r="H10875" s="533"/>
      <c r="I10875" s="533"/>
      <c r="J10875" s="533"/>
      <c r="K10875" s="533"/>
      <c r="L10875" s="533"/>
      <c r="M10875" s="533"/>
      <c r="N10875" s="532"/>
      <c r="O10875" s="350"/>
      <c r="P10875" s="464"/>
      <c r="Q10875" s="464"/>
      <c r="R10875" s="464"/>
      <c r="S10875" s="464"/>
      <c r="T10875" s="464"/>
      <c r="U10875" s="464"/>
      <c r="V10875" s="464"/>
      <c r="W10875" s="464"/>
    </row>
    <row r="10876" spans="1:23">
      <c r="A10876" s="536"/>
      <c r="B10876" s="532"/>
      <c r="C10876" s="350"/>
      <c r="D10876" s="350"/>
      <c r="E10876" s="533"/>
      <c r="F10876" s="533"/>
      <c r="G10876" s="533"/>
      <c r="H10876" s="533"/>
      <c r="I10876" s="533"/>
      <c r="J10876" s="533"/>
      <c r="K10876" s="533"/>
      <c r="L10876" s="533"/>
      <c r="M10876" s="533"/>
      <c r="N10876" s="532"/>
      <c r="O10876" s="350"/>
      <c r="P10876" s="464"/>
      <c r="Q10876" s="464"/>
      <c r="R10876" s="464"/>
      <c r="S10876" s="464"/>
      <c r="T10876" s="464"/>
      <c r="U10876" s="464"/>
      <c r="V10876" s="464"/>
      <c r="W10876" s="464"/>
    </row>
    <row r="10877" spans="1:23">
      <c r="A10877" s="536"/>
      <c r="B10877" s="532"/>
      <c r="C10877" s="350"/>
      <c r="D10877" s="350"/>
      <c r="E10877" s="533"/>
      <c r="F10877" s="533"/>
      <c r="G10877" s="533"/>
      <c r="H10877" s="533"/>
      <c r="I10877" s="533"/>
      <c r="J10877" s="533"/>
      <c r="K10877" s="533"/>
      <c r="L10877" s="533"/>
      <c r="M10877" s="533"/>
      <c r="N10877" s="532"/>
      <c r="O10877" s="350"/>
      <c r="P10877" s="464"/>
      <c r="Q10877" s="464"/>
      <c r="R10877" s="464"/>
      <c r="S10877" s="464"/>
      <c r="T10877" s="464"/>
      <c r="U10877" s="464"/>
      <c r="V10877" s="464"/>
      <c r="W10877" s="464"/>
    </row>
    <row r="10878" spans="1:23">
      <c r="A10878" s="536"/>
      <c r="B10878" s="532"/>
      <c r="C10878" s="350"/>
      <c r="D10878" s="350"/>
      <c r="E10878" s="533"/>
      <c r="F10878" s="533"/>
      <c r="G10878" s="533"/>
      <c r="H10878" s="533"/>
      <c r="I10878" s="533"/>
      <c r="J10878" s="533"/>
      <c r="K10878" s="533"/>
      <c r="L10878" s="533"/>
      <c r="M10878" s="533"/>
      <c r="N10878" s="532"/>
      <c r="O10878" s="350"/>
      <c r="P10878" s="464"/>
      <c r="Q10878" s="464"/>
      <c r="R10878" s="464"/>
      <c r="S10878" s="464"/>
      <c r="T10878" s="464"/>
      <c r="U10878" s="464"/>
      <c r="V10878" s="464"/>
      <c r="W10878" s="464"/>
    </row>
    <row r="10879" spans="1:23">
      <c r="A10879" s="536"/>
      <c r="B10879" s="532"/>
      <c r="C10879" s="350"/>
      <c r="D10879" s="350"/>
      <c r="E10879" s="533"/>
      <c r="F10879" s="533"/>
      <c r="G10879" s="533"/>
      <c r="H10879" s="533"/>
      <c r="I10879" s="533"/>
      <c r="J10879" s="533"/>
      <c r="K10879" s="533"/>
      <c r="L10879" s="533"/>
      <c r="M10879" s="533"/>
      <c r="N10879" s="532"/>
      <c r="O10879" s="350"/>
      <c r="P10879" s="464"/>
      <c r="Q10879" s="464"/>
      <c r="R10879" s="464"/>
      <c r="S10879" s="464"/>
      <c r="T10879" s="464"/>
      <c r="U10879" s="464"/>
      <c r="V10879" s="464"/>
      <c r="W10879" s="464"/>
    </row>
    <row r="10880" spans="1:23">
      <c r="A10880" s="536"/>
      <c r="B10880" s="532"/>
      <c r="C10880" s="350"/>
      <c r="D10880" s="350"/>
      <c r="E10880" s="533"/>
      <c r="F10880" s="533"/>
      <c r="G10880" s="533"/>
      <c r="H10880" s="533"/>
      <c r="I10880" s="533"/>
      <c r="J10880" s="533"/>
      <c r="K10880" s="533"/>
      <c r="L10880" s="533"/>
      <c r="M10880" s="533"/>
      <c r="N10880" s="532"/>
      <c r="O10880" s="350"/>
      <c r="P10880" s="464"/>
      <c r="Q10880" s="464"/>
      <c r="R10880" s="464"/>
      <c r="S10880" s="464"/>
      <c r="T10880" s="464"/>
      <c r="U10880" s="464"/>
      <c r="V10880" s="464"/>
      <c r="W10880" s="464"/>
    </row>
    <row r="10881" spans="1:23">
      <c r="A10881" s="536"/>
      <c r="B10881" s="532"/>
      <c r="C10881" s="350"/>
      <c r="D10881" s="350"/>
      <c r="E10881" s="533"/>
      <c r="F10881" s="533"/>
      <c r="G10881" s="533"/>
      <c r="H10881" s="533"/>
      <c r="I10881" s="533"/>
      <c r="J10881" s="533"/>
      <c r="K10881" s="533"/>
      <c r="L10881" s="533"/>
      <c r="M10881" s="533"/>
      <c r="N10881" s="532"/>
      <c r="O10881" s="350"/>
      <c r="P10881" s="464"/>
      <c r="Q10881" s="464"/>
      <c r="R10881" s="464"/>
      <c r="S10881" s="464"/>
      <c r="T10881" s="464"/>
      <c r="U10881" s="464"/>
      <c r="V10881" s="464"/>
      <c r="W10881" s="464"/>
    </row>
    <row r="10882" spans="1:23">
      <c r="A10882" s="536"/>
      <c r="B10882" s="532"/>
      <c r="C10882" s="350"/>
      <c r="D10882" s="350"/>
      <c r="E10882" s="533"/>
      <c r="F10882" s="533"/>
      <c r="G10882" s="533"/>
      <c r="H10882" s="533"/>
      <c r="I10882" s="533"/>
      <c r="J10882" s="533"/>
      <c r="K10882" s="533"/>
      <c r="L10882" s="533"/>
      <c r="M10882" s="533"/>
      <c r="N10882" s="532"/>
      <c r="O10882" s="350"/>
      <c r="P10882" s="464"/>
      <c r="Q10882" s="464"/>
      <c r="R10882" s="464"/>
      <c r="S10882" s="464"/>
      <c r="T10882" s="464"/>
      <c r="U10882" s="464"/>
      <c r="V10882" s="464"/>
      <c r="W10882" s="464"/>
    </row>
    <row r="10883" spans="1:23">
      <c r="A10883" s="536"/>
      <c r="B10883" s="532"/>
      <c r="C10883" s="350"/>
      <c r="D10883" s="350"/>
      <c r="E10883" s="533"/>
      <c r="F10883" s="533"/>
      <c r="G10883" s="533"/>
      <c r="H10883" s="533"/>
      <c r="I10883" s="533"/>
      <c r="J10883" s="533"/>
      <c r="K10883" s="533"/>
      <c r="L10883" s="533"/>
      <c r="M10883" s="533"/>
      <c r="N10883" s="532"/>
      <c r="O10883" s="350"/>
      <c r="P10883" s="464"/>
      <c r="Q10883" s="464"/>
      <c r="R10883" s="464"/>
      <c r="S10883" s="464"/>
      <c r="T10883" s="464"/>
      <c r="U10883" s="464"/>
      <c r="V10883" s="464"/>
      <c r="W10883" s="464"/>
    </row>
    <row r="10884" spans="1:23">
      <c r="A10884" s="536"/>
      <c r="B10884" s="532"/>
      <c r="C10884" s="350"/>
      <c r="D10884" s="350"/>
      <c r="E10884" s="533"/>
      <c r="F10884" s="533"/>
      <c r="G10884" s="533"/>
      <c r="H10884" s="533"/>
      <c r="I10884" s="533"/>
      <c r="J10884" s="533"/>
      <c r="K10884" s="533"/>
      <c r="L10884" s="533"/>
      <c r="M10884" s="533"/>
      <c r="N10884" s="532"/>
      <c r="O10884" s="350"/>
      <c r="P10884" s="464"/>
      <c r="Q10884" s="464"/>
      <c r="R10884" s="464"/>
      <c r="S10884" s="464"/>
      <c r="T10884" s="464"/>
      <c r="U10884" s="464"/>
      <c r="V10884" s="464"/>
      <c r="W10884" s="464"/>
    </row>
    <row r="10885" spans="1:23">
      <c r="A10885" s="536"/>
      <c r="B10885" s="532"/>
      <c r="C10885" s="350"/>
      <c r="D10885" s="350"/>
      <c r="E10885" s="533"/>
      <c r="F10885" s="533"/>
      <c r="G10885" s="533"/>
      <c r="H10885" s="533"/>
      <c r="I10885" s="533"/>
      <c r="J10885" s="533"/>
      <c r="K10885" s="533"/>
      <c r="L10885" s="533"/>
      <c r="M10885" s="533"/>
      <c r="N10885" s="532"/>
      <c r="O10885" s="350"/>
      <c r="P10885" s="464"/>
      <c r="Q10885" s="464"/>
      <c r="R10885" s="464"/>
      <c r="S10885" s="464"/>
      <c r="T10885" s="464"/>
      <c r="U10885" s="464"/>
      <c r="V10885" s="464"/>
      <c r="W10885" s="464"/>
    </row>
    <row r="10886" spans="1:23">
      <c r="A10886" s="536"/>
      <c r="B10886" s="532"/>
      <c r="C10886" s="350"/>
      <c r="D10886" s="350"/>
      <c r="E10886" s="533"/>
      <c r="F10886" s="533"/>
      <c r="G10886" s="533"/>
      <c r="H10886" s="533"/>
      <c r="I10886" s="533"/>
      <c r="J10886" s="533"/>
      <c r="K10886" s="533"/>
      <c r="L10886" s="533"/>
      <c r="M10886" s="533"/>
      <c r="N10886" s="532"/>
      <c r="O10886" s="350"/>
      <c r="P10886" s="464"/>
      <c r="Q10886" s="464"/>
      <c r="R10886" s="464"/>
      <c r="S10886" s="464"/>
      <c r="T10886" s="464"/>
      <c r="U10886" s="464"/>
      <c r="V10886" s="464"/>
      <c r="W10886" s="464"/>
    </row>
    <row r="10887" spans="1:23">
      <c r="A10887" s="536"/>
      <c r="B10887" s="532"/>
      <c r="C10887" s="350"/>
      <c r="D10887" s="350"/>
      <c r="E10887" s="533"/>
      <c r="F10887" s="533"/>
      <c r="G10887" s="533"/>
      <c r="H10887" s="533"/>
      <c r="I10887" s="533"/>
      <c r="J10887" s="533"/>
      <c r="K10887" s="533"/>
      <c r="L10887" s="533"/>
      <c r="M10887" s="533"/>
      <c r="N10887" s="532"/>
      <c r="O10887" s="350"/>
      <c r="P10887" s="464"/>
      <c r="Q10887" s="464"/>
      <c r="R10887" s="464"/>
      <c r="S10887" s="464"/>
      <c r="T10887" s="464"/>
      <c r="U10887" s="464"/>
      <c r="V10887" s="464"/>
      <c r="W10887" s="464"/>
    </row>
    <row r="10888" spans="1:23">
      <c r="A10888" s="536"/>
      <c r="B10888" s="532"/>
      <c r="C10888" s="350"/>
      <c r="D10888" s="350"/>
      <c r="E10888" s="533"/>
      <c r="F10888" s="533"/>
      <c r="G10888" s="533"/>
      <c r="H10888" s="533"/>
      <c r="I10888" s="533"/>
      <c r="J10888" s="533"/>
      <c r="K10888" s="533"/>
      <c r="L10888" s="533"/>
      <c r="M10888" s="533"/>
      <c r="N10888" s="532"/>
      <c r="O10888" s="350"/>
      <c r="P10888" s="464"/>
      <c r="Q10888" s="464"/>
      <c r="R10888" s="464"/>
      <c r="S10888" s="464"/>
      <c r="T10888" s="464"/>
      <c r="U10888" s="464"/>
      <c r="V10888" s="464"/>
      <c r="W10888" s="464"/>
    </row>
    <row r="10889" spans="1:23">
      <c r="A10889" s="536"/>
      <c r="B10889" s="532"/>
      <c r="C10889" s="350"/>
      <c r="D10889" s="350"/>
      <c r="E10889" s="533"/>
      <c r="F10889" s="533"/>
      <c r="G10889" s="533"/>
      <c r="H10889" s="533"/>
      <c r="I10889" s="533"/>
      <c r="J10889" s="533"/>
      <c r="K10889" s="533"/>
      <c r="L10889" s="533"/>
      <c r="M10889" s="533"/>
      <c r="N10889" s="532"/>
      <c r="O10889" s="350"/>
      <c r="P10889" s="464"/>
      <c r="Q10889" s="464"/>
      <c r="R10889" s="464"/>
      <c r="S10889" s="464"/>
      <c r="T10889" s="464"/>
      <c r="U10889" s="464"/>
      <c r="V10889" s="464"/>
      <c r="W10889" s="464"/>
    </row>
    <row r="10890" spans="1:23">
      <c r="A10890" s="536"/>
      <c r="B10890" s="532"/>
      <c r="C10890" s="350"/>
      <c r="D10890" s="350"/>
      <c r="E10890" s="533"/>
      <c r="F10890" s="533"/>
      <c r="G10890" s="533"/>
      <c r="H10890" s="533"/>
      <c r="I10890" s="533"/>
      <c r="J10890" s="533"/>
      <c r="K10890" s="533"/>
      <c r="L10890" s="533"/>
      <c r="M10890" s="533"/>
      <c r="N10890" s="532"/>
      <c r="O10890" s="350"/>
      <c r="P10890" s="464"/>
      <c r="Q10890" s="464"/>
      <c r="R10890" s="464"/>
      <c r="S10890" s="464"/>
      <c r="T10890" s="464"/>
      <c r="U10890" s="464"/>
      <c r="V10890" s="464"/>
      <c r="W10890" s="464"/>
    </row>
    <row r="10891" spans="1:23">
      <c r="A10891" s="536"/>
      <c r="B10891" s="532"/>
      <c r="C10891" s="350"/>
      <c r="D10891" s="350"/>
      <c r="E10891" s="533"/>
      <c r="F10891" s="533"/>
      <c r="G10891" s="533"/>
      <c r="H10891" s="533"/>
      <c r="I10891" s="533"/>
      <c r="J10891" s="533"/>
      <c r="K10891" s="533"/>
      <c r="L10891" s="533"/>
      <c r="M10891" s="533"/>
      <c r="N10891" s="532"/>
      <c r="O10891" s="350"/>
      <c r="P10891" s="464"/>
      <c r="Q10891" s="464"/>
      <c r="R10891" s="464"/>
      <c r="S10891" s="464"/>
      <c r="T10891" s="464"/>
      <c r="U10891" s="464"/>
      <c r="V10891" s="464"/>
      <c r="W10891" s="464"/>
    </row>
    <row r="10892" spans="1:23">
      <c r="A10892" s="536"/>
      <c r="B10892" s="532"/>
      <c r="C10892" s="350"/>
      <c r="D10892" s="350"/>
      <c r="E10892" s="533"/>
      <c r="F10892" s="533"/>
      <c r="G10892" s="533"/>
      <c r="H10892" s="533"/>
      <c r="I10892" s="533"/>
      <c r="J10892" s="533"/>
      <c r="K10892" s="533"/>
      <c r="L10892" s="533"/>
      <c r="M10892" s="533"/>
      <c r="N10892" s="532"/>
      <c r="O10892" s="350"/>
      <c r="P10892" s="464"/>
      <c r="Q10892" s="464"/>
      <c r="R10892" s="464"/>
      <c r="S10892" s="464"/>
      <c r="T10892" s="464"/>
      <c r="U10892" s="464"/>
      <c r="V10892" s="464"/>
      <c r="W10892" s="464"/>
    </row>
    <row r="10893" spans="1:23">
      <c r="A10893" s="536"/>
      <c r="B10893" s="532"/>
      <c r="C10893" s="350"/>
      <c r="D10893" s="350"/>
      <c r="E10893" s="533"/>
      <c r="F10893" s="533"/>
      <c r="G10893" s="533"/>
      <c r="H10893" s="533"/>
      <c r="I10893" s="533"/>
      <c r="J10893" s="533"/>
      <c r="K10893" s="533"/>
      <c r="L10893" s="533"/>
      <c r="M10893" s="533"/>
      <c r="N10893" s="532"/>
      <c r="O10893" s="350"/>
      <c r="P10893" s="464"/>
      <c r="Q10893" s="464"/>
      <c r="R10893" s="464"/>
      <c r="S10893" s="464"/>
      <c r="T10893" s="464"/>
      <c r="U10893" s="464"/>
      <c r="V10893" s="464"/>
      <c r="W10893" s="464"/>
    </row>
    <row r="10894" spans="1:23">
      <c r="A10894" s="536"/>
      <c r="B10894" s="532"/>
      <c r="C10894" s="350"/>
      <c r="D10894" s="350"/>
      <c r="E10894" s="533"/>
      <c r="F10894" s="533"/>
      <c r="G10894" s="533"/>
      <c r="H10894" s="533"/>
      <c r="I10894" s="533"/>
      <c r="J10894" s="533"/>
      <c r="K10894" s="533"/>
      <c r="L10894" s="533"/>
      <c r="M10894" s="533"/>
      <c r="N10894" s="532"/>
      <c r="O10894" s="350"/>
      <c r="P10894" s="464"/>
      <c r="Q10894" s="464"/>
      <c r="R10894" s="464"/>
      <c r="S10894" s="464"/>
      <c r="T10894" s="464"/>
      <c r="U10894" s="464"/>
      <c r="V10894" s="464"/>
      <c r="W10894" s="464"/>
    </row>
    <row r="10895" spans="1:23">
      <c r="A10895" s="536"/>
      <c r="B10895" s="532"/>
      <c r="C10895" s="350"/>
      <c r="D10895" s="350"/>
      <c r="E10895" s="533"/>
      <c r="F10895" s="533"/>
      <c r="G10895" s="533"/>
      <c r="H10895" s="533"/>
      <c r="I10895" s="533"/>
      <c r="J10895" s="533"/>
      <c r="K10895" s="533"/>
      <c r="L10895" s="533"/>
      <c r="M10895" s="533"/>
      <c r="N10895" s="532"/>
      <c r="O10895" s="350"/>
      <c r="P10895" s="464"/>
      <c r="Q10895" s="464"/>
      <c r="R10895" s="464"/>
      <c r="S10895" s="464"/>
      <c r="T10895" s="464"/>
      <c r="U10895" s="464"/>
      <c r="V10895" s="464"/>
      <c r="W10895" s="464"/>
    </row>
    <row r="10896" spans="1:23">
      <c r="A10896" s="536"/>
      <c r="B10896" s="532"/>
      <c r="C10896" s="350"/>
      <c r="D10896" s="350"/>
      <c r="E10896" s="533"/>
      <c r="F10896" s="533"/>
      <c r="G10896" s="533"/>
      <c r="H10896" s="533"/>
      <c r="I10896" s="533"/>
      <c r="J10896" s="533"/>
      <c r="K10896" s="533"/>
      <c r="L10896" s="533"/>
      <c r="M10896" s="533"/>
      <c r="N10896" s="532"/>
      <c r="O10896" s="350"/>
      <c r="P10896" s="464"/>
      <c r="Q10896" s="464"/>
      <c r="R10896" s="464"/>
      <c r="S10896" s="464"/>
      <c r="T10896" s="464"/>
      <c r="U10896" s="464"/>
      <c r="V10896" s="464"/>
      <c r="W10896" s="464"/>
    </row>
    <row r="10897" spans="1:23">
      <c r="A10897" s="536"/>
      <c r="B10897" s="532"/>
      <c r="C10897" s="350"/>
      <c r="D10897" s="350"/>
      <c r="E10897" s="533"/>
      <c r="F10897" s="533"/>
      <c r="G10897" s="533"/>
      <c r="H10897" s="533"/>
      <c r="I10897" s="533"/>
      <c r="J10897" s="533"/>
      <c r="K10897" s="533"/>
      <c r="L10897" s="533"/>
      <c r="M10897" s="533"/>
      <c r="N10897" s="532"/>
      <c r="O10897" s="350"/>
      <c r="P10897" s="464"/>
      <c r="Q10897" s="464"/>
      <c r="R10897" s="464"/>
      <c r="S10897" s="464"/>
      <c r="T10897" s="464"/>
      <c r="U10897" s="464"/>
      <c r="V10897" s="464"/>
      <c r="W10897" s="464"/>
    </row>
    <row r="10898" spans="1:23">
      <c r="A10898" s="536"/>
      <c r="B10898" s="532"/>
      <c r="C10898" s="350"/>
      <c r="D10898" s="350"/>
      <c r="E10898" s="533"/>
      <c r="F10898" s="533"/>
      <c r="G10898" s="533"/>
      <c r="H10898" s="533"/>
      <c r="I10898" s="533"/>
      <c r="J10898" s="533"/>
      <c r="K10898" s="533"/>
      <c r="L10898" s="533"/>
      <c r="M10898" s="533"/>
      <c r="N10898" s="532"/>
      <c r="O10898" s="350"/>
      <c r="P10898" s="464"/>
      <c r="Q10898" s="464"/>
      <c r="R10898" s="464"/>
      <c r="S10898" s="464"/>
      <c r="T10898" s="464"/>
      <c r="U10898" s="464"/>
      <c r="V10898" s="464"/>
      <c r="W10898" s="464"/>
    </row>
    <row r="10899" spans="1:23">
      <c r="A10899" s="536"/>
      <c r="B10899" s="532"/>
      <c r="C10899" s="350"/>
      <c r="D10899" s="350"/>
      <c r="E10899" s="533"/>
      <c r="F10899" s="533"/>
      <c r="G10899" s="533"/>
      <c r="H10899" s="533"/>
      <c r="I10899" s="533"/>
      <c r="J10899" s="533"/>
      <c r="K10899" s="533"/>
      <c r="L10899" s="533"/>
      <c r="M10899" s="533"/>
      <c r="N10899" s="532"/>
      <c r="O10899" s="350"/>
      <c r="P10899" s="464"/>
      <c r="Q10899" s="464"/>
      <c r="R10899" s="464"/>
      <c r="S10899" s="464"/>
      <c r="T10899" s="464"/>
      <c r="U10899" s="464"/>
      <c r="V10899" s="464"/>
      <c r="W10899" s="464"/>
    </row>
    <row r="10900" spans="1:23">
      <c r="A10900" s="536"/>
      <c r="B10900" s="532"/>
      <c r="C10900" s="350"/>
      <c r="D10900" s="350"/>
      <c r="E10900" s="533"/>
      <c r="F10900" s="533"/>
      <c r="G10900" s="533"/>
      <c r="H10900" s="533"/>
      <c r="I10900" s="533"/>
      <c r="J10900" s="533"/>
      <c r="K10900" s="533"/>
      <c r="L10900" s="533"/>
      <c r="M10900" s="533"/>
      <c r="N10900" s="532"/>
      <c r="O10900" s="350"/>
      <c r="P10900" s="464"/>
      <c r="Q10900" s="464"/>
      <c r="R10900" s="464"/>
      <c r="S10900" s="464"/>
      <c r="T10900" s="464"/>
      <c r="U10900" s="464"/>
      <c r="V10900" s="464"/>
      <c r="W10900" s="464"/>
    </row>
    <row r="10901" spans="1:23">
      <c r="A10901" s="536"/>
      <c r="B10901" s="532"/>
      <c r="C10901" s="350"/>
      <c r="D10901" s="350"/>
      <c r="E10901" s="533"/>
      <c r="F10901" s="533"/>
      <c r="G10901" s="533"/>
      <c r="H10901" s="533"/>
      <c r="I10901" s="533"/>
      <c r="J10901" s="533"/>
      <c r="K10901" s="533"/>
      <c r="L10901" s="533"/>
      <c r="M10901" s="533"/>
      <c r="N10901" s="532"/>
      <c r="O10901" s="350"/>
      <c r="P10901" s="464"/>
      <c r="Q10901" s="464"/>
      <c r="R10901" s="464"/>
      <c r="S10901" s="464"/>
      <c r="T10901" s="464"/>
      <c r="U10901" s="464"/>
      <c r="V10901" s="464"/>
      <c r="W10901" s="464"/>
    </row>
    <row r="10902" spans="1:23">
      <c r="A10902" s="536"/>
      <c r="B10902" s="532"/>
      <c r="C10902" s="350"/>
      <c r="D10902" s="350"/>
      <c r="E10902" s="533"/>
      <c r="F10902" s="533"/>
      <c r="G10902" s="533"/>
      <c r="H10902" s="533"/>
      <c r="I10902" s="533"/>
      <c r="J10902" s="533"/>
      <c r="K10902" s="533"/>
      <c r="L10902" s="533"/>
      <c r="M10902" s="533"/>
      <c r="N10902" s="532"/>
      <c r="O10902" s="350"/>
      <c r="P10902" s="464"/>
      <c r="Q10902" s="464"/>
      <c r="R10902" s="464"/>
      <c r="S10902" s="464"/>
      <c r="T10902" s="464"/>
      <c r="U10902" s="464"/>
      <c r="V10902" s="464"/>
      <c r="W10902" s="464"/>
    </row>
    <row r="10903" spans="1:23">
      <c r="A10903" s="536"/>
      <c r="B10903" s="532"/>
      <c r="C10903" s="350"/>
      <c r="D10903" s="350"/>
      <c r="E10903" s="533"/>
      <c r="F10903" s="533"/>
      <c r="G10903" s="533"/>
      <c r="H10903" s="533"/>
      <c r="I10903" s="533"/>
      <c r="J10903" s="533"/>
      <c r="K10903" s="533"/>
      <c r="L10903" s="533"/>
      <c r="M10903" s="533"/>
      <c r="N10903" s="532"/>
      <c r="O10903" s="350"/>
      <c r="P10903" s="464"/>
      <c r="Q10903" s="464"/>
      <c r="R10903" s="464"/>
      <c r="S10903" s="464"/>
      <c r="T10903" s="464"/>
      <c r="U10903" s="464"/>
      <c r="V10903" s="464"/>
      <c r="W10903" s="464"/>
    </row>
    <row r="10904" spans="1:23">
      <c r="A10904" s="536"/>
      <c r="B10904" s="532"/>
      <c r="C10904" s="350"/>
      <c r="D10904" s="350"/>
      <c r="E10904" s="533"/>
      <c r="F10904" s="533"/>
      <c r="G10904" s="533"/>
      <c r="H10904" s="533"/>
      <c r="I10904" s="533"/>
      <c r="J10904" s="533"/>
      <c r="K10904" s="533"/>
      <c r="L10904" s="533"/>
      <c r="M10904" s="533"/>
      <c r="N10904" s="532"/>
      <c r="O10904" s="350"/>
      <c r="P10904" s="464"/>
      <c r="Q10904" s="464"/>
      <c r="R10904" s="464"/>
      <c r="S10904" s="464"/>
      <c r="T10904" s="464"/>
      <c r="U10904" s="464"/>
      <c r="V10904" s="464"/>
      <c r="W10904" s="464"/>
    </row>
    <row r="10905" spans="1:23">
      <c r="A10905" s="536"/>
      <c r="B10905" s="532"/>
      <c r="C10905" s="350"/>
      <c r="D10905" s="350"/>
      <c r="E10905" s="533"/>
      <c r="F10905" s="533"/>
      <c r="G10905" s="533"/>
      <c r="H10905" s="533"/>
      <c r="I10905" s="533"/>
      <c r="J10905" s="533"/>
      <c r="K10905" s="533"/>
      <c r="L10905" s="533"/>
      <c r="M10905" s="533"/>
      <c r="N10905" s="532"/>
      <c r="O10905" s="350"/>
      <c r="P10905" s="464"/>
      <c r="Q10905" s="464"/>
      <c r="R10905" s="464"/>
      <c r="S10905" s="464"/>
      <c r="T10905" s="464"/>
      <c r="U10905" s="464"/>
      <c r="V10905" s="464"/>
      <c r="W10905" s="464"/>
    </row>
    <row r="10906" spans="1:23">
      <c r="A10906" s="536"/>
      <c r="B10906" s="532"/>
      <c r="C10906" s="350"/>
      <c r="D10906" s="350"/>
      <c r="E10906" s="533"/>
      <c r="F10906" s="533"/>
      <c r="G10906" s="533"/>
      <c r="H10906" s="533"/>
      <c r="I10906" s="533"/>
      <c r="J10906" s="533"/>
      <c r="K10906" s="533"/>
      <c r="L10906" s="533"/>
      <c r="M10906" s="533"/>
      <c r="N10906" s="532"/>
      <c r="O10906" s="350"/>
      <c r="P10906" s="464"/>
      <c r="Q10906" s="464"/>
      <c r="R10906" s="464"/>
      <c r="S10906" s="464"/>
      <c r="T10906" s="464"/>
      <c r="U10906" s="464"/>
      <c r="V10906" s="464"/>
      <c r="W10906" s="464"/>
    </row>
    <row r="10907" spans="1:23">
      <c r="A10907" s="536"/>
      <c r="B10907" s="532"/>
      <c r="C10907" s="350"/>
      <c r="D10907" s="350"/>
      <c r="E10907" s="533"/>
      <c r="F10907" s="533"/>
      <c r="G10907" s="533"/>
      <c r="H10907" s="533"/>
      <c r="I10907" s="533"/>
      <c r="J10907" s="533"/>
      <c r="K10907" s="533"/>
      <c r="L10907" s="533"/>
      <c r="M10907" s="533"/>
      <c r="N10907" s="532"/>
      <c r="O10907" s="350"/>
      <c r="P10907" s="464"/>
      <c r="Q10907" s="464"/>
      <c r="R10907" s="464"/>
      <c r="S10907" s="464"/>
      <c r="T10907" s="464"/>
      <c r="U10907" s="464"/>
      <c r="V10907" s="464"/>
      <c r="W10907" s="464"/>
    </row>
    <row r="10908" spans="1:23">
      <c r="A10908" s="536"/>
      <c r="B10908" s="532"/>
      <c r="C10908" s="350"/>
      <c r="D10908" s="350"/>
      <c r="E10908" s="533"/>
      <c r="F10908" s="533"/>
      <c r="G10908" s="533"/>
      <c r="H10908" s="533"/>
      <c r="I10908" s="533"/>
      <c r="J10908" s="533"/>
      <c r="K10908" s="533"/>
      <c r="L10908" s="533"/>
      <c r="M10908" s="533"/>
      <c r="N10908" s="532"/>
      <c r="O10908" s="350"/>
      <c r="P10908" s="464"/>
      <c r="Q10908" s="464"/>
      <c r="R10908" s="464"/>
      <c r="S10908" s="464"/>
      <c r="T10908" s="464"/>
      <c r="U10908" s="464"/>
      <c r="V10908" s="464"/>
      <c r="W10908" s="464"/>
    </row>
    <row r="10909" spans="1:23">
      <c r="A10909" s="536"/>
      <c r="B10909" s="532"/>
      <c r="C10909" s="350"/>
      <c r="D10909" s="350"/>
      <c r="E10909" s="533"/>
      <c r="F10909" s="533"/>
      <c r="G10909" s="533"/>
      <c r="H10909" s="533"/>
      <c r="I10909" s="533"/>
      <c r="J10909" s="533"/>
      <c r="K10909" s="533"/>
      <c r="L10909" s="533"/>
      <c r="M10909" s="533"/>
      <c r="N10909" s="532"/>
      <c r="O10909" s="350"/>
      <c r="P10909" s="464"/>
      <c r="Q10909" s="464"/>
      <c r="R10909" s="464"/>
      <c r="S10909" s="464"/>
      <c r="T10909" s="464"/>
      <c r="U10909" s="464"/>
      <c r="V10909" s="464"/>
      <c r="W10909" s="464"/>
    </row>
    <row r="10910" spans="1:23">
      <c r="A10910" s="536"/>
      <c r="B10910" s="532"/>
      <c r="C10910" s="350"/>
      <c r="D10910" s="350"/>
      <c r="E10910" s="533"/>
      <c r="F10910" s="533"/>
      <c r="G10910" s="533"/>
      <c r="H10910" s="533"/>
      <c r="I10910" s="533"/>
      <c r="J10910" s="533"/>
      <c r="K10910" s="533"/>
      <c r="L10910" s="533"/>
      <c r="M10910" s="533"/>
      <c r="N10910" s="532"/>
      <c r="O10910" s="350"/>
      <c r="P10910" s="464"/>
      <c r="Q10910" s="464"/>
      <c r="R10910" s="464"/>
      <c r="S10910" s="464"/>
      <c r="T10910" s="464"/>
      <c r="U10910" s="464"/>
      <c r="V10910" s="464"/>
      <c r="W10910" s="464"/>
    </row>
    <row r="10911" spans="1:23">
      <c r="A10911" s="536"/>
      <c r="B10911" s="532"/>
      <c r="C10911" s="350"/>
      <c r="D10911" s="350"/>
      <c r="E10911" s="533"/>
      <c r="F10911" s="533"/>
      <c r="G10911" s="533"/>
      <c r="H10911" s="533"/>
      <c r="I10911" s="533"/>
      <c r="J10911" s="533"/>
      <c r="K10911" s="533"/>
      <c r="L10911" s="533"/>
      <c r="M10911" s="533"/>
      <c r="N10911" s="532"/>
      <c r="O10911" s="350"/>
      <c r="P10911" s="464"/>
      <c r="Q10911" s="464"/>
      <c r="R10911" s="464"/>
      <c r="S10911" s="464"/>
      <c r="T10911" s="464"/>
      <c r="U10911" s="464"/>
      <c r="V10911" s="464"/>
      <c r="W10911" s="464"/>
    </row>
    <row r="10912" spans="1:23">
      <c r="A10912" s="536"/>
      <c r="B10912" s="532"/>
      <c r="C10912" s="350"/>
      <c r="D10912" s="350"/>
      <c r="E10912" s="533"/>
      <c r="F10912" s="533"/>
      <c r="G10912" s="533"/>
      <c r="H10912" s="533"/>
      <c r="I10912" s="533"/>
      <c r="J10912" s="533"/>
      <c r="K10912" s="533"/>
      <c r="L10912" s="533"/>
      <c r="M10912" s="533"/>
      <c r="N10912" s="532"/>
      <c r="O10912" s="350"/>
      <c r="P10912" s="464"/>
      <c r="Q10912" s="464"/>
      <c r="R10912" s="464"/>
      <c r="S10912" s="464"/>
      <c r="T10912" s="464"/>
      <c r="U10912" s="464"/>
      <c r="V10912" s="464"/>
      <c r="W10912" s="464"/>
    </row>
    <row r="10913" spans="1:23">
      <c r="A10913" s="536"/>
      <c r="B10913" s="532"/>
      <c r="C10913" s="350"/>
      <c r="D10913" s="350"/>
      <c r="E10913" s="533"/>
      <c r="F10913" s="533"/>
      <c r="G10913" s="533"/>
      <c r="H10913" s="533"/>
      <c r="I10913" s="533"/>
      <c r="J10913" s="533"/>
      <c r="K10913" s="533"/>
      <c r="L10913" s="533"/>
      <c r="M10913" s="533"/>
      <c r="N10913" s="532"/>
      <c r="O10913" s="350"/>
      <c r="P10913" s="464"/>
      <c r="Q10913" s="464"/>
      <c r="R10913" s="464"/>
      <c r="S10913" s="464"/>
      <c r="T10913" s="464"/>
      <c r="U10913" s="464"/>
      <c r="V10913" s="464"/>
      <c r="W10913" s="464"/>
    </row>
    <row r="10914" spans="1:23">
      <c r="A10914" s="536"/>
      <c r="B10914" s="532"/>
      <c r="C10914" s="350"/>
      <c r="D10914" s="350"/>
      <c r="E10914" s="533"/>
      <c r="F10914" s="533"/>
      <c r="G10914" s="533"/>
      <c r="H10914" s="533"/>
      <c r="I10914" s="533"/>
      <c r="J10914" s="533"/>
      <c r="K10914" s="533"/>
      <c r="L10914" s="533"/>
      <c r="M10914" s="533"/>
      <c r="N10914" s="532"/>
      <c r="O10914" s="350"/>
      <c r="P10914" s="464"/>
      <c r="Q10914" s="464"/>
      <c r="R10914" s="464"/>
      <c r="S10914" s="464"/>
      <c r="T10914" s="464"/>
      <c r="U10914" s="464"/>
      <c r="V10914" s="464"/>
      <c r="W10914" s="464"/>
    </row>
    <row r="10915" spans="1:23">
      <c r="A10915" s="536"/>
      <c r="B10915" s="532"/>
      <c r="C10915" s="350"/>
      <c r="D10915" s="350"/>
      <c r="E10915" s="533"/>
      <c r="F10915" s="533"/>
      <c r="G10915" s="533"/>
      <c r="H10915" s="533"/>
      <c r="I10915" s="533"/>
      <c r="J10915" s="533"/>
      <c r="K10915" s="533"/>
      <c r="L10915" s="533"/>
      <c r="M10915" s="533"/>
      <c r="N10915" s="532"/>
      <c r="O10915" s="350"/>
      <c r="P10915" s="464"/>
      <c r="Q10915" s="464"/>
      <c r="R10915" s="464"/>
      <c r="S10915" s="464"/>
      <c r="T10915" s="464"/>
      <c r="U10915" s="464"/>
      <c r="V10915" s="464"/>
      <c r="W10915" s="464"/>
    </row>
    <row r="10916" spans="1:23">
      <c r="A10916" s="536"/>
      <c r="B10916" s="532"/>
      <c r="C10916" s="350"/>
      <c r="D10916" s="350"/>
      <c r="E10916" s="533"/>
      <c r="F10916" s="533"/>
      <c r="G10916" s="533"/>
      <c r="H10916" s="533"/>
      <c r="I10916" s="533"/>
      <c r="J10916" s="533"/>
      <c r="K10916" s="533"/>
      <c r="L10916" s="533"/>
      <c r="M10916" s="533"/>
      <c r="N10916" s="532"/>
      <c r="O10916" s="350"/>
      <c r="P10916" s="464"/>
      <c r="Q10916" s="464"/>
      <c r="R10916" s="464"/>
      <c r="S10916" s="464"/>
      <c r="T10916" s="464"/>
      <c r="U10916" s="464"/>
      <c r="V10916" s="464"/>
      <c r="W10916" s="464"/>
    </row>
    <row r="10917" spans="1:23">
      <c r="A10917" s="536"/>
      <c r="B10917" s="532"/>
      <c r="C10917" s="350"/>
      <c r="D10917" s="350"/>
      <c r="E10917" s="533"/>
      <c r="F10917" s="533"/>
      <c r="G10917" s="533"/>
      <c r="H10917" s="533"/>
      <c r="I10917" s="533"/>
      <c r="J10917" s="533"/>
      <c r="K10917" s="533"/>
      <c r="L10917" s="533"/>
      <c r="M10917" s="533"/>
      <c r="N10917" s="532"/>
      <c r="O10917" s="350"/>
      <c r="P10917" s="464"/>
      <c r="Q10917" s="464"/>
      <c r="R10917" s="464"/>
      <c r="S10917" s="464"/>
      <c r="T10917" s="464"/>
      <c r="U10917" s="464"/>
      <c r="V10917" s="464"/>
      <c r="W10917" s="464"/>
    </row>
    <row r="10918" spans="1:23">
      <c r="A10918" s="536"/>
      <c r="B10918" s="532"/>
      <c r="C10918" s="350"/>
      <c r="D10918" s="350"/>
      <c r="E10918" s="533"/>
      <c r="F10918" s="533"/>
      <c r="G10918" s="533"/>
      <c r="H10918" s="533"/>
      <c r="I10918" s="533"/>
      <c r="J10918" s="533"/>
      <c r="K10918" s="533"/>
      <c r="L10918" s="533"/>
      <c r="M10918" s="533"/>
      <c r="N10918" s="532"/>
      <c r="O10918" s="350"/>
      <c r="P10918" s="464"/>
      <c r="Q10918" s="464"/>
      <c r="R10918" s="464"/>
      <c r="S10918" s="464"/>
      <c r="T10918" s="464"/>
      <c r="U10918" s="464"/>
      <c r="V10918" s="464"/>
      <c r="W10918" s="464"/>
    </row>
    <row r="10919" spans="1:23">
      <c r="A10919" s="536"/>
      <c r="B10919" s="532"/>
      <c r="C10919" s="350"/>
      <c r="D10919" s="350"/>
      <c r="E10919" s="533"/>
      <c r="F10919" s="533"/>
      <c r="G10919" s="533"/>
      <c r="H10919" s="533"/>
      <c r="I10919" s="533"/>
      <c r="J10919" s="533"/>
      <c r="K10919" s="533"/>
      <c r="L10919" s="533"/>
      <c r="M10919" s="533"/>
      <c r="N10919" s="532"/>
      <c r="O10919" s="350"/>
      <c r="P10919" s="464"/>
      <c r="Q10919" s="464"/>
      <c r="R10919" s="464"/>
      <c r="S10919" s="464"/>
      <c r="T10919" s="464"/>
      <c r="U10919" s="464"/>
      <c r="V10919" s="464"/>
      <c r="W10919" s="464"/>
    </row>
    <row r="10920" spans="1:23">
      <c r="A10920" s="536"/>
      <c r="B10920" s="532"/>
      <c r="C10920" s="350"/>
      <c r="D10920" s="350"/>
      <c r="E10920" s="533"/>
      <c r="F10920" s="533"/>
      <c r="G10920" s="533"/>
      <c r="H10920" s="533"/>
      <c r="I10920" s="533"/>
      <c r="J10920" s="533"/>
      <c r="K10920" s="533"/>
      <c r="L10920" s="533"/>
      <c r="M10920" s="533"/>
      <c r="N10920" s="532"/>
      <c r="O10920" s="350"/>
      <c r="P10920" s="464"/>
      <c r="Q10920" s="464"/>
      <c r="R10920" s="464"/>
      <c r="S10920" s="464"/>
      <c r="T10920" s="464"/>
      <c r="U10920" s="464"/>
      <c r="V10920" s="464"/>
      <c r="W10920" s="464"/>
    </row>
    <row r="10921" spans="1:23">
      <c r="A10921" s="536"/>
      <c r="B10921" s="532"/>
      <c r="C10921" s="350"/>
      <c r="D10921" s="350"/>
      <c r="E10921" s="533"/>
      <c r="F10921" s="533"/>
      <c r="G10921" s="533"/>
      <c r="H10921" s="533"/>
      <c r="I10921" s="533"/>
      <c r="J10921" s="533"/>
      <c r="K10921" s="533"/>
      <c r="L10921" s="533"/>
      <c r="M10921" s="533"/>
      <c r="N10921" s="532"/>
      <c r="O10921" s="350"/>
      <c r="P10921" s="464"/>
      <c r="Q10921" s="464"/>
      <c r="R10921" s="464"/>
      <c r="S10921" s="464"/>
      <c r="T10921" s="464"/>
      <c r="U10921" s="464"/>
      <c r="V10921" s="464"/>
      <c r="W10921" s="464"/>
    </row>
    <row r="10922" spans="1:23">
      <c r="A10922" s="536"/>
      <c r="B10922" s="532"/>
      <c r="C10922" s="350"/>
      <c r="D10922" s="350"/>
      <c r="E10922" s="533"/>
      <c r="F10922" s="533"/>
      <c r="G10922" s="533"/>
      <c r="H10922" s="533"/>
      <c r="I10922" s="533"/>
      <c r="J10922" s="533"/>
      <c r="K10922" s="533"/>
      <c r="L10922" s="533"/>
      <c r="M10922" s="533"/>
      <c r="N10922" s="532"/>
      <c r="O10922" s="350"/>
      <c r="P10922" s="464"/>
      <c r="Q10922" s="464"/>
      <c r="R10922" s="464"/>
      <c r="S10922" s="464"/>
      <c r="T10922" s="464"/>
      <c r="U10922" s="464"/>
      <c r="V10922" s="464"/>
      <c r="W10922" s="464"/>
    </row>
    <row r="10923" spans="1:23">
      <c r="A10923" s="536"/>
      <c r="B10923" s="532"/>
      <c r="C10923" s="350"/>
      <c r="D10923" s="350"/>
      <c r="E10923" s="533"/>
      <c r="F10923" s="533"/>
      <c r="G10923" s="533"/>
      <c r="H10923" s="533"/>
      <c r="I10923" s="533"/>
      <c r="J10923" s="533"/>
      <c r="K10923" s="533"/>
      <c r="L10923" s="533"/>
      <c r="M10923" s="533"/>
      <c r="N10923" s="532"/>
      <c r="O10923" s="350"/>
      <c r="P10923" s="464"/>
      <c r="Q10923" s="464"/>
      <c r="R10923" s="464"/>
      <c r="S10923" s="464"/>
      <c r="T10923" s="464"/>
      <c r="U10923" s="464"/>
      <c r="V10923" s="464"/>
      <c r="W10923" s="464"/>
    </row>
    <row r="10924" spans="1:23">
      <c r="A10924" s="536"/>
      <c r="B10924" s="532"/>
      <c r="C10924" s="350"/>
      <c r="D10924" s="350"/>
      <c r="E10924" s="533"/>
      <c r="F10924" s="533"/>
      <c r="G10924" s="533"/>
      <c r="H10924" s="533"/>
      <c r="I10924" s="533"/>
      <c r="J10924" s="533"/>
      <c r="K10924" s="533"/>
      <c r="L10924" s="533"/>
      <c r="M10924" s="533"/>
      <c r="N10924" s="532"/>
      <c r="O10924" s="350"/>
      <c r="P10924" s="464"/>
      <c r="Q10924" s="464"/>
      <c r="R10924" s="464"/>
      <c r="S10924" s="464"/>
      <c r="T10924" s="464"/>
      <c r="U10924" s="464"/>
      <c r="V10924" s="464"/>
      <c r="W10924" s="464"/>
    </row>
    <row r="10925" spans="1:23">
      <c r="A10925" s="536"/>
      <c r="B10925" s="532"/>
      <c r="C10925" s="350"/>
      <c r="D10925" s="350"/>
      <c r="E10925" s="533"/>
      <c r="F10925" s="533"/>
      <c r="G10925" s="533"/>
      <c r="H10925" s="533"/>
      <c r="I10925" s="533"/>
      <c r="J10925" s="533"/>
      <c r="K10925" s="533"/>
      <c r="L10925" s="533"/>
      <c r="M10925" s="533"/>
      <c r="N10925" s="532"/>
      <c r="O10925" s="350"/>
      <c r="P10925" s="464"/>
      <c r="Q10925" s="464"/>
      <c r="R10925" s="464"/>
      <c r="S10925" s="464"/>
      <c r="T10925" s="464"/>
      <c r="U10925" s="464"/>
      <c r="V10925" s="464"/>
      <c r="W10925" s="464"/>
    </row>
    <row r="10926" spans="1:23">
      <c r="A10926" s="536"/>
      <c r="B10926" s="532"/>
      <c r="C10926" s="350"/>
      <c r="D10926" s="350"/>
      <c r="E10926" s="533"/>
      <c r="F10926" s="533"/>
      <c r="G10926" s="533"/>
      <c r="H10926" s="533"/>
      <c r="I10926" s="533"/>
      <c r="J10926" s="533"/>
      <c r="K10926" s="533"/>
      <c r="L10926" s="533"/>
      <c r="M10926" s="533"/>
      <c r="N10926" s="532"/>
      <c r="O10926" s="350"/>
      <c r="P10926" s="464"/>
      <c r="Q10926" s="464"/>
      <c r="R10926" s="464"/>
      <c r="S10926" s="464"/>
      <c r="T10926" s="464"/>
      <c r="U10926" s="464"/>
      <c r="V10926" s="464"/>
      <c r="W10926" s="464"/>
    </row>
    <row r="10927" spans="1:23">
      <c r="A10927" s="536"/>
      <c r="B10927" s="532"/>
      <c r="C10927" s="350"/>
      <c r="D10927" s="350"/>
      <c r="E10927" s="533"/>
      <c r="F10927" s="533"/>
      <c r="G10927" s="533"/>
      <c r="H10927" s="533"/>
      <c r="I10927" s="533"/>
      <c r="J10927" s="533"/>
      <c r="K10927" s="533"/>
      <c r="L10927" s="533"/>
      <c r="M10927" s="533"/>
      <c r="N10927" s="532"/>
      <c r="O10927" s="350"/>
      <c r="P10927" s="464"/>
      <c r="Q10927" s="464"/>
      <c r="R10927" s="464"/>
      <c r="S10927" s="464"/>
      <c r="T10927" s="464"/>
      <c r="U10927" s="464"/>
      <c r="V10927" s="464"/>
      <c r="W10927" s="464"/>
    </row>
    <row r="10928" spans="1:23">
      <c r="A10928" s="536"/>
      <c r="B10928" s="532"/>
      <c r="C10928" s="350"/>
      <c r="D10928" s="350"/>
      <c r="E10928" s="533"/>
      <c r="F10928" s="533"/>
      <c r="G10928" s="533"/>
      <c r="H10928" s="533"/>
      <c r="I10928" s="533"/>
      <c r="J10928" s="533"/>
      <c r="K10928" s="533"/>
      <c r="L10928" s="533"/>
      <c r="M10928" s="533"/>
      <c r="N10928" s="532"/>
      <c r="O10928" s="350"/>
      <c r="P10928" s="464"/>
      <c r="Q10928" s="464"/>
      <c r="R10928" s="464"/>
      <c r="S10928" s="464"/>
      <c r="T10928" s="464"/>
      <c r="U10928" s="464"/>
      <c r="V10928" s="464"/>
      <c r="W10928" s="464"/>
    </row>
    <row r="10929" spans="1:23">
      <c r="A10929" s="536"/>
      <c r="B10929" s="532"/>
      <c r="C10929" s="350"/>
      <c r="D10929" s="350"/>
      <c r="E10929" s="533"/>
      <c r="F10929" s="533"/>
      <c r="G10929" s="533"/>
      <c r="H10929" s="533"/>
      <c r="I10929" s="533"/>
      <c r="J10929" s="533"/>
      <c r="K10929" s="533"/>
      <c r="L10929" s="533"/>
      <c r="M10929" s="533"/>
      <c r="N10929" s="532"/>
      <c r="O10929" s="350"/>
      <c r="P10929" s="464"/>
      <c r="Q10929" s="464"/>
      <c r="R10929" s="464"/>
      <c r="S10929" s="464"/>
      <c r="T10929" s="464"/>
      <c r="U10929" s="464"/>
      <c r="V10929" s="464"/>
      <c r="W10929" s="464"/>
    </row>
    <row r="10930" spans="1:23">
      <c r="A10930" s="536"/>
      <c r="B10930" s="532"/>
      <c r="C10930" s="350"/>
      <c r="D10930" s="350"/>
      <c r="E10930" s="533"/>
      <c r="F10930" s="533"/>
      <c r="G10930" s="533"/>
      <c r="H10930" s="533"/>
      <c r="I10930" s="533"/>
      <c r="J10930" s="533"/>
      <c r="K10930" s="533"/>
      <c r="L10930" s="533"/>
      <c r="M10930" s="533"/>
      <c r="N10930" s="532"/>
      <c r="O10930" s="350"/>
      <c r="P10930" s="464"/>
      <c r="Q10930" s="464"/>
      <c r="R10930" s="464"/>
      <c r="S10930" s="464"/>
      <c r="T10930" s="464"/>
      <c r="U10930" s="464"/>
      <c r="V10930" s="464"/>
      <c r="W10930" s="464"/>
    </row>
    <row r="10931" spans="1:23">
      <c r="A10931" s="536"/>
      <c r="B10931" s="532"/>
      <c r="C10931" s="350"/>
      <c r="D10931" s="350"/>
      <c r="E10931" s="533"/>
      <c r="F10931" s="533"/>
      <c r="G10931" s="533"/>
      <c r="H10931" s="533"/>
      <c r="I10931" s="533"/>
      <c r="J10931" s="533"/>
      <c r="K10931" s="533"/>
      <c r="L10931" s="533"/>
      <c r="M10931" s="533"/>
      <c r="N10931" s="532"/>
      <c r="O10931" s="350"/>
      <c r="P10931" s="464"/>
      <c r="Q10931" s="464"/>
      <c r="R10931" s="464"/>
      <c r="S10931" s="464"/>
      <c r="T10931" s="464"/>
      <c r="U10931" s="464"/>
      <c r="V10931" s="464"/>
      <c r="W10931" s="464"/>
    </row>
    <row r="10932" spans="1:23">
      <c r="A10932" s="536"/>
      <c r="B10932" s="532"/>
      <c r="C10932" s="350"/>
      <c r="D10932" s="350"/>
      <c r="E10932" s="533"/>
      <c r="F10932" s="533"/>
      <c r="G10932" s="533"/>
      <c r="H10932" s="533"/>
      <c r="I10932" s="533"/>
      <c r="J10932" s="533"/>
      <c r="K10932" s="533"/>
      <c r="L10932" s="533"/>
      <c r="M10932" s="533"/>
      <c r="N10932" s="532"/>
      <c r="O10932" s="350"/>
      <c r="P10932" s="464"/>
      <c r="Q10932" s="464"/>
      <c r="R10932" s="464"/>
      <c r="S10932" s="464"/>
      <c r="T10932" s="464"/>
      <c r="U10932" s="464"/>
      <c r="V10932" s="464"/>
      <c r="W10932" s="464"/>
    </row>
    <row r="10933" spans="1:23">
      <c r="A10933" s="536"/>
      <c r="B10933" s="532"/>
      <c r="C10933" s="350"/>
      <c r="D10933" s="350"/>
      <c r="E10933" s="533"/>
      <c r="F10933" s="533"/>
      <c r="G10933" s="533"/>
      <c r="H10933" s="533"/>
      <c r="I10933" s="533"/>
      <c r="J10933" s="533"/>
      <c r="K10933" s="533"/>
      <c r="L10933" s="533"/>
      <c r="M10933" s="533"/>
      <c r="N10933" s="532"/>
      <c r="O10933" s="350"/>
      <c r="P10933" s="464"/>
      <c r="Q10933" s="464"/>
      <c r="R10933" s="464"/>
      <c r="S10933" s="464"/>
      <c r="T10933" s="464"/>
      <c r="U10933" s="464"/>
      <c r="V10933" s="464"/>
      <c r="W10933" s="464"/>
    </row>
    <row r="10934" spans="1:23">
      <c r="A10934" s="536"/>
      <c r="B10934" s="532"/>
      <c r="C10934" s="350"/>
      <c r="D10934" s="350"/>
      <c r="E10934" s="533"/>
      <c r="F10934" s="533"/>
      <c r="G10934" s="533"/>
      <c r="H10934" s="533"/>
      <c r="I10934" s="533"/>
      <c r="J10934" s="533"/>
      <c r="K10934" s="533"/>
      <c r="L10934" s="533"/>
      <c r="M10934" s="533"/>
      <c r="N10934" s="532"/>
      <c r="O10934" s="350"/>
      <c r="P10934" s="464"/>
      <c r="Q10934" s="464"/>
      <c r="R10934" s="464"/>
      <c r="S10934" s="464"/>
      <c r="T10934" s="464"/>
      <c r="U10934" s="464"/>
      <c r="V10934" s="464"/>
      <c r="W10934" s="464"/>
    </row>
    <row r="10935" spans="1:23">
      <c r="A10935" s="536"/>
      <c r="B10935" s="532"/>
      <c r="C10935" s="350"/>
      <c r="D10935" s="350"/>
      <c r="E10935" s="533"/>
      <c r="F10935" s="533"/>
      <c r="G10935" s="533"/>
      <c r="H10935" s="533"/>
      <c r="I10935" s="533"/>
      <c r="J10935" s="533"/>
      <c r="K10935" s="533"/>
      <c r="L10935" s="533"/>
      <c r="M10935" s="533"/>
      <c r="N10935" s="532"/>
      <c r="O10935" s="350"/>
      <c r="P10935" s="464"/>
      <c r="Q10935" s="464"/>
      <c r="R10935" s="464"/>
      <c r="S10935" s="464"/>
      <c r="T10935" s="464"/>
      <c r="U10935" s="464"/>
      <c r="V10935" s="464"/>
      <c r="W10935" s="464"/>
    </row>
    <row r="10936" spans="1:23">
      <c r="A10936" s="536"/>
      <c r="B10936" s="532"/>
      <c r="C10936" s="350"/>
      <c r="D10936" s="350"/>
      <c r="E10936" s="533"/>
      <c r="F10936" s="533"/>
      <c r="G10936" s="533"/>
      <c r="H10936" s="533"/>
      <c r="I10936" s="533"/>
      <c r="J10936" s="533"/>
      <c r="K10936" s="533"/>
      <c r="L10936" s="533"/>
      <c r="M10936" s="533"/>
      <c r="N10936" s="532"/>
      <c r="O10936" s="350"/>
      <c r="P10936" s="464"/>
      <c r="Q10936" s="464"/>
      <c r="R10936" s="464"/>
      <c r="S10936" s="464"/>
      <c r="T10936" s="464"/>
      <c r="U10936" s="464"/>
      <c r="V10936" s="464"/>
      <c r="W10936" s="464"/>
    </row>
    <row r="10937" spans="1:23">
      <c r="A10937" s="536"/>
      <c r="B10937" s="532"/>
      <c r="C10937" s="350"/>
      <c r="D10937" s="350"/>
      <c r="E10937" s="533"/>
      <c r="F10937" s="533"/>
      <c r="G10937" s="533"/>
      <c r="H10937" s="533"/>
      <c r="I10937" s="533"/>
      <c r="J10937" s="533"/>
      <c r="K10937" s="533"/>
      <c r="L10937" s="533"/>
      <c r="M10937" s="533"/>
      <c r="N10937" s="532"/>
      <c r="O10937" s="350"/>
      <c r="P10937" s="464"/>
      <c r="Q10937" s="464"/>
      <c r="R10937" s="464"/>
      <c r="S10937" s="464"/>
      <c r="T10937" s="464"/>
      <c r="U10937" s="464"/>
      <c r="V10937" s="464"/>
      <c r="W10937" s="464"/>
    </row>
    <row r="10938" spans="1:23">
      <c r="A10938" s="536"/>
      <c r="B10938" s="532"/>
      <c r="C10938" s="350"/>
      <c r="D10938" s="350"/>
      <c r="E10938" s="533"/>
      <c r="F10938" s="533"/>
      <c r="G10938" s="533"/>
      <c r="H10938" s="533"/>
      <c r="I10938" s="533"/>
      <c r="J10938" s="533"/>
      <c r="K10938" s="533"/>
      <c r="L10938" s="533"/>
      <c r="M10938" s="533"/>
      <c r="N10938" s="532"/>
      <c r="O10938" s="350"/>
      <c r="P10938" s="464"/>
      <c r="Q10938" s="464"/>
      <c r="R10938" s="464"/>
      <c r="S10938" s="464"/>
      <c r="T10938" s="464"/>
      <c r="U10938" s="464"/>
      <c r="V10938" s="464"/>
      <c r="W10938" s="464"/>
    </row>
    <row r="10939" spans="1:23">
      <c r="A10939" s="536"/>
      <c r="B10939" s="532"/>
      <c r="C10939" s="350"/>
      <c r="D10939" s="350"/>
      <c r="E10939" s="533"/>
      <c r="F10939" s="533"/>
      <c r="G10939" s="533"/>
      <c r="H10939" s="533"/>
      <c r="I10939" s="533"/>
      <c r="J10939" s="533"/>
      <c r="K10939" s="533"/>
      <c r="L10939" s="533"/>
      <c r="M10939" s="533"/>
      <c r="N10939" s="532"/>
      <c r="O10939" s="350"/>
      <c r="P10939" s="464"/>
      <c r="Q10939" s="464"/>
      <c r="R10939" s="464"/>
      <c r="S10939" s="464"/>
      <c r="T10939" s="464"/>
      <c r="U10939" s="464"/>
      <c r="V10939" s="464"/>
      <c r="W10939" s="464"/>
    </row>
    <row r="10940" spans="1:23">
      <c r="A10940" s="536"/>
      <c r="B10940" s="532"/>
      <c r="C10940" s="350"/>
      <c r="D10940" s="350"/>
      <c r="E10940" s="533"/>
      <c r="F10940" s="533"/>
      <c r="G10940" s="533"/>
      <c r="H10940" s="533"/>
      <c r="I10940" s="533"/>
      <c r="J10940" s="533"/>
      <c r="K10940" s="533"/>
      <c r="L10940" s="533"/>
      <c r="M10940" s="533"/>
      <c r="N10940" s="532"/>
      <c r="O10940" s="350"/>
      <c r="P10940" s="464"/>
      <c r="Q10940" s="464"/>
      <c r="R10940" s="464"/>
      <c r="S10940" s="464"/>
      <c r="T10940" s="464"/>
      <c r="U10940" s="464"/>
      <c r="V10940" s="464"/>
      <c r="W10940" s="464"/>
    </row>
    <row r="10941" spans="1:23">
      <c r="A10941" s="536"/>
      <c r="B10941" s="532"/>
      <c r="C10941" s="350"/>
      <c r="D10941" s="350"/>
      <c r="E10941" s="533"/>
      <c r="F10941" s="533"/>
      <c r="G10941" s="533"/>
      <c r="H10941" s="533"/>
      <c r="I10941" s="533"/>
      <c r="J10941" s="533"/>
      <c r="K10941" s="533"/>
      <c r="L10941" s="533"/>
      <c r="M10941" s="533"/>
      <c r="N10941" s="532"/>
      <c r="O10941" s="350"/>
      <c r="P10941" s="464"/>
      <c r="Q10941" s="464"/>
      <c r="R10941" s="464"/>
      <c r="S10941" s="464"/>
      <c r="T10941" s="464"/>
      <c r="U10941" s="464"/>
      <c r="V10941" s="464"/>
      <c r="W10941" s="464"/>
    </row>
    <row r="10942" spans="1:23">
      <c r="A10942" s="536"/>
      <c r="B10942" s="532"/>
      <c r="C10942" s="350"/>
      <c r="D10942" s="350"/>
      <c r="E10942" s="533"/>
      <c r="F10942" s="533"/>
      <c r="G10942" s="533"/>
      <c r="H10942" s="533"/>
      <c r="I10942" s="533"/>
      <c r="J10942" s="533"/>
      <c r="K10942" s="533"/>
      <c r="L10942" s="533"/>
      <c r="M10942" s="533"/>
      <c r="N10942" s="532"/>
      <c r="O10942" s="350"/>
      <c r="P10942" s="464"/>
      <c r="Q10942" s="464"/>
      <c r="R10942" s="464"/>
      <c r="S10942" s="464"/>
      <c r="T10942" s="464"/>
      <c r="U10942" s="464"/>
      <c r="V10942" s="464"/>
      <c r="W10942" s="464"/>
    </row>
    <row r="10943" spans="1:23">
      <c r="A10943" s="536"/>
      <c r="B10943" s="532"/>
      <c r="C10943" s="350"/>
      <c r="D10943" s="350"/>
      <c r="E10943" s="533"/>
      <c r="F10943" s="533"/>
      <c r="G10943" s="533"/>
      <c r="H10943" s="533"/>
      <c r="I10943" s="533"/>
      <c r="J10943" s="533"/>
      <c r="K10943" s="533"/>
      <c r="L10943" s="533"/>
      <c r="M10943" s="533"/>
      <c r="N10943" s="532"/>
      <c r="O10943" s="350"/>
      <c r="P10943" s="464"/>
      <c r="Q10943" s="464"/>
      <c r="R10943" s="464"/>
      <c r="S10943" s="464"/>
      <c r="T10943" s="464"/>
      <c r="U10943" s="464"/>
      <c r="V10943" s="464"/>
      <c r="W10943" s="464"/>
    </row>
    <row r="10944" spans="1:23">
      <c r="A10944" s="536"/>
      <c r="B10944" s="532"/>
      <c r="C10944" s="350"/>
      <c r="D10944" s="350"/>
      <c r="E10944" s="533"/>
      <c r="F10944" s="533"/>
      <c r="G10944" s="533"/>
      <c r="H10944" s="533"/>
      <c r="I10944" s="533"/>
      <c r="J10944" s="533"/>
      <c r="K10944" s="533"/>
      <c r="L10944" s="533"/>
      <c r="M10944" s="533"/>
      <c r="N10944" s="532"/>
      <c r="O10944" s="350"/>
      <c r="P10944" s="464"/>
      <c r="Q10944" s="464"/>
      <c r="R10944" s="464"/>
      <c r="S10944" s="464"/>
      <c r="T10944" s="464"/>
      <c r="U10944" s="464"/>
      <c r="V10944" s="464"/>
      <c r="W10944" s="464"/>
    </row>
    <row r="10945" spans="1:23">
      <c r="A10945" s="536"/>
      <c r="B10945" s="532"/>
      <c r="C10945" s="350"/>
      <c r="D10945" s="350"/>
      <c r="E10945" s="533"/>
      <c r="F10945" s="533"/>
      <c r="G10945" s="533"/>
      <c r="H10945" s="533"/>
      <c r="I10945" s="533"/>
      <c r="J10945" s="533"/>
      <c r="K10945" s="533"/>
      <c r="L10945" s="533"/>
      <c r="M10945" s="533"/>
      <c r="N10945" s="532"/>
      <c r="O10945" s="350"/>
      <c r="P10945" s="464"/>
      <c r="Q10945" s="464"/>
      <c r="R10945" s="464"/>
      <c r="S10945" s="464"/>
      <c r="T10945" s="464"/>
      <c r="U10945" s="464"/>
      <c r="V10945" s="464"/>
      <c r="W10945" s="464"/>
    </row>
    <row r="10946" spans="1:23">
      <c r="A10946" s="536"/>
      <c r="B10946" s="532"/>
      <c r="C10946" s="350"/>
      <c r="D10946" s="350"/>
      <c r="E10946" s="533"/>
      <c r="F10946" s="533"/>
      <c r="G10946" s="533"/>
      <c r="H10946" s="533"/>
      <c r="I10946" s="533"/>
      <c r="J10946" s="533"/>
      <c r="K10946" s="533"/>
      <c r="L10946" s="533"/>
      <c r="M10946" s="533"/>
      <c r="N10946" s="532"/>
      <c r="O10946" s="350"/>
      <c r="P10946" s="464"/>
      <c r="Q10946" s="464"/>
      <c r="R10946" s="464"/>
      <c r="S10946" s="464"/>
      <c r="T10946" s="464"/>
      <c r="U10946" s="464"/>
      <c r="V10946" s="464"/>
      <c r="W10946" s="464"/>
    </row>
    <row r="10947" spans="1:23">
      <c r="A10947" s="536"/>
      <c r="B10947" s="532"/>
      <c r="C10947" s="350"/>
      <c r="D10947" s="350"/>
      <c r="E10947" s="533"/>
      <c r="F10947" s="533"/>
      <c r="G10947" s="533"/>
      <c r="H10947" s="533"/>
      <c r="I10947" s="533"/>
      <c r="J10947" s="533"/>
      <c r="K10947" s="533"/>
      <c r="L10947" s="533"/>
      <c r="M10947" s="533"/>
      <c r="N10947" s="532"/>
      <c r="O10947" s="350"/>
      <c r="P10947" s="464"/>
      <c r="Q10947" s="464"/>
      <c r="R10947" s="464"/>
      <c r="S10947" s="464"/>
      <c r="T10947" s="464"/>
      <c r="U10947" s="464"/>
      <c r="V10947" s="464"/>
      <c r="W10947" s="464"/>
    </row>
    <row r="10948" spans="1:23">
      <c r="A10948" s="536"/>
      <c r="B10948" s="532"/>
      <c r="C10948" s="350"/>
      <c r="D10948" s="350"/>
      <c r="E10948" s="533"/>
      <c r="F10948" s="533"/>
      <c r="G10948" s="533"/>
      <c r="H10948" s="533"/>
      <c r="I10948" s="533"/>
      <c r="J10948" s="533"/>
      <c r="K10948" s="533"/>
      <c r="L10948" s="533"/>
      <c r="M10948" s="533"/>
      <c r="N10948" s="532"/>
      <c r="O10948" s="350"/>
      <c r="P10948" s="464"/>
      <c r="Q10948" s="464"/>
      <c r="R10948" s="464"/>
      <c r="S10948" s="464"/>
      <c r="T10948" s="464"/>
      <c r="U10948" s="464"/>
      <c r="V10948" s="464"/>
      <c r="W10948" s="464"/>
    </row>
    <row r="10949" spans="1:23">
      <c r="A10949" s="536"/>
      <c r="B10949" s="532"/>
      <c r="C10949" s="350"/>
      <c r="D10949" s="350"/>
      <c r="E10949" s="533"/>
      <c r="F10949" s="533"/>
      <c r="G10949" s="533"/>
      <c r="H10949" s="533"/>
      <c r="I10949" s="533"/>
      <c r="J10949" s="533"/>
      <c r="K10949" s="533"/>
      <c r="L10949" s="533"/>
      <c r="M10949" s="533"/>
      <c r="N10949" s="532"/>
      <c r="O10949" s="350"/>
      <c r="P10949" s="464"/>
      <c r="Q10949" s="464"/>
      <c r="R10949" s="464"/>
      <c r="S10949" s="464"/>
      <c r="T10949" s="464"/>
      <c r="U10949" s="464"/>
      <c r="V10949" s="464"/>
      <c r="W10949" s="464"/>
    </row>
    <row r="10950" spans="1:23">
      <c r="A10950" s="536"/>
      <c r="B10950" s="532"/>
      <c r="C10950" s="350"/>
      <c r="D10950" s="350"/>
      <c r="E10950" s="533"/>
      <c r="F10950" s="533"/>
      <c r="G10950" s="533"/>
      <c r="H10950" s="533"/>
      <c r="I10950" s="533"/>
      <c r="J10950" s="533"/>
      <c r="K10950" s="533"/>
      <c r="L10950" s="533"/>
      <c r="M10950" s="533"/>
      <c r="N10950" s="532"/>
      <c r="O10950" s="350"/>
      <c r="P10950" s="464"/>
      <c r="Q10950" s="464"/>
      <c r="R10950" s="464"/>
      <c r="S10950" s="464"/>
      <c r="T10950" s="464"/>
      <c r="U10950" s="464"/>
      <c r="V10950" s="464"/>
      <c r="W10950" s="464"/>
    </row>
    <row r="10951" spans="1:23">
      <c r="A10951" s="536"/>
      <c r="B10951" s="532"/>
      <c r="C10951" s="350"/>
      <c r="D10951" s="350"/>
      <c r="E10951" s="533"/>
      <c r="F10951" s="533"/>
      <c r="G10951" s="533"/>
      <c r="H10951" s="533"/>
      <c r="I10951" s="533"/>
      <c r="J10951" s="533"/>
      <c r="K10951" s="533"/>
      <c r="L10951" s="533"/>
      <c r="M10951" s="533"/>
      <c r="N10951" s="532"/>
      <c r="O10951" s="350"/>
      <c r="P10951" s="464"/>
      <c r="Q10951" s="464"/>
      <c r="R10951" s="464"/>
      <c r="S10951" s="464"/>
      <c r="T10951" s="464"/>
      <c r="U10951" s="464"/>
      <c r="V10951" s="464"/>
      <c r="W10951" s="464"/>
    </row>
    <row r="10952" spans="1:23">
      <c r="A10952" s="536"/>
      <c r="B10952" s="532"/>
      <c r="C10952" s="350"/>
      <c r="D10952" s="350"/>
      <c r="E10952" s="533"/>
      <c r="F10952" s="533"/>
      <c r="G10952" s="533"/>
      <c r="H10952" s="533"/>
      <c r="I10952" s="533"/>
      <c r="J10952" s="533"/>
      <c r="K10952" s="533"/>
      <c r="L10952" s="533"/>
      <c r="M10952" s="533"/>
      <c r="N10952" s="532"/>
      <c r="O10952" s="350"/>
      <c r="P10952" s="464"/>
      <c r="Q10952" s="464"/>
      <c r="R10952" s="464"/>
      <c r="S10952" s="464"/>
      <c r="T10952" s="464"/>
      <c r="U10952" s="464"/>
      <c r="V10952" s="464"/>
      <c r="W10952" s="464"/>
    </row>
    <row r="10953" spans="1:23">
      <c r="A10953" s="536"/>
      <c r="B10953" s="532"/>
      <c r="C10953" s="350"/>
      <c r="D10953" s="350"/>
      <c r="E10953" s="533"/>
      <c r="F10953" s="533"/>
      <c r="G10953" s="533"/>
      <c r="H10953" s="533"/>
      <c r="I10953" s="533"/>
      <c r="J10953" s="533"/>
      <c r="K10953" s="533"/>
      <c r="L10953" s="533"/>
      <c r="M10953" s="533"/>
      <c r="N10953" s="532"/>
      <c r="O10953" s="350"/>
      <c r="P10953" s="464"/>
      <c r="Q10953" s="464"/>
      <c r="R10953" s="464"/>
      <c r="S10953" s="464"/>
      <c r="T10953" s="464"/>
      <c r="U10953" s="464"/>
      <c r="V10953" s="464"/>
      <c r="W10953" s="464"/>
    </row>
    <row r="10954" spans="1:23">
      <c r="A10954" s="536"/>
      <c r="B10954" s="532"/>
      <c r="C10954" s="350"/>
      <c r="D10954" s="350"/>
      <c r="E10954" s="533"/>
      <c r="F10954" s="533"/>
      <c r="G10954" s="533"/>
      <c r="H10954" s="533"/>
      <c r="I10954" s="533"/>
      <c r="J10954" s="533"/>
      <c r="K10954" s="533"/>
      <c r="L10954" s="533"/>
      <c r="M10954" s="533"/>
      <c r="N10954" s="532"/>
      <c r="O10954" s="350"/>
      <c r="P10954" s="464"/>
      <c r="Q10954" s="464"/>
      <c r="R10954" s="464"/>
      <c r="S10954" s="464"/>
      <c r="T10954" s="464"/>
      <c r="U10954" s="464"/>
      <c r="V10954" s="464"/>
      <c r="W10954" s="464"/>
    </row>
    <row r="10955" spans="1:23">
      <c r="A10955" s="536"/>
      <c r="B10955" s="532"/>
      <c r="C10955" s="350"/>
      <c r="D10955" s="350"/>
      <c r="E10955" s="533"/>
      <c r="F10955" s="533"/>
      <c r="G10955" s="533"/>
      <c r="H10955" s="533"/>
      <c r="I10955" s="533"/>
      <c r="J10955" s="533"/>
      <c r="K10955" s="533"/>
      <c r="L10955" s="533"/>
      <c r="M10955" s="533"/>
      <c r="N10955" s="532"/>
      <c r="O10955" s="350"/>
      <c r="P10955" s="464"/>
      <c r="Q10955" s="464"/>
      <c r="R10955" s="464"/>
      <c r="S10955" s="464"/>
      <c r="T10955" s="464"/>
      <c r="U10955" s="464"/>
      <c r="V10955" s="464"/>
      <c r="W10955" s="464"/>
    </row>
    <row r="10956" spans="1:23">
      <c r="A10956" s="536"/>
      <c r="B10956" s="532"/>
      <c r="C10956" s="350"/>
      <c r="D10956" s="350"/>
      <c r="E10956" s="533"/>
      <c r="F10956" s="533"/>
      <c r="G10956" s="533"/>
      <c r="H10956" s="533"/>
      <c r="I10956" s="533"/>
      <c r="J10956" s="533"/>
      <c r="K10956" s="533"/>
      <c r="L10956" s="533"/>
      <c r="M10956" s="533"/>
      <c r="N10956" s="532"/>
      <c r="O10956" s="350"/>
      <c r="P10956" s="464"/>
      <c r="Q10956" s="464"/>
      <c r="R10956" s="464"/>
      <c r="S10956" s="464"/>
      <c r="T10956" s="464"/>
      <c r="U10956" s="464"/>
      <c r="V10956" s="464"/>
      <c r="W10956" s="464"/>
    </row>
    <row r="10957" spans="1:23">
      <c r="A10957" s="536"/>
      <c r="B10957" s="532"/>
      <c r="C10957" s="350"/>
      <c r="D10957" s="350"/>
      <c r="E10957" s="533"/>
      <c r="F10957" s="533"/>
      <c r="G10957" s="533"/>
      <c r="H10957" s="533"/>
      <c r="I10957" s="533"/>
      <c r="J10957" s="533"/>
      <c r="K10957" s="533"/>
      <c r="L10957" s="533"/>
      <c r="M10957" s="533"/>
      <c r="N10957" s="532"/>
      <c r="O10957" s="350"/>
      <c r="P10957" s="464"/>
      <c r="Q10957" s="464"/>
      <c r="R10957" s="464"/>
      <c r="S10957" s="464"/>
      <c r="T10957" s="464"/>
      <c r="U10957" s="464"/>
      <c r="V10957" s="464"/>
      <c r="W10957" s="464"/>
    </row>
    <row r="10958" spans="1:23">
      <c r="A10958" s="536"/>
      <c r="B10958" s="532"/>
      <c r="C10958" s="350"/>
      <c r="D10958" s="350"/>
      <c r="E10958" s="533"/>
      <c r="F10958" s="533"/>
      <c r="G10958" s="533"/>
      <c r="H10958" s="533"/>
      <c r="I10958" s="533"/>
      <c r="J10958" s="533"/>
      <c r="K10958" s="533"/>
      <c r="L10958" s="533"/>
      <c r="M10958" s="533"/>
      <c r="N10958" s="532"/>
      <c r="O10958" s="350"/>
      <c r="P10958" s="464"/>
      <c r="Q10958" s="464"/>
      <c r="R10958" s="464"/>
      <c r="S10958" s="464"/>
      <c r="T10958" s="464"/>
      <c r="U10958" s="464"/>
      <c r="V10958" s="464"/>
      <c r="W10958" s="464"/>
    </row>
    <row r="10959" spans="1:23">
      <c r="A10959" s="536"/>
      <c r="B10959" s="532"/>
      <c r="C10959" s="350"/>
      <c r="D10959" s="350"/>
      <c r="E10959" s="533"/>
      <c r="F10959" s="533"/>
      <c r="G10959" s="533"/>
      <c r="H10959" s="533"/>
      <c r="I10959" s="533"/>
      <c r="J10959" s="533"/>
      <c r="K10959" s="533"/>
      <c r="L10959" s="533"/>
      <c r="M10959" s="533"/>
      <c r="N10959" s="532"/>
      <c r="O10959" s="350"/>
      <c r="P10959" s="464"/>
      <c r="Q10959" s="464"/>
      <c r="R10959" s="464"/>
      <c r="S10959" s="464"/>
      <c r="T10959" s="464"/>
      <c r="U10959" s="464"/>
      <c r="V10959" s="464"/>
      <c r="W10959" s="464"/>
    </row>
    <row r="10960" spans="1:23">
      <c r="A10960" s="536"/>
      <c r="B10960" s="532"/>
      <c r="C10960" s="350"/>
      <c r="D10960" s="350"/>
      <c r="E10960" s="533"/>
      <c r="F10960" s="533"/>
      <c r="G10960" s="533"/>
      <c r="H10960" s="533"/>
      <c r="I10960" s="533"/>
      <c r="J10960" s="533"/>
      <c r="K10960" s="533"/>
      <c r="L10960" s="533"/>
      <c r="M10960" s="533"/>
      <c r="N10960" s="532"/>
      <c r="O10960" s="350"/>
      <c r="P10960" s="464"/>
      <c r="Q10960" s="464"/>
      <c r="R10960" s="464"/>
      <c r="S10960" s="464"/>
      <c r="T10960" s="464"/>
      <c r="U10960" s="464"/>
      <c r="V10960" s="464"/>
      <c r="W10960" s="464"/>
    </row>
    <row r="10961" spans="1:23">
      <c r="A10961" s="536"/>
      <c r="B10961" s="532"/>
      <c r="C10961" s="350"/>
      <c r="D10961" s="350"/>
      <c r="E10961" s="533"/>
      <c r="F10961" s="533"/>
      <c r="G10961" s="533"/>
      <c r="H10961" s="533"/>
      <c r="I10961" s="533"/>
      <c r="J10961" s="533"/>
      <c r="K10961" s="533"/>
      <c r="L10961" s="533"/>
      <c r="M10961" s="533"/>
      <c r="N10961" s="532"/>
      <c r="O10961" s="350"/>
      <c r="P10961" s="464"/>
      <c r="Q10961" s="464"/>
      <c r="R10961" s="464"/>
      <c r="S10961" s="464"/>
      <c r="T10961" s="464"/>
      <c r="U10961" s="464"/>
      <c r="V10961" s="464"/>
      <c r="W10961" s="464"/>
    </row>
    <row r="10962" spans="1:23">
      <c r="A10962" s="536"/>
      <c r="B10962" s="532"/>
      <c r="C10962" s="350"/>
      <c r="D10962" s="350"/>
      <c r="E10962" s="533"/>
      <c r="F10962" s="533"/>
      <c r="G10962" s="533"/>
      <c r="H10962" s="533"/>
      <c r="I10962" s="533"/>
      <c r="J10962" s="533"/>
      <c r="K10962" s="533"/>
      <c r="L10962" s="533"/>
      <c r="M10962" s="533"/>
      <c r="N10962" s="532"/>
      <c r="O10962" s="350"/>
      <c r="P10962" s="464"/>
      <c r="Q10962" s="464"/>
      <c r="R10962" s="464"/>
      <c r="S10962" s="464"/>
      <c r="T10962" s="464"/>
      <c r="U10962" s="464"/>
      <c r="V10962" s="464"/>
      <c r="W10962" s="464"/>
    </row>
    <row r="10963" spans="1:23">
      <c r="A10963" s="536"/>
      <c r="B10963" s="532"/>
      <c r="C10963" s="350"/>
      <c r="D10963" s="350"/>
      <c r="E10963" s="533"/>
      <c r="F10963" s="533"/>
      <c r="G10963" s="533"/>
      <c r="H10963" s="533"/>
      <c r="I10963" s="533"/>
      <c r="J10963" s="533"/>
      <c r="K10963" s="533"/>
      <c r="L10963" s="533"/>
      <c r="M10963" s="533"/>
      <c r="N10963" s="532"/>
      <c r="O10963" s="350"/>
      <c r="P10963" s="464"/>
      <c r="Q10963" s="464"/>
      <c r="R10963" s="464"/>
      <c r="S10963" s="464"/>
      <c r="T10963" s="464"/>
      <c r="U10963" s="464"/>
      <c r="V10963" s="464"/>
      <c r="W10963" s="464"/>
    </row>
    <row r="10964" spans="1:23">
      <c r="A10964" s="536"/>
      <c r="B10964" s="532"/>
      <c r="C10964" s="350"/>
      <c r="D10964" s="350"/>
      <c r="E10964" s="533"/>
      <c r="F10964" s="533"/>
      <c r="G10964" s="533"/>
      <c r="H10964" s="533"/>
      <c r="I10964" s="533"/>
      <c r="J10964" s="533"/>
      <c r="K10964" s="533"/>
      <c r="L10964" s="533"/>
      <c r="M10964" s="533"/>
      <c r="N10964" s="532"/>
      <c r="O10964" s="350"/>
      <c r="P10964" s="464"/>
      <c r="Q10964" s="464"/>
      <c r="R10964" s="464"/>
      <c r="S10964" s="464"/>
      <c r="T10964" s="464"/>
      <c r="U10964" s="464"/>
      <c r="V10964" s="464"/>
      <c r="W10964" s="464"/>
    </row>
    <row r="10965" spans="1:23">
      <c r="A10965" s="536"/>
      <c r="B10965" s="532"/>
      <c r="C10965" s="350"/>
      <c r="D10965" s="350"/>
      <c r="E10965" s="533"/>
      <c r="F10965" s="533"/>
      <c r="G10965" s="533"/>
      <c r="H10965" s="533"/>
      <c r="I10965" s="533"/>
      <c r="J10965" s="533"/>
      <c r="K10965" s="533"/>
      <c r="L10965" s="533"/>
      <c r="M10965" s="533"/>
      <c r="N10965" s="532"/>
      <c r="O10965" s="350"/>
      <c r="P10965" s="464"/>
      <c r="Q10965" s="464"/>
      <c r="R10965" s="464"/>
      <c r="S10965" s="464"/>
      <c r="T10965" s="464"/>
      <c r="U10965" s="464"/>
      <c r="V10965" s="464"/>
      <c r="W10965" s="464"/>
    </row>
    <row r="10966" spans="1:23">
      <c r="A10966" s="536"/>
      <c r="B10966" s="532"/>
      <c r="C10966" s="350"/>
      <c r="D10966" s="350"/>
      <c r="E10966" s="533"/>
      <c r="F10966" s="533"/>
      <c r="G10966" s="533"/>
      <c r="H10966" s="533"/>
      <c r="I10966" s="533"/>
      <c r="J10966" s="533"/>
      <c r="K10966" s="533"/>
      <c r="L10966" s="533"/>
      <c r="M10966" s="533"/>
      <c r="N10966" s="532"/>
      <c r="O10966" s="350"/>
      <c r="P10966" s="464"/>
      <c r="Q10966" s="464"/>
      <c r="R10966" s="464"/>
      <c r="S10966" s="464"/>
      <c r="T10966" s="464"/>
      <c r="U10966" s="464"/>
      <c r="V10966" s="464"/>
      <c r="W10966" s="464"/>
    </row>
    <row r="10967" spans="1:23">
      <c r="A10967" s="536"/>
      <c r="B10967" s="532"/>
      <c r="C10967" s="350"/>
      <c r="D10967" s="350"/>
      <c r="E10967" s="533"/>
      <c r="F10967" s="533"/>
      <c r="G10967" s="533"/>
      <c r="H10967" s="533"/>
      <c r="I10967" s="533"/>
      <c r="J10967" s="533"/>
      <c r="K10967" s="533"/>
      <c r="L10967" s="533"/>
      <c r="M10967" s="533"/>
      <c r="N10967" s="532"/>
      <c r="O10967" s="350"/>
      <c r="P10967" s="464"/>
      <c r="Q10967" s="464"/>
      <c r="R10967" s="464"/>
      <c r="S10967" s="464"/>
      <c r="T10967" s="464"/>
      <c r="U10967" s="464"/>
      <c r="V10967" s="464"/>
      <c r="W10967" s="464"/>
    </row>
    <row r="10968" spans="1:23">
      <c r="A10968" s="536"/>
      <c r="B10968" s="532"/>
      <c r="C10968" s="350"/>
      <c r="D10968" s="350"/>
      <c r="E10968" s="533"/>
      <c r="F10968" s="533"/>
      <c r="G10968" s="533"/>
      <c r="H10968" s="533"/>
      <c r="I10968" s="533"/>
      <c r="J10968" s="533"/>
      <c r="K10968" s="533"/>
      <c r="L10968" s="533"/>
      <c r="M10968" s="533"/>
      <c r="N10968" s="532"/>
      <c r="O10968" s="350"/>
      <c r="P10968" s="464"/>
      <c r="Q10968" s="464"/>
      <c r="R10968" s="464"/>
      <c r="S10968" s="464"/>
      <c r="T10968" s="464"/>
      <c r="U10968" s="464"/>
      <c r="V10968" s="464"/>
      <c r="W10968" s="464"/>
    </row>
    <row r="10969" spans="1:23">
      <c r="A10969" s="536"/>
      <c r="B10969" s="532"/>
      <c r="C10969" s="350"/>
      <c r="D10969" s="350"/>
      <c r="E10969" s="533"/>
      <c r="F10969" s="533"/>
      <c r="G10969" s="533"/>
      <c r="H10969" s="533"/>
      <c r="I10969" s="533"/>
      <c r="J10969" s="533"/>
      <c r="K10969" s="533"/>
      <c r="L10969" s="533"/>
      <c r="M10969" s="533"/>
      <c r="N10969" s="532"/>
      <c r="O10969" s="350"/>
      <c r="P10969" s="464"/>
      <c r="Q10969" s="464"/>
      <c r="R10969" s="464"/>
      <c r="S10969" s="464"/>
      <c r="T10969" s="464"/>
      <c r="U10969" s="464"/>
      <c r="V10969" s="464"/>
      <c r="W10969" s="464"/>
    </row>
    <row r="10970" spans="1:23">
      <c r="A10970" s="536"/>
      <c r="B10970" s="532"/>
      <c r="C10970" s="350"/>
      <c r="D10970" s="350"/>
      <c r="E10970" s="533"/>
      <c r="F10970" s="533"/>
      <c r="G10970" s="533"/>
      <c r="H10970" s="533"/>
      <c r="I10970" s="533"/>
      <c r="J10970" s="533"/>
      <c r="K10970" s="533"/>
      <c r="L10970" s="533"/>
      <c r="M10970" s="533"/>
      <c r="N10970" s="532"/>
      <c r="O10970" s="350"/>
      <c r="P10970" s="464"/>
      <c r="Q10970" s="464"/>
      <c r="R10970" s="464"/>
      <c r="S10970" s="464"/>
      <c r="T10970" s="464"/>
      <c r="U10970" s="464"/>
      <c r="V10970" s="464"/>
      <c r="W10970" s="464"/>
    </row>
    <row r="10971" spans="1:23">
      <c r="A10971" s="536"/>
      <c r="B10971" s="532"/>
      <c r="C10971" s="350"/>
      <c r="D10971" s="350"/>
      <c r="E10971" s="533"/>
      <c r="F10971" s="533"/>
      <c r="G10971" s="533"/>
      <c r="H10971" s="533"/>
      <c r="I10971" s="533"/>
      <c r="J10971" s="533"/>
      <c r="K10971" s="533"/>
      <c r="L10971" s="533"/>
      <c r="M10971" s="533"/>
      <c r="N10971" s="532"/>
      <c r="O10971" s="350"/>
      <c r="P10971" s="464"/>
      <c r="Q10971" s="464"/>
      <c r="R10971" s="464"/>
      <c r="S10971" s="464"/>
      <c r="T10971" s="464"/>
      <c r="U10971" s="464"/>
      <c r="V10971" s="464"/>
      <c r="W10971" s="464"/>
    </row>
    <row r="10972" spans="1:23">
      <c r="A10972" s="536"/>
      <c r="B10972" s="532"/>
      <c r="C10972" s="350"/>
      <c r="D10972" s="350"/>
      <c r="E10972" s="533"/>
      <c r="F10972" s="533"/>
      <c r="G10972" s="533"/>
      <c r="H10972" s="533"/>
      <c r="I10972" s="533"/>
      <c r="J10972" s="533"/>
      <c r="K10972" s="533"/>
      <c r="L10972" s="533"/>
      <c r="M10972" s="533"/>
      <c r="N10972" s="532"/>
      <c r="O10972" s="350"/>
      <c r="P10972" s="464"/>
      <c r="Q10972" s="464"/>
      <c r="R10972" s="464"/>
      <c r="S10972" s="464"/>
      <c r="T10972" s="464"/>
      <c r="U10972" s="464"/>
      <c r="V10972" s="464"/>
      <c r="W10972" s="464"/>
    </row>
    <row r="10973" spans="1:23">
      <c r="A10973" s="536"/>
      <c r="B10973" s="532"/>
      <c r="C10973" s="350"/>
      <c r="D10973" s="350"/>
      <c r="E10973" s="533"/>
      <c r="F10973" s="533"/>
      <c r="G10973" s="533"/>
      <c r="H10973" s="533"/>
      <c r="I10973" s="533"/>
      <c r="J10973" s="533"/>
      <c r="K10973" s="533"/>
      <c r="L10973" s="533"/>
      <c r="M10973" s="533"/>
      <c r="N10973" s="532"/>
      <c r="O10973" s="350"/>
      <c r="P10973" s="464"/>
      <c r="Q10973" s="464"/>
      <c r="R10973" s="464"/>
      <c r="S10973" s="464"/>
      <c r="T10973" s="464"/>
      <c r="U10973" s="464"/>
      <c r="V10973" s="464"/>
      <c r="W10973" s="464"/>
    </row>
    <row r="10974" spans="1:23">
      <c r="A10974" s="536"/>
      <c r="B10974" s="532"/>
      <c r="C10974" s="350"/>
      <c r="D10974" s="350"/>
      <c r="E10974" s="533"/>
      <c r="F10974" s="533"/>
      <c r="G10974" s="533"/>
      <c r="H10974" s="533"/>
      <c r="I10974" s="533"/>
      <c r="J10974" s="533"/>
      <c r="K10974" s="533"/>
      <c r="L10974" s="533"/>
      <c r="M10974" s="533"/>
      <c r="N10974" s="532"/>
      <c r="O10974" s="350"/>
      <c r="P10974" s="464"/>
      <c r="Q10974" s="464"/>
      <c r="R10974" s="464"/>
      <c r="S10974" s="464"/>
      <c r="T10974" s="464"/>
      <c r="U10974" s="464"/>
      <c r="V10974" s="464"/>
      <c r="W10974" s="464"/>
    </row>
    <row r="10975" spans="1:23">
      <c r="A10975" s="536"/>
      <c r="B10975" s="532"/>
      <c r="C10975" s="350"/>
      <c r="D10975" s="350"/>
      <c r="E10975" s="533"/>
      <c r="F10975" s="533"/>
      <c r="G10975" s="533"/>
      <c r="H10975" s="533"/>
      <c r="I10975" s="533"/>
      <c r="J10975" s="533"/>
      <c r="K10975" s="533"/>
      <c r="L10975" s="533"/>
      <c r="M10975" s="533"/>
      <c r="N10975" s="532"/>
      <c r="O10975" s="350"/>
      <c r="P10975" s="464"/>
      <c r="Q10975" s="464"/>
      <c r="R10975" s="464"/>
      <c r="S10975" s="464"/>
      <c r="T10975" s="464"/>
      <c r="U10975" s="464"/>
      <c r="V10975" s="464"/>
      <c r="W10975" s="464"/>
    </row>
    <row r="10976" spans="1:23">
      <c r="A10976" s="536"/>
      <c r="B10976" s="532"/>
      <c r="C10976" s="350"/>
      <c r="D10976" s="350"/>
      <c r="E10976" s="533"/>
      <c r="F10976" s="533"/>
      <c r="G10976" s="533"/>
      <c r="H10976" s="533"/>
      <c r="I10976" s="533"/>
      <c r="J10976" s="533"/>
      <c r="K10976" s="533"/>
      <c r="L10976" s="533"/>
      <c r="M10976" s="533"/>
      <c r="N10976" s="532"/>
      <c r="O10976" s="350"/>
      <c r="P10976" s="464"/>
      <c r="Q10976" s="464"/>
      <c r="R10976" s="464"/>
      <c r="S10976" s="464"/>
      <c r="T10976" s="464"/>
      <c r="U10976" s="464"/>
      <c r="V10976" s="464"/>
      <c r="W10976" s="464"/>
    </row>
    <row r="10977" spans="1:23">
      <c r="A10977" s="536"/>
      <c r="B10977" s="532"/>
      <c r="C10977" s="350"/>
      <c r="D10977" s="350"/>
      <c r="E10977" s="533"/>
      <c r="F10977" s="533"/>
      <c r="G10977" s="533"/>
      <c r="H10977" s="533"/>
      <c r="I10977" s="533"/>
      <c r="J10977" s="533"/>
      <c r="K10977" s="533"/>
      <c r="L10977" s="533"/>
      <c r="M10977" s="533"/>
      <c r="N10977" s="532"/>
      <c r="O10977" s="350"/>
      <c r="P10977" s="464"/>
      <c r="Q10977" s="464"/>
      <c r="R10977" s="464"/>
      <c r="S10977" s="464"/>
      <c r="T10977" s="464"/>
      <c r="U10977" s="464"/>
      <c r="V10977" s="464"/>
      <c r="W10977" s="464"/>
    </row>
    <row r="10978" spans="1:23">
      <c r="A10978" s="536"/>
      <c r="B10978" s="532"/>
      <c r="C10978" s="350"/>
      <c r="D10978" s="350"/>
      <c r="E10978" s="533"/>
      <c r="F10978" s="533"/>
      <c r="G10978" s="533"/>
      <c r="H10978" s="533"/>
      <c r="I10978" s="533"/>
      <c r="J10978" s="533"/>
      <c r="K10978" s="533"/>
      <c r="L10978" s="533"/>
      <c r="M10978" s="533"/>
      <c r="N10978" s="532"/>
      <c r="O10978" s="350"/>
      <c r="P10978" s="464"/>
      <c r="Q10978" s="464"/>
      <c r="R10978" s="464"/>
      <c r="S10978" s="464"/>
      <c r="T10978" s="464"/>
      <c r="U10978" s="464"/>
      <c r="V10978" s="464"/>
      <c r="W10978" s="464"/>
    </row>
    <row r="10979" spans="1:23">
      <c r="A10979" s="536"/>
      <c r="B10979" s="532"/>
      <c r="C10979" s="350"/>
      <c r="D10979" s="350"/>
      <c r="E10979" s="533"/>
      <c r="F10979" s="533"/>
      <c r="G10979" s="533"/>
      <c r="H10979" s="533"/>
      <c r="I10979" s="533"/>
      <c r="J10979" s="533"/>
      <c r="K10979" s="533"/>
      <c r="L10979" s="533"/>
      <c r="M10979" s="533"/>
      <c r="N10979" s="532"/>
      <c r="O10979" s="350"/>
      <c r="P10979" s="464"/>
      <c r="Q10979" s="464"/>
      <c r="R10979" s="464"/>
      <c r="S10979" s="464"/>
      <c r="T10979" s="464"/>
      <c r="U10979" s="464"/>
      <c r="V10979" s="464"/>
      <c r="W10979" s="464"/>
    </row>
    <row r="10980" spans="1:23">
      <c r="A10980" s="536"/>
      <c r="B10980" s="532"/>
      <c r="C10980" s="350"/>
      <c r="D10980" s="350"/>
      <c r="E10980" s="533"/>
      <c r="F10980" s="533"/>
      <c r="G10980" s="533"/>
      <c r="H10980" s="533"/>
      <c r="I10980" s="533"/>
      <c r="J10980" s="533"/>
      <c r="K10980" s="533"/>
      <c r="L10980" s="533"/>
      <c r="M10980" s="533"/>
      <c r="N10980" s="532"/>
      <c r="O10980" s="350"/>
      <c r="P10980" s="464"/>
      <c r="Q10980" s="464"/>
      <c r="R10980" s="464"/>
      <c r="S10980" s="464"/>
      <c r="T10980" s="464"/>
      <c r="U10980" s="464"/>
      <c r="V10980" s="464"/>
      <c r="W10980" s="464"/>
    </row>
    <row r="10981" spans="1:23">
      <c r="A10981" s="536"/>
      <c r="B10981" s="532"/>
      <c r="C10981" s="350"/>
      <c r="D10981" s="350"/>
      <c r="E10981" s="533"/>
      <c r="F10981" s="533"/>
      <c r="G10981" s="533"/>
      <c r="H10981" s="533"/>
      <c r="I10981" s="533"/>
      <c r="J10981" s="533"/>
      <c r="K10981" s="533"/>
      <c r="L10981" s="533"/>
      <c r="M10981" s="533"/>
      <c r="N10981" s="532"/>
      <c r="O10981" s="350"/>
      <c r="P10981" s="464"/>
      <c r="Q10981" s="464"/>
      <c r="R10981" s="464"/>
      <c r="S10981" s="464"/>
      <c r="T10981" s="464"/>
      <c r="U10981" s="464"/>
      <c r="V10981" s="464"/>
      <c r="W10981" s="464"/>
    </row>
    <row r="10982" spans="1:23">
      <c r="A10982" s="536"/>
      <c r="B10982" s="532"/>
      <c r="C10982" s="350"/>
      <c r="D10982" s="350"/>
      <c r="E10982" s="533"/>
      <c r="F10982" s="533"/>
      <c r="G10982" s="533"/>
      <c r="H10982" s="533"/>
      <c r="I10982" s="533"/>
      <c r="J10982" s="533"/>
      <c r="K10982" s="533"/>
      <c r="L10982" s="533"/>
      <c r="M10982" s="533"/>
      <c r="N10982" s="532"/>
      <c r="O10982" s="350"/>
      <c r="P10982" s="464"/>
      <c r="Q10982" s="464"/>
      <c r="R10982" s="464"/>
      <c r="S10982" s="464"/>
      <c r="T10982" s="464"/>
      <c r="U10982" s="464"/>
      <c r="V10982" s="464"/>
      <c r="W10982" s="464"/>
    </row>
    <row r="10983" spans="1:23">
      <c r="A10983" s="536"/>
      <c r="B10983" s="532"/>
      <c r="C10983" s="350"/>
      <c r="D10983" s="350"/>
      <c r="E10983" s="533"/>
      <c r="F10983" s="533"/>
      <c r="G10983" s="533"/>
      <c r="H10983" s="533"/>
      <c r="I10983" s="533"/>
      <c r="J10983" s="533"/>
      <c r="K10983" s="533"/>
      <c r="L10983" s="533"/>
      <c r="M10983" s="533"/>
      <c r="N10983" s="532"/>
      <c r="O10983" s="350"/>
      <c r="P10983" s="464"/>
      <c r="Q10983" s="464"/>
      <c r="R10983" s="464"/>
      <c r="S10983" s="464"/>
      <c r="T10983" s="464"/>
      <c r="U10983" s="464"/>
      <c r="V10983" s="464"/>
      <c r="W10983" s="464"/>
    </row>
    <row r="10984" spans="1:23">
      <c r="A10984" s="536"/>
      <c r="B10984" s="532"/>
      <c r="C10984" s="350"/>
      <c r="D10984" s="350"/>
      <c r="E10984" s="533"/>
      <c r="F10984" s="533"/>
      <c r="G10984" s="533"/>
      <c r="H10984" s="533"/>
      <c r="I10984" s="533"/>
      <c r="J10984" s="533"/>
      <c r="K10984" s="533"/>
      <c r="L10984" s="533"/>
      <c r="M10984" s="533"/>
      <c r="N10984" s="532"/>
      <c r="O10984" s="350"/>
      <c r="P10984" s="464"/>
      <c r="Q10984" s="464"/>
      <c r="R10984" s="464"/>
      <c r="S10984" s="464"/>
      <c r="T10984" s="464"/>
      <c r="U10984" s="464"/>
      <c r="V10984" s="464"/>
      <c r="W10984" s="464"/>
    </row>
    <row r="10985" spans="1:23">
      <c r="A10985" s="536"/>
      <c r="B10985" s="532"/>
      <c r="C10985" s="350"/>
      <c r="D10985" s="350"/>
      <c r="E10985" s="533"/>
      <c r="F10985" s="533"/>
      <c r="G10985" s="533"/>
      <c r="H10985" s="533"/>
      <c r="I10985" s="533"/>
      <c r="J10985" s="533"/>
      <c r="K10985" s="533"/>
      <c r="L10985" s="533"/>
      <c r="M10985" s="533"/>
      <c r="N10985" s="532"/>
      <c r="O10985" s="350"/>
      <c r="P10985" s="464"/>
      <c r="Q10985" s="464"/>
      <c r="R10985" s="464"/>
      <c r="S10985" s="464"/>
      <c r="T10985" s="464"/>
      <c r="U10985" s="464"/>
      <c r="V10985" s="464"/>
      <c r="W10985" s="464"/>
    </row>
    <row r="10986" spans="1:23">
      <c r="A10986" s="536"/>
      <c r="B10986" s="532"/>
      <c r="C10986" s="350"/>
      <c r="D10986" s="350"/>
      <c r="E10986" s="533"/>
      <c r="F10986" s="533"/>
      <c r="G10986" s="533"/>
      <c r="H10986" s="533"/>
      <c r="I10986" s="533"/>
      <c r="J10986" s="533"/>
      <c r="K10986" s="533"/>
      <c r="L10986" s="533"/>
      <c r="M10986" s="533"/>
      <c r="N10986" s="532"/>
      <c r="O10986" s="350"/>
      <c r="P10986" s="464"/>
      <c r="Q10986" s="464"/>
      <c r="R10986" s="464"/>
      <c r="S10986" s="464"/>
      <c r="T10986" s="464"/>
      <c r="U10986" s="464"/>
      <c r="V10986" s="464"/>
      <c r="W10986" s="464"/>
    </row>
    <row r="10987" spans="1:23">
      <c r="A10987" s="536"/>
      <c r="B10987" s="532"/>
      <c r="C10987" s="350"/>
      <c r="D10987" s="350"/>
      <c r="E10987" s="533"/>
      <c r="F10987" s="533"/>
      <c r="G10987" s="533"/>
      <c r="H10987" s="533"/>
      <c r="I10987" s="533"/>
      <c r="J10987" s="533"/>
      <c r="K10987" s="533"/>
      <c r="L10987" s="533"/>
      <c r="M10987" s="533"/>
      <c r="N10987" s="532"/>
      <c r="O10987" s="350"/>
      <c r="P10987" s="464"/>
      <c r="Q10987" s="464"/>
      <c r="R10987" s="464"/>
      <c r="S10987" s="464"/>
      <c r="T10987" s="464"/>
      <c r="U10987" s="464"/>
      <c r="V10987" s="464"/>
      <c r="W10987" s="464"/>
    </row>
    <row r="10988" spans="1:23">
      <c r="A10988" s="536"/>
      <c r="B10988" s="532"/>
      <c r="C10988" s="350"/>
      <c r="D10988" s="350"/>
      <c r="E10988" s="533"/>
      <c r="F10988" s="533"/>
      <c r="G10988" s="533"/>
      <c r="H10988" s="533"/>
      <c r="I10988" s="533"/>
      <c r="J10988" s="533"/>
      <c r="K10988" s="533"/>
      <c r="L10988" s="533"/>
      <c r="M10988" s="533"/>
      <c r="N10988" s="532"/>
      <c r="O10988" s="350"/>
      <c r="P10988" s="464"/>
      <c r="Q10988" s="464"/>
      <c r="R10988" s="464"/>
      <c r="S10988" s="464"/>
      <c r="T10988" s="464"/>
      <c r="U10988" s="464"/>
      <c r="V10988" s="464"/>
      <c r="W10988" s="464"/>
    </row>
    <row r="10989" spans="1:23">
      <c r="A10989" s="536"/>
      <c r="B10989" s="532"/>
      <c r="C10989" s="350"/>
      <c r="D10989" s="350"/>
      <c r="E10989" s="533"/>
      <c r="F10989" s="533"/>
      <c r="G10989" s="533"/>
      <c r="H10989" s="533"/>
      <c r="I10989" s="533"/>
      <c r="J10989" s="533"/>
      <c r="K10989" s="533"/>
      <c r="L10989" s="533"/>
      <c r="M10989" s="533"/>
      <c r="N10989" s="532"/>
      <c r="O10989" s="350"/>
      <c r="P10989" s="464"/>
      <c r="Q10989" s="464"/>
      <c r="R10989" s="464"/>
      <c r="S10989" s="464"/>
      <c r="T10989" s="464"/>
      <c r="U10989" s="464"/>
      <c r="V10989" s="464"/>
      <c r="W10989" s="464"/>
    </row>
    <row r="10990" spans="1:23">
      <c r="A10990" s="536"/>
      <c r="B10990" s="532"/>
      <c r="C10990" s="350"/>
      <c r="D10990" s="350"/>
      <c r="E10990" s="533"/>
      <c r="F10990" s="533"/>
      <c r="G10990" s="533"/>
      <c r="H10990" s="533"/>
      <c r="I10990" s="533"/>
      <c r="J10990" s="533"/>
      <c r="K10990" s="533"/>
      <c r="L10990" s="533"/>
      <c r="M10990" s="533"/>
      <c r="N10990" s="532"/>
      <c r="O10990" s="350"/>
      <c r="P10990" s="464"/>
      <c r="Q10990" s="464"/>
      <c r="R10990" s="464"/>
      <c r="S10990" s="464"/>
      <c r="T10990" s="464"/>
      <c r="U10990" s="464"/>
      <c r="V10990" s="464"/>
      <c r="W10990" s="464"/>
    </row>
    <row r="10991" spans="1:23">
      <c r="A10991" s="536"/>
      <c r="B10991" s="532"/>
      <c r="C10991" s="350"/>
      <c r="D10991" s="350"/>
      <c r="E10991" s="533"/>
      <c r="F10991" s="533"/>
      <c r="G10991" s="533"/>
      <c r="H10991" s="533"/>
      <c r="I10991" s="533"/>
      <c r="J10991" s="533"/>
      <c r="K10991" s="533"/>
      <c r="L10991" s="533"/>
      <c r="M10991" s="533"/>
      <c r="N10991" s="532"/>
      <c r="O10991" s="350"/>
      <c r="P10991" s="464"/>
      <c r="Q10991" s="464"/>
      <c r="R10991" s="464"/>
      <c r="S10991" s="464"/>
      <c r="T10991" s="464"/>
      <c r="U10991" s="464"/>
      <c r="V10991" s="464"/>
      <c r="W10991" s="464"/>
    </row>
    <row r="10992" spans="1:23">
      <c r="A10992" s="536"/>
      <c r="B10992" s="532"/>
      <c r="C10992" s="350"/>
      <c r="D10992" s="350"/>
      <c r="E10992" s="533"/>
      <c r="F10992" s="533"/>
      <c r="G10992" s="533"/>
      <c r="H10992" s="533"/>
      <c r="I10992" s="533"/>
      <c r="J10992" s="533"/>
      <c r="K10992" s="533"/>
      <c r="L10992" s="533"/>
      <c r="M10992" s="533"/>
      <c r="N10992" s="532"/>
      <c r="O10992" s="350"/>
      <c r="P10992" s="464"/>
      <c r="Q10992" s="464"/>
      <c r="R10992" s="464"/>
      <c r="S10992" s="464"/>
      <c r="T10992" s="464"/>
      <c r="U10992" s="464"/>
      <c r="V10992" s="464"/>
      <c r="W10992" s="464"/>
    </row>
    <row r="10993" spans="1:23">
      <c r="A10993" s="536"/>
      <c r="B10993" s="532"/>
      <c r="C10993" s="350"/>
      <c r="D10993" s="350"/>
      <c r="E10993" s="533"/>
      <c r="F10993" s="533"/>
      <c r="G10993" s="533"/>
      <c r="H10993" s="533"/>
      <c r="I10993" s="533"/>
      <c r="J10993" s="533"/>
      <c r="K10993" s="533"/>
      <c r="L10993" s="533"/>
      <c r="M10993" s="533"/>
      <c r="N10993" s="532"/>
      <c r="O10993" s="350"/>
      <c r="P10993" s="464"/>
      <c r="Q10993" s="464"/>
      <c r="R10993" s="464"/>
      <c r="S10993" s="464"/>
      <c r="T10993" s="464"/>
      <c r="U10993" s="464"/>
      <c r="V10993" s="464"/>
      <c r="W10993" s="464"/>
    </row>
    <row r="10994" spans="1:23">
      <c r="A10994" s="536"/>
      <c r="B10994" s="532"/>
      <c r="C10994" s="350"/>
      <c r="D10994" s="350"/>
      <c r="E10994" s="533"/>
      <c r="F10994" s="533"/>
      <c r="G10994" s="533"/>
      <c r="H10994" s="533"/>
      <c r="I10994" s="533"/>
      <c r="J10994" s="533"/>
      <c r="K10994" s="533"/>
      <c r="L10994" s="533"/>
      <c r="M10994" s="533"/>
      <c r="N10994" s="532"/>
      <c r="O10994" s="350"/>
      <c r="P10994" s="464"/>
      <c r="Q10994" s="464"/>
      <c r="R10994" s="464"/>
      <c r="S10994" s="464"/>
      <c r="T10994" s="464"/>
      <c r="U10994" s="464"/>
      <c r="V10994" s="464"/>
      <c r="W10994" s="464"/>
    </row>
    <row r="10995" spans="1:23">
      <c r="A10995" s="536"/>
      <c r="B10995" s="532"/>
      <c r="C10995" s="350"/>
      <c r="D10995" s="350"/>
      <c r="E10995" s="533"/>
      <c r="F10995" s="533"/>
      <c r="G10995" s="533"/>
      <c r="H10995" s="533"/>
      <c r="I10995" s="533"/>
      <c r="J10995" s="533"/>
      <c r="K10995" s="533"/>
      <c r="L10995" s="533"/>
      <c r="M10995" s="533"/>
      <c r="N10995" s="532"/>
      <c r="O10995" s="350"/>
      <c r="P10995" s="464"/>
      <c r="Q10995" s="464"/>
      <c r="R10995" s="464"/>
      <c r="S10995" s="464"/>
      <c r="T10995" s="464"/>
      <c r="U10995" s="464"/>
      <c r="V10995" s="464"/>
      <c r="W10995" s="464"/>
    </row>
    <row r="10996" spans="1:23">
      <c r="A10996" s="536"/>
      <c r="B10996" s="532"/>
      <c r="C10996" s="350"/>
      <c r="D10996" s="350"/>
      <c r="E10996" s="533"/>
      <c r="F10996" s="533"/>
      <c r="G10996" s="533"/>
      <c r="H10996" s="533"/>
      <c r="I10996" s="533"/>
      <c r="J10996" s="533"/>
      <c r="K10996" s="533"/>
      <c r="L10996" s="533"/>
      <c r="M10996" s="533"/>
      <c r="N10996" s="532"/>
      <c r="O10996" s="350"/>
      <c r="P10996" s="464"/>
      <c r="Q10996" s="464"/>
      <c r="R10996" s="464"/>
      <c r="S10996" s="464"/>
      <c r="T10996" s="464"/>
      <c r="U10996" s="464"/>
      <c r="V10996" s="464"/>
      <c r="W10996" s="464"/>
    </row>
    <row r="10997" spans="1:23">
      <c r="A10997" s="536"/>
      <c r="B10997" s="532"/>
      <c r="C10997" s="350"/>
      <c r="D10997" s="350"/>
      <c r="E10997" s="533"/>
      <c r="F10997" s="533"/>
      <c r="G10997" s="533"/>
      <c r="H10997" s="533"/>
      <c r="I10997" s="533"/>
      <c r="J10997" s="533"/>
      <c r="K10997" s="533"/>
      <c r="L10997" s="533"/>
      <c r="M10997" s="533"/>
      <c r="N10997" s="532"/>
      <c r="O10997" s="350"/>
      <c r="P10997" s="464"/>
      <c r="Q10997" s="464"/>
      <c r="R10997" s="464"/>
      <c r="S10997" s="464"/>
      <c r="T10997" s="464"/>
      <c r="U10997" s="464"/>
      <c r="V10997" s="464"/>
      <c r="W10997" s="464"/>
    </row>
    <row r="10998" spans="1:23">
      <c r="A10998" s="536"/>
      <c r="B10998" s="532"/>
      <c r="C10998" s="350"/>
      <c r="D10998" s="350"/>
      <c r="E10998" s="533"/>
      <c r="F10998" s="533"/>
      <c r="G10998" s="533"/>
      <c r="H10998" s="533"/>
      <c r="I10998" s="533"/>
      <c r="J10998" s="533"/>
      <c r="K10998" s="533"/>
      <c r="L10998" s="533"/>
      <c r="M10998" s="533"/>
      <c r="N10998" s="532"/>
      <c r="O10998" s="350"/>
      <c r="P10998" s="464"/>
      <c r="Q10998" s="464"/>
      <c r="R10998" s="464"/>
      <c r="S10998" s="464"/>
      <c r="T10998" s="464"/>
      <c r="U10998" s="464"/>
      <c r="V10998" s="464"/>
      <c r="W10998" s="464"/>
    </row>
    <row r="10999" spans="1:23">
      <c r="A10999" s="536"/>
      <c r="B10999" s="532"/>
      <c r="C10999" s="350"/>
      <c r="D10999" s="350"/>
      <c r="E10999" s="533"/>
      <c r="F10999" s="533"/>
      <c r="G10999" s="533"/>
      <c r="H10999" s="533"/>
      <c r="I10999" s="533"/>
      <c r="J10999" s="533"/>
      <c r="K10999" s="533"/>
      <c r="L10999" s="533"/>
      <c r="M10999" s="533"/>
      <c r="N10999" s="532"/>
      <c r="O10999" s="350"/>
      <c r="P10999" s="464"/>
      <c r="Q10999" s="464"/>
      <c r="R10999" s="464"/>
      <c r="S10999" s="464"/>
      <c r="T10999" s="464"/>
      <c r="U10999" s="464"/>
      <c r="V10999" s="464"/>
      <c r="W10999" s="464"/>
    </row>
    <row r="11000" spans="1:23">
      <c r="A11000" s="536"/>
      <c r="B11000" s="532"/>
      <c r="C11000" s="350"/>
      <c r="D11000" s="350"/>
      <c r="E11000" s="533"/>
      <c r="F11000" s="533"/>
      <c r="G11000" s="533"/>
      <c r="H11000" s="533"/>
      <c r="I11000" s="533"/>
      <c r="J11000" s="533"/>
      <c r="K11000" s="533"/>
      <c r="L11000" s="533"/>
      <c r="M11000" s="533"/>
      <c r="N11000" s="532"/>
      <c r="O11000" s="350"/>
      <c r="P11000" s="464"/>
      <c r="Q11000" s="464"/>
      <c r="R11000" s="464"/>
      <c r="S11000" s="464"/>
      <c r="T11000" s="464"/>
      <c r="U11000" s="464"/>
      <c r="V11000" s="464"/>
      <c r="W11000" s="464"/>
    </row>
    <row r="11001" spans="1:23">
      <c r="A11001" s="536"/>
      <c r="B11001" s="532"/>
      <c r="C11001" s="350"/>
      <c r="D11001" s="350"/>
      <c r="E11001" s="533"/>
      <c r="F11001" s="533"/>
      <c r="G11001" s="533"/>
      <c r="H11001" s="533"/>
      <c r="I11001" s="533"/>
      <c r="J11001" s="533"/>
      <c r="K11001" s="533"/>
      <c r="L11001" s="533"/>
      <c r="M11001" s="533"/>
      <c r="N11001" s="532"/>
      <c r="O11001" s="350"/>
      <c r="P11001" s="464"/>
      <c r="Q11001" s="464"/>
      <c r="R11001" s="464"/>
      <c r="S11001" s="464"/>
      <c r="T11001" s="464"/>
      <c r="U11001" s="464"/>
      <c r="V11001" s="464"/>
      <c r="W11001" s="464"/>
    </row>
    <row r="11002" spans="1:23">
      <c r="A11002" s="536"/>
      <c r="B11002" s="532"/>
      <c r="C11002" s="350"/>
      <c r="D11002" s="350"/>
      <c r="E11002" s="533"/>
      <c r="F11002" s="533"/>
      <c r="G11002" s="533"/>
      <c r="H11002" s="533"/>
      <c r="I11002" s="533"/>
      <c r="J11002" s="533"/>
      <c r="K11002" s="533"/>
      <c r="L11002" s="533"/>
      <c r="M11002" s="533"/>
      <c r="N11002" s="532"/>
      <c r="O11002" s="350"/>
      <c r="P11002" s="464"/>
      <c r="Q11002" s="464"/>
      <c r="R11002" s="464"/>
      <c r="S11002" s="464"/>
      <c r="T11002" s="464"/>
      <c r="U11002" s="464"/>
      <c r="V11002" s="464"/>
      <c r="W11002" s="464"/>
    </row>
    <row r="11003" spans="1:23">
      <c r="A11003" s="536"/>
      <c r="B11003" s="532"/>
      <c r="C11003" s="350"/>
      <c r="D11003" s="350"/>
      <c r="E11003" s="533"/>
      <c r="F11003" s="533"/>
      <c r="G11003" s="533"/>
      <c r="H11003" s="533"/>
      <c r="I11003" s="533"/>
      <c r="J11003" s="533"/>
      <c r="K11003" s="533"/>
      <c r="L11003" s="533"/>
      <c r="M11003" s="533"/>
      <c r="N11003" s="532"/>
      <c r="O11003" s="350"/>
      <c r="P11003" s="464"/>
      <c r="Q11003" s="464"/>
      <c r="R11003" s="464"/>
      <c r="S11003" s="464"/>
      <c r="T11003" s="464"/>
      <c r="U11003" s="464"/>
      <c r="V11003" s="464"/>
      <c r="W11003" s="464"/>
    </row>
    <row r="11004" spans="1:23">
      <c r="A11004" s="536"/>
      <c r="B11004" s="532"/>
      <c r="C11004" s="350"/>
      <c r="D11004" s="350"/>
      <c r="E11004" s="533"/>
      <c r="F11004" s="533"/>
      <c r="G11004" s="533"/>
      <c r="H11004" s="533"/>
      <c r="I11004" s="533"/>
      <c r="J11004" s="533"/>
      <c r="K11004" s="533"/>
      <c r="L11004" s="533"/>
      <c r="M11004" s="533"/>
      <c r="N11004" s="532"/>
      <c r="O11004" s="350"/>
      <c r="P11004" s="464"/>
      <c r="Q11004" s="464"/>
      <c r="R11004" s="464"/>
      <c r="S11004" s="464"/>
      <c r="T11004" s="464"/>
      <c r="U11004" s="464"/>
      <c r="V11004" s="464"/>
      <c r="W11004" s="464"/>
    </row>
    <row r="11005" spans="1:23">
      <c r="A11005" s="536"/>
      <c r="B11005" s="532"/>
      <c r="C11005" s="350"/>
      <c r="D11005" s="350"/>
      <c r="E11005" s="533"/>
      <c r="F11005" s="533"/>
      <c r="G11005" s="533"/>
      <c r="H11005" s="533"/>
      <c r="I11005" s="533"/>
      <c r="J11005" s="533"/>
      <c r="K11005" s="533"/>
      <c r="L11005" s="533"/>
      <c r="M11005" s="533"/>
      <c r="N11005" s="532"/>
      <c r="O11005" s="350"/>
      <c r="P11005" s="464"/>
      <c r="Q11005" s="464"/>
      <c r="R11005" s="464"/>
      <c r="S11005" s="464"/>
      <c r="T11005" s="464"/>
      <c r="U11005" s="464"/>
      <c r="V11005" s="464"/>
      <c r="W11005" s="464"/>
    </row>
    <row r="11006" spans="1:23">
      <c r="A11006" s="536"/>
      <c r="B11006" s="532"/>
      <c r="C11006" s="350"/>
      <c r="D11006" s="350"/>
      <c r="E11006" s="533"/>
      <c r="F11006" s="533"/>
      <c r="G11006" s="533"/>
      <c r="H11006" s="533"/>
      <c r="I11006" s="533"/>
      <c r="J11006" s="533"/>
      <c r="K11006" s="533"/>
      <c r="L11006" s="533"/>
      <c r="M11006" s="533"/>
      <c r="N11006" s="532"/>
      <c r="O11006" s="350"/>
      <c r="P11006" s="464"/>
      <c r="Q11006" s="464"/>
      <c r="R11006" s="464"/>
      <c r="S11006" s="464"/>
      <c r="T11006" s="464"/>
      <c r="U11006" s="464"/>
      <c r="V11006" s="464"/>
      <c r="W11006" s="464"/>
    </row>
    <row r="11007" spans="1:23">
      <c r="A11007" s="536"/>
      <c r="B11007" s="532"/>
      <c r="C11007" s="350"/>
      <c r="D11007" s="350"/>
      <c r="E11007" s="533"/>
      <c r="F11007" s="533"/>
      <c r="G11007" s="533"/>
      <c r="H11007" s="533"/>
      <c r="I11007" s="533"/>
      <c r="J11007" s="533"/>
      <c r="K11007" s="533"/>
      <c r="L11007" s="533"/>
      <c r="M11007" s="533"/>
      <c r="N11007" s="532"/>
      <c r="O11007" s="350"/>
      <c r="P11007" s="464"/>
      <c r="Q11007" s="464"/>
      <c r="R11007" s="464"/>
      <c r="S11007" s="464"/>
      <c r="T11007" s="464"/>
      <c r="U11007" s="464"/>
      <c r="V11007" s="464"/>
      <c r="W11007" s="464"/>
    </row>
    <row r="11008" spans="1:23">
      <c r="A11008" s="536"/>
      <c r="B11008" s="532"/>
      <c r="C11008" s="350"/>
      <c r="D11008" s="350"/>
      <c r="E11008" s="533"/>
      <c r="F11008" s="533"/>
      <c r="G11008" s="533"/>
      <c r="H11008" s="533"/>
      <c r="I11008" s="533"/>
      <c r="J11008" s="533"/>
      <c r="K11008" s="533"/>
      <c r="L11008" s="533"/>
      <c r="M11008" s="533"/>
      <c r="N11008" s="532"/>
      <c r="O11008" s="350"/>
      <c r="P11008" s="464"/>
      <c r="Q11008" s="464"/>
      <c r="R11008" s="464"/>
      <c r="S11008" s="464"/>
      <c r="T11008" s="464"/>
      <c r="U11008" s="464"/>
      <c r="V11008" s="464"/>
      <c r="W11008" s="464"/>
    </row>
    <row r="11009" spans="1:23">
      <c r="A11009" s="536"/>
      <c r="B11009" s="532"/>
      <c r="C11009" s="350"/>
      <c r="D11009" s="350"/>
      <c r="E11009" s="533"/>
      <c r="F11009" s="533"/>
      <c r="G11009" s="533"/>
      <c r="H11009" s="533"/>
      <c r="I11009" s="533"/>
      <c r="J11009" s="533"/>
      <c r="K11009" s="533"/>
      <c r="L11009" s="533"/>
      <c r="M11009" s="533"/>
      <c r="N11009" s="532"/>
      <c r="O11009" s="350"/>
      <c r="P11009" s="464"/>
      <c r="Q11009" s="464"/>
      <c r="R11009" s="464"/>
      <c r="S11009" s="464"/>
      <c r="T11009" s="464"/>
      <c r="U11009" s="464"/>
      <c r="V11009" s="464"/>
      <c r="W11009" s="464"/>
    </row>
    <row r="11010" spans="1:23">
      <c r="A11010" s="536"/>
      <c r="B11010" s="532"/>
      <c r="C11010" s="350"/>
      <c r="D11010" s="350"/>
      <c r="E11010" s="533"/>
      <c r="F11010" s="533"/>
      <c r="G11010" s="533"/>
      <c r="H11010" s="533"/>
      <c r="I11010" s="533"/>
      <c r="J11010" s="533"/>
      <c r="K11010" s="533"/>
      <c r="L11010" s="533"/>
      <c r="M11010" s="533"/>
      <c r="N11010" s="532"/>
      <c r="O11010" s="350"/>
      <c r="P11010" s="464"/>
      <c r="Q11010" s="464"/>
      <c r="R11010" s="464"/>
      <c r="S11010" s="464"/>
      <c r="T11010" s="464"/>
      <c r="U11010" s="464"/>
      <c r="V11010" s="464"/>
      <c r="W11010" s="464"/>
    </row>
    <row r="11011" spans="1:23">
      <c r="A11011" s="536"/>
      <c r="B11011" s="532"/>
      <c r="C11011" s="350"/>
      <c r="D11011" s="350"/>
      <c r="E11011" s="533"/>
      <c r="F11011" s="533"/>
      <c r="G11011" s="533"/>
      <c r="H11011" s="533"/>
      <c r="I11011" s="533"/>
      <c r="J11011" s="533"/>
      <c r="K11011" s="533"/>
      <c r="L11011" s="533"/>
      <c r="M11011" s="533"/>
      <c r="N11011" s="532"/>
      <c r="O11011" s="350"/>
      <c r="P11011" s="464"/>
      <c r="Q11011" s="464"/>
      <c r="R11011" s="464"/>
      <c r="S11011" s="464"/>
      <c r="T11011" s="464"/>
      <c r="U11011" s="464"/>
      <c r="V11011" s="464"/>
      <c r="W11011" s="464"/>
    </row>
    <row r="11012" spans="1:23">
      <c r="A11012" s="536"/>
      <c r="B11012" s="532"/>
      <c r="C11012" s="350"/>
      <c r="D11012" s="350"/>
      <c r="E11012" s="533"/>
      <c r="F11012" s="533"/>
      <c r="G11012" s="533"/>
      <c r="H11012" s="533"/>
      <c r="I11012" s="533"/>
      <c r="J11012" s="533"/>
      <c r="K11012" s="533"/>
      <c r="L11012" s="533"/>
      <c r="M11012" s="533"/>
      <c r="N11012" s="532"/>
      <c r="O11012" s="350"/>
      <c r="P11012" s="464"/>
      <c r="Q11012" s="464"/>
      <c r="R11012" s="464"/>
      <c r="S11012" s="464"/>
      <c r="T11012" s="464"/>
      <c r="U11012" s="464"/>
      <c r="V11012" s="464"/>
      <c r="W11012" s="464"/>
    </row>
    <row r="11013" spans="1:23">
      <c r="A11013" s="536"/>
      <c r="B11013" s="532"/>
      <c r="C11013" s="350"/>
      <c r="D11013" s="350"/>
      <c r="E11013" s="533"/>
      <c r="F11013" s="533"/>
      <c r="G11013" s="533"/>
      <c r="H11013" s="533"/>
      <c r="I11013" s="533"/>
      <c r="J11013" s="533"/>
      <c r="K11013" s="533"/>
      <c r="L11013" s="533"/>
      <c r="M11013" s="533"/>
      <c r="N11013" s="532"/>
      <c r="O11013" s="350"/>
      <c r="P11013" s="464"/>
      <c r="Q11013" s="464"/>
      <c r="R11013" s="464"/>
      <c r="S11013" s="464"/>
      <c r="T11013" s="464"/>
      <c r="U11013" s="464"/>
      <c r="V11013" s="464"/>
      <c r="W11013" s="464"/>
    </row>
    <row r="11014" spans="1:23">
      <c r="A11014" s="536"/>
      <c r="B11014" s="532"/>
      <c r="C11014" s="350"/>
      <c r="D11014" s="350"/>
      <c r="E11014" s="533"/>
      <c r="F11014" s="533"/>
      <c r="G11014" s="533"/>
      <c r="H11014" s="533"/>
      <c r="I11014" s="533"/>
      <c r="J11014" s="533"/>
      <c r="K11014" s="533"/>
      <c r="L11014" s="533"/>
      <c r="M11014" s="533"/>
      <c r="N11014" s="532"/>
      <c r="O11014" s="350"/>
      <c r="P11014" s="464"/>
      <c r="Q11014" s="464"/>
      <c r="R11014" s="464"/>
      <c r="S11014" s="464"/>
      <c r="T11014" s="464"/>
      <c r="U11014" s="464"/>
      <c r="V11014" s="464"/>
      <c r="W11014" s="464"/>
    </row>
    <row r="11015" spans="1:23">
      <c r="A11015" s="536"/>
      <c r="B11015" s="532"/>
      <c r="C11015" s="350"/>
      <c r="D11015" s="350"/>
      <c r="E11015" s="533"/>
      <c r="F11015" s="533"/>
      <c r="G11015" s="533"/>
      <c r="H11015" s="533"/>
      <c r="I11015" s="533"/>
      <c r="J11015" s="533"/>
      <c r="K11015" s="533"/>
      <c r="L11015" s="533"/>
      <c r="M11015" s="533"/>
      <c r="N11015" s="532"/>
      <c r="O11015" s="350"/>
      <c r="P11015" s="464"/>
      <c r="Q11015" s="464"/>
      <c r="R11015" s="464"/>
      <c r="S11015" s="464"/>
      <c r="T11015" s="464"/>
      <c r="U11015" s="464"/>
      <c r="V11015" s="464"/>
      <c r="W11015" s="464"/>
    </row>
    <row r="11016" spans="1:23">
      <c r="A11016" s="536"/>
      <c r="B11016" s="532"/>
      <c r="C11016" s="350"/>
      <c r="D11016" s="350"/>
      <c r="E11016" s="533"/>
      <c r="F11016" s="533"/>
      <c r="G11016" s="533"/>
      <c r="H11016" s="533"/>
      <c r="I11016" s="533"/>
      <c r="J11016" s="533"/>
      <c r="K11016" s="533"/>
      <c r="L11016" s="533"/>
      <c r="M11016" s="533"/>
      <c r="N11016" s="532"/>
      <c r="O11016" s="350"/>
      <c r="P11016" s="464"/>
      <c r="Q11016" s="464"/>
      <c r="R11016" s="464"/>
      <c r="S11016" s="464"/>
      <c r="T11016" s="464"/>
      <c r="U11016" s="464"/>
      <c r="V11016" s="464"/>
      <c r="W11016" s="464"/>
    </row>
    <row r="11017" spans="1:23">
      <c r="A11017" s="536"/>
      <c r="B11017" s="532"/>
      <c r="C11017" s="350"/>
      <c r="D11017" s="350"/>
      <c r="E11017" s="533"/>
      <c r="F11017" s="533"/>
      <c r="G11017" s="533"/>
      <c r="H11017" s="533"/>
      <c r="I11017" s="533"/>
      <c r="J11017" s="533"/>
      <c r="K11017" s="533"/>
      <c r="L11017" s="533"/>
      <c r="M11017" s="533"/>
      <c r="N11017" s="532"/>
      <c r="O11017" s="350"/>
      <c r="P11017" s="464"/>
      <c r="Q11017" s="464"/>
      <c r="R11017" s="464"/>
      <c r="S11017" s="464"/>
      <c r="T11017" s="464"/>
      <c r="U11017" s="464"/>
      <c r="V11017" s="464"/>
      <c r="W11017" s="464"/>
    </row>
    <row r="11018" spans="1:23">
      <c r="A11018" s="536"/>
      <c r="B11018" s="532"/>
      <c r="C11018" s="350"/>
      <c r="D11018" s="350"/>
      <c r="E11018" s="533"/>
      <c r="F11018" s="533"/>
      <c r="G11018" s="533"/>
      <c r="H11018" s="533"/>
      <c r="I11018" s="533"/>
      <c r="J11018" s="533"/>
      <c r="K11018" s="533"/>
      <c r="L11018" s="533"/>
      <c r="M11018" s="533"/>
      <c r="N11018" s="532"/>
      <c r="O11018" s="350"/>
      <c r="P11018" s="464"/>
      <c r="Q11018" s="464"/>
      <c r="R11018" s="464"/>
      <c r="S11018" s="464"/>
      <c r="T11018" s="464"/>
      <c r="U11018" s="464"/>
      <c r="V11018" s="464"/>
      <c r="W11018" s="464"/>
    </row>
    <row r="11019" spans="1:23">
      <c r="A11019" s="536"/>
      <c r="B11019" s="532"/>
      <c r="C11019" s="350"/>
      <c r="D11019" s="350"/>
      <c r="E11019" s="533"/>
      <c r="F11019" s="533"/>
      <c r="G11019" s="533"/>
      <c r="H11019" s="533"/>
      <c r="I11019" s="533"/>
      <c r="J11019" s="533"/>
      <c r="K11019" s="533"/>
      <c r="L11019" s="533"/>
      <c r="M11019" s="533"/>
      <c r="N11019" s="532"/>
      <c r="O11019" s="350"/>
      <c r="P11019" s="464"/>
      <c r="Q11019" s="464"/>
      <c r="R11019" s="464"/>
      <c r="S11019" s="464"/>
      <c r="T11019" s="464"/>
      <c r="U11019" s="464"/>
      <c r="V11019" s="464"/>
      <c r="W11019" s="464"/>
    </row>
    <row r="11020" spans="1:23">
      <c r="A11020" s="536"/>
      <c r="B11020" s="532"/>
      <c r="C11020" s="350"/>
      <c r="D11020" s="350"/>
      <c r="E11020" s="533"/>
      <c r="F11020" s="533"/>
      <c r="G11020" s="533"/>
      <c r="H11020" s="533"/>
      <c r="I11020" s="533"/>
      <c r="J11020" s="533"/>
      <c r="K11020" s="533"/>
      <c r="L11020" s="533"/>
      <c r="M11020" s="533"/>
      <c r="N11020" s="532"/>
      <c r="O11020" s="350"/>
      <c r="P11020" s="464"/>
      <c r="Q11020" s="464"/>
      <c r="R11020" s="464"/>
      <c r="S11020" s="464"/>
      <c r="T11020" s="464"/>
      <c r="U11020" s="464"/>
      <c r="V11020" s="464"/>
      <c r="W11020" s="464"/>
    </row>
    <row r="11021" spans="1:23">
      <c r="A11021" s="536"/>
      <c r="B11021" s="532"/>
      <c r="C11021" s="350"/>
      <c r="D11021" s="350"/>
      <c r="E11021" s="533"/>
      <c r="F11021" s="533"/>
      <c r="G11021" s="533"/>
      <c r="H11021" s="533"/>
      <c r="I11021" s="533"/>
      <c r="J11021" s="533"/>
      <c r="K11021" s="533"/>
      <c r="L11021" s="533"/>
      <c r="M11021" s="533"/>
      <c r="N11021" s="532"/>
      <c r="O11021" s="350"/>
      <c r="P11021" s="464"/>
      <c r="Q11021" s="464"/>
      <c r="R11021" s="464"/>
      <c r="S11021" s="464"/>
      <c r="T11021" s="464"/>
      <c r="U11021" s="464"/>
      <c r="V11021" s="464"/>
      <c r="W11021" s="464"/>
    </row>
    <row r="11022" spans="1:23">
      <c r="A11022" s="536"/>
      <c r="B11022" s="532"/>
      <c r="C11022" s="350"/>
      <c r="D11022" s="350"/>
      <c r="E11022" s="533"/>
      <c r="F11022" s="533"/>
      <c r="G11022" s="533"/>
      <c r="H11022" s="533"/>
      <c r="I11022" s="533"/>
      <c r="J11022" s="533"/>
      <c r="K11022" s="533"/>
      <c r="L11022" s="533"/>
      <c r="M11022" s="533"/>
      <c r="N11022" s="532"/>
      <c r="O11022" s="350"/>
      <c r="P11022" s="464"/>
      <c r="Q11022" s="464"/>
      <c r="R11022" s="464"/>
      <c r="S11022" s="464"/>
      <c r="T11022" s="464"/>
      <c r="U11022" s="464"/>
      <c r="V11022" s="464"/>
      <c r="W11022" s="464"/>
    </row>
    <row r="11023" spans="1:23">
      <c r="A11023" s="536"/>
      <c r="B11023" s="532"/>
      <c r="C11023" s="350"/>
      <c r="D11023" s="350"/>
      <c r="E11023" s="533"/>
      <c r="F11023" s="533"/>
      <c r="G11023" s="533"/>
      <c r="H11023" s="533"/>
      <c r="I11023" s="533"/>
      <c r="J11023" s="533"/>
      <c r="K11023" s="533"/>
      <c r="L11023" s="533"/>
      <c r="M11023" s="533"/>
      <c r="N11023" s="532"/>
      <c r="O11023" s="350"/>
      <c r="P11023" s="464"/>
      <c r="Q11023" s="464"/>
      <c r="R11023" s="464"/>
      <c r="S11023" s="464"/>
      <c r="T11023" s="464"/>
      <c r="U11023" s="464"/>
      <c r="V11023" s="464"/>
      <c r="W11023" s="464"/>
    </row>
    <row r="11024" spans="1:23">
      <c r="A11024" s="536"/>
      <c r="B11024" s="532"/>
      <c r="C11024" s="350"/>
      <c r="D11024" s="350"/>
      <c r="E11024" s="533"/>
      <c r="F11024" s="533"/>
      <c r="G11024" s="533"/>
      <c r="H11024" s="533"/>
      <c r="I11024" s="533"/>
      <c r="J11024" s="533"/>
      <c r="K11024" s="533"/>
      <c r="L11024" s="533"/>
      <c r="M11024" s="533"/>
      <c r="N11024" s="532"/>
      <c r="O11024" s="350"/>
      <c r="P11024" s="464"/>
      <c r="Q11024" s="464"/>
      <c r="R11024" s="464"/>
      <c r="S11024" s="464"/>
      <c r="T11024" s="464"/>
      <c r="U11024" s="464"/>
      <c r="V11024" s="464"/>
      <c r="W11024" s="464"/>
    </row>
    <row r="11025" spans="1:23">
      <c r="A11025" s="536"/>
      <c r="B11025" s="532"/>
      <c r="C11025" s="350"/>
      <c r="D11025" s="350"/>
      <c r="E11025" s="533"/>
      <c r="F11025" s="533"/>
      <c r="G11025" s="533"/>
      <c r="H11025" s="533"/>
      <c r="I11025" s="533"/>
      <c r="J11025" s="533"/>
      <c r="K11025" s="533"/>
      <c r="L11025" s="533"/>
      <c r="M11025" s="533"/>
      <c r="N11025" s="532"/>
      <c r="O11025" s="350"/>
      <c r="P11025" s="464"/>
      <c r="Q11025" s="464"/>
      <c r="R11025" s="464"/>
      <c r="S11025" s="464"/>
      <c r="T11025" s="464"/>
      <c r="U11025" s="464"/>
      <c r="V11025" s="464"/>
      <c r="W11025" s="464"/>
    </row>
    <row r="11026" spans="1:23">
      <c r="A11026" s="536"/>
      <c r="B11026" s="532"/>
      <c r="C11026" s="350"/>
      <c r="D11026" s="350"/>
      <c r="E11026" s="533"/>
      <c r="F11026" s="533"/>
      <c r="G11026" s="533"/>
      <c r="H11026" s="533"/>
      <c r="I11026" s="533"/>
      <c r="J11026" s="533"/>
      <c r="K11026" s="533"/>
      <c r="L11026" s="533"/>
      <c r="M11026" s="533"/>
      <c r="N11026" s="532"/>
      <c r="O11026" s="350"/>
      <c r="P11026" s="464"/>
      <c r="Q11026" s="464"/>
      <c r="R11026" s="464"/>
      <c r="S11026" s="464"/>
      <c r="T11026" s="464"/>
      <c r="U11026" s="464"/>
      <c r="V11026" s="464"/>
      <c r="W11026" s="464"/>
    </row>
    <row r="11027" spans="1:23">
      <c r="A11027" s="536"/>
      <c r="B11027" s="532"/>
      <c r="C11027" s="350"/>
      <c r="D11027" s="350"/>
      <c r="E11027" s="533"/>
      <c r="F11027" s="533"/>
      <c r="G11027" s="533"/>
      <c r="H11027" s="533"/>
      <c r="I11027" s="533"/>
      <c r="J11027" s="533"/>
      <c r="K11027" s="533"/>
      <c r="L11027" s="533"/>
      <c r="M11027" s="533"/>
      <c r="N11027" s="532"/>
      <c r="O11027" s="350"/>
      <c r="P11027" s="464"/>
      <c r="Q11027" s="464"/>
      <c r="R11027" s="464"/>
      <c r="S11027" s="464"/>
      <c r="T11027" s="464"/>
      <c r="U11027" s="464"/>
      <c r="V11027" s="464"/>
      <c r="W11027" s="464"/>
    </row>
    <row r="11028" spans="1:23">
      <c r="A11028" s="536"/>
      <c r="B11028" s="532"/>
      <c r="C11028" s="350"/>
      <c r="D11028" s="350"/>
      <c r="E11028" s="533"/>
      <c r="F11028" s="533"/>
      <c r="G11028" s="533"/>
      <c r="H11028" s="533"/>
      <c r="I11028" s="533"/>
      <c r="J11028" s="533"/>
      <c r="K11028" s="533"/>
      <c r="L11028" s="533"/>
      <c r="M11028" s="533"/>
      <c r="N11028" s="532"/>
      <c r="O11028" s="350"/>
      <c r="P11028" s="464"/>
      <c r="Q11028" s="464"/>
      <c r="R11028" s="464"/>
      <c r="S11028" s="464"/>
      <c r="T11028" s="464"/>
      <c r="U11028" s="464"/>
      <c r="V11028" s="464"/>
      <c r="W11028" s="464"/>
    </row>
    <row r="11029" spans="1:23">
      <c r="A11029" s="536"/>
      <c r="B11029" s="532"/>
      <c r="C11029" s="350"/>
      <c r="D11029" s="350"/>
      <c r="E11029" s="533"/>
      <c r="F11029" s="533"/>
      <c r="G11029" s="533"/>
      <c r="H11029" s="533"/>
      <c r="I11029" s="533"/>
      <c r="J11029" s="533"/>
      <c r="K11029" s="533"/>
      <c r="L11029" s="533"/>
      <c r="M11029" s="533"/>
      <c r="N11029" s="532"/>
      <c r="O11029" s="350"/>
      <c r="P11029" s="464"/>
      <c r="Q11029" s="464"/>
      <c r="R11029" s="464"/>
      <c r="S11029" s="464"/>
      <c r="T11029" s="464"/>
      <c r="U11029" s="464"/>
      <c r="V11029" s="464"/>
      <c r="W11029" s="464"/>
    </row>
    <row r="11030" spans="1:23">
      <c r="A11030" s="536"/>
      <c r="B11030" s="532"/>
      <c r="C11030" s="350"/>
      <c r="D11030" s="350"/>
      <c r="E11030" s="533"/>
      <c r="F11030" s="533"/>
      <c r="G11030" s="533"/>
      <c r="H11030" s="533"/>
      <c r="I11030" s="533"/>
      <c r="J11030" s="533"/>
      <c r="K11030" s="533"/>
      <c r="L11030" s="533"/>
      <c r="M11030" s="533"/>
      <c r="N11030" s="532"/>
      <c r="O11030" s="350"/>
      <c r="P11030" s="464"/>
      <c r="Q11030" s="464"/>
      <c r="R11030" s="464"/>
      <c r="S11030" s="464"/>
      <c r="T11030" s="464"/>
      <c r="U11030" s="464"/>
      <c r="V11030" s="464"/>
      <c r="W11030" s="464"/>
    </row>
    <row r="11031" spans="1:23">
      <c r="A11031" s="536"/>
      <c r="B11031" s="532"/>
      <c r="C11031" s="350"/>
      <c r="D11031" s="350"/>
      <c r="E11031" s="533"/>
      <c r="F11031" s="533"/>
      <c r="G11031" s="533"/>
      <c r="H11031" s="533"/>
      <c r="I11031" s="533"/>
      <c r="J11031" s="533"/>
      <c r="K11031" s="533"/>
      <c r="L11031" s="533"/>
      <c r="M11031" s="533"/>
      <c r="N11031" s="532"/>
      <c r="O11031" s="350"/>
      <c r="P11031" s="464"/>
      <c r="Q11031" s="464"/>
      <c r="R11031" s="464"/>
      <c r="S11031" s="464"/>
      <c r="T11031" s="464"/>
      <c r="U11031" s="464"/>
      <c r="V11031" s="464"/>
      <c r="W11031" s="464"/>
    </row>
    <row r="11032" spans="1:23">
      <c r="A11032" s="536"/>
      <c r="B11032" s="532"/>
      <c r="C11032" s="350"/>
      <c r="D11032" s="350"/>
      <c r="E11032" s="533"/>
      <c r="F11032" s="533"/>
      <c r="G11032" s="533"/>
      <c r="H11032" s="533"/>
      <c r="I11032" s="533"/>
      <c r="J11032" s="533"/>
      <c r="K11032" s="533"/>
      <c r="L11032" s="533"/>
      <c r="M11032" s="533"/>
      <c r="N11032" s="532"/>
      <c r="O11032" s="350"/>
      <c r="P11032" s="464"/>
      <c r="Q11032" s="464"/>
      <c r="R11032" s="464"/>
      <c r="S11032" s="464"/>
      <c r="T11032" s="464"/>
      <c r="U11032" s="464"/>
      <c r="V11032" s="464"/>
      <c r="W11032" s="464"/>
    </row>
    <row r="11033" spans="1:23">
      <c r="A11033" s="536"/>
      <c r="B11033" s="532"/>
      <c r="C11033" s="350"/>
      <c r="D11033" s="350"/>
      <c r="E11033" s="533"/>
      <c r="F11033" s="533"/>
      <c r="G11033" s="533"/>
      <c r="H11033" s="533"/>
      <c r="I11033" s="533"/>
      <c r="J11033" s="533"/>
      <c r="K11033" s="533"/>
      <c r="L11033" s="533"/>
      <c r="M11033" s="533"/>
      <c r="N11033" s="532"/>
      <c r="O11033" s="350"/>
      <c r="P11033" s="464"/>
      <c r="Q11033" s="464"/>
      <c r="R11033" s="464"/>
      <c r="S11033" s="464"/>
      <c r="T11033" s="464"/>
      <c r="U11033" s="464"/>
      <c r="V11033" s="464"/>
      <c r="W11033" s="464"/>
    </row>
    <row r="11034" spans="1:23">
      <c r="A11034" s="536"/>
      <c r="B11034" s="532"/>
      <c r="C11034" s="350"/>
      <c r="D11034" s="350"/>
      <c r="E11034" s="533"/>
      <c r="F11034" s="533"/>
      <c r="G11034" s="533"/>
      <c r="H11034" s="533"/>
      <c r="I11034" s="533"/>
      <c r="J11034" s="533"/>
      <c r="K11034" s="533"/>
      <c r="L11034" s="533"/>
      <c r="M11034" s="533"/>
      <c r="N11034" s="532"/>
      <c r="O11034" s="350"/>
      <c r="P11034" s="464"/>
      <c r="Q11034" s="464"/>
      <c r="R11034" s="464"/>
      <c r="S11034" s="464"/>
      <c r="T11034" s="464"/>
      <c r="U11034" s="464"/>
      <c r="V11034" s="464"/>
      <c r="W11034" s="464"/>
    </row>
    <row r="11035" spans="1:23">
      <c r="A11035" s="536"/>
      <c r="B11035" s="532"/>
      <c r="C11035" s="350"/>
      <c r="D11035" s="350"/>
      <c r="E11035" s="533"/>
      <c r="F11035" s="533"/>
      <c r="G11035" s="533"/>
      <c r="H11035" s="533"/>
      <c r="I11035" s="533"/>
      <c r="J11035" s="533"/>
      <c r="K11035" s="533"/>
      <c r="L11035" s="533"/>
      <c r="M11035" s="533"/>
      <c r="N11035" s="532"/>
      <c r="O11035" s="350"/>
      <c r="P11035" s="464"/>
      <c r="Q11035" s="464"/>
      <c r="R11035" s="464"/>
      <c r="S11035" s="464"/>
      <c r="T11035" s="464"/>
      <c r="U11035" s="464"/>
      <c r="V11035" s="464"/>
      <c r="W11035" s="464"/>
    </row>
    <row r="11036" spans="1:23">
      <c r="A11036" s="536"/>
      <c r="B11036" s="532"/>
      <c r="C11036" s="350"/>
      <c r="D11036" s="350"/>
      <c r="E11036" s="533"/>
      <c r="F11036" s="533"/>
      <c r="G11036" s="533"/>
      <c r="H11036" s="533"/>
      <c r="I11036" s="533"/>
      <c r="J11036" s="533"/>
      <c r="K11036" s="533"/>
      <c r="L11036" s="533"/>
      <c r="M11036" s="533"/>
      <c r="N11036" s="532"/>
      <c r="O11036" s="350"/>
      <c r="P11036" s="464"/>
      <c r="Q11036" s="464"/>
      <c r="R11036" s="464"/>
      <c r="S11036" s="464"/>
      <c r="T11036" s="464"/>
      <c r="U11036" s="464"/>
      <c r="V11036" s="464"/>
      <c r="W11036" s="464"/>
    </row>
    <row r="11037" spans="1:23">
      <c r="A11037" s="536"/>
      <c r="B11037" s="532"/>
      <c r="C11037" s="350"/>
      <c r="D11037" s="350"/>
      <c r="E11037" s="533"/>
      <c r="F11037" s="533"/>
      <c r="G11037" s="533"/>
      <c r="H11037" s="533"/>
      <c r="I11037" s="533"/>
      <c r="J11037" s="533"/>
      <c r="K11037" s="533"/>
      <c r="L11037" s="533"/>
      <c r="M11037" s="533"/>
      <c r="N11037" s="532"/>
      <c r="O11037" s="350"/>
      <c r="P11037" s="464"/>
      <c r="Q11037" s="464"/>
      <c r="R11037" s="464"/>
      <c r="S11037" s="464"/>
      <c r="T11037" s="464"/>
      <c r="U11037" s="464"/>
      <c r="V11037" s="464"/>
      <c r="W11037" s="464"/>
    </row>
    <row r="11038" spans="1:23">
      <c r="A11038" s="536"/>
      <c r="B11038" s="532"/>
      <c r="C11038" s="350"/>
      <c r="D11038" s="350"/>
      <c r="E11038" s="533"/>
      <c r="F11038" s="533"/>
      <c r="G11038" s="533"/>
      <c r="H11038" s="533"/>
      <c r="I11038" s="533"/>
      <c r="J11038" s="533"/>
      <c r="K11038" s="533"/>
      <c r="L11038" s="533"/>
      <c r="M11038" s="533"/>
      <c r="N11038" s="532"/>
      <c r="O11038" s="350"/>
      <c r="P11038" s="464"/>
      <c r="Q11038" s="464"/>
      <c r="R11038" s="464"/>
      <c r="S11038" s="464"/>
      <c r="T11038" s="464"/>
      <c r="U11038" s="464"/>
      <c r="V11038" s="464"/>
      <c r="W11038" s="464"/>
    </row>
    <row r="11039" spans="1:23">
      <c r="A11039" s="536"/>
      <c r="B11039" s="532"/>
      <c r="C11039" s="350"/>
      <c r="D11039" s="350"/>
      <c r="E11039" s="533"/>
      <c r="F11039" s="533"/>
      <c r="G11039" s="533"/>
      <c r="H11039" s="533"/>
      <c r="I11039" s="533"/>
      <c r="J11039" s="533"/>
      <c r="K11039" s="533"/>
      <c r="L11039" s="533"/>
      <c r="M11039" s="533"/>
      <c r="N11039" s="532"/>
      <c r="O11039" s="350"/>
      <c r="P11039" s="464"/>
      <c r="Q11039" s="464"/>
      <c r="R11039" s="464"/>
      <c r="S11039" s="464"/>
      <c r="T11039" s="464"/>
      <c r="U11039" s="464"/>
      <c r="V11039" s="464"/>
      <c r="W11039" s="464"/>
    </row>
    <row r="11040" spans="1:23">
      <c r="A11040" s="536"/>
      <c r="B11040" s="532"/>
      <c r="C11040" s="350"/>
      <c r="D11040" s="350"/>
      <c r="E11040" s="533"/>
      <c r="F11040" s="533"/>
      <c r="G11040" s="533"/>
      <c r="H11040" s="533"/>
      <c r="I11040" s="533"/>
      <c r="J11040" s="533"/>
      <c r="K11040" s="533"/>
      <c r="L11040" s="533"/>
      <c r="M11040" s="533"/>
      <c r="N11040" s="532"/>
      <c r="O11040" s="350"/>
      <c r="P11040" s="464"/>
      <c r="Q11040" s="464"/>
      <c r="R11040" s="464"/>
      <c r="S11040" s="464"/>
      <c r="T11040" s="464"/>
      <c r="U11040" s="464"/>
      <c r="V11040" s="464"/>
      <c r="W11040" s="464"/>
    </row>
    <row r="11041" spans="1:23">
      <c r="A11041" s="536"/>
      <c r="B11041" s="532"/>
      <c r="C11041" s="350"/>
      <c r="D11041" s="350"/>
      <c r="E11041" s="533"/>
      <c r="F11041" s="533"/>
      <c r="G11041" s="533"/>
      <c r="H11041" s="533"/>
      <c r="I11041" s="533"/>
      <c r="J11041" s="533"/>
      <c r="K11041" s="533"/>
      <c r="L11041" s="533"/>
      <c r="M11041" s="533"/>
      <c r="N11041" s="532"/>
      <c r="O11041" s="350"/>
      <c r="P11041" s="464"/>
      <c r="Q11041" s="464"/>
      <c r="R11041" s="464"/>
      <c r="S11041" s="464"/>
      <c r="T11041" s="464"/>
      <c r="U11041" s="464"/>
      <c r="V11041" s="464"/>
      <c r="W11041" s="464"/>
    </row>
    <row r="11042" spans="1:23">
      <c r="A11042" s="536"/>
      <c r="B11042" s="532"/>
      <c r="C11042" s="350"/>
      <c r="D11042" s="350"/>
      <c r="E11042" s="533"/>
      <c r="F11042" s="533"/>
      <c r="G11042" s="533"/>
      <c r="H11042" s="533"/>
      <c r="I11042" s="533"/>
      <c r="J11042" s="533"/>
      <c r="K11042" s="533"/>
      <c r="L11042" s="533"/>
      <c r="M11042" s="533"/>
      <c r="N11042" s="532"/>
      <c r="O11042" s="350"/>
      <c r="P11042" s="464"/>
      <c r="Q11042" s="464"/>
      <c r="R11042" s="464"/>
      <c r="S11042" s="464"/>
      <c r="T11042" s="464"/>
      <c r="U11042" s="464"/>
      <c r="V11042" s="464"/>
      <c r="W11042" s="464"/>
    </row>
    <row r="11043" spans="1:23">
      <c r="A11043" s="536"/>
      <c r="B11043" s="532"/>
      <c r="C11043" s="350"/>
      <c r="D11043" s="350"/>
      <c r="E11043" s="533"/>
      <c r="F11043" s="533"/>
      <c r="G11043" s="533"/>
      <c r="H11043" s="533"/>
      <c r="I11043" s="533"/>
      <c r="J11043" s="533"/>
      <c r="K11043" s="533"/>
      <c r="L11043" s="533"/>
      <c r="M11043" s="533"/>
      <c r="N11043" s="532"/>
      <c r="O11043" s="350"/>
      <c r="P11043" s="464"/>
      <c r="Q11043" s="464"/>
      <c r="R11043" s="464"/>
      <c r="S11043" s="464"/>
      <c r="T11043" s="464"/>
      <c r="U11043" s="464"/>
      <c r="V11043" s="464"/>
      <c r="W11043" s="464"/>
    </row>
    <row r="11044" spans="1:23">
      <c r="A11044" s="536"/>
      <c r="B11044" s="532"/>
      <c r="C11044" s="350"/>
      <c r="D11044" s="350"/>
      <c r="E11044" s="533"/>
      <c r="F11044" s="533"/>
      <c r="G11044" s="533"/>
      <c r="H11044" s="533"/>
      <c r="I11044" s="533"/>
      <c r="J11044" s="533"/>
      <c r="K11044" s="533"/>
      <c r="L11044" s="533"/>
      <c r="M11044" s="533"/>
      <c r="N11044" s="532"/>
      <c r="O11044" s="350"/>
      <c r="P11044" s="464"/>
      <c r="Q11044" s="464"/>
      <c r="R11044" s="464"/>
      <c r="S11044" s="464"/>
      <c r="T11044" s="464"/>
      <c r="U11044" s="464"/>
      <c r="V11044" s="464"/>
      <c r="W11044" s="464"/>
    </row>
    <row r="11045" spans="1:23">
      <c r="A11045" s="536"/>
      <c r="B11045" s="532"/>
      <c r="C11045" s="350"/>
      <c r="D11045" s="350"/>
      <c r="E11045" s="533"/>
      <c r="F11045" s="533"/>
      <c r="G11045" s="533"/>
      <c r="H11045" s="533"/>
      <c r="I11045" s="533"/>
      <c r="J11045" s="533"/>
      <c r="K11045" s="533"/>
      <c r="L11045" s="533"/>
      <c r="M11045" s="533"/>
      <c r="N11045" s="532"/>
      <c r="O11045" s="350"/>
      <c r="P11045" s="464"/>
      <c r="Q11045" s="464"/>
      <c r="R11045" s="464"/>
      <c r="S11045" s="464"/>
      <c r="T11045" s="464"/>
      <c r="U11045" s="464"/>
      <c r="V11045" s="464"/>
      <c r="W11045" s="464"/>
    </row>
    <row r="11046" spans="1:23">
      <c r="A11046" s="536"/>
      <c r="B11046" s="532"/>
      <c r="C11046" s="350"/>
      <c r="D11046" s="350"/>
      <c r="E11046" s="533"/>
      <c r="F11046" s="533"/>
      <c r="G11046" s="533"/>
      <c r="H11046" s="533"/>
      <c r="I11046" s="533"/>
      <c r="J11046" s="533"/>
      <c r="K11046" s="533"/>
      <c r="L11046" s="533"/>
      <c r="M11046" s="533"/>
      <c r="N11046" s="532"/>
      <c r="O11046" s="350"/>
      <c r="P11046" s="464"/>
      <c r="Q11046" s="464"/>
      <c r="R11046" s="464"/>
      <c r="S11046" s="464"/>
      <c r="T11046" s="464"/>
      <c r="U11046" s="464"/>
      <c r="V11046" s="464"/>
      <c r="W11046" s="464"/>
    </row>
    <row r="11047" spans="1:23">
      <c r="A11047" s="536"/>
      <c r="B11047" s="532"/>
      <c r="C11047" s="350"/>
      <c r="D11047" s="350"/>
      <c r="E11047" s="533"/>
      <c r="F11047" s="533"/>
      <c r="G11047" s="533"/>
      <c r="H11047" s="533"/>
      <c r="I11047" s="533"/>
      <c r="J11047" s="533"/>
      <c r="K11047" s="533"/>
      <c r="L11047" s="533"/>
      <c r="M11047" s="533"/>
      <c r="N11047" s="532"/>
      <c r="O11047" s="350"/>
      <c r="P11047" s="464"/>
      <c r="Q11047" s="464"/>
      <c r="R11047" s="464"/>
      <c r="S11047" s="464"/>
      <c r="T11047" s="464"/>
      <c r="U11047" s="464"/>
      <c r="V11047" s="464"/>
      <c r="W11047" s="464"/>
    </row>
    <row r="11048" spans="1:23">
      <c r="A11048" s="536"/>
      <c r="B11048" s="532"/>
      <c r="C11048" s="350"/>
      <c r="D11048" s="350"/>
      <c r="E11048" s="533"/>
      <c r="F11048" s="533"/>
      <c r="G11048" s="533"/>
      <c r="H11048" s="533"/>
      <c r="I11048" s="533"/>
      <c r="J11048" s="533"/>
      <c r="K11048" s="533"/>
      <c r="L11048" s="533"/>
      <c r="M11048" s="533"/>
      <c r="N11048" s="532"/>
      <c r="O11048" s="350"/>
      <c r="P11048" s="464"/>
      <c r="Q11048" s="464"/>
      <c r="R11048" s="464"/>
      <c r="S11048" s="464"/>
      <c r="T11048" s="464"/>
      <c r="U11048" s="464"/>
      <c r="V11048" s="464"/>
      <c r="W11048" s="464"/>
    </row>
    <row r="11049" spans="1:23">
      <c r="A11049" s="536"/>
      <c r="B11049" s="532"/>
      <c r="C11049" s="350"/>
      <c r="D11049" s="350"/>
      <c r="E11049" s="533"/>
      <c r="F11049" s="533"/>
      <c r="G11049" s="533"/>
      <c r="H11049" s="533"/>
      <c r="I11049" s="533"/>
      <c r="J11049" s="533"/>
      <c r="K11049" s="533"/>
      <c r="L11049" s="533"/>
      <c r="M11049" s="533"/>
      <c r="N11049" s="532"/>
      <c r="O11049" s="350"/>
      <c r="P11049" s="464"/>
      <c r="Q11049" s="464"/>
      <c r="R11049" s="464"/>
      <c r="S11049" s="464"/>
      <c r="T11049" s="464"/>
      <c r="U11049" s="464"/>
      <c r="V11049" s="464"/>
      <c r="W11049" s="464"/>
    </row>
    <row r="11050" spans="1:23">
      <c r="A11050" s="536"/>
      <c r="B11050" s="532"/>
      <c r="C11050" s="350"/>
      <c r="D11050" s="350"/>
      <c r="E11050" s="533"/>
      <c r="F11050" s="533"/>
      <c r="G11050" s="533"/>
      <c r="H11050" s="533"/>
      <c r="I11050" s="533"/>
      <c r="J11050" s="533"/>
      <c r="K11050" s="533"/>
      <c r="L11050" s="533"/>
      <c r="M11050" s="533"/>
      <c r="N11050" s="532"/>
      <c r="O11050" s="350"/>
      <c r="P11050" s="464"/>
      <c r="Q11050" s="464"/>
      <c r="R11050" s="464"/>
      <c r="S11050" s="464"/>
      <c r="T11050" s="464"/>
      <c r="U11050" s="464"/>
      <c r="V11050" s="464"/>
      <c r="W11050" s="464"/>
    </row>
    <row r="11051" spans="1:23">
      <c r="A11051" s="536"/>
      <c r="B11051" s="532"/>
      <c r="C11051" s="350"/>
      <c r="D11051" s="350"/>
      <c r="E11051" s="533"/>
      <c r="F11051" s="533"/>
      <c r="G11051" s="533"/>
      <c r="H11051" s="533"/>
      <c r="I11051" s="533"/>
      <c r="J11051" s="533"/>
      <c r="K11051" s="533"/>
      <c r="L11051" s="533"/>
      <c r="M11051" s="533"/>
      <c r="N11051" s="532"/>
      <c r="O11051" s="350"/>
      <c r="P11051" s="464"/>
      <c r="Q11051" s="464"/>
      <c r="R11051" s="464"/>
      <c r="S11051" s="464"/>
      <c r="T11051" s="464"/>
      <c r="U11051" s="464"/>
      <c r="V11051" s="464"/>
      <c r="W11051" s="464"/>
    </row>
    <row r="11052" spans="1:23">
      <c r="A11052" s="536"/>
      <c r="B11052" s="532"/>
      <c r="C11052" s="350"/>
      <c r="D11052" s="350"/>
      <c r="E11052" s="533"/>
      <c r="F11052" s="533"/>
      <c r="G11052" s="533"/>
      <c r="H11052" s="533"/>
      <c r="I11052" s="533"/>
      <c r="J11052" s="533"/>
      <c r="K11052" s="533"/>
      <c r="L11052" s="533"/>
      <c r="M11052" s="533"/>
      <c r="N11052" s="532"/>
      <c r="O11052" s="350"/>
      <c r="P11052" s="464"/>
      <c r="Q11052" s="464"/>
      <c r="R11052" s="464"/>
      <c r="S11052" s="464"/>
      <c r="T11052" s="464"/>
      <c r="U11052" s="464"/>
      <c r="V11052" s="464"/>
      <c r="W11052" s="464"/>
    </row>
    <row r="11053" spans="1:23">
      <c r="A11053" s="536"/>
      <c r="B11053" s="532"/>
      <c r="C11053" s="350"/>
      <c r="D11053" s="350"/>
      <c r="E11053" s="533"/>
      <c r="F11053" s="533"/>
      <c r="G11053" s="533"/>
      <c r="H11053" s="533"/>
      <c r="I11053" s="533"/>
      <c r="J11053" s="533"/>
      <c r="K11053" s="533"/>
      <c r="L11053" s="533"/>
      <c r="M11053" s="533"/>
      <c r="N11053" s="532"/>
      <c r="O11053" s="350"/>
      <c r="P11053" s="464"/>
      <c r="Q11053" s="464"/>
      <c r="R11053" s="464"/>
      <c r="S11053" s="464"/>
      <c r="T11053" s="464"/>
      <c r="U11053" s="464"/>
      <c r="V11053" s="464"/>
      <c r="W11053" s="464"/>
    </row>
    <row r="11054" spans="1:23">
      <c r="A11054" s="536"/>
      <c r="B11054" s="532"/>
      <c r="C11054" s="350"/>
      <c r="D11054" s="350"/>
      <c r="E11054" s="533"/>
      <c r="F11054" s="533"/>
      <c r="G11054" s="533"/>
      <c r="H11054" s="533"/>
      <c r="I11054" s="533"/>
      <c r="J11054" s="533"/>
      <c r="K11054" s="533"/>
      <c r="L11054" s="533"/>
      <c r="M11054" s="533"/>
      <c r="N11054" s="532"/>
      <c r="O11054" s="350"/>
      <c r="P11054" s="464"/>
      <c r="Q11054" s="464"/>
      <c r="R11054" s="464"/>
      <c r="S11054" s="464"/>
      <c r="T11054" s="464"/>
      <c r="U11054" s="464"/>
      <c r="V11054" s="464"/>
      <c r="W11054" s="464"/>
    </row>
    <row r="11055" spans="1:23">
      <c r="A11055" s="536"/>
      <c r="B11055" s="532"/>
      <c r="C11055" s="350"/>
      <c r="D11055" s="350"/>
      <c r="E11055" s="533"/>
      <c r="F11055" s="533"/>
      <c r="G11055" s="533"/>
      <c r="H11055" s="533"/>
      <c r="I11055" s="533"/>
      <c r="J11055" s="533"/>
      <c r="K11055" s="533"/>
      <c r="L11055" s="533"/>
      <c r="M11055" s="533"/>
      <c r="N11055" s="532"/>
      <c r="O11055" s="350"/>
      <c r="P11055" s="464"/>
      <c r="Q11055" s="464"/>
      <c r="R11055" s="464"/>
      <c r="S11055" s="464"/>
      <c r="T11055" s="464"/>
      <c r="U11055" s="464"/>
      <c r="V11055" s="464"/>
      <c r="W11055" s="464"/>
    </row>
    <row r="11056" spans="1:23">
      <c r="A11056" s="536"/>
      <c r="B11056" s="532"/>
      <c r="C11056" s="350"/>
      <c r="D11056" s="350"/>
      <c r="E11056" s="533"/>
      <c r="F11056" s="533"/>
      <c r="G11056" s="533"/>
      <c r="H11056" s="533"/>
      <c r="I11056" s="533"/>
      <c r="J11056" s="533"/>
      <c r="K11056" s="533"/>
      <c r="L11056" s="533"/>
      <c r="M11056" s="533"/>
      <c r="N11056" s="532"/>
      <c r="O11056" s="350"/>
      <c r="P11056" s="464"/>
      <c r="Q11056" s="464"/>
      <c r="R11056" s="464"/>
      <c r="S11056" s="464"/>
      <c r="T11056" s="464"/>
      <c r="U11056" s="464"/>
      <c r="V11056" s="464"/>
      <c r="W11056" s="464"/>
    </row>
    <row r="11057" spans="1:23">
      <c r="A11057" s="536"/>
      <c r="B11057" s="532"/>
      <c r="C11057" s="350"/>
      <c r="D11057" s="350"/>
      <c r="E11057" s="533"/>
      <c r="F11057" s="533"/>
      <c r="G11057" s="533"/>
      <c r="H11057" s="533"/>
      <c r="I11057" s="533"/>
      <c r="J11057" s="533"/>
      <c r="K11057" s="533"/>
      <c r="L11057" s="533"/>
      <c r="M11057" s="533"/>
      <c r="N11057" s="532"/>
      <c r="O11057" s="350"/>
      <c r="P11057" s="464"/>
      <c r="Q11057" s="464"/>
      <c r="R11057" s="464"/>
      <c r="S11057" s="464"/>
      <c r="T11057" s="464"/>
      <c r="U11057" s="464"/>
      <c r="V11057" s="464"/>
      <c r="W11057" s="464"/>
    </row>
    <row r="11058" spans="1:23">
      <c r="A11058" s="536"/>
      <c r="B11058" s="532"/>
      <c r="C11058" s="350"/>
      <c r="D11058" s="350"/>
      <c r="E11058" s="533"/>
      <c r="F11058" s="533"/>
      <c r="G11058" s="533"/>
      <c r="H11058" s="533"/>
      <c r="I11058" s="533"/>
      <c r="J11058" s="533"/>
      <c r="K11058" s="533"/>
      <c r="L11058" s="533"/>
      <c r="M11058" s="533"/>
      <c r="N11058" s="532"/>
      <c r="O11058" s="350"/>
      <c r="P11058" s="464"/>
      <c r="Q11058" s="464"/>
      <c r="R11058" s="464"/>
      <c r="S11058" s="464"/>
      <c r="T11058" s="464"/>
      <c r="U11058" s="464"/>
      <c r="V11058" s="464"/>
      <c r="W11058" s="464"/>
    </row>
    <row r="11059" spans="1:23">
      <c r="A11059" s="536"/>
      <c r="B11059" s="532"/>
      <c r="C11059" s="350"/>
      <c r="D11059" s="350"/>
      <c r="E11059" s="533"/>
      <c r="F11059" s="533"/>
      <c r="G11059" s="533"/>
      <c r="H11059" s="533"/>
      <c r="I11059" s="533"/>
      <c r="J11059" s="533"/>
      <c r="K11059" s="533"/>
      <c r="L11059" s="533"/>
      <c r="M11059" s="533"/>
      <c r="N11059" s="532"/>
      <c r="O11059" s="350"/>
      <c r="P11059" s="464"/>
      <c r="Q11059" s="464"/>
      <c r="R11059" s="464"/>
      <c r="S11059" s="464"/>
      <c r="T11059" s="464"/>
      <c r="U11059" s="464"/>
      <c r="V11059" s="464"/>
      <c r="W11059" s="464"/>
    </row>
    <row r="11060" spans="1:23">
      <c r="A11060" s="536"/>
      <c r="B11060" s="532"/>
      <c r="C11060" s="350"/>
      <c r="D11060" s="350"/>
      <c r="E11060" s="533"/>
      <c r="F11060" s="533"/>
      <c r="G11060" s="533"/>
      <c r="H11060" s="533"/>
      <c r="I11060" s="533"/>
      <c r="J11060" s="533"/>
      <c r="K11060" s="533"/>
      <c r="L11060" s="533"/>
      <c r="M11060" s="533"/>
      <c r="N11060" s="532"/>
      <c r="O11060" s="350"/>
      <c r="P11060" s="464"/>
      <c r="Q11060" s="464"/>
      <c r="R11060" s="464"/>
      <c r="S11060" s="464"/>
      <c r="T11060" s="464"/>
      <c r="U11060" s="464"/>
      <c r="V11060" s="464"/>
      <c r="W11060" s="464"/>
    </row>
    <row r="11061" spans="1:23">
      <c r="A11061" s="536"/>
      <c r="B11061" s="532"/>
      <c r="C11061" s="350"/>
      <c r="D11061" s="350"/>
      <c r="E11061" s="533"/>
      <c r="F11061" s="533"/>
      <c r="G11061" s="533"/>
      <c r="H11061" s="533"/>
      <c r="I11061" s="533"/>
      <c r="J11061" s="533"/>
      <c r="K11061" s="533"/>
      <c r="L11061" s="533"/>
      <c r="M11061" s="533"/>
      <c r="N11061" s="532"/>
      <c r="O11061" s="350"/>
      <c r="P11061" s="464"/>
      <c r="Q11061" s="464"/>
      <c r="R11061" s="464"/>
      <c r="S11061" s="464"/>
      <c r="T11061" s="464"/>
      <c r="U11061" s="464"/>
      <c r="V11061" s="464"/>
      <c r="W11061" s="464"/>
    </row>
    <row r="11062" spans="1:23">
      <c r="A11062" s="536"/>
      <c r="B11062" s="532"/>
      <c r="C11062" s="350"/>
      <c r="D11062" s="350"/>
      <c r="E11062" s="533"/>
      <c r="F11062" s="533"/>
      <c r="G11062" s="533"/>
      <c r="H11062" s="533"/>
      <c r="I11062" s="533"/>
      <c r="J11062" s="533"/>
      <c r="K11062" s="533"/>
      <c r="L11062" s="533"/>
      <c r="M11062" s="533"/>
      <c r="N11062" s="532"/>
      <c r="O11062" s="350"/>
      <c r="P11062" s="464"/>
      <c r="Q11062" s="464"/>
      <c r="R11062" s="464"/>
      <c r="S11062" s="464"/>
      <c r="T11062" s="464"/>
      <c r="U11062" s="464"/>
      <c r="V11062" s="464"/>
      <c r="W11062" s="464"/>
    </row>
    <row r="11063" spans="1:23">
      <c r="A11063" s="536"/>
      <c r="B11063" s="532"/>
      <c r="C11063" s="350"/>
      <c r="D11063" s="350"/>
      <c r="E11063" s="533"/>
      <c r="F11063" s="533"/>
      <c r="G11063" s="533"/>
      <c r="H11063" s="533"/>
      <c r="I11063" s="533"/>
      <c r="J11063" s="533"/>
      <c r="K11063" s="533"/>
      <c r="L11063" s="533"/>
      <c r="M11063" s="533"/>
      <c r="N11063" s="532"/>
      <c r="O11063" s="350"/>
      <c r="P11063" s="464"/>
      <c r="Q11063" s="464"/>
      <c r="R11063" s="464"/>
      <c r="S11063" s="464"/>
      <c r="T11063" s="464"/>
      <c r="U11063" s="464"/>
      <c r="V11063" s="464"/>
      <c r="W11063" s="464"/>
    </row>
    <row r="11064" spans="1:23">
      <c r="A11064" s="536"/>
      <c r="B11064" s="532"/>
      <c r="C11064" s="350"/>
      <c r="D11064" s="350"/>
      <c r="E11064" s="533"/>
      <c r="F11064" s="533"/>
      <c r="G11064" s="533"/>
      <c r="H11064" s="533"/>
      <c r="I11064" s="533"/>
      <c r="J11064" s="533"/>
      <c r="K11064" s="533"/>
      <c r="L11064" s="533"/>
      <c r="M11064" s="533"/>
      <c r="N11064" s="532"/>
      <c r="O11064" s="350"/>
      <c r="P11064" s="464"/>
      <c r="Q11064" s="464"/>
      <c r="R11064" s="464"/>
      <c r="S11064" s="464"/>
      <c r="T11064" s="464"/>
      <c r="U11064" s="464"/>
      <c r="V11064" s="464"/>
      <c r="W11064" s="464"/>
    </row>
    <row r="11065" spans="1:23">
      <c r="A11065" s="536"/>
      <c r="B11065" s="532"/>
      <c r="C11065" s="350"/>
      <c r="D11065" s="350"/>
      <c r="E11065" s="533"/>
      <c r="F11065" s="533"/>
      <c r="G11065" s="533"/>
      <c r="H11065" s="533"/>
      <c r="I11065" s="533"/>
      <c r="J11065" s="533"/>
      <c r="K11065" s="533"/>
      <c r="L11065" s="533"/>
      <c r="M11065" s="533"/>
      <c r="N11065" s="532"/>
      <c r="O11065" s="350"/>
      <c r="P11065" s="464"/>
      <c r="Q11065" s="464"/>
      <c r="R11065" s="464"/>
      <c r="S11065" s="464"/>
      <c r="T11065" s="464"/>
      <c r="U11065" s="464"/>
      <c r="V11065" s="464"/>
      <c r="W11065" s="464"/>
    </row>
    <row r="11066" spans="1:23">
      <c r="A11066" s="536"/>
      <c r="B11066" s="532"/>
      <c r="C11066" s="350"/>
      <c r="D11066" s="350"/>
      <c r="E11066" s="533"/>
      <c r="F11066" s="533"/>
      <c r="G11066" s="533"/>
      <c r="H11066" s="533"/>
      <c r="I11066" s="533"/>
      <c r="J11066" s="533"/>
      <c r="K11066" s="533"/>
      <c r="L11066" s="533"/>
      <c r="M11066" s="533"/>
      <c r="N11066" s="532"/>
      <c r="O11066" s="350"/>
      <c r="P11066" s="464"/>
      <c r="Q11066" s="464"/>
      <c r="R11066" s="464"/>
      <c r="S11066" s="464"/>
      <c r="T11066" s="464"/>
      <c r="U11066" s="464"/>
      <c r="V11066" s="464"/>
      <c r="W11066" s="464"/>
    </row>
    <row r="11067" spans="1:23">
      <c r="A11067" s="536"/>
      <c r="B11067" s="532"/>
      <c r="C11067" s="350"/>
      <c r="D11067" s="350"/>
      <c r="E11067" s="533"/>
      <c r="F11067" s="533"/>
      <c r="G11067" s="533"/>
      <c r="H11067" s="533"/>
      <c r="I11067" s="533"/>
      <c r="J11067" s="533"/>
      <c r="K11067" s="533"/>
      <c r="L11067" s="533"/>
      <c r="M11067" s="533"/>
      <c r="N11067" s="532"/>
      <c r="O11067" s="350"/>
      <c r="P11067" s="464"/>
      <c r="Q11067" s="464"/>
      <c r="R11067" s="464"/>
      <c r="S11067" s="464"/>
      <c r="T11067" s="464"/>
      <c r="U11067" s="464"/>
      <c r="V11067" s="464"/>
      <c r="W11067" s="464"/>
    </row>
    <row r="11068" spans="1:23">
      <c r="A11068" s="536"/>
      <c r="B11068" s="532"/>
      <c r="C11068" s="350"/>
      <c r="D11068" s="350"/>
      <c r="E11068" s="533"/>
      <c r="F11068" s="533"/>
      <c r="G11068" s="533"/>
      <c r="H11068" s="533"/>
      <c r="I11068" s="533"/>
      <c r="J11068" s="533"/>
      <c r="K11068" s="533"/>
      <c r="L11068" s="533"/>
      <c r="M11068" s="533"/>
      <c r="N11068" s="532"/>
      <c r="O11068" s="350"/>
      <c r="P11068" s="464"/>
      <c r="Q11068" s="464"/>
      <c r="R11068" s="464"/>
      <c r="S11068" s="464"/>
      <c r="T11068" s="464"/>
      <c r="U11068" s="464"/>
      <c r="V11068" s="464"/>
      <c r="W11068" s="464"/>
    </row>
    <row r="11069" spans="1:23">
      <c r="A11069" s="536"/>
      <c r="B11069" s="532"/>
      <c r="C11069" s="350"/>
      <c r="D11069" s="350"/>
      <c r="E11069" s="533"/>
      <c r="F11069" s="533"/>
      <c r="G11069" s="533"/>
      <c r="H11069" s="533"/>
      <c r="I11069" s="533"/>
      <c r="J11069" s="533"/>
      <c r="K11069" s="533"/>
      <c r="L11069" s="533"/>
      <c r="M11069" s="533"/>
      <c r="N11069" s="532"/>
      <c r="O11069" s="350"/>
      <c r="P11069" s="464"/>
      <c r="Q11069" s="464"/>
      <c r="R11069" s="464"/>
      <c r="S11069" s="464"/>
      <c r="T11069" s="464"/>
      <c r="U11069" s="464"/>
      <c r="V11069" s="464"/>
      <c r="W11069" s="464"/>
    </row>
    <row r="11070" spans="1:23">
      <c r="A11070" s="536"/>
      <c r="B11070" s="532"/>
      <c r="C11070" s="350"/>
      <c r="D11070" s="350"/>
      <c r="E11070" s="533"/>
      <c r="F11070" s="533"/>
      <c r="G11070" s="533"/>
      <c r="H11070" s="533"/>
      <c r="I11070" s="533"/>
      <c r="J11070" s="533"/>
      <c r="K11070" s="533"/>
      <c r="L11070" s="533"/>
      <c r="M11070" s="533"/>
      <c r="N11070" s="532"/>
      <c r="O11070" s="350"/>
      <c r="P11070" s="464"/>
      <c r="Q11070" s="464"/>
      <c r="R11070" s="464"/>
      <c r="S11070" s="464"/>
      <c r="T11070" s="464"/>
      <c r="U11070" s="464"/>
      <c r="V11070" s="464"/>
      <c r="W11070" s="464"/>
    </row>
    <row r="11071" spans="1:23">
      <c r="A11071" s="536"/>
      <c r="B11071" s="532"/>
      <c r="C11071" s="350"/>
      <c r="D11071" s="350"/>
      <c r="E11071" s="533"/>
      <c r="F11071" s="533"/>
      <c r="G11071" s="533"/>
      <c r="H11071" s="533"/>
      <c r="I11071" s="533"/>
      <c r="J11071" s="533"/>
      <c r="K11071" s="533"/>
      <c r="L11071" s="533"/>
      <c r="M11071" s="533"/>
      <c r="N11071" s="532"/>
      <c r="O11071" s="350"/>
      <c r="P11071" s="464"/>
      <c r="Q11071" s="464"/>
      <c r="R11071" s="464"/>
      <c r="S11071" s="464"/>
      <c r="T11071" s="464"/>
      <c r="U11071" s="464"/>
      <c r="V11071" s="464"/>
      <c r="W11071" s="464"/>
    </row>
    <row r="11072" spans="1:23">
      <c r="A11072" s="536"/>
      <c r="B11072" s="532"/>
      <c r="C11072" s="350"/>
      <c r="D11072" s="350"/>
      <c r="E11072" s="533"/>
      <c r="F11072" s="533"/>
      <c r="G11072" s="533"/>
      <c r="H11072" s="533"/>
      <c r="I11072" s="533"/>
      <c r="J11072" s="533"/>
      <c r="K11072" s="533"/>
      <c r="L11072" s="533"/>
      <c r="M11072" s="533"/>
      <c r="N11072" s="532"/>
      <c r="O11072" s="350"/>
      <c r="P11072" s="464"/>
      <c r="Q11072" s="464"/>
      <c r="R11072" s="464"/>
      <c r="S11072" s="464"/>
      <c r="T11072" s="464"/>
      <c r="U11072" s="464"/>
      <c r="V11072" s="464"/>
      <c r="W11072" s="464"/>
    </row>
    <row r="11073" spans="1:23">
      <c r="A11073" s="536"/>
      <c r="B11073" s="532"/>
      <c r="C11073" s="350"/>
      <c r="D11073" s="350"/>
      <c r="E11073" s="533"/>
      <c r="F11073" s="533"/>
      <c r="G11073" s="533"/>
      <c r="H11073" s="533"/>
      <c r="I11073" s="533"/>
      <c r="J11073" s="533"/>
      <c r="K11073" s="533"/>
      <c r="L11073" s="533"/>
      <c r="M11073" s="533"/>
      <c r="N11073" s="532"/>
      <c r="O11073" s="350"/>
      <c r="P11073" s="464"/>
      <c r="Q11073" s="464"/>
      <c r="R11073" s="464"/>
      <c r="S11073" s="464"/>
      <c r="T11073" s="464"/>
      <c r="U11073" s="464"/>
      <c r="V11073" s="464"/>
      <c r="W11073" s="464"/>
    </row>
    <row r="11074" spans="1:23">
      <c r="A11074" s="536"/>
      <c r="B11074" s="532"/>
      <c r="C11074" s="350"/>
      <c r="D11074" s="350"/>
      <c r="E11074" s="533"/>
      <c r="F11074" s="533"/>
      <c r="G11074" s="533"/>
      <c r="H11074" s="533"/>
      <c r="I11074" s="533"/>
      <c r="J11074" s="533"/>
      <c r="K11074" s="533"/>
      <c r="L11074" s="533"/>
      <c r="M11074" s="533"/>
      <c r="N11074" s="532"/>
      <c r="O11074" s="350"/>
      <c r="P11074" s="464"/>
      <c r="Q11074" s="464"/>
      <c r="R11074" s="464"/>
      <c r="S11074" s="464"/>
      <c r="T11074" s="464"/>
      <c r="U11074" s="464"/>
      <c r="V11074" s="464"/>
      <c r="W11074" s="464"/>
    </row>
    <row r="11075" spans="1:23">
      <c r="A11075" s="536"/>
      <c r="B11075" s="532"/>
      <c r="C11075" s="350"/>
      <c r="D11075" s="350"/>
      <c r="E11075" s="533"/>
      <c r="F11075" s="533"/>
      <c r="G11075" s="533"/>
      <c r="H11075" s="533"/>
      <c r="I11075" s="533"/>
      <c r="J11075" s="533"/>
      <c r="K11075" s="533"/>
      <c r="L11075" s="533"/>
      <c r="M11075" s="533"/>
      <c r="N11075" s="532"/>
      <c r="O11075" s="350"/>
      <c r="P11075" s="464"/>
      <c r="Q11075" s="464"/>
      <c r="R11075" s="464"/>
      <c r="S11075" s="464"/>
      <c r="T11075" s="464"/>
      <c r="U11075" s="464"/>
      <c r="V11075" s="464"/>
      <c r="W11075" s="464"/>
    </row>
    <row r="11076" spans="1:23">
      <c r="A11076" s="536"/>
      <c r="B11076" s="532"/>
      <c r="C11076" s="350"/>
      <c r="D11076" s="350"/>
      <c r="E11076" s="533"/>
      <c r="F11076" s="533"/>
      <c r="G11076" s="533"/>
      <c r="H11076" s="533"/>
      <c r="I11076" s="533"/>
      <c r="J11076" s="533"/>
      <c r="K11076" s="533"/>
      <c r="L11076" s="533"/>
      <c r="M11076" s="533"/>
      <c r="N11076" s="532"/>
      <c r="O11076" s="350"/>
      <c r="P11076" s="464"/>
      <c r="Q11076" s="464"/>
      <c r="R11076" s="464"/>
      <c r="S11076" s="464"/>
      <c r="T11076" s="464"/>
      <c r="U11076" s="464"/>
      <c r="V11076" s="464"/>
      <c r="W11076" s="464"/>
    </row>
    <row r="11077" spans="1:23">
      <c r="A11077" s="536"/>
      <c r="B11077" s="532"/>
      <c r="C11077" s="350"/>
      <c r="D11077" s="350"/>
      <c r="E11077" s="533"/>
      <c r="F11077" s="533"/>
      <c r="G11077" s="533"/>
      <c r="H11077" s="533"/>
      <c r="I11077" s="533"/>
      <c r="J11077" s="533"/>
      <c r="K11077" s="533"/>
      <c r="L11077" s="533"/>
      <c r="M11077" s="533"/>
      <c r="N11077" s="532"/>
      <c r="O11077" s="350"/>
      <c r="P11077" s="464"/>
      <c r="Q11077" s="464"/>
      <c r="R11077" s="464"/>
      <c r="S11077" s="464"/>
      <c r="T11077" s="464"/>
      <c r="U11077" s="464"/>
      <c r="V11077" s="464"/>
      <c r="W11077" s="464"/>
    </row>
    <row r="11078" spans="1:23">
      <c r="A11078" s="536"/>
      <c r="B11078" s="532"/>
      <c r="C11078" s="350"/>
      <c r="D11078" s="350"/>
      <c r="E11078" s="533"/>
      <c r="F11078" s="533"/>
      <c r="G11078" s="533"/>
      <c r="H11078" s="533"/>
      <c r="I11078" s="533"/>
      <c r="J11078" s="533"/>
      <c r="K11078" s="533"/>
      <c r="L11078" s="533"/>
      <c r="M11078" s="533"/>
      <c r="N11078" s="532"/>
      <c r="O11078" s="350"/>
      <c r="P11078" s="464"/>
      <c r="Q11078" s="464"/>
      <c r="R11078" s="464"/>
      <c r="S11078" s="464"/>
      <c r="T11078" s="464"/>
      <c r="U11078" s="464"/>
      <c r="V11078" s="464"/>
      <c r="W11078" s="464"/>
    </row>
    <row r="11079" spans="1:23">
      <c r="A11079" s="536"/>
      <c r="B11079" s="532"/>
      <c r="C11079" s="350"/>
      <c r="D11079" s="350"/>
      <c r="E11079" s="533"/>
      <c r="F11079" s="533"/>
      <c r="G11079" s="533"/>
      <c r="H11079" s="533"/>
      <c r="I11079" s="533"/>
      <c r="J11079" s="533"/>
      <c r="K11079" s="533"/>
      <c r="L11079" s="533"/>
      <c r="M11079" s="533"/>
      <c r="N11079" s="532"/>
      <c r="O11079" s="350"/>
      <c r="P11079" s="464"/>
      <c r="Q11079" s="464"/>
      <c r="R11079" s="464"/>
      <c r="S11079" s="464"/>
      <c r="T11079" s="464"/>
      <c r="U11079" s="464"/>
      <c r="V11079" s="464"/>
      <c r="W11079" s="464"/>
    </row>
    <row r="11080" spans="1:23">
      <c r="A11080" s="536"/>
      <c r="B11080" s="532"/>
      <c r="C11080" s="350"/>
      <c r="D11080" s="350"/>
      <c r="E11080" s="533"/>
      <c r="F11080" s="533"/>
      <c r="G11080" s="533"/>
      <c r="H11080" s="533"/>
      <c r="I11080" s="533"/>
      <c r="J11080" s="533"/>
      <c r="K11080" s="533"/>
      <c r="L11080" s="533"/>
      <c r="M11080" s="533"/>
      <c r="N11080" s="532"/>
      <c r="O11080" s="350"/>
      <c r="P11080" s="464"/>
      <c r="Q11080" s="464"/>
      <c r="R11080" s="464"/>
      <c r="S11080" s="464"/>
      <c r="T11080" s="464"/>
      <c r="U11080" s="464"/>
      <c r="V11080" s="464"/>
      <c r="W11080" s="464"/>
    </row>
    <row r="11081" spans="1:23">
      <c r="A11081" s="536"/>
      <c r="B11081" s="532"/>
      <c r="C11081" s="350"/>
      <c r="D11081" s="350"/>
      <c r="E11081" s="533"/>
      <c r="F11081" s="533"/>
      <c r="G11081" s="533"/>
      <c r="H11081" s="533"/>
      <c r="I11081" s="533"/>
      <c r="J11081" s="533"/>
      <c r="K11081" s="533"/>
      <c r="L11081" s="533"/>
      <c r="M11081" s="533"/>
      <c r="N11081" s="532"/>
      <c r="O11081" s="350"/>
      <c r="P11081" s="464"/>
      <c r="Q11081" s="464"/>
      <c r="R11081" s="464"/>
      <c r="S11081" s="464"/>
      <c r="T11081" s="464"/>
      <c r="U11081" s="464"/>
      <c r="V11081" s="464"/>
      <c r="W11081" s="464"/>
    </row>
    <row r="11082" spans="1:23">
      <c r="A11082" s="536"/>
      <c r="B11082" s="532"/>
      <c r="C11082" s="350"/>
      <c r="D11082" s="350"/>
      <c r="E11082" s="533"/>
      <c r="F11082" s="533"/>
      <c r="G11082" s="533"/>
      <c r="H11082" s="533"/>
      <c r="I11082" s="533"/>
      <c r="J11082" s="533"/>
      <c r="K11082" s="533"/>
      <c r="L11082" s="533"/>
      <c r="M11082" s="533"/>
      <c r="N11082" s="532"/>
      <c r="O11082" s="350"/>
      <c r="P11082" s="464"/>
      <c r="Q11082" s="464"/>
      <c r="R11082" s="464"/>
      <c r="S11082" s="464"/>
      <c r="T11082" s="464"/>
      <c r="U11082" s="464"/>
      <c r="V11082" s="464"/>
      <c r="W11082" s="464"/>
    </row>
    <row r="11083" spans="1:23">
      <c r="A11083" s="536"/>
      <c r="B11083" s="532"/>
      <c r="C11083" s="350"/>
      <c r="D11083" s="350"/>
      <c r="E11083" s="533"/>
      <c r="F11083" s="533"/>
      <c r="G11083" s="533"/>
      <c r="H11083" s="533"/>
      <c r="I11083" s="533"/>
      <c r="J11083" s="533"/>
      <c r="K11083" s="533"/>
      <c r="L11083" s="533"/>
      <c r="M11083" s="533"/>
      <c r="N11083" s="532"/>
      <c r="O11083" s="350"/>
      <c r="P11083" s="464"/>
      <c r="Q11083" s="464"/>
      <c r="R11083" s="464"/>
      <c r="S11083" s="464"/>
      <c r="T11083" s="464"/>
      <c r="U11083" s="464"/>
      <c r="V11083" s="464"/>
      <c r="W11083" s="464"/>
    </row>
    <row r="11084" spans="1:23">
      <c r="A11084" s="536"/>
      <c r="B11084" s="532"/>
      <c r="C11084" s="350"/>
      <c r="D11084" s="350"/>
      <c r="E11084" s="533"/>
      <c r="F11084" s="533"/>
      <c r="G11084" s="533"/>
      <c r="H11084" s="533"/>
      <c r="I11084" s="533"/>
      <c r="J11084" s="533"/>
      <c r="K11084" s="533"/>
      <c r="L11084" s="533"/>
      <c r="M11084" s="533"/>
      <c r="N11084" s="532"/>
      <c r="O11084" s="350"/>
      <c r="P11084" s="464"/>
      <c r="Q11084" s="464"/>
      <c r="R11084" s="464"/>
      <c r="S11084" s="464"/>
      <c r="T11084" s="464"/>
      <c r="U11084" s="464"/>
      <c r="V11084" s="464"/>
      <c r="W11084" s="464"/>
    </row>
    <row r="11085" spans="1:23">
      <c r="A11085" s="536"/>
      <c r="B11085" s="532"/>
      <c r="C11085" s="350"/>
      <c r="D11085" s="350"/>
      <c r="E11085" s="533"/>
      <c r="F11085" s="533"/>
      <c r="G11085" s="533"/>
      <c r="H11085" s="533"/>
      <c r="I11085" s="533"/>
      <c r="J11085" s="533"/>
      <c r="K11085" s="533"/>
      <c r="L11085" s="533"/>
      <c r="M11085" s="533"/>
      <c r="N11085" s="532"/>
      <c r="O11085" s="350"/>
      <c r="P11085" s="464"/>
      <c r="Q11085" s="464"/>
      <c r="R11085" s="464"/>
      <c r="S11085" s="464"/>
      <c r="T11085" s="464"/>
      <c r="U11085" s="464"/>
      <c r="V11085" s="464"/>
      <c r="W11085" s="464"/>
    </row>
    <row r="11086" spans="1:23">
      <c r="A11086" s="536"/>
      <c r="B11086" s="532"/>
      <c r="C11086" s="350"/>
      <c r="D11086" s="350"/>
      <c r="E11086" s="533"/>
      <c r="F11086" s="533"/>
      <c r="G11086" s="533"/>
      <c r="H11086" s="533"/>
      <c r="I11086" s="533"/>
      <c r="J11086" s="533"/>
      <c r="K11086" s="533"/>
      <c r="L11086" s="533"/>
      <c r="M11086" s="533"/>
      <c r="N11086" s="532"/>
      <c r="O11086" s="350"/>
      <c r="P11086" s="464"/>
      <c r="Q11086" s="464"/>
      <c r="R11086" s="464"/>
      <c r="S11086" s="464"/>
      <c r="T11086" s="464"/>
      <c r="U11086" s="464"/>
      <c r="V11086" s="464"/>
      <c r="W11086" s="464"/>
    </row>
    <row r="11087" spans="1:23">
      <c r="A11087" s="536"/>
      <c r="B11087" s="532"/>
      <c r="C11087" s="350"/>
      <c r="D11087" s="350"/>
      <c r="E11087" s="533"/>
      <c r="F11087" s="533"/>
      <c r="G11087" s="533"/>
      <c r="H11087" s="533"/>
      <c r="I11087" s="533"/>
      <c r="J11087" s="533"/>
      <c r="K11087" s="533"/>
      <c r="L11087" s="533"/>
      <c r="M11087" s="533"/>
      <c r="N11087" s="532"/>
      <c r="O11087" s="350"/>
      <c r="P11087" s="464"/>
      <c r="Q11087" s="464"/>
      <c r="R11087" s="464"/>
      <c r="S11087" s="464"/>
      <c r="T11087" s="464"/>
      <c r="U11087" s="464"/>
      <c r="V11087" s="464"/>
      <c r="W11087" s="464"/>
    </row>
    <row r="11088" spans="1:23">
      <c r="A11088" s="536"/>
      <c r="B11088" s="532"/>
      <c r="C11088" s="350"/>
      <c r="D11088" s="350"/>
      <c r="E11088" s="533"/>
      <c r="F11088" s="533"/>
      <c r="G11088" s="533"/>
      <c r="H11088" s="533"/>
      <c r="I11088" s="533"/>
      <c r="J11088" s="533"/>
      <c r="K11088" s="533"/>
      <c r="L11088" s="533"/>
      <c r="M11088" s="533"/>
      <c r="N11088" s="532"/>
      <c r="O11088" s="350"/>
      <c r="P11088" s="464"/>
      <c r="Q11088" s="464"/>
      <c r="R11088" s="464"/>
      <c r="S11088" s="464"/>
      <c r="T11088" s="464"/>
      <c r="U11088" s="464"/>
      <c r="V11088" s="464"/>
      <c r="W11088" s="464"/>
    </row>
    <row r="11089" spans="1:23">
      <c r="A11089" s="536"/>
      <c r="B11089" s="532"/>
      <c r="C11089" s="350"/>
      <c r="D11089" s="350"/>
      <c r="E11089" s="533"/>
      <c r="F11089" s="533"/>
      <c r="G11089" s="533"/>
      <c r="H11089" s="533"/>
      <c r="I11089" s="533"/>
      <c r="J11089" s="533"/>
      <c r="K11089" s="533"/>
      <c r="L11089" s="533"/>
      <c r="M11089" s="533"/>
      <c r="N11089" s="532"/>
      <c r="O11089" s="350"/>
      <c r="P11089" s="464"/>
      <c r="Q11089" s="464"/>
      <c r="R11089" s="464"/>
      <c r="S11089" s="464"/>
      <c r="T11089" s="464"/>
      <c r="U11089" s="464"/>
      <c r="V11089" s="464"/>
      <c r="W11089" s="464"/>
    </row>
    <row r="11090" spans="1:23">
      <c r="A11090" s="536"/>
      <c r="B11090" s="532"/>
      <c r="C11090" s="350"/>
      <c r="D11090" s="350"/>
      <c r="E11090" s="533"/>
      <c r="F11090" s="533"/>
      <c r="G11090" s="533"/>
      <c r="H11090" s="533"/>
      <c r="I11090" s="533"/>
      <c r="J11090" s="533"/>
      <c r="K11090" s="533"/>
      <c r="L11090" s="533"/>
      <c r="M11090" s="533"/>
      <c r="N11090" s="532"/>
      <c r="O11090" s="350"/>
      <c r="P11090" s="464"/>
      <c r="Q11090" s="464"/>
      <c r="R11090" s="464"/>
      <c r="S11090" s="464"/>
      <c r="T11090" s="464"/>
      <c r="U11090" s="464"/>
      <c r="V11090" s="464"/>
      <c r="W11090" s="464"/>
    </row>
    <row r="11091" spans="1:23">
      <c r="A11091" s="536"/>
      <c r="B11091" s="532"/>
      <c r="C11091" s="350"/>
      <c r="D11091" s="350"/>
      <c r="E11091" s="533"/>
      <c r="F11091" s="533"/>
      <c r="G11091" s="533"/>
      <c r="H11091" s="533"/>
      <c r="I11091" s="533"/>
      <c r="J11091" s="533"/>
      <c r="K11091" s="533"/>
      <c r="L11091" s="533"/>
      <c r="M11091" s="533"/>
      <c r="N11091" s="532"/>
      <c r="O11091" s="350"/>
      <c r="P11091" s="464"/>
      <c r="Q11091" s="464"/>
      <c r="R11091" s="464"/>
      <c r="S11091" s="464"/>
      <c r="T11091" s="464"/>
      <c r="U11091" s="464"/>
      <c r="V11091" s="464"/>
      <c r="W11091" s="464"/>
    </row>
    <row r="11092" spans="1:23">
      <c r="A11092" s="536"/>
      <c r="B11092" s="532"/>
      <c r="C11092" s="350"/>
      <c r="D11092" s="350"/>
      <c r="E11092" s="533"/>
      <c r="F11092" s="533"/>
      <c r="G11092" s="533"/>
      <c r="H11092" s="533"/>
      <c r="I11092" s="533"/>
      <c r="J11092" s="533"/>
      <c r="K11092" s="533"/>
      <c r="L11092" s="533"/>
      <c r="M11092" s="533"/>
      <c r="N11092" s="532"/>
      <c r="O11092" s="350"/>
      <c r="P11092" s="464"/>
      <c r="Q11092" s="464"/>
      <c r="R11092" s="464"/>
      <c r="S11092" s="464"/>
      <c r="T11092" s="464"/>
      <c r="U11092" s="464"/>
      <c r="V11092" s="464"/>
      <c r="W11092" s="464"/>
    </row>
    <row r="11093" spans="1:23">
      <c r="A11093" s="536"/>
      <c r="B11093" s="532"/>
      <c r="C11093" s="350"/>
      <c r="D11093" s="350"/>
      <c r="E11093" s="533"/>
      <c r="F11093" s="533"/>
      <c r="G11093" s="533"/>
      <c r="H11093" s="533"/>
      <c r="I11093" s="533"/>
      <c r="J11093" s="533"/>
      <c r="K11093" s="533"/>
      <c r="L11093" s="533"/>
      <c r="M11093" s="533"/>
      <c r="N11093" s="532"/>
      <c r="O11093" s="350"/>
      <c r="P11093" s="464"/>
      <c r="Q11093" s="464"/>
      <c r="R11093" s="464"/>
      <c r="S11093" s="464"/>
      <c r="T11093" s="464"/>
      <c r="U11093" s="464"/>
      <c r="V11093" s="464"/>
      <c r="W11093" s="464"/>
    </row>
    <row r="11094" spans="1:23">
      <c r="A11094" s="536"/>
      <c r="B11094" s="532"/>
      <c r="C11094" s="350"/>
      <c r="D11094" s="350"/>
      <c r="E11094" s="533"/>
      <c r="F11094" s="533"/>
      <c r="G11094" s="533"/>
      <c r="H11094" s="533"/>
      <c r="I11094" s="533"/>
      <c r="J11094" s="533"/>
      <c r="K11094" s="533"/>
      <c r="L11094" s="533"/>
      <c r="M11094" s="533"/>
      <c r="N11094" s="532"/>
      <c r="O11094" s="350"/>
      <c r="P11094" s="464"/>
      <c r="Q11094" s="464"/>
      <c r="R11094" s="464"/>
      <c r="S11094" s="464"/>
      <c r="T11094" s="464"/>
      <c r="U11094" s="464"/>
      <c r="V11094" s="464"/>
      <c r="W11094" s="464"/>
    </row>
    <row r="11095" spans="1:23">
      <c r="A11095" s="536"/>
      <c r="B11095" s="532"/>
      <c r="C11095" s="350"/>
      <c r="D11095" s="350"/>
      <c r="E11095" s="533"/>
      <c r="F11095" s="533"/>
      <c r="G11095" s="533"/>
      <c r="H11095" s="533"/>
      <c r="I11095" s="533"/>
      <c r="J11095" s="533"/>
      <c r="K11095" s="533"/>
      <c r="L11095" s="533"/>
      <c r="M11095" s="533"/>
      <c r="N11095" s="532"/>
      <c r="O11095" s="350"/>
      <c r="P11095" s="464"/>
      <c r="Q11095" s="464"/>
      <c r="R11095" s="464"/>
      <c r="S11095" s="464"/>
      <c r="T11095" s="464"/>
      <c r="U11095" s="464"/>
      <c r="V11095" s="464"/>
      <c r="W11095" s="464"/>
    </row>
    <row r="11096" spans="1:23">
      <c r="A11096" s="536"/>
      <c r="B11096" s="532"/>
      <c r="C11096" s="350"/>
      <c r="D11096" s="350"/>
      <c r="E11096" s="533"/>
      <c r="F11096" s="533"/>
      <c r="G11096" s="533"/>
      <c r="H11096" s="533"/>
      <c r="I11096" s="533"/>
      <c r="J11096" s="533"/>
      <c r="K11096" s="533"/>
      <c r="L11096" s="533"/>
      <c r="M11096" s="533"/>
      <c r="N11096" s="532"/>
      <c r="O11096" s="350"/>
      <c r="P11096" s="464"/>
      <c r="Q11096" s="464"/>
      <c r="R11096" s="464"/>
      <c r="S11096" s="464"/>
      <c r="T11096" s="464"/>
      <c r="U11096" s="464"/>
      <c r="V11096" s="464"/>
      <c r="W11096" s="464"/>
    </row>
    <row r="11097" spans="1:23">
      <c r="A11097" s="536"/>
      <c r="B11097" s="532"/>
      <c r="C11097" s="350"/>
      <c r="D11097" s="350"/>
      <c r="E11097" s="533"/>
      <c r="F11097" s="533"/>
      <c r="G11097" s="533"/>
      <c r="H11097" s="533"/>
      <c r="I11097" s="533"/>
      <c r="J11097" s="533"/>
      <c r="K11097" s="533"/>
      <c r="L11097" s="533"/>
      <c r="M11097" s="533"/>
      <c r="N11097" s="532"/>
      <c r="O11097" s="350"/>
      <c r="P11097" s="464"/>
      <c r="Q11097" s="464"/>
      <c r="R11097" s="464"/>
      <c r="S11097" s="464"/>
      <c r="T11097" s="464"/>
      <c r="U11097" s="464"/>
      <c r="V11097" s="464"/>
      <c r="W11097" s="464"/>
    </row>
    <row r="11098" spans="1:23">
      <c r="A11098" s="536"/>
      <c r="B11098" s="532"/>
      <c r="C11098" s="350"/>
      <c r="D11098" s="350"/>
      <c r="E11098" s="533"/>
      <c r="F11098" s="533"/>
      <c r="G11098" s="533"/>
      <c r="H11098" s="533"/>
      <c r="I11098" s="533"/>
      <c r="J11098" s="533"/>
      <c r="K11098" s="533"/>
      <c r="L11098" s="533"/>
      <c r="M11098" s="533"/>
      <c r="N11098" s="532"/>
      <c r="O11098" s="350"/>
      <c r="P11098" s="464"/>
      <c r="Q11098" s="464"/>
      <c r="R11098" s="464"/>
      <c r="S11098" s="464"/>
      <c r="T11098" s="464"/>
      <c r="U11098" s="464"/>
      <c r="V11098" s="464"/>
      <c r="W11098" s="464"/>
    </row>
    <row r="11099" spans="1:23">
      <c r="A11099" s="536"/>
      <c r="B11099" s="532"/>
      <c r="C11099" s="350"/>
      <c r="D11099" s="350"/>
      <c r="E11099" s="533"/>
      <c r="F11099" s="533"/>
      <c r="G11099" s="533"/>
      <c r="H11099" s="533"/>
      <c r="I11099" s="533"/>
      <c r="J11099" s="533"/>
      <c r="K11099" s="533"/>
      <c r="L11099" s="533"/>
      <c r="M11099" s="533"/>
      <c r="N11099" s="532"/>
      <c r="O11099" s="350"/>
      <c r="P11099" s="464"/>
      <c r="Q11099" s="464"/>
      <c r="R11099" s="464"/>
      <c r="S11099" s="464"/>
      <c r="T11099" s="464"/>
      <c r="U11099" s="464"/>
      <c r="V11099" s="464"/>
      <c r="W11099" s="464"/>
    </row>
    <row r="11100" spans="1:23">
      <c r="A11100" s="536"/>
      <c r="B11100" s="532"/>
      <c r="C11100" s="350"/>
      <c r="D11100" s="350"/>
      <c r="E11100" s="533"/>
      <c r="F11100" s="533"/>
      <c r="G11100" s="533"/>
      <c r="H11100" s="533"/>
      <c r="I11100" s="533"/>
      <c r="J11100" s="533"/>
      <c r="K11100" s="533"/>
      <c r="L11100" s="533"/>
      <c r="M11100" s="533"/>
      <c r="N11100" s="532"/>
      <c r="O11100" s="350"/>
      <c r="P11100" s="464"/>
      <c r="Q11100" s="464"/>
      <c r="R11100" s="464"/>
      <c r="S11100" s="464"/>
      <c r="T11100" s="464"/>
      <c r="U11100" s="464"/>
      <c r="V11100" s="464"/>
      <c r="W11100" s="464"/>
    </row>
    <row r="11101" spans="1:23">
      <c r="A11101" s="536"/>
      <c r="B11101" s="532"/>
      <c r="C11101" s="350"/>
      <c r="D11101" s="350"/>
      <c r="E11101" s="533"/>
      <c r="F11101" s="533"/>
      <c r="G11101" s="533"/>
      <c r="H11101" s="533"/>
      <c r="I11101" s="533"/>
      <c r="J11101" s="533"/>
      <c r="K11101" s="533"/>
      <c r="L11101" s="533"/>
      <c r="M11101" s="533"/>
      <c r="N11101" s="532"/>
      <c r="O11101" s="350"/>
      <c r="P11101" s="464"/>
      <c r="Q11101" s="464"/>
      <c r="R11101" s="464"/>
      <c r="S11101" s="464"/>
      <c r="T11101" s="464"/>
      <c r="U11101" s="464"/>
      <c r="V11101" s="464"/>
      <c r="W11101" s="464"/>
    </row>
    <row r="11102" spans="1:23">
      <c r="A11102" s="536"/>
      <c r="B11102" s="532"/>
      <c r="C11102" s="350"/>
      <c r="D11102" s="350"/>
      <c r="E11102" s="533"/>
      <c r="F11102" s="533"/>
      <c r="G11102" s="533"/>
      <c r="H11102" s="533"/>
      <c r="I11102" s="533"/>
      <c r="J11102" s="533"/>
      <c r="K11102" s="533"/>
      <c r="L11102" s="533"/>
      <c r="M11102" s="533"/>
      <c r="N11102" s="532"/>
      <c r="O11102" s="350"/>
      <c r="P11102" s="464"/>
      <c r="Q11102" s="464"/>
      <c r="R11102" s="464"/>
      <c r="S11102" s="464"/>
      <c r="T11102" s="464"/>
      <c r="U11102" s="464"/>
      <c r="V11102" s="464"/>
      <c r="W11102" s="464"/>
    </row>
    <row r="11103" spans="1:23">
      <c r="A11103" s="536"/>
      <c r="B11103" s="532"/>
      <c r="C11103" s="350"/>
      <c r="D11103" s="350"/>
      <c r="E11103" s="533"/>
      <c r="F11103" s="533"/>
      <c r="G11103" s="533"/>
      <c r="H11103" s="533"/>
      <c r="I11103" s="533"/>
      <c r="J11103" s="533"/>
      <c r="K11103" s="533"/>
      <c r="L11103" s="533"/>
      <c r="M11103" s="533"/>
      <c r="N11103" s="532"/>
      <c r="O11103" s="350"/>
      <c r="P11103" s="464"/>
      <c r="Q11103" s="464"/>
      <c r="R11103" s="464"/>
      <c r="S11103" s="464"/>
      <c r="T11103" s="464"/>
      <c r="U11103" s="464"/>
      <c r="V11103" s="464"/>
      <c r="W11103" s="464"/>
    </row>
    <row r="11104" spans="1:23">
      <c r="A11104" s="536"/>
      <c r="B11104" s="532"/>
      <c r="C11104" s="350"/>
      <c r="D11104" s="350"/>
      <c r="E11104" s="533"/>
      <c r="F11104" s="533"/>
      <c r="G11104" s="533"/>
      <c r="H11104" s="533"/>
      <c r="I11104" s="533"/>
      <c r="J11104" s="533"/>
      <c r="K11104" s="533"/>
      <c r="L11104" s="533"/>
      <c r="M11104" s="533"/>
      <c r="N11104" s="532"/>
      <c r="O11104" s="350"/>
      <c r="P11104" s="464"/>
      <c r="Q11104" s="464"/>
      <c r="R11104" s="464"/>
      <c r="S11104" s="464"/>
      <c r="T11104" s="464"/>
      <c r="U11104" s="464"/>
      <c r="V11104" s="464"/>
      <c r="W11104" s="464"/>
    </row>
    <row r="11105" spans="1:23">
      <c r="A11105" s="536"/>
      <c r="B11105" s="532"/>
      <c r="C11105" s="350"/>
      <c r="D11105" s="350"/>
      <c r="E11105" s="533"/>
      <c r="F11105" s="533"/>
      <c r="G11105" s="533"/>
      <c r="H11105" s="533"/>
      <c r="I11105" s="533"/>
      <c r="J11105" s="533"/>
      <c r="K11105" s="533"/>
      <c r="L11105" s="533"/>
      <c r="M11105" s="533"/>
      <c r="N11105" s="532"/>
      <c r="O11105" s="350"/>
      <c r="P11105" s="464"/>
      <c r="Q11105" s="464"/>
      <c r="R11105" s="464"/>
      <c r="S11105" s="464"/>
      <c r="T11105" s="464"/>
      <c r="U11105" s="464"/>
      <c r="V11105" s="464"/>
      <c r="W11105" s="464"/>
    </row>
    <row r="11106" spans="1:23">
      <c r="A11106" s="536"/>
      <c r="B11106" s="532"/>
      <c r="C11106" s="350"/>
      <c r="D11106" s="350"/>
      <c r="E11106" s="533"/>
      <c r="F11106" s="533"/>
      <c r="G11106" s="533"/>
      <c r="H11106" s="533"/>
      <c r="I11106" s="533"/>
      <c r="J11106" s="533"/>
      <c r="K11106" s="533"/>
      <c r="L11106" s="533"/>
      <c r="M11106" s="533"/>
      <c r="N11106" s="532"/>
      <c r="O11106" s="350"/>
      <c r="P11106" s="464"/>
      <c r="Q11106" s="464"/>
      <c r="R11106" s="464"/>
      <c r="S11106" s="464"/>
      <c r="T11106" s="464"/>
      <c r="U11106" s="464"/>
      <c r="V11106" s="464"/>
      <c r="W11106" s="464"/>
    </row>
    <row r="11107" spans="1:23">
      <c r="A11107" s="536"/>
      <c r="B11107" s="532"/>
      <c r="C11107" s="350"/>
      <c r="D11107" s="350"/>
      <c r="E11107" s="533"/>
      <c r="F11107" s="533"/>
      <c r="G11107" s="533"/>
      <c r="H11107" s="533"/>
      <c r="I11107" s="533"/>
      <c r="J11107" s="533"/>
      <c r="K11107" s="533"/>
      <c r="L11107" s="533"/>
      <c r="M11107" s="533"/>
      <c r="N11107" s="532"/>
      <c r="O11107" s="350"/>
      <c r="P11107" s="464"/>
      <c r="Q11107" s="464"/>
      <c r="R11107" s="464"/>
      <c r="S11107" s="464"/>
      <c r="T11107" s="464"/>
      <c r="U11107" s="464"/>
      <c r="V11107" s="464"/>
      <c r="W11107" s="464"/>
    </row>
    <row r="11108" spans="1:23">
      <c r="A11108" s="536"/>
      <c r="B11108" s="532"/>
      <c r="C11108" s="350"/>
      <c r="D11108" s="350"/>
      <c r="E11108" s="533"/>
      <c r="F11108" s="533"/>
      <c r="G11108" s="533"/>
      <c r="H11108" s="533"/>
      <c r="I11108" s="533"/>
      <c r="J11108" s="533"/>
      <c r="K11108" s="533"/>
      <c r="L11108" s="533"/>
      <c r="M11108" s="533"/>
      <c r="N11108" s="532"/>
      <c r="O11108" s="350"/>
      <c r="P11108" s="464"/>
      <c r="Q11108" s="464"/>
      <c r="R11108" s="464"/>
      <c r="S11108" s="464"/>
      <c r="T11108" s="464"/>
      <c r="U11108" s="464"/>
      <c r="V11108" s="464"/>
      <c r="W11108" s="464"/>
    </row>
    <row r="11109" spans="1:23">
      <c r="A11109" s="536"/>
      <c r="B11109" s="532"/>
      <c r="C11109" s="350"/>
      <c r="D11109" s="350"/>
      <c r="E11109" s="533"/>
      <c r="F11109" s="533"/>
      <c r="G11109" s="533"/>
      <c r="H11109" s="533"/>
      <c r="I11109" s="533"/>
      <c r="J11109" s="533"/>
      <c r="K11109" s="533"/>
      <c r="L11109" s="533"/>
      <c r="M11109" s="533"/>
      <c r="N11109" s="532"/>
      <c r="O11109" s="350"/>
      <c r="P11109" s="464"/>
      <c r="Q11109" s="464"/>
      <c r="R11109" s="464"/>
      <c r="S11109" s="464"/>
      <c r="T11109" s="464"/>
      <c r="U11109" s="464"/>
      <c r="V11109" s="464"/>
      <c r="W11109" s="464"/>
    </row>
    <row r="11110" spans="1:23">
      <c r="A11110" s="536"/>
      <c r="B11110" s="532"/>
      <c r="C11110" s="350"/>
      <c r="D11110" s="350"/>
      <c r="E11110" s="533"/>
      <c r="F11110" s="533"/>
      <c r="G11110" s="533"/>
      <c r="H11110" s="533"/>
      <c r="I11110" s="533"/>
      <c r="J11110" s="533"/>
      <c r="K11110" s="533"/>
      <c r="L11110" s="533"/>
      <c r="M11110" s="533"/>
      <c r="N11110" s="532"/>
      <c r="O11110" s="350"/>
      <c r="P11110" s="464"/>
      <c r="Q11110" s="464"/>
      <c r="R11110" s="464"/>
      <c r="S11110" s="464"/>
      <c r="T11110" s="464"/>
      <c r="U11110" s="464"/>
      <c r="V11110" s="464"/>
      <c r="W11110" s="464"/>
    </row>
    <row r="11111" spans="1:23">
      <c r="A11111" s="536"/>
      <c r="B11111" s="532"/>
      <c r="C11111" s="350"/>
      <c r="D11111" s="350"/>
      <c r="E11111" s="533"/>
      <c r="F11111" s="533"/>
      <c r="G11111" s="533"/>
      <c r="H11111" s="533"/>
      <c r="I11111" s="533"/>
      <c r="J11111" s="533"/>
      <c r="K11111" s="533"/>
      <c r="L11111" s="533"/>
      <c r="M11111" s="533"/>
      <c r="N11111" s="532"/>
      <c r="O11111" s="350"/>
      <c r="P11111" s="464"/>
      <c r="Q11111" s="464"/>
      <c r="R11111" s="464"/>
      <c r="S11111" s="464"/>
      <c r="T11111" s="464"/>
      <c r="U11111" s="464"/>
      <c r="V11111" s="464"/>
      <c r="W11111" s="464"/>
    </row>
    <row r="11112" spans="1:23">
      <c r="A11112" s="536"/>
      <c r="B11112" s="532"/>
      <c r="C11112" s="350"/>
      <c r="D11112" s="350"/>
      <c r="E11112" s="533"/>
      <c r="F11112" s="533"/>
      <c r="G11112" s="533"/>
      <c r="H11112" s="533"/>
      <c r="I11112" s="533"/>
      <c r="J11112" s="533"/>
      <c r="K11112" s="533"/>
      <c r="L11112" s="533"/>
      <c r="M11112" s="533"/>
      <c r="N11112" s="532"/>
      <c r="O11112" s="350"/>
      <c r="P11112" s="464"/>
      <c r="Q11112" s="464"/>
      <c r="R11112" s="464"/>
      <c r="S11112" s="464"/>
      <c r="T11112" s="464"/>
      <c r="U11112" s="464"/>
      <c r="V11112" s="464"/>
      <c r="W11112" s="464"/>
    </row>
    <row r="11113" spans="1:23">
      <c r="A11113" s="536"/>
      <c r="B11113" s="532"/>
      <c r="C11113" s="350"/>
      <c r="D11113" s="350"/>
      <c r="E11113" s="533"/>
      <c r="F11113" s="533"/>
      <c r="G11113" s="533"/>
      <c r="H11113" s="533"/>
      <c r="I11113" s="533"/>
      <c r="J11113" s="533"/>
      <c r="K11113" s="533"/>
      <c r="L11113" s="533"/>
      <c r="M11113" s="533"/>
      <c r="N11113" s="532"/>
      <c r="O11113" s="350"/>
      <c r="P11113" s="464"/>
      <c r="Q11113" s="464"/>
      <c r="R11113" s="464"/>
      <c r="S11113" s="464"/>
      <c r="T11113" s="464"/>
      <c r="U11113" s="464"/>
      <c r="V11113" s="464"/>
      <c r="W11113" s="464"/>
    </row>
    <row r="11114" spans="1:23">
      <c r="A11114" s="536"/>
      <c r="B11114" s="532"/>
      <c r="C11114" s="350"/>
      <c r="D11114" s="350"/>
      <c r="E11114" s="533"/>
      <c r="F11114" s="533"/>
      <c r="G11114" s="533"/>
      <c r="H11114" s="533"/>
      <c r="I11114" s="533"/>
      <c r="J11114" s="533"/>
      <c r="K11114" s="533"/>
      <c r="L11114" s="533"/>
      <c r="M11114" s="533"/>
      <c r="N11114" s="532"/>
      <c r="O11114" s="350"/>
      <c r="P11114" s="464"/>
      <c r="Q11114" s="464"/>
      <c r="R11114" s="464"/>
      <c r="S11114" s="464"/>
      <c r="T11114" s="464"/>
      <c r="U11114" s="464"/>
      <c r="V11114" s="464"/>
      <c r="W11114" s="464"/>
    </row>
    <row r="11115" spans="1:23">
      <c r="A11115" s="536"/>
      <c r="B11115" s="532"/>
      <c r="C11115" s="350"/>
      <c r="D11115" s="350"/>
      <c r="E11115" s="533"/>
      <c r="F11115" s="533"/>
      <c r="G11115" s="533"/>
      <c r="H11115" s="533"/>
      <c r="I11115" s="533"/>
      <c r="J11115" s="533"/>
      <c r="K11115" s="533"/>
      <c r="L11115" s="533"/>
      <c r="M11115" s="533"/>
      <c r="N11115" s="532"/>
      <c r="O11115" s="350"/>
      <c r="P11115" s="464"/>
      <c r="Q11115" s="464"/>
      <c r="R11115" s="464"/>
      <c r="S11115" s="464"/>
      <c r="T11115" s="464"/>
      <c r="U11115" s="464"/>
      <c r="V11115" s="464"/>
      <c r="W11115" s="464"/>
    </row>
    <row r="11116" spans="1:23">
      <c r="A11116" s="536"/>
      <c r="B11116" s="532"/>
      <c r="C11116" s="350"/>
      <c r="D11116" s="350"/>
      <c r="E11116" s="533"/>
      <c r="F11116" s="533"/>
      <c r="G11116" s="533"/>
      <c r="H11116" s="533"/>
      <c r="I11116" s="533"/>
      <c r="J11116" s="533"/>
      <c r="K11116" s="533"/>
      <c r="L11116" s="533"/>
      <c r="M11116" s="533"/>
      <c r="N11116" s="532"/>
      <c r="O11116" s="350"/>
      <c r="P11116" s="464"/>
      <c r="Q11116" s="464"/>
      <c r="R11116" s="464"/>
      <c r="S11116" s="464"/>
      <c r="T11116" s="464"/>
      <c r="U11116" s="464"/>
      <c r="V11116" s="464"/>
      <c r="W11116" s="464"/>
    </row>
    <row r="11117" spans="1:23">
      <c r="A11117" s="536"/>
      <c r="B11117" s="532"/>
      <c r="C11117" s="350"/>
      <c r="D11117" s="350"/>
      <c r="E11117" s="533"/>
      <c r="F11117" s="533"/>
      <c r="G11117" s="533"/>
      <c r="H11117" s="533"/>
      <c r="I11117" s="533"/>
      <c r="J11117" s="533"/>
      <c r="K11117" s="533"/>
      <c r="L11117" s="533"/>
      <c r="M11117" s="533"/>
      <c r="N11117" s="532"/>
      <c r="O11117" s="350"/>
      <c r="P11117" s="464"/>
      <c r="Q11117" s="464"/>
      <c r="R11117" s="464"/>
      <c r="S11117" s="464"/>
      <c r="T11117" s="464"/>
      <c r="U11117" s="464"/>
      <c r="V11117" s="464"/>
      <c r="W11117" s="464"/>
    </row>
    <row r="11118" spans="1:23">
      <c r="A11118" s="536"/>
      <c r="B11118" s="532"/>
      <c r="C11118" s="350"/>
      <c r="D11118" s="350"/>
      <c r="E11118" s="533"/>
      <c r="F11118" s="533"/>
      <c r="G11118" s="533"/>
      <c r="H11118" s="533"/>
      <c r="I11118" s="533"/>
      <c r="J11118" s="533"/>
      <c r="K11118" s="533"/>
      <c r="L11118" s="533"/>
      <c r="M11118" s="533"/>
      <c r="N11118" s="532"/>
      <c r="O11118" s="350"/>
      <c r="P11118" s="464"/>
      <c r="Q11118" s="464"/>
      <c r="R11118" s="464"/>
      <c r="S11118" s="464"/>
      <c r="T11118" s="464"/>
      <c r="U11118" s="464"/>
      <c r="V11118" s="464"/>
      <c r="W11118" s="464"/>
    </row>
    <row r="11119" spans="1:23">
      <c r="A11119" s="536"/>
      <c r="B11119" s="532"/>
      <c r="C11119" s="350"/>
      <c r="D11119" s="350"/>
      <c r="E11119" s="533"/>
      <c r="F11119" s="533"/>
      <c r="G11119" s="533"/>
      <c r="H11119" s="533"/>
      <c r="I11119" s="533"/>
      <c r="J11119" s="533"/>
      <c r="K11119" s="533"/>
      <c r="L11119" s="533"/>
      <c r="M11119" s="533"/>
      <c r="N11119" s="532"/>
      <c r="O11119" s="350"/>
      <c r="P11119" s="464"/>
      <c r="Q11119" s="464"/>
      <c r="R11119" s="464"/>
      <c r="S11119" s="464"/>
      <c r="T11119" s="464"/>
      <c r="U11119" s="464"/>
      <c r="V11119" s="464"/>
      <c r="W11119" s="464"/>
    </row>
    <row r="11120" spans="1:23">
      <c r="A11120" s="536"/>
      <c r="B11120" s="532"/>
      <c r="C11120" s="350"/>
      <c r="D11120" s="350"/>
      <c r="E11120" s="533"/>
      <c r="F11120" s="533"/>
      <c r="G11120" s="533"/>
      <c r="H11120" s="533"/>
      <c r="I11120" s="533"/>
      <c r="J11120" s="533"/>
      <c r="K11120" s="533"/>
      <c r="L11120" s="533"/>
      <c r="M11120" s="533"/>
      <c r="N11120" s="532"/>
      <c r="O11120" s="350"/>
      <c r="P11120" s="464"/>
      <c r="Q11120" s="464"/>
      <c r="R11120" s="464"/>
      <c r="S11120" s="464"/>
      <c r="T11120" s="464"/>
      <c r="U11120" s="464"/>
      <c r="V11120" s="464"/>
      <c r="W11120" s="464"/>
    </row>
    <row r="11121" spans="1:23">
      <c r="A11121" s="536"/>
      <c r="B11121" s="532"/>
      <c r="C11121" s="350"/>
      <c r="D11121" s="350"/>
      <c r="E11121" s="533"/>
      <c r="F11121" s="533"/>
      <c r="G11121" s="533"/>
      <c r="H11121" s="533"/>
      <c r="I11121" s="533"/>
      <c r="J11121" s="533"/>
      <c r="K11121" s="533"/>
      <c r="L11121" s="533"/>
      <c r="M11121" s="533"/>
      <c r="N11121" s="532"/>
      <c r="O11121" s="350"/>
      <c r="P11121" s="464"/>
      <c r="Q11121" s="464"/>
      <c r="R11121" s="464"/>
      <c r="S11121" s="464"/>
      <c r="T11121" s="464"/>
      <c r="U11121" s="464"/>
      <c r="V11121" s="464"/>
      <c r="W11121" s="464"/>
    </row>
    <row r="11122" spans="1:23">
      <c r="A11122" s="536"/>
      <c r="B11122" s="532"/>
      <c r="C11122" s="350"/>
      <c r="D11122" s="350"/>
      <c r="E11122" s="533"/>
      <c r="F11122" s="533"/>
      <c r="G11122" s="533"/>
      <c r="H11122" s="533"/>
      <c r="I11122" s="533"/>
      <c r="J11122" s="533"/>
      <c r="K11122" s="533"/>
      <c r="L11122" s="533"/>
      <c r="M11122" s="533"/>
      <c r="N11122" s="532"/>
      <c r="O11122" s="350"/>
      <c r="P11122" s="464"/>
      <c r="Q11122" s="464"/>
      <c r="R11122" s="464"/>
      <c r="S11122" s="464"/>
      <c r="T11122" s="464"/>
      <c r="U11122" s="464"/>
      <c r="V11122" s="464"/>
      <c r="W11122" s="464"/>
    </row>
    <row r="11123" spans="1:23">
      <c r="A11123" s="536"/>
      <c r="B11123" s="532"/>
      <c r="C11123" s="350"/>
      <c r="D11123" s="350"/>
      <c r="E11123" s="533"/>
      <c r="F11123" s="533"/>
      <c r="G11123" s="533"/>
      <c r="H11123" s="533"/>
      <c r="I11123" s="533"/>
      <c r="J11123" s="533"/>
      <c r="K11123" s="533"/>
      <c r="L11123" s="533"/>
      <c r="M11123" s="533"/>
      <c r="N11123" s="532"/>
      <c r="O11123" s="350"/>
      <c r="P11123" s="464"/>
      <c r="Q11123" s="464"/>
      <c r="R11123" s="464"/>
      <c r="S11123" s="464"/>
      <c r="T11123" s="464"/>
      <c r="U11123" s="464"/>
      <c r="V11123" s="464"/>
      <c r="W11123" s="464"/>
    </row>
    <row r="11124" spans="1:23">
      <c r="A11124" s="536"/>
      <c r="B11124" s="532"/>
      <c r="C11124" s="350"/>
      <c r="D11124" s="350"/>
      <c r="E11124" s="533"/>
      <c r="F11124" s="533"/>
      <c r="G11124" s="533"/>
      <c r="H11124" s="533"/>
      <c r="I11124" s="533"/>
      <c r="J11124" s="533"/>
      <c r="K11124" s="533"/>
      <c r="L11124" s="533"/>
      <c r="M11124" s="533"/>
      <c r="N11124" s="532"/>
      <c r="O11124" s="350"/>
      <c r="P11124" s="464"/>
      <c r="Q11124" s="464"/>
      <c r="R11124" s="464"/>
      <c r="S11124" s="464"/>
      <c r="T11124" s="464"/>
      <c r="U11124" s="464"/>
      <c r="V11124" s="464"/>
      <c r="W11124" s="464"/>
    </row>
    <row r="11125" spans="1:23">
      <c r="A11125" s="536"/>
      <c r="B11125" s="532"/>
      <c r="C11125" s="350"/>
      <c r="D11125" s="350"/>
      <c r="E11125" s="533"/>
      <c r="F11125" s="533"/>
      <c r="G11125" s="533"/>
      <c r="H11125" s="533"/>
      <c r="I11125" s="533"/>
      <c r="J11125" s="533"/>
      <c r="K11125" s="533"/>
      <c r="L11125" s="533"/>
      <c r="M11125" s="533"/>
      <c r="N11125" s="532"/>
      <c r="O11125" s="350"/>
      <c r="P11125" s="464"/>
      <c r="Q11125" s="464"/>
      <c r="R11125" s="464"/>
      <c r="S11125" s="464"/>
      <c r="T11125" s="464"/>
      <c r="U11125" s="464"/>
      <c r="V11125" s="464"/>
      <c r="W11125" s="464"/>
    </row>
    <row r="11126" spans="1:23">
      <c r="A11126" s="536"/>
      <c r="B11126" s="532"/>
      <c r="C11126" s="350"/>
      <c r="D11126" s="350"/>
      <c r="E11126" s="533"/>
      <c r="F11126" s="533"/>
      <c r="G11126" s="533"/>
      <c r="H11126" s="533"/>
      <c r="I11126" s="533"/>
      <c r="J11126" s="533"/>
      <c r="K11126" s="533"/>
      <c r="L11126" s="533"/>
      <c r="M11126" s="533"/>
      <c r="N11126" s="532"/>
      <c r="O11126" s="350"/>
      <c r="P11126" s="464"/>
      <c r="Q11126" s="464"/>
      <c r="R11126" s="464"/>
      <c r="S11126" s="464"/>
      <c r="T11126" s="464"/>
      <c r="U11126" s="464"/>
      <c r="V11126" s="464"/>
      <c r="W11126" s="464"/>
    </row>
    <row r="11127" spans="1:23">
      <c r="A11127" s="536"/>
      <c r="B11127" s="532"/>
      <c r="C11127" s="350"/>
      <c r="D11127" s="350"/>
      <c r="E11127" s="533"/>
      <c r="F11127" s="533"/>
      <c r="G11127" s="533"/>
      <c r="H11127" s="533"/>
      <c r="I11127" s="533"/>
      <c r="J11127" s="533"/>
      <c r="K11127" s="533"/>
      <c r="L11127" s="533"/>
      <c r="M11127" s="533"/>
      <c r="N11127" s="532"/>
      <c r="O11127" s="350"/>
      <c r="P11127" s="464"/>
      <c r="Q11127" s="464"/>
      <c r="R11127" s="464"/>
      <c r="S11127" s="464"/>
      <c r="T11127" s="464"/>
      <c r="U11127" s="464"/>
      <c r="V11127" s="464"/>
      <c r="W11127" s="464"/>
    </row>
    <row r="11128" spans="1:23">
      <c r="A11128" s="536"/>
      <c r="B11128" s="532"/>
      <c r="C11128" s="350"/>
      <c r="D11128" s="350"/>
      <c r="E11128" s="533"/>
      <c r="F11128" s="533"/>
      <c r="G11128" s="533"/>
      <c r="H11128" s="533"/>
      <c r="I11128" s="533"/>
      <c r="J11128" s="533"/>
      <c r="K11128" s="533"/>
      <c r="L11128" s="533"/>
      <c r="M11128" s="533"/>
      <c r="N11128" s="532"/>
      <c r="O11128" s="350"/>
      <c r="P11128" s="464"/>
      <c r="Q11128" s="464"/>
      <c r="R11128" s="464"/>
      <c r="S11128" s="464"/>
      <c r="T11128" s="464"/>
      <c r="U11128" s="464"/>
      <c r="V11128" s="464"/>
      <c r="W11128" s="464"/>
    </row>
    <row r="11129" spans="1:23">
      <c r="A11129" s="536"/>
      <c r="B11129" s="532"/>
      <c r="C11129" s="350"/>
      <c r="D11129" s="350"/>
      <c r="E11129" s="533"/>
      <c r="F11129" s="533"/>
      <c r="G11129" s="533"/>
      <c r="H11129" s="533"/>
      <c r="I11129" s="533"/>
      <c r="J11129" s="533"/>
      <c r="K11129" s="533"/>
      <c r="L11129" s="533"/>
      <c r="M11129" s="533"/>
      <c r="N11129" s="532"/>
      <c r="O11129" s="350"/>
      <c r="P11129" s="464"/>
      <c r="Q11129" s="464"/>
      <c r="R11129" s="464"/>
      <c r="S11129" s="464"/>
      <c r="T11129" s="464"/>
      <c r="U11129" s="464"/>
      <c r="V11129" s="464"/>
      <c r="W11129" s="464"/>
    </row>
    <row r="11130" spans="1:23">
      <c r="A11130" s="536"/>
      <c r="B11130" s="532"/>
      <c r="C11130" s="350"/>
      <c r="D11130" s="350"/>
      <c r="E11130" s="533"/>
      <c r="F11130" s="533"/>
      <c r="G11130" s="533"/>
      <c r="H11130" s="533"/>
      <c r="I11130" s="533"/>
      <c r="J11130" s="533"/>
      <c r="K11130" s="533"/>
      <c r="L11130" s="533"/>
      <c r="M11130" s="533"/>
      <c r="N11130" s="532"/>
      <c r="O11130" s="350"/>
      <c r="P11130" s="464"/>
      <c r="Q11130" s="464"/>
      <c r="R11130" s="464"/>
      <c r="S11130" s="464"/>
      <c r="T11130" s="464"/>
      <c r="U11130" s="464"/>
      <c r="V11130" s="464"/>
      <c r="W11130" s="464"/>
    </row>
    <row r="11131" spans="1:23">
      <c r="A11131" s="536"/>
      <c r="B11131" s="532"/>
      <c r="C11131" s="350"/>
      <c r="D11131" s="350"/>
      <c r="E11131" s="533"/>
      <c r="F11131" s="533"/>
      <c r="G11131" s="533"/>
      <c r="H11131" s="533"/>
      <c r="I11131" s="533"/>
      <c r="J11131" s="533"/>
      <c r="K11131" s="533"/>
      <c r="L11131" s="533"/>
      <c r="M11131" s="533"/>
      <c r="N11131" s="532"/>
      <c r="O11131" s="350"/>
      <c r="P11131" s="464"/>
      <c r="Q11131" s="464"/>
      <c r="R11131" s="464"/>
      <c r="S11131" s="464"/>
      <c r="T11131" s="464"/>
      <c r="U11131" s="464"/>
      <c r="V11131" s="464"/>
      <c r="W11131" s="464"/>
    </row>
    <row r="11132" spans="1:23">
      <c r="A11132" s="536"/>
      <c r="B11132" s="532"/>
      <c r="C11132" s="350"/>
      <c r="D11132" s="350"/>
      <c r="E11132" s="533"/>
      <c r="F11132" s="533"/>
      <c r="G11132" s="533"/>
      <c r="H11132" s="533"/>
      <c r="I11132" s="533"/>
      <c r="J11132" s="533"/>
      <c r="K11132" s="533"/>
      <c r="L11132" s="533"/>
      <c r="M11132" s="533"/>
      <c r="N11132" s="532"/>
      <c r="O11132" s="350"/>
      <c r="P11132" s="464"/>
      <c r="Q11132" s="464"/>
      <c r="R11132" s="464"/>
      <c r="S11132" s="464"/>
      <c r="T11132" s="464"/>
      <c r="U11132" s="464"/>
      <c r="V11132" s="464"/>
      <c r="W11132" s="464"/>
    </row>
    <row r="11133" spans="1:23">
      <c r="A11133" s="536"/>
      <c r="B11133" s="532"/>
      <c r="C11133" s="350"/>
      <c r="D11133" s="350"/>
      <c r="E11133" s="533"/>
      <c r="F11133" s="533"/>
      <c r="G11133" s="533"/>
      <c r="H11133" s="533"/>
      <c r="I11133" s="533"/>
      <c r="J11133" s="533"/>
      <c r="K11133" s="533"/>
      <c r="L11133" s="533"/>
      <c r="M11133" s="533"/>
      <c r="N11133" s="532"/>
      <c r="O11133" s="350"/>
      <c r="P11133" s="464"/>
      <c r="Q11133" s="464"/>
      <c r="R11133" s="464"/>
      <c r="S11133" s="464"/>
      <c r="T11133" s="464"/>
      <c r="U11133" s="464"/>
      <c r="V11133" s="464"/>
      <c r="W11133" s="464"/>
    </row>
    <row r="11134" spans="1:23">
      <c r="A11134" s="536"/>
      <c r="B11134" s="532"/>
      <c r="C11134" s="350"/>
      <c r="D11134" s="350"/>
      <c r="E11134" s="533"/>
      <c r="F11134" s="533"/>
      <c r="G11134" s="533"/>
      <c r="H11134" s="533"/>
      <c r="I11134" s="533"/>
      <c r="J11134" s="533"/>
      <c r="K11134" s="533"/>
      <c r="L11134" s="533"/>
      <c r="M11134" s="533"/>
      <c r="N11134" s="532"/>
      <c r="O11134" s="350"/>
      <c r="P11134" s="464"/>
      <c r="Q11134" s="464"/>
      <c r="R11134" s="464"/>
      <c r="S11134" s="464"/>
      <c r="T11134" s="464"/>
      <c r="U11134" s="464"/>
      <c r="V11134" s="464"/>
      <c r="W11134" s="464"/>
    </row>
    <row r="11135" spans="1:23">
      <c r="A11135" s="536"/>
      <c r="B11135" s="532"/>
      <c r="C11135" s="350"/>
      <c r="D11135" s="350"/>
      <c r="E11135" s="533"/>
      <c r="F11135" s="533"/>
      <c r="G11135" s="533"/>
      <c r="H11135" s="533"/>
      <c r="I11135" s="533"/>
      <c r="J11135" s="533"/>
      <c r="K11135" s="533"/>
      <c r="L11135" s="533"/>
      <c r="M11135" s="533"/>
      <c r="N11135" s="532"/>
      <c r="O11135" s="350"/>
      <c r="P11135" s="464"/>
      <c r="Q11135" s="464"/>
      <c r="R11135" s="464"/>
      <c r="S11135" s="464"/>
      <c r="T11135" s="464"/>
      <c r="U11135" s="464"/>
      <c r="V11135" s="464"/>
      <c r="W11135" s="464"/>
    </row>
    <row r="11136" spans="1:23">
      <c r="A11136" s="536"/>
      <c r="B11136" s="532"/>
      <c r="C11136" s="350"/>
      <c r="D11136" s="350"/>
      <c r="E11136" s="533"/>
      <c r="F11136" s="533"/>
      <c r="G11136" s="533"/>
      <c r="H11136" s="533"/>
      <c r="I11136" s="533"/>
      <c r="J11136" s="533"/>
      <c r="K11136" s="533"/>
      <c r="L11136" s="533"/>
      <c r="M11136" s="533"/>
      <c r="N11136" s="532"/>
      <c r="O11136" s="350"/>
      <c r="P11136" s="464"/>
      <c r="Q11136" s="464"/>
      <c r="R11136" s="464"/>
      <c r="S11136" s="464"/>
      <c r="T11136" s="464"/>
      <c r="U11136" s="464"/>
      <c r="V11136" s="464"/>
      <c r="W11136" s="464"/>
    </row>
    <row r="11137" spans="1:23">
      <c r="A11137" s="536"/>
      <c r="B11137" s="532"/>
      <c r="C11137" s="350"/>
      <c r="D11137" s="350"/>
      <c r="E11137" s="533"/>
      <c r="F11137" s="533"/>
      <c r="G11137" s="533"/>
      <c r="H11137" s="533"/>
      <c r="I11137" s="533"/>
      <c r="J11137" s="533"/>
      <c r="K11137" s="533"/>
      <c r="L11137" s="533"/>
      <c r="M11137" s="533"/>
      <c r="N11137" s="532"/>
      <c r="O11137" s="350"/>
      <c r="P11137" s="464"/>
      <c r="Q11137" s="464"/>
      <c r="R11137" s="464"/>
      <c r="S11137" s="464"/>
      <c r="T11137" s="464"/>
      <c r="U11137" s="464"/>
      <c r="V11137" s="464"/>
      <c r="W11137" s="464"/>
    </row>
    <row r="11138" spans="1:23">
      <c r="A11138" s="536"/>
      <c r="B11138" s="532"/>
      <c r="C11138" s="350"/>
      <c r="D11138" s="350"/>
      <c r="E11138" s="533"/>
      <c r="F11138" s="533"/>
      <c r="G11138" s="533"/>
      <c r="H11138" s="533"/>
      <c r="I11138" s="533"/>
      <c r="J11138" s="533"/>
      <c r="K11138" s="533"/>
      <c r="L11138" s="533"/>
      <c r="M11138" s="533"/>
      <c r="N11138" s="532"/>
      <c r="O11138" s="350"/>
      <c r="P11138" s="464"/>
      <c r="Q11138" s="464"/>
      <c r="R11138" s="464"/>
      <c r="S11138" s="464"/>
      <c r="T11138" s="464"/>
      <c r="U11138" s="464"/>
      <c r="V11138" s="464"/>
      <c r="W11138" s="464"/>
    </row>
    <row r="11139" spans="1:23">
      <c r="A11139" s="536"/>
      <c r="B11139" s="532"/>
      <c r="C11139" s="350"/>
      <c r="D11139" s="350"/>
      <c r="E11139" s="533"/>
      <c r="F11139" s="533"/>
      <c r="G11139" s="533"/>
      <c r="H11139" s="533"/>
      <c r="I11139" s="533"/>
      <c r="J11139" s="533"/>
      <c r="K11139" s="533"/>
      <c r="L11139" s="533"/>
      <c r="M11139" s="533"/>
      <c r="N11139" s="532"/>
      <c r="O11139" s="350"/>
      <c r="P11139" s="464"/>
      <c r="Q11139" s="464"/>
      <c r="R11139" s="464"/>
      <c r="S11139" s="464"/>
      <c r="T11139" s="464"/>
      <c r="U11139" s="464"/>
      <c r="V11139" s="464"/>
      <c r="W11139" s="464"/>
    </row>
    <row r="11140" spans="1:23">
      <c r="A11140" s="536"/>
      <c r="B11140" s="532"/>
      <c r="C11140" s="350"/>
      <c r="D11140" s="350"/>
      <c r="E11140" s="533"/>
      <c r="F11140" s="533"/>
      <c r="G11140" s="533"/>
      <c r="H11140" s="533"/>
      <c r="I11140" s="533"/>
      <c r="J11140" s="533"/>
      <c r="K11140" s="533"/>
      <c r="L11140" s="533"/>
      <c r="M11140" s="533"/>
      <c r="N11140" s="532"/>
      <c r="O11140" s="350"/>
      <c r="P11140" s="464"/>
      <c r="Q11140" s="464"/>
      <c r="R11140" s="464"/>
      <c r="S11140" s="464"/>
      <c r="T11140" s="464"/>
      <c r="U11140" s="464"/>
      <c r="V11140" s="464"/>
      <c r="W11140" s="464"/>
    </row>
    <row r="11141" spans="1:23">
      <c r="A11141" s="536"/>
      <c r="B11141" s="532"/>
      <c r="C11141" s="350"/>
      <c r="D11141" s="350"/>
      <c r="E11141" s="533"/>
      <c r="F11141" s="533"/>
      <c r="G11141" s="533"/>
      <c r="H11141" s="533"/>
      <c r="I11141" s="533"/>
      <c r="J11141" s="533"/>
      <c r="K11141" s="533"/>
      <c r="L11141" s="533"/>
      <c r="M11141" s="533"/>
      <c r="N11141" s="532"/>
      <c r="O11141" s="350"/>
      <c r="P11141" s="464"/>
      <c r="Q11141" s="464"/>
      <c r="R11141" s="464"/>
      <c r="S11141" s="464"/>
      <c r="T11141" s="464"/>
      <c r="U11141" s="464"/>
      <c r="V11141" s="464"/>
      <c r="W11141" s="464"/>
    </row>
    <row r="11142" spans="1:23">
      <c r="A11142" s="536"/>
      <c r="B11142" s="532"/>
      <c r="C11142" s="350"/>
      <c r="D11142" s="350"/>
      <c r="E11142" s="533"/>
      <c r="F11142" s="533"/>
      <c r="G11142" s="533"/>
      <c r="H11142" s="533"/>
      <c r="I11142" s="533"/>
      <c r="J11142" s="533"/>
      <c r="K11142" s="533"/>
      <c r="L11142" s="533"/>
      <c r="M11142" s="533"/>
      <c r="N11142" s="532"/>
      <c r="O11142" s="350"/>
      <c r="P11142" s="464"/>
      <c r="Q11142" s="464"/>
      <c r="R11142" s="464"/>
      <c r="S11142" s="464"/>
      <c r="T11142" s="464"/>
      <c r="U11142" s="464"/>
      <c r="V11142" s="464"/>
      <c r="W11142" s="464"/>
    </row>
    <row r="11143" spans="1:23">
      <c r="A11143" s="536"/>
      <c r="B11143" s="532"/>
      <c r="C11143" s="350"/>
      <c r="D11143" s="350"/>
      <c r="E11143" s="533"/>
      <c r="F11143" s="533"/>
      <c r="G11143" s="533"/>
      <c r="H11143" s="533"/>
      <c r="I11143" s="533"/>
      <c r="J11143" s="533"/>
      <c r="K11143" s="533"/>
      <c r="L11143" s="533"/>
      <c r="M11143" s="533"/>
      <c r="N11143" s="532"/>
      <c r="O11143" s="350"/>
      <c r="P11143" s="464"/>
      <c r="Q11143" s="464"/>
      <c r="R11143" s="464"/>
      <c r="S11143" s="464"/>
      <c r="T11143" s="464"/>
      <c r="U11143" s="464"/>
      <c r="V11143" s="464"/>
      <c r="W11143" s="464"/>
    </row>
    <row r="11144" spans="1:23">
      <c r="A11144" s="536"/>
      <c r="B11144" s="532"/>
      <c r="C11144" s="350"/>
      <c r="D11144" s="350"/>
      <c r="E11144" s="533"/>
      <c r="F11144" s="533"/>
      <c r="G11144" s="533"/>
      <c r="H11144" s="533"/>
      <c r="I11144" s="533"/>
      <c r="J11144" s="533"/>
      <c r="K11144" s="533"/>
      <c r="L11144" s="533"/>
      <c r="M11144" s="533"/>
      <c r="N11144" s="532"/>
      <c r="O11144" s="350"/>
      <c r="P11144" s="464"/>
      <c r="Q11144" s="464"/>
      <c r="R11144" s="464"/>
      <c r="S11144" s="464"/>
      <c r="T11144" s="464"/>
      <c r="U11144" s="464"/>
      <c r="V11144" s="464"/>
      <c r="W11144" s="464"/>
    </row>
    <row r="11145" spans="1:23">
      <c r="A11145" s="536"/>
      <c r="B11145" s="532"/>
      <c r="C11145" s="350"/>
      <c r="D11145" s="350"/>
      <c r="E11145" s="533"/>
      <c r="F11145" s="533"/>
      <c r="G11145" s="533"/>
      <c r="H11145" s="533"/>
      <c r="I11145" s="533"/>
      <c r="J11145" s="533"/>
      <c r="K11145" s="533"/>
      <c r="L11145" s="533"/>
      <c r="M11145" s="533"/>
      <c r="N11145" s="532"/>
      <c r="O11145" s="350"/>
      <c r="P11145" s="464"/>
      <c r="Q11145" s="464"/>
      <c r="R11145" s="464"/>
      <c r="S11145" s="464"/>
      <c r="T11145" s="464"/>
      <c r="U11145" s="464"/>
      <c r="V11145" s="464"/>
      <c r="W11145" s="464"/>
    </row>
    <row r="11146" spans="1:23">
      <c r="A11146" s="536"/>
      <c r="B11146" s="532"/>
      <c r="C11146" s="350"/>
      <c r="D11146" s="350"/>
      <c r="E11146" s="533"/>
      <c r="F11146" s="533"/>
      <c r="G11146" s="533"/>
      <c r="H11146" s="533"/>
      <c r="I11146" s="533"/>
      <c r="J11146" s="533"/>
      <c r="K11146" s="533"/>
      <c r="L11146" s="533"/>
      <c r="M11146" s="533"/>
      <c r="N11146" s="532"/>
      <c r="O11146" s="350"/>
      <c r="P11146" s="464"/>
      <c r="Q11146" s="464"/>
      <c r="R11146" s="464"/>
      <c r="S11146" s="464"/>
      <c r="T11146" s="464"/>
      <c r="U11146" s="464"/>
      <c r="V11146" s="464"/>
      <c r="W11146" s="464"/>
    </row>
    <row r="11147" spans="1:23">
      <c r="A11147" s="536"/>
      <c r="B11147" s="532"/>
      <c r="C11147" s="350"/>
      <c r="D11147" s="350"/>
      <c r="E11147" s="533"/>
      <c r="F11147" s="533"/>
      <c r="G11147" s="533"/>
      <c r="H11147" s="533"/>
      <c r="I11147" s="533"/>
      <c r="J11147" s="533"/>
      <c r="K11147" s="533"/>
      <c r="L11147" s="533"/>
      <c r="M11147" s="533"/>
      <c r="N11147" s="532"/>
      <c r="O11147" s="350"/>
      <c r="P11147" s="464"/>
      <c r="Q11147" s="464"/>
      <c r="R11147" s="464"/>
      <c r="S11147" s="464"/>
      <c r="T11147" s="464"/>
      <c r="U11147" s="464"/>
      <c r="V11147" s="464"/>
      <c r="W11147" s="464"/>
    </row>
    <row r="11148" spans="1:23">
      <c r="A11148" s="536"/>
      <c r="B11148" s="532"/>
      <c r="C11148" s="350"/>
      <c r="D11148" s="350"/>
      <c r="E11148" s="533"/>
      <c r="F11148" s="533"/>
      <c r="G11148" s="533"/>
      <c r="H11148" s="533"/>
      <c r="I11148" s="533"/>
      <c r="J11148" s="533"/>
      <c r="K11148" s="533"/>
      <c r="L11148" s="533"/>
      <c r="M11148" s="533"/>
      <c r="N11148" s="532"/>
      <c r="O11148" s="350"/>
      <c r="P11148" s="464"/>
      <c r="Q11148" s="464"/>
      <c r="R11148" s="464"/>
      <c r="S11148" s="464"/>
      <c r="T11148" s="464"/>
      <c r="U11148" s="464"/>
      <c r="V11148" s="464"/>
      <c r="W11148" s="464"/>
    </row>
    <row r="11149" spans="1:23">
      <c r="A11149" s="536"/>
      <c r="B11149" s="532"/>
      <c r="C11149" s="350"/>
      <c r="D11149" s="350"/>
      <c r="E11149" s="533"/>
      <c r="F11149" s="533"/>
      <c r="G11149" s="533"/>
      <c r="H11149" s="533"/>
      <c r="I11149" s="533"/>
      <c r="J11149" s="533"/>
      <c r="K11149" s="533"/>
      <c r="L11149" s="533"/>
      <c r="M11149" s="533"/>
      <c r="N11149" s="532"/>
      <c r="O11149" s="350"/>
      <c r="P11149" s="464"/>
      <c r="Q11149" s="464"/>
      <c r="R11149" s="464"/>
      <c r="S11149" s="464"/>
      <c r="T11149" s="464"/>
      <c r="U11149" s="464"/>
      <c r="V11149" s="464"/>
      <c r="W11149" s="464"/>
    </row>
    <row r="11150" spans="1:23">
      <c r="A11150" s="536"/>
      <c r="B11150" s="532"/>
      <c r="C11150" s="350"/>
      <c r="D11150" s="350"/>
      <c r="E11150" s="533"/>
      <c r="F11150" s="533"/>
      <c r="G11150" s="533"/>
      <c r="H11150" s="533"/>
      <c r="I11150" s="533"/>
      <c r="J11150" s="533"/>
      <c r="K11150" s="533"/>
      <c r="L11150" s="533"/>
      <c r="M11150" s="533"/>
      <c r="N11150" s="532"/>
      <c r="O11150" s="350"/>
      <c r="P11150" s="464"/>
      <c r="Q11150" s="464"/>
      <c r="R11150" s="464"/>
      <c r="S11150" s="464"/>
      <c r="T11150" s="464"/>
      <c r="U11150" s="464"/>
      <c r="V11150" s="464"/>
      <c r="W11150" s="464"/>
    </row>
    <row r="11151" spans="1:23">
      <c r="A11151" s="536"/>
      <c r="B11151" s="532"/>
      <c r="C11151" s="350"/>
      <c r="D11151" s="350"/>
      <c r="E11151" s="533"/>
      <c r="F11151" s="533"/>
      <c r="G11151" s="533"/>
      <c r="H11151" s="533"/>
      <c r="I11151" s="533"/>
      <c r="J11151" s="533"/>
      <c r="K11151" s="533"/>
      <c r="L11151" s="533"/>
      <c r="M11151" s="533"/>
      <c r="N11151" s="532"/>
      <c r="O11151" s="350"/>
      <c r="P11151" s="464"/>
      <c r="Q11151" s="464"/>
      <c r="R11151" s="464"/>
      <c r="S11151" s="464"/>
      <c r="T11151" s="464"/>
      <c r="U11151" s="464"/>
      <c r="V11151" s="464"/>
      <c r="W11151" s="464"/>
    </row>
    <row r="11152" spans="1:23">
      <c r="A11152" s="536"/>
      <c r="B11152" s="532"/>
      <c r="C11152" s="350"/>
      <c r="D11152" s="350"/>
      <c r="E11152" s="533"/>
      <c r="F11152" s="533"/>
      <c r="G11152" s="533"/>
      <c r="H11152" s="533"/>
      <c r="I11152" s="533"/>
      <c r="J11152" s="533"/>
      <c r="K11152" s="533"/>
      <c r="L11152" s="533"/>
      <c r="M11152" s="533"/>
      <c r="N11152" s="532"/>
      <c r="O11152" s="350"/>
      <c r="P11152" s="464"/>
      <c r="Q11152" s="464"/>
      <c r="R11152" s="464"/>
      <c r="S11152" s="464"/>
      <c r="T11152" s="464"/>
      <c r="U11152" s="464"/>
      <c r="V11152" s="464"/>
      <c r="W11152" s="464"/>
    </row>
    <row r="11153" spans="1:23">
      <c r="A11153" s="536"/>
      <c r="B11153" s="532"/>
      <c r="C11153" s="350"/>
      <c r="D11153" s="350"/>
      <c r="E11153" s="533"/>
      <c r="F11153" s="533"/>
      <c r="G11153" s="533"/>
      <c r="H11153" s="533"/>
      <c r="I11153" s="533"/>
      <c r="J11153" s="533"/>
      <c r="K11153" s="533"/>
      <c r="L11153" s="533"/>
      <c r="M11153" s="533"/>
      <c r="N11153" s="532"/>
      <c r="O11153" s="350"/>
      <c r="P11153" s="464"/>
      <c r="Q11153" s="464"/>
      <c r="R11153" s="464"/>
      <c r="S11153" s="464"/>
      <c r="T11153" s="464"/>
      <c r="U11153" s="464"/>
      <c r="V11153" s="464"/>
      <c r="W11153" s="464"/>
    </row>
    <row r="11154" spans="1:23">
      <c r="A11154" s="536"/>
      <c r="B11154" s="532"/>
      <c r="C11154" s="350"/>
      <c r="D11154" s="350"/>
      <c r="E11154" s="533"/>
      <c r="F11154" s="533"/>
      <c r="G11154" s="533"/>
      <c r="H11154" s="533"/>
      <c r="I11154" s="533"/>
      <c r="J11154" s="533"/>
      <c r="K11154" s="533"/>
      <c r="L11154" s="533"/>
      <c r="M11154" s="533"/>
      <c r="N11154" s="532"/>
      <c r="O11154" s="350"/>
      <c r="P11154" s="464"/>
      <c r="Q11154" s="464"/>
      <c r="R11154" s="464"/>
      <c r="S11154" s="464"/>
      <c r="T11154" s="464"/>
      <c r="U11154" s="464"/>
      <c r="V11154" s="464"/>
      <c r="W11154" s="464"/>
    </row>
    <row r="11155" spans="1:23">
      <c r="A11155" s="536"/>
      <c r="B11155" s="532"/>
      <c r="C11155" s="350"/>
      <c r="D11155" s="350"/>
      <c r="E11155" s="533"/>
      <c r="F11155" s="533"/>
      <c r="G11155" s="533"/>
      <c r="H11155" s="533"/>
      <c r="I11155" s="533"/>
      <c r="J11155" s="533"/>
      <c r="K11155" s="533"/>
      <c r="L11155" s="533"/>
      <c r="M11155" s="533"/>
      <c r="N11155" s="532"/>
      <c r="O11155" s="350"/>
      <c r="P11155" s="464"/>
      <c r="Q11155" s="464"/>
      <c r="R11155" s="464"/>
      <c r="S11155" s="464"/>
      <c r="T11155" s="464"/>
      <c r="U11155" s="464"/>
      <c r="V11155" s="464"/>
      <c r="W11155" s="464"/>
    </row>
    <row r="11156" spans="1:23">
      <c r="A11156" s="536"/>
      <c r="B11156" s="532"/>
      <c r="C11156" s="350"/>
      <c r="D11156" s="350"/>
      <c r="E11156" s="533"/>
      <c r="F11156" s="533"/>
      <c r="G11156" s="533"/>
      <c r="H11156" s="533"/>
      <c r="I11156" s="533"/>
      <c r="J11156" s="533"/>
      <c r="K11156" s="533"/>
      <c r="L11156" s="533"/>
      <c r="M11156" s="533"/>
      <c r="N11156" s="532"/>
      <c r="O11156" s="350"/>
      <c r="P11156" s="464"/>
      <c r="Q11156" s="464"/>
      <c r="R11156" s="464"/>
      <c r="S11156" s="464"/>
      <c r="T11156" s="464"/>
      <c r="U11156" s="464"/>
      <c r="V11156" s="464"/>
      <c r="W11156" s="464"/>
    </row>
    <row r="11157" spans="1:23">
      <c r="A11157" s="536"/>
      <c r="B11157" s="532"/>
      <c r="C11157" s="350"/>
      <c r="D11157" s="350"/>
      <c r="E11157" s="533"/>
      <c r="F11157" s="533"/>
      <c r="G11157" s="533"/>
      <c r="H11157" s="533"/>
      <c r="I11157" s="533"/>
      <c r="J11157" s="533"/>
      <c r="K11157" s="533"/>
      <c r="L11157" s="533"/>
      <c r="M11157" s="533"/>
      <c r="N11157" s="532"/>
      <c r="O11157" s="350"/>
      <c r="P11157" s="464"/>
      <c r="Q11157" s="464"/>
      <c r="R11157" s="464"/>
      <c r="S11157" s="464"/>
      <c r="T11157" s="464"/>
      <c r="U11157" s="464"/>
      <c r="V11157" s="464"/>
      <c r="W11157" s="464"/>
    </row>
    <row r="11158" spans="1:23">
      <c r="A11158" s="536"/>
      <c r="B11158" s="532"/>
      <c r="C11158" s="350"/>
      <c r="D11158" s="350"/>
      <c r="E11158" s="533"/>
      <c r="F11158" s="533"/>
      <c r="G11158" s="533"/>
      <c r="H11158" s="533"/>
      <c r="I11158" s="533"/>
      <c r="J11158" s="533"/>
      <c r="K11158" s="533"/>
      <c r="L11158" s="533"/>
      <c r="M11158" s="533"/>
      <c r="N11158" s="532"/>
      <c r="O11158" s="350"/>
      <c r="P11158" s="464"/>
      <c r="Q11158" s="464"/>
      <c r="R11158" s="464"/>
      <c r="S11158" s="464"/>
      <c r="T11158" s="464"/>
      <c r="U11158" s="464"/>
      <c r="V11158" s="464"/>
      <c r="W11158" s="464"/>
    </row>
    <row r="11159" spans="1:23">
      <c r="A11159" s="536"/>
      <c r="B11159" s="532"/>
      <c r="C11159" s="350"/>
      <c r="D11159" s="350"/>
      <c r="E11159" s="533"/>
      <c r="F11159" s="533"/>
      <c r="G11159" s="533"/>
      <c r="H11159" s="533"/>
      <c r="I11159" s="533"/>
      <c r="J11159" s="533"/>
      <c r="K11159" s="533"/>
      <c r="L11159" s="533"/>
      <c r="M11159" s="533"/>
      <c r="N11159" s="532"/>
      <c r="O11159" s="350"/>
      <c r="P11159" s="464"/>
      <c r="Q11159" s="464"/>
      <c r="R11159" s="464"/>
      <c r="S11159" s="464"/>
      <c r="T11159" s="464"/>
      <c r="U11159" s="464"/>
      <c r="V11159" s="464"/>
      <c r="W11159" s="464"/>
    </row>
    <row r="11160" spans="1:23">
      <c r="A11160" s="536"/>
      <c r="B11160" s="532"/>
      <c r="C11160" s="350"/>
      <c r="D11160" s="350"/>
      <c r="E11160" s="533"/>
      <c r="F11160" s="533"/>
      <c r="G11160" s="533"/>
      <c r="H11160" s="533"/>
      <c r="I11160" s="533"/>
      <c r="J11160" s="533"/>
      <c r="K11160" s="533"/>
      <c r="L11160" s="533"/>
      <c r="M11160" s="533"/>
      <c r="N11160" s="532"/>
      <c r="O11160" s="350"/>
      <c r="P11160" s="464"/>
      <c r="Q11160" s="464"/>
      <c r="R11160" s="464"/>
      <c r="S11160" s="464"/>
      <c r="T11160" s="464"/>
      <c r="U11160" s="464"/>
      <c r="V11160" s="464"/>
      <c r="W11160" s="464"/>
    </row>
    <row r="11161" spans="1:23">
      <c r="A11161" s="536"/>
      <c r="B11161" s="532"/>
      <c r="C11161" s="350"/>
      <c r="D11161" s="350"/>
      <c r="E11161" s="533"/>
      <c r="F11161" s="533"/>
      <c r="G11161" s="533"/>
      <c r="H11161" s="533"/>
      <c r="I11161" s="533"/>
      <c r="J11161" s="533"/>
      <c r="K11161" s="533"/>
      <c r="L11161" s="533"/>
      <c r="M11161" s="533"/>
      <c r="N11161" s="532"/>
      <c r="O11161" s="350"/>
      <c r="P11161" s="464"/>
      <c r="Q11161" s="464"/>
      <c r="R11161" s="464"/>
      <c r="S11161" s="464"/>
      <c r="T11161" s="464"/>
      <c r="U11161" s="464"/>
      <c r="V11161" s="464"/>
      <c r="W11161" s="464"/>
    </row>
    <row r="11162" spans="1:23">
      <c r="A11162" s="536"/>
      <c r="B11162" s="532"/>
      <c r="C11162" s="350"/>
      <c r="D11162" s="350"/>
      <c r="E11162" s="533"/>
      <c r="F11162" s="533"/>
      <c r="G11162" s="533"/>
      <c r="H11162" s="533"/>
      <c r="I11162" s="533"/>
      <c r="J11162" s="533"/>
      <c r="K11162" s="533"/>
      <c r="L11162" s="533"/>
      <c r="M11162" s="533"/>
      <c r="N11162" s="532"/>
      <c r="O11162" s="350"/>
      <c r="P11162" s="464"/>
      <c r="Q11162" s="464"/>
      <c r="R11162" s="464"/>
      <c r="S11162" s="464"/>
      <c r="T11162" s="464"/>
      <c r="U11162" s="464"/>
      <c r="V11162" s="464"/>
      <c r="W11162" s="464"/>
    </row>
    <row r="11163" spans="1:23">
      <c r="A11163" s="536"/>
      <c r="B11163" s="532"/>
      <c r="C11163" s="350"/>
      <c r="D11163" s="350"/>
      <c r="E11163" s="533"/>
      <c r="F11163" s="533"/>
      <c r="G11163" s="533"/>
      <c r="H11163" s="533"/>
      <c r="I11163" s="533"/>
      <c r="J11163" s="533"/>
      <c r="K11163" s="533"/>
      <c r="L11163" s="533"/>
      <c r="M11163" s="533"/>
      <c r="N11163" s="532"/>
      <c r="O11163" s="350"/>
      <c r="P11163" s="464"/>
      <c r="Q11163" s="464"/>
      <c r="R11163" s="464"/>
      <c r="S11163" s="464"/>
      <c r="T11163" s="464"/>
      <c r="U11163" s="464"/>
      <c r="V11163" s="464"/>
      <c r="W11163" s="464"/>
    </row>
    <row r="11164" spans="1:23">
      <c r="A11164" s="536"/>
      <c r="B11164" s="532"/>
      <c r="C11164" s="350"/>
      <c r="D11164" s="350"/>
      <c r="E11164" s="533"/>
      <c r="F11164" s="533"/>
      <c r="G11164" s="533"/>
      <c r="H11164" s="533"/>
      <c r="I11164" s="533"/>
      <c r="J11164" s="533"/>
      <c r="K11164" s="533"/>
      <c r="L11164" s="533"/>
      <c r="M11164" s="533"/>
      <c r="N11164" s="532"/>
      <c r="O11164" s="350"/>
      <c r="P11164" s="464"/>
      <c r="Q11164" s="464"/>
      <c r="R11164" s="464"/>
      <c r="S11164" s="464"/>
      <c r="T11164" s="464"/>
      <c r="U11164" s="464"/>
      <c r="V11164" s="464"/>
      <c r="W11164" s="464"/>
    </row>
    <row r="11165" spans="1:23">
      <c r="A11165" s="536"/>
      <c r="B11165" s="532"/>
      <c r="C11165" s="350"/>
      <c r="D11165" s="350"/>
      <c r="E11165" s="533"/>
      <c r="F11165" s="533"/>
      <c r="G11165" s="533"/>
      <c r="H11165" s="533"/>
      <c r="I11165" s="533"/>
      <c r="J11165" s="533"/>
      <c r="K11165" s="533"/>
      <c r="L11165" s="533"/>
      <c r="M11165" s="533"/>
      <c r="N11165" s="532"/>
      <c r="O11165" s="350"/>
      <c r="P11165" s="464"/>
      <c r="Q11165" s="464"/>
      <c r="R11165" s="464"/>
      <c r="S11165" s="464"/>
      <c r="T11165" s="464"/>
      <c r="U11165" s="464"/>
      <c r="V11165" s="464"/>
      <c r="W11165" s="464"/>
    </row>
    <row r="11166" spans="1:23">
      <c r="A11166" s="536"/>
      <c r="B11166" s="532"/>
      <c r="C11166" s="350"/>
      <c r="D11166" s="350"/>
      <c r="E11166" s="533"/>
      <c r="F11166" s="533"/>
      <c r="G11166" s="533"/>
      <c r="H11166" s="533"/>
      <c r="I11166" s="533"/>
      <c r="J11166" s="533"/>
      <c r="K11166" s="533"/>
      <c r="L11166" s="533"/>
      <c r="M11166" s="533"/>
      <c r="N11166" s="532"/>
      <c r="O11166" s="350"/>
      <c r="P11166" s="464"/>
      <c r="Q11166" s="464"/>
      <c r="R11166" s="464"/>
      <c r="S11166" s="464"/>
      <c r="T11166" s="464"/>
      <c r="U11166" s="464"/>
      <c r="V11166" s="464"/>
      <c r="W11166" s="464"/>
    </row>
    <row r="11167" spans="1:23">
      <c r="A11167" s="536"/>
      <c r="B11167" s="532"/>
      <c r="C11167" s="350"/>
      <c r="D11167" s="350"/>
      <c r="E11167" s="533"/>
      <c r="F11167" s="533"/>
      <c r="G11167" s="533"/>
      <c r="H11167" s="533"/>
      <c r="I11167" s="533"/>
      <c r="J11167" s="533"/>
      <c r="K11167" s="533"/>
      <c r="L11167" s="533"/>
      <c r="M11167" s="533"/>
      <c r="N11167" s="532"/>
      <c r="O11167" s="350"/>
      <c r="P11167" s="464"/>
      <c r="Q11167" s="464"/>
      <c r="R11167" s="464"/>
      <c r="S11167" s="464"/>
      <c r="T11167" s="464"/>
      <c r="U11167" s="464"/>
      <c r="V11167" s="464"/>
      <c r="W11167" s="464"/>
    </row>
    <row r="11168" spans="1:23">
      <c r="A11168" s="536"/>
      <c r="B11168" s="532"/>
      <c r="C11168" s="350"/>
      <c r="D11168" s="350"/>
      <c r="E11168" s="533"/>
      <c r="F11168" s="533"/>
      <c r="G11168" s="533"/>
      <c r="H11168" s="533"/>
      <c r="I11168" s="533"/>
      <c r="J11168" s="533"/>
      <c r="K11168" s="533"/>
      <c r="L11168" s="533"/>
      <c r="M11168" s="533"/>
      <c r="N11168" s="532"/>
      <c r="O11168" s="350"/>
      <c r="P11168" s="464"/>
      <c r="Q11168" s="464"/>
      <c r="R11168" s="464"/>
      <c r="S11168" s="464"/>
      <c r="T11168" s="464"/>
      <c r="U11168" s="464"/>
      <c r="V11168" s="464"/>
      <c r="W11168" s="464"/>
    </row>
    <row r="11169" spans="1:23">
      <c r="A11169" s="536"/>
      <c r="B11169" s="532"/>
      <c r="C11169" s="350"/>
      <c r="D11169" s="350"/>
      <c r="E11169" s="533"/>
      <c r="F11169" s="533"/>
      <c r="G11169" s="533"/>
      <c r="H11169" s="533"/>
      <c r="I11169" s="533"/>
      <c r="J11169" s="533"/>
      <c r="K11169" s="533"/>
      <c r="L11169" s="533"/>
      <c r="M11169" s="533"/>
      <c r="N11169" s="532"/>
      <c r="O11169" s="350"/>
      <c r="P11169" s="464"/>
      <c r="Q11169" s="464"/>
      <c r="R11169" s="464"/>
      <c r="S11169" s="464"/>
      <c r="T11169" s="464"/>
      <c r="U11169" s="464"/>
      <c r="V11169" s="464"/>
      <c r="W11169" s="464"/>
    </row>
    <row r="11170" spans="1:23">
      <c r="A11170" s="536"/>
      <c r="B11170" s="532"/>
      <c r="C11170" s="350"/>
      <c r="D11170" s="350"/>
      <c r="E11170" s="533"/>
      <c r="F11170" s="533"/>
      <c r="G11170" s="533"/>
      <c r="H11170" s="533"/>
      <c r="I11170" s="533"/>
      <c r="J11170" s="533"/>
      <c r="K11170" s="533"/>
      <c r="L11170" s="533"/>
      <c r="M11170" s="533"/>
      <c r="N11170" s="532"/>
      <c r="O11170" s="350"/>
      <c r="P11170" s="464"/>
      <c r="Q11170" s="464"/>
      <c r="R11170" s="464"/>
      <c r="S11170" s="464"/>
      <c r="T11170" s="464"/>
      <c r="U11170" s="464"/>
      <c r="V11170" s="464"/>
      <c r="W11170" s="464"/>
    </row>
    <row r="11171" spans="1:23">
      <c r="A11171" s="536"/>
      <c r="B11171" s="532"/>
      <c r="C11171" s="350"/>
      <c r="D11171" s="350"/>
      <c r="E11171" s="533"/>
      <c r="F11171" s="533"/>
      <c r="G11171" s="533"/>
      <c r="H11171" s="533"/>
      <c r="I11171" s="533"/>
      <c r="J11171" s="533"/>
      <c r="K11171" s="533"/>
      <c r="L11171" s="533"/>
      <c r="M11171" s="533"/>
      <c r="N11171" s="532"/>
      <c r="O11171" s="350"/>
      <c r="P11171" s="464"/>
      <c r="Q11171" s="464"/>
      <c r="R11171" s="464"/>
      <c r="S11171" s="464"/>
      <c r="T11171" s="464"/>
      <c r="U11171" s="464"/>
      <c r="V11171" s="464"/>
      <c r="W11171" s="464"/>
    </row>
    <row r="11172" spans="1:23">
      <c r="A11172" s="536"/>
      <c r="B11172" s="532"/>
      <c r="C11172" s="350"/>
      <c r="D11172" s="350"/>
      <c r="E11172" s="533"/>
      <c r="F11172" s="533"/>
      <c r="G11172" s="533"/>
      <c r="H11172" s="533"/>
      <c r="I11172" s="533"/>
      <c r="J11172" s="533"/>
      <c r="K11172" s="533"/>
      <c r="L11172" s="533"/>
      <c r="M11172" s="533"/>
      <c r="N11172" s="532"/>
      <c r="O11172" s="350"/>
      <c r="P11172" s="464"/>
      <c r="Q11172" s="464"/>
      <c r="R11172" s="464"/>
      <c r="S11172" s="464"/>
      <c r="T11172" s="464"/>
      <c r="U11172" s="464"/>
      <c r="V11172" s="464"/>
      <c r="W11172" s="464"/>
    </row>
    <row r="11173" spans="1:23">
      <c r="A11173" s="536"/>
      <c r="B11173" s="532"/>
      <c r="C11173" s="350"/>
      <c r="D11173" s="350"/>
      <c r="E11173" s="533"/>
      <c r="F11173" s="533"/>
      <c r="G11173" s="533"/>
      <c r="H11173" s="533"/>
      <c r="I11173" s="533"/>
      <c r="J11173" s="533"/>
      <c r="K11173" s="533"/>
      <c r="L11173" s="533"/>
      <c r="M11173" s="533"/>
      <c r="N11173" s="532"/>
      <c r="O11173" s="350"/>
      <c r="P11173" s="464"/>
      <c r="Q11173" s="464"/>
      <c r="R11173" s="464"/>
      <c r="S11173" s="464"/>
      <c r="T11173" s="464"/>
      <c r="U11173" s="464"/>
      <c r="V11173" s="464"/>
      <c r="W11173" s="464"/>
    </row>
    <row r="11174" spans="1:23">
      <c r="A11174" s="536"/>
      <c r="B11174" s="532"/>
      <c r="C11174" s="350"/>
      <c r="D11174" s="350"/>
      <c r="E11174" s="533"/>
      <c r="F11174" s="533"/>
      <c r="G11174" s="533"/>
      <c r="H11174" s="533"/>
      <c r="I11174" s="533"/>
      <c r="J11174" s="533"/>
      <c r="K11174" s="533"/>
      <c r="L11174" s="533"/>
      <c r="M11174" s="533"/>
      <c r="N11174" s="532"/>
      <c r="O11174" s="350"/>
      <c r="P11174" s="464"/>
      <c r="Q11174" s="464"/>
      <c r="R11174" s="464"/>
      <c r="S11174" s="464"/>
      <c r="T11174" s="464"/>
      <c r="U11174" s="464"/>
      <c r="V11174" s="464"/>
      <c r="W11174" s="464"/>
    </row>
    <row r="11175" spans="1:23">
      <c r="A11175" s="536"/>
      <c r="B11175" s="532"/>
      <c r="C11175" s="350"/>
      <c r="D11175" s="350"/>
      <c r="E11175" s="533"/>
      <c r="F11175" s="533"/>
      <c r="G11175" s="533"/>
      <c r="H11175" s="533"/>
      <c r="I11175" s="533"/>
      <c r="J11175" s="533"/>
      <c r="K11175" s="533"/>
      <c r="L11175" s="533"/>
      <c r="M11175" s="533"/>
      <c r="N11175" s="532"/>
      <c r="O11175" s="350"/>
      <c r="P11175" s="464"/>
      <c r="Q11175" s="464"/>
      <c r="R11175" s="464"/>
      <c r="S11175" s="464"/>
      <c r="T11175" s="464"/>
      <c r="U11175" s="464"/>
      <c r="V11175" s="464"/>
      <c r="W11175" s="464"/>
    </row>
    <row r="11176" spans="1:23">
      <c r="A11176" s="536"/>
      <c r="B11176" s="532"/>
      <c r="C11176" s="350"/>
      <c r="D11176" s="350"/>
      <c r="E11176" s="533"/>
      <c r="F11176" s="533"/>
      <c r="G11176" s="533"/>
      <c r="H11176" s="533"/>
      <c r="I11176" s="533"/>
      <c r="J11176" s="533"/>
      <c r="K11176" s="533"/>
      <c r="L11176" s="533"/>
      <c r="M11176" s="533"/>
      <c r="N11176" s="532"/>
      <c r="O11176" s="350"/>
      <c r="P11176" s="464"/>
      <c r="Q11176" s="464"/>
      <c r="R11176" s="464"/>
      <c r="S11176" s="464"/>
      <c r="T11176" s="464"/>
      <c r="U11176" s="464"/>
      <c r="V11176" s="464"/>
      <c r="W11176" s="464"/>
    </row>
    <row r="11177" spans="1:23">
      <c r="A11177" s="536"/>
      <c r="B11177" s="532"/>
      <c r="C11177" s="350"/>
      <c r="D11177" s="350"/>
      <c r="E11177" s="533"/>
      <c r="F11177" s="533"/>
      <c r="G11177" s="533"/>
      <c r="H11177" s="533"/>
      <c r="I11177" s="533"/>
      <c r="J11177" s="533"/>
      <c r="K11177" s="533"/>
      <c r="L11177" s="533"/>
      <c r="M11177" s="533"/>
      <c r="N11177" s="532"/>
      <c r="O11177" s="350"/>
      <c r="P11177" s="464"/>
      <c r="Q11177" s="464"/>
      <c r="R11177" s="464"/>
      <c r="S11177" s="464"/>
      <c r="T11177" s="464"/>
      <c r="U11177" s="464"/>
      <c r="V11177" s="464"/>
      <c r="W11177" s="464"/>
    </row>
    <row r="11178" spans="1:23">
      <c r="A11178" s="536"/>
      <c r="B11178" s="532"/>
      <c r="C11178" s="350"/>
      <c r="D11178" s="350"/>
      <c r="E11178" s="533"/>
      <c r="F11178" s="533"/>
      <c r="G11178" s="533"/>
      <c r="H11178" s="533"/>
      <c r="I11178" s="533"/>
      <c r="J11178" s="533"/>
      <c r="K11178" s="533"/>
      <c r="L11178" s="533"/>
      <c r="M11178" s="533"/>
      <c r="N11178" s="532"/>
      <c r="O11178" s="350"/>
      <c r="P11178" s="464"/>
      <c r="Q11178" s="464"/>
      <c r="R11178" s="464"/>
      <c r="S11178" s="464"/>
      <c r="T11178" s="464"/>
      <c r="U11178" s="464"/>
      <c r="V11178" s="464"/>
      <c r="W11178" s="464"/>
    </row>
    <row r="11179" spans="1:23">
      <c r="A11179" s="536"/>
      <c r="B11179" s="532"/>
      <c r="C11179" s="350"/>
      <c r="D11179" s="350"/>
      <c r="E11179" s="533"/>
      <c r="F11179" s="533"/>
      <c r="G11179" s="533"/>
      <c r="H11179" s="533"/>
      <c r="I11179" s="533"/>
      <c r="J11179" s="533"/>
      <c r="K11179" s="533"/>
      <c r="L11179" s="533"/>
      <c r="M11179" s="533"/>
      <c r="N11179" s="532"/>
      <c r="O11179" s="350"/>
      <c r="P11179" s="464"/>
      <c r="Q11179" s="464"/>
      <c r="R11179" s="464"/>
      <c r="S11179" s="464"/>
      <c r="T11179" s="464"/>
      <c r="U11179" s="464"/>
      <c r="V11179" s="464"/>
      <c r="W11179" s="464"/>
    </row>
    <row r="11180" spans="1:23">
      <c r="A11180" s="536"/>
      <c r="B11180" s="532"/>
      <c r="C11180" s="350"/>
      <c r="D11180" s="350"/>
      <c r="E11180" s="533"/>
      <c r="F11180" s="533"/>
      <c r="G11180" s="533"/>
      <c r="H11180" s="533"/>
      <c r="I11180" s="533"/>
      <c r="J11180" s="533"/>
      <c r="K11180" s="533"/>
      <c r="L11180" s="533"/>
      <c r="M11180" s="533"/>
      <c r="N11180" s="532"/>
      <c r="O11180" s="350"/>
      <c r="P11180" s="464"/>
      <c r="Q11180" s="464"/>
      <c r="R11180" s="464"/>
      <c r="S11180" s="464"/>
      <c r="T11180" s="464"/>
      <c r="U11180" s="464"/>
      <c r="V11180" s="464"/>
      <c r="W11180" s="464"/>
    </row>
    <row r="11181" spans="1:23">
      <c r="A11181" s="536"/>
      <c r="B11181" s="532"/>
      <c r="C11181" s="350"/>
      <c r="D11181" s="350"/>
      <c r="E11181" s="533"/>
      <c r="F11181" s="533"/>
      <c r="G11181" s="533"/>
      <c r="H11181" s="533"/>
      <c r="I11181" s="533"/>
      <c r="J11181" s="533"/>
      <c r="K11181" s="533"/>
      <c r="L11181" s="533"/>
      <c r="M11181" s="533"/>
      <c r="N11181" s="532"/>
      <c r="O11181" s="350"/>
      <c r="P11181" s="464"/>
      <c r="Q11181" s="464"/>
      <c r="R11181" s="464"/>
      <c r="S11181" s="464"/>
      <c r="T11181" s="464"/>
      <c r="U11181" s="464"/>
      <c r="V11181" s="464"/>
      <c r="W11181" s="464"/>
    </row>
    <row r="11182" spans="1:23">
      <c r="A11182" s="536"/>
      <c r="B11182" s="532"/>
      <c r="C11182" s="350"/>
      <c r="D11182" s="350"/>
      <c r="E11182" s="533"/>
      <c r="F11182" s="533"/>
      <c r="G11182" s="533"/>
      <c r="H11182" s="533"/>
      <c r="I11182" s="533"/>
      <c r="J11182" s="533"/>
      <c r="K11182" s="533"/>
      <c r="L11182" s="533"/>
      <c r="M11182" s="533"/>
      <c r="N11182" s="532"/>
      <c r="O11182" s="350"/>
      <c r="P11182" s="464"/>
      <c r="Q11182" s="464"/>
      <c r="R11182" s="464"/>
      <c r="S11182" s="464"/>
      <c r="T11182" s="464"/>
      <c r="U11182" s="464"/>
      <c r="V11182" s="464"/>
      <c r="W11182" s="464"/>
    </row>
    <row r="11183" spans="1:23">
      <c r="A11183" s="536"/>
      <c r="B11183" s="532"/>
      <c r="C11183" s="350"/>
      <c r="D11183" s="350"/>
      <c r="E11183" s="533"/>
      <c r="F11183" s="533"/>
      <c r="G11183" s="533"/>
      <c r="H11183" s="533"/>
      <c r="I11183" s="533"/>
      <c r="J11183" s="533"/>
      <c r="K11183" s="533"/>
      <c r="L11183" s="533"/>
      <c r="M11183" s="533"/>
      <c r="N11183" s="532"/>
      <c r="O11183" s="350"/>
      <c r="P11183" s="464"/>
      <c r="Q11183" s="464"/>
      <c r="R11183" s="464"/>
      <c r="S11183" s="464"/>
      <c r="T11183" s="464"/>
      <c r="U11183" s="464"/>
      <c r="V11183" s="464"/>
      <c r="W11183" s="464"/>
    </row>
    <row r="11184" spans="1:23">
      <c r="A11184" s="536"/>
      <c r="B11184" s="532"/>
      <c r="C11184" s="350"/>
      <c r="D11184" s="350"/>
      <c r="E11184" s="533"/>
      <c r="F11184" s="533"/>
      <c r="G11184" s="533"/>
      <c r="H11184" s="533"/>
      <c r="I11184" s="533"/>
      <c r="J11184" s="533"/>
      <c r="K11184" s="533"/>
      <c r="L11184" s="533"/>
      <c r="M11184" s="533"/>
      <c r="N11184" s="532"/>
      <c r="O11184" s="350"/>
      <c r="P11184" s="464"/>
      <c r="Q11184" s="464"/>
      <c r="R11184" s="464"/>
      <c r="S11184" s="464"/>
      <c r="T11184" s="464"/>
      <c r="U11184" s="464"/>
      <c r="V11184" s="464"/>
      <c r="W11184" s="464"/>
    </row>
    <row r="11185" spans="1:23">
      <c r="A11185" s="536"/>
      <c r="B11185" s="532"/>
      <c r="C11185" s="350"/>
      <c r="D11185" s="350"/>
      <c r="E11185" s="533"/>
      <c r="F11185" s="533"/>
      <c r="G11185" s="533"/>
      <c r="H11185" s="533"/>
      <c r="I11185" s="533"/>
      <c r="J11185" s="533"/>
      <c r="K11185" s="533"/>
      <c r="L11185" s="533"/>
      <c r="M11185" s="533"/>
      <c r="N11185" s="532"/>
      <c r="O11185" s="350"/>
      <c r="P11185" s="464"/>
      <c r="Q11185" s="464"/>
      <c r="R11185" s="464"/>
      <c r="S11185" s="464"/>
      <c r="T11185" s="464"/>
      <c r="U11185" s="464"/>
      <c r="V11185" s="464"/>
      <c r="W11185" s="464"/>
    </row>
    <row r="11186" spans="1:23">
      <c r="A11186" s="536"/>
      <c r="B11186" s="532"/>
      <c r="C11186" s="350"/>
      <c r="D11186" s="350"/>
      <c r="E11186" s="533"/>
      <c r="F11186" s="533"/>
      <c r="G11186" s="533"/>
      <c r="H11186" s="533"/>
      <c r="I11186" s="533"/>
      <c r="J11186" s="533"/>
      <c r="K11186" s="533"/>
      <c r="L11186" s="533"/>
      <c r="M11186" s="533"/>
      <c r="N11186" s="532"/>
      <c r="O11186" s="350"/>
      <c r="P11186" s="464"/>
      <c r="Q11186" s="464"/>
      <c r="R11186" s="464"/>
      <c r="S11186" s="464"/>
      <c r="T11186" s="464"/>
      <c r="U11186" s="464"/>
      <c r="V11186" s="464"/>
      <c r="W11186" s="464"/>
    </row>
    <row r="11187" spans="1:23">
      <c r="A11187" s="536"/>
      <c r="B11187" s="532"/>
      <c r="C11187" s="350"/>
      <c r="D11187" s="350"/>
      <c r="E11187" s="533"/>
      <c r="F11187" s="533"/>
      <c r="G11187" s="533"/>
      <c r="H11187" s="533"/>
      <c r="I11187" s="533"/>
      <c r="J11187" s="533"/>
      <c r="K11187" s="533"/>
      <c r="L11187" s="533"/>
      <c r="M11187" s="533"/>
      <c r="N11187" s="532"/>
      <c r="O11187" s="350"/>
      <c r="P11187" s="464"/>
      <c r="Q11187" s="464"/>
      <c r="R11187" s="464"/>
      <c r="S11187" s="464"/>
      <c r="T11187" s="464"/>
      <c r="U11187" s="464"/>
      <c r="V11187" s="464"/>
      <c r="W11187" s="464"/>
    </row>
    <row r="11188" spans="1:23">
      <c r="A11188" s="536"/>
      <c r="B11188" s="532"/>
      <c r="C11188" s="350"/>
      <c r="D11188" s="350"/>
      <c r="E11188" s="533"/>
      <c r="F11188" s="533"/>
      <c r="G11188" s="533"/>
      <c r="H11188" s="533"/>
      <c r="I11188" s="533"/>
      <c r="J11188" s="533"/>
      <c r="K11188" s="533"/>
      <c r="L11188" s="533"/>
      <c r="M11188" s="533"/>
      <c r="N11188" s="532"/>
      <c r="O11188" s="350"/>
      <c r="P11188" s="464"/>
      <c r="Q11188" s="464"/>
      <c r="R11188" s="464"/>
      <c r="S11188" s="464"/>
      <c r="T11188" s="464"/>
      <c r="U11188" s="464"/>
      <c r="V11188" s="464"/>
      <c r="W11188" s="464"/>
    </row>
    <row r="11189" spans="1:23">
      <c r="A11189" s="536"/>
      <c r="B11189" s="532"/>
      <c r="C11189" s="350"/>
      <c r="D11189" s="350"/>
      <c r="E11189" s="533"/>
      <c r="F11189" s="533"/>
      <c r="G11189" s="533"/>
      <c r="H11189" s="533"/>
      <c r="I11189" s="533"/>
      <c r="J11189" s="533"/>
      <c r="K11189" s="533"/>
      <c r="L11189" s="533"/>
      <c r="M11189" s="533"/>
      <c r="N11189" s="532"/>
      <c r="O11189" s="350"/>
      <c r="P11189" s="464"/>
      <c r="Q11189" s="464"/>
      <c r="R11189" s="464"/>
      <c r="S11189" s="464"/>
      <c r="T11189" s="464"/>
      <c r="U11189" s="464"/>
      <c r="V11189" s="464"/>
      <c r="W11189" s="464"/>
    </row>
    <row r="11190" spans="1:23">
      <c r="A11190" s="536"/>
      <c r="B11190" s="532"/>
      <c r="C11190" s="350"/>
      <c r="D11190" s="350"/>
      <c r="E11190" s="533"/>
      <c r="F11190" s="533"/>
      <c r="G11190" s="533"/>
      <c r="H11190" s="533"/>
      <c r="I11190" s="533"/>
      <c r="J11190" s="533"/>
      <c r="K11190" s="533"/>
      <c r="L11190" s="533"/>
      <c r="M11190" s="533"/>
      <c r="N11190" s="532"/>
      <c r="O11190" s="350"/>
      <c r="P11190" s="464"/>
      <c r="Q11190" s="464"/>
      <c r="R11190" s="464"/>
      <c r="S11190" s="464"/>
      <c r="T11190" s="464"/>
      <c r="U11190" s="464"/>
      <c r="V11190" s="464"/>
      <c r="W11190" s="464"/>
    </row>
    <row r="11191" spans="1:23">
      <c r="A11191" s="536"/>
      <c r="B11191" s="532"/>
      <c r="C11191" s="350"/>
      <c r="D11191" s="350"/>
      <c r="E11191" s="533"/>
      <c r="F11191" s="533"/>
      <c r="G11191" s="533"/>
      <c r="H11191" s="533"/>
      <c r="I11191" s="533"/>
      <c r="J11191" s="533"/>
      <c r="K11191" s="533"/>
      <c r="L11191" s="533"/>
      <c r="M11191" s="533"/>
      <c r="N11191" s="532"/>
      <c r="O11191" s="350"/>
      <c r="P11191" s="464"/>
      <c r="Q11191" s="464"/>
      <c r="R11191" s="464"/>
      <c r="S11191" s="464"/>
      <c r="T11191" s="464"/>
      <c r="U11191" s="464"/>
      <c r="V11191" s="464"/>
      <c r="W11191" s="464"/>
    </row>
    <row r="11192" spans="1:23">
      <c r="A11192" s="536"/>
      <c r="B11192" s="532"/>
      <c r="C11192" s="350"/>
      <c r="D11192" s="350"/>
      <c r="E11192" s="533"/>
      <c r="F11192" s="533"/>
      <c r="G11192" s="533"/>
      <c r="H11192" s="533"/>
      <c r="I11192" s="533"/>
      <c r="J11192" s="533"/>
      <c r="K11192" s="533"/>
      <c r="L11192" s="533"/>
      <c r="M11192" s="533"/>
      <c r="N11192" s="532"/>
      <c r="O11192" s="350"/>
      <c r="P11192" s="464"/>
      <c r="Q11192" s="464"/>
      <c r="R11192" s="464"/>
      <c r="S11192" s="464"/>
      <c r="T11192" s="464"/>
      <c r="U11192" s="464"/>
      <c r="V11192" s="464"/>
      <c r="W11192" s="464"/>
    </row>
    <row r="11193" spans="1:23">
      <c r="A11193" s="536"/>
      <c r="B11193" s="532"/>
      <c r="C11193" s="350"/>
      <c r="D11193" s="350"/>
      <c r="E11193" s="533"/>
      <c r="F11193" s="533"/>
      <c r="G11193" s="533"/>
      <c r="H11193" s="533"/>
      <c r="I11193" s="533"/>
      <c r="J11193" s="533"/>
      <c r="K11193" s="533"/>
      <c r="L11193" s="533"/>
      <c r="M11193" s="533"/>
      <c r="N11193" s="532"/>
      <c r="O11193" s="350"/>
      <c r="P11193" s="464"/>
      <c r="Q11193" s="464"/>
      <c r="R11193" s="464"/>
      <c r="S11193" s="464"/>
      <c r="T11193" s="464"/>
      <c r="U11193" s="464"/>
      <c r="V11193" s="464"/>
      <c r="W11193" s="464"/>
    </row>
    <row r="11194" spans="1:23">
      <c r="A11194" s="536"/>
      <c r="B11194" s="532"/>
      <c r="C11194" s="350"/>
      <c r="D11194" s="350"/>
      <c r="E11194" s="533"/>
      <c r="F11194" s="533"/>
      <c r="G11194" s="533"/>
      <c r="H11194" s="533"/>
      <c r="I11194" s="533"/>
      <c r="J11194" s="533"/>
      <c r="K11194" s="533"/>
      <c r="L11194" s="533"/>
      <c r="M11194" s="533"/>
      <c r="N11194" s="532"/>
      <c r="O11194" s="350"/>
      <c r="P11194" s="464"/>
      <c r="Q11194" s="464"/>
      <c r="R11194" s="464"/>
      <c r="S11194" s="464"/>
      <c r="T11194" s="464"/>
      <c r="U11194" s="464"/>
      <c r="V11194" s="464"/>
      <c r="W11194" s="464"/>
    </row>
    <row r="11195" spans="1:23">
      <c r="A11195" s="536"/>
      <c r="B11195" s="532"/>
      <c r="C11195" s="350"/>
      <c r="D11195" s="350"/>
      <c r="E11195" s="533"/>
      <c r="F11195" s="533"/>
      <c r="G11195" s="533"/>
      <c r="H11195" s="533"/>
      <c r="I11195" s="533"/>
      <c r="J11195" s="533"/>
      <c r="K11195" s="533"/>
      <c r="L11195" s="533"/>
      <c r="M11195" s="533"/>
      <c r="N11195" s="532"/>
      <c r="O11195" s="350"/>
      <c r="P11195" s="464"/>
      <c r="Q11195" s="464"/>
      <c r="R11195" s="464"/>
      <c r="S11195" s="464"/>
      <c r="T11195" s="464"/>
      <c r="U11195" s="464"/>
      <c r="V11195" s="464"/>
      <c r="W11195" s="464"/>
    </row>
    <row r="11196" spans="1:23">
      <c r="A11196" s="536"/>
      <c r="B11196" s="532"/>
      <c r="C11196" s="350"/>
      <c r="D11196" s="350"/>
      <c r="E11196" s="533"/>
      <c r="F11196" s="533"/>
      <c r="G11196" s="533"/>
      <c r="H11196" s="533"/>
      <c r="I11196" s="533"/>
      <c r="J11196" s="533"/>
      <c r="K11196" s="533"/>
      <c r="L11196" s="533"/>
      <c r="M11196" s="533"/>
      <c r="N11196" s="532"/>
      <c r="O11196" s="350"/>
      <c r="P11196" s="464"/>
      <c r="Q11196" s="464"/>
      <c r="R11196" s="464"/>
      <c r="S11196" s="464"/>
      <c r="T11196" s="464"/>
      <c r="U11196" s="464"/>
      <c r="V11196" s="464"/>
      <c r="W11196" s="464"/>
    </row>
    <row r="11197" spans="1:23">
      <c r="A11197" s="536"/>
      <c r="B11197" s="532"/>
      <c r="C11197" s="350"/>
      <c r="D11197" s="350"/>
      <c r="E11197" s="533"/>
      <c r="F11197" s="533"/>
      <c r="G11197" s="533"/>
      <c r="H11197" s="533"/>
      <c r="I11197" s="533"/>
      <c r="J11197" s="533"/>
      <c r="K11197" s="533"/>
      <c r="L11197" s="533"/>
      <c r="M11197" s="533"/>
      <c r="N11197" s="532"/>
      <c r="O11197" s="350"/>
      <c r="P11197" s="464"/>
      <c r="Q11197" s="464"/>
      <c r="R11197" s="464"/>
      <c r="S11197" s="464"/>
      <c r="T11197" s="464"/>
      <c r="U11197" s="464"/>
      <c r="V11197" s="464"/>
      <c r="W11197" s="464"/>
    </row>
    <row r="11198" spans="1:23">
      <c r="A11198" s="536"/>
      <c r="B11198" s="532"/>
      <c r="C11198" s="350"/>
      <c r="D11198" s="350"/>
      <c r="E11198" s="533"/>
      <c r="F11198" s="533"/>
      <c r="G11198" s="533"/>
      <c r="H11198" s="533"/>
      <c r="I11198" s="533"/>
      <c r="J11198" s="533"/>
      <c r="K11198" s="533"/>
      <c r="L11198" s="533"/>
      <c r="M11198" s="533"/>
      <c r="N11198" s="532"/>
      <c r="O11198" s="350"/>
      <c r="P11198" s="464"/>
      <c r="Q11198" s="464"/>
      <c r="R11198" s="464"/>
      <c r="S11198" s="464"/>
      <c r="T11198" s="464"/>
      <c r="U11198" s="464"/>
      <c r="V11198" s="464"/>
      <c r="W11198" s="464"/>
    </row>
    <row r="11199" spans="1:23">
      <c r="A11199" s="536"/>
      <c r="B11199" s="532"/>
      <c r="C11199" s="350"/>
      <c r="D11199" s="350"/>
      <c r="E11199" s="533"/>
      <c r="F11199" s="533"/>
      <c r="G11199" s="533"/>
      <c r="H11199" s="533"/>
      <c r="I11199" s="533"/>
      <c r="J11199" s="533"/>
      <c r="K11199" s="533"/>
      <c r="L11199" s="533"/>
      <c r="M11199" s="533"/>
      <c r="N11199" s="532"/>
      <c r="O11199" s="350"/>
      <c r="P11199" s="464"/>
      <c r="Q11199" s="464"/>
      <c r="R11199" s="464"/>
      <c r="S11199" s="464"/>
      <c r="T11199" s="464"/>
      <c r="U11199" s="464"/>
      <c r="V11199" s="464"/>
      <c r="W11199" s="464"/>
    </row>
    <row r="11200" spans="1:23">
      <c r="A11200" s="536"/>
      <c r="B11200" s="532"/>
      <c r="C11200" s="350"/>
      <c r="D11200" s="350"/>
      <c r="E11200" s="533"/>
      <c r="F11200" s="533"/>
      <c r="G11200" s="533"/>
      <c r="H11200" s="533"/>
      <c r="I11200" s="533"/>
      <c r="J11200" s="533"/>
      <c r="K11200" s="533"/>
      <c r="L11200" s="533"/>
      <c r="M11200" s="533"/>
      <c r="N11200" s="532"/>
      <c r="O11200" s="350"/>
      <c r="P11200" s="464"/>
      <c r="Q11200" s="464"/>
      <c r="R11200" s="464"/>
      <c r="S11200" s="464"/>
      <c r="T11200" s="464"/>
      <c r="U11200" s="464"/>
      <c r="V11200" s="464"/>
      <c r="W11200" s="464"/>
    </row>
    <row r="11201" spans="1:23">
      <c r="A11201" s="536"/>
      <c r="B11201" s="532"/>
      <c r="C11201" s="350"/>
      <c r="D11201" s="350"/>
      <c r="E11201" s="533"/>
      <c r="F11201" s="533"/>
      <c r="G11201" s="533"/>
      <c r="H11201" s="533"/>
      <c r="I11201" s="533"/>
      <c r="J11201" s="533"/>
      <c r="K11201" s="533"/>
      <c r="L11201" s="533"/>
      <c r="M11201" s="533"/>
      <c r="N11201" s="532"/>
      <c r="O11201" s="350"/>
      <c r="P11201" s="464"/>
      <c r="Q11201" s="464"/>
      <c r="R11201" s="464"/>
      <c r="S11201" s="464"/>
      <c r="T11201" s="464"/>
      <c r="U11201" s="464"/>
      <c r="V11201" s="464"/>
      <c r="W11201" s="464"/>
    </row>
    <row r="11202" spans="1:23">
      <c r="A11202" s="536"/>
      <c r="B11202" s="532"/>
      <c r="C11202" s="350"/>
      <c r="D11202" s="350"/>
      <c r="E11202" s="533"/>
      <c r="F11202" s="533"/>
      <c r="G11202" s="533"/>
      <c r="H11202" s="533"/>
      <c r="I11202" s="533"/>
      <c r="J11202" s="533"/>
      <c r="K11202" s="533"/>
      <c r="L11202" s="533"/>
      <c r="M11202" s="533"/>
      <c r="N11202" s="532"/>
      <c r="O11202" s="350"/>
      <c r="P11202" s="464"/>
      <c r="Q11202" s="464"/>
      <c r="R11202" s="464"/>
      <c r="S11202" s="464"/>
      <c r="T11202" s="464"/>
      <c r="U11202" s="464"/>
      <c r="V11202" s="464"/>
      <c r="W11202" s="464"/>
    </row>
    <row r="11203" spans="1:23">
      <c r="A11203" s="536"/>
      <c r="B11203" s="532"/>
      <c r="C11203" s="350"/>
      <c r="D11203" s="350"/>
      <c r="E11203" s="533"/>
      <c r="F11203" s="533"/>
      <c r="G11203" s="533"/>
      <c r="H11203" s="533"/>
      <c r="I11203" s="533"/>
      <c r="J11203" s="533"/>
      <c r="K11203" s="533"/>
      <c r="L11203" s="533"/>
      <c r="M11203" s="533"/>
      <c r="N11203" s="532"/>
      <c r="O11203" s="350"/>
      <c r="P11203" s="464"/>
      <c r="Q11203" s="464"/>
      <c r="R11203" s="464"/>
      <c r="S11203" s="464"/>
      <c r="T11203" s="464"/>
      <c r="U11203" s="464"/>
      <c r="V11203" s="464"/>
      <c r="W11203" s="464"/>
    </row>
    <row r="11204" spans="1:23">
      <c r="A11204" s="536"/>
      <c r="B11204" s="532"/>
      <c r="C11204" s="350"/>
      <c r="D11204" s="350"/>
      <c r="E11204" s="533"/>
      <c r="F11204" s="533"/>
      <c r="G11204" s="533"/>
      <c r="H11204" s="533"/>
      <c r="I11204" s="533"/>
      <c r="J11204" s="533"/>
      <c r="K11204" s="533"/>
      <c r="L11204" s="533"/>
      <c r="M11204" s="533"/>
      <c r="N11204" s="532"/>
      <c r="O11204" s="350"/>
      <c r="P11204" s="464"/>
      <c r="Q11204" s="464"/>
      <c r="R11204" s="464"/>
      <c r="S11204" s="464"/>
      <c r="T11204" s="464"/>
      <c r="U11204" s="464"/>
      <c r="V11204" s="464"/>
      <c r="W11204" s="464"/>
    </row>
    <row r="11205" spans="1:23">
      <c r="A11205" s="536"/>
      <c r="B11205" s="532"/>
      <c r="C11205" s="350"/>
      <c r="D11205" s="350"/>
      <c r="E11205" s="533"/>
      <c r="F11205" s="533"/>
      <c r="G11205" s="533"/>
      <c r="H11205" s="533"/>
      <c r="I11205" s="533"/>
      <c r="J11205" s="533"/>
      <c r="K11205" s="533"/>
      <c r="L11205" s="533"/>
      <c r="M11205" s="533"/>
      <c r="N11205" s="532"/>
      <c r="O11205" s="350"/>
      <c r="P11205" s="464"/>
      <c r="Q11205" s="464"/>
      <c r="R11205" s="464"/>
      <c r="S11205" s="464"/>
      <c r="T11205" s="464"/>
      <c r="U11205" s="464"/>
      <c r="V11205" s="464"/>
      <c r="W11205" s="464"/>
    </row>
    <row r="11206" spans="1:23">
      <c r="A11206" s="536"/>
      <c r="B11206" s="532"/>
      <c r="C11206" s="350"/>
      <c r="D11206" s="350"/>
      <c r="E11206" s="533"/>
      <c r="F11206" s="533"/>
      <c r="G11206" s="533"/>
      <c r="H11206" s="533"/>
      <c r="I11206" s="533"/>
      <c r="J11206" s="533"/>
      <c r="K11206" s="533"/>
      <c r="L11206" s="533"/>
      <c r="M11206" s="533"/>
      <c r="N11206" s="532"/>
      <c r="O11206" s="350"/>
      <c r="P11206" s="464"/>
      <c r="Q11206" s="464"/>
      <c r="R11206" s="464"/>
      <c r="S11206" s="464"/>
      <c r="T11206" s="464"/>
      <c r="U11206" s="464"/>
      <c r="V11206" s="464"/>
      <c r="W11206" s="464"/>
    </row>
    <row r="11207" spans="1:23">
      <c r="A11207" s="536"/>
      <c r="B11207" s="532"/>
      <c r="C11207" s="350"/>
      <c r="D11207" s="350"/>
      <c r="E11207" s="533"/>
      <c r="F11207" s="533"/>
      <c r="G11207" s="533"/>
      <c r="H11207" s="533"/>
      <c r="I11207" s="533"/>
      <c r="J11207" s="533"/>
      <c r="K11207" s="533"/>
      <c r="L11207" s="533"/>
      <c r="M11207" s="533"/>
      <c r="N11207" s="532"/>
      <c r="O11207" s="350"/>
      <c r="P11207" s="464"/>
      <c r="Q11207" s="464"/>
      <c r="R11207" s="464"/>
      <c r="S11207" s="464"/>
      <c r="T11207" s="464"/>
      <c r="U11207" s="464"/>
      <c r="V11207" s="464"/>
      <c r="W11207" s="464"/>
    </row>
    <row r="11208" spans="1:23">
      <c r="A11208" s="536"/>
      <c r="B11208" s="532"/>
      <c r="C11208" s="350"/>
      <c r="D11208" s="350"/>
      <c r="E11208" s="533"/>
      <c r="F11208" s="533"/>
      <c r="G11208" s="533"/>
      <c r="H11208" s="533"/>
      <c r="I11208" s="533"/>
      <c r="J11208" s="533"/>
      <c r="K11208" s="533"/>
      <c r="L11208" s="533"/>
      <c r="M11208" s="533"/>
      <c r="N11208" s="532"/>
      <c r="O11208" s="350"/>
      <c r="P11208" s="464"/>
      <c r="Q11208" s="464"/>
      <c r="R11208" s="464"/>
      <c r="S11208" s="464"/>
      <c r="T11208" s="464"/>
      <c r="U11208" s="464"/>
      <c r="V11208" s="464"/>
      <c r="W11208" s="464"/>
    </row>
    <row r="11209" spans="1:23">
      <c r="A11209" s="536"/>
      <c r="B11209" s="532"/>
      <c r="C11209" s="350"/>
      <c r="D11209" s="350"/>
      <c r="E11209" s="533"/>
      <c r="F11209" s="533"/>
      <c r="G11209" s="533"/>
      <c r="H11209" s="533"/>
      <c r="I11209" s="533"/>
      <c r="J11209" s="533"/>
      <c r="K11209" s="533"/>
      <c r="L11209" s="533"/>
      <c r="M11209" s="533"/>
      <c r="N11209" s="532"/>
      <c r="O11209" s="350"/>
      <c r="P11209" s="464"/>
      <c r="Q11209" s="464"/>
      <c r="R11209" s="464"/>
      <c r="S11209" s="464"/>
      <c r="T11209" s="464"/>
      <c r="U11209" s="464"/>
      <c r="V11209" s="464"/>
      <c r="W11209" s="464"/>
    </row>
    <row r="11210" spans="1:23">
      <c r="A11210" s="536"/>
      <c r="B11210" s="532"/>
      <c r="C11210" s="350"/>
      <c r="D11210" s="350"/>
      <c r="E11210" s="533"/>
      <c r="F11210" s="533"/>
      <c r="G11210" s="533"/>
      <c r="H11210" s="533"/>
      <c r="I11210" s="533"/>
      <c r="J11210" s="533"/>
      <c r="K11210" s="533"/>
      <c r="L11210" s="533"/>
      <c r="M11210" s="533"/>
      <c r="N11210" s="532"/>
      <c r="O11210" s="350"/>
      <c r="P11210" s="464"/>
      <c r="Q11210" s="464"/>
      <c r="R11210" s="464"/>
      <c r="S11210" s="464"/>
      <c r="T11210" s="464"/>
      <c r="U11210" s="464"/>
      <c r="V11210" s="464"/>
      <c r="W11210" s="464"/>
    </row>
    <row r="11211" spans="1:23">
      <c r="A11211" s="536"/>
      <c r="B11211" s="532"/>
      <c r="C11211" s="350"/>
      <c r="D11211" s="350"/>
      <c r="E11211" s="533"/>
      <c r="F11211" s="533"/>
      <c r="G11211" s="533"/>
      <c r="H11211" s="533"/>
      <c r="I11211" s="533"/>
      <c r="J11211" s="533"/>
      <c r="K11211" s="533"/>
      <c r="L11211" s="533"/>
      <c r="M11211" s="533"/>
      <c r="N11211" s="532"/>
      <c r="O11211" s="350"/>
      <c r="P11211" s="464"/>
      <c r="Q11211" s="464"/>
      <c r="R11211" s="464"/>
      <c r="S11211" s="464"/>
      <c r="T11211" s="464"/>
      <c r="U11211" s="464"/>
      <c r="V11211" s="464"/>
      <c r="W11211" s="464"/>
    </row>
    <row r="11212" spans="1:23">
      <c r="A11212" s="536"/>
      <c r="B11212" s="532"/>
      <c r="C11212" s="350"/>
      <c r="D11212" s="350"/>
      <c r="E11212" s="533"/>
      <c r="F11212" s="533"/>
      <c r="G11212" s="533"/>
      <c r="H11212" s="533"/>
      <c r="I11212" s="533"/>
      <c r="J11212" s="533"/>
      <c r="K11212" s="533"/>
      <c r="L11212" s="533"/>
      <c r="M11212" s="533"/>
      <c r="N11212" s="532"/>
      <c r="O11212" s="350"/>
      <c r="P11212" s="464"/>
      <c r="Q11212" s="464"/>
      <c r="R11212" s="464"/>
      <c r="S11212" s="464"/>
      <c r="T11212" s="464"/>
      <c r="U11212" s="464"/>
      <c r="V11212" s="464"/>
      <c r="W11212" s="464"/>
    </row>
    <row r="11213" spans="1:23">
      <c r="A11213" s="536"/>
      <c r="B11213" s="532"/>
      <c r="C11213" s="350"/>
      <c r="D11213" s="350"/>
      <c r="E11213" s="533"/>
      <c r="F11213" s="533"/>
      <c r="G11213" s="533"/>
      <c r="H11213" s="533"/>
      <c r="I11213" s="533"/>
      <c r="J11213" s="533"/>
      <c r="K11213" s="533"/>
      <c r="L11213" s="533"/>
      <c r="M11213" s="533"/>
      <c r="N11213" s="532"/>
      <c r="O11213" s="350"/>
      <c r="P11213" s="464"/>
      <c r="Q11213" s="464"/>
      <c r="R11213" s="464"/>
      <c r="S11213" s="464"/>
      <c r="T11213" s="464"/>
      <c r="U11213" s="464"/>
      <c r="V11213" s="464"/>
      <c r="W11213" s="464"/>
    </row>
    <row r="11214" spans="1:23">
      <c r="A11214" s="536"/>
      <c r="B11214" s="532"/>
      <c r="C11214" s="350"/>
      <c r="D11214" s="350"/>
      <c r="E11214" s="533"/>
      <c r="F11214" s="533"/>
      <c r="G11214" s="533"/>
      <c r="H11214" s="533"/>
      <c r="I11214" s="533"/>
      <c r="J11214" s="533"/>
      <c r="K11214" s="533"/>
      <c r="L11214" s="533"/>
      <c r="M11214" s="533"/>
      <c r="N11214" s="532"/>
      <c r="O11214" s="350"/>
      <c r="P11214" s="464"/>
      <c r="Q11214" s="464"/>
      <c r="R11214" s="464"/>
      <c r="S11214" s="464"/>
      <c r="T11214" s="464"/>
      <c r="U11214" s="464"/>
      <c r="V11214" s="464"/>
      <c r="W11214" s="464"/>
    </row>
    <row r="11215" spans="1:23">
      <c r="A11215" s="536"/>
      <c r="B11215" s="532"/>
      <c r="C11215" s="350"/>
      <c r="D11215" s="350"/>
      <c r="E11215" s="533"/>
      <c r="F11215" s="533"/>
      <c r="G11215" s="533"/>
      <c r="H11215" s="533"/>
      <c r="I11215" s="533"/>
      <c r="J11215" s="533"/>
      <c r="K11215" s="533"/>
      <c r="L11215" s="533"/>
      <c r="M11215" s="533"/>
      <c r="N11215" s="532"/>
      <c r="O11215" s="350"/>
      <c r="P11215" s="464"/>
      <c r="Q11215" s="464"/>
      <c r="R11215" s="464"/>
      <c r="S11215" s="464"/>
      <c r="T11215" s="464"/>
      <c r="U11215" s="464"/>
      <c r="V11215" s="464"/>
      <c r="W11215" s="464"/>
    </row>
    <row r="11216" spans="1:23">
      <c r="A11216" s="536"/>
      <c r="B11216" s="532"/>
      <c r="C11216" s="350"/>
      <c r="D11216" s="350"/>
      <c r="E11216" s="533"/>
      <c r="F11216" s="533"/>
      <c r="G11216" s="533"/>
      <c r="H11216" s="533"/>
      <c r="I11216" s="533"/>
      <c r="J11216" s="533"/>
      <c r="K11216" s="533"/>
      <c r="L11216" s="533"/>
      <c r="M11216" s="533"/>
      <c r="N11216" s="532"/>
      <c r="O11216" s="350"/>
      <c r="P11216" s="464"/>
      <c r="Q11216" s="464"/>
      <c r="R11216" s="464"/>
      <c r="S11216" s="464"/>
      <c r="T11216" s="464"/>
      <c r="U11216" s="464"/>
      <c r="V11216" s="464"/>
      <c r="W11216" s="464"/>
    </row>
    <row r="11217" spans="1:23">
      <c r="A11217" s="536"/>
      <c r="B11217" s="532"/>
      <c r="C11217" s="350"/>
      <c r="D11217" s="350"/>
      <c r="E11217" s="533"/>
      <c r="F11217" s="533"/>
      <c r="G11217" s="533"/>
      <c r="H11217" s="533"/>
      <c r="I11217" s="533"/>
      <c r="J11217" s="533"/>
      <c r="K11217" s="533"/>
      <c r="L11217" s="533"/>
      <c r="M11217" s="533"/>
      <c r="N11217" s="532"/>
      <c r="O11217" s="350"/>
      <c r="P11217" s="464"/>
      <c r="Q11217" s="464"/>
      <c r="R11217" s="464"/>
      <c r="S11217" s="464"/>
      <c r="T11217" s="464"/>
      <c r="U11217" s="464"/>
      <c r="V11217" s="464"/>
      <c r="W11217" s="464"/>
    </row>
    <row r="11218" spans="1:23">
      <c r="A11218" s="536"/>
      <c r="B11218" s="532"/>
      <c r="C11218" s="350"/>
      <c r="D11218" s="350"/>
      <c r="E11218" s="533"/>
      <c r="F11218" s="533"/>
      <c r="G11218" s="533"/>
      <c r="H11218" s="533"/>
      <c r="I11218" s="533"/>
      <c r="J11218" s="533"/>
      <c r="K11218" s="533"/>
      <c r="L11218" s="533"/>
      <c r="M11218" s="533"/>
      <c r="N11218" s="532"/>
      <c r="O11218" s="350"/>
      <c r="P11218" s="464"/>
      <c r="Q11218" s="464"/>
      <c r="R11218" s="464"/>
      <c r="S11218" s="464"/>
      <c r="T11218" s="464"/>
      <c r="U11218" s="464"/>
      <c r="V11218" s="464"/>
      <c r="W11218" s="464"/>
    </row>
    <row r="11219" spans="1:23">
      <c r="A11219" s="536"/>
      <c r="B11219" s="532"/>
      <c r="C11219" s="350"/>
      <c r="D11219" s="350"/>
      <c r="E11219" s="533"/>
      <c r="F11219" s="533"/>
      <c r="G11219" s="533"/>
      <c r="H11219" s="533"/>
      <c r="I11219" s="533"/>
      <c r="J11219" s="533"/>
      <c r="K11219" s="533"/>
      <c r="L11219" s="533"/>
      <c r="M11219" s="533"/>
      <c r="N11219" s="532"/>
      <c r="O11219" s="350"/>
      <c r="P11219" s="464"/>
      <c r="Q11219" s="464"/>
      <c r="R11219" s="464"/>
      <c r="S11219" s="464"/>
      <c r="T11219" s="464"/>
      <c r="U11219" s="464"/>
      <c r="V11219" s="464"/>
      <c r="W11219" s="464"/>
    </row>
    <row r="11220" spans="1:23">
      <c r="A11220" s="536"/>
      <c r="B11220" s="532"/>
      <c r="C11220" s="350"/>
      <c r="D11220" s="350"/>
      <c r="E11220" s="533"/>
      <c r="F11220" s="533"/>
      <c r="G11220" s="533"/>
      <c r="H11220" s="533"/>
      <c r="I11220" s="533"/>
      <c r="J11220" s="533"/>
      <c r="K11220" s="533"/>
      <c r="L11220" s="533"/>
      <c r="M11220" s="533"/>
      <c r="N11220" s="532"/>
      <c r="O11220" s="350"/>
      <c r="P11220" s="464"/>
      <c r="Q11220" s="464"/>
      <c r="R11220" s="464"/>
      <c r="S11220" s="464"/>
      <c r="T11220" s="464"/>
      <c r="U11220" s="464"/>
      <c r="V11220" s="464"/>
      <c r="W11220" s="464"/>
    </row>
    <row r="11221" spans="1:23">
      <c r="A11221" s="536"/>
      <c r="B11221" s="532"/>
      <c r="C11221" s="350"/>
      <c r="D11221" s="350"/>
      <c r="E11221" s="533"/>
      <c r="F11221" s="533"/>
      <c r="G11221" s="533"/>
      <c r="H11221" s="533"/>
      <c r="I11221" s="533"/>
      <c r="J11221" s="533"/>
      <c r="K11221" s="533"/>
      <c r="L11221" s="533"/>
      <c r="M11221" s="533"/>
      <c r="N11221" s="532"/>
      <c r="O11221" s="350"/>
      <c r="P11221" s="464"/>
      <c r="Q11221" s="464"/>
      <c r="R11221" s="464"/>
      <c r="S11221" s="464"/>
      <c r="T11221" s="464"/>
      <c r="U11221" s="464"/>
      <c r="V11221" s="464"/>
      <c r="W11221" s="464"/>
    </row>
    <row r="11222" spans="1:23">
      <c r="A11222" s="536"/>
      <c r="B11222" s="532"/>
      <c r="C11222" s="350"/>
      <c r="D11222" s="350"/>
      <c r="E11222" s="533"/>
      <c r="F11222" s="533"/>
      <c r="G11222" s="533"/>
      <c r="H11222" s="533"/>
      <c r="I11222" s="533"/>
      <c r="J11222" s="533"/>
      <c r="K11222" s="533"/>
      <c r="L11222" s="533"/>
      <c r="M11222" s="533"/>
      <c r="N11222" s="532"/>
      <c r="O11222" s="350"/>
      <c r="P11222" s="464"/>
      <c r="Q11222" s="464"/>
      <c r="R11222" s="464"/>
      <c r="S11222" s="464"/>
      <c r="T11222" s="464"/>
      <c r="U11222" s="464"/>
      <c r="V11222" s="464"/>
      <c r="W11222" s="464"/>
    </row>
    <row r="11223" spans="1:23">
      <c r="A11223" s="536"/>
      <c r="B11223" s="532"/>
      <c r="C11223" s="350"/>
      <c r="D11223" s="350"/>
      <c r="E11223" s="533"/>
      <c r="F11223" s="533"/>
      <c r="G11223" s="533"/>
      <c r="H11223" s="533"/>
      <c r="I11223" s="533"/>
      <c r="J11223" s="533"/>
      <c r="K11223" s="533"/>
      <c r="L11223" s="533"/>
      <c r="M11223" s="533"/>
      <c r="N11223" s="532"/>
      <c r="O11223" s="350"/>
      <c r="P11223" s="464"/>
      <c r="Q11223" s="464"/>
      <c r="R11223" s="464"/>
      <c r="S11223" s="464"/>
      <c r="T11223" s="464"/>
      <c r="U11223" s="464"/>
      <c r="V11223" s="464"/>
      <c r="W11223" s="464"/>
    </row>
    <row r="11224" spans="1:23">
      <c r="A11224" s="536"/>
      <c r="B11224" s="532"/>
      <c r="C11224" s="350"/>
      <c r="D11224" s="350"/>
      <c r="E11224" s="533"/>
      <c r="F11224" s="533"/>
      <c r="G11224" s="533"/>
      <c r="H11224" s="533"/>
      <c r="I11224" s="533"/>
      <c r="J11224" s="533"/>
      <c r="K11224" s="533"/>
      <c r="L11224" s="533"/>
      <c r="M11224" s="533"/>
      <c r="N11224" s="532"/>
      <c r="O11224" s="350"/>
      <c r="P11224" s="464"/>
      <c r="Q11224" s="464"/>
      <c r="R11224" s="464"/>
      <c r="S11224" s="464"/>
      <c r="T11224" s="464"/>
      <c r="U11224" s="464"/>
      <c r="V11224" s="464"/>
      <c r="W11224" s="464"/>
    </row>
    <row r="11225" spans="1:23">
      <c r="A11225" s="536"/>
      <c r="B11225" s="532"/>
      <c r="C11225" s="350"/>
      <c r="D11225" s="350"/>
      <c r="E11225" s="533"/>
      <c r="F11225" s="533"/>
      <c r="G11225" s="533"/>
      <c r="H11225" s="533"/>
      <c r="I11225" s="533"/>
      <c r="J11225" s="533"/>
      <c r="K11225" s="533"/>
      <c r="L11225" s="533"/>
      <c r="M11225" s="533"/>
      <c r="N11225" s="532"/>
      <c r="O11225" s="350"/>
      <c r="P11225" s="464"/>
      <c r="Q11225" s="464"/>
      <c r="R11225" s="464"/>
      <c r="S11225" s="464"/>
      <c r="T11225" s="464"/>
      <c r="U11225" s="464"/>
      <c r="V11225" s="464"/>
      <c r="W11225" s="464"/>
    </row>
    <row r="11226" spans="1:23">
      <c r="A11226" s="536"/>
      <c r="B11226" s="532"/>
      <c r="C11226" s="350"/>
      <c r="D11226" s="350"/>
      <c r="E11226" s="533"/>
      <c r="F11226" s="533"/>
      <c r="G11226" s="533"/>
      <c r="H11226" s="533"/>
      <c r="I11226" s="533"/>
      <c r="J11226" s="533"/>
      <c r="K11226" s="533"/>
      <c r="L11226" s="533"/>
      <c r="M11226" s="533"/>
      <c r="N11226" s="532"/>
      <c r="O11226" s="350"/>
      <c r="P11226" s="464"/>
      <c r="Q11226" s="464"/>
      <c r="R11226" s="464"/>
      <c r="S11226" s="464"/>
      <c r="T11226" s="464"/>
      <c r="U11226" s="464"/>
      <c r="V11226" s="464"/>
      <c r="W11226" s="464"/>
    </row>
    <row r="11227" spans="1:23">
      <c r="A11227" s="536"/>
      <c r="B11227" s="532"/>
      <c r="C11227" s="350"/>
      <c r="D11227" s="350"/>
      <c r="E11227" s="533"/>
      <c r="F11227" s="533"/>
      <c r="G11227" s="533"/>
      <c r="H11227" s="533"/>
      <c r="I11227" s="533"/>
      <c r="J11227" s="533"/>
      <c r="K11227" s="533"/>
      <c r="L11227" s="533"/>
      <c r="M11227" s="533"/>
      <c r="N11227" s="532"/>
      <c r="O11227" s="350"/>
      <c r="P11227" s="464"/>
      <c r="Q11227" s="464"/>
      <c r="R11227" s="464"/>
      <c r="S11227" s="464"/>
      <c r="T11227" s="464"/>
      <c r="U11227" s="464"/>
      <c r="V11227" s="464"/>
      <c r="W11227" s="464"/>
    </row>
    <row r="11228" spans="1:23">
      <c r="A11228" s="536"/>
      <c r="B11228" s="532"/>
      <c r="C11228" s="350"/>
      <c r="D11228" s="350"/>
      <c r="E11228" s="533"/>
      <c r="F11228" s="533"/>
      <c r="G11228" s="533"/>
      <c r="H11228" s="533"/>
      <c r="I11228" s="533"/>
      <c r="J11228" s="533"/>
      <c r="K11228" s="533"/>
      <c r="L11228" s="533"/>
      <c r="M11228" s="533"/>
      <c r="N11228" s="532"/>
      <c r="O11228" s="350"/>
      <c r="P11228" s="464"/>
      <c r="Q11228" s="464"/>
      <c r="R11228" s="464"/>
      <c r="S11228" s="464"/>
      <c r="T11228" s="464"/>
      <c r="U11228" s="464"/>
      <c r="V11228" s="464"/>
      <c r="W11228" s="464"/>
    </row>
    <row r="11229" spans="1:23">
      <c r="A11229" s="536"/>
      <c r="B11229" s="532"/>
      <c r="C11229" s="350"/>
      <c r="D11229" s="350"/>
      <c r="E11229" s="533"/>
      <c r="F11229" s="533"/>
      <c r="G11229" s="533"/>
      <c r="H11229" s="533"/>
      <c r="I11229" s="533"/>
      <c r="J11229" s="533"/>
      <c r="K11229" s="533"/>
      <c r="L11229" s="533"/>
      <c r="M11229" s="533"/>
      <c r="N11229" s="532"/>
      <c r="O11229" s="350"/>
      <c r="P11229" s="464"/>
      <c r="Q11229" s="464"/>
      <c r="R11229" s="464"/>
      <c r="S11229" s="464"/>
      <c r="T11229" s="464"/>
      <c r="U11229" s="464"/>
      <c r="V11229" s="464"/>
      <c r="W11229" s="464"/>
    </row>
    <row r="11230" spans="1:23">
      <c r="A11230" s="536"/>
      <c r="B11230" s="532"/>
      <c r="C11230" s="350"/>
      <c r="D11230" s="350"/>
      <c r="E11230" s="533"/>
      <c r="F11230" s="533"/>
      <c r="G11230" s="533"/>
      <c r="H11230" s="533"/>
      <c r="I11230" s="533"/>
      <c r="J11230" s="533"/>
      <c r="K11230" s="533"/>
      <c r="L11230" s="533"/>
      <c r="M11230" s="533"/>
      <c r="N11230" s="532"/>
      <c r="O11230" s="350"/>
      <c r="P11230" s="464"/>
      <c r="Q11230" s="464"/>
      <c r="R11230" s="464"/>
      <c r="S11230" s="464"/>
      <c r="T11230" s="464"/>
      <c r="U11230" s="464"/>
      <c r="V11230" s="464"/>
      <c r="W11230" s="464"/>
    </row>
    <row r="11231" spans="1:23">
      <c r="A11231" s="536"/>
      <c r="B11231" s="532"/>
      <c r="C11231" s="350"/>
      <c r="D11231" s="350"/>
      <c r="E11231" s="533"/>
      <c r="F11231" s="533"/>
      <c r="G11231" s="533"/>
      <c r="H11231" s="533"/>
      <c r="I11231" s="533"/>
      <c r="J11231" s="533"/>
      <c r="K11231" s="533"/>
      <c r="L11231" s="533"/>
      <c r="M11231" s="533"/>
      <c r="N11231" s="532"/>
      <c r="O11231" s="350"/>
      <c r="P11231" s="464"/>
      <c r="Q11231" s="464"/>
      <c r="R11231" s="464"/>
      <c r="S11231" s="464"/>
      <c r="T11231" s="464"/>
      <c r="U11231" s="464"/>
      <c r="V11231" s="464"/>
      <c r="W11231" s="464"/>
    </row>
    <row r="11232" spans="1:23">
      <c r="A11232" s="536"/>
      <c r="B11232" s="532"/>
      <c r="C11232" s="350"/>
      <c r="D11232" s="350"/>
      <c r="E11232" s="533"/>
      <c r="F11232" s="533"/>
      <c r="G11232" s="533"/>
      <c r="H11232" s="533"/>
      <c r="I11232" s="533"/>
      <c r="J11232" s="533"/>
      <c r="K11232" s="533"/>
      <c r="L11232" s="533"/>
      <c r="M11232" s="533"/>
      <c r="N11232" s="532"/>
      <c r="O11232" s="350"/>
      <c r="P11232" s="464"/>
      <c r="Q11232" s="464"/>
      <c r="R11232" s="464"/>
      <c r="S11232" s="464"/>
      <c r="T11232" s="464"/>
      <c r="U11232" s="464"/>
      <c r="V11232" s="464"/>
      <c r="W11232" s="464"/>
    </row>
    <row r="11233" spans="1:23">
      <c r="A11233" s="536"/>
      <c r="B11233" s="532"/>
      <c r="C11233" s="350"/>
      <c r="D11233" s="350"/>
      <c r="E11233" s="533"/>
      <c r="F11233" s="533"/>
      <c r="G11233" s="533"/>
      <c r="H11233" s="533"/>
      <c r="I11233" s="533"/>
      <c r="J11233" s="533"/>
      <c r="K11233" s="533"/>
      <c r="L11233" s="533"/>
      <c r="M11233" s="533"/>
      <c r="N11233" s="532"/>
      <c r="O11233" s="350"/>
      <c r="P11233" s="464"/>
      <c r="Q11233" s="464"/>
      <c r="R11233" s="464"/>
      <c r="S11233" s="464"/>
      <c r="T11233" s="464"/>
      <c r="U11233" s="464"/>
      <c r="V11233" s="464"/>
      <c r="W11233" s="464"/>
    </row>
    <row r="11234" spans="1:23">
      <c r="A11234" s="536"/>
      <c r="B11234" s="532"/>
      <c r="C11234" s="350"/>
      <c r="D11234" s="350"/>
      <c r="E11234" s="533"/>
      <c r="F11234" s="533"/>
      <c r="G11234" s="533"/>
      <c r="H11234" s="533"/>
      <c r="I11234" s="533"/>
      <c r="J11234" s="533"/>
      <c r="K11234" s="533"/>
      <c r="L11234" s="533"/>
      <c r="M11234" s="533"/>
      <c r="N11234" s="532"/>
      <c r="O11234" s="350"/>
      <c r="P11234" s="464"/>
      <c r="Q11234" s="464"/>
      <c r="R11234" s="464"/>
      <c r="S11234" s="464"/>
      <c r="T11234" s="464"/>
      <c r="U11234" s="464"/>
      <c r="V11234" s="464"/>
      <c r="W11234" s="464"/>
    </row>
    <row r="11235" spans="1:23">
      <c r="A11235" s="536"/>
      <c r="B11235" s="532"/>
      <c r="C11235" s="350"/>
      <c r="D11235" s="350"/>
      <c r="E11235" s="533"/>
      <c r="F11235" s="533"/>
      <c r="G11235" s="533"/>
      <c r="H11235" s="533"/>
      <c r="I11235" s="533"/>
      <c r="J11235" s="533"/>
      <c r="K11235" s="533"/>
      <c r="L11235" s="533"/>
      <c r="M11235" s="533"/>
      <c r="N11235" s="532"/>
      <c r="O11235" s="350"/>
      <c r="P11235" s="464"/>
      <c r="Q11235" s="464"/>
      <c r="R11235" s="464"/>
      <c r="S11235" s="464"/>
      <c r="T11235" s="464"/>
      <c r="U11235" s="464"/>
      <c r="V11235" s="464"/>
      <c r="W11235" s="464"/>
    </row>
    <row r="11236" spans="1:23">
      <c r="A11236" s="536"/>
      <c r="B11236" s="532"/>
      <c r="C11236" s="350"/>
      <c r="D11236" s="350"/>
      <c r="E11236" s="533"/>
      <c r="F11236" s="533"/>
      <c r="G11236" s="533"/>
      <c r="H11236" s="533"/>
      <c r="I11236" s="533"/>
      <c r="J11236" s="533"/>
      <c r="K11236" s="533"/>
      <c r="L11236" s="533"/>
      <c r="M11236" s="533"/>
      <c r="N11236" s="532"/>
      <c r="O11236" s="350"/>
      <c r="P11236" s="464"/>
      <c r="Q11236" s="464"/>
      <c r="R11236" s="464"/>
      <c r="S11236" s="464"/>
      <c r="T11236" s="464"/>
      <c r="U11236" s="464"/>
      <c r="V11236" s="464"/>
      <c r="W11236" s="464"/>
    </row>
    <row r="11237" spans="1:23">
      <c r="A11237" s="536"/>
      <c r="B11237" s="532"/>
      <c r="C11237" s="350"/>
      <c r="D11237" s="350"/>
      <c r="E11237" s="533"/>
      <c r="F11237" s="533"/>
      <c r="G11237" s="533"/>
      <c r="H11237" s="533"/>
      <c r="I11237" s="533"/>
      <c r="J11237" s="533"/>
      <c r="K11237" s="533"/>
      <c r="L11237" s="533"/>
      <c r="M11237" s="533"/>
      <c r="N11237" s="532"/>
      <c r="O11237" s="350"/>
      <c r="P11237" s="464"/>
      <c r="Q11237" s="464"/>
      <c r="R11237" s="464"/>
      <c r="S11237" s="464"/>
      <c r="T11237" s="464"/>
      <c r="U11237" s="464"/>
      <c r="V11237" s="464"/>
      <c r="W11237" s="464"/>
    </row>
    <row r="11238" spans="1:23">
      <c r="A11238" s="536"/>
      <c r="B11238" s="532"/>
      <c r="C11238" s="350"/>
      <c r="D11238" s="350"/>
      <c r="E11238" s="533"/>
      <c r="F11238" s="533"/>
      <c r="G11238" s="533"/>
      <c r="H11238" s="533"/>
      <c r="I11238" s="533"/>
      <c r="J11238" s="533"/>
      <c r="K11238" s="533"/>
      <c r="L11238" s="533"/>
      <c r="M11238" s="533"/>
      <c r="N11238" s="532"/>
      <c r="O11238" s="350"/>
      <c r="P11238" s="464"/>
      <c r="Q11238" s="464"/>
      <c r="R11238" s="464"/>
      <c r="S11238" s="464"/>
      <c r="T11238" s="464"/>
      <c r="U11238" s="464"/>
      <c r="V11238" s="464"/>
      <c r="W11238" s="464"/>
    </row>
    <row r="11239" spans="1:23">
      <c r="A11239" s="536"/>
      <c r="B11239" s="532"/>
      <c r="C11239" s="350"/>
      <c r="D11239" s="350"/>
      <c r="E11239" s="533"/>
      <c r="F11239" s="533"/>
      <c r="G11239" s="533"/>
      <c r="H11239" s="533"/>
      <c r="I11239" s="533"/>
      <c r="J11239" s="533"/>
      <c r="K11239" s="533"/>
      <c r="L11239" s="533"/>
      <c r="M11239" s="533"/>
      <c r="N11239" s="532"/>
      <c r="O11239" s="350"/>
      <c r="P11239" s="464"/>
      <c r="Q11239" s="464"/>
      <c r="R11239" s="464"/>
      <c r="S11239" s="464"/>
      <c r="T11239" s="464"/>
      <c r="U11239" s="464"/>
      <c r="V11239" s="464"/>
      <c r="W11239" s="464"/>
    </row>
    <row r="11240" spans="1:23">
      <c r="A11240" s="536"/>
      <c r="B11240" s="532"/>
      <c r="C11240" s="350"/>
      <c r="D11240" s="350"/>
      <c r="E11240" s="533"/>
      <c r="F11240" s="533"/>
      <c r="G11240" s="533"/>
      <c r="H11240" s="533"/>
      <c r="I11240" s="533"/>
      <c r="J11240" s="533"/>
      <c r="K11240" s="533"/>
      <c r="L11240" s="533"/>
      <c r="M11240" s="533"/>
      <c r="N11240" s="532"/>
      <c r="O11240" s="350"/>
      <c r="P11240" s="464"/>
      <c r="Q11240" s="464"/>
      <c r="R11240" s="464"/>
      <c r="S11240" s="464"/>
      <c r="T11240" s="464"/>
      <c r="U11240" s="464"/>
      <c r="V11240" s="464"/>
      <c r="W11240" s="464"/>
    </row>
    <row r="11241" spans="1:23">
      <c r="A11241" s="536"/>
      <c r="B11241" s="532"/>
      <c r="C11241" s="350"/>
      <c r="D11241" s="350"/>
      <c r="E11241" s="533"/>
      <c r="F11241" s="533"/>
      <c r="G11241" s="533"/>
      <c r="H11241" s="533"/>
      <c r="I11241" s="533"/>
      <c r="J11241" s="533"/>
      <c r="K11241" s="533"/>
      <c r="L11241" s="533"/>
      <c r="M11241" s="533"/>
      <c r="N11241" s="532"/>
      <c r="O11241" s="350"/>
      <c r="P11241" s="464"/>
      <c r="Q11241" s="464"/>
      <c r="R11241" s="464"/>
      <c r="S11241" s="464"/>
      <c r="T11241" s="464"/>
      <c r="U11241" s="464"/>
      <c r="V11241" s="464"/>
      <c r="W11241" s="464"/>
    </row>
    <row r="11242" spans="1:23">
      <c r="A11242" s="536"/>
      <c r="B11242" s="532"/>
      <c r="C11242" s="350"/>
      <c r="D11242" s="350"/>
      <c r="E11242" s="533"/>
      <c r="F11242" s="533"/>
      <c r="G11242" s="533"/>
      <c r="H11242" s="533"/>
      <c r="I11242" s="533"/>
      <c r="J11242" s="533"/>
      <c r="K11242" s="533"/>
      <c r="L11242" s="533"/>
      <c r="M11242" s="533"/>
      <c r="N11242" s="532"/>
      <c r="O11242" s="350"/>
      <c r="P11242" s="464"/>
      <c r="Q11242" s="464"/>
      <c r="R11242" s="464"/>
      <c r="S11242" s="464"/>
      <c r="T11242" s="464"/>
      <c r="U11242" s="464"/>
      <c r="V11242" s="464"/>
      <c r="W11242" s="464"/>
    </row>
    <row r="11243" spans="1:23">
      <c r="A11243" s="536"/>
      <c r="B11243" s="532"/>
      <c r="C11243" s="350"/>
      <c r="D11243" s="350"/>
      <c r="E11243" s="533"/>
      <c r="F11243" s="533"/>
      <c r="G11243" s="533"/>
      <c r="H11243" s="533"/>
      <c r="I11243" s="533"/>
      <c r="J11243" s="533"/>
      <c r="K11243" s="533"/>
      <c r="L11243" s="533"/>
      <c r="M11243" s="533"/>
      <c r="N11243" s="532"/>
      <c r="O11243" s="350"/>
      <c r="P11243" s="464"/>
      <c r="Q11243" s="464"/>
      <c r="R11243" s="464"/>
      <c r="S11243" s="464"/>
      <c r="T11243" s="464"/>
      <c r="U11243" s="464"/>
      <c r="V11243" s="464"/>
      <c r="W11243" s="464"/>
    </row>
    <row r="11244" spans="1:23">
      <c r="A11244" s="536"/>
      <c r="B11244" s="532"/>
      <c r="C11244" s="350"/>
      <c r="D11244" s="350"/>
      <c r="E11244" s="533"/>
      <c r="F11244" s="533"/>
      <c r="G11244" s="533"/>
      <c r="H11244" s="533"/>
      <c r="I11244" s="533"/>
      <c r="J11244" s="533"/>
      <c r="K11244" s="533"/>
      <c r="L11244" s="533"/>
      <c r="M11244" s="533"/>
      <c r="N11244" s="532"/>
      <c r="O11244" s="350"/>
      <c r="P11244" s="464"/>
      <c r="Q11244" s="464"/>
      <c r="R11244" s="464"/>
      <c r="S11244" s="464"/>
      <c r="T11244" s="464"/>
      <c r="U11244" s="464"/>
      <c r="V11244" s="464"/>
      <c r="W11244" s="464"/>
    </row>
    <row r="11245" spans="1:23">
      <c r="A11245" s="536"/>
      <c r="B11245" s="532"/>
      <c r="C11245" s="350"/>
      <c r="D11245" s="350"/>
      <c r="E11245" s="533"/>
      <c r="F11245" s="533"/>
      <c r="G11245" s="533"/>
      <c r="H11245" s="533"/>
      <c r="I11245" s="533"/>
      <c r="J11245" s="533"/>
      <c r="K11245" s="533"/>
      <c r="L11245" s="533"/>
      <c r="M11245" s="533"/>
      <c r="N11245" s="532"/>
      <c r="O11245" s="350"/>
      <c r="P11245" s="464"/>
      <c r="Q11245" s="464"/>
      <c r="R11245" s="464"/>
      <c r="S11245" s="464"/>
      <c r="T11245" s="464"/>
      <c r="U11245" s="464"/>
      <c r="V11245" s="464"/>
      <c r="W11245" s="464"/>
    </row>
    <row r="11246" spans="1:23">
      <c r="A11246" s="536"/>
      <c r="B11246" s="532"/>
      <c r="C11246" s="350"/>
      <c r="D11246" s="350"/>
      <c r="E11246" s="533"/>
      <c r="F11246" s="533"/>
      <c r="G11246" s="533"/>
      <c r="H11246" s="533"/>
      <c r="I11246" s="533"/>
      <c r="J11246" s="533"/>
      <c r="K11246" s="533"/>
      <c r="L11246" s="533"/>
      <c r="M11246" s="533"/>
      <c r="N11246" s="532"/>
      <c r="O11246" s="350"/>
      <c r="P11246" s="464"/>
      <c r="Q11246" s="464"/>
      <c r="R11246" s="464"/>
      <c r="S11246" s="464"/>
      <c r="T11246" s="464"/>
      <c r="U11246" s="464"/>
      <c r="V11246" s="464"/>
      <c r="W11246" s="464"/>
    </row>
    <row r="11247" spans="1:23">
      <c r="A11247" s="536"/>
      <c r="B11247" s="532"/>
      <c r="C11247" s="350"/>
      <c r="D11247" s="350"/>
      <c r="E11247" s="533"/>
      <c r="F11247" s="533"/>
      <c r="G11247" s="533"/>
      <c r="H11247" s="533"/>
      <c r="I11247" s="533"/>
      <c r="J11247" s="533"/>
      <c r="K11247" s="533"/>
      <c r="L11247" s="533"/>
      <c r="M11247" s="533"/>
      <c r="N11247" s="532"/>
      <c r="O11247" s="350"/>
      <c r="P11247" s="464"/>
      <c r="Q11247" s="464"/>
      <c r="R11247" s="464"/>
      <c r="S11247" s="464"/>
      <c r="T11247" s="464"/>
      <c r="U11247" s="464"/>
      <c r="V11247" s="464"/>
      <c r="W11247" s="464"/>
    </row>
    <row r="11248" spans="1:23">
      <c r="A11248" s="536"/>
      <c r="B11248" s="532"/>
      <c r="C11248" s="350"/>
      <c r="D11248" s="350"/>
      <c r="E11248" s="533"/>
      <c r="F11248" s="533"/>
      <c r="G11248" s="533"/>
      <c r="H11248" s="533"/>
      <c r="I11248" s="533"/>
      <c r="J11248" s="533"/>
      <c r="K11248" s="533"/>
      <c r="L11248" s="533"/>
      <c r="M11248" s="533"/>
      <c r="N11248" s="532"/>
      <c r="O11248" s="350"/>
      <c r="P11248" s="464"/>
      <c r="Q11248" s="464"/>
      <c r="R11248" s="464"/>
      <c r="S11248" s="464"/>
      <c r="T11248" s="464"/>
      <c r="U11248" s="464"/>
      <c r="V11248" s="464"/>
      <c r="W11248" s="464"/>
    </row>
    <row r="11249" spans="1:23">
      <c r="A11249" s="536"/>
      <c r="B11249" s="532"/>
      <c r="C11249" s="350"/>
      <c r="D11249" s="350"/>
      <c r="E11249" s="533"/>
      <c r="F11249" s="533"/>
      <c r="G11249" s="533"/>
      <c r="H11249" s="533"/>
      <c r="I11249" s="533"/>
      <c r="J11249" s="533"/>
      <c r="K11249" s="533"/>
      <c r="L11249" s="533"/>
      <c r="M11249" s="533"/>
      <c r="N11249" s="532"/>
      <c r="O11249" s="350"/>
      <c r="P11249" s="464"/>
      <c r="Q11249" s="464"/>
      <c r="R11249" s="464"/>
      <c r="S11249" s="464"/>
      <c r="T11249" s="464"/>
      <c r="U11249" s="464"/>
      <c r="V11249" s="464"/>
      <c r="W11249" s="464"/>
    </row>
    <row r="11250" spans="1:23">
      <c r="A11250" s="536"/>
      <c r="B11250" s="532"/>
      <c r="C11250" s="350"/>
      <c r="D11250" s="350"/>
      <c r="E11250" s="533"/>
      <c r="F11250" s="533"/>
      <c r="G11250" s="533"/>
      <c r="H11250" s="533"/>
      <c r="I11250" s="533"/>
      <c r="J11250" s="533"/>
      <c r="K11250" s="533"/>
      <c r="L11250" s="533"/>
      <c r="M11250" s="533"/>
      <c r="N11250" s="532"/>
      <c r="O11250" s="350"/>
      <c r="P11250" s="464"/>
      <c r="Q11250" s="464"/>
      <c r="R11250" s="464"/>
      <c r="S11250" s="464"/>
      <c r="T11250" s="464"/>
      <c r="U11250" s="464"/>
      <c r="V11250" s="464"/>
      <c r="W11250" s="464"/>
    </row>
    <row r="11251" spans="1:23">
      <c r="A11251" s="536"/>
      <c r="B11251" s="532"/>
      <c r="C11251" s="350"/>
      <c r="D11251" s="350"/>
      <c r="E11251" s="533"/>
      <c r="F11251" s="533"/>
      <c r="G11251" s="533"/>
      <c r="H11251" s="533"/>
      <c r="I11251" s="533"/>
      <c r="J11251" s="533"/>
      <c r="K11251" s="533"/>
      <c r="L11251" s="533"/>
      <c r="M11251" s="533"/>
      <c r="N11251" s="532"/>
      <c r="O11251" s="350"/>
      <c r="P11251" s="464"/>
      <c r="Q11251" s="464"/>
      <c r="R11251" s="464"/>
      <c r="S11251" s="464"/>
      <c r="T11251" s="464"/>
      <c r="U11251" s="464"/>
      <c r="V11251" s="464"/>
      <c r="W11251" s="464"/>
    </row>
    <row r="11252" spans="1:23">
      <c r="A11252" s="536"/>
      <c r="B11252" s="532"/>
      <c r="C11252" s="350"/>
      <c r="D11252" s="350"/>
      <c r="E11252" s="533"/>
      <c r="F11252" s="533"/>
      <c r="G11252" s="533"/>
      <c r="H11252" s="533"/>
      <c r="I11252" s="533"/>
      <c r="J11252" s="533"/>
      <c r="K11252" s="533"/>
      <c r="L11252" s="533"/>
      <c r="M11252" s="533"/>
      <c r="N11252" s="532"/>
      <c r="O11252" s="350"/>
      <c r="P11252" s="464"/>
      <c r="Q11252" s="464"/>
      <c r="R11252" s="464"/>
      <c r="S11252" s="464"/>
      <c r="T11252" s="464"/>
      <c r="U11252" s="464"/>
      <c r="V11252" s="464"/>
      <c r="W11252" s="464"/>
    </row>
    <row r="11253" spans="1:23">
      <c r="A11253" s="536"/>
      <c r="B11253" s="532"/>
      <c r="C11253" s="350"/>
      <c r="D11253" s="350"/>
      <c r="E11253" s="533"/>
      <c r="F11253" s="533"/>
      <c r="G11253" s="533"/>
      <c r="H11253" s="533"/>
      <c r="I11253" s="533"/>
      <c r="J11253" s="533"/>
      <c r="K11253" s="533"/>
      <c r="L11253" s="533"/>
      <c r="M11253" s="533"/>
      <c r="N11253" s="532"/>
      <c r="O11253" s="350"/>
      <c r="P11253" s="464"/>
      <c r="Q11253" s="464"/>
      <c r="R11253" s="464"/>
      <c r="S11253" s="464"/>
      <c r="T11253" s="464"/>
      <c r="U11253" s="464"/>
      <c r="V11253" s="464"/>
      <c r="W11253" s="464"/>
    </row>
    <row r="11254" spans="1:23">
      <c r="A11254" s="536"/>
      <c r="B11254" s="532"/>
      <c r="C11254" s="350"/>
      <c r="D11254" s="350"/>
      <c r="E11254" s="533"/>
      <c r="F11254" s="533"/>
      <c r="G11254" s="533"/>
      <c r="H11254" s="533"/>
      <c r="I11254" s="533"/>
      <c r="J11254" s="533"/>
      <c r="K11254" s="533"/>
      <c r="L11254" s="533"/>
      <c r="M11254" s="533"/>
      <c r="N11254" s="532"/>
      <c r="O11254" s="350"/>
      <c r="P11254" s="464"/>
      <c r="Q11254" s="464"/>
      <c r="R11254" s="464"/>
      <c r="S11254" s="464"/>
      <c r="T11254" s="464"/>
      <c r="U11254" s="464"/>
      <c r="V11254" s="464"/>
      <c r="W11254" s="464"/>
    </row>
    <row r="11255" spans="1:23">
      <c r="A11255" s="536"/>
      <c r="B11255" s="532"/>
      <c r="C11255" s="350"/>
      <c r="D11255" s="350"/>
      <c r="E11255" s="533"/>
      <c r="F11255" s="533"/>
      <c r="G11255" s="533"/>
      <c r="H11255" s="533"/>
      <c r="I11255" s="533"/>
      <c r="J11255" s="533"/>
      <c r="K11255" s="533"/>
      <c r="L11255" s="533"/>
      <c r="M11255" s="533"/>
      <c r="N11255" s="532"/>
      <c r="O11255" s="350"/>
      <c r="P11255" s="464"/>
      <c r="Q11255" s="464"/>
      <c r="R11255" s="464"/>
      <c r="S11255" s="464"/>
      <c r="T11255" s="464"/>
      <c r="U11255" s="464"/>
      <c r="V11255" s="464"/>
      <c r="W11255" s="464"/>
    </row>
    <row r="11256" spans="1:23">
      <c r="A11256" s="536"/>
      <c r="B11256" s="532"/>
      <c r="C11256" s="350"/>
      <c r="D11256" s="350"/>
      <c r="E11256" s="533"/>
      <c r="F11256" s="533"/>
      <c r="G11256" s="533"/>
      <c r="H11256" s="533"/>
      <c r="I11256" s="533"/>
      <c r="J11256" s="533"/>
      <c r="K11256" s="533"/>
      <c r="L11256" s="533"/>
      <c r="M11256" s="533"/>
      <c r="N11256" s="532"/>
      <c r="O11256" s="350"/>
      <c r="P11256" s="464"/>
      <c r="Q11256" s="464"/>
      <c r="R11256" s="464"/>
      <c r="S11256" s="464"/>
      <c r="T11256" s="464"/>
      <c r="U11256" s="464"/>
      <c r="V11256" s="464"/>
      <c r="W11256" s="464"/>
    </row>
    <row r="11257" spans="1:23">
      <c r="A11257" s="536"/>
      <c r="B11257" s="532"/>
      <c r="C11257" s="350"/>
      <c r="D11257" s="350"/>
      <c r="E11257" s="533"/>
      <c r="F11257" s="533"/>
      <c r="G11257" s="533"/>
      <c r="H11257" s="533"/>
      <c r="I11257" s="533"/>
      <c r="J11257" s="533"/>
      <c r="K11257" s="533"/>
      <c r="L11257" s="533"/>
      <c r="M11257" s="533"/>
      <c r="N11257" s="532"/>
      <c r="O11257" s="350"/>
      <c r="P11257" s="464"/>
      <c r="Q11257" s="464"/>
      <c r="R11257" s="464"/>
      <c r="S11257" s="464"/>
      <c r="T11257" s="464"/>
      <c r="U11257" s="464"/>
      <c r="V11257" s="464"/>
      <c r="W11257" s="464"/>
    </row>
    <row r="11258" spans="1:23">
      <c r="A11258" s="536"/>
      <c r="B11258" s="532"/>
      <c r="C11258" s="350"/>
      <c r="D11258" s="350"/>
      <c r="E11258" s="533"/>
      <c r="F11258" s="533"/>
      <c r="G11258" s="533"/>
      <c r="H11258" s="533"/>
      <c r="I11258" s="533"/>
      <c r="J11258" s="533"/>
      <c r="K11258" s="533"/>
      <c r="L11258" s="533"/>
      <c r="M11258" s="533"/>
      <c r="N11258" s="532"/>
      <c r="O11258" s="350"/>
      <c r="P11258" s="464"/>
      <c r="Q11258" s="464"/>
      <c r="R11258" s="464"/>
      <c r="S11258" s="464"/>
      <c r="T11258" s="464"/>
      <c r="U11258" s="464"/>
      <c r="V11258" s="464"/>
      <c r="W11258" s="464"/>
    </row>
    <row r="11259" spans="1:23">
      <c r="A11259" s="536"/>
      <c r="B11259" s="532"/>
      <c r="C11259" s="350"/>
      <c r="D11259" s="350"/>
      <c r="E11259" s="533"/>
      <c r="F11259" s="533"/>
      <c r="G11259" s="533"/>
      <c r="H11259" s="533"/>
      <c r="I11259" s="533"/>
      <c r="J11259" s="533"/>
      <c r="K11259" s="533"/>
      <c r="L11259" s="533"/>
      <c r="M11259" s="533"/>
      <c r="N11259" s="532"/>
      <c r="O11259" s="350"/>
      <c r="P11259" s="464"/>
      <c r="Q11259" s="464"/>
      <c r="R11259" s="464"/>
      <c r="S11259" s="464"/>
      <c r="T11259" s="464"/>
      <c r="U11259" s="464"/>
      <c r="V11259" s="464"/>
      <c r="W11259" s="464"/>
    </row>
    <row r="11260" spans="1:23">
      <c r="A11260" s="536"/>
      <c r="B11260" s="532"/>
      <c r="C11260" s="350"/>
      <c r="D11260" s="350"/>
      <c r="E11260" s="533"/>
      <c r="F11260" s="533"/>
      <c r="G11260" s="533"/>
      <c r="H11260" s="533"/>
      <c r="I11260" s="533"/>
      <c r="J11260" s="533"/>
      <c r="K11260" s="533"/>
      <c r="L11260" s="533"/>
      <c r="M11260" s="533"/>
      <c r="N11260" s="532"/>
      <c r="O11260" s="350"/>
      <c r="P11260" s="464"/>
      <c r="Q11260" s="464"/>
      <c r="R11260" s="464"/>
      <c r="S11260" s="464"/>
      <c r="T11260" s="464"/>
      <c r="U11260" s="464"/>
      <c r="V11260" s="464"/>
      <c r="W11260" s="464"/>
    </row>
    <row r="11261" spans="1:23">
      <c r="A11261" s="536"/>
      <c r="B11261" s="532"/>
      <c r="C11261" s="350"/>
      <c r="D11261" s="350"/>
      <c r="E11261" s="533"/>
      <c r="F11261" s="533"/>
      <c r="G11261" s="533"/>
      <c r="H11261" s="533"/>
      <c r="I11261" s="533"/>
      <c r="J11261" s="533"/>
      <c r="K11261" s="533"/>
      <c r="L11261" s="533"/>
      <c r="M11261" s="533"/>
      <c r="N11261" s="532"/>
      <c r="O11261" s="350"/>
      <c r="P11261" s="464"/>
      <c r="Q11261" s="464"/>
      <c r="R11261" s="464"/>
      <c r="S11261" s="464"/>
      <c r="T11261" s="464"/>
      <c r="U11261" s="464"/>
      <c r="V11261" s="464"/>
      <c r="W11261" s="464"/>
    </row>
    <row r="11262" spans="1:23">
      <c r="A11262" s="536"/>
      <c r="B11262" s="532"/>
      <c r="C11262" s="350"/>
      <c r="D11262" s="350"/>
      <c r="E11262" s="533"/>
      <c r="F11262" s="533"/>
      <c r="G11262" s="533"/>
      <c r="H11262" s="533"/>
      <c r="I11262" s="533"/>
      <c r="J11262" s="533"/>
      <c r="K11262" s="533"/>
      <c r="L11262" s="533"/>
      <c r="M11262" s="533"/>
      <c r="N11262" s="532"/>
      <c r="O11262" s="350"/>
      <c r="P11262" s="464"/>
      <c r="Q11262" s="464"/>
      <c r="R11262" s="464"/>
      <c r="S11262" s="464"/>
      <c r="T11262" s="464"/>
      <c r="U11262" s="464"/>
      <c r="V11262" s="464"/>
      <c r="W11262" s="464"/>
    </row>
  </sheetData>
  <autoFilter ref="A7:O216"/>
  <mergeCells count="63">
    <mergeCell ref="A1:N1"/>
    <mergeCell ref="A2:N2"/>
    <mergeCell ref="A4:O4"/>
    <mergeCell ref="A5:A7"/>
    <mergeCell ref="B5:B7"/>
    <mergeCell ref="C5:D6"/>
    <mergeCell ref="E5:E7"/>
    <mergeCell ref="F5:F7"/>
    <mergeCell ref="G5:M5"/>
    <mergeCell ref="N5:N7"/>
    <mergeCell ref="A3:O3"/>
    <mergeCell ref="A62:A72"/>
    <mergeCell ref="B62:B72"/>
    <mergeCell ref="O62:O72"/>
    <mergeCell ref="O5:O7"/>
    <mergeCell ref="G6:G7"/>
    <mergeCell ref="H6:M6"/>
    <mergeCell ref="O21:O22"/>
    <mergeCell ref="A23:A25"/>
    <mergeCell ref="B23:B25"/>
    <mergeCell ref="O23:O30"/>
    <mergeCell ref="A28:A30"/>
    <mergeCell ref="B28:B30"/>
    <mergeCell ref="O94:O97"/>
    <mergeCell ref="O31:O40"/>
    <mergeCell ref="O46:O47"/>
    <mergeCell ref="O51:O55"/>
    <mergeCell ref="O56:O61"/>
    <mergeCell ref="A73:A81"/>
    <mergeCell ref="B73:B81"/>
    <mergeCell ref="O73:O91"/>
    <mergeCell ref="A82:A90"/>
    <mergeCell ref="B82:B90"/>
    <mergeCell ref="A168:A170"/>
    <mergeCell ref="B168:B170"/>
    <mergeCell ref="O168:O170"/>
    <mergeCell ref="O99:O103"/>
    <mergeCell ref="O104:O105"/>
    <mergeCell ref="O113:O115"/>
    <mergeCell ref="O124:O135"/>
    <mergeCell ref="A143:A145"/>
    <mergeCell ref="B143:B145"/>
    <mergeCell ref="O143:O145"/>
    <mergeCell ref="O152:O155"/>
    <mergeCell ref="O156:O157"/>
    <mergeCell ref="A164:A165"/>
    <mergeCell ref="B164:B165"/>
    <mergeCell ref="O164:O165"/>
    <mergeCell ref="A187:A188"/>
    <mergeCell ref="B187:B188"/>
    <mergeCell ref="O187:O188"/>
    <mergeCell ref="A216:B216"/>
    <mergeCell ref="A172:A174"/>
    <mergeCell ref="B172:B174"/>
    <mergeCell ref="O172:O186"/>
    <mergeCell ref="A175:A177"/>
    <mergeCell ref="B175:B177"/>
    <mergeCell ref="A178:A180"/>
    <mergeCell ref="B178:B180"/>
    <mergeCell ref="A181:A183"/>
    <mergeCell ref="B181:B183"/>
    <mergeCell ref="A184:A186"/>
    <mergeCell ref="B184:B186"/>
  </mergeCells>
  <pageMargins left="0.44" right="0.2" top="0.5" bottom="0.34" header="0.28999999999999998" footer="0.36"/>
  <pageSetup paperSize="8" fitToWidth="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59"/>
  <sheetViews>
    <sheetView zoomScale="80" zoomScaleNormal="80" workbookViewId="0">
      <pane xSplit="3" ySplit="5" topLeftCell="P6" activePane="bottomRight" state="frozen"/>
      <selection pane="topRight" activeCell="D1" sqref="D1"/>
      <selection pane="bottomLeft" activeCell="A6" sqref="A6"/>
      <selection pane="bottomRight" activeCell="U19" sqref="U19"/>
    </sheetView>
  </sheetViews>
  <sheetFormatPr defaultRowHeight="15"/>
  <cols>
    <col min="1" max="1" width="10.140625" style="5" customWidth="1"/>
    <col min="2" max="2" width="53.140625" style="5" customWidth="1"/>
    <col min="3" max="3" width="9.140625" style="5"/>
    <col min="4" max="4" width="11.42578125" style="5" customWidth="1"/>
    <col min="5" max="5" width="9.140625" style="5"/>
    <col min="6" max="6" width="11.42578125" style="5" customWidth="1"/>
    <col min="7" max="7" width="9.140625" style="5"/>
    <col min="8" max="8" width="10.42578125" style="5" customWidth="1"/>
    <col min="9" max="9" width="8.5703125" style="5" customWidth="1"/>
    <col min="10" max="10" width="14" style="5" customWidth="1"/>
    <col min="11" max="11" width="9.140625" style="5"/>
    <col min="12" max="12" width="12.5703125" style="5" customWidth="1"/>
    <col min="13" max="16" width="9.140625" style="5"/>
    <col min="17" max="17" width="13.140625" style="5" bestFit="1" customWidth="1"/>
    <col min="18" max="19" width="9.140625" style="5"/>
    <col min="20" max="20" width="13.28515625" style="5" customWidth="1"/>
    <col min="21" max="21" width="13.140625" style="5" bestFit="1" customWidth="1"/>
    <col min="22" max="26" width="9.140625" style="5"/>
    <col min="27" max="27" width="12.85546875" style="5" bestFit="1" customWidth="1"/>
    <col min="28" max="16384" width="9.140625" style="5"/>
  </cols>
  <sheetData>
    <row r="1" spans="1:29" ht="15.75">
      <c r="A1" s="566" t="s">
        <v>181</v>
      </c>
      <c r="B1" s="566"/>
    </row>
    <row r="2" spans="1:29" s="15" customFormat="1" ht="24" customHeight="1">
      <c r="A2" s="665" t="s">
        <v>262</v>
      </c>
      <c r="B2" s="665"/>
      <c r="C2" s="665"/>
      <c r="D2" s="665"/>
      <c r="E2" s="665"/>
      <c r="F2" s="665"/>
      <c r="G2" s="665"/>
      <c r="H2" s="665"/>
      <c r="I2" s="665"/>
      <c r="J2" s="665"/>
      <c r="K2" s="665"/>
      <c r="L2" s="665"/>
      <c r="M2" s="665"/>
      <c r="N2" s="665"/>
      <c r="O2" s="665"/>
      <c r="P2" s="665"/>
      <c r="Q2" s="665"/>
      <c r="R2" s="665"/>
      <c r="S2" s="665"/>
      <c r="T2" s="665"/>
      <c r="U2" s="665"/>
    </row>
    <row r="3" spans="1:29" ht="15.75" customHeight="1">
      <c r="A3" s="4"/>
    </row>
    <row r="4" spans="1:29" ht="93" customHeight="1">
      <c r="A4" s="558" t="s">
        <v>1</v>
      </c>
      <c r="B4" s="558" t="s">
        <v>178</v>
      </c>
      <c r="C4" s="558" t="s">
        <v>3</v>
      </c>
      <c r="D4" s="558" t="s">
        <v>315</v>
      </c>
      <c r="E4" s="558"/>
      <c r="F4" s="558" t="s">
        <v>316</v>
      </c>
      <c r="G4" s="558"/>
      <c r="H4" s="558" t="s">
        <v>317</v>
      </c>
      <c r="I4" s="558"/>
      <c r="J4" s="558" t="s">
        <v>318</v>
      </c>
      <c r="K4" s="558"/>
      <c r="L4" s="558" t="s">
        <v>320</v>
      </c>
      <c r="M4" s="558"/>
      <c r="N4" s="558" t="s">
        <v>160</v>
      </c>
      <c r="O4" s="558"/>
      <c r="P4" s="558" t="s">
        <v>323</v>
      </c>
      <c r="Q4" s="558"/>
      <c r="R4" s="558" t="s">
        <v>325</v>
      </c>
      <c r="S4" s="558"/>
      <c r="T4" s="558" t="s">
        <v>327</v>
      </c>
      <c r="U4" s="558"/>
      <c r="V4" s="558" t="s">
        <v>179</v>
      </c>
      <c r="W4" s="558"/>
      <c r="X4" s="558" t="s">
        <v>329</v>
      </c>
      <c r="Y4" s="558"/>
      <c r="Z4" s="558" t="s">
        <v>332</v>
      </c>
      <c r="AA4" s="558"/>
      <c r="AB4" s="558" t="s">
        <v>161</v>
      </c>
      <c r="AC4" s="558"/>
    </row>
    <row r="5" spans="1:29" ht="31.5">
      <c r="A5" s="558"/>
      <c r="B5" s="558"/>
      <c r="C5" s="558"/>
      <c r="D5" s="24" t="s">
        <v>125</v>
      </c>
      <c r="E5" s="24" t="s">
        <v>280</v>
      </c>
      <c r="F5" s="24" t="s">
        <v>125</v>
      </c>
      <c r="G5" s="24" t="s">
        <v>280</v>
      </c>
      <c r="H5" s="24" t="s">
        <v>125</v>
      </c>
      <c r="I5" s="24" t="s">
        <v>280</v>
      </c>
      <c r="J5" s="24" t="s">
        <v>125</v>
      </c>
      <c r="K5" s="24" t="s">
        <v>280</v>
      </c>
      <c r="L5" s="24" t="s">
        <v>125</v>
      </c>
      <c r="M5" s="24" t="s">
        <v>280</v>
      </c>
      <c r="N5" s="24" t="s">
        <v>125</v>
      </c>
      <c r="O5" s="24" t="s">
        <v>280</v>
      </c>
      <c r="P5" s="24" t="s">
        <v>125</v>
      </c>
      <c r="Q5" s="24" t="s">
        <v>280</v>
      </c>
      <c r="R5" s="24" t="s">
        <v>125</v>
      </c>
      <c r="S5" s="24" t="s">
        <v>280</v>
      </c>
      <c r="T5" s="24" t="s">
        <v>125</v>
      </c>
      <c r="U5" s="24" t="s">
        <v>280</v>
      </c>
      <c r="V5" s="24" t="s">
        <v>125</v>
      </c>
      <c r="W5" s="24" t="s">
        <v>280</v>
      </c>
      <c r="X5" s="24" t="s">
        <v>125</v>
      </c>
      <c r="Y5" s="24" t="s">
        <v>280</v>
      </c>
      <c r="Z5" s="24" t="s">
        <v>125</v>
      </c>
      <c r="AA5" s="24" t="s">
        <v>280</v>
      </c>
      <c r="AB5" s="24" t="s">
        <v>125</v>
      </c>
      <c r="AC5" s="24" t="s">
        <v>280</v>
      </c>
    </row>
    <row r="6" spans="1:29" ht="15.75">
      <c r="A6" s="25">
        <v>1</v>
      </c>
      <c r="B6" s="26" t="s">
        <v>7</v>
      </c>
      <c r="C6" s="25" t="s">
        <v>8</v>
      </c>
      <c r="D6" s="24"/>
      <c r="E6" s="24"/>
      <c r="F6" s="24"/>
      <c r="G6" s="24"/>
      <c r="H6" s="24"/>
      <c r="I6" s="24"/>
      <c r="J6" s="24"/>
      <c r="K6" s="24"/>
      <c r="L6" s="24"/>
      <c r="M6" s="24"/>
      <c r="N6" s="24"/>
      <c r="O6" s="24"/>
      <c r="P6" s="24"/>
      <c r="Q6" s="24"/>
      <c r="R6" s="24"/>
      <c r="S6" s="24"/>
      <c r="T6" s="24"/>
      <c r="U6" s="24"/>
      <c r="V6" s="24"/>
      <c r="W6" s="24"/>
      <c r="X6" s="24"/>
      <c r="Y6" s="24"/>
      <c r="Z6" s="24"/>
      <c r="AA6" s="24"/>
      <c r="AB6" s="24"/>
      <c r="AC6" s="24"/>
    </row>
    <row r="7" spans="1:29" ht="15.75">
      <c r="A7" s="24"/>
      <c r="B7" s="27" t="s">
        <v>93</v>
      </c>
      <c r="C7" s="24"/>
      <c r="D7" s="24"/>
      <c r="E7" s="24"/>
      <c r="F7" s="24"/>
      <c r="G7" s="24"/>
      <c r="H7" s="24"/>
      <c r="I7" s="24"/>
      <c r="J7" s="24"/>
      <c r="K7" s="24"/>
      <c r="L7" s="24"/>
      <c r="M7" s="24"/>
      <c r="N7" s="24"/>
      <c r="O7" s="24"/>
      <c r="P7" s="24"/>
      <c r="Q7" s="24"/>
      <c r="R7" s="24"/>
      <c r="S7" s="24"/>
      <c r="T7" s="24"/>
      <c r="U7" s="24"/>
      <c r="V7" s="24"/>
      <c r="W7" s="24"/>
      <c r="X7" s="24"/>
      <c r="Y7" s="24"/>
      <c r="Z7" s="24"/>
      <c r="AA7" s="24"/>
      <c r="AB7" s="24"/>
      <c r="AC7" s="24"/>
    </row>
    <row r="8" spans="1:29" ht="15.75">
      <c r="A8" s="24" t="s">
        <v>127</v>
      </c>
      <c r="B8" s="28" t="s">
        <v>9</v>
      </c>
      <c r="C8" s="24" t="s">
        <v>10</v>
      </c>
      <c r="D8" s="24"/>
      <c r="E8" s="24"/>
      <c r="F8" s="24"/>
      <c r="G8" s="24"/>
      <c r="H8" s="24"/>
      <c r="I8" s="24"/>
      <c r="J8" s="111">
        <v>338.2</v>
      </c>
      <c r="K8" s="24"/>
      <c r="L8" s="24"/>
      <c r="M8" s="24"/>
      <c r="N8" s="24"/>
      <c r="O8" s="24"/>
      <c r="P8" s="24"/>
      <c r="Q8" s="24"/>
      <c r="R8" s="24"/>
      <c r="S8" s="24"/>
      <c r="T8" s="24"/>
      <c r="U8" s="24"/>
      <c r="V8" s="24"/>
      <c r="W8" s="24"/>
      <c r="X8" s="24"/>
      <c r="Y8" s="24"/>
      <c r="Z8" s="24"/>
      <c r="AA8" s="24"/>
      <c r="AB8" s="24"/>
      <c r="AC8" s="24"/>
    </row>
    <row r="9" spans="1:29" ht="15.75">
      <c r="A9" s="24"/>
      <c r="B9" s="27" t="s">
        <v>11</v>
      </c>
      <c r="C9" s="29" t="s">
        <v>12</v>
      </c>
      <c r="D9" s="24"/>
      <c r="E9" s="24"/>
      <c r="F9" s="24"/>
      <c r="G9" s="24"/>
      <c r="H9" s="24"/>
      <c r="I9" s="24"/>
      <c r="J9" s="111">
        <f>'B3 '!F12</f>
        <v>338.2</v>
      </c>
      <c r="K9" s="111">
        <f>'B11 '!J9/98021.81</f>
        <v>3.4502525509373882E-3</v>
      </c>
      <c r="L9" s="24"/>
      <c r="M9" s="24"/>
      <c r="N9" s="24"/>
      <c r="O9" s="24"/>
      <c r="P9" s="24"/>
      <c r="Q9" s="24"/>
      <c r="R9" s="24"/>
      <c r="S9" s="24"/>
      <c r="T9" s="24"/>
      <c r="U9" s="24"/>
      <c r="V9" s="24"/>
      <c r="W9" s="24"/>
      <c r="X9" s="24"/>
      <c r="Y9" s="24"/>
      <c r="Z9" s="24"/>
      <c r="AA9" s="24"/>
      <c r="AB9" s="24"/>
      <c r="AC9" s="24"/>
    </row>
    <row r="10" spans="1:29" ht="15.75">
      <c r="A10" s="24" t="s">
        <v>128</v>
      </c>
      <c r="B10" s="28" t="s">
        <v>13</v>
      </c>
      <c r="C10" s="24" t="s">
        <v>14</v>
      </c>
      <c r="D10" s="24"/>
      <c r="E10" s="24"/>
      <c r="F10" s="24"/>
      <c r="G10" s="24"/>
      <c r="H10" s="24"/>
      <c r="I10" s="24"/>
      <c r="J10" s="111"/>
      <c r="K10" s="111">
        <f>'B11 '!J10/98021.81</f>
        <v>0</v>
      </c>
      <c r="L10" s="24"/>
      <c r="M10" s="24"/>
      <c r="N10" s="24"/>
      <c r="O10" s="24"/>
      <c r="P10" s="24"/>
      <c r="Q10" s="24"/>
      <c r="R10" s="24"/>
      <c r="S10" s="24"/>
      <c r="T10" s="24"/>
      <c r="U10" s="24"/>
      <c r="V10" s="24"/>
      <c r="W10" s="24"/>
      <c r="X10" s="24"/>
      <c r="Y10" s="24"/>
      <c r="Z10" s="24">
        <f>0.96+0.18</f>
        <v>1.1399999999999999</v>
      </c>
      <c r="AA10" s="24"/>
      <c r="AB10" s="24"/>
      <c r="AC10" s="24"/>
    </row>
    <row r="11" spans="1:29" ht="15.75">
      <c r="A11" s="24" t="s">
        <v>129</v>
      </c>
      <c r="B11" s="28" t="s">
        <v>15</v>
      </c>
      <c r="C11" s="24" t="s">
        <v>16</v>
      </c>
      <c r="D11" s="24"/>
      <c r="E11" s="24"/>
      <c r="F11" s="24"/>
      <c r="G11" s="24"/>
      <c r="H11" s="24"/>
      <c r="I11" s="24"/>
      <c r="J11" s="111">
        <v>750</v>
      </c>
      <c r="K11" s="111">
        <f>'B11 '!J11/98021.81</f>
        <v>7.6513584068688386E-3</v>
      </c>
      <c r="L11" s="24"/>
      <c r="M11" s="24"/>
      <c r="N11" s="24"/>
      <c r="O11" s="24"/>
      <c r="P11" s="24"/>
      <c r="Q11" s="24"/>
      <c r="R11" s="24"/>
      <c r="S11" s="24"/>
      <c r="T11" s="24"/>
      <c r="U11" s="24"/>
      <c r="V11" s="24"/>
      <c r="W11" s="24"/>
      <c r="X11" s="24"/>
      <c r="Y11" s="24"/>
      <c r="Z11" s="24">
        <f>35.29+20.19+3.02-7.12</f>
        <v>51.38000000000001</v>
      </c>
      <c r="AA11" s="297"/>
      <c r="AB11" s="24"/>
      <c r="AC11" s="24"/>
    </row>
    <row r="12" spans="1:29" ht="15.75">
      <c r="A12" s="24" t="s">
        <v>130</v>
      </c>
      <c r="B12" s="28" t="s">
        <v>17</v>
      </c>
      <c r="C12" s="24" t="s">
        <v>18</v>
      </c>
      <c r="D12" s="24"/>
      <c r="E12" s="24"/>
      <c r="F12" s="24"/>
      <c r="G12" s="24"/>
      <c r="H12" s="24"/>
      <c r="I12" s="24"/>
      <c r="J12" s="24"/>
      <c r="K12" s="24"/>
      <c r="L12" s="111"/>
      <c r="M12" s="24"/>
      <c r="N12" s="24"/>
      <c r="O12" s="24"/>
      <c r="P12" s="24"/>
      <c r="Q12" s="24"/>
      <c r="R12" s="24"/>
      <c r="S12" s="24"/>
      <c r="T12" s="24"/>
      <c r="U12" s="24"/>
      <c r="V12" s="24"/>
      <c r="W12" s="24"/>
      <c r="X12" s="24"/>
      <c r="Y12" s="24"/>
      <c r="Z12" s="24"/>
      <c r="AA12" s="297"/>
      <c r="AB12" s="24"/>
      <c r="AC12" s="24"/>
    </row>
    <row r="13" spans="1:29" ht="15.75">
      <c r="A13" s="24" t="s">
        <v>131</v>
      </c>
      <c r="B13" s="28" t="s">
        <v>19</v>
      </c>
      <c r="C13" s="24" t="s">
        <v>20</v>
      </c>
      <c r="D13" s="24"/>
      <c r="E13" s="24"/>
      <c r="F13" s="24"/>
      <c r="G13" s="24"/>
      <c r="H13" s="24"/>
      <c r="I13" s="24"/>
      <c r="J13" s="24"/>
      <c r="K13" s="24"/>
      <c r="L13" s="24"/>
      <c r="M13" s="24"/>
      <c r="N13" s="24"/>
      <c r="O13" s="24"/>
      <c r="P13" s="24"/>
      <c r="Q13" s="24"/>
      <c r="R13" s="24"/>
      <c r="S13" s="24"/>
      <c r="T13" s="24"/>
      <c r="U13" s="24"/>
      <c r="V13" s="24"/>
      <c r="W13" s="24"/>
      <c r="X13" s="24"/>
      <c r="Y13" s="24"/>
      <c r="Z13" s="24"/>
      <c r="AA13" s="297"/>
      <c r="AB13" s="24"/>
      <c r="AC13" s="24"/>
    </row>
    <row r="14" spans="1:29" ht="15.75">
      <c r="A14" s="24" t="s">
        <v>132</v>
      </c>
      <c r="B14" s="28" t="s">
        <v>21</v>
      </c>
      <c r="C14" s="24" t="s">
        <v>22</v>
      </c>
      <c r="D14" s="24"/>
      <c r="E14" s="24"/>
      <c r="F14" s="24"/>
      <c r="G14" s="24"/>
      <c r="H14" s="297"/>
      <c r="I14" s="24"/>
      <c r="J14" s="24"/>
      <c r="K14" s="24"/>
      <c r="L14" s="111">
        <f>'B3 '!F18</f>
        <v>55450.57</v>
      </c>
      <c r="M14" s="111">
        <f>L14/98021.81</f>
        <v>0.56569624658022533</v>
      </c>
      <c r="N14" s="24"/>
      <c r="O14" s="24"/>
      <c r="P14" s="24"/>
      <c r="Q14" s="24"/>
      <c r="R14" s="24"/>
      <c r="S14" s="24"/>
      <c r="T14" s="541"/>
      <c r="U14" s="24"/>
      <c r="V14" s="24"/>
      <c r="W14" s="24"/>
      <c r="X14" s="24"/>
      <c r="Y14" s="24"/>
      <c r="Z14" s="24"/>
      <c r="AA14" s="297"/>
      <c r="AB14" s="24"/>
      <c r="AC14" s="24"/>
    </row>
    <row r="15" spans="1:29" ht="15.75">
      <c r="A15" s="24"/>
      <c r="B15" s="27" t="s">
        <v>284</v>
      </c>
      <c r="C15" s="29" t="s">
        <v>285</v>
      </c>
      <c r="D15" s="24"/>
      <c r="E15" s="24"/>
      <c r="F15" s="24"/>
      <c r="G15" s="24"/>
      <c r="H15" s="297"/>
      <c r="I15" s="24"/>
      <c r="J15" s="24"/>
      <c r="K15" s="24"/>
      <c r="L15" s="111">
        <f>'B3 '!F18</f>
        <v>55450.57</v>
      </c>
      <c r="M15" s="111">
        <f>L15/98021.81</f>
        <v>0.56569624658022533</v>
      </c>
      <c r="N15" s="24"/>
      <c r="O15" s="24"/>
      <c r="P15" s="24"/>
      <c r="Q15" s="24"/>
      <c r="R15" s="24"/>
      <c r="S15" s="24"/>
      <c r="T15" s="541"/>
      <c r="U15" s="24"/>
      <c r="V15" s="24"/>
      <c r="W15" s="24"/>
      <c r="X15" s="24"/>
      <c r="Y15" s="24"/>
      <c r="Z15" s="24"/>
      <c r="AA15" s="297"/>
      <c r="AB15" s="24"/>
      <c r="AC15" s="24"/>
    </row>
    <row r="16" spans="1:29" ht="15.75">
      <c r="A16" s="24" t="s">
        <v>133</v>
      </c>
      <c r="B16" s="28" t="s">
        <v>180</v>
      </c>
      <c r="C16" s="24" t="s">
        <v>24</v>
      </c>
      <c r="D16" s="24"/>
      <c r="E16" s="24"/>
      <c r="F16" s="24"/>
      <c r="G16" s="24"/>
      <c r="H16" s="24"/>
      <c r="I16" s="24"/>
      <c r="J16" s="24"/>
      <c r="K16" s="24"/>
      <c r="L16" s="24"/>
      <c r="M16" s="24"/>
      <c r="N16" s="24"/>
      <c r="O16" s="24"/>
      <c r="P16" s="24"/>
      <c r="Q16" s="24"/>
      <c r="R16" s="24"/>
      <c r="S16" s="24"/>
      <c r="T16" s="541"/>
      <c r="U16" s="24"/>
      <c r="V16" s="24"/>
      <c r="W16" s="24"/>
      <c r="X16" s="24"/>
      <c r="Y16" s="24"/>
      <c r="Z16" s="24"/>
      <c r="AA16" s="297"/>
      <c r="AB16" s="24"/>
      <c r="AC16" s="24"/>
    </row>
    <row r="17" spans="1:29" ht="15.75">
      <c r="A17" s="24" t="s">
        <v>134</v>
      </c>
      <c r="B17" s="28" t="s">
        <v>25</v>
      </c>
      <c r="C17" s="24" t="s">
        <v>26</v>
      </c>
      <c r="D17" s="24"/>
      <c r="E17" s="24"/>
      <c r="F17" s="24"/>
      <c r="G17" s="24"/>
      <c r="H17" s="24"/>
      <c r="I17" s="24"/>
      <c r="J17" s="24"/>
      <c r="K17" s="24"/>
      <c r="L17" s="24"/>
      <c r="M17" s="24"/>
      <c r="N17" s="24"/>
      <c r="O17" s="24"/>
      <c r="P17" s="24"/>
      <c r="Q17" s="24"/>
      <c r="R17" s="24"/>
      <c r="S17" s="24"/>
      <c r="T17" s="541"/>
      <c r="U17" s="24"/>
      <c r="V17" s="24"/>
      <c r="W17" s="24"/>
      <c r="X17" s="24"/>
      <c r="Y17" s="24"/>
      <c r="Z17" s="24"/>
      <c r="AA17" s="297"/>
      <c r="AB17" s="24"/>
      <c r="AC17" s="24"/>
    </row>
    <row r="18" spans="1:29" ht="15.75">
      <c r="A18" s="24" t="s">
        <v>135</v>
      </c>
      <c r="B18" s="28" t="s">
        <v>27</v>
      </c>
      <c r="C18" s="24" t="s">
        <v>28</v>
      </c>
      <c r="D18" s="24"/>
      <c r="E18" s="24"/>
      <c r="F18" s="24"/>
      <c r="G18" s="24"/>
      <c r="H18" s="24"/>
      <c r="I18" s="24"/>
      <c r="J18" s="24"/>
      <c r="K18" s="24"/>
      <c r="L18" s="24"/>
      <c r="M18" s="24"/>
      <c r="N18" s="24"/>
      <c r="O18" s="24"/>
      <c r="P18" s="24"/>
      <c r="Q18" s="24"/>
      <c r="R18" s="24"/>
      <c r="S18" s="24"/>
      <c r="T18" s="541"/>
      <c r="U18" s="24"/>
      <c r="V18" s="24"/>
      <c r="W18" s="24"/>
      <c r="X18" s="24"/>
      <c r="Y18" s="24"/>
      <c r="Z18" s="24"/>
      <c r="AA18" s="297"/>
      <c r="AB18" s="24"/>
      <c r="AC18" s="24"/>
    </row>
    <row r="19" spans="1:29" ht="15.75">
      <c r="A19" s="25">
        <v>2</v>
      </c>
      <c r="B19" s="26" t="s">
        <v>29</v>
      </c>
      <c r="C19" s="25" t="s">
        <v>30</v>
      </c>
      <c r="D19" s="24"/>
      <c r="E19" s="24"/>
      <c r="F19" s="24"/>
      <c r="G19" s="24"/>
      <c r="H19" s="24"/>
      <c r="I19" s="24"/>
      <c r="J19" s="24"/>
      <c r="K19" s="24"/>
      <c r="L19" s="24"/>
      <c r="M19" s="24"/>
      <c r="N19" s="24"/>
      <c r="O19" s="24"/>
      <c r="P19" s="24"/>
      <c r="Q19" s="24"/>
      <c r="R19" s="24"/>
      <c r="S19" s="24"/>
      <c r="T19" s="541">
        <f>SUM(T21:T29)+SUM(T48:T58)</f>
        <v>422.57349999999997</v>
      </c>
      <c r="U19" s="24"/>
      <c r="V19" s="24"/>
      <c r="W19" s="24"/>
      <c r="X19" s="24"/>
      <c r="Y19" s="24"/>
      <c r="Z19" s="24"/>
      <c r="AA19" s="297"/>
      <c r="AB19" s="24"/>
      <c r="AC19" s="24"/>
    </row>
    <row r="20" spans="1:29" ht="15.75">
      <c r="A20" s="24"/>
      <c r="B20" s="27" t="s">
        <v>93</v>
      </c>
      <c r="C20" s="24"/>
      <c r="D20" s="24"/>
      <c r="E20" s="24"/>
      <c r="F20" s="24"/>
      <c r="G20" s="24"/>
      <c r="H20" s="24"/>
      <c r="I20" s="24"/>
      <c r="J20" s="24"/>
      <c r="K20" s="24"/>
      <c r="L20" s="24"/>
      <c r="M20" s="24"/>
      <c r="N20" s="24"/>
      <c r="O20" s="24"/>
      <c r="P20" s="24"/>
      <c r="Q20" s="24"/>
      <c r="R20" s="24"/>
      <c r="S20" s="24"/>
      <c r="T20" s="541"/>
      <c r="U20" s="24"/>
      <c r="V20" s="24"/>
      <c r="W20" s="24"/>
      <c r="X20" s="24"/>
      <c r="Y20" s="24"/>
      <c r="Z20" s="24"/>
      <c r="AA20" s="297"/>
      <c r="AB20" s="24"/>
      <c r="AC20" s="24"/>
    </row>
    <row r="21" spans="1:29" ht="15.75">
      <c r="A21" s="24" t="s">
        <v>136</v>
      </c>
      <c r="B21" s="28" t="s">
        <v>31</v>
      </c>
      <c r="C21" s="24" t="s">
        <v>32</v>
      </c>
      <c r="D21" s="24"/>
      <c r="E21" s="24"/>
      <c r="F21" s="24"/>
      <c r="G21" s="24"/>
      <c r="H21" s="24"/>
      <c r="I21" s="24"/>
      <c r="J21" s="24"/>
      <c r="K21" s="24"/>
      <c r="L21" s="24"/>
      <c r="M21" s="24"/>
      <c r="N21" s="24"/>
      <c r="O21" s="24"/>
      <c r="P21" s="24"/>
      <c r="Q21" s="24"/>
      <c r="R21" s="24"/>
      <c r="S21" s="24"/>
      <c r="T21" s="541"/>
      <c r="U21" s="24"/>
      <c r="V21" s="24"/>
      <c r="W21" s="24"/>
      <c r="X21" s="24"/>
      <c r="Y21" s="24"/>
      <c r="Z21" s="24">
        <v>19.27</v>
      </c>
      <c r="AA21" s="297"/>
      <c r="AB21" s="24"/>
      <c r="AC21" s="24"/>
    </row>
    <row r="22" spans="1:29" ht="15.75">
      <c r="A22" s="24" t="s">
        <v>137</v>
      </c>
      <c r="B22" s="28" t="s">
        <v>33</v>
      </c>
      <c r="C22" s="24" t="s">
        <v>34</v>
      </c>
      <c r="D22" s="24"/>
      <c r="E22" s="24"/>
      <c r="F22" s="24"/>
      <c r="G22" s="24"/>
      <c r="H22" s="297"/>
      <c r="I22" s="24"/>
      <c r="J22" s="24"/>
      <c r="K22" s="24"/>
      <c r="L22" s="24"/>
      <c r="M22" s="24"/>
      <c r="N22" s="24"/>
      <c r="O22" s="24"/>
      <c r="P22" s="24"/>
      <c r="Q22" s="24"/>
      <c r="R22" s="24"/>
      <c r="S22" s="24"/>
      <c r="T22" s="541"/>
      <c r="U22" s="24"/>
      <c r="V22" s="24"/>
      <c r="W22" s="24"/>
      <c r="X22" s="24"/>
      <c r="Y22" s="24"/>
      <c r="Z22" s="24"/>
      <c r="AA22" s="297"/>
      <c r="AB22" s="24"/>
      <c r="AC22" s="24"/>
    </row>
    <row r="23" spans="1:29" ht="15.75">
      <c r="A23" s="24" t="s">
        <v>138</v>
      </c>
      <c r="B23" s="28" t="s">
        <v>35</v>
      </c>
      <c r="C23" s="24" t="s">
        <v>36</v>
      </c>
      <c r="D23" s="24"/>
      <c r="E23" s="24"/>
      <c r="F23" s="24"/>
      <c r="G23" s="24"/>
      <c r="H23" s="24"/>
      <c r="I23" s="24"/>
      <c r="J23" s="24"/>
      <c r="K23" s="24"/>
      <c r="L23" s="24"/>
      <c r="M23" s="24"/>
      <c r="N23" s="24"/>
      <c r="O23" s="24"/>
      <c r="P23" s="24"/>
      <c r="Q23" s="24"/>
      <c r="R23" s="24"/>
      <c r="S23" s="24"/>
      <c r="T23" s="541"/>
      <c r="U23" s="24"/>
      <c r="V23" s="24"/>
      <c r="W23" s="24"/>
      <c r="X23" s="24"/>
      <c r="Y23" s="24"/>
      <c r="Z23" s="24"/>
      <c r="AA23" s="297"/>
      <c r="AB23" s="24"/>
      <c r="AC23" s="24"/>
    </row>
    <row r="24" spans="1:29" ht="15.75">
      <c r="A24" s="24" t="s">
        <v>139</v>
      </c>
      <c r="B24" s="28" t="s">
        <v>37</v>
      </c>
      <c r="C24" s="24" t="s">
        <v>38</v>
      </c>
      <c r="D24" s="24"/>
      <c r="E24" s="24"/>
      <c r="F24" s="24"/>
      <c r="G24" s="24"/>
      <c r="H24" s="24"/>
      <c r="I24" s="24"/>
      <c r="J24" s="24"/>
      <c r="K24" s="24"/>
      <c r="L24" s="24"/>
      <c r="M24" s="24"/>
      <c r="N24" s="24"/>
      <c r="O24" s="24"/>
      <c r="P24" s="24"/>
      <c r="Q24" s="24"/>
      <c r="R24" s="111">
        <f>'B3 '!F27</f>
        <v>30</v>
      </c>
      <c r="S24" s="111">
        <f>R24/98021.81</f>
        <v>3.0605433627475353E-4</v>
      </c>
      <c r="T24" s="541"/>
      <c r="U24" s="24"/>
      <c r="V24" s="24"/>
      <c r="W24" s="24"/>
      <c r="X24" s="24"/>
      <c r="Y24" s="24"/>
      <c r="Z24" s="24"/>
      <c r="AA24" s="297"/>
      <c r="AB24" s="24"/>
      <c r="AC24" s="24"/>
    </row>
    <row r="25" spans="1:29" ht="15.75">
      <c r="A25" s="24" t="s">
        <v>140</v>
      </c>
      <c r="B25" s="28" t="s">
        <v>39</v>
      </c>
      <c r="C25" s="24" t="s">
        <v>40</v>
      </c>
      <c r="D25" s="24"/>
      <c r="E25" s="24"/>
      <c r="F25" s="24"/>
      <c r="G25" s="24"/>
      <c r="H25" s="297"/>
      <c r="I25" s="24"/>
      <c r="J25" s="24"/>
      <c r="K25" s="24"/>
      <c r="L25" s="24"/>
      <c r="M25" s="24"/>
      <c r="N25" s="24"/>
      <c r="O25" s="24"/>
      <c r="P25" s="24"/>
      <c r="Q25" s="24"/>
      <c r="R25" s="24"/>
      <c r="S25" s="24"/>
      <c r="T25" s="541">
        <f>171398/10000+38805/10000</f>
        <v>21.020300000000002</v>
      </c>
      <c r="U25" s="24"/>
      <c r="V25" s="111"/>
      <c r="W25" s="24"/>
      <c r="X25" s="111">
        <f>'B3 '!F73</f>
        <v>0</v>
      </c>
      <c r="Y25" s="111">
        <f>X25/98021.81</f>
        <v>0</v>
      </c>
      <c r="Z25" s="111">
        <v>17.14</v>
      </c>
      <c r="AA25" s="297"/>
      <c r="AB25" s="24"/>
      <c r="AC25" s="24"/>
    </row>
    <row r="26" spans="1:29" ht="15.75">
      <c r="A26" s="24" t="s">
        <v>141</v>
      </c>
      <c r="B26" s="28" t="s">
        <v>41</v>
      </c>
      <c r="C26" s="24" t="s">
        <v>42</v>
      </c>
      <c r="D26" s="24"/>
      <c r="E26" s="24"/>
      <c r="F26" s="24"/>
      <c r="G26" s="24"/>
      <c r="H26" s="297"/>
      <c r="I26" s="24"/>
      <c r="J26" s="24"/>
      <c r="K26" s="24"/>
      <c r="L26" s="24"/>
      <c r="M26" s="24"/>
      <c r="N26" s="24"/>
      <c r="O26" s="24"/>
      <c r="P26" s="24"/>
      <c r="Q26" s="24"/>
      <c r="R26" s="24"/>
      <c r="S26" s="24"/>
      <c r="T26" s="541">
        <f>448962/10000</f>
        <v>44.8962</v>
      </c>
      <c r="U26" s="24"/>
      <c r="V26" s="24"/>
      <c r="W26" s="24"/>
      <c r="X26" s="24"/>
      <c r="Y26" s="24"/>
      <c r="Z26" s="24">
        <v>14.2</v>
      </c>
      <c r="AA26" s="297"/>
      <c r="AB26" s="111">
        <f>'B3 '!F76</f>
        <v>8.85</v>
      </c>
      <c r="AC26" s="111">
        <f>AB26/98021.81</f>
        <v>9.0286029201052298E-5</v>
      </c>
    </row>
    <row r="27" spans="1:29" ht="15.75">
      <c r="A27" s="24" t="s">
        <v>142</v>
      </c>
      <c r="B27" s="28" t="s">
        <v>43</v>
      </c>
      <c r="C27" s="24" t="s">
        <v>44</v>
      </c>
      <c r="D27" s="24"/>
      <c r="E27" s="24"/>
      <c r="F27" s="24"/>
      <c r="G27" s="24"/>
      <c r="H27" s="24"/>
      <c r="I27" s="24"/>
      <c r="J27" s="24"/>
      <c r="K27" s="24"/>
      <c r="L27" s="24"/>
      <c r="M27" s="24"/>
      <c r="N27" s="24"/>
      <c r="O27" s="24"/>
      <c r="P27" s="24"/>
      <c r="Q27" s="24"/>
      <c r="R27" s="24"/>
      <c r="S27" s="24"/>
      <c r="T27" s="541"/>
      <c r="U27" s="24"/>
      <c r="V27" s="24"/>
      <c r="W27" s="24"/>
      <c r="X27" s="24"/>
      <c r="Y27" s="24"/>
      <c r="Z27" s="24"/>
      <c r="AA27" s="297"/>
      <c r="AB27" s="24"/>
      <c r="AC27" s="24"/>
    </row>
    <row r="28" spans="1:29" ht="15.75">
      <c r="A28" s="24" t="s">
        <v>143</v>
      </c>
      <c r="B28" s="28" t="s">
        <v>286</v>
      </c>
      <c r="C28" s="24" t="s">
        <v>65</v>
      </c>
      <c r="D28" s="24"/>
      <c r="E28" s="24"/>
      <c r="F28" s="24"/>
      <c r="G28" s="24"/>
      <c r="H28" s="24"/>
      <c r="I28" s="24"/>
      <c r="J28" s="24"/>
      <c r="K28" s="24"/>
      <c r="L28" s="24"/>
      <c r="M28" s="24"/>
      <c r="N28" s="24"/>
      <c r="O28" s="24"/>
      <c r="P28" s="24"/>
      <c r="Q28" s="24"/>
      <c r="R28" s="24"/>
      <c r="S28" s="24"/>
      <c r="T28" s="541"/>
      <c r="U28" s="24"/>
      <c r="V28" s="24"/>
      <c r="W28" s="24"/>
      <c r="X28" s="24"/>
      <c r="Y28" s="24"/>
      <c r="Z28" s="24"/>
      <c r="AA28" s="297"/>
      <c r="AB28" s="24"/>
      <c r="AC28" s="24"/>
    </row>
    <row r="29" spans="1:29" ht="31.5">
      <c r="A29" s="24" t="s">
        <v>144</v>
      </c>
      <c r="B29" s="28" t="s">
        <v>287</v>
      </c>
      <c r="C29" s="24" t="s">
        <v>45</v>
      </c>
      <c r="D29" s="24"/>
      <c r="E29" s="24"/>
      <c r="F29" s="24"/>
      <c r="G29" s="24"/>
      <c r="H29" s="297"/>
      <c r="I29" s="24"/>
      <c r="J29" s="24"/>
      <c r="K29" s="24"/>
      <c r="L29" s="24"/>
      <c r="M29" s="24"/>
      <c r="N29" s="24"/>
      <c r="O29" s="24"/>
      <c r="P29" s="24"/>
      <c r="Q29" s="24"/>
      <c r="R29" s="24"/>
      <c r="S29" s="24"/>
      <c r="T29" s="541">
        <f>95872/10000+SUM(T31:T46)</f>
        <v>104.7567</v>
      </c>
      <c r="U29" s="24"/>
      <c r="V29" s="24"/>
      <c r="W29" s="24"/>
      <c r="X29" s="24"/>
      <c r="Y29" s="24"/>
      <c r="Z29" s="24"/>
      <c r="AA29" s="297"/>
      <c r="AB29" s="24"/>
      <c r="AC29" s="24"/>
    </row>
    <row r="30" spans="1:29" ht="15.75">
      <c r="A30" s="24"/>
      <c r="B30" s="27" t="s">
        <v>93</v>
      </c>
      <c r="C30" s="24"/>
      <c r="D30" s="24"/>
      <c r="E30" s="24"/>
      <c r="F30" s="24"/>
      <c r="G30" s="24"/>
      <c r="H30" s="24"/>
      <c r="I30" s="24"/>
      <c r="J30" s="24"/>
      <c r="K30" s="24"/>
      <c r="L30" s="24"/>
      <c r="M30" s="24"/>
      <c r="N30" s="24"/>
      <c r="O30" s="24"/>
      <c r="P30" s="24"/>
      <c r="Q30" s="24"/>
      <c r="R30" s="24"/>
      <c r="S30" s="24"/>
      <c r="T30" s="541"/>
      <c r="U30" s="24"/>
      <c r="V30" s="24"/>
      <c r="W30" s="24"/>
      <c r="X30" s="24"/>
      <c r="Y30" s="24"/>
      <c r="Z30" s="24"/>
      <c r="AA30" s="297"/>
      <c r="AB30" s="24"/>
      <c r="AC30" s="24"/>
    </row>
    <row r="31" spans="1:29" ht="15.75">
      <c r="A31" s="24" t="s">
        <v>288</v>
      </c>
      <c r="B31" s="28" t="s">
        <v>289</v>
      </c>
      <c r="C31" s="24" t="s">
        <v>164</v>
      </c>
      <c r="D31" s="24"/>
      <c r="E31" s="24"/>
      <c r="F31" s="24"/>
      <c r="G31" s="24"/>
      <c r="H31" s="297"/>
      <c r="I31" s="24"/>
      <c r="J31" s="24"/>
      <c r="K31" s="24"/>
      <c r="L31" s="24"/>
      <c r="M31" s="24"/>
      <c r="N31" s="24"/>
      <c r="O31" s="24"/>
      <c r="P31" s="24"/>
      <c r="Q31" s="24"/>
      <c r="R31" s="24"/>
      <c r="S31" s="24"/>
      <c r="T31" s="541">
        <f>226601/10000+428750/10000</f>
        <v>65.5351</v>
      </c>
      <c r="U31" s="24"/>
      <c r="V31" s="24"/>
      <c r="W31" s="24"/>
      <c r="X31" s="24"/>
      <c r="Y31" s="24"/>
      <c r="Z31" s="24"/>
      <c r="AA31" s="297"/>
      <c r="AB31" s="24"/>
      <c r="AC31" s="24"/>
    </row>
    <row r="32" spans="1:29" ht="15.75">
      <c r="A32" s="24" t="s">
        <v>288</v>
      </c>
      <c r="B32" s="28" t="s">
        <v>290</v>
      </c>
      <c r="C32" s="24" t="s">
        <v>165</v>
      </c>
      <c r="D32" s="24"/>
      <c r="E32" s="24"/>
      <c r="F32" s="24"/>
      <c r="G32" s="24"/>
      <c r="H32" s="24"/>
      <c r="I32" s="24"/>
      <c r="J32" s="24"/>
      <c r="K32" s="24"/>
      <c r="L32" s="24"/>
      <c r="M32" s="24"/>
      <c r="N32" s="24"/>
      <c r="O32" s="24"/>
      <c r="P32" s="24"/>
      <c r="Q32" s="24"/>
      <c r="R32" s="24"/>
      <c r="S32" s="24"/>
      <c r="T32" s="541"/>
      <c r="U32" s="24"/>
      <c r="V32" s="24"/>
      <c r="W32" s="24"/>
      <c r="X32" s="24"/>
      <c r="Y32" s="24"/>
      <c r="Z32" s="24"/>
      <c r="AA32" s="297"/>
      <c r="AB32" s="24"/>
      <c r="AC32" s="24"/>
    </row>
    <row r="33" spans="1:29" ht="15.75">
      <c r="A33" s="24" t="s">
        <v>288</v>
      </c>
      <c r="B33" s="28" t="s">
        <v>291</v>
      </c>
      <c r="C33" s="24" t="s">
        <v>167</v>
      </c>
      <c r="D33" s="24"/>
      <c r="E33" s="24"/>
      <c r="F33" s="24"/>
      <c r="G33" s="24"/>
      <c r="H33" s="297"/>
      <c r="I33" s="24"/>
      <c r="J33" s="24"/>
      <c r="K33" s="24"/>
      <c r="L33" s="24"/>
      <c r="M33" s="24"/>
      <c r="N33" s="24"/>
      <c r="O33" s="24"/>
      <c r="P33" s="24"/>
      <c r="Q33" s="24"/>
      <c r="R33" s="24"/>
      <c r="S33" s="24"/>
      <c r="T33" s="541"/>
      <c r="U33" s="24"/>
      <c r="V33" s="24"/>
      <c r="W33" s="24"/>
      <c r="X33" s="24"/>
      <c r="Y33" s="24"/>
      <c r="Z33" s="24"/>
      <c r="AA33" s="297"/>
      <c r="AB33" s="24"/>
      <c r="AC33" s="24"/>
    </row>
    <row r="34" spans="1:29" ht="15.75">
      <c r="A34" s="24" t="s">
        <v>288</v>
      </c>
      <c r="B34" s="28" t="s">
        <v>292</v>
      </c>
      <c r="C34" s="24" t="s">
        <v>169</v>
      </c>
      <c r="D34" s="24"/>
      <c r="E34" s="24"/>
      <c r="F34" s="24"/>
      <c r="G34" s="24"/>
      <c r="H34" s="297"/>
      <c r="I34" s="24"/>
      <c r="J34" s="24"/>
      <c r="K34" s="24"/>
      <c r="L34" s="24"/>
      <c r="M34" s="24"/>
      <c r="N34" s="24"/>
      <c r="O34" s="24"/>
      <c r="P34" s="24"/>
      <c r="Q34" s="24"/>
      <c r="R34" s="24"/>
      <c r="S34" s="24"/>
      <c r="T34" s="541">
        <f>10766/10000+50771/10000</f>
        <v>6.1536999999999997</v>
      </c>
      <c r="U34" s="24"/>
      <c r="V34" s="24"/>
      <c r="W34" s="24"/>
      <c r="X34" s="24"/>
      <c r="Y34" s="24"/>
      <c r="Z34" s="111">
        <f>'B3 '!F37</f>
        <v>17.810000000000002</v>
      </c>
      <c r="AA34" s="297"/>
      <c r="AB34" s="24"/>
      <c r="AC34" s="24"/>
    </row>
    <row r="35" spans="1:29" ht="15.75">
      <c r="A35" s="24" t="s">
        <v>288</v>
      </c>
      <c r="B35" s="28" t="s">
        <v>293</v>
      </c>
      <c r="C35" s="24" t="s">
        <v>168</v>
      </c>
      <c r="D35" s="24"/>
      <c r="E35" s="24"/>
      <c r="F35" s="24"/>
      <c r="G35" s="24"/>
      <c r="H35" s="297"/>
      <c r="I35" s="24"/>
      <c r="J35" s="24"/>
      <c r="K35" s="24"/>
      <c r="L35" s="24"/>
      <c r="M35" s="24"/>
      <c r="N35" s="24"/>
      <c r="O35" s="24"/>
      <c r="P35" s="24"/>
      <c r="Q35" s="24"/>
      <c r="R35" s="24"/>
      <c r="S35" s="24"/>
      <c r="T35" s="541">
        <f>68010/10000+81232/10000</f>
        <v>14.924200000000001</v>
      </c>
      <c r="U35" s="24"/>
      <c r="V35" s="24"/>
      <c r="W35" s="24"/>
      <c r="X35" s="24"/>
      <c r="Y35" s="24"/>
      <c r="Z35" s="111">
        <f>'B3 '!F38</f>
        <v>30.74</v>
      </c>
      <c r="AA35" s="297"/>
      <c r="AB35" s="24"/>
      <c r="AC35" s="24"/>
    </row>
    <row r="36" spans="1:29" ht="15.75">
      <c r="A36" s="24" t="s">
        <v>288</v>
      </c>
      <c r="B36" s="28" t="s">
        <v>294</v>
      </c>
      <c r="C36" s="24" t="s">
        <v>170</v>
      </c>
      <c r="D36" s="24"/>
      <c r="E36" s="24"/>
      <c r="F36" s="24"/>
      <c r="G36" s="24"/>
      <c r="H36" s="297"/>
      <c r="I36" s="24"/>
      <c r="J36" s="24"/>
      <c r="K36" s="24"/>
      <c r="L36" s="24"/>
      <c r="M36" s="24"/>
      <c r="N36" s="24"/>
      <c r="O36" s="24"/>
      <c r="P36" s="24"/>
      <c r="Q36" s="24"/>
      <c r="R36" s="24"/>
      <c r="S36" s="24"/>
      <c r="T36" s="541">
        <f>32987/10000+52578/10000</f>
        <v>8.5564999999999998</v>
      </c>
      <c r="U36" s="24"/>
      <c r="V36" s="24"/>
      <c r="W36" s="24"/>
      <c r="X36" s="24"/>
      <c r="Y36" s="24"/>
      <c r="Z36" s="111">
        <f>'B3 '!F39</f>
        <v>16.18</v>
      </c>
      <c r="AA36" s="297"/>
      <c r="AB36" s="24"/>
      <c r="AC36" s="24"/>
    </row>
    <row r="37" spans="1:29" ht="15.75">
      <c r="A37" s="24" t="s">
        <v>288</v>
      </c>
      <c r="B37" s="28" t="s">
        <v>295</v>
      </c>
      <c r="C37" s="24" t="s">
        <v>204</v>
      </c>
      <c r="D37" s="24"/>
      <c r="E37" s="24"/>
      <c r="F37" s="24"/>
      <c r="G37" s="24"/>
      <c r="H37" s="24"/>
      <c r="I37" s="24"/>
      <c r="J37" s="24"/>
      <c r="K37" s="24"/>
      <c r="L37" s="24"/>
      <c r="M37" s="24"/>
      <c r="N37" s="24"/>
      <c r="O37" s="24"/>
      <c r="P37" s="24"/>
      <c r="Q37" s="24"/>
      <c r="R37" s="24"/>
      <c r="S37" s="24"/>
      <c r="T37" s="541"/>
      <c r="U37" s="24"/>
      <c r="V37" s="24"/>
      <c r="W37" s="24"/>
      <c r="X37" s="24"/>
      <c r="Y37" s="24"/>
      <c r="Z37" s="24"/>
      <c r="AA37" s="297"/>
      <c r="AB37" s="24"/>
      <c r="AC37" s="24"/>
    </row>
    <row r="38" spans="1:29" ht="15.75">
      <c r="A38" s="24" t="s">
        <v>288</v>
      </c>
      <c r="B38" s="28" t="s">
        <v>296</v>
      </c>
      <c r="C38" s="24" t="s">
        <v>166</v>
      </c>
      <c r="D38" s="24"/>
      <c r="E38" s="24"/>
      <c r="F38" s="24"/>
      <c r="G38" s="24"/>
      <c r="H38" s="24"/>
      <c r="I38" s="24"/>
      <c r="J38" s="24"/>
      <c r="K38" s="24"/>
      <c r="L38" s="24"/>
      <c r="M38" s="24"/>
      <c r="N38" s="24"/>
      <c r="O38" s="24"/>
      <c r="P38" s="24"/>
      <c r="Q38" s="24"/>
      <c r="R38" s="24"/>
      <c r="S38" s="24"/>
      <c r="T38" s="541"/>
      <c r="U38" s="24"/>
      <c r="V38" s="24"/>
      <c r="W38" s="24"/>
      <c r="X38" s="24"/>
      <c r="Y38" s="24"/>
      <c r="Z38" s="111">
        <f>'B3 '!F41</f>
        <v>1.67</v>
      </c>
      <c r="AA38" s="297"/>
      <c r="AB38" s="24"/>
      <c r="AC38" s="24"/>
    </row>
    <row r="39" spans="1:29" ht="15.75">
      <c r="A39" s="24" t="s">
        <v>288</v>
      </c>
      <c r="B39" s="28" t="s">
        <v>297</v>
      </c>
      <c r="C39" s="24" t="s">
        <v>298</v>
      </c>
      <c r="D39" s="24"/>
      <c r="E39" s="24"/>
      <c r="F39" s="24"/>
      <c r="G39" s="24"/>
      <c r="H39" s="24"/>
      <c r="I39" s="24"/>
      <c r="J39" s="24"/>
      <c r="K39" s="24"/>
      <c r="L39" s="24"/>
      <c r="M39" s="24"/>
      <c r="N39" s="24"/>
      <c r="O39" s="24"/>
      <c r="P39" s="24"/>
      <c r="Q39" s="24"/>
      <c r="R39" s="24"/>
      <c r="S39" s="24"/>
      <c r="T39" s="541"/>
      <c r="U39" s="24"/>
      <c r="V39" s="24"/>
      <c r="W39" s="24"/>
      <c r="X39" s="24"/>
      <c r="Y39" s="24"/>
      <c r="Z39" s="24"/>
      <c r="AA39" s="297"/>
      <c r="AB39" s="24"/>
      <c r="AC39" s="24"/>
    </row>
    <row r="40" spans="1:29" ht="15.75">
      <c r="A40" s="24" t="s">
        <v>288</v>
      </c>
      <c r="B40" s="28" t="s">
        <v>46</v>
      </c>
      <c r="C40" s="24" t="s">
        <v>47</v>
      </c>
      <c r="D40" s="24"/>
      <c r="E40" s="24"/>
      <c r="F40" s="24"/>
      <c r="G40" s="24"/>
      <c r="H40" s="24"/>
      <c r="I40" s="24"/>
      <c r="J40" s="24"/>
      <c r="K40" s="24"/>
      <c r="L40" s="24"/>
      <c r="M40" s="24"/>
      <c r="N40" s="24"/>
      <c r="O40" s="24"/>
      <c r="P40" s="24"/>
      <c r="Q40" s="24"/>
      <c r="R40" s="24"/>
      <c r="S40" s="24"/>
      <c r="T40" s="541"/>
      <c r="U40" s="24"/>
      <c r="V40" s="24"/>
      <c r="W40" s="24"/>
      <c r="X40" s="24"/>
      <c r="Y40" s="24"/>
      <c r="Z40" s="24"/>
      <c r="AA40" s="297"/>
      <c r="AB40" s="24"/>
      <c r="AC40" s="24"/>
    </row>
    <row r="41" spans="1:29" ht="15.75">
      <c r="A41" s="24" t="s">
        <v>288</v>
      </c>
      <c r="B41" s="28" t="s">
        <v>50</v>
      </c>
      <c r="C41" s="24" t="s">
        <v>51</v>
      </c>
      <c r="D41" s="24"/>
      <c r="E41" s="24"/>
      <c r="F41" s="24"/>
      <c r="G41" s="24"/>
      <c r="H41" s="24"/>
      <c r="I41" s="24"/>
      <c r="J41" s="24"/>
      <c r="K41" s="24"/>
      <c r="L41" s="24"/>
      <c r="M41" s="24"/>
      <c r="N41" s="24"/>
      <c r="O41" s="24"/>
      <c r="P41" s="24"/>
      <c r="Q41" s="24"/>
      <c r="R41" s="24"/>
      <c r="S41" s="24"/>
      <c r="T41" s="541"/>
      <c r="U41" s="24"/>
      <c r="V41" s="24"/>
      <c r="W41" s="24"/>
      <c r="X41" s="24"/>
      <c r="Y41" s="24"/>
      <c r="Z41" s="24"/>
      <c r="AA41" s="297"/>
      <c r="AB41" s="24"/>
      <c r="AC41" s="24"/>
    </row>
    <row r="42" spans="1:29" ht="15.75">
      <c r="A42" s="24" t="s">
        <v>288</v>
      </c>
      <c r="B42" s="28" t="s">
        <v>62</v>
      </c>
      <c r="C42" s="24" t="s">
        <v>63</v>
      </c>
      <c r="D42" s="24"/>
      <c r="E42" s="24"/>
      <c r="F42" s="24"/>
      <c r="G42" s="24"/>
      <c r="H42" s="24"/>
      <c r="I42" s="24"/>
      <c r="J42" s="24"/>
      <c r="K42" s="24"/>
      <c r="L42" s="24"/>
      <c r="M42" s="24"/>
      <c r="N42" s="24"/>
      <c r="O42" s="24"/>
      <c r="P42" s="24"/>
      <c r="Q42" s="24"/>
      <c r="R42" s="24"/>
      <c r="S42" s="24"/>
      <c r="T42" s="541"/>
      <c r="U42" s="24"/>
      <c r="V42" s="24"/>
      <c r="W42" s="24"/>
      <c r="X42" s="24"/>
      <c r="Y42" s="24"/>
      <c r="Z42" s="24"/>
      <c r="AA42" s="297"/>
      <c r="AB42" s="24"/>
      <c r="AC42" s="24"/>
    </row>
    <row r="43" spans="1:29" ht="15.75">
      <c r="A43" s="24" t="s">
        <v>288</v>
      </c>
      <c r="B43" s="28" t="s">
        <v>299</v>
      </c>
      <c r="C43" s="24" t="s">
        <v>64</v>
      </c>
      <c r="D43" s="24"/>
      <c r="E43" s="24"/>
      <c r="F43" s="24"/>
      <c r="G43" s="24"/>
      <c r="H43" s="24"/>
      <c r="I43" s="24"/>
      <c r="J43" s="24"/>
      <c r="K43" s="24"/>
      <c r="L43" s="24"/>
      <c r="M43" s="24"/>
      <c r="N43" s="24"/>
      <c r="O43" s="24"/>
      <c r="P43" s="24"/>
      <c r="Q43" s="24"/>
      <c r="R43" s="24"/>
      <c r="S43" s="24"/>
      <c r="T43" s="541"/>
      <c r="U43" s="24"/>
      <c r="V43" s="24"/>
      <c r="W43" s="24"/>
      <c r="X43" s="24"/>
      <c r="Y43" s="24"/>
      <c r="Z43" s="24"/>
      <c r="AA43" s="297"/>
      <c r="AB43" s="24"/>
      <c r="AC43" s="24"/>
    </row>
    <row r="44" spans="1:29" ht="15.75">
      <c r="A44" s="24" t="s">
        <v>288</v>
      </c>
      <c r="B44" s="28" t="s">
        <v>300</v>
      </c>
      <c r="C44" s="24" t="s">
        <v>301</v>
      </c>
      <c r="D44" s="24"/>
      <c r="E44" s="24"/>
      <c r="F44" s="24"/>
      <c r="G44" s="24"/>
      <c r="H44" s="24"/>
      <c r="I44" s="24"/>
      <c r="J44" s="24"/>
      <c r="K44" s="24"/>
      <c r="L44" s="24"/>
      <c r="M44" s="24"/>
      <c r="N44" s="24"/>
      <c r="O44" s="24"/>
      <c r="P44" s="24"/>
      <c r="Q44" s="24"/>
      <c r="R44" s="24"/>
      <c r="S44" s="24"/>
      <c r="T44" s="541"/>
      <c r="U44" s="24"/>
      <c r="V44" s="24"/>
      <c r="W44" s="24"/>
      <c r="X44" s="24"/>
      <c r="Y44" s="24"/>
      <c r="Z44" s="24"/>
      <c r="AA44" s="297"/>
      <c r="AB44" s="24"/>
      <c r="AC44" s="24"/>
    </row>
    <row r="45" spans="1:29" ht="15.75">
      <c r="A45" s="24" t="s">
        <v>288</v>
      </c>
      <c r="B45" s="28" t="s">
        <v>302</v>
      </c>
      <c r="C45" s="24" t="s">
        <v>303</v>
      </c>
      <c r="D45" s="24"/>
      <c r="E45" s="24"/>
      <c r="F45" s="24"/>
      <c r="G45" s="24"/>
      <c r="H45" s="24"/>
      <c r="I45" s="24"/>
      <c r="J45" s="24"/>
      <c r="K45" s="24"/>
      <c r="L45" s="24"/>
      <c r="M45" s="24"/>
      <c r="N45" s="24"/>
      <c r="O45" s="24"/>
      <c r="P45" s="24"/>
      <c r="Q45" s="24"/>
      <c r="R45" s="24"/>
      <c r="S45" s="24"/>
      <c r="T45" s="541"/>
      <c r="U45" s="24"/>
      <c r="V45" s="24"/>
      <c r="W45" s="24"/>
      <c r="X45" s="24"/>
      <c r="Y45" s="24"/>
      <c r="Z45" s="24"/>
      <c r="AA45" s="297"/>
      <c r="AB45" s="24"/>
      <c r="AC45" s="24"/>
    </row>
    <row r="46" spans="1:29" ht="15.75">
      <c r="A46" s="24" t="s">
        <v>288</v>
      </c>
      <c r="B46" s="28" t="s">
        <v>304</v>
      </c>
      <c r="C46" s="24" t="s">
        <v>171</v>
      </c>
      <c r="D46" s="24"/>
      <c r="E46" s="24"/>
      <c r="F46" s="24"/>
      <c r="G46" s="24"/>
      <c r="H46" s="24"/>
      <c r="I46" s="24"/>
      <c r="J46" s="24"/>
      <c r="K46" s="24"/>
      <c r="L46" s="24"/>
      <c r="M46" s="24"/>
      <c r="N46" s="24"/>
      <c r="O46" s="24"/>
      <c r="P46" s="24"/>
      <c r="Q46" s="24"/>
      <c r="R46" s="24"/>
      <c r="S46" s="24"/>
      <c r="T46" s="541"/>
      <c r="U46" s="24"/>
      <c r="V46" s="24"/>
      <c r="W46" s="24"/>
      <c r="X46" s="24"/>
      <c r="Y46" s="24"/>
      <c r="Z46" s="111">
        <f>'B3 '!F49</f>
        <v>11.399999999999999</v>
      </c>
      <c r="AA46" s="297"/>
      <c r="AB46" s="24"/>
      <c r="AC46" s="24"/>
    </row>
    <row r="47" spans="1:29" ht="15.75">
      <c r="A47" s="24" t="s">
        <v>145</v>
      </c>
      <c r="B47" s="28" t="s">
        <v>48</v>
      </c>
      <c r="C47" s="24" t="s">
        <v>49</v>
      </c>
      <c r="D47" s="24"/>
      <c r="E47" s="24"/>
      <c r="F47" s="24"/>
      <c r="G47" s="24"/>
      <c r="H47" s="24"/>
      <c r="I47" s="24"/>
      <c r="J47" s="24"/>
      <c r="K47" s="24"/>
      <c r="L47" s="24"/>
      <c r="M47" s="24"/>
      <c r="N47" s="24"/>
      <c r="O47" s="24"/>
      <c r="P47" s="24"/>
      <c r="Q47" s="24"/>
      <c r="R47" s="24"/>
      <c r="S47" s="24"/>
      <c r="T47" s="541"/>
      <c r="U47" s="24"/>
      <c r="V47" s="24"/>
      <c r="W47" s="24"/>
      <c r="X47" s="24"/>
      <c r="Y47" s="24"/>
      <c r="Z47" s="24"/>
      <c r="AA47" s="297"/>
      <c r="AB47" s="24"/>
      <c r="AC47" s="24"/>
    </row>
    <row r="48" spans="1:29" ht="15.75">
      <c r="A48" s="24" t="s">
        <v>146</v>
      </c>
      <c r="B48" s="28" t="s">
        <v>66</v>
      </c>
      <c r="C48" s="24" t="s">
        <v>67</v>
      </c>
      <c r="D48" s="24"/>
      <c r="E48" s="24"/>
      <c r="F48" s="24"/>
      <c r="G48" s="24"/>
      <c r="H48" s="24"/>
      <c r="I48" s="24"/>
      <c r="J48" s="24"/>
      <c r="K48" s="24"/>
      <c r="L48" s="24"/>
      <c r="M48" s="24"/>
      <c r="N48" s="24"/>
      <c r="O48" s="24"/>
      <c r="P48" s="24"/>
      <c r="Q48" s="24"/>
      <c r="R48" s="24"/>
      <c r="S48" s="24"/>
      <c r="T48" s="541"/>
      <c r="U48" s="24"/>
      <c r="V48" s="24"/>
      <c r="W48" s="24"/>
      <c r="X48" s="24"/>
      <c r="Y48" s="24"/>
      <c r="Z48" s="111">
        <f>'B3 '!F51</f>
        <v>4.1100000000000003</v>
      </c>
      <c r="AA48" s="297"/>
      <c r="AB48" s="24"/>
      <c r="AC48" s="24"/>
    </row>
    <row r="49" spans="1:29" ht="15.75">
      <c r="A49" s="24" t="s">
        <v>147</v>
      </c>
      <c r="B49" s="28" t="s">
        <v>68</v>
      </c>
      <c r="C49" s="24" t="s">
        <v>69</v>
      </c>
      <c r="D49" s="24"/>
      <c r="E49" s="24"/>
      <c r="F49" s="24"/>
      <c r="G49" s="24"/>
      <c r="H49" s="297"/>
      <c r="I49" s="24"/>
      <c r="J49" s="24"/>
      <c r="K49" s="24"/>
      <c r="L49" s="24"/>
      <c r="M49" s="24"/>
      <c r="N49" s="24"/>
      <c r="O49" s="24"/>
      <c r="P49" s="24"/>
      <c r="Q49" s="24"/>
      <c r="R49" s="24"/>
      <c r="S49" s="24"/>
      <c r="T49" s="541">
        <f>85634/10000</f>
        <v>8.5633999999999997</v>
      </c>
      <c r="U49" s="24"/>
      <c r="V49" s="24"/>
      <c r="W49" s="24"/>
      <c r="X49" s="24"/>
      <c r="Y49" s="24"/>
      <c r="Z49" s="24"/>
      <c r="AA49" s="297"/>
      <c r="AB49" s="24"/>
      <c r="AC49" s="24"/>
    </row>
    <row r="50" spans="1:29" ht="15.75">
      <c r="A50" s="24" t="s">
        <v>148</v>
      </c>
      <c r="B50" s="28" t="s">
        <v>52</v>
      </c>
      <c r="C50" s="24" t="s">
        <v>53</v>
      </c>
      <c r="D50" s="24"/>
      <c r="E50" s="24"/>
      <c r="F50" s="24"/>
      <c r="G50" s="24"/>
      <c r="H50" s="297"/>
      <c r="I50" s="24"/>
      <c r="J50" s="24"/>
      <c r="K50" s="24"/>
      <c r="L50" s="24"/>
      <c r="M50" s="24"/>
      <c r="N50" s="24"/>
      <c r="O50" s="24"/>
      <c r="P50" s="24"/>
      <c r="Q50" s="24"/>
      <c r="R50" s="24"/>
      <c r="S50" s="24"/>
      <c r="T50" s="541">
        <f>1095717/10000+288604/10000+855789/10000</f>
        <v>224.011</v>
      </c>
      <c r="U50" s="24"/>
      <c r="V50" s="24"/>
      <c r="W50" s="24"/>
      <c r="X50" s="24"/>
      <c r="Y50" s="24"/>
      <c r="Z50" s="111">
        <f>190.23+173.76+224.45+'+TĂNG'!D55-'+GIẢM'!D55-17.14</f>
        <v>766.83</v>
      </c>
      <c r="AA50" s="297">
        <f t="shared" ref="AA50:AA58" si="0">Z50/98021.81</f>
        <v>7.8230548895189753E-3</v>
      </c>
      <c r="AB50" s="24"/>
      <c r="AC50" s="24"/>
    </row>
    <row r="51" spans="1:29" ht="15.75">
      <c r="A51" s="24" t="s">
        <v>149</v>
      </c>
      <c r="B51" s="28" t="s">
        <v>54</v>
      </c>
      <c r="C51" s="24" t="s">
        <v>55</v>
      </c>
      <c r="D51" s="24"/>
      <c r="E51" s="24"/>
      <c r="F51" s="24"/>
      <c r="G51" s="24"/>
      <c r="H51" s="24"/>
      <c r="I51" s="24"/>
      <c r="J51" s="24"/>
      <c r="K51" s="24"/>
      <c r="L51" s="24"/>
      <c r="M51" s="24"/>
      <c r="N51" s="24"/>
      <c r="O51" s="24"/>
      <c r="P51" s="24"/>
      <c r="Q51" s="24"/>
      <c r="R51" s="24"/>
      <c r="S51" s="24"/>
      <c r="T51" s="541"/>
      <c r="U51" s="24"/>
      <c r="V51" s="24"/>
      <c r="W51" s="24"/>
      <c r="X51" s="24"/>
      <c r="Y51" s="24"/>
      <c r="Z51" s="24"/>
      <c r="AA51" s="297"/>
      <c r="AB51" s="24"/>
      <c r="AC51" s="24"/>
    </row>
    <row r="52" spans="1:29" ht="15.75">
      <c r="A52" s="24" t="s">
        <v>150</v>
      </c>
      <c r="B52" s="28" t="s">
        <v>56</v>
      </c>
      <c r="C52" s="24" t="s">
        <v>57</v>
      </c>
      <c r="D52" s="24"/>
      <c r="E52" s="24"/>
      <c r="F52" s="24"/>
      <c r="G52" s="24"/>
      <c r="H52" s="297"/>
      <c r="I52" s="24"/>
      <c r="J52" s="24"/>
      <c r="K52" s="24"/>
      <c r="L52" s="24"/>
      <c r="M52" s="24"/>
      <c r="N52" s="24"/>
      <c r="O52" s="24"/>
      <c r="P52" s="24"/>
      <c r="Q52" s="24"/>
      <c r="R52" s="24"/>
      <c r="S52" s="24"/>
      <c r="T52" s="541">
        <f>193259/10000</f>
        <v>19.325900000000001</v>
      </c>
      <c r="U52" s="24"/>
      <c r="V52" s="24"/>
      <c r="W52" s="24"/>
      <c r="X52" s="24"/>
      <c r="Y52" s="24"/>
      <c r="Z52" s="24">
        <v>1.79</v>
      </c>
      <c r="AA52" s="297"/>
      <c r="AB52" s="24"/>
      <c r="AC52" s="24"/>
    </row>
    <row r="53" spans="1:29" ht="15.75">
      <c r="A53" s="24" t="s">
        <v>151</v>
      </c>
      <c r="B53" s="28" t="s">
        <v>58</v>
      </c>
      <c r="C53" s="24" t="s">
        <v>59</v>
      </c>
      <c r="D53" s="24"/>
      <c r="E53" s="24"/>
      <c r="F53" s="24"/>
      <c r="G53" s="24"/>
      <c r="H53" s="24"/>
      <c r="I53" s="24"/>
      <c r="J53" s="24"/>
      <c r="K53" s="24"/>
      <c r="L53" s="24"/>
      <c r="M53" s="24"/>
      <c r="N53" s="24"/>
      <c r="O53" s="24"/>
      <c r="P53" s="24"/>
      <c r="Q53" s="24"/>
      <c r="R53" s="24"/>
      <c r="S53" s="24"/>
      <c r="T53" s="541"/>
      <c r="U53" s="24"/>
      <c r="V53" s="24"/>
      <c r="W53" s="24"/>
      <c r="X53" s="24"/>
      <c r="Y53" s="24"/>
      <c r="Z53" s="24"/>
      <c r="AA53" s="297"/>
      <c r="AB53" s="24"/>
      <c r="AC53" s="24"/>
    </row>
    <row r="54" spans="1:29" ht="15.75">
      <c r="A54" s="24" t="s">
        <v>152</v>
      </c>
      <c r="B54" s="28" t="s">
        <v>60</v>
      </c>
      <c r="C54" s="24" t="s">
        <v>61</v>
      </c>
      <c r="D54" s="24"/>
      <c r="E54" s="24"/>
      <c r="F54" s="24"/>
      <c r="G54" s="24"/>
      <c r="H54" s="24"/>
      <c r="I54" s="24"/>
      <c r="J54" s="24"/>
      <c r="K54" s="24"/>
      <c r="L54" s="24"/>
      <c r="M54" s="24"/>
      <c r="N54" s="24"/>
      <c r="O54" s="24"/>
      <c r="P54" s="24"/>
      <c r="Q54" s="24"/>
      <c r="R54" s="24"/>
      <c r="S54" s="24"/>
      <c r="T54" s="541"/>
      <c r="U54" s="24"/>
      <c r="V54" s="24"/>
      <c r="W54" s="24"/>
      <c r="X54" s="24"/>
      <c r="Y54" s="24"/>
      <c r="Z54" s="24"/>
      <c r="AA54" s="297"/>
      <c r="AB54" s="24"/>
      <c r="AC54" s="24"/>
    </row>
    <row r="55" spans="1:29" ht="15.75">
      <c r="A55" s="24" t="s">
        <v>153</v>
      </c>
      <c r="B55" s="28" t="s">
        <v>305</v>
      </c>
      <c r="C55" s="24" t="s">
        <v>70</v>
      </c>
      <c r="D55" s="24"/>
      <c r="E55" s="24"/>
      <c r="F55" s="24"/>
      <c r="G55" s="24"/>
      <c r="H55" s="24"/>
      <c r="I55" s="24"/>
      <c r="J55" s="24"/>
      <c r="K55" s="24"/>
      <c r="L55" s="24"/>
      <c r="M55" s="24"/>
      <c r="N55" s="24"/>
      <c r="O55" s="24"/>
      <c r="P55" s="24"/>
      <c r="Q55" s="24"/>
      <c r="R55" s="24"/>
      <c r="S55" s="24"/>
      <c r="T55" s="541"/>
      <c r="U55" s="24"/>
      <c r="V55" s="24"/>
      <c r="W55" s="24"/>
      <c r="X55" s="24"/>
      <c r="Y55" s="24"/>
      <c r="Z55" s="24"/>
      <c r="AA55" s="297"/>
      <c r="AB55" s="24"/>
      <c r="AC55" s="24"/>
    </row>
    <row r="56" spans="1:29" ht="15.75">
      <c r="A56" s="24" t="s">
        <v>154</v>
      </c>
      <c r="B56" s="28" t="s">
        <v>279</v>
      </c>
      <c r="C56" s="24" t="s">
        <v>71</v>
      </c>
      <c r="D56" s="24"/>
      <c r="E56" s="24"/>
      <c r="F56" s="24"/>
      <c r="G56" s="24"/>
      <c r="H56" s="24"/>
      <c r="I56" s="24"/>
      <c r="J56" s="24"/>
      <c r="K56" s="24"/>
      <c r="L56" s="24"/>
      <c r="M56" s="24"/>
      <c r="N56" s="24"/>
      <c r="O56" s="24"/>
      <c r="P56" s="24"/>
      <c r="Q56" s="24"/>
      <c r="R56" s="24"/>
      <c r="S56" s="24"/>
      <c r="T56" s="541"/>
      <c r="U56" s="24"/>
      <c r="V56" s="24"/>
      <c r="W56" s="24"/>
      <c r="X56" s="24"/>
      <c r="Y56" s="24"/>
      <c r="Z56" s="24"/>
      <c r="AA56" s="297"/>
      <c r="AB56" s="24"/>
      <c r="AC56" s="24"/>
    </row>
    <row r="57" spans="1:29" ht="15.75">
      <c r="A57" s="24" t="s">
        <v>155</v>
      </c>
      <c r="B57" s="28" t="s">
        <v>72</v>
      </c>
      <c r="C57" s="24" t="s">
        <v>73</v>
      </c>
      <c r="D57" s="24"/>
      <c r="E57" s="24"/>
      <c r="F57" s="24"/>
      <c r="G57" s="24"/>
      <c r="H57" s="24"/>
      <c r="I57" s="24"/>
      <c r="J57" s="24"/>
      <c r="K57" s="24"/>
      <c r="L57" s="24"/>
      <c r="M57" s="24"/>
      <c r="N57" s="24"/>
      <c r="O57" s="24"/>
      <c r="P57" s="24"/>
      <c r="Q57" s="24"/>
      <c r="R57" s="24"/>
      <c r="S57" s="24"/>
      <c r="T57" s="541"/>
      <c r="U57" s="24"/>
      <c r="V57" s="24"/>
      <c r="W57" s="24"/>
      <c r="X57" s="24"/>
      <c r="Y57" s="24"/>
      <c r="Z57" s="24"/>
      <c r="AA57" s="297"/>
      <c r="AB57" s="24"/>
      <c r="AC57" s="24"/>
    </row>
    <row r="58" spans="1:29" ht="15.75">
      <c r="A58" s="24" t="s">
        <v>156</v>
      </c>
      <c r="B58" s="28" t="s">
        <v>74</v>
      </c>
      <c r="C58" s="24" t="s">
        <v>75</v>
      </c>
      <c r="D58" s="24"/>
      <c r="E58" s="24"/>
      <c r="F58" s="24"/>
      <c r="G58" s="24"/>
      <c r="H58" s="24"/>
      <c r="I58" s="24"/>
      <c r="J58" s="24"/>
      <c r="K58" s="24"/>
      <c r="L58" s="24"/>
      <c r="M58" s="24"/>
      <c r="N58" s="24"/>
      <c r="O58" s="24"/>
      <c r="P58" s="24"/>
      <c r="Q58" s="24"/>
      <c r="R58" s="24"/>
      <c r="S58" s="24"/>
      <c r="T58" s="541"/>
      <c r="U58" s="24"/>
      <c r="V58" s="24"/>
      <c r="W58" s="24"/>
      <c r="X58" s="24"/>
      <c r="Y58" s="24"/>
      <c r="Z58" s="24">
        <v>3.19</v>
      </c>
      <c r="AA58" s="297">
        <f t="shared" si="0"/>
        <v>3.2543777757215459E-5</v>
      </c>
      <c r="AB58" s="24"/>
      <c r="AC58" s="24"/>
    </row>
    <row r="59" spans="1:29" ht="15.75">
      <c r="A59" s="25">
        <v>3</v>
      </c>
      <c r="B59" s="26" t="s">
        <v>76</v>
      </c>
      <c r="C59" s="25" t="s">
        <v>77</v>
      </c>
      <c r="D59" s="24"/>
      <c r="E59" s="24"/>
      <c r="F59" s="24"/>
      <c r="G59" s="24"/>
      <c r="H59" s="24"/>
      <c r="I59" s="24"/>
      <c r="J59" s="24"/>
      <c r="K59" s="24"/>
      <c r="L59" s="24"/>
      <c r="M59" s="24"/>
      <c r="N59" s="24"/>
      <c r="O59" s="24"/>
      <c r="P59" s="24"/>
      <c r="Q59" s="24"/>
      <c r="R59" s="24"/>
      <c r="S59" s="24"/>
      <c r="T59" s="541"/>
      <c r="U59" s="24"/>
      <c r="V59" s="24"/>
      <c r="W59" s="24"/>
      <c r="X59" s="24"/>
      <c r="Y59" s="24"/>
      <c r="Z59" s="24"/>
      <c r="AA59" s="24"/>
      <c r="AB59" s="24"/>
      <c r="AC59" s="24"/>
    </row>
  </sheetData>
  <mergeCells count="18">
    <mergeCell ref="A2:U2"/>
    <mergeCell ref="A1:B1"/>
    <mergeCell ref="D4:E4"/>
    <mergeCell ref="F4:G4"/>
    <mergeCell ref="H4:I4"/>
    <mergeCell ref="J4:K4"/>
    <mergeCell ref="L4:M4"/>
    <mergeCell ref="A4:A5"/>
    <mergeCell ref="B4:B5"/>
    <mergeCell ref="C4:C5"/>
    <mergeCell ref="X4:Y4"/>
    <mergeCell ref="Z4:AA4"/>
    <mergeCell ref="AB4:AC4"/>
    <mergeCell ref="N4:O4"/>
    <mergeCell ref="P4:Q4"/>
    <mergeCell ref="R4:S4"/>
    <mergeCell ref="T4:U4"/>
    <mergeCell ref="V4:W4"/>
  </mergeCells>
  <phoneticPr fontId="57" type="noConversion"/>
  <pageMargins left="0.76" right="0.22" top="0.81" bottom="0.34" header="0.59" footer="0.3"/>
  <pageSetup paperSize="8" scale="6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57"/>
  <sheetViews>
    <sheetView topLeftCell="A43" workbookViewId="0">
      <selection activeCell="D49" sqref="D49"/>
    </sheetView>
  </sheetViews>
  <sheetFormatPr defaultRowHeight="15"/>
  <cols>
    <col min="1" max="1" width="5.42578125" style="5" customWidth="1"/>
    <col min="2" max="2" width="38.5703125" style="5" customWidth="1"/>
    <col min="3" max="3" width="7.85546875" style="44" customWidth="1"/>
    <col min="4" max="4" width="12.85546875" style="52" customWidth="1"/>
    <col min="5" max="5" width="12.85546875" style="44" customWidth="1"/>
    <col min="6" max="6" width="12.28515625" style="60" customWidth="1"/>
    <col min="7" max="16384" width="9.140625" style="5"/>
  </cols>
  <sheetData>
    <row r="1" spans="1:6" ht="60" customHeight="1">
      <c r="A1" s="224" t="s">
        <v>1</v>
      </c>
      <c r="B1" s="224" t="s">
        <v>2</v>
      </c>
      <c r="C1" s="225" t="s">
        <v>3</v>
      </c>
      <c r="D1" s="226" t="s">
        <v>703</v>
      </c>
      <c r="E1" s="225" t="s">
        <v>704</v>
      </c>
      <c r="F1" s="236" t="s">
        <v>126</v>
      </c>
    </row>
    <row r="2" spans="1:6" s="33" customFormat="1" ht="15.75">
      <c r="A2" s="74" t="s">
        <v>216</v>
      </c>
      <c r="B2" s="74" t="s">
        <v>215</v>
      </c>
      <c r="C2" s="75" t="s">
        <v>214</v>
      </c>
      <c r="D2" s="76" t="s">
        <v>213</v>
      </c>
      <c r="E2" s="75" t="s">
        <v>212</v>
      </c>
      <c r="F2" s="77" t="s">
        <v>310</v>
      </c>
    </row>
    <row r="3" spans="1:6" ht="15.75">
      <c r="A3" s="224">
        <v>1</v>
      </c>
      <c r="B3" s="78" t="s">
        <v>7</v>
      </c>
      <c r="C3" s="79" t="s">
        <v>8</v>
      </c>
      <c r="D3" s="89">
        <f>'B1 '!D8</f>
        <v>91692.2</v>
      </c>
      <c r="E3" s="89">
        <f>'B3 '!F9</f>
        <v>83498.359999999986</v>
      </c>
      <c r="F3" s="96">
        <f>E3-D3</f>
        <v>-8193.8400000000111</v>
      </c>
    </row>
    <row r="4" spans="1:6" ht="15.75">
      <c r="A4" s="73"/>
      <c r="B4" s="80" t="s">
        <v>93</v>
      </c>
      <c r="C4" s="81"/>
      <c r="D4" s="89"/>
      <c r="E4" s="89"/>
      <c r="F4" s="96"/>
    </row>
    <row r="5" spans="1:6" ht="15.75">
      <c r="A5" s="73" t="s">
        <v>127</v>
      </c>
      <c r="B5" s="82" t="s">
        <v>9</v>
      </c>
      <c r="C5" s="81" t="s">
        <v>10</v>
      </c>
      <c r="D5" s="76">
        <f>'B1 '!D10</f>
        <v>105.16999999999999</v>
      </c>
      <c r="E5" s="76">
        <f>'B3 '!F11</f>
        <v>446.46000000000004</v>
      </c>
      <c r="F5" s="94">
        <f t="shared" ref="F5:F56" si="0">E5-D5</f>
        <v>341.29000000000008</v>
      </c>
    </row>
    <row r="6" spans="1:6" s="59" customFormat="1" ht="15.75">
      <c r="A6" s="83"/>
      <c r="B6" s="80" t="s">
        <v>11</v>
      </c>
      <c r="C6" s="84" t="s">
        <v>12</v>
      </c>
      <c r="D6" s="92">
        <f>'B1 '!D11</f>
        <v>10.600000000000001</v>
      </c>
      <c r="E6" s="92">
        <f>'B3 '!F12</f>
        <v>338.2</v>
      </c>
      <c r="F6" s="95">
        <f t="shared" si="0"/>
        <v>327.59999999999997</v>
      </c>
    </row>
    <row r="7" spans="1:6" ht="15.75">
      <c r="A7" s="73" t="s">
        <v>128</v>
      </c>
      <c r="B7" s="82" t="s">
        <v>13</v>
      </c>
      <c r="C7" s="81" t="s">
        <v>14</v>
      </c>
      <c r="D7" s="76">
        <f>'B1 '!D12</f>
        <v>2740.3199999999997</v>
      </c>
      <c r="E7" s="76">
        <f>'B3 '!F13</f>
        <v>2247.4299999999998</v>
      </c>
      <c r="F7" s="94">
        <f t="shared" si="0"/>
        <v>-492.88999999999987</v>
      </c>
    </row>
    <row r="8" spans="1:6" ht="15.75">
      <c r="A8" s="73" t="s">
        <v>129</v>
      </c>
      <c r="B8" s="82" t="s">
        <v>15</v>
      </c>
      <c r="C8" s="81" t="s">
        <v>16</v>
      </c>
      <c r="D8" s="76">
        <f>'B1 '!D13</f>
        <v>8811.68</v>
      </c>
      <c r="E8" s="76">
        <f>'B3 '!F14</f>
        <v>8593.7000000000007</v>
      </c>
      <c r="F8" s="94">
        <f t="shared" si="0"/>
        <v>-217.97999999999956</v>
      </c>
    </row>
    <row r="9" spans="1:6" ht="15.75">
      <c r="A9" s="73" t="s">
        <v>130</v>
      </c>
      <c r="B9" s="82" t="s">
        <v>17</v>
      </c>
      <c r="C9" s="81" t="s">
        <v>18</v>
      </c>
      <c r="D9" s="76">
        <f>'B1 '!D14</f>
        <v>0</v>
      </c>
      <c r="E9" s="76">
        <f>'B3 '!F15</f>
        <v>0</v>
      </c>
      <c r="F9" s="94">
        <f t="shared" si="0"/>
        <v>0</v>
      </c>
    </row>
    <row r="10" spans="1:6" ht="15.75">
      <c r="A10" s="73" t="s">
        <v>131</v>
      </c>
      <c r="B10" s="82" t="s">
        <v>19</v>
      </c>
      <c r="C10" s="81" t="s">
        <v>20</v>
      </c>
      <c r="D10" s="76">
        <f>'B1 '!D15</f>
        <v>0</v>
      </c>
      <c r="E10" s="76">
        <f>'B3 '!F16</f>
        <v>0</v>
      </c>
      <c r="F10" s="94">
        <f t="shared" si="0"/>
        <v>0</v>
      </c>
    </row>
    <row r="11" spans="1:6" ht="15.75">
      <c r="A11" s="73" t="s">
        <v>132</v>
      </c>
      <c r="B11" s="82" t="s">
        <v>21</v>
      </c>
      <c r="C11" s="81" t="s">
        <v>22</v>
      </c>
      <c r="D11" s="76">
        <f>'B1 '!D16</f>
        <v>80012.39</v>
      </c>
      <c r="E11" s="76">
        <f>'B3 '!F17</f>
        <v>70944.92</v>
      </c>
      <c r="F11" s="94">
        <f t="shared" si="0"/>
        <v>-9067.4700000000012</v>
      </c>
    </row>
    <row r="12" spans="1:6" s="59" customFormat="1" ht="31.5">
      <c r="A12" s="83"/>
      <c r="B12" s="80" t="s">
        <v>284</v>
      </c>
      <c r="C12" s="84" t="s">
        <v>285</v>
      </c>
      <c r="D12" s="92">
        <f>'B1 '!D17</f>
        <v>55594.11</v>
      </c>
      <c r="E12" s="92">
        <f>'B3 '!F18</f>
        <v>55450.57</v>
      </c>
      <c r="F12" s="95">
        <f t="shared" si="0"/>
        <v>-143.54000000000087</v>
      </c>
    </row>
    <row r="13" spans="1:6" ht="15.75">
      <c r="A13" s="73" t="s">
        <v>133</v>
      </c>
      <c r="B13" s="82" t="s">
        <v>180</v>
      </c>
      <c r="C13" s="81" t="s">
        <v>24</v>
      </c>
      <c r="D13" s="76">
        <f>'B1 '!D18</f>
        <v>14.99</v>
      </c>
      <c r="E13" s="76">
        <f>'B3 '!F19</f>
        <v>34.690000000000005</v>
      </c>
      <c r="F13" s="94">
        <f t="shared" si="0"/>
        <v>19.700000000000003</v>
      </c>
    </row>
    <row r="14" spans="1:6" ht="15.75">
      <c r="A14" s="73" t="s">
        <v>134</v>
      </c>
      <c r="B14" s="82" t="s">
        <v>25</v>
      </c>
      <c r="C14" s="81" t="s">
        <v>26</v>
      </c>
      <c r="D14" s="76">
        <f>'B1 '!D19</f>
        <v>0</v>
      </c>
      <c r="E14" s="76">
        <f>'B3 '!F20</f>
        <v>0</v>
      </c>
      <c r="F14" s="94">
        <f t="shared" si="0"/>
        <v>0</v>
      </c>
    </row>
    <row r="15" spans="1:6" ht="15.75">
      <c r="A15" s="73" t="s">
        <v>135</v>
      </c>
      <c r="B15" s="82" t="s">
        <v>27</v>
      </c>
      <c r="C15" s="81" t="s">
        <v>28</v>
      </c>
      <c r="D15" s="76">
        <f>'B1 '!D20</f>
        <v>7.65</v>
      </c>
      <c r="E15" s="76">
        <f>'B3 '!F21</f>
        <v>1231.1600000000001</v>
      </c>
      <c r="F15" s="94">
        <f t="shared" si="0"/>
        <v>1223.51</v>
      </c>
    </row>
    <row r="16" spans="1:6" s="11" customFormat="1" ht="15.75">
      <c r="A16" s="224">
        <v>2</v>
      </c>
      <c r="B16" s="78" t="s">
        <v>29</v>
      </c>
      <c r="C16" s="79" t="s">
        <v>30</v>
      </c>
      <c r="D16" s="89">
        <f>'B1 '!D21</f>
        <v>6324.1900000000005</v>
      </c>
      <c r="E16" s="89">
        <f>'B3 '!F22</f>
        <v>14518.06</v>
      </c>
      <c r="F16" s="96">
        <f t="shared" si="0"/>
        <v>8193.869999999999</v>
      </c>
    </row>
    <row r="17" spans="1:6" ht="15.75">
      <c r="A17" s="73"/>
      <c r="B17" s="80" t="s">
        <v>93</v>
      </c>
      <c r="C17" s="81"/>
      <c r="D17" s="76"/>
      <c r="E17" s="76"/>
      <c r="F17" s="94"/>
    </row>
    <row r="18" spans="1:6" ht="15.75">
      <c r="A18" s="73" t="s">
        <v>136</v>
      </c>
      <c r="B18" s="82" t="s">
        <v>31</v>
      </c>
      <c r="C18" s="81" t="s">
        <v>32</v>
      </c>
      <c r="D18" s="76">
        <f>'B1 '!D23</f>
        <v>126.09</v>
      </c>
      <c r="E18" s="76">
        <f>'B3 '!F24</f>
        <v>373.65000000000003</v>
      </c>
      <c r="F18" s="94">
        <f t="shared" si="0"/>
        <v>247.56000000000003</v>
      </c>
    </row>
    <row r="19" spans="1:6" ht="15.75">
      <c r="A19" s="73" t="s">
        <v>137</v>
      </c>
      <c r="B19" s="82" t="s">
        <v>33</v>
      </c>
      <c r="C19" s="81" t="s">
        <v>34</v>
      </c>
      <c r="D19" s="76">
        <f>'B1 '!D24</f>
        <v>5.62</v>
      </c>
      <c r="E19" s="76">
        <f>'B3 '!F25</f>
        <v>7.03</v>
      </c>
      <c r="F19" s="94">
        <f t="shared" si="0"/>
        <v>1.4100000000000001</v>
      </c>
    </row>
    <row r="20" spans="1:6" ht="15.75">
      <c r="A20" s="73" t="s">
        <v>138</v>
      </c>
      <c r="B20" s="82" t="s">
        <v>35</v>
      </c>
      <c r="C20" s="81" t="s">
        <v>36</v>
      </c>
      <c r="D20" s="76">
        <f>'B1 '!D25</f>
        <v>0</v>
      </c>
      <c r="E20" s="76">
        <f>'B3 '!F26</f>
        <v>0</v>
      </c>
      <c r="F20" s="94">
        <f t="shared" si="0"/>
        <v>0</v>
      </c>
    </row>
    <row r="21" spans="1:6" ht="15.75">
      <c r="A21" s="73" t="s">
        <v>139</v>
      </c>
      <c r="B21" s="82" t="s">
        <v>37</v>
      </c>
      <c r="C21" s="81" t="s">
        <v>38</v>
      </c>
      <c r="D21" s="76">
        <f>'B1 '!D26</f>
        <v>0</v>
      </c>
      <c r="E21" s="76">
        <f>'B3 '!F27</f>
        <v>30</v>
      </c>
      <c r="F21" s="94">
        <f t="shared" si="0"/>
        <v>30</v>
      </c>
    </row>
    <row r="22" spans="1:6" ht="15.75">
      <c r="A22" s="73" t="s">
        <v>140</v>
      </c>
      <c r="B22" s="82" t="s">
        <v>39</v>
      </c>
      <c r="C22" s="81" t="s">
        <v>40</v>
      </c>
      <c r="D22" s="76">
        <f>'B1 '!D27</f>
        <v>14.959999999999997</v>
      </c>
      <c r="E22" s="76">
        <f>'B3 '!F28</f>
        <v>85.689999999999984</v>
      </c>
      <c r="F22" s="94">
        <f t="shared" si="0"/>
        <v>70.72999999999999</v>
      </c>
    </row>
    <row r="23" spans="1:6" ht="15.75">
      <c r="A23" s="73" t="s">
        <v>141</v>
      </c>
      <c r="B23" s="82" t="s">
        <v>41</v>
      </c>
      <c r="C23" s="81" t="s">
        <v>42</v>
      </c>
      <c r="D23" s="76">
        <f>'B1 '!D28</f>
        <v>78</v>
      </c>
      <c r="E23" s="76">
        <f>'B3 '!F29</f>
        <v>235.88</v>
      </c>
      <c r="F23" s="94">
        <f t="shared" si="0"/>
        <v>157.88</v>
      </c>
    </row>
    <row r="24" spans="1:6" ht="15.75">
      <c r="A24" s="73" t="s">
        <v>142</v>
      </c>
      <c r="B24" s="82" t="s">
        <v>43</v>
      </c>
      <c r="C24" s="81" t="s">
        <v>44</v>
      </c>
      <c r="D24" s="76">
        <f>'B1 '!D29</f>
        <v>0</v>
      </c>
      <c r="E24" s="76">
        <f>'B3 '!F30</f>
        <v>0</v>
      </c>
      <c r="F24" s="94">
        <f t="shared" si="0"/>
        <v>0</v>
      </c>
    </row>
    <row r="25" spans="1:6" ht="31.5">
      <c r="A25" s="73" t="s">
        <v>143</v>
      </c>
      <c r="B25" s="82" t="s">
        <v>286</v>
      </c>
      <c r="C25" s="81" t="s">
        <v>65</v>
      </c>
      <c r="D25" s="76">
        <f>'B1 '!D30</f>
        <v>8.08</v>
      </c>
      <c r="E25" s="76">
        <f>'B3 '!F31</f>
        <v>120.72000000000001</v>
      </c>
      <c r="F25" s="94">
        <f t="shared" si="0"/>
        <v>112.64000000000001</v>
      </c>
    </row>
    <row r="26" spans="1:6" ht="31.5">
      <c r="A26" s="73" t="s">
        <v>144</v>
      </c>
      <c r="B26" s="82" t="s">
        <v>287</v>
      </c>
      <c r="C26" s="81" t="s">
        <v>45</v>
      </c>
      <c r="D26" s="76">
        <f>'B1 '!D31</f>
        <v>4998.2299999999996</v>
      </c>
      <c r="E26" s="76">
        <f>'B3 '!F32</f>
        <v>12411.18</v>
      </c>
      <c r="F26" s="94">
        <f t="shared" si="0"/>
        <v>7412.9500000000007</v>
      </c>
    </row>
    <row r="27" spans="1:6" ht="15.75">
      <c r="A27" s="73"/>
      <c r="B27" s="80" t="s">
        <v>93</v>
      </c>
      <c r="C27" s="81"/>
      <c r="D27" s="76">
        <f>'B1 '!D32</f>
        <v>0</v>
      </c>
      <c r="E27" s="76">
        <f>'B3 '!F33</f>
        <v>0</v>
      </c>
      <c r="F27" s="94">
        <f t="shared" si="0"/>
        <v>0</v>
      </c>
    </row>
    <row r="28" spans="1:6" s="59" customFormat="1" ht="15.75">
      <c r="A28" s="83" t="s">
        <v>288</v>
      </c>
      <c r="B28" s="80" t="s">
        <v>289</v>
      </c>
      <c r="C28" s="84" t="s">
        <v>164</v>
      </c>
      <c r="D28" s="92">
        <f>'B1 '!D33</f>
        <v>848.73</v>
      </c>
      <c r="E28" s="92">
        <f>'B3 '!F34</f>
        <v>1444.96</v>
      </c>
      <c r="F28" s="95">
        <f t="shared" si="0"/>
        <v>596.23</v>
      </c>
    </row>
    <row r="29" spans="1:6" s="59" customFormat="1" ht="15.75">
      <c r="A29" s="83" t="s">
        <v>288</v>
      </c>
      <c r="B29" s="80" t="s">
        <v>290</v>
      </c>
      <c r="C29" s="84" t="s">
        <v>165</v>
      </c>
      <c r="D29" s="92">
        <f>'B1 '!D34</f>
        <v>243.04</v>
      </c>
      <c r="E29" s="92">
        <f>'B3 '!F35</f>
        <v>453.68</v>
      </c>
      <c r="F29" s="95">
        <f t="shared" si="0"/>
        <v>210.64000000000001</v>
      </c>
    </row>
    <row r="30" spans="1:6" s="59" customFormat="1" ht="15.75">
      <c r="A30" s="83" t="s">
        <v>288</v>
      </c>
      <c r="B30" s="80" t="s">
        <v>291</v>
      </c>
      <c r="C30" s="84" t="s">
        <v>167</v>
      </c>
      <c r="D30" s="92">
        <f>'B1 '!D35</f>
        <v>1.28</v>
      </c>
      <c r="E30" s="92">
        <f>'B3 '!F36</f>
        <v>5.88</v>
      </c>
      <c r="F30" s="95">
        <f t="shared" si="0"/>
        <v>4.5999999999999996</v>
      </c>
    </row>
    <row r="31" spans="1:6" s="59" customFormat="1" ht="15.75">
      <c r="A31" s="83" t="s">
        <v>288</v>
      </c>
      <c r="B31" s="80" t="s">
        <v>292</v>
      </c>
      <c r="C31" s="84" t="s">
        <v>169</v>
      </c>
      <c r="D31" s="92">
        <f>'B1 '!D36</f>
        <v>9.1199999999999992</v>
      </c>
      <c r="E31" s="92">
        <f>'B3 '!F37</f>
        <v>17.810000000000002</v>
      </c>
      <c r="F31" s="95">
        <f t="shared" si="0"/>
        <v>8.6900000000000031</v>
      </c>
    </row>
    <row r="32" spans="1:6" s="59" customFormat="1" ht="15" customHeight="1">
      <c r="A32" s="83" t="s">
        <v>288</v>
      </c>
      <c r="B32" s="80" t="s">
        <v>293</v>
      </c>
      <c r="C32" s="84" t="s">
        <v>168</v>
      </c>
      <c r="D32" s="92">
        <f>'B1 '!D37</f>
        <v>21.34</v>
      </c>
      <c r="E32" s="92">
        <f>'B3 '!F38</f>
        <v>30.74</v>
      </c>
      <c r="F32" s="95">
        <f t="shared" si="0"/>
        <v>9.3999999999999986</v>
      </c>
    </row>
    <row r="33" spans="1:6" s="59" customFormat="1" ht="15.75">
      <c r="A33" s="83" t="s">
        <v>288</v>
      </c>
      <c r="B33" s="80" t="s">
        <v>294</v>
      </c>
      <c r="C33" s="84" t="s">
        <v>170</v>
      </c>
      <c r="D33" s="92">
        <f>'B1 '!D38</f>
        <v>2.23</v>
      </c>
      <c r="E33" s="92">
        <f>'B3 '!F39</f>
        <v>16.18</v>
      </c>
      <c r="F33" s="95">
        <f t="shared" si="0"/>
        <v>13.95</v>
      </c>
    </row>
    <row r="34" spans="1:6" s="59" customFormat="1" ht="15.75">
      <c r="A34" s="83" t="s">
        <v>288</v>
      </c>
      <c r="B34" s="80" t="s">
        <v>295</v>
      </c>
      <c r="C34" s="84" t="s">
        <v>204</v>
      </c>
      <c r="D34" s="92">
        <f>'B1 '!D39</f>
        <v>3850.9900000000002</v>
      </c>
      <c r="E34" s="92">
        <f>'B3 '!F40</f>
        <v>10332.26</v>
      </c>
      <c r="F34" s="95">
        <f t="shared" si="0"/>
        <v>6481.27</v>
      </c>
    </row>
    <row r="35" spans="1:6" s="59" customFormat="1" ht="15.75">
      <c r="A35" s="83" t="s">
        <v>288</v>
      </c>
      <c r="B35" s="80" t="s">
        <v>296</v>
      </c>
      <c r="C35" s="84" t="s">
        <v>166</v>
      </c>
      <c r="D35" s="92">
        <f>'B1 '!D40</f>
        <v>0.31</v>
      </c>
      <c r="E35" s="92">
        <f>'B3 '!F41</f>
        <v>1.67</v>
      </c>
      <c r="F35" s="95">
        <f t="shared" si="0"/>
        <v>1.3599999999999999</v>
      </c>
    </row>
    <row r="36" spans="1:6" s="59" customFormat="1" ht="15.75">
      <c r="A36" s="83" t="s">
        <v>288</v>
      </c>
      <c r="B36" s="80" t="s">
        <v>297</v>
      </c>
      <c r="C36" s="84" t="s">
        <v>298</v>
      </c>
      <c r="D36" s="92">
        <f>'B1 '!D41</f>
        <v>0</v>
      </c>
      <c r="E36" s="92">
        <f>'B3 '!F42</f>
        <v>0</v>
      </c>
      <c r="F36" s="95">
        <f t="shared" si="0"/>
        <v>0</v>
      </c>
    </row>
    <row r="37" spans="1:6" s="59" customFormat="1" ht="15.75">
      <c r="A37" s="83" t="s">
        <v>288</v>
      </c>
      <c r="B37" s="80" t="s">
        <v>46</v>
      </c>
      <c r="C37" s="84" t="s">
        <v>47</v>
      </c>
      <c r="D37" s="92">
        <f>'B1 '!D42</f>
        <v>0</v>
      </c>
      <c r="E37" s="92">
        <f>'B3 '!F43</f>
        <v>0</v>
      </c>
      <c r="F37" s="95">
        <f t="shared" si="0"/>
        <v>0</v>
      </c>
    </row>
    <row r="38" spans="1:6" s="59" customFormat="1" ht="15.75">
      <c r="A38" s="83" t="s">
        <v>288</v>
      </c>
      <c r="B38" s="80" t="s">
        <v>50</v>
      </c>
      <c r="C38" s="84" t="s">
        <v>51</v>
      </c>
      <c r="D38" s="92">
        <f>'B1 '!D43</f>
        <v>0</v>
      </c>
      <c r="E38" s="92">
        <f>'B3 '!F44</f>
        <v>23.3</v>
      </c>
      <c r="F38" s="95">
        <f t="shared" si="0"/>
        <v>23.3</v>
      </c>
    </row>
    <row r="39" spans="1:6" s="59" customFormat="1" ht="15.75">
      <c r="A39" s="83" t="s">
        <v>288</v>
      </c>
      <c r="B39" s="80" t="s">
        <v>62</v>
      </c>
      <c r="C39" s="84" t="s">
        <v>63</v>
      </c>
      <c r="D39" s="92">
        <f>'B1 '!D44</f>
        <v>0.7</v>
      </c>
      <c r="E39" s="92">
        <f>'B3 '!F45</f>
        <v>9.51</v>
      </c>
      <c r="F39" s="95">
        <f t="shared" si="0"/>
        <v>8.81</v>
      </c>
    </row>
    <row r="40" spans="1:6" s="59" customFormat="1" ht="31.5">
      <c r="A40" s="83" t="s">
        <v>288</v>
      </c>
      <c r="B40" s="80" t="s">
        <v>299</v>
      </c>
      <c r="C40" s="84" t="s">
        <v>64</v>
      </c>
      <c r="D40" s="92">
        <f>'B1 '!D45</f>
        <v>18.489999999999998</v>
      </c>
      <c r="E40" s="92">
        <f>'B3 '!F46</f>
        <v>63.489999999999995</v>
      </c>
      <c r="F40" s="95">
        <f t="shared" si="0"/>
        <v>45</v>
      </c>
    </row>
    <row r="41" spans="1:6" s="59" customFormat="1" ht="15.75" customHeight="1">
      <c r="A41" s="83" t="s">
        <v>288</v>
      </c>
      <c r="B41" s="80" t="s">
        <v>300</v>
      </c>
      <c r="C41" s="84" t="s">
        <v>301</v>
      </c>
      <c r="D41" s="92">
        <f>'B1 '!D46</f>
        <v>0</v>
      </c>
      <c r="E41" s="92">
        <f>'B3 '!F47</f>
        <v>0</v>
      </c>
      <c r="F41" s="95">
        <f t="shared" si="0"/>
        <v>0</v>
      </c>
    </row>
    <row r="42" spans="1:6" s="59" customFormat="1" ht="15.75">
      <c r="A42" s="83" t="s">
        <v>288</v>
      </c>
      <c r="B42" s="80" t="s">
        <v>302</v>
      </c>
      <c r="C42" s="84" t="s">
        <v>303</v>
      </c>
      <c r="D42" s="92">
        <f>'B1 '!D47</f>
        <v>0.3</v>
      </c>
      <c r="E42" s="92">
        <f>'B3 '!F48</f>
        <v>0.3</v>
      </c>
      <c r="F42" s="95">
        <f t="shared" si="0"/>
        <v>0</v>
      </c>
    </row>
    <row r="43" spans="1:6" s="59" customFormat="1" ht="15.75">
      <c r="A43" s="83" t="s">
        <v>288</v>
      </c>
      <c r="B43" s="80" t="s">
        <v>304</v>
      </c>
      <c r="C43" s="84" t="s">
        <v>171</v>
      </c>
      <c r="D43" s="92">
        <f>'B1 '!D48</f>
        <v>1.7</v>
      </c>
      <c r="E43" s="92">
        <f>'B3 '!F49</f>
        <v>11.399999999999999</v>
      </c>
      <c r="F43" s="95">
        <f t="shared" si="0"/>
        <v>9.6999999999999993</v>
      </c>
    </row>
    <row r="44" spans="1:6" ht="15.75">
      <c r="A44" s="73" t="s">
        <v>145</v>
      </c>
      <c r="B44" s="82" t="s">
        <v>48</v>
      </c>
      <c r="C44" s="81" t="s">
        <v>49</v>
      </c>
      <c r="D44" s="76">
        <f>'B1 '!D49</f>
        <v>0</v>
      </c>
      <c r="E44" s="76">
        <f>'B3 '!F50</f>
        <v>0</v>
      </c>
      <c r="F44" s="94">
        <f t="shared" si="0"/>
        <v>0</v>
      </c>
    </row>
    <row r="45" spans="1:6" ht="15.75">
      <c r="A45" s="73" t="s">
        <v>146</v>
      </c>
      <c r="B45" s="82" t="s">
        <v>66</v>
      </c>
      <c r="C45" s="81" t="s">
        <v>67</v>
      </c>
      <c r="D45" s="76">
        <f>'B1 '!D50</f>
        <v>1.1100000000000001</v>
      </c>
      <c r="E45" s="76">
        <f>'B3 '!F51</f>
        <v>4.1100000000000003</v>
      </c>
      <c r="F45" s="94">
        <f t="shared" si="0"/>
        <v>3</v>
      </c>
    </row>
    <row r="46" spans="1:6" ht="15.75">
      <c r="A46" s="73" t="s">
        <v>147</v>
      </c>
      <c r="B46" s="82" t="s">
        <v>68</v>
      </c>
      <c r="C46" s="81" t="s">
        <v>69</v>
      </c>
      <c r="D46" s="76">
        <f>'B1 '!D51</f>
        <v>0</v>
      </c>
      <c r="E46" s="76">
        <f>'B3 '!F52</f>
        <v>103.72</v>
      </c>
      <c r="F46" s="94">
        <f t="shared" si="0"/>
        <v>103.72</v>
      </c>
    </row>
    <row r="47" spans="1:6" ht="15.75">
      <c r="A47" s="73" t="s">
        <v>148</v>
      </c>
      <c r="B47" s="82" t="s">
        <v>52</v>
      </c>
      <c r="C47" s="81" t="s">
        <v>53</v>
      </c>
      <c r="D47" s="76">
        <f>'B1 '!D52</f>
        <v>583.52</v>
      </c>
      <c r="E47" s="76">
        <f>'B3 '!F53</f>
        <v>779.05</v>
      </c>
      <c r="F47" s="94">
        <f t="shared" si="0"/>
        <v>195.52999999999997</v>
      </c>
    </row>
    <row r="48" spans="1:6" ht="15.75">
      <c r="A48" s="73" t="s">
        <v>149</v>
      </c>
      <c r="B48" s="82" t="s">
        <v>54</v>
      </c>
      <c r="C48" s="81" t="s">
        <v>55</v>
      </c>
      <c r="D48" s="76">
        <f>'B1 '!D53</f>
        <v>0</v>
      </c>
      <c r="E48" s="76">
        <f>'B3 '!F54</f>
        <v>0</v>
      </c>
      <c r="F48" s="94">
        <f t="shared" si="0"/>
        <v>0</v>
      </c>
    </row>
    <row r="49" spans="1:6" ht="15.75">
      <c r="A49" s="73" t="s">
        <v>150</v>
      </c>
      <c r="B49" s="82" t="s">
        <v>56</v>
      </c>
      <c r="C49" s="81" t="s">
        <v>57</v>
      </c>
      <c r="D49" s="76">
        <f>'B1 '!D54</f>
        <v>20.82</v>
      </c>
      <c r="E49" s="76">
        <f>'B3 '!F55</f>
        <v>31.47</v>
      </c>
      <c r="F49" s="94">
        <f t="shared" si="0"/>
        <v>10.649999999999999</v>
      </c>
    </row>
    <row r="50" spans="1:6" ht="31.5">
      <c r="A50" s="73" t="s">
        <v>151</v>
      </c>
      <c r="B50" s="82" t="s">
        <v>58</v>
      </c>
      <c r="C50" s="81" t="s">
        <v>59</v>
      </c>
      <c r="D50" s="76">
        <f>'B1 '!D55</f>
        <v>2.27</v>
      </c>
      <c r="E50" s="76">
        <f>'B3 '!F56</f>
        <v>4.13</v>
      </c>
      <c r="F50" s="94">
        <f t="shared" si="0"/>
        <v>1.8599999999999999</v>
      </c>
    </row>
    <row r="51" spans="1:6" ht="15.75">
      <c r="A51" s="73" t="s">
        <v>152</v>
      </c>
      <c r="B51" s="82" t="s">
        <v>60</v>
      </c>
      <c r="C51" s="81" t="s">
        <v>61</v>
      </c>
      <c r="D51" s="76">
        <f>'B1 '!D56</f>
        <v>0</v>
      </c>
      <c r="E51" s="76">
        <f>'B3 '!F57</f>
        <v>0</v>
      </c>
      <c r="F51" s="94">
        <f t="shared" si="0"/>
        <v>0</v>
      </c>
    </row>
    <row r="52" spans="1:6" ht="15.75">
      <c r="A52" s="73" t="s">
        <v>153</v>
      </c>
      <c r="B52" s="82" t="s">
        <v>305</v>
      </c>
      <c r="C52" s="81" t="s">
        <v>70</v>
      </c>
      <c r="D52" s="76">
        <f>'B1 '!D57</f>
        <v>0</v>
      </c>
      <c r="E52" s="76">
        <f>'B3 '!F58</f>
        <v>0</v>
      </c>
      <c r="F52" s="94">
        <f t="shared" si="0"/>
        <v>0</v>
      </c>
    </row>
    <row r="53" spans="1:6" ht="15.75">
      <c r="A53" s="73" t="s">
        <v>154</v>
      </c>
      <c r="B53" s="82" t="s">
        <v>279</v>
      </c>
      <c r="C53" s="81" t="s">
        <v>71</v>
      </c>
      <c r="D53" s="76">
        <f>'B1 '!D58</f>
        <v>429.59000000000003</v>
      </c>
      <c r="E53" s="76">
        <f>'B3 '!F59</f>
        <v>232.10000000000002</v>
      </c>
      <c r="F53" s="94">
        <f t="shared" si="0"/>
        <v>-197.49</v>
      </c>
    </row>
    <row r="54" spans="1:6" ht="15.75">
      <c r="A54" s="73" t="s">
        <v>155</v>
      </c>
      <c r="B54" s="82" t="s">
        <v>72</v>
      </c>
      <c r="C54" s="81" t="s">
        <v>73</v>
      </c>
      <c r="D54" s="76">
        <f>'B1 '!D59</f>
        <v>29.78</v>
      </c>
      <c r="E54" s="76">
        <f>'B3 '!F60</f>
        <v>29.78</v>
      </c>
      <c r="F54" s="94">
        <f t="shared" si="0"/>
        <v>0</v>
      </c>
    </row>
    <row r="55" spans="1:6" ht="15.75">
      <c r="A55" s="73" t="s">
        <v>156</v>
      </c>
      <c r="B55" s="82" t="s">
        <v>74</v>
      </c>
      <c r="C55" s="81" t="s">
        <v>75</v>
      </c>
      <c r="D55" s="76">
        <f>'B1 '!D60</f>
        <v>26.119999999999997</v>
      </c>
      <c r="E55" s="76">
        <f>'B3 '!F61</f>
        <v>69.549999999999983</v>
      </c>
      <c r="F55" s="94">
        <f t="shared" si="0"/>
        <v>43.429999999999986</v>
      </c>
    </row>
    <row r="56" spans="1:6" ht="15.75">
      <c r="A56" s="224">
        <v>3</v>
      </c>
      <c r="B56" s="78" t="s">
        <v>76</v>
      </c>
      <c r="C56" s="79" t="s">
        <v>77</v>
      </c>
      <c r="D56" s="89">
        <f>'B1 '!D61</f>
        <v>5.42</v>
      </c>
      <c r="E56" s="89">
        <f>'B3 '!F62</f>
        <v>5.39</v>
      </c>
      <c r="F56" s="96">
        <f t="shared" si="0"/>
        <v>-3.0000000000000249E-2</v>
      </c>
    </row>
    <row r="57" spans="1:6">
      <c r="D57" s="54"/>
      <c r="E57" s="55"/>
    </row>
  </sheetData>
  <pageMargins left="0.79" right="0.35433070866141736" top="0.41" bottom="0.19685039370078741"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E63"/>
  <sheetViews>
    <sheetView topLeftCell="A5" zoomScale="80" zoomScaleNormal="80" workbookViewId="0">
      <pane xSplit="3" ySplit="1" topLeftCell="AY45" activePane="bottomRight" state="frozen"/>
      <selection activeCell="A5" sqref="A5"/>
      <selection pane="topRight" activeCell="D5" sqref="D5"/>
      <selection pane="bottomLeft" activeCell="A6" sqref="A6"/>
      <selection pane="bottomRight" activeCell="G57" sqref="G57"/>
    </sheetView>
  </sheetViews>
  <sheetFormatPr defaultRowHeight="15.75"/>
  <cols>
    <col min="1" max="1" width="5.5703125" style="14" customWidth="1"/>
    <col min="2" max="2" width="31.42578125" style="5" customWidth="1"/>
    <col min="3" max="3" width="6.42578125" style="5" customWidth="1"/>
    <col min="4" max="4" width="12.7109375" style="5" bestFit="1" customWidth="1"/>
    <col min="5" max="5" width="13" style="11" customWidth="1"/>
    <col min="6" max="7" width="9.42578125" style="5" bestFit="1" customWidth="1"/>
    <col min="8" max="9" width="11.28515625" style="5" bestFit="1" customWidth="1"/>
    <col min="10" max="10" width="11.85546875" style="5" bestFit="1" customWidth="1"/>
    <col min="11" max="11" width="6.140625" style="5" customWidth="1"/>
    <col min="12" max="12" width="12.7109375" style="5" customWidth="1"/>
    <col min="13" max="13" width="12.5703125" style="5" customWidth="1"/>
    <col min="14" max="14" width="10" style="5" customWidth="1"/>
    <col min="15" max="15" width="9.28515625" style="5" bestFit="1" customWidth="1"/>
    <col min="16" max="16" width="12.28515625" style="11" bestFit="1" customWidth="1"/>
    <col min="17" max="17" width="12.5703125" style="5" customWidth="1"/>
    <col min="18" max="18" width="9.42578125" style="5" customWidth="1"/>
    <col min="19" max="19" width="7.42578125" style="5" customWidth="1"/>
    <col min="20" max="20" width="6.5703125" style="5" customWidth="1"/>
    <col min="21" max="21" width="8" style="5" customWidth="1"/>
    <col min="22" max="22" width="9.42578125" style="5" customWidth="1"/>
    <col min="23" max="23" width="9.28515625" style="5" customWidth="1"/>
    <col min="24" max="24" width="7.85546875" style="5" customWidth="1"/>
    <col min="25" max="25" width="11.7109375" style="5" customWidth="1"/>
    <col min="26" max="26" width="12.7109375" style="5" customWidth="1"/>
    <col min="27" max="27" width="11.28515625" style="5" customWidth="1"/>
    <col min="28" max="28" width="9.7109375" style="5" customWidth="1"/>
    <col min="29" max="29" width="8.7109375" style="5" customWidth="1"/>
    <col min="30" max="31" width="7.7109375" style="5" customWidth="1"/>
    <col min="32" max="32" width="8.28515625" style="5" customWidth="1"/>
    <col min="33" max="33" width="12.7109375" style="5" customWidth="1"/>
    <col min="34" max="34" width="6.42578125" style="5" customWidth="1"/>
    <col min="35" max="35" width="8.42578125" style="5" customWidth="1"/>
    <col min="36" max="36" width="9.42578125" style="5" customWidth="1"/>
    <col min="37" max="37" width="8.42578125" style="5" customWidth="1"/>
    <col min="38" max="39" width="8" style="5" customWidth="1"/>
    <col min="40" max="40" width="11.5703125" style="5" customWidth="1"/>
    <col min="41" max="41" width="7.28515625" style="5" customWidth="1"/>
    <col min="42" max="42" width="7.140625" style="5" customWidth="1"/>
    <col min="43" max="43" width="11.5703125" style="5" customWidth="1"/>
    <col min="44" max="44" width="13" style="5" customWidth="1"/>
    <col min="45" max="45" width="12.42578125" style="5" customWidth="1"/>
    <col min="46" max="46" width="9.28515625" style="5" bestFit="1" customWidth="1"/>
    <col min="47" max="47" width="12.85546875" style="5" bestFit="1" customWidth="1"/>
    <col min="48" max="49" width="9.28515625" style="5" bestFit="1" customWidth="1"/>
    <col min="50" max="51" width="9.140625" style="5"/>
    <col min="52" max="52" width="9.28515625" style="5" bestFit="1" customWidth="1"/>
    <col min="53" max="53" width="9.140625" style="5"/>
    <col min="54" max="55" width="9.28515625" style="5" bestFit="1" customWidth="1"/>
    <col min="56" max="56" width="13.28515625" style="5" customWidth="1"/>
    <col min="57" max="57" width="12.7109375" style="5" customWidth="1"/>
    <col min="58" max="16384" width="9.140625" style="5"/>
  </cols>
  <sheetData>
    <row r="1" spans="1:57">
      <c r="A1" s="666" t="s">
        <v>182</v>
      </c>
      <c r="B1" s="666"/>
      <c r="C1" s="9"/>
      <c r="D1" s="9"/>
      <c r="E1" s="16"/>
      <c r="F1" s="9"/>
      <c r="G1" s="9"/>
      <c r="H1" s="9"/>
      <c r="I1" s="9"/>
      <c r="J1" s="9"/>
      <c r="K1" s="9"/>
      <c r="L1" s="9"/>
      <c r="M1" s="9"/>
      <c r="N1" s="9"/>
      <c r="O1" s="9"/>
      <c r="P1" s="16"/>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row>
    <row r="2" spans="1:57">
      <c r="A2" s="667" t="s">
        <v>352</v>
      </c>
      <c r="B2" s="667"/>
      <c r="C2" s="667"/>
      <c r="D2" s="667"/>
      <c r="E2" s="667"/>
      <c r="F2" s="667"/>
      <c r="G2" s="667"/>
      <c r="H2" s="667"/>
      <c r="I2" s="667"/>
      <c r="J2" s="667"/>
      <c r="K2" s="667"/>
      <c r="L2" s="667"/>
      <c r="M2" s="667"/>
      <c r="N2" s="667"/>
      <c r="O2" s="667"/>
      <c r="P2" s="667"/>
      <c r="Q2" s="667"/>
      <c r="R2" s="667"/>
      <c r="S2" s="667"/>
      <c r="T2" s="667"/>
      <c r="U2" s="667"/>
      <c r="V2" s="667"/>
      <c r="W2" s="667"/>
      <c r="X2" s="667"/>
      <c r="Y2" s="667"/>
      <c r="Z2" s="667"/>
      <c r="AA2" s="667"/>
      <c r="AB2" s="667"/>
      <c r="AC2" s="667"/>
      <c r="AD2" s="667"/>
      <c r="AE2" s="667"/>
      <c r="AF2" s="667"/>
      <c r="AG2" s="667"/>
      <c r="AH2" s="667"/>
      <c r="AI2" s="667"/>
      <c r="AJ2" s="667"/>
      <c r="AK2" s="667"/>
      <c r="AL2" s="667"/>
      <c r="AM2" s="667"/>
      <c r="AN2" s="667"/>
      <c r="AO2" s="667"/>
      <c r="AP2" s="667"/>
      <c r="AQ2" s="667"/>
      <c r="AR2" s="667"/>
      <c r="AS2" s="667"/>
    </row>
    <row r="3" spans="1:57">
      <c r="A3" s="668" t="s">
        <v>0</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row>
    <row r="4" spans="1:57" ht="59.25" customHeight="1">
      <c r="A4" s="558" t="s">
        <v>1</v>
      </c>
      <c r="B4" s="558" t="s">
        <v>2</v>
      </c>
      <c r="C4" s="558" t="s">
        <v>3</v>
      </c>
      <c r="D4" s="558" t="s">
        <v>679</v>
      </c>
      <c r="E4" s="669" t="s">
        <v>746</v>
      </c>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669"/>
      <c r="BA4" s="669"/>
      <c r="BB4" s="669"/>
      <c r="BC4" s="669"/>
      <c r="BD4" s="558" t="s">
        <v>116</v>
      </c>
      <c r="BE4" s="558" t="s">
        <v>747</v>
      </c>
    </row>
    <row r="5" spans="1:57">
      <c r="A5" s="558"/>
      <c r="B5" s="558"/>
      <c r="C5" s="558"/>
      <c r="D5" s="558"/>
      <c r="E5" s="31" t="s">
        <v>8</v>
      </c>
      <c r="F5" s="24" t="s">
        <v>10</v>
      </c>
      <c r="G5" s="24" t="s">
        <v>12</v>
      </c>
      <c r="H5" s="24" t="s">
        <v>14</v>
      </c>
      <c r="I5" s="312" t="s">
        <v>16</v>
      </c>
      <c r="J5" s="24" t="s">
        <v>18</v>
      </c>
      <c r="K5" s="24" t="s">
        <v>20</v>
      </c>
      <c r="L5" s="24" t="s">
        <v>22</v>
      </c>
      <c r="M5" s="24" t="s">
        <v>285</v>
      </c>
      <c r="N5" s="24" t="s">
        <v>24</v>
      </c>
      <c r="O5" s="24" t="s">
        <v>26</v>
      </c>
      <c r="P5" s="24" t="s">
        <v>28</v>
      </c>
      <c r="Q5" s="31" t="s">
        <v>30</v>
      </c>
      <c r="R5" s="24" t="s">
        <v>32</v>
      </c>
      <c r="S5" s="312" t="s">
        <v>34</v>
      </c>
      <c r="T5" s="24" t="s">
        <v>36</v>
      </c>
      <c r="U5" s="24" t="s">
        <v>38</v>
      </c>
      <c r="V5" s="24" t="s">
        <v>40</v>
      </c>
      <c r="W5" s="24" t="s">
        <v>42</v>
      </c>
      <c r="X5" s="24" t="s">
        <v>44</v>
      </c>
      <c r="Y5" s="24" t="s">
        <v>65</v>
      </c>
      <c r="Z5" s="24" t="s">
        <v>45</v>
      </c>
      <c r="AA5" s="24" t="s">
        <v>164</v>
      </c>
      <c r="AB5" s="24" t="s">
        <v>165</v>
      </c>
      <c r="AC5" s="24" t="s">
        <v>167</v>
      </c>
      <c r="AD5" s="24" t="s">
        <v>169</v>
      </c>
      <c r="AE5" s="24" t="s">
        <v>168</v>
      </c>
      <c r="AF5" s="24" t="s">
        <v>170</v>
      </c>
      <c r="AG5" s="24" t="s">
        <v>204</v>
      </c>
      <c r="AH5" s="312" t="s">
        <v>166</v>
      </c>
      <c r="AI5" s="24" t="s">
        <v>298</v>
      </c>
      <c r="AJ5" s="24" t="s">
        <v>47</v>
      </c>
      <c r="AK5" s="24" t="s">
        <v>51</v>
      </c>
      <c r="AL5" s="24" t="s">
        <v>63</v>
      </c>
      <c r="AM5" s="24" t="s">
        <v>64</v>
      </c>
      <c r="AN5" s="24" t="s">
        <v>301</v>
      </c>
      <c r="AO5" s="24" t="s">
        <v>303</v>
      </c>
      <c r="AP5" s="312" t="s">
        <v>171</v>
      </c>
      <c r="AQ5" s="24" t="s">
        <v>49</v>
      </c>
      <c r="AR5" s="24" t="s">
        <v>67</v>
      </c>
      <c r="AS5" s="24" t="s">
        <v>69</v>
      </c>
      <c r="AT5" s="24" t="s">
        <v>53</v>
      </c>
      <c r="AU5" s="24" t="s">
        <v>55</v>
      </c>
      <c r="AV5" s="24" t="s">
        <v>57</v>
      </c>
      <c r="AW5" s="24" t="s">
        <v>59</v>
      </c>
      <c r="AX5" s="24" t="s">
        <v>61</v>
      </c>
      <c r="AY5" s="24" t="s">
        <v>70</v>
      </c>
      <c r="AZ5" s="24" t="s">
        <v>71</v>
      </c>
      <c r="BA5" s="24" t="s">
        <v>73</v>
      </c>
      <c r="BB5" s="24" t="s">
        <v>75</v>
      </c>
      <c r="BC5" s="31" t="s">
        <v>77</v>
      </c>
      <c r="BD5" s="558"/>
      <c r="BE5" s="558"/>
    </row>
    <row r="6" spans="1:57" ht="31.5">
      <c r="A6" s="24"/>
      <c r="B6" s="34" t="s">
        <v>117</v>
      </c>
      <c r="C6" s="24"/>
      <c r="D6" s="113">
        <f>'B1 '!D7</f>
        <v>98021.81</v>
      </c>
      <c r="E6" s="109"/>
      <c r="F6" s="114"/>
      <c r="G6" s="114"/>
      <c r="H6" s="114"/>
      <c r="I6" s="114"/>
      <c r="J6" s="114"/>
      <c r="K6" s="114"/>
      <c r="L6" s="114"/>
      <c r="M6" s="114"/>
      <c r="N6" s="114"/>
      <c r="O6" s="114"/>
      <c r="P6" s="115"/>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40"/>
      <c r="BE6" s="102">
        <f>'B3 '!F8</f>
        <v>98021.809999999983</v>
      </c>
    </row>
    <row r="7" spans="1:57">
      <c r="A7" s="25">
        <v>1</v>
      </c>
      <c r="B7" s="26" t="s">
        <v>7</v>
      </c>
      <c r="C7" s="25" t="s">
        <v>8</v>
      </c>
      <c r="D7" s="113">
        <f>'B1 '!D8</f>
        <v>91692.2</v>
      </c>
      <c r="E7" s="116">
        <f>D7-BD7</f>
        <v>78585.039999999994</v>
      </c>
      <c r="F7" s="40">
        <f>F9</f>
        <v>105.16999999999999</v>
      </c>
      <c r="G7" s="40">
        <f>G10</f>
        <v>10.600000000000001</v>
      </c>
      <c r="H7" s="40">
        <f>H11</f>
        <v>597.42999999999938</v>
      </c>
      <c r="I7" s="40">
        <f>I12</f>
        <v>6914.93</v>
      </c>
      <c r="J7" s="40"/>
      <c r="K7" s="40"/>
      <c r="L7" s="40">
        <f>L15</f>
        <v>70944.92</v>
      </c>
      <c r="M7" s="40">
        <f>M16</f>
        <v>55450.57</v>
      </c>
      <c r="N7" s="40">
        <f>N17</f>
        <v>14.94</v>
      </c>
      <c r="O7" s="40"/>
      <c r="P7" s="40"/>
      <c r="Q7" s="109">
        <f>Q20</f>
        <v>6115.8600000000006</v>
      </c>
      <c r="R7" s="40"/>
      <c r="S7" s="40"/>
      <c r="T7" s="40"/>
      <c r="U7" s="40"/>
      <c r="V7" s="40"/>
      <c r="W7" s="40"/>
      <c r="X7" s="40"/>
      <c r="Y7" s="40"/>
      <c r="Z7" s="40">
        <f>Z30</f>
        <v>4997.3899999999994</v>
      </c>
      <c r="AA7" s="40">
        <f>AA32</f>
        <v>847.9</v>
      </c>
      <c r="AB7" s="40">
        <f>AB33</f>
        <v>243.03</v>
      </c>
      <c r="AC7" s="40"/>
      <c r="AD7" s="40"/>
      <c r="AE7" s="40"/>
      <c r="AF7" s="40"/>
      <c r="AG7" s="40">
        <f>AG38</f>
        <v>3850.9900000000002</v>
      </c>
      <c r="AH7" s="40"/>
      <c r="AI7" s="40"/>
      <c r="AJ7" s="40"/>
      <c r="AK7" s="40"/>
      <c r="AL7" s="40"/>
      <c r="AM7" s="40"/>
      <c r="AN7" s="40"/>
      <c r="AO7" s="40"/>
      <c r="AP7" s="40"/>
      <c r="AQ7" s="40"/>
      <c r="AR7" s="40"/>
      <c r="AS7" s="40"/>
      <c r="AT7" s="40">
        <f>AT51</f>
        <v>582.52</v>
      </c>
      <c r="AU7" s="40"/>
      <c r="AV7" s="40"/>
      <c r="AW7" s="40"/>
      <c r="AX7" s="40"/>
      <c r="AY7" s="40"/>
      <c r="AZ7" s="40">
        <f>AZ57</f>
        <v>232.10000000000002</v>
      </c>
      <c r="BA7" s="40"/>
      <c r="BB7" s="40"/>
      <c r="BC7" s="109">
        <f>BC60</f>
        <v>5.39</v>
      </c>
      <c r="BD7" s="109">
        <f>BD9+SUM(BD11:BD15)+SUM(BD17:BD19)</f>
        <v>13107.16</v>
      </c>
      <c r="BE7" s="102">
        <f>'B3 '!F9</f>
        <v>83498.359999999986</v>
      </c>
    </row>
    <row r="8" spans="1:57">
      <c r="A8" s="24"/>
      <c r="B8" s="27" t="s">
        <v>93</v>
      </c>
      <c r="C8" s="24"/>
      <c r="D8" s="117"/>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111">
        <f>'B3 '!F10</f>
        <v>0</v>
      </c>
    </row>
    <row r="9" spans="1:57">
      <c r="A9" s="24" t="s">
        <v>127</v>
      </c>
      <c r="B9" s="28" t="s">
        <v>9</v>
      </c>
      <c r="C9" s="24" t="s">
        <v>10</v>
      </c>
      <c r="D9" s="117">
        <f>'B1 '!D10</f>
        <v>105.16999999999999</v>
      </c>
      <c r="E9" s="40"/>
      <c r="F9" s="118">
        <f>D9-BD9</f>
        <v>105.16999999999999</v>
      </c>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111">
        <f>'B3 '!F11</f>
        <v>446.46000000000004</v>
      </c>
    </row>
    <row r="10" spans="1:57" ht="31.5">
      <c r="A10" s="24"/>
      <c r="B10" s="27" t="s">
        <v>11</v>
      </c>
      <c r="C10" s="29" t="s">
        <v>12</v>
      </c>
      <c r="D10" s="117">
        <f>'B1 '!D11</f>
        <v>10.600000000000001</v>
      </c>
      <c r="E10" s="40"/>
      <c r="F10" s="40"/>
      <c r="G10" s="118">
        <f>D10-BD10</f>
        <v>10.600000000000001</v>
      </c>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111">
        <f>'B3 '!F12</f>
        <v>338.2</v>
      </c>
    </row>
    <row r="11" spans="1:57" s="69" customFormat="1">
      <c r="A11" s="73" t="s">
        <v>128</v>
      </c>
      <c r="B11" s="82" t="s">
        <v>13</v>
      </c>
      <c r="C11" s="73" t="s">
        <v>14</v>
      </c>
      <c r="D11" s="76">
        <f>'B1 '!D12</f>
        <v>2740.3199999999997</v>
      </c>
      <c r="E11" s="119"/>
      <c r="F11" s="119">
        <v>107.5</v>
      </c>
      <c r="G11" s="119">
        <v>102.5</v>
      </c>
      <c r="H11" s="118">
        <f>D11-BD11</f>
        <v>597.42999999999938</v>
      </c>
      <c r="I11" s="119">
        <v>1500</v>
      </c>
      <c r="J11" s="119"/>
      <c r="K11" s="119"/>
      <c r="L11" s="119"/>
      <c r="M11" s="119"/>
      <c r="N11" s="119">
        <v>15.75</v>
      </c>
      <c r="O11" s="119"/>
      <c r="P11" s="119">
        <v>151.19999999999999</v>
      </c>
      <c r="Q11" s="119"/>
      <c r="R11" s="119">
        <v>2.6</v>
      </c>
      <c r="S11" s="119">
        <v>0.87</v>
      </c>
      <c r="T11" s="119"/>
      <c r="U11" s="119"/>
      <c r="V11" s="119">
        <v>16.100000000000001</v>
      </c>
      <c r="W11" s="119">
        <v>72.17</v>
      </c>
      <c r="X11" s="119"/>
      <c r="Y11" s="119">
        <v>4.26</v>
      </c>
      <c r="Z11" s="119">
        <f>SUM(AA11:AP11)</f>
        <v>184.66</v>
      </c>
      <c r="AA11" s="119">
        <v>67.150000000000006</v>
      </c>
      <c r="AB11" s="119">
        <v>16.899999999999999</v>
      </c>
      <c r="AC11" s="119">
        <v>1.8</v>
      </c>
      <c r="AD11" s="119">
        <v>2.4900000000000002</v>
      </c>
      <c r="AE11" s="119">
        <v>2.7</v>
      </c>
      <c r="AF11" s="119">
        <v>5.0999999999999996</v>
      </c>
      <c r="AG11" s="119">
        <v>68.209999999999994</v>
      </c>
      <c r="AH11" s="119">
        <v>1.36</v>
      </c>
      <c r="AI11" s="119"/>
      <c r="AJ11" s="119"/>
      <c r="AK11" s="119">
        <v>9.25</v>
      </c>
      <c r="AL11" s="119"/>
      <c r="AM11" s="119"/>
      <c r="AN11" s="119"/>
      <c r="AO11" s="119"/>
      <c r="AP11" s="119">
        <v>9.6999999999999993</v>
      </c>
      <c r="AQ11" s="119"/>
      <c r="AR11" s="119"/>
      <c r="AS11" s="119">
        <v>12.5</v>
      </c>
      <c r="AT11" s="119">
        <v>59.03</v>
      </c>
      <c r="AU11" s="119"/>
      <c r="AV11" s="119">
        <v>1.25</v>
      </c>
      <c r="AW11" s="119">
        <v>0.5</v>
      </c>
      <c r="AX11" s="119"/>
      <c r="AY11" s="119"/>
      <c r="AZ11" s="119"/>
      <c r="BA11" s="119"/>
      <c r="BB11" s="119">
        <v>14.5</v>
      </c>
      <c r="BC11" s="119"/>
      <c r="BD11" s="119">
        <f>SUM(I11:BC11)+F11-Z11</f>
        <v>2142.8900000000003</v>
      </c>
      <c r="BE11" s="111">
        <f>'B3 '!F13</f>
        <v>2247.4299999999998</v>
      </c>
    </row>
    <row r="12" spans="1:57">
      <c r="A12" s="24" t="s">
        <v>129</v>
      </c>
      <c r="B12" s="28" t="s">
        <v>15</v>
      </c>
      <c r="C12" s="24" t="s">
        <v>16</v>
      </c>
      <c r="D12" s="117">
        <f>'B1 '!D13</f>
        <v>8811.68</v>
      </c>
      <c r="E12" s="40"/>
      <c r="F12" s="40">
        <v>225.09</v>
      </c>
      <c r="G12" s="40">
        <v>216.4</v>
      </c>
      <c r="H12" s="40">
        <v>650</v>
      </c>
      <c r="I12" s="118">
        <f>D12-BD12</f>
        <v>6914.93</v>
      </c>
      <c r="J12" s="40"/>
      <c r="K12" s="40"/>
      <c r="L12" s="40"/>
      <c r="M12" s="40"/>
      <c r="N12" s="40"/>
      <c r="O12" s="40"/>
      <c r="P12" s="40">
        <v>227.56</v>
      </c>
      <c r="Q12" s="40"/>
      <c r="R12" s="40">
        <v>36</v>
      </c>
      <c r="S12" s="40">
        <v>0.54</v>
      </c>
      <c r="T12" s="40"/>
      <c r="U12" s="40">
        <v>5</v>
      </c>
      <c r="V12" s="40">
        <v>22.9</v>
      </c>
      <c r="W12" s="40">
        <v>47.14</v>
      </c>
      <c r="X12" s="40"/>
      <c r="Y12" s="40">
        <v>60</v>
      </c>
      <c r="Z12" s="119">
        <f t="shared" ref="Z12:Z29" si="0">SUM(AA12:AP12)</f>
        <v>417.54</v>
      </c>
      <c r="AA12" s="40">
        <v>121.63</v>
      </c>
      <c r="AB12" s="40">
        <v>59.6</v>
      </c>
      <c r="AC12" s="40">
        <v>2.8</v>
      </c>
      <c r="AD12" s="40">
        <v>5.99</v>
      </c>
      <c r="AE12" s="40">
        <v>6.7</v>
      </c>
      <c r="AF12" s="40">
        <v>8.85</v>
      </c>
      <c r="AG12" s="40">
        <v>182.42</v>
      </c>
      <c r="AH12" s="40"/>
      <c r="AI12" s="40"/>
      <c r="AJ12" s="40"/>
      <c r="AK12" s="40">
        <v>14.05</v>
      </c>
      <c r="AL12" s="40">
        <v>8.5</v>
      </c>
      <c r="AM12" s="40">
        <v>7</v>
      </c>
      <c r="AN12" s="40"/>
      <c r="AO12" s="40"/>
      <c r="AP12" s="40"/>
      <c r="AQ12" s="40"/>
      <c r="AR12" s="40">
        <v>3</v>
      </c>
      <c r="AS12" s="40">
        <v>80.52</v>
      </c>
      <c r="AT12" s="40">
        <v>83.87</v>
      </c>
      <c r="AU12" s="40"/>
      <c r="AV12" s="40">
        <v>6</v>
      </c>
      <c r="AW12" s="40">
        <v>1.36</v>
      </c>
      <c r="AX12" s="40"/>
      <c r="AY12" s="40"/>
      <c r="AZ12" s="40"/>
      <c r="BA12" s="40"/>
      <c r="BB12" s="40">
        <v>30.23</v>
      </c>
      <c r="BC12" s="40"/>
      <c r="BD12" s="119">
        <f>F12+H12+SUM(J12:Z12)+SUM(AQ12:BC12)</f>
        <v>1896.75</v>
      </c>
      <c r="BE12" s="111">
        <f>'B3 '!F14</f>
        <v>8593.7000000000007</v>
      </c>
    </row>
    <row r="13" spans="1:57">
      <c r="A13" s="24" t="s">
        <v>130</v>
      </c>
      <c r="B13" s="28" t="s">
        <v>17</v>
      </c>
      <c r="C13" s="24" t="s">
        <v>18</v>
      </c>
      <c r="D13" s="117"/>
      <c r="E13" s="40"/>
      <c r="F13" s="40"/>
      <c r="G13" s="40"/>
      <c r="H13" s="40"/>
      <c r="I13" s="40"/>
      <c r="J13" s="118" t="s">
        <v>288</v>
      </c>
      <c r="K13" s="40"/>
      <c r="L13" s="40"/>
      <c r="M13" s="40"/>
      <c r="N13" s="40"/>
      <c r="O13" s="40"/>
      <c r="P13" s="40"/>
      <c r="Q13" s="40"/>
      <c r="R13" s="40"/>
      <c r="S13" s="40"/>
      <c r="T13" s="40"/>
      <c r="U13" s="40"/>
      <c r="V13" s="40"/>
      <c r="W13" s="40"/>
      <c r="X13" s="40"/>
      <c r="Y13" s="40"/>
      <c r="Z13" s="119">
        <f t="shared" si="0"/>
        <v>0</v>
      </c>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119">
        <f t="shared" ref="BD13:BD14" si="1">SUM(I13:BC13)+F13-Z13</f>
        <v>0</v>
      </c>
      <c r="BE13" s="111">
        <f>'B3 '!F15</f>
        <v>0</v>
      </c>
    </row>
    <row r="14" spans="1:57">
      <c r="A14" s="24" t="s">
        <v>131</v>
      </c>
      <c r="B14" s="28" t="s">
        <v>19</v>
      </c>
      <c r="C14" s="24" t="s">
        <v>20</v>
      </c>
      <c r="D14" s="117"/>
      <c r="E14" s="40"/>
      <c r="F14" s="40"/>
      <c r="G14" s="40"/>
      <c r="H14" s="40"/>
      <c r="I14" s="40"/>
      <c r="J14" s="40"/>
      <c r="K14" s="118" t="s">
        <v>288</v>
      </c>
      <c r="L14" s="40"/>
      <c r="M14" s="40"/>
      <c r="N14" s="40"/>
      <c r="O14" s="40"/>
      <c r="P14" s="40"/>
      <c r="Q14" s="40"/>
      <c r="R14" s="40"/>
      <c r="S14" s="40"/>
      <c r="T14" s="40"/>
      <c r="U14" s="40"/>
      <c r="V14" s="40"/>
      <c r="W14" s="40"/>
      <c r="X14" s="40"/>
      <c r="Y14" s="40"/>
      <c r="Z14" s="119">
        <f t="shared" si="0"/>
        <v>0</v>
      </c>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119">
        <f t="shared" si="1"/>
        <v>0</v>
      </c>
      <c r="BE14" s="111">
        <f>'B3 '!F16</f>
        <v>0</v>
      </c>
    </row>
    <row r="15" spans="1:57">
      <c r="A15" s="24" t="s">
        <v>132</v>
      </c>
      <c r="B15" s="28" t="s">
        <v>21</v>
      </c>
      <c r="C15" s="24" t="s">
        <v>22</v>
      </c>
      <c r="D15" s="117">
        <f>'B1 '!D16</f>
        <v>80012.39</v>
      </c>
      <c r="E15" s="40"/>
      <c r="F15" s="40"/>
      <c r="G15" s="40"/>
      <c r="H15" s="40">
        <v>1000</v>
      </c>
      <c r="I15" s="40">
        <v>178.77</v>
      </c>
      <c r="J15" s="40"/>
      <c r="K15" s="40"/>
      <c r="L15" s="118">
        <f>D15-BD15</f>
        <v>70944.92</v>
      </c>
      <c r="M15" s="40"/>
      <c r="N15" s="40">
        <v>4</v>
      </c>
      <c r="O15" s="40"/>
      <c r="P15" s="40">
        <v>844.7</v>
      </c>
      <c r="Q15" s="40"/>
      <c r="R15" s="40">
        <v>208.36</v>
      </c>
      <c r="S15" s="40"/>
      <c r="T15" s="40"/>
      <c r="U15" s="40">
        <v>25</v>
      </c>
      <c r="V15" s="40">
        <v>24.83</v>
      </c>
      <c r="W15" s="40">
        <v>37.869999999999997</v>
      </c>
      <c r="X15" s="40"/>
      <c r="Y15" s="40">
        <v>48.38</v>
      </c>
      <c r="Z15" s="119">
        <f>SUM(AA15:AP15)</f>
        <v>6621.63</v>
      </c>
      <c r="AA15" s="40">
        <v>407.28</v>
      </c>
      <c r="AB15" s="40">
        <v>63.28</v>
      </c>
      <c r="AC15" s="40"/>
      <c r="AD15" s="40"/>
      <c r="AE15" s="40"/>
      <c r="AF15" s="40"/>
      <c r="AG15" s="40">
        <v>6112.77</v>
      </c>
      <c r="AH15" s="40"/>
      <c r="AI15" s="40"/>
      <c r="AJ15" s="40"/>
      <c r="AK15" s="40"/>
      <c r="AL15" s="40">
        <v>0.3</v>
      </c>
      <c r="AM15" s="40">
        <f>39-1</f>
        <v>38</v>
      </c>
      <c r="AN15" s="40"/>
      <c r="AO15" s="40"/>
      <c r="AP15" s="40"/>
      <c r="AQ15" s="40"/>
      <c r="AR15" s="40"/>
      <c r="AS15" s="40">
        <v>10.7</v>
      </c>
      <c r="AT15" s="40">
        <v>53.63</v>
      </c>
      <c r="AU15" s="40"/>
      <c r="AV15" s="40">
        <v>5.5</v>
      </c>
      <c r="AW15" s="40"/>
      <c r="AX15" s="40"/>
      <c r="AY15" s="40"/>
      <c r="AZ15" s="40"/>
      <c r="BA15" s="40"/>
      <c r="BB15" s="40">
        <v>4.0999999999999996</v>
      </c>
      <c r="BC15" s="40"/>
      <c r="BD15" s="119">
        <f>SUM(H15:J15)+SUM(N15:Z15)+SUM(AQ15:BB15)</f>
        <v>9067.4700000000012</v>
      </c>
      <c r="BE15" s="111">
        <f>'B3 '!F17</f>
        <v>70944.92</v>
      </c>
    </row>
    <row r="16" spans="1:57" ht="31.5">
      <c r="A16" s="24"/>
      <c r="B16" s="27" t="s">
        <v>284</v>
      </c>
      <c r="C16" s="29" t="s">
        <v>285</v>
      </c>
      <c r="D16" s="117">
        <f>'B1 '!D17</f>
        <v>55594.11</v>
      </c>
      <c r="E16" s="40"/>
      <c r="F16" s="40"/>
      <c r="G16" s="40"/>
      <c r="H16" s="40"/>
      <c r="I16" s="40"/>
      <c r="J16" s="40"/>
      <c r="K16" s="40"/>
      <c r="L16" s="40"/>
      <c r="M16" s="118">
        <f>D16-BD16</f>
        <v>55450.57</v>
      </c>
      <c r="N16" s="40"/>
      <c r="O16" s="40"/>
      <c r="P16" s="40"/>
      <c r="Q16" s="40"/>
      <c r="R16" s="40">
        <v>117.72</v>
      </c>
      <c r="S16" s="40"/>
      <c r="T16" s="40"/>
      <c r="U16" s="40"/>
      <c r="V16" s="40"/>
      <c r="W16" s="40"/>
      <c r="X16" s="40"/>
      <c r="Y16" s="40"/>
      <c r="Z16" s="119">
        <f t="shared" si="0"/>
        <v>15</v>
      </c>
      <c r="AA16" s="40">
        <v>15</v>
      </c>
      <c r="AB16" s="40"/>
      <c r="AC16" s="40"/>
      <c r="AD16" s="40"/>
      <c r="AE16" s="40"/>
      <c r="AF16" s="40"/>
      <c r="AG16" s="40"/>
      <c r="AH16" s="40"/>
      <c r="AI16" s="40"/>
      <c r="AJ16" s="40"/>
      <c r="AK16" s="40"/>
      <c r="AL16" s="40"/>
      <c r="AM16" s="40"/>
      <c r="AN16" s="40"/>
      <c r="AO16" s="40"/>
      <c r="AP16" s="40"/>
      <c r="AQ16" s="40"/>
      <c r="AR16" s="40"/>
      <c r="AS16" s="40"/>
      <c r="AT16" s="40">
        <v>10.220000000000001</v>
      </c>
      <c r="AU16" s="40"/>
      <c r="AV16" s="40"/>
      <c r="AW16" s="40"/>
      <c r="AX16" s="40"/>
      <c r="AY16" s="40"/>
      <c r="AZ16" s="40"/>
      <c r="BA16" s="40"/>
      <c r="BB16" s="40">
        <v>0.6</v>
      </c>
      <c r="BC16" s="40"/>
      <c r="BD16" s="119">
        <f>SUM(R16:Z16)+SUM(AQ16:BB16)</f>
        <v>143.54</v>
      </c>
      <c r="BE16" s="111">
        <f>'B3 '!F18</f>
        <v>55450.57</v>
      </c>
    </row>
    <row r="17" spans="1:57">
      <c r="A17" s="24" t="s">
        <v>133</v>
      </c>
      <c r="B17" s="28" t="s">
        <v>180</v>
      </c>
      <c r="C17" s="24" t="s">
        <v>24</v>
      </c>
      <c r="D17" s="117">
        <f>'B1 '!D18</f>
        <v>14.99</v>
      </c>
      <c r="E17" s="40"/>
      <c r="F17" s="40"/>
      <c r="G17" s="40"/>
      <c r="H17" s="40"/>
      <c r="I17" s="40"/>
      <c r="J17" s="40"/>
      <c r="K17" s="40"/>
      <c r="L17" s="40"/>
      <c r="M17" s="40"/>
      <c r="N17" s="118">
        <f>D17-BD17</f>
        <v>14.94</v>
      </c>
      <c r="O17" s="40"/>
      <c r="P17" s="40">
        <v>0.05</v>
      </c>
      <c r="Q17" s="40"/>
      <c r="R17" s="40"/>
      <c r="S17" s="40"/>
      <c r="T17" s="40"/>
      <c r="U17" s="40"/>
      <c r="V17" s="40"/>
      <c r="W17" s="40"/>
      <c r="X17" s="40"/>
      <c r="Y17" s="40"/>
      <c r="Z17" s="119">
        <f t="shared" si="0"/>
        <v>0</v>
      </c>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119">
        <f>P17</f>
        <v>0.05</v>
      </c>
      <c r="BE17" s="111">
        <f>'B3 '!F19</f>
        <v>34.690000000000005</v>
      </c>
    </row>
    <row r="18" spans="1:57">
      <c r="A18" s="24" t="s">
        <v>134</v>
      </c>
      <c r="B18" s="28" t="s">
        <v>25</v>
      </c>
      <c r="C18" s="24" t="s">
        <v>26</v>
      </c>
      <c r="D18" s="117"/>
      <c r="E18" s="40"/>
      <c r="F18" s="40"/>
      <c r="G18" s="40"/>
      <c r="H18" s="40"/>
      <c r="I18" s="40"/>
      <c r="J18" s="40"/>
      <c r="K18" s="40"/>
      <c r="L18" s="40"/>
      <c r="M18" s="40"/>
      <c r="N18" s="40"/>
      <c r="O18" s="118" t="s">
        <v>288</v>
      </c>
      <c r="P18" s="40"/>
      <c r="Q18" s="40"/>
      <c r="R18" s="40"/>
      <c r="S18" s="40"/>
      <c r="T18" s="40"/>
      <c r="U18" s="40"/>
      <c r="V18" s="40"/>
      <c r="W18" s="40"/>
      <c r="X18" s="40"/>
      <c r="Y18" s="40"/>
      <c r="Z18" s="119">
        <f t="shared" si="0"/>
        <v>0</v>
      </c>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111">
        <f>'B3 '!F20</f>
        <v>0</v>
      </c>
    </row>
    <row r="19" spans="1:57">
      <c r="A19" s="24" t="s">
        <v>135</v>
      </c>
      <c r="B19" s="28" t="s">
        <v>27</v>
      </c>
      <c r="C19" s="24" t="s">
        <v>28</v>
      </c>
      <c r="D19" s="117">
        <f>'B1 '!D20</f>
        <v>7.65</v>
      </c>
      <c r="E19" s="40"/>
      <c r="F19" s="40"/>
      <c r="G19" s="40"/>
      <c r="H19" s="40"/>
      <c r="I19" s="40"/>
      <c r="J19" s="40"/>
      <c r="K19" s="40"/>
      <c r="L19" s="40"/>
      <c r="M19" s="40"/>
      <c r="N19" s="40"/>
      <c r="O19" s="40"/>
      <c r="P19" s="118">
        <f>D19-BD19</f>
        <v>7.65</v>
      </c>
      <c r="Q19" s="40"/>
      <c r="R19" s="40"/>
      <c r="S19" s="40"/>
      <c r="T19" s="40"/>
      <c r="U19" s="40"/>
      <c r="V19" s="40"/>
      <c r="W19" s="40"/>
      <c r="X19" s="40"/>
      <c r="Y19" s="40"/>
      <c r="Z19" s="119">
        <f t="shared" si="0"/>
        <v>0</v>
      </c>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111">
        <f>'B3 '!F21</f>
        <v>1231.1600000000001</v>
      </c>
    </row>
    <row r="20" spans="1:57">
      <c r="A20" s="25">
        <v>2</v>
      </c>
      <c r="B20" s="26" t="s">
        <v>29</v>
      </c>
      <c r="C20" s="25" t="s">
        <v>30</v>
      </c>
      <c r="D20" s="113">
        <f>'B1 '!D21</f>
        <v>6324.1900000000005</v>
      </c>
      <c r="E20" s="40">
        <f>SUM(R20:BC20)-SUM(AA20:AP20)</f>
        <v>0</v>
      </c>
      <c r="F20" s="40"/>
      <c r="G20" s="40"/>
      <c r="H20" s="40"/>
      <c r="I20" s="40"/>
      <c r="J20" s="40"/>
      <c r="K20" s="40"/>
      <c r="L20" s="40"/>
      <c r="M20" s="40"/>
      <c r="N20" s="40"/>
      <c r="O20" s="40"/>
      <c r="P20" s="40"/>
      <c r="Q20" s="116">
        <f>D20-BD20</f>
        <v>6115.8600000000006</v>
      </c>
      <c r="R20" s="40"/>
      <c r="S20" s="40"/>
      <c r="T20" s="40"/>
      <c r="U20" s="40"/>
      <c r="V20" s="40"/>
      <c r="W20" s="40"/>
      <c r="X20" s="40"/>
      <c r="Y20" s="40"/>
      <c r="Z20" s="119">
        <f t="shared" si="0"/>
        <v>0</v>
      </c>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109">
        <f>SUM(BD22:BD30)+SUM(BD48:BD59)</f>
        <v>208.33</v>
      </c>
      <c r="BE20" s="102">
        <f>'B3 '!F22</f>
        <v>14518.06</v>
      </c>
    </row>
    <row r="21" spans="1:57">
      <c r="A21" s="24"/>
      <c r="B21" s="27" t="s">
        <v>93</v>
      </c>
      <c r="C21" s="24"/>
      <c r="D21" s="117"/>
      <c r="E21" s="40"/>
      <c r="F21" s="40"/>
      <c r="G21" s="40"/>
      <c r="H21" s="40"/>
      <c r="I21" s="40"/>
      <c r="J21" s="40"/>
      <c r="K21" s="40"/>
      <c r="L21" s="40"/>
      <c r="M21" s="40"/>
      <c r="N21" s="40"/>
      <c r="O21" s="40"/>
      <c r="P21" s="40"/>
      <c r="Q21" s="40"/>
      <c r="R21" s="40"/>
      <c r="S21" s="40"/>
      <c r="T21" s="40"/>
      <c r="U21" s="40"/>
      <c r="V21" s="40"/>
      <c r="W21" s="40"/>
      <c r="X21" s="40"/>
      <c r="Y21" s="40"/>
      <c r="Z21" s="119">
        <f t="shared" si="0"/>
        <v>0</v>
      </c>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111">
        <f>'B3 '!F23</f>
        <v>0</v>
      </c>
    </row>
    <row r="22" spans="1:57">
      <c r="A22" s="24" t="s">
        <v>136</v>
      </c>
      <c r="B22" s="28" t="s">
        <v>31</v>
      </c>
      <c r="C22" s="24" t="s">
        <v>32</v>
      </c>
      <c r="D22" s="117">
        <f>'B1 '!D23</f>
        <v>126.09</v>
      </c>
      <c r="E22" s="40"/>
      <c r="F22" s="40"/>
      <c r="G22" s="40"/>
      <c r="H22" s="40"/>
      <c r="I22" s="40"/>
      <c r="J22" s="40"/>
      <c r="K22" s="40"/>
      <c r="L22" s="40"/>
      <c r="M22" s="40"/>
      <c r="N22" s="40"/>
      <c r="O22" s="40"/>
      <c r="P22" s="40"/>
      <c r="Q22" s="40"/>
      <c r="R22" s="118">
        <f>D22-BD22</f>
        <v>126.09</v>
      </c>
      <c r="S22" s="40"/>
      <c r="T22" s="40"/>
      <c r="U22" s="40"/>
      <c r="V22" s="40"/>
      <c r="W22" s="40"/>
      <c r="X22" s="40"/>
      <c r="Y22" s="40"/>
      <c r="Z22" s="119">
        <f t="shared" si="0"/>
        <v>0</v>
      </c>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111">
        <f>'B3 '!F24</f>
        <v>373.65000000000003</v>
      </c>
    </row>
    <row r="23" spans="1:57">
      <c r="A23" s="24" t="s">
        <v>137</v>
      </c>
      <c r="B23" s="28" t="s">
        <v>33</v>
      </c>
      <c r="C23" s="24" t="s">
        <v>34</v>
      </c>
      <c r="D23" s="117">
        <f>'B1 '!D24</f>
        <v>5.62</v>
      </c>
      <c r="E23" s="40"/>
      <c r="F23" s="40"/>
      <c r="G23" s="40"/>
      <c r="H23" s="40"/>
      <c r="I23" s="40"/>
      <c r="J23" s="40"/>
      <c r="K23" s="40"/>
      <c r="L23" s="40"/>
      <c r="M23" s="40"/>
      <c r="N23" s="40"/>
      <c r="O23" s="40"/>
      <c r="P23" s="40"/>
      <c r="Q23" s="40"/>
      <c r="R23" s="40"/>
      <c r="S23" s="118">
        <f>D23-BD23</f>
        <v>5.62</v>
      </c>
      <c r="T23" s="40"/>
      <c r="U23" s="40"/>
      <c r="V23" s="40"/>
      <c r="W23" s="40"/>
      <c r="X23" s="40"/>
      <c r="Y23" s="40"/>
      <c r="Z23" s="119">
        <f t="shared" si="0"/>
        <v>0</v>
      </c>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111">
        <f>'B3 '!F25</f>
        <v>7.03</v>
      </c>
    </row>
    <row r="24" spans="1:57">
      <c r="A24" s="24" t="s">
        <v>138</v>
      </c>
      <c r="B24" s="28" t="s">
        <v>35</v>
      </c>
      <c r="C24" s="24" t="s">
        <v>36</v>
      </c>
      <c r="D24" s="117"/>
      <c r="E24" s="40"/>
      <c r="F24" s="40"/>
      <c r="G24" s="40"/>
      <c r="H24" s="40"/>
      <c r="I24" s="40"/>
      <c r="J24" s="40"/>
      <c r="K24" s="40"/>
      <c r="L24" s="40"/>
      <c r="M24" s="40"/>
      <c r="N24" s="40"/>
      <c r="O24" s="40"/>
      <c r="P24" s="40"/>
      <c r="Q24" s="40"/>
      <c r="R24" s="40"/>
      <c r="S24" s="40"/>
      <c r="T24" s="118" t="s">
        <v>288</v>
      </c>
      <c r="U24" s="40"/>
      <c r="V24" s="40"/>
      <c r="W24" s="40"/>
      <c r="X24" s="40"/>
      <c r="Y24" s="40"/>
      <c r="Z24" s="119">
        <f t="shared" si="0"/>
        <v>0</v>
      </c>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111">
        <f>'B3 '!F26</f>
        <v>0</v>
      </c>
    </row>
    <row r="25" spans="1:57">
      <c r="A25" s="24" t="s">
        <v>139</v>
      </c>
      <c r="B25" s="28" t="s">
        <v>37</v>
      </c>
      <c r="C25" s="24" t="s">
        <v>38</v>
      </c>
      <c r="D25" s="117"/>
      <c r="E25" s="40"/>
      <c r="F25" s="40"/>
      <c r="G25" s="40"/>
      <c r="H25" s="40"/>
      <c r="I25" s="40"/>
      <c r="J25" s="40"/>
      <c r="K25" s="40"/>
      <c r="L25" s="40"/>
      <c r="M25" s="40"/>
      <c r="N25" s="40"/>
      <c r="O25" s="40"/>
      <c r="P25" s="40"/>
      <c r="Q25" s="40"/>
      <c r="R25" s="40"/>
      <c r="S25" s="40"/>
      <c r="T25" s="40"/>
      <c r="U25" s="118" t="s">
        <v>288</v>
      </c>
      <c r="V25" s="40"/>
      <c r="W25" s="40"/>
      <c r="X25" s="40"/>
      <c r="Y25" s="40"/>
      <c r="Z25" s="119">
        <f t="shared" si="0"/>
        <v>0</v>
      </c>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111">
        <f>'B3 '!F27</f>
        <v>30</v>
      </c>
    </row>
    <row r="26" spans="1:57">
      <c r="A26" s="24" t="s">
        <v>140</v>
      </c>
      <c r="B26" s="28" t="s">
        <v>39</v>
      </c>
      <c r="C26" s="24" t="s">
        <v>40</v>
      </c>
      <c r="D26" s="117">
        <f>'B1 '!D27</f>
        <v>14.959999999999997</v>
      </c>
      <c r="E26" s="40"/>
      <c r="F26" s="40"/>
      <c r="G26" s="40"/>
      <c r="H26" s="40"/>
      <c r="I26" s="40"/>
      <c r="J26" s="40"/>
      <c r="K26" s="40"/>
      <c r="L26" s="40"/>
      <c r="M26" s="40"/>
      <c r="N26" s="40"/>
      <c r="O26" s="40"/>
      <c r="P26" s="40"/>
      <c r="Q26" s="40"/>
      <c r="R26" s="40"/>
      <c r="S26" s="40"/>
      <c r="T26" s="40"/>
      <c r="U26" s="40"/>
      <c r="V26" s="118">
        <f>D26-BD26</f>
        <v>14.959999999999997</v>
      </c>
      <c r="W26" s="40"/>
      <c r="X26" s="40"/>
      <c r="Y26" s="40"/>
      <c r="Z26" s="119">
        <f t="shared" si="0"/>
        <v>0</v>
      </c>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111">
        <f>'B3 '!F28</f>
        <v>85.689999999999984</v>
      </c>
    </row>
    <row r="27" spans="1:57" ht="31.5">
      <c r="A27" s="24" t="s">
        <v>141</v>
      </c>
      <c r="B27" s="28" t="s">
        <v>41</v>
      </c>
      <c r="C27" s="24" t="s">
        <v>42</v>
      </c>
      <c r="D27" s="117">
        <f>'B1 '!D28</f>
        <v>78</v>
      </c>
      <c r="E27" s="40"/>
      <c r="F27" s="40"/>
      <c r="G27" s="40"/>
      <c r="H27" s="40"/>
      <c r="I27" s="40"/>
      <c r="J27" s="40"/>
      <c r="K27" s="40"/>
      <c r="L27" s="40"/>
      <c r="M27" s="40"/>
      <c r="N27" s="40"/>
      <c r="O27" s="40"/>
      <c r="P27" s="40"/>
      <c r="Q27" s="40"/>
      <c r="R27" s="40"/>
      <c r="S27" s="40"/>
      <c r="T27" s="40"/>
      <c r="U27" s="40"/>
      <c r="V27" s="40"/>
      <c r="W27" s="118">
        <f>D27-BD26</f>
        <v>78</v>
      </c>
      <c r="X27" s="40"/>
      <c r="Y27" s="40"/>
      <c r="Z27" s="119">
        <f t="shared" si="0"/>
        <v>0</v>
      </c>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111">
        <f>'B3 '!F29</f>
        <v>235.88</v>
      </c>
    </row>
    <row r="28" spans="1:57" ht="31.5">
      <c r="A28" s="24" t="s">
        <v>142</v>
      </c>
      <c r="B28" s="28" t="s">
        <v>43</v>
      </c>
      <c r="C28" s="24" t="s">
        <v>44</v>
      </c>
      <c r="D28" s="117"/>
      <c r="E28" s="40"/>
      <c r="F28" s="40"/>
      <c r="G28" s="40"/>
      <c r="H28" s="40"/>
      <c r="I28" s="40"/>
      <c r="J28" s="40"/>
      <c r="K28" s="40"/>
      <c r="L28" s="40"/>
      <c r="M28" s="40"/>
      <c r="N28" s="40"/>
      <c r="O28" s="40"/>
      <c r="P28" s="40"/>
      <c r="Q28" s="40"/>
      <c r="R28" s="40"/>
      <c r="S28" s="40"/>
      <c r="T28" s="40"/>
      <c r="U28" s="40"/>
      <c r="V28" s="40"/>
      <c r="W28" s="40"/>
      <c r="X28" s="118" t="s">
        <v>288</v>
      </c>
      <c r="Y28" s="40"/>
      <c r="Z28" s="119">
        <f t="shared" si="0"/>
        <v>0</v>
      </c>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111">
        <f>'B3 '!F30</f>
        <v>0</v>
      </c>
    </row>
    <row r="29" spans="1:57" ht="31.5">
      <c r="A29" s="24" t="s">
        <v>143</v>
      </c>
      <c r="B29" s="28" t="s">
        <v>286</v>
      </c>
      <c r="C29" s="24" t="s">
        <v>65</v>
      </c>
      <c r="D29" s="117">
        <f>'B1 '!D30</f>
        <v>8.08</v>
      </c>
      <c r="E29" s="40"/>
      <c r="F29" s="40"/>
      <c r="G29" s="40"/>
      <c r="H29" s="40"/>
      <c r="I29" s="40"/>
      <c r="J29" s="40"/>
      <c r="K29" s="40"/>
      <c r="L29" s="40"/>
      <c r="M29" s="40"/>
      <c r="N29" s="40"/>
      <c r="O29" s="40"/>
      <c r="P29" s="40"/>
      <c r="Q29" s="40"/>
      <c r="R29" s="40"/>
      <c r="S29" s="40"/>
      <c r="T29" s="40"/>
      <c r="U29" s="40"/>
      <c r="V29" s="40"/>
      <c r="W29" s="40"/>
      <c r="X29" s="40"/>
      <c r="Y29" s="118">
        <f>D29-BD26</f>
        <v>8.08</v>
      </c>
      <c r="Z29" s="119">
        <f t="shared" si="0"/>
        <v>0</v>
      </c>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111">
        <f>'B3 '!F31</f>
        <v>120.72000000000001</v>
      </c>
    </row>
    <row r="30" spans="1:57" ht="31.5">
      <c r="A30" s="24" t="s">
        <v>144</v>
      </c>
      <c r="B30" s="28" t="s">
        <v>287</v>
      </c>
      <c r="C30" s="24" t="s">
        <v>45</v>
      </c>
      <c r="D30" s="117">
        <f>'B1 '!D31</f>
        <v>4998.2299999999996</v>
      </c>
      <c r="E30" s="40"/>
      <c r="F30" s="40"/>
      <c r="G30" s="40"/>
      <c r="H30" s="40"/>
      <c r="I30" s="40"/>
      <c r="J30" s="40"/>
      <c r="K30" s="40"/>
      <c r="L30" s="40"/>
      <c r="M30" s="40"/>
      <c r="N30" s="40"/>
      <c r="O30" s="40"/>
      <c r="P30" s="40"/>
      <c r="Q30" s="40"/>
      <c r="R30" s="40"/>
      <c r="S30" s="40"/>
      <c r="T30" s="40"/>
      <c r="U30" s="40"/>
      <c r="V30" s="40"/>
      <c r="W30" s="40"/>
      <c r="X30" s="40"/>
      <c r="Y30" s="40"/>
      <c r="Z30" s="118">
        <f>D30-BD30</f>
        <v>4997.3899999999994</v>
      </c>
      <c r="AA30" s="40"/>
      <c r="AB30" s="40"/>
      <c r="AC30" s="40"/>
      <c r="AD30" s="40">
        <f>SUM(AD31:AD47)-AD35</f>
        <v>0.13000000000000078</v>
      </c>
      <c r="AE30" s="40">
        <f>SUM(AE31:AE47)-AE36</f>
        <v>0</v>
      </c>
      <c r="AF30" s="40">
        <f>SUM(AF31:AF47)-AF37</f>
        <v>0</v>
      </c>
      <c r="AG30" s="40">
        <f>SUM(AG31:AG47)-AG38</f>
        <v>0</v>
      </c>
      <c r="AH30" s="40">
        <f>SUM(AH31:AH47)-AH39</f>
        <v>0</v>
      </c>
      <c r="AI30" s="40">
        <f t="shared" ref="AI30:BC30" si="2">SUM(AI31:AI47)-AI35</f>
        <v>0</v>
      </c>
      <c r="AJ30" s="40">
        <f t="shared" si="2"/>
        <v>0</v>
      </c>
      <c r="AK30" s="40">
        <f t="shared" si="2"/>
        <v>0</v>
      </c>
      <c r="AL30" s="40">
        <f>SUM(AL31:AL47)-AL43</f>
        <v>1.0000000000000009E-2</v>
      </c>
      <c r="AM30" s="40">
        <f>SUM(AM31:AM47)-AM44</f>
        <v>0</v>
      </c>
      <c r="AN30" s="40">
        <f t="shared" si="2"/>
        <v>0</v>
      </c>
      <c r="AO30" s="40"/>
      <c r="AP30" s="40"/>
      <c r="AQ30" s="40">
        <f t="shared" si="2"/>
        <v>0</v>
      </c>
      <c r="AR30" s="40">
        <f t="shared" si="2"/>
        <v>0</v>
      </c>
      <c r="AS30" s="40">
        <f t="shared" si="2"/>
        <v>0</v>
      </c>
      <c r="AT30" s="40">
        <f t="shared" si="2"/>
        <v>0</v>
      </c>
      <c r="AU30" s="40">
        <f t="shared" si="2"/>
        <v>0</v>
      </c>
      <c r="AV30" s="40">
        <f t="shared" si="2"/>
        <v>0</v>
      </c>
      <c r="AW30" s="40">
        <f t="shared" si="2"/>
        <v>0</v>
      </c>
      <c r="AX30" s="40">
        <f t="shared" si="2"/>
        <v>0</v>
      </c>
      <c r="AY30" s="40">
        <f t="shared" si="2"/>
        <v>0</v>
      </c>
      <c r="AZ30" s="40">
        <f t="shared" si="2"/>
        <v>0</v>
      </c>
      <c r="BA30" s="40">
        <f t="shared" si="2"/>
        <v>0</v>
      </c>
      <c r="BB30" s="40">
        <f t="shared" si="2"/>
        <v>0</v>
      </c>
      <c r="BC30" s="40">
        <f t="shared" si="2"/>
        <v>0</v>
      </c>
      <c r="BD30" s="40">
        <f>BD32+BD33+BD38</f>
        <v>0.84</v>
      </c>
      <c r="BE30" s="111">
        <f>'B3 '!F32</f>
        <v>12411.18</v>
      </c>
    </row>
    <row r="31" spans="1:57">
      <c r="A31" s="24"/>
      <c r="B31" s="27" t="s">
        <v>93</v>
      </c>
      <c r="C31" s="24"/>
      <c r="D31" s="117"/>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111">
        <f>'B3 '!F33</f>
        <v>0</v>
      </c>
    </row>
    <row r="32" spans="1:57">
      <c r="A32" s="24"/>
      <c r="B32" s="28" t="s">
        <v>289</v>
      </c>
      <c r="C32" s="24" t="s">
        <v>164</v>
      </c>
      <c r="D32" s="117">
        <f>'B1 '!D33</f>
        <v>848.73</v>
      </c>
      <c r="E32" s="40"/>
      <c r="F32" s="40"/>
      <c r="G32" s="40"/>
      <c r="H32" s="40"/>
      <c r="I32" s="40"/>
      <c r="J32" s="40"/>
      <c r="K32" s="40"/>
      <c r="L32" s="40"/>
      <c r="M32" s="40"/>
      <c r="N32" s="40"/>
      <c r="O32" s="40"/>
      <c r="P32" s="40"/>
      <c r="Q32" s="40"/>
      <c r="R32" s="40"/>
      <c r="S32" s="40"/>
      <c r="T32" s="40"/>
      <c r="U32" s="40"/>
      <c r="V32" s="40"/>
      <c r="W32" s="40">
        <v>0.7</v>
      </c>
      <c r="X32" s="40"/>
      <c r="Y32" s="40"/>
      <c r="Z32" s="40">
        <f>SUM(AB32:AP32)</f>
        <v>0.13</v>
      </c>
      <c r="AA32" s="118">
        <f>D32-BD32</f>
        <v>847.9</v>
      </c>
      <c r="AB32" s="40"/>
      <c r="AC32" s="40"/>
      <c r="AD32" s="40">
        <v>0.13</v>
      </c>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f>SUM(AQ32:BC32)+SUM(V32:Z32)</f>
        <v>0.83</v>
      </c>
      <c r="BE32" s="111">
        <f>'B3 '!F34</f>
        <v>1444.96</v>
      </c>
    </row>
    <row r="33" spans="1:57">
      <c r="A33" s="24"/>
      <c r="B33" s="28" t="s">
        <v>290</v>
      </c>
      <c r="C33" s="24" t="s">
        <v>165</v>
      </c>
      <c r="D33" s="117">
        <f>'B1 '!D34</f>
        <v>243.04</v>
      </c>
      <c r="E33" s="40"/>
      <c r="F33" s="40"/>
      <c r="G33" s="40"/>
      <c r="H33" s="40"/>
      <c r="I33" s="40"/>
      <c r="J33" s="40"/>
      <c r="K33" s="40"/>
      <c r="L33" s="40"/>
      <c r="M33" s="40"/>
      <c r="N33" s="40"/>
      <c r="O33" s="40"/>
      <c r="P33" s="40"/>
      <c r="Q33" s="40"/>
      <c r="R33" s="40"/>
      <c r="S33" s="40"/>
      <c r="T33" s="40"/>
      <c r="U33" s="40"/>
      <c r="V33" s="40"/>
      <c r="W33" s="40"/>
      <c r="X33" s="40"/>
      <c r="Y33" s="40"/>
      <c r="Z33" s="40">
        <f>AA33+SUM(AC33:AP33)</f>
        <v>0.01</v>
      </c>
      <c r="AA33" s="40"/>
      <c r="AB33" s="118">
        <f>D33-BD33</f>
        <v>243.03</v>
      </c>
      <c r="AC33" s="40"/>
      <c r="AD33" s="40"/>
      <c r="AE33" s="40"/>
      <c r="AF33" s="40"/>
      <c r="AG33" s="40"/>
      <c r="AH33" s="40"/>
      <c r="AI33" s="40"/>
      <c r="AJ33" s="40"/>
      <c r="AK33" s="40"/>
      <c r="AL33" s="40">
        <v>0.01</v>
      </c>
      <c r="AM33" s="40"/>
      <c r="AN33" s="40"/>
      <c r="AO33" s="40"/>
      <c r="AP33" s="40"/>
      <c r="AQ33" s="40"/>
      <c r="AR33" s="40"/>
      <c r="AS33" s="40"/>
      <c r="AT33" s="40"/>
      <c r="AU33" s="40"/>
      <c r="AV33" s="40"/>
      <c r="AW33" s="40"/>
      <c r="AX33" s="40"/>
      <c r="AY33" s="40"/>
      <c r="AZ33" s="40"/>
      <c r="BA33" s="40"/>
      <c r="BB33" s="40"/>
      <c r="BC33" s="40"/>
      <c r="BD33" s="40">
        <f>AL33</f>
        <v>0.01</v>
      </c>
      <c r="BE33" s="111">
        <f>'B3 '!F35</f>
        <v>453.68</v>
      </c>
    </row>
    <row r="34" spans="1:57">
      <c r="A34" s="24"/>
      <c r="B34" s="28" t="s">
        <v>291</v>
      </c>
      <c r="C34" s="24" t="s">
        <v>167</v>
      </c>
      <c r="D34" s="117">
        <f>'B1 '!D35</f>
        <v>1.28</v>
      </c>
      <c r="E34" s="40"/>
      <c r="F34" s="40"/>
      <c r="G34" s="40"/>
      <c r="H34" s="40"/>
      <c r="I34" s="40"/>
      <c r="J34" s="40"/>
      <c r="K34" s="40"/>
      <c r="L34" s="40"/>
      <c r="M34" s="40"/>
      <c r="N34" s="40"/>
      <c r="O34" s="40"/>
      <c r="P34" s="40"/>
      <c r="Q34" s="40"/>
      <c r="R34" s="40"/>
      <c r="S34" s="40"/>
      <c r="T34" s="40"/>
      <c r="U34" s="40"/>
      <c r="V34" s="40"/>
      <c r="W34" s="40"/>
      <c r="X34" s="40"/>
      <c r="Y34" s="40"/>
      <c r="Z34" s="40">
        <f>SUM(AA34:AB34)+SUM(AD34:AP34)</f>
        <v>0</v>
      </c>
      <c r="AA34" s="40"/>
      <c r="AB34" s="40"/>
      <c r="AC34" s="118">
        <f>D34-BD34</f>
        <v>1.28</v>
      </c>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111">
        <f>'B3 '!F36</f>
        <v>5.88</v>
      </c>
    </row>
    <row r="35" spans="1:57">
      <c r="A35" s="24"/>
      <c r="B35" s="28" t="s">
        <v>292</v>
      </c>
      <c r="C35" s="24" t="s">
        <v>169</v>
      </c>
      <c r="D35" s="117">
        <f>'B1 '!D36</f>
        <v>9.1199999999999992</v>
      </c>
      <c r="E35" s="40"/>
      <c r="F35" s="40"/>
      <c r="G35" s="40"/>
      <c r="H35" s="40"/>
      <c r="I35" s="40"/>
      <c r="J35" s="40"/>
      <c r="K35" s="40"/>
      <c r="L35" s="40"/>
      <c r="M35" s="40"/>
      <c r="N35" s="40"/>
      <c r="O35" s="40"/>
      <c r="P35" s="40"/>
      <c r="Q35" s="40"/>
      <c r="R35" s="40"/>
      <c r="S35" s="40"/>
      <c r="T35" s="40"/>
      <c r="U35" s="40"/>
      <c r="V35" s="40"/>
      <c r="W35" s="40"/>
      <c r="X35" s="40"/>
      <c r="Y35" s="40"/>
      <c r="Z35" s="40">
        <f>SUM(AA35:AP35)-AD35</f>
        <v>0</v>
      </c>
      <c r="AA35" s="40"/>
      <c r="AB35" s="40"/>
      <c r="AC35" s="40"/>
      <c r="AD35" s="118">
        <f>D35-BD34</f>
        <v>9.1199999999999992</v>
      </c>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111">
        <f>'B3 '!F37</f>
        <v>17.810000000000002</v>
      </c>
    </row>
    <row r="36" spans="1:57" ht="31.5">
      <c r="A36" s="24"/>
      <c r="B36" s="28" t="s">
        <v>293</v>
      </c>
      <c r="C36" s="24" t="s">
        <v>168</v>
      </c>
      <c r="D36" s="117">
        <f>'B1 '!D37</f>
        <v>21.34</v>
      </c>
      <c r="E36" s="40"/>
      <c r="F36" s="40"/>
      <c r="G36" s="40"/>
      <c r="H36" s="40"/>
      <c r="I36" s="40"/>
      <c r="J36" s="40"/>
      <c r="K36" s="40"/>
      <c r="L36" s="40"/>
      <c r="M36" s="40"/>
      <c r="N36" s="40"/>
      <c r="O36" s="40"/>
      <c r="P36" s="40"/>
      <c r="Q36" s="40"/>
      <c r="R36" s="40"/>
      <c r="S36" s="40"/>
      <c r="T36" s="40"/>
      <c r="U36" s="40"/>
      <c r="V36" s="40"/>
      <c r="W36" s="40"/>
      <c r="X36" s="40"/>
      <c r="Y36" s="40"/>
      <c r="Z36" s="40">
        <f>SUM(AA36:AP36)-AE36</f>
        <v>0</v>
      </c>
      <c r="AA36" s="40"/>
      <c r="AB36" s="40"/>
      <c r="AC36" s="40"/>
      <c r="AD36" s="40"/>
      <c r="AE36" s="118">
        <f>D36-BD34</f>
        <v>21.34</v>
      </c>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111">
        <f>'B3 '!F38</f>
        <v>30.74</v>
      </c>
    </row>
    <row r="37" spans="1:57" ht="31.5">
      <c r="A37" s="24"/>
      <c r="B37" s="28" t="s">
        <v>294</v>
      </c>
      <c r="C37" s="24" t="s">
        <v>170</v>
      </c>
      <c r="D37" s="117">
        <f>'B1 '!D38</f>
        <v>2.23</v>
      </c>
      <c r="E37" s="40"/>
      <c r="F37" s="40"/>
      <c r="G37" s="40"/>
      <c r="H37" s="40"/>
      <c r="I37" s="40"/>
      <c r="J37" s="40"/>
      <c r="K37" s="40"/>
      <c r="L37" s="40"/>
      <c r="M37" s="40"/>
      <c r="N37" s="40"/>
      <c r="O37" s="40"/>
      <c r="P37" s="40"/>
      <c r="Q37" s="40"/>
      <c r="R37" s="40"/>
      <c r="S37" s="40"/>
      <c r="T37" s="40"/>
      <c r="U37" s="40"/>
      <c r="V37" s="40"/>
      <c r="W37" s="40"/>
      <c r="X37" s="40"/>
      <c r="Y37" s="40"/>
      <c r="Z37" s="40">
        <f>SUM(AA37:AP37)-AF37</f>
        <v>0</v>
      </c>
      <c r="AA37" s="40"/>
      <c r="AB37" s="40"/>
      <c r="AC37" s="40"/>
      <c r="AD37" s="40"/>
      <c r="AE37" s="40"/>
      <c r="AF37" s="118">
        <f>D37-BD34</f>
        <v>2.23</v>
      </c>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111">
        <f>'B3 '!F39</f>
        <v>16.18</v>
      </c>
    </row>
    <row r="38" spans="1:57">
      <c r="A38" s="24"/>
      <c r="B38" s="28" t="s">
        <v>295</v>
      </c>
      <c r="C38" s="24" t="s">
        <v>204</v>
      </c>
      <c r="D38" s="117">
        <f>'B1 '!D39</f>
        <v>3850.9900000000002</v>
      </c>
      <c r="E38" s="40"/>
      <c r="F38" s="40"/>
      <c r="G38" s="40"/>
      <c r="H38" s="40"/>
      <c r="I38" s="40"/>
      <c r="J38" s="40"/>
      <c r="K38" s="40"/>
      <c r="L38" s="40"/>
      <c r="M38" s="40"/>
      <c r="N38" s="40"/>
      <c r="O38" s="40"/>
      <c r="P38" s="40"/>
      <c r="Q38" s="40"/>
      <c r="R38" s="40"/>
      <c r="S38" s="40"/>
      <c r="T38" s="40"/>
      <c r="U38" s="40"/>
      <c r="V38" s="40"/>
      <c r="W38" s="40"/>
      <c r="X38" s="40"/>
      <c r="Y38" s="40"/>
      <c r="Z38" s="40">
        <f>SUM(AA38:AP38)-AG38</f>
        <v>0</v>
      </c>
      <c r="AA38" s="40"/>
      <c r="AB38" s="40"/>
      <c r="AC38" s="40"/>
      <c r="AD38" s="40"/>
      <c r="AE38" s="40"/>
      <c r="AF38" s="40"/>
      <c r="AG38" s="118">
        <f>D38-BD38</f>
        <v>3850.9900000000002</v>
      </c>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111">
        <f>'B3 '!F40</f>
        <v>10332.26</v>
      </c>
    </row>
    <row r="39" spans="1:57" ht="31.5">
      <c r="A39" s="24"/>
      <c r="B39" s="28" t="s">
        <v>296</v>
      </c>
      <c r="C39" s="24" t="s">
        <v>166</v>
      </c>
      <c r="D39" s="117">
        <f>'B1 '!D40</f>
        <v>0.31</v>
      </c>
      <c r="E39" s="40"/>
      <c r="F39" s="40"/>
      <c r="G39" s="40"/>
      <c r="H39" s="40"/>
      <c r="I39" s="40"/>
      <c r="J39" s="40"/>
      <c r="K39" s="40"/>
      <c r="L39" s="40"/>
      <c r="M39" s="40"/>
      <c r="N39" s="40"/>
      <c r="O39" s="40"/>
      <c r="P39" s="40"/>
      <c r="Q39" s="40"/>
      <c r="R39" s="40"/>
      <c r="S39" s="40"/>
      <c r="T39" s="40"/>
      <c r="U39" s="40"/>
      <c r="V39" s="40"/>
      <c r="W39" s="40"/>
      <c r="X39" s="40"/>
      <c r="Y39" s="40"/>
      <c r="Z39" s="40">
        <f>SUM(AA39:AP39)-AH39</f>
        <v>0</v>
      </c>
      <c r="AA39" s="40"/>
      <c r="AB39" s="40"/>
      <c r="AC39" s="40"/>
      <c r="AD39" s="40"/>
      <c r="AE39" s="40"/>
      <c r="AF39" s="40"/>
      <c r="AG39" s="40"/>
      <c r="AH39" s="118">
        <f>D39-BD39</f>
        <v>0.31</v>
      </c>
      <c r="AI39" s="40"/>
      <c r="AJ39" s="40"/>
      <c r="AK39" s="40"/>
      <c r="AL39" s="40"/>
      <c r="AM39" s="40"/>
      <c r="AN39" s="40"/>
      <c r="AO39" s="40"/>
      <c r="AP39" s="40"/>
      <c r="AQ39" s="40"/>
      <c r="AR39" s="40"/>
      <c r="AS39" s="40"/>
      <c r="AT39" s="40"/>
      <c r="AU39" s="40"/>
      <c r="AV39" s="40"/>
      <c r="AW39" s="40"/>
      <c r="AX39" s="40"/>
      <c r="AY39" s="40"/>
      <c r="AZ39" s="40"/>
      <c r="BA39" s="40"/>
      <c r="BB39" s="40"/>
      <c r="BC39" s="40"/>
      <c r="BD39" s="40"/>
      <c r="BE39" s="111">
        <f>'B3 '!F41</f>
        <v>1.67</v>
      </c>
    </row>
    <row r="40" spans="1:57">
      <c r="A40" s="24"/>
      <c r="B40" s="28" t="s">
        <v>297</v>
      </c>
      <c r="C40" s="24" t="s">
        <v>298</v>
      </c>
      <c r="D40" s="117"/>
      <c r="E40" s="40"/>
      <c r="F40" s="40"/>
      <c r="G40" s="40"/>
      <c r="H40" s="40"/>
      <c r="I40" s="40"/>
      <c r="J40" s="40"/>
      <c r="K40" s="40"/>
      <c r="L40" s="40"/>
      <c r="M40" s="40"/>
      <c r="N40" s="40"/>
      <c r="O40" s="40"/>
      <c r="P40" s="40"/>
      <c r="Q40" s="40"/>
      <c r="R40" s="40"/>
      <c r="S40" s="40"/>
      <c r="T40" s="40"/>
      <c r="U40" s="40"/>
      <c r="V40" s="40"/>
      <c r="W40" s="40"/>
      <c r="X40" s="40"/>
      <c r="Y40" s="40"/>
      <c r="Z40" s="40">
        <f t="shared" ref="Z40:Z45" si="3">SUM(AA40:AP40)</f>
        <v>0</v>
      </c>
      <c r="AA40" s="40"/>
      <c r="AB40" s="40"/>
      <c r="AC40" s="40"/>
      <c r="AD40" s="40"/>
      <c r="AE40" s="40"/>
      <c r="AF40" s="40"/>
      <c r="AG40" s="40"/>
      <c r="AH40" s="40"/>
      <c r="AI40" s="118" t="s">
        <v>288</v>
      </c>
      <c r="AJ40" s="40"/>
      <c r="AK40" s="40"/>
      <c r="AL40" s="40"/>
      <c r="AM40" s="40"/>
      <c r="AN40" s="40"/>
      <c r="AO40" s="40"/>
      <c r="AP40" s="40"/>
      <c r="AQ40" s="40"/>
      <c r="AR40" s="40"/>
      <c r="AS40" s="40"/>
      <c r="AT40" s="40"/>
      <c r="AU40" s="40"/>
      <c r="AV40" s="40"/>
      <c r="AW40" s="40"/>
      <c r="AX40" s="40"/>
      <c r="AY40" s="40"/>
      <c r="AZ40" s="40"/>
      <c r="BA40" s="40"/>
      <c r="BB40" s="40"/>
      <c r="BC40" s="40"/>
      <c r="BD40" s="40"/>
      <c r="BE40" s="111">
        <f>'B3 '!F42</f>
        <v>0</v>
      </c>
    </row>
    <row r="41" spans="1:57">
      <c r="A41" s="24"/>
      <c r="B41" s="28" t="s">
        <v>46</v>
      </c>
      <c r="C41" s="24" t="s">
        <v>47</v>
      </c>
      <c r="D41" s="117"/>
      <c r="E41" s="40"/>
      <c r="F41" s="40"/>
      <c r="G41" s="40"/>
      <c r="H41" s="40"/>
      <c r="I41" s="40"/>
      <c r="J41" s="40"/>
      <c r="K41" s="40"/>
      <c r="L41" s="40"/>
      <c r="M41" s="40"/>
      <c r="N41" s="40"/>
      <c r="O41" s="40"/>
      <c r="P41" s="40"/>
      <c r="Q41" s="40"/>
      <c r="R41" s="40"/>
      <c r="S41" s="40"/>
      <c r="T41" s="40"/>
      <c r="U41" s="40"/>
      <c r="V41" s="40"/>
      <c r="W41" s="40"/>
      <c r="X41" s="40"/>
      <c r="Y41" s="40"/>
      <c r="Z41" s="40">
        <f t="shared" si="3"/>
        <v>0</v>
      </c>
      <c r="AA41" s="40"/>
      <c r="AB41" s="40"/>
      <c r="AC41" s="40"/>
      <c r="AD41" s="40"/>
      <c r="AE41" s="40"/>
      <c r="AF41" s="40"/>
      <c r="AG41" s="40"/>
      <c r="AH41" s="40"/>
      <c r="AI41" s="40"/>
      <c r="AJ41" s="118" t="s">
        <v>288</v>
      </c>
      <c r="AK41" s="40"/>
      <c r="AL41" s="40"/>
      <c r="AM41" s="40"/>
      <c r="AN41" s="40"/>
      <c r="AO41" s="40"/>
      <c r="AP41" s="40"/>
      <c r="AQ41" s="40"/>
      <c r="AR41" s="40"/>
      <c r="AS41" s="40"/>
      <c r="AT41" s="40"/>
      <c r="AU41" s="40"/>
      <c r="AV41" s="40"/>
      <c r="AW41" s="40"/>
      <c r="AX41" s="40"/>
      <c r="AY41" s="40"/>
      <c r="AZ41" s="40"/>
      <c r="BA41" s="40"/>
      <c r="BB41" s="40"/>
      <c r="BC41" s="40"/>
      <c r="BD41" s="40"/>
      <c r="BE41" s="111">
        <f>'B3 '!F43</f>
        <v>0</v>
      </c>
    </row>
    <row r="42" spans="1:57">
      <c r="A42" s="24"/>
      <c r="B42" s="28" t="s">
        <v>50</v>
      </c>
      <c r="C42" s="24" t="s">
        <v>51</v>
      </c>
      <c r="D42" s="117"/>
      <c r="E42" s="40"/>
      <c r="F42" s="40"/>
      <c r="G42" s="40"/>
      <c r="H42" s="40"/>
      <c r="I42" s="40"/>
      <c r="J42" s="40"/>
      <c r="K42" s="40"/>
      <c r="L42" s="40"/>
      <c r="M42" s="40"/>
      <c r="N42" s="40"/>
      <c r="O42" s="40"/>
      <c r="P42" s="40"/>
      <c r="Q42" s="40"/>
      <c r="R42" s="40"/>
      <c r="S42" s="40"/>
      <c r="T42" s="40"/>
      <c r="U42" s="40"/>
      <c r="V42" s="40"/>
      <c r="W42" s="40"/>
      <c r="X42" s="40"/>
      <c r="Y42" s="40"/>
      <c r="Z42" s="40">
        <f t="shared" si="3"/>
        <v>0</v>
      </c>
      <c r="AA42" s="40"/>
      <c r="AB42" s="40"/>
      <c r="AC42" s="40"/>
      <c r="AD42" s="40"/>
      <c r="AE42" s="40"/>
      <c r="AF42" s="40"/>
      <c r="AG42" s="40"/>
      <c r="AH42" s="40"/>
      <c r="AI42" s="40"/>
      <c r="AJ42" s="40"/>
      <c r="AK42" s="118" t="s">
        <v>288</v>
      </c>
      <c r="AL42" s="40"/>
      <c r="AM42" s="40"/>
      <c r="AN42" s="40"/>
      <c r="AO42" s="40"/>
      <c r="AP42" s="40"/>
      <c r="AQ42" s="40"/>
      <c r="AR42" s="40"/>
      <c r="AS42" s="40"/>
      <c r="AT42" s="40"/>
      <c r="AU42" s="40"/>
      <c r="AV42" s="40"/>
      <c r="AW42" s="40"/>
      <c r="AX42" s="40"/>
      <c r="AY42" s="40"/>
      <c r="AZ42" s="40"/>
      <c r="BA42" s="40"/>
      <c r="BB42" s="40"/>
      <c r="BC42" s="40"/>
      <c r="BD42" s="40"/>
      <c r="BE42" s="111">
        <f>'B3 '!F44</f>
        <v>23.3</v>
      </c>
    </row>
    <row r="43" spans="1:57">
      <c r="A43" s="24"/>
      <c r="B43" s="28" t="s">
        <v>62</v>
      </c>
      <c r="C43" s="24" t="s">
        <v>63</v>
      </c>
      <c r="D43" s="117">
        <f>'B1 '!D44</f>
        <v>0.7</v>
      </c>
      <c r="E43" s="40"/>
      <c r="F43" s="40"/>
      <c r="G43" s="40"/>
      <c r="H43" s="40"/>
      <c r="I43" s="40"/>
      <c r="J43" s="40"/>
      <c r="K43" s="40"/>
      <c r="L43" s="40"/>
      <c r="M43" s="40"/>
      <c r="N43" s="40"/>
      <c r="O43" s="40"/>
      <c r="P43" s="40"/>
      <c r="Q43" s="40"/>
      <c r="R43" s="40"/>
      <c r="S43" s="40"/>
      <c r="T43" s="40"/>
      <c r="U43" s="40"/>
      <c r="V43" s="40"/>
      <c r="W43" s="40"/>
      <c r="X43" s="40"/>
      <c r="Y43" s="40"/>
      <c r="Z43" s="40">
        <f>SUM(AA43:AP43)-AL43</f>
        <v>0</v>
      </c>
      <c r="AA43" s="40"/>
      <c r="AB43" s="40"/>
      <c r="AC43" s="40"/>
      <c r="AD43" s="40"/>
      <c r="AE43" s="40"/>
      <c r="AF43" s="40"/>
      <c r="AG43" s="40"/>
      <c r="AH43" s="40"/>
      <c r="AI43" s="40"/>
      <c r="AJ43" s="40"/>
      <c r="AK43" s="40"/>
      <c r="AL43" s="118">
        <f>D43-BD43</f>
        <v>0.7</v>
      </c>
      <c r="AM43" s="40"/>
      <c r="AN43" s="40"/>
      <c r="AO43" s="40"/>
      <c r="AP43" s="40"/>
      <c r="AQ43" s="40"/>
      <c r="AR43" s="40"/>
      <c r="AS43" s="40"/>
      <c r="AT43" s="40"/>
      <c r="AU43" s="40"/>
      <c r="AV43" s="40"/>
      <c r="AW43" s="40"/>
      <c r="AX43" s="40"/>
      <c r="AY43" s="40"/>
      <c r="AZ43" s="40"/>
      <c r="BA43" s="40"/>
      <c r="BB43" s="40"/>
      <c r="BC43" s="40"/>
      <c r="BD43" s="40"/>
      <c r="BE43" s="111">
        <f>'B3 '!F45</f>
        <v>9.51</v>
      </c>
    </row>
    <row r="44" spans="1:57" ht="31.5">
      <c r="A44" s="24"/>
      <c r="B44" s="28" t="s">
        <v>299</v>
      </c>
      <c r="C44" s="24" t="s">
        <v>64</v>
      </c>
      <c r="D44" s="117">
        <f>'B1 '!D45</f>
        <v>18.489999999999998</v>
      </c>
      <c r="E44" s="40"/>
      <c r="F44" s="40"/>
      <c r="G44" s="40"/>
      <c r="H44" s="40"/>
      <c r="I44" s="40"/>
      <c r="J44" s="40"/>
      <c r="K44" s="40"/>
      <c r="L44" s="40"/>
      <c r="M44" s="40"/>
      <c r="N44" s="40"/>
      <c r="O44" s="40"/>
      <c r="P44" s="40"/>
      <c r="Q44" s="40"/>
      <c r="R44" s="40"/>
      <c r="S44" s="40"/>
      <c r="T44" s="40"/>
      <c r="U44" s="40"/>
      <c r="V44" s="40"/>
      <c r="W44" s="40"/>
      <c r="X44" s="40"/>
      <c r="Y44" s="40"/>
      <c r="Z44" s="40">
        <f>SUM(AA44:AP44)-AM44</f>
        <v>0</v>
      </c>
      <c r="AA44" s="40"/>
      <c r="AB44" s="40"/>
      <c r="AC44" s="40"/>
      <c r="AD44" s="40"/>
      <c r="AE44" s="40"/>
      <c r="AF44" s="40"/>
      <c r="AG44" s="40"/>
      <c r="AH44" s="40"/>
      <c r="AI44" s="40"/>
      <c r="AJ44" s="40"/>
      <c r="AK44" s="40"/>
      <c r="AL44" s="40"/>
      <c r="AM44" s="118">
        <f>D44-BD44</f>
        <v>18.489999999999998</v>
      </c>
      <c r="AN44" s="40"/>
      <c r="AO44" s="40"/>
      <c r="AP44" s="40"/>
      <c r="AQ44" s="40"/>
      <c r="AR44" s="40"/>
      <c r="AS44" s="40"/>
      <c r="AT44" s="40"/>
      <c r="AU44" s="40"/>
      <c r="AV44" s="40"/>
      <c r="AW44" s="40"/>
      <c r="AX44" s="40"/>
      <c r="AY44" s="40"/>
      <c r="AZ44" s="40"/>
      <c r="BA44" s="40"/>
      <c r="BB44" s="40"/>
      <c r="BC44" s="40"/>
      <c r="BD44" s="40"/>
      <c r="BE44" s="111">
        <f>'B3 '!F46</f>
        <v>63.489999999999995</v>
      </c>
    </row>
    <row r="45" spans="1:57" ht="31.5">
      <c r="A45" s="24"/>
      <c r="B45" s="28" t="s">
        <v>300</v>
      </c>
      <c r="C45" s="24" t="s">
        <v>301</v>
      </c>
      <c r="D45" s="117"/>
      <c r="E45" s="40"/>
      <c r="F45" s="40"/>
      <c r="G45" s="40"/>
      <c r="H45" s="40"/>
      <c r="I45" s="40"/>
      <c r="J45" s="40"/>
      <c r="K45" s="40"/>
      <c r="L45" s="40"/>
      <c r="M45" s="40"/>
      <c r="N45" s="40"/>
      <c r="O45" s="40"/>
      <c r="P45" s="40"/>
      <c r="Q45" s="40"/>
      <c r="R45" s="40"/>
      <c r="S45" s="40"/>
      <c r="T45" s="40"/>
      <c r="U45" s="40"/>
      <c r="V45" s="40"/>
      <c r="W45" s="40"/>
      <c r="X45" s="40"/>
      <c r="Y45" s="40"/>
      <c r="Z45" s="40">
        <f t="shared" si="3"/>
        <v>0</v>
      </c>
      <c r="AA45" s="40"/>
      <c r="AB45" s="40"/>
      <c r="AC45" s="40"/>
      <c r="AD45" s="40"/>
      <c r="AE45" s="40"/>
      <c r="AF45" s="40"/>
      <c r="AG45" s="40"/>
      <c r="AH45" s="40"/>
      <c r="AI45" s="40"/>
      <c r="AJ45" s="40"/>
      <c r="AK45" s="40"/>
      <c r="AL45" s="40"/>
      <c r="AM45" s="40"/>
      <c r="AN45" s="118" t="s">
        <v>288</v>
      </c>
      <c r="AO45" s="40"/>
      <c r="AP45" s="40"/>
      <c r="AQ45" s="40"/>
      <c r="AR45" s="40"/>
      <c r="AS45" s="40"/>
      <c r="AT45" s="40"/>
      <c r="AU45" s="40"/>
      <c r="AV45" s="40"/>
      <c r="AW45" s="40"/>
      <c r="AX45" s="40"/>
      <c r="AY45" s="40"/>
      <c r="AZ45" s="40"/>
      <c r="BA45" s="40"/>
      <c r="BB45" s="40"/>
      <c r="BC45" s="40"/>
      <c r="BD45" s="40"/>
      <c r="BE45" s="111">
        <f>'B3 '!F47</f>
        <v>0</v>
      </c>
    </row>
    <row r="46" spans="1:57">
      <c r="A46" s="24"/>
      <c r="B46" s="28" t="s">
        <v>302</v>
      </c>
      <c r="C46" s="24" t="s">
        <v>303</v>
      </c>
      <c r="D46" s="117">
        <f>'B1 '!D47</f>
        <v>0.3</v>
      </c>
      <c r="E46" s="40"/>
      <c r="F46" s="40"/>
      <c r="G46" s="40"/>
      <c r="H46" s="40"/>
      <c r="I46" s="40"/>
      <c r="J46" s="40"/>
      <c r="K46" s="40"/>
      <c r="L46" s="40"/>
      <c r="M46" s="40"/>
      <c r="N46" s="40"/>
      <c r="O46" s="40"/>
      <c r="P46" s="40"/>
      <c r="Q46" s="40"/>
      <c r="R46" s="40"/>
      <c r="S46" s="40"/>
      <c r="T46" s="40"/>
      <c r="U46" s="40"/>
      <c r="V46" s="40"/>
      <c r="W46" s="40"/>
      <c r="X46" s="40"/>
      <c r="Y46" s="40"/>
      <c r="Z46" s="40">
        <f>SUM(AA46:AP46)-AO46</f>
        <v>0</v>
      </c>
      <c r="AA46" s="40"/>
      <c r="AB46" s="40"/>
      <c r="AC46" s="40"/>
      <c r="AD46" s="40"/>
      <c r="AE46" s="40"/>
      <c r="AF46" s="40"/>
      <c r="AG46" s="40"/>
      <c r="AH46" s="40"/>
      <c r="AI46" s="40"/>
      <c r="AJ46" s="40"/>
      <c r="AK46" s="40"/>
      <c r="AL46" s="40"/>
      <c r="AM46" s="40"/>
      <c r="AN46" s="40"/>
      <c r="AO46" s="118">
        <f>D46-BD46</f>
        <v>0.3</v>
      </c>
      <c r="AP46" s="40"/>
      <c r="AQ46" s="40"/>
      <c r="AR46" s="40"/>
      <c r="AS46" s="40"/>
      <c r="AT46" s="40"/>
      <c r="AU46" s="40"/>
      <c r="AV46" s="40"/>
      <c r="AW46" s="40"/>
      <c r="AX46" s="40"/>
      <c r="AY46" s="40"/>
      <c r="AZ46" s="40"/>
      <c r="BA46" s="40"/>
      <c r="BB46" s="40"/>
      <c r="BC46" s="40"/>
      <c r="BD46" s="40"/>
      <c r="BE46" s="111">
        <f>'B3 '!F48</f>
        <v>0.3</v>
      </c>
    </row>
    <row r="47" spans="1:57">
      <c r="A47" s="24"/>
      <c r="B47" s="28" t="s">
        <v>304</v>
      </c>
      <c r="C47" s="24" t="s">
        <v>171</v>
      </c>
      <c r="D47" s="117">
        <f>'B1 '!D48</f>
        <v>1.7</v>
      </c>
      <c r="E47" s="40"/>
      <c r="F47" s="40"/>
      <c r="G47" s="40"/>
      <c r="H47" s="40"/>
      <c r="I47" s="40"/>
      <c r="J47" s="40"/>
      <c r="K47" s="40"/>
      <c r="L47" s="40"/>
      <c r="M47" s="40"/>
      <c r="N47" s="40"/>
      <c r="O47" s="40"/>
      <c r="P47" s="40"/>
      <c r="Q47" s="40"/>
      <c r="R47" s="40"/>
      <c r="S47" s="40"/>
      <c r="T47" s="40"/>
      <c r="U47" s="40"/>
      <c r="V47" s="40"/>
      <c r="W47" s="40"/>
      <c r="X47" s="40"/>
      <c r="Y47" s="40"/>
      <c r="Z47" s="40">
        <f>SUM(AA47:AP47)-AP47</f>
        <v>0</v>
      </c>
      <c r="AA47" s="40"/>
      <c r="AB47" s="40"/>
      <c r="AC47" s="40"/>
      <c r="AD47" s="40"/>
      <c r="AE47" s="40"/>
      <c r="AF47" s="40"/>
      <c r="AG47" s="40"/>
      <c r="AH47" s="40"/>
      <c r="AI47" s="40"/>
      <c r="AJ47" s="40"/>
      <c r="AK47" s="40"/>
      <c r="AL47" s="40"/>
      <c r="AM47" s="40"/>
      <c r="AN47" s="40"/>
      <c r="AO47" s="40"/>
      <c r="AP47" s="118">
        <f>D47-BD47</f>
        <v>1.7</v>
      </c>
      <c r="AQ47" s="40"/>
      <c r="AR47" s="40"/>
      <c r="AS47" s="40"/>
      <c r="AT47" s="40"/>
      <c r="AU47" s="40"/>
      <c r="AV47" s="40"/>
      <c r="AW47" s="40"/>
      <c r="AX47" s="40"/>
      <c r="AY47" s="40"/>
      <c r="AZ47" s="40"/>
      <c r="BA47" s="40"/>
      <c r="BB47" s="40"/>
      <c r="BC47" s="40"/>
      <c r="BD47" s="40"/>
      <c r="BE47" s="111">
        <f>'B3 '!F49</f>
        <v>11.399999999999999</v>
      </c>
    </row>
    <row r="48" spans="1:57">
      <c r="A48" s="24" t="s">
        <v>145</v>
      </c>
      <c r="B48" s="28" t="s">
        <v>48</v>
      </c>
      <c r="C48" s="24" t="s">
        <v>49</v>
      </c>
      <c r="D48" s="117"/>
      <c r="E48" s="40"/>
      <c r="F48" s="40"/>
      <c r="G48" s="40"/>
      <c r="H48" s="40"/>
      <c r="I48" s="40"/>
      <c r="J48" s="40"/>
      <c r="K48" s="40"/>
      <c r="L48" s="40"/>
      <c r="M48" s="40"/>
      <c r="N48" s="40"/>
      <c r="O48" s="40"/>
      <c r="P48" s="40"/>
      <c r="Q48" s="40"/>
      <c r="R48" s="40"/>
      <c r="S48" s="40"/>
      <c r="T48" s="40"/>
      <c r="U48" s="40"/>
      <c r="V48" s="40"/>
      <c r="W48" s="40"/>
      <c r="X48" s="40"/>
      <c r="Y48" s="40"/>
      <c r="Z48" s="40">
        <f>SUM(AA48:AP48)</f>
        <v>0</v>
      </c>
      <c r="AA48" s="40"/>
      <c r="AB48" s="40"/>
      <c r="AC48" s="40"/>
      <c r="AD48" s="40"/>
      <c r="AE48" s="40"/>
      <c r="AF48" s="40"/>
      <c r="AG48" s="40"/>
      <c r="AH48" s="40"/>
      <c r="AI48" s="40"/>
      <c r="AJ48" s="40"/>
      <c r="AK48" s="40"/>
      <c r="AL48" s="40"/>
      <c r="AM48" s="40"/>
      <c r="AN48" s="40"/>
      <c r="AO48" s="40"/>
      <c r="AP48" s="40"/>
      <c r="AQ48" s="118" t="s">
        <v>288</v>
      </c>
      <c r="AR48" s="40"/>
      <c r="AS48" s="40"/>
      <c r="AT48" s="40"/>
      <c r="AU48" s="40"/>
      <c r="AV48" s="40"/>
      <c r="AW48" s="40"/>
      <c r="AX48" s="40"/>
      <c r="AY48" s="40"/>
      <c r="AZ48" s="40"/>
      <c r="BA48" s="40"/>
      <c r="BB48" s="40"/>
      <c r="BC48" s="40"/>
      <c r="BD48" s="40"/>
      <c r="BE48" s="111">
        <f>'B3 '!F50</f>
        <v>0</v>
      </c>
    </row>
    <row r="49" spans="1:57">
      <c r="A49" s="24" t="s">
        <v>146</v>
      </c>
      <c r="B49" s="28" t="s">
        <v>66</v>
      </c>
      <c r="C49" s="24" t="s">
        <v>67</v>
      </c>
      <c r="D49" s="117">
        <f>'B1 '!D50</f>
        <v>1.1100000000000001</v>
      </c>
      <c r="E49" s="40"/>
      <c r="F49" s="40"/>
      <c r="G49" s="40"/>
      <c r="H49" s="40"/>
      <c r="I49" s="40"/>
      <c r="J49" s="40"/>
      <c r="K49" s="40"/>
      <c r="L49" s="40"/>
      <c r="M49" s="40"/>
      <c r="N49" s="40"/>
      <c r="O49" s="40"/>
      <c r="P49" s="40"/>
      <c r="Q49" s="40"/>
      <c r="R49" s="40"/>
      <c r="S49" s="40"/>
      <c r="T49" s="40"/>
      <c r="U49" s="40"/>
      <c r="V49" s="40"/>
      <c r="W49" s="40"/>
      <c r="X49" s="40"/>
      <c r="Y49" s="40"/>
      <c r="Z49" s="40">
        <f t="shared" ref="Z49:Z60" si="4">SUM(AA49:AP49)</f>
        <v>0</v>
      </c>
      <c r="AA49" s="40"/>
      <c r="AB49" s="40"/>
      <c r="AC49" s="40"/>
      <c r="AD49" s="40"/>
      <c r="AE49" s="40"/>
      <c r="AF49" s="40"/>
      <c r="AG49" s="40"/>
      <c r="AH49" s="40"/>
      <c r="AI49" s="40"/>
      <c r="AJ49" s="40"/>
      <c r="AK49" s="40"/>
      <c r="AL49" s="40"/>
      <c r="AM49" s="40"/>
      <c r="AN49" s="40"/>
      <c r="AO49" s="40"/>
      <c r="AP49" s="40"/>
      <c r="AQ49" s="40"/>
      <c r="AR49" s="118">
        <f>D49-BD49</f>
        <v>1.1100000000000001</v>
      </c>
      <c r="AS49" s="40"/>
      <c r="AT49" s="40"/>
      <c r="AU49" s="40"/>
      <c r="AV49" s="40"/>
      <c r="AW49" s="40"/>
      <c r="AX49" s="40"/>
      <c r="AY49" s="40"/>
      <c r="AZ49" s="40"/>
      <c r="BA49" s="40"/>
      <c r="BB49" s="40"/>
      <c r="BC49" s="40"/>
      <c r="BD49" s="40"/>
      <c r="BE49" s="111">
        <f>'B3 '!F51</f>
        <v>4.1100000000000003</v>
      </c>
    </row>
    <row r="50" spans="1:57">
      <c r="A50" s="24" t="s">
        <v>147</v>
      </c>
      <c r="B50" s="28" t="s">
        <v>68</v>
      </c>
      <c r="C50" s="24" t="s">
        <v>69</v>
      </c>
      <c r="D50" s="117">
        <f>'B1 '!D51</f>
        <v>0</v>
      </c>
      <c r="E50" s="40"/>
      <c r="F50" s="40"/>
      <c r="G50" s="40"/>
      <c r="H50" s="40"/>
      <c r="I50" s="40"/>
      <c r="J50" s="40"/>
      <c r="K50" s="40"/>
      <c r="L50" s="40"/>
      <c r="M50" s="40"/>
      <c r="N50" s="40"/>
      <c r="O50" s="40"/>
      <c r="P50" s="40"/>
      <c r="Q50" s="40"/>
      <c r="R50" s="40"/>
      <c r="S50" s="40"/>
      <c r="T50" s="40"/>
      <c r="U50" s="40"/>
      <c r="V50" s="40"/>
      <c r="W50" s="40"/>
      <c r="X50" s="40"/>
      <c r="Y50" s="40"/>
      <c r="Z50" s="40">
        <f t="shared" si="4"/>
        <v>0</v>
      </c>
      <c r="AA50" s="40"/>
      <c r="AB50" s="40"/>
      <c r="AC50" s="40"/>
      <c r="AD50" s="40"/>
      <c r="AE50" s="40"/>
      <c r="AF50" s="40"/>
      <c r="AG50" s="40"/>
      <c r="AH50" s="40"/>
      <c r="AI50" s="40"/>
      <c r="AJ50" s="40"/>
      <c r="AK50" s="40"/>
      <c r="AL50" s="40"/>
      <c r="AM50" s="40"/>
      <c r="AN50" s="40"/>
      <c r="AO50" s="40"/>
      <c r="AP50" s="40"/>
      <c r="AQ50" s="40"/>
      <c r="AR50" s="40"/>
      <c r="AS50" s="118" t="s">
        <v>288</v>
      </c>
      <c r="AT50" s="40"/>
      <c r="AU50" s="40"/>
      <c r="AV50" s="40"/>
      <c r="AW50" s="40"/>
      <c r="AX50" s="40"/>
      <c r="AY50" s="40"/>
      <c r="AZ50" s="40"/>
      <c r="BA50" s="40"/>
      <c r="BB50" s="40"/>
      <c r="BC50" s="40"/>
      <c r="BD50" s="40">
        <f>AL50</f>
        <v>0</v>
      </c>
      <c r="BE50" s="111">
        <f>'B3 '!F52</f>
        <v>103.72</v>
      </c>
    </row>
    <row r="51" spans="1:57">
      <c r="A51" s="24" t="s">
        <v>148</v>
      </c>
      <c r="B51" s="28" t="s">
        <v>52</v>
      </c>
      <c r="C51" s="24" t="s">
        <v>53</v>
      </c>
      <c r="D51" s="117">
        <f>'B1 '!D52</f>
        <v>583.52</v>
      </c>
      <c r="E51" s="40"/>
      <c r="F51" s="40"/>
      <c r="G51" s="40"/>
      <c r="H51" s="40"/>
      <c r="I51" s="40"/>
      <c r="J51" s="40"/>
      <c r="K51" s="40"/>
      <c r="L51" s="40"/>
      <c r="M51" s="40"/>
      <c r="N51" s="40"/>
      <c r="O51" s="40"/>
      <c r="P51" s="40"/>
      <c r="Q51" s="40"/>
      <c r="R51" s="40"/>
      <c r="S51" s="40"/>
      <c r="T51" s="40"/>
      <c r="U51" s="40"/>
      <c r="V51" s="40"/>
      <c r="W51" s="40"/>
      <c r="X51" s="40"/>
      <c r="Y51" s="40"/>
      <c r="Z51" s="40">
        <f t="shared" si="4"/>
        <v>1</v>
      </c>
      <c r="AA51" s="40">
        <v>1</v>
      </c>
      <c r="AB51" s="40"/>
      <c r="AC51" s="40"/>
      <c r="AD51" s="40"/>
      <c r="AE51" s="40"/>
      <c r="AF51" s="40"/>
      <c r="AG51" s="40"/>
      <c r="AH51" s="40"/>
      <c r="AI51" s="40"/>
      <c r="AJ51" s="40"/>
      <c r="AK51" s="40"/>
      <c r="AL51" s="40"/>
      <c r="AM51" s="40"/>
      <c r="AN51" s="40"/>
      <c r="AO51" s="40"/>
      <c r="AP51" s="40"/>
      <c r="AQ51" s="40"/>
      <c r="AR51" s="40"/>
      <c r="AS51" s="40"/>
      <c r="AT51" s="118">
        <f>D51-BD51</f>
        <v>582.52</v>
      </c>
      <c r="AU51" s="40"/>
      <c r="AV51" s="40"/>
      <c r="AW51" s="40"/>
      <c r="AX51" s="40"/>
      <c r="AY51" s="40"/>
      <c r="AZ51" s="40"/>
      <c r="BA51" s="40"/>
      <c r="BB51" s="40"/>
      <c r="BC51" s="40"/>
      <c r="BD51" s="40">
        <f>Z51</f>
        <v>1</v>
      </c>
      <c r="BE51" s="111">
        <f>'B3 '!F53</f>
        <v>779.05</v>
      </c>
    </row>
    <row r="52" spans="1:57">
      <c r="A52" s="24" t="s">
        <v>149</v>
      </c>
      <c r="B52" s="28" t="s">
        <v>54</v>
      </c>
      <c r="C52" s="24" t="s">
        <v>55</v>
      </c>
      <c r="D52" s="117">
        <f>'B1 '!D53</f>
        <v>0</v>
      </c>
      <c r="E52" s="40"/>
      <c r="F52" s="40"/>
      <c r="G52" s="40"/>
      <c r="H52" s="40"/>
      <c r="I52" s="40"/>
      <c r="J52" s="40"/>
      <c r="K52" s="40"/>
      <c r="L52" s="40"/>
      <c r="M52" s="40"/>
      <c r="N52" s="40"/>
      <c r="O52" s="40"/>
      <c r="P52" s="40"/>
      <c r="Q52" s="40"/>
      <c r="R52" s="40"/>
      <c r="S52" s="40"/>
      <c r="T52" s="40"/>
      <c r="U52" s="40"/>
      <c r="V52" s="40"/>
      <c r="W52" s="40"/>
      <c r="X52" s="40"/>
      <c r="Y52" s="40"/>
      <c r="Z52" s="40">
        <f t="shared" si="4"/>
        <v>0</v>
      </c>
      <c r="AA52" s="40"/>
      <c r="AB52" s="40"/>
      <c r="AC52" s="40"/>
      <c r="AD52" s="40"/>
      <c r="AE52" s="40"/>
      <c r="AF52" s="40"/>
      <c r="AG52" s="40"/>
      <c r="AH52" s="40"/>
      <c r="AI52" s="40"/>
      <c r="AJ52" s="40"/>
      <c r="AK52" s="40"/>
      <c r="AL52" s="40"/>
      <c r="AM52" s="40"/>
      <c r="AN52" s="40"/>
      <c r="AO52" s="40"/>
      <c r="AP52" s="40"/>
      <c r="AQ52" s="40"/>
      <c r="AR52" s="40"/>
      <c r="AS52" s="40"/>
      <c r="AT52" s="40"/>
      <c r="AU52" s="118" t="s">
        <v>288</v>
      </c>
      <c r="AV52" s="40"/>
      <c r="AW52" s="40"/>
      <c r="AX52" s="40"/>
      <c r="AY52" s="40"/>
      <c r="AZ52" s="40"/>
      <c r="BA52" s="40"/>
      <c r="BB52" s="40"/>
      <c r="BC52" s="40"/>
      <c r="BD52" s="40"/>
      <c r="BE52" s="111">
        <f>'B3 '!F54</f>
        <v>0</v>
      </c>
    </row>
    <row r="53" spans="1:57">
      <c r="A53" s="24" t="s">
        <v>150</v>
      </c>
      <c r="B53" s="28" t="s">
        <v>56</v>
      </c>
      <c r="C53" s="24" t="s">
        <v>57</v>
      </c>
      <c r="D53" s="117">
        <f>'B1 '!D54</f>
        <v>20.82</v>
      </c>
      <c r="E53" s="40"/>
      <c r="F53" s="40"/>
      <c r="G53" s="40"/>
      <c r="H53" s="40"/>
      <c r="I53" s="40"/>
      <c r="J53" s="40"/>
      <c r="K53" s="40"/>
      <c r="L53" s="40"/>
      <c r="M53" s="40"/>
      <c r="N53" s="40"/>
      <c r="O53" s="40"/>
      <c r="P53" s="40"/>
      <c r="Q53" s="40"/>
      <c r="R53" s="40">
        <v>0.6</v>
      </c>
      <c r="S53" s="40"/>
      <c r="T53" s="40"/>
      <c r="U53" s="40"/>
      <c r="V53" s="40"/>
      <c r="W53" s="40"/>
      <c r="X53" s="40"/>
      <c r="Y53" s="40"/>
      <c r="Z53" s="40">
        <f t="shared" si="4"/>
        <v>0</v>
      </c>
      <c r="AA53" s="40"/>
      <c r="AB53" s="40"/>
      <c r="AC53" s="40"/>
      <c r="AD53" s="40"/>
      <c r="AE53" s="40"/>
      <c r="AF53" s="40"/>
      <c r="AG53" s="40"/>
      <c r="AH53" s="40"/>
      <c r="AI53" s="40"/>
      <c r="AJ53" s="40"/>
      <c r="AK53" s="40"/>
      <c r="AL53" s="40"/>
      <c r="AM53" s="40"/>
      <c r="AN53" s="40"/>
      <c r="AO53" s="40"/>
      <c r="AP53" s="40"/>
      <c r="AQ53" s="40"/>
      <c r="AR53" s="40"/>
      <c r="AS53" s="40"/>
      <c r="AT53" s="40"/>
      <c r="AU53" s="40"/>
      <c r="AV53" s="118">
        <f>D53-BD53</f>
        <v>18.72</v>
      </c>
      <c r="AW53" s="40"/>
      <c r="AX53" s="40"/>
      <c r="AY53" s="40"/>
      <c r="AZ53" s="40"/>
      <c r="BA53" s="40"/>
      <c r="BB53" s="40">
        <v>1.5</v>
      </c>
      <c r="BC53" s="40"/>
      <c r="BD53" s="40">
        <f>R53+AW53+BB53</f>
        <v>2.1</v>
      </c>
      <c r="BE53" s="111">
        <f>'B3 '!F55</f>
        <v>31.47</v>
      </c>
    </row>
    <row r="54" spans="1:57" ht="31.5">
      <c r="A54" s="24" t="s">
        <v>151</v>
      </c>
      <c r="B54" s="28" t="s">
        <v>58</v>
      </c>
      <c r="C54" s="24" t="s">
        <v>59</v>
      </c>
      <c r="D54" s="117">
        <f>'B1 '!D55</f>
        <v>2.27</v>
      </c>
      <c r="E54" s="40"/>
      <c r="F54" s="40"/>
      <c r="G54" s="40"/>
      <c r="H54" s="40"/>
      <c r="I54" s="40"/>
      <c r="J54" s="40"/>
      <c r="K54" s="40"/>
      <c r="L54" s="40"/>
      <c r="M54" s="40"/>
      <c r="N54" s="40"/>
      <c r="O54" s="40"/>
      <c r="P54" s="40"/>
      <c r="Q54" s="40"/>
      <c r="R54" s="40" t="s">
        <v>719</v>
      </c>
      <c r="S54" s="40"/>
      <c r="T54" s="40"/>
      <c r="U54" s="40"/>
      <c r="V54" s="40"/>
      <c r="W54" s="40"/>
      <c r="X54" s="40"/>
      <c r="Y54" s="40"/>
      <c r="Z54" s="40">
        <f t="shared" si="4"/>
        <v>0</v>
      </c>
      <c r="AA54" s="40"/>
      <c r="AB54" s="40"/>
      <c r="AC54" s="40"/>
      <c r="AD54" s="40"/>
      <c r="AE54" s="40"/>
      <c r="AF54" s="40"/>
      <c r="AG54" s="40"/>
      <c r="AH54" s="40"/>
      <c r="AI54" s="40"/>
      <c r="AJ54" s="40"/>
      <c r="AK54" s="40"/>
      <c r="AL54" s="40"/>
      <c r="AM54" s="40"/>
      <c r="AN54" s="40"/>
      <c r="AO54" s="40"/>
      <c r="AP54" s="40"/>
      <c r="AQ54" s="40"/>
      <c r="AR54" s="40"/>
      <c r="AS54" s="40"/>
      <c r="AT54" s="40"/>
      <c r="AU54" s="40"/>
      <c r="AV54" s="40"/>
      <c r="AW54" s="118">
        <f>D54-BD54</f>
        <v>2.27</v>
      </c>
      <c r="AX54" s="40"/>
      <c r="AY54" s="40"/>
      <c r="AZ54" s="40"/>
      <c r="BA54" s="40"/>
      <c r="BB54" s="40"/>
      <c r="BC54" s="40"/>
      <c r="BD54" s="40"/>
      <c r="BE54" s="111">
        <f>'B3 '!F56</f>
        <v>4.13</v>
      </c>
    </row>
    <row r="55" spans="1:57">
      <c r="A55" s="24" t="s">
        <v>152</v>
      </c>
      <c r="B55" s="28" t="s">
        <v>60</v>
      </c>
      <c r="C55" s="24" t="s">
        <v>61</v>
      </c>
      <c r="D55" s="117"/>
      <c r="E55" s="40"/>
      <c r="F55" s="40"/>
      <c r="G55" s="40"/>
      <c r="H55" s="40"/>
      <c r="I55" s="40"/>
      <c r="J55" s="40"/>
      <c r="K55" s="40"/>
      <c r="L55" s="40"/>
      <c r="M55" s="40"/>
      <c r="N55" s="40"/>
      <c r="O55" s="40"/>
      <c r="P55" s="40"/>
      <c r="Q55" s="40"/>
      <c r="R55" s="40"/>
      <c r="S55" s="40"/>
      <c r="T55" s="40"/>
      <c r="U55" s="40"/>
      <c r="V55" s="40"/>
      <c r="W55" s="40"/>
      <c r="X55" s="40"/>
      <c r="Y55" s="40"/>
      <c r="Z55" s="40">
        <f t="shared" si="4"/>
        <v>0</v>
      </c>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118" t="s">
        <v>288</v>
      </c>
      <c r="AY55" s="40"/>
      <c r="AZ55" s="40"/>
      <c r="BA55" s="40"/>
      <c r="BB55" s="40"/>
      <c r="BC55" s="40"/>
      <c r="BD55" s="40"/>
      <c r="BE55" s="111">
        <f>'B3 '!F57</f>
        <v>0</v>
      </c>
    </row>
    <row r="56" spans="1:57">
      <c r="A56" s="24" t="s">
        <v>153</v>
      </c>
      <c r="B56" s="28" t="s">
        <v>305</v>
      </c>
      <c r="C56" s="24" t="s">
        <v>70</v>
      </c>
      <c r="D56" s="117"/>
      <c r="E56" s="40"/>
      <c r="F56" s="40"/>
      <c r="G56" s="40"/>
      <c r="H56" s="40"/>
      <c r="I56" s="40"/>
      <c r="J56" s="40"/>
      <c r="K56" s="40"/>
      <c r="L56" s="40"/>
      <c r="M56" s="40"/>
      <c r="N56" s="40"/>
      <c r="O56" s="40"/>
      <c r="P56" s="40"/>
      <c r="Q56" s="40"/>
      <c r="R56" s="40"/>
      <c r="S56" s="40"/>
      <c r="T56" s="40"/>
      <c r="U56" s="40"/>
      <c r="V56" s="40"/>
      <c r="W56" s="40"/>
      <c r="X56" s="40"/>
      <c r="Y56" s="40"/>
      <c r="Z56" s="40">
        <f t="shared" si="4"/>
        <v>0</v>
      </c>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118" t="s">
        <v>288</v>
      </c>
      <c r="AZ56" s="40"/>
      <c r="BA56" s="40"/>
      <c r="BB56" s="40"/>
      <c r="BC56" s="40"/>
      <c r="BD56" s="40"/>
      <c r="BE56" s="111">
        <f>'B3 '!F58</f>
        <v>0</v>
      </c>
    </row>
    <row r="57" spans="1:57">
      <c r="A57" s="24" t="s">
        <v>154</v>
      </c>
      <c r="B57" s="28" t="s">
        <v>279</v>
      </c>
      <c r="C57" s="24" t="s">
        <v>71</v>
      </c>
      <c r="D57" s="117">
        <f>'B1 '!D58</f>
        <v>429.59000000000003</v>
      </c>
      <c r="E57" s="40"/>
      <c r="F57" s="40">
        <v>8.6999999999999993</v>
      </c>
      <c r="G57" s="40">
        <v>8.6999999999999993</v>
      </c>
      <c r="H57" s="40"/>
      <c r="I57" s="40"/>
      <c r="J57" s="40"/>
      <c r="K57" s="40"/>
      <c r="L57" s="40"/>
      <c r="M57" s="40"/>
      <c r="N57" s="40"/>
      <c r="O57" s="40"/>
      <c r="P57" s="40"/>
      <c r="Q57" s="40"/>
      <c r="R57" s="40"/>
      <c r="S57" s="40"/>
      <c r="T57" s="40"/>
      <c r="U57" s="40"/>
      <c r="V57" s="40"/>
      <c r="W57" s="40"/>
      <c r="X57" s="40"/>
      <c r="Y57" s="40"/>
      <c r="Z57" s="40">
        <f t="shared" si="4"/>
        <v>188.79000000000002</v>
      </c>
      <c r="AA57" s="40"/>
      <c r="AB57" s="40">
        <v>70.87</v>
      </c>
      <c r="AC57" s="40"/>
      <c r="AD57" s="40">
        <v>0.05</v>
      </c>
      <c r="AE57" s="40"/>
      <c r="AF57" s="40"/>
      <c r="AG57" s="40">
        <v>117.87</v>
      </c>
      <c r="AH57" s="40"/>
      <c r="AI57" s="40"/>
      <c r="AJ57" s="40"/>
      <c r="AK57" s="40"/>
      <c r="AL57" s="40"/>
      <c r="AM57" s="40"/>
      <c r="AN57" s="40"/>
      <c r="AO57" s="40"/>
      <c r="AP57" s="40"/>
      <c r="AQ57" s="40"/>
      <c r="AR57" s="40"/>
      <c r="AS57" s="40"/>
      <c r="AT57" s="40"/>
      <c r="AU57" s="40"/>
      <c r="AV57" s="40"/>
      <c r="AW57" s="40"/>
      <c r="AX57" s="40"/>
      <c r="AY57" s="40"/>
      <c r="AZ57" s="118">
        <f>D57-BD57</f>
        <v>232.10000000000002</v>
      </c>
      <c r="BA57" s="40"/>
      <c r="BB57" s="40"/>
      <c r="BC57" s="40"/>
      <c r="BD57" s="40">
        <f>SUM(AQ57:AY57)+SUM(H57:Z57)+F57</f>
        <v>197.49</v>
      </c>
      <c r="BE57" s="111">
        <f>'B3 '!F59</f>
        <v>232.10000000000002</v>
      </c>
    </row>
    <row r="58" spans="1:57">
      <c r="A58" s="24" t="s">
        <v>155</v>
      </c>
      <c r="B58" s="28" t="s">
        <v>72</v>
      </c>
      <c r="C58" s="24" t="s">
        <v>73</v>
      </c>
      <c r="D58" s="117">
        <f>'B1 '!D59</f>
        <v>29.78</v>
      </c>
      <c r="E58" s="40"/>
      <c r="F58" s="40"/>
      <c r="G58" s="40"/>
      <c r="H58" s="40"/>
      <c r="I58" s="40"/>
      <c r="J58" s="40"/>
      <c r="K58" s="40"/>
      <c r="L58" s="40"/>
      <c r="M58" s="40"/>
      <c r="N58" s="40"/>
      <c r="O58" s="40"/>
      <c r="P58" s="40"/>
      <c r="Q58" s="40"/>
      <c r="R58" s="40"/>
      <c r="S58" s="40"/>
      <c r="T58" s="40"/>
      <c r="U58" s="40"/>
      <c r="V58" s="40"/>
      <c r="W58" s="40"/>
      <c r="X58" s="40"/>
      <c r="Y58" s="40"/>
      <c r="Z58" s="40">
        <f t="shared" si="4"/>
        <v>0</v>
      </c>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118">
        <f>D58-BD58</f>
        <v>29.78</v>
      </c>
      <c r="BB58" s="40"/>
      <c r="BC58" s="40"/>
      <c r="BD58" s="40"/>
      <c r="BE58" s="111">
        <f>'B3 '!F60</f>
        <v>29.78</v>
      </c>
    </row>
    <row r="59" spans="1:57">
      <c r="A59" s="24" t="s">
        <v>156</v>
      </c>
      <c r="B59" s="28" t="s">
        <v>74</v>
      </c>
      <c r="C59" s="24" t="s">
        <v>75</v>
      </c>
      <c r="D59" s="117">
        <f>'B1 '!D60</f>
        <v>26.119999999999997</v>
      </c>
      <c r="E59" s="40"/>
      <c r="F59" s="40"/>
      <c r="G59" s="40"/>
      <c r="H59" s="40"/>
      <c r="I59" s="40"/>
      <c r="J59" s="40"/>
      <c r="K59" s="40"/>
      <c r="L59" s="40"/>
      <c r="M59" s="40"/>
      <c r="N59" s="40"/>
      <c r="O59" s="40"/>
      <c r="P59" s="40"/>
      <c r="Q59" s="40"/>
      <c r="R59" s="40"/>
      <c r="S59" s="40"/>
      <c r="T59" s="40"/>
      <c r="U59" s="40"/>
      <c r="V59" s="40">
        <v>6.9</v>
      </c>
      <c r="W59" s="40"/>
      <c r="X59" s="40"/>
      <c r="Y59" s="40"/>
      <c r="Z59" s="40">
        <f t="shared" si="4"/>
        <v>0</v>
      </c>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118">
        <f>D59-BD59</f>
        <v>19.22</v>
      </c>
      <c r="BC59" s="40"/>
      <c r="BD59" s="40">
        <f>V59</f>
        <v>6.9</v>
      </c>
      <c r="BE59" s="111">
        <f>'B3 '!F61</f>
        <v>69.549999999999983</v>
      </c>
    </row>
    <row r="60" spans="1:57">
      <c r="A60" s="25">
        <v>3</v>
      </c>
      <c r="B60" s="26" t="s">
        <v>76</v>
      </c>
      <c r="C60" s="25" t="s">
        <v>77</v>
      </c>
      <c r="D60" s="117">
        <f>'B1 '!D61</f>
        <v>5.42</v>
      </c>
      <c r="E60" s="40"/>
      <c r="F60" s="40"/>
      <c r="G60" s="40"/>
      <c r="H60" s="40"/>
      <c r="I60" s="40"/>
      <c r="J60" s="40"/>
      <c r="K60" s="40"/>
      <c r="L60" s="40"/>
      <c r="M60" s="40"/>
      <c r="N60" s="40"/>
      <c r="O60" s="40"/>
      <c r="P60" s="40"/>
      <c r="Q60" s="40"/>
      <c r="R60" s="40"/>
      <c r="S60" s="40"/>
      <c r="T60" s="40"/>
      <c r="U60" s="40"/>
      <c r="V60" s="40"/>
      <c r="W60" s="40"/>
      <c r="X60" s="40"/>
      <c r="Y60" s="40"/>
      <c r="Z60" s="40">
        <f t="shared" si="4"/>
        <v>0.03</v>
      </c>
      <c r="AA60" s="40"/>
      <c r="AB60" s="40"/>
      <c r="AC60" s="40"/>
      <c r="AD60" s="40">
        <v>0.03</v>
      </c>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118">
        <f>D60-BD60</f>
        <v>5.39</v>
      </c>
      <c r="BD60" s="109">
        <f>Z60</f>
        <v>0.03</v>
      </c>
      <c r="BE60" s="102">
        <f>'B3 '!F62</f>
        <v>5.39</v>
      </c>
    </row>
    <row r="61" spans="1:57">
      <c r="A61" s="24"/>
      <c r="B61" s="34" t="s">
        <v>118</v>
      </c>
      <c r="C61" s="24"/>
      <c r="D61" s="109">
        <f>E61+Q61</f>
        <v>13315.52</v>
      </c>
      <c r="E61" s="109">
        <f>SUM(F61:P61)-G61-M61</f>
        <v>4913.32</v>
      </c>
      <c r="F61" s="40">
        <f>SUM(F11:F60)</f>
        <v>341.29</v>
      </c>
      <c r="G61" s="40">
        <f>SUM(G11:G60)</f>
        <v>327.59999999999997</v>
      </c>
      <c r="H61" s="40">
        <f>SUM(H12:H60)+H9</f>
        <v>1650</v>
      </c>
      <c r="I61" s="40">
        <f>SUM(I13:I60)+SUM(I10:I11)</f>
        <v>1678.77</v>
      </c>
      <c r="J61" s="40">
        <f>J15</f>
        <v>0</v>
      </c>
      <c r="K61" s="40"/>
      <c r="L61" s="40"/>
      <c r="M61" s="40"/>
      <c r="N61" s="40">
        <f>N57+N38+N15+N11</f>
        <v>19.75</v>
      </c>
      <c r="O61" s="40"/>
      <c r="P61" s="40">
        <f>SUM(P11:P15)+P17+SUM(P20:P60)</f>
        <v>1223.51</v>
      </c>
      <c r="Q61" s="109">
        <f>SUM(R61:BB61)-Z61</f>
        <v>8402.2000000000007</v>
      </c>
      <c r="R61" s="40">
        <f>SUM(R23:R60)+SUM(R17:R21)+SUM(R11:R15)</f>
        <v>247.56</v>
      </c>
      <c r="S61" s="40">
        <f>SUM(S11:S15)</f>
        <v>1.4100000000000001</v>
      </c>
      <c r="T61" s="40">
        <f t="shared" ref="T61:BA61" si="5">SUM(T11:T15)</f>
        <v>0</v>
      </c>
      <c r="U61" s="40">
        <f>SUM(U11:U15)</f>
        <v>30</v>
      </c>
      <c r="V61" s="40">
        <f>SUM(V11:V15)+V59</f>
        <v>70.73</v>
      </c>
      <c r="W61" s="40">
        <f>SUM(W11:W15)+W32</f>
        <v>157.88</v>
      </c>
      <c r="X61" s="40">
        <f t="shared" si="5"/>
        <v>0</v>
      </c>
      <c r="Y61" s="40">
        <f>SUM(Y11:Y15)+SUM(Y31:Y60)</f>
        <v>112.64000000000001</v>
      </c>
      <c r="Z61" s="40">
        <f>SUM(Z32:Z60)+SUM(Z11:Z15)</f>
        <v>7413.79</v>
      </c>
      <c r="AA61" s="40">
        <f>SUM(AA11:AA15)+SUM(AA51:AA60)</f>
        <v>597.05999999999995</v>
      </c>
      <c r="AB61" s="40">
        <f>SUM(AB11:AB15)+SUM(AB37:AB57)</f>
        <v>210.65</v>
      </c>
      <c r="AC61" s="40">
        <f t="shared" si="5"/>
        <v>4.5999999999999996</v>
      </c>
      <c r="AD61" s="40">
        <f>SUM(AD11:AD15)+SUM(AD57:AD60)+AD32</f>
        <v>8.6900000000000013</v>
      </c>
      <c r="AE61" s="40">
        <f t="shared" si="5"/>
        <v>9.4</v>
      </c>
      <c r="AF61" s="40">
        <f t="shared" si="5"/>
        <v>13.95</v>
      </c>
      <c r="AG61" s="40">
        <f>SUM(AG11:AG15)+SUM(AG39:AG60)+AG33</f>
        <v>6481.27</v>
      </c>
      <c r="AH61" s="40">
        <f t="shared" si="5"/>
        <v>1.36</v>
      </c>
      <c r="AI61" s="40">
        <f t="shared" si="5"/>
        <v>0</v>
      </c>
      <c r="AJ61" s="40">
        <f t="shared" si="5"/>
        <v>0</v>
      </c>
      <c r="AK61" s="40">
        <f>SUM(AK11:AK15)</f>
        <v>23.3</v>
      </c>
      <c r="AL61" s="40">
        <f>SUM(AL11:AL15)+AL33</f>
        <v>8.81</v>
      </c>
      <c r="AM61" s="40">
        <f t="shared" si="5"/>
        <v>45</v>
      </c>
      <c r="AN61" s="40">
        <f t="shared" si="5"/>
        <v>0</v>
      </c>
      <c r="AO61" s="40">
        <f t="shared" si="5"/>
        <v>0</v>
      </c>
      <c r="AP61" s="40">
        <f t="shared" si="5"/>
        <v>9.6999999999999993</v>
      </c>
      <c r="AQ61" s="40">
        <f t="shared" si="5"/>
        <v>0</v>
      </c>
      <c r="AR61" s="40">
        <f t="shared" si="5"/>
        <v>3</v>
      </c>
      <c r="AS61" s="40">
        <f t="shared" si="5"/>
        <v>103.72</v>
      </c>
      <c r="AT61" s="40">
        <f t="shared" si="5"/>
        <v>196.53</v>
      </c>
      <c r="AU61" s="40">
        <f t="shared" si="5"/>
        <v>0</v>
      </c>
      <c r="AV61" s="40">
        <f>SUM(AV11:AV15)</f>
        <v>12.75</v>
      </c>
      <c r="AW61" s="40">
        <f>SUM(AW11:AW15)+AW53</f>
        <v>1.86</v>
      </c>
      <c r="AX61" s="40">
        <f t="shared" si="5"/>
        <v>0</v>
      </c>
      <c r="AY61" s="40">
        <f t="shared" si="5"/>
        <v>0</v>
      </c>
      <c r="AZ61" s="40">
        <f t="shared" si="5"/>
        <v>0</v>
      </c>
      <c r="BA61" s="40">
        <f t="shared" si="5"/>
        <v>0</v>
      </c>
      <c r="BB61" s="40">
        <f>SUM(BB11:BB58)-BB16</f>
        <v>50.330000000000005</v>
      </c>
      <c r="BC61" s="40"/>
      <c r="BD61" s="109">
        <f>BD60+BD20+BD7</f>
        <v>13315.52</v>
      </c>
      <c r="BE61" s="111">
        <f>'B3 '!F63</f>
        <v>0</v>
      </c>
    </row>
    <row r="62" spans="1:57">
      <c r="A62" s="24"/>
      <c r="B62" s="34" t="s">
        <v>748</v>
      </c>
      <c r="C62" s="24"/>
      <c r="D62" s="102">
        <f>E62+Q62+BC62</f>
        <v>98021.809999999983</v>
      </c>
      <c r="E62" s="102">
        <f>SUM(F62:P62)-G62-M62</f>
        <v>83498.359999999986</v>
      </c>
      <c r="F62" s="111">
        <f>F61+F9</f>
        <v>446.46000000000004</v>
      </c>
      <c r="G62" s="111">
        <f>G61+G10</f>
        <v>338.2</v>
      </c>
      <c r="H62" s="111">
        <f>H61+H11</f>
        <v>2247.4299999999994</v>
      </c>
      <c r="I62" s="111">
        <f>I61+I12</f>
        <v>8593.7000000000007</v>
      </c>
      <c r="J62" s="111">
        <f>J61</f>
        <v>0</v>
      </c>
      <c r="K62" s="24"/>
      <c r="L62" s="111">
        <f>L15</f>
        <v>70944.92</v>
      </c>
      <c r="M62" s="111">
        <f>M16</f>
        <v>55450.57</v>
      </c>
      <c r="N62" s="111">
        <f>N61+N17</f>
        <v>34.69</v>
      </c>
      <c r="O62" s="111"/>
      <c r="P62" s="40">
        <f>P61+P19</f>
        <v>1231.1600000000001</v>
      </c>
      <c r="Q62" s="110">
        <f>SUM(R62:BB62)-Z62</f>
        <v>14518.059999999998</v>
      </c>
      <c r="R62" s="111">
        <f>R61+R22</f>
        <v>373.65</v>
      </c>
      <c r="S62" s="111">
        <f>S61+S23</f>
        <v>7.03</v>
      </c>
      <c r="T62" s="24"/>
      <c r="U62" s="111">
        <f>U61</f>
        <v>30</v>
      </c>
      <c r="V62" s="111">
        <f>V61+V26</f>
        <v>85.69</v>
      </c>
      <c r="W62" s="121">
        <f>W61+W27</f>
        <v>235.88</v>
      </c>
      <c r="X62" s="24"/>
      <c r="Y62" s="111">
        <f>Y61+Y29</f>
        <v>120.72000000000001</v>
      </c>
      <c r="Z62" s="111">
        <f>Z61+Z30</f>
        <v>12411.18</v>
      </c>
      <c r="AA62" s="111">
        <f>AA61+AA32</f>
        <v>1444.96</v>
      </c>
      <c r="AB62" s="111">
        <f>AB61+AB33</f>
        <v>453.68</v>
      </c>
      <c r="AC62" s="111">
        <f>AC61+AC34</f>
        <v>5.88</v>
      </c>
      <c r="AD62" s="111">
        <f>AD61+AD35</f>
        <v>17.810000000000002</v>
      </c>
      <c r="AE62" s="111">
        <f>AE61+AE36</f>
        <v>30.740000000000002</v>
      </c>
      <c r="AF62" s="111">
        <f>AF61+AF37</f>
        <v>16.18</v>
      </c>
      <c r="AG62" s="111">
        <f>AG61+AG38</f>
        <v>10332.26</v>
      </c>
      <c r="AH62" s="111">
        <f>AH61+AH39</f>
        <v>1.6700000000000002</v>
      </c>
      <c r="AI62" s="24"/>
      <c r="AJ62" s="24"/>
      <c r="AK62" s="111">
        <f>AK61</f>
        <v>23.3</v>
      </c>
      <c r="AL62" s="111">
        <f>AL61+AL43</f>
        <v>9.51</v>
      </c>
      <c r="AM62" s="111">
        <f>AM61+AM44</f>
        <v>63.489999999999995</v>
      </c>
      <c r="AN62" s="24"/>
      <c r="AO62" s="111">
        <f>AO61+AO46</f>
        <v>0.3</v>
      </c>
      <c r="AP62" s="111">
        <f>AP61+AP47</f>
        <v>11.399999999999999</v>
      </c>
      <c r="AQ62" s="24"/>
      <c r="AR62" s="111">
        <f>AR61+AR49</f>
        <v>4.1100000000000003</v>
      </c>
      <c r="AS62" s="111">
        <f>AS61</f>
        <v>103.72</v>
      </c>
      <c r="AT62" s="111">
        <f>AT61+AT51</f>
        <v>779.05</v>
      </c>
      <c r="AU62" s="24"/>
      <c r="AV62" s="111">
        <f>AV61+AV53</f>
        <v>31.47</v>
      </c>
      <c r="AW62" s="111">
        <f>AW61+AW54</f>
        <v>4.13</v>
      </c>
      <c r="AX62" s="24"/>
      <c r="AY62" s="24"/>
      <c r="AZ62" s="111">
        <f>AZ57</f>
        <v>232.10000000000002</v>
      </c>
      <c r="BA62" s="111">
        <f>BA58</f>
        <v>29.78</v>
      </c>
      <c r="BB62" s="111">
        <f>BB61+BB59</f>
        <v>69.550000000000011</v>
      </c>
      <c r="BC62" s="102">
        <f>BC60</f>
        <v>5.39</v>
      </c>
      <c r="BD62" s="24"/>
      <c r="BE62" s="102"/>
    </row>
    <row r="63" spans="1:57">
      <c r="Q63" s="120"/>
      <c r="W63" s="120"/>
      <c r="BB63" s="120"/>
    </row>
  </sheetData>
  <mergeCells count="10">
    <mergeCell ref="A1:B1"/>
    <mergeCell ref="A2:AS2"/>
    <mergeCell ref="BD4:BD5"/>
    <mergeCell ref="BE4:BE5"/>
    <mergeCell ref="A3:BE3"/>
    <mergeCell ref="A4:A5"/>
    <mergeCell ref="B4:B5"/>
    <mergeCell ref="C4:C5"/>
    <mergeCell ref="D4:D5"/>
    <mergeCell ref="E4:BC4"/>
  </mergeCells>
  <phoneticPr fontId="57" type="noConversion"/>
  <pageMargins left="1.1299999999999999" right="0.196850393700787" top="0.68" bottom="0.52" header="0.31496062992126" footer="0.31496062992126"/>
  <pageSetup paperSize="8" scale="37" orientation="landscape" r:id="rId1"/>
  <ignoredErrors>
    <ignoredError sqref="V61 BD1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4"/>
  <sheetViews>
    <sheetView workbookViewId="0">
      <pane xSplit="3" ySplit="9" topLeftCell="D10" activePane="bottomRight" state="frozen"/>
      <selection pane="topRight" activeCell="D1" sqref="D1"/>
      <selection pane="bottomLeft" activeCell="A10" sqref="A10"/>
      <selection pane="bottomRight" activeCell="G22" sqref="G22"/>
    </sheetView>
  </sheetViews>
  <sheetFormatPr defaultRowHeight="15"/>
  <cols>
    <col min="1" max="1" width="6.85546875" style="5" customWidth="1"/>
    <col min="2" max="2" width="27.140625" style="5" customWidth="1"/>
    <col min="3" max="3" width="7.85546875" style="5" bestFit="1" customWidth="1"/>
    <col min="4" max="4" width="14.42578125" style="5" customWidth="1"/>
    <col min="5" max="5" width="11.28515625" style="5" customWidth="1"/>
    <col min="6" max="6" width="11.7109375" style="5" customWidth="1"/>
    <col min="7" max="7" width="11.85546875" style="5" customWidth="1"/>
    <col min="8" max="9" width="10.28515625" style="5" bestFit="1" customWidth="1"/>
    <col min="10" max="16384" width="9.140625" style="5"/>
  </cols>
  <sheetData>
    <row r="1" spans="1:11" ht="15.75">
      <c r="A1" s="557"/>
      <c r="B1" s="557"/>
      <c r="F1" s="9"/>
    </row>
    <row r="2" spans="1:11">
      <c r="A2" s="556" t="s">
        <v>219</v>
      </c>
      <c r="B2" s="556"/>
      <c r="C2" s="556"/>
      <c r="D2" s="556"/>
      <c r="E2" s="556"/>
      <c r="F2" s="556"/>
      <c r="G2" s="556"/>
    </row>
    <row r="3" spans="1:11">
      <c r="A3" s="556"/>
      <c r="B3" s="556"/>
      <c r="C3" s="556"/>
      <c r="D3" s="556"/>
      <c r="E3" s="556"/>
      <c r="F3" s="556"/>
      <c r="G3" s="556"/>
    </row>
    <row r="4" spans="1:11">
      <c r="A4" s="556"/>
      <c r="B4" s="556"/>
      <c r="C4" s="556"/>
      <c r="D4" s="556"/>
      <c r="E4" s="556"/>
      <c r="F4" s="556"/>
      <c r="G4" s="556"/>
    </row>
    <row r="5" spans="1:11" ht="15.75">
      <c r="A5" s="670" t="s">
        <v>0</v>
      </c>
      <c r="B5" s="670"/>
      <c r="C5" s="670"/>
      <c r="D5" s="670"/>
      <c r="E5" s="670"/>
      <c r="F5" s="670"/>
      <c r="G5" s="670"/>
    </row>
    <row r="6" spans="1:11">
      <c r="A6" s="671" t="s">
        <v>1</v>
      </c>
      <c r="B6" s="671" t="s">
        <v>2</v>
      </c>
      <c r="C6" s="671" t="s">
        <v>3</v>
      </c>
      <c r="D6" s="671" t="s">
        <v>4</v>
      </c>
      <c r="E6" s="673" t="s">
        <v>5</v>
      </c>
      <c r="F6" s="673"/>
      <c r="G6" s="673"/>
    </row>
    <row r="7" spans="1:11" ht="18.75" customHeight="1">
      <c r="A7" s="672"/>
      <c r="B7" s="672"/>
      <c r="C7" s="672"/>
      <c r="D7" s="672"/>
      <c r="E7" s="674"/>
      <c r="F7" s="674"/>
      <c r="G7" s="674"/>
    </row>
    <row r="8" spans="1:11" ht="15.75">
      <c r="A8" s="672"/>
      <c r="B8" s="672"/>
      <c r="C8" s="672"/>
      <c r="D8" s="672"/>
      <c r="E8" s="1" t="s">
        <v>172</v>
      </c>
      <c r="F8" s="2" t="s">
        <v>173</v>
      </c>
      <c r="G8" s="1" t="s">
        <v>177</v>
      </c>
    </row>
    <row r="9" spans="1:11" ht="15" customHeight="1">
      <c r="A9" s="6">
        <v>-1</v>
      </c>
      <c r="B9" s="7">
        <v>-2</v>
      </c>
      <c r="C9" s="7">
        <v>-3</v>
      </c>
      <c r="D9" s="6" t="s">
        <v>6</v>
      </c>
      <c r="E9" s="17">
        <v>-5</v>
      </c>
      <c r="F9" s="18">
        <v>-6</v>
      </c>
      <c r="G9" s="17">
        <v>-7</v>
      </c>
    </row>
    <row r="10" spans="1:11" ht="15" customHeight="1">
      <c r="A10" s="266"/>
      <c r="B10" s="267"/>
      <c r="C10" s="267"/>
      <c r="D10" s="269">
        <f>D11+D24+D64</f>
        <v>13315.519999999999</v>
      </c>
      <c r="E10" s="269">
        <f t="shared" ref="E10:G10" si="0">E11+E24+E64</f>
        <v>9241.119999999999</v>
      </c>
      <c r="F10" s="269">
        <f t="shared" si="0"/>
        <v>1284.0500000000002</v>
      </c>
      <c r="G10" s="269">
        <f t="shared" si="0"/>
        <v>2790.3500000000004</v>
      </c>
    </row>
    <row r="11" spans="1:11" s="13" customFormat="1" ht="15.75">
      <c r="A11" s="86">
        <v>1</v>
      </c>
      <c r="B11" s="34" t="s">
        <v>7</v>
      </c>
      <c r="C11" s="51" t="s">
        <v>8</v>
      </c>
      <c r="D11" s="53">
        <f>D13+D15+D16+D17+D21+D23</f>
        <v>4913.32</v>
      </c>
      <c r="E11" s="53">
        <f>E13+E15+E16+E17+E21+E23</f>
        <v>1854.25</v>
      </c>
      <c r="F11" s="53">
        <f>F13+F15+F16+F17+F21+F23</f>
        <v>878.04000000000008</v>
      </c>
      <c r="G11" s="53">
        <f>G13+G15+G16+G17+G21+G23</f>
        <v>2181.0300000000002</v>
      </c>
      <c r="H11" s="112"/>
      <c r="I11" s="112"/>
      <c r="J11" s="112"/>
      <c r="K11" s="112"/>
    </row>
    <row r="12" spans="1:11" s="3" customFormat="1" ht="15.75">
      <c r="A12" s="88"/>
      <c r="B12" s="27" t="s">
        <v>93</v>
      </c>
      <c r="C12" s="49"/>
      <c r="D12" s="66"/>
      <c r="E12" s="57"/>
      <c r="F12" s="57"/>
      <c r="G12" s="57"/>
    </row>
    <row r="13" spans="1:11" s="3" customFormat="1" ht="15.75">
      <c r="A13" s="88" t="s">
        <v>127</v>
      </c>
      <c r="B13" s="28" t="s">
        <v>9</v>
      </c>
      <c r="C13" s="265" t="s">
        <v>10</v>
      </c>
      <c r="D13" s="66">
        <f>SUM(E13:G13)</f>
        <v>341.29</v>
      </c>
      <c r="E13" s="57">
        <f>199.69+13.79+10</f>
        <v>223.48</v>
      </c>
      <c r="F13" s="57">
        <v>50.5</v>
      </c>
      <c r="G13" s="57">
        <v>67.31</v>
      </c>
    </row>
    <row r="14" spans="1:11" s="61" customFormat="1" ht="31.5">
      <c r="A14" s="29"/>
      <c r="B14" s="27" t="s">
        <v>11</v>
      </c>
      <c r="C14" s="50" t="s">
        <v>12</v>
      </c>
      <c r="D14" s="66">
        <f t="shared" ref="D14:D64" si="1">SUM(E14:G14)</f>
        <v>327.59999999999997</v>
      </c>
      <c r="E14" s="65">
        <f>186+13.79+10</f>
        <v>209.79</v>
      </c>
      <c r="F14" s="65">
        <v>50.5</v>
      </c>
      <c r="G14" s="65">
        <v>67.31</v>
      </c>
    </row>
    <row r="15" spans="1:11" s="3" customFormat="1" ht="15.75">
      <c r="A15" s="88" t="s">
        <v>128</v>
      </c>
      <c r="B15" s="28" t="s">
        <v>13</v>
      </c>
      <c r="C15" s="265" t="s">
        <v>14</v>
      </c>
      <c r="D15" s="66">
        <f t="shared" si="1"/>
        <v>1650</v>
      </c>
      <c r="E15" s="57">
        <v>250</v>
      </c>
      <c r="F15" s="57">
        <v>200</v>
      </c>
      <c r="G15" s="57">
        <v>1200</v>
      </c>
      <c r="I15" s="122"/>
    </row>
    <row r="16" spans="1:11" s="3" customFormat="1" ht="15.75">
      <c r="A16" s="88" t="s">
        <v>129</v>
      </c>
      <c r="B16" s="28" t="s">
        <v>15</v>
      </c>
      <c r="C16" s="265" t="s">
        <v>16</v>
      </c>
      <c r="D16" s="66">
        <f t="shared" si="1"/>
        <v>1678.77</v>
      </c>
      <c r="E16" s="57">
        <v>622.89</v>
      </c>
      <c r="F16" s="57">
        <v>524.44000000000005</v>
      </c>
      <c r="G16" s="57">
        <v>531.44000000000005</v>
      </c>
      <c r="H16" s="20"/>
    </row>
    <row r="17" spans="1:10" s="3" customFormat="1" ht="15.75">
      <c r="A17" s="88" t="s">
        <v>130</v>
      </c>
      <c r="B17" s="28" t="s">
        <v>17</v>
      </c>
      <c r="C17" s="49" t="s">
        <v>18</v>
      </c>
      <c r="D17" s="66">
        <f t="shared" si="1"/>
        <v>0</v>
      </c>
      <c r="E17" s="57"/>
      <c r="F17" s="57"/>
      <c r="G17" s="57"/>
    </row>
    <row r="18" spans="1:10" s="3" customFormat="1" ht="15.75">
      <c r="A18" s="88" t="s">
        <v>131</v>
      </c>
      <c r="B18" s="28" t="s">
        <v>19</v>
      </c>
      <c r="C18" s="49" t="s">
        <v>20</v>
      </c>
      <c r="D18" s="66">
        <f t="shared" si="1"/>
        <v>0</v>
      </c>
      <c r="E18" s="57"/>
      <c r="F18" s="57"/>
      <c r="G18" s="57"/>
    </row>
    <row r="19" spans="1:10" s="3" customFormat="1" ht="15.75">
      <c r="A19" s="88" t="s">
        <v>132</v>
      </c>
      <c r="B19" s="28" t="s">
        <v>21</v>
      </c>
      <c r="C19" s="49" t="s">
        <v>22</v>
      </c>
      <c r="D19" s="66">
        <f t="shared" si="1"/>
        <v>0</v>
      </c>
      <c r="E19" s="57"/>
      <c r="F19" s="57"/>
      <c r="G19" s="57"/>
    </row>
    <row r="20" spans="1:10" s="61" customFormat="1" ht="31.5">
      <c r="A20" s="29"/>
      <c r="B20" s="27" t="s">
        <v>284</v>
      </c>
      <c r="C20" s="50" t="s">
        <v>285</v>
      </c>
      <c r="D20" s="66">
        <f t="shared" si="1"/>
        <v>0</v>
      </c>
      <c r="E20" s="65"/>
      <c r="F20" s="65"/>
      <c r="G20" s="65"/>
    </row>
    <row r="21" spans="1:10" s="3" customFormat="1" ht="15.75">
      <c r="A21" s="88" t="s">
        <v>133</v>
      </c>
      <c r="B21" s="28" t="s">
        <v>180</v>
      </c>
      <c r="C21" s="265" t="s">
        <v>24</v>
      </c>
      <c r="D21" s="66">
        <f t="shared" si="1"/>
        <v>19.75</v>
      </c>
      <c r="E21" s="57">
        <v>6.5</v>
      </c>
      <c r="F21" s="57">
        <v>5.0999999999999996</v>
      </c>
      <c r="G21" s="57">
        <v>8.15</v>
      </c>
    </row>
    <row r="22" spans="1:10" s="3" customFormat="1" ht="15.75">
      <c r="A22" s="88" t="s">
        <v>134</v>
      </c>
      <c r="B22" s="28" t="s">
        <v>25</v>
      </c>
      <c r="C22" s="49" t="s">
        <v>26</v>
      </c>
      <c r="D22" s="66">
        <f t="shared" si="1"/>
        <v>0</v>
      </c>
      <c r="E22" s="57"/>
      <c r="F22" s="57"/>
      <c r="G22" s="57"/>
    </row>
    <row r="23" spans="1:10" s="3" customFormat="1" ht="15.75">
      <c r="A23" s="88" t="s">
        <v>135</v>
      </c>
      <c r="B23" s="28" t="s">
        <v>27</v>
      </c>
      <c r="C23" s="265" t="s">
        <v>28</v>
      </c>
      <c r="D23" s="66">
        <f t="shared" si="1"/>
        <v>1223.51</v>
      </c>
      <c r="E23" s="57">
        <v>751.38</v>
      </c>
      <c r="F23" s="57">
        <v>98</v>
      </c>
      <c r="G23" s="57">
        <v>374.13</v>
      </c>
    </row>
    <row r="24" spans="1:10" s="13" customFormat="1" ht="15.75">
      <c r="A24" s="86">
        <v>2</v>
      </c>
      <c r="B24" s="34" t="s">
        <v>29</v>
      </c>
      <c r="C24" s="51" t="s">
        <v>30</v>
      </c>
      <c r="D24" s="53">
        <f t="shared" si="1"/>
        <v>8402.1999999999989</v>
      </c>
      <c r="E24" s="53">
        <f>E26+E27+E29+E30+E31+E33+E34+E53+E54+E55+E57+E58+E63</f>
        <v>7386.869999999999</v>
      </c>
      <c r="F24" s="53">
        <f>F26+F27+F29+F30+F31+F33+F34+F53+F54+F55+F57+F58+F63</f>
        <v>406.01000000000005</v>
      </c>
      <c r="G24" s="53">
        <f>G26+G27+G29+G30+G31+G33+G34+G53+G54+G55+G57+G58+G63</f>
        <v>609.31999999999994</v>
      </c>
      <c r="H24" s="64"/>
    </row>
    <row r="25" spans="1:10" s="3" customFormat="1" ht="15.75">
      <c r="A25" s="88"/>
      <c r="B25" s="27" t="s">
        <v>93</v>
      </c>
      <c r="C25" s="49"/>
      <c r="D25" s="66">
        <f t="shared" si="1"/>
        <v>0</v>
      </c>
      <c r="E25" s="57"/>
      <c r="F25" s="57"/>
      <c r="G25" s="57"/>
    </row>
    <row r="26" spans="1:10" s="3" customFormat="1" ht="15.75">
      <c r="A26" s="88" t="s">
        <v>136</v>
      </c>
      <c r="B26" s="28" t="s">
        <v>31</v>
      </c>
      <c r="C26" s="265" t="s">
        <v>32</v>
      </c>
      <c r="D26" s="66">
        <f t="shared" si="1"/>
        <v>247.56000000000003</v>
      </c>
      <c r="E26" s="57">
        <v>181.8</v>
      </c>
      <c r="F26" s="57">
        <v>29.02</v>
      </c>
      <c r="G26" s="57">
        <v>36.74</v>
      </c>
    </row>
    <row r="27" spans="1:10" s="3" customFormat="1" ht="15.75">
      <c r="A27" s="88" t="s">
        <v>137</v>
      </c>
      <c r="B27" s="28" t="s">
        <v>33</v>
      </c>
      <c r="C27" s="265" t="s">
        <v>34</v>
      </c>
      <c r="D27" s="66">
        <f t="shared" si="1"/>
        <v>1.41</v>
      </c>
      <c r="E27" s="57">
        <v>0.47</v>
      </c>
      <c r="F27" s="57">
        <v>0.47</v>
      </c>
      <c r="G27" s="57">
        <v>0.47</v>
      </c>
    </row>
    <row r="28" spans="1:10" s="3" customFormat="1" ht="15.75">
      <c r="A28" s="88" t="s">
        <v>138</v>
      </c>
      <c r="B28" s="28" t="s">
        <v>35</v>
      </c>
      <c r="C28" s="49" t="s">
        <v>36</v>
      </c>
      <c r="D28" s="66">
        <f t="shared" si="1"/>
        <v>0</v>
      </c>
      <c r="E28" s="57"/>
      <c r="F28" s="57"/>
      <c r="G28" s="57"/>
      <c r="J28" s="3">
        <f>2.95-1</f>
        <v>1.9500000000000002</v>
      </c>
    </row>
    <row r="29" spans="1:10" s="3" customFormat="1" ht="15.75">
      <c r="A29" s="88" t="s">
        <v>139</v>
      </c>
      <c r="B29" s="28" t="s">
        <v>37</v>
      </c>
      <c r="C29" s="49" t="s">
        <v>38</v>
      </c>
      <c r="D29" s="66">
        <f t="shared" si="1"/>
        <v>30</v>
      </c>
      <c r="E29" s="57">
        <v>30</v>
      </c>
      <c r="F29" s="57"/>
      <c r="G29" s="57"/>
    </row>
    <row r="30" spans="1:10" s="3" customFormat="1" ht="15.75">
      <c r="A30" s="88" t="s">
        <v>140</v>
      </c>
      <c r="B30" s="28" t="s">
        <v>39</v>
      </c>
      <c r="C30" s="49" t="s">
        <v>40</v>
      </c>
      <c r="D30" s="66">
        <f t="shared" si="1"/>
        <v>70.72999999999999</v>
      </c>
      <c r="E30" s="57">
        <v>24.73</v>
      </c>
      <c r="F30" s="57">
        <v>19.600000000000001</v>
      </c>
      <c r="G30" s="57">
        <v>26.4</v>
      </c>
    </row>
    <row r="31" spans="1:10" s="3" customFormat="1" ht="31.5">
      <c r="A31" s="88" t="s">
        <v>141</v>
      </c>
      <c r="B31" s="28" t="s">
        <v>41</v>
      </c>
      <c r="C31" s="49" t="s">
        <v>42</v>
      </c>
      <c r="D31" s="66">
        <f t="shared" si="1"/>
        <v>157.88</v>
      </c>
      <c r="E31" s="57">
        <v>100.03</v>
      </c>
      <c r="F31" s="57">
        <v>18.5</v>
      </c>
      <c r="G31" s="57">
        <v>39.35</v>
      </c>
    </row>
    <row r="32" spans="1:10" s="3" customFormat="1" ht="31.5">
      <c r="A32" s="88" t="s">
        <v>142</v>
      </c>
      <c r="B32" s="28" t="s">
        <v>43</v>
      </c>
      <c r="C32" s="49" t="s">
        <v>44</v>
      </c>
      <c r="D32" s="66">
        <f t="shared" si="1"/>
        <v>0</v>
      </c>
      <c r="E32" s="57"/>
      <c r="F32" s="57"/>
      <c r="G32" s="57"/>
    </row>
    <row r="33" spans="1:7" s="3" customFormat="1" ht="31.5">
      <c r="A33" s="88" t="s">
        <v>143</v>
      </c>
      <c r="B33" s="28" t="s">
        <v>286</v>
      </c>
      <c r="C33" s="49" t="s">
        <v>65</v>
      </c>
      <c r="D33" s="66">
        <f t="shared" si="1"/>
        <v>112.64000000000001</v>
      </c>
      <c r="E33" s="57">
        <v>40</v>
      </c>
      <c r="F33" s="57">
        <v>45.96</v>
      </c>
      <c r="G33" s="57">
        <v>26.68</v>
      </c>
    </row>
    <row r="34" spans="1:7" s="3" customFormat="1" ht="15.75">
      <c r="A34" s="88" t="s">
        <v>144</v>
      </c>
      <c r="B34" s="28" t="s">
        <v>448</v>
      </c>
      <c r="C34" s="49" t="s">
        <v>45</v>
      </c>
      <c r="D34" s="66">
        <f t="shared" si="1"/>
        <v>7413.79</v>
      </c>
      <c r="E34" s="66">
        <f>SUM(E36:E51)</f>
        <v>6798.2199999999993</v>
      </c>
      <c r="F34" s="66">
        <f t="shared" ref="F34:G34" si="2">SUM(F36:F51)</f>
        <v>258.81000000000006</v>
      </c>
      <c r="G34" s="66">
        <f t="shared" si="2"/>
        <v>356.76</v>
      </c>
    </row>
    <row r="35" spans="1:7" s="3" customFormat="1" ht="15.75">
      <c r="A35" s="88"/>
      <c r="B35" s="27" t="s">
        <v>93</v>
      </c>
      <c r="C35" s="49"/>
      <c r="D35" s="66"/>
      <c r="E35" s="57"/>
      <c r="F35" s="57"/>
      <c r="G35" s="57"/>
    </row>
    <row r="36" spans="1:7" s="3" customFormat="1" ht="15.75">
      <c r="A36" s="88" t="s">
        <v>288</v>
      </c>
      <c r="B36" s="28" t="s">
        <v>289</v>
      </c>
      <c r="C36" s="49" t="s">
        <v>164</v>
      </c>
      <c r="D36" s="66">
        <f t="shared" si="1"/>
        <v>597.05999999999995</v>
      </c>
      <c r="E36" s="57">
        <v>442.58</v>
      </c>
      <c r="F36" s="57">
        <v>6.47</v>
      </c>
      <c r="G36" s="57">
        <v>148.01</v>
      </c>
    </row>
    <row r="37" spans="1:7" s="3" customFormat="1" ht="15.75">
      <c r="A37" s="88" t="s">
        <v>288</v>
      </c>
      <c r="B37" s="28" t="s">
        <v>290</v>
      </c>
      <c r="C37" s="49" t="s">
        <v>165</v>
      </c>
      <c r="D37" s="66">
        <f t="shared" si="1"/>
        <v>210.65</v>
      </c>
      <c r="E37" s="57">
        <v>81.069999999999993</v>
      </c>
      <c r="F37" s="57">
        <v>78.92</v>
      </c>
      <c r="G37" s="57">
        <v>50.66</v>
      </c>
    </row>
    <row r="38" spans="1:7" s="3" customFormat="1" ht="15.75">
      <c r="A38" s="88" t="s">
        <v>288</v>
      </c>
      <c r="B38" s="28" t="s">
        <v>291</v>
      </c>
      <c r="C38" s="49" t="s">
        <v>167</v>
      </c>
      <c r="D38" s="66">
        <f t="shared" si="1"/>
        <v>4.5999999999999996</v>
      </c>
      <c r="E38" s="57">
        <v>3.8</v>
      </c>
      <c r="F38" s="57"/>
      <c r="G38" s="57">
        <v>0.8</v>
      </c>
    </row>
    <row r="39" spans="1:7" s="3" customFormat="1" ht="15.75">
      <c r="A39" s="88" t="s">
        <v>288</v>
      </c>
      <c r="B39" s="28" t="s">
        <v>292</v>
      </c>
      <c r="C39" s="49" t="s">
        <v>169</v>
      </c>
      <c r="D39" s="66">
        <f t="shared" si="1"/>
        <v>8.6900000000000013</v>
      </c>
      <c r="E39" s="57">
        <v>5.49</v>
      </c>
      <c r="F39" s="57">
        <v>1</v>
      </c>
      <c r="G39" s="57">
        <v>2.2000000000000002</v>
      </c>
    </row>
    <row r="40" spans="1:7" s="3" customFormat="1" ht="31.5">
      <c r="A40" s="88" t="s">
        <v>288</v>
      </c>
      <c r="B40" s="28" t="s">
        <v>293</v>
      </c>
      <c r="C40" s="49" t="s">
        <v>168</v>
      </c>
      <c r="D40" s="66">
        <f t="shared" si="1"/>
        <v>9.3999999999999986</v>
      </c>
      <c r="E40" s="57">
        <v>3</v>
      </c>
      <c r="F40" s="57">
        <v>2.1</v>
      </c>
      <c r="G40" s="57">
        <v>4.3</v>
      </c>
    </row>
    <row r="41" spans="1:7" s="3" customFormat="1" ht="31.5">
      <c r="A41" s="88" t="s">
        <v>288</v>
      </c>
      <c r="B41" s="28" t="s">
        <v>294</v>
      </c>
      <c r="C41" s="49" t="s">
        <v>170</v>
      </c>
      <c r="D41" s="66">
        <f t="shared" si="1"/>
        <v>13.950000000000001</v>
      </c>
      <c r="E41" s="57">
        <v>8.5500000000000007</v>
      </c>
      <c r="F41" s="57">
        <v>2</v>
      </c>
      <c r="G41" s="57">
        <v>3.4</v>
      </c>
    </row>
    <row r="42" spans="1:7" s="316" customFormat="1" ht="15.75">
      <c r="A42" s="312" t="s">
        <v>288</v>
      </c>
      <c r="B42" s="313" t="s">
        <v>295</v>
      </c>
      <c r="C42" s="265" t="s">
        <v>204</v>
      </c>
      <c r="D42" s="314">
        <f t="shared" si="1"/>
        <v>6481.2699999999995</v>
      </c>
      <c r="E42" s="315">
        <v>6214.44</v>
      </c>
      <c r="F42" s="315">
        <f>110.98+34+0.06</f>
        <v>145.04000000000002</v>
      </c>
      <c r="G42" s="315">
        <f>116.64+5.15</f>
        <v>121.79</v>
      </c>
    </row>
    <row r="43" spans="1:7" s="3" customFormat="1" ht="31.5">
      <c r="A43" s="88" t="s">
        <v>288</v>
      </c>
      <c r="B43" s="28" t="s">
        <v>296</v>
      </c>
      <c r="C43" s="49" t="s">
        <v>166</v>
      </c>
      <c r="D43" s="66">
        <f t="shared" si="1"/>
        <v>1.3599999999999999</v>
      </c>
      <c r="E43" s="57">
        <v>0.48</v>
      </c>
      <c r="F43" s="58">
        <v>0.48</v>
      </c>
      <c r="G43" s="57">
        <v>0.4</v>
      </c>
    </row>
    <row r="44" spans="1:7" s="3" customFormat="1" ht="31.5">
      <c r="A44" s="88" t="s">
        <v>288</v>
      </c>
      <c r="B44" s="28" t="s">
        <v>297</v>
      </c>
      <c r="C44" s="49" t="s">
        <v>298</v>
      </c>
      <c r="D44" s="66">
        <f t="shared" si="1"/>
        <v>0</v>
      </c>
      <c r="E44" s="57"/>
      <c r="F44" s="57"/>
      <c r="G44" s="57"/>
    </row>
    <row r="45" spans="1:7" s="3" customFormat="1" ht="31.5">
      <c r="A45" s="88" t="s">
        <v>288</v>
      </c>
      <c r="B45" s="28" t="s">
        <v>46</v>
      </c>
      <c r="C45" s="49" t="s">
        <v>47</v>
      </c>
      <c r="D45" s="66">
        <f t="shared" si="1"/>
        <v>0</v>
      </c>
      <c r="E45" s="57"/>
      <c r="F45" s="57"/>
      <c r="G45" s="57"/>
    </row>
    <row r="46" spans="1:7" s="3" customFormat="1" ht="15.75">
      <c r="A46" s="88" t="s">
        <v>288</v>
      </c>
      <c r="B46" s="28" t="s">
        <v>50</v>
      </c>
      <c r="C46" s="49" t="s">
        <v>51</v>
      </c>
      <c r="D46" s="66">
        <f t="shared" si="1"/>
        <v>23.3</v>
      </c>
      <c r="E46" s="57">
        <v>8.5</v>
      </c>
      <c r="F46" s="57">
        <v>7.8</v>
      </c>
      <c r="G46" s="57">
        <v>7</v>
      </c>
    </row>
    <row r="47" spans="1:7" s="3" customFormat="1" ht="15.75">
      <c r="A47" s="88" t="s">
        <v>288</v>
      </c>
      <c r="B47" s="28" t="s">
        <v>62</v>
      </c>
      <c r="C47" s="49" t="s">
        <v>63</v>
      </c>
      <c r="D47" s="66">
        <f t="shared" si="1"/>
        <v>8.81</v>
      </c>
      <c r="E47" s="57">
        <f>8.5+0.3+0.01</f>
        <v>8.81</v>
      </c>
      <c r="F47" s="57"/>
      <c r="G47" s="57"/>
    </row>
    <row r="48" spans="1:7" s="3" customFormat="1" ht="31.5">
      <c r="A48" s="88" t="s">
        <v>288</v>
      </c>
      <c r="B48" s="28" t="s">
        <v>299</v>
      </c>
      <c r="C48" s="49" t="s">
        <v>64</v>
      </c>
      <c r="D48" s="66">
        <f t="shared" si="1"/>
        <v>45</v>
      </c>
      <c r="E48" s="57">
        <v>18</v>
      </c>
      <c r="F48" s="57">
        <v>13</v>
      </c>
      <c r="G48" s="57">
        <v>14</v>
      </c>
    </row>
    <row r="49" spans="1:7" s="3" customFormat="1" ht="31.5">
      <c r="A49" s="88" t="s">
        <v>288</v>
      </c>
      <c r="B49" s="28" t="s">
        <v>300</v>
      </c>
      <c r="C49" s="49" t="s">
        <v>301</v>
      </c>
      <c r="D49" s="66">
        <f t="shared" si="1"/>
        <v>0</v>
      </c>
      <c r="E49" s="57"/>
      <c r="F49" s="57"/>
      <c r="G49" s="57"/>
    </row>
    <row r="50" spans="1:7" s="3" customFormat="1" ht="31.5">
      <c r="A50" s="88" t="s">
        <v>288</v>
      </c>
      <c r="B50" s="28" t="s">
        <v>302</v>
      </c>
      <c r="C50" s="49" t="s">
        <v>303</v>
      </c>
      <c r="D50" s="66">
        <f t="shared" si="1"/>
        <v>0</v>
      </c>
      <c r="E50" s="57"/>
      <c r="F50" s="57"/>
      <c r="G50" s="57"/>
    </row>
    <row r="51" spans="1:7" s="3" customFormat="1" ht="15.75">
      <c r="A51" s="88" t="s">
        <v>288</v>
      </c>
      <c r="B51" s="28" t="s">
        <v>304</v>
      </c>
      <c r="C51" s="49" t="s">
        <v>171</v>
      </c>
      <c r="D51" s="66">
        <f t="shared" si="1"/>
        <v>9.6999999999999993</v>
      </c>
      <c r="E51" s="57">
        <v>3.5</v>
      </c>
      <c r="F51" s="57">
        <v>2</v>
      </c>
      <c r="G51" s="57">
        <v>4.2</v>
      </c>
    </row>
    <row r="52" spans="1:7" s="3" customFormat="1" ht="15.75">
      <c r="A52" s="88" t="s">
        <v>145</v>
      </c>
      <c r="B52" s="28" t="s">
        <v>48</v>
      </c>
      <c r="C52" s="49" t="s">
        <v>49</v>
      </c>
      <c r="D52" s="66">
        <f t="shared" si="1"/>
        <v>0</v>
      </c>
      <c r="E52" s="57"/>
      <c r="F52" s="57"/>
      <c r="G52" s="57"/>
    </row>
    <row r="53" spans="1:7" s="3" customFormat="1" ht="15.75">
      <c r="A53" s="88" t="s">
        <v>146</v>
      </c>
      <c r="B53" s="28" t="s">
        <v>66</v>
      </c>
      <c r="C53" s="265" t="s">
        <v>67</v>
      </c>
      <c r="D53" s="66">
        <f t="shared" si="1"/>
        <v>3</v>
      </c>
      <c r="E53" s="57">
        <v>1</v>
      </c>
      <c r="F53" s="57">
        <v>1</v>
      </c>
      <c r="G53" s="57">
        <v>1</v>
      </c>
    </row>
    <row r="54" spans="1:7" s="3" customFormat="1" ht="31.5">
      <c r="A54" s="88" t="s">
        <v>147</v>
      </c>
      <c r="B54" s="28" t="s">
        <v>68</v>
      </c>
      <c r="C54" s="265" t="s">
        <v>69</v>
      </c>
      <c r="D54" s="66">
        <f t="shared" si="1"/>
        <v>103.72</v>
      </c>
      <c r="E54" s="101">
        <v>72.52</v>
      </c>
      <c r="F54" s="101">
        <v>4</v>
      </c>
      <c r="G54" s="101">
        <v>27.2</v>
      </c>
    </row>
    <row r="55" spans="1:7" s="3" customFormat="1" ht="15.75">
      <c r="A55" s="88" t="s">
        <v>148</v>
      </c>
      <c r="B55" s="28" t="s">
        <v>52</v>
      </c>
      <c r="C55" s="265" t="s">
        <v>53</v>
      </c>
      <c r="D55" s="66">
        <f t="shared" si="1"/>
        <v>196.52999999999997</v>
      </c>
      <c r="E55" s="57">
        <v>101.58</v>
      </c>
      <c r="F55" s="57">
        <v>24.4</v>
      </c>
      <c r="G55" s="57">
        <v>70.55</v>
      </c>
    </row>
    <row r="56" spans="1:7" s="3" customFormat="1" ht="15.75">
      <c r="A56" s="88" t="s">
        <v>149</v>
      </c>
      <c r="B56" s="28" t="s">
        <v>54</v>
      </c>
      <c r="C56" s="49" t="s">
        <v>55</v>
      </c>
      <c r="D56" s="66">
        <f t="shared" si="1"/>
        <v>0</v>
      </c>
      <c r="E56" s="57"/>
      <c r="F56" s="57"/>
      <c r="G56" s="57"/>
    </row>
    <row r="57" spans="1:7" s="3" customFormat="1" ht="15.75">
      <c r="A57" s="88" t="s">
        <v>150</v>
      </c>
      <c r="B57" s="28" t="s">
        <v>56</v>
      </c>
      <c r="C57" s="49" t="s">
        <v>57</v>
      </c>
      <c r="D57" s="66">
        <f t="shared" si="1"/>
        <v>12.75</v>
      </c>
      <c r="E57" s="57">
        <v>2.75</v>
      </c>
      <c r="F57" s="57">
        <v>2.25</v>
      </c>
      <c r="G57" s="57">
        <v>7.75</v>
      </c>
    </row>
    <row r="58" spans="1:7" s="3" customFormat="1" ht="31.5">
      <c r="A58" s="88" t="s">
        <v>151</v>
      </c>
      <c r="B58" s="28" t="s">
        <v>58</v>
      </c>
      <c r="C58" s="265" t="s">
        <v>59</v>
      </c>
      <c r="D58" s="66">
        <f t="shared" si="1"/>
        <v>1.86</v>
      </c>
      <c r="E58" s="57">
        <v>1.86</v>
      </c>
      <c r="F58" s="57"/>
      <c r="G58" s="57"/>
    </row>
    <row r="59" spans="1:7" s="3" customFormat="1" ht="31.5">
      <c r="A59" s="88" t="s">
        <v>152</v>
      </c>
      <c r="B59" s="28" t="s">
        <v>60</v>
      </c>
      <c r="C59" s="49" t="s">
        <v>61</v>
      </c>
      <c r="D59" s="66">
        <f t="shared" si="1"/>
        <v>0</v>
      </c>
      <c r="E59" s="57"/>
      <c r="F59" s="57"/>
      <c r="G59" s="57"/>
    </row>
    <row r="60" spans="1:7" s="3" customFormat="1" ht="15.75">
      <c r="A60" s="88" t="s">
        <v>153</v>
      </c>
      <c r="B60" s="28" t="s">
        <v>305</v>
      </c>
      <c r="C60" s="49" t="s">
        <v>70</v>
      </c>
      <c r="D60" s="66">
        <f t="shared" si="1"/>
        <v>0</v>
      </c>
      <c r="E60" s="57"/>
      <c r="F60" s="57"/>
      <c r="G60" s="57"/>
    </row>
    <row r="61" spans="1:7" s="3" customFormat="1" ht="31.5">
      <c r="A61" s="88" t="s">
        <v>154</v>
      </c>
      <c r="B61" s="28" t="s">
        <v>279</v>
      </c>
      <c r="C61" s="49" t="s">
        <v>71</v>
      </c>
      <c r="D61" s="66">
        <f t="shared" si="1"/>
        <v>0</v>
      </c>
      <c r="E61" s="57"/>
      <c r="F61" s="57"/>
      <c r="G61" s="57"/>
    </row>
    <row r="62" spans="1:7" s="3" customFormat="1" ht="31.5">
      <c r="A62" s="88" t="s">
        <v>155</v>
      </c>
      <c r="B62" s="28" t="s">
        <v>72</v>
      </c>
      <c r="C62" s="49" t="s">
        <v>73</v>
      </c>
      <c r="D62" s="66">
        <f t="shared" si="1"/>
        <v>0</v>
      </c>
      <c r="E62" s="57"/>
      <c r="F62" s="57"/>
      <c r="G62" s="57"/>
    </row>
    <row r="63" spans="1:7" s="3" customFormat="1" ht="15.75">
      <c r="A63" s="88" t="s">
        <v>156</v>
      </c>
      <c r="B63" s="28" t="s">
        <v>74</v>
      </c>
      <c r="C63" s="49" t="s">
        <v>75</v>
      </c>
      <c r="D63" s="66">
        <f t="shared" si="1"/>
        <v>50.33</v>
      </c>
      <c r="E63" s="57">
        <v>31.91</v>
      </c>
      <c r="F63" s="57">
        <v>2</v>
      </c>
      <c r="G63" s="57">
        <v>16.420000000000002</v>
      </c>
    </row>
    <row r="64" spans="1:7" s="13" customFormat="1" ht="15.75">
      <c r="A64" s="86">
        <v>3</v>
      </c>
      <c r="B64" s="34" t="s">
        <v>76</v>
      </c>
      <c r="C64" s="51" t="s">
        <v>77</v>
      </c>
      <c r="D64" s="66">
        <f t="shared" si="1"/>
        <v>0</v>
      </c>
      <c r="E64" s="56"/>
      <c r="F64" s="56"/>
      <c r="G64" s="56"/>
    </row>
  </sheetData>
  <mergeCells count="8">
    <mergeCell ref="A1:B1"/>
    <mergeCell ref="A2:G4"/>
    <mergeCell ref="A5:G5"/>
    <mergeCell ref="A6:A8"/>
    <mergeCell ref="B6:B8"/>
    <mergeCell ref="C6:C8"/>
    <mergeCell ref="D6:D8"/>
    <mergeCell ref="E6:G7"/>
  </mergeCells>
  <phoneticPr fontId="57" type="noConversion"/>
  <pageMargins left="0.7" right="0.7" top="0.2" bottom="0.2" header="0.3" footer="0.3"/>
  <pageSetup paperSize="9" orientation="portrait" horizont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6"/>
  <sheetViews>
    <sheetView topLeftCell="A2" workbookViewId="0">
      <pane ySplit="7" topLeftCell="A9" activePane="bottomLeft" state="frozen"/>
      <selection activeCell="D22" sqref="D22"/>
      <selection pane="bottomLeft" activeCell="G16" sqref="G16"/>
    </sheetView>
  </sheetViews>
  <sheetFormatPr defaultRowHeight="15"/>
  <cols>
    <col min="1" max="1" width="6.85546875" style="5" customWidth="1"/>
    <col min="2" max="2" width="36.5703125" style="5" customWidth="1"/>
    <col min="3" max="3" width="7.85546875" style="5" bestFit="1" customWidth="1"/>
    <col min="4" max="4" width="11.5703125" style="5" bestFit="1" customWidth="1"/>
    <col min="5" max="5" width="13" style="5" customWidth="1"/>
    <col min="6" max="7" width="10.42578125" style="5" bestFit="1" customWidth="1"/>
    <col min="8" max="8" width="11.5703125" style="5" bestFit="1" customWidth="1"/>
    <col min="9" max="9" width="10.28515625" style="5" bestFit="1" customWidth="1"/>
    <col min="10" max="16384" width="9.140625" style="5"/>
  </cols>
  <sheetData>
    <row r="1" spans="1:11" ht="15.75">
      <c r="A1" s="557"/>
      <c r="B1" s="557"/>
      <c r="F1" s="9"/>
    </row>
    <row r="2" spans="1:11">
      <c r="A2" s="556" t="s">
        <v>220</v>
      </c>
      <c r="B2" s="556"/>
      <c r="C2" s="556"/>
      <c r="D2" s="556"/>
      <c r="E2" s="556"/>
      <c r="F2" s="556"/>
      <c r="G2" s="556"/>
    </row>
    <row r="3" spans="1:11">
      <c r="A3" s="556"/>
      <c r="B3" s="556"/>
      <c r="C3" s="556"/>
      <c r="D3" s="556"/>
      <c r="E3" s="556"/>
      <c r="F3" s="556"/>
      <c r="G3" s="556"/>
    </row>
    <row r="4" spans="1:11">
      <c r="A4" s="556"/>
      <c r="B4" s="556"/>
      <c r="C4" s="556"/>
      <c r="D4" s="556"/>
      <c r="E4" s="556"/>
      <c r="F4" s="556"/>
      <c r="G4" s="556"/>
    </row>
    <row r="5" spans="1:11" ht="15.75">
      <c r="A5" s="670" t="s">
        <v>0</v>
      </c>
      <c r="B5" s="670"/>
      <c r="C5" s="670"/>
      <c r="D5" s="670"/>
      <c r="E5" s="670"/>
      <c r="F5" s="670"/>
      <c r="G5" s="670"/>
    </row>
    <row r="6" spans="1:11">
      <c r="A6" s="671" t="s">
        <v>1</v>
      </c>
      <c r="B6" s="671" t="s">
        <v>2</v>
      </c>
      <c r="C6" s="671" t="s">
        <v>3</v>
      </c>
      <c r="D6" s="671" t="s">
        <v>4</v>
      </c>
      <c r="E6" s="673" t="s">
        <v>5</v>
      </c>
      <c r="F6" s="673"/>
      <c r="G6" s="673"/>
    </row>
    <row r="7" spans="1:11">
      <c r="A7" s="672"/>
      <c r="B7" s="672"/>
      <c r="C7" s="672"/>
      <c r="D7" s="672"/>
      <c r="E7" s="674"/>
      <c r="F7" s="674"/>
      <c r="G7" s="674"/>
    </row>
    <row r="8" spans="1:11" ht="15.75">
      <c r="A8" s="672"/>
      <c r="B8" s="672"/>
      <c r="C8" s="672"/>
      <c r="D8" s="672"/>
      <c r="E8" s="1" t="s">
        <v>172</v>
      </c>
      <c r="F8" s="2" t="s">
        <v>173</v>
      </c>
      <c r="G8" s="1" t="s">
        <v>177</v>
      </c>
    </row>
    <row r="9" spans="1:11" ht="15" customHeight="1">
      <c r="A9" s="6">
        <v>-1</v>
      </c>
      <c r="B9" s="7">
        <v>-2</v>
      </c>
      <c r="C9" s="7">
        <v>-3</v>
      </c>
      <c r="D9" s="6" t="s">
        <v>6</v>
      </c>
      <c r="E9" s="8">
        <v>-5</v>
      </c>
      <c r="F9" s="10">
        <v>-6</v>
      </c>
      <c r="G9" s="8">
        <v>-7</v>
      </c>
    </row>
    <row r="10" spans="1:11" ht="15" customHeight="1">
      <c r="A10" s="266"/>
      <c r="B10" s="267"/>
      <c r="C10" s="267"/>
      <c r="D10" s="268">
        <f>D11+D24+D64</f>
        <v>13315.52</v>
      </c>
      <c r="E10" s="268">
        <f t="shared" ref="E10:G10" si="0">E11+E24+E64</f>
        <v>9241.1200000000008</v>
      </c>
      <c r="F10" s="268">
        <f t="shared" si="0"/>
        <v>1284.0500000000002</v>
      </c>
      <c r="G10" s="268">
        <f t="shared" si="0"/>
        <v>2790.35</v>
      </c>
    </row>
    <row r="11" spans="1:11" s="13" customFormat="1" ht="15.75">
      <c r="A11" s="86">
        <v>1</v>
      </c>
      <c r="B11" s="34" t="s">
        <v>7</v>
      </c>
      <c r="C11" s="51" t="s">
        <v>8</v>
      </c>
      <c r="D11" s="53">
        <f>D13+SUM(D15:D19)+SUM(D21:D23)</f>
        <v>13107.16</v>
      </c>
      <c r="E11" s="53">
        <f t="shared" ref="E11:G11" si="1">E13+SUM(E15:E19)+SUM(E21:E23)</f>
        <v>9181.33</v>
      </c>
      <c r="F11" s="53">
        <f t="shared" si="1"/>
        <v>1194.3100000000002</v>
      </c>
      <c r="G11" s="53">
        <f t="shared" si="1"/>
        <v>2731.52</v>
      </c>
      <c r="H11" s="112"/>
      <c r="I11" s="112"/>
      <c r="J11" s="112"/>
      <c r="K11" s="112"/>
    </row>
    <row r="12" spans="1:11" s="3" customFormat="1" ht="15.75">
      <c r="A12" s="88"/>
      <c r="B12" s="27" t="s">
        <v>93</v>
      </c>
      <c r="C12" s="49"/>
      <c r="D12" s="66"/>
      <c r="E12" s="57"/>
      <c r="F12" s="57"/>
      <c r="G12" s="57"/>
    </row>
    <row r="13" spans="1:11" s="3" customFormat="1" ht="15.75">
      <c r="A13" s="88" t="s">
        <v>127</v>
      </c>
      <c r="B13" s="28" t="s">
        <v>9</v>
      </c>
      <c r="C13" s="49" t="s">
        <v>10</v>
      </c>
      <c r="D13" s="66"/>
      <c r="E13" s="57"/>
      <c r="F13" s="57"/>
      <c r="G13" s="57"/>
    </row>
    <row r="14" spans="1:11" s="61" customFormat="1" ht="31.5">
      <c r="A14" s="29"/>
      <c r="B14" s="27" t="s">
        <v>11</v>
      </c>
      <c r="C14" s="50" t="s">
        <v>12</v>
      </c>
      <c r="D14" s="67"/>
      <c r="E14" s="65"/>
      <c r="F14" s="65"/>
      <c r="G14" s="65"/>
    </row>
    <row r="15" spans="1:11" s="3" customFormat="1" ht="15.75">
      <c r="A15" s="88" t="s">
        <v>128</v>
      </c>
      <c r="B15" s="28" t="s">
        <v>13</v>
      </c>
      <c r="C15" s="49" t="s">
        <v>14</v>
      </c>
      <c r="D15" s="66">
        <f>SUM(E15:G15)</f>
        <v>2142.89</v>
      </c>
      <c r="E15" s="57">
        <v>802.98</v>
      </c>
      <c r="F15" s="57">
        <v>631.58000000000004</v>
      </c>
      <c r="G15" s="57">
        <v>708.33</v>
      </c>
    </row>
    <row r="16" spans="1:11" s="3" customFormat="1" ht="15.75">
      <c r="A16" s="88" t="s">
        <v>129</v>
      </c>
      <c r="B16" s="28" t="s">
        <v>15</v>
      </c>
      <c r="C16" s="49" t="s">
        <v>16</v>
      </c>
      <c r="D16" s="66">
        <f t="shared" ref="D16:D64" si="2">SUM(E16:G16)</f>
        <v>1896.75</v>
      </c>
      <c r="E16" s="57">
        <v>1030.33</v>
      </c>
      <c r="F16" s="57">
        <v>398.56</v>
      </c>
      <c r="G16" s="57">
        <v>467.86</v>
      </c>
      <c r="H16" s="20"/>
    </row>
    <row r="17" spans="1:8" s="3" customFormat="1" ht="15.75">
      <c r="A17" s="88" t="s">
        <v>130</v>
      </c>
      <c r="B17" s="28" t="s">
        <v>17</v>
      </c>
      <c r="C17" s="49" t="s">
        <v>18</v>
      </c>
      <c r="D17" s="66">
        <f t="shared" si="2"/>
        <v>0</v>
      </c>
      <c r="E17" s="57"/>
      <c r="F17" s="57"/>
      <c r="G17" s="57"/>
      <c r="H17" s="122"/>
    </row>
    <row r="18" spans="1:8" s="3" customFormat="1" ht="15.75">
      <c r="A18" s="88" t="s">
        <v>131</v>
      </c>
      <c r="B18" s="28" t="s">
        <v>19</v>
      </c>
      <c r="C18" s="49" t="s">
        <v>20</v>
      </c>
      <c r="D18" s="66">
        <f t="shared" si="2"/>
        <v>0</v>
      </c>
      <c r="E18" s="57"/>
      <c r="F18" s="57"/>
      <c r="G18" s="57"/>
    </row>
    <row r="19" spans="1:8" s="3" customFormat="1" ht="15.75">
      <c r="A19" s="88" t="s">
        <v>132</v>
      </c>
      <c r="B19" s="28" t="s">
        <v>21</v>
      </c>
      <c r="C19" s="49" t="s">
        <v>22</v>
      </c>
      <c r="D19" s="66">
        <f t="shared" si="2"/>
        <v>9067.4700000000012</v>
      </c>
      <c r="E19" s="57">
        <v>7347.97</v>
      </c>
      <c r="F19" s="57">
        <v>164.17</v>
      </c>
      <c r="G19" s="57">
        <v>1555.33</v>
      </c>
      <c r="H19" s="122"/>
    </row>
    <row r="20" spans="1:8" s="61" customFormat="1" ht="31.5">
      <c r="A20" s="29"/>
      <c r="B20" s="27" t="s">
        <v>284</v>
      </c>
      <c r="C20" s="50" t="s">
        <v>285</v>
      </c>
      <c r="D20" s="66">
        <f t="shared" si="2"/>
        <v>143.54</v>
      </c>
      <c r="E20" s="65">
        <v>115.22</v>
      </c>
      <c r="F20" s="65">
        <v>13.6</v>
      </c>
      <c r="G20" s="65">
        <v>14.72</v>
      </c>
    </row>
    <row r="21" spans="1:8" s="3" customFormat="1" ht="15.75">
      <c r="A21" s="88" t="s">
        <v>133</v>
      </c>
      <c r="B21" s="28" t="s">
        <v>180</v>
      </c>
      <c r="C21" s="49" t="s">
        <v>24</v>
      </c>
      <c r="D21" s="66">
        <f t="shared" si="2"/>
        <v>0.05</v>
      </c>
      <c r="E21" s="57">
        <v>0.05</v>
      </c>
      <c r="F21" s="57"/>
      <c r="G21" s="57"/>
    </row>
    <row r="22" spans="1:8" s="3" customFormat="1" ht="15.75">
      <c r="A22" s="88" t="s">
        <v>134</v>
      </c>
      <c r="B22" s="28" t="s">
        <v>25</v>
      </c>
      <c r="C22" s="49" t="s">
        <v>26</v>
      </c>
      <c r="D22" s="66">
        <f t="shared" si="2"/>
        <v>0</v>
      </c>
      <c r="E22" s="57"/>
      <c r="F22" s="57"/>
      <c r="G22" s="57"/>
    </row>
    <row r="23" spans="1:8" s="3" customFormat="1" ht="15.75">
      <c r="A23" s="88" t="s">
        <v>135</v>
      </c>
      <c r="B23" s="28" t="s">
        <v>27</v>
      </c>
      <c r="C23" s="49" t="s">
        <v>28</v>
      </c>
      <c r="D23" s="66">
        <f t="shared" si="2"/>
        <v>0</v>
      </c>
      <c r="E23" s="57"/>
      <c r="F23" s="57"/>
      <c r="G23" s="57"/>
    </row>
    <row r="24" spans="1:8" s="13" customFormat="1" ht="15.75">
      <c r="A24" s="86">
        <v>2</v>
      </c>
      <c r="B24" s="34" t="s">
        <v>29</v>
      </c>
      <c r="C24" s="51" t="s">
        <v>30</v>
      </c>
      <c r="D24" s="66">
        <f>SUM(D26:D63)-D34</f>
        <v>208.33</v>
      </c>
      <c r="E24" s="66">
        <f t="shared" ref="E24:G24" si="3">SUM(E26:E63)-E34</f>
        <v>59.76</v>
      </c>
      <c r="F24" s="66">
        <f t="shared" si="3"/>
        <v>89.740000000000009</v>
      </c>
      <c r="G24" s="66">
        <f t="shared" si="3"/>
        <v>58.830000000000005</v>
      </c>
      <c r="H24" s="64"/>
    </row>
    <row r="25" spans="1:8" s="3" customFormat="1" ht="15.75">
      <c r="A25" s="88"/>
      <c r="B25" s="27" t="s">
        <v>93</v>
      </c>
      <c r="C25" s="49"/>
      <c r="D25" s="66">
        <f t="shared" si="2"/>
        <v>0</v>
      </c>
      <c r="E25" s="57"/>
      <c r="F25" s="57"/>
      <c r="G25" s="57"/>
    </row>
    <row r="26" spans="1:8" s="3" customFormat="1" ht="15.75">
      <c r="A26" s="88" t="s">
        <v>136</v>
      </c>
      <c r="B26" s="28" t="s">
        <v>31</v>
      </c>
      <c r="C26" s="49" t="s">
        <v>32</v>
      </c>
      <c r="D26" s="66">
        <f t="shared" si="2"/>
        <v>0</v>
      </c>
      <c r="E26" s="57"/>
      <c r="F26" s="57"/>
      <c r="G26" s="57"/>
    </row>
    <row r="27" spans="1:8" s="3" customFormat="1" ht="15.75">
      <c r="A27" s="88" t="s">
        <v>137</v>
      </c>
      <c r="B27" s="28" t="s">
        <v>33</v>
      </c>
      <c r="C27" s="49" t="s">
        <v>34</v>
      </c>
      <c r="D27" s="66">
        <f t="shared" si="2"/>
        <v>0</v>
      </c>
      <c r="E27" s="57"/>
      <c r="F27" s="57"/>
      <c r="G27" s="57"/>
    </row>
    <row r="28" spans="1:8" s="3" customFormat="1" ht="15.75">
      <c r="A28" s="88" t="s">
        <v>138</v>
      </c>
      <c r="B28" s="28" t="s">
        <v>35</v>
      </c>
      <c r="C28" s="49" t="s">
        <v>36</v>
      </c>
      <c r="D28" s="66">
        <f t="shared" si="2"/>
        <v>0</v>
      </c>
      <c r="E28" s="57"/>
      <c r="F28" s="57"/>
      <c r="G28" s="57"/>
    </row>
    <row r="29" spans="1:8" s="3" customFormat="1" ht="15.75">
      <c r="A29" s="88" t="s">
        <v>139</v>
      </c>
      <c r="B29" s="28" t="s">
        <v>37</v>
      </c>
      <c r="C29" s="49" t="s">
        <v>38</v>
      </c>
      <c r="D29" s="66">
        <f t="shared" si="2"/>
        <v>0</v>
      </c>
      <c r="E29" s="57"/>
      <c r="F29" s="57"/>
      <c r="G29" s="57"/>
    </row>
    <row r="30" spans="1:8" s="3" customFormat="1" ht="15.75">
      <c r="A30" s="88" t="s">
        <v>140</v>
      </c>
      <c r="B30" s="28" t="s">
        <v>39</v>
      </c>
      <c r="C30" s="49" t="s">
        <v>40</v>
      </c>
      <c r="D30" s="66">
        <f t="shared" si="2"/>
        <v>0</v>
      </c>
      <c r="E30" s="57"/>
      <c r="F30" s="57"/>
      <c r="G30" s="57"/>
    </row>
    <row r="31" spans="1:8" s="3" customFormat="1" ht="15.75">
      <c r="A31" s="88" t="s">
        <v>141</v>
      </c>
      <c r="B31" s="28" t="s">
        <v>41</v>
      </c>
      <c r="C31" s="49" t="s">
        <v>42</v>
      </c>
      <c r="D31" s="66">
        <f t="shared" si="2"/>
        <v>0</v>
      </c>
      <c r="E31" s="57"/>
      <c r="F31" s="57"/>
      <c r="G31" s="57"/>
    </row>
    <row r="32" spans="1:8" s="3" customFormat="1" ht="15.75">
      <c r="A32" s="88" t="s">
        <v>142</v>
      </c>
      <c r="B32" s="28" t="s">
        <v>43</v>
      </c>
      <c r="C32" s="49" t="s">
        <v>44</v>
      </c>
      <c r="D32" s="66">
        <f t="shared" si="2"/>
        <v>0</v>
      </c>
      <c r="E32" s="57"/>
      <c r="F32" s="57"/>
      <c r="G32" s="57"/>
    </row>
    <row r="33" spans="1:7" s="3" customFormat="1" ht="31.5">
      <c r="A33" s="88" t="s">
        <v>143</v>
      </c>
      <c r="B33" s="28" t="s">
        <v>286</v>
      </c>
      <c r="C33" s="49" t="s">
        <v>65</v>
      </c>
      <c r="D33" s="66">
        <f t="shared" si="2"/>
        <v>0</v>
      </c>
      <c r="E33" s="57"/>
      <c r="F33" s="57"/>
      <c r="G33" s="57"/>
    </row>
    <row r="34" spans="1:7" s="3" customFormat="1" ht="15.75">
      <c r="A34" s="88" t="s">
        <v>144</v>
      </c>
      <c r="B34" s="28" t="s">
        <v>448</v>
      </c>
      <c r="C34" s="49" t="s">
        <v>45</v>
      </c>
      <c r="D34" s="66">
        <f t="shared" si="2"/>
        <v>0.84</v>
      </c>
      <c r="E34" s="66">
        <f>E37+E42+E36</f>
        <v>0.84</v>
      </c>
      <c r="F34" s="66"/>
      <c r="G34" s="57"/>
    </row>
    <row r="35" spans="1:7" s="3" customFormat="1" ht="15.75">
      <c r="A35" s="88"/>
      <c r="B35" s="27" t="s">
        <v>93</v>
      </c>
      <c r="C35" s="49"/>
      <c r="D35" s="66">
        <f t="shared" si="2"/>
        <v>0</v>
      </c>
      <c r="E35" s="57"/>
      <c r="F35" s="57"/>
      <c r="G35" s="57"/>
    </row>
    <row r="36" spans="1:7" s="3" customFormat="1" ht="15.75">
      <c r="A36" s="88" t="s">
        <v>288</v>
      </c>
      <c r="B36" s="28" t="s">
        <v>289</v>
      </c>
      <c r="C36" s="49" t="s">
        <v>164</v>
      </c>
      <c r="D36" s="66">
        <f t="shared" si="2"/>
        <v>0.83</v>
      </c>
      <c r="E36" s="57">
        <v>0.83</v>
      </c>
      <c r="F36" s="57"/>
      <c r="G36" s="57"/>
    </row>
    <row r="37" spans="1:7" s="3" customFormat="1" ht="15.75">
      <c r="A37" s="88" t="s">
        <v>288</v>
      </c>
      <c r="B37" s="28" t="s">
        <v>290</v>
      </c>
      <c r="C37" s="49" t="s">
        <v>165</v>
      </c>
      <c r="D37" s="66">
        <f t="shared" si="2"/>
        <v>0.01</v>
      </c>
      <c r="E37" s="57">
        <v>0.01</v>
      </c>
      <c r="F37" s="57"/>
      <c r="G37" s="57"/>
    </row>
    <row r="38" spans="1:7" s="3" customFormat="1" ht="15.75">
      <c r="A38" s="88" t="s">
        <v>288</v>
      </c>
      <c r="B38" s="28" t="s">
        <v>291</v>
      </c>
      <c r="C38" s="49" t="s">
        <v>167</v>
      </c>
      <c r="D38" s="66">
        <f t="shared" si="2"/>
        <v>0</v>
      </c>
      <c r="E38" s="57"/>
      <c r="F38" s="57"/>
      <c r="G38" s="57"/>
    </row>
    <row r="39" spans="1:7" s="3" customFormat="1" ht="15.75">
      <c r="A39" s="88" t="s">
        <v>288</v>
      </c>
      <c r="B39" s="28" t="s">
        <v>292</v>
      </c>
      <c r="C39" s="49" t="s">
        <v>169</v>
      </c>
      <c r="D39" s="66">
        <f t="shared" si="2"/>
        <v>0</v>
      </c>
      <c r="E39" s="57"/>
      <c r="F39" s="57"/>
      <c r="G39" s="57"/>
    </row>
    <row r="40" spans="1:7" s="3" customFormat="1" ht="15.75">
      <c r="A40" s="88" t="s">
        <v>288</v>
      </c>
      <c r="B40" s="28" t="s">
        <v>293</v>
      </c>
      <c r="C40" s="49" t="s">
        <v>168</v>
      </c>
      <c r="D40" s="66">
        <f t="shared" si="2"/>
        <v>0</v>
      </c>
      <c r="E40" s="57"/>
      <c r="F40" s="57"/>
      <c r="G40" s="57"/>
    </row>
    <row r="41" spans="1:7" s="3" customFormat="1" ht="15.75">
      <c r="A41" s="88" t="s">
        <v>288</v>
      </c>
      <c r="B41" s="28" t="s">
        <v>294</v>
      </c>
      <c r="C41" s="49" t="s">
        <v>170</v>
      </c>
      <c r="D41" s="66">
        <f t="shared" si="2"/>
        <v>0</v>
      </c>
      <c r="E41" s="57"/>
      <c r="F41" s="57"/>
      <c r="G41" s="57"/>
    </row>
    <row r="42" spans="1:7" s="3" customFormat="1" ht="15.75">
      <c r="A42" s="88" t="s">
        <v>288</v>
      </c>
      <c r="B42" s="28" t="s">
        <v>295</v>
      </c>
      <c r="C42" s="49" t="s">
        <v>204</v>
      </c>
      <c r="D42" s="66">
        <f t="shared" si="2"/>
        <v>0</v>
      </c>
      <c r="E42" s="57"/>
      <c r="F42" s="57"/>
      <c r="G42" s="57"/>
    </row>
    <row r="43" spans="1:7" s="3" customFormat="1" ht="15.75">
      <c r="A43" s="88" t="s">
        <v>288</v>
      </c>
      <c r="B43" s="28" t="s">
        <v>296</v>
      </c>
      <c r="C43" s="49" t="s">
        <v>166</v>
      </c>
      <c r="D43" s="66">
        <f t="shared" si="2"/>
        <v>0</v>
      </c>
      <c r="E43" s="57"/>
      <c r="F43" s="58"/>
      <c r="G43" s="57"/>
    </row>
    <row r="44" spans="1:7" s="3" customFormat="1" ht="15.75">
      <c r="A44" s="88" t="s">
        <v>288</v>
      </c>
      <c r="B44" s="28" t="s">
        <v>297</v>
      </c>
      <c r="C44" s="49" t="s">
        <v>298</v>
      </c>
      <c r="D44" s="66">
        <f t="shared" si="2"/>
        <v>0</v>
      </c>
      <c r="E44" s="57"/>
      <c r="F44" s="57"/>
      <c r="G44" s="57"/>
    </row>
    <row r="45" spans="1:7" s="3" customFormat="1" ht="15.75">
      <c r="A45" s="88" t="s">
        <v>288</v>
      </c>
      <c r="B45" s="28" t="s">
        <v>46</v>
      </c>
      <c r="C45" s="49" t="s">
        <v>47</v>
      </c>
      <c r="D45" s="66">
        <f t="shared" si="2"/>
        <v>0</v>
      </c>
      <c r="E45" s="57"/>
      <c r="F45" s="57"/>
      <c r="G45" s="57"/>
    </row>
    <row r="46" spans="1:7" s="3" customFormat="1" ht="15.75">
      <c r="A46" s="88" t="s">
        <v>288</v>
      </c>
      <c r="B46" s="28" t="s">
        <v>50</v>
      </c>
      <c r="C46" s="49" t="s">
        <v>51</v>
      </c>
      <c r="D46" s="66">
        <f t="shared" si="2"/>
        <v>0</v>
      </c>
      <c r="E46" s="57"/>
      <c r="F46" s="57"/>
      <c r="G46" s="57"/>
    </row>
    <row r="47" spans="1:7" s="3" customFormat="1" ht="15.75">
      <c r="A47" s="88" t="s">
        <v>288</v>
      </c>
      <c r="B47" s="28" t="s">
        <v>62</v>
      </c>
      <c r="C47" s="49" t="s">
        <v>63</v>
      </c>
      <c r="D47" s="66">
        <f t="shared" si="2"/>
        <v>0</v>
      </c>
      <c r="E47" s="57"/>
      <c r="F47" s="57"/>
      <c r="G47" s="57"/>
    </row>
    <row r="48" spans="1:7" s="3" customFormat="1" ht="31.5">
      <c r="A48" s="88" t="s">
        <v>288</v>
      </c>
      <c r="B48" s="28" t="s">
        <v>299</v>
      </c>
      <c r="C48" s="49" t="s">
        <v>64</v>
      </c>
      <c r="D48" s="66">
        <f t="shared" si="2"/>
        <v>0</v>
      </c>
      <c r="E48" s="57"/>
      <c r="F48" s="57"/>
      <c r="G48" s="57"/>
    </row>
    <row r="49" spans="1:7" s="3" customFormat="1" ht="31.5">
      <c r="A49" s="88" t="s">
        <v>288</v>
      </c>
      <c r="B49" s="28" t="s">
        <v>300</v>
      </c>
      <c r="C49" s="49" t="s">
        <v>301</v>
      </c>
      <c r="D49" s="66">
        <f t="shared" si="2"/>
        <v>0</v>
      </c>
      <c r="E49" s="57"/>
      <c r="F49" s="57"/>
      <c r="G49" s="57"/>
    </row>
    <row r="50" spans="1:7" s="3" customFormat="1" ht="15.75">
      <c r="A50" s="88" t="s">
        <v>288</v>
      </c>
      <c r="B50" s="28" t="s">
        <v>302</v>
      </c>
      <c r="C50" s="49" t="s">
        <v>303</v>
      </c>
      <c r="D50" s="66">
        <f t="shared" si="2"/>
        <v>0</v>
      </c>
      <c r="E50" s="57"/>
      <c r="F50" s="57"/>
      <c r="G50" s="57"/>
    </row>
    <row r="51" spans="1:7" s="3" customFormat="1" ht="15.75">
      <c r="A51" s="88" t="s">
        <v>288</v>
      </c>
      <c r="B51" s="28" t="s">
        <v>304</v>
      </c>
      <c r="C51" s="49" t="s">
        <v>171</v>
      </c>
      <c r="D51" s="66">
        <f t="shared" si="2"/>
        <v>0</v>
      </c>
      <c r="E51" s="57"/>
      <c r="F51" s="57"/>
      <c r="G51" s="57"/>
    </row>
    <row r="52" spans="1:7" s="3" customFormat="1" ht="15.75">
      <c r="A52" s="88" t="s">
        <v>145</v>
      </c>
      <c r="B52" s="28" t="s">
        <v>48</v>
      </c>
      <c r="C52" s="49" t="s">
        <v>49</v>
      </c>
      <c r="D52" s="66">
        <f t="shared" si="2"/>
        <v>0</v>
      </c>
      <c r="E52" s="57"/>
      <c r="F52" s="57"/>
      <c r="G52" s="57"/>
    </row>
    <row r="53" spans="1:7" s="3" customFormat="1" ht="15.75">
      <c r="A53" s="88" t="s">
        <v>146</v>
      </c>
      <c r="B53" s="28" t="s">
        <v>66</v>
      </c>
      <c r="C53" s="49" t="s">
        <v>67</v>
      </c>
      <c r="D53" s="66">
        <f t="shared" si="2"/>
        <v>0</v>
      </c>
      <c r="E53" s="57"/>
      <c r="F53" s="57"/>
      <c r="G53" s="57"/>
    </row>
    <row r="54" spans="1:7" s="3" customFormat="1" ht="15.75">
      <c r="A54" s="88" t="s">
        <v>147</v>
      </c>
      <c r="B54" s="28" t="s">
        <v>68</v>
      </c>
      <c r="C54" s="49" t="s">
        <v>69</v>
      </c>
      <c r="D54" s="66">
        <f t="shared" si="2"/>
        <v>0</v>
      </c>
      <c r="E54" s="57"/>
      <c r="F54" s="57"/>
      <c r="G54" s="57"/>
    </row>
    <row r="55" spans="1:7" s="3" customFormat="1" ht="15.75">
      <c r="A55" s="88" t="s">
        <v>148</v>
      </c>
      <c r="B55" s="28" t="s">
        <v>52</v>
      </c>
      <c r="C55" s="49" t="s">
        <v>53</v>
      </c>
      <c r="D55" s="66">
        <f t="shared" si="2"/>
        <v>1</v>
      </c>
      <c r="E55" s="57"/>
      <c r="F55" s="57">
        <v>1</v>
      </c>
      <c r="G55" s="57"/>
    </row>
    <row r="56" spans="1:7" s="3" customFormat="1" ht="15.75">
      <c r="A56" s="88" t="s">
        <v>149</v>
      </c>
      <c r="B56" s="28" t="s">
        <v>54</v>
      </c>
      <c r="C56" s="49" t="s">
        <v>55</v>
      </c>
      <c r="D56" s="66">
        <f t="shared" si="2"/>
        <v>0</v>
      </c>
      <c r="E56" s="57"/>
      <c r="F56" s="57"/>
      <c r="G56" s="57"/>
    </row>
    <row r="57" spans="1:7" s="3" customFormat="1" ht="15.75">
      <c r="A57" s="88" t="s">
        <v>150</v>
      </c>
      <c r="B57" s="28" t="s">
        <v>56</v>
      </c>
      <c r="C57" s="49" t="s">
        <v>57</v>
      </c>
      <c r="D57" s="66">
        <f t="shared" si="2"/>
        <v>2.1</v>
      </c>
      <c r="E57" s="57">
        <v>1.7</v>
      </c>
      <c r="F57" s="57">
        <v>0.2</v>
      </c>
      <c r="G57" s="57">
        <v>0.2</v>
      </c>
    </row>
    <row r="58" spans="1:7" s="3" customFormat="1" ht="31.5">
      <c r="A58" s="88" t="s">
        <v>151</v>
      </c>
      <c r="B58" s="28" t="s">
        <v>58</v>
      </c>
      <c r="C58" s="49" t="s">
        <v>59</v>
      </c>
      <c r="D58" s="66">
        <f t="shared" si="2"/>
        <v>0</v>
      </c>
      <c r="E58" s="57"/>
      <c r="F58" s="57"/>
      <c r="G58" s="57"/>
    </row>
    <row r="59" spans="1:7" s="3" customFormat="1" ht="15.75">
      <c r="A59" s="88" t="s">
        <v>152</v>
      </c>
      <c r="B59" s="28" t="s">
        <v>60</v>
      </c>
      <c r="C59" s="49" t="s">
        <v>61</v>
      </c>
      <c r="D59" s="66">
        <f t="shared" si="2"/>
        <v>0</v>
      </c>
      <c r="E59" s="57"/>
      <c r="F59" s="57"/>
      <c r="G59" s="57"/>
    </row>
    <row r="60" spans="1:7" s="3" customFormat="1" ht="15.75">
      <c r="A60" s="88" t="s">
        <v>153</v>
      </c>
      <c r="B60" s="28" t="s">
        <v>305</v>
      </c>
      <c r="C60" s="49" t="s">
        <v>70</v>
      </c>
      <c r="D60" s="66">
        <f t="shared" si="2"/>
        <v>0</v>
      </c>
      <c r="E60" s="57"/>
      <c r="F60" s="57"/>
      <c r="G60" s="57"/>
    </row>
    <row r="61" spans="1:7" s="3" customFormat="1" ht="15.75">
      <c r="A61" s="88" t="s">
        <v>154</v>
      </c>
      <c r="B61" s="28" t="s">
        <v>279</v>
      </c>
      <c r="C61" s="49" t="s">
        <v>71</v>
      </c>
      <c r="D61" s="66">
        <f t="shared" si="2"/>
        <v>197.49</v>
      </c>
      <c r="E61" s="57">
        <v>53.32</v>
      </c>
      <c r="F61" s="57">
        <v>85.54</v>
      </c>
      <c r="G61" s="57">
        <v>58.63</v>
      </c>
    </row>
    <row r="62" spans="1:7" s="3" customFormat="1" ht="15.75">
      <c r="A62" s="88" t="s">
        <v>155</v>
      </c>
      <c r="B62" s="28" t="s">
        <v>72</v>
      </c>
      <c r="C62" s="49" t="s">
        <v>73</v>
      </c>
      <c r="D62" s="66">
        <f t="shared" si="2"/>
        <v>0</v>
      </c>
      <c r="E62" s="57"/>
      <c r="F62" s="57"/>
      <c r="G62" s="57"/>
    </row>
    <row r="63" spans="1:7" s="3" customFormat="1" ht="15.75">
      <c r="A63" s="88" t="s">
        <v>156</v>
      </c>
      <c r="B63" s="28" t="s">
        <v>74</v>
      </c>
      <c r="C63" s="49" t="s">
        <v>75</v>
      </c>
      <c r="D63" s="66">
        <f t="shared" si="2"/>
        <v>6.9</v>
      </c>
      <c r="E63" s="57">
        <v>3.9</v>
      </c>
      <c r="F63" s="57">
        <v>3</v>
      </c>
      <c r="G63" s="57"/>
    </row>
    <row r="64" spans="1:7" s="13" customFormat="1" ht="15.75">
      <c r="A64" s="86">
        <v>3</v>
      </c>
      <c r="B64" s="34" t="s">
        <v>76</v>
      </c>
      <c r="C64" s="51" t="s">
        <v>77</v>
      </c>
      <c r="D64" s="66">
        <f t="shared" si="2"/>
        <v>0.03</v>
      </c>
      <c r="E64" s="56">
        <v>0.03</v>
      </c>
      <c r="F64" s="56"/>
      <c r="G64" s="56"/>
    </row>
    <row r="66" spans="5:7">
      <c r="E66" s="343">
        <f>E10-'+TĂNG'!E10</f>
        <v>0</v>
      </c>
      <c r="F66" s="343">
        <f>F10-'+TĂNG'!F10</f>
        <v>0</v>
      </c>
      <c r="G66" s="343">
        <f>G10-'+TĂNG'!G10</f>
        <v>0</v>
      </c>
    </row>
  </sheetData>
  <mergeCells count="8">
    <mergeCell ref="A1:B1"/>
    <mergeCell ref="A2:G4"/>
    <mergeCell ref="A5:G5"/>
    <mergeCell ref="A6:A8"/>
    <mergeCell ref="B6:B8"/>
    <mergeCell ref="C6:C8"/>
    <mergeCell ref="D6:D8"/>
    <mergeCell ref="E6:G7"/>
  </mergeCells>
  <phoneticPr fontId="57" type="noConversion"/>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25" workbookViewId="0">
      <selection activeCell="C27" sqref="C27"/>
    </sheetView>
  </sheetViews>
  <sheetFormatPr defaultRowHeight="15.75"/>
  <cols>
    <col min="1" max="1" width="44.28515625" style="3" customWidth="1"/>
    <col min="2" max="2" width="19.7109375" style="3" customWidth="1"/>
    <col min="3" max="3" width="24.5703125" style="3" customWidth="1"/>
    <col min="4" max="4" width="11.5703125" style="3" bestFit="1" customWidth="1"/>
    <col min="5" max="9" width="9.140625" style="3"/>
    <col min="10" max="10" width="31.28515625" style="3" customWidth="1"/>
    <col min="11" max="11" width="22.85546875" style="3" bestFit="1" customWidth="1"/>
    <col min="12" max="12" width="18.28515625" style="3" bestFit="1" customWidth="1"/>
    <col min="13" max="16384" width="9.140625" style="3"/>
  </cols>
  <sheetData>
    <row r="1" spans="1:12" s="42" customFormat="1">
      <c r="C1" s="105"/>
    </row>
    <row r="2" spans="1:12" s="39" customFormat="1" ht="15.75" customHeight="1">
      <c r="B2" s="104" t="s">
        <v>7</v>
      </c>
      <c r="C2" s="106">
        <f>'B1 '!D8</f>
        <v>91692.2</v>
      </c>
      <c r="F2" s="104"/>
      <c r="K2" s="39" t="s">
        <v>675</v>
      </c>
      <c r="L2" s="39" t="s">
        <v>308</v>
      </c>
    </row>
    <row r="3" spans="1:12" s="13" customFormat="1" ht="15.75" customHeight="1">
      <c r="A3" s="98"/>
      <c r="B3" s="3" t="s">
        <v>29</v>
      </c>
      <c r="C3" s="106">
        <f>'B1 '!D21</f>
        <v>6324.1900000000005</v>
      </c>
      <c r="F3" s="3"/>
      <c r="J3" s="104" t="s">
        <v>7</v>
      </c>
      <c r="K3" s="106">
        <v>88302.86</v>
      </c>
      <c r="L3" s="106">
        <f>'B2'!E8</f>
        <v>91692.2</v>
      </c>
    </row>
    <row r="4" spans="1:12">
      <c r="A4" s="98"/>
      <c r="B4" s="3" t="s">
        <v>76</v>
      </c>
      <c r="C4" s="106">
        <f>'B1 '!D61</f>
        <v>5.42</v>
      </c>
      <c r="J4" s="3" t="s">
        <v>29</v>
      </c>
      <c r="K4" s="106">
        <f>'B2'!D21</f>
        <v>9647.5499999999993</v>
      </c>
      <c r="L4" s="106">
        <f>'B2'!E21</f>
        <v>6324.1900000000005</v>
      </c>
    </row>
    <row r="5" spans="1:12">
      <c r="A5" s="98"/>
      <c r="J5" s="3" t="s">
        <v>76</v>
      </c>
      <c r="K5" s="106">
        <v>71.400000000000006</v>
      </c>
      <c r="L5" s="106">
        <f>'B2'!E61</f>
        <v>5.42</v>
      </c>
    </row>
    <row r="6" spans="1:12" s="61" customFormat="1">
      <c r="A6" s="98"/>
      <c r="J6" s="13"/>
    </row>
    <row r="7" spans="1:12">
      <c r="A7" s="98"/>
    </row>
    <row r="8" spans="1:12">
      <c r="A8" s="98"/>
    </row>
    <row r="9" spans="1:12">
      <c r="A9" s="98"/>
      <c r="C9" s="98"/>
    </row>
    <row r="10" spans="1:12">
      <c r="A10" s="98"/>
      <c r="C10" s="98"/>
    </row>
    <row r="11" spans="1:12">
      <c r="A11" s="98"/>
      <c r="C11" s="98"/>
    </row>
    <row r="12" spans="1:12" s="61" customFormat="1">
      <c r="A12" s="98"/>
      <c r="C12" s="98"/>
    </row>
    <row r="13" spans="1:12">
      <c r="A13" s="98"/>
      <c r="C13" s="98"/>
    </row>
    <row r="14" spans="1:12">
      <c r="A14" s="98"/>
      <c r="C14" s="98"/>
    </row>
    <row r="15" spans="1:12" ht="32.25" customHeight="1">
      <c r="A15" s="98"/>
      <c r="C15" s="98"/>
    </row>
    <row r="16" spans="1:12" s="13" customFormat="1">
      <c r="A16" s="98"/>
      <c r="C16" s="98"/>
    </row>
    <row r="17" spans="1:11">
      <c r="A17" s="98"/>
      <c r="C17" s="98"/>
    </row>
    <row r="18" spans="1:11" ht="32.25" customHeight="1">
      <c r="A18" s="98"/>
      <c r="C18" s="98"/>
    </row>
    <row r="19" spans="1:11">
      <c r="A19" s="98"/>
      <c r="C19" s="98"/>
    </row>
    <row r="20" spans="1:11" ht="32.25" customHeight="1">
      <c r="A20" s="98"/>
    </row>
    <row r="21" spans="1:11">
      <c r="A21" s="98"/>
    </row>
    <row r="22" spans="1:11">
      <c r="A22" s="98"/>
    </row>
    <row r="23" spans="1:11" ht="32.25" customHeight="1">
      <c r="A23" s="98"/>
    </row>
    <row r="24" spans="1:11">
      <c r="A24" s="98"/>
    </row>
    <row r="25" spans="1:11" ht="32.25" customHeight="1">
      <c r="A25" s="98"/>
      <c r="C25" s="3" t="s">
        <v>677</v>
      </c>
      <c r="D25" s="3" t="s">
        <v>686</v>
      </c>
    </row>
    <row r="26" spans="1:11">
      <c r="A26" s="98"/>
      <c r="B26" s="104" t="s">
        <v>7</v>
      </c>
      <c r="C26" s="106">
        <f>'B3 '!F9</f>
        <v>83498.359999999986</v>
      </c>
      <c r="D26" s="106">
        <f>'B1 '!D8</f>
        <v>91692.2</v>
      </c>
      <c r="J26" s="3" t="s">
        <v>9</v>
      </c>
      <c r="K26" s="3">
        <v>422.66999999999996</v>
      </c>
    </row>
    <row r="27" spans="1:11">
      <c r="A27" s="98"/>
      <c r="B27" s="3" t="s">
        <v>29</v>
      </c>
      <c r="C27" s="106">
        <f>'B3 '!F22</f>
        <v>14518.06</v>
      </c>
      <c r="D27" s="106">
        <f>'B1 '!D21</f>
        <v>6324.1900000000005</v>
      </c>
      <c r="J27" s="3" t="s">
        <v>13</v>
      </c>
      <c r="K27" s="3">
        <v>2536.17</v>
      </c>
    </row>
    <row r="28" spans="1:11">
      <c r="A28" s="98"/>
      <c r="B28" s="3" t="s">
        <v>76</v>
      </c>
      <c r="C28" s="106">
        <f>'B3 '!F62</f>
        <v>5.39</v>
      </c>
      <c r="D28" s="106">
        <f>'B1 '!D61</f>
        <v>5.42</v>
      </c>
      <c r="J28" s="3" t="s">
        <v>15</v>
      </c>
      <c r="K28" s="3">
        <v>8425.8299999999981</v>
      </c>
    </row>
    <row r="29" spans="1:11" ht="32.25" customHeight="1">
      <c r="A29" s="98"/>
      <c r="J29" s="3" t="s">
        <v>17</v>
      </c>
      <c r="K29" s="3">
        <v>7297.17</v>
      </c>
    </row>
    <row r="30" spans="1:11">
      <c r="A30" s="98"/>
      <c r="J30" s="3" t="s">
        <v>21</v>
      </c>
      <c r="K30" s="3">
        <v>59189.03</v>
      </c>
    </row>
    <row r="31" spans="1:11">
      <c r="A31" s="98"/>
      <c r="J31" s="3" t="s">
        <v>180</v>
      </c>
      <c r="K31" s="3">
        <v>534.69000000000005</v>
      </c>
    </row>
    <row r="32" spans="1:11">
      <c r="A32" s="98"/>
      <c r="J32" s="3" t="s">
        <v>27</v>
      </c>
      <c r="K32" s="3">
        <v>3646.03</v>
      </c>
    </row>
    <row r="33" spans="1:1">
      <c r="A33" s="98"/>
    </row>
    <row r="34" spans="1:1">
      <c r="A34" s="98"/>
    </row>
    <row r="35" spans="1:1">
      <c r="A35" s="98"/>
    </row>
    <row r="36" spans="1:1">
      <c r="A36" s="98"/>
    </row>
    <row r="37" spans="1:1">
      <c r="A37" s="98"/>
    </row>
    <row r="38" spans="1:1">
      <c r="A38" s="98"/>
    </row>
    <row r="39" spans="1:1">
      <c r="A39" s="98"/>
    </row>
    <row r="40" spans="1:1">
      <c r="A40" s="98"/>
    </row>
    <row r="41" spans="1:1">
      <c r="A41" s="98"/>
    </row>
    <row r="42" spans="1:1">
      <c r="A42" s="98"/>
    </row>
    <row r="43" spans="1:1">
      <c r="A43" s="98"/>
    </row>
    <row r="44" spans="1:1">
      <c r="A44" s="98"/>
    </row>
    <row r="45" spans="1:1">
      <c r="A45" s="98"/>
    </row>
    <row r="46" spans="1:1">
      <c r="A46" s="99"/>
    </row>
    <row r="47" spans="1:1">
      <c r="A47" s="98"/>
    </row>
    <row r="48" spans="1:1">
      <c r="A48" s="108"/>
    </row>
    <row r="49" spans="1:4">
      <c r="A49" s="108"/>
    </row>
    <row r="50" spans="1:4">
      <c r="A50" s="108"/>
    </row>
    <row r="51" spans="1:4">
      <c r="A51" s="108"/>
    </row>
    <row r="52" spans="1:4">
      <c r="A52" s="108"/>
    </row>
    <row r="53" spans="1:4">
      <c r="A53" s="108"/>
    </row>
    <row r="54" spans="1:4" s="13" customFormat="1">
      <c r="A54" s="108"/>
      <c r="B54" s="3"/>
    </row>
    <row r="56" spans="1:4">
      <c r="D56" s="3">
        <v>1</v>
      </c>
    </row>
    <row r="60" spans="1:4">
      <c r="B60" s="101"/>
      <c r="C60" s="101" t="s">
        <v>677</v>
      </c>
      <c r="D60" s="271" t="s">
        <v>721</v>
      </c>
    </row>
    <row r="61" spans="1:4">
      <c r="B61" s="101" t="s">
        <v>7</v>
      </c>
      <c r="C61" s="272">
        <f>'B3 '!F9</f>
        <v>83498.359999999986</v>
      </c>
      <c r="D61" s="273">
        <f>C61/$C$64*100</f>
        <v>85.18345049943477</v>
      </c>
    </row>
    <row r="62" spans="1:4">
      <c r="B62" s="101" t="s">
        <v>29</v>
      </c>
      <c r="C62" s="272">
        <f>'B3 '!F22</f>
        <v>14518.06</v>
      </c>
      <c r="D62" s="273">
        <f t="shared" ref="D62:D63" si="0">C62/$C$64*100</f>
        <v>14.811050724323497</v>
      </c>
    </row>
    <row r="63" spans="1:4">
      <c r="B63" s="101" t="s">
        <v>76</v>
      </c>
      <c r="C63" s="272">
        <f>'B3 '!F62</f>
        <v>5.39</v>
      </c>
      <c r="D63" s="273">
        <f t="shared" si="0"/>
        <v>5.4987762417364056E-3</v>
      </c>
    </row>
    <row r="64" spans="1:4">
      <c r="B64" s="101"/>
      <c r="C64" s="272">
        <f>C61+C62+C63</f>
        <v>98021.809999999983</v>
      </c>
      <c r="D64" s="101"/>
    </row>
    <row r="67" spans="2:4">
      <c r="B67" s="101"/>
      <c r="C67" s="101" t="s">
        <v>758</v>
      </c>
      <c r="D67" s="101"/>
    </row>
    <row r="68" spans="2:4">
      <c r="B68" s="101" t="s">
        <v>7</v>
      </c>
      <c r="C68" s="101">
        <f>'B1 '!D8</f>
        <v>91692.2</v>
      </c>
      <c r="D68" s="273">
        <f>C68/$C$71*100</f>
        <v>93.542651375239856</v>
      </c>
    </row>
    <row r="69" spans="2:4">
      <c r="B69" s="101" t="s">
        <v>29</v>
      </c>
      <c r="C69" s="101">
        <f>'B1 '!D21</f>
        <v>6324.1900000000005</v>
      </c>
      <c r="D69" s="273">
        <f t="shared" ref="D69:D70" si="1">C69/$C$71*100</f>
        <v>6.4518192430847794</v>
      </c>
    </row>
    <row r="70" spans="2:4">
      <c r="B70" s="101" t="s">
        <v>76</v>
      </c>
      <c r="C70" s="101">
        <f>'B1 '!D61</f>
        <v>5.42</v>
      </c>
      <c r="D70" s="273">
        <f t="shared" si="1"/>
        <v>5.529381675363881E-3</v>
      </c>
    </row>
    <row r="71" spans="2:4">
      <c r="B71" s="101"/>
      <c r="C71" s="101">
        <f>SUM(C68:C70)</f>
        <v>98021.81</v>
      </c>
      <c r="D71" s="101"/>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B14" sqref="B14"/>
    </sheetView>
  </sheetViews>
  <sheetFormatPr defaultRowHeight="18.75"/>
  <cols>
    <col min="1" max="1" width="18" style="294" customWidth="1"/>
    <col min="2" max="2" width="87.42578125" style="291" customWidth="1"/>
    <col min="3" max="16384" width="9.140625" style="291"/>
  </cols>
  <sheetData>
    <row r="1" spans="1:10" ht="45" customHeight="1">
      <c r="A1" s="553" t="s">
        <v>743</v>
      </c>
      <c r="B1" s="553"/>
      <c r="C1" s="293"/>
      <c r="D1" s="293"/>
      <c r="E1" s="293"/>
      <c r="F1" s="293"/>
      <c r="G1" s="293"/>
      <c r="H1" s="293"/>
      <c r="I1" s="293"/>
      <c r="J1" s="293"/>
    </row>
    <row r="2" spans="1:10">
      <c r="A2" s="294" t="s">
        <v>727</v>
      </c>
      <c r="B2" s="292" t="s">
        <v>728</v>
      </c>
    </row>
    <row r="3" spans="1:10">
      <c r="A3" s="294" t="s">
        <v>729</v>
      </c>
      <c r="B3" s="292" t="s">
        <v>730</v>
      </c>
    </row>
    <row r="4" spans="1:10">
      <c r="A4" s="294" t="s">
        <v>731</v>
      </c>
      <c r="B4" s="292" t="s">
        <v>732</v>
      </c>
    </row>
    <row r="5" spans="1:10" ht="37.5">
      <c r="A5" s="294" t="s">
        <v>733</v>
      </c>
      <c r="B5" s="292" t="s">
        <v>734</v>
      </c>
    </row>
    <row r="6" spans="1:10" ht="37.5">
      <c r="A6" s="294" t="s">
        <v>735</v>
      </c>
      <c r="B6" s="292" t="s">
        <v>736</v>
      </c>
    </row>
    <row r="7" spans="1:10" ht="37.5">
      <c r="A7" s="294" t="s">
        <v>737</v>
      </c>
      <c r="B7" s="292" t="s">
        <v>738</v>
      </c>
    </row>
    <row r="8" spans="1:10">
      <c r="A8" s="294" t="s">
        <v>739</v>
      </c>
      <c r="B8" s="292" t="s">
        <v>740</v>
      </c>
    </row>
    <row r="9" spans="1:10">
      <c r="A9" s="294" t="s">
        <v>741</v>
      </c>
      <c r="B9" s="292" t="s">
        <v>742</v>
      </c>
    </row>
  </sheetData>
  <mergeCells count="1">
    <mergeCell ref="A1:B1"/>
  </mergeCells>
  <pageMargins left="0.61" right="0.21"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sqref="A1:E5"/>
    </sheetView>
  </sheetViews>
  <sheetFormatPr defaultRowHeight="16.5"/>
  <cols>
    <col min="1" max="1" width="5.7109375" style="289" customWidth="1"/>
    <col min="2" max="2" width="18" style="281" customWidth="1"/>
    <col min="3" max="3" width="27.28515625" style="281" customWidth="1"/>
    <col min="4" max="4" width="27.140625" style="281" customWidth="1"/>
    <col min="5" max="5" width="12.5703125" style="281" customWidth="1"/>
    <col min="6" max="16384" width="9.140625" style="281"/>
  </cols>
  <sheetData>
    <row r="1" spans="1:5" s="282" customFormat="1" ht="33">
      <c r="A1" s="287" t="s">
        <v>1</v>
      </c>
      <c r="B1" s="284" t="s">
        <v>722</v>
      </c>
      <c r="C1" s="284" t="s">
        <v>724</v>
      </c>
      <c r="D1" s="284" t="s">
        <v>725</v>
      </c>
      <c r="E1" s="284" t="s">
        <v>723</v>
      </c>
    </row>
    <row r="2" spans="1:5">
      <c r="A2" s="288">
        <v>1</v>
      </c>
      <c r="B2" s="290" t="s">
        <v>183</v>
      </c>
      <c r="C2" s="285">
        <v>137.55000000000001</v>
      </c>
      <c r="D2" s="285">
        <v>84.230000000000018</v>
      </c>
      <c r="E2" s="285">
        <f>D2-C2</f>
        <v>-53.319999999999993</v>
      </c>
    </row>
    <row r="3" spans="1:5">
      <c r="A3" s="288">
        <v>2</v>
      </c>
      <c r="B3" s="290" t="s">
        <v>184</v>
      </c>
      <c r="C3" s="285">
        <v>129.99</v>
      </c>
      <c r="D3" s="285">
        <v>44.45</v>
      </c>
      <c r="E3" s="285">
        <f t="shared" ref="E3:E5" si="0">D3-C3</f>
        <v>-85.54</v>
      </c>
    </row>
    <row r="4" spans="1:5">
      <c r="A4" s="288">
        <v>3</v>
      </c>
      <c r="B4" s="290" t="s">
        <v>191</v>
      </c>
      <c r="C4" s="285">
        <v>162.05000000000001</v>
      </c>
      <c r="D4" s="285">
        <v>103.42000000000002</v>
      </c>
      <c r="E4" s="285">
        <f t="shared" si="0"/>
        <v>-58.629999999999995</v>
      </c>
    </row>
    <row r="5" spans="1:5" s="283" customFormat="1">
      <c r="A5" s="554" t="s">
        <v>726</v>
      </c>
      <c r="B5" s="555"/>
      <c r="C5" s="286">
        <f>SUM(C2:C4)</f>
        <v>429.59000000000003</v>
      </c>
      <c r="D5" s="286">
        <f>SUM(D2:D4)</f>
        <v>232.10000000000002</v>
      </c>
      <c r="E5" s="286">
        <f t="shared" si="0"/>
        <v>-197.49</v>
      </c>
    </row>
    <row r="11" spans="1:5">
      <c r="C11" s="57"/>
      <c r="D11" s="57"/>
      <c r="E11" s="57"/>
    </row>
  </sheetData>
  <mergeCells count="1">
    <mergeCell ref="A5:B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61"/>
  <sheetViews>
    <sheetView topLeftCell="C44" zoomScale="89" zoomScaleNormal="89" workbookViewId="0">
      <selection activeCell="E58" sqref="E58:G58"/>
    </sheetView>
  </sheetViews>
  <sheetFormatPr defaultRowHeight="15.75"/>
  <cols>
    <col min="1" max="1" width="5.5703125" style="3" customWidth="1"/>
    <col min="2" max="2" width="39.140625" style="3" customWidth="1"/>
    <col min="3" max="3" width="7.28515625" style="310" customWidth="1"/>
    <col min="4" max="4" width="15.140625" style="45" bestFit="1" customWidth="1"/>
    <col min="5" max="6" width="12.140625" style="45" bestFit="1" customWidth="1"/>
    <col min="7" max="7" width="12" style="45" customWidth="1"/>
    <col min="8" max="8" width="10.28515625" style="3" bestFit="1" customWidth="1"/>
    <col min="9" max="9" width="11" style="3" bestFit="1" customWidth="1"/>
    <col min="10" max="16384" width="9.140625" style="3"/>
  </cols>
  <sheetData>
    <row r="1" spans="1:9">
      <c r="A1" s="557" t="s">
        <v>159</v>
      </c>
      <c r="B1" s="557"/>
      <c r="F1" s="46"/>
    </row>
    <row r="2" spans="1:9" ht="24" customHeight="1">
      <c r="A2" s="556" t="s">
        <v>306</v>
      </c>
      <c r="B2" s="556"/>
      <c r="C2" s="556"/>
      <c r="D2" s="556"/>
      <c r="E2" s="556"/>
      <c r="F2" s="556"/>
      <c r="G2" s="556"/>
    </row>
    <row r="3" spans="1:9" ht="15.75" customHeight="1">
      <c r="A3" s="32"/>
      <c r="B3" s="32"/>
      <c r="C3" s="305"/>
      <c r="D3" s="47"/>
      <c r="E3" s="47"/>
      <c r="G3" s="48" t="s">
        <v>0</v>
      </c>
    </row>
    <row r="4" spans="1:9">
      <c r="A4" s="558" t="s">
        <v>1</v>
      </c>
      <c r="B4" s="558" t="s">
        <v>2</v>
      </c>
      <c r="C4" s="558" t="s">
        <v>3</v>
      </c>
      <c r="D4" s="559" t="s">
        <v>4</v>
      </c>
      <c r="E4" s="558" t="s">
        <v>283</v>
      </c>
      <c r="F4" s="558"/>
      <c r="G4" s="558"/>
    </row>
    <row r="5" spans="1:9">
      <c r="A5" s="558"/>
      <c r="B5" s="558"/>
      <c r="C5" s="558"/>
      <c r="D5" s="559"/>
      <c r="E5" s="307" t="s">
        <v>183</v>
      </c>
      <c r="F5" s="307" t="s">
        <v>184</v>
      </c>
      <c r="G5" s="307" t="s">
        <v>191</v>
      </c>
    </row>
    <row r="6" spans="1:9" s="42" customFormat="1">
      <c r="A6" s="36" t="s">
        <v>216</v>
      </c>
      <c r="B6" s="36" t="s">
        <v>215</v>
      </c>
      <c r="C6" s="36" t="s">
        <v>214</v>
      </c>
      <c r="D6" s="40" t="s">
        <v>335</v>
      </c>
      <c r="E6" s="40" t="s">
        <v>212</v>
      </c>
      <c r="F6" s="40" t="s">
        <v>281</v>
      </c>
      <c r="G6" s="41">
        <v>-7</v>
      </c>
    </row>
    <row r="7" spans="1:9" s="39" customFormat="1">
      <c r="A7" s="37"/>
      <c r="B7" s="38" t="s">
        <v>4</v>
      </c>
      <c r="C7" s="37"/>
      <c r="D7" s="53">
        <f>SUM(E7:G7)</f>
        <v>98021.81</v>
      </c>
      <c r="E7" s="53">
        <f>E8+E21+E61</f>
        <v>43669.18</v>
      </c>
      <c r="F7" s="53">
        <f t="shared" ref="F7:G7" si="0">F8+F21+F61</f>
        <v>32541.42</v>
      </c>
      <c r="G7" s="53">
        <f t="shared" si="0"/>
        <v>21811.21</v>
      </c>
      <c r="H7" s="234"/>
      <c r="I7" s="234"/>
    </row>
    <row r="8" spans="1:9" s="13" customFormat="1">
      <c r="A8" s="43">
        <v>1</v>
      </c>
      <c r="B8" s="34" t="s">
        <v>7</v>
      </c>
      <c r="C8" s="306" t="s">
        <v>8</v>
      </c>
      <c r="D8" s="53">
        <f t="shared" ref="D8:D61" si="1">SUM(E8:G8)</f>
        <v>91692.2</v>
      </c>
      <c r="E8" s="56">
        <f>E10+SUM(E12:E16)+SUM(E18:E20)</f>
        <v>38758.39</v>
      </c>
      <c r="F8" s="56">
        <f t="shared" ref="F8:G8" si="2">F10+SUM(F12:F16)+SUM(F18:F20)</f>
        <v>31989.75</v>
      </c>
      <c r="G8" s="56">
        <f t="shared" si="2"/>
        <v>20944.059999999998</v>
      </c>
      <c r="H8" s="19">
        <f>D8/$D$7*100</f>
        <v>93.542651375239856</v>
      </c>
    </row>
    <row r="9" spans="1:9">
      <c r="A9" s="24"/>
      <c r="B9" s="27" t="s">
        <v>93</v>
      </c>
      <c r="C9" s="309"/>
      <c r="D9" s="66"/>
      <c r="E9" s="57"/>
      <c r="F9" s="57"/>
      <c r="G9" s="57"/>
      <c r="H9" s="19">
        <f t="shared" ref="H9:H61" si="3">D9/$D$7*100</f>
        <v>0</v>
      </c>
    </row>
    <row r="10" spans="1:9">
      <c r="A10" s="24" t="s">
        <v>127</v>
      </c>
      <c r="B10" s="28" t="s">
        <v>9</v>
      </c>
      <c r="C10" s="309" t="s">
        <v>10</v>
      </c>
      <c r="D10" s="66">
        <f t="shared" si="1"/>
        <v>105.16999999999999</v>
      </c>
      <c r="E10" s="57">
        <v>49.39</v>
      </c>
      <c r="F10" s="57">
        <v>36.43</v>
      </c>
      <c r="G10" s="57">
        <v>19.350000000000001</v>
      </c>
      <c r="H10" s="19">
        <f t="shared" si="3"/>
        <v>0.10729244848671941</v>
      </c>
    </row>
    <row r="11" spans="1:9" s="61" customFormat="1">
      <c r="A11" s="29"/>
      <c r="B11" s="27" t="s">
        <v>11</v>
      </c>
      <c r="C11" s="29" t="s">
        <v>12</v>
      </c>
      <c r="D11" s="67">
        <f t="shared" si="1"/>
        <v>10.600000000000001</v>
      </c>
      <c r="E11" s="65">
        <v>0.44</v>
      </c>
      <c r="F11" s="65">
        <v>1.77</v>
      </c>
      <c r="G11" s="65">
        <v>8.39</v>
      </c>
      <c r="H11" s="19">
        <f t="shared" si="3"/>
        <v>1.0813919881707962E-2</v>
      </c>
      <c r="I11" s="345"/>
    </row>
    <row r="12" spans="1:9">
      <c r="A12" s="24" t="s">
        <v>128</v>
      </c>
      <c r="B12" s="28" t="s">
        <v>13</v>
      </c>
      <c r="C12" s="309" t="s">
        <v>14</v>
      </c>
      <c r="D12" s="66">
        <f t="shared" si="1"/>
        <v>2740.3199999999997</v>
      </c>
      <c r="E12" s="57">
        <v>1121.5999999999999</v>
      </c>
      <c r="F12" s="57">
        <v>804.64</v>
      </c>
      <c r="G12" s="57">
        <v>814.08</v>
      </c>
      <c r="H12" s="19">
        <f t="shared" si="3"/>
        <v>2.7956227292681084</v>
      </c>
    </row>
    <row r="13" spans="1:9">
      <c r="A13" s="24" t="s">
        <v>129</v>
      </c>
      <c r="B13" s="28" t="s">
        <v>15</v>
      </c>
      <c r="C13" s="309" t="s">
        <v>16</v>
      </c>
      <c r="D13" s="66">
        <f t="shared" si="1"/>
        <v>8811.68</v>
      </c>
      <c r="E13" s="57">
        <v>6923.53</v>
      </c>
      <c r="F13" s="57">
        <v>512.11</v>
      </c>
      <c r="G13" s="57">
        <f>1377.96-1.92</f>
        <v>1376.04</v>
      </c>
      <c r="H13" s="19">
        <f t="shared" si="3"/>
        <v>8.9895095795517364</v>
      </c>
    </row>
    <row r="14" spans="1:9">
      <c r="A14" s="24" t="s">
        <v>130</v>
      </c>
      <c r="B14" s="28" t="s">
        <v>17</v>
      </c>
      <c r="C14" s="309" t="s">
        <v>18</v>
      </c>
      <c r="D14" s="66"/>
      <c r="E14" s="57"/>
      <c r="F14" s="57"/>
      <c r="G14" s="57"/>
      <c r="H14" s="19">
        <f t="shared" si="3"/>
        <v>0</v>
      </c>
      <c r="I14" s="98"/>
    </row>
    <row r="15" spans="1:9">
      <c r="A15" s="24" t="s">
        <v>131</v>
      </c>
      <c r="B15" s="28" t="s">
        <v>19</v>
      </c>
      <c r="C15" s="309" t="s">
        <v>20</v>
      </c>
      <c r="D15" s="66"/>
      <c r="E15" s="57"/>
      <c r="F15" s="57"/>
      <c r="G15" s="57"/>
      <c r="H15" s="19">
        <f t="shared" si="3"/>
        <v>0</v>
      </c>
      <c r="I15" s="98"/>
    </row>
    <row r="16" spans="1:9">
      <c r="A16" s="24" t="s">
        <v>132</v>
      </c>
      <c r="B16" s="28" t="s">
        <v>21</v>
      </c>
      <c r="C16" s="309" t="s">
        <v>22</v>
      </c>
      <c r="D16" s="66">
        <f t="shared" si="1"/>
        <v>80012.39</v>
      </c>
      <c r="E16" s="57">
        <v>30648.82</v>
      </c>
      <c r="F16" s="57">
        <v>30633.3</v>
      </c>
      <c r="G16" s="57">
        <v>18730.27</v>
      </c>
      <c r="H16" s="19">
        <f t="shared" si="3"/>
        <v>81.627129717355757</v>
      </c>
      <c r="I16" s="98"/>
    </row>
    <row r="17" spans="1:9" s="61" customFormat="1" ht="31.5">
      <c r="A17" s="29"/>
      <c r="B17" s="27" t="s">
        <v>284</v>
      </c>
      <c r="C17" s="29" t="s">
        <v>285</v>
      </c>
      <c r="D17" s="67">
        <f t="shared" si="1"/>
        <v>55594.11</v>
      </c>
      <c r="E17" s="65">
        <v>21177.24</v>
      </c>
      <c r="F17" s="65">
        <v>25774.94</v>
      </c>
      <c r="G17" s="65">
        <v>8641.93</v>
      </c>
      <c r="H17" s="19">
        <f t="shared" si="3"/>
        <v>56.716061456118794</v>
      </c>
      <c r="I17" s="98"/>
    </row>
    <row r="18" spans="1:9">
      <c r="A18" s="24" t="s">
        <v>133</v>
      </c>
      <c r="B18" s="28" t="s">
        <v>180</v>
      </c>
      <c r="C18" s="309" t="s">
        <v>24</v>
      </c>
      <c r="D18" s="66">
        <f t="shared" si="1"/>
        <v>14.99</v>
      </c>
      <c r="E18" s="57">
        <v>7.4</v>
      </c>
      <c r="F18" s="57">
        <v>3.27</v>
      </c>
      <c r="G18" s="57">
        <v>4.32</v>
      </c>
      <c r="H18" s="19">
        <f t="shared" si="3"/>
        <v>1.529251500252852E-2</v>
      </c>
      <c r="I18" s="98"/>
    </row>
    <row r="19" spans="1:9">
      <c r="A19" s="24" t="s">
        <v>134</v>
      </c>
      <c r="B19" s="28" t="s">
        <v>25</v>
      </c>
      <c r="C19" s="309" t="s">
        <v>26</v>
      </c>
      <c r="D19" s="66"/>
      <c r="E19" s="57"/>
      <c r="F19" s="57"/>
      <c r="G19" s="57"/>
      <c r="H19" s="19">
        <f t="shared" si="3"/>
        <v>0</v>
      </c>
      <c r="I19" s="98"/>
    </row>
    <row r="20" spans="1:9">
      <c r="A20" s="24" t="s">
        <v>135</v>
      </c>
      <c r="B20" s="28" t="s">
        <v>27</v>
      </c>
      <c r="C20" s="309" t="s">
        <v>28</v>
      </c>
      <c r="D20" s="66">
        <f t="shared" si="1"/>
        <v>7.65</v>
      </c>
      <c r="E20" s="57">
        <v>7.65</v>
      </c>
      <c r="F20" s="57"/>
      <c r="G20" s="57"/>
      <c r="H20" s="19">
        <f t="shared" si="3"/>
        <v>7.8043855750062159E-3</v>
      </c>
      <c r="I20" s="98"/>
    </row>
    <row r="21" spans="1:9" s="13" customFormat="1">
      <c r="A21" s="85">
        <v>2</v>
      </c>
      <c r="B21" s="34" t="s">
        <v>29</v>
      </c>
      <c r="C21" s="306" t="s">
        <v>30</v>
      </c>
      <c r="D21" s="53">
        <f>SUM(E21:G21)</f>
        <v>6324.1900000000005</v>
      </c>
      <c r="E21" s="56">
        <f>SUM(E23:E31)+SUM(E49:E60)</f>
        <v>4905.3700000000008</v>
      </c>
      <c r="F21" s="56">
        <f t="shared" ref="F21:G21" si="4">SUM(F23:F31)+SUM(F49:F60)</f>
        <v>551.67000000000007</v>
      </c>
      <c r="G21" s="56">
        <f t="shared" si="4"/>
        <v>867.14999999999986</v>
      </c>
      <c r="H21" s="19">
        <f t="shared" si="3"/>
        <v>6.4518192430847794</v>
      </c>
      <c r="I21" s="98"/>
    </row>
    <row r="22" spans="1:9">
      <c r="A22" s="24"/>
      <c r="B22" s="27" t="s">
        <v>93</v>
      </c>
      <c r="C22" s="309"/>
      <c r="D22" s="66"/>
      <c r="E22" s="57"/>
      <c r="F22" s="57"/>
      <c r="G22" s="57"/>
      <c r="H22" s="19">
        <f t="shared" si="3"/>
        <v>0</v>
      </c>
      <c r="I22" s="98"/>
    </row>
    <row r="23" spans="1:9">
      <c r="A23" s="24" t="s">
        <v>136</v>
      </c>
      <c r="B23" s="28" t="s">
        <v>31</v>
      </c>
      <c r="C23" s="309" t="s">
        <v>32</v>
      </c>
      <c r="D23" s="66">
        <f t="shared" si="1"/>
        <v>126.09</v>
      </c>
      <c r="E23" s="57">
        <v>45.94</v>
      </c>
      <c r="F23" s="57">
        <v>19.27</v>
      </c>
      <c r="G23" s="57">
        <v>60.88</v>
      </c>
      <c r="H23" s="19">
        <f t="shared" si="3"/>
        <v>0.12863463753627893</v>
      </c>
      <c r="I23" s="98"/>
    </row>
    <row r="24" spans="1:9">
      <c r="A24" s="24" t="s">
        <v>137</v>
      </c>
      <c r="B24" s="28" t="s">
        <v>33</v>
      </c>
      <c r="C24" s="309" t="s">
        <v>34</v>
      </c>
      <c r="D24" s="66">
        <f t="shared" si="1"/>
        <v>5.62</v>
      </c>
      <c r="E24" s="57">
        <v>5.62</v>
      </c>
      <c r="F24" s="57"/>
      <c r="G24" s="57"/>
      <c r="H24" s="19">
        <f t="shared" si="3"/>
        <v>5.7334178995470499E-3</v>
      </c>
      <c r="I24" s="98"/>
    </row>
    <row r="25" spans="1:9">
      <c r="A25" s="24" t="s">
        <v>138</v>
      </c>
      <c r="B25" s="28" t="s">
        <v>35</v>
      </c>
      <c r="C25" s="309" t="s">
        <v>36</v>
      </c>
      <c r="D25" s="66"/>
      <c r="E25" s="57"/>
      <c r="F25" s="57"/>
      <c r="G25" s="57"/>
      <c r="H25" s="19">
        <f t="shared" si="3"/>
        <v>0</v>
      </c>
    </row>
    <row r="26" spans="1:9">
      <c r="A26" s="24" t="s">
        <v>139</v>
      </c>
      <c r="B26" s="28" t="s">
        <v>37</v>
      </c>
      <c r="C26" s="309" t="s">
        <v>38</v>
      </c>
      <c r="D26" s="66"/>
      <c r="E26" s="57"/>
      <c r="F26" s="57"/>
      <c r="G26" s="57"/>
      <c r="H26" s="19">
        <f t="shared" si="3"/>
        <v>0</v>
      </c>
    </row>
    <row r="27" spans="1:9">
      <c r="A27" s="24" t="s">
        <v>140</v>
      </c>
      <c r="B27" s="28" t="s">
        <v>39</v>
      </c>
      <c r="C27" s="309" t="s">
        <v>40</v>
      </c>
      <c r="D27" s="66">
        <f t="shared" si="1"/>
        <v>14.959999999999997</v>
      </c>
      <c r="E27" s="57">
        <f>14.58-4.32+0.71</f>
        <v>10.969999999999999</v>
      </c>
      <c r="F27" s="57">
        <f>3.23-0.51</f>
        <v>2.7199999999999998</v>
      </c>
      <c r="G27" s="57">
        <f>4.73-3.46</f>
        <v>1.2700000000000005</v>
      </c>
      <c r="H27" s="19">
        <f t="shared" si="3"/>
        <v>1.5261909568901041E-2</v>
      </c>
    </row>
    <row r="28" spans="1:9">
      <c r="A28" s="24" t="s">
        <v>141</v>
      </c>
      <c r="B28" s="28" t="s">
        <v>41</v>
      </c>
      <c r="C28" s="309" t="s">
        <v>42</v>
      </c>
      <c r="D28" s="66">
        <f t="shared" si="1"/>
        <v>78</v>
      </c>
      <c r="E28" s="57">
        <v>46.93</v>
      </c>
      <c r="F28" s="57">
        <v>10.97</v>
      </c>
      <c r="G28" s="57">
        <v>20.100000000000001</v>
      </c>
      <c r="H28" s="19">
        <f t="shared" si="3"/>
        <v>7.9574127431435923E-2</v>
      </c>
    </row>
    <row r="29" spans="1:9">
      <c r="A29" s="24" t="s">
        <v>142</v>
      </c>
      <c r="B29" s="28" t="s">
        <v>43</v>
      </c>
      <c r="C29" s="309" t="s">
        <v>44</v>
      </c>
      <c r="D29" s="66"/>
      <c r="E29" s="57"/>
      <c r="F29" s="57"/>
      <c r="G29" s="57"/>
      <c r="H29" s="19">
        <f t="shared" si="3"/>
        <v>0</v>
      </c>
    </row>
    <row r="30" spans="1:9">
      <c r="A30" s="24" t="s">
        <v>143</v>
      </c>
      <c r="B30" s="28" t="s">
        <v>286</v>
      </c>
      <c r="C30" s="309" t="s">
        <v>65</v>
      </c>
      <c r="D30" s="66">
        <f t="shared" si="1"/>
        <v>8.08</v>
      </c>
      <c r="E30" s="57">
        <v>2.92</v>
      </c>
      <c r="F30" s="57"/>
      <c r="G30" s="57">
        <v>5.16</v>
      </c>
      <c r="H30" s="19">
        <f t="shared" si="3"/>
        <v>8.2430634570000282E-3</v>
      </c>
    </row>
    <row r="31" spans="1:9">
      <c r="A31" s="24" t="s">
        <v>144</v>
      </c>
      <c r="B31" s="28" t="s">
        <v>448</v>
      </c>
      <c r="C31" s="309" t="s">
        <v>45</v>
      </c>
      <c r="D31" s="66">
        <f t="shared" si="1"/>
        <v>4998.2299999999996</v>
      </c>
      <c r="E31" s="57">
        <f>SUM(E32:E48)</f>
        <v>4432.8900000000003</v>
      </c>
      <c r="F31" s="57">
        <f>SUM(F32:F48)</f>
        <v>197.28</v>
      </c>
      <c r="G31" s="57">
        <f>SUM(G32:G48)</f>
        <v>368.05999999999995</v>
      </c>
      <c r="H31" s="19">
        <f t="shared" si="3"/>
        <v>5.099099883995204</v>
      </c>
    </row>
    <row r="32" spans="1:9">
      <c r="A32" s="24"/>
      <c r="B32" s="27" t="s">
        <v>93</v>
      </c>
      <c r="C32" s="309"/>
      <c r="D32" s="66"/>
      <c r="E32" s="57"/>
      <c r="F32" s="57"/>
      <c r="G32" s="57"/>
      <c r="H32" s="19">
        <f t="shared" si="3"/>
        <v>0</v>
      </c>
    </row>
    <row r="33" spans="1:8">
      <c r="A33" s="24" t="s">
        <v>288</v>
      </c>
      <c r="B33" s="28" t="s">
        <v>289</v>
      </c>
      <c r="C33" s="309" t="s">
        <v>164</v>
      </c>
      <c r="D33" s="66">
        <f t="shared" si="1"/>
        <v>848.73</v>
      </c>
      <c r="E33" s="57">
        <v>373.95</v>
      </c>
      <c r="F33" s="57">
        <v>181.86</v>
      </c>
      <c r="G33" s="57">
        <v>292.92</v>
      </c>
      <c r="H33" s="19">
        <f t="shared" si="3"/>
        <v>0.86585832275490537</v>
      </c>
    </row>
    <row r="34" spans="1:8">
      <c r="A34" s="24" t="s">
        <v>288</v>
      </c>
      <c r="B34" s="28" t="s">
        <v>290</v>
      </c>
      <c r="C34" s="309" t="s">
        <v>165</v>
      </c>
      <c r="D34" s="66">
        <f t="shared" si="1"/>
        <v>243.04</v>
      </c>
      <c r="E34" s="57">
        <v>179.89</v>
      </c>
      <c r="F34" s="57"/>
      <c r="G34" s="57">
        <v>63.15</v>
      </c>
      <c r="H34" s="19">
        <f t="shared" si="3"/>
        <v>0.24794481962738699</v>
      </c>
    </row>
    <row r="35" spans="1:8">
      <c r="A35" s="24" t="s">
        <v>288</v>
      </c>
      <c r="B35" s="28" t="s">
        <v>291</v>
      </c>
      <c r="C35" s="309" t="s">
        <v>167</v>
      </c>
      <c r="D35" s="66">
        <f t="shared" si="1"/>
        <v>1.28</v>
      </c>
      <c r="E35" s="57">
        <v>0.96</v>
      </c>
      <c r="F35" s="57">
        <v>0.32</v>
      </c>
      <c r="G35" s="57"/>
      <c r="H35" s="19">
        <f t="shared" si="3"/>
        <v>1.3058318347722818E-3</v>
      </c>
    </row>
    <row r="36" spans="1:8">
      <c r="A36" s="24" t="s">
        <v>288</v>
      </c>
      <c r="B36" s="28" t="s">
        <v>292</v>
      </c>
      <c r="C36" s="309" t="s">
        <v>169</v>
      </c>
      <c r="D36" s="66">
        <f t="shared" si="1"/>
        <v>9.1199999999999992</v>
      </c>
      <c r="E36" s="57">
        <v>7.42</v>
      </c>
      <c r="F36" s="57">
        <v>1.7</v>
      </c>
      <c r="G36" s="57"/>
      <c r="H36" s="19">
        <f t="shared" si="3"/>
        <v>9.3040518227525074E-3</v>
      </c>
    </row>
    <row r="37" spans="1:8">
      <c r="A37" s="24" t="s">
        <v>288</v>
      </c>
      <c r="B37" s="28" t="s">
        <v>293</v>
      </c>
      <c r="C37" s="309" t="s">
        <v>168</v>
      </c>
      <c r="D37" s="66">
        <f t="shared" si="1"/>
        <v>21.34</v>
      </c>
      <c r="E37" s="57">
        <v>13.17</v>
      </c>
      <c r="F37" s="57">
        <v>3.03</v>
      </c>
      <c r="G37" s="57">
        <v>5.14</v>
      </c>
      <c r="H37" s="19">
        <f t="shared" si="3"/>
        <v>2.1770665120344136E-2</v>
      </c>
    </row>
    <row r="38" spans="1:8">
      <c r="A38" s="24" t="s">
        <v>288</v>
      </c>
      <c r="B38" s="28" t="s">
        <v>294</v>
      </c>
      <c r="C38" s="309" t="s">
        <v>170</v>
      </c>
      <c r="D38" s="66">
        <f t="shared" si="1"/>
        <v>2.23</v>
      </c>
      <c r="E38" s="57">
        <v>2.23</v>
      </c>
      <c r="F38" s="57"/>
      <c r="G38" s="57"/>
      <c r="H38" s="19">
        <f t="shared" si="3"/>
        <v>2.2750038996423349E-3</v>
      </c>
    </row>
    <row r="39" spans="1:8">
      <c r="A39" s="24" t="s">
        <v>288</v>
      </c>
      <c r="B39" s="28" t="s">
        <v>295</v>
      </c>
      <c r="C39" s="309" t="s">
        <v>204</v>
      </c>
      <c r="D39" s="66">
        <f t="shared" si="1"/>
        <v>3850.9900000000002</v>
      </c>
      <c r="E39" s="57">
        <v>3845.84</v>
      </c>
      <c r="F39" s="57"/>
      <c r="G39" s="57">
        <v>5.15</v>
      </c>
      <c r="H39" s="19">
        <f t="shared" si="3"/>
        <v>3.9287072948357107</v>
      </c>
    </row>
    <row r="40" spans="1:8">
      <c r="A40" s="24" t="s">
        <v>288</v>
      </c>
      <c r="B40" s="28" t="s">
        <v>296</v>
      </c>
      <c r="C40" s="309" t="s">
        <v>166</v>
      </c>
      <c r="D40" s="66">
        <f t="shared" si="1"/>
        <v>0.31</v>
      </c>
      <c r="E40" s="58">
        <v>0.31</v>
      </c>
      <c r="F40" s="57"/>
      <c r="G40" s="57"/>
      <c r="H40" s="19">
        <f t="shared" si="3"/>
        <v>3.1625614748391202E-4</v>
      </c>
    </row>
    <row r="41" spans="1:8">
      <c r="A41" s="24" t="s">
        <v>288</v>
      </c>
      <c r="B41" s="28" t="s">
        <v>297</v>
      </c>
      <c r="C41" s="309" t="s">
        <v>298</v>
      </c>
      <c r="D41" s="66"/>
      <c r="E41" s="57"/>
      <c r="F41" s="57"/>
      <c r="G41" s="57"/>
      <c r="H41" s="19">
        <f t="shared" si="3"/>
        <v>0</v>
      </c>
    </row>
    <row r="42" spans="1:8">
      <c r="A42" s="24" t="s">
        <v>288</v>
      </c>
      <c r="B42" s="28" t="s">
        <v>46</v>
      </c>
      <c r="C42" s="309" t="s">
        <v>47</v>
      </c>
      <c r="D42" s="66"/>
      <c r="E42" s="57"/>
      <c r="F42" s="57"/>
      <c r="G42" s="57"/>
      <c r="H42" s="19">
        <f t="shared" si="3"/>
        <v>0</v>
      </c>
    </row>
    <row r="43" spans="1:8">
      <c r="A43" s="24" t="s">
        <v>288</v>
      </c>
      <c r="B43" s="28" t="s">
        <v>50</v>
      </c>
      <c r="C43" s="309" t="s">
        <v>51</v>
      </c>
      <c r="D43" s="66"/>
      <c r="E43" s="57"/>
      <c r="F43" s="57"/>
      <c r="G43" s="57"/>
      <c r="H43" s="19">
        <f t="shared" si="3"/>
        <v>0</v>
      </c>
    </row>
    <row r="44" spans="1:8">
      <c r="A44" s="24" t="s">
        <v>288</v>
      </c>
      <c r="B44" s="28" t="s">
        <v>62</v>
      </c>
      <c r="C44" s="309" t="s">
        <v>63</v>
      </c>
      <c r="D44" s="66">
        <f t="shared" si="1"/>
        <v>0.7</v>
      </c>
      <c r="E44" s="57">
        <v>0.7</v>
      </c>
      <c r="F44" s="57"/>
      <c r="G44" s="57"/>
      <c r="H44" s="19">
        <f t="shared" si="3"/>
        <v>7.1412678464109162E-4</v>
      </c>
    </row>
    <row r="45" spans="1:8" ht="31.5">
      <c r="A45" s="24" t="s">
        <v>288</v>
      </c>
      <c r="B45" s="28" t="s">
        <v>299</v>
      </c>
      <c r="C45" s="309" t="s">
        <v>64</v>
      </c>
      <c r="D45" s="66">
        <f t="shared" si="1"/>
        <v>18.489999999999998</v>
      </c>
      <c r="E45" s="57">
        <v>6.42</v>
      </c>
      <c r="F45" s="57">
        <v>10.37</v>
      </c>
      <c r="G45" s="57">
        <v>1.7</v>
      </c>
      <c r="H45" s="19">
        <f t="shared" si="3"/>
        <v>1.8863148925733975E-2</v>
      </c>
    </row>
    <row r="46" spans="1:8">
      <c r="A46" s="24" t="s">
        <v>288</v>
      </c>
      <c r="B46" s="28" t="s">
        <v>300</v>
      </c>
      <c r="C46" s="309" t="s">
        <v>301</v>
      </c>
      <c r="D46" s="66"/>
      <c r="E46" s="57"/>
      <c r="F46" s="57"/>
      <c r="G46" s="57"/>
      <c r="H46" s="19">
        <f t="shared" si="3"/>
        <v>0</v>
      </c>
    </row>
    <row r="47" spans="1:8">
      <c r="A47" s="24" t="s">
        <v>288</v>
      </c>
      <c r="B47" s="28" t="s">
        <v>302</v>
      </c>
      <c r="C47" s="309" t="s">
        <v>303</v>
      </c>
      <c r="D47" s="66">
        <f t="shared" si="1"/>
        <v>0.3</v>
      </c>
      <c r="E47" s="57">
        <v>0.3</v>
      </c>
      <c r="F47" s="57"/>
      <c r="G47" s="57"/>
      <c r="H47" s="19">
        <f t="shared" si="3"/>
        <v>3.0605433627475353E-4</v>
      </c>
    </row>
    <row r="48" spans="1:8">
      <c r="A48" s="24" t="s">
        <v>288</v>
      </c>
      <c r="B48" s="28" t="s">
        <v>304</v>
      </c>
      <c r="C48" s="309" t="s">
        <v>171</v>
      </c>
      <c r="D48" s="66">
        <f t="shared" si="1"/>
        <v>1.7</v>
      </c>
      <c r="E48" s="57">
        <v>1.7</v>
      </c>
      <c r="F48" s="57"/>
      <c r="G48" s="57"/>
      <c r="H48" s="19">
        <f t="shared" si="3"/>
        <v>1.7343079055569368E-3</v>
      </c>
    </row>
    <row r="49" spans="1:8">
      <c r="A49" s="24" t="s">
        <v>145</v>
      </c>
      <c r="B49" s="28" t="s">
        <v>48</v>
      </c>
      <c r="C49" s="309" t="s">
        <v>49</v>
      </c>
      <c r="D49" s="66"/>
      <c r="E49" s="57"/>
      <c r="F49" s="57"/>
      <c r="G49" s="57"/>
      <c r="H49" s="19">
        <f t="shared" si="3"/>
        <v>0</v>
      </c>
    </row>
    <row r="50" spans="1:8">
      <c r="A50" s="24" t="s">
        <v>146</v>
      </c>
      <c r="B50" s="28" t="s">
        <v>66</v>
      </c>
      <c r="C50" s="309" t="s">
        <v>67</v>
      </c>
      <c r="D50" s="66">
        <f t="shared" si="1"/>
        <v>1.1100000000000001</v>
      </c>
      <c r="E50" s="57">
        <v>1.05</v>
      </c>
      <c r="F50" s="57"/>
      <c r="G50" s="57">
        <v>0.06</v>
      </c>
      <c r="H50" s="19">
        <f t="shared" si="3"/>
        <v>1.1324010442165882E-3</v>
      </c>
    </row>
    <row r="51" spans="1:8">
      <c r="A51" s="24" t="s">
        <v>147</v>
      </c>
      <c r="B51" s="28" t="s">
        <v>68</v>
      </c>
      <c r="C51" s="309" t="s">
        <v>69</v>
      </c>
      <c r="D51" s="66"/>
      <c r="E51" s="57"/>
      <c r="F51" s="57"/>
      <c r="G51" s="57"/>
      <c r="H51" s="19">
        <f t="shared" si="3"/>
        <v>0</v>
      </c>
    </row>
    <row r="52" spans="1:8">
      <c r="A52" s="63" t="s">
        <v>148</v>
      </c>
      <c r="B52" s="28" t="s">
        <v>52</v>
      </c>
      <c r="C52" s="309" t="s">
        <v>53</v>
      </c>
      <c r="D52" s="66">
        <f t="shared" si="1"/>
        <v>583.52</v>
      </c>
      <c r="E52" s="57">
        <f>191.07-4.98</f>
        <v>186.09</v>
      </c>
      <c r="F52" s="57">
        <f>173.76-0.78</f>
        <v>172.98</v>
      </c>
      <c r="G52" s="57">
        <v>224.45</v>
      </c>
      <c r="H52" s="19">
        <f t="shared" si="3"/>
        <v>0.59529608767681397</v>
      </c>
    </row>
    <row r="53" spans="1:8">
      <c r="A53" s="24" t="s">
        <v>149</v>
      </c>
      <c r="B53" s="28" t="s">
        <v>54</v>
      </c>
      <c r="C53" s="309" t="s">
        <v>55</v>
      </c>
      <c r="D53" s="66"/>
      <c r="E53" s="57"/>
      <c r="F53" s="57"/>
      <c r="G53" s="57"/>
      <c r="H53" s="19">
        <f t="shared" si="3"/>
        <v>0</v>
      </c>
    </row>
    <row r="54" spans="1:8">
      <c r="A54" s="24" t="s">
        <v>150</v>
      </c>
      <c r="B54" s="28" t="s">
        <v>56</v>
      </c>
      <c r="C54" s="309" t="s">
        <v>57</v>
      </c>
      <c r="D54" s="66">
        <f t="shared" si="1"/>
        <v>20.82</v>
      </c>
      <c r="E54" s="57">
        <v>15.57</v>
      </c>
      <c r="F54" s="57">
        <v>1.79</v>
      </c>
      <c r="G54" s="57">
        <v>3.46</v>
      </c>
      <c r="H54" s="19">
        <f t="shared" si="3"/>
        <v>2.1240170937467898E-2</v>
      </c>
    </row>
    <row r="55" spans="1:8">
      <c r="A55" s="24" t="s">
        <v>151</v>
      </c>
      <c r="B55" s="28" t="s">
        <v>58</v>
      </c>
      <c r="C55" s="309" t="s">
        <v>59</v>
      </c>
      <c r="D55" s="66">
        <f t="shared" si="1"/>
        <v>2.27</v>
      </c>
      <c r="E55" s="57">
        <v>0.47</v>
      </c>
      <c r="F55" s="57">
        <v>1.8</v>
      </c>
      <c r="G55" s="57"/>
      <c r="H55" s="19">
        <f t="shared" si="3"/>
        <v>2.3158111444789688E-3</v>
      </c>
    </row>
    <row r="56" spans="1:8">
      <c r="A56" s="24" t="s">
        <v>152</v>
      </c>
      <c r="B56" s="28" t="s">
        <v>60</v>
      </c>
      <c r="C56" s="309" t="s">
        <v>61</v>
      </c>
      <c r="D56" s="66"/>
      <c r="E56" s="57"/>
      <c r="F56" s="57"/>
      <c r="G56" s="57"/>
      <c r="H56" s="19">
        <f t="shared" si="3"/>
        <v>0</v>
      </c>
    </row>
    <row r="57" spans="1:8">
      <c r="A57" s="24" t="s">
        <v>153</v>
      </c>
      <c r="B57" s="28" t="s">
        <v>305</v>
      </c>
      <c r="C57" s="309" t="s">
        <v>70</v>
      </c>
      <c r="D57" s="66"/>
      <c r="E57" s="57"/>
      <c r="F57" s="57"/>
      <c r="G57" s="57"/>
      <c r="H57" s="19">
        <f t="shared" si="3"/>
        <v>0</v>
      </c>
    </row>
    <row r="58" spans="1:8">
      <c r="A58" s="24" t="s">
        <v>154</v>
      </c>
      <c r="B58" s="28" t="s">
        <v>279</v>
      </c>
      <c r="C58" s="309" t="s">
        <v>71</v>
      </c>
      <c r="D58" s="66">
        <f t="shared" si="1"/>
        <v>429.59000000000003</v>
      </c>
      <c r="E58" s="57">
        <v>137.55000000000001</v>
      </c>
      <c r="F58" s="57">
        <v>129.99</v>
      </c>
      <c r="G58" s="57">
        <v>162.05000000000001</v>
      </c>
      <c r="H58" s="19">
        <f t="shared" si="3"/>
        <v>0.438259607734238</v>
      </c>
    </row>
    <row r="59" spans="1:8">
      <c r="A59" s="24" t="s">
        <v>155</v>
      </c>
      <c r="B59" s="28" t="s">
        <v>72</v>
      </c>
      <c r="C59" s="309" t="s">
        <v>73</v>
      </c>
      <c r="D59" s="66">
        <f t="shared" si="1"/>
        <v>29.78</v>
      </c>
      <c r="E59" s="57">
        <v>3.11</v>
      </c>
      <c r="F59" s="57">
        <v>10.39</v>
      </c>
      <c r="G59" s="57">
        <v>16.28</v>
      </c>
      <c r="H59" s="19">
        <f t="shared" si="3"/>
        <v>3.0380993780873871E-2</v>
      </c>
    </row>
    <row r="60" spans="1:8">
      <c r="A60" s="24" t="s">
        <v>156</v>
      </c>
      <c r="B60" s="28" t="s">
        <v>74</v>
      </c>
      <c r="C60" s="309" t="s">
        <v>75</v>
      </c>
      <c r="D60" s="66">
        <f t="shared" si="1"/>
        <v>26.119999999999997</v>
      </c>
      <c r="E60" s="57">
        <f>7.67+9.3-0.71</f>
        <v>16.259999999999998</v>
      </c>
      <c r="F60" s="57">
        <f>3.19+1.29</f>
        <v>4.4800000000000004</v>
      </c>
      <c r="G60" s="57">
        <v>5.38</v>
      </c>
      <c r="H60" s="19">
        <f t="shared" si="3"/>
        <v>2.6647130878321872E-2</v>
      </c>
    </row>
    <row r="61" spans="1:8" s="13" customFormat="1">
      <c r="A61" s="85">
        <v>3</v>
      </c>
      <c r="B61" s="34" t="s">
        <v>76</v>
      </c>
      <c r="C61" s="306" t="s">
        <v>77</v>
      </c>
      <c r="D61" s="53">
        <f t="shared" si="1"/>
        <v>5.42</v>
      </c>
      <c r="E61" s="56">
        <v>5.42</v>
      </c>
      <c r="F61" s="56"/>
      <c r="G61" s="56"/>
      <c r="H61" s="19">
        <f t="shared" si="3"/>
        <v>5.529381675363881E-3</v>
      </c>
    </row>
  </sheetData>
  <mergeCells count="7">
    <mergeCell ref="A2:G2"/>
    <mergeCell ref="A1:B1"/>
    <mergeCell ref="A4:A5"/>
    <mergeCell ref="B4:B5"/>
    <mergeCell ref="C4:C5"/>
    <mergeCell ref="D4:D5"/>
    <mergeCell ref="E4:G4"/>
  </mergeCells>
  <phoneticPr fontId="57" type="noConversion"/>
  <pageMargins left="0.5" right="0.2" top="0.62" bottom="0.2" header="0.3" footer="0.3"/>
  <pageSetup paperSize="9" orientation="portrait" r:id="rId1"/>
  <ignoredErrors>
    <ignoredError sqref="E2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2"/>
  <sheetViews>
    <sheetView topLeftCell="A28" workbookViewId="0">
      <selection activeCell="A4" sqref="A4:G61"/>
    </sheetView>
  </sheetViews>
  <sheetFormatPr defaultRowHeight="15"/>
  <cols>
    <col min="1" max="1" width="5.42578125" style="5" customWidth="1"/>
    <col min="2" max="2" width="31" style="5" customWidth="1"/>
    <col min="3" max="3" width="7.85546875" style="14" customWidth="1"/>
    <col min="4" max="4" width="12.85546875" style="52" customWidth="1"/>
    <col min="5" max="5" width="12.85546875" style="44" customWidth="1"/>
    <col min="6" max="6" width="12.28515625" style="60" customWidth="1"/>
    <col min="7" max="7" width="12.28515625" style="5" customWidth="1"/>
    <col min="8" max="16384" width="9.140625" style="5"/>
  </cols>
  <sheetData>
    <row r="1" spans="1:7" ht="16.5" customHeight="1">
      <c r="A1" s="68" t="s">
        <v>124</v>
      </c>
      <c r="B1" s="69"/>
      <c r="C1" s="311"/>
      <c r="D1" s="71"/>
      <c r="E1" s="70"/>
      <c r="F1" s="72"/>
      <c r="G1" s="69"/>
    </row>
    <row r="2" spans="1:7">
      <c r="A2" s="560" t="s">
        <v>312</v>
      </c>
      <c r="B2" s="561"/>
      <c r="C2" s="561"/>
      <c r="D2" s="561"/>
      <c r="E2" s="561"/>
      <c r="F2" s="561"/>
      <c r="G2" s="561"/>
    </row>
    <row r="3" spans="1:7" ht="49.5" customHeight="1">
      <c r="A3" s="561"/>
      <c r="B3" s="561"/>
      <c r="C3" s="561"/>
      <c r="D3" s="561"/>
      <c r="E3" s="561"/>
      <c r="F3" s="561"/>
      <c r="G3" s="561"/>
    </row>
    <row r="4" spans="1:7" ht="21.75" customHeight="1">
      <c r="A4" s="562" t="s">
        <v>226</v>
      </c>
      <c r="B4" s="562" t="s">
        <v>2</v>
      </c>
      <c r="C4" s="546" t="s">
        <v>3</v>
      </c>
      <c r="D4" s="563" t="s">
        <v>450</v>
      </c>
      <c r="E4" s="562" t="s">
        <v>308</v>
      </c>
      <c r="F4" s="562"/>
      <c r="G4" s="562"/>
    </row>
    <row r="5" spans="1:7" ht="15.75">
      <c r="A5" s="562"/>
      <c r="B5" s="562"/>
      <c r="C5" s="548"/>
      <c r="D5" s="564"/>
      <c r="E5" s="546" t="s">
        <v>125</v>
      </c>
      <c r="F5" s="562" t="s">
        <v>273</v>
      </c>
      <c r="G5" s="562"/>
    </row>
    <row r="6" spans="1:7" ht="51.75" customHeight="1">
      <c r="A6" s="562"/>
      <c r="B6" s="562"/>
      <c r="C6" s="547"/>
      <c r="D6" s="565"/>
      <c r="E6" s="547"/>
      <c r="F6" s="236" t="s">
        <v>126</v>
      </c>
      <c r="G6" s="224" t="s">
        <v>309</v>
      </c>
    </row>
    <row r="7" spans="1:7" s="33" customFormat="1" ht="31.5">
      <c r="A7" s="74" t="s">
        <v>216</v>
      </c>
      <c r="B7" s="74" t="s">
        <v>215</v>
      </c>
      <c r="C7" s="74" t="s">
        <v>214</v>
      </c>
      <c r="D7" s="76" t="s">
        <v>213</v>
      </c>
      <c r="E7" s="75" t="s">
        <v>212</v>
      </c>
      <c r="F7" s="77" t="s">
        <v>310</v>
      </c>
      <c r="G7" s="74" t="s">
        <v>311</v>
      </c>
    </row>
    <row r="8" spans="1:7" ht="15.75">
      <c r="A8" s="62">
        <v>1</v>
      </c>
      <c r="B8" s="78" t="s">
        <v>7</v>
      </c>
      <c r="C8" s="308" t="s">
        <v>8</v>
      </c>
      <c r="D8" s="89">
        <v>88302.86</v>
      </c>
      <c r="E8" s="89">
        <f>'B1 '!D8</f>
        <v>91692.2</v>
      </c>
      <c r="F8" s="90">
        <f>E8-D8</f>
        <v>3389.3399999999965</v>
      </c>
      <c r="G8" s="235">
        <f>E8/D8*100%</f>
        <v>1.0383831282474882</v>
      </c>
    </row>
    <row r="9" spans="1:7" ht="15.75">
      <c r="A9" s="73"/>
      <c r="B9" s="80" t="s">
        <v>93</v>
      </c>
      <c r="C9" s="73"/>
      <c r="D9" s="76"/>
      <c r="E9" s="76"/>
      <c r="F9" s="91"/>
      <c r="G9" s="97"/>
    </row>
    <row r="10" spans="1:7" ht="15.75">
      <c r="A10" s="73" t="s">
        <v>127</v>
      </c>
      <c r="B10" s="82" t="s">
        <v>9</v>
      </c>
      <c r="C10" s="73" t="s">
        <v>10</v>
      </c>
      <c r="D10" s="76">
        <v>352.9</v>
      </c>
      <c r="E10" s="76">
        <f>'B1 '!D10</f>
        <v>105.16999999999999</v>
      </c>
      <c r="F10" s="94">
        <f t="shared" ref="F10:F61" si="0">E10-D10</f>
        <v>-247.73</v>
      </c>
      <c r="G10" s="97">
        <f>E10/D10*100%</f>
        <v>0.29801643525077925</v>
      </c>
    </row>
    <row r="11" spans="1:7" s="59" customFormat="1" ht="31.5">
      <c r="A11" s="83"/>
      <c r="B11" s="80" t="s">
        <v>11</v>
      </c>
      <c r="C11" s="83" t="s">
        <v>12</v>
      </c>
      <c r="D11" s="92">
        <v>113.31</v>
      </c>
      <c r="E11" s="92">
        <f>'B1 '!D11</f>
        <v>10.600000000000001</v>
      </c>
      <c r="F11" s="95">
        <f t="shared" si="0"/>
        <v>-102.71000000000001</v>
      </c>
      <c r="G11" s="97">
        <f>E11/D11*100%</f>
        <v>9.354867178536759E-2</v>
      </c>
    </row>
    <row r="12" spans="1:7" ht="15.75">
      <c r="A12" s="73" t="s">
        <v>128</v>
      </c>
      <c r="B12" s="82" t="s">
        <v>13</v>
      </c>
      <c r="C12" s="73" t="s">
        <v>14</v>
      </c>
      <c r="D12" s="93">
        <v>2068.7199999999998</v>
      </c>
      <c r="E12" s="76">
        <f>'B1 '!D12</f>
        <v>2740.3199999999997</v>
      </c>
      <c r="F12" s="94">
        <f t="shared" si="0"/>
        <v>671.59999999999991</v>
      </c>
      <c r="G12" s="97">
        <f>E12/D12*100%</f>
        <v>1.3246451912293593</v>
      </c>
    </row>
    <row r="13" spans="1:7" ht="15.75">
      <c r="A13" s="73" t="s">
        <v>129</v>
      </c>
      <c r="B13" s="82" t="s">
        <v>15</v>
      </c>
      <c r="C13" s="73" t="s">
        <v>16</v>
      </c>
      <c r="D13" s="76">
        <v>1671.98</v>
      </c>
      <c r="E13" s="76">
        <f>'B1 '!D13</f>
        <v>8811.68</v>
      </c>
      <c r="F13" s="94">
        <f t="shared" si="0"/>
        <v>7139.7000000000007</v>
      </c>
      <c r="G13" s="97">
        <f>E13/D13*100%</f>
        <v>5.2702065814184378</v>
      </c>
    </row>
    <row r="14" spans="1:7" ht="15.75">
      <c r="A14" s="73" t="s">
        <v>130</v>
      </c>
      <c r="B14" s="82" t="s">
        <v>17</v>
      </c>
      <c r="C14" s="73" t="s">
        <v>18</v>
      </c>
      <c r="D14" s="76">
        <v>7297.17</v>
      </c>
      <c r="E14" s="76"/>
      <c r="F14" s="94">
        <f t="shared" si="0"/>
        <v>-7297.17</v>
      </c>
      <c r="G14" s="97"/>
    </row>
    <row r="15" spans="1:7" ht="15.75">
      <c r="A15" s="73" t="s">
        <v>131</v>
      </c>
      <c r="B15" s="82" t="s">
        <v>19</v>
      </c>
      <c r="C15" s="73" t="s">
        <v>20</v>
      </c>
      <c r="D15" s="76"/>
      <c r="E15" s="76"/>
      <c r="F15" s="94">
        <f t="shared" si="0"/>
        <v>0</v>
      </c>
      <c r="G15" s="97"/>
    </row>
    <row r="16" spans="1:7" ht="15.75">
      <c r="A16" s="73" t="s">
        <v>132</v>
      </c>
      <c r="B16" s="82" t="s">
        <v>21</v>
      </c>
      <c r="C16" s="73" t="s">
        <v>22</v>
      </c>
      <c r="D16" s="76">
        <v>76426.61</v>
      </c>
      <c r="E16" s="76">
        <f>'B1 '!D16</f>
        <v>80012.39</v>
      </c>
      <c r="F16" s="94">
        <f t="shared" si="0"/>
        <v>3585.7799999999988</v>
      </c>
      <c r="G16" s="97">
        <f>E16/D16*100%</f>
        <v>1.0469179517448177</v>
      </c>
    </row>
    <row r="17" spans="1:7" s="59" customFormat="1" ht="31.5">
      <c r="A17" s="83"/>
      <c r="B17" s="80" t="s">
        <v>284</v>
      </c>
      <c r="C17" s="83" t="s">
        <v>285</v>
      </c>
      <c r="D17" s="92"/>
      <c r="E17" s="92">
        <f>'B1 '!D17</f>
        <v>55594.11</v>
      </c>
      <c r="F17" s="95">
        <f t="shared" si="0"/>
        <v>55594.11</v>
      </c>
      <c r="G17" s="97"/>
    </row>
    <row r="18" spans="1:7" ht="15.75">
      <c r="A18" s="73" t="s">
        <v>133</v>
      </c>
      <c r="B18" s="82" t="s">
        <v>180</v>
      </c>
      <c r="C18" s="73" t="s">
        <v>24</v>
      </c>
      <c r="D18" s="76">
        <v>31.25</v>
      </c>
      <c r="E18" s="76">
        <f>'B1 '!D18</f>
        <v>14.99</v>
      </c>
      <c r="F18" s="94">
        <f>E18-D18</f>
        <v>-16.259999999999998</v>
      </c>
      <c r="G18" s="97">
        <f>E18/D18*100%</f>
        <v>0.47968</v>
      </c>
    </row>
    <row r="19" spans="1:7" ht="15.75">
      <c r="A19" s="73" t="s">
        <v>134</v>
      </c>
      <c r="B19" s="82" t="s">
        <v>25</v>
      </c>
      <c r="C19" s="73" t="s">
        <v>26</v>
      </c>
      <c r="D19" s="76"/>
      <c r="E19" s="76"/>
      <c r="F19" s="94"/>
      <c r="G19" s="97"/>
    </row>
    <row r="20" spans="1:7" ht="15.75">
      <c r="A20" s="73" t="s">
        <v>135</v>
      </c>
      <c r="B20" s="82" t="s">
        <v>27</v>
      </c>
      <c r="C20" s="73" t="s">
        <v>28</v>
      </c>
      <c r="D20" s="76">
        <v>454.23</v>
      </c>
      <c r="E20" s="76">
        <f>'B1 '!D20</f>
        <v>7.65</v>
      </c>
      <c r="F20" s="94">
        <f t="shared" si="0"/>
        <v>-446.58000000000004</v>
      </c>
      <c r="G20" s="97">
        <f>E20/D20*100%</f>
        <v>1.6841688131563306E-2</v>
      </c>
    </row>
    <row r="21" spans="1:7" s="11" customFormat="1" ht="15.75">
      <c r="A21" s="87">
        <v>2</v>
      </c>
      <c r="B21" s="78" t="s">
        <v>29</v>
      </c>
      <c r="C21" s="308" t="s">
        <v>30</v>
      </c>
      <c r="D21" s="89">
        <v>9647.5499999999993</v>
      </c>
      <c r="E21" s="89">
        <f>'B1 '!D21</f>
        <v>6324.1900000000005</v>
      </c>
      <c r="F21" s="96">
        <f t="shared" si="0"/>
        <v>-3323.3599999999988</v>
      </c>
      <c r="G21" s="97">
        <f>E21/D21*100%</f>
        <v>0.6555229047789336</v>
      </c>
    </row>
    <row r="22" spans="1:7" ht="15.75">
      <c r="A22" s="73"/>
      <c r="B22" s="80" t="s">
        <v>93</v>
      </c>
      <c r="C22" s="73"/>
      <c r="D22" s="76"/>
      <c r="E22" s="76"/>
      <c r="F22" s="94"/>
      <c r="G22" s="97"/>
    </row>
    <row r="23" spans="1:7" ht="15.75">
      <c r="A23" s="73" t="s">
        <v>136</v>
      </c>
      <c r="B23" s="82" t="s">
        <v>31</v>
      </c>
      <c r="C23" s="73" t="s">
        <v>32</v>
      </c>
      <c r="D23" s="76">
        <v>442.63</v>
      </c>
      <c r="E23" s="76">
        <f>'B1 '!D23</f>
        <v>126.09</v>
      </c>
      <c r="F23" s="94">
        <f t="shared" si="0"/>
        <v>-316.53999999999996</v>
      </c>
      <c r="G23" s="97">
        <f>E23/D23*100%</f>
        <v>0.28486546325373335</v>
      </c>
    </row>
    <row r="24" spans="1:7" ht="15.75">
      <c r="A24" s="73" t="s">
        <v>137</v>
      </c>
      <c r="B24" s="82" t="s">
        <v>33</v>
      </c>
      <c r="C24" s="73" t="s">
        <v>34</v>
      </c>
      <c r="D24" s="76">
        <v>5.62</v>
      </c>
      <c r="E24" s="76">
        <f>'B1 '!D24</f>
        <v>5.62</v>
      </c>
      <c r="F24" s="94">
        <f t="shared" si="0"/>
        <v>0</v>
      </c>
      <c r="G24" s="97">
        <f>E24/D24*100%</f>
        <v>1</v>
      </c>
    </row>
    <row r="25" spans="1:7" ht="15.75">
      <c r="A25" s="73" t="s">
        <v>138</v>
      </c>
      <c r="B25" s="82" t="s">
        <v>35</v>
      </c>
      <c r="C25" s="73" t="s">
        <v>36</v>
      </c>
      <c r="D25" s="76"/>
      <c r="E25" s="76"/>
      <c r="F25" s="94"/>
      <c r="G25" s="97"/>
    </row>
    <row r="26" spans="1:7" ht="15.75">
      <c r="A26" s="73" t="s">
        <v>139</v>
      </c>
      <c r="B26" s="82" t="s">
        <v>37</v>
      </c>
      <c r="C26" s="73" t="s">
        <v>38</v>
      </c>
      <c r="D26" s="76"/>
      <c r="E26" s="76"/>
      <c r="F26" s="94"/>
      <c r="G26" s="97"/>
    </row>
    <row r="27" spans="1:7" ht="15.75">
      <c r="A27" s="73" t="s">
        <v>140</v>
      </c>
      <c r="B27" s="82" t="s">
        <v>39</v>
      </c>
      <c r="C27" s="73" t="s">
        <v>40</v>
      </c>
      <c r="D27" s="76">
        <v>40.33</v>
      </c>
      <c r="E27" s="76">
        <f>'B1 '!D27</f>
        <v>14.959999999999997</v>
      </c>
      <c r="F27" s="94">
        <f t="shared" si="0"/>
        <v>-25.37</v>
      </c>
      <c r="G27" s="97">
        <f>E27/D27*100%</f>
        <v>0.37093974708653604</v>
      </c>
    </row>
    <row r="28" spans="1:7" ht="31.5">
      <c r="A28" s="73" t="s">
        <v>141</v>
      </c>
      <c r="B28" s="82" t="s">
        <v>41</v>
      </c>
      <c r="C28" s="73" t="s">
        <v>42</v>
      </c>
      <c r="D28" s="76">
        <v>155.69</v>
      </c>
      <c r="E28" s="76">
        <f>'B1 '!D28</f>
        <v>78</v>
      </c>
      <c r="F28" s="94">
        <f t="shared" si="0"/>
        <v>-77.69</v>
      </c>
      <c r="G28" s="97">
        <f>E28/D28*100%</f>
        <v>0.50099556811612822</v>
      </c>
    </row>
    <row r="29" spans="1:7" ht="31.5">
      <c r="A29" s="73" t="s">
        <v>142</v>
      </c>
      <c r="B29" s="82" t="s">
        <v>43</v>
      </c>
      <c r="C29" s="73" t="s">
        <v>44</v>
      </c>
      <c r="D29" s="76"/>
      <c r="E29" s="76"/>
      <c r="F29" s="94"/>
      <c r="G29" s="97"/>
    </row>
    <row r="30" spans="1:7" ht="31.5">
      <c r="A30" s="73" t="s">
        <v>143</v>
      </c>
      <c r="B30" s="82" t="s">
        <v>286</v>
      </c>
      <c r="C30" s="73" t="s">
        <v>65</v>
      </c>
      <c r="D30" s="76">
        <v>224.37</v>
      </c>
      <c r="E30" s="76">
        <f>'B1 '!D30</f>
        <v>8.08</v>
      </c>
      <c r="F30" s="94">
        <f t="shared" si="0"/>
        <v>-216.29</v>
      </c>
      <c r="G30" s="97">
        <f>E30/D30*100%</f>
        <v>3.6011944555867537E-2</v>
      </c>
    </row>
    <row r="31" spans="1:7" ht="31.5">
      <c r="A31" s="73" t="s">
        <v>144</v>
      </c>
      <c r="B31" s="82" t="s">
        <v>287</v>
      </c>
      <c r="C31" s="73" t="s">
        <v>45</v>
      </c>
      <c r="D31" s="76">
        <v>5552.77</v>
      </c>
      <c r="E31" s="76">
        <f>'B1 '!D31</f>
        <v>4998.2299999999996</v>
      </c>
      <c r="F31" s="94">
        <f t="shared" si="0"/>
        <v>-554.54000000000087</v>
      </c>
      <c r="G31" s="97">
        <f>E31/D31*100%</f>
        <v>0.9001327265490916</v>
      </c>
    </row>
    <row r="32" spans="1:7" ht="15.75" hidden="1">
      <c r="A32" s="73"/>
      <c r="B32" s="80" t="s">
        <v>93</v>
      </c>
      <c r="C32" s="73"/>
      <c r="D32" s="76"/>
      <c r="E32" s="76"/>
      <c r="F32" s="94"/>
      <c r="G32" s="97"/>
    </row>
    <row r="33" spans="1:7" ht="15.75" hidden="1">
      <c r="A33" s="73" t="s">
        <v>288</v>
      </c>
      <c r="B33" s="82" t="s">
        <v>289</v>
      </c>
      <c r="C33" s="73" t="s">
        <v>164</v>
      </c>
      <c r="D33" s="76"/>
      <c r="E33" s="76"/>
      <c r="F33" s="94"/>
      <c r="G33" s="97"/>
    </row>
    <row r="34" spans="1:7" ht="15.75" hidden="1">
      <c r="A34" s="73" t="s">
        <v>288</v>
      </c>
      <c r="B34" s="82" t="s">
        <v>290</v>
      </c>
      <c r="C34" s="73" t="s">
        <v>165</v>
      </c>
      <c r="D34" s="76"/>
      <c r="E34" s="76"/>
      <c r="F34" s="94"/>
      <c r="G34" s="97"/>
    </row>
    <row r="35" spans="1:7" ht="15.75" hidden="1">
      <c r="A35" s="73" t="s">
        <v>288</v>
      </c>
      <c r="B35" s="82" t="s">
        <v>291</v>
      </c>
      <c r="C35" s="73" t="s">
        <v>167</v>
      </c>
      <c r="D35" s="76"/>
      <c r="E35" s="76"/>
      <c r="F35" s="94"/>
      <c r="G35" s="97"/>
    </row>
    <row r="36" spans="1:7" ht="15.75" hidden="1">
      <c r="A36" s="73" t="s">
        <v>288</v>
      </c>
      <c r="B36" s="82" t="s">
        <v>292</v>
      </c>
      <c r="C36" s="73" t="s">
        <v>169</v>
      </c>
      <c r="D36" s="76"/>
      <c r="E36" s="76"/>
      <c r="F36" s="94"/>
      <c r="G36" s="97"/>
    </row>
    <row r="37" spans="1:7" ht="31.5" hidden="1">
      <c r="A37" s="73" t="s">
        <v>288</v>
      </c>
      <c r="B37" s="82" t="s">
        <v>293</v>
      </c>
      <c r="C37" s="73" t="s">
        <v>168</v>
      </c>
      <c r="D37" s="76"/>
      <c r="E37" s="76"/>
      <c r="F37" s="94"/>
      <c r="G37" s="97"/>
    </row>
    <row r="38" spans="1:7" ht="31.5" hidden="1">
      <c r="A38" s="73" t="s">
        <v>288</v>
      </c>
      <c r="B38" s="82" t="s">
        <v>294</v>
      </c>
      <c r="C38" s="73" t="s">
        <v>170</v>
      </c>
      <c r="D38" s="76"/>
      <c r="E38" s="76"/>
      <c r="F38" s="94"/>
      <c r="G38" s="97"/>
    </row>
    <row r="39" spans="1:7" ht="15.75" hidden="1">
      <c r="A39" s="73" t="s">
        <v>288</v>
      </c>
      <c r="B39" s="82" t="s">
        <v>295</v>
      </c>
      <c r="C39" s="73" t="s">
        <v>204</v>
      </c>
      <c r="D39" s="76"/>
      <c r="E39" s="76"/>
      <c r="F39" s="94"/>
      <c r="G39" s="97"/>
    </row>
    <row r="40" spans="1:7" ht="31.5" hidden="1">
      <c r="A40" s="73" t="s">
        <v>288</v>
      </c>
      <c r="B40" s="82" t="s">
        <v>296</v>
      </c>
      <c r="C40" s="73" t="s">
        <v>166</v>
      </c>
      <c r="D40" s="76"/>
      <c r="E40" s="76"/>
      <c r="F40" s="94"/>
      <c r="G40" s="97"/>
    </row>
    <row r="41" spans="1:7" ht="31.5" hidden="1">
      <c r="A41" s="73" t="s">
        <v>288</v>
      </c>
      <c r="B41" s="82" t="s">
        <v>297</v>
      </c>
      <c r="C41" s="73" t="s">
        <v>298</v>
      </c>
      <c r="D41" s="76"/>
      <c r="E41" s="76"/>
      <c r="F41" s="94"/>
      <c r="G41" s="97"/>
    </row>
    <row r="42" spans="1:7" ht="15.75" hidden="1">
      <c r="A42" s="73" t="s">
        <v>288</v>
      </c>
      <c r="B42" s="82" t="s">
        <v>46</v>
      </c>
      <c r="C42" s="73" t="s">
        <v>47</v>
      </c>
      <c r="D42" s="76"/>
      <c r="E42" s="76"/>
      <c r="F42" s="94"/>
      <c r="G42" s="97"/>
    </row>
    <row r="43" spans="1:7" ht="15.75" hidden="1">
      <c r="A43" s="73" t="s">
        <v>288</v>
      </c>
      <c r="B43" s="82" t="s">
        <v>50</v>
      </c>
      <c r="C43" s="73" t="s">
        <v>51</v>
      </c>
      <c r="D43" s="76"/>
      <c r="E43" s="76"/>
      <c r="F43" s="94"/>
      <c r="G43" s="97"/>
    </row>
    <row r="44" spans="1:7" ht="15.75" hidden="1">
      <c r="A44" s="73" t="s">
        <v>288</v>
      </c>
      <c r="B44" s="82" t="s">
        <v>62</v>
      </c>
      <c r="C44" s="73" t="s">
        <v>63</v>
      </c>
      <c r="D44" s="76">
        <v>1</v>
      </c>
      <c r="E44" s="76">
        <f>'B1 '!D44</f>
        <v>0.7</v>
      </c>
      <c r="F44" s="94">
        <f t="shared" si="0"/>
        <v>-0.30000000000000004</v>
      </c>
      <c r="G44" s="97">
        <f>E44/D44*100%</f>
        <v>0.7</v>
      </c>
    </row>
    <row r="45" spans="1:7" ht="31.5" hidden="1">
      <c r="A45" s="73" t="s">
        <v>288</v>
      </c>
      <c r="B45" s="82" t="s">
        <v>299</v>
      </c>
      <c r="C45" s="73" t="s">
        <v>64</v>
      </c>
      <c r="D45" s="76">
        <v>41</v>
      </c>
      <c r="E45" s="76">
        <f>'B1 '!D45</f>
        <v>18.489999999999998</v>
      </c>
      <c r="F45" s="94">
        <f t="shared" si="0"/>
        <v>-22.51</v>
      </c>
      <c r="G45" s="97">
        <f>E45/D45*100%</f>
        <v>0.45097560975609752</v>
      </c>
    </row>
    <row r="46" spans="1:7" ht="31.5" hidden="1">
      <c r="A46" s="73" t="s">
        <v>288</v>
      </c>
      <c r="B46" s="82" t="s">
        <v>300</v>
      </c>
      <c r="C46" s="73" t="s">
        <v>301</v>
      </c>
      <c r="D46" s="76"/>
      <c r="E46" s="76"/>
      <c r="F46" s="94"/>
      <c r="G46" s="97"/>
    </row>
    <row r="47" spans="1:7" ht="31.5" hidden="1">
      <c r="A47" s="73" t="s">
        <v>288</v>
      </c>
      <c r="B47" s="82" t="s">
        <v>302</v>
      </c>
      <c r="C47" s="73" t="s">
        <v>303</v>
      </c>
      <c r="D47" s="76"/>
      <c r="E47" s="76">
        <f>'B1 '!D47</f>
        <v>0.3</v>
      </c>
      <c r="F47" s="94">
        <f t="shared" si="0"/>
        <v>0.3</v>
      </c>
      <c r="G47" s="97"/>
    </row>
    <row r="48" spans="1:7" ht="15.75" hidden="1">
      <c r="A48" s="73" t="s">
        <v>288</v>
      </c>
      <c r="B48" s="82" t="s">
        <v>304</v>
      </c>
      <c r="C48" s="73" t="s">
        <v>171</v>
      </c>
      <c r="D48" s="76">
        <v>9.6999999999999993</v>
      </c>
      <c r="E48" s="76">
        <f>'B1 '!D48</f>
        <v>1.7</v>
      </c>
      <c r="F48" s="94">
        <f t="shared" si="0"/>
        <v>-7.9999999999999991</v>
      </c>
      <c r="G48" s="97">
        <f>E48/D48*100%</f>
        <v>0.1752577319587629</v>
      </c>
    </row>
    <row r="49" spans="1:7" ht="15.75">
      <c r="A49" s="73" t="s">
        <v>145</v>
      </c>
      <c r="B49" s="82" t="s">
        <v>48</v>
      </c>
      <c r="C49" s="73" t="s">
        <v>49</v>
      </c>
      <c r="D49" s="76"/>
      <c r="E49" s="76"/>
      <c r="F49" s="94"/>
      <c r="G49" s="97"/>
    </row>
    <row r="50" spans="1:7" ht="15.75">
      <c r="A50" s="73" t="s">
        <v>146</v>
      </c>
      <c r="B50" s="82" t="s">
        <v>66</v>
      </c>
      <c r="C50" s="73" t="s">
        <v>67</v>
      </c>
      <c r="D50" s="76">
        <v>9.1</v>
      </c>
      <c r="E50" s="76">
        <f>'B1 '!D50</f>
        <v>1.1100000000000001</v>
      </c>
      <c r="F50" s="94">
        <f t="shared" si="0"/>
        <v>-7.9899999999999993</v>
      </c>
      <c r="G50" s="97">
        <f>E50/D50*100%</f>
        <v>0.12197802197802199</v>
      </c>
    </row>
    <row r="51" spans="1:7" ht="31.5">
      <c r="A51" s="73" t="s">
        <v>147</v>
      </c>
      <c r="B51" s="82" t="s">
        <v>68</v>
      </c>
      <c r="C51" s="73" t="s">
        <v>69</v>
      </c>
      <c r="D51" s="76">
        <v>81.12</v>
      </c>
      <c r="E51" s="76"/>
      <c r="F51" s="94">
        <f t="shared" si="0"/>
        <v>-81.12</v>
      </c>
      <c r="G51" s="97"/>
    </row>
    <row r="52" spans="1:7" ht="15.75">
      <c r="A52" s="73" t="s">
        <v>148</v>
      </c>
      <c r="B52" s="82" t="s">
        <v>52</v>
      </c>
      <c r="C52" s="73" t="s">
        <v>53</v>
      </c>
      <c r="D52" s="76">
        <v>1521.69</v>
      </c>
      <c r="E52" s="76">
        <f>'B1 '!D52</f>
        <v>583.52</v>
      </c>
      <c r="F52" s="94">
        <f t="shared" si="0"/>
        <v>-938.17000000000007</v>
      </c>
      <c r="G52" s="97">
        <f>E52/D52*100%</f>
        <v>0.38346838055057203</v>
      </c>
    </row>
    <row r="53" spans="1:7" ht="15.75">
      <c r="A53" s="73" t="s">
        <v>149</v>
      </c>
      <c r="B53" s="82" t="s">
        <v>54</v>
      </c>
      <c r="C53" s="73" t="s">
        <v>55</v>
      </c>
      <c r="D53" s="76"/>
      <c r="E53" s="76"/>
      <c r="F53" s="94"/>
      <c r="G53" s="97"/>
    </row>
    <row r="54" spans="1:7" ht="15.75">
      <c r="A54" s="73" t="s">
        <v>150</v>
      </c>
      <c r="B54" s="82" t="s">
        <v>56</v>
      </c>
      <c r="C54" s="73" t="s">
        <v>57</v>
      </c>
      <c r="D54" s="76">
        <v>44.02</v>
      </c>
      <c r="E54" s="76">
        <f>'B1 '!D54</f>
        <v>20.82</v>
      </c>
      <c r="F54" s="94">
        <f t="shared" si="0"/>
        <v>-23.200000000000003</v>
      </c>
      <c r="G54" s="97">
        <f>E54/D54*100%</f>
        <v>0.47296683325761013</v>
      </c>
    </row>
    <row r="55" spans="1:7" ht="31.5">
      <c r="A55" s="73" t="s">
        <v>151</v>
      </c>
      <c r="B55" s="82" t="s">
        <v>58</v>
      </c>
      <c r="C55" s="73" t="s">
        <v>59</v>
      </c>
      <c r="D55" s="76">
        <v>22.13</v>
      </c>
      <c r="E55" s="76">
        <f>'B1 '!D55</f>
        <v>2.27</v>
      </c>
      <c r="F55" s="94">
        <f t="shared" si="0"/>
        <v>-19.86</v>
      </c>
      <c r="G55" s="97">
        <f>E55/D55*100%</f>
        <v>0.1025756891098057</v>
      </c>
    </row>
    <row r="56" spans="1:7" ht="15.75">
      <c r="A56" s="73" t="s">
        <v>152</v>
      </c>
      <c r="B56" s="82" t="s">
        <v>60</v>
      </c>
      <c r="C56" s="73" t="s">
        <v>61</v>
      </c>
      <c r="D56" s="76"/>
      <c r="E56" s="76"/>
      <c r="F56" s="94"/>
      <c r="G56" s="97"/>
    </row>
    <row r="57" spans="1:7" ht="15.75">
      <c r="A57" s="73" t="s">
        <v>153</v>
      </c>
      <c r="B57" s="82" t="s">
        <v>305</v>
      </c>
      <c r="C57" s="73" t="s">
        <v>70</v>
      </c>
      <c r="D57" s="76"/>
      <c r="E57" s="76"/>
      <c r="F57" s="94"/>
      <c r="G57" s="97"/>
    </row>
    <row r="58" spans="1:7" ht="15.75">
      <c r="A58" s="73" t="s">
        <v>154</v>
      </c>
      <c r="B58" s="82" t="s">
        <v>279</v>
      </c>
      <c r="C58" s="73" t="s">
        <v>71</v>
      </c>
      <c r="D58" s="76">
        <v>1376.98</v>
      </c>
      <c r="E58" s="76">
        <f>'B1 '!D58</f>
        <v>429.59000000000003</v>
      </c>
      <c r="F58" s="94">
        <f t="shared" si="0"/>
        <v>-947.39</v>
      </c>
      <c r="G58" s="97">
        <f>E58/D58*100%</f>
        <v>0.31197983993957795</v>
      </c>
    </row>
    <row r="59" spans="1:7" ht="15.75">
      <c r="A59" s="73" t="s">
        <v>155</v>
      </c>
      <c r="B59" s="82" t="s">
        <v>72</v>
      </c>
      <c r="C59" s="73" t="s">
        <v>73</v>
      </c>
      <c r="D59" s="76">
        <v>9.44</v>
      </c>
      <c r="E59" s="76">
        <f>'B1 '!D59</f>
        <v>29.78</v>
      </c>
      <c r="F59" s="94">
        <f t="shared" si="0"/>
        <v>20.340000000000003</v>
      </c>
      <c r="G59" s="97">
        <f>E59/D59*100%</f>
        <v>3.1546610169491527</v>
      </c>
    </row>
    <row r="60" spans="1:7" ht="15.75">
      <c r="A60" s="73" t="s">
        <v>156</v>
      </c>
      <c r="B60" s="82" t="s">
        <v>74</v>
      </c>
      <c r="C60" s="73" t="s">
        <v>75</v>
      </c>
      <c r="D60" s="76"/>
      <c r="E60" s="76">
        <f>'B1 '!D60</f>
        <v>26.119999999999997</v>
      </c>
      <c r="F60" s="94">
        <f t="shared" si="0"/>
        <v>26.119999999999997</v>
      </c>
      <c r="G60" s="97"/>
    </row>
    <row r="61" spans="1:7" ht="15.75">
      <c r="A61" s="87">
        <v>3</v>
      </c>
      <c r="B61" s="78" t="s">
        <v>76</v>
      </c>
      <c r="C61" s="308" t="s">
        <v>77</v>
      </c>
      <c r="D61" s="89">
        <v>71.400000000000006</v>
      </c>
      <c r="E61" s="89">
        <f>'B1 '!D61</f>
        <v>5.42</v>
      </c>
      <c r="F61" s="96">
        <f t="shared" si="0"/>
        <v>-65.98</v>
      </c>
      <c r="G61" s="97">
        <f>E61/D61*100%</f>
        <v>7.5910364145658257E-2</v>
      </c>
    </row>
    <row r="62" spans="1:7">
      <c r="D62" s="54"/>
      <c r="E62" s="55"/>
    </row>
  </sheetData>
  <mergeCells count="8">
    <mergeCell ref="A2:G3"/>
    <mergeCell ref="A4:A6"/>
    <mergeCell ref="B4:B6"/>
    <mergeCell ref="C4:C6"/>
    <mergeCell ref="D4:D6"/>
    <mergeCell ref="E4:G4"/>
    <mergeCell ref="E5:E6"/>
    <mergeCell ref="F5:G5"/>
  </mergeCells>
  <phoneticPr fontId="57" type="noConversion"/>
  <pageMargins left="0.79" right="0.35433070866141736" top="0.48" bottom="0.35"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77"/>
  <sheetViews>
    <sheetView topLeftCell="C4" workbookViewId="0">
      <selection activeCell="G59" sqref="G59:I59"/>
    </sheetView>
  </sheetViews>
  <sheetFormatPr defaultRowHeight="15.75"/>
  <cols>
    <col min="1" max="1" width="6.5703125" style="12" customWidth="1"/>
    <col min="2" max="2" width="37.85546875" style="3" customWidth="1"/>
    <col min="3" max="3" width="8.140625" style="12" customWidth="1"/>
    <col min="4" max="4" width="10.7109375" style="12" hidden="1" customWidth="1"/>
    <col min="5" max="5" width="12.42578125" style="23" hidden="1" customWidth="1"/>
    <col min="6" max="6" width="15.7109375" style="22" customWidth="1"/>
    <col min="7" max="7" width="12.140625" style="19" customWidth="1"/>
    <col min="8" max="8" width="12.5703125" style="22" customWidth="1"/>
    <col min="9" max="9" width="16.28515625" style="3" customWidth="1"/>
    <col min="10" max="10" width="9.140625" style="3"/>
    <col min="11" max="11" width="12.28515625" style="3" bestFit="1" customWidth="1"/>
    <col min="12" max="16384" width="9.140625" style="3"/>
  </cols>
  <sheetData>
    <row r="1" spans="1:11">
      <c r="A1" s="566" t="s">
        <v>218</v>
      </c>
      <c r="B1" s="566"/>
    </row>
    <row r="2" spans="1:11" ht="14.25" customHeight="1">
      <c r="A2" s="567" t="s">
        <v>351</v>
      </c>
      <c r="B2" s="567"/>
      <c r="C2" s="567"/>
      <c r="D2" s="567"/>
      <c r="E2" s="567"/>
      <c r="F2" s="567"/>
      <c r="G2" s="567"/>
      <c r="H2" s="567"/>
      <c r="I2" s="567"/>
    </row>
    <row r="3" spans="1:11" hidden="1">
      <c r="A3" s="567"/>
      <c r="B3" s="567"/>
      <c r="C3" s="567"/>
      <c r="D3" s="567"/>
      <c r="E3" s="567"/>
      <c r="F3" s="567"/>
      <c r="G3" s="567"/>
      <c r="H3" s="567"/>
      <c r="I3" s="567"/>
    </row>
    <row r="4" spans="1:11">
      <c r="H4" s="568" t="str">
        <f>'B1 '!G3</f>
        <v>Đơn vị tính: ha</v>
      </c>
      <c r="I4" s="568"/>
    </row>
    <row r="5" spans="1:11">
      <c r="A5" s="558" t="s">
        <v>1</v>
      </c>
      <c r="B5" s="558" t="s">
        <v>2</v>
      </c>
      <c r="C5" s="558" t="s">
        <v>3</v>
      </c>
      <c r="D5" s="558" t="s">
        <v>217</v>
      </c>
      <c r="E5" s="558" t="s">
        <v>673</v>
      </c>
      <c r="F5" s="558" t="s">
        <v>4</v>
      </c>
      <c r="G5" s="558" t="s">
        <v>5</v>
      </c>
      <c r="H5" s="558"/>
      <c r="I5" s="558"/>
    </row>
    <row r="6" spans="1:11">
      <c r="A6" s="558"/>
      <c r="B6" s="558"/>
      <c r="C6" s="558"/>
      <c r="D6" s="558"/>
      <c r="E6" s="558"/>
      <c r="F6" s="558"/>
      <c r="G6" s="277" t="str">
        <f>'B1 '!E5</f>
        <v>Xã Ia Tơi</v>
      </c>
      <c r="H6" s="277" t="str">
        <f>'B1 '!F5</f>
        <v>Xã Ia Dom</v>
      </c>
      <c r="I6" s="277" t="str">
        <f>'B1 '!G5</f>
        <v>Xã Ia Đal</v>
      </c>
    </row>
    <row r="7" spans="1:11" s="35" customFormat="1">
      <c r="A7" s="30" t="s">
        <v>216</v>
      </c>
      <c r="B7" s="30" t="s">
        <v>215</v>
      </c>
      <c r="C7" s="30" t="s">
        <v>214</v>
      </c>
      <c r="D7" s="30" t="s">
        <v>213</v>
      </c>
      <c r="E7" s="30" t="s">
        <v>212</v>
      </c>
      <c r="F7" s="30" t="s">
        <v>744</v>
      </c>
      <c r="G7" s="30" t="s">
        <v>307</v>
      </c>
      <c r="H7" s="30" t="s">
        <v>211</v>
      </c>
      <c r="I7" s="30" t="s">
        <v>210</v>
      </c>
    </row>
    <row r="8" spans="1:11">
      <c r="A8" s="31"/>
      <c r="B8" s="34" t="s">
        <v>674</v>
      </c>
      <c r="C8" s="280"/>
      <c r="D8" s="24"/>
      <c r="E8" s="24"/>
      <c r="F8" s="102">
        <f>F9+F22+F62</f>
        <v>98021.809999999983</v>
      </c>
      <c r="G8" s="102">
        <f t="shared" ref="G8:I8" si="0">G9+G22+G62</f>
        <v>43669.179999999993</v>
      </c>
      <c r="H8" s="102">
        <f t="shared" si="0"/>
        <v>32541.42</v>
      </c>
      <c r="I8" s="102">
        <f t="shared" si="0"/>
        <v>21811.209999999995</v>
      </c>
    </row>
    <row r="9" spans="1:11" s="13" customFormat="1">
      <c r="A9" s="100">
        <v>1</v>
      </c>
      <c r="B9" s="34" t="s">
        <v>7</v>
      </c>
      <c r="C9" s="277" t="s">
        <v>8</v>
      </c>
      <c r="D9" s="100"/>
      <c r="E9" s="100"/>
      <c r="F9" s="103">
        <f>'B1 '!D8+'+TĂNG'!D11-'+GIẢM'!D11</f>
        <v>83498.359999999986</v>
      </c>
      <c r="G9" s="103">
        <f>'B1 '!E8+'+TĂNG'!E11-'+GIẢM'!E11</f>
        <v>31431.309999999998</v>
      </c>
      <c r="H9" s="103">
        <f>'B1 '!F8+'+TĂNG'!F11-'+GIẢM'!F11</f>
        <v>31673.48</v>
      </c>
      <c r="I9" s="103">
        <f>'B1 '!G8+'+TĂNG'!G11-'+GIẢM'!G11</f>
        <v>20393.569999999996</v>
      </c>
      <c r="K9" s="107"/>
    </row>
    <row r="10" spans="1:11">
      <c r="A10" s="24"/>
      <c r="B10" s="27" t="s">
        <v>93</v>
      </c>
      <c r="C10" s="280"/>
      <c r="D10" s="24"/>
      <c r="E10" s="24"/>
      <c r="F10" s="40">
        <f>'B1 '!D9+'+TĂNG'!D12-'+GIẢM'!D12</f>
        <v>0</v>
      </c>
      <c r="G10" s="40">
        <f>'B1 '!E9+'+TĂNG'!E12-'+GIẢM'!E12</f>
        <v>0</v>
      </c>
      <c r="H10" s="40">
        <f>'B1 '!F9+'+TĂNG'!F12-'+GIẢM'!F12</f>
        <v>0</v>
      </c>
      <c r="I10" s="40">
        <f>'B1 '!G9+'+TĂNG'!G12-'+GIẢM'!G12</f>
        <v>0</v>
      </c>
    </row>
    <row r="11" spans="1:11">
      <c r="A11" s="24" t="s">
        <v>127</v>
      </c>
      <c r="B11" s="28" t="s">
        <v>9</v>
      </c>
      <c r="C11" s="280" t="s">
        <v>10</v>
      </c>
      <c r="D11" s="24"/>
      <c r="E11" s="24"/>
      <c r="F11" s="40">
        <f>'B1 '!D10+'+TĂNG'!D13-'+GIẢM'!D13</f>
        <v>446.46000000000004</v>
      </c>
      <c r="G11" s="40">
        <f>'B1 '!E10+'+TĂNG'!E13-'+GIẢM'!E13</f>
        <v>272.87</v>
      </c>
      <c r="H11" s="40">
        <f>'B1 '!F10+'+TĂNG'!F13-'+GIẢM'!F13</f>
        <v>86.93</v>
      </c>
      <c r="I11" s="40">
        <f>'B1 '!G10+'+TĂNG'!G13-'+GIẢM'!G13</f>
        <v>86.66</v>
      </c>
    </row>
    <row r="12" spans="1:11" s="61" customFormat="1">
      <c r="A12" s="29"/>
      <c r="B12" s="27" t="s">
        <v>11</v>
      </c>
      <c r="C12" s="29" t="s">
        <v>12</v>
      </c>
      <c r="D12" s="29"/>
      <c r="E12" s="29"/>
      <c r="F12" s="40">
        <f>'B1 '!D11+'+TĂNG'!D14-'+GIẢM'!D14</f>
        <v>338.2</v>
      </c>
      <c r="G12" s="40">
        <f>'B1 '!E11+'+TĂNG'!E14-'+GIẢM'!E14</f>
        <v>210.23</v>
      </c>
      <c r="H12" s="40">
        <f>'B1 '!F11+'+TĂNG'!F14-'+GIẢM'!F14</f>
        <v>52.27</v>
      </c>
      <c r="I12" s="40">
        <f>'B1 '!G11+'+TĂNG'!G14-'+GIẢM'!G14</f>
        <v>75.7</v>
      </c>
    </row>
    <row r="13" spans="1:11">
      <c r="A13" s="24" t="s">
        <v>128</v>
      </c>
      <c r="B13" s="28" t="s">
        <v>13</v>
      </c>
      <c r="C13" s="280" t="s">
        <v>14</v>
      </c>
      <c r="D13" s="24"/>
      <c r="E13" s="24"/>
      <c r="F13" s="40">
        <f>'B1 '!D12+'+TĂNG'!D15-'+GIẢM'!D15</f>
        <v>2247.4299999999998</v>
      </c>
      <c r="G13" s="40">
        <f>'B1 '!E12+'+TĂNG'!E15-'+GIẢM'!E15</f>
        <v>568.61999999999989</v>
      </c>
      <c r="H13" s="40">
        <f>'B1 '!F12+'+TĂNG'!F15-'+GIẢM'!F15</f>
        <v>373.05999999999995</v>
      </c>
      <c r="I13" s="40">
        <f>'B1 '!G12+'+TĂNG'!G15-'+GIẢM'!G15</f>
        <v>1305.75</v>
      </c>
    </row>
    <row r="14" spans="1:11">
      <c r="A14" s="24" t="s">
        <v>129</v>
      </c>
      <c r="B14" s="28" t="s">
        <v>15</v>
      </c>
      <c r="C14" s="280" t="s">
        <v>16</v>
      </c>
      <c r="D14" s="24"/>
      <c r="E14" s="24"/>
      <c r="F14" s="40">
        <f>'B1 '!D13+'+TĂNG'!D16-'+GIẢM'!D16</f>
        <v>8593.7000000000007</v>
      </c>
      <c r="G14" s="40">
        <f>'B1 '!E13+'+TĂNG'!E16-'+GIẢM'!E16</f>
        <v>6516.09</v>
      </c>
      <c r="H14" s="40">
        <f>'B1 '!F13+'+TĂNG'!F16-'+GIẢM'!F16</f>
        <v>637.99000000000024</v>
      </c>
      <c r="I14" s="40">
        <f>'B1 '!G13+'+TĂNG'!G16-'+GIẢM'!G16</f>
        <v>1439.62</v>
      </c>
    </row>
    <row r="15" spans="1:11">
      <c r="A15" s="24" t="s">
        <v>130</v>
      </c>
      <c r="B15" s="28" t="s">
        <v>17</v>
      </c>
      <c r="C15" s="280" t="s">
        <v>18</v>
      </c>
      <c r="D15" s="24"/>
      <c r="E15" s="24"/>
      <c r="F15" s="40">
        <f>'B1 '!D14+'+TĂNG'!D17-'+GIẢM'!D17</f>
        <v>0</v>
      </c>
      <c r="G15" s="40">
        <f>'B1 '!E14+'+TĂNG'!E17-'+GIẢM'!E17</f>
        <v>0</v>
      </c>
      <c r="H15" s="40">
        <f>'B1 '!F14+'+TĂNG'!F17-'+GIẢM'!F17</f>
        <v>0</v>
      </c>
      <c r="I15" s="40">
        <f>'B1 '!G14+'+TĂNG'!G17-'+GIẢM'!G17</f>
        <v>0</v>
      </c>
    </row>
    <row r="16" spans="1:11">
      <c r="A16" s="24" t="s">
        <v>131</v>
      </c>
      <c r="B16" s="28" t="s">
        <v>19</v>
      </c>
      <c r="C16" s="280" t="s">
        <v>20</v>
      </c>
      <c r="D16" s="24"/>
      <c r="E16" s="24"/>
      <c r="F16" s="40">
        <f>'B1 '!D15+'+TĂNG'!D18-'+GIẢM'!D18</f>
        <v>0</v>
      </c>
      <c r="G16" s="40">
        <f>'B1 '!E15+'+TĂNG'!E18-'+GIẢM'!E18</f>
        <v>0</v>
      </c>
      <c r="H16" s="40">
        <f>'B1 '!F15+'+TĂNG'!F18-'+GIẢM'!F18</f>
        <v>0</v>
      </c>
      <c r="I16" s="40">
        <f>'B1 '!G15+'+TĂNG'!G18-'+GIẢM'!G18</f>
        <v>0</v>
      </c>
    </row>
    <row r="17" spans="1:11">
      <c r="A17" s="24" t="s">
        <v>132</v>
      </c>
      <c r="B17" s="28" t="s">
        <v>21</v>
      </c>
      <c r="C17" s="280" t="s">
        <v>22</v>
      </c>
      <c r="D17" s="24"/>
      <c r="E17" s="24"/>
      <c r="F17" s="40">
        <f>'B1 '!D16+'+TĂNG'!D19-'+GIẢM'!D19</f>
        <v>70944.92</v>
      </c>
      <c r="G17" s="40">
        <f>'B1 '!E16+'+TĂNG'!E19-'+GIẢM'!E19</f>
        <v>23300.85</v>
      </c>
      <c r="H17" s="40">
        <f>'B1 '!F16+'+TĂNG'!F19-'+GIẢM'!F19</f>
        <v>30469.13</v>
      </c>
      <c r="I17" s="40">
        <f>'B1 '!G16+'+TĂNG'!G19-'+GIẢM'!G19</f>
        <v>17174.940000000002</v>
      </c>
      <c r="K17" s="304">
        <f>F17/F8*100</f>
        <v>72.376668008884977</v>
      </c>
    </row>
    <row r="18" spans="1:11" s="61" customFormat="1" ht="31.5">
      <c r="A18" s="29"/>
      <c r="B18" s="27" t="s">
        <v>284</v>
      </c>
      <c r="C18" s="29" t="s">
        <v>285</v>
      </c>
      <c r="D18" s="29"/>
      <c r="E18" s="29"/>
      <c r="F18" s="40">
        <f>'B1 '!D17+'+TĂNG'!D20-'+GIẢM'!D20</f>
        <v>55450.57</v>
      </c>
      <c r="G18" s="40">
        <f>'B1 '!E17+'+TĂNG'!E20-'+GIẢM'!E20</f>
        <v>21062.02</v>
      </c>
      <c r="H18" s="40">
        <f>'B1 '!F17+'+TĂNG'!F20-'+GIẢM'!F20</f>
        <v>25761.34</v>
      </c>
      <c r="I18" s="40">
        <f>'B1 '!G17+'+TĂNG'!G20-'+GIẢM'!G20</f>
        <v>8627.2100000000009</v>
      </c>
    </row>
    <row r="19" spans="1:11">
      <c r="A19" s="24" t="s">
        <v>133</v>
      </c>
      <c r="B19" s="28" t="s">
        <v>180</v>
      </c>
      <c r="C19" s="280" t="s">
        <v>24</v>
      </c>
      <c r="D19" s="24"/>
      <c r="E19" s="24"/>
      <c r="F19" s="40">
        <f>'B1 '!D18+'+TĂNG'!D21-'+GIẢM'!D21</f>
        <v>34.690000000000005</v>
      </c>
      <c r="G19" s="40">
        <f>'B1 '!E18+'+TĂNG'!E21-'+GIẢM'!E21</f>
        <v>13.85</v>
      </c>
      <c r="H19" s="40">
        <f>'B1 '!F18+'+TĂNG'!F21-'+GIẢM'!F21</f>
        <v>8.3699999999999992</v>
      </c>
      <c r="I19" s="40">
        <f>'B1 '!G18+'+TĂNG'!G21-'+GIẢM'!G21</f>
        <v>12.47</v>
      </c>
    </row>
    <row r="20" spans="1:11">
      <c r="A20" s="24" t="s">
        <v>134</v>
      </c>
      <c r="B20" s="28" t="s">
        <v>25</v>
      </c>
      <c r="C20" s="280" t="s">
        <v>26</v>
      </c>
      <c r="D20" s="24"/>
      <c r="E20" s="24"/>
      <c r="F20" s="40">
        <f>'B1 '!D19+'+TĂNG'!D22-'+GIẢM'!D22</f>
        <v>0</v>
      </c>
      <c r="G20" s="40">
        <f>'B1 '!E19+'+TĂNG'!E22-'+GIẢM'!E22</f>
        <v>0</v>
      </c>
      <c r="H20" s="40">
        <f>'B1 '!F19+'+TĂNG'!F22-'+GIẢM'!F22</f>
        <v>0</v>
      </c>
      <c r="I20" s="40">
        <f>'B1 '!G19+'+TĂNG'!G22-'+GIẢM'!G22</f>
        <v>0</v>
      </c>
    </row>
    <row r="21" spans="1:11">
      <c r="A21" s="24" t="s">
        <v>135</v>
      </c>
      <c r="B21" s="28" t="s">
        <v>27</v>
      </c>
      <c r="C21" s="280" t="s">
        <v>28</v>
      </c>
      <c r="D21" s="24"/>
      <c r="E21" s="24"/>
      <c r="F21" s="40">
        <f>'B1 '!D20+'+TĂNG'!D23-'+GIẢM'!D23</f>
        <v>1231.1600000000001</v>
      </c>
      <c r="G21" s="40">
        <f>'B1 '!E20+'+TĂNG'!E23-'+GIẢM'!E23</f>
        <v>759.03</v>
      </c>
      <c r="H21" s="40">
        <f>'B1 '!F20+'+TĂNG'!F23-'+GIẢM'!F23</f>
        <v>98</v>
      </c>
      <c r="I21" s="40">
        <f>'B1 '!G20+'+TĂNG'!G23-'+GIẢM'!G23</f>
        <v>374.13</v>
      </c>
    </row>
    <row r="22" spans="1:11" s="13" customFormat="1">
      <c r="A22" s="100">
        <v>2</v>
      </c>
      <c r="B22" s="34" t="s">
        <v>29</v>
      </c>
      <c r="C22" s="277" t="s">
        <v>30</v>
      </c>
      <c r="D22" s="100"/>
      <c r="E22" s="100"/>
      <c r="F22" s="197">
        <f>'B1 '!D21+'+TĂNG'!D24-'+GIẢM'!D24</f>
        <v>14518.06</v>
      </c>
      <c r="G22" s="211">
        <f>'B1 '!E21+'+TĂNG'!E24-'+GIẢM'!E24</f>
        <v>12232.48</v>
      </c>
      <c r="H22" s="103">
        <f>'B1 '!F21+'+TĂNG'!F24-'+GIẢM'!F24</f>
        <v>867.94</v>
      </c>
      <c r="I22" s="103">
        <f>'B1 '!G21+'+TĂNG'!G24-'+GIẢM'!G24</f>
        <v>1417.6399999999999</v>
      </c>
    </row>
    <row r="23" spans="1:11">
      <c r="A23" s="24"/>
      <c r="B23" s="27" t="s">
        <v>93</v>
      </c>
      <c r="C23" s="280"/>
      <c r="D23" s="24"/>
      <c r="E23" s="24"/>
      <c r="F23" s="40">
        <f>'B1 '!D22+'+TĂNG'!D25-'+GIẢM'!D25</f>
        <v>0</v>
      </c>
      <c r="G23" s="40">
        <f>'B1 '!E22+'+TĂNG'!E25-'+GIẢM'!E25</f>
        <v>0</v>
      </c>
      <c r="H23" s="40">
        <f>'B1 '!F22+'+TĂNG'!F25-'+GIẢM'!F25</f>
        <v>0</v>
      </c>
      <c r="I23" s="40">
        <f>'B1 '!G22+'+TĂNG'!G25-'+GIẢM'!G25</f>
        <v>0</v>
      </c>
    </row>
    <row r="24" spans="1:11">
      <c r="A24" s="24" t="s">
        <v>136</v>
      </c>
      <c r="B24" s="28" t="s">
        <v>31</v>
      </c>
      <c r="C24" s="280" t="s">
        <v>32</v>
      </c>
      <c r="D24" s="24"/>
      <c r="E24" s="24"/>
      <c r="F24" s="40">
        <f>'B1 '!D23+'+TĂNG'!D26-'+GIẢM'!D26</f>
        <v>373.65000000000003</v>
      </c>
      <c r="G24" s="40">
        <f>'B1 '!E23+'+TĂNG'!E26-'+GIẢM'!E26</f>
        <v>227.74</v>
      </c>
      <c r="H24" s="40">
        <f>'B1 '!F23+'+TĂNG'!F26-'+GIẢM'!F26</f>
        <v>48.29</v>
      </c>
      <c r="I24" s="40">
        <f>'B1 '!G23+'+TĂNG'!G26-'+GIẢM'!G26</f>
        <v>97.62</v>
      </c>
    </row>
    <row r="25" spans="1:11">
      <c r="A25" s="24" t="s">
        <v>137</v>
      </c>
      <c r="B25" s="28" t="s">
        <v>33</v>
      </c>
      <c r="C25" s="280" t="s">
        <v>34</v>
      </c>
      <c r="D25" s="24"/>
      <c r="E25" s="24"/>
      <c r="F25" s="40">
        <f>'B1 '!D24+'+TĂNG'!D27-'+GIẢM'!D27</f>
        <v>7.03</v>
      </c>
      <c r="G25" s="40">
        <f>'B1 '!E24+'+TĂNG'!E27-'+GIẢM'!E27</f>
        <v>6.09</v>
      </c>
      <c r="H25" s="40">
        <f>'B1 '!F24+'+TĂNG'!F27-'+GIẢM'!F27</f>
        <v>0.47</v>
      </c>
      <c r="I25" s="40">
        <f>'B1 '!G24+'+TĂNG'!G27-'+GIẢM'!G27</f>
        <v>0.47</v>
      </c>
    </row>
    <row r="26" spans="1:11">
      <c r="A26" s="24" t="s">
        <v>138</v>
      </c>
      <c r="B26" s="28" t="s">
        <v>35</v>
      </c>
      <c r="C26" s="280" t="s">
        <v>36</v>
      </c>
      <c r="D26" s="24"/>
      <c r="E26" s="24"/>
      <c r="F26" s="40">
        <f>'B1 '!D25+'+TĂNG'!D28-'+GIẢM'!D28</f>
        <v>0</v>
      </c>
      <c r="G26" s="40">
        <f>'B1 '!E25+'+TĂNG'!E28-'+GIẢM'!E28</f>
        <v>0</v>
      </c>
      <c r="H26" s="40">
        <f>'B1 '!F25+'+TĂNG'!F28-'+GIẢM'!F28</f>
        <v>0</v>
      </c>
      <c r="I26" s="40">
        <f>'B1 '!G25+'+TĂNG'!G28-'+GIẢM'!G28</f>
        <v>0</v>
      </c>
    </row>
    <row r="27" spans="1:11">
      <c r="A27" s="24" t="s">
        <v>139</v>
      </c>
      <c r="B27" s="28" t="s">
        <v>37</v>
      </c>
      <c r="C27" s="280" t="s">
        <v>38</v>
      </c>
      <c r="D27" s="24"/>
      <c r="E27" s="24"/>
      <c r="F27" s="40">
        <f>'B1 '!D26+'+TĂNG'!D29-'+GIẢM'!D29</f>
        <v>30</v>
      </c>
      <c r="G27" s="40">
        <f>'B1 '!E26+'+TĂNG'!E29-'+GIẢM'!E29</f>
        <v>30</v>
      </c>
      <c r="H27" s="40">
        <f>'B1 '!F26+'+TĂNG'!F29-'+GIẢM'!F29</f>
        <v>0</v>
      </c>
      <c r="I27" s="40">
        <f>'B1 '!G26+'+TĂNG'!G29-'+GIẢM'!G29</f>
        <v>0</v>
      </c>
    </row>
    <row r="28" spans="1:11">
      <c r="A28" s="24" t="s">
        <v>140</v>
      </c>
      <c r="B28" s="28" t="s">
        <v>39</v>
      </c>
      <c r="C28" s="280" t="s">
        <v>40</v>
      </c>
      <c r="D28" s="24"/>
      <c r="E28" s="24"/>
      <c r="F28" s="40">
        <f>'B1 '!D27+'+TĂNG'!D30-'+GIẢM'!D30</f>
        <v>85.689999999999984</v>
      </c>
      <c r="G28" s="40">
        <f>'B1 '!E27+'+TĂNG'!E30-'+GIẢM'!E30</f>
        <v>35.700000000000003</v>
      </c>
      <c r="H28" s="40">
        <f>'B1 '!F27+'+TĂNG'!F30-'+GIẢM'!F30</f>
        <v>22.32</v>
      </c>
      <c r="I28" s="40">
        <f>'B1 '!G27+'+TĂNG'!G30-'+GIẢM'!G30</f>
        <v>27.669999999999998</v>
      </c>
    </row>
    <row r="29" spans="1:11">
      <c r="A29" s="24" t="s">
        <v>141</v>
      </c>
      <c r="B29" s="28" t="s">
        <v>41</v>
      </c>
      <c r="C29" s="280" t="s">
        <v>42</v>
      </c>
      <c r="D29" s="24"/>
      <c r="E29" s="24"/>
      <c r="F29" s="40">
        <f>'B1 '!D28+'+TĂNG'!D31-'+GIẢM'!D31</f>
        <v>235.88</v>
      </c>
      <c r="G29" s="40">
        <f>'B1 '!E28+'+TĂNG'!E31-'+GIẢM'!E31</f>
        <v>146.96</v>
      </c>
      <c r="H29" s="40">
        <f>'B1 '!F28+'+TĂNG'!F31-'+GIẢM'!F31</f>
        <v>29.47</v>
      </c>
      <c r="I29" s="40">
        <f>'B1 '!G28+'+TĂNG'!G31-'+GIẢM'!G31</f>
        <v>59.45</v>
      </c>
    </row>
    <row r="30" spans="1:11">
      <c r="A30" s="24" t="s">
        <v>142</v>
      </c>
      <c r="B30" s="28" t="s">
        <v>43</v>
      </c>
      <c r="C30" s="280" t="s">
        <v>44</v>
      </c>
      <c r="D30" s="24"/>
      <c r="E30" s="24"/>
      <c r="F30" s="40">
        <f>'B1 '!D29+'+TĂNG'!D32-'+GIẢM'!D32</f>
        <v>0</v>
      </c>
      <c r="G30" s="40">
        <f>'B1 '!E29+'+TĂNG'!E32-'+GIẢM'!E32</f>
        <v>0</v>
      </c>
      <c r="H30" s="40">
        <f>'B1 '!F29+'+TĂNG'!F32-'+GIẢM'!F32</f>
        <v>0</v>
      </c>
      <c r="I30" s="40">
        <f>'B1 '!G29+'+TĂNG'!G32-'+GIẢM'!G32</f>
        <v>0</v>
      </c>
    </row>
    <row r="31" spans="1:11" ht="31.5">
      <c r="A31" s="24" t="s">
        <v>143</v>
      </c>
      <c r="B31" s="28" t="s">
        <v>286</v>
      </c>
      <c r="C31" s="280" t="s">
        <v>65</v>
      </c>
      <c r="D31" s="24"/>
      <c r="E31" s="24"/>
      <c r="F31" s="40">
        <f>'B1 '!D30+'+TĂNG'!D33-'+GIẢM'!D33</f>
        <v>120.72000000000001</v>
      </c>
      <c r="G31" s="40">
        <f>'B1 '!E30+'+TĂNG'!E33-'+GIẢM'!E33</f>
        <v>42.92</v>
      </c>
      <c r="H31" s="40">
        <f>'B1 '!F30+'+TĂNG'!F33-'+GIẢM'!F33</f>
        <v>45.96</v>
      </c>
      <c r="I31" s="40">
        <f>'B1 '!G30+'+TĂNG'!G33-'+GIẢM'!G33</f>
        <v>31.84</v>
      </c>
    </row>
    <row r="32" spans="1:11" ht="31.5">
      <c r="A32" s="24" t="s">
        <v>144</v>
      </c>
      <c r="B32" s="28" t="s">
        <v>287</v>
      </c>
      <c r="C32" s="280" t="s">
        <v>45</v>
      </c>
      <c r="D32" s="24"/>
      <c r="E32" s="24"/>
      <c r="F32" s="40">
        <f>'B1 '!D31+'+TĂNG'!D34-'+GIẢM'!D34</f>
        <v>12411.18</v>
      </c>
      <c r="G32" s="40">
        <f>'B1 '!E31+'+TĂNG'!E34-'+GIẢM'!E34</f>
        <v>11230.27</v>
      </c>
      <c r="H32" s="40">
        <f>'B1 '!F31+'+TĂNG'!F34-'+GIẢM'!F34</f>
        <v>456.09000000000003</v>
      </c>
      <c r="I32" s="40">
        <f>'B1 '!G31+'+TĂNG'!G34-'+GIẢM'!G34</f>
        <v>724.81999999999994</v>
      </c>
    </row>
    <row r="33" spans="1:9">
      <c r="A33" s="24"/>
      <c r="B33" s="27" t="s">
        <v>93</v>
      </c>
      <c r="C33" s="280"/>
      <c r="D33" s="24"/>
      <c r="E33" s="24"/>
      <c r="F33" s="40">
        <f>'B1 '!D32+'+TĂNG'!D35-'+GIẢM'!D35</f>
        <v>0</v>
      </c>
      <c r="G33" s="40">
        <f>'B1 '!E32+'+TĂNG'!E35-'+GIẢM'!E35</f>
        <v>0</v>
      </c>
      <c r="H33" s="40">
        <f>'B1 '!F32+'+TĂNG'!F35-'+GIẢM'!F35</f>
        <v>0</v>
      </c>
      <c r="I33" s="40">
        <f>'B1 '!G32+'+TĂNG'!G35-'+GIẢM'!G35</f>
        <v>0</v>
      </c>
    </row>
    <row r="34" spans="1:9">
      <c r="A34" s="24" t="s">
        <v>288</v>
      </c>
      <c r="B34" s="28" t="s">
        <v>289</v>
      </c>
      <c r="C34" s="280" t="s">
        <v>164</v>
      </c>
      <c r="D34" s="24"/>
      <c r="E34" s="24"/>
      <c r="F34" s="40">
        <f>'B1 '!D33+'+TĂNG'!D36-'+GIẢM'!D36</f>
        <v>1444.96</v>
      </c>
      <c r="G34" s="40">
        <f>'B1 '!E33+'+TĂNG'!E36-'+GIẢM'!E36</f>
        <v>815.69999999999993</v>
      </c>
      <c r="H34" s="40">
        <f>'B1 '!F33+'+TĂNG'!F36-'+GIẢM'!F36</f>
        <v>188.33</v>
      </c>
      <c r="I34" s="40">
        <f>'B1 '!G33+'+TĂNG'!G36-'+GIẢM'!G36</f>
        <v>440.93</v>
      </c>
    </row>
    <row r="35" spans="1:9">
      <c r="A35" s="24" t="s">
        <v>288</v>
      </c>
      <c r="B35" s="28" t="s">
        <v>290</v>
      </c>
      <c r="C35" s="280" t="s">
        <v>165</v>
      </c>
      <c r="D35" s="24"/>
      <c r="E35" s="24"/>
      <c r="F35" s="40">
        <f>'B1 '!D34+'+TĂNG'!D37-'+GIẢM'!D37</f>
        <v>453.68</v>
      </c>
      <c r="G35" s="40">
        <f>'B1 '!E34+'+TĂNG'!E37-'+GIẢM'!E37</f>
        <v>260.95</v>
      </c>
      <c r="H35" s="40">
        <f>'B1 '!F34+'+TĂNG'!F37-'+GIẢM'!F37</f>
        <v>78.92</v>
      </c>
      <c r="I35" s="40">
        <f>'B1 '!G34+'+TĂNG'!G37-'+GIẢM'!G37</f>
        <v>113.81</v>
      </c>
    </row>
    <row r="36" spans="1:9">
      <c r="A36" s="24" t="s">
        <v>288</v>
      </c>
      <c r="B36" s="28" t="s">
        <v>291</v>
      </c>
      <c r="C36" s="280" t="s">
        <v>167</v>
      </c>
      <c r="D36" s="24"/>
      <c r="E36" s="24"/>
      <c r="F36" s="40">
        <f>'B1 '!D35+'+TĂNG'!D38-'+GIẢM'!D38</f>
        <v>5.88</v>
      </c>
      <c r="G36" s="40">
        <f>'B1 '!E35+'+TĂNG'!E38-'+GIẢM'!E38</f>
        <v>4.76</v>
      </c>
      <c r="H36" s="40">
        <f>'B1 '!F35+'+TĂNG'!F38-'+GIẢM'!F38</f>
        <v>0.32</v>
      </c>
      <c r="I36" s="40">
        <f>'B1 '!G35+'+TĂNG'!G38-'+GIẢM'!G38</f>
        <v>0.8</v>
      </c>
    </row>
    <row r="37" spans="1:9">
      <c r="A37" s="24" t="s">
        <v>288</v>
      </c>
      <c r="B37" s="28" t="s">
        <v>292</v>
      </c>
      <c r="C37" s="280" t="s">
        <v>169</v>
      </c>
      <c r="D37" s="24"/>
      <c r="E37" s="24"/>
      <c r="F37" s="40">
        <f>'B1 '!D36+'+TĂNG'!D39-'+GIẢM'!D39</f>
        <v>17.810000000000002</v>
      </c>
      <c r="G37" s="40">
        <f>'B1 '!E36+'+TĂNG'!E39-'+GIẢM'!E39</f>
        <v>12.91</v>
      </c>
      <c r="H37" s="40">
        <f>'B1 '!F36+'+TĂNG'!F39-'+GIẢM'!F39</f>
        <v>2.7</v>
      </c>
      <c r="I37" s="40">
        <f>'B1 '!G36+'+TĂNG'!G39-'+GIẢM'!G39</f>
        <v>2.2000000000000002</v>
      </c>
    </row>
    <row r="38" spans="1:9">
      <c r="A38" s="24" t="s">
        <v>288</v>
      </c>
      <c r="B38" s="28" t="s">
        <v>293</v>
      </c>
      <c r="C38" s="280" t="s">
        <v>168</v>
      </c>
      <c r="D38" s="24"/>
      <c r="E38" s="24"/>
      <c r="F38" s="40">
        <f>'B1 '!D37+'+TĂNG'!D40-'+GIẢM'!D40</f>
        <v>30.74</v>
      </c>
      <c r="G38" s="40">
        <f>'B1 '!E37+'+TĂNG'!E40-'+GIẢM'!E40</f>
        <v>16.170000000000002</v>
      </c>
      <c r="H38" s="40">
        <f>'B1 '!F37+'+TĂNG'!F40-'+GIẢM'!F40</f>
        <v>5.13</v>
      </c>
      <c r="I38" s="40">
        <f>'B1 '!G37+'+TĂNG'!G40-'+GIẢM'!G40</f>
        <v>9.44</v>
      </c>
    </row>
    <row r="39" spans="1:9">
      <c r="A39" s="24" t="s">
        <v>288</v>
      </c>
      <c r="B39" s="28" t="s">
        <v>294</v>
      </c>
      <c r="C39" s="280" t="s">
        <v>170</v>
      </c>
      <c r="D39" s="24"/>
      <c r="E39" s="24"/>
      <c r="F39" s="40">
        <f>'B1 '!D38+'+TĂNG'!D41-'+GIẢM'!D41</f>
        <v>16.18</v>
      </c>
      <c r="G39" s="40">
        <f>'B1 '!E38+'+TĂNG'!E41-'+GIẢM'!E41</f>
        <v>10.780000000000001</v>
      </c>
      <c r="H39" s="40">
        <f>'B1 '!F38+'+TĂNG'!F41-'+GIẢM'!F41</f>
        <v>2</v>
      </c>
      <c r="I39" s="40">
        <f>'B1 '!G38+'+TĂNG'!G41-'+GIẢM'!G41</f>
        <v>3.4</v>
      </c>
    </row>
    <row r="40" spans="1:9" s="316" customFormat="1">
      <c r="A40" s="312" t="s">
        <v>288</v>
      </c>
      <c r="B40" s="313" t="s">
        <v>295</v>
      </c>
      <c r="C40" s="312" t="s">
        <v>204</v>
      </c>
      <c r="D40" s="312"/>
      <c r="E40" s="312"/>
      <c r="F40" s="118">
        <f>'B1 '!D39+'+TĂNG'!D42-'+GIẢM'!D42</f>
        <v>10332.26</v>
      </c>
      <c r="G40" s="118">
        <f>'B1 '!E39+'+TĂNG'!E42-'+GIẢM'!E42</f>
        <v>10060.279999999999</v>
      </c>
      <c r="H40" s="118">
        <f>'B1 '!F39+'+TĂNG'!F42-'+GIẢM'!F42</f>
        <v>145.04000000000002</v>
      </c>
      <c r="I40" s="118">
        <f>'B1 '!G39+'+TĂNG'!G42-'+GIẢM'!G42</f>
        <v>126.94000000000001</v>
      </c>
    </row>
    <row r="41" spans="1:9">
      <c r="A41" s="24" t="s">
        <v>288</v>
      </c>
      <c r="B41" s="28" t="s">
        <v>296</v>
      </c>
      <c r="C41" s="280" t="s">
        <v>166</v>
      </c>
      <c r="D41" s="24"/>
      <c r="E41" s="24"/>
      <c r="F41" s="40">
        <f>'B1 '!D40+'+TĂNG'!D43-'+GIẢM'!D43</f>
        <v>1.67</v>
      </c>
      <c r="G41" s="40">
        <f>'B1 '!E40+'+TĂNG'!E43-'+GIẢM'!E43</f>
        <v>0.79</v>
      </c>
      <c r="H41" s="40">
        <f>'B1 '!F40+'+TĂNG'!F43-'+GIẢM'!F43</f>
        <v>0.48</v>
      </c>
      <c r="I41" s="40">
        <f>'B1 '!G40+'+TĂNG'!G43-'+GIẢM'!G43</f>
        <v>0.4</v>
      </c>
    </row>
    <row r="42" spans="1:9">
      <c r="A42" s="24" t="s">
        <v>288</v>
      </c>
      <c r="B42" s="28" t="s">
        <v>297</v>
      </c>
      <c r="C42" s="280" t="s">
        <v>298</v>
      </c>
      <c r="D42" s="24"/>
      <c r="E42" s="24"/>
      <c r="F42" s="40">
        <f>'B1 '!D41+'+TĂNG'!D44-'+GIẢM'!D44</f>
        <v>0</v>
      </c>
      <c r="G42" s="40">
        <f>'B1 '!E41+'+TĂNG'!E44-'+GIẢM'!E44</f>
        <v>0</v>
      </c>
      <c r="H42" s="40">
        <f>'B1 '!F41+'+TĂNG'!F44-'+GIẢM'!F44</f>
        <v>0</v>
      </c>
      <c r="I42" s="40">
        <f>'B1 '!G41+'+TĂNG'!G44-'+GIẢM'!G44</f>
        <v>0</v>
      </c>
    </row>
    <row r="43" spans="1:9">
      <c r="A43" s="24" t="s">
        <v>288</v>
      </c>
      <c r="B43" s="28" t="s">
        <v>46</v>
      </c>
      <c r="C43" s="280" t="s">
        <v>47</v>
      </c>
      <c r="D43" s="24"/>
      <c r="E43" s="24"/>
      <c r="F43" s="40">
        <f>'B1 '!D42+'+TĂNG'!D45-'+GIẢM'!D45</f>
        <v>0</v>
      </c>
      <c r="G43" s="40">
        <f>'B1 '!E42+'+TĂNG'!E45-'+GIẢM'!E45</f>
        <v>0</v>
      </c>
      <c r="H43" s="40">
        <f>'B1 '!F42+'+TĂNG'!F45-'+GIẢM'!F45</f>
        <v>0</v>
      </c>
      <c r="I43" s="40">
        <f>'B1 '!G42+'+TĂNG'!G45-'+GIẢM'!G45</f>
        <v>0</v>
      </c>
    </row>
    <row r="44" spans="1:9">
      <c r="A44" s="24" t="s">
        <v>288</v>
      </c>
      <c r="B44" s="28" t="s">
        <v>50</v>
      </c>
      <c r="C44" s="280" t="s">
        <v>51</v>
      </c>
      <c r="D44" s="24"/>
      <c r="E44" s="24"/>
      <c r="F44" s="40">
        <f>'B1 '!D43+'+TĂNG'!D46-'+GIẢM'!D46</f>
        <v>23.3</v>
      </c>
      <c r="G44" s="40">
        <f>'B1 '!E43+'+TĂNG'!E46-'+GIẢM'!E46</f>
        <v>8.5</v>
      </c>
      <c r="H44" s="40">
        <f>'B1 '!F43+'+TĂNG'!F46-'+GIẢM'!F46</f>
        <v>7.8</v>
      </c>
      <c r="I44" s="40">
        <f>'B1 '!G43+'+TĂNG'!G46-'+GIẢM'!G46</f>
        <v>7</v>
      </c>
    </row>
    <row r="45" spans="1:9">
      <c r="A45" s="24" t="s">
        <v>288</v>
      </c>
      <c r="B45" s="28" t="s">
        <v>62</v>
      </c>
      <c r="C45" s="280" t="s">
        <v>63</v>
      </c>
      <c r="D45" s="24"/>
      <c r="E45" s="24"/>
      <c r="F45" s="40">
        <f>'B1 '!D44+'+TĂNG'!D47-'+GIẢM'!D47</f>
        <v>9.51</v>
      </c>
      <c r="G45" s="40">
        <f>'B1 '!E44+'+TĂNG'!E47-'+GIẢM'!E47</f>
        <v>9.51</v>
      </c>
      <c r="H45" s="40">
        <f>'B1 '!F44+'+TĂNG'!F47-'+GIẢM'!F47</f>
        <v>0</v>
      </c>
      <c r="I45" s="40">
        <f>'B1 '!G44+'+TĂNG'!G47-'+GIẢM'!G47</f>
        <v>0</v>
      </c>
    </row>
    <row r="46" spans="1:9" ht="31.5">
      <c r="A46" s="24" t="s">
        <v>288</v>
      </c>
      <c r="B46" s="28" t="s">
        <v>299</v>
      </c>
      <c r="C46" s="280" t="s">
        <v>64</v>
      </c>
      <c r="D46" s="24"/>
      <c r="E46" s="24"/>
      <c r="F46" s="40">
        <f>'B1 '!D45+'+TĂNG'!D48-'+GIẢM'!D48</f>
        <v>63.489999999999995</v>
      </c>
      <c r="G46" s="40">
        <f>'B1 '!E45+'+TĂNG'!E48-'+GIẢM'!E48</f>
        <v>24.42</v>
      </c>
      <c r="H46" s="40">
        <f>'B1 '!F45+'+TĂNG'!F48-'+GIẢM'!F48</f>
        <v>23.369999999999997</v>
      </c>
      <c r="I46" s="40">
        <f>'B1 '!G45+'+TĂNG'!G48-'+GIẢM'!G48</f>
        <v>15.7</v>
      </c>
    </row>
    <row r="47" spans="1:9">
      <c r="A47" s="24" t="s">
        <v>288</v>
      </c>
      <c r="B47" s="28" t="s">
        <v>300</v>
      </c>
      <c r="C47" s="280" t="s">
        <v>301</v>
      </c>
      <c r="D47" s="24"/>
      <c r="E47" s="24"/>
      <c r="F47" s="40">
        <f>'B1 '!D46+'+TĂNG'!D49-'+GIẢM'!D49</f>
        <v>0</v>
      </c>
      <c r="G47" s="40">
        <f>'B1 '!E46+'+TĂNG'!E49-'+GIẢM'!E49</f>
        <v>0</v>
      </c>
      <c r="H47" s="40">
        <f>'B1 '!F46+'+TĂNG'!F49-'+GIẢM'!F49</f>
        <v>0</v>
      </c>
      <c r="I47" s="40">
        <f>'B1 '!G46+'+TĂNG'!G49-'+GIẢM'!G49</f>
        <v>0</v>
      </c>
    </row>
    <row r="48" spans="1:9">
      <c r="A48" s="24" t="s">
        <v>288</v>
      </c>
      <c r="B48" s="28" t="s">
        <v>302</v>
      </c>
      <c r="C48" s="280" t="s">
        <v>303</v>
      </c>
      <c r="D48" s="24"/>
      <c r="E48" s="24"/>
      <c r="F48" s="40">
        <f>'B1 '!D47+'+TĂNG'!D50-'+GIẢM'!D50</f>
        <v>0.3</v>
      </c>
      <c r="G48" s="40">
        <f>'B1 '!E47+'+TĂNG'!E50-'+GIẢM'!E50</f>
        <v>0.3</v>
      </c>
      <c r="H48" s="40">
        <f>'B1 '!F47+'+TĂNG'!F50-'+GIẢM'!F50</f>
        <v>0</v>
      </c>
      <c r="I48" s="40">
        <f>'B1 '!G47+'+TĂNG'!G50-'+GIẢM'!G50</f>
        <v>0</v>
      </c>
    </row>
    <row r="49" spans="1:9">
      <c r="A49" s="24" t="s">
        <v>288</v>
      </c>
      <c r="B49" s="28" t="s">
        <v>304</v>
      </c>
      <c r="C49" s="280" t="s">
        <v>171</v>
      </c>
      <c r="D49" s="24"/>
      <c r="E49" s="24"/>
      <c r="F49" s="40">
        <f>'B1 '!D48+'+TĂNG'!D51-'+GIẢM'!D51</f>
        <v>11.399999999999999</v>
      </c>
      <c r="G49" s="40">
        <f>'B1 '!E48+'+TĂNG'!E51-'+GIẢM'!E51</f>
        <v>5.2</v>
      </c>
      <c r="H49" s="40">
        <f>'B1 '!F48+'+TĂNG'!F51-'+GIẢM'!F51</f>
        <v>2</v>
      </c>
      <c r="I49" s="40">
        <f>'B1 '!G48+'+TĂNG'!G51-'+GIẢM'!G51</f>
        <v>4.2</v>
      </c>
    </row>
    <row r="50" spans="1:9">
      <c r="A50" s="24" t="s">
        <v>145</v>
      </c>
      <c r="B50" s="28" t="s">
        <v>48</v>
      </c>
      <c r="C50" s="280" t="s">
        <v>49</v>
      </c>
      <c r="D50" s="24"/>
      <c r="E50" s="24"/>
      <c r="F50" s="40">
        <f>'B1 '!D49+'+TĂNG'!D52-'+GIẢM'!D52</f>
        <v>0</v>
      </c>
      <c r="G50" s="40">
        <f>'B1 '!E49+'+TĂNG'!E52-'+GIẢM'!E52</f>
        <v>0</v>
      </c>
      <c r="H50" s="40">
        <f>'B1 '!F49+'+TĂNG'!F52-'+GIẢM'!F52</f>
        <v>0</v>
      </c>
      <c r="I50" s="40">
        <f>'B1 '!G49+'+TĂNG'!G52-'+GIẢM'!G52</f>
        <v>0</v>
      </c>
    </row>
    <row r="51" spans="1:9">
      <c r="A51" s="24" t="s">
        <v>146</v>
      </c>
      <c r="B51" s="28" t="s">
        <v>66</v>
      </c>
      <c r="C51" s="280" t="s">
        <v>67</v>
      </c>
      <c r="D51" s="24"/>
      <c r="E51" s="24"/>
      <c r="F51" s="40">
        <f>'B1 '!D50+'+TĂNG'!D53-'+GIẢM'!D53</f>
        <v>4.1100000000000003</v>
      </c>
      <c r="G51" s="40">
        <f>'B1 '!E50+'+TĂNG'!E53-'+GIẢM'!E53</f>
        <v>2.0499999999999998</v>
      </c>
      <c r="H51" s="40">
        <f>'B1 '!F50+'+TĂNG'!F53-'+GIẢM'!F53</f>
        <v>1</v>
      </c>
      <c r="I51" s="40">
        <f>'B1 '!G50+'+TĂNG'!G53-'+GIẢM'!G53</f>
        <v>1.06</v>
      </c>
    </row>
    <row r="52" spans="1:9">
      <c r="A52" s="24" t="s">
        <v>147</v>
      </c>
      <c r="B52" s="28" t="s">
        <v>68</v>
      </c>
      <c r="C52" s="280" t="s">
        <v>69</v>
      </c>
      <c r="D52" s="24"/>
      <c r="E52" s="24"/>
      <c r="F52" s="40">
        <f>'B1 '!D51+'+TĂNG'!D54-'+GIẢM'!D54</f>
        <v>103.72</v>
      </c>
      <c r="G52" s="40">
        <f>'B1 '!E51+'+TĂNG'!E54-'+GIẢM'!E54</f>
        <v>72.52</v>
      </c>
      <c r="H52" s="40">
        <f>'B1 '!F51+'+TĂNG'!F54-'+GIẢM'!F54</f>
        <v>4</v>
      </c>
      <c r="I52" s="40">
        <f>'B1 '!G51+'+TĂNG'!G54-'+GIẢM'!G54</f>
        <v>27.2</v>
      </c>
    </row>
    <row r="53" spans="1:9">
      <c r="A53" s="24" t="s">
        <v>148</v>
      </c>
      <c r="B53" s="28" t="s">
        <v>52</v>
      </c>
      <c r="C53" s="280" t="s">
        <v>53</v>
      </c>
      <c r="D53" s="24"/>
      <c r="E53" s="24"/>
      <c r="F53" s="40">
        <f>'B1 '!D52+'+TĂNG'!D55-'+GIẢM'!D55</f>
        <v>779.05</v>
      </c>
      <c r="G53" s="40">
        <f>'B1 '!E52+'+TĂNG'!E55-'+GIẢM'!E55</f>
        <v>287.67</v>
      </c>
      <c r="H53" s="40">
        <f>'B1 '!F52+'+TĂNG'!F55-'+GIẢM'!F55</f>
        <v>196.38</v>
      </c>
      <c r="I53" s="40">
        <f>'B1 '!G52+'+TĂNG'!G55-'+GIẢM'!G55</f>
        <v>295</v>
      </c>
    </row>
    <row r="54" spans="1:9">
      <c r="A54" s="24" t="s">
        <v>149</v>
      </c>
      <c r="B54" s="28" t="s">
        <v>54</v>
      </c>
      <c r="C54" s="280" t="s">
        <v>55</v>
      </c>
      <c r="D54" s="24"/>
      <c r="E54" s="24"/>
      <c r="F54" s="40">
        <f>'B1 '!D53+'+TĂNG'!D56-'+GIẢM'!D56</f>
        <v>0</v>
      </c>
      <c r="G54" s="40">
        <f>'B1 '!E53+'+TĂNG'!E56-'+GIẢM'!E56</f>
        <v>0</v>
      </c>
      <c r="H54" s="40">
        <f>'B1 '!F53+'+TĂNG'!F56-'+GIẢM'!F56</f>
        <v>0</v>
      </c>
      <c r="I54" s="40">
        <f>'B1 '!G53+'+TĂNG'!G56-'+GIẢM'!G56</f>
        <v>0</v>
      </c>
    </row>
    <row r="55" spans="1:9">
      <c r="A55" s="24" t="s">
        <v>150</v>
      </c>
      <c r="B55" s="28" t="s">
        <v>56</v>
      </c>
      <c r="C55" s="280" t="s">
        <v>57</v>
      </c>
      <c r="D55" s="24"/>
      <c r="E55" s="24"/>
      <c r="F55" s="40">
        <f>'B1 '!D54+'+TĂNG'!D57-'+GIẢM'!D57</f>
        <v>31.47</v>
      </c>
      <c r="G55" s="40">
        <f>'B1 '!E54+'+TĂNG'!E57-'+GIẢM'!E57</f>
        <v>16.62</v>
      </c>
      <c r="H55" s="40">
        <f>'B1 '!F54+'+TĂNG'!F57-'+GIẢM'!F57</f>
        <v>3.84</v>
      </c>
      <c r="I55" s="40">
        <f>'B1 '!G54+'+TĂNG'!G57-'+GIẢM'!G57</f>
        <v>11.010000000000002</v>
      </c>
    </row>
    <row r="56" spans="1:9" ht="31.5">
      <c r="A56" s="24" t="s">
        <v>151</v>
      </c>
      <c r="B56" s="28" t="s">
        <v>58</v>
      </c>
      <c r="C56" s="280" t="s">
        <v>59</v>
      </c>
      <c r="D56" s="24"/>
      <c r="E56" s="24"/>
      <c r="F56" s="40">
        <f>'B1 '!D55+'+TĂNG'!D58-'+GIẢM'!D58</f>
        <v>4.13</v>
      </c>
      <c r="G56" s="40">
        <f>'B1 '!E55+'+TĂNG'!E58-'+GIẢM'!E58</f>
        <v>2.33</v>
      </c>
      <c r="H56" s="40">
        <f>'B1 '!F55+'+TĂNG'!F58-'+GIẢM'!F58</f>
        <v>1.8</v>
      </c>
      <c r="I56" s="40">
        <f>'B1 '!G55+'+TĂNG'!G58-'+GIẢM'!G58</f>
        <v>0</v>
      </c>
    </row>
    <row r="57" spans="1:9">
      <c r="A57" s="24" t="s">
        <v>152</v>
      </c>
      <c r="B57" s="28" t="s">
        <v>60</v>
      </c>
      <c r="C57" s="280" t="s">
        <v>61</v>
      </c>
      <c r="D57" s="24"/>
      <c r="E57" s="24"/>
      <c r="F57" s="40">
        <f>'B1 '!D56+'+TĂNG'!D59-'+GIẢM'!D59</f>
        <v>0</v>
      </c>
      <c r="G57" s="40">
        <f>'B1 '!E56+'+TĂNG'!E59-'+GIẢM'!E59</f>
        <v>0</v>
      </c>
      <c r="H57" s="40">
        <f>'B1 '!F56+'+TĂNG'!F59-'+GIẢM'!F59</f>
        <v>0</v>
      </c>
      <c r="I57" s="40">
        <f>'B1 '!G56+'+TĂNG'!G59-'+GIẢM'!G59</f>
        <v>0</v>
      </c>
    </row>
    <row r="58" spans="1:9">
      <c r="A58" s="24" t="s">
        <v>153</v>
      </c>
      <c r="B58" s="28" t="s">
        <v>305</v>
      </c>
      <c r="C58" s="280" t="s">
        <v>70</v>
      </c>
      <c r="D58" s="24"/>
      <c r="E58" s="24"/>
      <c r="F58" s="40">
        <f>'B1 '!D57+'+TĂNG'!D60-'+GIẢM'!D60</f>
        <v>0</v>
      </c>
      <c r="G58" s="40">
        <f>'B1 '!E57+'+TĂNG'!E60-'+GIẢM'!E60</f>
        <v>0</v>
      </c>
      <c r="H58" s="40">
        <f>'B1 '!F57+'+TĂNG'!F60-'+GIẢM'!F60</f>
        <v>0</v>
      </c>
      <c r="I58" s="40">
        <f>'B1 '!G57+'+TĂNG'!G60-'+GIẢM'!G60</f>
        <v>0</v>
      </c>
    </row>
    <row r="59" spans="1:9">
      <c r="A59" s="24" t="s">
        <v>154</v>
      </c>
      <c r="B59" s="28" t="s">
        <v>279</v>
      </c>
      <c r="C59" s="280" t="s">
        <v>71</v>
      </c>
      <c r="D59" s="24"/>
      <c r="E59" s="24"/>
      <c r="F59" s="40">
        <f>'B1 '!D58+'+TĂNG'!D61-'+GIẢM'!D61</f>
        <v>232.10000000000002</v>
      </c>
      <c r="G59" s="40">
        <f>'B1 '!E58+'+TĂNG'!E61-'+GIẢM'!E61</f>
        <v>84.230000000000018</v>
      </c>
      <c r="H59" s="40">
        <f>'B1 '!F58+'+TĂNG'!F61-'+GIẢM'!F61</f>
        <v>44.45</v>
      </c>
      <c r="I59" s="40">
        <f>'B1 '!G58+'+TĂNG'!G61-'+GIẢM'!G61</f>
        <v>103.42000000000002</v>
      </c>
    </row>
    <row r="60" spans="1:9">
      <c r="A60" s="24" t="s">
        <v>155</v>
      </c>
      <c r="B60" s="28" t="s">
        <v>72</v>
      </c>
      <c r="C60" s="280" t="s">
        <v>73</v>
      </c>
      <c r="D60" s="24"/>
      <c r="E60" s="24"/>
      <c r="F60" s="40">
        <f>'B1 '!D59+'+TĂNG'!D62-'+GIẢM'!D62</f>
        <v>29.78</v>
      </c>
      <c r="G60" s="40">
        <f>'B1 '!E59+'+TĂNG'!E62-'+GIẢM'!E62</f>
        <v>3.11</v>
      </c>
      <c r="H60" s="40">
        <f>'B1 '!F59+'+TĂNG'!F62-'+GIẢM'!F62</f>
        <v>10.39</v>
      </c>
      <c r="I60" s="40">
        <f>'B1 '!G59+'+TĂNG'!G62-'+GIẢM'!G62</f>
        <v>16.28</v>
      </c>
    </row>
    <row r="61" spans="1:9">
      <c r="A61" s="24" t="s">
        <v>156</v>
      </c>
      <c r="B61" s="28" t="s">
        <v>74</v>
      </c>
      <c r="C61" s="280" t="s">
        <v>75</v>
      </c>
      <c r="D61" s="24"/>
      <c r="E61" s="24"/>
      <c r="F61" s="40">
        <f>'B1 '!D60+'+TĂNG'!D63-'+GIẢM'!D63</f>
        <v>69.549999999999983</v>
      </c>
      <c r="G61" s="40">
        <f>'B1 '!E60+'+TĂNG'!E63-'+GIẢM'!E63</f>
        <v>44.27</v>
      </c>
      <c r="H61" s="40">
        <f>'B1 '!F60+'+TĂNG'!F63-'+GIẢM'!F63</f>
        <v>3.4800000000000004</v>
      </c>
      <c r="I61" s="40">
        <f>'B1 '!G60+'+TĂNG'!G63-'+GIẢM'!G63</f>
        <v>21.8</v>
      </c>
    </row>
    <row r="62" spans="1:9" s="13" customFormat="1">
      <c r="A62" s="100">
        <v>3</v>
      </c>
      <c r="B62" s="34" t="s">
        <v>76</v>
      </c>
      <c r="C62" s="277" t="s">
        <v>77</v>
      </c>
      <c r="D62" s="100"/>
      <c r="E62" s="100"/>
      <c r="F62" s="197">
        <f>'B1 '!D61+'+TĂNG'!D64-'+GIẢM'!D64</f>
        <v>5.39</v>
      </c>
      <c r="G62" s="278">
        <f>'B1 '!E61+'+TĂNG'!E64-'+GIẢM'!E64</f>
        <v>5.39</v>
      </c>
      <c r="H62" s="40">
        <f>'B1 '!F61+'+TĂNG'!F64-'+GIẢM'!F64</f>
        <v>0</v>
      </c>
      <c r="I62" s="40">
        <f>'B1 '!G61+'+TĂNG'!G64-'+GIẢM'!G64</f>
        <v>0</v>
      </c>
    </row>
    <row r="63" spans="1:9">
      <c r="A63" s="31" t="s">
        <v>313</v>
      </c>
      <c r="B63" s="34" t="s">
        <v>314</v>
      </c>
      <c r="C63" s="280"/>
      <c r="D63" s="24"/>
      <c r="E63" s="24"/>
      <c r="F63" s="40">
        <f>'B1 '!D62+'+TĂNG'!D65-'+GIẢM'!D65</f>
        <v>0</v>
      </c>
      <c r="G63" s="40">
        <f>'B1 '!E62+'+TĂNG'!E65-'+GIẢM'!E65</f>
        <v>0</v>
      </c>
      <c r="H63" s="40">
        <f>'B1 '!F62+'+TĂNG'!F65-'+GIẢM'!F65</f>
        <v>0</v>
      </c>
      <c r="I63" s="40">
        <f>'B1 '!G62+'+TĂNG'!G65-'+GIẢM'!G65</f>
        <v>0</v>
      </c>
    </row>
    <row r="64" spans="1:9">
      <c r="A64" s="25">
        <v>1</v>
      </c>
      <c r="B64" s="26" t="s">
        <v>315</v>
      </c>
      <c r="C64" s="25" t="s">
        <v>78</v>
      </c>
      <c r="D64" s="24"/>
      <c r="E64" s="24"/>
      <c r="F64" s="40">
        <f>'B1 '!D63+'+TĂNG'!D66-'+GIẢM'!D66</f>
        <v>0</v>
      </c>
      <c r="G64" s="40">
        <f>'B1 '!E63+'+TĂNG'!E66-'+GIẢM'!E66</f>
        <v>0</v>
      </c>
      <c r="H64" s="40">
        <f>'B1 '!F63+'+TĂNG'!F66-'+GIẢM'!F66</f>
        <v>0</v>
      </c>
      <c r="I64" s="40">
        <f>'B1 '!G63+'+TĂNG'!G66-'+GIẢM'!G66</f>
        <v>0</v>
      </c>
    </row>
    <row r="65" spans="1:14">
      <c r="A65" s="25">
        <v>2</v>
      </c>
      <c r="B65" s="26" t="s">
        <v>316</v>
      </c>
      <c r="C65" s="25" t="s">
        <v>79</v>
      </c>
      <c r="D65" s="24"/>
      <c r="E65" s="24"/>
      <c r="F65" s="40">
        <f>'B1 '!D64+'+TĂNG'!D67-'+GIẢM'!D67</f>
        <v>0</v>
      </c>
      <c r="G65" s="40">
        <f>'B1 '!E64+'+TĂNG'!E67-'+GIẢM'!E67</f>
        <v>0</v>
      </c>
      <c r="H65" s="40">
        <f>'B1 '!F64+'+TĂNG'!F67-'+GIẢM'!F67</f>
        <v>0</v>
      </c>
      <c r="I65" s="40">
        <f>'B1 '!G64+'+TĂNG'!G67-'+GIẢM'!G67</f>
        <v>0</v>
      </c>
    </row>
    <row r="66" spans="1:14">
      <c r="A66" s="25">
        <v>3</v>
      </c>
      <c r="B66" s="26" t="s">
        <v>317</v>
      </c>
      <c r="C66" s="25" t="s">
        <v>80</v>
      </c>
      <c r="D66" s="24"/>
      <c r="E66" s="24"/>
      <c r="F66" s="40">
        <f>'B1 '!D65+'+TĂNG'!D68-'+GIẢM'!D68</f>
        <v>0</v>
      </c>
      <c r="G66" s="40">
        <f>'B1 '!E65+'+TĂNG'!E68-'+GIẢM'!E68</f>
        <v>0</v>
      </c>
      <c r="H66" s="40">
        <f>'B1 '!F65+'+TĂNG'!F68-'+GIẢM'!F68</f>
        <v>0</v>
      </c>
      <c r="I66" s="40">
        <f>'B1 '!G65+'+TĂNG'!G68-'+GIẢM'!G68</f>
        <v>0</v>
      </c>
    </row>
    <row r="67" spans="1:14" ht="63">
      <c r="A67" s="25">
        <v>4</v>
      </c>
      <c r="B67" s="26" t="s">
        <v>318</v>
      </c>
      <c r="C67" s="25" t="s">
        <v>319</v>
      </c>
      <c r="D67" s="24"/>
      <c r="E67" s="24"/>
      <c r="F67" s="40">
        <f>SUM(G67:I67)</f>
        <v>1088.2</v>
      </c>
      <c r="G67" s="40">
        <f>G12</f>
        <v>210.23</v>
      </c>
      <c r="H67" s="40">
        <f>H12</f>
        <v>52.27</v>
      </c>
      <c r="I67" s="40">
        <f>I12+750</f>
        <v>825.7</v>
      </c>
    </row>
    <row r="68" spans="1:14" ht="47.25">
      <c r="A68" s="25">
        <v>5</v>
      </c>
      <c r="B68" s="26" t="s">
        <v>320</v>
      </c>
      <c r="C68" s="25" t="s">
        <v>321</v>
      </c>
      <c r="D68" s="24"/>
      <c r="E68" s="24"/>
      <c r="F68" s="40">
        <f t="shared" ref="F68:F76" si="1">SUM(G68:I68)</f>
        <v>55450.57</v>
      </c>
      <c r="G68" s="40">
        <f>G18</f>
        <v>21062.02</v>
      </c>
      <c r="H68" s="40">
        <f t="shared" ref="H68:I68" si="2">H18</f>
        <v>25761.34</v>
      </c>
      <c r="I68" s="40">
        <f t="shared" si="2"/>
        <v>8627.2100000000009</v>
      </c>
    </row>
    <row r="69" spans="1:14">
      <c r="A69" s="25">
        <v>6</v>
      </c>
      <c r="B69" s="26" t="s">
        <v>160</v>
      </c>
      <c r="C69" s="25" t="s">
        <v>322</v>
      </c>
      <c r="D69" s="24"/>
      <c r="E69" s="24"/>
      <c r="F69" s="40">
        <f t="shared" si="1"/>
        <v>0</v>
      </c>
      <c r="G69" s="40">
        <f>'B1 '!E68+'+TĂNG'!E71-'+GIẢM'!E71</f>
        <v>0</v>
      </c>
      <c r="H69" s="40">
        <f>'B1 '!F68+'+TĂNG'!F71-'+GIẢM'!F71</f>
        <v>0</v>
      </c>
      <c r="I69" s="40">
        <f>'B1 '!G68+'+TĂNG'!G71-'+GIẢM'!G71</f>
        <v>0</v>
      </c>
    </row>
    <row r="70" spans="1:14" ht="31.5">
      <c r="A70" s="25">
        <v>7</v>
      </c>
      <c r="B70" s="26" t="s">
        <v>323</v>
      </c>
      <c r="C70" s="25" t="s">
        <v>324</v>
      </c>
      <c r="D70" s="24"/>
      <c r="E70" s="24"/>
      <c r="F70" s="40">
        <f t="shared" si="1"/>
        <v>0</v>
      </c>
      <c r="G70" s="40">
        <f>'B1 '!E69+'+TĂNG'!E72-'+GIẢM'!E72</f>
        <v>0</v>
      </c>
      <c r="H70" s="40">
        <f>'B1 '!F69+'+TĂNG'!F72-'+GIẢM'!F72</f>
        <v>0</v>
      </c>
      <c r="I70" s="40">
        <f>'B1 '!G69+'+TĂNG'!G72-'+GIẢM'!G72</f>
        <v>0</v>
      </c>
    </row>
    <row r="71" spans="1:14" ht="31.5">
      <c r="A71" s="25">
        <v>8</v>
      </c>
      <c r="B71" s="26" t="s">
        <v>325</v>
      </c>
      <c r="C71" s="25" t="s">
        <v>326</v>
      </c>
      <c r="D71" s="24"/>
      <c r="E71" s="24"/>
      <c r="F71" s="40">
        <f t="shared" si="1"/>
        <v>30</v>
      </c>
      <c r="G71" s="40">
        <f>G27</f>
        <v>30</v>
      </c>
      <c r="H71" s="40">
        <f>'B1 '!F70+'+TĂNG'!F73-'+GIẢM'!F73</f>
        <v>0</v>
      </c>
      <c r="I71" s="40">
        <f>'B1 '!G70+'+TĂNG'!G73-'+GIẢM'!G73</f>
        <v>0</v>
      </c>
    </row>
    <row r="72" spans="1:14" ht="31.5">
      <c r="A72" s="25">
        <v>9</v>
      </c>
      <c r="B72" s="26" t="s">
        <v>327</v>
      </c>
      <c r="C72" s="25" t="s">
        <v>328</v>
      </c>
      <c r="D72" s="24"/>
      <c r="E72" s="24"/>
      <c r="F72" s="40">
        <f t="shared" si="1"/>
        <v>0</v>
      </c>
      <c r="G72" s="40"/>
      <c r="H72" s="40">
        <f>'B1 '!F71+'+TĂNG'!F74-'+GIẢM'!F74</f>
        <v>0</v>
      </c>
      <c r="I72" s="40">
        <f>'B1 '!G71+'+TĂNG'!G74-'+GIẢM'!G74</f>
        <v>0</v>
      </c>
    </row>
    <row r="73" spans="1:14">
      <c r="A73" s="25">
        <v>10</v>
      </c>
      <c r="B73" s="26" t="s">
        <v>329</v>
      </c>
      <c r="C73" s="25" t="s">
        <v>330</v>
      </c>
      <c r="D73" s="24"/>
      <c r="E73" s="24"/>
      <c r="F73" s="40">
        <f t="shared" si="1"/>
        <v>0</v>
      </c>
      <c r="G73" s="40"/>
      <c r="H73" s="40"/>
      <c r="I73" s="40"/>
    </row>
    <row r="74" spans="1:14">
      <c r="A74" s="25">
        <v>11</v>
      </c>
      <c r="B74" s="26" t="s">
        <v>179</v>
      </c>
      <c r="C74" s="25" t="s">
        <v>331</v>
      </c>
      <c r="D74" s="24"/>
      <c r="E74" s="24"/>
      <c r="F74" s="40">
        <f t="shared" si="1"/>
        <v>422.57</v>
      </c>
      <c r="G74" s="40">
        <v>422.57</v>
      </c>
      <c r="H74" s="40">
        <f>'B1 '!F73+'+TĂNG'!F76-'+GIẢM'!F76</f>
        <v>0</v>
      </c>
      <c r="I74" s="40">
        <f>'B1 '!G73+'+TĂNG'!G76-'+GIẢM'!G76</f>
        <v>0</v>
      </c>
    </row>
    <row r="75" spans="1:14">
      <c r="A75" s="25">
        <v>12</v>
      </c>
      <c r="B75" s="26" t="s">
        <v>332</v>
      </c>
      <c r="C75" s="25" t="s">
        <v>119</v>
      </c>
      <c r="D75" s="24"/>
      <c r="E75" s="24"/>
      <c r="F75" s="40">
        <f t="shared" si="1"/>
        <v>956.84999999999991</v>
      </c>
      <c r="G75" s="40">
        <f>226.47+G37+G38+G39+G41+G49+G51+G53-'B1 '!E52</f>
        <v>375.95000000000005</v>
      </c>
      <c r="H75" s="40">
        <f>226.47+H37+H38+H39+H41+H49+H51+H53-'B1 '!F52</f>
        <v>263.17999999999995</v>
      </c>
      <c r="I75" s="40">
        <f>226.47+I37+I38+I39+I41+I49+I51+I53-'B1 '!G52</f>
        <v>317.71999999999997</v>
      </c>
      <c r="K75" s="304"/>
      <c r="N75" s="304"/>
    </row>
    <row r="76" spans="1:14" ht="31.5">
      <c r="A76" s="25">
        <v>13</v>
      </c>
      <c r="B76" s="26" t="s">
        <v>161</v>
      </c>
      <c r="C76" s="25" t="s">
        <v>333</v>
      </c>
      <c r="D76" s="24"/>
      <c r="E76" s="24"/>
      <c r="F76" s="40">
        <f t="shared" si="1"/>
        <v>8.85</v>
      </c>
      <c r="G76" s="40">
        <f>'B10'!E75+'B10'!E77</f>
        <v>3</v>
      </c>
      <c r="H76" s="40">
        <f>'B10'!E81+'B10'!E83</f>
        <v>3</v>
      </c>
      <c r="I76" s="40">
        <f>'B10'!E84+'B10'!E86</f>
        <v>2.85</v>
      </c>
    </row>
    <row r="77" spans="1:14">
      <c r="B77" s="3" t="s">
        <v>334</v>
      </c>
    </row>
  </sheetData>
  <mergeCells count="10">
    <mergeCell ref="A1:B1"/>
    <mergeCell ref="A2:I3"/>
    <mergeCell ref="F5:F6"/>
    <mergeCell ref="G5:I5"/>
    <mergeCell ref="A5:A6"/>
    <mergeCell ref="B5:B6"/>
    <mergeCell ref="C5:C6"/>
    <mergeCell ref="D5:D6"/>
    <mergeCell ref="E5:E6"/>
    <mergeCell ref="H4:I4"/>
  </mergeCells>
  <pageMargins left="0.8" right="0.05" top="0.73" bottom="0.41" header="0.2" footer="0.2"/>
  <pageSetup paperSize="9" scale="9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3"/>
  <sheetViews>
    <sheetView topLeftCell="D10" zoomScale="78" zoomScaleNormal="78" workbookViewId="0">
      <selection activeCell="D20" sqref="D20:G20"/>
    </sheetView>
  </sheetViews>
  <sheetFormatPr defaultRowHeight="15.75"/>
  <cols>
    <col min="1" max="1" width="7.5703125" style="20" customWidth="1"/>
    <col min="2" max="2" width="67.7109375" style="3" customWidth="1"/>
    <col min="3" max="3" width="16.85546875" style="3" customWidth="1"/>
    <col min="4" max="4" width="15.5703125" style="3" customWidth="1"/>
    <col min="5" max="5" width="13.5703125" style="3" customWidth="1"/>
    <col min="6" max="6" width="12.85546875" style="3" customWidth="1"/>
    <col min="7" max="7" width="13.85546875" style="3" customWidth="1"/>
    <col min="8" max="8" width="9.140625" style="3"/>
    <col min="9" max="9" width="10.42578125" style="3" bestFit="1" customWidth="1"/>
    <col min="10" max="16384" width="9.140625" style="3"/>
  </cols>
  <sheetData>
    <row r="1" spans="1:7">
      <c r="A1" s="557" t="s">
        <v>162</v>
      </c>
      <c r="B1" s="557"/>
    </row>
    <row r="2" spans="1:7" ht="42" customHeight="1">
      <c r="A2" s="556" t="s">
        <v>260</v>
      </c>
      <c r="B2" s="556"/>
      <c r="C2" s="556"/>
      <c r="D2" s="556"/>
      <c r="E2" s="556"/>
      <c r="F2" s="556"/>
      <c r="G2" s="556"/>
    </row>
    <row r="3" spans="1:7" ht="14.25" customHeight="1">
      <c r="A3" s="569" t="str">
        <f>'B1 '!G3</f>
        <v>Đơn vị tính: ha</v>
      </c>
      <c r="B3" s="569"/>
      <c r="C3" s="569"/>
      <c r="D3" s="569"/>
      <c r="E3" s="569"/>
      <c r="F3" s="569"/>
      <c r="G3" s="569"/>
    </row>
    <row r="4" spans="1:7">
      <c r="A4" s="558" t="s">
        <v>1</v>
      </c>
      <c r="B4" s="558" t="s">
        <v>2</v>
      </c>
      <c r="C4" s="558" t="s">
        <v>3</v>
      </c>
      <c r="D4" s="558" t="s">
        <v>4</v>
      </c>
      <c r="E4" s="558" t="s">
        <v>5</v>
      </c>
      <c r="F4" s="558"/>
      <c r="G4" s="558"/>
    </row>
    <row r="5" spans="1:7">
      <c r="A5" s="558"/>
      <c r="B5" s="558"/>
      <c r="C5" s="558"/>
      <c r="D5" s="558"/>
      <c r="E5" s="306" t="str">
        <f>'B3 '!G6</f>
        <v>Xã Ia Tơi</v>
      </c>
      <c r="F5" s="306" t="str">
        <f>'B3 '!H6</f>
        <v>Xã Ia Dom</v>
      </c>
      <c r="G5" s="306" t="str">
        <f>'B3 '!I6</f>
        <v>Xã Ia Đal</v>
      </c>
    </row>
    <row r="6" spans="1:7" s="35" customFormat="1">
      <c r="A6" s="30" t="s">
        <v>216</v>
      </c>
      <c r="B6" s="30" t="s">
        <v>215</v>
      </c>
      <c r="C6" s="30" t="s">
        <v>214</v>
      </c>
      <c r="D6" s="30" t="s">
        <v>337</v>
      </c>
      <c r="E6" s="30" t="s">
        <v>212</v>
      </c>
      <c r="F6" s="30" t="s">
        <v>281</v>
      </c>
      <c r="G6" s="30" t="s">
        <v>307</v>
      </c>
    </row>
    <row r="7" spans="1:7">
      <c r="A7" s="31">
        <v>1</v>
      </c>
      <c r="B7" s="34" t="s">
        <v>81</v>
      </c>
      <c r="C7" s="31" t="s">
        <v>82</v>
      </c>
      <c r="D7" s="102">
        <f>SUM(D8:D19)-D16</f>
        <v>8202.5400000000009</v>
      </c>
      <c r="E7" s="102">
        <f>SUM(E8:E19)-E16</f>
        <v>7331.28</v>
      </c>
      <c r="F7" s="102">
        <f>SUM(F8:F19)-F16</f>
        <v>318.47000000000003</v>
      </c>
      <c r="G7" s="102">
        <f>SUM(G8:G19)-G16</f>
        <v>552.79000000000008</v>
      </c>
    </row>
    <row r="8" spans="1:7">
      <c r="A8" s="24"/>
      <c r="B8" s="28" t="s">
        <v>93</v>
      </c>
      <c r="C8" s="24"/>
      <c r="D8" s="24"/>
      <c r="E8" s="24"/>
      <c r="F8" s="24"/>
      <c r="G8" s="24"/>
    </row>
    <row r="9" spans="1:7">
      <c r="A9" s="24" t="s">
        <v>127</v>
      </c>
      <c r="B9" s="28" t="s">
        <v>9</v>
      </c>
      <c r="C9" s="24" t="s">
        <v>83</v>
      </c>
      <c r="D9" s="24"/>
      <c r="E9" s="24"/>
      <c r="F9" s="24"/>
      <c r="G9" s="24"/>
    </row>
    <row r="10" spans="1:7">
      <c r="A10" s="24"/>
      <c r="B10" s="27" t="s">
        <v>11</v>
      </c>
      <c r="C10" s="29" t="s">
        <v>84</v>
      </c>
      <c r="D10" s="24"/>
      <c r="E10" s="24"/>
      <c r="F10" s="24"/>
      <c r="G10" s="24"/>
    </row>
    <row r="11" spans="1:7">
      <c r="A11" s="24" t="s">
        <v>128</v>
      </c>
      <c r="B11" s="28" t="s">
        <v>13</v>
      </c>
      <c r="C11" s="24" t="s">
        <v>120</v>
      </c>
      <c r="D11" s="40">
        <f>SUM(E11:G11)</f>
        <v>368.44</v>
      </c>
      <c r="E11" s="40">
        <v>155.96</v>
      </c>
      <c r="F11" s="40">
        <v>70.739999999999995</v>
      </c>
      <c r="G11" s="40">
        <v>141.74</v>
      </c>
    </row>
    <row r="12" spans="1:7">
      <c r="A12" s="24" t="s">
        <v>129</v>
      </c>
      <c r="B12" s="28" t="s">
        <v>15</v>
      </c>
      <c r="C12" s="24" t="s">
        <v>85</v>
      </c>
      <c r="D12" s="40">
        <f t="shared" ref="D12:D31" si="0">SUM(E12:G12)</f>
        <v>794.1</v>
      </c>
      <c r="E12" s="40">
        <v>490.82</v>
      </c>
      <c r="F12" s="40">
        <v>123.56</v>
      </c>
      <c r="G12" s="40">
        <v>179.72</v>
      </c>
    </row>
    <row r="13" spans="1:7">
      <c r="A13" s="24" t="s">
        <v>130</v>
      </c>
      <c r="B13" s="28" t="s">
        <v>17</v>
      </c>
      <c r="C13" s="24" t="s">
        <v>86</v>
      </c>
      <c r="D13" s="40">
        <f t="shared" si="0"/>
        <v>0</v>
      </c>
      <c r="E13" s="40"/>
      <c r="F13" s="40"/>
      <c r="G13" s="40"/>
    </row>
    <row r="14" spans="1:7">
      <c r="A14" s="24" t="s">
        <v>131</v>
      </c>
      <c r="B14" s="28" t="s">
        <v>19</v>
      </c>
      <c r="C14" s="24" t="s">
        <v>87</v>
      </c>
      <c r="D14" s="40">
        <f t="shared" si="0"/>
        <v>0</v>
      </c>
      <c r="E14" s="40"/>
      <c r="F14" s="40"/>
      <c r="G14" s="40"/>
    </row>
    <row r="15" spans="1:7">
      <c r="A15" s="24" t="s">
        <v>132</v>
      </c>
      <c r="B15" s="28" t="s">
        <v>21</v>
      </c>
      <c r="C15" s="24" t="s">
        <v>88</v>
      </c>
      <c r="D15" s="40">
        <f t="shared" si="0"/>
        <v>7040</v>
      </c>
      <c r="E15" s="40">
        <v>6684.5</v>
      </c>
      <c r="F15" s="40">
        <f>129.67-5.5</f>
        <v>124.16999999999999</v>
      </c>
      <c r="G15" s="40">
        <v>231.33</v>
      </c>
    </row>
    <row r="16" spans="1:7">
      <c r="A16" s="24"/>
      <c r="B16" s="27" t="s">
        <v>284</v>
      </c>
      <c r="C16" s="29" t="s">
        <v>336</v>
      </c>
      <c r="D16" s="40">
        <f t="shared" si="0"/>
        <v>143.54</v>
      </c>
      <c r="E16" s="40">
        <v>115.22</v>
      </c>
      <c r="F16" s="40">
        <v>13.6</v>
      </c>
      <c r="G16" s="40">
        <v>14.72</v>
      </c>
    </row>
    <row r="17" spans="1:10">
      <c r="A17" s="24" t="s">
        <v>133</v>
      </c>
      <c r="B17" s="28" t="s">
        <v>23</v>
      </c>
      <c r="C17" s="24" t="s">
        <v>89</v>
      </c>
      <c r="D17" s="40">
        <f t="shared" si="0"/>
        <v>0</v>
      </c>
      <c r="E17" s="24"/>
      <c r="F17" s="24"/>
      <c r="G17" s="24"/>
    </row>
    <row r="18" spans="1:10">
      <c r="A18" s="24" t="s">
        <v>134</v>
      </c>
      <c r="B18" s="28" t="s">
        <v>25</v>
      </c>
      <c r="C18" s="24" t="s">
        <v>90</v>
      </c>
      <c r="D18" s="40">
        <f t="shared" si="0"/>
        <v>0</v>
      </c>
      <c r="E18" s="24"/>
      <c r="F18" s="24"/>
      <c r="G18" s="24"/>
    </row>
    <row r="19" spans="1:10">
      <c r="A19" s="24" t="s">
        <v>135</v>
      </c>
      <c r="B19" s="28" t="s">
        <v>27</v>
      </c>
      <c r="C19" s="24" t="s">
        <v>91</v>
      </c>
      <c r="D19" s="40">
        <f t="shared" si="0"/>
        <v>0</v>
      </c>
      <c r="E19" s="24"/>
      <c r="F19" s="24"/>
      <c r="G19" s="24"/>
    </row>
    <row r="20" spans="1:10">
      <c r="A20" s="31">
        <v>2</v>
      </c>
      <c r="B20" s="34" t="s">
        <v>92</v>
      </c>
      <c r="C20" s="24"/>
      <c r="D20" s="278">
        <f t="shared" si="0"/>
        <v>2043.2200000000003</v>
      </c>
      <c r="E20" s="123">
        <f t="shared" ref="E20:G20" si="1">SUM(E22:E30)</f>
        <v>669.97</v>
      </c>
      <c r="F20" s="123">
        <f t="shared" si="1"/>
        <v>45.1</v>
      </c>
      <c r="G20" s="123">
        <f t="shared" si="1"/>
        <v>1328.15</v>
      </c>
    </row>
    <row r="21" spans="1:10">
      <c r="A21" s="24"/>
      <c r="B21" s="27" t="s">
        <v>93</v>
      </c>
      <c r="C21" s="24"/>
      <c r="D21" s="40">
        <f t="shared" si="0"/>
        <v>0</v>
      </c>
      <c r="E21" s="40"/>
      <c r="F21" s="40"/>
      <c r="G21" s="40"/>
      <c r="I21" s="304"/>
      <c r="J21" s="19"/>
    </row>
    <row r="22" spans="1:10">
      <c r="A22" s="24" t="s">
        <v>136</v>
      </c>
      <c r="B22" s="28" t="s">
        <v>94</v>
      </c>
      <c r="C22" s="24" t="s">
        <v>95</v>
      </c>
      <c r="D22" s="40">
        <f t="shared" si="0"/>
        <v>0</v>
      </c>
      <c r="E22" s="40"/>
      <c r="F22" s="40"/>
      <c r="G22" s="40"/>
    </row>
    <row r="23" spans="1:10">
      <c r="A23" s="24" t="s">
        <v>137</v>
      </c>
      <c r="B23" s="28" t="s">
        <v>96</v>
      </c>
      <c r="C23" s="24" t="s">
        <v>97</v>
      </c>
      <c r="D23" s="40">
        <f t="shared" si="0"/>
        <v>0</v>
      </c>
      <c r="E23" s="40"/>
      <c r="F23" s="40"/>
      <c r="G23" s="40"/>
    </row>
    <row r="24" spans="1:10">
      <c r="A24" s="24" t="s">
        <v>138</v>
      </c>
      <c r="B24" s="28" t="s">
        <v>98</v>
      </c>
      <c r="C24" s="24" t="s">
        <v>99</v>
      </c>
      <c r="D24" s="40">
        <f t="shared" si="0"/>
        <v>0</v>
      </c>
      <c r="E24" s="40"/>
      <c r="F24" s="40"/>
      <c r="G24" s="40"/>
    </row>
    <row r="25" spans="1:10">
      <c r="A25" s="24" t="s">
        <v>139</v>
      </c>
      <c r="B25" s="28" t="s">
        <v>100</v>
      </c>
      <c r="C25" s="24" t="s">
        <v>101</v>
      </c>
      <c r="D25" s="40">
        <f t="shared" si="0"/>
        <v>0</v>
      </c>
      <c r="E25" s="40"/>
      <c r="F25" s="40"/>
      <c r="G25" s="40"/>
    </row>
    <row r="26" spans="1:10">
      <c r="A26" s="24" t="s">
        <v>140</v>
      </c>
      <c r="B26" s="28" t="s">
        <v>102</v>
      </c>
      <c r="C26" s="24" t="s">
        <v>103</v>
      </c>
      <c r="D26" s="40">
        <f t="shared" si="0"/>
        <v>15.75</v>
      </c>
      <c r="E26" s="40">
        <v>6.5</v>
      </c>
      <c r="F26" s="40">
        <v>5.0999999999999996</v>
      </c>
      <c r="G26" s="40">
        <v>4.1500000000000004</v>
      </c>
    </row>
    <row r="27" spans="1:10">
      <c r="A27" s="24" t="s">
        <v>141</v>
      </c>
      <c r="B27" s="28" t="s">
        <v>190</v>
      </c>
      <c r="C27" s="24" t="s">
        <v>104</v>
      </c>
      <c r="D27" s="40">
        <f t="shared" si="0"/>
        <v>0</v>
      </c>
      <c r="E27" s="40"/>
      <c r="F27" s="40"/>
      <c r="G27" s="40"/>
    </row>
    <row r="28" spans="1:10">
      <c r="A28" s="24" t="s">
        <v>142</v>
      </c>
      <c r="B28" s="28" t="s">
        <v>105</v>
      </c>
      <c r="C28" s="24" t="s">
        <v>106</v>
      </c>
      <c r="D28" s="40">
        <f t="shared" si="0"/>
        <v>0</v>
      </c>
      <c r="E28" s="40"/>
      <c r="F28" s="40"/>
      <c r="G28" s="40"/>
    </row>
    <row r="29" spans="1:10">
      <c r="A29" s="24" t="s">
        <v>143</v>
      </c>
      <c r="B29" s="28" t="s">
        <v>107</v>
      </c>
      <c r="C29" s="24" t="s">
        <v>108</v>
      </c>
      <c r="D29" s="40">
        <f t="shared" si="0"/>
        <v>0</v>
      </c>
      <c r="E29" s="40"/>
      <c r="F29" s="40"/>
      <c r="G29" s="40"/>
    </row>
    <row r="30" spans="1:10">
      <c r="A30" s="24" t="s">
        <v>144</v>
      </c>
      <c r="B30" s="28" t="s">
        <v>109</v>
      </c>
      <c r="C30" s="24" t="s">
        <v>110</v>
      </c>
      <c r="D30" s="40">
        <f t="shared" si="0"/>
        <v>2027.47</v>
      </c>
      <c r="E30" s="40">
        <v>663.47</v>
      </c>
      <c r="F30" s="40">
        <v>40</v>
      </c>
      <c r="G30" s="40">
        <v>1324</v>
      </c>
    </row>
    <row r="31" spans="1:10" ht="18.75">
      <c r="A31" s="24"/>
      <c r="B31" s="27" t="s">
        <v>284</v>
      </c>
      <c r="C31" s="29" t="s">
        <v>338</v>
      </c>
      <c r="D31" s="40">
        <f t="shared" si="0"/>
        <v>0</v>
      </c>
      <c r="E31" s="40"/>
      <c r="F31" s="40"/>
      <c r="G31" s="40"/>
    </row>
    <row r="32" spans="1:10">
      <c r="A32" s="31">
        <v>3</v>
      </c>
      <c r="B32" s="34" t="s">
        <v>112</v>
      </c>
      <c r="C32" s="31" t="s">
        <v>111</v>
      </c>
      <c r="D32" s="24"/>
      <c r="E32" s="24"/>
      <c r="F32" s="24"/>
      <c r="G32" s="24"/>
    </row>
    <row r="33" spans="2:2">
      <c r="B33" s="3" t="s">
        <v>339</v>
      </c>
    </row>
  </sheetData>
  <mergeCells count="8">
    <mergeCell ref="A2:G2"/>
    <mergeCell ref="A3:G3"/>
    <mergeCell ref="A1:B1"/>
    <mergeCell ref="A4:A5"/>
    <mergeCell ref="B4:B5"/>
    <mergeCell ref="C4:C5"/>
    <mergeCell ref="D4:D5"/>
    <mergeCell ref="E4:G4"/>
  </mergeCells>
  <phoneticPr fontId="6" type="noConversion"/>
  <pageMargins left="0.69" right="0.15748031496063" top="0.73" bottom="0.27559055118110198" header="0.18"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1"/>
  <sheetViews>
    <sheetView topLeftCell="A22" workbookViewId="0">
      <selection activeCell="E30" sqref="E30"/>
    </sheetView>
  </sheetViews>
  <sheetFormatPr defaultRowHeight="15"/>
  <cols>
    <col min="1" max="1" width="5" style="21" bestFit="1" customWidth="1"/>
    <col min="2" max="2" width="38.28515625" style="5" customWidth="1"/>
    <col min="3" max="3" width="7.42578125" style="14" customWidth="1"/>
    <col min="4" max="4" width="16.7109375" style="5" customWidth="1"/>
    <col min="5" max="5" width="12" style="5" customWidth="1"/>
    <col min="6" max="6" width="12.5703125" style="5" customWidth="1"/>
    <col min="7" max="7" width="12.140625" style="5" customWidth="1"/>
    <col min="8" max="16384" width="9.140625" style="5"/>
  </cols>
  <sheetData>
    <row r="1" spans="1:7" ht="15.75">
      <c r="A1" s="557" t="s">
        <v>163</v>
      </c>
      <c r="B1" s="557"/>
    </row>
    <row r="2" spans="1:7" ht="12.75" customHeight="1">
      <c r="A2" s="570" t="s">
        <v>261</v>
      </c>
      <c r="B2" s="570"/>
      <c r="C2" s="570"/>
      <c r="D2" s="570"/>
      <c r="E2" s="570"/>
      <c r="F2" s="570"/>
      <c r="G2" s="570"/>
    </row>
    <row r="3" spans="1:7" ht="12.75" customHeight="1">
      <c r="A3" s="570"/>
      <c r="B3" s="570"/>
      <c r="C3" s="570"/>
      <c r="D3" s="570"/>
      <c r="E3" s="570"/>
      <c r="F3" s="570"/>
      <c r="G3" s="570"/>
    </row>
    <row r="4" spans="1:7" ht="12.75" customHeight="1">
      <c r="A4" s="570"/>
      <c r="B4" s="570"/>
      <c r="C4" s="570"/>
      <c r="D4" s="570"/>
      <c r="E4" s="570"/>
      <c r="F4" s="570"/>
      <c r="G4" s="570"/>
    </row>
    <row r="5" spans="1:7" ht="18.75" customHeight="1">
      <c r="A5" s="569" t="s">
        <v>0</v>
      </c>
      <c r="B5" s="569"/>
      <c r="C5" s="569"/>
      <c r="D5" s="569"/>
      <c r="E5" s="569"/>
      <c r="F5" s="569"/>
      <c r="G5" s="569"/>
    </row>
    <row r="6" spans="1:7" ht="15.75">
      <c r="A6" s="558" t="s">
        <v>1</v>
      </c>
      <c r="B6" s="558" t="s">
        <v>2</v>
      </c>
      <c r="C6" s="558" t="s">
        <v>3</v>
      </c>
      <c r="D6" s="558" t="s">
        <v>4</v>
      </c>
      <c r="E6" s="558" t="s">
        <v>5</v>
      </c>
      <c r="F6" s="558"/>
      <c r="G6" s="558"/>
    </row>
    <row r="7" spans="1:7" ht="15.75">
      <c r="A7" s="558"/>
      <c r="B7" s="558"/>
      <c r="C7" s="558"/>
      <c r="D7" s="558"/>
      <c r="E7" s="24" t="str">
        <f>'B1 '!E5</f>
        <v>Xã Ia Tơi</v>
      </c>
      <c r="F7" s="24" t="str">
        <f>'B1 '!F5</f>
        <v>Xã Ia Dom</v>
      </c>
      <c r="G7" s="24" t="str">
        <f>'B1 '!G5</f>
        <v>Xã Ia Đal</v>
      </c>
    </row>
    <row r="8" spans="1:7" ht="15.75">
      <c r="A8" s="30" t="str">
        <f>'B1 '!A6</f>
        <v>(1)</v>
      </c>
      <c r="B8" s="30" t="str">
        <f>'B1 '!B6</f>
        <v>(2)</v>
      </c>
      <c r="C8" s="30" t="str">
        <f>'B1 '!C6</f>
        <v>(3)</v>
      </c>
      <c r="D8" s="30" t="str">
        <f>'B1 '!D6</f>
        <v>(4)=(5)+...+(7)</v>
      </c>
      <c r="E8" s="30" t="str">
        <f>'B1 '!E6</f>
        <v>(5)</v>
      </c>
      <c r="F8" s="30" t="str">
        <f>'B1 '!F6</f>
        <v>(6)</v>
      </c>
      <c r="G8" s="30">
        <f>'B1 '!G6</f>
        <v>-7</v>
      </c>
    </row>
    <row r="9" spans="1:7" ht="15.75">
      <c r="A9" s="25">
        <v>1</v>
      </c>
      <c r="B9" s="26" t="s">
        <v>7</v>
      </c>
      <c r="C9" s="25" t="s">
        <v>8</v>
      </c>
      <c r="D9" s="24"/>
      <c r="E9" s="24"/>
      <c r="F9" s="24"/>
      <c r="G9" s="24"/>
    </row>
    <row r="10" spans="1:7" ht="15.75">
      <c r="A10" s="24"/>
      <c r="B10" s="27" t="s">
        <v>93</v>
      </c>
      <c r="C10" s="24"/>
      <c r="D10" s="24"/>
      <c r="E10" s="24"/>
      <c r="F10" s="24"/>
      <c r="G10" s="24"/>
    </row>
    <row r="11" spans="1:7" ht="15.75">
      <c r="A11" s="24" t="s">
        <v>127</v>
      </c>
      <c r="B11" s="28" t="s">
        <v>9</v>
      </c>
      <c r="C11" s="24" t="s">
        <v>10</v>
      </c>
      <c r="D11" s="24"/>
      <c r="E11" s="24"/>
      <c r="F11" s="24"/>
      <c r="G11" s="24"/>
    </row>
    <row r="12" spans="1:7" ht="15.75">
      <c r="A12" s="24"/>
      <c r="B12" s="27" t="s">
        <v>11</v>
      </c>
      <c r="C12" s="29" t="s">
        <v>12</v>
      </c>
      <c r="D12" s="24"/>
      <c r="E12" s="24"/>
      <c r="F12" s="24"/>
      <c r="G12" s="24"/>
    </row>
    <row r="13" spans="1:7" ht="15.75">
      <c r="A13" s="24" t="s">
        <v>128</v>
      </c>
      <c r="B13" s="28" t="s">
        <v>13</v>
      </c>
      <c r="C13" s="24" t="s">
        <v>14</v>
      </c>
      <c r="D13" s="24"/>
      <c r="E13" s="24"/>
      <c r="F13" s="24"/>
      <c r="G13" s="24"/>
    </row>
    <row r="14" spans="1:7" ht="15.75">
      <c r="A14" s="24" t="s">
        <v>129</v>
      </c>
      <c r="B14" s="28" t="s">
        <v>15</v>
      </c>
      <c r="C14" s="24" t="s">
        <v>16</v>
      </c>
      <c r="D14" s="24"/>
      <c r="E14" s="24"/>
      <c r="F14" s="24"/>
      <c r="G14" s="24"/>
    </row>
    <row r="15" spans="1:7" ht="15.75">
      <c r="A15" s="24" t="s">
        <v>130</v>
      </c>
      <c r="B15" s="28" t="s">
        <v>17</v>
      </c>
      <c r="C15" s="24" t="s">
        <v>18</v>
      </c>
      <c r="D15" s="24"/>
      <c r="E15" s="24"/>
      <c r="F15" s="24"/>
      <c r="G15" s="24"/>
    </row>
    <row r="16" spans="1:7" ht="15.75">
      <c r="A16" s="24" t="s">
        <v>131</v>
      </c>
      <c r="B16" s="28" t="s">
        <v>19</v>
      </c>
      <c r="C16" s="24" t="s">
        <v>20</v>
      </c>
      <c r="D16" s="24"/>
      <c r="E16" s="24"/>
      <c r="F16" s="24"/>
      <c r="G16" s="24"/>
    </row>
    <row r="17" spans="1:7" ht="15.75">
      <c r="A17" s="24" t="s">
        <v>132</v>
      </c>
      <c r="B17" s="28" t="s">
        <v>21</v>
      </c>
      <c r="C17" s="24" t="s">
        <v>22</v>
      </c>
      <c r="D17" s="24"/>
      <c r="E17" s="24"/>
      <c r="F17" s="24"/>
      <c r="G17" s="24"/>
    </row>
    <row r="18" spans="1:7" ht="31.5">
      <c r="A18" s="24"/>
      <c r="B18" s="27" t="s">
        <v>284</v>
      </c>
      <c r="C18" s="29" t="s">
        <v>285</v>
      </c>
      <c r="D18" s="24"/>
      <c r="E18" s="24"/>
      <c r="F18" s="24"/>
      <c r="G18" s="24"/>
    </row>
    <row r="19" spans="1:7" ht="15.75">
      <c r="A19" s="24" t="s">
        <v>133</v>
      </c>
      <c r="B19" s="28" t="s">
        <v>180</v>
      </c>
      <c r="C19" s="24" t="s">
        <v>24</v>
      </c>
      <c r="D19" s="24"/>
      <c r="E19" s="24"/>
      <c r="F19" s="24"/>
      <c r="G19" s="24"/>
    </row>
    <row r="20" spans="1:7" ht="15.75">
      <c r="A20" s="24" t="s">
        <v>134</v>
      </c>
      <c r="B20" s="28" t="s">
        <v>25</v>
      </c>
      <c r="C20" s="24" t="s">
        <v>26</v>
      </c>
      <c r="D20" s="24"/>
      <c r="E20" s="24"/>
      <c r="F20" s="24"/>
      <c r="G20" s="24"/>
    </row>
    <row r="21" spans="1:7" ht="15.75">
      <c r="A21" s="24" t="s">
        <v>135</v>
      </c>
      <c r="B21" s="28" t="s">
        <v>27</v>
      </c>
      <c r="C21" s="24" t="s">
        <v>28</v>
      </c>
      <c r="D21" s="24"/>
      <c r="E21" s="24"/>
      <c r="F21" s="24"/>
      <c r="G21" s="24"/>
    </row>
    <row r="22" spans="1:7" ht="15.75">
      <c r="A22" s="25">
        <v>2</v>
      </c>
      <c r="B22" s="26" t="s">
        <v>29</v>
      </c>
      <c r="C22" s="25" t="s">
        <v>30</v>
      </c>
      <c r="D22" s="24"/>
      <c r="E22" s="24"/>
      <c r="F22" s="24"/>
      <c r="G22" s="24"/>
    </row>
    <row r="23" spans="1:7" ht="15.75">
      <c r="A23" s="24"/>
      <c r="B23" s="27" t="s">
        <v>93</v>
      </c>
      <c r="C23" s="24"/>
      <c r="D23" s="24"/>
      <c r="E23" s="24"/>
      <c r="F23" s="24"/>
      <c r="G23" s="24"/>
    </row>
    <row r="24" spans="1:7" ht="15.75">
      <c r="A24" s="24" t="s">
        <v>136</v>
      </c>
      <c r="B24" s="28" t="s">
        <v>31</v>
      </c>
      <c r="C24" s="24" t="s">
        <v>32</v>
      </c>
      <c r="D24" s="24"/>
      <c r="E24" s="24"/>
      <c r="F24" s="24"/>
      <c r="G24" s="24"/>
    </row>
    <row r="25" spans="1:7" ht="15.75">
      <c r="A25" s="24" t="s">
        <v>137</v>
      </c>
      <c r="B25" s="28" t="s">
        <v>33</v>
      </c>
      <c r="C25" s="24" t="s">
        <v>34</v>
      </c>
      <c r="D25" s="24"/>
      <c r="E25" s="24"/>
      <c r="F25" s="24"/>
      <c r="G25" s="24"/>
    </row>
    <row r="26" spans="1:7" ht="15.75">
      <c r="A26" s="24" t="s">
        <v>138</v>
      </c>
      <c r="B26" s="28" t="s">
        <v>35</v>
      </c>
      <c r="C26" s="24" t="s">
        <v>36</v>
      </c>
      <c r="D26" s="24"/>
      <c r="E26" s="24"/>
      <c r="F26" s="24"/>
      <c r="G26" s="24"/>
    </row>
    <row r="27" spans="1:7" ht="15.75">
      <c r="A27" s="24" t="s">
        <v>139</v>
      </c>
      <c r="B27" s="28" t="s">
        <v>37</v>
      </c>
      <c r="C27" s="24" t="s">
        <v>38</v>
      </c>
      <c r="D27" s="24"/>
      <c r="E27" s="24"/>
      <c r="F27" s="24"/>
      <c r="G27" s="24"/>
    </row>
    <row r="28" spans="1:7" ht="15.75">
      <c r="A28" s="24" t="s">
        <v>140</v>
      </c>
      <c r="B28" s="28" t="s">
        <v>39</v>
      </c>
      <c r="C28" s="24" t="s">
        <v>40</v>
      </c>
      <c r="D28" s="24"/>
      <c r="E28" s="24"/>
      <c r="F28" s="24"/>
      <c r="G28" s="24"/>
    </row>
    <row r="29" spans="1:7" ht="15.75">
      <c r="A29" s="24" t="s">
        <v>141</v>
      </c>
      <c r="B29" s="28" t="s">
        <v>41</v>
      </c>
      <c r="C29" s="24" t="s">
        <v>42</v>
      </c>
      <c r="D29" s="24"/>
      <c r="E29" s="24"/>
      <c r="F29" s="24"/>
      <c r="G29" s="24"/>
    </row>
    <row r="30" spans="1:7" ht="15.75">
      <c r="A30" s="24" t="s">
        <v>142</v>
      </c>
      <c r="B30" s="28" t="s">
        <v>43</v>
      </c>
      <c r="C30" s="24" t="s">
        <v>44</v>
      </c>
      <c r="D30" s="24"/>
      <c r="E30" s="24"/>
      <c r="F30" s="24"/>
      <c r="G30" s="24"/>
    </row>
    <row r="31" spans="1:7" ht="31.5">
      <c r="A31" s="24" t="s">
        <v>143</v>
      </c>
      <c r="B31" s="28" t="s">
        <v>286</v>
      </c>
      <c r="C31" s="24" t="s">
        <v>65</v>
      </c>
      <c r="D31" s="24"/>
      <c r="E31" s="24"/>
      <c r="F31" s="24"/>
      <c r="G31" s="24"/>
    </row>
    <row r="32" spans="1:7" ht="31.5">
      <c r="A32" s="24" t="s">
        <v>144</v>
      </c>
      <c r="B32" s="28" t="s">
        <v>287</v>
      </c>
      <c r="C32" s="24" t="s">
        <v>45</v>
      </c>
      <c r="D32" s="40">
        <v>0.03</v>
      </c>
      <c r="E32" s="40">
        <v>0.03</v>
      </c>
      <c r="F32" s="24"/>
      <c r="G32" s="24"/>
    </row>
    <row r="33" spans="1:7" ht="15.75">
      <c r="A33" s="24"/>
      <c r="B33" s="27" t="s">
        <v>93</v>
      </c>
      <c r="C33" s="24"/>
      <c r="D33" s="40"/>
      <c r="E33" s="40"/>
      <c r="F33" s="24"/>
      <c r="G33" s="24"/>
    </row>
    <row r="34" spans="1:7" ht="15.75">
      <c r="A34" s="24" t="s">
        <v>288</v>
      </c>
      <c r="B34" s="28" t="s">
        <v>289</v>
      </c>
      <c r="C34" s="24" t="s">
        <v>164</v>
      </c>
      <c r="D34" s="40"/>
      <c r="E34" s="40"/>
      <c r="F34" s="24"/>
      <c r="G34" s="24"/>
    </row>
    <row r="35" spans="1:7" ht="15.75">
      <c r="A35" s="24" t="s">
        <v>288</v>
      </c>
      <c r="B35" s="28" t="s">
        <v>290</v>
      </c>
      <c r="C35" s="24" t="s">
        <v>165</v>
      </c>
      <c r="D35" s="40"/>
      <c r="E35" s="40"/>
      <c r="F35" s="24"/>
      <c r="G35" s="24"/>
    </row>
    <row r="36" spans="1:7" ht="15.75">
      <c r="A36" s="24" t="s">
        <v>288</v>
      </c>
      <c r="B36" s="28" t="s">
        <v>291</v>
      </c>
      <c r="C36" s="24" t="s">
        <v>167</v>
      </c>
      <c r="D36" s="40"/>
      <c r="E36" s="40"/>
      <c r="F36" s="24"/>
      <c r="G36" s="24"/>
    </row>
    <row r="37" spans="1:7" ht="15.75">
      <c r="A37" s="24" t="s">
        <v>288</v>
      </c>
      <c r="B37" s="28" t="s">
        <v>292</v>
      </c>
      <c r="C37" s="24" t="s">
        <v>169</v>
      </c>
      <c r="D37" s="40">
        <v>0.03</v>
      </c>
      <c r="E37" s="40">
        <v>0.03</v>
      </c>
      <c r="F37" s="24"/>
      <c r="G37" s="24"/>
    </row>
    <row r="38" spans="1:7" ht="15.75">
      <c r="A38" s="24" t="s">
        <v>288</v>
      </c>
      <c r="B38" s="28" t="s">
        <v>293</v>
      </c>
      <c r="C38" s="24" t="s">
        <v>168</v>
      </c>
      <c r="D38" s="24"/>
      <c r="E38" s="24"/>
      <c r="F38" s="24"/>
      <c r="G38" s="24"/>
    </row>
    <row r="39" spans="1:7" ht="15.75">
      <c r="A39" s="24" t="s">
        <v>288</v>
      </c>
      <c r="B39" s="28" t="s">
        <v>294</v>
      </c>
      <c r="C39" s="24" t="s">
        <v>170</v>
      </c>
      <c r="D39" s="24"/>
      <c r="E39" s="24"/>
      <c r="F39" s="24"/>
      <c r="G39" s="24"/>
    </row>
    <row r="40" spans="1:7" ht="15.75">
      <c r="A40" s="24" t="s">
        <v>288</v>
      </c>
      <c r="B40" s="28" t="s">
        <v>295</v>
      </c>
      <c r="C40" s="24" t="s">
        <v>204</v>
      </c>
      <c r="D40" s="24"/>
      <c r="E40" s="24"/>
      <c r="F40" s="24"/>
      <c r="G40" s="24"/>
    </row>
    <row r="41" spans="1:7" ht="15.75">
      <c r="A41" s="24" t="s">
        <v>288</v>
      </c>
      <c r="B41" s="28" t="s">
        <v>296</v>
      </c>
      <c r="C41" s="24" t="s">
        <v>166</v>
      </c>
      <c r="D41" s="24"/>
      <c r="E41" s="24"/>
      <c r="F41" s="24"/>
      <c r="G41" s="24"/>
    </row>
    <row r="42" spans="1:7" ht="15.75">
      <c r="A42" s="24" t="s">
        <v>288</v>
      </c>
      <c r="B42" s="28" t="s">
        <v>297</v>
      </c>
      <c r="C42" s="24" t="s">
        <v>298</v>
      </c>
      <c r="D42" s="24"/>
      <c r="E42" s="24"/>
      <c r="F42" s="24"/>
      <c r="G42" s="24"/>
    </row>
    <row r="43" spans="1:7" ht="15.75">
      <c r="A43" s="24" t="s">
        <v>288</v>
      </c>
      <c r="B43" s="28" t="s">
        <v>46</v>
      </c>
      <c r="C43" s="24" t="s">
        <v>47</v>
      </c>
      <c r="D43" s="24"/>
      <c r="E43" s="24"/>
      <c r="F43" s="24"/>
      <c r="G43" s="24"/>
    </row>
    <row r="44" spans="1:7" ht="15.75">
      <c r="A44" s="24" t="s">
        <v>288</v>
      </c>
      <c r="B44" s="28" t="s">
        <v>50</v>
      </c>
      <c r="C44" s="24" t="s">
        <v>51</v>
      </c>
      <c r="D44" s="24"/>
      <c r="E44" s="24"/>
      <c r="F44" s="24"/>
      <c r="G44" s="24"/>
    </row>
    <row r="45" spans="1:7" ht="15.75">
      <c r="A45" s="24" t="s">
        <v>288</v>
      </c>
      <c r="B45" s="28" t="s">
        <v>62</v>
      </c>
      <c r="C45" s="24" t="s">
        <v>63</v>
      </c>
      <c r="D45" s="24"/>
      <c r="E45" s="24"/>
      <c r="F45" s="24"/>
      <c r="G45" s="24"/>
    </row>
    <row r="46" spans="1:7" ht="31.5">
      <c r="A46" s="24" t="s">
        <v>288</v>
      </c>
      <c r="B46" s="28" t="s">
        <v>299</v>
      </c>
      <c r="C46" s="24" t="s">
        <v>64</v>
      </c>
      <c r="D46" s="24"/>
      <c r="E46" s="24"/>
      <c r="F46" s="24"/>
      <c r="G46" s="24"/>
    </row>
    <row r="47" spans="1:7" ht="15.75">
      <c r="A47" s="24" t="s">
        <v>288</v>
      </c>
      <c r="B47" s="28" t="s">
        <v>300</v>
      </c>
      <c r="C47" s="24" t="s">
        <v>301</v>
      </c>
      <c r="D47" s="24"/>
      <c r="E47" s="24"/>
      <c r="F47" s="24"/>
      <c r="G47" s="24"/>
    </row>
    <row r="48" spans="1:7" ht="15.75">
      <c r="A48" s="24" t="s">
        <v>288</v>
      </c>
      <c r="B48" s="28" t="s">
        <v>302</v>
      </c>
      <c r="C48" s="24" t="s">
        <v>303</v>
      </c>
      <c r="D48" s="24"/>
      <c r="E48" s="24"/>
      <c r="F48" s="24"/>
      <c r="G48" s="24"/>
    </row>
    <row r="49" spans="1:7" ht="15.75">
      <c r="A49" s="24" t="s">
        <v>288</v>
      </c>
      <c r="B49" s="28" t="s">
        <v>304</v>
      </c>
      <c r="C49" s="24" t="s">
        <v>171</v>
      </c>
      <c r="D49" s="24"/>
      <c r="E49" s="24"/>
      <c r="F49" s="24"/>
      <c r="G49" s="24"/>
    </row>
    <row r="50" spans="1:7" ht="15.75">
      <c r="A50" s="24" t="s">
        <v>145</v>
      </c>
      <c r="B50" s="28" t="s">
        <v>48</v>
      </c>
      <c r="C50" s="24" t="s">
        <v>49</v>
      </c>
      <c r="D50" s="24"/>
      <c r="E50" s="24"/>
      <c r="F50" s="24"/>
      <c r="G50" s="24"/>
    </row>
    <row r="51" spans="1:7" ht="15.75">
      <c r="A51" s="24" t="s">
        <v>146</v>
      </c>
      <c r="B51" s="28" t="s">
        <v>66</v>
      </c>
      <c r="C51" s="24" t="s">
        <v>67</v>
      </c>
      <c r="D51" s="24"/>
      <c r="E51" s="24"/>
      <c r="F51" s="24"/>
      <c r="G51" s="24"/>
    </row>
    <row r="52" spans="1:7" ht="15.75">
      <c r="A52" s="24" t="s">
        <v>147</v>
      </c>
      <c r="B52" s="28" t="s">
        <v>68</v>
      </c>
      <c r="C52" s="24" t="s">
        <v>69</v>
      </c>
      <c r="D52" s="24"/>
      <c r="E52" s="24"/>
      <c r="F52" s="24"/>
      <c r="G52" s="24"/>
    </row>
    <row r="53" spans="1:7" ht="15.75">
      <c r="A53" s="24" t="s">
        <v>148</v>
      </c>
      <c r="B53" s="28" t="s">
        <v>52</v>
      </c>
      <c r="C53" s="24" t="s">
        <v>53</v>
      </c>
      <c r="D53" s="24"/>
      <c r="E53" s="24"/>
      <c r="F53" s="24"/>
      <c r="G53" s="24"/>
    </row>
    <row r="54" spans="1:7" ht="15.75">
      <c r="A54" s="24" t="s">
        <v>149</v>
      </c>
      <c r="B54" s="28" t="s">
        <v>54</v>
      </c>
      <c r="C54" s="24" t="s">
        <v>55</v>
      </c>
      <c r="D54" s="24"/>
      <c r="E54" s="24"/>
      <c r="F54" s="24"/>
      <c r="G54" s="24"/>
    </row>
    <row r="55" spans="1:7" ht="15.75">
      <c r="A55" s="24" t="s">
        <v>150</v>
      </c>
      <c r="B55" s="28" t="s">
        <v>56</v>
      </c>
      <c r="C55" s="24" t="s">
        <v>57</v>
      </c>
      <c r="D55" s="24"/>
      <c r="E55" s="24"/>
      <c r="F55" s="24"/>
      <c r="G55" s="24"/>
    </row>
    <row r="56" spans="1:7" ht="31.5">
      <c r="A56" s="24" t="s">
        <v>151</v>
      </c>
      <c r="B56" s="28" t="s">
        <v>58</v>
      </c>
      <c r="C56" s="24" t="s">
        <v>59</v>
      </c>
      <c r="D56" s="24"/>
      <c r="E56" s="24"/>
      <c r="F56" s="24"/>
      <c r="G56" s="24"/>
    </row>
    <row r="57" spans="1:7" ht="15.75">
      <c r="A57" s="24" t="s">
        <v>152</v>
      </c>
      <c r="B57" s="28" t="s">
        <v>60</v>
      </c>
      <c r="C57" s="24" t="s">
        <v>61</v>
      </c>
      <c r="D57" s="24"/>
      <c r="E57" s="24"/>
      <c r="F57" s="24"/>
      <c r="G57" s="24"/>
    </row>
    <row r="58" spans="1:7" ht="15.75">
      <c r="A58" s="24" t="s">
        <v>153</v>
      </c>
      <c r="B58" s="28" t="s">
        <v>305</v>
      </c>
      <c r="C58" s="24" t="s">
        <v>70</v>
      </c>
      <c r="D58" s="24"/>
      <c r="E58" s="24"/>
      <c r="F58" s="24"/>
      <c r="G58" s="24"/>
    </row>
    <row r="59" spans="1:7" ht="15.75">
      <c r="A59" s="24" t="s">
        <v>154</v>
      </c>
      <c r="B59" s="28" t="s">
        <v>279</v>
      </c>
      <c r="C59" s="24" t="s">
        <v>71</v>
      </c>
      <c r="D59" s="24"/>
      <c r="E59" s="24"/>
      <c r="F59" s="24"/>
      <c r="G59" s="24"/>
    </row>
    <row r="60" spans="1:7" ht="15.75">
      <c r="A60" s="24" t="s">
        <v>155</v>
      </c>
      <c r="B60" s="28" t="s">
        <v>72</v>
      </c>
      <c r="C60" s="24" t="s">
        <v>73</v>
      </c>
      <c r="D60" s="24"/>
      <c r="E60" s="24"/>
      <c r="F60" s="24"/>
      <c r="G60" s="24"/>
    </row>
    <row r="61" spans="1:7" ht="15.75">
      <c r="A61" s="24" t="s">
        <v>156</v>
      </c>
      <c r="B61" s="28" t="s">
        <v>74</v>
      </c>
      <c r="C61" s="24" t="s">
        <v>75</v>
      </c>
      <c r="D61" s="24"/>
      <c r="E61" s="24"/>
      <c r="F61" s="24"/>
      <c r="G61" s="24"/>
    </row>
  </sheetData>
  <mergeCells count="8">
    <mergeCell ref="A2:G4"/>
    <mergeCell ref="A5:G5"/>
    <mergeCell ref="A1:B1"/>
    <mergeCell ref="A6:A7"/>
    <mergeCell ref="B6:B7"/>
    <mergeCell ref="C6:C7"/>
    <mergeCell ref="D6:D7"/>
    <mergeCell ref="E6:G6"/>
  </mergeCells>
  <phoneticPr fontId="6" type="noConversion"/>
  <pageMargins left="0.67" right="0.28000000000000003" top="0.64" bottom="0.37"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XFC738"/>
  <sheetViews>
    <sheetView topLeftCell="A7" zoomScale="89" zoomScaleNormal="89" workbookViewId="0">
      <pane xSplit="4" ySplit="1" topLeftCell="G524" activePane="bottomRight" state="frozen"/>
      <selection activeCell="A7" sqref="A7"/>
      <selection pane="topRight" activeCell="E7" sqref="E7"/>
      <selection pane="bottomLeft" activeCell="A8" sqref="A8"/>
      <selection pane="bottomRight" activeCell="J7" sqref="J7:K563"/>
    </sheetView>
  </sheetViews>
  <sheetFormatPr defaultRowHeight="15.75"/>
  <cols>
    <col min="1" max="1" width="8.42578125" style="201" customWidth="1"/>
    <col min="2" max="2" width="66.85546875" style="129" customWidth="1"/>
    <col min="3" max="3" width="8" style="339" customWidth="1"/>
    <col min="4" max="4" width="6.5703125" style="143" customWidth="1"/>
    <col min="5" max="5" width="12.5703125" style="199" customWidth="1"/>
    <col min="6" max="7" width="10.7109375" style="199" customWidth="1"/>
    <col min="8" max="8" width="9.5703125" style="143" customWidth="1"/>
    <col min="9" max="9" width="9.7109375" style="199" customWidth="1"/>
    <col min="10" max="10" width="8.140625" style="199" customWidth="1"/>
    <col min="11" max="11" width="9.85546875" style="199" customWidth="1"/>
    <col min="12" max="12" width="6.42578125" style="199" customWidth="1"/>
    <col min="13" max="13" width="6" style="199" customWidth="1"/>
    <col min="14" max="15" width="6.85546875" style="199" customWidth="1"/>
    <col min="16" max="16" width="6" style="199" customWidth="1"/>
    <col min="17" max="17" width="8.5703125" style="199" customWidth="1"/>
    <col min="18" max="18" width="6.85546875" style="199" customWidth="1"/>
    <col min="19" max="19" width="5.85546875" style="199" customWidth="1"/>
    <col min="20" max="20" width="12.5703125" style="201" customWidth="1"/>
    <col min="21" max="16384" width="9.140625" style="124"/>
  </cols>
  <sheetData>
    <row r="1" spans="1:22">
      <c r="A1" s="242" t="s">
        <v>115</v>
      </c>
      <c r="B1" s="130"/>
      <c r="C1" s="325"/>
      <c r="D1" s="326"/>
      <c r="E1" s="242"/>
      <c r="F1" s="242"/>
      <c r="G1" s="242"/>
      <c r="H1" s="242"/>
      <c r="I1" s="242"/>
      <c r="J1" s="242"/>
      <c r="K1" s="242"/>
      <c r="L1" s="242"/>
      <c r="M1" s="242"/>
      <c r="N1" s="242"/>
      <c r="O1" s="242"/>
      <c r="P1" s="242"/>
      <c r="Q1" s="242"/>
      <c r="R1" s="242"/>
      <c r="S1" s="242"/>
      <c r="T1" s="242"/>
    </row>
    <row r="2" spans="1:22" ht="15.75" customHeight="1">
      <c r="A2" s="590" t="s">
        <v>360</v>
      </c>
      <c r="B2" s="590"/>
      <c r="C2" s="590"/>
      <c r="D2" s="590"/>
      <c r="E2" s="590"/>
      <c r="F2" s="590"/>
      <c r="G2" s="590"/>
      <c r="H2" s="590"/>
      <c r="I2" s="590"/>
      <c r="J2" s="590"/>
      <c r="K2" s="590"/>
      <c r="L2" s="590"/>
      <c r="M2" s="590"/>
      <c r="N2" s="590"/>
      <c r="O2" s="590"/>
      <c r="P2" s="590"/>
      <c r="Q2" s="590"/>
      <c r="R2" s="590"/>
      <c r="S2" s="590"/>
      <c r="T2" s="590"/>
    </row>
    <row r="3" spans="1:22">
      <c r="A3" s="589" t="s">
        <v>0</v>
      </c>
      <c r="B3" s="589"/>
      <c r="C3" s="589"/>
      <c r="D3" s="589"/>
      <c r="E3" s="589"/>
      <c r="F3" s="589"/>
      <c r="G3" s="589"/>
      <c r="H3" s="589"/>
      <c r="I3" s="589"/>
      <c r="J3" s="589"/>
      <c r="K3" s="589"/>
      <c r="L3" s="589"/>
      <c r="M3" s="589"/>
      <c r="N3" s="589"/>
      <c r="O3" s="589"/>
      <c r="P3" s="589"/>
      <c r="Q3" s="589"/>
      <c r="R3" s="589"/>
      <c r="S3" s="589"/>
      <c r="T3" s="589"/>
    </row>
    <row r="4" spans="1:22" ht="15.75" customHeight="1">
      <c r="A4" s="596" t="s">
        <v>1</v>
      </c>
      <c r="B4" s="596" t="s">
        <v>113</v>
      </c>
      <c r="C4" s="596" t="s">
        <v>3</v>
      </c>
      <c r="D4" s="596"/>
      <c r="E4" s="596" t="s">
        <v>122</v>
      </c>
      <c r="F4" s="596" t="s">
        <v>123</v>
      </c>
      <c r="G4" s="584" t="s">
        <v>114</v>
      </c>
      <c r="H4" s="585"/>
      <c r="I4" s="585"/>
      <c r="J4" s="585"/>
      <c r="K4" s="585"/>
      <c r="L4" s="585"/>
      <c r="M4" s="585"/>
      <c r="N4" s="585"/>
      <c r="O4" s="585"/>
      <c r="P4" s="585"/>
      <c r="Q4" s="585"/>
      <c r="R4" s="585"/>
      <c r="S4" s="586"/>
      <c r="T4" s="596" t="s">
        <v>367</v>
      </c>
    </row>
    <row r="5" spans="1:22" ht="30.75" customHeight="1">
      <c r="A5" s="596"/>
      <c r="B5" s="596"/>
      <c r="C5" s="596"/>
      <c r="D5" s="596"/>
      <c r="E5" s="596"/>
      <c r="F5" s="596"/>
      <c r="G5" s="125" t="s">
        <v>121</v>
      </c>
      <c r="H5" s="584" t="s">
        <v>344</v>
      </c>
      <c r="I5" s="585"/>
      <c r="J5" s="585"/>
      <c r="K5" s="585"/>
      <c r="L5" s="585"/>
      <c r="M5" s="585"/>
      <c r="N5" s="585"/>
      <c r="O5" s="585"/>
      <c r="P5" s="585"/>
      <c r="Q5" s="585"/>
      <c r="R5" s="585"/>
      <c r="S5" s="586"/>
      <c r="T5" s="596"/>
    </row>
    <row r="6" spans="1:22" s="128" customFormat="1" ht="12.75">
      <c r="A6" s="126">
        <v>-1</v>
      </c>
      <c r="B6" s="126">
        <v>-2</v>
      </c>
      <c r="C6" s="591">
        <f>D9-3</f>
        <v>-3</v>
      </c>
      <c r="D6" s="592"/>
      <c r="E6" s="126">
        <v>-4</v>
      </c>
      <c r="F6" s="127">
        <v>-5</v>
      </c>
      <c r="G6" s="126" t="s">
        <v>695</v>
      </c>
      <c r="H6" s="127">
        <v>-7</v>
      </c>
      <c r="I6" s="126">
        <v>-8</v>
      </c>
      <c r="J6" s="127">
        <v>-9</v>
      </c>
      <c r="K6" s="126">
        <v>-10</v>
      </c>
      <c r="L6" s="127">
        <v>-17</v>
      </c>
      <c r="M6" s="126">
        <v>-14</v>
      </c>
      <c r="N6" s="126">
        <v>-12</v>
      </c>
      <c r="O6" s="127">
        <v>-11</v>
      </c>
      <c r="P6" s="237"/>
      <c r="Q6" s="127">
        <v>-15</v>
      </c>
      <c r="R6" s="241"/>
      <c r="S6" s="126">
        <v>-18</v>
      </c>
      <c r="T6" s="127">
        <v>-19</v>
      </c>
    </row>
    <row r="7" spans="1:22" s="129" customFormat="1">
      <c r="A7" s="202"/>
      <c r="B7" s="202"/>
      <c r="C7" s="202"/>
      <c r="D7" s="202"/>
      <c r="E7" s="203"/>
      <c r="F7" s="204"/>
      <c r="G7" s="204"/>
      <c r="H7" s="205" t="s">
        <v>14</v>
      </c>
      <c r="I7" s="205" t="s">
        <v>16</v>
      </c>
      <c r="J7" s="205" t="s">
        <v>285</v>
      </c>
      <c r="K7" s="205" t="s">
        <v>481</v>
      </c>
      <c r="L7" s="205" t="s">
        <v>24</v>
      </c>
      <c r="M7" s="205" t="s">
        <v>164</v>
      </c>
      <c r="N7" s="205" t="s">
        <v>165</v>
      </c>
      <c r="O7" s="205" t="s">
        <v>53</v>
      </c>
      <c r="P7" s="205" t="s">
        <v>57</v>
      </c>
      <c r="Q7" s="205" t="s">
        <v>71</v>
      </c>
      <c r="R7" s="205" t="s">
        <v>75</v>
      </c>
      <c r="S7" s="205" t="s">
        <v>77</v>
      </c>
      <c r="T7" s="202"/>
    </row>
    <row r="8" spans="1:22" s="130" customFormat="1" hidden="1">
      <c r="A8" s="227">
        <v>1</v>
      </c>
      <c r="B8" s="206" t="s">
        <v>340</v>
      </c>
      <c r="C8" s="327"/>
      <c r="D8" s="227"/>
      <c r="E8" s="207"/>
      <c r="F8" s="244"/>
      <c r="G8" s="208"/>
      <c r="H8" s="208"/>
      <c r="I8" s="208"/>
      <c r="J8" s="208"/>
      <c r="K8" s="208"/>
      <c r="L8" s="208"/>
      <c r="M8" s="208"/>
      <c r="N8" s="208"/>
      <c r="O8" s="208"/>
      <c r="P8" s="208"/>
      <c r="Q8" s="208"/>
      <c r="R8" s="208"/>
      <c r="S8" s="208"/>
      <c r="T8" s="209"/>
    </row>
    <row r="9" spans="1:22" s="135" customFormat="1" hidden="1">
      <c r="A9" s="228" t="s">
        <v>127</v>
      </c>
      <c r="B9" s="131" t="s">
        <v>157</v>
      </c>
      <c r="C9" s="328"/>
      <c r="D9" s="228"/>
      <c r="E9" s="132"/>
      <c r="F9" s="245"/>
      <c r="G9" s="132"/>
      <c r="H9" s="132"/>
      <c r="I9" s="132"/>
      <c r="J9" s="132"/>
      <c r="K9" s="132"/>
      <c r="L9" s="132"/>
      <c r="M9" s="132"/>
      <c r="N9" s="132"/>
      <c r="O9" s="132"/>
      <c r="P9" s="132"/>
      <c r="Q9" s="132"/>
      <c r="R9" s="132"/>
      <c r="S9" s="133"/>
      <c r="T9" s="134"/>
    </row>
    <row r="10" spans="1:22" s="135" customFormat="1" hidden="1">
      <c r="A10" s="229">
        <v>1</v>
      </c>
      <c r="B10" s="137" t="s">
        <v>482</v>
      </c>
      <c r="C10" s="329" t="s">
        <v>32</v>
      </c>
      <c r="D10" s="320" t="s">
        <v>32</v>
      </c>
      <c r="E10" s="138">
        <f>F10+G10</f>
        <v>5.03</v>
      </c>
      <c r="F10" s="246">
        <v>5.03</v>
      </c>
      <c r="G10" s="139">
        <f t="shared" ref="G10:G46" si="0">SUM(H10:S10)</f>
        <v>0</v>
      </c>
      <c r="H10" s="139"/>
      <c r="I10" s="139"/>
      <c r="J10" s="139"/>
      <c r="K10" s="139"/>
      <c r="L10" s="139"/>
      <c r="M10" s="139"/>
      <c r="N10" s="139"/>
      <c r="O10" s="139"/>
      <c r="P10" s="139"/>
      <c r="Q10" s="139"/>
      <c r="R10" s="139"/>
      <c r="S10" s="139"/>
      <c r="T10" s="153" t="s">
        <v>183</v>
      </c>
    </row>
    <row r="11" spans="1:22" s="129" customFormat="1" hidden="1">
      <c r="A11" s="144">
        <v>2</v>
      </c>
      <c r="B11" s="137" t="s">
        <v>483</v>
      </c>
      <c r="C11" s="320" t="str">
        <f t="shared" ref="C11:C42" si="1">D11</f>
        <v>CQP</v>
      </c>
      <c r="D11" s="320" t="s">
        <v>32</v>
      </c>
      <c r="E11" s="138">
        <f>F11+G11</f>
        <v>150</v>
      </c>
      <c r="F11" s="246"/>
      <c r="G11" s="139">
        <f t="shared" si="0"/>
        <v>150</v>
      </c>
      <c r="H11" s="139"/>
      <c r="I11" s="139">
        <v>29</v>
      </c>
      <c r="J11" s="139">
        <v>89</v>
      </c>
      <c r="K11" s="139">
        <v>32</v>
      </c>
      <c r="L11" s="139"/>
      <c r="M11" s="139"/>
      <c r="N11" s="139"/>
      <c r="O11" s="139"/>
      <c r="P11" s="139"/>
      <c r="Q11" s="139"/>
      <c r="R11" s="139"/>
      <c r="S11" s="139"/>
      <c r="T11" s="153" t="s">
        <v>183</v>
      </c>
      <c r="U11" s="135"/>
    </row>
    <row r="12" spans="1:22" s="135" customFormat="1" hidden="1">
      <c r="A12" s="144">
        <v>4</v>
      </c>
      <c r="B12" s="137" t="s">
        <v>484</v>
      </c>
      <c r="C12" s="320" t="str">
        <f t="shared" si="1"/>
        <v>CQP</v>
      </c>
      <c r="D12" s="320" t="s">
        <v>32</v>
      </c>
      <c r="E12" s="138">
        <f>F12+G12</f>
        <v>6</v>
      </c>
      <c r="F12" s="246"/>
      <c r="G12" s="139">
        <f t="shared" si="0"/>
        <v>6</v>
      </c>
      <c r="H12" s="139"/>
      <c r="I12" s="139"/>
      <c r="J12" s="139">
        <v>6</v>
      </c>
      <c r="K12" s="139"/>
      <c r="L12" s="139"/>
      <c r="M12" s="139"/>
      <c r="N12" s="139"/>
      <c r="O12" s="139"/>
      <c r="P12" s="139"/>
      <c r="Q12" s="139"/>
      <c r="R12" s="139"/>
      <c r="S12" s="139"/>
      <c r="T12" s="153" t="s">
        <v>183</v>
      </c>
    </row>
    <row r="13" spans="1:22" s="135" customFormat="1" hidden="1">
      <c r="A13" s="229">
        <v>5</v>
      </c>
      <c r="B13" s="137" t="s">
        <v>485</v>
      </c>
      <c r="C13" s="320" t="str">
        <f t="shared" si="1"/>
        <v>CQP</v>
      </c>
      <c r="D13" s="320" t="s">
        <v>32</v>
      </c>
      <c r="E13" s="138">
        <f>F13+G13</f>
        <v>1</v>
      </c>
      <c r="F13" s="246"/>
      <c r="G13" s="139">
        <f t="shared" si="0"/>
        <v>1</v>
      </c>
      <c r="H13" s="139"/>
      <c r="I13" s="139"/>
      <c r="J13" s="139">
        <v>1</v>
      </c>
      <c r="K13" s="139"/>
      <c r="L13" s="139"/>
      <c r="M13" s="139"/>
      <c r="N13" s="139"/>
      <c r="O13" s="139"/>
      <c r="P13" s="139"/>
      <c r="Q13" s="139"/>
      <c r="R13" s="139"/>
      <c r="S13" s="139"/>
      <c r="T13" s="153" t="s">
        <v>184</v>
      </c>
      <c r="V13" s="675"/>
    </row>
    <row r="14" spans="1:22" s="135" customFormat="1" hidden="1">
      <c r="A14" s="144">
        <v>6</v>
      </c>
      <c r="B14" s="137" t="s">
        <v>486</v>
      </c>
      <c r="C14" s="320" t="str">
        <f t="shared" si="1"/>
        <v>CQP</v>
      </c>
      <c r="D14" s="320" t="s">
        <v>32</v>
      </c>
      <c r="E14" s="138">
        <f>F14+G14</f>
        <v>1</v>
      </c>
      <c r="F14" s="246"/>
      <c r="G14" s="139">
        <f t="shared" si="0"/>
        <v>1</v>
      </c>
      <c r="H14" s="139"/>
      <c r="I14" s="139"/>
      <c r="J14" s="139">
        <v>1</v>
      </c>
      <c r="K14" s="139"/>
      <c r="L14" s="139"/>
      <c r="M14" s="139"/>
      <c r="N14" s="139"/>
      <c r="O14" s="139"/>
      <c r="P14" s="139"/>
      <c r="Q14" s="139"/>
      <c r="R14" s="139"/>
      <c r="S14" s="139"/>
      <c r="T14" s="153" t="s">
        <v>191</v>
      </c>
    </row>
    <row r="15" spans="1:22" s="135" customFormat="1" hidden="1">
      <c r="A15" s="229">
        <v>7</v>
      </c>
      <c r="B15" s="137" t="s">
        <v>487</v>
      </c>
      <c r="C15" s="320" t="str">
        <f t="shared" si="1"/>
        <v>CQP</v>
      </c>
      <c r="D15" s="320" t="s">
        <v>32</v>
      </c>
      <c r="E15" s="138">
        <f>F15+G15</f>
        <v>1</v>
      </c>
      <c r="F15" s="246"/>
      <c r="G15" s="139">
        <f t="shared" si="0"/>
        <v>1</v>
      </c>
      <c r="H15" s="139"/>
      <c r="I15" s="139"/>
      <c r="J15" s="139">
        <v>1</v>
      </c>
      <c r="K15" s="139"/>
      <c r="L15" s="139"/>
      <c r="M15" s="139"/>
      <c r="N15" s="139"/>
      <c r="O15" s="139"/>
      <c r="P15" s="139"/>
      <c r="Q15" s="139"/>
      <c r="R15" s="139"/>
      <c r="S15" s="139"/>
      <c r="T15" s="153" t="s">
        <v>191</v>
      </c>
    </row>
    <row r="16" spans="1:22" s="135" customFormat="1" hidden="1">
      <c r="A16" s="144">
        <v>8</v>
      </c>
      <c r="B16" s="137" t="s">
        <v>488</v>
      </c>
      <c r="C16" s="320" t="str">
        <f t="shared" si="1"/>
        <v>CQP</v>
      </c>
      <c r="D16" s="320" t="s">
        <v>32</v>
      </c>
      <c r="E16" s="138">
        <f>F16+G16</f>
        <v>0.2</v>
      </c>
      <c r="F16" s="246"/>
      <c r="G16" s="139">
        <f t="shared" si="0"/>
        <v>0.2</v>
      </c>
      <c r="H16" s="139"/>
      <c r="I16" s="139"/>
      <c r="J16" s="139"/>
      <c r="K16" s="139"/>
      <c r="L16" s="139"/>
      <c r="M16" s="139"/>
      <c r="N16" s="139"/>
      <c r="O16" s="139"/>
      <c r="P16" s="139">
        <v>0.2</v>
      </c>
      <c r="Q16" s="139"/>
      <c r="R16" s="139"/>
      <c r="S16" s="139"/>
      <c r="T16" s="153" t="s">
        <v>184</v>
      </c>
      <c r="V16" s="675"/>
    </row>
    <row r="17" spans="1:22" s="135" customFormat="1" hidden="1">
      <c r="A17" s="229">
        <v>9</v>
      </c>
      <c r="B17" s="137" t="s">
        <v>489</v>
      </c>
      <c r="C17" s="320" t="str">
        <f t="shared" si="1"/>
        <v>CQP</v>
      </c>
      <c r="D17" s="320" t="s">
        <v>32</v>
      </c>
      <c r="E17" s="138">
        <f>F17+G17</f>
        <v>0.2</v>
      </c>
      <c r="F17" s="246"/>
      <c r="G17" s="139">
        <f t="shared" si="0"/>
        <v>0.2</v>
      </c>
      <c r="H17" s="139"/>
      <c r="I17" s="139"/>
      <c r="J17" s="139"/>
      <c r="K17" s="139"/>
      <c r="L17" s="139"/>
      <c r="M17" s="139"/>
      <c r="N17" s="139"/>
      <c r="O17" s="139"/>
      <c r="P17" s="139">
        <v>0.2</v>
      </c>
      <c r="Q17" s="139"/>
      <c r="R17" s="139"/>
      <c r="S17" s="139"/>
      <c r="T17" s="153" t="s">
        <v>191</v>
      </c>
    </row>
    <row r="18" spans="1:22" s="135" customFormat="1" hidden="1">
      <c r="A18" s="144">
        <v>10</v>
      </c>
      <c r="B18" s="137" t="s">
        <v>490</v>
      </c>
      <c r="C18" s="320" t="str">
        <f t="shared" si="1"/>
        <v>CQP</v>
      </c>
      <c r="D18" s="320" t="s">
        <v>32</v>
      </c>
      <c r="E18" s="138">
        <f>F18+G18</f>
        <v>0.2</v>
      </c>
      <c r="F18" s="246"/>
      <c r="G18" s="139">
        <f t="shared" si="0"/>
        <v>0.2</v>
      </c>
      <c r="H18" s="139"/>
      <c r="I18" s="139"/>
      <c r="J18" s="139"/>
      <c r="K18" s="139"/>
      <c r="L18" s="139"/>
      <c r="M18" s="139"/>
      <c r="N18" s="139"/>
      <c r="O18" s="139"/>
      <c r="P18" s="139">
        <v>0.2</v>
      </c>
      <c r="Q18" s="139"/>
      <c r="R18" s="139"/>
      <c r="S18" s="139"/>
      <c r="T18" s="153" t="s">
        <v>183</v>
      </c>
    </row>
    <row r="19" spans="1:22" s="135" customFormat="1" hidden="1">
      <c r="A19" s="229">
        <v>11</v>
      </c>
      <c r="B19" s="137" t="s">
        <v>491</v>
      </c>
      <c r="C19" s="320" t="str">
        <f t="shared" si="1"/>
        <v>CQP</v>
      </c>
      <c r="D19" s="320" t="s">
        <v>32</v>
      </c>
      <c r="E19" s="138">
        <f>F19+G19</f>
        <v>0.2</v>
      </c>
      <c r="F19" s="246"/>
      <c r="G19" s="139">
        <f t="shared" si="0"/>
        <v>0.2</v>
      </c>
      <c r="H19" s="139">
        <v>0.2</v>
      </c>
      <c r="I19" s="139"/>
      <c r="J19" s="139"/>
      <c r="K19" s="139"/>
      <c r="L19" s="139"/>
      <c r="M19" s="139"/>
      <c r="N19" s="139"/>
      <c r="O19" s="139"/>
      <c r="P19" s="139"/>
      <c r="Q19" s="139"/>
      <c r="R19" s="139"/>
      <c r="S19" s="139"/>
      <c r="T19" s="153" t="s">
        <v>184</v>
      </c>
      <c r="V19" s="675"/>
    </row>
    <row r="20" spans="1:22" s="135" customFormat="1" hidden="1">
      <c r="A20" s="144">
        <v>12</v>
      </c>
      <c r="B20" s="137" t="s">
        <v>492</v>
      </c>
      <c r="C20" s="320" t="str">
        <f t="shared" si="1"/>
        <v>CQP</v>
      </c>
      <c r="D20" s="320" t="s">
        <v>32</v>
      </c>
      <c r="E20" s="138">
        <f>F20+G20</f>
        <v>0.2</v>
      </c>
      <c r="F20" s="246"/>
      <c r="G20" s="139">
        <f t="shared" si="0"/>
        <v>0.2</v>
      </c>
      <c r="H20" s="139">
        <v>0.2</v>
      </c>
      <c r="I20" s="139"/>
      <c r="J20" s="139"/>
      <c r="K20" s="139"/>
      <c r="L20" s="139"/>
      <c r="M20" s="139"/>
      <c r="N20" s="139"/>
      <c r="O20" s="139"/>
      <c r="P20" s="139"/>
      <c r="Q20" s="139"/>
      <c r="R20" s="139"/>
      <c r="S20" s="139"/>
      <c r="T20" s="153" t="s">
        <v>191</v>
      </c>
    </row>
    <row r="21" spans="1:22" s="135" customFormat="1" hidden="1">
      <c r="A21" s="229">
        <v>13</v>
      </c>
      <c r="B21" s="137" t="s">
        <v>493</v>
      </c>
      <c r="C21" s="320" t="str">
        <f t="shared" si="1"/>
        <v>CQP</v>
      </c>
      <c r="D21" s="320" t="s">
        <v>32</v>
      </c>
      <c r="E21" s="138">
        <f>F21+G21</f>
        <v>0.2</v>
      </c>
      <c r="F21" s="246"/>
      <c r="G21" s="139">
        <f t="shared" si="0"/>
        <v>0.2</v>
      </c>
      <c r="H21" s="139">
        <v>0.2</v>
      </c>
      <c r="I21" s="139"/>
      <c r="J21" s="139"/>
      <c r="K21" s="139"/>
      <c r="L21" s="139"/>
      <c r="M21" s="139"/>
      <c r="N21" s="139"/>
      <c r="O21" s="139"/>
      <c r="P21" s="139"/>
      <c r="Q21" s="139"/>
      <c r="R21" s="139"/>
      <c r="S21" s="139"/>
      <c r="T21" s="153" t="s">
        <v>183</v>
      </c>
    </row>
    <row r="22" spans="1:22" s="135" customFormat="1" hidden="1">
      <c r="A22" s="144">
        <v>14</v>
      </c>
      <c r="B22" s="137" t="s">
        <v>494</v>
      </c>
      <c r="C22" s="320" t="str">
        <f t="shared" si="1"/>
        <v>CQP</v>
      </c>
      <c r="D22" s="320" t="s">
        <v>32</v>
      </c>
      <c r="E22" s="138">
        <f>F22+G22</f>
        <v>2</v>
      </c>
      <c r="F22" s="246"/>
      <c r="G22" s="139">
        <f t="shared" si="0"/>
        <v>2</v>
      </c>
      <c r="H22" s="139"/>
      <c r="I22" s="139"/>
      <c r="J22" s="139"/>
      <c r="K22" s="139">
        <v>2</v>
      </c>
      <c r="L22" s="139"/>
      <c r="M22" s="139"/>
      <c r="N22" s="139"/>
      <c r="O22" s="139"/>
      <c r="P22" s="139"/>
      <c r="Q22" s="139"/>
      <c r="R22" s="139"/>
      <c r="S22" s="139"/>
      <c r="T22" s="153" t="s">
        <v>184</v>
      </c>
      <c r="V22" s="675"/>
    </row>
    <row r="23" spans="1:22" s="135" customFormat="1" hidden="1">
      <c r="A23" s="229">
        <v>15</v>
      </c>
      <c r="B23" s="137" t="s">
        <v>495</v>
      </c>
      <c r="C23" s="320" t="str">
        <f t="shared" si="1"/>
        <v>CQP</v>
      </c>
      <c r="D23" s="320" t="s">
        <v>32</v>
      </c>
      <c r="E23" s="138">
        <f>F23+G23</f>
        <v>2</v>
      </c>
      <c r="F23" s="246"/>
      <c r="G23" s="139">
        <f t="shared" si="0"/>
        <v>2</v>
      </c>
      <c r="H23" s="139"/>
      <c r="I23" s="139"/>
      <c r="J23" s="139"/>
      <c r="K23" s="139">
        <v>2</v>
      </c>
      <c r="L23" s="139"/>
      <c r="M23" s="139"/>
      <c r="N23" s="139"/>
      <c r="O23" s="139"/>
      <c r="P23" s="139"/>
      <c r="Q23" s="139"/>
      <c r="R23" s="139"/>
      <c r="S23" s="139"/>
      <c r="T23" s="153" t="s">
        <v>191</v>
      </c>
    </row>
    <row r="24" spans="1:22" s="135" customFormat="1" hidden="1">
      <c r="A24" s="144">
        <v>16</v>
      </c>
      <c r="B24" s="137" t="s">
        <v>496</v>
      </c>
      <c r="C24" s="320" t="str">
        <f t="shared" si="1"/>
        <v>CQP</v>
      </c>
      <c r="D24" s="320" t="s">
        <v>32</v>
      </c>
      <c r="E24" s="138">
        <f>F24+G24</f>
        <v>2</v>
      </c>
      <c r="F24" s="246"/>
      <c r="G24" s="139">
        <f t="shared" si="0"/>
        <v>2</v>
      </c>
      <c r="H24" s="139"/>
      <c r="I24" s="139"/>
      <c r="J24" s="139"/>
      <c r="K24" s="139">
        <v>2</v>
      </c>
      <c r="L24" s="139"/>
      <c r="M24" s="139"/>
      <c r="N24" s="139"/>
      <c r="O24" s="139"/>
      <c r="P24" s="139"/>
      <c r="Q24" s="139"/>
      <c r="R24" s="139"/>
      <c r="S24" s="139"/>
      <c r="T24" s="153" t="s">
        <v>184</v>
      </c>
      <c r="V24" s="675"/>
    </row>
    <row r="25" spans="1:22" s="135" customFormat="1" hidden="1">
      <c r="A25" s="229">
        <v>17</v>
      </c>
      <c r="B25" s="137" t="s">
        <v>497</v>
      </c>
      <c r="C25" s="320" t="str">
        <f t="shared" si="1"/>
        <v>CQP</v>
      </c>
      <c r="D25" s="320" t="s">
        <v>32</v>
      </c>
      <c r="E25" s="138">
        <f>F25+G25</f>
        <v>2</v>
      </c>
      <c r="F25" s="246"/>
      <c r="G25" s="139">
        <f t="shared" si="0"/>
        <v>2</v>
      </c>
      <c r="H25" s="139"/>
      <c r="I25" s="139"/>
      <c r="J25" s="139"/>
      <c r="K25" s="139">
        <v>2</v>
      </c>
      <c r="L25" s="139"/>
      <c r="M25" s="139"/>
      <c r="N25" s="139"/>
      <c r="O25" s="139"/>
      <c r="P25" s="139"/>
      <c r="Q25" s="139"/>
      <c r="R25" s="139"/>
      <c r="S25" s="139"/>
      <c r="T25" s="153" t="s">
        <v>191</v>
      </c>
    </row>
    <row r="26" spans="1:22" s="135" customFormat="1" hidden="1">
      <c r="A26" s="144">
        <v>18</v>
      </c>
      <c r="B26" s="137" t="s">
        <v>498</v>
      </c>
      <c r="C26" s="320" t="str">
        <f t="shared" si="1"/>
        <v>CQP</v>
      </c>
      <c r="D26" s="320" t="s">
        <v>32</v>
      </c>
      <c r="E26" s="138">
        <f>F26+G26</f>
        <v>2</v>
      </c>
      <c r="F26" s="246"/>
      <c r="G26" s="139">
        <f t="shared" si="0"/>
        <v>2</v>
      </c>
      <c r="H26" s="139"/>
      <c r="I26" s="139"/>
      <c r="J26" s="139"/>
      <c r="K26" s="139">
        <v>2</v>
      </c>
      <c r="L26" s="139"/>
      <c r="M26" s="139"/>
      <c r="N26" s="139"/>
      <c r="O26" s="139"/>
      <c r="P26" s="139"/>
      <c r="Q26" s="139"/>
      <c r="R26" s="139"/>
      <c r="S26" s="139"/>
      <c r="T26" s="153" t="s">
        <v>183</v>
      </c>
    </row>
    <row r="27" spans="1:22" s="135" customFormat="1" hidden="1">
      <c r="A27" s="229">
        <v>19</v>
      </c>
      <c r="B27" s="137" t="s">
        <v>499</v>
      </c>
      <c r="C27" s="320" t="str">
        <f t="shared" si="1"/>
        <v>CQP</v>
      </c>
      <c r="D27" s="320" t="s">
        <v>32</v>
      </c>
      <c r="E27" s="138">
        <f>F27+G27</f>
        <v>3</v>
      </c>
      <c r="F27" s="246"/>
      <c r="G27" s="139">
        <f t="shared" si="0"/>
        <v>3</v>
      </c>
      <c r="H27" s="139"/>
      <c r="I27" s="139"/>
      <c r="J27" s="139"/>
      <c r="K27" s="139">
        <v>3</v>
      </c>
      <c r="L27" s="139"/>
      <c r="M27" s="139"/>
      <c r="N27" s="139"/>
      <c r="O27" s="139"/>
      <c r="P27" s="139"/>
      <c r="Q27" s="139"/>
      <c r="R27" s="139"/>
      <c r="S27" s="139"/>
      <c r="T27" s="153" t="s">
        <v>184</v>
      </c>
      <c r="V27" s="675"/>
    </row>
    <row r="28" spans="1:22" s="135" customFormat="1" hidden="1">
      <c r="A28" s="144">
        <v>20</v>
      </c>
      <c r="B28" s="137" t="s">
        <v>500</v>
      </c>
      <c r="C28" s="320" t="str">
        <f t="shared" si="1"/>
        <v>CQP</v>
      </c>
      <c r="D28" s="320" t="s">
        <v>32</v>
      </c>
      <c r="E28" s="138">
        <f>F28+G28</f>
        <v>3</v>
      </c>
      <c r="F28" s="246"/>
      <c r="G28" s="139">
        <f t="shared" si="0"/>
        <v>3</v>
      </c>
      <c r="H28" s="139"/>
      <c r="I28" s="139"/>
      <c r="J28" s="139"/>
      <c r="K28" s="139">
        <v>3</v>
      </c>
      <c r="L28" s="139"/>
      <c r="M28" s="139"/>
      <c r="N28" s="139"/>
      <c r="O28" s="139"/>
      <c r="P28" s="139"/>
      <c r="Q28" s="139"/>
      <c r="R28" s="139"/>
      <c r="S28" s="139"/>
      <c r="T28" s="153" t="s">
        <v>191</v>
      </c>
    </row>
    <row r="29" spans="1:22" s="135" customFormat="1" hidden="1">
      <c r="A29" s="229">
        <v>21</v>
      </c>
      <c r="B29" s="137" t="s">
        <v>501</v>
      </c>
      <c r="C29" s="320" t="str">
        <f t="shared" si="1"/>
        <v>CQP</v>
      </c>
      <c r="D29" s="320" t="s">
        <v>32</v>
      </c>
      <c r="E29" s="138">
        <f>F29+G29</f>
        <v>3</v>
      </c>
      <c r="F29" s="246"/>
      <c r="G29" s="139">
        <f t="shared" si="0"/>
        <v>3</v>
      </c>
      <c r="H29" s="139"/>
      <c r="I29" s="139"/>
      <c r="J29" s="139"/>
      <c r="K29" s="139">
        <v>3</v>
      </c>
      <c r="L29" s="139"/>
      <c r="M29" s="139"/>
      <c r="N29" s="139"/>
      <c r="O29" s="139"/>
      <c r="P29" s="139"/>
      <c r="Q29" s="139"/>
      <c r="R29" s="139"/>
      <c r="S29" s="139"/>
      <c r="T29" s="153" t="s">
        <v>183</v>
      </c>
    </row>
    <row r="30" spans="1:22" s="135" customFormat="1" hidden="1">
      <c r="A30" s="144">
        <v>22</v>
      </c>
      <c r="B30" s="137" t="s">
        <v>502</v>
      </c>
      <c r="C30" s="320" t="str">
        <f t="shared" si="1"/>
        <v>CQP</v>
      </c>
      <c r="D30" s="320" t="s">
        <v>32</v>
      </c>
      <c r="E30" s="138">
        <f>F30+G30</f>
        <v>20</v>
      </c>
      <c r="F30" s="246"/>
      <c r="G30" s="139">
        <f t="shared" si="0"/>
        <v>20</v>
      </c>
      <c r="H30" s="139"/>
      <c r="I30" s="139"/>
      <c r="J30" s="139">
        <v>12</v>
      </c>
      <c r="K30" s="139">
        <v>8</v>
      </c>
      <c r="L30" s="139"/>
      <c r="M30" s="139"/>
      <c r="N30" s="139"/>
      <c r="O30" s="139"/>
      <c r="P30" s="139"/>
      <c r="Q30" s="139"/>
      <c r="R30" s="139"/>
      <c r="S30" s="139"/>
      <c r="T30" s="153" t="s">
        <v>184</v>
      </c>
      <c r="V30" s="675"/>
    </row>
    <row r="31" spans="1:22" s="135" customFormat="1" hidden="1">
      <c r="A31" s="229">
        <v>23</v>
      </c>
      <c r="B31" s="137" t="s">
        <v>503</v>
      </c>
      <c r="C31" s="320" t="str">
        <f t="shared" si="1"/>
        <v>CQP</v>
      </c>
      <c r="D31" s="320" t="s">
        <v>32</v>
      </c>
      <c r="E31" s="138">
        <f>F31+G31</f>
        <v>0.6</v>
      </c>
      <c r="F31" s="246"/>
      <c r="G31" s="139">
        <f t="shared" si="0"/>
        <v>0.6</v>
      </c>
      <c r="H31" s="139"/>
      <c r="I31" s="139"/>
      <c r="J31" s="139">
        <v>0.6</v>
      </c>
      <c r="K31" s="139"/>
      <c r="L31" s="139"/>
      <c r="M31" s="139"/>
      <c r="N31" s="139"/>
      <c r="O31" s="139"/>
      <c r="P31" s="139"/>
      <c r="Q31" s="139"/>
      <c r="R31" s="139"/>
      <c r="S31" s="139"/>
      <c r="T31" s="153" t="s">
        <v>184</v>
      </c>
      <c r="V31" s="675"/>
    </row>
    <row r="32" spans="1:22" s="135" customFormat="1" hidden="1">
      <c r="A32" s="144">
        <v>24</v>
      </c>
      <c r="B32" s="137" t="s">
        <v>504</v>
      </c>
      <c r="C32" s="320" t="str">
        <f t="shared" si="1"/>
        <v>CQP</v>
      </c>
      <c r="D32" s="320" t="s">
        <v>32</v>
      </c>
      <c r="E32" s="138">
        <f>F32+G32</f>
        <v>0.02</v>
      </c>
      <c r="F32" s="246"/>
      <c r="G32" s="139">
        <f t="shared" si="0"/>
        <v>0.02</v>
      </c>
      <c r="H32" s="139"/>
      <c r="I32" s="139"/>
      <c r="J32" s="139"/>
      <c r="K32" s="139">
        <v>0.02</v>
      </c>
      <c r="L32" s="139"/>
      <c r="M32" s="139"/>
      <c r="N32" s="139"/>
      <c r="O32" s="139"/>
      <c r="P32" s="139"/>
      <c r="Q32" s="139"/>
      <c r="R32" s="139"/>
      <c r="S32" s="139"/>
      <c r="T32" s="153" t="s">
        <v>184</v>
      </c>
      <c r="V32" s="675"/>
    </row>
    <row r="33" spans="1:22" s="135" customFormat="1" hidden="1">
      <c r="A33" s="229">
        <v>25</v>
      </c>
      <c r="B33" s="137" t="s">
        <v>505</v>
      </c>
      <c r="C33" s="320" t="str">
        <f t="shared" si="1"/>
        <v>CQP</v>
      </c>
      <c r="D33" s="320" t="s">
        <v>32</v>
      </c>
      <c r="E33" s="138">
        <f>F33+G33</f>
        <v>20</v>
      </c>
      <c r="F33" s="246"/>
      <c r="G33" s="139">
        <f t="shared" si="0"/>
        <v>20</v>
      </c>
      <c r="H33" s="139">
        <v>2</v>
      </c>
      <c r="I33" s="139"/>
      <c r="J33" s="139"/>
      <c r="K33" s="139">
        <v>18</v>
      </c>
      <c r="L33" s="139"/>
      <c r="M33" s="139"/>
      <c r="N33" s="139"/>
      <c r="O33" s="139"/>
      <c r="P33" s="139"/>
      <c r="Q33" s="139"/>
      <c r="R33" s="139"/>
      <c r="S33" s="139"/>
      <c r="T33" s="153" t="s">
        <v>191</v>
      </c>
    </row>
    <row r="34" spans="1:22" s="135" customFormat="1" hidden="1">
      <c r="A34" s="144">
        <v>26</v>
      </c>
      <c r="B34" s="137" t="s">
        <v>506</v>
      </c>
      <c r="C34" s="320" t="str">
        <f t="shared" si="1"/>
        <v>CQP</v>
      </c>
      <c r="D34" s="320" t="s">
        <v>32</v>
      </c>
      <c r="E34" s="138">
        <f>F34+G34</f>
        <v>0.02</v>
      </c>
      <c r="F34" s="246"/>
      <c r="G34" s="139">
        <f t="shared" si="0"/>
        <v>0.02</v>
      </c>
      <c r="H34" s="139"/>
      <c r="I34" s="139"/>
      <c r="J34" s="139"/>
      <c r="K34" s="139">
        <v>0.02</v>
      </c>
      <c r="L34" s="139"/>
      <c r="M34" s="139"/>
      <c r="N34" s="139"/>
      <c r="O34" s="139"/>
      <c r="P34" s="139"/>
      <c r="Q34" s="139"/>
      <c r="R34" s="139"/>
      <c r="S34" s="139"/>
      <c r="T34" s="153" t="s">
        <v>191</v>
      </c>
    </row>
    <row r="35" spans="1:22" s="135" customFormat="1" hidden="1">
      <c r="A35" s="229">
        <v>27</v>
      </c>
      <c r="B35" s="137" t="s">
        <v>507</v>
      </c>
      <c r="C35" s="320" t="str">
        <f t="shared" si="1"/>
        <v>CQP</v>
      </c>
      <c r="D35" s="320" t="s">
        <v>32</v>
      </c>
      <c r="E35" s="138">
        <f>F35+G35</f>
        <v>0.6</v>
      </c>
      <c r="F35" s="246"/>
      <c r="G35" s="139">
        <f t="shared" si="0"/>
        <v>0.6</v>
      </c>
      <c r="H35" s="139"/>
      <c r="I35" s="139"/>
      <c r="J35" s="139"/>
      <c r="K35" s="139">
        <v>0.6</v>
      </c>
      <c r="L35" s="139"/>
      <c r="M35" s="139"/>
      <c r="N35" s="139"/>
      <c r="O35" s="139"/>
      <c r="P35" s="139"/>
      <c r="Q35" s="139"/>
      <c r="R35" s="139"/>
      <c r="S35" s="139"/>
      <c r="T35" s="153" t="s">
        <v>191</v>
      </c>
    </row>
    <row r="36" spans="1:22" s="135" customFormat="1" hidden="1">
      <c r="A36" s="144">
        <v>28</v>
      </c>
      <c r="B36" s="137" t="s">
        <v>508</v>
      </c>
      <c r="C36" s="320" t="str">
        <f t="shared" si="1"/>
        <v>CQP</v>
      </c>
      <c r="D36" s="320" t="s">
        <v>32</v>
      </c>
      <c r="E36" s="138">
        <f>F36+G36</f>
        <v>0.02</v>
      </c>
      <c r="F36" s="246"/>
      <c r="G36" s="139">
        <f t="shared" si="0"/>
        <v>0.02</v>
      </c>
      <c r="H36" s="139"/>
      <c r="I36" s="139"/>
      <c r="J36" s="139">
        <v>0.02</v>
      </c>
      <c r="K36" s="139"/>
      <c r="L36" s="139"/>
      <c r="M36" s="139"/>
      <c r="N36" s="139"/>
      <c r="O36" s="139"/>
      <c r="P36" s="139"/>
      <c r="Q36" s="139"/>
      <c r="R36" s="139"/>
      <c r="S36" s="139"/>
      <c r="T36" s="153" t="s">
        <v>191</v>
      </c>
    </row>
    <row r="37" spans="1:22" s="135" customFormat="1" hidden="1">
      <c r="A37" s="229">
        <v>29</v>
      </c>
      <c r="B37" s="137" t="s">
        <v>509</v>
      </c>
      <c r="C37" s="320" t="str">
        <f t="shared" si="1"/>
        <v>CQP</v>
      </c>
      <c r="D37" s="320" t="s">
        <v>32</v>
      </c>
      <c r="E37" s="138">
        <f>F37+G37</f>
        <v>0.2</v>
      </c>
      <c r="F37" s="246"/>
      <c r="G37" s="139">
        <f t="shared" si="0"/>
        <v>0.2</v>
      </c>
      <c r="H37" s="139"/>
      <c r="I37" s="139"/>
      <c r="J37" s="139">
        <v>0.2</v>
      </c>
      <c r="K37" s="139"/>
      <c r="L37" s="139"/>
      <c r="M37" s="139"/>
      <c r="N37" s="139"/>
      <c r="O37" s="139"/>
      <c r="P37" s="139"/>
      <c r="Q37" s="139"/>
      <c r="R37" s="139"/>
      <c r="S37" s="139"/>
      <c r="T37" s="153" t="s">
        <v>183</v>
      </c>
    </row>
    <row r="38" spans="1:22" s="135" customFormat="1" hidden="1">
      <c r="A38" s="144">
        <v>30</v>
      </c>
      <c r="B38" s="137" t="s">
        <v>510</v>
      </c>
      <c r="C38" s="320" t="str">
        <f t="shared" si="1"/>
        <v>CQP</v>
      </c>
      <c r="D38" s="320" t="s">
        <v>32</v>
      </c>
      <c r="E38" s="138">
        <f>F38+G38</f>
        <v>0.2</v>
      </c>
      <c r="F38" s="246"/>
      <c r="G38" s="139">
        <f t="shared" si="0"/>
        <v>0.2</v>
      </c>
      <c r="H38" s="139"/>
      <c r="I38" s="139"/>
      <c r="J38" s="139">
        <v>0.2</v>
      </c>
      <c r="K38" s="139"/>
      <c r="L38" s="139"/>
      <c r="M38" s="139"/>
      <c r="N38" s="139"/>
      <c r="O38" s="139"/>
      <c r="P38" s="139"/>
      <c r="Q38" s="139"/>
      <c r="R38" s="139"/>
      <c r="S38" s="139"/>
      <c r="T38" s="153" t="s">
        <v>183</v>
      </c>
    </row>
    <row r="39" spans="1:22" s="135" customFormat="1" hidden="1">
      <c r="A39" s="229">
        <v>31</v>
      </c>
      <c r="B39" s="137" t="s">
        <v>511</v>
      </c>
      <c r="C39" s="320" t="str">
        <f t="shared" si="1"/>
        <v>CQP</v>
      </c>
      <c r="D39" s="320" t="s">
        <v>32</v>
      </c>
      <c r="E39" s="138">
        <f>F39+G39</f>
        <v>20</v>
      </c>
      <c r="F39" s="246"/>
      <c r="G39" s="139">
        <f t="shared" si="0"/>
        <v>20</v>
      </c>
      <c r="H39" s="139"/>
      <c r="I39" s="139">
        <v>7</v>
      </c>
      <c r="J39" s="139"/>
      <c r="K39" s="139">
        <v>13</v>
      </c>
      <c r="L39" s="139"/>
      <c r="M39" s="139"/>
      <c r="N39" s="139"/>
      <c r="O39" s="139"/>
      <c r="P39" s="139"/>
      <c r="Q39" s="139"/>
      <c r="R39" s="139"/>
      <c r="S39" s="139"/>
      <c r="T39" s="153" t="s">
        <v>183</v>
      </c>
    </row>
    <row r="40" spans="1:22" s="129" customFormat="1" hidden="1">
      <c r="A40" s="144">
        <v>32</v>
      </c>
      <c r="B40" s="137" t="s">
        <v>193</v>
      </c>
      <c r="C40" s="320" t="str">
        <f t="shared" si="1"/>
        <v>CQP</v>
      </c>
      <c r="D40" s="320" t="s">
        <v>32</v>
      </c>
      <c r="E40" s="138">
        <f>F40+G40</f>
        <v>6.7</v>
      </c>
      <c r="F40" s="246"/>
      <c r="G40" s="139">
        <f t="shared" si="0"/>
        <v>6.7</v>
      </c>
      <c r="H40" s="139"/>
      <c r="I40" s="139"/>
      <c r="J40" s="139">
        <v>6.7</v>
      </c>
      <c r="K40" s="139"/>
      <c r="L40" s="139"/>
      <c r="M40" s="139"/>
      <c r="N40" s="139"/>
      <c r="O40" s="139"/>
      <c r="P40" s="139"/>
      <c r="Q40" s="139"/>
      <c r="R40" s="139"/>
      <c r="S40" s="139"/>
      <c r="T40" s="153" t="s">
        <v>191</v>
      </c>
    </row>
    <row r="41" spans="1:22" s="143" customFormat="1" hidden="1">
      <c r="A41" s="144">
        <v>34</v>
      </c>
      <c r="B41" s="276" t="s">
        <v>446</v>
      </c>
      <c r="C41" s="320" t="str">
        <f t="shared" si="1"/>
        <v>CAN</v>
      </c>
      <c r="D41" s="144" t="s">
        <v>34</v>
      </c>
      <c r="E41" s="138">
        <f>F41+G41</f>
        <v>0.27</v>
      </c>
      <c r="F41" s="247"/>
      <c r="G41" s="139">
        <f t="shared" si="0"/>
        <v>0.27</v>
      </c>
      <c r="H41" s="142"/>
      <c r="I41" s="142">
        <v>0.27</v>
      </c>
      <c r="J41" s="142"/>
      <c r="K41" s="142"/>
      <c r="L41" s="142"/>
      <c r="M41" s="142"/>
      <c r="N41" s="142"/>
      <c r="O41" s="142"/>
      <c r="P41" s="142"/>
      <c r="Q41" s="142"/>
      <c r="R41" s="142"/>
      <c r="S41" s="142"/>
      <c r="T41" s="152" t="s">
        <v>184</v>
      </c>
      <c r="V41" s="675"/>
    </row>
    <row r="42" spans="1:22" s="143" customFormat="1" hidden="1">
      <c r="A42" s="229">
        <v>35</v>
      </c>
      <c r="B42" s="276" t="s">
        <v>445</v>
      </c>
      <c r="C42" s="320" t="str">
        <f t="shared" si="1"/>
        <v>CAN</v>
      </c>
      <c r="D42" s="144" t="s">
        <v>34</v>
      </c>
      <c r="E42" s="138">
        <f>F42+G42</f>
        <v>0.27</v>
      </c>
      <c r="F42" s="247"/>
      <c r="G42" s="139">
        <f t="shared" si="0"/>
        <v>0.27</v>
      </c>
      <c r="H42" s="142">
        <v>0.27</v>
      </c>
      <c r="I42" s="142"/>
      <c r="J42" s="142"/>
      <c r="K42" s="142"/>
      <c r="L42" s="142"/>
      <c r="M42" s="142"/>
      <c r="N42" s="142"/>
      <c r="O42" s="142"/>
      <c r="P42" s="142"/>
      <c r="Q42" s="142"/>
      <c r="R42" s="142"/>
      <c r="S42" s="142"/>
      <c r="T42" s="152" t="s">
        <v>191</v>
      </c>
    </row>
    <row r="43" spans="1:22" s="143" customFormat="1" hidden="1">
      <c r="A43" s="144">
        <v>36</v>
      </c>
      <c r="B43" s="276" t="s">
        <v>512</v>
      </c>
      <c r="C43" s="320" t="s">
        <v>34</v>
      </c>
      <c r="D43" s="144" t="s">
        <v>34</v>
      </c>
      <c r="E43" s="138">
        <f>F43+G43</f>
        <v>0.27</v>
      </c>
      <c r="F43" s="247"/>
      <c r="G43" s="139">
        <f t="shared" si="0"/>
        <v>0.27</v>
      </c>
      <c r="H43" s="142"/>
      <c r="I43" s="142">
        <v>0.27</v>
      </c>
      <c r="J43" s="142"/>
      <c r="K43" s="142"/>
      <c r="L43" s="142"/>
      <c r="M43" s="142"/>
      <c r="N43" s="142"/>
      <c r="O43" s="142"/>
      <c r="P43" s="142"/>
      <c r="Q43" s="142"/>
      <c r="R43" s="142"/>
      <c r="S43" s="142"/>
      <c r="T43" s="152" t="s">
        <v>183</v>
      </c>
    </row>
    <row r="44" spans="1:22" s="135" customFormat="1" hidden="1">
      <c r="A44" s="229">
        <v>37</v>
      </c>
      <c r="B44" s="137" t="s">
        <v>513</v>
      </c>
      <c r="C44" s="320" t="s">
        <v>34</v>
      </c>
      <c r="D44" s="144" t="s">
        <v>34</v>
      </c>
      <c r="E44" s="138">
        <f>F44+G44</f>
        <v>0.2</v>
      </c>
      <c r="F44" s="246"/>
      <c r="G44" s="139">
        <f t="shared" si="0"/>
        <v>0.2</v>
      </c>
      <c r="H44" s="139">
        <v>0.2</v>
      </c>
      <c r="I44" s="139"/>
      <c r="J44" s="139"/>
      <c r="K44" s="139"/>
      <c r="L44" s="139"/>
      <c r="M44" s="139"/>
      <c r="N44" s="139"/>
      <c r="O44" s="139"/>
      <c r="P44" s="139"/>
      <c r="Q44" s="139"/>
      <c r="R44" s="139"/>
      <c r="S44" s="139"/>
      <c r="T44" s="153" t="s">
        <v>184</v>
      </c>
      <c r="V44" s="675"/>
    </row>
    <row r="45" spans="1:22" s="135" customFormat="1" hidden="1">
      <c r="A45" s="144">
        <v>38</v>
      </c>
      <c r="B45" s="137" t="s">
        <v>514</v>
      </c>
      <c r="C45" s="320" t="s">
        <v>34</v>
      </c>
      <c r="D45" s="144" t="s">
        <v>34</v>
      </c>
      <c r="E45" s="138">
        <f>F45+G45</f>
        <v>0.2</v>
      </c>
      <c r="F45" s="246"/>
      <c r="G45" s="139">
        <f t="shared" si="0"/>
        <v>0.2</v>
      </c>
      <c r="H45" s="139">
        <v>0.2</v>
      </c>
      <c r="I45" s="139"/>
      <c r="J45" s="139"/>
      <c r="K45" s="139"/>
      <c r="L45" s="139"/>
      <c r="M45" s="139"/>
      <c r="N45" s="139"/>
      <c r="O45" s="139"/>
      <c r="P45" s="139"/>
      <c r="Q45" s="139"/>
      <c r="R45" s="139"/>
      <c r="S45" s="139"/>
      <c r="T45" s="153" t="s">
        <v>191</v>
      </c>
    </row>
    <row r="46" spans="1:22" s="135" customFormat="1" hidden="1">
      <c r="A46" s="229">
        <v>39</v>
      </c>
      <c r="B46" s="137" t="s">
        <v>515</v>
      </c>
      <c r="C46" s="320" t="s">
        <v>34</v>
      </c>
      <c r="D46" s="144" t="s">
        <v>34</v>
      </c>
      <c r="E46" s="138">
        <f>F46+G46</f>
        <v>0.2</v>
      </c>
      <c r="F46" s="246"/>
      <c r="G46" s="139">
        <f t="shared" si="0"/>
        <v>0.2</v>
      </c>
      <c r="H46" s="139">
        <v>0.2</v>
      </c>
      <c r="I46" s="139"/>
      <c r="J46" s="139"/>
      <c r="K46" s="139"/>
      <c r="L46" s="139"/>
      <c r="M46" s="139"/>
      <c r="N46" s="139"/>
      <c r="O46" s="139"/>
      <c r="P46" s="139"/>
      <c r="Q46" s="139"/>
      <c r="R46" s="139"/>
      <c r="S46" s="139"/>
      <c r="T46" s="153" t="s">
        <v>183</v>
      </c>
    </row>
    <row r="47" spans="1:22" s="135" customFormat="1" ht="31.5" hidden="1">
      <c r="A47" s="228" t="s">
        <v>128</v>
      </c>
      <c r="B47" s="131" t="s">
        <v>341</v>
      </c>
      <c r="C47" s="328"/>
      <c r="D47" s="228"/>
      <c r="E47" s="138"/>
      <c r="F47" s="248"/>
      <c r="G47" s="139"/>
      <c r="H47" s="133"/>
      <c r="I47" s="133"/>
      <c r="J47" s="133"/>
      <c r="K47" s="133"/>
      <c r="L47" s="133"/>
      <c r="M47" s="133"/>
      <c r="N47" s="133"/>
      <c r="O47" s="133"/>
      <c r="P47" s="133"/>
      <c r="Q47" s="133"/>
      <c r="R47" s="133"/>
      <c r="S47" s="133"/>
      <c r="T47" s="134"/>
    </row>
    <row r="48" spans="1:22" s="129" customFormat="1" ht="31.5" hidden="1">
      <c r="A48" s="229" t="s">
        <v>200</v>
      </c>
      <c r="B48" s="137" t="s">
        <v>282</v>
      </c>
      <c r="C48" s="329"/>
      <c r="D48" s="320"/>
      <c r="E48" s="138"/>
      <c r="F48" s="246"/>
      <c r="G48" s="139"/>
      <c r="H48" s="139"/>
      <c r="I48" s="139"/>
      <c r="J48" s="139"/>
      <c r="K48" s="139"/>
      <c r="L48" s="139"/>
      <c r="M48" s="139"/>
      <c r="N48" s="139"/>
      <c r="O48" s="139"/>
      <c r="P48" s="139"/>
      <c r="Q48" s="139"/>
      <c r="R48" s="139"/>
      <c r="S48" s="139"/>
      <c r="T48" s="153"/>
    </row>
    <row r="49" spans="1:22" s="129" customFormat="1" ht="31.5" hidden="1">
      <c r="A49" s="229" t="s">
        <v>199</v>
      </c>
      <c r="B49" s="137" t="s">
        <v>158</v>
      </c>
      <c r="C49" s="329"/>
      <c r="D49" s="320"/>
      <c r="E49" s="138"/>
      <c r="F49" s="246"/>
      <c r="G49" s="139"/>
      <c r="H49" s="139"/>
      <c r="I49" s="139"/>
      <c r="J49" s="139"/>
      <c r="K49" s="139"/>
      <c r="L49" s="139"/>
      <c r="M49" s="139"/>
      <c r="N49" s="139"/>
      <c r="O49" s="139"/>
      <c r="P49" s="139"/>
      <c r="Q49" s="139"/>
      <c r="R49" s="139"/>
      <c r="S49" s="139"/>
      <c r="T49" s="153"/>
    </row>
    <row r="50" spans="1:22" s="130" customFormat="1" hidden="1">
      <c r="A50" s="230">
        <v>2</v>
      </c>
      <c r="B50" s="145" t="s">
        <v>342</v>
      </c>
      <c r="C50" s="330"/>
      <c r="D50" s="230"/>
      <c r="E50" s="138"/>
      <c r="F50" s="249"/>
      <c r="G50" s="139"/>
      <c r="H50" s="146"/>
      <c r="I50" s="146"/>
      <c r="J50" s="146"/>
      <c r="K50" s="146"/>
      <c r="L50" s="146"/>
      <c r="M50" s="146"/>
      <c r="N50" s="146"/>
      <c r="O50" s="146"/>
      <c r="P50" s="146"/>
      <c r="Q50" s="146"/>
      <c r="R50" s="146"/>
      <c r="S50" s="146"/>
      <c r="T50" s="147"/>
    </row>
    <row r="51" spans="1:22" s="129" customFormat="1" ht="31.5" hidden="1">
      <c r="A51" s="228" t="s">
        <v>136</v>
      </c>
      <c r="B51" s="131" t="s">
        <v>516</v>
      </c>
      <c r="C51" s="328"/>
      <c r="D51" s="228"/>
      <c r="E51" s="138"/>
      <c r="F51" s="246"/>
      <c r="G51" s="139"/>
      <c r="H51" s="139"/>
      <c r="I51" s="139"/>
      <c r="J51" s="139"/>
      <c r="K51" s="139"/>
      <c r="L51" s="139"/>
      <c r="M51" s="139"/>
      <c r="N51" s="139"/>
      <c r="O51" s="139"/>
      <c r="P51" s="139"/>
      <c r="Q51" s="139"/>
      <c r="R51" s="139"/>
      <c r="S51" s="139"/>
      <c r="T51" s="153"/>
    </row>
    <row r="52" spans="1:22" s="135" customFormat="1" hidden="1">
      <c r="A52" s="228" t="s">
        <v>517</v>
      </c>
      <c r="B52" s="186" t="s">
        <v>618</v>
      </c>
      <c r="C52" s="228"/>
      <c r="D52" s="228"/>
      <c r="E52" s="138"/>
      <c r="F52" s="248"/>
      <c r="G52" s="139"/>
      <c r="H52" s="133"/>
      <c r="I52" s="133"/>
      <c r="J52" s="133"/>
      <c r="K52" s="133"/>
      <c r="L52" s="133"/>
      <c r="M52" s="133"/>
      <c r="N52" s="133"/>
      <c r="O52" s="133"/>
      <c r="P52" s="133"/>
      <c r="Q52" s="133"/>
      <c r="R52" s="133"/>
      <c r="S52" s="133"/>
      <c r="T52" s="134"/>
    </row>
    <row r="53" spans="1:22" s="143" customFormat="1" hidden="1">
      <c r="A53" s="229">
        <v>1</v>
      </c>
      <c r="B53" s="276" t="s">
        <v>225</v>
      </c>
      <c r="C53" s="144" t="s">
        <v>38</v>
      </c>
      <c r="D53" s="144" t="s">
        <v>38</v>
      </c>
      <c r="E53" s="138">
        <f>F53+G53</f>
        <v>30</v>
      </c>
      <c r="F53" s="250"/>
      <c r="G53" s="139">
        <f>SUM(H53:S53)</f>
        <v>30</v>
      </c>
      <c r="H53" s="142"/>
      <c r="I53" s="142">
        <v>5</v>
      </c>
      <c r="J53" s="142"/>
      <c r="K53" s="142">
        <v>25</v>
      </c>
      <c r="L53" s="142"/>
      <c r="M53" s="142"/>
      <c r="N53" s="142"/>
      <c r="O53" s="142"/>
      <c r="P53" s="142"/>
      <c r="Q53" s="142"/>
      <c r="R53" s="142"/>
      <c r="S53" s="142"/>
      <c r="T53" s="153" t="s">
        <v>183</v>
      </c>
    </row>
    <row r="54" spans="1:22" s="135" customFormat="1" hidden="1">
      <c r="A54" s="228" t="s">
        <v>519</v>
      </c>
      <c r="B54" s="136" t="s">
        <v>587</v>
      </c>
      <c r="C54" s="231"/>
      <c r="D54" s="231"/>
      <c r="E54" s="138"/>
      <c r="F54" s="245"/>
      <c r="G54" s="139"/>
      <c r="H54" s="132"/>
      <c r="I54" s="132"/>
      <c r="J54" s="132"/>
      <c r="K54" s="132"/>
      <c r="L54" s="132"/>
      <c r="M54" s="132"/>
      <c r="N54" s="132"/>
      <c r="O54" s="132"/>
      <c r="P54" s="132"/>
      <c r="Q54" s="132"/>
      <c r="R54" s="132"/>
      <c r="S54" s="132"/>
      <c r="T54" s="173"/>
    </row>
    <row r="55" spans="1:22" s="129" customFormat="1" hidden="1">
      <c r="A55" s="239">
        <v>9</v>
      </c>
      <c r="B55" s="137" t="s">
        <v>764</v>
      </c>
      <c r="C55" s="320" t="s">
        <v>40</v>
      </c>
      <c r="D55" s="320" t="s">
        <v>40</v>
      </c>
      <c r="E55" s="138">
        <f>F55+G55</f>
        <v>1.3</v>
      </c>
      <c r="F55" s="246"/>
      <c r="G55" s="139">
        <f t="shared" ref="G55:G67" si="2">SUM(H55:S55)</f>
        <v>1.3</v>
      </c>
      <c r="H55" s="139"/>
      <c r="I55" s="139">
        <v>1.3</v>
      </c>
      <c r="J55" s="139"/>
      <c r="K55" s="139"/>
      <c r="L55" s="139"/>
      <c r="M55" s="139"/>
      <c r="N55" s="139"/>
      <c r="O55" s="139"/>
      <c r="P55" s="139"/>
      <c r="Q55" s="141"/>
      <c r="R55" s="141"/>
      <c r="S55" s="139"/>
      <c r="T55" s="153" t="s">
        <v>183</v>
      </c>
    </row>
    <row r="56" spans="1:22" s="129" customFormat="1" hidden="1">
      <c r="A56" s="239">
        <v>8</v>
      </c>
      <c r="B56" s="166" t="s">
        <v>767</v>
      </c>
      <c r="C56" s="320" t="s">
        <v>40</v>
      </c>
      <c r="D56" s="320" t="s">
        <v>40</v>
      </c>
      <c r="E56" s="138">
        <f>F56+G56</f>
        <v>10</v>
      </c>
      <c r="F56" s="246"/>
      <c r="G56" s="139">
        <f t="shared" si="2"/>
        <v>10</v>
      </c>
      <c r="H56" s="139">
        <v>5</v>
      </c>
      <c r="I56" s="139">
        <v>5</v>
      </c>
      <c r="J56" s="139"/>
      <c r="K56" s="139"/>
      <c r="L56" s="139"/>
      <c r="M56" s="139"/>
      <c r="N56" s="139"/>
      <c r="O56" s="139"/>
      <c r="P56" s="139"/>
      <c r="Q56" s="141"/>
      <c r="R56" s="141"/>
      <c r="S56" s="139"/>
      <c r="T56" s="153" t="s">
        <v>183</v>
      </c>
    </row>
    <row r="57" spans="1:22" s="129" customFormat="1" hidden="1">
      <c r="A57" s="239">
        <v>10</v>
      </c>
      <c r="B57" s="137" t="s">
        <v>767</v>
      </c>
      <c r="C57" s="320" t="s">
        <v>40</v>
      </c>
      <c r="D57" s="320" t="s">
        <v>40</v>
      </c>
      <c r="E57" s="138">
        <f>F57+G57</f>
        <v>0.4</v>
      </c>
      <c r="F57" s="246"/>
      <c r="G57" s="139">
        <f t="shared" si="2"/>
        <v>0.4</v>
      </c>
      <c r="H57" s="139">
        <v>0.4</v>
      </c>
      <c r="I57" s="139"/>
      <c r="J57" s="139"/>
      <c r="K57" s="139"/>
      <c r="L57" s="139"/>
      <c r="M57" s="139"/>
      <c r="N57" s="139"/>
      <c r="O57" s="139"/>
      <c r="P57" s="139"/>
      <c r="Q57" s="139"/>
      <c r="R57" s="139"/>
      <c r="S57" s="139"/>
      <c r="T57" s="153" t="s">
        <v>183</v>
      </c>
    </row>
    <row r="58" spans="1:22" s="129" customFormat="1" hidden="1">
      <c r="A58" s="239">
        <v>11</v>
      </c>
      <c r="B58" s="137" t="s">
        <v>767</v>
      </c>
      <c r="C58" s="320" t="s">
        <v>40</v>
      </c>
      <c r="D58" s="320" t="s">
        <v>40</v>
      </c>
      <c r="E58" s="138">
        <f>F58+G58</f>
        <v>0.7</v>
      </c>
      <c r="F58" s="246"/>
      <c r="G58" s="139">
        <f t="shared" si="2"/>
        <v>0.7</v>
      </c>
      <c r="H58" s="139">
        <v>0.7</v>
      </c>
      <c r="I58" s="139"/>
      <c r="J58" s="139"/>
      <c r="K58" s="139"/>
      <c r="L58" s="139"/>
      <c r="M58" s="139"/>
      <c r="N58" s="139"/>
      <c r="O58" s="139"/>
      <c r="P58" s="139"/>
      <c r="Q58" s="139"/>
      <c r="R58" s="139"/>
      <c r="S58" s="139"/>
      <c r="T58" s="153" t="s">
        <v>183</v>
      </c>
    </row>
    <row r="59" spans="1:22" s="129" customFormat="1" hidden="1">
      <c r="A59" s="239">
        <v>13</v>
      </c>
      <c r="B59" s="137" t="s">
        <v>765</v>
      </c>
      <c r="C59" s="320" t="s">
        <v>40</v>
      </c>
      <c r="D59" s="320" t="s">
        <v>40</v>
      </c>
      <c r="E59" s="138">
        <f>F59+G59</f>
        <v>3.9</v>
      </c>
      <c r="F59" s="246"/>
      <c r="G59" s="139">
        <f t="shared" si="2"/>
        <v>3.9</v>
      </c>
      <c r="H59" s="139"/>
      <c r="I59" s="139"/>
      <c r="J59" s="139"/>
      <c r="K59" s="139"/>
      <c r="L59" s="139"/>
      <c r="M59" s="139"/>
      <c r="N59" s="139"/>
      <c r="O59" s="139"/>
      <c r="P59" s="139"/>
      <c r="Q59" s="141"/>
      <c r="R59" s="243">
        <v>3.9</v>
      </c>
      <c r="S59" s="139"/>
      <c r="T59" s="240" t="s">
        <v>183</v>
      </c>
    </row>
    <row r="60" spans="1:22" s="129" customFormat="1" hidden="1">
      <c r="A60" s="239">
        <v>14</v>
      </c>
      <c r="B60" s="137" t="s">
        <v>766</v>
      </c>
      <c r="C60" s="320" t="s">
        <v>40</v>
      </c>
      <c r="D60" s="320" t="s">
        <v>40</v>
      </c>
      <c r="E60" s="138">
        <f>F60+G60</f>
        <v>3</v>
      </c>
      <c r="F60" s="246"/>
      <c r="G60" s="139">
        <f t="shared" si="2"/>
        <v>3</v>
      </c>
      <c r="H60" s="139"/>
      <c r="I60" s="139"/>
      <c r="J60" s="139"/>
      <c r="K60" s="139"/>
      <c r="L60" s="139"/>
      <c r="M60" s="139"/>
      <c r="N60" s="139"/>
      <c r="O60" s="139"/>
      <c r="P60" s="139"/>
      <c r="Q60" s="141"/>
      <c r="R60" s="243">
        <v>3</v>
      </c>
      <c r="S60" s="139"/>
      <c r="T60" s="240" t="s">
        <v>184</v>
      </c>
      <c r="V60" s="675"/>
    </row>
    <row r="61" spans="1:22" s="129" customFormat="1" hidden="1">
      <c r="A61" s="239">
        <v>15</v>
      </c>
      <c r="B61" s="166" t="s">
        <v>767</v>
      </c>
      <c r="C61" s="320" t="s">
        <v>40</v>
      </c>
      <c r="D61" s="320" t="s">
        <v>40</v>
      </c>
      <c r="E61" s="138">
        <f>F61+G61</f>
        <v>10</v>
      </c>
      <c r="F61" s="246"/>
      <c r="G61" s="139">
        <f t="shared" si="2"/>
        <v>10</v>
      </c>
      <c r="H61" s="139">
        <v>5</v>
      </c>
      <c r="I61" s="139">
        <v>5</v>
      </c>
      <c r="J61" s="139"/>
      <c r="K61" s="139"/>
      <c r="L61" s="139"/>
      <c r="M61" s="139"/>
      <c r="N61" s="139"/>
      <c r="O61" s="139"/>
      <c r="P61" s="139"/>
      <c r="Q61" s="141"/>
      <c r="R61" s="141"/>
      <c r="S61" s="139"/>
      <c r="T61" s="153" t="s">
        <v>184</v>
      </c>
      <c r="V61" s="675"/>
    </row>
    <row r="62" spans="1:22" s="129" customFormat="1" hidden="1">
      <c r="A62" s="587">
        <v>17</v>
      </c>
      <c r="B62" s="588" t="s">
        <v>767</v>
      </c>
      <c r="C62" s="320" t="s">
        <v>40</v>
      </c>
      <c r="D62" s="320" t="s">
        <v>40</v>
      </c>
      <c r="E62" s="138">
        <f>F62+G62</f>
        <v>0.56000000000000005</v>
      </c>
      <c r="F62" s="246">
        <v>0.56000000000000005</v>
      </c>
      <c r="G62" s="139">
        <f t="shared" si="2"/>
        <v>0</v>
      </c>
      <c r="H62" s="139"/>
      <c r="I62" s="139"/>
      <c r="J62" s="139"/>
      <c r="K62" s="139"/>
      <c r="L62" s="139"/>
      <c r="M62" s="139"/>
      <c r="N62" s="139"/>
      <c r="O62" s="139"/>
      <c r="P62" s="139"/>
      <c r="Q62" s="141"/>
      <c r="R62" s="141"/>
      <c r="S62" s="139"/>
      <c r="T62" s="240" t="s">
        <v>184</v>
      </c>
      <c r="V62" s="675"/>
    </row>
    <row r="63" spans="1:22" s="129" customFormat="1" hidden="1">
      <c r="A63" s="587"/>
      <c r="B63" s="588"/>
      <c r="C63" s="320" t="s">
        <v>40</v>
      </c>
      <c r="D63" s="320" t="s">
        <v>40</v>
      </c>
      <c r="E63" s="138">
        <f>F63+G63</f>
        <v>0.45</v>
      </c>
      <c r="F63" s="246">
        <v>0.45</v>
      </c>
      <c r="G63" s="139">
        <f t="shared" si="2"/>
        <v>0</v>
      </c>
      <c r="H63" s="139"/>
      <c r="I63" s="139"/>
      <c r="J63" s="139"/>
      <c r="K63" s="139"/>
      <c r="L63" s="139"/>
      <c r="M63" s="139"/>
      <c r="N63" s="139"/>
      <c r="O63" s="139"/>
      <c r="P63" s="139"/>
      <c r="Q63" s="141"/>
      <c r="R63" s="141"/>
      <c r="S63" s="139"/>
      <c r="T63" s="240" t="s">
        <v>191</v>
      </c>
    </row>
    <row r="64" spans="1:22" s="129" customFormat="1" hidden="1">
      <c r="A64" s="239">
        <v>22</v>
      </c>
      <c r="B64" s="166" t="s">
        <v>767</v>
      </c>
      <c r="C64" s="320" t="s">
        <v>40</v>
      </c>
      <c r="D64" s="320" t="s">
        <v>40</v>
      </c>
      <c r="E64" s="138">
        <f>F64+G64</f>
        <v>10</v>
      </c>
      <c r="F64" s="246"/>
      <c r="G64" s="139">
        <f t="shared" si="2"/>
        <v>10</v>
      </c>
      <c r="H64" s="139">
        <v>5</v>
      </c>
      <c r="I64" s="139">
        <v>5</v>
      </c>
      <c r="J64" s="139"/>
      <c r="K64" s="139"/>
      <c r="L64" s="139"/>
      <c r="M64" s="139"/>
      <c r="N64" s="139"/>
      <c r="O64" s="139"/>
      <c r="P64" s="139"/>
      <c r="Q64" s="141"/>
      <c r="R64" s="141"/>
      <c r="S64" s="139"/>
      <c r="T64" s="153" t="s">
        <v>191</v>
      </c>
    </row>
    <row r="65" spans="1:22" s="129" customFormat="1" hidden="1">
      <c r="A65" s="587">
        <v>23</v>
      </c>
      <c r="B65" s="588" t="s">
        <v>277</v>
      </c>
      <c r="C65" s="320" t="s">
        <v>40</v>
      </c>
      <c r="D65" s="320" t="s">
        <v>40</v>
      </c>
      <c r="E65" s="138">
        <f>F65+G65</f>
        <v>8.43</v>
      </c>
      <c r="F65" s="246"/>
      <c r="G65" s="139">
        <f t="shared" si="2"/>
        <v>8.43</v>
      </c>
      <c r="H65" s="139"/>
      <c r="I65" s="139"/>
      <c r="J65" s="139"/>
      <c r="K65" s="139">
        <f>8.6+4-4.17</f>
        <v>8.43</v>
      </c>
      <c r="L65" s="139"/>
      <c r="M65" s="139"/>
      <c r="N65" s="139"/>
      <c r="O65" s="139"/>
      <c r="P65" s="139"/>
      <c r="Q65" s="139"/>
      <c r="R65" s="139"/>
      <c r="S65" s="139"/>
      <c r="T65" s="151" t="s">
        <v>183</v>
      </c>
    </row>
    <row r="66" spans="1:22" s="129" customFormat="1" hidden="1">
      <c r="A66" s="587"/>
      <c r="B66" s="588"/>
      <c r="C66" s="320" t="s">
        <v>40</v>
      </c>
      <c r="D66" s="320" t="s">
        <v>40</v>
      </c>
      <c r="E66" s="138">
        <f>F66+G66</f>
        <v>6.3</v>
      </c>
      <c r="F66" s="246"/>
      <c r="G66" s="139">
        <f t="shared" si="2"/>
        <v>6.3</v>
      </c>
      <c r="H66" s="139"/>
      <c r="I66" s="139"/>
      <c r="J66" s="139"/>
      <c r="K66" s="139">
        <v>6.3</v>
      </c>
      <c r="L66" s="139"/>
      <c r="M66" s="139"/>
      <c r="N66" s="139"/>
      <c r="O66" s="139"/>
      <c r="P66" s="139"/>
      <c r="Q66" s="139"/>
      <c r="R66" s="139"/>
      <c r="S66" s="139"/>
      <c r="T66" s="153" t="s">
        <v>191</v>
      </c>
    </row>
    <row r="67" spans="1:22" s="129" customFormat="1" hidden="1">
      <c r="A67" s="587"/>
      <c r="B67" s="588"/>
      <c r="C67" s="320" t="s">
        <v>40</v>
      </c>
      <c r="D67" s="320" t="s">
        <v>40</v>
      </c>
      <c r="E67" s="138">
        <f>F67+G67</f>
        <v>6.6</v>
      </c>
      <c r="F67" s="246"/>
      <c r="G67" s="139">
        <f t="shared" si="2"/>
        <v>6.6</v>
      </c>
      <c r="H67" s="139"/>
      <c r="I67" s="139">
        <v>6.6</v>
      </c>
      <c r="J67" s="139"/>
      <c r="K67" s="139"/>
      <c r="L67" s="139"/>
      <c r="M67" s="139"/>
      <c r="N67" s="139"/>
      <c r="O67" s="139"/>
      <c r="P67" s="139"/>
      <c r="Q67" s="139"/>
      <c r="R67" s="139"/>
      <c r="S67" s="139"/>
      <c r="T67" s="153" t="s">
        <v>184</v>
      </c>
      <c r="V67" s="675"/>
    </row>
    <row r="68" spans="1:22" s="135" customFormat="1" hidden="1">
      <c r="A68" s="228" t="s">
        <v>522</v>
      </c>
      <c r="B68" s="134" t="s">
        <v>626</v>
      </c>
      <c r="C68" s="228"/>
      <c r="D68" s="228"/>
      <c r="E68" s="138"/>
      <c r="F68" s="245"/>
      <c r="G68" s="139"/>
      <c r="H68" s="132"/>
      <c r="I68" s="132"/>
      <c r="J68" s="132"/>
      <c r="K68" s="132"/>
      <c r="L68" s="133"/>
      <c r="M68" s="132"/>
      <c r="N68" s="132"/>
      <c r="O68" s="132"/>
      <c r="P68" s="132"/>
      <c r="Q68" s="133"/>
      <c r="R68" s="133"/>
      <c r="S68" s="133"/>
      <c r="T68" s="134"/>
    </row>
    <row r="69" spans="1:22" s="129" customFormat="1" hidden="1">
      <c r="A69" s="229">
        <v>1</v>
      </c>
      <c r="B69" s="137" t="s">
        <v>593</v>
      </c>
      <c r="C69" s="320" t="s">
        <v>42</v>
      </c>
      <c r="D69" s="320" t="s">
        <v>42</v>
      </c>
      <c r="E69" s="138">
        <f>F69+G69</f>
        <v>1.32</v>
      </c>
      <c r="F69" s="246"/>
      <c r="G69" s="139">
        <f t="shared" ref="G69:G86" si="3">SUM(H69:S69)</f>
        <v>1.32</v>
      </c>
      <c r="H69" s="139"/>
      <c r="I69" s="139"/>
      <c r="J69" s="139"/>
      <c r="K69" s="139">
        <v>1.32</v>
      </c>
      <c r="L69" s="139"/>
      <c r="M69" s="139"/>
      <c r="N69" s="139"/>
      <c r="O69" s="139"/>
      <c r="P69" s="139"/>
      <c r="Q69" s="141"/>
      <c r="R69" s="141"/>
      <c r="S69" s="139"/>
      <c r="T69" s="153" t="s">
        <v>183</v>
      </c>
    </row>
    <row r="70" spans="1:22" s="129" customFormat="1" ht="30.75" hidden="1" customHeight="1">
      <c r="A70" s="239">
        <v>2</v>
      </c>
      <c r="B70" s="137" t="s">
        <v>749</v>
      </c>
      <c r="C70" s="320" t="s">
        <v>42</v>
      </c>
      <c r="D70" s="320" t="s">
        <v>42</v>
      </c>
      <c r="E70" s="138">
        <f>F70+G70</f>
        <v>6.9</v>
      </c>
      <c r="F70" s="246"/>
      <c r="G70" s="139">
        <f t="shared" si="3"/>
        <v>6.9</v>
      </c>
      <c r="H70" s="139"/>
      <c r="I70" s="139">
        <v>1</v>
      </c>
      <c r="J70" s="139"/>
      <c r="K70" s="139">
        <v>5.2</v>
      </c>
      <c r="L70" s="139"/>
      <c r="M70" s="139">
        <v>0.7</v>
      </c>
      <c r="N70" s="139"/>
      <c r="O70" s="139"/>
      <c r="P70" s="139"/>
      <c r="Q70" s="141"/>
      <c r="R70" s="141"/>
      <c r="S70" s="139"/>
      <c r="T70" s="153" t="s">
        <v>183</v>
      </c>
    </row>
    <row r="71" spans="1:22" s="129" customFormat="1" ht="31.5" hidden="1">
      <c r="A71" s="239">
        <v>3</v>
      </c>
      <c r="B71" s="137" t="s">
        <v>696</v>
      </c>
      <c r="C71" s="320" t="s">
        <v>42</v>
      </c>
      <c r="D71" s="320" t="s">
        <v>42</v>
      </c>
      <c r="E71" s="138">
        <f>F71+G71</f>
        <v>50</v>
      </c>
      <c r="F71" s="246">
        <v>36.11</v>
      </c>
      <c r="G71" s="139">
        <f t="shared" si="3"/>
        <v>13.89</v>
      </c>
      <c r="H71" s="139">
        <v>3</v>
      </c>
      <c r="I71" s="139">
        <v>10.89</v>
      </c>
      <c r="J71" s="139"/>
      <c r="K71" s="139"/>
      <c r="L71" s="139"/>
      <c r="M71" s="139"/>
      <c r="N71" s="139"/>
      <c r="O71" s="139"/>
      <c r="P71" s="139"/>
      <c r="Q71" s="139"/>
      <c r="R71" s="139"/>
      <c r="S71" s="139"/>
      <c r="T71" s="153" t="s">
        <v>183</v>
      </c>
    </row>
    <row r="72" spans="1:22" s="129" customFormat="1" hidden="1">
      <c r="A72" s="239">
        <v>4</v>
      </c>
      <c r="B72" s="137" t="s">
        <v>659</v>
      </c>
      <c r="C72" s="320" t="s">
        <v>42</v>
      </c>
      <c r="D72" s="320" t="s">
        <v>42</v>
      </c>
      <c r="E72" s="138">
        <f>F72+G72</f>
        <v>20</v>
      </c>
      <c r="F72" s="246"/>
      <c r="G72" s="139">
        <f t="shared" si="3"/>
        <v>20</v>
      </c>
      <c r="H72" s="139">
        <v>5</v>
      </c>
      <c r="I72" s="139">
        <v>15</v>
      </c>
      <c r="J72" s="139"/>
      <c r="K72" s="139"/>
      <c r="L72" s="139"/>
      <c r="M72" s="139"/>
      <c r="N72" s="139"/>
      <c r="O72" s="139"/>
      <c r="P72" s="139"/>
      <c r="Q72" s="139"/>
      <c r="R72" s="139"/>
      <c r="S72" s="139"/>
      <c r="T72" s="153" t="s">
        <v>183</v>
      </c>
    </row>
    <row r="73" spans="1:22" s="129" customFormat="1" hidden="1">
      <c r="A73" s="239">
        <v>5</v>
      </c>
      <c r="B73" s="137" t="s">
        <v>714</v>
      </c>
      <c r="C73" s="320" t="s">
        <v>42</v>
      </c>
      <c r="D73" s="320" t="s">
        <v>42</v>
      </c>
      <c r="E73" s="138">
        <f>F73+G73</f>
        <v>20</v>
      </c>
      <c r="F73" s="246"/>
      <c r="G73" s="139">
        <f t="shared" si="3"/>
        <v>20</v>
      </c>
      <c r="H73" s="139">
        <v>5</v>
      </c>
      <c r="I73" s="139">
        <v>15</v>
      </c>
      <c r="J73" s="139"/>
      <c r="K73" s="139"/>
      <c r="L73" s="139"/>
      <c r="M73" s="139"/>
      <c r="N73" s="139"/>
      <c r="O73" s="139"/>
      <c r="P73" s="139"/>
      <c r="Q73" s="139"/>
      <c r="R73" s="139"/>
      <c r="S73" s="139"/>
      <c r="T73" s="153" t="s">
        <v>183</v>
      </c>
    </row>
    <row r="74" spans="1:22" s="129" customFormat="1" hidden="1">
      <c r="A74" s="239">
        <v>6</v>
      </c>
      <c r="B74" s="137" t="s">
        <v>654</v>
      </c>
      <c r="C74" s="320" t="s">
        <v>42</v>
      </c>
      <c r="D74" s="320" t="s">
        <v>42</v>
      </c>
      <c r="E74" s="138">
        <f>F74+G74</f>
        <v>0.25</v>
      </c>
      <c r="F74" s="246"/>
      <c r="G74" s="139">
        <f t="shared" si="3"/>
        <v>0.25</v>
      </c>
      <c r="H74" s="139"/>
      <c r="I74" s="139">
        <v>0.25</v>
      </c>
      <c r="J74" s="139"/>
      <c r="K74" s="139"/>
      <c r="L74" s="139"/>
      <c r="M74" s="139"/>
      <c r="N74" s="139"/>
      <c r="O74" s="139"/>
      <c r="P74" s="139"/>
      <c r="Q74" s="139"/>
      <c r="R74" s="139"/>
      <c r="S74" s="139"/>
      <c r="T74" s="153" t="s">
        <v>183</v>
      </c>
    </row>
    <row r="75" spans="1:22" s="143" customFormat="1" hidden="1">
      <c r="A75" s="239">
        <v>7</v>
      </c>
      <c r="B75" s="276" t="s">
        <v>265</v>
      </c>
      <c r="C75" s="144" t="s">
        <v>42</v>
      </c>
      <c r="D75" s="144" t="s">
        <v>42</v>
      </c>
      <c r="E75" s="138">
        <f>F75+G75</f>
        <v>1</v>
      </c>
      <c r="F75" s="250"/>
      <c r="G75" s="139">
        <f t="shared" si="3"/>
        <v>1</v>
      </c>
      <c r="H75" s="142"/>
      <c r="I75" s="142"/>
      <c r="J75" s="142"/>
      <c r="K75" s="142">
        <v>1</v>
      </c>
      <c r="L75" s="142"/>
      <c r="M75" s="142"/>
      <c r="N75" s="142"/>
      <c r="O75" s="142"/>
      <c r="P75" s="142"/>
      <c r="Q75" s="142"/>
      <c r="R75" s="142"/>
      <c r="S75" s="142"/>
      <c r="T75" s="153" t="s">
        <v>183</v>
      </c>
    </row>
    <row r="76" spans="1:22" s="129" customFormat="1" hidden="1">
      <c r="A76" s="239">
        <v>8</v>
      </c>
      <c r="B76" s="275" t="s">
        <v>476</v>
      </c>
      <c r="C76" s="320" t="s">
        <v>42</v>
      </c>
      <c r="D76" s="320" t="s">
        <v>42</v>
      </c>
      <c r="E76" s="138">
        <f>F76+G76</f>
        <v>5</v>
      </c>
      <c r="F76" s="246"/>
      <c r="G76" s="139">
        <f t="shared" si="3"/>
        <v>5</v>
      </c>
      <c r="H76" s="139"/>
      <c r="I76" s="139"/>
      <c r="J76" s="139"/>
      <c r="K76" s="139">
        <v>5</v>
      </c>
      <c r="L76" s="139"/>
      <c r="M76" s="139"/>
      <c r="N76" s="139"/>
      <c r="O76" s="139"/>
      <c r="P76" s="139"/>
      <c r="Q76" s="139"/>
      <c r="R76" s="139"/>
      <c r="S76" s="139"/>
      <c r="T76" s="153" t="s">
        <v>183</v>
      </c>
    </row>
    <row r="77" spans="1:22" s="143" customFormat="1" hidden="1">
      <c r="A77" s="239">
        <v>9</v>
      </c>
      <c r="B77" s="149" t="s">
        <v>632</v>
      </c>
      <c r="C77" s="144" t="s">
        <v>42</v>
      </c>
      <c r="D77" s="144" t="s">
        <v>42</v>
      </c>
      <c r="E77" s="138">
        <f>F77+G77</f>
        <v>2</v>
      </c>
      <c r="F77" s="250"/>
      <c r="G77" s="139">
        <f t="shared" si="3"/>
        <v>2</v>
      </c>
      <c r="H77" s="142"/>
      <c r="I77" s="142"/>
      <c r="J77" s="142"/>
      <c r="K77" s="142">
        <v>2</v>
      </c>
      <c r="L77" s="142"/>
      <c r="M77" s="142"/>
      <c r="N77" s="142"/>
      <c r="O77" s="142"/>
      <c r="P77" s="142"/>
      <c r="Q77" s="142"/>
      <c r="R77" s="142"/>
      <c r="S77" s="142"/>
      <c r="T77" s="153" t="s">
        <v>183</v>
      </c>
    </row>
    <row r="78" spans="1:22" s="143" customFormat="1" hidden="1">
      <c r="A78" s="239">
        <v>10</v>
      </c>
      <c r="B78" s="149" t="s">
        <v>629</v>
      </c>
      <c r="C78" s="144" t="s">
        <v>42</v>
      </c>
      <c r="D78" s="144" t="s">
        <v>42</v>
      </c>
      <c r="E78" s="138">
        <f>F78+G78</f>
        <v>24.17</v>
      </c>
      <c r="F78" s="250"/>
      <c r="G78" s="139">
        <f t="shared" si="3"/>
        <v>24.17</v>
      </c>
      <c r="H78" s="142">
        <f>56.17-16.5-15.5</f>
        <v>24.17</v>
      </c>
      <c r="I78" s="142"/>
      <c r="J78" s="142"/>
      <c r="K78" s="142"/>
      <c r="L78" s="142"/>
      <c r="M78" s="142"/>
      <c r="N78" s="142"/>
      <c r="O78" s="142"/>
      <c r="P78" s="142"/>
      <c r="Q78" s="142"/>
      <c r="R78" s="142"/>
      <c r="S78" s="142"/>
      <c r="T78" s="153" t="s">
        <v>183</v>
      </c>
    </row>
    <row r="79" spans="1:22" s="129" customFormat="1" ht="31.5" hidden="1">
      <c r="A79" s="239">
        <v>11</v>
      </c>
      <c r="B79" s="137" t="s">
        <v>466</v>
      </c>
      <c r="C79" s="320" t="s">
        <v>42</v>
      </c>
      <c r="D79" s="320" t="s">
        <v>42</v>
      </c>
      <c r="E79" s="138">
        <f>F79+G79</f>
        <v>3</v>
      </c>
      <c r="F79" s="246">
        <v>3</v>
      </c>
      <c r="G79" s="139">
        <f t="shared" si="3"/>
        <v>0</v>
      </c>
      <c r="H79" s="139"/>
      <c r="I79" s="139"/>
      <c r="J79" s="139"/>
      <c r="K79" s="139"/>
      <c r="L79" s="139"/>
      <c r="M79" s="139"/>
      <c r="N79" s="139"/>
      <c r="O79" s="139"/>
      <c r="P79" s="139"/>
      <c r="Q79" s="141"/>
      <c r="R79" s="141"/>
      <c r="S79" s="139"/>
      <c r="T79" s="153" t="s">
        <v>183</v>
      </c>
    </row>
    <row r="80" spans="1:22" s="129" customFormat="1" ht="31.5" hidden="1">
      <c r="A80" s="239">
        <v>12</v>
      </c>
      <c r="B80" s="137" t="s">
        <v>588</v>
      </c>
      <c r="C80" s="320" t="s">
        <v>42</v>
      </c>
      <c r="D80" s="320" t="s">
        <v>42</v>
      </c>
      <c r="E80" s="138">
        <f>F80+G80</f>
        <v>5.5</v>
      </c>
      <c r="F80" s="246"/>
      <c r="G80" s="139">
        <f t="shared" si="3"/>
        <v>5.5</v>
      </c>
      <c r="H80" s="139"/>
      <c r="I80" s="139"/>
      <c r="J80" s="139"/>
      <c r="K80" s="139">
        <v>5.5</v>
      </c>
      <c r="L80" s="139"/>
      <c r="M80" s="139"/>
      <c r="N80" s="139"/>
      <c r="O80" s="139"/>
      <c r="P80" s="139"/>
      <c r="Q80" s="141"/>
      <c r="R80" s="141"/>
      <c r="S80" s="139"/>
      <c r="T80" s="153" t="s">
        <v>183</v>
      </c>
    </row>
    <row r="81" spans="1:22" s="143" customFormat="1" hidden="1">
      <c r="A81" s="274">
        <v>14</v>
      </c>
      <c r="B81" s="276" t="s">
        <v>252</v>
      </c>
      <c r="C81" s="144" t="s">
        <v>42</v>
      </c>
      <c r="D81" s="144" t="s">
        <v>42</v>
      </c>
      <c r="E81" s="138">
        <f>F81+G81</f>
        <v>1</v>
      </c>
      <c r="F81" s="250"/>
      <c r="G81" s="139">
        <f t="shared" si="3"/>
        <v>1</v>
      </c>
      <c r="H81" s="142"/>
      <c r="I81" s="142"/>
      <c r="J81" s="142"/>
      <c r="K81" s="142">
        <v>1</v>
      </c>
      <c r="L81" s="142"/>
      <c r="M81" s="142"/>
      <c r="N81" s="142"/>
      <c r="O81" s="142"/>
      <c r="P81" s="142"/>
      <c r="Q81" s="142"/>
      <c r="R81" s="142"/>
      <c r="S81" s="142"/>
      <c r="T81" s="153" t="s">
        <v>184</v>
      </c>
      <c r="V81" s="675"/>
    </row>
    <row r="82" spans="1:22" s="143" customFormat="1" hidden="1">
      <c r="A82" s="274">
        <v>15</v>
      </c>
      <c r="B82" s="149" t="s">
        <v>628</v>
      </c>
      <c r="C82" s="144" t="s">
        <v>42</v>
      </c>
      <c r="D82" s="144" t="s">
        <v>42</v>
      </c>
      <c r="E82" s="138">
        <f>F82+G82</f>
        <v>15.5</v>
      </c>
      <c r="F82" s="250"/>
      <c r="G82" s="139">
        <f t="shared" si="3"/>
        <v>15.5</v>
      </c>
      <c r="H82" s="142">
        <v>15.5</v>
      </c>
      <c r="I82" s="142"/>
      <c r="J82" s="142"/>
      <c r="K82" s="142"/>
      <c r="L82" s="142"/>
      <c r="M82" s="142"/>
      <c r="N82" s="142"/>
      <c r="O82" s="142"/>
      <c r="P82" s="142"/>
      <c r="Q82" s="142"/>
      <c r="R82" s="142"/>
      <c r="S82" s="142"/>
      <c r="T82" s="153" t="s">
        <v>184</v>
      </c>
      <c r="V82" s="675"/>
    </row>
    <row r="83" spans="1:22" s="143" customFormat="1" hidden="1">
      <c r="A83" s="274">
        <v>16</v>
      </c>
      <c r="B83" s="149" t="s">
        <v>631</v>
      </c>
      <c r="C83" s="144" t="s">
        <v>42</v>
      </c>
      <c r="D83" s="144" t="s">
        <v>42</v>
      </c>
      <c r="E83" s="138">
        <f>F83+G83</f>
        <v>2</v>
      </c>
      <c r="F83" s="250"/>
      <c r="G83" s="139">
        <f t="shared" si="3"/>
        <v>2</v>
      </c>
      <c r="H83" s="142"/>
      <c r="I83" s="142"/>
      <c r="J83" s="142"/>
      <c r="K83" s="142">
        <v>2</v>
      </c>
      <c r="L83" s="142"/>
      <c r="M83" s="142"/>
      <c r="N83" s="142"/>
      <c r="O83" s="142"/>
      <c r="P83" s="142"/>
      <c r="Q83" s="142"/>
      <c r="R83" s="142"/>
      <c r="S83" s="142"/>
      <c r="T83" s="153" t="s">
        <v>184</v>
      </c>
      <c r="V83" s="675"/>
    </row>
    <row r="84" spans="1:22" s="143" customFormat="1" hidden="1">
      <c r="A84" s="274">
        <v>17</v>
      </c>
      <c r="B84" s="276" t="s">
        <v>251</v>
      </c>
      <c r="C84" s="144" t="s">
        <v>42</v>
      </c>
      <c r="D84" s="144" t="s">
        <v>42</v>
      </c>
      <c r="E84" s="138">
        <f>F84+G84</f>
        <v>1</v>
      </c>
      <c r="F84" s="250"/>
      <c r="G84" s="139">
        <f t="shared" si="3"/>
        <v>1</v>
      </c>
      <c r="H84" s="142"/>
      <c r="I84" s="142"/>
      <c r="J84" s="142"/>
      <c r="K84" s="142">
        <v>1</v>
      </c>
      <c r="L84" s="142"/>
      <c r="M84" s="142"/>
      <c r="N84" s="142"/>
      <c r="O84" s="142"/>
      <c r="P84" s="142"/>
      <c r="Q84" s="142"/>
      <c r="R84" s="142"/>
      <c r="S84" s="142"/>
      <c r="T84" s="153" t="s">
        <v>191</v>
      </c>
    </row>
    <row r="85" spans="1:22" s="143" customFormat="1" hidden="1">
      <c r="A85" s="274">
        <v>18</v>
      </c>
      <c r="B85" s="149" t="s">
        <v>627</v>
      </c>
      <c r="C85" s="144" t="s">
        <v>42</v>
      </c>
      <c r="D85" s="144" t="s">
        <v>42</v>
      </c>
      <c r="E85" s="138">
        <f>F85+G85</f>
        <v>16.5</v>
      </c>
      <c r="F85" s="250"/>
      <c r="G85" s="139">
        <f t="shared" si="3"/>
        <v>16.5</v>
      </c>
      <c r="H85" s="142">
        <v>16.5</v>
      </c>
      <c r="I85" s="142"/>
      <c r="J85" s="142"/>
      <c r="K85" s="142"/>
      <c r="L85" s="142"/>
      <c r="M85" s="142"/>
      <c r="N85" s="142"/>
      <c r="O85" s="142"/>
      <c r="P85" s="142"/>
      <c r="Q85" s="142"/>
      <c r="R85" s="142"/>
      <c r="S85" s="142"/>
      <c r="T85" s="153" t="s">
        <v>191</v>
      </c>
    </row>
    <row r="86" spans="1:22" s="143" customFormat="1" hidden="1">
      <c r="A86" s="274">
        <v>19</v>
      </c>
      <c r="B86" s="149" t="s">
        <v>630</v>
      </c>
      <c r="C86" s="144" t="s">
        <v>42</v>
      </c>
      <c r="D86" s="144" t="s">
        <v>42</v>
      </c>
      <c r="E86" s="138">
        <f>F86+G86</f>
        <v>1.85</v>
      </c>
      <c r="F86" s="250"/>
      <c r="G86" s="139">
        <f t="shared" si="3"/>
        <v>1.85</v>
      </c>
      <c r="H86" s="142"/>
      <c r="I86" s="142"/>
      <c r="J86" s="142"/>
      <c r="K86" s="142">
        <f>2-0.15</f>
        <v>1.85</v>
      </c>
      <c r="L86" s="142"/>
      <c r="M86" s="142"/>
      <c r="N86" s="142"/>
      <c r="O86" s="142"/>
      <c r="P86" s="142"/>
      <c r="Q86" s="142"/>
      <c r="R86" s="142"/>
      <c r="S86" s="142"/>
      <c r="T86" s="153" t="s">
        <v>191</v>
      </c>
    </row>
    <row r="87" spans="1:22" s="168" customFormat="1" hidden="1">
      <c r="A87" s="228" t="s">
        <v>525</v>
      </c>
      <c r="B87" s="169" t="s">
        <v>706</v>
      </c>
      <c r="C87" s="228"/>
      <c r="D87" s="231"/>
      <c r="E87" s="138"/>
      <c r="F87" s="245"/>
      <c r="G87" s="139"/>
      <c r="H87" s="132"/>
      <c r="I87" s="132"/>
      <c r="J87" s="132"/>
      <c r="K87" s="132"/>
      <c r="L87" s="167"/>
      <c r="M87" s="132"/>
      <c r="N87" s="132"/>
      <c r="O87" s="132"/>
      <c r="P87" s="132"/>
      <c r="Q87" s="132"/>
      <c r="R87" s="132"/>
      <c r="S87" s="167"/>
      <c r="T87" s="173"/>
    </row>
    <row r="88" spans="1:22" s="129" customFormat="1" hidden="1">
      <c r="A88" s="229">
        <v>1</v>
      </c>
      <c r="B88" s="137" t="s">
        <v>382</v>
      </c>
      <c r="C88" s="320" t="s">
        <v>65</v>
      </c>
      <c r="D88" s="320" t="s">
        <v>65</v>
      </c>
      <c r="E88" s="138">
        <f>F88+G88</f>
        <v>10</v>
      </c>
      <c r="F88" s="246"/>
      <c r="G88" s="139">
        <f t="shared" ref="G88:G124" si="4">SUM(H88:S88)</f>
        <v>10</v>
      </c>
      <c r="H88" s="139"/>
      <c r="I88" s="139"/>
      <c r="J88" s="139"/>
      <c r="K88" s="139">
        <f>20-K89</f>
        <v>10</v>
      </c>
      <c r="L88" s="139"/>
      <c r="M88" s="139"/>
      <c r="N88" s="139"/>
      <c r="O88" s="139"/>
      <c r="P88" s="139"/>
      <c r="Q88" s="139"/>
      <c r="R88" s="139"/>
      <c r="S88" s="139"/>
      <c r="T88" s="153" t="s">
        <v>183</v>
      </c>
    </row>
    <row r="89" spans="1:22" s="129" customFormat="1" hidden="1">
      <c r="A89" s="239">
        <v>2</v>
      </c>
      <c r="B89" s="137" t="s">
        <v>206</v>
      </c>
      <c r="C89" s="320" t="s">
        <v>65</v>
      </c>
      <c r="D89" s="320" t="s">
        <v>65</v>
      </c>
      <c r="E89" s="138">
        <f>F89+G89</f>
        <v>10</v>
      </c>
      <c r="F89" s="246"/>
      <c r="G89" s="139">
        <f t="shared" si="4"/>
        <v>10</v>
      </c>
      <c r="H89" s="139"/>
      <c r="I89" s="139"/>
      <c r="J89" s="139"/>
      <c r="K89" s="139">
        <v>10</v>
      </c>
      <c r="L89" s="139"/>
      <c r="M89" s="139"/>
      <c r="N89" s="139"/>
      <c r="O89" s="139"/>
      <c r="P89" s="139"/>
      <c r="Q89" s="139"/>
      <c r="R89" s="139"/>
      <c r="S89" s="139"/>
      <c r="T89" s="153" t="s">
        <v>183</v>
      </c>
    </row>
    <row r="90" spans="1:22" s="129" customFormat="1" hidden="1">
      <c r="A90" s="346">
        <v>3</v>
      </c>
      <c r="B90" s="347" t="s">
        <v>384</v>
      </c>
      <c r="C90" s="320" t="s">
        <v>71</v>
      </c>
      <c r="D90" s="348" t="s">
        <v>71</v>
      </c>
      <c r="E90" s="138">
        <f>F90+G90</f>
        <v>8</v>
      </c>
      <c r="F90" s="246">
        <v>8</v>
      </c>
      <c r="G90" s="139">
        <f t="shared" si="4"/>
        <v>0</v>
      </c>
      <c r="H90" s="139"/>
      <c r="I90" s="139"/>
      <c r="J90" s="139"/>
      <c r="K90" s="139"/>
      <c r="L90" s="139"/>
      <c r="M90" s="139"/>
      <c r="N90" s="139"/>
      <c r="O90" s="139"/>
      <c r="P90" s="139"/>
      <c r="Q90" s="139"/>
      <c r="R90" s="139"/>
      <c r="S90" s="139"/>
      <c r="T90" s="153" t="s">
        <v>183</v>
      </c>
    </row>
    <row r="91" spans="1:22" s="129" customFormat="1" hidden="1">
      <c r="A91" s="239">
        <v>4</v>
      </c>
      <c r="B91" s="137" t="s">
        <v>385</v>
      </c>
      <c r="C91" s="348" t="s">
        <v>71</v>
      </c>
      <c r="D91" s="348" t="s">
        <v>71</v>
      </c>
      <c r="E91" s="138">
        <f>F91+G91</f>
        <v>30</v>
      </c>
      <c r="F91" s="246">
        <v>30</v>
      </c>
      <c r="G91" s="139">
        <f t="shared" si="4"/>
        <v>0</v>
      </c>
      <c r="H91" s="139"/>
      <c r="I91" s="139"/>
      <c r="J91" s="139"/>
      <c r="K91" s="139"/>
      <c r="L91" s="139"/>
      <c r="M91" s="139"/>
      <c r="N91" s="139"/>
      <c r="O91" s="139"/>
      <c r="P91" s="139"/>
      <c r="Q91" s="139"/>
      <c r="R91" s="139"/>
      <c r="S91" s="139"/>
      <c r="T91" s="153" t="s">
        <v>183</v>
      </c>
    </row>
    <row r="92" spans="1:22" s="129" customFormat="1" hidden="1">
      <c r="A92" s="239">
        <v>5</v>
      </c>
      <c r="B92" s="137" t="s">
        <v>645</v>
      </c>
      <c r="C92" s="348" t="s">
        <v>71</v>
      </c>
      <c r="D92" s="348" t="s">
        <v>71</v>
      </c>
      <c r="E92" s="138">
        <f>F92+G92</f>
        <v>0.98</v>
      </c>
      <c r="F92" s="246">
        <v>0.98</v>
      </c>
      <c r="G92" s="139">
        <f t="shared" si="4"/>
        <v>0</v>
      </c>
      <c r="H92" s="139"/>
      <c r="I92" s="139"/>
      <c r="J92" s="139"/>
      <c r="K92" s="139"/>
      <c r="L92" s="139"/>
      <c r="M92" s="139"/>
      <c r="N92" s="139"/>
      <c r="O92" s="139"/>
      <c r="P92" s="139"/>
      <c r="Q92" s="139"/>
      <c r="R92" s="139"/>
      <c r="S92" s="139"/>
      <c r="T92" s="153" t="s">
        <v>183</v>
      </c>
    </row>
    <row r="93" spans="1:22" s="129" customFormat="1" ht="31.5" hidden="1">
      <c r="A93" s="239">
        <v>6</v>
      </c>
      <c r="B93" s="137" t="s">
        <v>272</v>
      </c>
      <c r="C93" s="348" t="s">
        <v>71</v>
      </c>
      <c r="D93" s="348" t="s">
        <v>71</v>
      </c>
      <c r="E93" s="138">
        <f>F93+G93</f>
        <v>0.99</v>
      </c>
      <c r="F93" s="246">
        <v>0.99</v>
      </c>
      <c r="G93" s="139">
        <f t="shared" si="4"/>
        <v>0</v>
      </c>
      <c r="H93" s="139"/>
      <c r="I93" s="139"/>
      <c r="J93" s="139"/>
      <c r="K93" s="139"/>
      <c r="L93" s="139"/>
      <c r="M93" s="139"/>
      <c r="N93" s="139"/>
      <c r="O93" s="139"/>
      <c r="P93" s="139"/>
      <c r="Q93" s="139"/>
      <c r="R93" s="139"/>
      <c r="S93" s="139"/>
      <c r="T93" s="153" t="s">
        <v>183</v>
      </c>
    </row>
    <row r="94" spans="1:22" s="129" customFormat="1" ht="31.5" hidden="1" customHeight="1">
      <c r="A94" s="571">
        <v>7</v>
      </c>
      <c r="B94" s="571" t="s">
        <v>386</v>
      </c>
      <c r="C94" s="320" t="s">
        <v>65</v>
      </c>
      <c r="D94" s="320" t="s">
        <v>65</v>
      </c>
      <c r="E94" s="138">
        <f>F94+G94</f>
        <v>0.16</v>
      </c>
      <c r="F94" s="246"/>
      <c r="G94" s="139">
        <f t="shared" si="4"/>
        <v>0.16</v>
      </c>
      <c r="H94" s="139">
        <v>0.16</v>
      </c>
      <c r="I94" s="139"/>
      <c r="J94" s="139"/>
      <c r="K94" s="139"/>
      <c r="L94" s="139"/>
      <c r="M94" s="139"/>
      <c r="N94" s="139"/>
      <c r="O94" s="139"/>
      <c r="P94" s="139"/>
      <c r="Q94" s="139"/>
      <c r="R94" s="139"/>
      <c r="S94" s="139"/>
      <c r="T94" s="153" t="s">
        <v>184</v>
      </c>
      <c r="V94" s="675"/>
    </row>
    <row r="95" spans="1:22" s="129" customFormat="1" hidden="1">
      <c r="A95" s="572"/>
      <c r="B95" s="572"/>
      <c r="C95" s="348" t="s">
        <v>71</v>
      </c>
      <c r="D95" s="348" t="s">
        <v>71</v>
      </c>
      <c r="E95" s="138">
        <f>F95+G95</f>
        <v>3.14</v>
      </c>
      <c r="F95" s="246">
        <v>3.14</v>
      </c>
      <c r="G95" s="139"/>
      <c r="H95" s="139"/>
      <c r="I95" s="139"/>
      <c r="J95" s="139"/>
      <c r="K95" s="139"/>
      <c r="L95" s="139"/>
      <c r="M95" s="139"/>
      <c r="N95" s="139"/>
      <c r="O95" s="139"/>
      <c r="P95" s="139"/>
      <c r="Q95" s="139"/>
      <c r="R95" s="139"/>
      <c r="S95" s="139"/>
      <c r="T95" s="349" t="s">
        <v>184</v>
      </c>
      <c r="V95" s="675"/>
    </row>
    <row r="96" spans="1:22" s="129" customFormat="1" hidden="1">
      <c r="A96" s="571">
        <v>8</v>
      </c>
      <c r="B96" s="575" t="s">
        <v>387</v>
      </c>
      <c r="C96" s="320" t="s">
        <v>65</v>
      </c>
      <c r="D96" s="320" t="s">
        <v>65</v>
      </c>
      <c r="E96" s="138">
        <f>F96+G96</f>
        <v>24.2</v>
      </c>
      <c r="F96" s="246"/>
      <c r="G96" s="139">
        <f t="shared" si="4"/>
        <v>24.2</v>
      </c>
      <c r="H96" s="139"/>
      <c r="I96" s="139"/>
      <c r="J96" s="139"/>
      <c r="K96" s="139">
        <f>25-0.8</f>
        <v>24.2</v>
      </c>
      <c r="L96" s="139"/>
      <c r="M96" s="139"/>
      <c r="N96" s="139"/>
      <c r="O96" s="139"/>
      <c r="P96" s="139"/>
      <c r="Q96" s="139"/>
      <c r="R96" s="139"/>
      <c r="S96" s="139"/>
      <c r="T96" s="153" t="s">
        <v>184</v>
      </c>
      <c r="V96" s="675"/>
    </row>
    <row r="97" spans="1:22" s="129" customFormat="1" hidden="1">
      <c r="A97" s="572"/>
      <c r="B97" s="576"/>
      <c r="C97" s="348" t="s">
        <v>71</v>
      </c>
      <c r="D97" s="348" t="s">
        <v>71</v>
      </c>
      <c r="E97" s="138">
        <f>F97+G97</f>
        <v>5</v>
      </c>
      <c r="F97" s="246">
        <v>5</v>
      </c>
      <c r="G97" s="139">
        <f t="shared" si="4"/>
        <v>0</v>
      </c>
      <c r="H97" s="139"/>
      <c r="I97" s="139"/>
      <c r="J97" s="139"/>
      <c r="K97" s="139"/>
      <c r="L97" s="139"/>
      <c r="M97" s="139"/>
      <c r="N97" s="139"/>
      <c r="O97" s="139"/>
      <c r="P97" s="139"/>
      <c r="Q97" s="139"/>
      <c r="R97" s="139"/>
      <c r="S97" s="139"/>
      <c r="T97" s="349"/>
    </row>
    <row r="98" spans="1:22" s="129" customFormat="1" hidden="1">
      <c r="A98" s="239">
        <v>9</v>
      </c>
      <c r="B98" s="275" t="s">
        <v>444</v>
      </c>
      <c r="C98" s="320" t="s">
        <v>65</v>
      </c>
      <c r="D98" s="320" t="s">
        <v>65</v>
      </c>
      <c r="E98" s="138">
        <f>F98+G98</f>
        <v>4.18</v>
      </c>
      <c r="F98" s="246"/>
      <c r="G98" s="139">
        <f t="shared" si="4"/>
        <v>4.18</v>
      </c>
      <c r="H98" s="139"/>
      <c r="I98" s="139"/>
      <c r="J98" s="139"/>
      <c r="K98" s="139">
        <v>4.18</v>
      </c>
      <c r="L98" s="139"/>
      <c r="M98" s="139"/>
      <c r="N98" s="139"/>
      <c r="O98" s="139"/>
      <c r="P98" s="139"/>
      <c r="Q98" s="139"/>
      <c r="R98" s="139"/>
      <c r="S98" s="139"/>
      <c r="T98" s="153" t="s">
        <v>191</v>
      </c>
    </row>
    <row r="99" spans="1:22" s="129" customFormat="1" hidden="1">
      <c r="A99" s="239">
        <v>10</v>
      </c>
      <c r="B99" s="137" t="s">
        <v>383</v>
      </c>
      <c r="C99" s="348" t="s">
        <v>71</v>
      </c>
      <c r="D99" s="348" t="s">
        <v>71</v>
      </c>
      <c r="E99" s="138">
        <f>F99+G99</f>
        <v>28.5</v>
      </c>
      <c r="F99" s="246">
        <v>28.5</v>
      </c>
      <c r="G99" s="139">
        <f t="shared" si="4"/>
        <v>0</v>
      </c>
      <c r="H99" s="139"/>
      <c r="I99" s="139"/>
      <c r="J99" s="139"/>
      <c r="K99" s="139"/>
      <c r="L99" s="139"/>
      <c r="M99" s="139"/>
      <c r="N99" s="139"/>
      <c r="O99" s="139"/>
      <c r="P99" s="139"/>
      <c r="Q99" s="139"/>
      <c r="R99" s="139"/>
      <c r="S99" s="139"/>
      <c r="T99" s="153" t="s">
        <v>191</v>
      </c>
    </row>
    <row r="100" spans="1:22" s="129" customFormat="1" hidden="1">
      <c r="A100" s="239">
        <v>11</v>
      </c>
      <c r="B100" s="137" t="s">
        <v>194</v>
      </c>
      <c r="C100" s="348" t="s">
        <v>71</v>
      </c>
      <c r="D100" s="348" t="s">
        <v>71</v>
      </c>
      <c r="E100" s="138">
        <f>F100+G100</f>
        <v>13.91</v>
      </c>
      <c r="F100" s="246">
        <v>13.91</v>
      </c>
      <c r="G100" s="139">
        <f t="shared" si="4"/>
        <v>0</v>
      </c>
      <c r="H100" s="139"/>
      <c r="I100" s="139"/>
      <c r="J100" s="139"/>
      <c r="K100" s="139"/>
      <c r="L100" s="139"/>
      <c r="M100" s="139"/>
      <c r="N100" s="139"/>
      <c r="O100" s="139"/>
      <c r="P100" s="139"/>
      <c r="Q100" s="139"/>
      <c r="R100" s="139"/>
      <c r="S100" s="139"/>
      <c r="T100" s="153" t="s">
        <v>191</v>
      </c>
    </row>
    <row r="101" spans="1:22" s="129" customFormat="1" ht="31.5" hidden="1">
      <c r="A101" s="239">
        <v>12</v>
      </c>
      <c r="B101" s="275" t="s">
        <v>205</v>
      </c>
      <c r="C101" s="348" t="s">
        <v>71</v>
      </c>
      <c r="D101" s="348" t="s">
        <v>71</v>
      </c>
      <c r="E101" s="138">
        <f>F101+G101</f>
        <v>1.89</v>
      </c>
      <c r="F101" s="246">
        <v>1.89</v>
      </c>
      <c r="G101" s="139">
        <f t="shared" si="4"/>
        <v>0</v>
      </c>
      <c r="H101" s="139"/>
      <c r="I101" s="139"/>
      <c r="J101" s="139"/>
      <c r="K101" s="139"/>
      <c r="L101" s="139"/>
      <c r="M101" s="139"/>
      <c r="N101" s="139"/>
      <c r="O101" s="139"/>
      <c r="P101" s="139"/>
      <c r="Q101" s="139"/>
      <c r="R101" s="139"/>
      <c r="S101" s="139"/>
      <c r="T101" s="153" t="s">
        <v>191</v>
      </c>
    </row>
    <row r="102" spans="1:22" s="129" customFormat="1" ht="33" hidden="1" customHeight="1">
      <c r="A102" s="587">
        <v>13</v>
      </c>
      <c r="B102" s="588" t="s">
        <v>443</v>
      </c>
      <c r="C102" s="348" t="s">
        <v>71</v>
      </c>
      <c r="D102" s="348" t="s">
        <v>71</v>
      </c>
      <c r="E102" s="138">
        <f>F102+G102</f>
        <v>1.1000000000000001</v>
      </c>
      <c r="F102" s="246">
        <v>1.1000000000000001</v>
      </c>
      <c r="G102" s="139">
        <f t="shared" si="4"/>
        <v>0</v>
      </c>
      <c r="H102" s="139"/>
      <c r="I102" s="139"/>
      <c r="J102" s="139"/>
      <c r="K102" s="139"/>
      <c r="L102" s="139"/>
      <c r="M102" s="139"/>
      <c r="N102" s="139"/>
      <c r="O102" s="139"/>
      <c r="P102" s="139"/>
      <c r="Q102" s="139"/>
      <c r="R102" s="139"/>
      <c r="S102" s="139"/>
      <c r="T102" s="153" t="s">
        <v>184</v>
      </c>
      <c r="V102" s="675"/>
    </row>
    <row r="103" spans="1:22" s="129" customFormat="1" ht="33" hidden="1" customHeight="1">
      <c r="A103" s="587"/>
      <c r="B103" s="588"/>
      <c r="C103" s="348" t="s">
        <v>71</v>
      </c>
      <c r="D103" s="348" t="s">
        <v>71</v>
      </c>
      <c r="E103" s="138">
        <f>F103+G103</f>
        <v>1.04</v>
      </c>
      <c r="F103" s="246">
        <v>1.04</v>
      </c>
      <c r="G103" s="139">
        <f t="shared" si="4"/>
        <v>0</v>
      </c>
      <c r="H103" s="139"/>
      <c r="I103" s="139"/>
      <c r="J103" s="139"/>
      <c r="K103" s="139"/>
      <c r="L103" s="139"/>
      <c r="M103" s="139"/>
      <c r="N103" s="139"/>
      <c r="O103" s="139"/>
      <c r="P103" s="139"/>
      <c r="Q103" s="139"/>
      <c r="R103" s="139"/>
      <c r="S103" s="139"/>
      <c r="T103" s="153" t="s">
        <v>191</v>
      </c>
    </row>
    <row r="104" spans="1:22" s="129" customFormat="1" hidden="1">
      <c r="A104" s="587">
        <v>14</v>
      </c>
      <c r="B104" s="588" t="s">
        <v>278</v>
      </c>
      <c r="C104" s="348" t="s">
        <v>71</v>
      </c>
      <c r="D104" s="348" t="s">
        <v>71</v>
      </c>
      <c r="E104" s="138">
        <f>F104+G104</f>
        <v>0.5</v>
      </c>
      <c r="F104" s="246">
        <v>0.5</v>
      </c>
      <c r="G104" s="139">
        <f t="shared" si="4"/>
        <v>0</v>
      </c>
      <c r="H104" s="139"/>
      <c r="I104" s="139"/>
      <c r="J104" s="139"/>
      <c r="K104" s="139"/>
      <c r="L104" s="189"/>
      <c r="M104" s="139"/>
      <c r="N104" s="139"/>
      <c r="O104" s="139"/>
      <c r="P104" s="139"/>
      <c r="Q104" s="189"/>
      <c r="R104" s="189"/>
      <c r="S104" s="139"/>
      <c r="T104" s="153" t="s">
        <v>191</v>
      </c>
    </row>
    <row r="105" spans="1:22" s="129" customFormat="1" hidden="1">
      <c r="A105" s="587"/>
      <c r="B105" s="588"/>
      <c r="C105" s="348" t="s">
        <v>65</v>
      </c>
      <c r="D105" s="348" t="s">
        <v>65</v>
      </c>
      <c r="E105" s="138">
        <f>F105+G105</f>
        <v>0.1</v>
      </c>
      <c r="F105" s="246"/>
      <c r="G105" s="139">
        <f t="shared" ref="G105" si="5">SUM(H105:S105)</f>
        <v>0.1</v>
      </c>
      <c r="H105" s="139">
        <v>0.1</v>
      </c>
      <c r="I105" s="139"/>
      <c r="J105" s="139"/>
      <c r="K105" s="139"/>
      <c r="L105" s="189"/>
      <c r="M105" s="139"/>
      <c r="N105" s="139"/>
      <c r="O105" s="139"/>
      <c r="P105" s="139"/>
      <c r="Q105" s="189"/>
      <c r="R105" s="189"/>
      <c r="S105" s="139"/>
      <c r="T105" s="349" t="s">
        <v>184</v>
      </c>
      <c r="V105" s="675"/>
    </row>
    <row r="106" spans="1:22" s="129" customFormat="1" hidden="1">
      <c r="A106" s="587"/>
      <c r="B106" s="588"/>
      <c r="C106" s="348" t="s">
        <v>71</v>
      </c>
      <c r="D106" s="348" t="s">
        <v>71</v>
      </c>
      <c r="E106" s="138">
        <f>F106+G106</f>
        <v>0.2</v>
      </c>
      <c r="F106" s="246">
        <v>0.2</v>
      </c>
      <c r="G106" s="139">
        <f t="shared" si="4"/>
        <v>0</v>
      </c>
      <c r="H106" s="139"/>
      <c r="I106" s="139"/>
      <c r="J106" s="139"/>
      <c r="K106" s="139"/>
      <c r="L106" s="189"/>
      <c r="M106" s="139"/>
      <c r="N106" s="139"/>
      <c r="O106" s="139"/>
      <c r="P106" s="139"/>
      <c r="Q106" s="189"/>
      <c r="R106" s="189"/>
      <c r="S106" s="139"/>
      <c r="T106" s="153" t="s">
        <v>184</v>
      </c>
      <c r="V106" s="675"/>
    </row>
    <row r="107" spans="1:22" s="129" customFormat="1" hidden="1">
      <c r="A107" s="587">
        <v>15</v>
      </c>
      <c r="B107" s="588" t="s">
        <v>195</v>
      </c>
      <c r="C107" s="348" t="s">
        <v>71</v>
      </c>
      <c r="D107" s="348" t="s">
        <v>71</v>
      </c>
      <c r="E107" s="138">
        <f>F107+G107</f>
        <v>12</v>
      </c>
      <c r="F107" s="246">
        <v>12</v>
      </c>
      <c r="G107" s="139">
        <f t="shared" si="4"/>
        <v>0</v>
      </c>
      <c r="H107" s="139"/>
      <c r="I107" s="139"/>
      <c r="J107" s="139"/>
      <c r="K107" s="139"/>
      <c r="L107" s="139"/>
      <c r="M107" s="139"/>
      <c r="N107" s="139"/>
      <c r="O107" s="139"/>
      <c r="P107" s="139"/>
      <c r="Q107" s="139"/>
      <c r="R107" s="139"/>
      <c r="S107" s="139"/>
      <c r="T107" s="153" t="s">
        <v>183</v>
      </c>
    </row>
    <row r="108" spans="1:22" s="129" customFormat="1" hidden="1">
      <c r="A108" s="587"/>
      <c r="B108" s="588"/>
      <c r="C108" s="348" t="s">
        <v>71</v>
      </c>
      <c r="D108" s="348" t="s">
        <v>71</v>
      </c>
      <c r="E108" s="138">
        <f>F108+G108</f>
        <v>8</v>
      </c>
      <c r="F108" s="246">
        <v>8</v>
      </c>
      <c r="G108" s="139">
        <f t="shared" si="4"/>
        <v>0</v>
      </c>
      <c r="H108" s="139"/>
      <c r="I108" s="139"/>
      <c r="J108" s="139"/>
      <c r="K108" s="139"/>
      <c r="L108" s="139"/>
      <c r="M108" s="139"/>
      <c r="N108" s="139"/>
      <c r="O108" s="139"/>
      <c r="P108" s="139"/>
      <c r="Q108" s="139"/>
      <c r="R108" s="139"/>
      <c r="S108" s="139"/>
      <c r="T108" s="153" t="s">
        <v>191</v>
      </c>
    </row>
    <row r="109" spans="1:22" s="129" customFormat="1" hidden="1">
      <c r="A109" s="587">
        <v>16</v>
      </c>
      <c r="B109" s="588" t="s">
        <v>441</v>
      </c>
      <c r="C109" s="320" t="s">
        <v>65</v>
      </c>
      <c r="D109" s="320" t="s">
        <v>65</v>
      </c>
      <c r="E109" s="138">
        <f>F109+G109</f>
        <v>12.5</v>
      </c>
      <c r="F109" s="246">
        <v>12.5</v>
      </c>
      <c r="G109" s="139">
        <f t="shared" si="4"/>
        <v>0</v>
      </c>
      <c r="H109" s="139"/>
      <c r="I109" s="139"/>
      <c r="J109" s="139"/>
      <c r="K109" s="139"/>
      <c r="L109" s="139"/>
      <c r="M109" s="139"/>
      <c r="N109" s="139"/>
      <c r="O109" s="139"/>
      <c r="P109" s="139"/>
      <c r="Q109" s="139"/>
      <c r="R109" s="139"/>
      <c r="S109" s="139"/>
      <c r="T109" s="153" t="s">
        <v>183</v>
      </c>
    </row>
    <row r="110" spans="1:22" s="129" customFormat="1" hidden="1">
      <c r="A110" s="587"/>
      <c r="B110" s="588"/>
      <c r="C110" s="320" t="s">
        <v>65</v>
      </c>
      <c r="D110" s="320" t="s">
        <v>65</v>
      </c>
      <c r="E110" s="138">
        <f>F110+G110</f>
        <v>14.5</v>
      </c>
      <c r="F110" s="246">
        <v>14.5</v>
      </c>
      <c r="G110" s="139">
        <f t="shared" si="4"/>
        <v>0</v>
      </c>
      <c r="H110" s="139"/>
      <c r="I110" s="139"/>
      <c r="J110" s="139"/>
      <c r="K110" s="139"/>
      <c r="L110" s="139"/>
      <c r="M110" s="139"/>
      <c r="N110" s="139"/>
      <c r="O110" s="139"/>
      <c r="P110" s="139"/>
      <c r="Q110" s="139"/>
      <c r="R110" s="139"/>
      <c r="S110" s="139"/>
      <c r="T110" s="153" t="s">
        <v>191</v>
      </c>
    </row>
    <row r="111" spans="1:22" s="129" customFormat="1" hidden="1">
      <c r="A111" s="587">
        <v>17</v>
      </c>
      <c r="B111" s="588" t="s">
        <v>221</v>
      </c>
      <c r="C111" s="320" t="s">
        <v>65</v>
      </c>
      <c r="D111" s="320" t="s">
        <v>65</v>
      </c>
      <c r="E111" s="138">
        <f>F111+G111</f>
        <v>2.5</v>
      </c>
      <c r="F111" s="246"/>
      <c r="G111" s="139">
        <f t="shared" si="4"/>
        <v>2.5</v>
      </c>
      <c r="H111" s="139">
        <v>2.5</v>
      </c>
      <c r="I111" s="139"/>
      <c r="J111" s="139"/>
      <c r="K111" s="139"/>
      <c r="L111" s="139"/>
      <c r="M111" s="139"/>
      <c r="N111" s="139"/>
      <c r="O111" s="139"/>
      <c r="P111" s="139"/>
      <c r="Q111" s="139"/>
      <c r="R111" s="139"/>
      <c r="S111" s="139"/>
      <c r="T111" s="153" t="s">
        <v>191</v>
      </c>
    </row>
    <row r="112" spans="1:22" s="129" customFormat="1" hidden="1">
      <c r="A112" s="587"/>
      <c r="B112" s="588"/>
      <c r="C112" s="348" t="s">
        <v>71</v>
      </c>
      <c r="D112" s="348" t="s">
        <v>71</v>
      </c>
      <c r="E112" s="138">
        <f>F112+G112</f>
        <v>13.4</v>
      </c>
      <c r="F112" s="246">
        <v>13.4</v>
      </c>
      <c r="G112" s="139">
        <f t="shared" ref="G112" si="6">SUM(H112:S112)</f>
        <v>0</v>
      </c>
      <c r="H112" s="139"/>
      <c r="I112" s="139"/>
      <c r="J112" s="139"/>
      <c r="K112" s="139"/>
      <c r="L112" s="139"/>
      <c r="M112" s="139"/>
      <c r="N112" s="139"/>
      <c r="O112" s="139"/>
      <c r="P112" s="139"/>
      <c r="Q112" s="139"/>
      <c r="R112" s="139"/>
      <c r="S112" s="139"/>
      <c r="T112" s="349" t="s">
        <v>191</v>
      </c>
    </row>
    <row r="113" spans="1:22" s="129" customFormat="1" hidden="1">
      <c r="A113" s="587"/>
      <c r="B113" s="588"/>
      <c r="C113" s="320" t="s">
        <v>65</v>
      </c>
      <c r="D113" s="320" t="s">
        <v>65</v>
      </c>
      <c r="E113" s="138">
        <f>F113+G113</f>
        <v>1.5</v>
      </c>
      <c r="F113" s="246"/>
      <c r="G113" s="139">
        <f t="shared" si="4"/>
        <v>1.5</v>
      </c>
      <c r="H113" s="139">
        <v>1.5</v>
      </c>
      <c r="I113" s="139"/>
      <c r="J113" s="139"/>
      <c r="K113" s="139"/>
      <c r="L113" s="139"/>
      <c r="M113" s="139"/>
      <c r="N113" s="139"/>
      <c r="O113" s="139"/>
      <c r="P113" s="139"/>
      <c r="Q113" s="139"/>
      <c r="R113" s="139"/>
      <c r="S113" s="139"/>
      <c r="T113" s="153" t="s">
        <v>184</v>
      </c>
      <c r="V113" s="675"/>
    </row>
    <row r="114" spans="1:22" s="129" customFormat="1" hidden="1">
      <c r="A114" s="587"/>
      <c r="B114" s="588"/>
      <c r="C114" s="348" t="s">
        <v>71</v>
      </c>
      <c r="D114" s="348" t="s">
        <v>71</v>
      </c>
      <c r="E114" s="138">
        <f>F114+G114</f>
        <v>7.6</v>
      </c>
      <c r="F114" s="246">
        <v>7.6</v>
      </c>
      <c r="G114" s="139">
        <f t="shared" ref="G114" si="7">SUM(H114:S114)</f>
        <v>0</v>
      </c>
      <c r="H114" s="139"/>
      <c r="I114" s="139"/>
      <c r="J114" s="139"/>
      <c r="K114" s="139"/>
      <c r="L114" s="139"/>
      <c r="M114" s="139"/>
      <c r="N114" s="139"/>
      <c r="O114" s="139"/>
      <c r="P114" s="139"/>
      <c r="Q114" s="139"/>
      <c r="R114" s="139"/>
      <c r="S114" s="139"/>
      <c r="T114" s="349" t="s">
        <v>184</v>
      </c>
      <c r="V114" s="675"/>
    </row>
    <row r="115" spans="1:22" s="129" customFormat="1" hidden="1">
      <c r="A115" s="587"/>
      <c r="B115" s="588"/>
      <c r="C115" s="348" t="s">
        <v>71</v>
      </c>
      <c r="D115" s="348" t="s">
        <v>71</v>
      </c>
      <c r="E115" s="138">
        <f>F115+G115</f>
        <v>5</v>
      </c>
      <c r="F115" s="246">
        <v>5</v>
      </c>
      <c r="G115" s="139">
        <f t="shared" si="4"/>
        <v>0</v>
      </c>
      <c r="H115" s="139"/>
      <c r="I115" s="139"/>
      <c r="J115" s="139"/>
      <c r="K115" s="139"/>
      <c r="L115" s="139"/>
      <c r="M115" s="139"/>
      <c r="N115" s="139"/>
      <c r="O115" s="139"/>
      <c r="P115" s="139"/>
      <c r="Q115" s="139"/>
      <c r="R115" s="139"/>
      <c r="S115" s="139"/>
      <c r="T115" s="153" t="s">
        <v>191</v>
      </c>
    </row>
    <row r="116" spans="1:22" s="129" customFormat="1" hidden="1">
      <c r="A116" s="571">
        <v>18</v>
      </c>
      <c r="B116" s="575" t="s">
        <v>701</v>
      </c>
      <c r="C116" s="320" t="s">
        <v>65</v>
      </c>
      <c r="D116" s="320" t="s">
        <v>65</v>
      </c>
      <c r="E116" s="138">
        <f>F116+G116</f>
        <v>20</v>
      </c>
      <c r="F116" s="246"/>
      <c r="G116" s="139">
        <f t="shared" si="4"/>
        <v>20</v>
      </c>
      <c r="H116" s="139"/>
      <c r="I116" s="138">
        <v>20</v>
      </c>
      <c r="J116" s="139"/>
      <c r="K116" s="138"/>
      <c r="L116" s="139"/>
      <c r="M116" s="139"/>
      <c r="N116" s="139"/>
      <c r="O116" s="139"/>
      <c r="P116" s="139"/>
      <c r="Q116" s="139"/>
      <c r="R116" s="139"/>
      <c r="S116" s="139"/>
      <c r="T116" s="223" t="s">
        <v>191</v>
      </c>
    </row>
    <row r="117" spans="1:22" s="129" customFormat="1" hidden="1">
      <c r="A117" s="577"/>
      <c r="B117" s="578"/>
      <c r="C117" s="320" t="s">
        <v>65</v>
      </c>
      <c r="D117" s="320" t="s">
        <v>65</v>
      </c>
      <c r="E117" s="138">
        <f>F117+G117</f>
        <v>20</v>
      </c>
      <c r="F117" s="246"/>
      <c r="G117" s="139">
        <f t="shared" si="4"/>
        <v>20</v>
      </c>
      <c r="H117" s="139"/>
      <c r="I117" s="138">
        <v>20</v>
      </c>
      <c r="J117" s="139"/>
      <c r="K117" s="138"/>
      <c r="L117" s="139"/>
      <c r="M117" s="139"/>
      <c r="N117" s="139"/>
      <c r="O117" s="139"/>
      <c r="P117" s="139"/>
      <c r="Q117" s="139"/>
      <c r="R117" s="139"/>
      <c r="S117" s="139"/>
      <c r="T117" s="223" t="s">
        <v>184</v>
      </c>
      <c r="V117" s="675"/>
    </row>
    <row r="118" spans="1:22" s="129" customFormat="1" hidden="1">
      <c r="A118" s="572"/>
      <c r="B118" s="576"/>
      <c r="C118" s="320" t="s">
        <v>65</v>
      </c>
      <c r="D118" s="320" t="s">
        <v>65</v>
      </c>
      <c r="E118" s="138">
        <f>F118+G118</f>
        <v>20</v>
      </c>
      <c r="F118" s="246"/>
      <c r="G118" s="139">
        <f t="shared" si="4"/>
        <v>20</v>
      </c>
      <c r="H118" s="139"/>
      <c r="I118" s="138">
        <v>20</v>
      </c>
      <c r="J118" s="139"/>
      <c r="K118" s="138"/>
      <c r="L118" s="139"/>
      <c r="M118" s="139"/>
      <c r="N118" s="139"/>
      <c r="O118" s="139"/>
      <c r="P118" s="139"/>
      <c r="Q118" s="139"/>
      <c r="R118" s="139"/>
      <c r="S118" s="139"/>
      <c r="T118" s="223" t="s">
        <v>183</v>
      </c>
    </row>
    <row r="119" spans="1:22" s="168" customFormat="1" hidden="1">
      <c r="A119" s="228" t="s">
        <v>526</v>
      </c>
      <c r="B119" s="169" t="s">
        <v>527</v>
      </c>
      <c r="C119" s="231"/>
      <c r="D119" s="231"/>
      <c r="E119" s="138"/>
      <c r="F119" s="245"/>
      <c r="G119" s="139">
        <f t="shared" si="4"/>
        <v>0</v>
      </c>
      <c r="H119" s="132"/>
      <c r="I119" s="132"/>
      <c r="J119" s="132"/>
      <c r="K119" s="132"/>
      <c r="L119" s="132"/>
      <c r="M119" s="132"/>
      <c r="N119" s="132"/>
      <c r="O119" s="132"/>
      <c r="P119" s="132"/>
      <c r="Q119" s="132"/>
      <c r="R119" s="132"/>
      <c r="S119" s="132"/>
      <c r="T119" s="169"/>
    </row>
    <row r="120" spans="1:22" s="129" customFormat="1" hidden="1">
      <c r="A120" s="229">
        <v>1</v>
      </c>
      <c r="B120" s="137" t="s">
        <v>345</v>
      </c>
      <c r="C120" s="329" t="s">
        <v>45</v>
      </c>
      <c r="D120" s="320" t="s">
        <v>164</v>
      </c>
      <c r="E120" s="138">
        <f>F120+G120</f>
        <v>0.55000000000000004</v>
      </c>
      <c r="F120" s="246">
        <v>0.55000000000000004</v>
      </c>
      <c r="G120" s="139">
        <f t="shared" si="4"/>
        <v>0</v>
      </c>
      <c r="H120" s="139"/>
      <c r="I120" s="139"/>
      <c r="J120" s="139"/>
      <c r="K120" s="139"/>
      <c r="L120" s="139"/>
      <c r="M120" s="139"/>
      <c r="N120" s="139"/>
      <c r="O120" s="139"/>
      <c r="P120" s="139"/>
      <c r="Q120" s="139"/>
      <c r="R120" s="139"/>
      <c r="S120" s="139"/>
      <c r="T120" s="153" t="s">
        <v>183</v>
      </c>
    </row>
    <row r="121" spans="1:22" s="129" customFormat="1" hidden="1">
      <c r="A121" s="239">
        <v>2</v>
      </c>
      <c r="B121" s="137" t="s">
        <v>759</v>
      </c>
      <c r="C121" s="329" t="s">
        <v>45</v>
      </c>
      <c r="D121" s="320" t="s">
        <v>164</v>
      </c>
      <c r="E121" s="138">
        <f>F121+G121</f>
        <v>0.15</v>
      </c>
      <c r="F121" s="246">
        <v>0.15</v>
      </c>
      <c r="G121" s="139">
        <f t="shared" si="4"/>
        <v>0</v>
      </c>
      <c r="H121" s="139"/>
      <c r="I121" s="139"/>
      <c r="J121" s="139"/>
      <c r="K121" s="139"/>
      <c r="L121" s="139"/>
      <c r="M121" s="139"/>
      <c r="N121" s="139"/>
      <c r="O121" s="139"/>
      <c r="P121" s="139"/>
      <c r="Q121" s="139"/>
      <c r="R121" s="139"/>
      <c r="S121" s="139"/>
      <c r="T121" s="153" t="s">
        <v>183</v>
      </c>
    </row>
    <row r="122" spans="1:22" s="129" customFormat="1" hidden="1">
      <c r="A122" s="239">
        <v>3</v>
      </c>
      <c r="B122" s="137" t="s">
        <v>408</v>
      </c>
      <c r="C122" s="329" t="s">
        <v>45</v>
      </c>
      <c r="D122" s="320" t="s">
        <v>164</v>
      </c>
      <c r="E122" s="138">
        <f>F122+G122</f>
        <v>0.14000000000000001</v>
      </c>
      <c r="F122" s="246">
        <v>0.14000000000000001</v>
      </c>
      <c r="G122" s="139">
        <f t="shared" si="4"/>
        <v>0</v>
      </c>
      <c r="H122" s="139"/>
      <c r="I122" s="139"/>
      <c r="J122" s="139"/>
      <c r="K122" s="139"/>
      <c r="L122" s="139"/>
      <c r="M122" s="139"/>
      <c r="N122" s="139"/>
      <c r="O122" s="139"/>
      <c r="P122" s="139"/>
      <c r="Q122" s="139"/>
      <c r="R122" s="139"/>
      <c r="S122" s="139"/>
      <c r="T122" s="153" t="s">
        <v>183</v>
      </c>
    </row>
    <row r="123" spans="1:22" s="129" customFormat="1" hidden="1">
      <c r="A123" s="239">
        <v>4</v>
      </c>
      <c r="B123" s="137" t="s">
        <v>409</v>
      </c>
      <c r="C123" s="329" t="s">
        <v>45</v>
      </c>
      <c r="D123" s="320" t="s">
        <v>164</v>
      </c>
      <c r="E123" s="138">
        <f>F123+G123</f>
        <v>0.55000000000000004</v>
      </c>
      <c r="F123" s="246">
        <v>0.55000000000000004</v>
      </c>
      <c r="G123" s="139">
        <f t="shared" si="4"/>
        <v>0</v>
      </c>
      <c r="H123" s="139"/>
      <c r="I123" s="139"/>
      <c r="J123" s="139"/>
      <c r="K123" s="139"/>
      <c r="L123" s="139"/>
      <c r="M123" s="139"/>
      <c r="N123" s="139"/>
      <c r="O123" s="139"/>
      <c r="P123" s="139"/>
      <c r="Q123" s="139"/>
      <c r="R123" s="139"/>
      <c r="S123" s="139"/>
      <c r="T123" s="153" t="s">
        <v>183</v>
      </c>
    </row>
    <row r="124" spans="1:22" s="129" customFormat="1" hidden="1">
      <c r="A124" s="239">
        <v>5</v>
      </c>
      <c r="B124" s="137" t="s">
        <v>417</v>
      </c>
      <c r="C124" s="329" t="s">
        <v>45</v>
      </c>
      <c r="D124" s="320" t="s">
        <v>164</v>
      </c>
      <c r="E124" s="138">
        <f>F124+G124</f>
        <v>0.64</v>
      </c>
      <c r="F124" s="246">
        <v>0.64</v>
      </c>
      <c r="G124" s="139">
        <f t="shared" si="4"/>
        <v>0</v>
      </c>
      <c r="H124" s="139"/>
      <c r="I124" s="139"/>
      <c r="J124" s="139"/>
      <c r="K124" s="139"/>
      <c r="L124" s="139"/>
      <c r="M124" s="139"/>
      <c r="N124" s="139"/>
      <c r="O124" s="139"/>
      <c r="P124" s="139"/>
      <c r="Q124" s="139"/>
      <c r="R124" s="139"/>
      <c r="S124" s="139"/>
      <c r="T124" s="153" t="s">
        <v>183</v>
      </c>
    </row>
    <row r="125" spans="1:22" s="129" customFormat="1" hidden="1">
      <c r="A125" s="239">
        <v>6</v>
      </c>
      <c r="B125" s="137" t="s">
        <v>410</v>
      </c>
      <c r="C125" s="329" t="s">
        <v>45</v>
      </c>
      <c r="D125" s="320" t="s">
        <v>164</v>
      </c>
      <c r="E125" s="138">
        <f>F125+G125</f>
        <v>1.34</v>
      </c>
      <c r="F125" s="246">
        <v>1.34</v>
      </c>
      <c r="G125" s="139">
        <f t="shared" ref="G125:G157" si="8">SUM(H125:S125)</f>
        <v>0</v>
      </c>
      <c r="H125" s="139"/>
      <c r="I125" s="139"/>
      <c r="J125" s="139"/>
      <c r="K125" s="139"/>
      <c r="L125" s="139"/>
      <c r="M125" s="139"/>
      <c r="N125" s="139"/>
      <c r="O125" s="139"/>
      <c r="P125" s="139"/>
      <c r="Q125" s="139"/>
      <c r="R125" s="139"/>
      <c r="S125" s="139"/>
      <c r="T125" s="153" t="s">
        <v>183</v>
      </c>
    </row>
    <row r="126" spans="1:22" s="129" customFormat="1" hidden="1">
      <c r="A126" s="239">
        <v>7</v>
      </c>
      <c r="B126" s="137" t="s">
        <v>411</v>
      </c>
      <c r="C126" s="329" t="s">
        <v>45</v>
      </c>
      <c r="D126" s="320" t="s">
        <v>164</v>
      </c>
      <c r="E126" s="138">
        <f>F126+G126</f>
        <v>0.41</v>
      </c>
      <c r="F126" s="246">
        <v>0.41</v>
      </c>
      <c r="G126" s="139">
        <f t="shared" si="8"/>
        <v>0</v>
      </c>
      <c r="H126" s="139"/>
      <c r="I126" s="139"/>
      <c r="J126" s="139"/>
      <c r="K126" s="139"/>
      <c r="L126" s="139"/>
      <c r="M126" s="139"/>
      <c r="N126" s="139"/>
      <c r="O126" s="139"/>
      <c r="P126" s="139"/>
      <c r="Q126" s="139"/>
      <c r="R126" s="139"/>
      <c r="S126" s="139"/>
      <c r="T126" s="153" t="s">
        <v>183</v>
      </c>
    </row>
    <row r="127" spans="1:22" s="129" customFormat="1" hidden="1">
      <c r="A127" s="239">
        <v>8</v>
      </c>
      <c r="B127" s="137" t="s">
        <v>412</v>
      </c>
      <c r="C127" s="329" t="s">
        <v>45</v>
      </c>
      <c r="D127" s="320" t="s">
        <v>164</v>
      </c>
      <c r="E127" s="138">
        <f>F127+G127</f>
        <v>0.56999999999999995</v>
      </c>
      <c r="F127" s="246">
        <v>0.56999999999999995</v>
      </c>
      <c r="G127" s="139">
        <f t="shared" si="8"/>
        <v>0</v>
      </c>
      <c r="H127" s="139"/>
      <c r="I127" s="139"/>
      <c r="J127" s="139"/>
      <c r="K127" s="139"/>
      <c r="L127" s="139"/>
      <c r="M127" s="139"/>
      <c r="N127" s="139"/>
      <c r="O127" s="139"/>
      <c r="P127" s="139"/>
      <c r="Q127" s="139"/>
      <c r="R127" s="139"/>
      <c r="S127" s="139"/>
      <c r="T127" s="153" t="s">
        <v>183</v>
      </c>
    </row>
    <row r="128" spans="1:22" s="129" customFormat="1" hidden="1">
      <c r="A128" s="239">
        <v>9</v>
      </c>
      <c r="B128" s="137" t="s">
        <v>413</v>
      </c>
      <c r="C128" s="329" t="s">
        <v>45</v>
      </c>
      <c r="D128" s="320" t="s">
        <v>164</v>
      </c>
      <c r="E128" s="138">
        <f>F128+G128</f>
        <v>0.53</v>
      </c>
      <c r="F128" s="246">
        <v>0.53</v>
      </c>
      <c r="G128" s="139">
        <f t="shared" si="8"/>
        <v>0</v>
      </c>
      <c r="H128" s="139"/>
      <c r="I128" s="139"/>
      <c r="J128" s="139"/>
      <c r="K128" s="139"/>
      <c r="L128" s="139"/>
      <c r="M128" s="139"/>
      <c r="N128" s="139"/>
      <c r="O128" s="139"/>
      <c r="P128" s="139"/>
      <c r="Q128" s="139"/>
      <c r="R128" s="139"/>
      <c r="S128" s="139"/>
      <c r="T128" s="153" t="s">
        <v>183</v>
      </c>
    </row>
    <row r="129" spans="1:20" s="129" customFormat="1" hidden="1">
      <c r="A129" s="239">
        <v>10</v>
      </c>
      <c r="B129" s="137" t="s">
        <v>414</v>
      </c>
      <c r="C129" s="329" t="s">
        <v>45</v>
      </c>
      <c r="D129" s="320" t="s">
        <v>164</v>
      </c>
      <c r="E129" s="138">
        <f>F129+G129</f>
        <v>0.2</v>
      </c>
      <c r="F129" s="246">
        <v>0.2</v>
      </c>
      <c r="G129" s="139">
        <f t="shared" si="8"/>
        <v>0</v>
      </c>
      <c r="H129" s="139"/>
      <c r="I129" s="139"/>
      <c r="J129" s="139"/>
      <c r="K129" s="139"/>
      <c r="L129" s="139"/>
      <c r="M129" s="139"/>
      <c r="N129" s="139"/>
      <c r="O129" s="139"/>
      <c r="P129" s="139"/>
      <c r="Q129" s="139"/>
      <c r="R129" s="139"/>
      <c r="S129" s="139"/>
      <c r="T129" s="153" t="s">
        <v>183</v>
      </c>
    </row>
    <row r="130" spans="1:20" s="129" customFormat="1" hidden="1">
      <c r="A130" s="239">
        <v>11</v>
      </c>
      <c r="B130" s="137" t="s">
        <v>415</v>
      </c>
      <c r="C130" s="329" t="s">
        <v>45</v>
      </c>
      <c r="D130" s="320" t="s">
        <v>164</v>
      </c>
      <c r="E130" s="138">
        <f>F130+G130</f>
        <v>0.19</v>
      </c>
      <c r="F130" s="246">
        <v>0.19</v>
      </c>
      <c r="G130" s="139">
        <f t="shared" si="8"/>
        <v>0</v>
      </c>
      <c r="H130" s="139"/>
      <c r="I130" s="139"/>
      <c r="J130" s="139"/>
      <c r="K130" s="139"/>
      <c r="L130" s="139"/>
      <c r="M130" s="139"/>
      <c r="N130" s="139"/>
      <c r="O130" s="139"/>
      <c r="P130" s="139"/>
      <c r="Q130" s="139"/>
      <c r="R130" s="139"/>
      <c r="S130" s="139"/>
      <c r="T130" s="153" t="s">
        <v>183</v>
      </c>
    </row>
    <row r="131" spans="1:20" s="129" customFormat="1" hidden="1">
      <c r="A131" s="239">
        <v>12</v>
      </c>
      <c r="B131" s="137" t="s">
        <v>416</v>
      </c>
      <c r="C131" s="329" t="s">
        <v>45</v>
      </c>
      <c r="D131" s="320" t="s">
        <v>164</v>
      </c>
      <c r="E131" s="138">
        <f>F131+G131</f>
        <v>0.2</v>
      </c>
      <c r="F131" s="246">
        <v>0.2</v>
      </c>
      <c r="G131" s="139">
        <f t="shared" si="8"/>
        <v>0</v>
      </c>
      <c r="H131" s="139"/>
      <c r="I131" s="139"/>
      <c r="J131" s="139"/>
      <c r="K131" s="139"/>
      <c r="L131" s="139"/>
      <c r="M131" s="139"/>
      <c r="N131" s="139"/>
      <c r="O131" s="139"/>
      <c r="P131" s="139"/>
      <c r="Q131" s="139"/>
      <c r="R131" s="139"/>
      <c r="S131" s="139"/>
      <c r="T131" s="153" t="s">
        <v>183</v>
      </c>
    </row>
    <row r="132" spans="1:20" s="129" customFormat="1" hidden="1">
      <c r="A132" s="239">
        <v>13</v>
      </c>
      <c r="B132" s="137" t="s">
        <v>449</v>
      </c>
      <c r="C132" s="329" t="s">
        <v>45</v>
      </c>
      <c r="D132" s="320" t="s">
        <v>164</v>
      </c>
      <c r="E132" s="138">
        <f>F132+G132</f>
        <v>0.44</v>
      </c>
      <c r="F132" s="246">
        <v>0.44</v>
      </c>
      <c r="G132" s="139">
        <f t="shared" si="8"/>
        <v>0</v>
      </c>
      <c r="H132" s="139"/>
      <c r="I132" s="139"/>
      <c r="J132" s="139"/>
      <c r="K132" s="139"/>
      <c r="L132" s="139"/>
      <c r="M132" s="139"/>
      <c r="N132" s="139"/>
      <c r="O132" s="139"/>
      <c r="P132" s="139"/>
      <c r="Q132" s="139"/>
      <c r="R132" s="139"/>
      <c r="S132" s="139"/>
      <c r="T132" s="153" t="s">
        <v>183</v>
      </c>
    </row>
    <row r="133" spans="1:20" s="129" customFormat="1" hidden="1">
      <c r="A133" s="239">
        <v>14</v>
      </c>
      <c r="B133" s="137" t="s">
        <v>420</v>
      </c>
      <c r="C133" s="320" t="s">
        <v>45</v>
      </c>
      <c r="D133" s="320" t="s">
        <v>164</v>
      </c>
      <c r="E133" s="138">
        <f>F133+G133</f>
        <v>0.5</v>
      </c>
      <c r="F133" s="246">
        <v>0.5</v>
      </c>
      <c r="G133" s="139">
        <f t="shared" si="8"/>
        <v>0</v>
      </c>
      <c r="H133" s="139"/>
      <c r="I133" s="139"/>
      <c r="J133" s="139"/>
      <c r="K133" s="139"/>
      <c r="L133" s="139"/>
      <c r="M133" s="139"/>
      <c r="N133" s="139"/>
      <c r="O133" s="139"/>
      <c r="P133" s="139"/>
      <c r="Q133" s="139"/>
      <c r="R133" s="139"/>
      <c r="S133" s="139"/>
      <c r="T133" s="153" t="s">
        <v>183</v>
      </c>
    </row>
    <row r="134" spans="1:20" s="129" customFormat="1" hidden="1">
      <c r="A134" s="239">
        <v>15</v>
      </c>
      <c r="B134" s="137" t="s">
        <v>530</v>
      </c>
      <c r="C134" s="329" t="s">
        <v>45</v>
      </c>
      <c r="D134" s="320" t="s">
        <v>164</v>
      </c>
      <c r="E134" s="138">
        <f>F134+G134</f>
        <v>24</v>
      </c>
      <c r="F134" s="246">
        <v>6</v>
      </c>
      <c r="G134" s="139">
        <f t="shared" si="8"/>
        <v>18</v>
      </c>
      <c r="H134" s="139">
        <v>1</v>
      </c>
      <c r="I134" s="139">
        <v>1</v>
      </c>
      <c r="J134" s="139">
        <v>8</v>
      </c>
      <c r="K134" s="139">
        <v>8</v>
      </c>
      <c r="L134" s="139"/>
      <c r="M134" s="139"/>
      <c r="N134" s="139"/>
      <c r="O134" s="139"/>
      <c r="P134" s="139"/>
      <c r="Q134" s="139"/>
      <c r="R134" s="139"/>
      <c r="S134" s="139"/>
      <c r="T134" s="153" t="s">
        <v>183</v>
      </c>
    </row>
    <row r="135" spans="1:20" s="129" customFormat="1" hidden="1">
      <c r="A135" s="239">
        <v>16</v>
      </c>
      <c r="B135" s="137" t="s">
        <v>435</v>
      </c>
      <c r="C135" s="320" t="s">
        <v>45</v>
      </c>
      <c r="D135" s="320" t="s">
        <v>164</v>
      </c>
      <c r="E135" s="138">
        <f>F135+G135</f>
        <v>4.3899999999999997</v>
      </c>
      <c r="F135" s="246">
        <v>1.99</v>
      </c>
      <c r="G135" s="139">
        <f t="shared" si="8"/>
        <v>2.4</v>
      </c>
      <c r="H135" s="139">
        <v>0.4</v>
      </c>
      <c r="I135" s="139">
        <v>1</v>
      </c>
      <c r="J135" s="139"/>
      <c r="K135" s="139">
        <v>1</v>
      </c>
      <c r="L135" s="139"/>
      <c r="M135" s="139"/>
      <c r="N135" s="139"/>
      <c r="O135" s="139"/>
      <c r="P135" s="139"/>
      <c r="Q135" s="139"/>
      <c r="R135" s="139"/>
      <c r="S135" s="139"/>
      <c r="T135" s="153" t="s">
        <v>183</v>
      </c>
    </row>
    <row r="136" spans="1:20" s="129" customFormat="1" hidden="1">
      <c r="A136" s="239">
        <v>17</v>
      </c>
      <c r="B136" s="137" t="s">
        <v>431</v>
      </c>
      <c r="C136" s="320" t="s">
        <v>45</v>
      </c>
      <c r="D136" s="320" t="s">
        <v>164</v>
      </c>
      <c r="E136" s="138">
        <f>F136+G136</f>
        <v>0.41</v>
      </c>
      <c r="F136" s="246">
        <v>0.41</v>
      </c>
      <c r="G136" s="139">
        <f t="shared" si="8"/>
        <v>0</v>
      </c>
      <c r="H136" s="139"/>
      <c r="I136" s="139"/>
      <c r="J136" s="139"/>
      <c r="K136" s="139"/>
      <c r="L136" s="139"/>
      <c r="M136" s="139"/>
      <c r="N136" s="139"/>
      <c r="O136" s="139"/>
      <c r="P136" s="139"/>
      <c r="Q136" s="139"/>
      <c r="R136" s="139"/>
      <c r="S136" s="139"/>
      <c r="T136" s="153" t="s">
        <v>183</v>
      </c>
    </row>
    <row r="137" spans="1:20" s="129" customFormat="1" hidden="1">
      <c r="A137" s="239">
        <v>18</v>
      </c>
      <c r="B137" s="137" t="s">
        <v>425</v>
      </c>
      <c r="C137" s="320" t="s">
        <v>45</v>
      </c>
      <c r="D137" s="320" t="s">
        <v>164</v>
      </c>
      <c r="E137" s="138">
        <f>F137+G137</f>
        <v>0.15</v>
      </c>
      <c r="F137" s="246">
        <v>0.15</v>
      </c>
      <c r="G137" s="139">
        <f t="shared" si="8"/>
        <v>0</v>
      </c>
      <c r="H137" s="139"/>
      <c r="I137" s="139"/>
      <c r="J137" s="139"/>
      <c r="K137" s="139"/>
      <c r="L137" s="139"/>
      <c r="M137" s="139"/>
      <c r="N137" s="139"/>
      <c r="O137" s="139"/>
      <c r="P137" s="139"/>
      <c r="Q137" s="139"/>
      <c r="R137" s="139"/>
      <c r="S137" s="139"/>
      <c r="T137" s="153" t="s">
        <v>183</v>
      </c>
    </row>
    <row r="138" spans="1:20" s="129" customFormat="1" hidden="1">
      <c r="A138" s="239">
        <v>19</v>
      </c>
      <c r="B138" s="137" t="s">
        <v>426</v>
      </c>
      <c r="C138" s="320" t="s">
        <v>45</v>
      </c>
      <c r="D138" s="320" t="s">
        <v>164</v>
      </c>
      <c r="E138" s="138">
        <f>F138+G138</f>
        <v>1</v>
      </c>
      <c r="F138" s="246">
        <v>1</v>
      </c>
      <c r="G138" s="139">
        <f t="shared" si="8"/>
        <v>0</v>
      </c>
      <c r="H138" s="139"/>
      <c r="I138" s="139"/>
      <c r="J138" s="139"/>
      <c r="K138" s="139"/>
      <c r="L138" s="139"/>
      <c r="M138" s="139"/>
      <c r="N138" s="139"/>
      <c r="O138" s="139"/>
      <c r="P138" s="139"/>
      <c r="Q138" s="139"/>
      <c r="R138" s="139"/>
      <c r="S138" s="139"/>
      <c r="T138" s="153" t="s">
        <v>183</v>
      </c>
    </row>
    <row r="139" spans="1:20" s="148" customFormat="1" hidden="1">
      <c r="A139" s="571">
        <v>20</v>
      </c>
      <c r="B139" s="575" t="s">
        <v>378</v>
      </c>
      <c r="C139" s="320" t="s">
        <v>45</v>
      </c>
      <c r="D139" s="320" t="s">
        <v>164</v>
      </c>
      <c r="E139" s="138">
        <f>F139+G139</f>
        <v>279.8</v>
      </c>
      <c r="F139" s="246">
        <v>120</v>
      </c>
      <c r="G139" s="139">
        <f t="shared" si="8"/>
        <v>159.80000000000001</v>
      </c>
      <c r="H139" s="139">
        <v>4</v>
      </c>
      <c r="I139" s="139"/>
      <c r="J139" s="139"/>
      <c r="K139" s="139">
        <v>155.80000000000001</v>
      </c>
      <c r="L139" s="139"/>
      <c r="M139" s="139"/>
      <c r="N139" s="139"/>
      <c r="O139" s="139"/>
      <c r="P139" s="139"/>
      <c r="Q139" s="139"/>
      <c r="R139" s="139"/>
      <c r="S139" s="139"/>
      <c r="T139" s="153" t="s">
        <v>183</v>
      </c>
    </row>
    <row r="140" spans="1:20" s="148" customFormat="1" hidden="1">
      <c r="A140" s="572"/>
      <c r="B140" s="576"/>
      <c r="C140" s="543" t="s">
        <v>71</v>
      </c>
      <c r="D140" s="543" t="s">
        <v>71</v>
      </c>
      <c r="E140" s="138">
        <f>F140+G140</f>
        <v>0.2</v>
      </c>
      <c r="F140" s="246">
        <v>0.2</v>
      </c>
      <c r="G140" s="139"/>
      <c r="H140" s="139"/>
      <c r="I140" s="139"/>
      <c r="J140" s="139"/>
      <c r="K140" s="139"/>
      <c r="L140" s="139"/>
      <c r="M140" s="139"/>
      <c r="N140" s="139"/>
      <c r="O140" s="139"/>
      <c r="P140" s="139"/>
      <c r="Q140" s="139"/>
      <c r="R140" s="139"/>
      <c r="S140" s="139"/>
      <c r="T140" s="544" t="s">
        <v>183</v>
      </c>
    </row>
    <row r="141" spans="1:20" s="129" customFormat="1" hidden="1">
      <c r="A141" s="239">
        <v>21</v>
      </c>
      <c r="B141" s="137" t="s">
        <v>428</v>
      </c>
      <c r="C141" s="320" t="s">
        <v>45</v>
      </c>
      <c r="D141" s="320" t="s">
        <v>164</v>
      </c>
      <c r="E141" s="138">
        <f>F141+G141</f>
        <v>0.18</v>
      </c>
      <c r="F141" s="246">
        <v>0.18</v>
      </c>
      <c r="G141" s="139">
        <f t="shared" si="8"/>
        <v>0</v>
      </c>
      <c r="H141" s="139"/>
      <c r="I141" s="139"/>
      <c r="J141" s="139"/>
      <c r="K141" s="139"/>
      <c r="L141" s="139"/>
      <c r="M141" s="139"/>
      <c r="N141" s="139"/>
      <c r="O141" s="139"/>
      <c r="P141" s="139"/>
      <c r="Q141" s="139"/>
      <c r="R141" s="139"/>
      <c r="S141" s="139"/>
      <c r="T141" s="153" t="s">
        <v>183</v>
      </c>
    </row>
    <row r="142" spans="1:20" s="129" customFormat="1" hidden="1">
      <c r="A142" s="239">
        <v>22</v>
      </c>
      <c r="B142" s="137" t="s">
        <v>429</v>
      </c>
      <c r="C142" s="320" t="s">
        <v>45</v>
      </c>
      <c r="D142" s="320" t="s">
        <v>164</v>
      </c>
      <c r="E142" s="138">
        <f>F142+G142</f>
        <v>0.6</v>
      </c>
      <c r="F142" s="246">
        <v>0.6</v>
      </c>
      <c r="G142" s="139">
        <f t="shared" si="8"/>
        <v>0</v>
      </c>
      <c r="H142" s="139"/>
      <c r="I142" s="139"/>
      <c r="J142" s="139"/>
      <c r="K142" s="139"/>
      <c r="L142" s="139"/>
      <c r="M142" s="139"/>
      <c r="N142" s="139"/>
      <c r="O142" s="139"/>
      <c r="P142" s="139"/>
      <c r="Q142" s="139"/>
      <c r="R142" s="139"/>
      <c r="S142" s="139"/>
      <c r="T142" s="153" t="s">
        <v>183</v>
      </c>
    </row>
    <row r="143" spans="1:20" s="129" customFormat="1" hidden="1">
      <c r="A143" s="239">
        <v>23</v>
      </c>
      <c r="B143" s="137" t="s">
        <v>430</v>
      </c>
      <c r="C143" s="320" t="s">
        <v>45</v>
      </c>
      <c r="D143" s="320" t="s">
        <v>164</v>
      </c>
      <c r="E143" s="138">
        <f>F143+G143</f>
        <v>0.99</v>
      </c>
      <c r="F143" s="246">
        <v>0.99</v>
      </c>
      <c r="G143" s="139">
        <f t="shared" si="8"/>
        <v>0</v>
      </c>
      <c r="H143" s="139"/>
      <c r="I143" s="139"/>
      <c r="J143" s="139"/>
      <c r="K143" s="139"/>
      <c r="L143" s="139"/>
      <c r="M143" s="139"/>
      <c r="N143" s="139"/>
      <c r="O143" s="139"/>
      <c r="P143" s="139"/>
      <c r="Q143" s="139"/>
      <c r="R143" s="139"/>
      <c r="S143" s="139"/>
      <c r="T143" s="153" t="s">
        <v>183</v>
      </c>
    </row>
    <row r="144" spans="1:20" s="129" customFormat="1" hidden="1">
      <c r="A144" s="239">
        <v>24</v>
      </c>
      <c r="B144" s="275" t="s">
        <v>536</v>
      </c>
      <c r="C144" s="320" t="s">
        <v>45</v>
      </c>
      <c r="D144" s="320" t="s">
        <v>164</v>
      </c>
      <c r="E144" s="138">
        <f>F144+G144</f>
        <v>51</v>
      </c>
      <c r="F144" s="246">
        <v>15</v>
      </c>
      <c r="G144" s="139">
        <f t="shared" si="8"/>
        <v>36</v>
      </c>
      <c r="H144" s="139">
        <v>7</v>
      </c>
      <c r="I144" s="139">
        <v>8</v>
      </c>
      <c r="J144" s="139">
        <v>5</v>
      </c>
      <c r="K144" s="139">
        <v>16</v>
      </c>
      <c r="L144" s="139"/>
      <c r="M144" s="139"/>
      <c r="N144" s="139"/>
      <c r="O144" s="139"/>
      <c r="P144" s="139"/>
      <c r="Q144" s="139"/>
      <c r="R144" s="139"/>
      <c r="S144" s="139"/>
      <c r="T144" s="153" t="s">
        <v>183</v>
      </c>
    </row>
    <row r="145" spans="1:22" s="129" customFormat="1" hidden="1">
      <c r="A145" s="239">
        <v>25</v>
      </c>
      <c r="B145" s="275" t="s">
        <v>670</v>
      </c>
      <c r="C145" s="320" t="s">
        <v>45</v>
      </c>
      <c r="D145" s="320" t="s">
        <v>164</v>
      </c>
      <c r="E145" s="138">
        <f>F145+G145</f>
        <v>0.44</v>
      </c>
      <c r="F145" s="246">
        <v>0.44</v>
      </c>
      <c r="G145" s="139">
        <f t="shared" si="8"/>
        <v>0</v>
      </c>
      <c r="H145" s="139"/>
      <c r="I145" s="139"/>
      <c r="J145" s="139"/>
      <c r="K145" s="139"/>
      <c r="L145" s="139"/>
      <c r="M145" s="139"/>
      <c r="N145" s="139"/>
      <c r="O145" s="139"/>
      <c r="P145" s="139"/>
      <c r="Q145" s="139"/>
      <c r="R145" s="139"/>
      <c r="S145" s="139"/>
      <c r="T145" s="153" t="s">
        <v>183</v>
      </c>
    </row>
    <row r="146" spans="1:22" s="129" customFormat="1" hidden="1">
      <c r="A146" s="239">
        <v>26</v>
      </c>
      <c r="B146" s="275" t="s">
        <v>537</v>
      </c>
      <c r="C146" s="320" t="s">
        <v>45</v>
      </c>
      <c r="D146" s="320" t="s">
        <v>164</v>
      </c>
      <c r="E146" s="138">
        <f>F146+G146</f>
        <v>0.77</v>
      </c>
      <c r="F146" s="246">
        <v>0.77</v>
      </c>
      <c r="G146" s="139">
        <f t="shared" si="8"/>
        <v>0</v>
      </c>
      <c r="H146" s="139"/>
      <c r="I146" s="139"/>
      <c r="J146" s="139"/>
      <c r="K146" s="139"/>
      <c r="L146" s="139"/>
      <c r="M146" s="139"/>
      <c r="N146" s="139"/>
      <c r="O146" s="139"/>
      <c r="P146" s="139"/>
      <c r="Q146" s="139"/>
      <c r="R146" s="139"/>
      <c r="S146" s="139"/>
      <c r="T146" s="153" t="s">
        <v>183</v>
      </c>
    </row>
    <row r="147" spans="1:22" s="129" customFormat="1" hidden="1">
      <c r="A147" s="239">
        <v>27</v>
      </c>
      <c r="B147" s="275" t="s">
        <v>666</v>
      </c>
      <c r="C147" s="320" t="s">
        <v>45</v>
      </c>
      <c r="D147" s="320" t="s">
        <v>164</v>
      </c>
      <c r="E147" s="138">
        <f>F147+G147</f>
        <v>0.3</v>
      </c>
      <c r="F147" s="246">
        <v>0.3</v>
      </c>
      <c r="G147" s="139">
        <f t="shared" si="8"/>
        <v>0</v>
      </c>
      <c r="H147" s="139"/>
      <c r="I147" s="139"/>
      <c r="J147" s="139"/>
      <c r="K147" s="139"/>
      <c r="L147" s="139"/>
      <c r="M147" s="139"/>
      <c r="N147" s="139"/>
      <c r="O147" s="139"/>
      <c r="P147" s="139"/>
      <c r="Q147" s="139"/>
      <c r="R147" s="139"/>
      <c r="S147" s="139"/>
      <c r="T147" s="153" t="s">
        <v>183</v>
      </c>
    </row>
    <row r="148" spans="1:22" s="129" customFormat="1" hidden="1">
      <c r="A148" s="239">
        <v>28</v>
      </c>
      <c r="B148" s="137" t="s">
        <v>434</v>
      </c>
      <c r="C148" s="320" t="s">
        <v>45</v>
      </c>
      <c r="D148" s="320" t="s">
        <v>164</v>
      </c>
      <c r="E148" s="138">
        <f>F148+G148</f>
        <v>1.38</v>
      </c>
      <c r="F148" s="246"/>
      <c r="G148" s="139">
        <f t="shared" si="8"/>
        <v>1.38</v>
      </c>
      <c r="H148" s="139"/>
      <c r="I148" s="139"/>
      <c r="J148" s="139"/>
      <c r="K148" s="139">
        <v>1.38</v>
      </c>
      <c r="L148" s="139"/>
      <c r="M148" s="139"/>
      <c r="N148" s="139"/>
      <c r="O148" s="139"/>
      <c r="P148" s="139"/>
      <c r="Q148" s="139"/>
      <c r="R148" s="139"/>
      <c r="S148" s="139"/>
      <c r="T148" s="153" t="s">
        <v>183</v>
      </c>
    </row>
    <row r="149" spans="1:22" s="129" customFormat="1" ht="47.25" hidden="1">
      <c r="A149" s="239">
        <v>29</v>
      </c>
      <c r="B149" s="275" t="s">
        <v>399</v>
      </c>
      <c r="C149" s="331" t="s">
        <v>45</v>
      </c>
      <c r="D149" s="320" t="s">
        <v>164</v>
      </c>
      <c r="E149" s="138">
        <f>F149+G149</f>
        <v>222</v>
      </c>
      <c r="F149" s="246"/>
      <c r="G149" s="139">
        <f t="shared" si="8"/>
        <v>222</v>
      </c>
      <c r="H149" s="139">
        <v>20</v>
      </c>
      <c r="I149" s="139">
        <v>70</v>
      </c>
      <c r="J149" s="139"/>
      <c r="K149" s="139">
        <v>132</v>
      </c>
      <c r="L149" s="139"/>
      <c r="M149" s="139"/>
      <c r="N149" s="139"/>
      <c r="O149" s="139"/>
      <c r="P149" s="139"/>
      <c r="Q149" s="139"/>
      <c r="R149" s="139"/>
      <c r="S149" s="139"/>
      <c r="T149" s="153" t="s">
        <v>197</v>
      </c>
    </row>
    <row r="150" spans="1:22" s="129" customFormat="1" ht="47.25" hidden="1">
      <c r="A150" s="239">
        <v>30</v>
      </c>
      <c r="B150" s="275" t="s">
        <v>700</v>
      </c>
      <c r="C150" s="331" t="s">
        <v>45</v>
      </c>
      <c r="D150" s="320" t="s">
        <v>164</v>
      </c>
      <c r="E150" s="138">
        <f>F150+G150</f>
        <v>4.92</v>
      </c>
      <c r="F150" s="246">
        <v>4.92</v>
      </c>
      <c r="G150" s="139">
        <f t="shared" si="8"/>
        <v>0</v>
      </c>
      <c r="H150" s="139"/>
      <c r="I150" s="139"/>
      <c r="J150" s="139"/>
      <c r="K150" s="139"/>
      <c r="L150" s="139"/>
      <c r="M150" s="139"/>
      <c r="N150" s="139"/>
      <c r="O150" s="139"/>
      <c r="P150" s="139"/>
      <c r="Q150" s="139"/>
      <c r="R150" s="139"/>
      <c r="S150" s="139"/>
      <c r="T150" s="218" t="s">
        <v>183</v>
      </c>
    </row>
    <row r="151" spans="1:22" s="129" customFormat="1" hidden="1">
      <c r="A151" s="239">
        <v>31</v>
      </c>
      <c r="B151" s="275" t="s">
        <v>667</v>
      </c>
      <c r="C151" s="320" t="s">
        <v>45</v>
      </c>
      <c r="D151" s="320" t="s">
        <v>164</v>
      </c>
      <c r="E151" s="138">
        <f>F151+G151</f>
        <v>2.1399999999999997</v>
      </c>
      <c r="F151" s="246">
        <v>1</v>
      </c>
      <c r="G151" s="139">
        <f t="shared" si="8"/>
        <v>1.1399999999999999</v>
      </c>
      <c r="H151" s="139">
        <v>0.35</v>
      </c>
      <c r="I151" s="139">
        <v>0.5</v>
      </c>
      <c r="J151" s="139"/>
      <c r="K151" s="139">
        <v>0.28999999999999998</v>
      </c>
      <c r="L151" s="139"/>
      <c r="M151" s="139"/>
      <c r="N151" s="139"/>
      <c r="O151" s="139"/>
      <c r="P151" s="139"/>
      <c r="Q151" s="139"/>
      <c r="R151" s="139"/>
      <c r="S151" s="139"/>
      <c r="T151" s="153" t="s">
        <v>184</v>
      </c>
      <c r="V151" s="675"/>
    </row>
    <row r="152" spans="1:22" s="129" customFormat="1" hidden="1">
      <c r="A152" s="239">
        <v>32</v>
      </c>
      <c r="B152" s="137" t="s">
        <v>366</v>
      </c>
      <c r="C152" s="320" t="s">
        <v>45</v>
      </c>
      <c r="D152" s="320" t="s">
        <v>164</v>
      </c>
      <c r="E152" s="138">
        <f>F152+G152</f>
        <v>0.7</v>
      </c>
      <c r="F152" s="246">
        <v>0.7</v>
      </c>
      <c r="G152" s="139">
        <f t="shared" si="8"/>
        <v>0</v>
      </c>
      <c r="H152" s="139"/>
      <c r="I152" s="139"/>
      <c r="J152" s="139"/>
      <c r="K152" s="139"/>
      <c r="L152" s="139"/>
      <c r="M152" s="139"/>
      <c r="N152" s="139"/>
      <c r="O152" s="139"/>
      <c r="P152" s="139"/>
      <c r="Q152" s="141"/>
      <c r="R152" s="141"/>
      <c r="S152" s="139"/>
      <c r="T152" s="153" t="s">
        <v>184</v>
      </c>
      <c r="V152" s="675"/>
    </row>
    <row r="153" spans="1:22" s="129" customFormat="1" ht="31.5" hidden="1">
      <c r="A153" s="239">
        <v>33</v>
      </c>
      <c r="B153" s="137" t="s">
        <v>533</v>
      </c>
      <c r="C153" s="320" t="s">
        <v>45</v>
      </c>
      <c r="D153" s="320" t="s">
        <v>164</v>
      </c>
      <c r="E153" s="138">
        <f>F153+G153</f>
        <v>0.7</v>
      </c>
      <c r="F153" s="246">
        <v>0.7</v>
      </c>
      <c r="G153" s="139">
        <f t="shared" si="8"/>
        <v>0</v>
      </c>
      <c r="H153" s="139"/>
      <c r="I153" s="139"/>
      <c r="J153" s="139"/>
      <c r="K153" s="139"/>
      <c r="L153" s="139"/>
      <c r="M153" s="139"/>
      <c r="N153" s="139"/>
      <c r="O153" s="139"/>
      <c r="P153" s="139"/>
      <c r="Q153" s="141"/>
      <c r="R153" s="141"/>
      <c r="S153" s="139"/>
      <c r="T153" s="153" t="s">
        <v>184</v>
      </c>
      <c r="V153" s="675"/>
    </row>
    <row r="154" spans="1:22" s="129" customFormat="1" ht="31.5" hidden="1">
      <c r="A154" s="239">
        <v>34</v>
      </c>
      <c r="B154" s="137" t="s">
        <v>534</v>
      </c>
      <c r="C154" s="320" t="s">
        <v>45</v>
      </c>
      <c r="D154" s="320" t="s">
        <v>164</v>
      </c>
      <c r="E154" s="138">
        <f>F154+G154</f>
        <v>0.88</v>
      </c>
      <c r="F154" s="246">
        <v>0.88</v>
      </c>
      <c r="G154" s="139">
        <f t="shared" si="8"/>
        <v>0</v>
      </c>
      <c r="H154" s="139"/>
      <c r="I154" s="139"/>
      <c r="J154" s="139"/>
      <c r="K154" s="139"/>
      <c r="L154" s="139"/>
      <c r="M154" s="139"/>
      <c r="N154" s="139"/>
      <c r="O154" s="139"/>
      <c r="P154" s="139"/>
      <c r="Q154" s="141"/>
      <c r="R154" s="141"/>
      <c r="S154" s="139"/>
      <c r="T154" s="153" t="s">
        <v>184</v>
      </c>
      <c r="V154" s="675"/>
    </row>
    <row r="155" spans="1:22" s="129" customFormat="1" ht="31.5" hidden="1">
      <c r="A155" s="239">
        <v>35</v>
      </c>
      <c r="B155" s="137" t="s">
        <v>377</v>
      </c>
      <c r="C155" s="320" t="s">
        <v>45</v>
      </c>
      <c r="D155" s="320" t="s">
        <v>164</v>
      </c>
      <c r="E155" s="138">
        <f>F155+G155</f>
        <v>0.88</v>
      </c>
      <c r="F155" s="246">
        <v>0.5</v>
      </c>
      <c r="G155" s="139">
        <f t="shared" si="8"/>
        <v>0.38</v>
      </c>
      <c r="H155" s="139">
        <v>0.1</v>
      </c>
      <c r="I155" s="139">
        <v>0.28000000000000003</v>
      </c>
      <c r="J155" s="139"/>
      <c r="K155" s="139"/>
      <c r="L155" s="139"/>
      <c r="M155" s="139"/>
      <c r="N155" s="139"/>
      <c r="O155" s="139"/>
      <c r="P155" s="139"/>
      <c r="Q155" s="141"/>
      <c r="R155" s="141"/>
      <c r="S155" s="139"/>
      <c r="T155" s="153" t="s">
        <v>184</v>
      </c>
      <c r="V155" s="675"/>
    </row>
    <row r="156" spans="1:22" s="129" customFormat="1" hidden="1">
      <c r="A156" s="239">
        <v>36</v>
      </c>
      <c r="B156" s="275" t="s">
        <v>361</v>
      </c>
      <c r="C156" s="320" t="s">
        <v>45</v>
      </c>
      <c r="D156" s="320" t="s">
        <v>164</v>
      </c>
      <c r="E156" s="138">
        <f>F156+G156</f>
        <v>0.33</v>
      </c>
      <c r="F156" s="246">
        <v>0.33</v>
      </c>
      <c r="G156" s="139">
        <f t="shared" si="8"/>
        <v>0</v>
      </c>
      <c r="H156" s="139"/>
      <c r="I156" s="139"/>
      <c r="J156" s="139"/>
      <c r="K156" s="139"/>
      <c r="L156" s="139"/>
      <c r="M156" s="139"/>
      <c r="N156" s="139"/>
      <c r="O156" s="139"/>
      <c r="P156" s="139"/>
      <c r="Q156" s="141"/>
      <c r="R156" s="141"/>
      <c r="S156" s="139"/>
      <c r="T156" s="153" t="s">
        <v>184</v>
      </c>
      <c r="V156" s="675"/>
    </row>
    <row r="157" spans="1:22" s="129" customFormat="1" ht="47.25" hidden="1">
      <c r="A157" s="239">
        <v>37</v>
      </c>
      <c r="B157" s="137" t="s">
        <v>364</v>
      </c>
      <c r="C157" s="320" t="s">
        <v>45</v>
      </c>
      <c r="D157" s="320" t="s">
        <v>164</v>
      </c>
      <c r="E157" s="138">
        <f>F157+G157</f>
        <v>0.88</v>
      </c>
      <c r="F157" s="246">
        <v>0.5</v>
      </c>
      <c r="G157" s="139">
        <f t="shared" si="8"/>
        <v>0.38</v>
      </c>
      <c r="H157" s="139">
        <v>0.1</v>
      </c>
      <c r="I157" s="139">
        <v>0.28000000000000003</v>
      </c>
      <c r="J157" s="139"/>
      <c r="K157" s="139"/>
      <c r="L157" s="139"/>
      <c r="M157" s="139"/>
      <c r="N157" s="139"/>
      <c r="O157" s="139"/>
      <c r="P157" s="139"/>
      <c r="Q157" s="141"/>
      <c r="R157" s="141"/>
      <c r="S157" s="139"/>
      <c r="T157" s="153" t="s">
        <v>184</v>
      </c>
      <c r="V157" s="675"/>
    </row>
    <row r="158" spans="1:22" s="129" customFormat="1" ht="47.25" hidden="1">
      <c r="A158" s="239">
        <v>38</v>
      </c>
      <c r="B158" s="137" t="s">
        <v>365</v>
      </c>
      <c r="C158" s="320" t="s">
        <v>45</v>
      </c>
      <c r="D158" s="320" t="s">
        <v>164</v>
      </c>
      <c r="E158" s="138">
        <f>F158+G158</f>
        <v>0.70000000000000007</v>
      </c>
      <c r="F158" s="246">
        <v>0.4</v>
      </c>
      <c r="G158" s="139">
        <f t="shared" ref="G158:G184" si="9">SUM(H158:S158)</f>
        <v>0.30000000000000004</v>
      </c>
      <c r="H158" s="139">
        <v>0.1</v>
      </c>
      <c r="I158" s="139">
        <v>0.2</v>
      </c>
      <c r="J158" s="139"/>
      <c r="K158" s="139"/>
      <c r="L158" s="139"/>
      <c r="M158" s="139"/>
      <c r="N158" s="139"/>
      <c r="O158" s="139"/>
      <c r="P158" s="139"/>
      <c r="Q158" s="141"/>
      <c r="R158" s="141"/>
      <c r="S158" s="139"/>
      <c r="T158" s="153" t="s">
        <v>184</v>
      </c>
      <c r="V158" s="675"/>
    </row>
    <row r="159" spans="1:22" s="129" customFormat="1" hidden="1">
      <c r="A159" s="239">
        <v>39</v>
      </c>
      <c r="B159" s="137" t="s">
        <v>376</v>
      </c>
      <c r="C159" s="320" t="s">
        <v>45</v>
      </c>
      <c r="D159" s="320" t="s">
        <v>164</v>
      </c>
      <c r="E159" s="138">
        <f>F159+G159</f>
        <v>0.35</v>
      </c>
      <c r="F159" s="246">
        <v>0.35</v>
      </c>
      <c r="G159" s="139">
        <f t="shared" si="9"/>
        <v>0</v>
      </c>
      <c r="H159" s="139"/>
      <c r="I159" s="139"/>
      <c r="J159" s="139"/>
      <c r="K159" s="139"/>
      <c r="L159" s="139"/>
      <c r="M159" s="139"/>
      <c r="N159" s="139"/>
      <c r="O159" s="139"/>
      <c r="P159" s="139"/>
      <c r="Q159" s="141"/>
      <c r="R159" s="141"/>
      <c r="S159" s="139"/>
      <c r="T159" s="153" t="s">
        <v>184</v>
      </c>
      <c r="V159" s="675"/>
    </row>
    <row r="160" spans="1:22" s="129" customFormat="1" ht="31.5" hidden="1">
      <c r="A160" s="239">
        <v>40</v>
      </c>
      <c r="B160" s="137" t="s">
        <v>687</v>
      </c>
      <c r="C160" s="320" t="s">
        <v>45</v>
      </c>
      <c r="D160" s="320" t="s">
        <v>164</v>
      </c>
      <c r="E160" s="138">
        <f>F160+G160</f>
        <v>0.88</v>
      </c>
      <c r="F160" s="246">
        <v>0.88</v>
      </c>
      <c r="G160" s="139">
        <f t="shared" si="9"/>
        <v>0</v>
      </c>
      <c r="H160" s="139"/>
      <c r="I160" s="139"/>
      <c r="J160" s="139"/>
      <c r="K160" s="139"/>
      <c r="L160" s="139"/>
      <c r="M160" s="139"/>
      <c r="N160" s="139"/>
      <c r="O160" s="139"/>
      <c r="P160" s="139"/>
      <c r="Q160" s="141"/>
      <c r="R160" s="141"/>
      <c r="S160" s="139"/>
      <c r="T160" s="153" t="s">
        <v>184</v>
      </c>
      <c r="V160" s="675"/>
    </row>
    <row r="161" spans="1:22" s="129" customFormat="1" hidden="1">
      <c r="A161" s="239">
        <v>41</v>
      </c>
      <c r="B161" s="275" t="s">
        <v>532</v>
      </c>
      <c r="C161" s="320" t="s">
        <v>45</v>
      </c>
      <c r="D161" s="320" t="s">
        <v>164</v>
      </c>
      <c r="E161" s="138">
        <f>F161+G161</f>
        <v>0.7</v>
      </c>
      <c r="F161" s="246">
        <v>0.7</v>
      </c>
      <c r="G161" s="139">
        <f t="shared" si="9"/>
        <v>0</v>
      </c>
      <c r="H161" s="139"/>
      <c r="I161" s="139"/>
      <c r="J161" s="139"/>
      <c r="K161" s="139"/>
      <c r="L161" s="139"/>
      <c r="M161" s="139"/>
      <c r="N161" s="139"/>
      <c r="O161" s="139"/>
      <c r="P161" s="139"/>
      <c r="Q161" s="141"/>
      <c r="R161" s="141"/>
      <c r="S161" s="139"/>
      <c r="T161" s="153" t="s">
        <v>184</v>
      </c>
      <c r="V161" s="675"/>
    </row>
    <row r="162" spans="1:22" s="171" customFormat="1" hidden="1">
      <c r="A162" s="239">
        <v>42</v>
      </c>
      <c r="B162" s="276" t="s">
        <v>275</v>
      </c>
      <c r="C162" s="144" t="s">
        <v>45</v>
      </c>
      <c r="D162" s="144" t="s">
        <v>164</v>
      </c>
      <c r="E162" s="138">
        <f>F162+G162</f>
        <v>0.5</v>
      </c>
      <c r="F162" s="251"/>
      <c r="G162" s="139">
        <f t="shared" si="9"/>
        <v>0.5</v>
      </c>
      <c r="H162" s="170"/>
      <c r="I162" s="170"/>
      <c r="J162" s="170"/>
      <c r="K162" s="170">
        <v>0.5</v>
      </c>
      <c r="L162" s="170"/>
      <c r="M162" s="170"/>
      <c r="N162" s="170"/>
      <c r="O162" s="170"/>
      <c r="P162" s="170"/>
      <c r="Q162" s="170"/>
      <c r="R162" s="170"/>
      <c r="S162" s="170"/>
      <c r="T162" s="152" t="s">
        <v>184</v>
      </c>
      <c r="V162" s="675"/>
    </row>
    <row r="163" spans="1:22" s="143" customFormat="1" hidden="1">
      <c r="A163" s="239">
        <v>43</v>
      </c>
      <c r="B163" s="276" t="s">
        <v>391</v>
      </c>
      <c r="C163" s="144" t="s">
        <v>45</v>
      </c>
      <c r="D163" s="144" t="s">
        <v>164</v>
      </c>
      <c r="E163" s="138">
        <f>F163+G163</f>
        <v>2</v>
      </c>
      <c r="F163" s="251">
        <v>0.5</v>
      </c>
      <c r="G163" s="139">
        <f t="shared" si="9"/>
        <v>1.5</v>
      </c>
      <c r="H163" s="170"/>
      <c r="I163" s="170">
        <v>1.5</v>
      </c>
      <c r="J163" s="170"/>
      <c r="K163" s="170"/>
      <c r="L163" s="170"/>
      <c r="M163" s="170"/>
      <c r="N163" s="170"/>
      <c r="O163" s="170"/>
      <c r="P163" s="170"/>
      <c r="Q163" s="170"/>
      <c r="R163" s="170"/>
      <c r="S163" s="170"/>
      <c r="T163" s="152" t="s">
        <v>184</v>
      </c>
      <c r="V163" s="675"/>
    </row>
    <row r="164" spans="1:22" s="129" customFormat="1" ht="31.5" hidden="1">
      <c r="A164" s="239">
        <v>44</v>
      </c>
      <c r="B164" s="137" t="s">
        <v>528</v>
      </c>
      <c r="C164" s="320" t="s">
        <v>45</v>
      </c>
      <c r="D164" s="320" t="s">
        <v>164</v>
      </c>
      <c r="E164" s="138">
        <f>F164+G164</f>
        <v>10</v>
      </c>
      <c r="F164" s="246">
        <v>8</v>
      </c>
      <c r="G164" s="139">
        <f t="shared" si="9"/>
        <v>2</v>
      </c>
      <c r="H164" s="139"/>
      <c r="I164" s="139"/>
      <c r="J164" s="139"/>
      <c r="K164" s="139">
        <v>1</v>
      </c>
      <c r="L164" s="139"/>
      <c r="M164" s="139"/>
      <c r="N164" s="139"/>
      <c r="O164" s="139">
        <v>1</v>
      </c>
      <c r="P164" s="139"/>
      <c r="Q164" s="139"/>
      <c r="R164" s="139"/>
      <c r="S164" s="139"/>
      <c r="T164" s="153" t="s">
        <v>184</v>
      </c>
      <c r="V164" s="675"/>
    </row>
    <row r="165" spans="1:22" s="171" customFormat="1" hidden="1">
      <c r="A165" s="239">
        <v>45</v>
      </c>
      <c r="B165" s="276" t="s">
        <v>388</v>
      </c>
      <c r="C165" s="144" t="s">
        <v>45</v>
      </c>
      <c r="D165" s="144" t="s">
        <v>164</v>
      </c>
      <c r="E165" s="138">
        <f>F165+G165</f>
        <v>0.15</v>
      </c>
      <c r="F165" s="251"/>
      <c r="G165" s="139">
        <f t="shared" si="9"/>
        <v>0.15</v>
      </c>
      <c r="H165" s="170"/>
      <c r="I165" s="170">
        <v>0.15</v>
      </c>
      <c r="J165" s="170"/>
      <c r="K165" s="170"/>
      <c r="L165" s="170"/>
      <c r="M165" s="170"/>
      <c r="N165" s="170"/>
      <c r="O165" s="170"/>
      <c r="P165" s="170"/>
      <c r="Q165" s="170"/>
      <c r="R165" s="170"/>
      <c r="S165" s="170"/>
      <c r="T165" s="152" t="s">
        <v>184</v>
      </c>
      <c r="V165" s="675"/>
    </row>
    <row r="166" spans="1:22" s="171" customFormat="1" hidden="1">
      <c r="A166" s="239">
        <v>46</v>
      </c>
      <c r="B166" s="276" t="s">
        <v>440</v>
      </c>
      <c r="C166" s="144" t="s">
        <v>45</v>
      </c>
      <c r="D166" s="144" t="s">
        <v>164</v>
      </c>
      <c r="E166" s="138">
        <f>F166+G166</f>
        <v>0.12</v>
      </c>
      <c r="F166" s="251"/>
      <c r="G166" s="139">
        <f t="shared" si="9"/>
        <v>0.12</v>
      </c>
      <c r="H166" s="170"/>
      <c r="I166" s="170">
        <v>0.12</v>
      </c>
      <c r="J166" s="170"/>
      <c r="K166" s="170"/>
      <c r="L166" s="170"/>
      <c r="M166" s="170"/>
      <c r="N166" s="170"/>
      <c r="O166" s="170"/>
      <c r="P166" s="170"/>
      <c r="Q166" s="170"/>
      <c r="R166" s="170"/>
      <c r="S166" s="170"/>
      <c r="T166" s="152" t="s">
        <v>184</v>
      </c>
      <c r="V166" s="675"/>
    </row>
    <row r="167" spans="1:22" s="171" customFormat="1" ht="31.5" hidden="1">
      <c r="A167" s="239">
        <v>47</v>
      </c>
      <c r="B167" s="276" t="s">
        <v>389</v>
      </c>
      <c r="C167" s="144" t="s">
        <v>45</v>
      </c>
      <c r="D167" s="144" t="s">
        <v>164</v>
      </c>
      <c r="E167" s="138">
        <f>F167+G167</f>
        <v>0.49</v>
      </c>
      <c r="F167" s="251">
        <v>0.49</v>
      </c>
      <c r="G167" s="139">
        <f t="shared" si="9"/>
        <v>0</v>
      </c>
      <c r="H167" s="170"/>
      <c r="I167" s="170"/>
      <c r="J167" s="170"/>
      <c r="K167" s="170"/>
      <c r="L167" s="170"/>
      <c r="M167" s="170"/>
      <c r="N167" s="170"/>
      <c r="O167" s="170"/>
      <c r="P167" s="170"/>
      <c r="Q167" s="170"/>
      <c r="R167" s="170"/>
      <c r="S167" s="170"/>
      <c r="T167" s="152" t="s">
        <v>184</v>
      </c>
      <c r="V167" s="675"/>
    </row>
    <row r="168" spans="1:22" s="171" customFormat="1" hidden="1">
      <c r="A168" s="239">
        <v>48</v>
      </c>
      <c r="B168" s="276" t="s">
        <v>390</v>
      </c>
      <c r="C168" s="144" t="s">
        <v>45</v>
      </c>
      <c r="D168" s="144" t="s">
        <v>164</v>
      </c>
      <c r="E168" s="138">
        <f>F168+G168</f>
        <v>0.33</v>
      </c>
      <c r="F168" s="251">
        <v>0.33</v>
      </c>
      <c r="G168" s="139">
        <f t="shared" si="9"/>
        <v>0</v>
      </c>
      <c r="H168" s="170"/>
      <c r="I168" s="170"/>
      <c r="J168" s="170"/>
      <c r="K168" s="170"/>
      <c r="L168" s="170"/>
      <c r="M168" s="170"/>
      <c r="N168" s="170"/>
      <c r="O168" s="170"/>
      <c r="P168" s="170"/>
      <c r="Q168" s="170"/>
      <c r="R168" s="170"/>
      <c r="S168" s="170"/>
      <c r="T168" s="152" t="s">
        <v>184</v>
      </c>
      <c r="V168" s="675"/>
    </row>
    <row r="169" spans="1:22" s="129" customFormat="1" hidden="1">
      <c r="A169" s="239">
        <v>49</v>
      </c>
      <c r="B169" s="275" t="s">
        <v>355</v>
      </c>
      <c r="C169" s="320" t="s">
        <v>45</v>
      </c>
      <c r="D169" s="320" t="s">
        <v>164</v>
      </c>
      <c r="E169" s="138">
        <f>F169+G169</f>
        <v>0.45</v>
      </c>
      <c r="F169" s="246">
        <v>0.45</v>
      </c>
      <c r="G169" s="139">
        <f t="shared" si="9"/>
        <v>0</v>
      </c>
      <c r="H169" s="139"/>
      <c r="I169" s="139"/>
      <c r="J169" s="139"/>
      <c r="K169" s="139"/>
      <c r="L169" s="139"/>
      <c r="M169" s="139"/>
      <c r="N169" s="139"/>
      <c r="O169" s="139"/>
      <c r="P169" s="139"/>
      <c r="Q169" s="141"/>
      <c r="R169" s="141"/>
      <c r="S169" s="139"/>
      <c r="T169" s="153" t="s">
        <v>191</v>
      </c>
    </row>
    <row r="170" spans="1:22" s="129" customFormat="1" ht="31.5" hidden="1">
      <c r="A170" s="239">
        <v>50</v>
      </c>
      <c r="B170" s="137" t="s">
        <v>529</v>
      </c>
      <c r="C170" s="320" t="s">
        <v>45</v>
      </c>
      <c r="D170" s="320" t="s">
        <v>164</v>
      </c>
      <c r="E170" s="138">
        <f>F170+G170</f>
        <v>16.61</v>
      </c>
      <c r="F170" s="246"/>
      <c r="G170" s="139">
        <f t="shared" si="9"/>
        <v>16.61</v>
      </c>
      <c r="H170" s="139">
        <v>3</v>
      </c>
      <c r="I170" s="139">
        <v>5</v>
      </c>
      <c r="J170" s="139">
        <v>2</v>
      </c>
      <c r="K170" s="139">
        <v>6.61</v>
      </c>
      <c r="L170" s="139"/>
      <c r="M170" s="139"/>
      <c r="N170" s="139"/>
      <c r="O170" s="139"/>
      <c r="P170" s="139"/>
      <c r="Q170" s="139"/>
      <c r="R170" s="139"/>
      <c r="S170" s="139"/>
      <c r="T170" s="153" t="s">
        <v>191</v>
      </c>
    </row>
    <row r="171" spans="1:22" s="171" customFormat="1" hidden="1">
      <c r="A171" s="239">
        <v>51</v>
      </c>
      <c r="B171" s="276" t="s">
        <v>669</v>
      </c>
      <c r="C171" s="144" t="s">
        <v>45</v>
      </c>
      <c r="D171" s="144" t="s">
        <v>164</v>
      </c>
      <c r="E171" s="138">
        <f>F171+G171</f>
        <v>0.88000000000000012</v>
      </c>
      <c r="F171" s="251"/>
      <c r="G171" s="139">
        <f t="shared" si="9"/>
        <v>0.88000000000000012</v>
      </c>
      <c r="H171" s="170">
        <v>0.1</v>
      </c>
      <c r="I171" s="170">
        <v>0.1</v>
      </c>
      <c r="J171" s="170"/>
      <c r="K171" s="170">
        <v>0.68</v>
      </c>
      <c r="L171" s="170"/>
      <c r="M171" s="170"/>
      <c r="N171" s="170"/>
      <c r="O171" s="170"/>
      <c r="P171" s="170"/>
      <c r="Q171" s="170"/>
      <c r="R171" s="170"/>
      <c r="S171" s="170"/>
      <c r="T171" s="152" t="s">
        <v>191</v>
      </c>
    </row>
    <row r="172" spans="1:22" s="129" customFormat="1" ht="31.5" hidden="1">
      <c r="A172" s="239">
        <v>52</v>
      </c>
      <c r="B172" s="137" t="s">
        <v>531</v>
      </c>
      <c r="C172" s="320" t="s">
        <v>45</v>
      </c>
      <c r="D172" s="320" t="s">
        <v>164</v>
      </c>
      <c r="E172" s="138">
        <f>F172+G172</f>
        <v>15</v>
      </c>
      <c r="F172" s="246">
        <v>7</v>
      </c>
      <c r="G172" s="139">
        <f t="shared" si="9"/>
        <v>8</v>
      </c>
      <c r="H172" s="139">
        <v>1</v>
      </c>
      <c r="I172" s="139">
        <v>4</v>
      </c>
      <c r="J172" s="139"/>
      <c r="K172" s="139">
        <v>3</v>
      </c>
      <c r="L172" s="139"/>
      <c r="M172" s="139"/>
      <c r="N172" s="139"/>
      <c r="O172" s="139"/>
      <c r="P172" s="139"/>
      <c r="Q172" s="139"/>
      <c r="R172" s="139"/>
      <c r="S172" s="139"/>
      <c r="T172" s="153" t="s">
        <v>191</v>
      </c>
    </row>
    <row r="173" spans="1:22" s="143" customFormat="1" hidden="1">
      <c r="A173" s="239">
        <v>53</v>
      </c>
      <c r="B173" s="276" t="s">
        <v>392</v>
      </c>
      <c r="C173" s="320" t="s">
        <v>45</v>
      </c>
      <c r="D173" s="144" t="s">
        <v>164</v>
      </c>
      <c r="E173" s="138">
        <f>F173+G173</f>
        <v>1.49</v>
      </c>
      <c r="F173" s="247">
        <v>1.49</v>
      </c>
      <c r="G173" s="139">
        <f t="shared" si="9"/>
        <v>0</v>
      </c>
      <c r="H173" s="142"/>
      <c r="I173" s="142"/>
      <c r="J173" s="142"/>
      <c r="K173" s="142"/>
      <c r="L173" s="142"/>
      <c r="M173" s="142"/>
      <c r="N173" s="142"/>
      <c r="O173" s="142"/>
      <c r="P173" s="142"/>
      <c r="Q173" s="142"/>
      <c r="R173" s="142"/>
      <c r="S173" s="142"/>
      <c r="T173" s="172" t="s">
        <v>191</v>
      </c>
    </row>
    <row r="174" spans="1:22" s="171" customFormat="1" hidden="1">
      <c r="A174" s="239">
        <v>54</v>
      </c>
      <c r="B174" s="276" t="s">
        <v>393</v>
      </c>
      <c r="C174" s="320" t="s">
        <v>45</v>
      </c>
      <c r="D174" s="144" t="s">
        <v>164</v>
      </c>
      <c r="E174" s="138">
        <f>F174+G174</f>
        <v>0.2</v>
      </c>
      <c r="F174" s="251">
        <v>0.2</v>
      </c>
      <c r="G174" s="139">
        <f t="shared" si="9"/>
        <v>0</v>
      </c>
      <c r="H174" s="170"/>
      <c r="I174" s="170"/>
      <c r="J174" s="170"/>
      <c r="K174" s="170"/>
      <c r="L174" s="170"/>
      <c r="M174" s="170"/>
      <c r="N174" s="170"/>
      <c r="O174" s="170"/>
      <c r="P174" s="170"/>
      <c r="Q174" s="170"/>
      <c r="R174" s="170"/>
      <c r="S174" s="170"/>
      <c r="T174" s="152" t="s">
        <v>191</v>
      </c>
    </row>
    <row r="175" spans="1:22" s="171" customFormat="1" hidden="1">
      <c r="A175" s="239">
        <v>55</v>
      </c>
      <c r="B175" s="276" t="s">
        <v>276</v>
      </c>
      <c r="C175" s="320" t="s">
        <v>45</v>
      </c>
      <c r="D175" s="144" t="s">
        <v>164</v>
      </c>
      <c r="E175" s="138">
        <f>F175+G175</f>
        <v>1.57</v>
      </c>
      <c r="F175" s="251">
        <v>1.57</v>
      </c>
      <c r="G175" s="139">
        <f t="shared" si="9"/>
        <v>0</v>
      </c>
      <c r="H175" s="170"/>
      <c r="I175" s="170"/>
      <c r="J175" s="170"/>
      <c r="K175" s="170"/>
      <c r="L175" s="170"/>
      <c r="M175" s="170"/>
      <c r="N175" s="170"/>
      <c r="O175" s="170"/>
      <c r="P175" s="170"/>
      <c r="Q175" s="170"/>
      <c r="R175" s="170"/>
      <c r="S175" s="170"/>
      <c r="T175" s="152" t="s">
        <v>191</v>
      </c>
    </row>
    <row r="176" spans="1:22" s="171" customFormat="1" hidden="1">
      <c r="A176" s="239">
        <v>56</v>
      </c>
      <c r="B176" s="276" t="s">
        <v>660</v>
      </c>
      <c r="C176" s="320" t="s">
        <v>45</v>
      </c>
      <c r="D176" s="144" t="s">
        <v>164</v>
      </c>
      <c r="E176" s="138">
        <f>F176+G176</f>
        <v>0.24</v>
      </c>
      <c r="F176" s="251">
        <v>0.24</v>
      </c>
      <c r="G176" s="139">
        <f t="shared" si="9"/>
        <v>0</v>
      </c>
      <c r="H176" s="170"/>
      <c r="I176" s="170"/>
      <c r="J176" s="170"/>
      <c r="K176" s="170"/>
      <c r="L176" s="170"/>
      <c r="M176" s="170"/>
      <c r="N176" s="170"/>
      <c r="O176" s="170"/>
      <c r="P176" s="170"/>
      <c r="Q176" s="170"/>
      <c r="R176" s="170"/>
      <c r="S176" s="170"/>
      <c r="T176" s="152" t="s">
        <v>191</v>
      </c>
    </row>
    <row r="177" spans="1:22" s="171" customFormat="1" hidden="1">
      <c r="A177" s="239">
        <v>57</v>
      </c>
      <c r="B177" s="276" t="s">
        <v>676</v>
      </c>
      <c r="C177" s="320" t="s">
        <v>45</v>
      </c>
      <c r="D177" s="144" t="s">
        <v>164</v>
      </c>
      <c r="E177" s="138">
        <f>F177+G177</f>
        <v>0.26</v>
      </c>
      <c r="F177" s="251">
        <v>0.26</v>
      </c>
      <c r="G177" s="139">
        <f t="shared" si="9"/>
        <v>0</v>
      </c>
      <c r="H177" s="170"/>
      <c r="I177" s="170"/>
      <c r="J177" s="170"/>
      <c r="K177" s="170"/>
      <c r="L177" s="170"/>
      <c r="M177" s="170"/>
      <c r="N177" s="170"/>
      <c r="O177" s="170"/>
      <c r="P177" s="170"/>
      <c r="Q177" s="170"/>
      <c r="R177" s="170"/>
      <c r="S177" s="170"/>
      <c r="T177" s="152" t="s">
        <v>191</v>
      </c>
    </row>
    <row r="178" spans="1:22" s="171" customFormat="1" hidden="1">
      <c r="A178" s="239">
        <v>58</v>
      </c>
      <c r="B178" s="276" t="s">
        <v>661</v>
      </c>
      <c r="C178" s="320" t="s">
        <v>45</v>
      </c>
      <c r="D178" s="144" t="s">
        <v>164</v>
      </c>
      <c r="E178" s="138">
        <f>F178+G178</f>
        <v>0.26</v>
      </c>
      <c r="F178" s="251">
        <v>0.26</v>
      </c>
      <c r="G178" s="139">
        <f t="shared" si="9"/>
        <v>0</v>
      </c>
      <c r="H178" s="170"/>
      <c r="I178" s="170"/>
      <c r="J178" s="170"/>
      <c r="K178" s="170"/>
      <c r="L178" s="170"/>
      <c r="M178" s="170"/>
      <c r="N178" s="170"/>
      <c r="O178" s="170"/>
      <c r="P178" s="170"/>
      <c r="Q178" s="170"/>
      <c r="R178" s="170"/>
      <c r="S178" s="170"/>
      <c r="T178" s="152" t="s">
        <v>191</v>
      </c>
    </row>
    <row r="179" spans="1:22" s="129" customFormat="1" hidden="1">
      <c r="A179" s="239">
        <v>59</v>
      </c>
      <c r="B179" s="275" t="s">
        <v>535</v>
      </c>
      <c r="C179" s="320" t="s">
        <v>45</v>
      </c>
      <c r="D179" s="320" t="s">
        <v>164</v>
      </c>
      <c r="E179" s="138">
        <f>F179+G179</f>
        <v>72</v>
      </c>
      <c r="F179" s="246">
        <v>15</v>
      </c>
      <c r="G179" s="139">
        <f t="shared" si="9"/>
        <v>57</v>
      </c>
      <c r="H179" s="139">
        <v>8</v>
      </c>
      <c r="I179" s="139">
        <v>12</v>
      </c>
      <c r="J179" s="139"/>
      <c r="K179" s="139">
        <v>37</v>
      </c>
      <c r="L179" s="139"/>
      <c r="M179" s="139"/>
      <c r="N179" s="139"/>
      <c r="O179" s="139"/>
      <c r="P179" s="139"/>
      <c r="Q179" s="139"/>
      <c r="R179" s="139"/>
      <c r="S179" s="139"/>
      <c r="T179" s="153" t="s">
        <v>191</v>
      </c>
    </row>
    <row r="180" spans="1:22" s="129" customFormat="1" hidden="1">
      <c r="A180" s="239">
        <v>60</v>
      </c>
      <c r="B180" s="275" t="s">
        <v>668</v>
      </c>
      <c r="C180" s="320" t="s">
        <v>45</v>
      </c>
      <c r="D180" s="320" t="s">
        <v>164</v>
      </c>
      <c r="E180" s="138">
        <f>F180+G180</f>
        <v>1.02</v>
      </c>
      <c r="F180" s="246"/>
      <c r="G180" s="139">
        <f t="shared" si="9"/>
        <v>1.02</v>
      </c>
      <c r="H180" s="139"/>
      <c r="I180" s="139"/>
      <c r="J180" s="139"/>
      <c r="K180" s="139">
        <v>1.02</v>
      </c>
      <c r="L180" s="139"/>
      <c r="M180" s="139"/>
      <c r="N180" s="139"/>
      <c r="O180" s="139"/>
      <c r="P180" s="139"/>
      <c r="Q180" s="139"/>
      <c r="R180" s="139"/>
      <c r="S180" s="139"/>
      <c r="T180" s="153" t="s">
        <v>191</v>
      </c>
    </row>
    <row r="181" spans="1:22" s="129" customFormat="1" hidden="1">
      <c r="A181" s="239">
        <v>61</v>
      </c>
      <c r="B181" s="137" t="s">
        <v>433</v>
      </c>
      <c r="C181" s="320" t="s">
        <v>45</v>
      </c>
      <c r="D181" s="320" t="s">
        <v>164</v>
      </c>
      <c r="E181" s="138">
        <f>F181+G181</f>
        <v>20</v>
      </c>
      <c r="F181" s="246">
        <v>2</v>
      </c>
      <c r="G181" s="139">
        <f t="shared" si="9"/>
        <v>18</v>
      </c>
      <c r="H181" s="139">
        <v>7</v>
      </c>
      <c r="I181" s="139">
        <v>8</v>
      </c>
      <c r="J181" s="139"/>
      <c r="K181" s="139">
        <v>3</v>
      </c>
      <c r="L181" s="139"/>
      <c r="M181" s="139"/>
      <c r="N181" s="139"/>
      <c r="O181" s="139"/>
      <c r="P181" s="139"/>
      <c r="Q181" s="139"/>
      <c r="R181" s="139"/>
      <c r="S181" s="139"/>
      <c r="T181" s="153" t="s">
        <v>191</v>
      </c>
    </row>
    <row r="182" spans="1:22" s="129" customFormat="1" ht="31.5" hidden="1">
      <c r="A182" s="239">
        <v>62</v>
      </c>
      <c r="B182" s="275" t="s">
        <v>716</v>
      </c>
      <c r="C182" s="331" t="s">
        <v>45</v>
      </c>
      <c r="D182" s="320" t="s">
        <v>164</v>
      </c>
      <c r="E182" s="138">
        <f>F182+G182</f>
        <v>6</v>
      </c>
      <c r="F182" s="246">
        <v>3</v>
      </c>
      <c r="G182" s="139">
        <f t="shared" si="9"/>
        <v>3</v>
      </c>
      <c r="H182" s="139"/>
      <c r="I182" s="139"/>
      <c r="J182" s="139"/>
      <c r="K182" s="139">
        <v>3</v>
      </c>
      <c r="L182" s="139"/>
      <c r="M182" s="139"/>
      <c r="N182" s="139"/>
      <c r="O182" s="139"/>
      <c r="P182" s="139"/>
      <c r="Q182" s="139"/>
      <c r="R182" s="139"/>
      <c r="S182" s="139"/>
      <c r="T182" s="240" t="s">
        <v>191</v>
      </c>
    </row>
    <row r="183" spans="1:22" s="129" customFormat="1" ht="31.5" hidden="1">
      <c r="A183" s="239">
        <v>63</v>
      </c>
      <c r="B183" s="275" t="s">
        <v>717</v>
      </c>
      <c r="C183" s="331" t="s">
        <v>45</v>
      </c>
      <c r="D183" s="320" t="s">
        <v>164</v>
      </c>
      <c r="E183" s="138">
        <f>F183+G183</f>
        <v>18</v>
      </c>
      <c r="F183" s="246">
        <v>10</v>
      </c>
      <c r="G183" s="139">
        <f t="shared" si="9"/>
        <v>8</v>
      </c>
      <c r="H183" s="139">
        <v>2</v>
      </c>
      <c r="I183" s="139">
        <v>3</v>
      </c>
      <c r="J183" s="139"/>
      <c r="K183" s="139">
        <v>3</v>
      </c>
      <c r="L183" s="139"/>
      <c r="M183" s="139"/>
      <c r="N183" s="139"/>
      <c r="O183" s="139"/>
      <c r="P183" s="139"/>
      <c r="Q183" s="139"/>
      <c r="R183" s="139"/>
      <c r="S183" s="139"/>
      <c r="T183" s="240" t="s">
        <v>191</v>
      </c>
    </row>
    <row r="184" spans="1:22" s="129" customFormat="1" hidden="1">
      <c r="A184" s="239">
        <v>64</v>
      </c>
      <c r="B184" s="275" t="s">
        <v>718</v>
      </c>
      <c r="C184" s="331" t="s">
        <v>45</v>
      </c>
      <c r="D184" s="320" t="s">
        <v>164</v>
      </c>
      <c r="E184" s="138">
        <f>F184+G184</f>
        <v>18</v>
      </c>
      <c r="F184" s="246">
        <v>10</v>
      </c>
      <c r="G184" s="139">
        <f t="shared" si="9"/>
        <v>8</v>
      </c>
      <c r="H184" s="139">
        <v>2</v>
      </c>
      <c r="I184" s="139">
        <v>3</v>
      </c>
      <c r="J184" s="139"/>
      <c r="K184" s="139">
        <v>3</v>
      </c>
      <c r="L184" s="139"/>
      <c r="M184" s="139"/>
      <c r="N184" s="139"/>
      <c r="O184" s="139"/>
      <c r="P184" s="139"/>
      <c r="Q184" s="139"/>
      <c r="R184" s="139"/>
      <c r="S184" s="139"/>
      <c r="T184" s="240" t="s">
        <v>191</v>
      </c>
    </row>
    <row r="185" spans="1:22" s="129" customFormat="1" hidden="1">
      <c r="A185" s="571">
        <v>65</v>
      </c>
      <c r="B185" s="575" t="s">
        <v>720</v>
      </c>
      <c r="C185" s="331" t="s">
        <v>45</v>
      </c>
      <c r="D185" s="320" t="s">
        <v>164</v>
      </c>
      <c r="E185" s="138">
        <f>F185+G185</f>
        <v>6</v>
      </c>
      <c r="F185" s="246">
        <v>3</v>
      </c>
      <c r="G185" s="139">
        <v>3</v>
      </c>
      <c r="H185" s="139"/>
      <c r="I185" s="139">
        <v>0.5</v>
      </c>
      <c r="J185" s="139"/>
      <c r="K185" s="139">
        <v>2.5</v>
      </c>
      <c r="L185" s="139"/>
      <c r="M185" s="139"/>
      <c r="N185" s="139"/>
      <c r="O185" s="139"/>
      <c r="P185" s="139"/>
      <c r="Q185" s="139"/>
      <c r="R185" s="139"/>
      <c r="S185" s="139"/>
      <c r="T185" s="270" t="s">
        <v>183</v>
      </c>
    </row>
    <row r="186" spans="1:22" s="129" customFormat="1" hidden="1">
      <c r="A186" s="572"/>
      <c r="B186" s="576"/>
      <c r="C186" s="331" t="s">
        <v>45</v>
      </c>
      <c r="D186" s="320" t="s">
        <v>164</v>
      </c>
      <c r="E186" s="138">
        <f>F186+G186</f>
        <v>16.5</v>
      </c>
      <c r="F186" s="246">
        <v>7.5</v>
      </c>
      <c r="G186" s="139">
        <f>SUM(H186:S186)</f>
        <v>9</v>
      </c>
      <c r="H186" s="139">
        <v>1</v>
      </c>
      <c r="I186" s="139">
        <v>3</v>
      </c>
      <c r="J186" s="139"/>
      <c r="K186" s="139">
        <v>5</v>
      </c>
      <c r="L186" s="139"/>
      <c r="M186" s="139"/>
      <c r="N186" s="139"/>
      <c r="O186" s="139"/>
      <c r="P186" s="139"/>
      <c r="Q186" s="139"/>
      <c r="R186" s="139"/>
      <c r="S186" s="139"/>
      <c r="T186" s="240" t="s">
        <v>191</v>
      </c>
    </row>
    <row r="187" spans="1:22" s="129" customFormat="1" hidden="1">
      <c r="A187" s="587">
        <v>66</v>
      </c>
      <c r="B187" s="588" t="s">
        <v>407</v>
      </c>
      <c r="C187" s="320" t="s">
        <v>45</v>
      </c>
      <c r="D187" s="320" t="s">
        <v>164</v>
      </c>
      <c r="E187" s="138">
        <f>F187+G187</f>
        <v>20.2</v>
      </c>
      <c r="F187" s="246">
        <v>20.2</v>
      </c>
      <c r="G187" s="139">
        <f>SUM(H187:S187)</f>
        <v>0</v>
      </c>
      <c r="H187" s="139"/>
      <c r="I187" s="139"/>
      <c r="J187" s="139"/>
      <c r="K187" s="139"/>
      <c r="L187" s="139"/>
      <c r="M187" s="139"/>
      <c r="N187" s="139"/>
      <c r="O187" s="139"/>
      <c r="P187" s="139"/>
      <c r="Q187" s="139"/>
      <c r="R187" s="139"/>
      <c r="S187" s="139"/>
      <c r="T187" s="153" t="s">
        <v>184</v>
      </c>
      <c r="V187" s="675"/>
    </row>
    <row r="188" spans="1:22" s="129" customFormat="1" hidden="1">
      <c r="A188" s="587"/>
      <c r="B188" s="588"/>
      <c r="C188" s="320" t="s">
        <v>45</v>
      </c>
      <c r="D188" s="320" t="s">
        <v>164</v>
      </c>
      <c r="E188" s="138">
        <f>F188+G188</f>
        <v>29.8</v>
      </c>
      <c r="F188" s="246">
        <v>29.8</v>
      </c>
      <c r="G188" s="139">
        <f>SUM(H188:S188)</f>
        <v>0</v>
      </c>
      <c r="H188" s="139"/>
      <c r="I188" s="139"/>
      <c r="J188" s="139"/>
      <c r="K188" s="139"/>
      <c r="L188" s="139"/>
      <c r="M188" s="139"/>
      <c r="N188" s="139"/>
      <c r="O188" s="139"/>
      <c r="P188" s="139"/>
      <c r="Q188" s="139"/>
      <c r="R188" s="139"/>
      <c r="S188" s="139"/>
      <c r="T188" s="153" t="s">
        <v>183</v>
      </c>
    </row>
    <row r="189" spans="1:22" s="135" customFormat="1" hidden="1">
      <c r="A189" s="228" t="s">
        <v>538</v>
      </c>
      <c r="B189" s="134" t="s">
        <v>567</v>
      </c>
      <c r="C189" s="332"/>
      <c r="D189" s="228"/>
      <c r="E189" s="138"/>
      <c r="F189" s="245"/>
      <c r="G189" s="139"/>
      <c r="H189" s="132"/>
      <c r="I189" s="132"/>
      <c r="J189" s="132"/>
      <c r="K189" s="132"/>
      <c r="L189" s="132"/>
      <c r="M189" s="132"/>
      <c r="N189" s="132"/>
      <c r="O189" s="132"/>
      <c r="P189" s="132"/>
      <c r="Q189" s="132"/>
      <c r="R189" s="132"/>
      <c r="S189" s="132"/>
      <c r="T189" s="134"/>
    </row>
    <row r="190" spans="1:22" s="129" customFormat="1" ht="31.5" hidden="1">
      <c r="A190" s="229">
        <v>1</v>
      </c>
      <c r="B190" s="174" t="s">
        <v>477</v>
      </c>
      <c r="C190" s="156" t="s">
        <v>45</v>
      </c>
      <c r="D190" s="156" t="s">
        <v>165</v>
      </c>
      <c r="E190" s="138">
        <f>F190+G190</f>
        <v>5.3</v>
      </c>
      <c r="F190" s="246">
        <v>5.3</v>
      </c>
      <c r="G190" s="139">
        <f t="shared" ref="G190:G214" si="10">SUM(H190:S190)</f>
        <v>0</v>
      </c>
      <c r="H190" s="139"/>
      <c r="I190" s="139"/>
      <c r="J190" s="139"/>
      <c r="K190" s="139"/>
      <c r="L190" s="139"/>
      <c r="M190" s="139"/>
      <c r="N190" s="139"/>
      <c r="O190" s="139"/>
      <c r="P190" s="139"/>
      <c r="Q190" s="139"/>
      <c r="R190" s="139"/>
      <c r="S190" s="139"/>
      <c r="T190" s="153" t="s">
        <v>183</v>
      </c>
    </row>
    <row r="191" spans="1:22" s="129" customFormat="1" ht="31.5" hidden="1">
      <c r="A191" s="239">
        <v>2</v>
      </c>
      <c r="B191" s="137" t="s">
        <v>427</v>
      </c>
      <c r="C191" s="320" t="s">
        <v>45</v>
      </c>
      <c r="D191" s="320" t="s">
        <v>165</v>
      </c>
      <c r="E191" s="138">
        <f>F191+G191</f>
        <v>0.3</v>
      </c>
      <c r="F191" s="246">
        <v>0.3</v>
      </c>
      <c r="G191" s="139">
        <f t="shared" si="10"/>
        <v>0</v>
      </c>
      <c r="H191" s="139"/>
      <c r="I191" s="139"/>
      <c r="J191" s="139"/>
      <c r="K191" s="139"/>
      <c r="L191" s="139"/>
      <c r="M191" s="139"/>
      <c r="N191" s="139"/>
      <c r="O191" s="139"/>
      <c r="P191" s="139"/>
      <c r="Q191" s="139"/>
      <c r="R191" s="139"/>
      <c r="S191" s="139"/>
      <c r="T191" s="153" t="s">
        <v>183</v>
      </c>
    </row>
    <row r="192" spans="1:22" s="129" customFormat="1" ht="31.5" hidden="1">
      <c r="A192" s="239">
        <v>5</v>
      </c>
      <c r="B192" s="276" t="s">
        <v>479</v>
      </c>
      <c r="C192" s="322" t="s">
        <v>45</v>
      </c>
      <c r="D192" s="322" t="s">
        <v>165</v>
      </c>
      <c r="E192" s="138">
        <f>F192+G192</f>
        <v>60</v>
      </c>
      <c r="F192" s="258">
        <v>60</v>
      </c>
      <c r="G192" s="139">
        <f t="shared" si="10"/>
        <v>0</v>
      </c>
      <c r="H192" s="139"/>
      <c r="I192" s="139"/>
      <c r="J192" s="139"/>
      <c r="K192" s="138"/>
      <c r="L192" s="139"/>
      <c r="M192" s="139"/>
      <c r="N192" s="139"/>
      <c r="O192" s="139"/>
      <c r="P192" s="139"/>
      <c r="Q192" s="139"/>
      <c r="R192" s="139"/>
      <c r="S192" s="139"/>
      <c r="T192" s="152" t="s">
        <v>183</v>
      </c>
    </row>
    <row r="193" spans="1:22" hidden="1">
      <c r="A193" s="239">
        <v>3</v>
      </c>
      <c r="B193" s="137" t="s">
        <v>652</v>
      </c>
      <c r="C193" s="320" t="s">
        <v>45</v>
      </c>
      <c r="D193" s="320" t="s">
        <v>165</v>
      </c>
      <c r="E193" s="138">
        <f>F193+G193</f>
        <v>13.8</v>
      </c>
      <c r="F193" s="246"/>
      <c r="G193" s="139">
        <f t="shared" si="10"/>
        <v>13.8</v>
      </c>
      <c r="H193" s="139">
        <v>2</v>
      </c>
      <c r="I193" s="139">
        <v>6</v>
      </c>
      <c r="J193" s="139"/>
      <c r="K193" s="139">
        <v>3</v>
      </c>
      <c r="L193" s="139"/>
      <c r="M193" s="139"/>
      <c r="N193" s="139"/>
      <c r="O193" s="139"/>
      <c r="P193" s="139"/>
      <c r="Q193" s="139">
        <v>2.8</v>
      </c>
      <c r="R193" s="139"/>
      <c r="S193" s="139"/>
      <c r="T193" s="153" t="s">
        <v>183</v>
      </c>
    </row>
    <row r="194" spans="1:22" s="129" customFormat="1" hidden="1">
      <c r="A194" s="239">
        <v>4</v>
      </c>
      <c r="B194" s="275" t="s">
        <v>196</v>
      </c>
      <c r="C194" s="320" t="s">
        <v>45</v>
      </c>
      <c r="D194" s="320" t="s">
        <v>165</v>
      </c>
      <c r="E194" s="138">
        <f>F194+G194</f>
        <v>66.77</v>
      </c>
      <c r="F194" s="252"/>
      <c r="G194" s="139">
        <f t="shared" si="10"/>
        <v>66.77</v>
      </c>
      <c r="H194" s="178">
        <v>3</v>
      </c>
      <c r="I194" s="178">
        <v>30</v>
      </c>
      <c r="J194" s="178"/>
      <c r="K194" s="177">
        <v>13</v>
      </c>
      <c r="L194" s="177"/>
      <c r="M194" s="177"/>
      <c r="N194" s="177"/>
      <c r="O194" s="177"/>
      <c r="P194" s="177"/>
      <c r="Q194" s="177">
        <v>20.77</v>
      </c>
      <c r="R194" s="177"/>
      <c r="S194" s="177"/>
      <c r="T194" s="153" t="s">
        <v>183</v>
      </c>
    </row>
    <row r="195" spans="1:22" s="129" customFormat="1" hidden="1">
      <c r="A195" s="239">
        <v>5</v>
      </c>
      <c r="B195" s="275" t="s">
        <v>680</v>
      </c>
      <c r="C195" s="320" t="s">
        <v>45</v>
      </c>
      <c r="D195" s="320" t="s">
        <v>165</v>
      </c>
      <c r="E195" s="138">
        <f>F195+G195</f>
        <v>16</v>
      </c>
      <c r="F195" s="253">
        <v>16</v>
      </c>
      <c r="G195" s="139">
        <f t="shared" si="10"/>
        <v>0</v>
      </c>
      <c r="H195" s="178"/>
      <c r="I195" s="176"/>
      <c r="J195" s="176"/>
      <c r="K195" s="179"/>
      <c r="L195" s="179"/>
      <c r="M195" s="179"/>
      <c r="N195" s="179"/>
      <c r="O195" s="179"/>
      <c r="P195" s="179"/>
      <c r="Q195" s="179"/>
      <c r="R195" s="179"/>
      <c r="S195" s="180"/>
      <c r="T195" s="153" t="s">
        <v>183</v>
      </c>
    </row>
    <row r="196" spans="1:22" s="185" customFormat="1" hidden="1">
      <c r="A196" s="239">
        <v>6</v>
      </c>
      <c r="B196" s="181" t="s">
        <v>270</v>
      </c>
      <c r="C196" s="320" t="s">
        <v>45</v>
      </c>
      <c r="D196" s="320" t="s">
        <v>165</v>
      </c>
      <c r="E196" s="138">
        <f>F196+G196</f>
        <v>8.5</v>
      </c>
      <c r="F196" s="254">
        <v>8.5</v>
      </c>
      <c r="G196" s="139">
        <f t="shared" si="10"/>
        <v>0</v>
      </c>
      <c r="H196" s="182"/>
      <c r="I196" s="183"/>
      <c r="J196" s="183"/>
      <c r="K196" s="182"/>
      <c r="L196" s="182"/>
      <c r="M196" s="182"/>
      <c r="N196" s="182"/>
      <c r="O196" s="182"/>
      <c r="P196" s="182"/>
      <c r="Q196" s="182"/>
      <c r="R196" s="182"/>
      <c r="S196" s="182"/>
      <c r="T196" s="184" t="s">
        <v>183</v>
      </c>
    </row>
    <row r="197" spans="1:22" s="129" customFormat="1" hidden="1">
      <c r="A197" s="571">
        <v>7</v>
      </c>
      <c r="B197" s="575" t="s">
        <v>569</v>
      </c>
      <c r="C197" s="320" t="s">
        <v>45</v>
      </c>
      <c r="D197" s="320" t="s">
        <v>165</v>
      </c>
      <c r="E197" s="138">
        <f>F197+G197</f>
        <v>0.5</v>
      </c>
      <c r="F197" s="246"/>
      <c r="G197" s="139">
        <f t="shared" si="10"/>
        <v>0.5</v>
      </c>
      <c r="H197" s="139">
        <v>0.2</v>
      </c>
      <c r="I197" s="139">
        <v>0.3</v>
      </c>
      <c r="J197" s="139"/>
      <c r="K197" s="139"/>
      <c r="L197" s="139"/>
      <c r="M197" s="139"/>
      <c r="N197" s="139"/>
      <c r="O197" s="139"/>
      <c r="P197" s="139"/>
      <c r="Q197" s="139"/>
      <c r="R197" s="139"/>
      <c r="S197" s="139"/>
      <c r="T197" s="153" t="s">
        <v>183</v>
      </c>
    </row>
    <row r="198" spans="1:22" s="129" customFormat="1" hidden="1">
      <c r="A198" s="572"/>
      <c r="B198" s="576"/>
      <c r="C198" s="543" t="s">
        <v>71</v>
      </c>
      <c r="D198" s="543" t="s">
        <v>71</v>
      </c>
      <c r="E198" s="138">
        <f>F198+G198</f>
        <v>1</v>
      </c>
      <c r="F198" s="246">
        <v>1</v>
      </c>
      <c r="G198" s="139"/>
      <c r="H198" s="139"/>
      <c r="I198" s="139"/>
      <c r="J198" s="139"/>
      <c r="K198" s="139"/>
      <c r="L198" s="139"/>
      <c r="M198" s="139"/>
      <c r="N198" s="139"/>
      <c r="O198" s="139"/>
      <c r="P198" s="139"/>
      <c r="Q198" s="139"/>
      <c r="R198" s="139"/>
      <c r="S198" s="139"/>
      <c r="T198" s="544" t="s">
        <v>183</v>
      </c>
    </row>
    <row r="199" spans="1:22" s="129" customFormat="1" hidden="1">
      <c r="A199" s="571">
        <v>8</v>
      </c>
      <c r="B199" s="575" t="s">
        <v>568</v>
      </c>
      <c r="C199" s="543" t="s">
        <v>71</v>
      </c>
      <c r="D199" s="543" t="s">
        <v>71</v>
      </c>
      <c r="E199" s="138">
        <f>F199+G199</f>
        <v>0.5</v>
      </c>
      <c r="F199" s="246">
        <v>0.5</v>
      </c>
      <c r="G199" s="139"/>
      <c r="H199" s="139"/>
      <c r="I199" s="139"/>
      <c r="J199" s="139"/>
      <c r="K199" s="139"/>
      <c r="L199" s="139"/>
      <c r="M199" s="139"/>
      <c r="N199" s="139"/>
      <c r="O199" s="139"/>
      <c r="P199" s="139"/>
      <c r="Q199" s="139"/>
      <c r="R199" s="139"/>
      <c r="S199" s="139"/>
      <c r="T199" s="544" t="s">
        <v>184</v>
      </c>
      <c r="V199" s="675"/>
    </row>
    <row r="200" spans="1:22" s="129" customFormat="1" hidden="1">
      <c r="A200" s="572"/>
      <c r="B200" s="576"/>
      <c r="C200" s="320" t="s">
        <v>45</v>
      </c>
      <c r="D200" s="320" t="s">
        <v>165</v>
      </c>
      <c r="E200" s="138">
        <f>F200+G200</f>
        <v>0.5</v>
      </c>
      <c r="F200" s="246"/>
      <c r="G200" s="139">
        <f t="shared" si="10"/>
        <v>0.5</v>
      </c>
      <c r="H200" s="139">
        <v>0.2</v>
      </c>
      <c r="I200" s="139">
        <v>0.3</v>
      </c>
      <c r="J200" s="139"/>
      <c r="K200" s="139"/>
      <c r="L200" s="139"/>
      <c r="M200" s="139"/>
      <c r="N200" s="139"/>
      <c r="O200" s="139"/>
      <c r="P200" s="139"/>
      <c r="Q200" s="139"/>
      <c r="R200" s="139"/>
      <c r="S200" s="139"/>
      <c r="T200" s="153" t="s">
        <v>184</v>
      </c>
      <c r="V200" s="675"/>
    </row>
    <row r="201" spans="1:22" s="129" customFormat="1" hidden="1">
      <c r="A201" s="239">
        <v>9</v>
      </c>
      <c r="B201" s="275" t="s">
        <v>653</v>
      </c>
      <c r="C201" s="320" t="s">
        <v>45</v>
      </c>
      <c r="D201" s="320" t="s">
        <v>165</v>
      </c>
      <c r="E201" s="138">
        <f>F201+G201</f>
        <v>32.42</v>
      </c>
      <c r="F201" s="255"/>
      <c r="G201" s="139">
        <f t="shared" si="10"/>
        <v>32.42</v>
      </c>
      <c r="H201" s="175"/>
      <c r="I201" s="176"/>
      <c r="J201" s="176"/>
      <c r="K201" s="175">
        <v>1.1000000000000001</v>
      </c>
      <c r="L201" s="175"/>
      <c r="M201" s="175"/>
      <c r="N201" s="175"/>
      <c r="O201" s="175"/>
      <c r="P201" s="175"/>
      <c r="Q201" s="175">
        <v>31.32</v>
      </c>
      <c r="R201" s="175"/>
      <c r="S201" s="175"/>
      <c r="T201" s="153" t="s">
        <v>184</v>
      </c>
      <c r="V201" s="675"/>
    </row>
    <row r="202" spans="1:22" s="148" customFormat="1" hidden="1">
      <c r="A202" s="239">
        <v>10</v>
      </c>
      <c r="B202" s="275" t="s">
        <v>436</v>
      </c>
      <c r="C202" s="320" t="s">
        <v>45</v>
      </c>
      <c r="D202" s="320" t="s">
        <v>165</v>
      </c>
      <c r="E202" s="138">
        <f>F202+G202</f>
        <v>30.6</v>
      </c>
      <c r="F202" s="246">
        <v>30.6</v>
      </c>
      <c r="G202" s="139">
        <f t="shared" si="10"/>
        <v>0</v>
      </c>
      <c r="H202" s="139"/>
      <c r="I202" s="139"/>
      <c r="J202" s="139"/>
      <c r="K202" s="139"/>
      <c r="L202" s="139"/>
      <c r="M202" s="139"/>
      <c r="N202" s="139"/>
      <c r="O202" s="139"/>
      <c r="P202" s="139"/>
      <c r="Q202" s="139"/>
      <c r="R202" s="139"/>
      <c r="S202" s="139"/>
      <c r="T202" s="153" t="s">
        <v>184</v>
      </c>
      <c r="V202" s="675"/>
    </row>
    <row r="203" spans="1:22" hidden="1">
      <c r="A203" s="239">
        <v>11</v>
      </c>
      <c r="B203" s="137" t="s">
        <v>651</v>
      </c>
      <c r="C203" s="320" t="s">
        <v>45</v>
      </c>
      <c r="D203" s="320" t="s">
        <v>165</v>
      </c>
      <c r="E203" s="138">
        <f>F203+G203</f>
        <v>12.5</v>
      </c>
      <c r="F203" s="246"/>
      <c r="G203" s="139">
        <f t="shared" si="10"/>
        <v>12.5</v>
      </c>
      <c r="H203" s="139">
        <v>2</v>
      </c>
      <c r="I203" s="139">
        <v>6</v>
      </c>
      <c r="J203" s="139"/>
      <c r="K203" s="139">
        <v>2</v>
      </c>
      <c r="L203" s="139"/>
      <c r="M203" s="139"/>
      <c r="N203" s="139"/>
      <c r="O203" s="139"/>
      <c r="P203" s="139"/>
      <c r="Q203" s="139">
        <v>2.5</v>
      </c>
      <c r="R203" s="139"/>
      <c r="S203" s="139"/>
      <c r="T203" s="153" t="s">
        <v>184</v>
      </c>
      <c r="V203" s="675"/>
    </row>
    <row r="204" spans="1:22" hidden="1">
      <c r="A204" s="239">
        <v>12</v>
      </c>
      <c r="B204" s="137" t="s">
        <v>650</v>
      </c>
      <c r="C204" s="320" t="s">
        <v>45</v>
      </c>
      <c r="D204" s="320" t="s">
        <v>165</v>
      </c>
      <c r="E204" s="138">
        <f>F204+G204</f>
        <v>13.3</v>
      </c>
      <c r="F204" s="246"/>
      <c r="G204" s="139">
        <f t="shared" si="10"/>
        <v>13.3</v>
      </c>
      <c r="H204" s="139">
        <v>3</v>
      </c>
      <c r="I204" s="139">
        <v>4</v>
      </c>
      <c r="J204" s="139"/>
      <c r="K204" s="139">
        <v>4.5</v>
      </c>
      <c r="L204" s="139"/>
      <c r="M204" s="139"/>
      <c r="N204" s="139"/>
      <c r="O204" s="139"/>
      <c r="P204" s="139"/>
      <c r="Q204" s="139">
        <v>1.8</v>
      </c>
      <c r="R204" s="139"/>
      <c r="S204" s="139"/>
      <c r="T204" s="153" t="s">
        <v>184</v>
      </c>
      <c r="V204" s="675"/>
    </row>
    <row r="205" spans="1:22" hidden="1">
      <c r="A205" s="239">
        <v>13</v>
      </c>
      <c r="B205" s="137" t="s">
        <v>649</v>
      </c>
      <c r="C205" s="320" t="s">
        <v>45</v>
      </c>
      <c r="D205" s="320" t="s">
        <v>165</v>
      </c>
      <c r="E205" s="138">
        <f>F205+G205</f>
        <v>14.7</v>
      </c>
      <c r="F205" s="246"/>
      <c r="G205" s="139">
        <f t="shared" si="10"/>
        <v>14.7</v>
      </c>
      <c r="H205" s="139"/>
      <c r="I205" s="139"/>
      <c r="J205" s="139"/>
      <c r="K205" s="139">
        <v>13</v>
      </c>
      <c r="L205" s="139"/>
      <c r="M205" s="139"/>
      <c r="N205" s="139"/>
      <c r="O205" s="139"/>
      <c r="P205" s="139"/>
      <c r="Q205" s="139">
        <v>1.7</v>
      </c>
      <c r="R205" s="139"/>
      <c r="S205" s="139"/>
      <c r="T205" s="153" t="s">
        <v>184</v>
      </c>
      <c r="V205" s="675"/>
    </row>
    <row r="206" spans="1:22" hidden="1">
      <c r="A206" s="239">
        <v>14</v>
      </c>
      <c r="B206" s="137" t="s">
        <v>202</v>
      </c>
      <c r="C206" s="320" t="s">
        <v>45</v>
      </c>
      <c r="D206" s="320" t="s">
        <v>165</v>
      </c>
      <c r="E206" s="138">
        <f>F206+G206</f>
        <v>5.5010900000000005</v>
      </c>
      <c r="F206" s="246"/>
      <c r="G206" s="139">
        <f t="shared" si="10"/>
        <v>5.5010900000000005</v>
      </c>
      <c r="H206" s="139"/>
      <c r="I206" s="139"/>
      <c r="J206" s="139"/>
      <c r="K206" s="139">
        <v>5.28</v>
      </c>
      <c r="L206" s="139"/>
      <c r="M206" s="139"/>
      <c r="N206" s="139"/>
      <c r="O206" s="139"/>
      <c r="P206" s="139"/>
      <c r="Q206" s="139">
        <v>0.22109000000000001</v>
      </c>
      <c r="R206" s="139"/>
      <c r="S206" s="139"/>
      <c r="T206" s="153" t="s">
        <v>184</v>
      </c>
      <c r="V206" s="675"/>
    </row>
    <row r="207" spans="1:22" s="129" customFormat="1" ht="31.5" hidden="1">
      <c r="A207" s="239">
        <v>15</v>
      </c>
      <c r="B207" s="137" t="s">
        <v>432</v>
      </c>
      <c r="C207" s="320" t="s">
        <v>45</v>
      </c>
      <c r="D207" s="320" t="s">
        <v>165</v>
      </c>
      <c r="E207" s="138">
        <f>F207+G207</f>
        <v>12.100000000000001</v>
      </c>
      <c r="F207" s="246"/>
      <c r="G207" s="139">
        <f t="shared" si="10"/>
        <v>12.100000000000001</v>
      </c>
      <c r="H207" s="139"/>
      <c r="I207" s="139"/>
      <c r="J207" s="139"/>
      <c r="K207" s="139">
        <v>8.9</v>
      </c>
      <c r="L207" s="139"/>
      <c r="M207" s="139"/>
      <c r="N207" s="139"/>
      <c r="O207" s="139"/>
      <c r="P207" s="139"/>
      <c r="Q207" s="139">
        <v>3.2</v>
      </c>
      <c r="R207" s="139"/>
      <c r="S207" s="139"/>
      <c r="T207" s="153" t="s">
        <v>191</v>
      </c>
    </row>
    <row r="208" spans="1:22" hidden="1">
      <c r="A208" s="239">
        <v>16</v>
      </c>
      <c r="B208" s="137" t="s">
        <v>648</v>
      </c>
      <c r="C208" s="320" t="s">
        <v>45</v>
      </c>
      <c r="D208" s="320" t="s">
        <v>165</v>
      </c>
      <c r="E208" s="138">
        <f>F208+G208</f>
        <v>5.24</v>
      </c>
      <c r="F208" s="246"/>
      <c r="G208" s="139">
        <f t="shared" si="10"/>
        <v>5.24</v>
      </c>
      <c r="H208" s="139">
        <v>1</v>
      </c>
      <c r="I208" s="139">
        <v>2</v>
      </c>
      <c r="J208" s="139"/>
      <c r="K208" s="139">
        <v>2</v>
      </c>
      <c r="L208" s="139"/>
      <c r="M208" s="139"/>
      <c r="N208" s="139"/>
      <c r="O208" s="139"/>
      <c r="P208" s="139"/>
      <c r="Q208" s="139">
        <v>0.24</v>
      </c>
      <c r="R208" s="139"/>
      <c r="S208" s="139"/>
      <c r="T208" s="153" t="s">
        <v>191</v>
      </c>
    </row>
    <row r="209" spans="1:22" hidden="1">
      <c r="A209" s="239">
        <v>17</v>
      </c>
      <c r="B209" s="137" t="s">
        <v>647</v>
      </c>
      <c r="C209" s="320" t="s">
        <v>45</v>
      </c>
      <c r="D209" s="320" t="s">
        <v>165</v>
      </c>
      <c r="E209" s="138">
        <f>F209+G209</f>
        <v>8.11</v>
      </c>
      <c r="F209" s="246"/>
      <c r="G209" s="139">
        <f t="shared" si="10"/>
        <v>8.11</v>
      </c>
      <c r="H209" s="139">
        <v>2</v>
      </c>
      <c r="I209" s="139">
        <v>3</v>
      </c>
      <c r="J209" s="139"/>
      <c r="K209" s="139">
        <v>3</v>
      </c>
      <c r="L209" s="139"/>
      <c r="M209" s="139"/>
      <c r="N209" s="139"/>
      <c r="O209" s="139"/>
      <c r="P209" s="139"/>
      <c r="Q209" s="139">
        <v>0.11</v>
      </c>
      <c r="R209" s="139"/>
      <c r="S209" s="139"/>
      <c r="T209" s="153" t="s">
        <v>191</v>
      </c>
    </row>
    <row r="210" spans="1:22" hidden="1">
      <c r="A210" s="239">
        <v>18</v>
      </c>
      <c r="B210" s="137" t="s">
        <v>646</v>
      </c>
      <c r="C210" s="320" t="s">
        <v>45</v>
      </c>
      <c r="D210" s="320" t="s">
        <v>165</v>
      </c>
      <c r="E210" s="138">
        <f>F210+G210</f>
        <v>7.15</v>
      </c>
      <c r="F210" s="246"/>
      <c r="G210" s="139">
        <f t="shared" si="10"/>
        <v>7.15</v>
      </c>
      <c r="H210" s="139">
        <v>1</v>
      </c>
      <c r="I210" s="139">
        <v>3</v>
      </c>
      <c r="J210" s="139"/>
      <c r="K210" s="139">
        <v>3</v>
      </c>
      <c r="L210" s="139"/>
      <c r="M210" s="139"/>
      <c r="N210" s="139"/>
      <c r="O210" s="139"/>
      <c r="P210" s="139"/>
      <c r="Q210" s="139">
        <v>0.15</v>
      </c>
      <c r="R210" s="139"/>
      <c r="S210" s="139"/>
      <c r="T210" s="153" t="s">
        <v>191</v>
      </c>
    </row>
    <row r="211" spans="1:22" hidden="1">
      <c r="A211" s="239">
        <v>19</v>
      </c>
      <c r="B211" s="137" t="s">
        <v>203</v>
      </c>
      <c r="C211" s="320" t="s">
        <v>45</v>
      </c>
      <c r="D211" s="320" t="s">
        <v>165</v>
      </c>
      <c r="E211" s="138">
        <f>F211+G211</f>
        <v>5.13</v>
      </c>
      <c r="F211" s="246"/>
      <c r="G211" s="139">
        <f t="shared" si="10"/>
        <v>5.13</v>
      </c>
      <c r="H211" s="139">
        <v>1</v>
      </c>
      <c r="I211" s="139">
        <v>2</v>
      </c>
      <c r="J211" s="139"/>
      <c r="K211" s="139">
        <v>2</v>
      </c>
      <c r="L211" s="139"/>
      <c r="M211" s="139"/>
      <c r="N211" s="139"/>
      <c r="O211" s="139"/>
      <c r="P211" s="139"/>
      <c r="Q211" s="139">
        <v>0.13</v>
      </c>
      <c r="R211" s="139"/>
      <c r="S211" s="139"/>
      <c r="T211" s="153" t="s">
        <v>191</v>
      </c>
    </row>
    <row r="212" spans="1:22" hidden="1">
      <c r="A212" s="239">
        <v>20</v>
      </c>
      <c r="B212" s="137" t="s">
        <v>394</v>
      </c>
      <c r="C212" s="320" t="s">
        <v>45</v>
      </c>
      <c r="D212" s="320" t="s">
        <v>165</v>
      </c>
      <c r="E212" s="138">
        <f>F212+G212</f>
        <v>5</v>
      </c>
      <c r="F212" s="246"/>
      <c r="G212" s="139">
        <f t="shared" si="10"/>
        <v>5</v>
      </c>
      <c r="H212" s="139">
        <v>0.5</v>
      </c>
      <c r="I212" s="139">
        <v>1</v>
      </c>
      <c r="J212" s="139"/>
      <c r="K212" s="139">
        <v>0.5</v>
      </c>
      <c r="L212" s="139"/>
      <c r="M212" s="139"/>
      <c r="N212" s="139"/>
      <c r="O212" s="139"/>
      <c r="P212" s="139"/>
      <c r="Q212" s="139">
        <v>3</v>
      </c>
      <c r="R212" s="139"/>
      <c r="S212" s="139"/>
      <c r="T212" s="172" t="s">
        <v>191</v>
      </c>
    </row>
    <row r="213" spans="1:22" s="129" customFormat="1" hidden="1">
      <c r="A213" s="239">
        <v>21</v>
      </c>
      <c r="B213" s="137" t="s">
        <v>201</v>
      </c>
      <c r="C213" s="320" t="s">
        <v>45</v>
      </c>
      <c r="D213" s="320" t="s">
        <v>165</v>
      </c>
      <c r="E213" s="138">
        <f>F213+G213</f>
        <v>0.43</v>
      </c>
      <c r="F213" s="246"/>
      <c r="G213" s="139">
        <f t="shared" si="10"/>
        <v>0.43</v>
      </c>
      <c r="H213" s="139"/>
      <c r="I213" s="176"/>
      <c r="J213" s="176"/>
      <c r="K213" s="139"/>
      <c r="L213" s="139"/>
      <c r="M213" s="139"/>
      <c r="N213" s="139"/>
      <c r="O213" s="139"/>
      <c r="P213" s="139"/>
      <c r="Q213" s="139">
        <v>0.43</v>
      </c>
      <c r="R213" s="139"/>
      <c r="S213" s="139"/>
      <c r="T213" s="153" t="s">
        <v>191</v>
      </c>
    </row>
    <row r="214" spans="1:22" s="129" customFormat="1" hidden="1">
      <c r="A214" s="239">
        <v>22</v>
      </c>
      <c r="B214" s="137" t="s">
        <v>266</v>
      </c>
      <c r="C214" s="320" t="s">
        <v>45</v>
      </c>
      <c r="D214" s="320" t="s">
        <v>165</v>
      </c>
      <c r="E214" s="138">
        <f>F214+G214</f>
        <v>7.5</v>
      </c>
      <c r="F214" s="246"/>
      <c r="G214" s="139">
        <f t="shared" si="10"/>
        <v>7.5</v>
      </c>
      <c r="H214" s="139">
        <v>1</v>
      </c>
      <c r="I214" s="139">
        <v>2</v>
      </c>
      <c r="J214" s="139"/>
      <c r="K214" s="139">
        <v>2</v>
      </c>
      <c r="L214" s="139"/>
      <c r="M214" s="139"/>
      <c r="N214" s="139"/>
      <c r="O214" s="139"/>
      <c r="P214" s="139"/>
      <c r="Q214" s="139">
        <v>2.5</v>
      </c>
      <c r="R214" s="139"/>
      <c r="S214" s="139"/>
      <c r="T214" s="153" t="s">
        <v>191</v>
      </c>
    </row>
    <row r="215" spans="1:22" s="168" customFormat="1" hidden="1">
      <c r="A215" s="228" t="s">
        <v>542</v>
      </c>
      <c r="B215" s="169" t="s">
        <v>564</v>
      </c>
      <c r="C215" s="228"/>
      <c r="D215" s="228"/>
      <c r="E215" s="138"/>
      <c r="F215" s="248"/>
      <c r="G215" s="139"/>
      <c r="H215" s="167"/>
      <c r="I215" s="167"/>
      <c r="J215" s="167"/>
      <c r="K215" s="167"/>
      <c r="L215" s="167"/>
      <c r="M215" s="167"/>
      <c r="N215" s="167"/>
      <c r="O215" s="167"/>
      <c r="P215" s="167"/>
      <c r="Q215" s="167"/>
      <c r="R215" s="167"/>
      <c r="S215" s="167"/>
      <c r="T215" s="173"/>
    </row>
    <row r="216" spans="1:22" s="129" customFormat="1" hidden="1">
      <c r="A216" s="229">
        <v>1</v>
      </c>
      <c r="B216" s="174" t="s">
        <v>705</v>
      </c>
      <c r="C216" s="156" t="s">
        <v>45</v>
      </c>
      <c r="D216" s="156" t="s">
        <v>167</v>
      </c>
      <c r="E216" s="138">
        <f>F216+G216</f>
        <v>3.8</v>
      </c>
      <c r="F216" s="246"/>
      <c r="G216" s="139">
        <f>SUM(H216:S216)</f>
        <v>3.8</v>
      </c>
      <c r="H216" s="139">
        <v>1</v>
      </c>
      <c r="I216" s="139">
        <v>2.8</v>
      </c>
      <c r="J216" s="139"/>
      <c r="K216" s="139"/>
      <c r="L216" s="139"/>
      <c r="M216" s="139"/>
      <c r="N216" s="139"/>
      <c r="O216" s="139"/>
      <c r="P216" s="139"/>
      <c r="Q216" s="139"/>
      <c r="R216" s="139"/>
      <c r="S216" s="139"/>
      <c r="T216" s="153" t="s">
        <v>183</v>
      </c>
    </row>
    <row r="217" spans="1:22" s="135" customFormat="1" hidden="1">
      <c r="A217" s="228" t="s">
        <v>563</v>
      </c>
      <c r="B217" s="186" t="s">
        <v>571</v>
      </c>
      <c r="C217" s="228"/>
      <c r="D217" s="228"/>
      <c r="E217" s="138"/>
      <c r="F217" s="248"/>
      <c r="G217" s="139"/>
      <c r="H217" s="133"/>
      <c r="I217" s="133"/>
      <c r="J217" s="133"/>
      <c r="K217" s="133"/>
      <c r="L217" s="133"/>
      <c r="M217" s="133"/>
      <c r="N217" s="133"/>
      <c r="O217" s="133"/>
      <c r="P217" s="133"/>
      <c r="Q217" s="133"/>
      <c r="R217" s="133"/>
      <c r="S217" s="133"/>
      <c r="T217" s="134"/>
    </row>
    <row r="218" spans="1:22" s="129" customFormat="1" hidden="1">
      <c r="A218" s="229">
        <v>1</v>
      </c>
      <c r="B218" s="137" t="s">
        <v>222</v>
      </c>
      <c r="C218" s="329" t="s">
        <v>45</v>
      </c>
      <c r="D218" s="320" t="s">
        <v>169</v>
      </c>
      <c r="E218" s="138">
        <f>F218+G218</f>
        <v>1</v>
      </c>
      <c r="F218" s="246"/>
      <c r="G218" s="139">
        <f t="shared" ref="G218:G223" si="11">SUM(H218:S218)</f>
        <v>1</v>
      </c>
      <c r="H218" s="139"/>
      <c r="I218" s="139">
        <v>1</v>
      </c>
      <c r="J218" s="139"/>
      <c r="K218" s="139"/>
      <c r="L218" s="139"/>
      <c r="M218" s="139"/>
      <c r="N218" s="139"/>
      <c r="O218" s="139"/>
      <c r="P218" s="139"/>
      <c r="Q218" s="139"/>
      <c r="R218" s="139"/>
      <c r="S218" s="139"/>
      <c r="T218" s="153" t="s">
        <v>184</v>
      </c>
      <c r="V218" s="675"/>
    </row>
    <row r="219" spans="1:22" s="129" customFormat="1" hidden="1">
      <c r="A219" s="239">
        <v>2</v>
      </c>
      <c r="B219" s="137" t="s">
        <v>572</v>
      </c>
      <c r="C219" s="320" t="s">
        <v>45</v>
      </c>
      <c r="D219" s="320" t="s">
        <v>169</v>
      </c>
      <c r="E219" s="138">
        <f>F219+G219</f>
        <v>0.57999999999999996</v>
      </c>
      <c r="F219" s="246">
        <v>0.57999999999999996</v>
      </c>
      <c r="G219" s="139">
        <f t="shared" si="11"/>
        <v>0</v>
      </c>
      <c r="H219" s="139"/>
      <c r="I219" s="139"/>
      <c r="J219" s="139"/>
      <c r="K219" s="139"/>
      <c r="L219" s="139"/>
      <c r="M219" s="139"/>
      <c r="N219" s="139"/>
      <c r="O219" s="139"/>
      <c r="P219" s="139"/>
      <c r="Q219" s="141"/>
      <c r="R219" s="141"/>
      <c r="S219" s="139"/>
      <c r="T219" s="153" t="s">
        <v>184</v>
      </c>
      <c r="V219" s="675"/>
    </row>
    <row r="220" spans="1:22" s="129" customFormat="1" hidden="1">
      <c r="A220" s="239">
        <v>3</v>
      </c>
      <c r="B220" s="137" t="s">
        <v>223</v>
      </c>
      <c r="C220" s="329" t="s">
        <v>45</v>
      </c>
      <c r="D220" s="320" t="s">
        <v>169</v>
      </c>
      <c r="E220" s="138">
        <f>F220+G220</f>
        <v>1</v>
      </c>
      <c r="F220" s="246"/>
      <c r="G220" s="139">
        <f t="shared" si="11"/>
        <v>1</v>
      </c>
      <c r="H220" s="139"/>
      <c r="I220" s="139">
        <v>1</v>
      </c>
      <c r="J220" s="139"/>
      <c r="K220" s="139"/>
      <c r="L220" s="139"/>
      <c r="M220" s="139"/>
      <c r="N220" s="139"/>
      <c r="O220" s="139"/>
      <c r="P220" s="139"/>
      <c r="Q220" s="139"/>
      <c r="R220" s="139"/>
      <c r="S220" s="139"/>
      <c r="T220" s="153" t="s">
        <v>191</v>
      </c>
    </row>
    <row r="221" spans="1:22" s="129" customFormat="1" hidden="1">
      <c r="A221" s="239">
        <v>4</v>
      </c>
      <c r="B221" s="137" t="s">
        <v>224</v>
      </c>
      <c r="C221" s="329" t="s">
        <v>45</v>
      </c>
      <c r="D221" s="320" t="s">
        <v>169</v>
      </c>
      <c r="E221" s="138">
        <f>F221+G221</f>
        <v>1</v>
      </c>
      <c r="F221" s="246"/>
      <c r="G221" s="139">
        <f t="shared" si="11"/>
        <v>1</v>
      </c>
      <c r="H221" s="139"/>
      <c r="I221" s="139">
        <v>1</v>
      </c>
      <c r="J221" s="139"/>
      <c r="K221" s="139"/>
      <c r="L221" s="139"/>
      <c r="M221" s="139"/>
      <c r="N221" s="139"/>
      <c r="O221" s="139"/>
      <c r="P221" s="139"/>
      <c r="Q221" s="139"/>
      <c r="R221" s="139"/>
      <c r="S221" s="139"/>
      <c r="T221" s="153" t="s">
        <v>183</v>
      </c>
    </row>
    <row r="222" spans="1:22" s="129" customFormat="1" ht="31.5" hidden="1">
      <c r="A222" s="239">
        <v>5</v>
      </c>
      <c r="B222" s="137" t="s">
        <v>451</v>
      </c>
      <c r="C222" s="320" t="s">
        <v>45</v>
      </c>
      <c r="D222" s="320" t="s">
        <v>169</v>
      </c>
      <c r="E222" s="138">
        <f>F222+G222</f>
        <v>4.91</v>
      </c>
      <c r="F222" s="246">
        <v>0.42</v>
      </c>
      <c r="G222" s="139">
        <f t="shared" si="11"/>
        <v>4.49</v>
      </c>
      <c r="H222" s="139">
        <v>1.29</v>
      </c>
      <c r="I222" s="139">
        <v>2.99</v>
      </c>
      <c r="J222" s="139"/>
      <c r="K222" s="139"/>
      <c r="L222" s="139"/>
      <c r="M222" s="139">
        <v>0.13</v>
      </c>
      <c r="N222" s="139"/>
      <c r="O222" s="139"/>
      <c r="P222" s="139"/>
      <c r="Q222" s="139">
        <v>0.05</v>
      </c>
      <c r="R222" s="139"/>
      <c r="S222" s="139">
        <v>0.03</v>
      </c>
      <c r="T222" s="153" t="s">
        <v>183</v>
      </c>
    </row>
    <row r="223" spans="1:22" s="129" customFormat="1" hidden="1">
      <c r="A223" s="239">
        <v>6</v>
      </c>
      <c r="B223" s="137" t="s">
        <v>573</v>
      </c>
      <c r="C223" s="320" t="s">
        <v>45</v>
      </c>
      <c r="D223" s="320" t="s">
        <v>169</v>
      </c>
      <c r="E223" s="138">
        <f>F223+G223</f>
        <v>0.32</v>
      </c>
      <c r="F223" s="246">
        <v>0.32</v>
      </c>
      <c r="G223" s="139">
        <f t="shared" si="11"/>
        <v>0</v>
      </c>
      <c r="H223" s="139"/>
      <c r="I223" s="139"/>
      <c r="J223" s="139"/>
      <c r="K223" s="139"/>
      <c r="L223" s="139"/>
      <c r="M223" s="139"/>
      <c r="N223" s="139"/>
      <c r="O223" s="139"/>
      <c r="P223" s="139"/>
      <c r="Q223" s="141"/>
      <c r="R223" s="141"/>
      <c r="S223" s="139"/>
      <c r="T223" s="153" t="s">
        <v>183</v>
      </c>
    </row>
    <row r="224" spans="1:22" s="135" customFormat="1" hidden="1">
      <c r="A224" s="228" t="s">
        <v>565</v>
      </c>
      <c r="B224" s="134" t="s">
        <v>713</v>
      </c>
      <c r="C224" s="332"/>
      <c r="D224" s="332"/>
      <c r="E224" s="138"/>
      <c r="F224" s="245"/>
      <c r="G224" s="139"/>
      <c r="H224" s="132"/>
      <c r="I224" s="132"/>
      <c r="J224" s="132"/>
      <c r="K224" s="132"/>
      <c r="L224" s="132"/>
      <c r="M224" s="132"/>
      <c r="N224" s="132"/>
      <c r="O224" s="132"/>
      <c r="P224" s="132"/>
      <c r="Q224" s="132"/>
      <c r="R224" s="132"/>
      <c r="S224" s="132"/>
      <c r="T224" s="134"/>
    </row>
    <row r="225" spans="1:22" s="129" customFormat="1" hidden="1">
      <c r="A225" s="229">
        <v>1</v>
      </c>
      <c r="B225" s="275" t="s">
        <v>683</v>
      </c>
      <c r="C225" s="320" t="s">
        <v>45</v>
      </c>
      <c r="D225" s="320" t="s">
        <v>168</v>
      </c>
      <c r="E225" s="138">
        <f>F225+G225</f>
        <v>0.91</v>
      </c>
      <c r="F225" s="246">
        <v>0.91</v>
      </c>
      <c r="G225" s="139">
        <f t="shared" ref="G225:G261" si="12">SUM(H225:S225)</f>
        <v>0</v>
      </c>
      <c r="H225" s="139"/>
      <c r="I225" s="139"/>
      <c r="J225" s="139"/>
      <c r="K225" s="139"/>
      <c r="L225" s="139"/>
      <c r="M225" s="139"/>
      <c r="N225" s="139"/>
      <c r="O225" s="139"/>
      <c r="P225" s="139"/>
      <c r="Q225" s="139"/>
      <c r="R225" s="139"/>
      <c r="S225" s="139"/>
      <c r="T225" s="153" t="s">
        <v>183</v>
      </c>
    </row>
    <row r="226" spans="1:22" s="129" customFormat="1" hidden="1">
      <c r="A226" s="239">
        <v>2</v>
      </c>
      <c r="B226" s="137" t="s">
        <v>547</v>
      </c>
      <c r="C226" s="320" t="s">
        <v>45</v>
      </c>
      <c r="D226" s="320" t="s">
        <v>168</v>
      </c>
      <c r="E226" s="138">
        <f>F226+G226</f>
        <v>0.75</v>
      </c>
      <c r="F226" s="246">
        <v>0.75</v>
      </c>
      <c r="G226" s="139">
        <f t="shared" si="12"/>
        <v>0</v>
      </c>
      <c r="H226" s="139"/>
      <c r="I226" s="139"/>
      <c r="J226" s="139"/>
      <c r="K226" s="139"/>
      <c r="L226" s="139"/>
      <c r="M226" s="139"/>
      <c r="N226" s="139"/>
      <c r="O226" s="139"/>
      <c r="P226" s="139"/>
      <c r="Q226" s="139"/>
      <c r="R226" s="139"/>
      <c r="S226" s="139"/>
      <c r="T226" s="153" t="s">
        <v>183</v>
      </c>
    </row>
    <row r="227" spans="1:22" s="129" customFormat="1" hidden="1">
      <c r="A227" s="239">
        <v>3</v>
      </c>
      <c r="B227" s="137" t="s">
        <v>548</v>
      </c>
      <c r="C227" s="320" t="s">
        <v>45</v>
      </c>
      <c r="D227" s="320" t="s">
        <v>168</v>
      </c>
      <c r="E227" s="138">
        <f>F227+G227</f>
        <v>0.43</v>
      </c>
      <c r="F227" s="246">
        <v>0.43</v>
      </c>
      <c r="G227" s="139">
        <f t="shared" si="12"/>
        <v>0</v>
      </c>
      <c r="H227" s="139"/>
      <c r="I227" s="139"/>
      <c r="J227" s="139"/>
      <c r="K227" s="139"/>
      <c r="L227" s="139"/>
      <c r="M227" s="139"/>
      <c r="N227" s="139"/>
      <c r="O227" s="139"/>
      <c r="P227" s="139"/>
      <c r="Q227" s="139"/>
      <c r="R227" s="139"/>
      <c r="S227" s="139"/>
      <c r="T227" s="153" t="s">
        <v>183</v>
      </c>
    </row>
    <row r="228" spans="1:22" s="171" customFormat="1" hidden="1">
      <c r="A228" s="239">
        <v>4</v>
      </c>
      <c r="B228" s="276" t="s">
        <v>549</v>
      </c>
      <c r="C228" s="320" t="s">
        <v>45</v>
      </c>
      <c r="D228" s="144" t="s">
        <v>168</v>
      </c>
      <c r="E228" s="138">
        <f>F228+G228</f>
        <v>1.1299999999999999</v>
      </c>
      <c r="F228" s="251">
        <v>1.1299999999999999</v>
      </c>
      <c r="G228" s="139">
        <f t="shared" si="12"/>
        <v>0</v>
      </c>
      <c r="H228" s="170"/>
      <c r="I228" s="170"/>
      <c r="J228" s="170"/>
      <c r="K228" s="170"/>
      <c r="L228" s="170"/>
      <c r="M228" s="170"/>
      <c r="N228" s="170"/>
      <c r="O228" s="170"/>
      <c r="P228" s="170"/>
      <c r="Q228" s="170"/>
      <c r="R228" s="170"/>
      <c r="S228" s="170"/>
      <c r="T228" s="152" t="s">
        <v>183</v>
      </c>
    </row>
    <row r="229" spans="1:22" s="171" customFormat="1" ht="31.5" hidden="1">
      <c r="A229" s="239">
        <v>5</v>
      </c>
      <c r="B229" s="276" t="s">
        <v>550</v>
      </c>
      <c r="C229" s="320" t="s">
        <v>45</v>
      </c>
      <c r="D229" s="144" t="s">
        <v>168</v>
      </c>
      <c r="E229" s="138">
        <f>F229+G229</f>
        <v>0.95</v>
      </c>
      <c r="F229" s="251">
        <v>0.95</v>
      </c>
      <c r="G229" s="139">
        <f t="shared" si="12"/>
        <v>0</v>
      </c>
      <c r="H229" s="170"/>
      <c r="I229" s="170"/>
      <c r="J229" s="170"/>
      <c r="K229" s="170"/>
      <c r="L229" s="170"/>
      <c r="M229" s="170"/>
      <c r="N229" s="170"/>
      <c r="O229" s="170"/>
      <c r="P229" s="170"/>
      <c r="Q229" s="170"/>
      <c r="R229" s="170"/>
      <c r="S229" s="170"/>
      <c r="T229" s="152" t="s">
        <v>183</v>
      </c>
    </row>
    <row r="230" spans="1:22" s="171" customFormat="1" hidden="1">
      <c r="A230" s="239">
        <v>6</v>
      </c>
      <c r="B230" s="276" t="s">
        <v>551</v>
      </c>
      <c r="C230" s="320" t="s">
        <v>45</v>
      </c>
      <c r="D230" s="144" t="s">
        <v>168</v>
      </c>
      <c r="E230" s="138">
        <f>F230+G230</f>
        <v>0.36</v>
      </c>
      <c r="F230" s="251">
        <v>0.36</v>
      </c>
      <c r="G230" s="139">
        <f t="shared" si="12"/>
        <v>0</v>
      </c>
      <c r="H230" s="170"/>
      <c r="I230" s="170"/>
      <c r="J230" s="170"/>
      <c r="K230" s="170"/>
      <c r="L230" s="170"/>
      <c r="M230" s="170"/>
      <c r="N230" s="170"/>
      <c r="O230" s="170"/>
      <c r="P230" s="170"/>
      <c r="Q230" s="170"/>
      <c r="R230" s="170"/>
      <c r="S230" s="170"/>
      <c r="T230" s="152" t="s">
        <v>183</v>
      </c>
    </row>
    <row r="231" spans="1:22" s="171" customFormat="1" hidden="1">
      <c r="A231" s="239">
        <v>7</v>
      </c>
      <c r="B231" s="276" t="s">
        <v>750</v>
      </c>
      <c r="C231" s="320" t="s">
        <v>45</v>
      </c>
      <c r="D231" s="144" t="s">
        <v>168</v>
      </c>
      <c r="E231" s="138">
        <f>F231+G231</f>
        <v>0.35</v>
      </c>
      <c r="F231" s="251">
        <v>0.35</v>
      </c>
      <c r="G231" s="139">
        <f t="shared" si="12"/>
        <v>0</v>
      </c>
      <c r="H231" s="170"/>
      <c r="I231" s="170"/>
      <c r="J231" s="170"/>
      <c r="K231" s="170"/>
      <c r="L231" s="170"/>
      <c r="M231" s="170"/>
      <c r="N231" s="170"/>
      <c r="O231" s="170"/>
      <c r="P231" s="170"/>
      <c r="Q231" s="170"/>
      <c r="R231" s="170"/>
      <c r="S231" s="170"/>
      <c r="T231" s="152" t="s">
        <v>183</v>
      </c>
    </row>
    <row r="232" spans="1:22" s="171" customFormat="1" hidden="1">
      <c r="A232" s="239">
        <v>8</v>
      </c>
      <c r="B232" s="276" t="s">
        <v>751</v>
      </c>
      <c r="C232" s="320" t="s">
        <v>45</v>
      </c>
      <c r="D232" s="144" t="s">
        <v>168</v>
      </c>
      <c r="E232" s="138">
        <f>F232+G232</f>
        <v>1.05</v>
      </c>
      <c r="F232" s="251">
        <v>1.05</v>
      </c>
      <c r="G232" s="139">
        <f t="shared" si="12"/>
        <v>0</v>
      </c>
      <c r="H232" s="170"/>
      <c r="I232" s="170"/>
      <c r="J232" s="170"/>
      <c r="K232" s="170"/>
      <c r="L232" s="170"/>
      <c r="M232" s="170"/>
      <c r="N232" s="170"/>
      <c r="O232" s="170"/>
      <c r="P232" s="170"/>
      <c r="Q232" s="170"/>
      <c r="R232" s="170"/>
      <c r="S232" s="170"/>
      <c r="T232" s="152" t="s">
        <v>183</v>
      </c>
    </row>
    <row r="233" spans="1:22" s="143" customFormat="1" hidden="1">
      <c r="A233" s="239">
        <v>9</v>
      </c>
      <c r="B233" s="276" t="s">
        <v>558</v>
      </c>
      <c r="C233" s="320" t="s">
        <v>45</v>
      </c>
      <c r="D233" s="144" t="s">
        <v>168</v>
      </c>
      <c r="E233" s="138">
        <f>F233+G233</f>
        <v>1.2</v>
      </c>
      <c r="F233" s="250">
        <v>1.2</v>
      </c>
      <c r="G233" s="139">
        <f t="shared" si="12"/>
        <v>0</v>
      </c>
      <c r="H233" s="142"/>
      <c r="I233" s="142"/>
      <c r="J233" s="142"/>
      <c r="K233" s="142"/>
      <c r="L233" s="142"/>
      <c r="M233" s="142"/>
      <c r="N233" s="142"/>
      <c r="O233" s="142"/>
      <c r="P233" s="142"/>
      <c r="Q233" s="142"/>
      <c r="R233" s="142"/>
      <c r="S233" s="142"/>
      <c r="T233" s="151" t="s">
        <v>183</v>
      </c>
    </row>
    <row r="234" spans="1:22" s="129" customFormat="1" hidden="1">
      <c r="A234" s="239">
        <v>10</v>
      </c>
      <c r="B234" s="275" t="s">
        <v>560</v>
      </c>
      <c r="C234" s="320" t="s">
        <v>45</v>
      </c>
      <c r="D234" s="144" t="s">
        <v>168</v>
      </c>
      <c r="E234" s="138">
        <f>F234+G234</f>
        <v>2</v>
      </c>
      <c r="F234" s="246">
        <v>2</v>
      </c>
      <c r="G234" s="139">
        <f t="shared" si="12"/>
        <v>0</v>
      </c>
      <c r="H234" s="139"/>
      <c r="I234" s="139"/>
      <c r="J234" s="139"/>
      <c r="K234" s="139"/>
      <c r="L234" s="139"/>
      <c r="M234" s="139"/>
      <c r="N234" s="139"/>
      <c r="O234" s="139"/>
      <c r="P234" s="139"/>
      <c r="Q234" s="139"/>
      <c r="R234" s="139"/>
      <c r="S234" s="139"/>
      <c r="T234" s="153" t="s">
        <v>183</v>
      </c>
    </row>
    <row r="235" spans="1:22" s="129" customFormat="1" ht="31.5" hidden="1">
      <c r="A235" s="239">
        <v>11</v>
      </c>
      <c r="B235" s="137" t="s">
        <v>438</v>
      </c>
      <c r="C235" s="320" t="s">
        <v>45</v>
      </c>
      <c r="D235" s="320" t="s">
        <v>168</v>
      </c>
      <c r="E235" s="138">
        <f>F235+G235</f>
        <v>3.7</v>
      </c>
      <c r="F235" s="246">
        <v>3.7</v>
      </c>
      <c r="G235" s="139">
        <f t="shared" si="12"/>
        <v>0</v>
      </c>
      <c r="H235" s="139"/>
      <c r="I235" s="139"/>
      <c r="J235" s="139"/>
      <c r="K235" s="139"/>
      <c r="L235" s="139"/>
      <c r="M235" s="139"/>
      <c r="N235" s="139"/>
      <c r="O235" s="139"/>
      <c r="P235" s="139"/>
      <c r="Q235" s="139"/>
      <c r="R235" s="139"/>
      <c r="S235" s="139"/>
      <c r="T235" s="153" t="s">
        <v>183</v>
      </c>
    </row>
    <row r="236" spans="1:22" s="129" customFormat="1" hidden="1">
      <c r="A236" s="239">
        <v>12</v>
      </c>
      <c r="B236" s="137" t="s">
        <v>562</v>
      </c>
      <c r="C236" s="320" t="s">
        <v>45</v>
      </c>
      <c r="D236" s="320" t="s">
        <v>168</v>
      </c>
      <c r="E236" s="138">
        <f>F236+G236</f>
        <v>0.23</v>
      </c>
      <c r="F236" s="246">
        <v>0.23</v>
      </c>
      <c r="G236" s="139">
        <f t="shared" si="12"/>
        <v>0</v>
      </c>
      <c r="H236" s="139"/>
      <c r="I236" s="139"/>
      <c r="J236" s="139"/>
      <c r="K236" s="139"/>
      <c r="L236" s="139"/>
      <c r="M236" s="139"/>
      <c r="N236" s="139"/>
      <c r="O236" s="139"/>
      <c r="P236" s="139"/>
      <c r="Q236" s="141"/>
      <c r="R236" s="141"/>
      <c r="S236" s="139"/>
      <c r="T236" s="153" t="s">
        <v>183</v>
      </c>
    </row>
    <row r="237" spans="1:22" s="129" customFormat="1" hidden="1">
      <c r="A237" s="239">
        <v>13</v>
      </c>
      <c r="B237" s="137" t="s">
        <v>174</v>
      </c>
      <c r="C237" s="320" t="s">
        <v>45</v>
      </c>
      <c r="D237" s="320" t="s">
        <v>168</v>
      </c>
      <c r="E237" s="138">
        <f>F237+G237</f>
        <v>2</v>
      </c>
      <c r="F237" s="246"/>
      <c r="G237" s="139">
        <f t="shared" si="12"/>
        <v>2</v>
      </c>
      <c r="H237" s="139">
        <v>0.5</v>
      </c>
      <c r="I237" s="139">
        <v>1.5</v>
      </c>
      <c r="J237" s="139"/>
      <c r="K237" s="139"/>
      <c r="L237" s="139"/>
      <c r="M237" s="139"/>
      <c r="N237" s="139"/>
      <c r="O237" s="139"/>
      <c r="P237" s="139"/>
      <c r="Q237" s="139"/>
      <c r="R237" s="139"/>
      <c r="S237" s="139"/>
      <c r="T237" s="153" t="s">
        <v>183</v>
      </c>
    </row>
    <row r="238" spans="1:22" s="143" customFormat="1" hidden="1">
      <c r="A238" s="239">
        <v>14</v>
      </c>
      <c r="B238" s="276" t="s">
        <v>185</v>
      </c>
      <c r="C238" s="320" t="s">
        <v>45</v>
      </c>
      <c r="D238" s="320" t="s">
        <v>168</v>
      </c>
      <c r="E238" s="138">
        <f>F238+G238</f>
        <v>1</v>
      </c>
      <c r="F238" s="246"/>
      <c r="G238" s="139">
        <f t="shared" si="12"/>
        <v>1</v>
      </c>
      <c r="H238" s="142"/>
      <c r="I238" s="142">
        <v>1</v>
      </c>
      <c r="J238" s="142"/>
      <c r="K238" s="142"/>
      <c r="L238" s="142"/>
      <c r="M238" s="142"/>
      <c r="N238" s="142"/>
      <c r="O238" s="142"/>
      <c r="P238" s="142"/>
      <c r="Q238" s="142"/>
      <c r="R238" s="142"/>
      <c r="S238" s="142"/>
      <c r="T238" s="151" t="s">
        <v>183</v>
      </c>
    </row>
    <row r="239" spans="1:22" s="143" customFormat="1" hidden="1">
      <c r="A239" s="239">
        <v>15</v>
      </c>
      <c r="B239" s="276" t="s">
        <v>561</v>
      </c>
      <c r="C239" s="320" t="s">
        <v>45</v>
      </c>
      <c r="D239" s="320" t="s">
        <v>168</v>
      </c>
      <c r="E239" s="138">
        <f>F239+G239</f>
        <v>1.5</v>
      </c>
      <c r="F239" s="250"/>
      <c r="G239" s="139">
        <f t="shared" si="12"/>
        <v>1.5</v>
      </c>
      <c r="H239" s="142"/>
      <c r="I239" s="142">
        <v>1.5</v>
      </c>
      <c r="J239" s="142"/>
      <c r="K239" s="142"/>
      <c r="L239" s="142"/>
      <c r="M239" s="142"/>
      <c r="N239" s="142"/>
      <c r="O239" s="142"/>
      <c r="P239" s="142"/>
      <c r="Q239" s="142"/>
      <c r="R239" s="142"/>
      <c r="S239" s="142"/>
      <c r="T239" s="152" t="s">
        <v>184</v>
      </c>
      <c r="V239" s="675"/>
    </row>
    <row r="240" spans="1:22" s="143" customFormat="1" hidden="1">
      <c r="A240" s="239">
        <v>16</v>
      </c>
      <c r="B240" s="276" t="s">
        <v>186</v>
      </c>
      <c r="C240" s="320" t="s">
        <v>45</v>
      </c>
      <c r="D240" s="144" t="s">
        <v>168</v>
      </c>
      <c r="E240" s="138">
        <f>F240+G240</f>
        <v>0.6</v>
      </c>
      <c r="F240" s="250"/>
      <c r="G240" s="139">
        <f t="shared" si="12"/>
        <v>0.6</v>
      </c>
      <c r="H240" s="142"/>
      <c r="I240" s="142">
        <v>0.6</v>
      </c>
      <c r="J240" s="142"/>
      <c r="K240" s="142"/>
      <c r="L240" s="142"/>
      <c r="M240" s="142"/>
      <c r="N240" s="142"/>
      <c r="O240" s="142"/>
      <c r="P240" s="142"/>
      <c r="Q240" s="142"/>
      <c r="R240" s="142"/>
      <c r="S240" s="142"/>
      <c r="T240" s="152" t="s">
        <v>184</v>
      </c>
      <c r="V240" s="675"/>
    </row>
    <row r="241" spans="1:22" s="129" customFormat="1" hidden="1">
      <c r="A241" s="239">
        <v>17</v>
      </c>
      <c r="B241" s="279" t="s">
        <v>543</v>
      </c>
      <c r="C241" s="320" t="s">
        <v>45</v>
      </c>
      <c r="D241" s="320" t="s">
        <v>168</v>
      </c>
      <c r="E241" s="138">
        <f>F241+G241</f>
        <v>0.97</v>
      </c>
      <c r="F241" s="246">
        <v>0.97</v>
      </c>
      <c r="G241" s="139">
        <f t="shared" si="12"/>
        <v>0</v>
      </c>
      <c r="H241" s="139"/>
      <c r="I241" s="139"/>
      <c r="J241" s="139"/>
      <c r="K241" s="139"/>
      <c r="L241" s="139"/>
      <c r="M241" s="139"/>
      <c r="N241" s="139"/>
      <c r="O241" s="139"/>
      <c r="P241" s="139"/>
      <c r="Q241" s="139"/>
      <c r="R241" s="139"/>
      <c r="S241" s="139"/>
      <c r="T241" s="153" t="s">
        <v>184</v>
      </c>
      <c r="V241" s="675"/>
    </row>
    <row r="242" spans="1:22" s="129" customFormat="1" hidden="1">
      <c r="A242" s="239">
        <v>18</v>
      </c>
      <c r="B242" s="279" t="s">
        <v>544</v>
      </c>
      <c r="C242" s="320" t="s">
        <v>45</v>
      </c>
      <c r="D242" s="320" t="s">
        <v>168</v>
      </c>
      <c r="E242" s="138">
        <f>F242+G242</f>
        <v>0.12</v>
      </c>
      <c r="F242" s="246">
        <v>0.12</v>
      </c>
      <c r="G242" s="139">
        <f t="shared" si="12"/>
        <v>0</v>
      </c>
      <c r="H242" s="139"/>
      <c r="I242" s="139"/>
      <c r="J242" s="139"/>
      <c r="K242" s="139"/>
      <c r="L242" s="139"/>
      <c r="M242" s="139"/>
      <c r="N242" s="139"/>
      <c r="O242" s="139"/>
      <c r="P242" s="139"/>
      <c r="Q242" s="139"/>
      <c r="R242" s="139"/>
      <c r="S242" s="139"/>
      <c r="T242" s="153" t="s">
        <v>184</v>
      </c>
      <c r="V242" s="675"/>
    </row>
    <row r="243" spans="1:22" s="129" customFormat="1" hidden="1">
      <c r="A243" s="239">
        <v>19</v>
      </c>
      <c r="B243" s="279" t="s">
        <v>752</v>
      </c>
      <c r="C243" s="320" t="s">
        <v>45</v>
      </c>
      <c r="D243" s="320" t="s">
        <v>168</v>
      </c>
      <c r="E243" s="138">
        <f>F243+G243</f>
        <v>0.15</v>
      </c>
      <c r="F243" s="246">
        <v>0.15</v>
      </c>
      <c r="G243" s="139">
        <f t="shared" si="12"/>
        <v>0</v>
      </c>
      <c r="H243" s="139"/>
      <c r="I243" s="139"/>
      <c r="J243" s="139"/>
      <c r="K243" s="139"/>
      <c r="L243" s="139"/>
      <c r="M243" s="139"/>
      <c r="N243" s="139"/>
      <c r="O243" s="139"/>
      <c r="P243" s="139"/>
      <c r="Q243" s="139"/>
      <c r="R243" s="139"/>
      <c r="S243" s="139"/>
      <c r="T243" s="153" t="s">
        <v>184</v>
      </c>
      <c r="V243" s="675"/>
    </row>
    <row r="244" spans="1:22" s="129" customFormat="1" hidden="1">
      <c r="A244" s="239">
        <v>20</v>
      </c>
      <c r="B244" s="137" t="s">
        <v>753</v>
      </c>
      <c r="C244" s="320" t="s">
        <v>45</v>
      </c>
      <c r="D244" s="320" t="s">
        <v>168</v>
      </c>
      <c r="E244" s="138">
        <f>F244+G244</f>
        <v>0.46</v>
      </c>
      <c r="F244" s="246">
        <v>0.46</v>
      </c>
      <c r="G244" s="139">
        <f t="shared" si="12"/>
        <v>0</v>
      </c>
      <c r="H244" s="139"/>
      <c r="I244" s="139"/>
      <c r="J244" s="139"/>
      <c r="K244" s="139"/>
      <c r="L244" s="139"/>
      <c r="M244" s="139"/>
      <c r="N244" s="139"/>
      <c r="O244" s="139"/>
      <c r="P244" s="139"/>
      <c r="Q244" s="141"/>
      <c r="R244" s="141"/>
      <c r="S244" s="139"/>
      <c r="T244" s="153" t="s">
        <v>184</v>
      </c>
      <c r="V244" s="675"/>
    </row>
    <row r="245" spans="1:22" s="129" customFormat="1" hidden="1">
      <c r="A245" s="239">
        <v>21</v>
      </c>
      <c r="B245" s="137" t="s">
        <v>754</v>
      </c>
      <c r="C245" s="320" t="s">
        <v>45</v>
      </c>
      <c r="D245" s="320" t="s">
        <v>168</v>
      </c>
      <c r="E245" s="138">
        <f>F245+G245</f>
        <v>0.56999999999999995</v>
      </c>
      <c r="F245" s="246">
        <v>0.56999999999999995</v>
      </c>
      <c r="G245" s="139">
        <f t="shared" si="12"/>
        <v>0</v>
      </c>
      <c r="H245" s="139"/>
      <c r="I245" s="139"/>
      <c r="J245" s="139"/>
      <c r="K245" s="139"/>
      <c r="L245" s="139"/>
      <c r="M245" s="139"/>
      <c r="N245" s="139"/>
      <c r="O245" s="139"/>
      <c r="P245" s="139"/>
      <c r="Q245" s="141"/>
      <c r="R245" s="141"/>
      <c r="S245" s="139"/>
      <c r="T245" s="153" t="s">
        <v>184</v>
      </c>
      <c r="V245" s="675"/>
    </row>
    <row r="246" spans="1:22" s="171" customFormat="1" hidden="1">
      <c r="A246" s="239">
        <v>22</v>
      </c>
      <c r="B246" s="276" t="s">
        <v>556</v>
      </c>
      <c r="C246" s="320" t="s">
        <v>45</v>
      </c>
      <c r="D246" s="144" t="s">
        <v>168</v>
      </c>
      <c r="E246" s="138">
        <f>F246+G246</f>
        <v>1.7</v>
      </c>
      <c r="F246" s="251">
        <v>1.7</v>
      </c>
      <c r="G246" s="139">
        <f t="shared" si="12"/>
        <v>0</v>
      </c>
      <c r="H246" s="170"/>
      <c r="I246" s="170"/>
      <c r="J246" s="170"/>
      <c r="K246" s="170"/>
      <c r="L246" s="170"/>
      <c r="M246" s="170"/>
      <c r="N246" s="170"/>
      <c r="O246" s="170"/>
      <c r="P246" s="170"/>
      <c r="Q246" s="170"/>
      <c r="R246" s="170"/>
      <c r="S246" s="170"/>
      <c r="T246" s="152" t="s">
        <v>184</v>
      </c>
      <c r="V246" s="675"/>
    </row>
    <row r="247" spans="1:22" s="171" customFormat="1" hidden="1">
      <c r="A247" s="239">
        <v>23</v>
      </c>
      <c r="B247" s="276" t="s">
        <v>557</v>
      </c>
      <c r="C247" s="320" t="s">
        <v>45</v>
      </c>
      <c r="D247" s="144" t="s">
        <v>168</v>
      </c>
      <c r="E247" s="138">
        <f>F247+G247</f>
        <v>0.2</v>
      </c>
      <c r="F247" s="251">
        <v>0.2</v>
      </c>
      <c r="G247" s="139">
        <f t="shared" si="12"/>
        <v>0</v>
      </c>
      <c r="H247" s="170"/>
      <c r="I247" s="170"/>
      <c r="J247" s="170"/>
      <c r="K247" s="170"/>
      <c r="L247" s="170"/>
      <c r="M247" s="170"/>
      <c r="N247" s="170"/>
      <c r="O247" s="170"/>
      <c r="P247" s="170"/>
      <c r="Q247" s="170"/>
      <c r="R247" s="170"/>
      <c r="S247" s="170"/>
      <c r="T247" s="152" t="s">
        <v>184</v>
      </c>
      <c r="V247" s="675"/>
    </row>
    <row r="248" spans="1:22" s="171" customFormat="1" ht="31.5" hidden="1">
      <c r="A248" s="239">
        <v>24</v>
      </c>
      <c r="B248" s="276" t="s">
        <v>755</v>
      </c>
      <c r="C248" s="320" t="s">
        <v>45</v>
      </c>
      <c r="D248" s="144" t="s">
        <v>168</v>
      </c>
      <c r="E248" s="138">
        <f>F248+G248</f>
        <v>0.25</v>
      </c>
      <c r="F248" s="251">
        <v>0.25</v>
      </c>
      <c r="G248" s="139">
        <f t="shared" si="12"/>
        <v>0</v>
      </c>
      <c r="H248" s="170"/>
      <c r="I248" s="170"/>
      <c r="J248" s="170"/>
      <c r="K248" s="170"/>
      <c r="L248" s="170"/>
      <c r="M248" s="170"/>
      <c r="N248" s="170"/>
      <c r="O248" s="170"/>
      <c r="P248" s="170"/>
      <c r="Q248" s="170"/>
      <c r="R248" s="170"/>
      <c r="S248" s="170"/>
      <c r="T248" s="152" t="s">
        <v>184</v>
      </c>
      <c r="V248" s="675"/>
    </row>
    <row r="249" spans="1:22" s="143" customFormat="1" hidden="1">
      <c r="A249" s="229">
        <v>33</v>
      </c>
      <c r="B249" s="276" t="s">
        <v>437</v>
      </c>
      <c r="C249" s="320" t="s">
        <v>45</v>
      </c>
      <c r="D249" s="144" t="s">
        <v>168</v>
      </c>
      <c r="E249" s="138">
        <f>F249+G249</f>
        <v>0.1</v>
      </c>
      <c r="F249" s="247">
        <v>0.1</v>
      </c>
      <c r="G249" s="139">
        <f t="shared" si="12"/>
        <v>0</v>
      </c>
      <c r="H249" s="142"/>
      <c r="I249" s="142"/>
      <c r="J249" s="142"/>
      <c r="K249" s="142"/>
      <c r="L249" s="142"/>
      <c r="M249" s="142"/>
      <c r="N249" s="142"/>
      <c r="O249" s="142"/>
      <c r="P249" s="142"/>
      <c r="Q249" s="142"/>
      <c r="R249" s="142"/>
      <c r="S249" s="142"/>
      <c r="T249" s="152" t="s">
        <v>184</v>
      </c>
      <c r="V249" s="675"/>
    </row>
    <row r="250" spans="1:22" s="129" customFormat="1" hidden="1">
      <c r="A250" s="239">
        <v>25</v>
      </c>
      <c r="B250" s="275" t="s">
        <v>545</v>
      </c>
      <c r="C250" s="320" t="s">
        <v>45</v>
      </c>
      <c r="D250" s="320" t="s">
        <v>168</v>
      </c>
      <c r="E250" s="138">
        <f>F250+G250</f>
        <v>0.72</v>
      </c>
      <c r="F250" s="246">
        <v>0.72</v>
      </c>
      <c r="G250" s="139">
        <f t="shared" si="12"/>
        <v>0</v>
      </c>
      <c r="H250" s="139"/>
      <c r="I250" s="139"/>
      <c r="J250" s="139"/>
      <c r="K250" s="139"/>
      <c r="L250" s="139"/>
      <c r="M250" s="139"/>
      <c r="N250" s="139"/>
      <c r="O250" s="139"/>
      <c r="P250" s="139"/>
      <c r="Q250" s="139"/>
      <c r="R250" s="139"/>
      <c r="S250" s="139"/>
      <c r="T250" s="153" t="s">
        <v>191</v>
      </c>
    </row>
    <row r="251" spans="1:22" s="129" customFormat="1" hidden="1">
      <c r="A251" s="239">
        <v>26</v>
      </c>
      <c r="B251" s="275" t="s">
        <v>454</v>
      </c>
      <c r="C251" s="320" t="s">
        <v>45</v>
      </c>
      <c r="D251" s="320" t="s">
        <v>168</v>
      </c>
      <c r="E251" s="138">
        <f>F251+G251</f>
        <v>0.2</v>
      </c>
      <c r="F251" s="246">
        <v>0.2</v>
      </c>
      <c r="G251" s="139">
        <f t="shared" si="12"/>
        <v>0</v>
      </c>
      <c r="H251" s="139"/>
      <c r="I251" s="139"/>
      <c r="J251" s="139"/>
      <c r="K251" s="139"/>
      <c r="L251" s="139"/>
      <c r="M251" s="139"/>
      <c r="N251" s="139"/>
      <c r="O251" s="139"/>
      <c r="P251" s="139"/>
      <c r="Q251" s="139"/>
      <c r="R251" s="139"/>
      <c r="S251" s="139"/>
      <c r="T251" s="153" t="s">
        <v>191</v>
      </c>
    </row>
    <row r="252" spans="1:22" s="129" customFormat="1" hidden="1">
      <c r="A252" s="239">
        <v>27</v>
      </c>
      <c r="B252" s="275" t="s">
        <v>546</v>
      </c>
      <c r="C252" s="320" t="s">
        <v>45</v>
      </c>
      <c r="D252" s="320" t="s">
        <v>168</v>
      </c>
      <c r="E252" s="138">
        <f>F252+G252</f>
        <v>0.08</v>
      </c>
      <c r="F252" s="246">
        <v>0.08</v>
      </c>
      <c r="G252" s="139">
        <f t="shared" si="12"/>
        <v>0</v>
      </c>
      <c r="H252" s="139"/>
      <c r="I252" s="139"/>
      <c r="J252" s="139"/>
      <c r="K252" s="139"/>
      <c r="L252" s="139"/>
      <c r="M252" s="139"/>
      <c r="N252" s="139"/>
      <c r="O252" s="139"/>
      <c r="P252" s="139"/>
      <c r="Q252" s="139"/>
      <c r="R252" s="139"/>
      <c r="S252" s="139"/>
      <c r="T252" s="153" t="s">
        <v>191</v>
      </c>
    </row>
    <row r="253" spans="1:22" s="171" customFormat="1" hidden="1">
      <c r="A253" s="239">
        <v>28</v>
      </c>
      <c r="B253" s="276" t="s">
        <v>455</v>
      </c>
      <c r="C253" s="320" t="s">
        <v>45</v>
      </c>
      <c r="D253" s="144" t="s">
        <v>168</v>
      </c>
      <c r="E253" s="138">
        <f>F253+G253</f>
        <v>1.08</v>
      </c>
      <c r="F253" s="251">
        <v>1.08</v>
      </c>
      <c r="G253" s="139">
        <f t="shared" si="12"/>
        <v>0</v>
      </c>
      <c r="H253" s="170"/>
      <c r="I253" s="170"/>
      <c r="J253" s="170"/>
      <c r="K253" s="170"/>
      <c r="L253" s="170"/>
      <c r="M253" s="170"/>
      <c r="N253" s="170"/>
      <c r="O253" s="170"/>
      <c r="P253" s="170"/>
      <c r="Q253" s="170"/>
      <c r="R253" s="170"/>
      <c r="S253" s="170"/>
      <c r="T253" s="152" t="s">
        <v>191</v>
      </c>
    </row>
    <row r="254" spans="1:22" s="171" customFormat="1" hidden="1">
      <c r="A254" s="239">
        <v>29</v>
      </c>
      <c r="B254" s="276" t="s">
        <v>552</v>
      </c>
      <c r="C254" s="320" t="s">
        <v>45</v>
      </c>
      <c r="D254" s="144" t="s">
        <v>168</v>
      </c>
      <c r="E254" s="138">
        <f>F254+G254</f>
        <v>0.25</v>
      </c>
      <c r="F254" s="251">
        <v>0.25</v>
      </c>
      <c r="G254" s="139">
        <f t="shared" si="12"/>
        <v>0</v>
      </c>
      <c r="H254" s="170"/>
      <c r="I254" s="170"/>
      <c r="J254" s="170"/>
      <c r="K254" s="170"/>
      <c r="L254" s="170"/>
      <c r="M254" s="170"/>
      <c r="N254" s="170"/>
      <c r="O254" s="170"/>
      <c r="P254" s="170"/>
      <c r="Q254" s="170"/>
      <c r="R254" s="170"/>
      <c r="S254" s="170"/>
      <c r="T254" s="152" t="s">
        <v>191</v>
      </c>
    </row>
    <row r="255" spans="1:22" s="171" customFormat="1" hidden="1">
      <c r="A255" s="239">
        <v>30</v>
      </c>
      <c r="B255" s="276" t="s">
        <v>553</v>
      </c>
      <c r="C255" s="320" t="s">
        <v>45</v>
      </c>
      <c r="D255" s="144" t="s">
        <v>168</v>
      </c>
      <c r="E255" s="138">
        <f>F255+G255</f>
        <v>0.19</v>
      </c>
      <c r="F255" s="251">
        <v>0.19</v>
      </c>
      <c r="G255" s="139">
        <f t="shared" si="12"/>
        <v>0</v>
      </c>
      <c r="H255" s="170"/>
      <c r="I255" s="170"/>
      <c r="J255" s="170"/>
      <c r="K255" s="170"/>
      <c r="L255" s="170"/>
      <c r="M255" s="170"/>
      <c r="N255" s="170"/>
      <c r="O255" s="170"/>
      <c r="P255" s="170"/>
      <c r="Q255" s="170"/>
      <c r="R255" s="170"/>
      <c r="S255" s="170"/>
      <c r="T255" s="152" t="s">
        <v>191</v>
      </c>
    </row>
    <row r="256" spans="1:22" s="171" customFormat="1" hidden="1">
      <c r="A256" s="239">
        <v>31</v>
      </c>
      <c r="B256" s="276" t="s">
        <v>554</v>
      </c>
      <c r="C256" s="320" t="s">
        <v>45</v>
      </c>
      <c r="D256" s="144" t="s">
        <v>168</v>
      </c>
      <c r="E256" s="138">
        <f>F256+G256</f>
        <v>0.14000000000000001</v>
      </c>
      <c r="F256" s="251">
        <v>0.14000000000000001</v>
      </c>
      <c r="G256" s="139">
        <f t="shared" si="12"/>
        <v>0</v>
      </c>
      <c r="H256" s="170"/>
      <c r="I256" s="170"/>
      <c r="J256" s="170"/>
      <c r="K256" s="170"/>
      <c r="L256" s="170"/>
      <c r="M256" s="170"/>
      <c r="N256" s="170"/>
      <c r="O256" s="170"/>
      <c r="P256" s="170"/>
      <c r="Q256" s="170"/>
      <c r="R256" s="170"/>
      <c r="S256" s="170"/>
      <c r="T256" s="152" t="s">
        <v>191</v>
      </c>
    </row>
    <row r="257" spans="1:22" s="171" customFormat="1" hidden="1">
      <c r="A257" s="239">
        <v>32</v>
      </c>
      <c r="B257" s="276" t="s">
        <v>555</v>
      </c>
      <c r="C257" s="320" t="s">
        <v>45</v>
      </c>
      <c r="D257" s="144" t="s">
        <v>168</v>
      </c>
      <c r="E257" s="138">
        <f>F257+G257</f>
        <v>0.25</v>
      </c>
      <c r="F257" s="251">
        <v>0.25</v>
      </c>
      <c r="G257" s="139">
        <f t="shared" si="12"/>
        <v>0</v>
      </c>
      <c r="H257" s="170"/>
      <c r="I257" s="170"/>
      <c r="J257" s="170"/>
      <c r="K257" s="170"/>
      <c r="L257" s="170"/>
      <c r="M257" s="170"/>
      <c r="N257" s="170"/>
      <c r="O257" s="170"/>
      <c r="P257" s="170"/>
      <c r="Q257" s="170"/>
      <c r="R257" s="170"/>
      <c r="S257" s="170"/>
      <c r="T257" s="152" t="s">
        <v>191</v>
      </c>
    </row>
    <row r="258" spans="1:22" s="171" customFormat="1" hidden="1">
      <c r="A258" s="239">
        <v>33</v>
      </c>
      <c r="B258" s="276" t="s">
        <v>456</v>
      </c>
      <c r="C258" s="320" t="s">
        <v>45</v>
      </c>
      <c r="D258" s="144" t="s">
        <v>168</v>
      </c>
      <c r="E258" s="138">
        <f>F258+G258</f>
        <v>0.74</v>
      </c>
      <c r="F258" s="251">
        <v>0.74</v>
      </c>
      <c r="G258" s="139">
        <f t="shared" si="12"/>
        <v>0</v>
      </c>
      <c r="H258" s="170"/>
      <c r="I258" s="170"/>
      <c r="J258" s="170"/>
      <c r="K258" s="170"/>
      <c r="L258" s="170"/>
      <c r="M258" s="170"/>
      <c r="N258" s="170"/>
      <c r="O258" s="170"/>
      <c r="P258" s="170"/>
      <c r="Q258" s="170"/>
      <c r="R258" s="170"/>
      <c r="S258" s="170"/>
      <c r="T258" s="152" t="s">
        <v>191</v>
      </c>
    </row>
    <row r="259" spans="1:22" s="143" customFormat="1" hidden="1">
      <c r="A259" s="239">
        <v>34</v>
      </c>
      <c r="B259" s="276" t="s">
        <v>187</v>
      </c>
      <c r="C259" s="320" t="s">
        <v>45</v>
      </c>
      <c r="D259" s="333" t="s">
        <v>168</v>
      </c>
      <c r="E259" s="138">
        <f>F259+G259</f>
        <v>0.6</v>
      </c>
      <c r="F259" s="250"/>
      <c r="G259" s="139">
        <f t="shared" si="12"/>
        <v>0.6</v>
      </c>
      <c r="H259" s="142"/>
      <c r="I259" s="142">
        <v>0.6</v>
      </c>
      <c r="J259" s="142"/>
      <c r="K259" s="142"/>
      <c r="L259" s="142"/>
      <c r="M259" s="142"/>
      <c r="N259" s="142"/>
      <c r="O259" s="142"/>
      <c r="P259" s="142"/>
      <c r="Q259" s="142"/>
      <c r="R259" s="142"/>
      <c r="S259" s="142"/>
      <c r="T259" s="172" t="s">
        <v>191</v>
      </c>
    </row>
    <row r="260" spans="1:22" s="171" customFormat="1" hidden="1">
      <c r="A260" s="239">
        <v>35</v>
      </c>
      <c r="B260" s="276" t="s">
        <v>271</v>
      </c>
      <c r="C260" s="320" t="s">
        <v>45</v>
      </c>
      <c r="D260" s="144" t="s">
        <v>168</v>
      </c>
      <c r="E260" s="138">
        <f>F260+G260</f>
        <v>0.5</v>
      </c>
      <c r="F260" s="251">
        <v>0.5</v>
      </c>
      <c r="G260" s="139">
        <f t="shared" si="12"/>
        <v>0</v>
      </c>
      <c r="H260" s="170"/>
      <c r="I260" s="170"/>
      <c r="J260" s="170"/>
      <c r="K260" s="170"/>
      <c r="L260" s="170"/>
      <c r="M260" s="170"/>
      <c r="N260" s="170"/>
      <c r="O260" s="170"/>
      <c r="P260" s="170"/>
      <c r="Q260" s="170"/>
      <c r="R260" s="170"/>
      <c r="S260" s="170"/>
      <c r="T260" s="152" t="s">
        <v>191</v>
      </c>
    </row>
    <row r="261" spans="1:22" s="143" customFormat="1" hidden="1">
      <c r="A261" s="239">
        <v>36</v>
      </c>
      <c r="B261" s="276" t="s">
        <v>559</v>
      </c>
      <c r="C261" s="320" t="s">
        <v>45</v>
      </c>
      <c r="D261" s="144" t="s">
        <v>168</v>
      </c>
      <c r="E261" s="138">
        <f>F261+G261</f>
        <v>1.5</v>
      </c>
      <c r="F261" s="250"/>
      <c r="G261" s="139">
        <f t="shared" si="12"/>
        <v>1.5</v>
      </c>
      <c r="H261" s="142"/>
      <c r="I261" s="142">
        <v>1.5</v>
      </c>
      <c r="J261" s="142"/>
      <c r="K261" s="142"/>
      <c r="L261" s="142"/>
      <c r="M261" s="142"/>
      <c r="N261" s="142"/>
      <c r="O261" s="142"/>
      <c r="P261" s="142"/>
      <c r="Q261" s="142"/>
      <c r="R261" s="142"/>
      <c r="S261" s="142"/>
      <c r="T261" s="152" t="s">
        <v>191</v>
      </c>
    </row>
    <row r="262" spans="1:22" s="168" customFormat="1" hidden="1">
      <c r="A262" s="228" t="s">
        <v>566</v>
      </c>
      <c r="B262" s="169" t="s">
        <v>580</v>
      </c>
      <c r="C262" s="231"/>
      <c r="D262" s="231"/>
      <c r="E262" s="138"/>
      <c r="F262" s="256"/>
      <c r="G262" s="139"/>
      <c r="H262" s="167"/>
      <c r="I262" s="167"/>
      <c r="J262" s="167"/>
      <c r="K262" s="167"/>
      <c r="L262" s="167"/>
      <c r="M262" s="167"/>
      <c r="N262" s="167"/>
      <c r="O262" s="167"/>
      <c r="P262" s="167"/>
      <c r="Q262" s="167"/>
      <c r="R262" s="167"/>
      <c r="S262" s="167"/>
      <c r="T262" s="173"/>
    </row>
    <row r="263" spans="1:22" s="129" customFormat="1" hidden="1">
      <c r="A263" s="229">
        <v>1</v>
      </c>
      <c r="B263" s="137" t="s">
        <v>350</v>
      </c>
      <c r="C263" s="320" t="s">
        <v>45</v>
      </c>
      <c r="D263" s="320" t="s">
        <v>170</v>
      </c>
      <c r="E263" s="138">
        <f>F263+G263</f>
        <v>5.25</v>
      </c>
      <c r="F263" s="246"/>
      <c r="G263" s="139">
        <f t="shared" ref="G263:G270" si="13">SUM(H263:S263)</f>
        <v>5.25</v>
      </c>
      <c r="H263" s="139">
        <v>2</v>
      </c>
      <c r="I263" s="139">
        <v>3.25</v>
      </c>
      <c r="J263" s="139"/>
      <c r="K263" s="139"/>
      <c r="L263" s="139"/>
      <c r="M263" s="139"/>
      <c r="N263" s="139"/>
      <c r="O263" s="139"/>
      <c r="P263" s="139"/>
      <c r="Q263" s="141"/>
      <c r="R263" s="141"/>
      <c r="S263" s="139"/>
      <c r="T263" s="153" t="s">
        <v>183</v>
      </c>
    </row>
    <row r="264" spans="1:22" s="129" customFormat="1" hidden="1">
      <c r="A264" s="239">
        <v>2</v>
      </c>
      <c r="B264" s="137" t="s">
        <v>439</v>
      </c>
      <c r="C264" s="329" t="s">
        <v>45</v>
      </c>
      <c r="D264" s="320" t="s">
        <v>170</v>
      </c>
      <c r="E264" s="138">
        <f>F264+G264</f>
        <v>1.2999999999999998</v>
      </c>
      <c r="F264" s="246"/>
      <c r="G264" s="139">
        <f t="shared" si="13"/>
        <v>1.2999999999999998</v>
      </c>
      <c r="H264" s="139">
        <v>0.7</v>
      </c>
      <c r="I264" s="139">
        <v>0.6</v>
      </c>
      <c r="J264" s="139"/>
      <c r="K264" s="139"/>
      <c r="L264" s="139"/>
      <c r="M264" s="139"/>
      <c r="N264" s="139"/>
      <c r="O264" s="139"/>
      <c r="P264" s="139"/>
      <c r="Q264" s="141"/>
      <c r="R264" s="141"/>
      <c r="S264" s="139"/>
      <c r="T264" s="153" t="s">
        <v>183</v>
      </c>
    </row>
    <row r="265" spans="1:22" s="129" customFormat="1" hidden="1">
      <c r="A265" s="239">
        <v>3</v>
      </c>
      <c r="B265" s="137" t="s">
        <v>240</v>
      </c>
      <c r="C265" s="320" t="s">
        <v>45</v>
      </c>
      <c r="D265" s="144" t="s">
        <v>170</v>
      </c>
      <c r="E265" s="138">
        <f>F265+G265</f>
        <v>1</v>
      </c>
      <c r="F265" s="246"/>
      <c r="G265" s="139">
        <f t="shared" si="13"/>
        <v>1</v>
      </c>
      <c r="H265" s="139"/>
      <c r="I265" s="139">
        <v>1</v>
      </c>
      <c r="J265" s="139"/>
      <c r="K265" s="139"/>
      <c r="L265" s="139"/>
      <c r="M265" s="139"/>
      <c r="N265" s="139"/>
      <c r="O265" s="139"/>
      <c r="P265" s="139"/>
      <c r="Q265" s="139"/>
      <c r="R265" s="139"/>
      <c r="S265" s="139"/>
      <c r="T265" s="153" t="s">
        <v>183</v>
      </c>
    </row>
    <row r="266" spans="1:22" s="129" customFormat="1" hidden="1">
      <c r="A266" s="239">
        <v>4</v>
      </c>
      <c r="B266" s="137" t="s">
        <v>243</v>
      </c>
      <c r="C266" s="320" t="s">
        <v>45</v>
      </c>
      <c r="D266" s="144" t="s">
        <v>170</v>
      </c>
      <c r="E266" s="138">
        <f>F266+G266</f>
        <v>1</v>
      </c>
      <c r="F266" s="246"/>
      <c r="G266" s="139">
        <f t="shared" si="13"/>
        <v>1</v>
      </c>
      <c r="H266" s="139"/>
      <c r="I266" s="139">
        <v>1</v>
      </c>
      <c r="J266" s="139"/>
      <c r="K266" s="139"/>
      <c r="L266" s="139"/>
      <c r="M266" s="139"/>
      <c r="N266" s="139"/>
      <c r="O266" s="139"/>
      <c r="P266" s="139"/>
      <c r="Q266" s="139"/>
      <c r="R266" s="139"/>
      <c r="S266" s="139"/>
      <c r="T266" s="153" t="s">
        <v>183</v>
      </c>
    </row>
    <row r="267" spans="1:22" s="129" customFormat="1" hidden="1">
      <c r="A267" s="239">
        <v>5</v>
      </c>
      <c r="B267" s="137" t="s">
        <v>395</v>
      </c>
      <c r="C267" s="320" t="s">
        <v>45</v>
      </c>
      <c r="D267" s="320" t="s">
        <v>170</v>
      </c>
      <c r="E267" s="138">
        <f>F267+G267</f>
        <v>1</v>
      </c>
      <c r="F267" s="246"/>
      <c r="G267" s="139">
        <f t="shared" si="13"/>
        <v>1</v>
      </c>
      <c r="H267" s="139"/>
      <c r="I267" s="139">
        <v>1</v>
      </c>
      <c r="J267" s="139"/>
      <c r="K267" s="139"/>
      <c r="L267" s="139"/>
      <c r="M267" s="139"/>
      <c r="N267" s="139"/>
      <c r="O267" s="139"/>
      <c r="P267" s="139"/>
      <c r="Q267" s="139"/>
      <c r="R267" s="139"/>
      <c r="S267" s="139"/>
      <c r="T267" s="153" t="s">
        <v>191</v>
      </c>
    </row>
    <row r="268" spans="1:22" s="129" customFormat="1" hidden="1">
      <c r="A268" s="239">
        <v>6</v>
      </c>
      <c r="B268" s="137" t="s">
        <v>241</v>
      </c>
      <c r="C268" s="320" t="s">
        <v>45</v>
      </c>
      <c r="D268" s="320" t="s">
        <v>170</v>
      </c>
      <c r="E268" s="138">
        <f>F268+G268</f>
        <v>1</v>
      </c>
      <c r="F268" s="246"/>
      <c r="G268" s="139">
        <f t="shared" si="13"/>
        <v>1</v>
      </c>
      <c r="H268" s="139"/>
      <c r="I268" s="139">
        <v>1</v>
      </c>
      <c r="J268" s="139"/>
      <c r="K268" s="139"/>
      <c r="L268" s="139"/>
      <c r="M268" s="139"/>
      <c r="N268" s="139"/>
      <c r="O268" s="139"/>
      <c r="P268" s="139"/>
      <c r="Q268" s="139"/>
      <c r="R268" s="139"/>
      <c r="S268" s="139"/>
      <c r="T268" s="153" t="s">
        <v>191</v>
      </c>
    </row>
    <row r="269" spans="1:22" s="129" customFormat="1" hidden="1">
      <c r="A269" s="239">
        <v>7</v>
      </c>
      <c r="B269" s="137" t="s">
        <v>396</v>
      </c>
      <c r="C269" s="320" t="s">
        <v>45</v>
      </c>
      <c r="D269" s="320" t="s">
        <v>170</v>
      </c>
      <c r="E269" s="138">
        <f>F269+G269</f>
        <v>1</v>
      </c>
      <c r="F269" s="246"/>
      <c r="G269" s="139">
        <f t="shared" si="13"/>
        <v>1</v>
      </c>
      <c r="H269" s="139">
        <v>1</v>
      </c>
      <c r="I269" s="139"/>
      <c r="J269" s="139"/>
      <c r="K269" s="139"/>
      <c r="L269" s="139"/>
      <c r="M269" s="139"/>
      <c r="N269" s="139"/>
      <c r="O269" s="139"/>
      <c r="P269" s="139"/>
      <c r="Q269" s="139"/>
      <c r="R269" s="139"/>
      <c r="S269" s="139"/>
      <c r="T269" s="153" t="s">
        <v>184</v>
      </c>
      <c r="V269" s="675"/>
    </row>
    <row r="270" spans="1:22" s="129" customFormat="1" hidden="1">
      <c r="A270" s="239">
        <v>8</v>
      </c>
      <c r="B270" s="137" t="s">
        <v>242</v>
      </c>
      <c r="C270" s="320" t="s">
        <v>45</v>
      </c>
      <c r="D270" s="320" t="s">
        <v>170</v>
      </c>
      <c r="E270" s="138">
        <f>F270+G270</f>
        <v>1</v>
      </c>
      <c r="F270" s="246"/>
      <c r="G270" s="139">
        <f t="shared" si="13"/>
        <v>1</v>
      </c>
      <c r="H270" s="139"/>
      <c r="I270" s="139">
        <v>1</v>
      </c>
      <c r="J270" s="139"/>
      <c r="K270" s="139"/>
      <c r="L270" s="139"/>
      <c r="M270" s="139"/>
      <c r="N270" s="139"/>
      <c r="O270" s="139"/>
      <c r="P270" s="139"/>
      <c r="Q270" s="139"/>
      <c r="R270" s="139"/>
      <c r="S270" s="139"/>
      <c r="T270" s="153" t="s">
        <v>184</v>
      </c>
      <c r="V270" s="675"/>
    </row>
    <row r="271" spans="1:22" s="129" customFormat="1" hidden="1">
      <c r="A271" s="228" t="s">
        <v>570</v>
      </c>
      <c r="B271" s="131" t="s">
        <v>518</v>
      </c>
      <c r="C271" s="328"/>
      <c r="D271" s="228"/>
      <c r="E271" s="138"/>
      <c r="F271" s="257"/>
      <c r="G271" s="139"/>
      <c r="H271" s="138"/>
      <c r="I271" s="138"/>
      <c r="J271" s="138"/>
      <c r="K271" s="138"/>
      <c r="L271" s="138"/>
      <c r="M271" s="138"/>
      <c r="N271" s="138"/>
      <c r="O271" s="138"/>
      <c r="P271" s="138"/>
      <c r="Q271" s="138"/>
      <c r="R271" s="138"/>
      <c r="S271" s="138"/>
      <c r="T271" s="153"/>
    </row>
    <row r="272" spans="1:22" s="129" customFormat="1" hidden="1">
      <c r="A272" s="239">
        <v>2</v>
      </c>
      <c r="B272" s="137" t="s">
        <v>473</v>
      </c>
      <c r="C272" s="320" t="s">
        <v>45</v>
      </c>
      <c r="D272" s="320" t="s">
        <v>204</v>
      </c>
      <c r="E272" s="138">
        <f>F272+G272</f>
        <v>3.71</v>
      </c>
      <c r="F272" s="246"/>
      <c r="G272" s="139">
        <f t="shared" ref="G272:G302" si="14">SUM(H272:S272)</f>
        <v>3.71</v>
      </c>
      <c r="H272" s="139">
        <v>3.71</v>
      </c>
      <c r="I272" s="139"/>
      <c r="J272" s="139"/>
      <c r="K272" s="139"/>
      <c r="L272" s="139"/>
      <c r="M272" s="139"/>
      <c r="N272" s="139"/>
      <c r="O272" s="139"/>
      <c r="P272" s="139"/>
      <c r="Q272" s="139"/>
      <c r="R272" s="139"/>
      <c r="S272" s="139"/>
      <c r="T272" s="153" t="s">
        <v>183</v>
      </c>
    </row>
    <row r="273" spans="1:16383" s="129" customFormat="1" hidden="1">
      <c r="A273" s="239">
        <v>3</v>
      </c>
      <c r="B273" s="137" t="s">
        <v>347</v>
      </c>
      <c r="C273" s="329" t="s">
        <v>45</v>
      </c>
      <c r="D273" s="320" t="s">
        <v>204</v>
      </c>
      <c r="E273" s="138">
        <f>F273+G273</f>
        <v>62.82</v>
      </c>
      <c r="F273" s="246"/>
      <c r="G273" s="139">
        <f t="shared" si="14"/>
        <v>62.82</v>
      </c>
      <c r="H273" s="139"/>
      <c r="I273" s="139">
        <v>20</v>
      </c>
      <c r="J273" s="139"/>
      <c r="K273" s="139">
        <v>42.82</v>
      </c>
      <c r="L273" s="139"/>
      <c r="M273" s="139"/>
      <c r="N273" s="139"/>
      <c r="O273" s="139"/>
      <c r="P273" s="139"/>
      <c r="Q273" s="139"/>
      <c r="R273" s="139"/>
      <c r="S273" s="139"/>
      <c r="T273" s="153" t="s">
        <v>183</v>
      </c>
      <c r="U273" s="129">
        <v>62.82</v>
      </c>
    </row>
    <row r="274" spans="1:16383" s="129" customFormat="1" hidden="1">
      <c r="A274" s="239">
        <v>4</v>
      </c>
      <c r="B274" s="137" t="s">
        <v>348</v>
      </c>
      <c r="C274" s="329" t="s">
        <v>45</v>
      </c>
      <c r="D274" s="320" t="s">
        <v>204</v>
      </c>
      <c r="E274" s="138">
        <f>F274+G274</f>
        <v>45</v>
      </c>
      <c r="F274" s="246"/>
      <c r="G274" s="139">
        <f t="shared" si="14"/>
        <v>45</v>
      </c>
      <c r="H274" s="139">
        <v>5</v>
      </c>
      <c r="I274" s="139">
        <v>30</v>
      </c>
      <c r="J274" s="139"/>
      <c r="K274" s="139">
        <v>10</v>
      </c>
      <c r="L274" s="139"/>
      <c r="M274" s="139"/>
      <c r="N274" s="139"/>
      <c r="O274" s="139"/>
      <c r="P274" s="139"/>
      <c r="Q274" s="139"/>
      <c r="R274" s="139"/>
      <c r="S274" s="139"/>
      <c r="T274" s="153" t="s">
        <v>183</v>
      </c>
      <c r="U274" s="129">
        <v>58.5</v>
      </c>
    </row>
    <row r="275" spans="1:16383" s="129" customFormat="1" ht="31.5" hidden="1">
      <c r="A275" s="239">
        <v>6</v>
      </c>
      <c r="B275" s="137" t="s">
        <v>346</v>
      </c>
      <c r="C275" s="320" t="s">
        <v>45</v>
      </c>
      <c r="D275" s="320" t="s">
        <v>204</v>
      </c>
      <c r="E275" s="138">
        <f>F275+G275</f>
        <v>20</v>
      </c>
      <c r="F275" s="246"/>
      <c r="G275" s="139">
        <f t="shared" si="14"/>
        <v>20</v>
      </c>
      <c r="H275" s="139">
        <v>10</v>
      </c>
      <c r="I275" s="139">
        <v>10</v>
      </c>
      <c r="J275" s="139"/>
      <c r="K275" s="139"/>
      <c r="L275" s="139"/>
      <c r="M275" s="139"/>
      <c r="N275" s="139"/>
      <c r="O275" s="139"/>
      <c r="P275" s="139"/>
      <c r="Q275" s="139"/>
      <c r="R275" s="139"/>
      <c r="S275" s="139"/>
      <c r="T275" s="153" t="s">
        <v>183</v>
      </c>
    </row>
    <row r="276" spans="1:16383" s="129" customFormat="1" hidden="1">
      <c r="A276" s="239">
        <v>7</v>
      </c>
      <c r="B276" s="137" t="s">
        <v>468</v>
      </c>
      <c r="C276" s="320" t="s">
        <v>45</v>
      </c>
      <c r="D276" s="320" t="s">
        <v>204</v>
      </c>
      <c r="E276" s="138">
        <f>F276+G276</f>
        <v>210</v>
      </c>
      <c r="F276" s="246"/>
      <c r="G276" s="139">
        <f t="shared" si="14"/>
        <v>210</v>
      </c>
      <c r="H276" s="139"/>
      <c r="I276" s="139"/>
      <c r="J276" s="139"/>
      <c r="K276" s="139">
        <v>210</v>
      </c>
      <c r="L276" s="139"/>
      <c r="M276" s="139"/>
      <c r="N276" s="139"/>
      <c r="O276" s="139"/>
      <c r="P276" s="139"/>
      <c r="Q276" s="141"/>
      <c r="R276" s="141"/>
      <c r="S276" s="139"/>
      <c r="T276" s="153" t="s">
        <v>183</v>
      </c>
    </row>
    <row r="277" spans="1:16383" s="129" customFormat="1" ht="31.5" hidden="1">
      <c r="A277" s="239">
        <v>8</v>
      </c>
      <c r="B277" s="137" t="s">
        <v>469</v>
      </c>
      <c r="C277" s="320" t="s">
        <v>45</v>
      </c>
      <c r="D277" s="320" t="s">
        <v>204</v>
      </c>
      <c r="E277" s="138">
        <f>F277+G277</f>
        <v>2157</v>
      </c>
      <c r="F277" s="246"/>
      <c r="G277" s="139">
        <f t="shared" si="14"/>
        <v>2157</v>
      </c>
      <c r="H277" s="139"/>
      <c r="I277" s="139"/>
      <c r="J277" s="139"/>
      <c r="K277" s="139">
        <v>2157</v>
      </c>
      <c r="L277" s="139"/>
      <c r="M277" s="139"/>
      <c r="N277" s="139"/>
      <c r="O277" s="139"/>
      <c r="P277" s="139"/>
      <c r="Q277" s="141"/>
      <c r="R277" s="141"/>
      <c r="S277" s="139"/>
      <c r="T277" s="153" t="s">
        <v>183</v>
      </c>
    </row>
    <row r="278" spans="1:16383" s="129" customFormat="1" ht="31.5" hidden="1">
      <c r="A278" s="239">
        <v>9</v>
      </c>
      <c r="B278" s="137" t="s">
        <v>470</v>
      </c>
      <c r="C278" s="320" t="s">
        <v>45</v>
      </c>
      <c r="D278" s="320" t="s">
        <v>204</v>
      </c>
      <c r="E278" s="138">
        <f>F278+G278</f>
        <v>1208.8</v>
      </c>
      <c r="F278" s="246"/>
      <c r="G278" s="139">
        <f t="shared" si="14"/>
        <v>1208.8</v>
      </c>
      <c r="H278" s="139"/>
      <c r="I278" s="139"/>
      <c r="J278" s="139"/>
      <c r="K278" s="139">
        <v>1208.8</v>
      </c>
      <c r="L278" s="139"/>
      <c r="M278" s="139"/>
      <c r="N278" s="139"/>
      <c r="O278" s="139"/>
      <c r="P278" s="139"/>
      <c r="Q278" s="141"/>
      <c r="R278" s="141"/>
      <c r="S278" s="139"/>
      <c r="T278" s="153" t="s">
        <v>183</v>
      </c>
    </row>
    <row r="279" spans="1:16383" s="129" customFormat="1" ht="31.5" hidden="1">
      <c r="A279" s="239">
        <v>10</v>
      </c>
      <c r="B279" s="137" t="s">
        <v>471</v>
      </c>
      <c r="C279" s="320" t="s">
        <v>45</v>
      </c>
      <c r="D279" s="320" t="s">
        <v>204</v>
      </c>
      <c r="E279" s="138">
        <f>F279+G279</f>
        <v>2413</v>
      </c>
      <c r="F279" s="246"/>
      <c r="G279" s="139">
        <f t="shared" si="14"/>
        <v>2413</v>
      </c>
      <c r="H279" s="139"/>
      <c r="I279" s="139"/>
      <c r="J279" s="139"/>
      <c r="K279" s="139">
        <v>2413</v>
      </c>
      <c r="L279" s="139"/>
      <c r="M279" s="139"/>
      <c r="N279" s="139"/>
      <c r="O279" s="139"/>
      <c r="P279" s="139"/>
      <c r="Q279" s="141"/>
      <c r="R279" s="141"/>
      <c r="S279" s="139"/>
      <c r="T279" s="153" t="s">
        <v>183</v>
      </c>
    </row>
    <row r="280" spans="1:16383" s="143" customFormat="1" hidden="1">
      <c r="A280" s="239">
        <v>11</v>
      </c>
      <c r="B280" s="276" t="s">
        <v>274</v>
      </c>
      <c r="C280" s="320" t="s">
        <v>45</v>
      </c>
      <c r="D280" s="144" t="s">
        <v>204</v>
      </c>
      <c r="E280" s="138">
        <f>F280+G280</f>
        <v>0.1</v>
      </c>
      <c r="F280" s="247"/>
      <c r="G280" s="139">
        <f t="shared" si="14"/>
        <v>0.1</v>
      </c>
      <c r="H280" s="142">
        <v>0.1</v>
      </c>
      <c r="I280" s="142"/>
      <c r="J280" s="142"/>
      <c r="K280" s="142"/>
      <c r="L280" s="142"/>
      <c r="M280" s="142"/>
      <c r="N280" s="142"/>
      <c r="O280" s="142"/>
      <c r="P280" s="142"/>
      <c r="Q280" s="142"/>
      <c r="R280" s="142"/>
      <c r="S280" s="142"/>
      <c r="T280" s="151" t="s">
        <v>183</v>
      </c>
    </row>
    <row r="281" spans="1:16383" s="129" customFormat="1" hidden="1">
      <c r="A281" s="239">
        <v>12</v>
      </c>
      <c r="B281" s="279" t="s">
        <v>697</v>
      </c>
      <c r="C281" s="320" t="s">
        <v>45</v>
      </c>
      <c r="D281" s="320" t="s">
        <v>204</v>
      </c>
      <c r="E281" s="138">
        <f>F281+G281</f>
        <v>0.12</v>
      </c>
      <c r="F281" s="247"/>
      <c r="G281" s="139">
        <f t="shared" si="14"/>
        <v>0.12</v>
      </c>
      <c r="H281" s="150"/>
      <c r="I281" s="150">
        <v>0.12</v>
      </c>
      <c r="J281" s="154"/>
      <c r="K281" s="150"/>
      <c r="L281" s="157"/>
      <c r="M281" s="150"/>
      <c r="N281" s="219"/>
      <c r="O281" s="150"/>
      <c r="P281" s="150"/>
      <c r="Q281" s="162"/>
      <c r="R281" s="162"/>
      <c r="S281" s="220"/>
      <c r="T281" s="158" t="s">
        <v>183</v>
      </c>
      <c r="U281" s="163"/>
      <c r="V281" s="216"/>
      <c r="W281" s="217"/>
      <c r="X281" s="163"/>
      <c r="Y281" s="163"/>
      <c r="Z281" s="216"/>
      <c r="AA281" s="217"/>
      <c r="AB281" s="163"/>
      <c r="AC281" s="163"/>
      <c r="AD281" s="216"/>
      <c r="AE281" s="217"/>
      <c r="AF281" s="163"/>
      <c r="AG281" s="163"/>
      <c r="AH281" s="216"/>
      <c r="AI281" s="217"/>
      <c r="AJ281" s="163"/>
      <c r="AK281" s="163"/>
      <c r="AL281" s="216"/>
      <c r="AM281" s="217"/>
      <c r="AN281" s="163"/>
      <c r="AO281" s="163"/>
      <c r="AP281" s="216"/>
      <c r="AQ281" s="217"/>
      <c r="AR281" s="163"/>
      <c r="AS281" s="163"/>
      <c r="AT281" s="216"/>
      <c r="AU281" s="217"/>
      <c r="AV281" s="163"/>
      <c r="AW281" s="163"/>
      <c r="AX281" s="216"/>
      <c r="AY281" s="217"/>
      <c r="AZ281" s="163"/>
      <c r="BA281" s="163"/>
      <c r="BB281" s="216"/>
      <c r="BC281" s="217"/>
      <c r="BD281" s="163"/>
      <c r="BE281" s="163"/>
      <c r="BF281" s="216"/>
      <c r="BG281" s="217"/>
      <c r="BH281" s="163"/>
      <c r="BI281" s="163"/>
      <c r="BJ281" s="216"/>
      <c r="BK281" s="217"/>
      <c r="BL281" s="163"/>
      <c r="BM281" s="163"/>
      <c r="BN281" s="216"/>
      <c r="BO281" s="217"/>
      <c r="BP281" s="163"/>
      <c r="BQ281" s="163"/>
      <c r="BR281" s="216"/>
      <c r="BS281" s="217"/>
      <c r="BT281" s="163"/>
      <c r="BU281" s="163"/>
      <c r="BV281" s="216"/>
      <c r="BW281" s="217"/>
      <c r="BX281" s="163"/>
      <c r="BY281" s="163"/>
      <c r="BZ281" s="216"/>
      <c r="CA281" s="217"/>
      <c r="CB281" s="163"/>
      <c r="CC281" s="163"/>
      <c r="CD281" s="216"/>
      <c r="CE281" s="217"/>
      <c r="CF281" s="163"/>
      <c r="CG281" s="163"/>
      <c r="CH281" s="216"/>
      <c r="CI281" s="217"/>
      <c r="CJ281" s="163"/>
      <c r="CK281" s="163"/>
      <c r="CL281" s="216"/>
      <c r="CM281" s="217"/>
      <c r="CN281" s="163"/>
      <c r="CO281" s="163"/>
      <c r="CP281" s="216"/>
      <c r="CQ281" s="217"/>
      <c r="CR281" s="163"/>
      <c r="CS281" s="163"/>
      <c r="CT281" s="216"/>
      <c r="CU281" s="217"/>
      <c r="CV281" s="163"/>
      <c r="CW281" s="163"/>
      <c r="CX281" s="216"/>
      <c r="CY281" s="217"/>
      <c r="CZ281" s="163"/>
      <c r="DA281" s="163"/>
      <c r="DB281" s="216"/>
      <c r="DC281" s="217"/>
      <c r="DD281" s="163"/>
      <c r="DE281" s="163"/>
      <c r="DF281" s="216"/>
      <c r="DG281" s="217"/>
      <c r="DH281" s="163"/>
      <c r="DI281" s="163"/>
      <c r="DJ281" s="216"/>
      <c r="DK281" s="217"/>
      <c r="DL281" s="163"/>
      <c r="DM281" s="163"/>
      <c r="DN281" s="216"/>
      <c r="DO281" s="217"/>
      <c r="DP281" s="163"/>
      <c r="DQ281" s="163"/>
      <c r="DR281" s="216"/>
      <c r="DS281" s="217"/>
      <c r="DT281" s="163"/>
      <c r="DU281" s="163"/>
      <c r="DV281" s="216"/>
      <c r="DW281" s="217"/>
      <c r="DX281" s="163"/>
      <c r="DY281" s="163"/>
      <c r="DZ281" s="216"/>
      <c r="EA281" s="217"/>
      <c r="EB281" s="163"/>
      <c r="EC281" s="163"/>
      <c r="ED281" s="216"/>
      <c r="EE281" s="217"/>
      <c r="EF281" s="163"/>
      <c r="EG281" s="163"/>
      <c r="EH281" s="216"/>
      <c r="EI281" s="217"/>
      <c r="EJ281" s="163"/>
      <c r="EK281" s="163"/>
      <c r="EL281" s="216"/>
      <c r="EM281" s="217"/>
      <c r="EN281" s="163"/>
      <c r="EO281" s="163"/>
      <c r="EP281" s="216"/>
      <c r="EQ281" s="217"/>
      <c r="ER281" s="163"/>
      <c r="ES281" s="163"/>
      <c r="ET281" s="216"/>
      <c r="EU281" s="217"/>
      <c r="EV281" s="163"/>
      <c r="EW281" s="163"/>
      <c r="EX281" s="216"/>
      <c r="EY281" s="217"/>
      <c r="EZ281" s="163"/>
      <c r="FA281" s="163"/>
      <c r="FB281" s="216"/>
      <c r="FC281" s="217"/>
      <c r="FD281" s="163"/>
      <c r="FE281" s="163"/>
      <c r="FF281" s="216"/>
      <c r="FG281" s="217"/>
      <c r="FH281" s="163"/>
      <c r="FI281" s="163"/>
      <c r="FJ281" s="216"/>
      <c r="FK281" s="217"/>
      <c r="FL281" s="163"/>
      <c r="FM281" s="163"/>
      <c r="FN281" s="216"/>
      <c r="FO281" s="217"/>
      <c r="FP281" s="163"/>
      <c r="FQ281" s="163"/>
      <c r="FR281" s="216"/>
      <c r="FS281" s="217"/>
      <c r="FT281" s="163"/>
      <c r="FU281" s="163"/>
      <c r="FV281" s="216"/>
      <c r="FW281" s="217"/>
      <c r="FX281" s="163"/>
      <c r="FY281" s="163"/>
      <c r="FZ281" s="216"/>
      <c r="GA281" s="217"/>
      <c r="GB281" s="163"/>
      <c r="GC281" s="163"/>
      <c r="GD281" s="216"/>
      <c r="GE281" s="217"/>
      <c r="GF281" s="163"/>
      <c r="GG281" s="163"/>
      <c r="GH281" s="216"/>
      <c r="GI281" s="217"/>
      <c r="GJ281" s="163"/>
      <c r="GK281" s="163"/>
      <c r="GL281" s="216"/>
      <c r="GM281" s="217"/>
      <c r="GN281" s="163"/>
      <c r="GO281" s="163"/>
      <c r="GP281" s="216"/>
      <c r="GQ281" s="217"/>
      <c r="GR281" s="163"/>
      <c r="GS281" s="163"/>
      <c r="GT281" s="216"/>
      <c r="GU281" s="217"/>
      <c r="GV281" s="163"/>
      <c r="GW281" s="163"/>
      <c r="GX281" s="216"/>
      <c r="GY281" s="217"/>
      <c r="GZ281" s="163"/>
      <c r="HA281" s="163"/>
      <c r="HB281" s="216"/>
      <c r="HC281" s="217"/>
      <c r="HD281" s="163"/>
      <c r="HE281" s="163"/>
      <c r="HF281" s="216"/>
      <c r="HG281" s="217"/>
      <c r="HH281" s="163"/>
      <c r="HI281" s="163"/>
      <c r="HJ281" s="216"/>
      <c r="HK281" s="217"/>
      <c r="HL281" s="163"/>
      <c r="HM281" s="163"/>
      <c r="HN281" s="216"/>
      <c r="HO281" s="217"/>
      <c r="HP281" s="163"/>
      <c r="HQ281" s="163"/>
      <c r="HR281" s="216"/>
      <c r="HS281" s="217"/>
      <c r="HT281" s="163"/>
      <c r="HU281" s="163"/>
      <c r="HV281" s="216"/>
      <c r="HW281" s="217"/>
      <c r="HX281" s="163"/>
      <c r="HY281" s="163"/>
      <c r="HZ281" s="216"/>
      <c r="IA281" s="217"/>
      <c r="IB281" s="163"/>
      <c r="IC281" s="163"/>
      <c r="ID281" s="216"/>
      <c r="IE281" s="217"/>
      <c r="IF281" s="163"/>
      <c r="IG281" s="163"/>
      <c r="IH281" s="216"/>
      <c r="II281" s="217"/>
      <c r="IJ281" s="163"/>
      <c r="IK281" s="163"/>
      <c r="IL281" s="216"/>
      <c r="IM281" s="217"/>
      <c r="IN281" s="163"/>
      <c r="IO281" s="163"/>
      <c r="IP281" s="216"/>
      <c r="IQ281" s="217"/>
      <c r="IR281" s="163"/>
      <c r="IS281" s="163"/>
      <c r="IT281" s="216"/>
      <c r="IU281" s="217"/>
      <c r="IV281" s="163"/>
      <c r="IW281" s="163"/>
      <c r="IX281" s="216"/>
      <c r="IY281" s="217"/>
      <c r="IZ281" s="163"/>
      <c r="JA281" s="163"/>
      <c r="JB281" s="216"/>
      <c r="JC281" s="217"/>
      <c r="JD281" s="163"/>
      <c r="JE281" s="163"/>
      <c r="JF281" s="216"/>
      <c r="JG281" s="217"/>
      <c r="JH281" s="163"/>
      <c r="JI281" s="163"/>
      <c r="JJ281" s="216"/>
      <c r="JK281" s="217"/>
      <c r="JL281" s="163"/>
      <c r="JM281" s="163"/>
      <c r="JN281" s="216"/>
      <c r="JO281" s="217"/>
      <c r="JP281" s="163"/>
      <c r="JQ281" s="163"/>
      <c r="JR281" s="216"/>
      <c r="JS281" s="217"/>
      <c r="JT281" s="163"/>
      <c r="JU281" s="163"/>
      <c r="JV281" s="216"/>
      <c r="JW281" s="217"/>
      <c r="JX281" s="163"/>
      <c r="JY281" s="163"/>
      <c r="JZ281" s="216"/>
      <c r="KA281" s="217"/>
      <c r="KB281" s="163"/>
      <c r="KC281" s="163"/>
      <c r="KD281" s="216"/>
      <c r="KE281" s="217"/>
      <c r="KF281" s="163"/>
      <c r="KG281" s="163"/>
      <c r="KH281" s="216"/>
      <c r="KI281" s="217"/>
      <c r="KJ281" s="163"/>
      <c r="KK281" s="163"/>
      <c r="KL281" s="216"/>
      <c r="KM281" s="217"/>
      <c r="KN281" s="163"/>
      <c r="KO281" s="163"/>
      <c r="KP281" s="216"/>
      <c r="KQ281" s="217"/>
      <c r="KR281" s="163"/>
      <c r="KS281" s="163"/>
      <c r="KT281" s="216"/>
      <c r="KU281" s="217"/>
      <c r="KV281" s="163"/>
      <c r="KW281" s="163"/>
      <c r="KX281" s="216"/>
      <c r="KY281" s="217"/>
      <c r="KZ281" s="163"/>
      <c r="LA281" s="163"/>
      <c r="LB281" s="216"/>
      <c r="LC281" s="217"/>
      <c r="LD281" s="163"/>
      <c r="LE281" s="163"/>
      <c r="LF281" s="216"/>
      <c r="LG281" s="217"/>
      <c r="LH281" s="163"/>
      <c r="LI281" s="163"/>
      <c r="LJ281" s="216"/>
      <c r="LK281" s="217"/>
      <c r="LL281" s="163"/>
      <c r="LM281" s="163"/>
      <c r="LN281" s="216"/>
      <c r="LO281" s="217"/>
      <c r="LP281" s="163"/>
      <c r="LQ281" s="163"/>
      <c r="LR281" s="216"/>
      <c r="LS281" s="217"/>
      <c r="LT281" s="163"/>
      <c r="LU281" s="163"/>
      <c r="LV281" s="216"/>
      <c r="LW281" s="217"/>
      <c r="LX281" s="163"/>
      <c r="LY281" s="163"/>
      <c r="LZ281" s="216"/>
      <c r="MA281" s="217"/>
      <c r="MB281" s="163"/>
      <c r="MC281" s="163"/>
      <c r="MD281" s="216"/>
      <c r="ME281" s="217"/>
      <c r="MF281" s="163"/>
      <c r="MG281" s="163"/>
      <c r="MH281" s="216"/>
      <c r="MI281" s="217"/>
      <c r="MJ281" s="163"/>
      <c r="MK281" s="163"/>
      <c r="ML281" s="216"/>
      <c r="MM281" s="217"/>
      <c r="MN281" s="163"/>
      <c r="MO281" s="163"/>
      <c r="MP281" s="216"/>
      <c r="MQ281" s="217"/>
      <c r="MR281" s="163"/>
      <c r="MS281" s="163"/>
      <c r="MT281" s="216"/>
      <c r="MU281" s="217"/>
      <c r="MV281" s="163"/>
      <c r="MW281" s="163"/>
      <c r="MX281" s="216"/>
      <c r="MY281" s="217"/>
      <c r="MZ281" s="163"/>
      <c r="NA281" s="163"/>
      <c r="NB281" s="216"/>
      <c r="NC281" s="217"/>
      <c r="ND281" s="163"/>
      <c r="NE281" s="163"/>
      <c r="NF281" s="216"/>
      <c r="NG281" s="217"/>
      <c r="NH281" s="163"/>
      <c r="NI281" s="163"/>
      <c r="NJ281" s="216"/>
      <c r="NK281" s="217"/>
      <c r="NL281" s="163"/>
      <c r="NM281" s="163"/>
      <c r="NN281" s="216"/>
      <c r="NO281" s="217"/>
      <c r="NP281" s="163"/>
      <c r="NQ281" s="163"/>
      <c r="NR281" s="216"/>
      <c r="NS281" s="217"/>
      <c r="NT281" s="163"/>
      <c r="NU281" s="163"/>
      <c r="NV281" s="216"/>
      <c r="NW281" s="217"/>
      <c r="NX281" s="163"/>
      <c r="NY281" s="163"/>
      <c r="NZ281" s="216"/>
      <c r="OA281" s="217"/>
      <c r="OB281" s="163"/>
      <c r="OC281" s="163"/>
      <c r="OD281" s="216"/>
      <c r="OE281" s="217"/>
      <c r="OF281" s="163"/>
      <c r="OG281" s="163"/>
      <c r="OH281" s="216"/>
      <c r="OI281" s="217"/>
      <c r="OJ281" s="163"/>
      <c r="OK281" s="163"/>
      <c r="OL281" s="216"/>
      <c r="OM281" s="217"/>
      <c r="ON281" s="163"/>
      <c r="OO281" s="163"/>
      <c r="OP281" s="216"/>
      <c r="OQ281" s="217"/>
      <c r="OR281" s="163"/>
      <c r="OS281" s="163"/>
      <c r="OT281" s="216"/>
      <c r="OU281" s="217"/>
      <c r="OV281" s="163"/>
      <c r="OW281" s="163"/>
      <c r="OX281" s="216"/>
      <c r="OY281" s="217"/>
      <c r="OZ281" s="163"/>
      <c r="PA281" s="163"/>
      <c r="PB281" s="216"/>
      <c r="PC281" s="217"/>
      <c r="PD281" s="163"/>
      <c r="PE281" s="163"/>
      <c r="PF281" s="216"/>
      <c r="PG281" s="217"/>
      <c r="PH281" s="163"/>
      <c r="PI281" s="163"/>
      <c r="PJ281" s="216"/>
      <c r="PK281" s="217"/>
      <c r="PL281" s="163"/>
      <c r="PM281" s="163"/>
      <c r="PN281" s="216"/>
      <c r="PO281" s="217"/>
      <c r="PP281" s="163"/>
      <c r="PQ281" s="163"/>
      <c r="PR281" s="216"/>
      <c r="PS281" s="217"/>
      <c r="PT281" s="163"/>
      <c r="PU281" s="163"/>
      <c r="PV281" s="216"/>
      <c r="PW281" s="217"/>
      <c r="PX281" s="163"/>
      <c r="PY281" s="163"/>
      <c r="PZ281" s="216"/>
      <c r="QA281" s="217"/>
      <c r="QB281" s="163"/>
      <c r="QC281" s="163"/>
      <c r="QD281" s="216"/>
      <c r="QE281" s="217"/>
      <c r="QF281" s="163"/>
      <c r="QG281" s="163"/>
      <c r="QH281" s="216"/>
      <c r="QI281" s="217"/>
      <c r="QJ281" s="163"/>
      <c r="QK281" s="163"/>
      <c r="QL281" s="216"/>
      <c r="QM281" s="217"/>
      <c r="QN281" s="163"/>
      <c r="QO281" s="163"/>
      <c r="QP281" s="216"/>
      <c r="QQ281" s="217"/>
      <c r="QR281" s="163"/>
      <c r="QS281" s="163"/>
      <c r="QT281" s="216"/>
      <c r="QU281" s="217"/>
      <c r="QV281" s="163"/>
      <c r="QW281" s="163"/>
      <c r="QX281" s="216"/>
      <c r="QY281" s="217"/>
      <c r="QZ281" s="163"/>
      <c r="RA281" s="163"/>
      <c r="RB281" s="216"/>
      <c r="RC281" s="217"/>
      <c r="RD281" s="163"/>
      <c r="RE281" s="163"/>
      <c r="RF281" s="216"/>
      <c r="RG281" s="217"/>
      <c r="RH281" s="163"/>
      <c r="RI281" s="163"/>
      <c r="RJ281" s="216"/>
      <c r="RK281" s="217"/>
      <c r="RL281" s="163"/>
      <c r="RM281" s="163"/>
      <c r="RN281" s="216"/>
      <c r="RO281" s="217"/>
      <c r="RP281" s="163"/>
      <c r="RQ281" s="163"/>
      <c r="RR281" s="216"/>
      <c r="RS281" s="217"/>
      <c r="RT281" s="163"/>
      <c r="RU281" s="163"/>
      <c r="RV281" s="216"/>
      <c r="RW281" s="217"/>
      <c r="RX281" s="163"/>
      <c r="RY281" s="163"/>
      <c r="RZ281" s="216"/>
      <c r="SA281" s="217"/>
      <c r="SB281" s="163"/>
      <c r="SC281" s="163"/>
      <c r="SD281" s="216"/>
      <c r="SE281" s="217"/>
      <c r="SF281" s="163"/>
      <c r="SG281" s="163"/>
      <c r="SH281" s="216"/>
      <c r="SI281" s="217"/>
      <c r="SJ281" s="163"/>
      <c r="SK281" s="163"/>
      <c r="SL281" s="216"/>
      <c r="SM281" s="217"/>
      <c r="SN281" s="163"/>
      <c r="SO281" s="163"/>
      <c r="SP281" s="216"/>
      <c r="SQ281" s="217"/>
      <c r="SR281" s="163"/>
      <c r="SS281" s="163"/>
      <c r="ST281" s="216"/>
      <c r="SU281" s="217"/>
      <c r="SV281" s="163"/>
      <c r="SW281" s="163"/>
      <c r="SX281" s="216"/>
      <c r="SY281" s="217"/>
      <c r="SZ281" s="163"/>
      <c r="TA281" s="163"/>
      <c r="TB281" s="216"/>
      <c r="TC281" s="217"/>
      <c r="TD281" s="163"/>
      <c r="TE281" s="163"/>
      <c r="TF281" s="216"/>
      <c r="TG281" s="217"/>
      <c r="TH281" s="163"/>
      <c r="TI281" s="163"/>
      <c r="TJ281" s="216"/>
      <c r="TK281" s="217"/>
      <c r="TL281" s="163"/>
      <c r="TM281" s="163"/>
      <c r="TN281" s="216"/>
      <c r="TO281" s="217"/>
      <c r="TP281" s="163"/>
      <c r="TQ281" s="163"/>
      <c r="TR281" s="216"/>
      <c r="TS281" s="217"/>
      <c r="TT281" s="163"/>
      <c r="TU281" s="163"/>
      <c r="TV281" s="216"/>
      <c r="TW281" s="217"/>
      <c r="TX281" s="163"/>
      <c r="TY281" s="163"/>
      <c r="TZ281" s="216"/>
      <c r="UA281" s="217"/>
      <c r="UB281" s="163"/>
      <c r="UC281" s="163"/>
      <c r="UD281" s="216"/>
      <c r="UE281" s="217"/>
      <c r="UF281" s="163"/>
      <c r="UG281" s="163"/>
      <c r="UH281" s="216"/>
      <c r="UI281" s="217"/>
      <c r="UJ281" s="163"/>
      <c r="UK281" s="163"/>
      <c r="UL281" s="216"/>
      <c r="UM281" s="217"/>
      <c r="UN281" s="163"/>
      <c r="UO281" s="163"/>
      <c r="UP281" s="216"/>
      <c r="UQ281" s="217"/>
      <c r="UR281" s="163"/>
      <c r="US281" s="163"/>
      <c r="UT281" s="216"/>
      <c r="UU281" s="217"/>
      <c r="UV281" s="163"/>
      <c r="UW281" s="163"/>
      <c r="UX281" s="216"/>
      <c r="UY281" s="217"/>
      <c r="UZ281" s="163"/>
      <c r="VA281" s="163"/>
      <c r="VB281" s="216"/>
      <c r="VC281" s="217"/>
      <c r="VD281" s="163"/>
      <c r="VE281" s="163"/>
      <c r="VF281" s="216"/>
      <c r="VG281" s="217"/>
      <c r="VH281" s="163"/>
      <c r="VI281" s="163"/>
      <c r="VJ281" s="216"/>
      <c r="VK281" s="217"/>
      <c r="VL281" s="163"/>
      <c r="VM281" s="163"/>
      <c r="VN281" s="216"/>
      <c r="VO281" s="217"/>
      <c r="VP281" s="163"/>
      <c r="VQ281" s="163"/>
      <c r="VR281" s="216"/>
      <c r="VS281" s="217"/>
      <c r="VT281" s="163"/>
      <c r="VU281" s="163"/>
      <c r="VV281" s="216"/>
      <c r="VW281" s="217"/>
      <c r="VX281" s="163"/>
      <c r="VY281" s="163"/>
      <c r="VZ281" s="216"/>
      <c r="WA281" s="217"/>
      <c r="WB281" s="163"/>
      <c r="WC281" s="163"/>
      <c r="WD281" s="216"/>
      <c r="WE281" s="217"/>
      <c r="WF281" s="163"/>
      <c r="WG281" s="163"/>
      <c r="WH281" s="216"/>
      <c r="WI281" s="217"/>
      <c r="WJ281" s="163"/>
      <c r="WK281" s="163"/>
      <c r="WL281" s="216"/>
      <c r="WM281" s="217"/>
      <c r="WN281" s="163"/>
      <c r="WO281" s="163"/>
      <c r="WP281" s="216"/>
      <c r="WQ281" s="217"/>
      <c r="WR281" s="163"/>
      <c r="WS281" s="163"/>
      <c r="WT281" s="216"/>
      <c r="WU281" s="217"/>
      <c r="WV281" s="163"/>
      <c r="WW281" s="163"/>
      <c r="WX281" s="216"/>
      <c r="WY281" s="217"/>
      <c r="WZ281" s="163"/>
      <c r="XA281" s="163"/>
      <c r="XB281" s="216"/>
      <c r="XC281" s="217"/>
      <c r="XD281" s="163"/>
      <c r="XE281" s="163"/>
      <c r="XF281" s="216"/>
      <c r="XG281" s="217"/>
      <c r="XH281" s="163"/>
      <c r="XI281" s="163"/>
      <c r="XJ281" s="216"/>
      <c r="XK281" s="217"/>
      <c r="XL281" s="163"/>
      <c r="XM281" s="163"/>
      <c r="XN281" s="216"/>
      <c r="XO281" s="217"/>
      <c r="XP281" s="163"/>
      <c r="XQ281" s="163"/>
      <c r="XR281" s="216"/>
      <c r="XS281" s="217"/>
      <c r="XT281" s="163"/>
      <c r="XU281" s="163"/>
      <c r="XV281" s="216"/>
      <c r="XW281" s="217"/>
      <c r="XX281" s="163"/>
      <c r="XY281" s="163"/>
      <c r="XZ281" s="216"/>
      <c r="YA281" s="217"/>
      <c r="YB281" s="163"/>
      <c r="YC281" s="163"/>
      <c r="YD281" s="216"/>
      <c r="YE281" s="217"/>
      <c r="YF281" s="163"/>
      <c r="YG281" s="163"/>
      <c r="YH281" s="216"/>
      <c r="YI281" s="217"/>
      <c r="YJ281" s="163"/>
      <c r="YK281" s="163"/>
      <c r="YL281" s="216"/>
      <c r="YM281" s="217"/>
      <c r="YN281" s="163"/>
      <c r="YO281" s="163"/>
      <c r="YP281" s="216"/>
      <c r="YQ281" s="217"/>
      <c r="YR281" s="163"/>
      <c r="YS281" s="163"/>
      <c r="YT281" s="216"/>
      <c r="YU281" s="217"/>
      <c r="YV281" s="163"/>
      <c r="YW281" s="163"/>
      <c r="YX281" s="216"/>
      <c r="YY281" s="217"/>
      <c r="YZ281" s="163"/>
      <c r="ZA281" s="163"/>
      <c r="ZB281" s="216"/>
      <c r="ZC281" s="217"/>
      <c r="ZD281" s="163"/>
      <c r="ZE281" s="163"/>
      <c r="ZF281" s="216"/>
      <c r="ZG281" s="217"/>
      <c r="ZH281" s="163"/>
      <c r="ZI281" s="163"/>
      <c r="ZJ281" s="216"/>
      <c r="ZK281" s="217"/>
      <c r="ZL281" s="163"/>
      <c r="ZM281" s="163"/>
      <c r="ZN281" s="216"/>
      <c r="ZO281" s="217"/>
      <c r="ZP281" s="163"/>
      <c r="ZQ281" s="163"/>
      <c r="ZR281" s="216"/>
      <c r="ZS281" s="217"/>
      <c r="ZT281" s="163"/>
      <c r="ZU281" s="163"/>
      <c r="ZV281" s="216"/>
      <c r="ZW281" s="217"/>
      <c r="ZX281" s="163"/>
      <c r="ZY281" s="163"/>
      <c r="ZZ281" s="216"/>
      <c r="AAA281" s="217"/>
      <c r="AAB281" s="163"/>
      <c r="AAC281" s="163"/>
      <c r="AAD281" s="216"/>
      <c r="AAE281" s="217"/>
      <c r="AAF281" s="163"/>
      <c r="AAG281" s="163"/>
      <c r="AAH281" s="216"/>
      <c r="AAI281" s="217"/>
      <c r="AAJ281" s="163"/>
      <c r="AAK281" s="163"/>
      <c r="AAL281" s="216"/>
      <c r="AAM281" s="217"/>
      <c r="AAN281" s="163"/>
      <c r="AAO281" s="163"/>
      <c r="AAP281" s="216"/>
      <c r="AAQ281" s="217"/>
      <c r="AAR281" s="163"/>
      <c r="AAS281" s="163"/>
      <c r="AAT281" s="216"/>
      <c r="AAU281" s="217"/>
      <c r="AAV281" s="163"/>
      <c r="AAW281" s="163"/>
      <c r="AAX281" s="216"/>
      <c r="AAY281" s="217"/>
      <c r="AAZ281" s="163"/>
      <c r="ABA281" s="163"/>
      <c r="ABB281" s="216"/>
      <c r="ABC281" s="217"/>
      <c r="ABD281" s="163"/>
      <c r="ABE281" s="163"/>
      <c r="ABF281" s="216"/>
      <c r="ABG281" s="217"/>
      <c r="ABH281" s="163"/>
      <c r="ABI281" s="163"/>
      <c r="ABJ281" s="216"/>
      <c r="ABK281" s="217"/>
      <c r="ABL281" s="163"/>
      <c r="ABM281" s="163"/>
      <c r="ABN281" s="216"/>
      <c r="ABO281" s="217"/>
      <c r="ABP281" s="163"/>
      <c r="ABQ281" s="163"/>
      <c r="ABR281" s="216"/>
      <c r="ABS281" s="217"/>
      <c r="ABT281" s="163"/>
      <c r="ABU281" s="163"/>
      <c r="ABV281" s="216"/>
      <c r="ABW281" s="217"/>
      <c r="ABX281" s="163"/>
      <c r="ABY281" s="163"/>
      <c r="ABZ281" s="216"/>
      <c r="ACA281" s="217"/>
      <c r="ACB281" s="163"/>
      <c r="ACC281" s="163"/>
      <c r="ACD281" s="216"/>
      <c r="ACE281" s="217"/>
      <c r="ACF281" s="163"/>
      <c r="ACG281" s="163"/>
      <c r="ACH281" s="216"/>
      <c r="ACI281" s="217"/>
      <c r="ACJ281" s="163"/>
      <c r="ACK281" s="163"/>
      <c r="ACL281" s="216"/>
      <c r="ACM281" s="217"/>
      <c r="ACN281" s="163"/>
      <c r="ACO281" s="163"/>
      <c r="ACP281" s="216"/>
      <c r="ACQ281" s="217"/>
      <c r="ACR281" s="163"/>
      <c r="ACS281" s="163"/>
      <c r="ACT281" s="216"/>
      <c r="ACU281" s="217"/>
      <c r="ACV281" s="163"/>
      <c r="ACW281" s="163"/>
      <c r="ACX281" s="216"/>
      <c r="ACY281" s="217"/>
      <c r="ACZ281" s="163"/>
      <c r="ADA281" s="163"/>
      <c r="ADB281" s="216"/>
      <c r="ADC281" s="217"/>
      <c r="ADD281" s="163"/>
      <c r="ADE281" s="163"/>
      <c r="ADF281" s="216"/>
      <c r="ADG281" s="217"/>
      <c r="ADH281" s="163"/>
      <c r="ADI281" s="163"/>
      <c r="ADJ281" s="216"/>
      <c r="ADK281" s="217"/>
      <c r="ADL281" s="163"/>
      <c r="ADM281" s="163"/>
      <c r="ADN281" s="216"/>
      <c r="ADO281" s="217"/>
      <c r="ADP281" s="163"/>
      <c r="ADQ281" s="163"/>
      <c r="ADR281" s="216"/>
      <c r="ADS281" s="217"/>
      <c r="ADT281" s="163"/>
      <c r="ADU281" s="163"/>
      <c r="ADV281" s="216"/>
      <c r="ADW281" s="217"/>
      <c r="ADX281" s="163"/>
      <c r="ADY281" s="163"/>
      <c r="ADZ281" s="216"/>
      <c r="AEA281" s="217"/>
      <c r="AEB281" s="163"/>
      <c r="AEC281" s="163"/>
      <c r="AED281" s="216"/>
      <c r="AEE281" s="217"/>
      <c r="AEF281" s="163"/>
      <c r="AEG281" s="163"/>
      <c r="AEH281" s="216"/>
      <c r="AEI281" s="217"/>
      <c r="AEJ281" s="163"/>
      <c r="AEK281" s="163"/>
      <c r="AEL281" s="216"/>
      <c r="AEM281" s="217"/>
      <c r="AEN281" s="163"/>
      <c r="AEO281" s="163"/>
      <c r="AEP281" s="216"/>
      <c r="AEQ281" s="217"/>
      <c r="AER281" s="163"/>
      <c r="AES281" s="163"/>
      <c r="AET281" s="216"/>
      <c r="AEU281" s="217"/>
      <c r="AEV281" s="163"/>
      <c r="AEW281" s="163"/>
      <c r="AEX281" s="216"/>
      <c r="AEY281" s="217"/>
      <c r="AEZ281" s="163"/>
      <c r="AFA281" s="163"/>
      <c r="AFB281" s="216"/>
      <c r="AFC281" s="217"/>
      <c r="AFD281" s="163"/>
      <c r="AFE281" s="163"/>
      <c r="AFF281" s="216"/>
      <c r="AFG281" s="217"/>
      <c r="AFH281" s="163"/>
      <c r="AFI281" s="163"/>
      <c r="AFJ281" s="216"/>
      <c r="AFK281" s="217"/>
      <c r="AFL281" s="163"/>
      <c r="AFM281" s="163"/>
      <c r="AFN281" s="216"/>
      <c r="AFO281" s="217"/>
      <c r="AFP281" s="163"/>
      <c r="AFQ281" s="163"/>
      <c r="AFR281" s="216"/>
      <c r="AFS281" s="217"/>
      <c r="AFT281" s="163"/>
      <c r="AFU281" s="163"/>
      <c r="AFV281" s="216"/>
      <c r="AFW281" s="217"/>
      <c r="AFX281" s="163"/>
      <c r="AFY281" s="163"/>
      <c r="AFZ281" s="216"/>
      <c r="AGA281" s="217"/>
      <c r="AGB281" s="163"/>
      <c r="AGC281" s="163"/>
      <c r="AGD281" s="216"/>
      <c r="AGE281" s="217"/>
      <c r="AGF281" s="163"/>
      <c r="AGG281" s="163"/>
      <c r="AGH281" s="216"/>
      <c r="AGI281" s="217"/>
      <c r="AGJ281" s="163"/>
      <c r="AGK281" s="163"/>
      <c r="AGL281" s="216"/>
      <c r="AGM281" s="217"/>
      <c r="AGN281" s="163"/>
      <c r="AGO281" s="163"/>
      <c r="AGP281" s="216"/>
      <c r="AGQ281" s="217"/>
      <c r="AGR281" s="163"/>
      <c r="AGS281" s="163"/>
      <c r="AGT281" s="216"/>
      <c r="AGU281" s="217"/>
      <c r="AGV281" s="163"/>
      <c r="AGW281" s="163"/>
      <c r="AGX281" s="216"/>
      <c r="AGY281" s="217"/>
      <c r="AGZ281" s="163"/>
      <c r="AHA281" s="163"/>
      <c r="AHB281" s="216"/>
      <c r="AHC281" s="217"/>
      <c r="AHD281" s="163"/>
      <c r="AHE281" s="163"/>
      <c r="AHF281" s="216"/>
      <c r="AHG281" s="217"/>
      <c r="AHH281" s="163"/>
      <c r="AHI281" s="163"/>
      <c r="AHJ281" s="216"/>
      <c r="AHK281" s="217"/>
      <c r="AHL281" s="163"/>
      <c r="AHM281" s="163"/>
      <c r="AHN281" s="216"/>
      <c r="AHO281" s="217"/>
      <c r="AHP281" s="163"/>
      <c r="AHQ281" s="163"/>
      <c r="AHR281" s="216"/>
      <c r="AHS281" s="217"/>
      <c r="AHT281" s="163"/>
      <c r="AHU281" s="163"/>
      <c r="AHV281" s="216"/>
      <c r="AHW281" s="217"/>
      <c r="AHX281" s="163"/>
      <c r="AHY281" s="163"/>
      <c r="AHZ281" s="216"/>
      <c r="AIA281" s="217"/>
      <c r="AIB281" s="163"/>
      <c r="AIC281" s="163"/>
      <c r="AID281" s="216"/>
      <c r="AIE281" s="217"/>
      <c r="AIF281" s="163"/>
      <c r="AIG281" s="163"/>
      <c r="AIH281" s="216"/>
      <c r="AII281" s="217"/>
      <c r="AIJ281" s="163"/>
      <c r="AIK281" s="163"/>
      <c r="AIL281" s="216"/>
      <c r="AIM281" s="217"/>
      <c r="AIN281" s="163"/>
      <c r="AIO281" s="163"/>
      <c r="AIP281" s="216"/>
      <c r="AIQ281" s="217"/>
      <c r="AIR281" s="163"/>
      <c r="AIS281" s="163"/>
      <c r="AIT281" s="216"/>
      <c r="AIU281" s="217"/>
      <c r="AIV281" s="163"/>
      <c r="AIW281" s="163"/>
      <c r="AIX281" s="216"/>
      <c r="AIY281" s="217"/>
      <c r="AIZ281" s="163"/>
      <c r="AJA281" s="163"/>
      <c r="AJB281" s="216"/>
      <c r="AJC281" s="217"/>
      <c r="AJD281" s="163"/>
      <c r="AJE281" s="163"/>
      <c r="AJF281" s="216"/>
      <c r="AJG281" s="217"/>
      <c r="AJH281" s="163"/>
      <c r="AJI281" s="163"/>
      <c r="AJJ281" s="216"/>
      <c r="AJK281" s="217"/>
      <c r="AJL281" s="163"/>
      <c r="AJM281" s="163"/>
      <c r="AJN281" s="216"/>
      <c r="AJO281" s="217"/>
      <c r="AJP281" s="163"/>
      <c r="AJQ281" s="163"/>
      <c r="AJR281" s="216"/>
      <c r="AJS281" s="217"/>
      <c r="AJT281" s="163"/>
      <c r="AJU281" s="163"/>
      <c r="AJV281" s="216"/>
      <c r="AJW281" s="217"/>
      <c r="AJX281" s="163"/>
      <c r="AJY281" s="163"/>
      <c r="AJZ281" s="216"/>
      <c r="AKA281" s="217"/>
      <c r="AKB281" s="163"/>
      <c r="AKC281" s="163"/>
      <c r="AKD281" s="216"/>
      <c r="AKE281" s="217"/>
      <c r="AKF281" s="163"/>
      <c r="AKG281" s="163"/>
      <c r="AKH281" s="216"/>
      <c r="AKI281" s="217"/>
      <c r="AKJ281" s="163"/>
      <c r="AKK281" s="163"/>
      <c r="AKL281" s="216"/>
      <c r="AKM281" s="217"/>
      <c r="AKN281" s="163"/>
      <c r="AKO281" s="163"/>
      <c r="AKP281" s="216"/>
      <c r="AKQ281" s="217"/>
      <c r="AKR281" s="163"/>
      <c r="AKS281" s="163"/>
      <c r="AKT281" s="216"/>
      <c r="AKU281" s="217"/>
      <c r="AKV281" s="163"/>
      <c r="AKW281" s="163"/>
      <c r="AKX281" s="216"/>
      <c r="AKY281" s="217"/>
      <c r="AKZ281" s="163"/>
      <c r="ALA281" s="163"/>
      <c r="ALB281" s="216"/>
      <c r="ALC281" s="217"/>
      <c r="ALD281" s="163"/>
      <c r="ALE281" s="163"/>
      <c r="ALF281" s="216"/>
      <c r="ALG281" s="217"/>
      <c r="ALH281" s="163"/>
      <c r="ALI281" s="163"/>
      <c r="ALJ281" s="216"/>
      <c r="ALK281" s="217"/>
      <c r="ALL281" s="163"/>
      <c r="ALM281" s="163"/>
      <c r="ALN281" s="216"/>
      <c r="ALO281" s="217"/>
      <c r="ALP281" s="163"/>
      <c r="ALQ281" s="163"/>
      <c r="ALR281" s="216"/>
      <c r="ALS281" s="217"/>
      <c r="ALT281" s="163"/>
      <c r="ALU281" s="163"/>
      <c r="ALV281" s="216"/>
      <c r="ALW281" s="217"/>
      <c r="ALX281" s="163"/>
      <c r="ALY281" s="163"/>
      <c r="ALZ281" s="216"/>
      <c r="AMA281" s="217"/>
      <c r="AMB281" s="163"/>
      <c r="AMC281" s="163"/>
      <c r="AMD281" s="216"/>
      <c r="AME281" s="217"/>
      <c r="AMF281" s="163"/>
      <c r="AMG281" s="163"/>
      <c r="AMH281" s="216"/>
      <c r="AMI281" s="217"/>
      <c r="AMJ281" s="163"/>
      <c r="AMK281" s="163"/>
      <c r="AML281" s="216"/>
      <c r="AMM281" s="217"/>
      <c r="AMN281" s="163"/>
      <c r="AMO281" s="163"/>
      <c r="AMP281" s="216"/>
      <c r="AMQ281" s="217"/>
      <c r="AMR281" s="163"/>
      <c r="AMS281" s="163"/>
      <c r="AMT281" s="216"/>
      <c r="AMU281" s="217"/>
      <c r="AMV281" s="163"/>
      <c r="AMW281" s="163"/>
      <c r="AMX281" s="216"/>
      <c r="AMY281" s="217"/>
      <c r="AMZ281" s="163"/>
      <c r="ANA281" s="163"/>
      <c r="ANB281" s="216"/>
      <c r="ANC281" s="217"/>
      <c r="AND281" s="163"/>
      <c r="ANE281" s="163"/>
      <c r="ANF281" s="216"/>
      <c r="ANG281" s="217"/>
      <c r="ANH281" s="163"/>
      <c r="ANI281" s="163"/>
      <c r="ANJ281" s="216"/>
      <c r="ANK281" s="217"/>
      <c r="ANL281" s="163"/>
      <c r="ANM281" s="163"/>
      <c r="ANN281" s="216"/>
      <c r="ANO281" s="217"/>
      <c r="ANP281" s="163"/>
      <c r="ANQ281" s="163"/>
      <c r="ANR281" s="216"/>
      <c r="ANS281" s="217"/>
      <c r="ANT281" s="163"/>
      <c r="ANU281" s="163"/>
      <c r="ANV281" s="216"/>
      <c r="ANW281" s="217"/>
      <c r="ANX281" s="163"/>
      <c r="ANY281" s="163"/>
      <c r="ANZ281" s="216"/>
      <c r="AOA281" s="217"/>
      <c r="AOB281" s="163"/>
      <c r="AOC281" s="163"/>
      <c r="AOD281" s="216"/>
      <c r="AOE281" s="217"/>
      <c r="AOF281" s="163"/>
      <c r="AOG281" s="163"/>
      <c r="AOH281" s="216"/>
      <c r="AOI281" s="217"/>
      <c r="AOJ281" s="163"/>
      <c r="AOK281" s="163"/>
      <c r="AOL281" s="216"/>
      <c r="AOM281" s="217"/>
      <c r="AON281" s="163"/>
      <c r="AOO281" s="163"/>
      <c r="AOP281" s="216"/>
      <c r="AOQ281" s="217"/>
      <c r="AOR281" s="163"/>
      <c r="AOS281" s="163"/>
      <c r="AOT281" s="216"/>
      <c r="AOU281" s="217"/>
      <c r="AOV281" s="163"/>
      <c r="AOW281" s="163"/>
      <c r="AOX281" s="216"/>
      <c r="AOY281" s="217"/>
      <c r="AOZ281" s="163"/>
      <c r="APA281" s="163"/>
      <c r="APB281" s="216"/>
      <c r="APC281" s="217"/>
      <c r="APD281" s="163"/>
      <c r="APE281" s="163"/>
      <c r="APF281" s="216"/>
      <c r="APG281" s="217"/>
      <c r="APH281" s="163"/>
      <c r="API281" s="163"/>
      <c r="APJ281" s="216"/>
      <c r="APK281" s="217"/>
      <c r="APL281" s="163"/>
      <c r="APM281" s="163"/>
      <c r="APN281" s="216"/>
      <c r="APO281" s="217"/>
      <c r="APP281" s="163"/>
      <c r="APQ281" s="163"/>
      <c r="APR281" s="216"/>
      <c r="APS281" s="217"/>
      <c r="APT281" s="163"/>
      <c r="APU281" s="163"/>
      <c r="APV281" s="216"/>
      <c r="APW281" s="217"/>
      <c r="APX281" s="163"/>
      <c r="APY281" s="163"/>
      <c r="APZ281" s="216"/>
      <c r="AQA281" s="217"/>
      <c r="AQB281" s="163"/>
      <c r="AQC281" s="163"/>
      <c r="AQD281" s="216"/>
      <c r="AQE281" s="217"/>
      <c r="AQF281" s="163"/>
      <c r="AQG281" s="163"/>
      <c r="AQH281" s="216"/>
      <c r="AQI281" s="217"/>
      <c r="AQJ281" s="163"/>
      <c r="AQK281" s="163"/>
      <c r="AQL281" s="216"/>
      <c r="AQM281" s="217"/>
      <c r="AQN281" s="163"/>
      <c r="AQO281" s="163"/>
      <c r="AQP281" s="216"/>
      <c r="AQQ281" s="217"/>
      <c r="AQR281" s="163"/>
      <c r="AQS281" s="163"/>
      <c r="AQT281" s="216"/>
      <c r="AQU281" s="217"/>
      <c r="AQV281" s="163"/>
      <c r="AQW281" s="163"/>
      <c r="AQX281" s="216"/>
      <c r="AQY281" s="217"/>
      <c r="AQZ281" s="163"/>
      <c r="ARA281" s="163"/>
      <c r="ARB281" s="216"/>
      <c r="ARC281" s="217"/>
      <c r="ARD281" s="163"/>
      <c r="ARE281" s="163"/>
      <c r="ARF281" s="216"/>
      <c r="ARG281" s="217"/>
      <c r="ARH281" s="163"/>
      <c r="ARI281" s="163"/>
      <c r="ARJ281" s="216"/>
      <c r="ARK281" s="217"/>
      <c r="ARL281" s="163"/>
      <c r="ARM281" s="163"/>
      <c r="ARN281" s="216"/>
      <c r="ARO281" s="217"/>
      <c r="ARP281" s="163"/>
      <c r="ARQ281" s="163"/>
      <c r="ARR281" s="216"/>
      <c r="ARS281" s="217"/>
      <c r="ART281" s="163"/>
      <c r="ARU281" s="163"/>
      <c r="ARV281" s="216"/>
      <c r="ARW281" s="217"/>
      <c r="ARX281" s="163"/>
      <c r="ARY281" s="163"/>
      <c r="ARZ281" s="216"/>
      <c r="ASA281" s="217"/>
      <c r="ASB281" s="163"/>
      <c r="ASC281" s="163"/>
      <c r="ASD281" s="216"/>
      <c r="ASE281" s="217"/>
      <c r="ASF281" s="163"/>
      <c r="ASG281" s="163"/>
      <c r="ASH281" s="216"/>
      <c r="ASI281" s="217"/>
      <c r="ASJ281" s="163"/>
      <c r="ASK281" s="163"/>
      <c r="ASL281" s="216"/>
      <c r="ASM281" s="217"/>
      <c r="ASN281" s="163"/>
      <c r="ASO281" s="163"/>
      <c r="ASP281" s="216"/>
      <c r="ASQ281" s="217"/>
      <c r="ASR281" s="163"/>
      <c r="ASS281" s="163"/>
      <c r="AST281" s="216"/>
      <c r="ASU281" s="217"/>
      <c r="ASV281" s="163"/>
      <c r="ASW281" s="163"/>
      <c r="ASX281" s="216"/>
      <c r="ASY281" s="217"/>
      <c r="ASZ281" s="163"/>
      <c r="ATA281" s="163"/>
      <c r="ATB281" s="216"/>
      <c r="ATC281" s="217"/>
      <c r="ATD281" s="163"/>
      <c r="ATE281" s="163"/>
      <c r="ATF281" s="216"/>
      <c r="ATG281" s="217"/>
      <c r="ATH281" s="163"/>
      <c r="ATI281" s="163"/>
      <c r="ATJ281" s="216"/>
      <c r="ATK281" s="217"/>
      <c r="ATL281" s="163"/>
      <c r="ATM281" s="163"/>
      <c r="ATN281" s="216"/>
      <c r="ATO281" s="217"/>
      <c r="ATP281" s="163"/>
      <c r="ATQ281" s="163"/>
      <c r="ATR281" s="216"/>
      <c r="ATS281" s="217"/>
      <c r="ATT281" s="163"/>
      <c r="ATU281" s="163"/>
      <c r="ATV281" s="216"/>
      <c r="ATW281" s="217"/>
      <c r="ATX281" s="163"/>
      <c r="ATY281" s="163"/>
      <c r="ATZ281" s="216"/>
      <c r="AUA281" s="217"/>
      <c r="AUB281" s="163"/>
      <c r="AUC281" s="163"/>
      <c r="AUD281" s="216"/>
      <c r="AUE281" s="217"/>
      <c r="AUF281" s="163"/>
      <c r="AUG281" s="163"/>
      <c r="AUH281" s="216"/>
      <c r="AUI281" s="217"/>
      <c r="AUJ281" s="163"/>
      <c r="AUK281" s="163"/>
      <c r="AUL281" s="216"/>
      <c r="AUM281" s="217"/>
      <c r="AUN281" s="163"/>
      <c r="AUO281" s="163"/>
      <c r="AUP281" s="216"/>
      <c r="AUQ281" s="217"/>
      <c r="AUR281" s="163"/>
      <c r="AUS281" s="163"/>
      <c r="AUT281" s="216"/>
      <c r="AUU281" s="217"/>
      <c r="AUV281" s="163"/>
      <c r="AUW281" s="163"/>
      <c r="AUX281" s="216"/>
      <c r="AUY281" s="217"/>
      <c r="AUZ281" s="163"/>
      <c r="AVA281" s="163"/>
      <c r="AVB281" s="216"/>
      <c r="AVC281" s="217"/>
      <c r="AVD281" s="163"/>
      <c r="AVE281" s="163"/>
      <c r="AVF281" s="216"/>
      <c r="AVG281" s="217"/>
      <c r="AVH281" s="163"/>
      <c r="AVI281" s="163"/>
      <c r="AVJ281" s="216"/>
      <c r="AVK281" s="217"/>
      <c r="AVL281" s="163"/>
      <c r="AVM281" s="163"/>
      <c r="AVN281" s="216"/>
      <c r="AVO281" s="217"/>
      <c r="AVP281" s="163"/>
      <c r="AVQ281" s="163"/>
      <c r="AVR281" s="216"/>
      <c r="AVS281" s="217"/>
      <c r="AVT281" s="163"/>
      <c r="AVU281" s="163"/>
      <c r="AVV281" s="216"/>
      <c r="AVW281" s="217"/>
      <c r="AVX281" s="163"/>
      <c r="AVY281" s="163"/>
      <c r="AVZ281" s="216"/>
      <c r="AWA281" s="217"/>
      <c r="AWB281" s="163"/>
      <c r="AWC281" s="163"/>
      <c r="AWD281" s="216"/>
      <c r="AWE281" s="217"/>
      <c r="AWF281" s="163"/>
      <c r="AWG281" s="163"/>
      <c r="AWH281" s="216"/>
      <c r="AWI281" s="217"/>
      <c r="AWJ281" s="163"/>
      <c r="AWK281" s="163"/>
      <c r="AWL281" s="216"/>
      <c r="AWM281" s="217"/>
      <c r="AWN281" s="163"/>
      <c r="AWO281" s="163"/>
      <c r="AWP281" s="216"/>
      <c r="AWQ281" s="217"/>
      <c r="AWR281" s="163"/>
      <c r="AWS281" s="163"/>
      <c r="AWT281" s="216"/>
      <c r="AWU281" s="217"/>
      <c r="AWV281" s="163"/>
      <c r="AWW281" s="163"/>
      <c r="AWX281" s="216"/>
      <c r="AWY281" s="217"/>
      <c r="AWZ281" s="163"/>
      <c r="AXA281" s="163"/>
      <c r="AXB281" s="216"/>
      <c r="AXC281" s="217"/>
      <c r="AXD281" s="163"/>
      <c r="AXE281" s="163"/>
      <c r="AXF281" s="216"/>
      <c r="AXG281" s="217"/>
      <c r="AXH281" s="163"/>
      <c r="AXI281" s="163"/>
      <c r="AXJ281" s="216"/>
      <c r="AXK281" s="217"/>
      <c r="AXL281" s="163"/>
      <c r="AXM281" s="163"/>
      <c r="AXN281" s="216"/>
      <c r="AXO281" s="217"/>
      <c r="AXP281" s="163"/>
      <c r="AXQ281" s="163"/>
      <c r="AXR281" s="216"/>
      <c r="AXS281" s="217"/>
      <c r="AXT281" s="163"/>
      <c r="AXU281" s="163"/>
      <c r="AXV281" s="216"/>
      <c r="AXW281" s="217"/>
      <c r="AXX281" s="163"/>
      <c r="AXY281" s="163"/>
      <c r="AXZ281" s="216"/>
      <c r="AYA281" s="217"/>
      <c r="AYB281" s="163"/>
      <c r="AYC281" s="163"/>
      <c r="AYD281" s="216"/>
      <c r="AYE281" s="217"/>
      <c r="AYF281" s="163"/>
      <c r="AYG281" s="163"/>
      <c r="AYH281" s="216"/>
      <c r="AYI281" s="217"/>
      <c r="AYJ281" s="163"/>
      <c r="AYK281" s="163"/>
      <c r="AYL281" s="216"/>
      <c r="AYM281" s="217"/>
      <c r="AYN281" s="163"/>
      <c r="AYO281" s="163"/>
      <c r="AYP281" s="216"/>
      <c r="AYQ281" s="217"/>
      <c r="AYR281" s="163"/>
      <c r="AYS281" s="163"/>
      <c r="AYT281" s="216"/>
      <c r="AYU281" s="217"/>
      <c r="AYV281" s="163"/>
      <c r="AYW281" s="163"/>
      <c r="AYX281" s="216"/>
      <c r="AYY281" s="217"/>
      <c r="AYZ281" s="163"/>
      <c r="AZA281" s="163"/>
      <c r="AZB281" s="216"/>
      <c r="AZC281" s="217"/>
      <c r="AZD281" s="163"/>
      <c r="AZE281" s="163"/>
      <c r="AZF281" s="216"/>
      <c r="AZG281" s="217"/>
      <c r="AZH281" s="163"/>
      <c r="AZI281" s="163"/>
      <c r="AZJ281" s="216"/>
      <c r="AZK281" s="217"/>
      <c r="AZL281" s="163"/>
      <c r="AZM281" s="163"/>
      <c r="AZN281" s="216"/>
      <c r="AZO281" s="217"/>
      <c r="AZP281" s="163"/>
      <c r="AZQ281" s="163"/>
      <c r="AZR281" s="216"/>
      <c r="AZS281" s="217"/>
      <c r="AZT281" s="163"/>
      <c r="AZU281" s="163"/>
      <c r="AZV281" s="216"/>
      <c r="AZW281" s="217"/>
      <c r="AZX281" s="163"/>
      <c r="AZY281" s="163"/>
      <c r="AZZ281" s="216"/>
      <c r="BAA281" s="217"/>
      <c r="BAB281" s="163"/>
      <c r="BAC281" s="163"/>
      <c r="BAD281" s="216"/>
      <c r="BAE281" s="217"/>
      <c r="BAF281" s="163"/>
      <c r="BAG281" s="163"/>
      <c r="BAH281" s="216"/>
      <c r="BAI281" s="217"/>
      <c r="BAJ281" s="163"/>
      <c r="BAK281" s="163"/>
      <c r="BAL281" s="216"/>
      <c r="BAM281" s="217"/>
      <c r="BAN281" s="163"/>
      <c r="BAO281" s="163"/>
      <c r="BAP281" s="216"/>
      <c r="BAQ281" s="217"/>
      <c r="BAR281" s="163"/>
      <c r="BAS281" s="163"/>
      <c r="BAT281" s="216"/>
      <c r="BAU281" s="217"/>
      <c r="BAV281" s="163"/>
      <c r="BAW281" s="163"/>
      <c r="BAX281" s="216"/>
      <c r="BAY281" s="217"/>
      <c r="BAZ281" s="163"/>
      <c r="BBA281" s="163"/>
      <c r="BBB281" s="216"/>
      <c r="BBC281" s="217"/>
      <c r="BBD281" s="163"/>
      <c r="BBE281" s="163"/>
      <c r="BBF281" s="216"/>
      <c r="BBG281" s="217"/>
      <c r="BBH281" s="163"/>
      <c r="BBI281" s="163"/>
      <c r="BBJ281" s="216"/>
      <c r="BBK281" s="217"/>
      <c r="BBL281" s="163"/>
      <c r="BBM281" s="163"/>
      <c r="BBN281" s="216"/>
      <c r="BBO281" s="217"/>
      <c r="BBP281" s="163"/>
      <c r="BBQ281" s="163"/>
      <c r="BBR281" s="216"/>
      <c r="BBS281" s="217"/>
      <c r="BBT281" s="163"/>
      <c r="BBU281" s="163"/>
      <c r="BBV281" s="216"/>
      <c r="BBW281" s="217"/>
      <c r="BBX281" s="163"/>
      <c r="BBY281" s="163"/>
      <c r="BBZ281" s="216"/>
      <c r="BCA281" s="217"/>
      <c r="BCB281" s="163"/>
      <c r="BCC281" s="163"/>
      <c r="BCD281" s="216"/>
      <c r="BCE281" s="217"/>
      <c r="BCF281" s="163"/>
      <c r="BCG281" s="163"/>
      <c r="BCH281" s="216"/>
      <c r="BCI281" s="217"/>
      <c r="BCJ281" s="163"/>
      <c r="BCK281" s="163"/>
      <c r="BCL281" s="216"/>
      <c r="BCM281" s="217"/>
      <c r="BCN281" s="163"/>
      <c r="BCO281" s="163"/>
      <c r="BCP281" s="216"/>
      <c r="BCQ281" s="217"/>
      <c r="BCR281" s="163"/>
      <c r="BCS281" s="163"/>
      <c r="BCT281" s="216"/>
      <c r="BCU281" s="217"/>
      <c r="BCV281" s="163"/>
      <c r="BCW281" s="163"/>
      <c r="BCX281" s="216"/>
      <c r="BCY281" s="217"/>
      <c r="BCZ281" s="163"/>
      <c r="BDA281" s="163"/>
      <c r="BDB281" s="216"/>
      <c r="BDC281" s="217"/>
      <c r="BDD281" s="163"/>
      <c r="BDE281" s="163"/>
      <c r="BDF281" s="216"/>
      <c r="BDG281" s="217"/>
      <c r="BDH281" s="163"/>
      <c r="BDI281" s="163"/>
      <c r="BDJ281" s="216"/>
      <c r="BDK281" s="217"/>
      <c r="BDL281" s="163"/>
      <c r="BDM281" s="163"/>
      <c r="BDN281" s="216"/>
      <c r="BDO281" s="217"/>
      <c r="BDP281" s="163"/>
      <c r="BDQ281" s="163"/>
      <c r="BDR281" s="216"/>
      <c r="BDS281" s="217"/>
      <c r="BDT281" s="163"/>
      <c r="BDU281" s="163"/>
      <c r="BDV281" s="216"/>
      <c r="BDW281" s="217"/>
      <c r="BDX281" s="163"/>
      <c r="BDY281" s="163"/>
      <c r="BDZ281" s="216"/>
      <c r="BEA281" s="217"/>
      <c r="BEB281" s="163"/>
      <c r="BEC281" s="163"/>
      <c r="BED281" s="216"/>
      <c r="BEE281" s="217"/>
      <c r="BEF281" s="163"/>
      <c r="BEG281" s="163"/>
      <c r="BEH281" s="216"/>
      <c r="BEI281" s="217"/>
      <c r="BEJ281" s="163"/>
      <c r="BEK281" s="163"/>
      <c r="BEL281" s="216"/>
      <c r="BEM281" s="217"/>
      <c r="BEN281" s="163"/>
      <c r="BEO281" s="163"/>
      <c r="BEP281" s="216"/>
      <c r="BEQ281" s="217"/>
      <c r="BER281" s="163"/>
      <c r="BES281" s="163"/>
      <c r="BET281" s="216"/>
      <c r="BEU281" s="217"/>
      <c r="BEV281" s="163"/>
      <c r="BEW281" s="163"/>
      <c r="BEX281" s="216"/>
      <c r="BEY281" s="217"/>
      <c r="BEZ281" s="163"/>
      <c r="BFA281" s="163"/>
      <c r="BFB281" s="216"/>
      <c r="BFC281" s="217"/>
      <c r="BFD281" s="163"/>
      <c r="BFE281" s="163"/>
      <c r="BFF281" s="216"/>
      <c r="BFG281" s="217"/>
      <c r="BFH281" s="163"/>
      <c r="BFI281" s="163"/>
      <c r="BFJ281" s="216"/>
      <c r="BFK281" s="217"/>
      <c r="BFL281" s="163"/>
      <c r="BFM281" s="163"/>
      <c r="BFN281" s="216"/>
      <c r="BFO281" s="217"/>
      <c r="BFP281" s="163"/>
      <c r="BFQ281" s="163"/>
      <c r="BFR281" s="216"/>
      <c r="BFS281" s="217"/>
      <c r="BFT281" s="163"/>
      <c r="BFU281" s="163"/>
      <c r="BFV281" s="216"/>
      <c r="BFW281" s="217"/>
      <c r="BFX281" s="163"/>
      <c r="BFY281" s="163"/>
      <c r="BFZ281" s="216"/>
      <c r="BGA281" s="217"/>
      <c r="BGB281" s="163"/>
      <c r="BGC281" s="163"/>
      <c r="BGD281" s="216"/>
      <c r="BGE281" s="217"/>
      <c r="BGF281" s="163"/>
      <c r="BGG281" s="163"/>
      <c r="BGH281" s="216"/>
      <c r="BGI281" s="217"/>
      <c r="BGJ281" s="163"/>
      <c r="BGK281" s="163"/>
      <c r="BGL281" s="216"/>
      <c r="BGM281" s="217"/>
      <c r="BGN281" s="163"/>
      <c r="BGO281" s="163"/>
      <c r="BGP281" s="216"/>
      <c r="BGQ281" s="217"/>
      <c r="BGR281" s="163"/>
      <c r="BGS281" s="163"/>
      <c r="BGT281" s="216"/>
      <c r="BGU281" s="217"/>
      <c r="BGV281" s="163"/>
      <c r="BGW281" s="163"/>
      <c r="BGX281" s="216"/>
      <c r="BGY281" s="217"/>
      <c r="BGZ281" s="163"/>
      <c r="BHA281" s="163"/>
      <c r="BHB281" s="216"/>
      <c r="BHC281" s="217"/>
      <c r="BHD281" s="163"/>
      <c r="BHE281" s="163"/>
      <c r="BHF281" s="216"/>
      <c r="BHG281" s="217"/>
      <c r="BHH281" s="163"/>
      <c r="BHI281" s="163"/>
      <c r="BHJ281" s="216"/>
      <c r="BHK281" s="217"/>
      <c r="BHL281" s="163"/>
      <c r="BHM281" s="163"/>
      <c r="BHN281" s="216"/>
      <c r="BHO281" s="217"/>
      <c r="BHP281" s="163"/>
      <c r="BHQ281" s="163"/>
      <c r="BHR281" s="216"/>
      <c r="BHS281" s="217"/>
      <c r="BHT281" s="163"/>
      <c r="BHU281" s="163"/>
      <c r="BHV281" s="216"/>
      <c r="BHW281" s="217"/>
      <c r="BHX281" s="163"/>
      <c r="BHY281" s="163"/>
      <c r="BHZ281" s="216"/>
      <c r="BIA281" s="217"/>
      <c r="BIB281" s="163"/>
      <c r="BIC281" s="163"/>
      <c r="BID281" s="216"/>
      <c r="BIE281" s="217"/>
      <c r="BIF281" s="163"/>
      <c r="BIG281" s="163"/>
      <c r="BIH281" s="216"/>
      <c r="BII281" s="217"/>
      <c r="BIJ281" s="163"/>
      <c r="BIK281" s="163"/>
      <c r="BIL281" s="216"/>
      <c r="BIM281" s="217"/>
      <c r="BIN281" s="163"/>
      <c r="BIO281" s="163"/>
      <c r="BIP281" s="216"/>
      <c r="BIQ281" s="217"/>
      <c r="BIR281" s="163"/>
      <c r="BIS281" s="163"/>
      <c r="BIT281" s="216"/>
      <c r="BIU281" s="217"/>
      <c r="BIV281" s="163"/>
      <c r="BIW281" s="163"/>
      <c r="BIX281" s="216"/>
      <c r="BIY281" s="217"/>
      <c r="BIZ281" s="163"/>
      <c r="BJA281" s="163"/>
      <c r="BJB281" s="216"/>
      <c r="BJC281" s="217"/>
      <c r="BJD281" s="163"/>
      <c r="BJE281" s="163"/>
      <c r="BJF281" s="216"/>
      <c r="BJG281" s="217"/>
      <c r="BJH281" s="163"/>
      <c r="BJI281" s="163"/>
      <c r="BJJ281" s="216"/>
      <c r="BJK281" s="217"/>
      <c r="BJL281" s="163"/>
      <c r="BJM281" s="163"/>
      <c r="BJN281" s="216"/>
      <c r="BJO281" s="217"/>
      <c r="BJP281" s="163"/>
      <c r="BJQ281" s="163"/>
      <c r="BJR281" s="216"/>
      <c r="BJS281" s="217"/>
      <c r="BJT281" s="163"/>
      <c r="BJU281" s="163"/>
      <c r="BJV281" s="216"/>
      <c r="BJW281" s="217"/>
      <c r="BJX281" s="163"/>
      <c r="BJY281" s="163"/>
      <c r="BJZ281" s="216"/>
      <c r="BKA281" s="217"/>
      <c r="BKB281" s="163"/>
      <c r="BKC281" s="163"/>
      <c r="BKD281" s="216"/>
      <c r="BKE281" s="217"/>
      <c r="BKF281" s="163"/>
      <c r="BKG281" s="163"/>
      <c r="BKH281" s="216"/>
      <c r="BKI281" s="217"/>
      <c r="BKJ281" s="163"/>
      <c r="BKK281" s="163"/>
      <c r="BKL281" s="216"/>
      <c r="BKM281" s="217"/>
      <c r="BKN281" s="163"/>
      <c r="BKO281" s="163"/>
      <c r="BKP281" s="216"/>
      <c r="BKQ281" s="217"/>
      <c r="BKR281" s="163"/>
      <c r="BKS281" s="163"/>
      <c r="BKT281" s="216"/>
      <c r="BKU281" s="217"/>
      <c r="BKV281" s="163"/>
      <c r="BKW281" s="163"/>
      <c r="BKX281" s="216"/>
      <c r="BKY281" s="217"/>
      <c r="BKZ281" s="163"/>
      <c r="BLA281" s="163"/>
      <c r="BLB281" s="216"/>
      <c r="BLC281" s="217"/>
      <c r="BLD281" s="163"/>
      <c r="BLE281" s="163"/>
      <c r="BLF281" s="216"/>
      <c r="BLG281" s="217"/>
      <c r="BLH281" s="163"/>
      <c r="BLI281" s="163"/>
      <c r="BLJ281" s="216"/>
      <c r="BLK281" s="217"/>
      <c r="BLL281" s="163"/>
      <c r="BLM281" s="163"/>
      <c r="BLN281" s="216"/>
      <c r="BLO281" s="217"/>
      <c r="BLP281" s="163"/>
      <c r="BLQ281" s="163"/>
      <c r="BLR281" s="216"/>
      <c r="BLS281" s="217"/>
      <c r="BLT281" s="163"/>
      <c r="BLU281" s="163"/>
      <c r="BLV281" s="216"/>
      <c r="BLW281" s="217"/>
      <c r="BLX281" s="163"/>
      <c r="BLY281" s="163"/>
      <c r="BLZ281" s="216"/>
      <c r="BMA281" s="217"/>
      <c r="BMB281" s="163"/>
      <c r="BMC281" s="163"/>
      <c r="BMD281" s="216"/>
      <c r="BME281" s="217"/>
      <c r="BMF281" s="163"/>
      <c r="BMG281" s="163"/>
      <c r="BMH281" s="216"/>
      <c r="BMI281" s="217"/>
      <c r="BMJ281" s="163"/>
      <c r="BMK281" s="163"/>
      <c r="BML281" s="216"/>
      <c r="BMM281" s="217"/>
      <c r="BMN281" s="163"/>
      <c r="BMO281" s="163"/>
      <c r="BMP281" s="216"/>
      <c r="BMQ281" s="217"/>
      <c r="BMR281" s="163"/>
      <c r="BMS281" s="163"/>
      <c r="BMT281" s="216"/>
      <c r="BMU281" s="217"/>
      <c r="BMV281" s="163"/>
      <c r="BMW281" s="163"/>
      <c r="BMX281" s="216"/>
      <c r="BMY281" s="217"/>
      <c r="BMZ281" s="163"/>
      <c r="BNA281" s="163"/>
      <c r="BNB281" s="216"/>
      <c r="BNC281" s="217"/>
      <c r="BND281" s="163"/>
      <c r="BNE281" s="163"/>
      <c r="BNF281" s="216"/>
      <c r="BNG281" s="217"/>
      <c r="BNH281" s="163"/>
      <c r="BNI281" s="163"/>
      <c r="BNJ281" s="216"/>
      <c r="BNK281" s="217"/>
      <c r="BNL281" s="163"/>
      <c r="BNM281" s="163"/>
      <c r="BNN281" s="216"/>
      <c r="BNO281" s="217"/>
      <c r="BNP281" s="163"/>
      <c r="BNQ281" s="163"/>
      <c r="BNR281" s="216"/>
      <c r="BNS281" s="217"/>
      <c r="BNT281" s="163"/>
      <c r="BNU281" s="163"/>
      <c r="BNV281" s="216"/>
      <c r="BNW281" s="217"/>
      <c r="BNX281" s="163"/>
      <c r="BNY281" s="163"/>
      <c r="BNZ281" s="216"/>
      <c r="BOA281" s="217"/>
      <c r="BOB281" s="163"/>
      <c r="BOC281" s="163"/>
      <c r="BOD281" s="216"/>
      <c r="BOE281" s="217"/>
      <c r="BOF281" s="163"/>
      <c r="BOG281" s="163"/>
      <c r="BOH281" s="216"/>
      <c r="BOI281" s="217"/>
      <c r="BOJ281" s="163"/>
      <c r="BOK281" s="163"/>
      <c r="BOL281" s="216"/>
      <c r="BOM281" s="217"/>
      <c r="BON281" s="163"/>
      <c r="BOO281" s="163"/>
      <c r="BOP281" s="216"/>
      <c r="BOQ281" s="217"/>
      <c r="BOR281" s="163"/>
      <c r="BOS281" s="163"/>
      <c r="BOT281" s="216"/>
      <c r="BOU281" s="217"/>
      <c r="BOV281" s="163"/>
      <c r="BOW281" s="163"/>
      <c r="BOX281" s="216"/>
      <c r="BOY281" s="217"/>
      <c r="BOZ281" s="163"/>
      <c r="BPA281" s="163"/>
      <c r="BPB281" s="216"/>
      <c r="BPC281" s="217"/>
      <c r="BPD281" s="163"/>
      <c r="BPE281" s="163"/>
      <c r="BPF281" s="216"/>
      <c r="BPG281" s="217"/>
      <c r="BPH281" s="163"/>
      <c r="BPI281" s="163"/>
      <c r="BPJ281" s="216"/>
      <c r="BPK281" s="217"/>
      <c r="BPL281" s="163"/>
      <c r="BPM281" s="163"/>
      <c r="BPN281" s="216"/>
      <c r="BPO281" s="217"/>
      <c r="BPP281" s="163"/>
      <c r="BPQ281" s="163"/>
      <c r="BPR281" s="216"/>
      <c r="BPS281" s="217"/>
      <c r="BPT281" s="163"/>
      <c r="BPU281" s="163"/>
      <c r="BPV281" s="216"/>
      <c r="BPW281" s="217"/>
      <c r="BPX281" s="163"/>
      <c r="BPY281" s="163"/>
      <c r="BPZ281" s="216"/>
      <c r="BQA281" s="217"/>
      <c r="BQB281" s="163"/>
      <c r="BQC281" s="163"/>
      <c r="BQD281" s="216"/>
      <c r="BQE281" s="217"/>
      <c r="BQF281" s="163"/>
      <c r="BQG281" s="163"/>
      <c r="BQH281" s="216"/>
      <c r="BQI281" s="217"/>
      <c r="BQJ281" s="163"/>
      <c r="BQK281" s="163"/>
      <c r="BQL281" s="216"/>
      <c r="BQM281" s="217"/>
      <c r="BQN281" s="163"/>
      <c r="BQO281" s="163"/>
      <c r="BQP281" s="216"/>
      <c r="BQQ281" s="217"/>
      <c r="BQR281" s="163"/>
      <c r="BQS281" s="163"/>
      <c r="BQT281" s="216"/>
      <c r="BQU281" s="217"/>
      <c r="BQV281" s="163"/>
      <c r="BQW281" s="163"/>
      <c r="BQX281" s="216"/>
      <c r="BQY281" s="217"/>
      <c r="BQZ281" s="163"/>
      <c r="BRA281" s="163"/>
      <c r="BRB281" s="216"/>
      <c r="BRC281" s="217"/>
      <c r="BRD281" s="163"/>
      <c r="BRE281" s="163"/>
      <c r="BRF281" s="216"/>
      <c r="BRG281" s="217"/>
      <c r="BRH281" s="163"/>
      <c r="BRI281" s="163"/>
      <c r="BRJ281" s="216"/>
      <c r="BRK281" s="217"/>
      <c r="BRL281" s="163"/>
      <c r="BRM281" s="163"/>
      <c r="BRN281" s="216"/>
      <c r="BRO281" s="217"/>
      <c r="BRP281" s="163"/>
      <c r="BRQ281" s="163"/>
      <c r="BRR281" s="216"/>
      <c r="BRS281" s="217"/>
      <c r="BRT281" s="163"/>
      <c r="BRU281" s="163"/>
      <c r="BRV281" s="216"/>
      <c r="BRW281" s="217"/>
      <c r="BRX281" s="163"/>
      <c r="BRY281" s="163"/>
      <c r="BRZ281" s="216"/>
      <c r="BSA281" s="217"/>
      <c r="BSB281" s="163"/>
      <c r="BSC281" s="163"/>
      <c r="BSD281" s="216"/>
      <c r="BSE281" s="217"/>
      <c r="BSF281" s="163"/>
      <c r="BSG281" s="163"/>
      <c r="BSH281" s="216"/>
      <c r="BSI281" s="217"/>
      <c r="BSJ281" s="163"/>
      <c r="BSK281" s="163"/>
      <c r="BSL281" s="216"/>
      <c r="BSM281" s="217"/>
      <c r="BSN281" s="163"/>
      <c r="BSO281" s="163"/>
      <c r="BSP281" s="216"/>
      <c r="BSQ281" s="217"/>
      <c r="BSR281" s="163"/>
      <c r="BSS281" s="163"/>
      <c r="BST281" s="216"/>
      <c r="BSU281" s="217"/>
      <c r="BSV281" s="163"/>
      <c r="BSW281" s="163"/>
      <c r="BSX281" s="216"/>
      <c r="BSY281" s="217"/>
      <c r="BSZ281" s="163"/>
      <c r="BTA281" s="163"/>
      <c r="BTB281" s="216"/>
      <c r="BTC281" s="217"/>
      <c r="BTD281" s="163"/>
      <c r="BTE281" s="163"/>
      <c r="BTF281" s="216"/>
      <c r="BTG281" s="217"/>
      <c r="BTH281" s="163"/>
      <c r="BTI281" s="163"/>
      <c r="BTJ281" s="216"/>
      <c r="BTK281" s="217"/>
      <c r="BTL281" s="163"/>
      <c r="BTM281" s="163"/>
      <c r="BTN281" s="216"/>
      <c r="BTO281" s="217"/>
      <c r="BTP281" s="163"/>
      <c r="BTQ281" s="163"/>
      <c r="BTR281" s="216"/>
      <c r="BTS281" s="217"/>
      <c r="BTT281" s="163"/>
      <c r="BTU281" s="163"/>
      <c r="BTV281" s="216"/>
      <c r="BTW281" s="217"/>
      <c r="BTX281" s="163"/>
      <c r="BTY281" s="163"/>
      <c r="BTZ281" s="216"/>
      <c r="BUA281" s="217"/>
      <c r="BUB281" s="163"/>
      <c r="BUC281" s="163"/>
      <c r="BUD281" s="216"/>
      <c r="BUE281" s="217"/>
      <c r="BUF281" s="163"/>
      <c r="BUG281" s="163"/>
      <c r="BUH281" s="216"/>
      <c r="BUI281" s="217"/>
      <c r="BUJ281" s="163"/>
      <c r="BUK281" s="163"/>
      <c r="BUL281" s="216"/>
      <c r="BUM281" s="217"/>
      <c r="BUN281" s="163"/>
      <c r="BUO281" s="163"/>
      <c r="BUP281" s="216"/>
      <c r="BUQ281" s="217"/>
      <c r="BUR281" s="163"/>
      <c r="BUS281" s="163"/>
      <c r="BUT281" s="216"/>
      <c r="BUU281" s="217"/>
      <c r="BUV281" s="163"/>
      <c r="BUW281" s="163"/>
      <c r="BUX281" s="216"/>
      <c r="BUY281" s="217"/>
      <c r="BUZ281" s="163"/>
      <c r="BVA281" s="163"/>
      <c r="BVB281" s="216"/>
      <c r="BVC281" s="217"/>
      <c r="BVD281" s="163"/>
      <c r="BVE281" s="163"/>
      <c r="BVF281" s="216"/>
      <c r="BVG281" s="217"/>
      <c r="BVH281" s="163"/>
      <c r="BVI281" s="163"/>
      <c r="BVJ281" s="216"/>
      <c r="BVK281" s="217"/>
      <c r="BVL281" s="163"/>
      <c r="BVM281" s="163"/>
      <c r="BVN281" s="216"/>
      <c r="BVO281" s="217"/>
      <c r="BVP281" s="163"/>
      <c r="BVQ281" s="163"/>
      <c r="BVR281" s="216"/>
      <c r="BVS281" s="217"/>
      <c r="BVT281" s="163"/>
      <c r="BVU281" s="163"/>
      <c r="BVV281" s="216"/>
      <c r="BVW281" s="217"/>
      <c r="BVX281" s="163"/>
      <c r="BVY281" s="163"/>
      <c r="BVZ281" s="216"/>
      <c r="BWA281" s="217"/>
      <c r="BWB281" s="163"/>
      <c r="BWC281" s="163"/>
      <c r="BWD281" s="216"/>
      <c r="BWE281" s="217"/>
      <c r="BWF281" s="163"/>
      <c r="BWG281" s="163"/>
      <c r="BWH281" s="216"/>
      <c r="BWI281" s="217"/>
      <c r="BWJ281" s="163"/>
      <c r="BWK281" s="163"/>
      <c r="BWL281" s="216"/>
      <c r="BWM281" s="217"/>
      <c r="BWN281" s="163"/>
      <c r="BWO281" s="163"/>
      <c r="BWP281" s="216"/>
      <c r="BWQ281" s="217"/>
      <c r="BWR281" s="163"/>
      <c r="BWS281" s="163"/>
      <c r="BWT281" s="216"/>
      <c r="BWU281" s="217"/>
      <c r="BWV281" s="163"/>
      <c r="BWW281" s="163"/>
      <c r="BWX281" s="216"/>
      <c r="BWY281" s="217"/>
      <c r="BWZ281" s="163"/>
      <c r="BXA281" s="163"/>
      <c r="BXB281" s="216"/>
      <c r="BXC281" s="217"/>
      <c r="BXD281" s="163"/>
      <c r="BXE281" s="163"/>
      <c r="BXF281" s="216"/>
      <c r="BXG281" s="217"/>
      <c r="BXH281" s="163"/>
      <c r="BXI281" s="163"/>
      <c r="BXJ281" s="216"/>
      <c r="BXK281" s="217"/>
      <c r="BXL281" s="163"/>
      <c r="BXM281" s="163"/>
      <c r="BXN281" s="216"/>
      <c r="BXO281" s="217"/>
      <c r="BXP281" s="163"/>
      <c r="BXQ281" s="163"/>
      <c r="BXR281" s="216"/>
      <c r="BXS281" s="217"/>
      <c r="BXT281" s="163"/>
      <c r="BXU281" s="163"/>
      <c r="BXV281" s="216"/>
      <c r="BXW281" s="217"/>
      <c r="BXX281" s="163"/>
      <c r="BXY281" s="163"/>
      <c r="BXZ281" s="216"/>
      <c r="BYA281" s="217"/>
      <c r="BYB281" s="163"/>
      <c r="BYC281" s="163"/>
      <c r="BYD281" s="216"/>
      <c r="BYE281" s="217"/>
      <c r="BYF281" s="163"/>
      <c r="BYG281" s="163"/>
      <c r="BYH281" s="216"/>
      <c r="BYI281" s="217"/>
      <c r="BYJ281" s="163"/>
      <c r="BYK281" s="163"/>
      <c r="BYL281" s="216"/>
      <c r="BYM281" s="217"/>
      <c r="BYN281" s="163"/>
      <c r="BYO281" s="163"/>
      <c r="BYP281" s="216"/>
      <c r="BYQ281" s="217"/>
      <c r="BYR281" s="163"/>
      <c r="BYS281" s="163"/>
      <c r="BYT281" s="216"/>
      <c r="BYU281" s="217"/>
      <c r="BYV281" s="163"/>
      <c r="BYW281" s="163"/>
      <c r="BYX281" s="216"/>
      <c r="BYY281" s="217"/>
      <c r="BYZ281" s="163"/>
      <c r="BZA281" s="163"/>
      <c r="BZB281" s="216"/>
      <c r="BZC281" s="217"/>
      <c r="BZD281" s="163"/>
      <c r="BZE281" s="163"/>
      <c r="BZF281" s="216"/>
      <c r="BZG281" s="217"/>
      <c r="BZH281" s="163"/>
      <c r="BZI281" s="163"/>
      <c r="BZJ281" s="216"/>
      <c r="BZK281" s="217"/>
      <c r="BZL281" s="163"/>
      <c r="BZM281" s="163"/>
      <c r="BZN281" s="216"/>
      <c r="BZO281" s="217"/>
      <c r="BZP281" s="163"/>
      <c r="BZQ281" s="163"/>
      <c r="BZR281" s="216"/>
      <c r="BZS281" s="217"/>
      <c r="BZT281" s="163"/>
      <c r="BZU281" s="163"/>
      <c r="BZV281" s="216"/>
      <c r="BZW281" s="217"/>
      <c r="BZX281" s="163"/>
      <c r="BZY281" s="163"/>
      <c r="BZZ281" s="216"/>
      <c r="CAA281" s="217"/>
      <c r="CAB281" s="163"/>
      <c r="CAC281" s="163"/>
      <c r="CAD281" s="216"/>
      <c r="CAE281" s="217"/>
      <c r="CAF281" s="163"/>
      <c r="CAG281" s="163"/>
      <c r="CAH281" s="216"/>
      <c r="CAI281" s="217"/>
      <c r="CAJ281" s="163"/>
      <c r="CAK281" s="163"/>
      <c r="CAL281" s="216"/>
      <c r="CAM281" s="217"/>
      <c r="CAN281" s="163"/>
      <c r="CAO281" s="163"/>
      <c r="CAP281" s="216"/>
      <c r="CAQ281" s="217"/>
      <c r="CAR281" s="163"/>
      <c r="CAS281" s="163"/>
      <c r="CAT281" s="216"/>
      <c r="CAU281" s="217"/>
      <c r="CAV281" s="163"/>
      <c r="CAW281" s="163"/>
      <c r="CAX281" s="216"/>
      <c r="CAY281" s="217"/>
      <c r="CAZ281" s="163"/>
      <c r="CBA281" s="163"/>
      <c r="CBB281" s="216"/>
      <c r="CBC281" s="217"/>
      <c r="CBD281" s="163"/>
      <c r="CBE281" s="163"/>
      <c r="CBF281" s="216"/>
      <c r="CBG281" s="217"/>
      <c r="CBH281" s="163"/>
      <c r="CBI281" s="163"/>
      <c r="CBJ281" s="216"/>
      <c r="CBK281" s="217"/>
      <c r="CBL281" s="163"/>
      <c r="CBM281" s="163"/>
      <c r="CBN281" s="216"/>
      <c r="CBO281" s="217"/>
      <c r="CBP281" s="163"/>
      <c r="CBQ281" s="163"/>
      <c r="CBR281" s="216"/>
      <c r="CBS281" s="217"/>
      <c r="CBT281" s="163"/>
      <c r="CBU281" s="163"/>
      <c r="CBV281" s="216"/>
      <c r="CBW281" s="217"/>
      <c r="CBX281" s="163"/>
      <c r="CBY281" s="163"/>
      <c r="CBZ281" s="216"/>
      <c r="CCA281" s="217"/>
      <c r="CCB281" s="163"/>
      <c r="CCC281" s="163"/>
      <c r="CCD281" s="216"/>
      <c r="CCE281" s="217"/>
      <c r="CCF281" s="163"/>
      <c r="CCG281" s="163"/>
      <c r="CCH281" s="216"/>
      <c r="CCI281" s="217"/>
      <c r="CCJ281" s="163"/>
      <c r="CCK281" s="163"/>
      <c r="CCL281" s="216"/>
      <c r="CCM281" s="217"/>
      <c r="CCN281" s="163"/>
      <c r="CCO281" s="163"/>
      <c r="CCP281" s="216"/>
      <c r="CCQ281" s="217"/>
      <c r="CCR281" s="163"/>
      <c r="CCS281" s="163"/>
      <c r="CCT281" s="216"/>
      <c r="CCU281" s="217"/>
      <c r="CCV281" s="163"/>
      <c r="CCW281" s="163"/>
      <c r="CCX281" s="216"/>
      <c r="CCY281" s="217"/>
      <c r="CCZ281" s="163"/>
      <c r="CDA281" s="163"/>
      <c r="CDB281" s="216"/>
      <c r="CDC281" s="217"/>
      <c r="CDD281" s="163"/>
      <c r="CDE281" s="163"/>
      <c r="CDF281" s="216"/>
      <c r="CDG281" s="217"/>
      <c r="CDH281" s="163"/>
      <c r="CDI281" s="163"/>
      <c r="CDJ281" s="216"/>
      <c r="CDK281" s="217"/>
      <c r="CDL281" s="163"/>
      <c r="CDM281" s="163"/>
      <c r="CDN281" s="216"/>
      <c r="CDO281" s="217"/>
      <c r="CDP281" s="163"/>
      <c r="CDQ281" s="163"/>
      <c r="CDR281" s="216"/>
      <c r="CDS281" s="217"/>
      <c r="CDT281" s="163"/>
      <c r="CDU281" s="163"/>
      <c r="CDV281" s="216"/>
      <c r="CDW281" s="217"/>
      <c r="CDX281" s="163"/>
      <c r="CDY281" s="163"/>
      <c r="CDZ281" s="216"/>
      <c r="CEA281" s="217"/>
      <c r="CEB281" s="163"/>
      <c r="CEC281" s="163"/>
      <c r="CED281" s="216"/>
      <c r="CEE281" s="217"/>
      <c r="CEF281" s="163"/>
      <c r="CEG281" s="163"/>
      <c r="CEH281" s="216"/>
      <c r="CEI281" s="217"/>
      <c r="CEJ281" s="163"/>
      <c r="CEK281" s="163"/>
      <c r="CEL281" s="216"/>
      <c r="CEM281" s="217"/>
      <c r="CEN281" s="163"/>
      <c r="CEO281" s="163"/>
      <c r="CEP281" s="216"/>
      <c r="CEQ281" s="217"/>
      <c r="CER281" s="163"/>
      <c r="CES281" s="163"/>
      <c r="CET281" s="216"/>
      <c r="CEU281" s="217"/>
      <c r="CEV281" s="163"/>
      <c r="CEW281" s="163"/>
      <c r="CEX281" s="216"/>
      <c r="CEY281" s="217"/>
      <c r="CEZ281" s="163"/>
      <c r="CFA281" s="163"/>
      <c r="CFB281" s="216"/>
      <c r="CFC281" s="217"/>
      <c r="CFD281" s="163"/>
      <c r="CFE281" s="163"/>
      <c r="CFF281" s="216"/>
      <c r="CFG281" s="217"/>
      <c r="CFH281" s="163"/>
      <c r="CFI281" s="163"/>
      <c r="CFJ281" s="216"/>
      <c r="CFK281" s="217"/>
      <c r="CFL281" s="163"/>
      <c r="CFM281" s="163"/>
      <c r="CFN281" s="216"/>
      <c r="CFO281" s="217"/>
      <c r="CFP281" s="163"/>
      <c r="CFQ281" s="163"/>
      <c r="CFR281" s="216"/>
      <c r="CFS281" s="217"/>
      <c r="CFT281" s="163"/>
      <c r="CFU281" s="163"/>
      <c r="CFV281" s="216"/>
      <c r="CFW281" s="217"/>
      <c r="CFX281" s="163"/>
      <c r="CFY281" s="163"/>
      <c r="CFZ281" s="216"/>
      <c r="CGA281" s="217"/>
      <c r="CGB281" s="163"/>
      <c r="CGC281" s="163"/>
      <c r="CGD281" s="216"/>
      <c r="CGE281" s="217"/>
      <c r="CGF281" s="163"/>
      <c r="CGG281" s="163"/>
      <c r="CGH281" s="216"/>
      <c r="CGI281" s="217"/>
      <c r="CGJ281" s="163"/>
      <c r="CGK281" s="163"/>
      <c r="CGL281" s="216"/>
      <c r="CGM281" s="217"/>
      <c r="CGN281" s="163"/>
      <c r="CGO281" s="163"/>
      <c r="CGP281" s="216"/>
      <c r="CGQ281" s="217"/>
      <c r="CGR281" s="163"/>
      <c r="CGS281" s="163"/>
      <c r="CGT281" s="216"/>
      <c r="CGU281" s="217"/>
      <c r="CGV281" s="163"/>
      <c r="CGW281" s="163"/>
      <c r="CGX281" s="216"/>
      <c r="CGY281" s="217"/>
      <c r="CGZ281" s="163"/>
      <c r="CHA281" s="163"/>
      <c r="CHB281" s="216"/>
      <c r="CHC281" s="217"/>
      <c r="CHD281" s="163"/>
      <c r="CHE281" s="163"/>
      <c r="CHF281" s="216"/>
      <c r="CHG281" s="217"/>
      <c r="CHH281" s="163"/>
      <c r="CHI281" s="163"/>
      <c r="CHJ281" s="216"/>
      <c r="CHK281" s="217"/>
      <c r="CHL281" s="163"/>
      <c r="CHM281" s="163"/>
      <c r="CHN281" s="216"/>
      <c r="CHO281" s="217"/>
      <c r="CHP281" s="163"/>
      <c r="CHQ281" s="163"/>
      <c r="CHR281" s="216"/>
      <c r="CHS281" s="217"/>
      <c r="CHT281" s="163"/>
      <c r="CHU281" s="163"/>
      <c r="CHV281" s="216"/>
      <c r="CHW281" s="217"/>
      <c r="CHX281" s="163"/>
      <c r="CHY281" s="163"/>
      <c r="CHZ281" s="216"/>
      <c r="CIA281" s="217"/>
      <c r="CIB281" s="163"/>
      <c r="CIC281" s="163"/>
      <c r="CID281" s="216"/>
      <c r="CIE281" s="217"/>
      <c r="CIF281" s="163"/>
      <c r="CIG281" s="163"/>
      <c r="CIH281" s="216"/>
      <c r="CII281" s="217"/>
      <c r="CIJ281" s="163"/>
      <c r="CIK281" s="163"/>
      <c r="CIL281" s="216"/>
      <c r="CIM281" s="217"/>
      <c r="CIN281" s="163"/>
      <c r="CIO281" s="163"/>
      <c r="CIP281" s="216"/>
      <c r="CIQ281" s="217"/>
      <c r="CIR281" s="163"/>
      <c r="CIS281" s="163"/>
      <c r="CIT281" s="216"/>
      <c r="CIU281" s="217"/>
      <c r="CIV281" s="163"/>
      <c r="CIW281" s="163"/>
      <c r="CIX281" s="216"/>
      <c r="CIY281" s="217"/>
      <c r="CIZ281" s="163"/>
      <c r="CJA281" s="163"/>
      <c r="CJB281" s="216"/>
      <c r="CJC281" s="217"/>
      <c r="CJD281" s="163"/>
      <c r="CJE281" s="163"/>
      <c r="CJF281" s="216"/>
      <c r="CJG281" s="217"/>
      <c r="CJH281" s="163"/>
      <c r="CJI281" s="163"/>
      <c r="CJJ281" s="216"/>
      <c r="CJK281" s="217"/>
      <c r="CJL281" s="163"/>
      <c r="CJM281" s="163"/>
      <c r="CJN281" s="216"/>
      <c r="CJO281" s="217"/>
      <c r="CJP281" s="163"/>
      <c r="CJQ281" s="163"/>
      <c r="CJR281" s="216"/>
      <c r="CJS281" s="217"/>
      <c r="CJT281" s="163"/>
      <c r="CJU281" s="163"/>
      <c r="CJV281" s="216"/>
      <c r="CJW281" s="217"/>
      <c r="CJX281" s="163"/>
      <c r="CJY281" s="163"/>
      <c r="CJZ281" s="216"/>
      <c r="CKA281" s="217"/>
      <c r="CKB281" s="163"/>
      <c r="CKC281" s="163"/>
      <c r="CKD281" s="216"/>
      <c r="CKE281" s="217"/>
      <c r="CKF281" s="163"/>
      <c r="CKG281" s="163"/>
      <c r="CKH281" s="216"/>
      <c r="CKI281" s="217"/>
      <c r="CKJ281" s="163"/>
      <c r="CKK281" s="163"/>
      <c r="CKL281" s="216"/>
      <c r="CKM281" s="217"/>
      <c r="CKN281" s="163"/>
      <c r="CKO281" s="163"/>
      <c r="CKP281" s="216"/>
      <c r="CKQ281" s="217"/>
      <c r="CKR281" s="163"/>
      <c r="CKS281" s="163"/>
      <c r="CKT281" s="216"/>
      <c r="CKU281" s="217"/>
      <c r="CKV281" s="163"/>
      <c r="CKW281" s="163"/>
      <c r="CKX281" s="216"/>
      <c r="CKY281" s="217"/>
      <c r="CKZ281" s="163"/>
      <c r="CLA281" s="163"/>
      <c r="CLB281" s="216"/>
      <c r="CLC281" s="217"/>
      <c r="CLD281" s="163"/>
      <c r="CLE281" s="163"/>
      <c r="CLF281" s="216"/>
      <c r="CLG281" s="217"/>
      <c r="CLH281" s="163"/>
      <c r="CLI281" s="163"/>
      <c r="CLJ281" s="216"/>
      <c r="CLK281" s="217"/>
      <c r="CLL281" s="163"/>
      <c r="CLM281" s="163"/>
      <c r="CLN281" s="216"/>
      <c r="CLO281" s="217"/>
      <c r="CLP281" s="163"/>
      <c r="CLQ281" s="163"/>
      <c r="CLR281" s="216"/>
      <c r="CLS281" s="217"/>
      <c r="CLT281" s="163"/>
      <c r="CLU281" s="163"/>
      <c r="CLV281" s="216"/>
      <c r="CLW281" s="217"/>
      <c r="CLX281" s="163"/>
      <c r="CLY281" s="163"/>
      <c r="CLZ281" s="216"/>
      <c r="CMA281" s="217"/>
      <c r="CMB281" s="163"/>
      <c r="CMC281" s="163"/>
      <c r="CMD281" s="216"/>
      <c r="CME281" s="217"/>
      <c r="CMF281" s="163"/>
      <c r="CMG281" s="163"/>
      <c r="CMH281" s="216"/>
      <c r="CMI281" s="217"/>
      <c r="CMJ281" s="163"/>
      <c r="CMK281" s="163"/>
      <c r="CML281" s="216"/>
      <c r="CMM281" s="217"/>
      <c r="CMN281" s="163"/>
      <c r="CMO281" s="163"/>
      <c r="CMP281" s="216"/>
      <c r="CMQ281" s="217"/>
      <c r="CMR281" s="163"/>
      <c r="CMS281" s="163"/>
      <c r="CMT281" s="216"/>
      <c r="CMU281" s="217"/>
      <c r="CMV281" s="163"/>
      <c r="CMW281" s="163"/>
      <c r="CMX281" s="216"/>
      <c r="CMY281" s="217"/>
      <c r="CMZ281" s="163"/>
      <c r="CNA281" s="163"/>
      <c r="CNB281" s="216"/>
      <c r="CNC281" s="217"/>
      <c r="CND281" s="163"/>
      <c r="CNE281" s="163"/>
      <c r="CNF281" s="216"/>
      <c r="CNG281" s="217"/>
      <c r="CNH281" s="163"/>
      <c r="CNI281" s="163"/>
      <c r="CNJ281" s="216"/>
      <c r="CNK281" s="217"/>
      <c r="CNL281" s="163"/>
      <c r="CNM281" s="163"/>
      <c r="CNN281" s="216"/>
      <c r="CNO281" s="217"/>
      <c r="CNP281" s="163"/>
      <c r="CNQ281" s="163"/>
      <c r="CNR281" s="216"/>
      <c r="CNS281" s="217"/>
      <c r="CNT281" s="163"/>
      <c r="CNU281" s="163"/>
      <c r="CNV281" s="216"/>
      <c r="CNW281" s="217"/>
      <c r="CNX281" s="163"/>
      <c r="CNY281" s="163"/>
      <c r="CNZ281" s="216"/>
      <c r="COA281" s="217"/>
      <c r="COB281" s="163"/>
      <c r="COC281" s="163"/>
      <c r="COD281" s="216"/>
      <c r="COE281" s="217"/>
      <c r="COF281" s="163"/>
      <c r="COG281" s="163"/>
      <c r="COH281" s="216"/>
      <c r="COI281" s="217"/>
      <c r="COJ281" s="163"/>
      <c r="COK281" s="163"/>
      <c r="COL281" s="216"/>
      <c r="COM281" s="217"/>
      <c r="CON281" s="163"/>
      <c r="COO281" s="163"/>
      <c r="COP281" s="216"/>
      <c r="COQ281" s="217"/>
      <c r="COR281" s="163"/>
      <c r="COS281" s="163"/>
      <c r="COT281" s="216"/>
      <c r="COU281" s="217"/>
      <c r="COV281" s="163"/>
      <c r="COW281" s="163"/>
      <c r="COX281" s="216"/>
      <c r="COY281" s="217"/>
      <c r="COZ281" s="163"/>
      <c r="CPA281" s="163"/>
      <c r="CPB281" s="216"/>
      <c r="CPC281" s="217"/>
      <c r="CPD281" s="163"/>
      <c r="CPE281" s="163"/>
      <c r="CPF281" s="216"/>
      <c r="CPG281" s="217"/>
      <c r="CPH281" s="163"/>
      <c r="CPI281" s="163"/>
      <c r="CPJ281" s="216"/>
      <c r="CPK281" s="217"/>
      <c r="CPL281" s="163"/>
      <c r="CPM281" s="163"/>
      <c r="CPN281" s="216"/>
      <c r="CPO281" s="217"/>
      <c r="CPP281" s="163"/>
      <c r="CPQ281" s="163"/>
      <c r="CPR281" s="216"/>
      <c r="CPS281" s="217"/>
      <c r="CPT281" s="163"/>
      <c r="CPU281" s="163"/>
      <c r="CPV281" s="216"/>
      <c r="CPW281" s="217"/>
      <c r="CPX281" s="163"/>
      <c r="CPY281" s="163"/>
      <c r="CPZ281" s="216"/>
      <c r="CQA281" s="217"/>
      <c r="CQB281" s="163"/>
      <c r="CQC281" s="163"/>
      <c r="CQD281" s="216"/>
      <c r="CQE281" s="217"/>
      <c r="CQF281" s="163"/>
      <c r="CQG281" s="163"/>
      <c r="CQH281" s="216"/>
      <c r="CQI281" s="217"/>
      <c r="CQJ281" s="163"/>
      <c r="CQK281" s="163"/>
      <c r="CQL281" s="216"/>
      <c r="CQM281" s="217"/>
      <c r="CQN281" s="163"/>
      <c r="CQO281" s="163"/>
      <c r="CQP281" s="216"/>
      <c r="CQQ281" s="217"/>
      <c r="CQR281" s="163"/>
      <c r="CQS281" s="163"/>
      <c r="CQT281" s="216"/>
      <c r="CQU281" s="217"/>
      <c r="CQV281" s="163"/>
      <c r="CQW281" s="163"/>
      <c r="CQX281" s="216"/>
      <c r="CQY281" s="217"/>
      <c r="CQZ281" s="163"/>
      <c r="CRA281" s="163"/>
      <c r="CRB281" s="216"/>
      <c r="CRC281" s="217"/>
      <c r="CRD281" s="163"/>
      <c r="CRE281" s="163"/>
      <c r="CRF281" s="216"/>
      <c r="CRG281" s="217"/>
      <c r="CRH281" s="163"/>
      <c r="CRI281" s="163"/>
      <c r="CRJ281" s="216"/>
      <c r="CRK281" s="217"/>
      <c r="CRL281" s="163"/>
      <c r="CRM281" s="163"/>
      <c r="CRN281" s="216"/>
      <c r="CRO281" s="217"/>
      <c r="CRP281" s="163"/>
      <c r="CRQ281" s="163"/>
      <c r="CRR281" s="216"/>
      <c r="CRS281" s="217"/>
      <c r="CRT281" s="163"/>
      <c r="CRU281" s="163"/>
      <c r="CRV281" s="216"/>
      <c r="CRW281" s="217"/>
      <c r="CRX281" s="163"/>
      <c r="CRY281" s="163"/>
      <c r="CRZ281" s="216"/>
      <c r="CSA281" s="217"/>
      <c r="CSB281" s="163"/>
      <c r="CSC281" s="163"/>
      <c r="CSD281" s="216"/>
      <c r="CSE281" s="217"/>
      <c r="CSF281" s="163"/>
      <c r="CSG281" s="163"/>
      <c r="CSH281" s="216"/>
      <c r="CSI281" s="217"/>
      <c r="CSJ281" s="163"/>
      <c r="CSK281" s="163"/>
      <c r="CSL281" s="216"/>
      <c r="CSM281" s="217"/>
      <c r="CSN281" s="163"/>
      <c r="CSO281" s="163"/>
      <c r="CSP281" s="216"/>
      <c r="CSQ281" s="217"/>
      <c r="CSR281" s="163"/>
      <c r="CSS281" s="163"/>
      <c r="CST281" s="216"/>
      <c r="CSU281" s="217"/>
      <c r="CSV281" s="163"/>
      <c r="CSW281" s="163"/>
      <c r="CSX281" s="216"/>
      <c r="CSY281" s="217"/>
      <c r="CSZ281" s="163"/>
      <c r="CTA281" s="163"/>
      <c r="CTB281" s="216"/>
      <c r="CTC281" s="217"/>
      <c r="CTD281" s="163"/>
      <c r="CTE281" s="163"/>
      <c r="CTF281" s="216"/>
      <c r="CTG281" s="217"/>
      <c r="CTH281" s="163"/>
      <c r="CTI281" s="163"/>
      <c r="CTJ281" s="216"/>
      <c r="CTK281" s="217"/>
      <c r="CTL281" s="163"/>
      <c r="CTM281" s="163"/>
      <c r="CTN281" s="216"/>
      <c r="CTO281" s="217"/>
      <c r="CTP281" s="163"/>
      <c r="CTQ281" s="163"/>
      <c r="CTR281" s="216"/>
      <c r="CTS281" s="217"/>
      <c r="CTT281" s="163"/>
      <c r="CTU281" s="163"/>
      <c r="CTV281" s="216"/>
      <c r="CTW281" s="217"/>
      <c r="CTX281" s="163"/>
      <c r="CTY281" s="163"/>
      <c r="CTZ281" s="216"/>
      <c r="CUA281" s="217"/>
      <c r="CUB281" s="163"/>
      <c r="CUC281" s="163"/>
      <c r="CUD281" s="216"/>
      <c r="CUE281" s="217"/>
      <c r="CUF281" s="163"/>
      <c r="CUG281" s="163"/>
      <c r="CUH281" s="216"/>
      <c r="CUI281" s="217"/>
      <c r="CUJ281" s="163"/>
      <c r="CUK281" s="163"/>
      <c r="CUL281" s="216"/>
      <c r="CUM281" s="217"/>
      <c r="CUN281" s="163"/>
      <c r="CUO281" s="163"/>
      <c r="CUP281" s="216"/>
      <c r="CUQ281" s="217"/>
      <c r="CUR281" s="163"/>
      <c r="CUS281" s="163"/>
      <c r="CUT281" s="216"/>
      <c r="CUU281" s="217"/>
      <c r="CUV281" s="163"/>
      <c r="CUW281" s="163"/>
      <c r="CUX281" s="216"/>
      <c r="CUY281" s="217"/>
      <c r="CUZ281" s="163"/>
      <c r="CVA281" s="163"/>
      <c r="CVB281" s="216"/>
      <c r="CVC281" s="217"/>
      <c r="CVD281" s="163"/>
      <c r="CVE281" s="163"/>
      <c r="CVF281" s="216"/>
      <c r="CVG281" s="217"/>
      <c r="CVH281" s="163"/>
      <c r="CVI281" s="163"/>
      <c r="CVJ281" s="216"/>
      <c r="CVK281" s="217"/>
      <c r="CVL281" s="163"/>
      <c r="CVM281" s="163"/>
      <c r="CVN281" s="216"/>
      <c r="CVO281" s="217"/>
      <c r="CVP281" s="163"/>
      <c r="CVQ281" s="163"/>
      <c r="CVR281" s="216"/>
      <c r="CVS281" s="217"/>
      <c r="CVT281" s="163"/>
      <c r="CVU281" s="163"/>
      <c r="CVV281" s="216"/>
      <c r="CVW281" s="217"/>
      <c r="CVX281" s="163"/>
      <c r="CVY281" s="163"/>
      <c r="CVZ281" s="216"/>
      <c r="CWA281" s="217"/>
      <c r="CWB281" s="163"/>
      <c r="CWC281" s="163"/>
      <c r="CWD281" s="216"/>
      <c r="CWE281" s="217"/>
      <c r="CWF281" s="163"/>
      <c r="CWG281" s="163"/>
      <c r="CWH281" s="216"/>
      <c r="CWI281" s="217"/>
      <c r="CWJ281" s="163"/>
      <c r="CWK281" s="163"/>
      <c r="CWL281" s="216"/>
      <c r="CWM281" s="217"/>
      <c r="CWN281" s="163"/>
      <c r="CWO281" s="163"/>
      <c r="CWP281" s="216"/>
      <c r="CWQ281" s="217"/>
      <c r="CWR281" s="163"/>
      <c r="CWS281" s="163"/>
      <c r="CWT281" s="216"/>
      <c r="CWU281" s="217"/>
      <c r="CWV281" s="163"/>
      <c r="CWW281" s="163"/>
      <c r="CWX281" s="216"/>
      <c r="CWY281" s="217"/>
      <c r="CWZ281" s="163"/>
      <c r="CXA281" s="163"/>
      <c r="CXB281" s="216"/>
      <c r="CXC281" s="217"/>
      <c r="CXD281" s="163"/>
      <c r="CXE281" s="163"/>
      <c r="CXF281" s="216"/>
      <c r="CXG281" s="217"/>
      <c r="CXH281" s="163"/>
      <c r="CXI281" s="163"/>
      <c r="CXJ281" s="216"/>
      <c r="CXK281" s="217"/>
      <c r="CXL281" s="163"/>
      <c r="CXM281" s="163"/>
      <c r="CXN281" s="216"/>
      <c r="CXO281" s="217"/>
      <c r="CXP281" s="163"/>
      <c r="CXQ281" s="163"/>
      <c r="CXR281" s="216"/>
      <c r="CXS281" s="217"/>
      <c r="CXT281" s="163"/>
      <c r="CXU281" s="163"/>
      <c r="CXV281" s="216"/>
      <c r="CXW281" s="217"/>
      <c r="CXX281" s="163"/>
      <c r="CXY281" s="163"/>
      <c r="CXZ281" s="216"/>
      <c r="CYA281" s="217"/>
      <c r="CYB281" s="163"/>
      <c r="CYC281" s="163"/>
      <c r="CYD281" s="216"/>
      <c r="CYE281" s="217"/>
      <c r="CYF281" s="163"/>
      <c r="CYG281" s="163"/>
      <c r="CYH281" s="216"/>
      <c r="CYI281" s="217"/>
      <c r="CYJ281" s="163"/>
      <c r="CYK281" s="163"/>
      <c r="CYL281" s="216"/>
      <c r="CYM281" s="217"/>
      <c r="CYN281" s="163"/>
      <c r="CYO281" s="163"/>
      <c r="CYP281" s="216"/>
      <c r="CYQ281" s="217"/>
      <c r="CYR281" s="163"/>
      <c r="CYS281" s="163"/>
      <c r="CYT281" s="216"/>
      <c r="CYU281" s="217"/>
      <c r="CYV281" s="163"/>
      <c r="CYW281" s="163"/>
      <c r="CYX281" s="216"/>
      <c r="CYY281" s="217"/>
      <c r="CYZ281" s="163"/>
      <c r="CZA281" s="163"/>
      <c r="CZB281" s="216"/>
      <c r="CZC281" s="217"/>
      <c r="CZD281" s="163"/>
      <c r="CZE281" s="163"/>
      <c r="CZF281" s="216"/>
      <c r="CZG281" s="217"/>
      <c r="CZH281" s="163"/>
      <c r="CZI281" s="163"/>
      <c r="CZJ281" s="216"/>
      <c r="CZK281" s="217"/>
      <c r="CZL281" s="163"/>
      <c r="CZM281" s="163"/>
      <c r="CZN281" s="216"/>
      <c r="CZO281" s="217"/>
      <c r="CZP281" s="163"/>
      <c r="CZQ281" s="163"/>
      <c r="CZR281" s="216"/>
      <c r="CZS281" s="217"/>
      <c r="CZT281" s="163"/>
      <c r="CZU281" s="163"/>
      <c r="CZV281" s="216"/>
      <c r="CZW281" s="217"/>
      <c r="CZX281" s="163"/>
      <c r="CZY281" s="163"/>
      <c r="CZZ281" s="216"/>
      <c r="DAA281" s="217"/>
      <c r="DAB281" s="163"/>
      <c r="DAC281" s="163"/>
      <c r="DAD281" s="216"/>
      <c r="DAE281" s="217"/>
      <c r="DAF281" s="163"/>
      <c r="DAG281" s="163"/>
      <c r="DAH281" s="216"/>
      <c r="DAI281" s="217"/>
      <c r="DAJ281" s="163"/>
      <c r="DAK281" s="163"/>
      <c r="DAL281" s="216"/>
      <c r="DAM281" s="217"/>
      <c r="DAN281" s="163"/>
      <c r="DAO281" s="163"/>
      <c r="DAP281" s="216"/>
      <c r="DAQ281" s="217"/>
      <c r="DAR281" s="163"/>
      <c r="DAS281" s="163"/>
      <c r="DAT281" s="216"/>
      <c r="DAU281" s="217"/>
      <c r="DAV281" s="163"/>
      <c r="DAW281" s="163"/>
      <c r="DAX281" s="216"/>
      <c r="DAY281" s="217"/>
      <c r="DAZ281" s="163"/>
      <c r="DBA281" s="163"/>
      <c r="DBB281" s="216"/>
      <c r="DBC281" s="217"/>
      <c r="DBD281" s="163"/>
      <c r="DBE281" s="163"/>
      <c r="DBF281" s="216"/>
      <c r="DBG281" s="217"/>
      <c r="DBH281" s="163"/>
      <c r="DBI281" s="163"/>
      <c r="DBJ281" s="216"/>
      <c r="DBK281" s="217"/>
      <c r="DBL281" s="163"/>
      <c r="DBM281" s="163"/>
      <c r="DBN281" s="216"/>
      <c r="DBO281" s="217"/>
      <c r="DBP281" s="163"/>
      <c r="DBQ281" s="163"/>
      <c r="DBR281" s="216"/>
      <c r="DBS281" s="217"/>
      <c r="DBT281" s="163"/>
      <c r="DBU281" s="163"/>
      <c r="DBV281" s="216"/>
      <c r="DBW281" s="217"/>
      <c r="DBX281" s="163"/>
      <c r="DBY281" s="163"/>
      <c r="DBZ281" s="216"/>
      <c r="DCA281" s="217"/>
      <c r="DCB281" s="163"/>
      <c r="DCC281" s="163"/>
      <c r="DCD281" s="216"/>
      <c r="DCE281" s="217"/>
      <c r="DCF281" s="163"/>
      <c r="DCG281" s="163"/>
      <c r="DCH281" s="216"/>
      <c r="DCI281" s="217"/>
      <c r="DCJ281" s="163"/>
      <c r="DCK281" s="163"/>
      <c r="DCL281" s="216"/>
      <c r="DCM281" s="217"/>
      <c r="DCN281" s="163"/>
      <c r="DCO281" s="163"/>
      <c r="DCP281" s="216"/>
      <c r="DCQ281" s="217"/>
      <c r="DCR281" s="163"/>
      <c r="DCS281" s="163"/>
      <c r="DCT281" s="216"/>
      <c r="DCU281" s="217"/>
      <c r="DCV281" s="163"/>
      <c r="DCW281" s="163"/>
      <c r="DCX281" s="216"/>
      <c r="DCY281" s="217"/>
      <c r="DCZ281" s="163"/>
      <c r="DDA281" s="163"/>
      <c r="DDB281" s="216"/>
      <c r="DDC281" s="217"/>
      <c r="DDD281" s="163"/>
      <c r="DDE281" s="163"/>
      <c r="DDF281" s="216"/>
      <c r="DDG281" s="217"/>
      <c r="DDH281" s="163"/>
      <c r="DDI281" s="163"/>
      <c r="DDJ281" s="216"/>
      <c r="DDK281" s="217"/>
      <c r="DDL281" s="163"/>
      <c r="DDM281" s="163"/>
      <c r="DDN281" s="216"/>
      <c r="DDO281" s="217"/>
      <c r="DDP281" s="163"/>
      <c r="DDQ281" s="163"/>
      <c r="DDR281" s="216"/>
      <c r="DDS281" s="217"/>
      <c r="DDT281" s="163"/>
      <c r="DDU281" s="163"/>
      <c r="DDV281" s="216"/>
      <c r="DDW281" s="217"/>
      <c r="DDX281" s="163"/>
      <c r="DDY281" s="163"/>
      <c r="DDZ281" s="216"/>
      <c r="DEA281" s="217"/>
      <c r="DEB281" s="163"/>
      <c r="DEC281" s="163"/>
      <c r="DED281" s="216"/>
      <c r="DEE281" s="217"/>
      <c r="DEF281" s="163"/>
      <c r="DEG281" s="163"/>
      <c r="DEH281" s="216"/>
      <c r="DEI281" s="217"/>
      <c r="DEJ281" s="163"/>
      <c r="DEK281" s="163"/>
      <c r="DEL281" s="216"/>
      <c r="DEM281" s="217"/>
      <c r="DEN281" s="163"/>
      <c r="DEO281" s="163"/>
      <c r="DEP281" s="216"/>
      <c r="DEQ281" s="217"/>
      <c r="DER281" s="163"/>
      <c r="DES281" s="163"/>
      <c r="DET281" s="216"/>
      <c r="DEU281" s="217"/>
      <c r="DEV281" s="163"/>
      <c r="DEW281" s="163"/>
      <c r="DEX281" s="216"/>
      <c r="DEY281" s="217"/>
      <c r="DEZ281" s="163"/>
      <c r="DFA281" s="163"/>
      <c r="DFB281" s="216"/>
      <c r="DFC281" s="217"/>
      <c r="DFD281" s="163"/>
      <c r="DFE281" s="163"/>
      <c r="DFF281" s="216"/>
      <c r="DFG281" s="217"/>
      <c r="DFH281" s="163"/>
      <c r="DFI281" s="163"/>
      <c r="DFJ281" s="216"/>
      <c r="DFK281" s="217"/>
      <c r="DFL281" s="163"/>
      <c r="DFM281" s="163"/>
      <c r="DFN281" s="216"/>
      <c r="DFO281" s="217"/>
      <c r="DFP281" s="163"/>
      <c r="DFQ281" s="163"/>
      <c r="DFR281" s="216"/>
      <c r="DFS281" s="217"/>
      <c r="DFT281" s="163"/>
      <c r="DFU281" s="163"/>
      <c r="DFV281" s="216"/>
      <c r="DFW281" s="217"/>
      <c r="DFX281" s="163"/>
      <c r="DFY281" s="163"/>
      <c r="DFZ281" s="216"/>
      <c r="DGA281" s="217"/>
      <c r="DGB281" s="163"/>
      <c r="DGC281" s="163"/>
      <c r="DGD281" s="216"/>
      <c r="DGE281" s="217"/>
      <c r="DGF281" s="163"/>
      <c r="DGG281" s="163"/>
      <c r="DGH281" s="216"/>
      <c r="DGI281" s="217"/>
      <c r="DGJ281" s="163"/>
      <c r="DGK281" s="163"/>
      <c r="DGL281" s="216"/>
      <c r="DGM281" s="217"/>
      <c r="DGN281" s="163"/>
      <c r="DGO281" s="163"/>
      <c r="DGP281" s="216"/>
      <c r="DGQ281" s="217"/>
      <c r="DGR281" s="163"/>
      <c r="DGS281" s="163"/>
      <c r="DGT281" s="216"/>
      <c r="DGU281" s="217"/>
      <c r="DGV281" s="163"/>
      <c r="DGW281" s="163"/>
      <c r="DGX281" s="216"/>
      <c r="DGY281" s="217"/>
      <c r="DGZ281" s="163"/>
      <c r="DHA281" s="163"/>
      <c r="DHB281" s="216"/>
      <c r="DHC281" s="217"/>
      <c r="DHD281" s="163"/>
      <c r="DHE281" s="163"/>
      <c r="DHF281" s="216"/>
      <c r="DHG281" s="217"/>
      <c r="DHH281" s="163"/>
      <c r="DHI281" s="163"/>
      <c r="DHJ281" s="216"/>
      <c r="DHK281" s="217"/>
      <c r="DHL281" s="163"/>
      <c r="DHM281" s="163"/>
      <c r="DHN281" s="216"/>
      <c r="DHO281" s="217"/>
      <c r="DHP281" s="163"/>
      <c r="DHQ281" s="163"/>
      <c r="DHR281" s="216"/>
      <c r="DHS281" s="217"/>
      <c r="DHT281" s="163"/>
      <c r="DHU281" s="163"/>
      <c r="DHV281" s="216"/>
      <c r="DHW281" s="217"/>
      <c r="DHX281" s="163"/>
      <c r="DHY281" s="163"/>
      <c r="DHZ281" s="216"/>
      <c r="DIA281" s="217"/>
      <c r="DIB281" s="163"/>
      <c r="DIC281" s="163"/>
      <c r="DID281" s="216"/>
      <c r="DIE281" s="217"/>
      <c r="DIF281" s="163"/>
      <c r="DIG281" s="163"/>
      <c r="DIH281" s="216"/>
      <c r="DII281" s="217"/>
      <c r="DIJ281" s="163"/>
      <c r="DIK281" s="163"/>
      <c r="DIL281" s="216"/>
      <c r="DIM281" s="217"/>
      <c r="DIN281" s="163"/>
      <c r="DIO281" s="163"/>
      <c r="DIP281" s="216"/>
      <c r="DIQ281" s="217"/>
      <c r="DIR281" s="163"/>
      <c r="DIS281" s="163"/>
      <c r="DIT281" s="216"/>
      <c r="DIU281" s="217"/>
      <c r="DIV281" s="163"/>
      <c r="DIW281" s="163"/>
      <c r="DIX281" s="216"/>
      <c r="DIY281" s="217"/>
      <c r="DIZ281" s="163"/>
      <c r="DJA281" s="163"/>
      <c r="DJB281" s="216"/>
      <c r="DJC281" s="217"/>
      <c r="DJD281" s="163"/>
      <c r="DJE281" s="163"/>
      <c r="DJF281" s="216"/>
      <c r="DJG281" s="217"/>
      <c r="DJH281" s="163"/>
      <c r="DJI281" s="163"/>
      <c r="DJJ281" s="216"/>
      <c r="DJK281" s="217"/>
      <c r="DJL281" s="163"/>
      <c r="DJM281" s="163"/>
      <c r="DJN281" s="216"/>
      <c r="DJO281" s="217"/>
      <c r="DJP281" s="163"/>
      <c r="DJQ281" s="163"/>
      <c r="DJR281" s="216"/>
      <c r="DJS281" s="217"/>
      <c r="DJT281" s="163"/>
      <c r="DJU281" s="163"/>
      <c r="DJV281" s="216"/>
      <c r="DJW281" s="217"/>
      <c r="DJX281" s="163"/>
      <c r="DJY281" s="163"/>
      <c r="DJZ281" s="216"/>
      <c r="DKA281" s="217"/>
      <c r="DKB281" s="163"/>
      <c r="DKC281" s="163"/>
      <c r="DKD281" s="216"/>
      <c r="DKE281" s="217"/>
      <c r="DKF281" s="163"/>
      <c r="DKG281" s="163"/>
      <c r="DKH281" s="216"/>
      <c r="DKI281" s="217"/>
      <c r="DKJ281" s="163"/>
      <c r="DKK281" s="163"/>
      <c r="DKL281" s="216"/>
      <c r="DKM281" s="217"/>
      <c r="DKN281" s="163"/>
      <c r="DKO281" s="163"/>
      <c r="DKP281" s="216"/>
      <c r="DKQ281" s="217"/>
      <c r="DKR281" s="163"/>
      <c r="DKS281" s="163"/>
      <c r="DKT281" s="216"/>
      <c r="DKU281" s="217"/>
      <c r="DKV281" s="163"/>
      <c r="DKW281" s="163"/>
      <c r="DKX281" s="216"/>
      <c r="DKY281" s="217"/>
      <c r="DKZ281" s="163"/>
      <c r="DLA281" s="163"/>
      <c r="DLB281" s="216"/>
      <c r="DLC281" s="217"/>
      <c r="DLD281" s="163"/>
      <c r="DLE281" s="163"/>
      <c r="DLF281" s="216"/>
      <c r="DLG281" s="217"/>
      <c r="DLH281" s="163"/>
      <c r="DLI281" s="163"/>
      <c r="DLJ281" s="216"/>
      <c r="DLK281" s="217"/>
      <c r="DLL281" s="163"/>
      <c r="DLM281" s="163"/>
      <c r="DLN281" s="216"/>
      <c r="DLO281" s="217"/>
      <c r="DLP281" s="163"/>
      <c r="DLQ281" s="163"/>
      <c r="DLR281" s="216"/>
      <c r="DLS281" s="217"/>
      <c r="DLT281" s="163"/>
      <c r="DLU281" s="163"/>
      <c r="DLV281" s="216"/>
      <c r="DLW281" s="217"/>
      <c r="DLX281" s="163"/>
      <c r="DLY281" s="163"/>
      <c r="DLZ281" s="216"/>
      <c r="DMA281" s="217"/>
      <c r="DMB281" s="163"/>
      <c r="DMC281" s="163"/>
      <c r="DMD281" s="216"/>
      <c r="DME281" s="217"/>
      <c r="DMF281" s="163"/>
      <c r="DMG281" s="163"/>
      <c r="DMH281" s="216"/>
      <c r="DMI281" s="217"/>
      <c r="DMJ281" s="163"/>
      <c r="DMK281" s="163"/>
      <c r="DML281" s="216"/>
      <c r="DMM281" s="217"/>
      <c r="DMN281" s="163"/>
      <c r="DMO281" s="163"/>
      <c r="DMP281" s="216"/>
      <c r="DMQ281" s="217"/>
      <c r="DMR281" s="163"/>
      <c r="DMS281" s="163"/>
      <c r="DMT281" s="216"/>
      <c r="DMU281" s="217"/>
      <c r="DMV281" s="163"/>
      <c r="DMW281" s="163"/>
      <c r="DMX281" s="216"/>
      <c r="DMY281" s="217"/>
      <c r="DMZ281" s="163"/>
      <c r="DNA281" s="163"/>
      <c r="DNB281" s="216"/>
      <c r="DNC281" s="217"/>
      <c r="DND281" s="163"/>
      <c r="DNE281" s="163"/>
      <c r="DNF281" s="216"/>
      <c r="DNG281" s="217"/>
      <c r="DNH281" s="163"/>
      <c r="DNI281" s="163"/>
      <c r="DNJ281" s="216"/>
      <c r="DNK281" s="217"/>
      <c r="DNL281" s="163"/>
      <c r="DNM281" s="163"/>
      <c r="DNN281" s="216"/>
      <c r="DNO281" s="217"/>
      <c r="DNP281" s="163"/>
      <c r="DNQ281" s="163"/>
      <c r="DNR281" s="216"/>
      <c r="DNS281" s="217"/>
      <c r="DNT281" s="163"/>
      <c r="DNU281" s="163"/>
      <c r="DNV281" s="216"/>
      <c r="DNW281" s="217"/>
      <c r="DNX281" s="163"/>
      <c r="DNY281" s="163"/>
      <c r="DNZ281" s="216"/>
      <c r="DOA281" s="217"/>
      <c r="DOB281" s="163"/>
      <c r="DOC281" s="163"/>
      <c r="DOD281" s="216"/>
      <c r="DOE281" s="217"/>
      <c r="DOF281" s="163"/>
      <c r="DOG281" s="163"/>
      <c r="DOH281" s="216"/>
      <c r="DOI281" s="217"/>
      <c r="DOJ281" s="163"/>
      <c r="DOK281" s="163"/>
      <c r="DOL281" s="216"/>
      <c r="DOM281" s="217"/>
      <c r="DON281" s="163"/>
      <c r="DOO281" s="163"/>
      <c r="DOP281" s="216"/>
      <c r="DOQ281" s="217"/>
      <c r="DOR281" s="163"/>
      <c r="DOS281" s="163"/>
      <c r="DOT281" s="216"/>
      <c r="DOU281" s="217"/>
      <c r="DOV281" s="163"/>
      <c r="DOW281" s="163"/>
      <c r="DOX281" s="216"/>
      <c r="DOY281" s="217"/>
      <c r="DOZ281" s="163"/>
      <c r="DPA281" s="163"/>
      <c r="DPB281" s="216"/>
      <c r="DPC281" s="217"/>
      <c r="DPD281" s="163"/>
      <c r="DPE281" s="163"/>
      <c r="DPF281" s="216"/>
      <c r="DPG281" s="217"/>
      <c r="DPH281" s="163"/>
      <c r="DPI281" s="163"/>
      <c r="DPJ281" s="216"/>
      <c r="DPK281" s="217"/>
      <c r="DPL281" s="163"/>
      <c r="DPM281" s="163"/>
      <c r="DPN281" s="216"/>
      <c r="DPO281" s="217"/>
      <c r="DPP281" s="163"/>
      <c r="DPQ281" s="163"/>
      <c r="DPR281" s="216"/>
      <c r="DPS281" s="217"/>
      <c r="DPT281" s="163"/>
      <c r="DPU281" s="163"/>
      <c r="DPV281" s="216"/>
      <c r="DPW281" s="217"/>
      <c r="DPX281" s="163"/>
      <c r="DPY281" s="163"/>
      <c r="DPZ281" s="216"/>
      <c r="DQA281" s="217"/>
      <c r="DQB281" s="163"/>
      <c r="DQC281" s="163"/>
      <c r="DQD281" s="216"/>
      <c r="DQE281" s="217"/>
      <c r="DQF281" s="163"/>
      <c r="DQG281" s="163"/>
      <c r="DQH281" s="216"/>
      <c r="DQI281" s="217"/>
      <c r="DQJ281" s="163"/>
      <c r="DQK281" s="163"/>
      <c r="DQL281" s="216"/>
      <c r="DQM281" s="217"/>
      <c r="DQN281" s="163"/>
      <c r="DQO281" s="163"/>
      <c r="DQP281" s="216"/>
      <c r="DQQ281" s="217"/>
      <c r="DQR281" s="163"/>
      <c r="DQS281" s="163"/>
      <c r="DQT281" s="216"/>
      <c r="DQU281" s="217"/>
      <c r="DQV281" s="163"/>
      <c r="DQW281" s="163"/>
      <c r="DQX281" s="216"/>
      <c r="DQY281" s="217"/>
      <c r="DQZ281" s="163"/>
      <c r="DRA281" s="163"/>
      <c r="DRB281" s="216"/>
      <c r="DRC281" s="217"/>
      <c r="DRD281" s="163"/>
      <c r="DRE281" s="163"/>
      <c r="DRF281" s="216"/>
      <c r="DRG281" s="217"/>
      <c r="DRH281" s="163"/>
      <c r="DRI281" s="163"/>
      <c r="DRJ281" s="216"/>
      <c r="DRK281" s="217"/>
      <c r="DRL281" s="163"/>
      <c r="DRM281" s="163"/>
      <c r="DRN281" s="216"/>
      <c r="DRO281" s="217"/>
      <c r="DRP281" s="163"/>
      <c r="DRQ281" s="163"/>
      <c r="DRR281" s="216"/>
      <c r="DRS281" s="217"/>
      <c r="DRT281" s="163"/>
      <c r="DRU281" s="163"/>
      <c r="DRV281" s="216"/>
      <c r="DRW281" s="217"/>
      <c r="DRX281" s="163"/>
      <c r="DRY281" s="163"/>
      <c r="DRZ281" s="216"/>
      <c r="DSA281" s="217"/>
      <c r="DSB281" s="163"/>
      <c r="DSC281" s="163"/>
      <c r="DSD281" s="216"/>
      <c r="DSE281" s="217"/>
      <c r="DSF281" s="163"/>
      <c r="DSG281" s="163"/>
      <c r="DSH281" s="216"/>
      <c r="DSI281" s="217"/>
      <c r="DSJ281" s="163"/>
      <c r="DSK281" s="163"/>
      <c r="DSL281" s="216"/>
      <c r="DSM281" s="217"/>
      <c r="DSN281" s="163"/>
      <c r="DSO281" s="163"/>
      <c r="DSP281" s="216"/>
      <c r="DSQ281" s="217"/>
      <c r="DSR281" s="163"/>
      <c r="DSS281" s="163"/>
      <c r="DST281" s="216"/>
      <c r="DSU281" s="217"/>
      <c r="DSV281" s="163"/>
      <c r="DSW281" s="163"/>
      <c r="DSX281" s="216"/>
      <c r="DSY281" s="217"/>
      <c r="DSZ281" s="163"/>
      <c r="DTA281" s="163"/>
      <c r="DTB281" s="216"/>
      <c r="DTC281" s="217"/>
      <c r="DTD281" s="163"/>
      <c r="DTE281" s="163"/>
      <c r="DTF281" s="216"/>
      <c r="DTG281" s="217"/>
      <c r="DTH281" s="163"/>
      <c r="DTI281" s="163"/>
      <c r="DTJ281" s="216"/>
      <c r="DTK281" s="217"/>
      <c r="DTL281" s="163"/>
      <c r="DTM281" s="163"/>
      <c r="DTN281" s="216"/>
      <c r="DTO281" s="217"/>
      <c r="DTP281" s="163"/>
      <c r="DTQ281" s="163"/>
      <c r="DTR281" s="216"/>
      <c r="DTS281" s="217"/>
      <c r="DTT281" s="163"/>
      <c r="DTU281" s="163"/>
      <c r="DTV281" s="216"/>
      <c r="DTW281" s="217"/>
      <c r="DTX281" s="163"/>
      <c r="DTY281" s="163"/>
      <c r="DTZ281" s="216"/>
      <c r="DUA281" s="217"/>
      <c r="DUB281" s="163"/>
      <c r="DUC281" s="163"/>
      <c r="DUD281" s="216"/>
      <c r="DUE281" s="217"/>
      <c r="DUF281" s="163"/>
      <c r="DUG281" s="163"/>
      <c r="DUH281" s="216"/>
      <c r="DUI281" s="217"/>
      <c r="DUJ281" s="163"/>
      <c r="DUK281" s="163"/>
      <c r="DUL281" s="216"/>
      <c r="DUM281" s="217"/>
      <c r="DUN281" s="163"/>
      <c r="DUO281" s="163"/>
      <c r="DUP281" s="216"/>
      <c r="DUQ281" s="217"/>
      <c r="DUR281" s="163"/>
      <c r="DUS281" s="163"/>
      <c r="DUT281" s="216"/>
      <c r="DUU281" s="217"/>
      <c r="DUV281" s="163"/>
      <c r="DUW281" s="163"/>
      <c r="DUX281" s="216"/>
      <c r="DUY281" s="217"/>
      <c r="DUZ281" s="163"/>
      <c r="DVA281" s="163"/>
      <c r="DVB281" s="216"/>
      <c r="DVC281" s="217"/>
      <c r="DVD281" s="163"/>
      <c r="DVE281" s="163"/>
      <c r="DVF281" s="216"/>
      <c r="DVG281" s="217"/>
      <c r="DVH281" s="163"/>
      <c r="DVI281" s="163"/>
      <c r="DVJ281" s="216"/>
      <c r="DVK281" s="217"/>
      <c r="DVL281" s="163"/>
      <c r="DVM281" s="163"/>
      <c r="DVN281" s="216"/>
      <c r="DVO281" s="217"/>
      <c r="DVP281" s="163"/>
      <c r="DVQ281" s="163"/>
      <c r="DVR281" s="216"/>
      <c r="DVS281" s="217"/>
      <c r="DVT281" s="163"/>
      <c r="DVU281" s="163"/>
      <c r="DVV281" s="216"/>
      <c r="DVW281" s="217"/>
      <c r="DVX281" s="163"/>
      <c r="DVY281" s="163"/>
      <c r="DVZ281" s="216"/>
      <c r="DWA281" s="217"/>
      <c r="DWB281" s="163"/>
      <c r="DWC281" s="163"/>
      <c r="DWD281" s="216"/>
      <c r="DWE281" s="217"/>
      <c r="DWF281" s="163"/>
      <c r="DWG281" s="163"/>
      <c r="DWH281" s="216"/>
      <c r="DWI281" s="217"/>
      <c r="DWJ281" s="163"/>
      <c r="DWK281" s="163"/>
      <c r="DWL281" s="216"/>
      <c r="DWM281" s="217"/>
      <c r="DWN281" s="163"/>
      <c r="DWO281" s="163"/>
      <c r="DWP281" s="216"/>
      <c r="DWQ281" s="217"/>
      <c r="DWR281" s="163"/>
      <c r="DWS281" s="163"/>
      <c r="DWT281" s="216"/>
      <c r="DWU281" s="217"/>
      <c r="DWV281" s="163"/>
      <c r="DWW281" s="163"/>
      <c r="DWX281" s="216"/>
      <c r="DWY281" s="217"/>
      <c r="DWZ281" s="163"/>
      <c r="DXA281" s="163"/>
      <c r="DXB281" s="216"/>
      <c r="DXC281" s="217"/>
      <c r="DXD281" s="163"/>
      <c r="DXE281" s="163"/>
      <c r="DXF281" s="216"/>
      <c r="DXG281" s="217"/>
      <c r="DXH281" s="163"/>
      <c r="DXI281" s="163"/>
      <c r="DXJ281" s="216"/>
      <c r="DXK281" s="217"/>
      <c r="DXL281" s="163"/>
      <c r="DXM281" s="163"/>
      <c r="DXN281" s="216"/>
      <c r="DXO281" s="217"/>
      <c r="DXP281" s="163"/>
      <c r="DXQ281" s="163"/>
      <c r="DXR281" s="216"/>
      <c r="DXS281" s="217"/>
      <c r="DXT281" s="163"/>
      <c r="DXU281" s="163"/>
      <c r="DXV281" s="216"/>
      <c r="DXW281" s="217"/>
      <c r="DXX281" s="163"/>
      <c r="DXY281" s="163"/>
      <c r="DXZ281" s="216"/>
      <c r="DYA281" s="217"/>
      <c r="DYB281" s="163"/>
      <c r="DYC281" s="163"/>
      <c r="DYD281" s="216"/>
      <c r="DYE281" s="217"/>
      <c r="DYF281" s="163"/>
      <c r="DYG281" s="163"/>
      <c r="DYH281" s="216"/>
      <c r="DYI281" s="217"/>
      <c r="DYJ281" s="163"/>
      <c r="DYK281" s="163"/>
      <c r="DYL281" s="216"/>
      <c r="DYM281" s="217"/>
      <c r="DYN281" s="163"/>
      <c r="DYO281" s="163"/>
      <c r="DYP281" s="216"/>
      <c r="DYQ281" s="217"/>
      <c r="DYR281" s="163"/>
      <c r="DYS281" s="163"/>
      <c r="DYT281" s="216"/>
      <c r="DYU281" s="217"/>
      <c r="DYV281" s="163"/>
      <c r="DYW281" s="163"/>
      <c r="DYX281" s="216"/>
      <c r="DYY281" s="217"/>
      <c r="DYZ281" s="163"/>
      <c r="DZA281" s="163"/>
      <c r="DZB281" s="216"/>
      <c r="DZC281" s="217"/>
      <c r="DZD281" s="163"/>
      <c r="DZE281" s="163"/>
      <c r="DZF281" s="216"/>
      <c r="DZG281" s="217"/>
      <c r="DZH281" s="163"/>
      <c r="DZI281" s="163"/>
      <c r="DZJ281" s="216"/>
      <c r="DZK281" s="217"/>
      <c r="DZL281" s="163"/>
      <c r="DZM281" s="163"/>
      <c r="DZN281" s="216"/>
      <c r="DZO281" s="217"/>
      <c r="DZP281" s="163"/>
      <c r="DZQ281" s="163"/>
      <c r="DZR281" s="216"/>
      <c r="DZS281" s="217"/>
      <c r="DZT281" s="163"/>
      <c r="DZU281" s="163"/>
      <c r="DZV281" s="216"/>
      <c r="DZW281" s="217"/>
      <c r="DZX281" s="163"/>
      <c r="DZY281" s="163"/>
      <c r="DZZ281" s="216"/>
      <c r="EAA281" s="217"/>
      <c r="EAB281" s="163"/>
      <c r="EAC281" s="163"/>
      <c r="EAD281" s="216"/>
      <c r="EAE281" s="217"/>
      <c r="EAF281" s="163"/>
      <c r="EAG281" s="163"/>
      <c r="EAH281" s="216"/>
      <c r="EAI281" s="217"/>
      <c r="EAJ281" s="163"/>
      <c r="EAK281" s="163"/>
      <c r="EAL281" s="216"/>
      <c r="EAM281" s="217"/>
      <c r="EAN281" s="163"/>
      <c r="EAO281" s="163"/>
      <c r="EAP281" s="216"/>
      <c r="EAQ281" s="217"/>
      <c r="EAR281" s="163"/>
      <c r="EAS281" s="163"/>
      <c r="EAT281" s="216"/>
      <c r="EAU281" s="217"/>
      <c r="EAV281" s="163"/>
      <c r="EAW281" s="163"/>
      <c r="EAX281" s="216"/>
      <c r="EAY281" s="217"/>
      <c r="EAZ281" s="163"/>
      <c r="EBA281" s="163"/>
      <c r="EBB281" s="216"/>
      <c r="EBC281" s="217"/>
      <c r="EBD281" s="163"/>
      <c r="EBE281" s="163"/>
      <c r="EBF281" s="216"/>
      <c r="EBG281" s="217"/>
      <c r="EBH281" s="163"/>
      <c r="EBI281" s="163"/>
      <c r="EBJ281" s="216"/>
      <c r="EBK281" s="217"/>
      <c r="EBL281" s="163"/>
      <c r="EBM281" s="163"/>
      <c r="EBN281" s="216"/>
      <c r="EBO281" s="217"/>
      <c r="EBP281" s="163"/>
      <c r="EBQ281" s="163"/>
      <c r="EBR281" s="216"/>
      <c r="EBS281" s="217"/>
      <c r="EBT281" s="163"/>
      <c r="EBU281" s="163"/>
      <c r="EBV281" s="216"/>
      <c r="EBW281" s="217"/>
      <c r="EBX281" s="163"/>
      <c r="EBY281" s="163"/>
      <c r="EBZ281" s="216"/>
      <c r="ECA281" s="217"/>
      <c r="ECB281" s="163"/>
      <c r="ECC281" s="163"/>
      <c r="ECD281" s="216"/>
      <c r="ECE281" s="217"/>
      <c r="ECF281" s="163"/>
      <c r="ECG281" s="163"/>
      <c r="ECH281" s="216"/>
      <c r="ECI281" s="217"/>
      <c r="ECJ281" s="163"/>
      <c r="ECK281" s="163"/>
      <c r="ECL281" s="216"/>
      <c r="ECM281" s="217"/>
      <c r="ECN281" s="163"/>
      <c r="ECO281" s="163"/>
      <c r="ECP281" s="216"/>
      <c r="ECQ281" s="217"/>
      <c r="ECR281" s="163"/>
      <c r="ECS281" s="163"/>
      <c r="ECT281" s="216"/>
      <c r="ECU281" s="217"/>
      <c r="ECV281" s="163"/>
      <c r="ECW281" s="163"/>
      <c r="ECX281" s="216"/>
      <c r="ECY281" s="217"/>
      <c r="ECZ281" s="163"/>
      <c r="EDA281" s="163"/>
      <c r="EDB281" s="216"/>
      <c r="EDC281" s="217"/>
      <c r="EDD281" s="163"/>
      <c r="EDE281" s="163"/>
      <c r="EDF281" s="216"/>
      <c r="EDG281" s="217"/>
      <c r="EDH281" s="163"/>
      <c r="EDI281" s="163"/>
      <c r="EDJ281" s="216"/>
      <c r="EDK281" s="217"/>
      <c r="EDL281" s="163"/>
      <c r="EDM281" s="163"/>
      <c r="EDN281" s="216"/>
      <c r="EDO281" s="217"/>
      <c r="EDP281" s="163"/>
      <c r="EDQ281" s="163"/>
      <c r="EDR281" s="216"/>
      <c r="EDS281" s="217"/>
      <c r="EDT281" s="163"/>
      <c r="EDU281" s="163"/>
      <c r="EDV281" s="216"/>
      <c r="EDW281" s="217"/>
      <c r="EDX281" s="163"/>
      <c r="EDY281" s="163"/>
      <c r="EDZ281" s="216"/>
      <c r="EEA281" s="217"/>
      <c r="EEB281" s="163"/>
      <c r="EEC281" s="163"/>
      <c r="EED281" s="216"/>
      <c r="EEE281" s="217"/>
      <c r="EEF281" s="163"/>
      <c r="EEG281" s="163"/>
      <c r="EEH281" s="216"/>
      <c r="EEI281" s="217"/>
      <c r="EEJ281" s="163"/>
      <c r="EEK281" s="163"/>
      <c r="EEL281" s="216"/>
      <c r="EEM281" s="217"/>
      <c r="EEN281" s="163"/>
      <c r="EEO281" s="163"/>
      <c r="EEP281" s="216"/>
      <c r="EEQ281" s="217"/>
      <c r="EER281" s="163"/>
      <c r="EES281" s="163"/>
      <c r="EET281" s="216"/>
      <c r="EEU281" s="217"/>
      <c r="EEV281" s="163"/>
      <c r="EEW281" s="163"/>
      <c r="EEX281" s="216"/>
      <c r="EEY281" s="217"/>
      <c r="EEZ281" s="163"/>
      <c r="EFA281" s="163"/>
      <c r="EFB281" s="216"/>
      <c r="EFC281" s="217"/>
      <c r="EFD281" s="163"/>
      <c r="EFE281" s="163"/>
      <c r="EFF281" s="216"/>
      <c r="EFG281" s="217"/>
      <c r="EFH281" s="163"/>
      <c r="EFI281" s="163"/>
      <c r="EFJ281" s="216"/>
      <c r="EFK281" s="217"/>
      <c r="EFL281" s="163"/>
      <c r="EFM281" s="163"/>
      <c r="EFN281" s="216"/>
      <c r="EFO281" s="217"/>
      <c r="EFP281" s="163"/>
      <c r="EFQ281" s="163"/>
      <c r="EFR281" s="216"/>
      <c r="EFS281" s="217"/>
      <c r="EFT281" s="163"/>
      <c r="EFU281" s="163"/>
      <c r="EFV281" s="216"/>
      <c r="EFW281" s="217"/>
      <c r="EFX281" s="163"/>
      <c r="EFY281" s="163"/>
      <c r="EFZ281" s="216"/>
      <c r="EGA281" s="217"/>
      <c r="EGB281" s="163"/>
      <c r="EGC281" s="163"/>
      <c r="EGD281" s="216"/>
      <c r="EGE281" s="217"/>
      <c r="EGF281" s="163"/>
      <c r="EGG281" s="163"/>
      <c r="EGH281" s="216"/>
      <c r="EGI281" s="217"/>
      <c r="EGJ281" s="163"/>
      <c r="EGK281" s="163"/>
      <c r="EGL281" s="216"/>
      <c r="EGM281" s="217"/>
      <c r="EGN281" s="163"/>
      <c r="EGO281" s="163"/>
      <c r="EGP281" s="216"/>
      <c r="EGQ281" s="217"/>
      <c r="EGR281" s="163"/>
      <c r="EGS281" s="163"/>
      <c r="EGT281" s="216"/>
      <c r="EGU281" s="217"/>
      <c r="EGV281" s="163"/>
      <c r="EGW281" s="163"/>
      <c r="EGX281" s="216"/>
      <c r="EGY281" s="217"/>
      <c r="EGZ281" s="163"/>
      <c r="EHA281" s="163"/>
      <c r="EHB281" s="216"/>
      <c r="EHC281" s="217"/>
      <c r="EHD281" s="163"/>
      <c r="EHE281" s="163"/>
      <c r="EHF281" s="216"/>
      <c r="EHG281" s="217"/>
      <c r="EHH281" s="163"/>
      <c r="EHI281" s="163"/>
      <c r="EHJ281" s="216"/>
      <c r="EHK281" s="217"/>
      <c r="EHL281" s="163"/>
      <c r="EHM281" s="163"/>
      <c r="EHN281" s="216"/>
      <c r="EHO281" s="217"/>
      <c r="EHP281" s="163"/>
      <c r="EHQ281" s="163"/>
      <c r="EHR281" s="216"/>
      <c r="EHS281" s="217"/>
      <c r="EHT281" s="163"/>
      <c r="EHU281" s="163"/>
      <c r="EHV281" s="216"/>
      <c r="EHW281" s="217"/>
      <c r="EHX281" s="163"/>
      <c r="EHY281" s="163"/>
      <c r="EHZ281" s="216"/>
      <c r="EIA281" s="217"/>
      <c r="EIB281" s="163"/>
      <c r="EIC281" s="163"/>
      <c r="EID281" s="216"/>
      <c r="EIE281" s="217"/>
      <c r="EIF281" s="163"/>
      <c r="EIG281" s="163"/>
      <c r="EIH281" s="216"/>
      <c r="EII281" s="217"/>
      <c r="EIJ281" s="163"/>
      <c r="EIK281" s="163"/>
      <c r="EIL281" s="216"/>
      <c r="EIM281" s="217"/>
      <c r="EIN281" s="163"/>
      <c r="EIO281" s="163"/>
      <c r="EIP281" s="216"/>
      <c r="EIQ281" s="217"/>
      <c r="EIR281" s="163"/>
      <c r="EIS281" s="163"/>
      <c r="EIT281" s="216"/>
      <c r="EIU281" s="217"/>
      <c r="EIV281" s="163"/>
      <c r="EIW281" s="163"/>
      <c r="EIX281" s="216"/>
      <c r="EIY281" s="217"/>
      <c r="EIZ281" s="163"/>
      <c r="EJA281" s="163"/>
      <c r="EJB281" s="216"/>
      <c r="EJC281" s="217"/>
      <c r="EJD281" s="163"/>
      <c r="EJE281" s="163"/>
      <c r="EJF281" s="216"/>
      <c r="EJG281" s="217"/>
      <c r="EJH281" s="163"/>
      <c r="EJI281" s="163"/>
      <c r="EJJ281" s="216"/>
      <c r="EJK281" s="217"/>
      <c r="EJL281" s="163"/>
      <c r="EJM281" s="163"/>
      <c r="EJN281" s="216"/>
      <c r="EJO281" s="217"/>
      <c r="EJP281" s="163"/>
      <c r="EJQ281" s="163"/>
      <c r="EJR281" s="216"/>
      <c r="EJS281" s="217"/>
      <c r="EJT281" s="163"/>
      <c r="EJU281" s="163"/>
      <c r="EJV281" s="216"/>
      <c r="EJW281" s="217"/>
      <c r="EJX281" s="163"/>
      <c r="EJY281" s="163"/>
      <c r="EJZ281" s="216"/>
      <c r="EKA281" s="217"/>
      <c r="EKB281" s="163"/>
      <c r="EKC281" s="163"/>
      <c r="EKD281" s="216"/>
      <c r="EKE281" s="217"/>
      <c r="EKF281" s="163"/>
      <c r="EKG281" s="163"/>
      <c r="EKH281" s="216"/>
      <c r="EKI281" s="217"/>
      <c r="EKJ281" s="163"/>
      <c r="EKK281" s="163"/>
      <c r="EKL281" s="216"/>
      <c r="EKM281" s="217"/>
      <c r="EKN281" s="163"/>
      <c r="EKO281" s="163"/>
      <c r="EKP281" s="216"/>
      <c r="EKQ281" s="217"/>
      <c r="EKR281" s="163"/>
      <c r="EKS281" s="163"/>
      <c r="EKT281" s="216"/>
      <c r="EKU281" s="217"/>
      <c r="EKV281" s="163"/>
      <c r="EKW281" s="163"/>
      <c r="EKX281" s="216"/>
      <c r="EKY281" s="217"/>
      <c r="EKZ281" s="163"/>
      <c r="ELA281" s="163"/>
      <c r="ELB281" s="216"/>
      <c r="ELC281" s="217"/>
      <c r="ELD281" s="163"/>
      <c r="ELE281" s="163"/>
      <c r="ELF281" s="216"/>
      <c r="ELG281" s="217"/>
      <c r="ELH281" s="163"/>
      <c r="ELI281" s="163"/>
      <c r="ELJ281" s="216"/>
      <c r="ELK281" s="217"/>
      <c r="ELL281" s="163"/>
      <c r="ELM281" s="163"/>
      <c r="ELN281" s="216"/>
      <c r="ELO281" s="217"/>
      <c r="ELP281" s="163"/>
      <c r="ELQ281" s="163"/>
      <c r="ELR281" s="216"/>
      <c r="ELS281" s="217"/>
      <c r="ELT281" s="163"/>
      <c r="ELU281" s="163"/>
      <c r="ELV281" s="216"/>
      <c r="ELW281" s="217"/>
      <c r="ELX281" s="163"/>
      <c r="ELY281" s="163"/>
      <c r="ELZ281" s="216"/>
      <c r="EMA281" s="217"/>
      <c r="EMB281" s="163"/>
      <c r="EMC281" s="163"/>
      <c r="EMD281" s="216"/>
      <c r="EME281" s="217"/>
      <c r="EMF281" s="163"/>
      <c r="EMG281" s="163"/>
      <c r="EMH281" s="216"/>
      <c r="EMI281" s="217"/>
      <c r="EMJ281" s="163"/>
      <c r="EMK281" s="163"/>
      <c r="EML281" s="216"/>
      <c r="EMM281" s="217"/>
      <c r="EMN281" s="163"/>
      <c r="EMO281" s="163"/>
      <c r="EMP281" s="216"/>
      <c r="EMQ281" s="217"/>
      <c r="EMR281" s="163"/>
      <c r="EMS281" s="163"/>
      <c r="EMT281" s="216"/>
      <c r="EMU281" s="217"/>
      <c r="EMV281" s="163"/>
      <c r="EMW281" s="163"/>
      <c r="EMX281" s="216"/>
      <c r="EMY281" s="217"/>
      <c r="EMZ281" s="163"/>
      <c r="ENA281" s="163"/>
      <c r="ENB281" s="216"/>
      <c r="ENC281" s="217"/>
      <c r="END281" s="163"/>
      <c r="ENE281" s="163"/>
      <c r="ENF281" s="216"/>
      <c r="ENG281" s="217"/>
      <c r="ENH281" s="163"/>
      <c r="ENI281" s="163"/>
      <c r="ENJ281" s="216"/>
      <c r="ENK281" s="217"/>
      <c r="ENL281" s="163"/>
      <c r="ENM281" s="163"/>
      <c r="ENN281" s="216"/>
      <c r="ENO281" s="217"/>
      <c r="ENP281" s="163"/>
      <c r="ENQ281" s="163"/>
      <c r="ENR281" s="216"/>
      <c r="ENS281" s="217"/>
      <c r="ENT281" s="163"/>
      <c r="ENU281" s="163"/>
      <c r="ENV281" s="216"/>
      <c r="ENW281" s="217"/>
      <c r="ENX281" s="163"/>
      <c r="ENY281" s="163"/>
      <c r="ENZ281" s="216"/>
      <c r="EOA281" s="217"/>
      <c r="EOB281" s="163"/>
      <c r="EOC281" s="163"/>
      <c r="EOD281" s="216"/>
      <c r="EOE281" s="217"/>
      <c r="EOF281" s="163"/>
      <c r="EOG281" s="163"/>
      <c r="EOH281" s="216"/>
      <c r="EOI281" s="217"/>
      <c r="EOJ281" s="163"/>
      <c r="EOK281" s="163"/>
      <c r="EOL281" s="216"/>
      <c r="EOM281" s="217"/>
      <c r="EON281" s="163"/>
      <c r="EOO281" s="163"/>
      <c r="EOP281" s="216"/>
      <c r="EOQ281" s="217"/>
      <c r="EOR281" s="163"/>
      <c r="EOS281" s="163"/>
      <c r="EOT281" s="216"/>
      <c r="EOU281" s="217"/>
      <c r="EOV281" s="163"/>
      <c r="EOW281" s="163"/>
      <c r="EOX281" s="216"/>
      <c r="EOY281" s="217"/>
      <c r="EOZ281" s="163"/>
      <c r="EPA281" s="163"/>
      <c r="EPB281" s="216"/>
      <c r="EPC281" s="217"/>
      <c r="EPD281" s="163"/>
      <c r="EPE281" s="163"/>
      <c r="EPF281" s="216"/>
      <c r="EPG281" s="217"/>
      <c r="EPH281" s="163"/>
      <c r="EPI281" s="163"/>
      <c r="EPJ281" s="216"/>
      <c r="EPK281" s="217"/>
      <c r="EPL281" s="163"/>
      <c r="EPM281" s="163"/>
      <c r="EPN281" s="216"/>
      <c r="EPO281" s="217"/>
      <c r="EPP281" s="163"/>
      <c r="EPQ281" s="163"/>
      <c r="EPR281" s="216"/>
      <c r="EPS281" s="217"/>
      <c r="EPT281" s="163"/>
      <c r="EPU281" s="163"/>
      <c r="EPV281" s="216"/>
      <c r="EPW281" s="217"/>
      <c r="EPX281" s="163"/>
      <c r="EPY281" s="163"/>
      <c r="EPZ281" s="216"/>
      <c r="EQA281" s="217"/>
      <c r="EQB281" s="163"/>
      <c r="EQC281" s="163"/>
      <c r="EQD281" s="216"/>
      <c r="EQE281" s="217"/>
      <c r="EQF281" s="163"/>
      <c r="EQG281" s="163"/>
      <c r="EQH281" s="216"/>
      <c r="EQI281" s="217"/>
      <c r="EQJ281" s="163"/>
      <c r="EQK281" s="163"/>
      <c r="EQL281" s="216"/>
      <c r="EQM281" s="217"/>
      <c r="EQN281" s="163"/>
      <c r="EQO281" s="163"/>
      <c r="EQP281" s="216"/>
      <c r="EQQ281" s="217"/>
      <c r="EQR281" s="163"/>
      <c r="EQS281" s="163"/>
      <c r="EQT281" s="216"/>
      <c r="EQU281" s="217"/>
      <c r="EQV281" s="163"/>
      <c r="EQW281" s="163"/>
      <c r="EQX281" s="216"/>
      <c r="EQY281" s="217"/>
      <c r="EQZ281" s="163"/>
      <c r="ERA281" s="163"/>
      <c r="ERB281" s="216"/>
      <c r="ERC281" s="217"/>
      <c r="ERD281" s="163"/>
      <c r="ERE281" s="163"/>
      <c r="ERF281" s="216"/>
      <c r="ERG281" s="217"/>
      <c r="ERH281" s="163"/>
      <c r="ERI281" s="163"/>
      <c r="ERJ281" s="216"/>
      <c r="ERK281" s="217"/>
      <c r="ERL281" s="163"/>
      <c r="ERM281" s="163"/>
      <c r="ERN281" s="216"/>
      <c r="ERO281" s="217"/>
      <c r="ERP281" s="163"/>
      <c r="ERQ281" s="163"/>
      <c r="ERR281" s="216"/>
      <c r="ERS281" s="217"/>
      <c r="ERT281" s="163"/>
      <c r="ERU281" s="163"/>
      <c r="ERV281" s="216"/>
      <c r="ERW281" s="217"/>
      <c r="ERX281" s="163"/>
      <c r="ERY281" s="163"/>
      <c r="ERZ281" s="216"/>
      <c r="ESA281" s="217"/>
      <c r="ESB281" s="163"/>
      <c r="ESC281" s="163"/>
      <c r="ESD281" s="216"/>
      <c r="ESE281" s="217"/>
      <c r="ESF281" s="163"/>
      <c r="ESG281" s="163"/>
      <c r="ESH281" s="216"/>
      <c r="ESI281" s="217"/>
      <c r="ESJ281" s="163"/>
      <c r="ESK281" s="163"/>
      <c r="ESL281" s="216"/>
      <c r="ESM281" s="217"/>
      <c r="ESN281" s="163"/>
      <c r="ESO281" s="163"/>
      <c r="ESP281" s="216"/>
      <c r="ESQ281" s="217"/>
      <c r="ESR281" s="163"/>
      <c r="ESS281" s="163"/>
      <c r="EST281" s="216"/>
      <c r="ESU281" s="217"/>
      <c r="ESV281" s="163"/>
      <c r="ESW281" s="163"/>
      <c r="ESX281" s="216"/>
      <c r="ESY281" s="217"/>
      <c r="ESZ281" s="163"/>
      <c r="ETA281" s="163"/>
      <c r="ETB281" s="216"/>
      <c r="ETC281" s="217"/>
      <c r="ETD281" s="163"/>
      <c r="ETE281" s="163"/>
      <c r="ETF281" s="216"/>
      <c r="ETG281" s="217"/>
      <c r="ETH281" s="163"/>
      <c r="ETI281" s="163"/>
      <c r="ETJ281" s="216"/>
      <c r="ETK281" s="217"/>
      <c r="ETL281" s="163"/>
      <c r="ETM281" s="163"/>
      <c r="ETN281" s="216"/>
      <c r="ETO281" s="217"/>
      <c r="ETP281" s="163"/>
      <c r="ETQ281" s="163"/>
      <c r="ETR281" s="216"/>
      <c r="ETS281" s="217"/>
      <c r="ETT281" s="163"/>
      <c r="ETU281" s="163"/>
      <c r="ETV281" s="216"/>
      <c r="ETW281" s="217"/>
      <c r="ETX281" s="163"/>
      <c r="ETY281" s="163"/>
      <c r="ETZ281" s="216"/>
      <c r="EUA281" s="217"/>
      <c r="EUB281" s="163"/>
      <c r="EUC281" s="163"/>
      <c r="EUD281" s="216"/>
      <c r="EUE281" s="217"/>
      <c r="EUF281" s="163"/>
      <c r="EUG281" s="163"/>
      <c r="EUH281" s="216"/>
      <c r="EUI281" s="217"/>
      <c r="EUJ281" s="163"/>
      <c r="EUK281" s="163"/>
      <c r="EUL281" s="216"/>
      <c r="EUM281" s="217"/>
      <c r="EUN281" s="163"/>
      <c r="EUO281" s="163"/>
      <c r="EUP281" s="216"/>
      <c r="EUQ281" s="217"/>
      <c r="EUR281" s="163"/>
      <c r="EUS281" s="163"/>
      <c r="EUT281" s="216"/>
      <c r="EUU281" s="217"/>
      <c r="EUV281" s="163"/>
      <c r="EUW281" s="163"/>
      <c r="EUX281" s="216"/>
      <c r="EUY281" s="217"/>
      <c r="EUZ281" s="163"/>
      <c r="EVA281" s="163"/>
      <c r="EVB281" s="216"/>
      <c r="EVC281" s="217"/>
      <c r="EVD281" s="163"/>
      <c r="EVE281" s="163"/>
      <c r="EVF281" s="216"/>
      <c r="EVG281" s="217"/>
      <c r="EVH281" s="163"/>
      <c r="EVI281" s="163"/>
      <c r="EVJ281" s="216"/>
      <c r="EVK281" s="217"/>
      <c r="EVL281" s="163"/>
      <c r="EVM281" s="163"/>
      <c r="EVN281" s="216"/>
      <c r="EVO281" s="217"/>
      <c r="EVP281" s="163"/>
      <c r="EVQ281" s="163"/>
      <c r="EVR281" s="216"/>
      <c r="EVS281" s="217"/>
      <c r="EVT281" s="163"/>
      <c r="EVU281" s="163"/>
      <c r="EVV281" s="216"/>
      <c r="EVW281" s="217"/>
      <c r="EVX281" s="163"/>
      <c r="EVY281" s="163"/>
      <c r="EVZ281" s="216"/>
      <c r="EWA281" s="217"/>
      <c r="EWB281" s="163"/>
      <c r="EWC281" s="163"/>
      <c r="EWD281" s="216"/>
      <c r="EWE281" s="217"/>
      <c r="EWF281" s="163"/>
      <c r="EWG281" s="163"/>
      <c r="EWH281" s="216"/>
      <c r="EWI281" s="217"/>
      <c r="EWJ281" s="163"/>
      <c r="EWK281" s="163"/>
      <c r="EWL281" s="216"/>
      <c r="EWM281" s="217"/>
      <c r="EWN281" s="163"/>
      <c r="EWO281" s="163"/>
      <c r="EWP281" s="216"/>
      <c r="EWQ281" s="217"/>
      <c r="EWR281" s="163"/>
      <c r="EWS281" s="163"/>
      <c r="EWT281" s="216"/>
      <c r="EWU281" s="217"/>
      <c r="EWV281" s="163"/>
      <c r="EWW281" s="163"/>
      <c r="EWX281" s="216"/>
      <c r="EWY281" s="217"/>
      <c r="EWZ281" s="163"/>
      <c r="EXA281" s="163"/>
      <c r="EXB281" s="216"/>
      <c r="EXC281" s="217"/>
      <c r="EXD281" s="163"/>
      <c r="EXE281" s="163"/>
      <c r="EXF281" s="216"/>
      <c r="EXG281" s="217"/>
      <c r="EXH281" s="163"/>
      <c r="EXI281" s="163"/>
      <c r="EXJ281" s="216"/>
      <c r="EXK281" s="217"/>
      <c r="EXL281" s="163"/>
      <c r="EXM281" s="163"/>
      <c r="EXN281" s="216"/>
      <c r="EXO281" s="217"/>
      <c r="EXP281" s="163"/>
      <c r="EXQ281" s="163"/>
      <c r="EXR281" s="216"/>
      <c r="EXS281" s="217"/>
      <c r="EXT281" s="163"/>
      <c r="EXU281" s="163"/>
      <c r="EXV281" s="216"/>
      <c r="EXW281" s="217"/>
      <c r="EXX281" s="163"/>
      <c r="EXY281" s="163"/>
      <c r="EXZ281" s="216"/>
      <c r="EYA281" s="217"/>
      <c r="EYB281" s="163"/>
      <c r="EYC281" s="163"/>
      <c r="EYD281" s="216"/>
      <c r="EYE281" s="217"/>
      <c r="EYF281" s="163"/>
      <c r="EYG281" s="163"/>
      <c r="EYH281" s="216"/>
      <c r="EYI281" s="217"/>
      <c r="EYJ281" s="163"/>
      <c r="EYK281" s="163"/>
      <c r="EYL281" s="216"/>
      <c r="EYM281" s="217"/>
      <c r="EYN281" s="163"/>
      <c r="EYO281" s="163"/>
      <c r="EYP281" s="216"/>
      <c r="EYQ281" s="217"/>
      <c r="EYR281" s="163"/>
      <c r="EYS281" s="163"/>
      <c r="EYT281" s="216"/>
      <c r="EYU281" s="217"/>
      <c r="EYV281" s="163"/>
      <c r="EYW281" s="163"/>
      <c r="EYX281" s="216"/>
      <c r="EYY281" s="217"/>
      <c r="EYZ281" s="163"/>
      <c r="EZA281" s="163"/>
      <c r="EZB281" s="216"/>
      <c r="EZC281" s="217"/>
      <c r="EZD281" s="163"/>
      <c r="EZE281" s="163"/>
      <c r="EZF281" s="216"/>
      <c r="EZG281" s="217"/>
      <c r="EZH281" s="163"/>
      <c r="EZI281" s="163"/>
      <c r="EZJ281" s="216"/>
      <c r="EZK281" s="217"/>
      <c r="EZL281" s="163"/>
      <c r="EZM281" s="163"/>
      <c r="EZN281" s="216"/>
      <c r="EZO281" s="217"/>
      <c r="EZP281" s="163"/>
      <c r="EZQ281" s="163"/>
      <c r="EZR281" s="216"/>
      <c r="EZS281" s="217"/>
      <c r="EZT281" s="163"/>
      <c r="EZU281" s="163"/>
      <c r="EZV281" s="216"/>
      <c r="EZW281" s="217"/>
      <c r="EZX281" s="163"/>
      <c r="EZY281" s="163"/>
      <c r="EZZ281" s="216"/>
      <c r="FAA281" s="217"/>
      <c r="FAB281" s="163"/>
      <c r="FAC281" s="163"/>
      <c r="FAD281" s="216"/>
      <c r="FAE281" s="217"/>
      <c r="FAF281" s="163"/>
      <c r="FAG281" s="163"/>
      <c r="FAH281" s="216"/>
      <c r="FAI281" s="217"/>
      <c r="FAJ281" s="163"/>
      <c r="FAK281" s="163"/>
      <c r="FAL281" s="216"/>
      <c r="FAM281" s="217"/>
      <c r="FAN281" s="163"/>
      <c r="FAO281" s="163"/>
      <c r="FAP281" s="216"/>
      <c r="FAQ281" s="217"/>
      <c r="FAR281" s="163"/>
      <c r="FAS281" s="163"/>
      <c r="FAT281" s="216"/>
      <c r="FAU281" s="217"/>
      <c r="FAV281" s="163"/>
      <c r="FAW281" s="163"/>
      <c r="FAX281" s="216"/>
      <c r="FAY281" s="217"/>
      <c r="FAZ281" s="163"/>
      <c r="FBA281" s="163"/>
      <c r="FBB281" s="216"/>
      <c r="FBC281" s="217"/>
      <c r="FBD281" s="163"/>
      <c r="FBE281" s="163"/>
      <c r="FBF281" s="216"/>
      <c r="FBG281" s="217"/>
      <c r="FBH281" s="163"/>
      <c r="FBI281" s="163"/>
      <c r="FBJ281" s="216"/>
      <c r="FBK281" s="217"/>
      <c r="FBL281" s="163"/>
      <c r="FBM281" s="163"/>
      <c r="FBN281" s="216"/>
      <c r="FBO281" s="217"/>
      <c r="FBP281" s="163"/>
      <c r="FBQ281" s="163"/>
      <c r="FBR281" s="216"/>
      <c r="FBS281" s="217"/>
      <c r="FBT281" s="163"/>
      <c r="FBU281" s="163"/>
      <c r="FBV281" s="216"/>
      <c r="FBW281" s="217"/>
      <c r="FBX281" s="163"/>
      <c r="FBY281" s="163"/>
      <c r="FBZ281" s="216"/>
      <c r="FCA281" s="217"/>
      <c r="FCB281" s="163"/>
      <c r="FCC281" s="163"/>
      <c r="FCD281" s="216"/>
      <c r="FCE281" s="217"/>
      <c r="FCF281" s="163"/>
      <c r="FCG281" s="163"/>
      <c r="FCH281" s="216"/>
      <c r="FCI281" s="217"/>
      <c r="FCJ281" s="163"/>
      <c r="FCK281" s="163"/>
      <c r="FCL281" s="216"/>
      <c r="FCM281" s="217"/>
      <c r="FCN281" s="163"/>
      <c r="FCO281" s="163"/>
      <c r="FCP281" s="216"/>
      <c r="FCQ281" s="217"/>
      <c r="FCR281" s="163"/>
      <c r="FCS281" s="163"/>
      <c r="FCT281" s="216"/>
      <c r="FCU281" s="217"/>
      <c r="FCV281" s="163"/>
      <c r="FCW281" s="163"/>
      <c r="FCX281" s="216"/>
      <c r="FCY281" s="217"/>
      <c r="FCZ281" s="163"/>
      <c r="FDA281" s="163"/>
      <c r="FDB281" s="216"/>
      <c r="FDC281" s="217"/>
      <c r="FDD281" s="163"/>
      <c r="FDE281" s="163"/>
      <c r="FDF281" s="216"/>
      <c r="FDG281" s="217"/>
      <c r="FDH281" s="163"/>
      <c r="FDI281" s="163"/>
      <c r="FDJ281" s="216"/>
      <c r="FDK281" s="217"/>
      <c r="FDL281" s="163"/>
      <c r="FDM281" s="163"/>
      <c r="FDN281" s="216"/>
      <c r="FDO281" s="217"/>
      <c r="FDP281" s="163"/>
      <c r="FDQ281" s="163"/>
      <c r="FDR281" s="216"/>
      <c r="FDS281" s="217"/>
      <c r="FDT281" s="163"/>
      <c r="FDU281" s="163"/>
      <c r="FDV281" s="216"/>
      <c r="FDW281" s="217"/>
      <c r="FDX281" s="163"/>
      <c r="FDY281" s="163"/>
      <c r="FDZ281" s="216"/>
      <c r="FEA281" s="217"/>
      <c r="FEB281" s="163"/>
      <c r="FEC281" s="163"/>
      <c r="FED281" s="216"/>
      <c r="FEE281" s="217"/>
      <c r="FEF281" s="163"/>
      <c r="FEG281" s="163"/>
      <c r="FEH281" s="216"/>
      <c r="FEI281" s="217"/>
      <c r="FEJ281" s="163"/>
      <c r="FEK281" s="163"/>
      <c r="FEL281" s="216"/>
      <c r="FEM281" s="217"/>
      <c r="FEN281" s="163"/>
      <c r="FEO281" s="163"/>
      <c r="FEP281" s="216"/>
      <c r="FEQ281" s="217"/>
      <c r="FER281" s="163"/>
      <c r="FES281" s="163"/>
      <c r="FET281" s="216"/>
      <c r="FEU281" s="217"/>
      <c r="FEV281" s="163"/>
      <c r="FEW281" s="163"/>
      <c r="FEX281" s="216"/>
      <c r="FEY281" s="217"/>
      <c r="FEZ281" s="163"/>
      <c r="FFA281" s="163"/>
      <c r="FFB281" s="216"/>
      <c r="FFC281" s="217"/>
      <c r="FFD281" s="163"/>
      <c r="FFE281" s="163"/>
      <c r="FFF281" s="216"/>
      <c r="FFG281" s="217"/>
      <c r="FFH281" s="163"/>
      <c r="FFI281" s="163"/>
      <c r="FFJ281" s="216"/>
      <c r="FFK281" s="217"/>
      <c r="FFL281" s="163"/>
      <c r="FFM281" s="163"/>
      <c r="FFN281" s="216"/>
      <c r="FFO281" s="217"/>
      <c r="FFP281" s="163"/>
      <c r="FFQ281" s="163"/>
      <c r="FFR281" s="216"/>
      <c r="FFS281" s="217"/>
      <c r="FFT281" s="163"/>
      <c r="FFU281" s="163"/>
      <c r="FFV281" s="216"/>
      <c r="FFW281" s="217"/>
      <c r="FFX281" s="163"/>
      <c r="FFY281" s="163"/>
      <c r="FFZ281" s="216"/>
      <c r="FGA281" s="217"/>
      <c r="FGB281" s="163"/>
      <c r="FGC281" s="163"/>
      <c r="FGD281" s="216"/>
      <c r="FGE281" s="217"/>
      <c r="FGF281" s="163"/>
      <c r="FGG281" s="163"/>
      <c r="FGH281" s="216"/>
      <c r="FGI281" s="217"/>
      <c r="FGJ281" s="163"/>
      <c r="FGK281" s="163"/>
      <c r="FGL281" s="216"/>
      <c r="FGM281" s="217"/>
      <c r="FGN281" s="163"/>
      <c r="FGO281" s="163"/>
      <c r="FGP281" s="216"/>
      <c r="FGQ281" s="217"/>
      <c r="FGR281" s="163"/>
      <c r="FGS281" s="163"/>
      <c r="FGT281" s="216"/>
      <c r="FGU281" s="217"/>
      <c r="FGV281" s="163"/>
      <c r="FGW281" s="163"/>
      <c r="FGX281" s="216"/>
      <c r="FGY281" s="217"/>
      <c r="FGZ281" s="163"/>
      <c r="FHA281" s="163"/>
      <c r="FHB281" s="216"/>
      <c r="FHC281" s="217"/>
      <c r="FHD281" s="163"/>
      <c r="FHE281" s="163"/>
      <c r="FHF281" s="216"/>
      <c r="FHG281" s="217"/>
      <c r="FHH281" s="163"/>
      <c r="FHI281" s="163"/>
      <c r="FHJ281" s="216"/>
      <c r="FHK281" s="217"/>
      <c r="FHL281" s="163"/>
      <c r="FHM281" s="163"/>
      <c r="FHN281" s="216"/>
      <c r="FHO281" s="217"/>
      <c r="FHP281" s="163"/>
      <c r="FHQ281" s="163"/>
      <c r="FHR281" s="216"/>
      <c r="FHS281" s="217"/>
      <c r="FHT281" s="163"/>
      <c r="FHU281" s="163"/>
      <c r="FHV281" s="216"/>
      <c r="FHW281" s="217"/>
      <c r="FHX281" s="163"/>
      <c r="FHY281" s="163"/>
      <c r="FHZ281" s="216"/>
      <c r="FIA281" s="217"/>
      <c r="FIB281" s="163"/>
      <c r="FIC281" s="163"/>
      <c r="FID281" s="216"/>
      <c r="FIE281" s="217"/>
      <c r="FIF281" s="163"/>
      <c r="FIG281" s="163"/>
      <c r="FIH281" s="216"/>
      <c r="FII281" s="217"/>
      <c r="FIJ281" s="163"/>
      <c r="FIK281" s="163"/>
      <c r="FIL281" s="216"/>
      <c r="FIM281" s="217"/>
      <c r="FIN281" s="163"/>
      <c r="FIO281" s="163"/>
      <c r="FIP281" s="216"/>
      <c r="FIQ281" s="217"/>
      <c r="FIR281" s="163"/>
      <c r="FIS281" s="163"/>
      <c r="FIT281" s="216"/>
      <c r="FIU281" s="217"/>
      <c r="FIV281" s="163"/>
      <c r="FIW281" s="163"/>
      <c r="FIX281" s="216"/>
      <c r="FIY281" s="217"/>
      <c r="FIZ281" s="163"/>
      <c r="FJA281" s="163"/>
      <c r="FJB281" s="216"/>
      <c r="FJC281" s="217"/>
      <c r="FJD281" s="163"/>
      <c r="FJE281" s="163"/>
      <c r="FJF281" s="216"/>
      <c r="FJG281" s="217"/>
      <c r="FJH281" s="163"/>
      <c r="FJI281" s="163"/>
      <c r="FJJ281" s="216"/>
      <c r="FJK281" s="217"/>
      <c r="FJL281" s="163"/>
      <c r="FJM281" s="163"/>
      <c r="FJN281" s="216"/>
      <c r="FJO281" s="217"/>
      <c r="FJP281" s="163"/>
      <c r="FJQ281" s="163"/>
      <c r="FJR281" s="216"/>
      <c r="FJS281" s="217"/>
      <c r="FJT281" s="163"/>
      <c r="FJU281" s="163"/>
      <c r="FJV281" s="216"/>
      <c r="FJW281" s="217"/>
      <c r="FJX281" s="163"/>
      <c r="FJY281" s="163"/>
      <c r="FJZ281" s="216"/>
      <c r="FKA281" s="217"/>
      <c r="FKB281" s="163"/>
      <c r="FKC281" s="163"/>
      <c r="FKD281" s="216"/>
      <c r="FKE281" s="217"/>
      <c r="FKF281" s="163"/>
      <c r="FKG281" s="163"/>
      <c r="FKH281" s="216"/>
      <c r="FKI281" s="217"/>
      <c r="FKJ281" s="163"/>
      <c r="FKK281" s="163"/>
      <c r="FKL281" s="216"/>
      <c r="FKM281" s="217"/>
      <c r="FKN281" s="163"/>
      <c r="FKO281" s="163"/>
      <c r="FKP281" s="216"/>
      <c r="FKQ281" s="217"/>
      <c r="FKR281" s="163"/>
      <c r="FKS281" s="163"/>
      <c r="FKT281" s="216"/>
      <c r="FKU281" s="217"/>
      <c r="FKV281" s="163"/>
      <c r="FKW281" s="163"/>
      <c r="FKX281" s="216"/>
      <c r="FKY281" s="217"/>
      <c r="FKZ281" s="163"/>
      <c r="FLA281" s="163"/>
      <c r="FLB281" s="216"/>
      <c r="FLC281" s="217"/>
      <c r="FLD281" s="163"/>
      <c r="FLE281" s="163"/>
      <c r="FLF281" s="216"/>
      <c r="FLG281" s="217"/>
      <c r="FLH281" s="163"/>
      <c r="FLI281" s="163"/>
      <c r="FLJ281" s="216"/>
      <c r="FLK281" s="217"/>
      <c r="FLL281" s="163"/>
      <c r="FLM281" s="163"/>
      <c r="FLN281" s="216"/>
      <c r="FLO281" s="217"/>
      <c r="FLP281" s="163"/>
      <c r="FLQ281" s="163"/>
      <c r="FLR281" s="216"/>
      <c r="FLS281" s="217"/>
      <c r="FLT281" s="163"/>
      <c r="FLU281" s="163"/>
      <c r="FLV281" s="216"/>
      <c r="FLW281" s="217"/>
      <c r="FLX281" s="163"/>
      <c r="FLY281" s="163"/>
      <c r="FLZ281" s="216"/>
      <c r="FMA281" s="217"/>
      <c r="FMB281" s="163"/>
      <c r="FMC281" s="163"/>
      <c r="FMD281" s="216"/>
      <c r="FME281" s="217"/>
      <c r="FMF281" s="163"/>
      <c r="FMG281" s="163"/>
      <c r="FMH281" s="216"/>
      <c r="FMI281" s="217"/>
      <c r="FMJ281" s="163"/>
      <c r="FMK281" s="163"/>
      <c r="FML281" s="216"/>
      <c r="FMM281" s="217"/>
      <c r="FMN281" s="163"/>
      <c r="FMO281" s="163"/>
      <c r="FMP281" s="216"/>
      <c r="FMQ281" s="217"/>
      <c r="FMR281" s="163"/>
      <c r="FMS281" s="163"/>
      <c r="FMT281" s="216"/>
      <c r="FMU281" s="217"/>
      <c r="FMV281" s="163"/>
      <c r="FMW281" s="163"/>
      <c r="FMX281" s="216"/>
      <c r="FMY281" s="217"/>
      <c r="FMZ281" s="163"/>
      <c r="FNA281" s="163"/>
      <c r="FNB281" s="216"/>
      <c r="FNC281" s="217"/>
      <c r="FND281" s="163"/>
      <c r="FNE281" s="163"/>
      <c r="FNF281" s="216"/>
      <c r="FNG281" s="217"/>
      <c r="FNH281" s="163"/>
      <c r="FNI281" s="163"/>
      <c r="FNJ281" s="216"/>
      <c r="FNK281" s="217"/>
      <c r="FNL281" s="163"/>
      <c r="FNM281" s="163"/>
      <c r="FNN281" s="216"/>
      <c r="FNO281" s="217"/>
      <c r="FNP281" s="163"/>
      <c r="FNQ281" s="163"/>
      <c r="FNR281" s="216"/>
      <c r="FNS281" s="217"/>
      <c r="FNT281" s="163"/>
      <c r="FNU281" s="163"/>
      <c r="FNV281" s="216"/>
      <c r="FNW281" s="217"/>
      <c r="FNX281" s="163"/>
      <c r="FNY281" s="163"/>
      <c r="FNZ281" s="216"/>
      <c r="FOA281" s="217"/>
      <c r="FOB281" s="163"/>
      <c r="FOC281" s="163"/>
      <c r="FOD281" s="216"/>
      <c r="FOE281" s="217"/>
      <c r="FOF281" s="163"/>
      <c r="FOG281" s="163"/>
      <c r="FOH281" s="216"/>
      <c r="FOI281" s="217"/>
      <c r="FOJ281" s="163"/>
      <c r="FOK281" s="163"/>
      <c r="FOL281" s="216"/>
      <c r="FOM281" s="217"/>
      <c r="FON281" s="163"/>
      <c r="FOO281" s="163"/>
      <c r="FOP281" s="216"/>
      <c r="FOQ281" s="217"/>
      <c r="FOR281" s="163"/>
      <c r="FOS281" s="163"/>
      <c r="FOT281" s="216"/>
      <c r="FOU281" s="217"/>
      <c r="FOV281" s="163"/>
      <c r="FOW281" s="163"/>
      <c r="FOX281" s="216"/>
      <c r="FOY281" s="217"/>
      <c r="FOZ281" s="163"/>
      <c r="FPA281" s="163"/>
      <c r="FPB281" s="216"/>
      <c r="FPC281" s="217"/>
      <c r="FPD281" s="163"/>
      <c r="FPE281" s="163"/>
      <c r="FPF281" s="216"/>
      <c r="FPG281" s="217"/>
      <c r="FPH281" s="163"/>
      <c r="FPI281" s="163"/>
      <c r="FPJ281" s="216"/>
      <c r="FPK281" s="217"/>
      <c r="FPL281" s="163"/>
      <c r="FPM281" s="163"/>
      <c r="FPN281" s="216"/>
      <c r="FPO281" s="217"/>
      <c r="FPP281" s="163"/>
      <c r="FPQ281" s="163"/>
      <c r="FPR281" s="216"/>
      <c r="FPS281" s="217"/>
      <c r="FPT281" s="163"/>
      <c r="FPU281" s="163"/>
      <c r="FPV281" s="216"/>
      <c r="FPW281" s="217"/>
      <c r="FPX281" s="163"/>
      <c r="FPY281" s="163"/>
      <c r="FPZ281" s="216"/>
      <c r="FQA281" s="217"/>
      <c r="FQB281" s="163"/>
      <c r="FQC281" s="163"/>
      <c r="FQD281" s="216"/>
      <c r="FQE281" s="217"/>
      <c r="FQF281" s="163"/>
      <c r="FQG281" s="163"/>
      <c r="FQH281" s="216"/>
      <c r="FQI281" s="217"/>
      <c r="FQJ281" s="163"/>
      <c r="FQK281" s="163"/>
      <c r="FQL281" s="216"/>
      <c r="FQM281" s="217"/>
      <c r="FQN281" s="163"/>
      <c r="FQO281" s="163"/>
      <c r="FQP281" s="216"/>
      <c r="FQQ281" s="217"/>
      <c r="FQR281" s="163"/>
      <c r="FQS281" s="163"/>
      <c r="FQT281" s="216"/>
      <c r="FQU281" s="217"/>
      <c r="FQV281" s="163"/>
      <c r="FQW281" s="163"/>
      <c r="FQX281" s="216"/>
      <c r="FQY281" s="217"/>
      <c r="FQZ281" s="163"/>
      <c r="FRA281" s="163"/>
      <c r="FRB281" s="216"/>
      <c r="FRC281" s="217"/>
      <c r="FRD281" s="163"/>
      <c r="FRE281" s="163"/>
      <c r="FRF281" s="216"/>
      <c r="FRG281" s="217"/>
      <c r="FRH281" s="163"/>
      <c r="FRI281" s="163"/>
      <c r="FRJ281" s="216"/>
      <c r="FRK281" s="217"/>
      <c r="FRL281" s="163"/>
      <c r="FRM281" s="163"/>
      <c r="FRN281" s="216"/>
      <c r="FRO281" s="217"/>
      <c r="FRP281" s="163"/>
      <c r="FRQ281" s="163"/>
      <c r="FRR281" s="216"/>
      <c r="FRS281" s="217"/>
      <c r="FRT281" s="163"/>
      <c r="FRU281" s="163"/>
      <c r="FRV281" s="216"/>
      <c r="FRW281" s="217"/>
      <c r="FRX281" s="163"/>
      <c r="FRY281" s="163"/>
      <c r="FRZ281" s="216"/>
      <c r="FSA281" s="217"/>
      <c r="FSB281" s="163"/>
      <c r="FSC281" s="163"/>
      <c r="FSD281" s="216"/>
      <c r="FSE281" s="217"/>
      <c r="FSF281" s="163"/>
      <c r="FSG281" s="163"/>
      <c r="FSH281" s="216"/>
      <c r="FSI281" s="217"/>
      <c r="FSJ281" s="163"/>
      <c r="FSK281" s="163"/>
      <c r="FSL281" s="216"/>
      <c r="FSM281" s="217"/>
      <c r="FSN281" s="163"/>
      <c r="FSO281" s="163"/>
      <c r="FSP281" s="216"/>
      <c r="FSQ281" s="217"/>
      <c r="FSR281" s="163"/>
      <c r="FSS281" s="163"/>
      <c r="FST281" s="216"/>
      <c r="FSU281" s="217"/>
      <c r="FSV281" s="163"/>
      <c r="FSW281" s="163"/>
      <c r="FSX281" s="216"/>
      <c r="FSY281" s="217"/>
      <c r="FSZ281" s="163"/>
      <c r="FTA281" s="163"/>
      <c r="FTB281" s="216"/>
      <c r="FTC281" s="217"/>
      <c r="FTD281" s="163"/>
      <c r="FTE281" s="163"/>
      <c r="FTF281" s="216"/>
      <c r="FTG281" s="217"/>
      <c r="FTH281" s="163"/>
      <c r="FTI281" s="163"/>
      <c r="FTJ281" s="216"/>
      <c r="FTK281" s="217"/>
      <c r="FTL281" s="163"/>
      <c r="FTM281" s="163"/>
      <c r="FTN281" s="216"/>
      <c r="FTO281" s="217"/>
      <c r="FTP281" s="163"/>
      <c r="FTQ281" s="163"/>
      <c r="FTR281" s="216"/>
      <c r="FTS281" s="217"/>
      <c r="FTT281" s="163"/>
      <c r="FTU281" s="163"/>
      <c r="FTV281" s="216"/>
      <c r="FTW281" s="217"/>
      <c r="FTX281" s="163"/>
      <c r="FTY281" s="163"/>
      <c r="FTZ281" s="216"/>
      <c r="FUA281" s="217"/>
      <c r="FUB281" s="163"/>
      <c r="FUC281" s="163"/>
      <c r="FUD281" s="216"/>
      <c r="FUE281" s="217"/>
      <c r="FUF281" s="163"/>
      <c r="FUG281" s="163"/>
      <c r="FUH281" s="216"/>
      <c r="FUI281" s="217"/>
      <c r="FUJ281" s="163"/>
      <c r="FUK281" s="163"/>
      <c r="FUL281" s="216"/>
      <c r="FUM281" s="217"/>
      <c r="FUN281" s="163"/>
      <c r="FUO281" s="163"/>
      <c r="FUP281" s="216"/>
      <c r="FUQ281" s="217"/>
      <c r="FUR281" s="163"/>
      <c r="FUS281" s="163"/>
      <c r="FUT281" s="216"/>
      <c r="FUU281" s="217"/>
      <c r="FUV281" s="163"/>
      <c r="FUW281" s="163"/>
      <c r="FUX281" s="216"/>
      <c r="FUY281" s="217"/>
      <c r="FUZ281" s="163"/>
      <c r="FVA281" s="163"/>
      <c r="FVB281" s="216"/>
      <c r="FVC281" s="217"/>
      <c r="FVD281" s="163"/>
      <c r="FVE281" s="163"/>
      <c r="FVF281" s="216"/>
      <c r="FVG281" s="217"/>
      <c r="FVH281" s="163"/>
      <c r="FVI281" s="163"/>
      <c r="FVJ281" s="216"/>
      <c r="FVK281" s="217"/>
      <c r="FVL281" s="163"/>
      <c r="FVM281" s="163"/>
      <c r="FVN281" s="216"/>
      <c r="FVO281" s="217"/>
      <c r="FVP281" s="163"/>
      <c r="FVQ281" s="163"/>
      <c r="FVR281" s="216"/>
      <c r="FVS281" s="217"/>
      <c r="FVT281" s="163"/>
      <c r="FVU281" s="163"/>
      <c r="FVV281" s="216"/>
      <c r="FVW281" s="217"/>
      <c r="FVX281" s="163"/>
      <c r="FVY281" s="163"/>
      <c r="FVZ281" s="216"/>
      <c r="FWA281" s="217"/>
      <c r="FWB281" s="163"/>
      <c r="FWC281" s="163"/>
      <c r="FWD281" s="216"/>
      <c r="FWE281" s="217"/>
      <c r="FWF281" s="163"/>
      <c r="FWG281" s="163"/>
      <c r="FWH281" s="216"/>
      <c r="FWI281" s="217"/>
      <c r="FWJ281" s="163"/>
      <c r="FWK281" s="163"/>
      <c r="FWL281" s="216"/>
      <c r="FWM281" s="217"/>
      <c r="FWN281" s="163"/>
      <c r="FWO281" s="163"/>
      <c r="FWP281" s="216"/>
      <c r="FWQ281" s="217"/>
      <c r="FWR281" s="163"/>
      <c r="FWS281" s="163"/>
      <c r="FWT281" s="216"/>
      <c r="FWU281" s="217"/>
      <c r="FWV281" s="163"/>
      <c r="FWW281" s="163"/>
      <c r="FWX281" s="216"/>
      <c r="FWY281" s="217"/>
      <c r="FWZ281" s="163"/>
      <c r="FXA281" s="163"/>
      <c r="FXB281" s="216"/>
      <c r="FXC281" s="217"/>
      <c r="FXD281" s="163"/>
      <c r="FXE281" s="163"/>
      <c r="FXF281" s="216"/>
      <c r="FXG281" s="217"/>
      <c r="FXH281" s="163"/>
      <c r="FXI281" s="163"/>
      <c r="FXJ281" s="216"/>
      <c r="FXK281" s="217"/>
      <c r="FXL281" s="163"/>
      <c r="FXM281" s="163"/>
      <c r="FXN281" s="216"/>
      <c r="FXO281" s="217"/>
      <c r="FXP281" s="163"/>
      <c r="FXQ281" s="163"/>
      <c r="FXR281" s="216"/>
      <c r="FXS281" s="217"/>
      <c r="FXT281" s="163"/>
      <c r="FXU281" s="163"/>
      <c r="FXV281" s="216"/>
      <c r="FXW281" s="217"/>
      <c r="FXX281" s="163"/>
      <c r="FXY281" s="163"/>
      <c r="FXZ281" s="216"/>
      <c r="FYA281" s="217"/>
      <c r="FYB281" s="163"/>
      <c r="FYC281" s="163"/>
      <c r="FYD281" s="216"/>
      <c r="FYE281" s="217"/>
      <c r="FYF281" s="163"/>
      <c r="FYG281" s="163"/>
      <c r="FYH281" s="216"/>
      <c r="FYI281" s="217"/>
      <c r="FYJ281" s="163"/>
      <c r="FYK281" s="163"/>
      <c r="FYL281" s="216"/>
      <c r="FYM281" s="217"/>
      <c r="FYN281" s="163"/>
      <c r="FYO281" s="163"/>
      <c r="FYP281" s="216"/>
      <c r="FYQ281" s="217"/>
      <c r="FYR281" s="163"/>
      <c r="FYS281" s="163"/>
      <c r="FYT281" s="216"/>
      <c r="FYU281" s="217"/>
      <c r="FYV281" s="163"/>
      <c r="FYW281" s="163"/>
      <c r="FYX281" s="216"/>
      <c r="FYY281" s="217"/>
      <c r="FYZ281" s="163"/>
      <c r="FZA281" s="163"/>
      <c r="FZB281" s="216"/>
      <c r="FZC281" s="217"/>
      <c r="FZD281" s="163"/>
      <c r="FZE281" s="163"/>
      <c r="FZF281" s="216"/>
      <c r="FZG281" s="217"/>
      <c r="FZH281" s="163"/>
      <c r="FZI281" s="163"/>
      <c r="FZJ281" s="216"/>
      <c r="FZK281" s="217"/>
      <c r="FZL281" s="163"/>
      <c r="FZM281" s="163"/>
      <c r="FZN281" s="216"/>
      <c r="FZO281" s="217"/>
      <c r="FZP281" s="163"/>
      <c r="FZQ281" s="163"/>
      <c r="FZR281" s="216"/>
      <c r="FZS281" s="217"/>
      <c r="FZT281" s="163"/>
      <c r="FZU281" s="163"/>
      <c r="FZV281" s="216"/>
      <c r="FZW281" s="217"/>
      <c r="FZX281" s="163"/>
      <c r="FZY281" s="163"/>
      <c r="FZZ281" s="216"/>
      <c r="GAA281" s="217"/>
      <c r="GAB281" s="163"/>
      <c r="GAC281" s="163"/>
      <c r="GAD281" s="216"/>
      <c r="GAE281" s="217"/>
      <c r="GAF281" s="163"/>
      <c r="GAG281" s="163"/>
      <c r="GAH281" s="216"/>
      <c r="GAI281" s="217"/>
      <c r="GAJ281" s="163"/>
      <c r="GAK281" s="163"/>
      <c r="GAL281" s="216"/>
      <c r="GAM281" s="217"/>
      <c r="GAN281" s="163"/>
      <c r="GAO281" s="163"/>
      <c r="GAP281" s="216"/>
      <c r="GAQ281" s="217"/>
      <c r="GAR281" s="163"/>
      <c r="GAS281" s="163"/>
      <c r="GAT281" s="216"/>
      <c r="GAU281" s="217"/>
      <c r="GAV281" s="163"/>
      <c r="GAW281" s="163"/>
      <c r="GAX281" s="216"/>
      <c r="GAY281" s="217"/>
      <c r="GAZ281" s="163"/>
      <c r="GBA281" s="163"/>
      <c r="GBB281" s="216"/>
      <c r="GBC281" s="217"/>
      <c r="GBD281" s="163"/>
      <c r="GBE281" s="163"/>
      <c r="GBF281" s="216"/>
      <c r="GBG281" s="217"/>
      <c r="GBH281" s="163"/>
      <c r="GBI281" s="163"/>
      <c r="GBJ281" s="216"/>
      <c r="GBK281" s="217"/>
      <c r="GBL281" s="163"/>
      <c r="GBM281" s="163"/>
      <c r="GBN281" s="216"/>
      <c r="GBO281" s="217"/>
      <c r="GBP281" s="163"/>
      <c r="GBQ281" s="163"/>
      <c r="GBR281" s="216"/>
      <c r="GBS281" s="217"/>
      <c r="GBT281" s="163"/>
      <c r="GBU281" s="163"/>
      <c r="GBV281" s="216"/>
      <c r="GBW281" s="217"/>
      <c r="GBX281" s="163"/>
      <c r="GBY281" s="163"/>
      <c r="GBZ281" s="216"/>
      <c r="GCA281" s="217"/>
      <c r="GCB281" s="163"/>
      <c r="GCC281" s="163"/>
      <c r="GCD281" s="216"/>
      <c r="GCE281" s="217"/>
      <c r="GCF281" s="163"/>
      <c r="GCG281" s="163"/>
      <c r="GCH281" s="216"/>
      <c r="GCI281" s="217"/>
      <c r="GCJ281" s="163"/>
      <c r="GCK281" s="163"/>
      <c r="GCL281" s="216"/>
      <c r="GCM281" s="217"/>
      <c r="GCN281" s="163"/>
      <c r="GCO281" s="163"/>
      <c r="GCP281" s="216"/>
      <c r="GCQ281" s="217"/>
      <c r="GCR281" s="163"/>
      <c r="GCS281" s="163"/>
      <c r="GCT281" s="216"/>
      <c r="GCU281" s="217"/>
      <c r="GCV281" s="163"/>
      <c r="GCW281" s="163"/>
      <c r="GCX281" s="216"/>
      <c r="GCY281" s="217"/>
      <c r="GCZ281" s="163"/>
      <c r="GDA281" s="163"/>
      <c r="GDB281" s="216"/>
      <c r="GDC281" s="217"/>
      <c r="GDD281" s="163"/>
      <c r="GDE281" s="163"/>
      <c r="GDF281" s="216"/>
      <c r="GDG281" s="217"/>
      <c r="GDH281" s="163"/>
      <c r="GDI281" s="163"/>
      <c r="GDJ281" s="216"/>
      <c r="GDK281" s="217"/>
      <c r="GDL281" s="163"/>
      <c r="GDM281" s="163"/>
      <c r="GDN281" s="216"/>
      <c r="GDO281" s="217"/>
      <c r="GDP281" s="163"/>
      <c r="GDQ281" s="163"/>
      <c r="GDR281" s="216"/>
      <c r="GDS281" s="217"/>
      <c r="GDT281" s="163"/>
      <c r="GDU281" s="163"/>
      <c r="GDV281" s="216"/>
      <c r="GDW281" s="217"/>
      <c r="GDX281" s="163"/>
      <c r="GDY281" s="163"/>
      <c r="GDZ281" s="216"/>
      <c r="GEA281" s="217"/>
      <c r="GEB281" s="163"/>
      <c r="GEC281" s="163"/>
      <c r="GED281" s="216"/>
      <c r="GEE281" s="217"/>
      <c r="GEF281" s="163"/>
      <c r="GEG281" s="163"/>
      <c r="GEH281" s="216"/>
      <c r="GEI281" s="217"/>
      <c r="GEJ281" s="163"/>
      <c r="GEK281" s="163"/>
      <c r="GEL281" s="216"/>
      <c r="GEM281" s="217"/>
      <c r="GEN281" s="163"/>
      <c r="GEO281" s="163"/>
      <c r="GEP281" s="216"/>
      <c r="GEQ281" s="217"/>
      <c r="GER281" s="163"/>
      <c r="GES281" s="163"/>
      <c r="GET281" s="216"/>
      <c r="GEU281" s="217"/>
      <c r="GEV281" s="163"/>
      <c r="GEW281" s="163"/>
      <c r="GEX281" s="216"/>
      <c r="GEY281" s="217"/>
      <c r="GEZ281" s="163"/>
      <c r="GFA281" s="163"/>
      <c r="GFB281" s="216"/>
      <c r="GFC281" s="217"/>
      <c r="GFD281" s="163"/>
      <c r="GFE281" s="163"/>
      <c r="GFF281" s="216"/>
      <c r="GFG281" s="217"/>
      <c r="GFH281" s="163"/>
      <c r="GFI281" s="163"/>
      <c r="GFJ281" s="216"/>
      <c r="GFK281" s="217"/>
      <c r="GFL281" s="163"/>
      <c r="GFM281" s="163"/>
      <c r="GFN281" s="216"/>
      <c r="GFO281" s="217"/>
      <c r="GFP281" s="163"/>
      <c r="GFQ281" s="163"/>
      <c r="GFR281" s="216"/>
      <c r="GFS281" s="217"/>
      <c r="GFT281" s="163"/>
      <c r="GFU281" s="163"/>
      <c r="GFV281" s="216"/>
      <c r="GFW281" s="217"/>
      <c r="GFX281" s="163"/>
      <c r="GFY281" s="163"/>
      <c r="GFZ281" s="216"/>
      <c r="GGA281" s="217"/>
      <c r="GGB281" s="163"/>
      <c r="GGC281" s="163"/>
      <c r="GGD281" s="216"/>
      <c r="GGE281" s="217"/>
      <c r="GGF281" s="163"/>
      <c r="GGG281" s="163"/>
      <c r="GGH281" s="216"/>
      <c r="GGI281" s="217"/>
      <c r="GGJ281" s="163"/>
      <c r="GGK281" s="163"/>
      <c r="GGL281" s="216"/>
      <c r="GGM281" s="217"/>
      <c r="GGN281" s="163"/>
      <c r="GGO281" s="163"/>
      <c r="GGP281" s="216"/>
      <c r="GGQ281" s="217"/>
      <c r="GGR281" s="163"/>
      <c r="GGS281" s="163"/>
      <c r="GGT281" s="216"/>
      <c r="GGU281" s="217"/>
      <c r="GGV281" s="163"/>
      <c r="GGW281" s="163"/>
      <c r="GGX281" s="216"/>
      <c r="GGY281" s="217"/>
      <c r="GGZ281" s="163"/>
      <c r="GHA281" s="163"/>
      <c r="GHB281" s="216"/>
      <c r="GHC281" s="217"/>
      <c r="GHD281" s="163"/>
      <c r="GHE281" s="163"/>
      <c r="GHF281" s="216"/>
      <c r="GHG281" s="217"/>
      <c r="GHH281" s="163"/>
      <c r="GHI281" s="163"/>
      <c r="GHJ281" s="216"/>
      <c r="GHK281" s="217"/>
      <c r="GHL281" s="163"/>
      <c r="GHM281" s="163"/>
      <c r="GHN281" s="216"/>
      <c r="GHO281" s="217"/>
      <c r="GHP281" s="163"/>
      <c r="GHQ281" s="163"/>
      <c r="GHR281" s="216"/>
      <c r="GHS281" s="217"/>
      <c r="GHT281" s="163"/>
      <c r="GHU281" s="163"/>
      <c r="GHV281" s="216"/>
      <c r="GHW281" s="217"/>
      <c r="GHX281" s="163"/>
      <c r="GHY281" s="163"/>
      <c r="GHZ281" s="216"/>
      <c r="GIA281" s="217"/>
      <c r="GIB281" s="163"/>
      <c r="GIC281" s="163"/>
      <c r="GID281" s="216"/>
      <c r="GIE281" s="217"/>
      <c r="GIF281" s="163"/>
      <c r="GIG281" s="163"/>
      <c r="GIH281" s="216"/>
      <c r="GII281" s="217"/>
      <c r="GIJ281" s="163"/>
      <c r="GIK281" s="163"/>
      <c r="GIL281" s="216"/>
      <c r="GIM281" s="217"/>
      <c r="GIN281" s="163"/>
      <c r="GIO281" s="163"/>
      <c r="GIP281" s="216"/>
      <c r="GIQ281" s="217"/>
      <c r="GIR281" s="163"/>
      <c r="GIS281" s="163"/>
      <c r="GIT281" s="216"/>
      <c r="GIU281" s="217"/>
      <c r="GIV281" s="163"/>
      <c r="GIW281" s="163"/>
      <c r="GIX281" s="216"/>
      <c r="GIY281" s="217"/>
      <c r="GIZ281" s="163"/>
      <c r="GJA281" s="163"/>
      <c r="GJB281" s="216"/>
      <c r="GJC281" s="217"/>
      <c r="GJD281" s="163"/>
      <c r="GJE281" s="163"/>
      <c r="GJF281" s="216"/>
      <c r="GJG281" s="217"/>
      <c r="GJH281" s="163"/>
      <c r="GJI281" s="163"/>
      <c r="GJJ281" s="216"/>
      <c r="GJK281" s="217"/>
      <c r="GJL281" s="163"/>
      <c r="GJM281" s="163"/>
      <c r="GJN281" s="216"/>
      <c r="GJO281" s="217"/>
      <c r="GJP281" s="163"/>
      <c r="GJQ281" s="163"/>
      <c r="GJR281" s="216"/>
      <c r="GJS281" s="217"/>
      <c r="GJT281" s="163"/>
      <c r="GJU281" s="163"/>
      <c r="GJV281" s="216"/>
      <c r="GJW281" s="217"/>
      <c r="GJX281" s="163"/>
      <c r="GJY281" s="163"/>
      <c r="GJZ281" s="216"/>
      <c r="GKA281" s="217"/>
      <c r="GKB281" s="163"/>
      <c r="GKC281" s="163"/>
      <c r="GKD281" s="216"/>
      <c r="GKE281" s="217"/>
      <c r="GKF281" s="163"/>
      <c r="GKG281" s="163"/>
      <c r="GKH281" s="216"/>
      <c r="GKI281" s="217"/>
      <c r="GKJ281" s="163"/>
      <c r="GKK281" s="163"/>
      <c r="GKL281" s="216"/>
      <c r="GKM281" s="217"/>
      <c r="GKN281" s="163"/>
      <c r="GKO281" s="163"/>
      <c r="GKP281" s="216"/>
      <c r="GKQ281" s="217"/>
      <c r="GKR281" s="163"/>
      <c r="GKS281" s="163"/>
      <c r="GKT281" s="216"/>
      <c r="GKU281" s="217"/>
      <c r="GKV281" s="163"/>
      <c r="GKW281" s="163"/>
      <c r="GKX281" s="216"/>
      <c r="GKY281" s="217"/>
      <c r="GKZ281" s="163"/>
      <c r="GLA281" s="163"/>
      <c r="GLB281" s="216"/>
      <c r="GLC281" s="217"/>
      <c r="GLD281" s="163"/>
      <c r="GLE281" s="163"/>
      <c r="GLF281" s="216"/>
      <c r="GLG281" s="217"/>
      <c r="GLH281" s="163"/>
      <c r="GLI281" s="163"/>
      <c r="GLJ281" s="216"/>
      <c r="GLK281" s="217"/>
      <c r="GLL281" s="163"/>
      <c r="GLM281" s="163"/>
      <c r="GLN281" s="216"/>
      <c r="GLO281" s="217"/>
      <c r="GLP281" s="163"/>
      <c r="GLQ281" s="163"/>
      <c r="GLR281" s="216"/>
      <c r="GLS281" s="217"/>
      <c r="GLT281" s="163"/>
      <c r="GLU281" s="163"/>
      <c r="GLV281" s="216"/>
      <c r="GLW281" s="217"/>
      <c r="GLX281" s="163"/>
      <c r="GLY281" s="163"/>
      <c r="GLZ281" s="216"/>
      <c r="GMA281" s="217"/>
      <c r="GMB281" s="163"/>
      <c r="GMC281" s="163"/>
      <c r="GMD281" s="216"/>
      <c r="GME281" s="217"/>
      <c r="GMF281" s="163"/>
      <c r="GMG281" s="163"/>
      <c r="GMH281" s="216"/>
      <c r="GMI281" s="217"/>
      <c r="GMJ281" s="163"/>
      <c r="GMK281" s="163"/>
      <c r="GML281" s="216"/>
      <c r="GMM281" s="217"/>
      <c r="GMN281" s="163"/>
      <c r="GMO281" s="163"/>
      <c r="GMP281" s="216"/>
      <c r="GMQ281" s="217"/>
      <c r="GMR281" s="163"/>
      <c r="GMS281" s="163"/>
      <c r="GMT281" s="216"/>
      <c r="GMU281" s="217"/>
      <c r="GMV281" s="163"/>
      <c r="GMW281" s="163"/>
      <c r="GMX281" s="216"/>
      <c r="GMY281" s="217"/>
      <c r="GMZ281" s="163"/>
      <c r="GNA281" s="163"/>
      <c r="GNB281" s="216"/>
      <c r="GNC281" s="217"/>
      <c r="GND281" s="163"/>
      <c r="GNE281" s="163"/>
      <c r="GNF281" s="216"/>
      <c r="GNG281" s="217"/>
      <c r="GNH281" s="163"/>
      <c r="GNI281" s="163"/>
      <c r="GNJ281" s="216"/>
      <c r="GNK281" s="217"/>
      <c r="GNL281" s="163"/>
      <c r="GNM281" s="163"/>
      <c r="GNN281" s="216"/>
      <c r="GNO281" s="217"/>
      <c r="GNP281" s="163"/>
      <c r="GNQ281" s="163"/>
      <c r="GNR281" s="216"/>
      <c r="GNS281" s="217"/>
      <c r="GNT281" s="163"/>
      <c r="GNU281" s="163"/>
      <c r="GNV281" s="216"/>
      <c r="GNW281" s="217"/>
      <c r="GNX281" s="163"/>
      <c r="GNY281" s="163"/>
      <c r="GNZ281" s="216"/>
      <c r="GOA281" s="217"/>
      <c r="GOB281" s="163"/>
      <c r="GOC281" s="163"/>
      <c r="GOD281" s="216"/>
      <c r="GOE281" s="217"/>
      <c r="GOF281" s="163"/>
      <c r="GOG281" s="163"/>
      <c r="GOH281" s="216"/>
      <c r="GOI281" s="217"/>
      <c r="GOJ281" s="163"/>
      <c r="GOK281" s="163"/>
      <c r="GOL281" s="216"/>
      <c r="GOM281" s="217"/>
      <c r="GON281" s="163"/>
      <c r="GOO281" s="163"/>
      <c r="GOP281" s="216"/>
      <c r="GOQ281" s="217"/>
      <c r="GOR281" s="163"/>
      <c r="GOS281" s="163"/>
      <c r="GOT281" s="216"/>
      <c r="GOU281" s="217"/>
      <c r="GOV281" s="163"/>
      <c r="GOW281" s="163"/>
      <c r="GOX281" s="216"/>
      <c r="GOY281" s="217"/>
      <c r="GOZ281" s="163"/>
      <c r="GPA281" s="163"/>
      <c r="GPB281" s="216"/>
      <c r="GPC281" s="217"/>
      <c r="GPD281" s="163"/>
      <c r="GPE281" s="163"/>
      <c r="GPF281" s="216"/>
      <c r="GPG281" s="217"/>
      <c r="GPH281" s="163"/>
      <c r="GPI281" s="163"/>
      <c r="GPJ281" s="216"/>
      <c r="GPK281" s="217"/>
      <c r="GPL281" s="163"/>
      <c r="GPM281" s="163"/>
      <c r="GPN281" s="216"/>
      <c r="GPO281" s="217"/>
      <c r="GPP281" s="163"/>
      <c r="GPQ281" s="163"/>
      <c r="GPR281" s="216"/>
      <c r="GPS281" s="217"/>
      <c r="GPT281" s="163"/>
      <c r="GPU281" s="163"/>
      <c r="GPV281" s="216"/>
      <c r="GPW281" s="217"/>
      <c r="GPX281" s="163"/>
      <c r="GPY281" s="163"/>
      <c r="GPZ281" s="216"/>
      <c r="GQA281" s="217"/>
      <c r="GQB281" s="163"/>
      <c r="GQC281" s="163"/>
      <c r="GQD281" s="216"/>
      <c r="GQE281" s="217"/>
      <c r="GQF281" s="163"/>
      <c r="GQG281" s="163"/>
      <c r="GQH281" s="216"/>
      <c r="GQI281" s="217"/>
      <c r="GQJ281" s="163"/>
      <c r="GQK281" s="163"/>
      <c r="GQL281" s="216"/>
      <c r="GQM281" s="217"/>
      <c r="GQN281" s="163"/>
      <c r="GQO281" s="163"/>
      <c r="GQP281" s="216"/>
      <c r="GQQ281" s="217"/>
      <c r="GQR281" s="163"/>
      <c r="GQS281" s="163"/>
      <c r="GQT281" s="216"/>
      <c r="GQU281" s="217"/>
      <c r="GQV281" s="163"/>
      <c r="GQW281" s="163"/>
      <c r="GQX281" s="216"/>
      <c r="GQY281" s="217"/>
      <c r="GQZ281" s="163"/>
      <c r="GRA281" s="163"/>
      <c r="GRB281" s="216"/>
      <c r="GRC281" s="217"/>
      <c r="GRD281" s="163"/>
      <c r="GRE281" s="163"/>
      <c r="GRF281" s="216"/>
      <c r="GRG281" s="217"/>
      <c r="GRH281" s="163"/>
      <c r="GRI281" s="163"/>
      <c r="GRJ281" s="216"/>
      <c r="GRK281" s="217"/>
      <c r="GRL281" s="163"/>
      <c r="GRM281" s="163"/>
      <c r="GRN281" s="216"/>
      <c r="GRO281" s="217"/>
      <c r="GRP281" s="163"/>
      <c r="GRQ281" s="163"/>
      <c r="GRR281" s="216"/>
      <c r="GRS281" s="217"/>
      <c r="GRT281" s="163"/>
      <c r="GRU281" s="163"/>
      <c r="GRV281" s="216"/>
      <c r="GRW281" s="217"/>
      <c r="GRX281" s="163"/>
      <c r="GRY281" s="163"/>
      <c r="GRZ281" s="216"/>
      <c r="GSA281" s="217"/>
      <c r="GSB281" s="163"/>
      <c r="GSC281" s="163"/>
      <c r="GSD281" s="216"/>
      <c r="GSE281" s="217"/>
      <c r="GSF281" s="163"/>
      <c r="GSG281" s="163"/>
      <c r="GSH281" s="216"/>
      <c r="GSI281" s="217"/>
      <c r="GSJ281" s="163"/>
      <c r="GSK281" s="163"/>
      <c r="GSL281" s="216"/>
      <c r="GSM281" s="217"/>
      <c r="GSN281" s="163"/>
      <c r="GSO281" s="163"/>
      <c r="GSP281" s="216"/>
      <c r="GSQ281" s="217"/>
      <c r="GSR281" s="163"/>
      <c r="GSS281" s="163"/>
      <c r="GST281" s="216"/>
      <c r="GSU281" s="217"/>
      <c r="GSV281" s="163"/>
      <c r="GSW281" s="163"/>
      <c r="GSX281" s="216"/>
      <c r="GSY281" s="217"/>
      <c r="GSZ281" s="163"/>
      <c r="GTA281" s="163"/>
      <c r="GTB281" s="216"/>
      <c r="GTC281" s="217"/>
      <c r="GTD281" s="163"/>
      <c r="GTE281" s="163"/>
      <c r="GTF281" s="216"/>
      <c r="GTG281" s="217"/>
      <c r="GTH281" s="163"/>
      <c r="GTI281" s="163"/>
      <c r="GTJ281" s="216"/>
      <c r="GTK281" s="217"/>
      <c r="GTL281" s="163"/>
      <c r="GTM281" s="163"/>
      <c r="GTN281" s="216"/>
      <c r="GTO281" s="217"/>
      <c r="GTP281" s="163"/>
      <c r="GTQ281" s="163"/>
      <c r="GTR281" s="216"/>
      <c r="GTS281" s="217"/>
      <c r="GTT281" s="163"/>
      <c r="GTU281" s="163"/>
      <c r="GTV281" s="216"/>
      <c r="GTW281" s="217"/>
      <c r="GTX281" s="163"/>
      <c r="GTY281" s="163"/>
      <c r="GTZ281" s="216"/>
      <c r="GUA281" s="217"/>
      <c r="GUB281" s="163"/>
      <c r="GUC281" s="163"/>
      <c r="GUD281" s="216"/>
      <c r="GUE281" s="217"/>
      <c r="GUF281" s="163"/>
      <c r="GUG281" s="163"/>
      <c r="GUH281" s="216"/>
      <c r="GUI281" s="217"/>
      <c r="GUJ281" s="163"/>
      <c r="GUK281" s="163"/>
      <c r="GUL281" s="216"/>
      <c r="GUM281" s="217"/>
      <c r="GUN281" s="163"/>
      <c r="GUO281" s="163"/>
      <c r="GUP281" s="216"/>
      <c r="GUQ281" s="217"/>
      <c r="GUR281" s="163"/>
      <c r="GUS281" s="163"/>
      <c r="GUT281" s="216"/>
      <c r="GUU281" s="217"/>
      <c r="GUV281" s="163"/>
      <c r="GUW281" s="163"/>
      <c r="GUX281" s="216"/>
      <c r="GUY281" s="217"/>
      <c r="GUZ281" s="163"/>
      <c r="GVA281" s="163"/>
      <c r="GVB281" s="216"/>
      <c r="GVC281" s="217"/>
      <c r="GVD281" s="163"/>
      <c r="GVE281" s="163"/>
      <c r="GVF281" s="216"/>
      <c r="GVG281" s="217"/>
      <c r="GVH281" s="163"/>
      <c r="GVI281" s="163"/>
      <c r="GVJ281" s="216"/>
      <c r="GVK281" s="217"/>
      <c r="GVL281" s="163"/>
      <c r="GVM281" s="163"/>
      <c r="GVN281" s="216"/>
      <c r="GVO281" s="217"/>
      <c r="GVP281" s="163"/>
      <c r="GVQ281" s="163"/>
      <c r="GVR281" s="216"/>
      <c r="GVS281" s="217"/>
      <c r="GVT281" s="163"/>
      <c r="GVU281" s="163"/>
      <c r="GVV281" s="216"/>
      <c r="GVW281" s="217"/>
      <c r="GVX281" s="163"/>
      <c r="GVY281" s="163"/>
      <c r="GVZ281" s="216"/>
      <c r="GWA281" s="217"/>
      <c r="GWB281" s="163"/>
      <c r="GWC281" s="163"/>
      <c r="GWD281" s="216"/>
      <c r="GWE281" s="217"/>
      <c r="GWF281" s="163"/>
      <c r="GWG281" s="163"/>
      <c r="GWH281" s="216"/>
      <c r="GWI281" s="217"/>
      <c r="GWJ281" s="163"/>
      <c r="GWK281" s="163"/>
      <c r="GWL281" s="216"/>
      <c r="GWM281" s="217"/>
      <c r="GWN281" s="163"/>
      <c r="GWO281" s="163"/>
      <c r="GWP281" s="216"/>
      <c r="GWQ281" s="217"/>
      <c r="GWR281" s="163"/>
      <c r="GWS281" s="163"/>
      <c r="GWT281" s="216"/>
      <c r="GWU281" s="217"/>
      <c r="GWV281" s="163"/>
      <c r="GWW281" s="163"/>
      <c r="GWX281" s="216"/>
      <c r="GWY281" s="217"/>
      <c r="GWZ281" s="163"/>
      <c r="GXA281" s="163"/>
      <c r="GXB281" s="216"/>
      <c r="GXC281" s="217"/>
      <c r="GXD281" s="163"/>
      <c r="GXE281" s="163"/>
      <c r="GXF281" s="216"/>
      <c r="GXG281" s="217"/>
      <c r="GXH281" s="163"/>
      <c r="GXI281" s="163"/>
      <c r="GXJ281" s="216"/>
      <c r="GXK281" s="217"/>
      <c r="GXL281" s="163"/>
      <c r="GXM281" s="163"/>
      <c r="GXN281" s="216"/>
      <c r="GXO281" s="217"/>
      <c r="GXP281" s="163"/>
      <c r="GXQ281" s="163"/>
      <c r="GXR281" s="216"/>
      <c r="GXS281" s="217"/>
      <c r="GXT281" s="163"/>
      <c r="GXU281" s="163"/>
      <c r="GXV281" s="216"/>
      <c r="GXW281" s="217"/>
      <c r="GXX281" s="163"/>
      <c r="GXY281" s="163"/>
      <c r="GXZ281" s="216"/>
      <c r="GYA281" s="217"/>
      <c r="GYB281" s="163"/>
      <c r="GYC281" s="163"/>
      <c r="GYD281" s="216"/>
      <c r="GYE281" s="217"/>
      <c r="GYF281" s="163"/>
      <c r="GYG281" s="163"/>
      <c r="GYH281" s="216"/>
      <c r="GYI281" s="217"/>
      <c r="GYJ281" s="163"/>
      <c r="GYK281" s="163"/>
      <c r="GYL281" s="216"/>
      <c r="GYM281" s="217"/>
      <c r="GYN281" s="163"/>
      <c r="GYO281" s="163"/>
      <c r="GYP281" s="216"/>
      <c r="GYQ281" s="217"/>
      <c r="GYR281" s="163"/>
      <c r="GYS281" s="163"/>
      <c r="GYT281" s="216"/>
      <c r="GYU281" s="217"/>
      <c r="GYV281" s="163"/>
      <c r="GYW281" s="163"/>
      <c r="GYX281" s="216"/>
      <c r="GYY281" s="217"/>
      <c r="GYZ281" s="163"/>
      <c r="GZA281" s="163"/>
      <c r="GZB281" s="216"/>
      <c r="GZC281" s="217"/>
      <c r="GZD281" s="163"/>
      <c r="GZE281" s="163"/>
      <c r="GZF281" s="216"/>
      <c r="GZG281" s="217"/>
      <c r="GZH281" s="163"/>
      <c r="GZI281" s="163"/>
      <c r="GZJ281" s="216"/>
      <c r="GZK281" s="217"/>
      <c r="GZL281" s="163"/>
      <c r="GZM281" s="163"/>
      <c r="GZN281" s="216"/>
      <c r="GZO281" s="217"/>
      <c r="GZP281" s="163"/>
      <c r="GZQ281" s="163"/>
      <c r="GZR281" s="216"/>
      <c r="GZS281" s="217"/>
      <c r="GZT281" s="163"/>
      <c r="GZU281" s="163"/>
      <c r="GZV281" s="216"/>
      <c r="GZW281" s="217"/>
      <c r="GZX281" s="163"/>
      <c r="GZY281" s="163"/>
      <c r="GZZ281" s="216"/>
      <c r="HAA281" s="217"/>
      <c r="HAB281" s="163"/>
      <c r="HAC281" s="163"/>
      <c r="HAD281" s="216"/>
      <c r="HAE281" s="217"/>
      <c r="HAF281" s="163"/>
      <c r="HAG281" s="163"/>
      <c r="HAH281" s="216"/>
      <c r="HAI281" s="217"/>
      <c r="HAJ281" s="163"/>
      <c r="HAK281" s="163"/>
      <c r="HAL281" s="216"/>
      <c r="HAM281" s="217"/>
      <c r="HAN281" s="163"/>
      <c r="HAO281" s="163"/>
      <c r="HAP281" s="216"/>
      <c r="HAQ281" s="217"/>
      <c r="HAR281" s="163"/>
      <c r="HAS281" s="163"/>
      <c r="HAT281" s="216"/>
      <c r="HAU281" s="217"/>
      <c r="HAV281" s="163"/>
      <c r="HAW281" s="163"/>
      <c r="HAX281" s="216"/>
      <c r="HAY281" s="217"/>
      <c r="HAZ281" s="163"/>
      <c r="HBA281" s="163"/>
      <c r="HBB281" s="216"/>
      <c r="HBC281" s="217"/>
      <c r="HBD281" s="163"/>
      <c r="HBE281" s="163"/>
      <c r="HBF281" s="216"/>
      <c r="HBG281" s="217"/>
      <c r="HBH281" s="163"/>
      <c r="HBI281" s="163"/>
      <c r="HBJ281" s="216"/>
      <c r="HBK281" s="217"/>
      <c r="HBL281" s="163"/>
      <c r="HBM281" s="163"/>
      <c r="HBN281" s="216"/>
      <c r="HBO281" s="217"/>
      <c r="HBP281" s="163"/>
      <c r="HBQ281" s="163"/>
      <c r="HBR281" s="216"/>
      <c r="HBS281" s="217"/>
      <c r="HBT281" s="163"/>
      <c r="HBU281" s="163"/>
      <c r="HBV281" s="216"/>
      <c r="HBW281" s="217"/>
      <c r="HBX281" s="163"/>
      <c r="HBY281" s="163"/>
      <c r="HBZ281" s="216"/>
      <c r="HCA281" s="217"/>
      <c r="HCB281" s="163"/>
      <c r="HCC281" s="163"/>
      <c r="HCD281" s="216"/>
      <c r="HCE281" s="217"/>
      <c r="HCF281" s="163"/>
      <c r="HCG281" s="163"/>
      <c r="HCH281" s="216"/>
      <c r="HCI281" s="217"/>
      <c r="HCJ281" s="163"/>
      <c r="HCK281" s="163"/>
      <c r="HCL281" s="216"/>
      <c r="HCM281" s="217"/>
      <c r="HCN281" s="163"/>
      <c r="HCO281" s="163"/>
      <c r="HCP281" s="216"/>
      <c r="HCQ281" s="217"/>
      <c r="HCR281" s="163"/>
      <c r="HCS281" s="163"/>
      <c r="HCT281" s="216"/>
      <c r="HCU281" s="217"/>
      <c r="HCV281" s="163"/>
      <c r="HCW281" s="163"/>
      <c r="HCX281" s="216"/>
      <c r="HCY281" s="217"/>
      <c r="HCZ281" s="163"/>
      <c r="HDA281" s="163"/>
      <c r="HDB281" s="216"/>
      <c r="HDC281" s="217"/>
      <c r="HDD281" s="163"/>
      <c r="HDE281" s="163"/>
      <c r="HDF281" s="216"/>
      <c r="HDG281" s="217"/>
      <c r="HDH281" s="163"/>
      <c r="HDI281" s="163"/>
      <c r="HDJ281" s="216"/>
      <c r="HDK281" s="217"/>
      <c r="HDL281" s="163"/>
      <c r="HDM281" s="163"/>
      <c r="HDN281" s="216"/>
      <c r="HDO281" s="217"/>
      <c r="HDP281" s="163"/>
      <c r="HDQ281" s="163"/>
      <c r="HDR281" s="216"/>
      <c r="HDS281" s="217"/>
      <c r="HDT281" s="163"/>
      <c r="HDU281" s="163"/>
      <c r="HDV281" s="216"/>
      <c r="HDW281" s="217"/>
      <c r="HDX281" s="163"/>
      <c r="HDY281" s="163"/>
      <c r="HDZ281" s="216"/>
      <c r="HEA281" s="217"/>
      <c r="HEB281" s="163"/>
      <c r="HEC281" s="163"/>
      <c r="HED281" s="216"/>
      <c r="HEE281" s="217"/>
      <c r="HEF281" s="163"/>
      <c r="HEG281" s="163"/>
      <c r="HEH281" s="216"/>
      <c r="HEI281" s="217"/>
      <c r="HEJ281" s="163"/>
      <c r="HEK281" s="163"/>
      <c r="HEL281" s="216"/>
      <c r="HEM281" s="217"/>
      <c r="HEN281" s="163"/>
      <c r="HEO281" s="163"/>
      <c r="HEP281" s="216"/>
      <c r="HEQ281" s="217"/>
      <c r="HER281" s="163"/>
      <c r="HES281" s="163"/>
      <c r="HET281" s="216"/>
      <c r="HEU281" s="217"/>
      <c r="HEV281" s="163"/>
      <c r="HEW281" s="163"/>
      <c r="HEX281" s="216"/>
      <c r="HEY281" s="217"/>
      <c r="HEZ281" s="163"/>
      <c r="HFA281" s="163"/>
      <c r="HFB281" s="216"/>
      <c r="HFC281" s="217"/>
      <c r="HFD281" s="163"/>
      <c r="HFE281" s="163"/>
      <c r="HFF281" s="216"/>
      <c r="HFG281" s="217"/>
      <c r="HFH281" s="163"/>
      <c r="HFI281" s="163"/>
      <c r="HFJ281" s="216"/>
      <c r="HFK281" s="217"/>
      <c r="HFL281" s="163"/>
      <c r="HFM281" s="163"/>
      <c r="HFN281" s="216"/>
      <c r="HFO281" s="217"/>
      <c r="HFP281" s="163"/>
      <c r="HFQ281" s="163"/>
      <c r="HFR281" s="216"/>
      <c r="HFS281" s="217"/>
      <c r="HFT281" s="163"/>
      <c r="HFU281" s="163"/>
      <c r="HFV281" s="216"/>
      <c r="HFW281" s="217"/>
      <c r="HFX281" s="163"/>
      <c r="HFY281" s="163"/>
      <c r="HFZ281" s="216"/>
      <c r="HGA281" s="217"/>
      <c r="HGB281" s="163"/>
      <c r="HGC281" s="163"/>
      <c r="HGD281" s="216"/>
      <c r="HGE281" s="217"/>
      <c r="HGF281" s="163"/>
      <c r="HGG281" s="163"/>
      <c r="HGH281" s="216"/>
      <c r="HGI281" s="217"/>
      <c r="HGJ281" s="163"/>
      <c r="HGK281" s="163"/>
      <c r="HGL281" s="216"/>
      <c r="HGM281" s="217"/>
      <c r="HGN281" s="163"/>
      <c r="HGO281" s="163"/>
      <c r="HGP281" s="216"/>
      <c r="HGQ281" s="217"/>
      <c r="HGR281" s="163"/>
      <c r="HGS281" s="163"/>
      <c r="HGT281" s="216"/>
      <c r="HGU281" s="217"/>
      <c r="HGV281" s="163"/>
      <c r="HGW281" s="163"/>
      <c r="HGX281" s="216"/>
      <c r="HGY281" s="217"/>
      <c r="HGZ281" s="163"/>
      <c r="HHA281" s="163"/>
      <c r="HHB281" s="216"/>
      <c r="HHC281" s="217"/>
      <c r="HHD281" s="163"/>
      <c r="HHE281" s="163"/>
      <c r="HHF281" s="216"/>
      <c r="HHG281" s="217"/>
      <c r="HHH281" s="163"/>
      <c r="HHI281" s="163"/>
      <c r="HHJ281" s="216"/>
      <c r="HHK281" s="217"/>
      <c r="HHL281" s="163"/>
      <c r="HHM281" s="163"/>
      <c r="HHN281" s="216"/>
      <c r="HHO281" s="217"/>
      <c r="HHP281" s="163"/>
      <c r="HHQ281" s="163"/>
      <c r="HHR281" s="216"/>
      <c r="HHS281" s="217"/>
      <c r="HHT281" s="163"/>
      <c r="HHU281" s="163"/>
      <c r="HHV281" s="216"/>
      <c r="HHW281" s="217"/>
      <c r="HHX281" s="163"/>
      <c r="HHY281" s="163"/>
      <c r="HHZ281" s="216"/>
      <c r="HIA281" s="217"/>
      <c r="HIB281" s="163"/>
      <c r="HIC281" s="163"/>
      <c r="HID281" s="216"/>
      <c r="HIE281" s="217"/>
      <c r="HIF281" s="163"/>
      <c r="HIG281" s="163"/>
      <c r="HIH281" s="216"/>
      <c r="HII281" s="217"/>
      <c r="HIJ281" s="163"/>
      <c r="HIK281" s="163"/>
      <c r="HIL281" s="216"/>
      <c r="HIM281" s="217"/>
      <c r="HIN281" s="163"/>
      <c r="HIO281" s="163"/>
      <c r="HIP281" s="216"/>
      <c r="HIQ281" s="217"/>
      <c r="HIR281" s="163"/>
      <c r="HIS281" s="163"/>
      <c r="HIT281" s="216"/>
      <c r="HIU281" s="217"/>
      <c r="HIV281" s="163"/>
      <c r="HIW281" s="163"/>
      <c r="HIX281" s="216"/>
      <c r="HIY281" s="217"/>
      <c r="HIZ281" s="163"/>
      <c r="HJA281" s="163"/>
      <c r="HJB281" s="216"/>
      <c r="HJC281" s="217"/>
      <c r="HJD281" s="163"/>
      <c r="HJE281" s="163"/>
      <c r="HJF281" s="216"/>
      <c r="HJG281" s="217"/>
      <c r="HJH281" s="163"/>
      <c r="HJI281" s="163"/>
      <c r="HJJ281" s="216"/>
      <c r="HJK281" s="217"/>
      <c r="HJL281" s="163"/>
      <c r="HJM281" s="163"/>
      <c r="HJN281" s="216"/>
      <c r="HJO281" s="217"/>
      <c r="HJP281" s="163"/>
      <c r="HJQ281" s="163"/>
      <c r="HJR281" s="216"/>
      <c r="HJS281" s="217"/>
      <c r="HJT281" s="163"/>
      <c r="HJU281" s="163"/>
      <c r="HJV281" s="216"/>
      <c r="HJW281" s="217"/>
      <c r="HJX281" s="163"/>
      <c r="HJY281" s="163"/>
      <c r="HJZ281" s="216"/>
      <c r="HKA281" s="217"/>
      <c r="HKB281" s="163"/>
      <c r="HKC281" s="163"/>
      <c r="HKD281" s="216"/>
      <c r="HKE281" s="217"/>
      <c r="HKF281" s="163"/>
      <c r="HKG281" s="163"/>
      <c r="HKH281" s="216"/>
      <c r="HKI281" s="217"/>
      <c r="HKJ281" s="163"/>
      <c r="HKK281" s="163"/>
      <c r="HKL281" s="216"/>
      <c r="HKM281" s="217"/>
      <c r="HKN281" s="163"/>
      <c r="HKO281" s="163"/>
      <c r="HKP281" s="216"/>
      <c r="HKQ281" s="217"/>
      <c r="HKR281" s="163"/>
      <c r="HKS281" s="163"/>
      <c r="HKT281" s="216"/>
      <c r="HKU281" s="217"/>
      <c r="HKV281" s="163"/>
      <c r="HKW281" s="163"/>
      <c r="HKX281" s="216"/>
      <c r="HKY281" s="217"/>
      <c r="HKZ281" s="163"/>
      <c r="HLA281" s="163"/>
      <c r="HLB281" s="216"/>
      <c r="HLC281" s="217"/>
      <c r="HLD281" s="163"/>
      <c r="HLE281" s="163"/>
      <c r="HLF281" s="216"/>
      <c r="HLG281" s="217"/>
      <c r="HLH281" s="163"/>
      <c r="HLI281" s="163"/>
      <c r="HLJ281" s="216"/>
      <c r="HLK281" s="217"/>
      <c r="HLL281" s="163"/>
      <c r="HLM281" s="163"/>
      <c r="HLN281" s="216"/>
      <c r="HLO281" s="217"/>
      <c r="HLP281" s="163"/>
      <c r="HLQ281" s="163"/>
      <c r="HLR281" s="216"/>
      <c r="HLS281" s="217"/>
      <c r="HLT281" s="163"/>
      <c r="HLU281" s="163"/>
      <c r="HLV281" s="216"/>
      <c r="HLW281" s="217"/>
      <c r="HLX281" s="163"/>
      <c r="HLY281" s="163"/>
      <c r="HLZ281" s="216"/>
      <c r="HMA281" s="217"/>
      <c r="HMB281" s="163"/>
      <c r="HMC281" s="163"/>
      <c r="HMD281" s="216"/>
      <c r="HME281" s="217"/>
      <c r="HMF281" s="163"/>
      <c r="HMG281" s="163"/>
      <c r="HMH281" s="216"/>
      <c r="HMI281" s="217"/>
      <c r="HMJ281" s="163"/>
      <c r="HMK281" s="163"/>
      <c r="HML281" s="216"/>
      <c r="HMM281" s="217"/>
      <c r="HMN281" s="163"/>
      <c r="HMO281" s="163"/>
      <c r="HMP281" s="216"/>
      <c r="HMQ281" s="217"/>
      <c r="HMR281" s="163"/>
      <c r="HMS281" s="163"/>
      <c r="HMT281" s="216"/>
      <c r="HMU281" s="217"/>
      <c r="HMV281" s="163"/>
      <c r="HMW281" s="163"/>
      <c r="HMX281" s="216"/>
      <c r="HMY281" s="217"/>
      <c r="HMZ281" s="163"/>
      <c r="HNA281" s="163"/>
      <c r="HNB281" s="216"/>
      <c r="HNC281" s="217"/>
      <c r="HND281" s="163"/>
      <c r="HNE281" s="163"/>
      <c r="HNF281" s="216"/>
      <c r="HNG281" s="217"/>
      <c r="HNH281" s="163"/>
      <c r="HNI281" s="163"/>
      <c r="HNJ281" s="216"/>
      <c r="HNK281" s="217"/>
      <c r="HNL281" s="163"/>
      <c r="HNM281" s="163"/>
      <c r="HNN281" s="216"/>
      <c r="HNO281" s="217"/>
      <c r="HNP281" s="163"/>
      <c r="HNQ281" s="163"/>
      <c r="HNR281" s="216"/>
      <c r="HNS281" s="217"/>
      <c r="HNT281" s="163"/>
      <c r="HNU281" s="163"/>
      <c r="HNV281" s="216"/>
      <c r="HNW281" s="217"/>
      <c r="HNX281" s="163"/>
      <c r="HNY281" s="163"/>
      <c r="HNZ281" s="216"/>
      <c r="HOA281" s="217"/>
      <c r="HOB281" s="163"/>
      <c r="HOC281" s="163"/>
      <c r="HOD281" s="216"/>
      <c r="HOE281" s="217"/>
      <c r="HOF281" s="163"/>
      <c r="HOG281" s="163"/>
      <c r="HOH281" s="216"/>
      <c r="HOI281" s="217"/>
      <c r="HOJ281" s="163"/>
      <c r="HOK281" s="163"/>
      <c r="HOL281" s="216"/>
      <c r="HOM281" s="217"/>
      <c r="HON281" s="163"/>
      <c r="HOO281" s="163"/>
      <c r="HOP281" s="216"/>
      <c r="HOQ281" s="217"/>
      <c r="HOR281" s="163"/>
      <c r="HOS281" s="163"/>
      <c r="HOT281" s="216"/>
      <c r="HOU281" s="217"/>
      <c r="HOV281" s="163"/>
      <c r="HOW281" s="163"/>
      <c r="HOX281" s="216"/>
      <c r="HOY281" s="217"/>
      <c r="HOZ281" s="163"/>
      <c r="HPA281" s="163"/>
      <c r="HPB281" s="216"/>
      <c r="HPC281" s="217"/>
      <c r="HPD281" s="163"/>
      <c r="HPE281" s="163"/>
      <c r="HPF281" s="216"/>
      <c r="HPG281" s="217"/>
      <c r="HPH281" s="163"/>
      <c r="HPI281" s="163"/>
      <c r="HPJ281" s="216"/>
      <c r="HPK281" s="217"/>
      <c r="HPL281" s="163"/>
      <c r="HPM281" s="163"/>
      <c r="HPN281" s="216"/>
      <c r="HPO281" s="217"/>
      <c r="HPP281" s="163"/>
      <c r="HPQ281" s="163"/>
      <c r="HPR281" s="216"/>
      <c r="HPS281" s="217"/>
      <c r="HPT281" s="163"/>
      <c r="HPU281" s="163"/>
      <c r="HPV281" s="216"/>
      <c r="HPW281" s="217"/>
      <c r="HPX281" s="163"/>
      <c r="HPY281" s="163"/>
      <c r="HPZ281" s="216"/>
      <c r="HQA281" s="217"/>
      <c r="HQB281" s="163"/>
      <c r="HQC281" s="163"/>
      <c r="HQD281" s="216"/>
      <c r="HQE281" s="217"/>
      <c r="HQF281" s="163"/>
      <c r="HQG281" s="163"/>
      <c r="HQH281" s="216"/>
      <c r="HQI281" s="217"/>
      <c r="HQJ281" s="163"/>
      <c r="HQK281" s="163"/>
      <c r="HQL281" s="216"/>
      <c r="HQM281" s="217"/>
      <c r="HQN281" s="163"/>
      <c r="HQO281" s="163"/>
      <c r="HQP281" s="216"/>
      <c r="HQQ281" s="217"/>
      <c r="HQR281" s="163"/>
      <c r="HQS281" s="163"/>
      <c r="HQT281" s="216"/>
      <c r="HQU281" s="217"/>
      <c r="HQV281" s="163"/>
      <c r="HQW281" s="163"/>
      <c r="HQX281" s="216"/>
      <c r="HQY281" s="217"/>
      <c r="HQZ281" s="163"/>
      <c r="HRA281" s="163"/>
      <c r="HRB281" s="216"/>
      <c r="HRC281" s="217"/>
      <c r="HRD281" s="163"/>
      <c r="HRE281" s="163"/>
      <c r="HRF281" s="216"/>
      <c r="HRG281" s="217"/>
      <c r="HRH281" s="163"/>
      <c r="HRI281" s="163"/>
      <c r="HRJ281" s="216"/>
      <c r="HRK281" s="217"/>
      <c r="HRL281" s="163"/>
      <c r="HRM281" s="163"/>
      <c r="HRN281" s="216"/>
      <c r="HRO281" s="217"/>
      <c r="HRP281" s="163"/>
      <c r="HRQ281" s="163"/>
      <c r="HRR281" s="216"/>
      <c r="HRS281" s="217"/>
      <c r="HRT281" s="163"/>
      <c r="HRU281" s="163"/>
      <c r="HRV281" s="216"/>
      <c r="HRW281" s="217"/>
      <c r="HRX281" s="163"/>
      <c r="HRY281" s="163"/>
      <c r="HRZ281" s="216"/>
      <c r="HSA281" s="217"/>
      <c r="HSB281" s="163"/>
      <c r="HSC281" s="163"/>
      <c r="HSD281" s="216"/>
      <c r="HSE281" s="217"/>
      <c r="HSF281" s="163"/>
      <c r="HSG281" s="163"/>
      <c r="HSH281" s="216"/>
      <c r="HSI281" s="217"/>
      <c r="HSJ281" s="163"/>
      <c r="HSK281" s="163"/>
      <c r="HSL281" s="216"/>
      <c r="HSM281" s="217"/>
      <c r="HSN281" s="163"/>
      <c r="HSO281" s="163"/>
      <c r="HSP281" s="216"/>
      <c r="HSQ281" s="217"/>
      <c r="HSR281" s="163"/>
      <c r="HSS281" s="163"/>
      <c r="HST281" s="216"/>
      <c r="HSU281" s="217"/>
      <c r="HSV281" s="163"/>
      <c r="HSW281" s="163"/>
      <c r="HSX281" s="216"/>
      <c r="HSY281" s="217"/>
      <c r="HSZ281" s="163"/>
      <c r="HTA281" s="163"/>
      <c r="HTB281" s="216"/>
      <c r="HTC281" s="217"/>
      <c r="HTD281" s="163"/>
      <c r="HTE281" s="163"/>
      <c r="HTF281" s="216"/>
      <c r="HTG281" s="217"/>
      <c r="HTH281" s="163"/>
      <c r="HTI281" s="163"/>
      <c r="HTJ281" s="216"/>
      <c r="HTK281" s="217"/>
      <c r="HTL281" s="163"/>
      <c r="HTM281" s="163"/>
      <c r="HTN281" s="216"/>
      <c r="HTO281" s="217"/>
      <c r="HTP281" s="163"/>
      <c r="HTQ281" s="163"/>
      <c r="HTR281" s="216"/>
      <c r="HTS281" s="217"/>
      <c r="HTT281" s="163"/>
      <c r="HTU281" s="163"/>
      <c r="HTV281" s="216"/>
      <c r="HTW281" s="217"/>
      <c r="HTX281" s="163"/>
      <c r="HTY281" s="163"/>
      <c r="HTZ281" s="216"/>
      <c r="HUA281" s="217"/>
      <c r="HUB281" s="163"/>
      <c r="HUC281" s="163"/>
      <c r="HUD281" s="216"/>
      <c r="HUE281" s="217"/>
      <c r="HUF281" s="163"/>
      <c r="HUG281" s="163"/>
      <c r="HUH281" s="216"/>
      <c r="HUI281" s="217"/>
      <c r="HUJ281" s="163"/>
      <c r="HUK281" s="163"/>
      <c r="HUL281" s="216"/>
      <c r="HUM281" s="217"/>
      <c r="HUN281" s="163"/>
      <c r="HUO281" s="163"/>
      <c r="HUP281" s="216"/>
      <c r="HUQ281" s="217"/>
      <c r="HUR281" s="163"/>
      <c r="HUS281" s="163"/>
      <c r="HUT281" s="216"/>
      <c r="HUU281" s="217"/>
      <c r="HUV281" s="163"/>
      <c r="HUW281" s="163"/>
      <c r="HUX281" s="216"/>
      <c r="HUY281" s="217"/>
      <c r="HUZ281" s="163"/>
      <c r="HVA281" s="163"/>
      <c r="HVB281" s="216"/>
      <c r="HVC281" s="217"/>
      <c r="HVD281" s="163"/>
      <c r="HVE281" s="163"/>
      <c r="HVF281" s="216"/>
      <c r="HVG281" s="217"/>
      <c r="HVH281" s="163"/>
      <c r="HVI281" s="163"/>
      <c r="HVJ281" s="216"/>
      <c r="HVK281" s="217"/>
      <c r="HVL281" s="163"/>
      <c r="HVM281" s="163"/>
      <c r="HVN281" s="216"/>
      <c r="HVO281" s="217"/>
      <c r="HVP281" s="163"/>
      <c r="HVQ281" s="163"/>
      <c r="HVR281" s="216"/>
      <c r="HVS281" s="217"/>
      <c r="HVT281" s="163"/>
      <c r="HVU281" s="163"/>
      <c r="HVV281" s="216"/>
      <c r="HVW281" s="217"/>
      <c r="HVX281" s="163"/>
      <c r="HVY281" s="163"/>
      <c r="HVZ281" s="216"/>
      <c r="HWA281" s="217"/>
      <c r="HWB281" s="163"/>
      <c r="HWC281" s="163"/>
      <c r="HWD281" s="216"/>
      <c r="HWE281" s="217"/>
      <c r="HWF281" s="163"/>
      <c r="HWG281" s="163"/>
      <c r="HWH281" s="216"/>
      <c r="HWI281" s="217"/>
      <c r="HWJ281" s="163"/>
      <c r="HWK281" s="163"/>
      <c r="HWL281" s="216"/>
      <c r="HWM281" s="217"/>
      <c r="HWN281" s="163"/>
      <c r="HWO281" s="163"/>
      <c r="HWP281" s="216"/>
      <c r="HWQ281" s="217"/>
      <c r="HWR281" s="163"/>
      <c r="HWS281" s="163"/>
      <c r="HWT281" s="216"/>
      <c r="HWU281" s="217"/>
      <c r="HWV281" s="163"/>
      <c r="HWW281" s="163"/>
      <c r="HWX281" s="216"/>
      <c r="HWY281" s="217"/>
      <c r="HWZ281" s="163"/>
      <c r="HXA281" s="163"/>
      <c r="HXB281" s="216"/>
      <c r="HXC281" s="217"/>
      <c r="HXD281" s="163"/>
      <c r="HXE281" s="163"/>
      <c r="HXF281" s="216"/>
      <c r="HXG281" s="217"/>
      <c r="HXH281" s="163"/>
      <c r="HXI281" s="163"/>
      <c r="HXJ281" s="216"/>
      <c r="HXK281" s="217"/>
      <c r="HXL281" s="163"/>
      <c r="HXM281" s="163"/>
      <c r="HXN281" s="216"/>
      <c r="HXO281" s="217"/>
      <c r="HXP281" s="163"/>
      <c r="HXQ281" s="163"/>
      <c r="HXR281" s="216"/>
      <c r="HXS281" s="217"/>
      <c r="HXT281" s="163"/>
      <c r="HXU281" s="163"/>
      <c r="HXV281" s="216"/>
      <c r="HXW281" s="217"/>
      <c r="HXX281" s="163"/>
      <c r="HXY281" s="163"/>
      <c r="HXZ281" s="216"/>
      <c r="HYA281" s="217"/>
      <c r="HYB281" s="163"/>
      <c r="HYC281" s="163"/>
      <c r="HYD281" s="216"/>
      <c r="HYE281" s="217"/>
      <c r="HYF281" s="163"/>
      <c r="HYG281" s="163"/>
      <c r="HYH281" s="216"/>
      <c r="HYI281" s="217"/>
      <c r="HYJ281" s="163"/>
      <c r="HYK281" s="163"/>
      <c r="HYL281" s="216"/>
      <c r="HYM281" s="217"/>
      <c r="HYN281" s="163"/>
      <c r="HYO281" s="163"/>
      <c r="HYP281" s="216"/>
      <c r="HYQ281" s="217"/>
      <c r="HYR281" s="163"/>
      <c r="HYS281" s="163"/>
      <c r="HYT281" s="216"/>
      <c r="HYU281" s="217"/>
      <c r="HYV281" s="163"/>
      <c r="HYW281" s="163"/>
      <c r="HYX281" s="216"/>
      <c r="HYY281" s="217"/>
      <c r="HYZ281" s="163"/>
      <c r="HZA281" s="163"/>
      <c r="HZB281" s="216"/>
      <c r="HZC281" s="217"/>
      <c r="HZD281" s="163"/>
      <c r="HZE281" s="163"/>
      <c r="HZF281" s="216"/>
      <c r="HZG281" s="217"/>
      <c r="HZH281" s="163"/>
      <c r="HZI281" s="163"/>
      <c r="HZJ281" s="216"/>
      <c r="HZK281" s="217"/>
      <c r="HZL281" s="163"/>
      <c r="HZM281" s="163"/>
      <c r="HZN281" s="216"/>
      <c r="HZO281" s="217"/>
      <c r="HZP281" s="163"/>
      <c r="HZQ281" s="163"/>
      <c r="HZR281" s="216"/>
      <c r="HZS281" s="217"/>
      <c r="HZT281" s="163"/>
      <c r="HZU281" s="163"/>
      <c r="HZV281" s="216"/>
      <c r="HZW281" s="217"/>
      <c r="HZX281" s="163"/>
      <c r="HZY281" s="163"/>
      <c r="HZZ281" s="216"/>
      <c r="IAA281" s="217"/>
      <c r="IAB281" s="163"/>
      <c r="IAC281" s="163"/>
      <c r="IAD281" s="216"/>
      <c r="IAE281" s="217"/>
      <c r="IAF281" s="163"/>
      <c r="IAG281" s="163"/>
      <c r="IAH281" s="216"/>
      <c r="IAI281" s="217"/>
      <c r="IAJ281" s="163"/>
      <c r="IAK281" s="163"/>
      <c r="IAL281" s="216"/>
      <c r="IAM281" s="217"/>
      <c r="IAN281" s="163"/>
      <c r="IAO281" s="163"/>
      <c r="IAP281" s="216"/>
      <c r="IAQ281" s="217"/>
      <c r="IAR281" s="163"/>
      <c r="IAS281" s="163"/>
      <c r="IAT281" s="216"/>
      <c r="IAU281" s="217"/>
      <c r="IAV281" s="163"/>
      <c r="IAW281" s="163"/>
      <c r="IAX281" s="216"/>
      <c r="IAY281" s="217"/>
      <c r="IAZ281" s="163"/>
      <c r="IBA281" s="163"/>
      <c r="IBB281" s="216"/>
      <c r="IBC281" s="217"/>
      <c r="IBD281" s="163"/>
      <c r="IBE281" s="163"/>
      <c r="IBF281" s="216"/>
      <c r="IBG281" s="217"/>
      <c r="IBH281" s="163"/>
      <c r="IBI281" s="163"/>
      <c r="IBJ281" s="216"/>
      <c r="IBK281" s="217"/>
      <c r="IBL281" s="163"/>
      <c r="IBM281" s="163"/>
      <c r="IBN281" s="216"/>
      <c r="IBO281" s="217"/>
      <c r="IBP281" s="163"/>
      <c r="IBQ281" s="163"/>
      <c r="IBR281" s="216"/>
      <c r="IBS281" s="217"/>
      <c r="IBT281" s="163"/>
      <c r="IBU281" s="163"/>
      <c r="IBV281" s="216"/>
      <c r="IBW281" s="217"/>
      <c r="IBX281" s="163"/>
      <c r="IBY281" s="163"/>
      <c r="IBZ281" s="216"/>
      <c r="ICA281" s="217"/>
      <c r="ICB281" s="163"/>
      <c r="ICC281" s="163"/>
      <c r="ICD281" s="216"/>
      <c r="ICE281" s="217"/>
      <c r="ICF281" s="163"/>
      <c r="ICG281" s="163"/>
      <c r="ICH281" s="216"/>
      <c r="ICI281" s="217"/>
      <c r="ICJ281" s="163"/>
      <c r="ICK281" s="163"/>
      <c r="ICL281" s="216"/>
      <c r="ICM281" s="217"/>
      <c r="ICN281" s="163"/>
      <c r="ICO281" s="163"/>
      <c r="ICP281" s="216"/>
      <c r="ICQ281" s="217"/>
      <c r="ICR281" s="163"/>
      <c r="ICS281" s="163"/>
      <c r="ICT281" s="216"/>
      <c r="ICU281" s="217"/>
      <c r="ICV281" s="163"/>
      <c r="ICW281" s="163"/>
      <c r="ICX281" s="216"/>
      <c r="ICY281" s="217"/>
      <c r="ICZ281" s="163"/>
      <c r="IDA281" s="163"/>
      <c r="IDB281" s="216"/>
      <c r="IDC281" s="217"/>
      <c r="IDD281" s="163"/>
      <c r="IDE281" s="163"/>
      <c r="IDF281" s="216"/>
      <c r="IDG281" s="217"/>
      <c r="IDH281" s="163"/>
      <c r="IDI281" s="163"/>
      <c r="IDJ281" s="216"/>
      <c r="IDK281" s="217"/>
      <c r="IDL281" s="163"/>
      <c r="IDM281" s="163"/>
      <c r="IDN281" s="216"/>
      <c r="IDO281" s="217"/>
      <c r="IDP281" s="163"/>
      <c r="IDQ281" s="163"/>
      <c r="IDR281" s="216"/>
      <c r="IDS281" s="217"/>
      <c r="IDT281" s="163"/>
      <c r="IDU281" s="163"/>
      <c r="IDV281" s="216"/>
      <c r="IDW281" s="217"/>
      <c r="IDX281" s="163"/>
      <c r="IDY281" s="163"/>
      <c r="IDZ281" s="216"/>
      <c r="IEA281" s="217"/>
      <c r="IEB281" s="163"/>
      <c r="IEC281" s="163"/>
      <c r="IED281" s="216"/>
      <c r="IEE281" s="217"/>
      <c r="IEF281" s="163"/>
      <c r="IEG281" s="163"/>
      <c r="IEH281" s="216"/>
      <c r="IEI281" s="217"/>
      <c r="IEJ281" s="163"/>
      <c r="IEK281" s="163"/>
      <c r="IEL281" s="216"/>
      <c r="IEM281" s="217"/>
      <c r="IEN281" s="163"/>
      <c r="IEO281" s="163"/>
      <c r="IEP281" s="216"/>
      <c r="IEQ281" s="217"/>
      <c r="IER281" s="163"/>
      <c r="IES281" s="163"/>
      <c r="IET281" s="216"/>
      <c r="IEU281" s="217"/>
      <c r="IEV281" s="163"/>
      <c r="IEW281" s="163"/>
      <c r="IEX281" s="216"/>
      <c r="IEY281" s="217"/>
      <c r="IEZ281" s="163"/>
      <c r="IFA281" s="163"/>
      <c r="IFB281" s="216"/>
      <c r="IFC281" s="217"/>
      <c r="IFD281" s="163"/>
      <c r="IFE281" s="163"/>
      <c r="IFF281" s="216"/>
      <c r="IFG281" s="217"/>
      <c r="IFH281" s="163"/>
      <c r="IFI281" s="163"/>
      <c r="IFJ281" s="216"/>
      <c r="IFK281" s="217"/>
      <c r="IFL281" s="163"/>
      <c r="IFM281" s="163"/>
      <c r="IFN281" s="216"/>
      <c r="IFO281" s="217"/>
      <c r="IFP281" s="163"/>
      <c r="IFQ281" s="163"/>
      <c r="IFR281" s="216"/>
      <c r="IFS281" s="217"/>
      <c r="IFT281" s="163"/>
      <c r="IFU281" s="163"/>
      <c r="IFV281" s="216"/>
      <c r="IFW281" s="217"/>
      <c r="IFX281" s="163"/>
      <c r="IFY281" s="163"/>
      <c r="IFZ281" s="216"/>
      <c r="IGA281" s="217"/>
      <c r="IGB281" s="163"/>
      <c r="IGC281" s="163"/>
      <c r="IGD281" s="216"/>
      <c r="IGE281" s="217"/>
      <c r="IGF281" s="163"/>
      <c r="IGG281" s="163"/>
      <c r="IGH281" s="216"/>
      <c r="IGI281" s="217"/>
      <c r="IGJ281" s="163"/>
      <c r="IGK281" s="163"/>
      <c r="IGL281" s="216"/>
      <c r="IGM281" s="217"/>
      <c r="IGN281" s="163"/>
      <c r="IGO281" s="163"/>
      <c r="IGP281" s="216"/>
      <c r="IGQ281" s="217"/>
      <c r="IGR281" s="163"/>
      <c r="IGS281" s="163"/>
      <c r="IGT281" s="216"/>
      <c r="IGU281" s="217"/>
      <c r="IGV281" s="163"/>
      <c r="IGW281" s="163"/>
      <c r="IGX281" s="216"/>
      <c r="IGY281" s="217"/>
      <c r="IGZ281" s="163"/>
      <c r="IHA281" s="163"/>
      <c r="IHB281" s="216"/>
      <c r="IHC281" s="217"/>
      <c r="IHD281" s="163"/>
      <c r="IHE281" s="163"/>
      <c r="IHF281" s="216"/>
      <c r="IHG281" s="217"/>
      <c r="IHH281" s="163"/>
      <c r="IHI281" s="163"/>
      <c r="IHJ281" s="216"/>
      <c r="IHK281" s="217"/>
      <c r="IHL281" s="163"/>
      <c r="IHM281" s="163"/>
      <c r="IHN281" s="216"/>
      <c r="IHO281" s="217"/>
      <c r="IHP281" s="163"/>
      <c r="IHQ281" s="163"/>
      <c r="IHR281" s="216"/>
      <c r="IHS281" s="217"/>
      <c r="IHT281" s="163"/>
      <c r="IHU281" s="163"/>
      <c r="IHV281" s="216"/>
      <c r="IHW281" s="217"/>
      <c r="IHX281" s="163"/>
      <c r="IHY281" s="163"/>
      <c r="IHZ281" s="216"/>
      <c r="IIA281" s="217"/>
      <c r="IIB281" s="163"/>
      <c r="IIC281" s="163"/>
      <c r="IID281" s="216"/>
      <c r="IIE281" s="217"/>
      <c r="IIF281" s="163"/>
      <c r="IIG281" s="163"/>
      <c r="IIH281" s="216"/>
      <c r="III281" s="217"/>
      <c r="IIJ281" s="163"/>
      <c r="IIK281" s="163"/>
      <c r="IIL281" s="216"/>
      <c r="IIM281" s="217"/>
      <c r="IIN281" s="163"/>
      <c r="IIO281" s="163"/>
      <c r="IIP281" s="216"/>
      <c r="IIQ281" s="217"/>
      <c r="IIR281" s="163"/>
      <c r="IIS281" s="163"/>
      <c r="IIT281" s="216"/>
      <c r="IIU281" s="217"/>
      <c r="IIV281" s="163"/>
      <c r="IIW281" s="163"/>
      <c r="IIX281" s="216"/>
      <c r="IIY281" s="217"/>
      <c r="IIZ281" s="163"/>
      <c r="IJA281" s="163"/>
      <c r="IJB281" s="216"/>
      <c r="IJC281" s="217"/>
      <c r="IJD281" s="163"/>
      <c r="IJE281" s="163"/>
      <c r="IJF281" s="216"/>
      <c r="IJG281" s="217"/>
      <c r="IJH281" s="163"/>
      <c r="IJI281" s="163"/>
      <c r="IJJ281" s="216"/>
      <c r="IJK281" s="217"/>
      <c r="IJL281" s="163"/>
      <c r="IJM281" s="163"/>
      <c r="IJN281" s="216"/>
      <c r="IJO281" s="217"/>
      <c r="IJP281" s="163"/>
      <c r="IJQ281" s="163"/>
      <c r="IJR281" s="216"/>
      <c r="IJS281" s="217"/>
      <c r="IJT281" s="163"/>
      <c r="IJU281" s="163"/>
      <c r="IJV281" s="216"/>
      <c r="IJW281" s="217"/>
      <c r="IJX281" s="163"/>
      <c r="IJY281" s="163"/>
      <c r="IJZ281" s="216"/>
      <c r="IKA281" s="217"/>
      <c r="IKB281" s="163"/>
      <c r="IKC281" s="163"/>
      <c r="IKD281" s="216"/>
      <c r="IKE281" s="217"/>
      <c r="IKF281" s="163"/>
      <c r="IKG281" s="163"/>
      <c r="IKH281" s="216"/>
      <c r="IKI281" s="217"/>
      <c r="IKJ281" s="163"/>
      <c r="IKK281" s="163"/>
      <c r="IKL281" s="216"/>
      <c r="IKM281" s="217"/>
      <c r="IKN281" s="163"/>
      <c r="IKO281" s="163"/>
      <c r="IKP281" s="216"/>
      <c r="IKQ281" s="217"/>
      <c r="IKR281" s="163"/>
      <c r="IKS281" s="163"/>
      <c r="IKT281" s="216"/>
      <c r="IKU281" s="217"/>
      <c r="IKV281" s="163"/>
      <c r="IKW281" s="163"/>
      <c r="IKX281" s="216"/>
      <c r="IKY281" s="217"/>
      <c r="IKZ281" s="163"/>
      <c r="ILA281" s="163"/>
      <c r="ILB281" s="216"/>
      <c r="ILC281" s="217"/>
      <c r="ILD281" s="163"/>
      <c r="ILE281" s="163"/>
      <c r="ILF281" s="216"/>
      <c r="ILG281" s="217"/>
      <c r="ILH281" s="163"/>
      <c r="ILI281" s="163"/>
      <c r="ILJ281" s="216"/>
      <c r="ILK281" s="217"/>
      <c r="ILL281" s="163"/>
      <c r="ILM281" s="163"/>
      <c r="ILN281" s="216"/>
      <c r="ILO281" s="217"/>
      <c r="ILP281" s="163"/>
      <c r="ILQ281" s="163"/>
      <c r="ILR281" s="216"/>
      <c r="ILS281" s="217"/>
      <c r="ILT281" s="163"/>
      <c r="ILU281" s="163"/>
      <c r="ILV281" s="216"/>
      <c r="ILW281" s="217"/>
      <c r="ILX281" s="163"/>
      <c r="ILY281" s="163"/>
      <c r="ILZ281" s="216"/>
      <c r="IMA281" s="217"/>
      <c r="IMB281" s="163"/>
      <c r="IMC281" s="163"/>
      <c r="IMD281" s="216"/>
      <c r="IME281" s="217"/>
      <c r="IMF281" s="163"/>
      <c r="IMG281" s="163"/>
      <c r="IMH281" s="216"/>
      <c r="IMI281" s="217"/>
      <c r="IMJ281" s="163"/>
      <c r="IMK281" s="163"/>
      <c r="IML281" s="216"/>
      <c r="IMM281" s="217"/>
      <c r="IMN281" s="163"/>
      <c r="IMO281" s="163"/>
      <c r="IMP281" s="216"/>
      <c r="IMQ281" s="217"/>
      <c r="IMR281" s="163"/>
      <c r="IMS281" s="163"/>
      <c r="IMT281" s="216"/>
      <c r="IMU281" s="217"/>
      <c r="IMV281" s="163"/>
      <c r="IMW281" s="163"/>
      <c r="IMX281" s="216"/>
      <c r="IMY281" s="217"/>
      <c r="IMZ281" s="163"/>
      <c r="INA281" s="163"/>
      <c r="INB281" s="216"/>
      <c r="INC281" s="217"/>
      <c r="IND281" s="163"/>
      <c r="INE281" s="163"/>
      <c r="INF281" s="216"/>
      <c r="ING281" s="217"/>
      <c r="INH281" s="163"/>
      <c r="INI281" s="163"/>
      <c r="INJ281" s="216"/>
      <c r="INK281" s="217"/>
      <c r="INL281" s="163"/>
      <c r="INM281" s="163"/>
      <c r="INN281" s="216"/>
      <c r="INO281" s="217"/>
      <c r="INP281" s="163"/>
      <c r="INQ281" s="163"/>
      <c r="INR281" s="216"/>
      <c r="INS281" s="217"/>
      <c r="INT281" s="163"/>
      <c r="INU281" s="163"/>
      <c r="INV281" s="216"/>
      <c r="INW281" s="217"/>
      <c r="INX281" s="163"/>
      <c r="INY281" s="163"/>
      <c r="INZ281" s="216"/>
      <c r="IOA281" s="217"/>
      <c r="IOB281" s="163"/>
      <c r="IOC281" s="163"/>
      <c r="IOD281" s="216"/>
      <c r="IOE281" s="217"/>
      <c r="IOF281" s="163"/>
      <c r="IOG281" s="163"/>
      <c r="IOH281" s="216"/>
      <c r="IOI281" s="217"/>
      <c r="IOJ281" s="163"/>
      <c r="IOK281" s="163"/>
      <c r="IOL281" s="216"/>
      <c r="IOM281" s="217"/>
      <c r="ION281" s="163"/>
      <c r="IOO281" s="163"/>
      <c r="IOP281" s="216"/>
      <c r="IOQ281" s="217"/>
      <c r="IOR281" s="163"/>
      <c r="IOS281" s="163"/>
      <c r="IOT281" s="216"/>
      <c r="IOU281" s="217"/>
      <c r="IOV281" s="163"/>
      <c r="IOW281" s="163"/>
      <c r="IOX281" s="216"/>
      <c r="IOY281" s="217"/>
      <c r="IOZ281" s="163"/>
      <c r="IPA281" s="163"/>
      <c r="IPB281" s="216"/>
      <c r="IPC281" s="217"/>
      <c r="IPD281" s="163"/>
      <c r="IPE281" s="163"/>
      <c r="IPF281" s="216"/>
      <c r="IPG281" s="217"/>
      <c r="IPH281" s="163"/>
      <c r="IPI281" s="163"/>
      <c r="IPJ281" s="216"/>
      <c r="IPK281" s="217"/>
      <c r="IPL281" s="163"/>
      <c r="IPM281" s="163"/>
      <c r="IPN281" s="216"/>
      <c r="IPO281" s="217"/>
      <c r="IPP281" s="163"/>
      <c r="IPQ281" s="163"/>
      <c r="IPR281" s="216"/>
      <c r="IPS281" s="217"/>
      <c r="IPT281" s="163"/>
      <c r="IPU281" s="163"/>
      <c r="IPV281" s="216"/>
      <c r="IPW281" s="217"/>
      <c r="IPX281" s="163"/>
      <c r="IPY281" s="163"/>
      <c r="IPZ281" s="216"/>
      <c r="IQA281" s="217"/>
      <c r="IQB281" s="163"/>
      <c r="IQC281" s="163"/>
      <c r="IQD281" s="216"/>
      <c r="IQE281" s="217"/>
      <c r="IQF281" s="163"/>
      <c r="IQG281" s="163"/>
      <c r="IQH281" s="216"/>
      <c r="IQI281" s="217"/>
      <c r="IQJ281" s="163"/>
      <c r="IQK281" s="163"/>
      <c r="IQL281" s="216"/>
      <c r="IQM281" s="217"/>
      <c r="IQN281" s="163"/>
      <c r="IQO281" s="163"/>
      <c r="IQP281" s="216"/>
      <c r="IQQ281" s="217"/>
      <c r="IQR281" s="163"/>
      <c r="IQS281" s="163"/>
      <c r="IQT281" s="216"/>
      <c r="IQU281" s="217"/>
      <c r="IQV281" s="163"/>
      <c r="IQW281" s="163"/>
      <c r="IQX281" s="216"/>
      <c r="IQY281" s="217"/>
      <c r="IQZ281" s="163"/>
      <c r="IRA281" s="163"/>
      <c r="IRB281" s="216"/>
      <c r="IRC281" s="217"/>
      <c r="IRD281" s="163"/>
      <c r="IRE281" s="163"/>
      <c r="IRF281" s="216"/>
      <c r="IRG281" s="217"/>
      <c r="IRH281" s="163"/>
      <c r="IRI281" s="163"/>
      <c r="IRJ281" s="216"/>
      <c r="IRK281" s="217"/>
      <c r="IRL281" s="163"/>
      <c r="IRM281" s="163"/>
      <c r="IRN281" s="216"/>
      <c r="IRO281" s="217"/>
      <c r="IRP281" s="163"/>
      <c r="IRQ281" s="163"/>
      <c r="IRR281" s="216"/>
      <c r="IRS281" s="217"/>
      <c r="IRT281" s="163"/>
      <c r="IRU281" s="163"/>
      <c r="IRV281" s="216"/>
      <c r="IRW281" s="217"/>
      <c r="IRX281" s="163"/>
      <c r="IRY281" s="163"/>
      <c r="IRZ281" s="216"/>
      <c r="ISA281" s="217"/>
      <c r="ISB281" s="163"/>
      <c r="ISC281" s="163"/>
      <c r="ISD281" s="216"/>
      <c r="ISE281" s="217"/>
      <c r="ISF281" s="163"/>
      <c r="ISG281" s="163"/>
      <c r="ISH281" s="216"/>
      <c r="ISI281" s="217"/>
      <c r="ISJ281" s="163"/>
      <c r="ISK281" s="163"/>
      <c r="ISL281" s="216"/>
      <c r="ISM281" s="217"/>
      <c r="ISN281" s="163"/>
      <c r="ISO281" s="163"/>
      <c r="ISP281" s="216"/>
      <c r="ISQ281" s="217"/>
      <c r="ISR281" s="163"/>
      <c r="ISS281" s="163"/>
      <c r="IST281" s="216"/>
      <c r="ISU281" s="217"/>
      <c r="ISV281" s="163"/>
      <c r="ISW281" s="163"/>
      <c r="ISX281" s="216"/>
      <c r="ISY281" s="217"/>
      <c r="ISZ281" s="163"/>
      <c r="ITA281" s="163"/>
      <c r="ITB281" s="216"/>
      <c r="ITC281" s="217"/>
      <c r="ITD281" s="163"/>
      <c r="ITE281" s="163"/>
      <c r="ITF281" s="216"/>
      <c r="ITG281" s="217"/>
      <c r="ITH281" s="163"/>
      <c r="ITI281" s="163"/>
      <c r="ITJ281" s="216"/>
      <c r="ITK281" s="217"/>
      <c r="ITL281" s="163"/>
      <c r="ITM281" s="163"/>
      <c r="ITN281" s="216"/>
      <c r="ITO281" s="217"/>
      <c r="ITP281" s="163"/>
      <c r="ITQ281" s="163"/>
      <c r="ITR281" s="216"/>
      <c r="ITS281" s="217"/>
      <c r="ITT281" s="163"/>
      <c r="ITU281" s="163"/>
      <c r="ITV281" s="216"/>
      <c r="ITW281" s="217"/>
      <c r="ITX281" s="163"/>
      <c r="ITY281" s="163"/>
      <c r="ITZ281" s="216"/>
      <c r="IUA281" s="217"/>
      <c r="IUB281" s="163"/>
      <c r="IUC281" s="163"/>
      <c r="IUD281" s="216"/>
      <c r="IUE281" s="217"/>
      <c r="IUF281" s="163"/>
      <c r="IUG281" s="163"/>
      <c r="IUH281" s="216"/>
      <c r="IUI281" s="217"/>
      <c r="IUJ281" s="163"/>
      <c r="IUK281" s="163"/>
      <c r="IUL281" s="216"/>
      <c r="IUM281" s="217"/>
      <c r="IUN281" s="163"/>
      <c r="IUO281" s="163"/>
      <c r="IUP281" s="216"/>
      <c r="IUQ281" s="217"/>
      <c r="IUR281" s="163"/>
      <c r="IUS281" s="163"/>
      <c r="IUT281" s="216"/>
      <c r="IUU281" s="217"/>
      <c r="IUV281" s="163"/>
      <c r="IUW281" s="163"/>
      <c r="IUX281" s="216"/>
      <c r="IUY281" s="217"/>
      <c r="IUZ281" s="163"/>
      <c r="IVA281" s="163"/>
      <c r="IVB281" s="216"/>
      <c r="IVC281" s="217"/>
      <c r="IVD281" s="163"/>
      <c r="IVE281" s="163"/>
      <c r="IVF281" s="216"/>
      <c r="IVG281" s="217"/>
      <c r="IVH281" s="163"/>
      <c r="IVI281" s="163"/>
      <c r="IVJ281" s="216"/>
      <c r="IVK281" s="217"/>
      <c r="IVL281" s="163"/>
      <c r="IVM281" s="163"/>
      <c r="IVN281" s="216"/>
      <c r="IVO281" s="217"/>
      <c r="IVP281" s="163"/>
      <c r="IVQ281" s="163"/>
      <c r="IVR281" s="216"/>
      <c r="IVS281" s="217"/>
      <c r="IVT281" s="163"/>
      <c r="IVU281" s="163"/>
      <c r="IVV281" s="216"/>
      <c r="IVW281" s="217"/>
      <c r="IVX281" s="163"/>
      <c r="IVY281" s="163"/>
      <c r="IVZ281" s="216"/>
      <c r="IWA281" s="217"/>
      <c r="IWB281" s="163"/>
      <c r="IWC281" s="163"/>
      <c r="IWD281" s="216"/>
      <c r="IWE281" s="217"/>
      <c r="IWF281" s="163"/>
      <c r="IWG281" s="163"/>
      <c r="IWH281" s="216"/>
      <c r="IWI281" s="217"/>
      <c r="IWJ281" s="163"/>
      <c r="IWK281" s="163"/>
      <c r="IWL281" s="216"/>
      <c r="IWM281" s="217"/>
      <c r="IWN281" s="163"/>
      <c r="IWO281" s="163"/>
      <c r="IWP281" s="216"/>
      <c r="IWQ281" s="217"/>
      <c r="IWR281" s="163"/>
      <c r="IWS281" s="163"/>
      <c r="IWT281" s="216"/>
      <c r="IWU281" s="217"/>
      <c r="IWV281" s="163"/>
      <c r="IWW281" s="163"/>
      <c r="IWX281" s="216"/>
      <c r="IWY281" s="217"/>
      <c r="IWZ281" s="163"/>
      <c r="IXA281" s="163"/>
      <c r="IXB281" s="216"/>
      <c r="IXC281" s="217"/>
      <c r="IXD281" s="163"/>
      <c r="IXE281" s="163"/>
      <c r="IXF281" s="216"/>
      <c r="IXG281" s="217"/>
      <c r="IXH281" s="163"/>
      <c r="IXI281" s="163"/>
      <c r="IXJ281" s="216"/>
      <c r="IXK281" s="217"/>
      <c r="IXL281" s="163"/>
      <c r="IXM281" s="163"/>
      <c r="IXN281" s="216"/>
      <c r="IXO281" s="217"/>
      <c r="IXP281" s="163"/>
      <c r="IXQ281" s="163"/>
      <c r="IXR281" s="216"/>
      <c r="IXS281" s="217"/>
      <c r="IXT281" s="163"/>
      <c r="IXU281" s="163"/>
      <c r="IXV281" s="216"/>
      <c r="IXW281" s="217"/>
      <c r="IXX281" s="163"/>
      <c r="IXY281" s="163"/>
      <c r="IXZ281" s="216"/>
      <c r="IYA281" s="217"/>
      <c r="IYB281" s="163"/>
      <c r="IYC281" s="163"/>
      <c r="IYD281" s="216"/>
      <c r="IYE281" s="217"/>
      <c r="IYF281" s="163"/>
      <c r="IYG281" s="163"/>
      <c r="IYH281" s="216"/>
      <c r="IYI281" s="217"/>
      <c r="IYJ281" s="163"/>
      <c r="IYK281" s="163"/>
      <c r="IYL281" s="216"/>
      <c r="IYM281" s="217"/>
      <c r="IYN281" s="163"/>
      <c r="IYO281" s="163"/>
      <c r="IYP281" s="216"/>
      <c r="IYQ281" s="217"/>
      <c r="IYR281" s="163"/>
      <c r="IYS281" s="163"/>
      <c r="IYT281" s="216"/>
      <c r="IYU281" s="217"/>
      <c r="IYV281" s="163"/>
      <c r="IYW281" s="163"/>
      <c r="IYX281" s="216"/>
      <c r="IYY281" s="217"/>
      <c r="IYZ281" s="163"/>
      <c r="IZA281" s="163"/>
      <c r="IZB281" s="216"/>
      <c r="IZC281" s="217"/>
      <c r="IZD281" s="163"/>
      <c r="IZE281" s="163"/>
      <c r="IZF281" s="216"/>
      <c r="IZG281" s="217"/>
      <c r="IZH281" s="163"/>
      <c r="IZI281" s="163"/>
      <c r="IZJ281" s="216"/>
      <c r="IZK281" s="217"/>
      <c r="IZL281" s="163"/>
      <c r="IZM281" s="163"/>
      <c r="IZN281" s="216"/>
      <c r="IZO281" s="217"/>
      <c r="IZP281" s="163"/>
      <c r="IZQ281" s="163"/>
      <c r="IZR281" s="216"/>
      <c r="IZS281" s="217"/>
      <c r="IZT281" s="163"/>
      <c r="IZU281" s="163"/>
      <c r="IZV281" s="216"/>
      <c r="IZW281" s="217"/>
      <c r="IZX281" s="163"/>
      <c r="IZY281" s="163"/>
      <c r="IZZ281" s="216"/>
      <c r="JAA281" s="217"/>
      <c r="JAB281" s="163"/>
      <c r="JAC281" s="163"/>
      <c r="JAD281" s="216"/>
      <c r="JAE281" s="217"/>
      <c r="JAF281" s="163"/>
      <c r="JAG281" s="163"/>
      <c r="JAH281" s="216"/>
      <c r="JAI281" s="217"/>
      <c r="JAJ281" s="163"/>
      <c r="JAK281" s="163"/>
      <c r="JAL281" s="216"/>
      <c r="JAM281" s="217"/>
      <c r="JAN281" s="163"/>
      <c r="JAO281" s="163"/>
      <c r="JAP281" s="216"/>
      <c r="JAQ281" s="217"/>
      <c r="JAR281" s="163"/>
      <c r="JAS281" s="163"/>
      <c r="JAT281" s="216"/>
      <c r="JAU281" s="217"/>
      <c r="JAV281" s="163"/>
      <c r="JAW281" s="163"/>
      <c r="JAX281" s="216"/>
      <c r="JAY281" s="217"/>
      <c r="JAZ281" s="163"/>
      <c r="JBA281" s="163"/>
      <c r="JBB281" s="216"/>
      <c r="JBC281" s="217"/>
      <c r="JBD281" s="163"/>
      <c r="JBE281" s="163"/>
      <c r="JBF281" s="216"/>
      <c r="JBG281" s="217"/>
      <c r="JBH281" s="163"/>
      <c r="JBI281" s="163"/>
      <c r="JBJ281" s="216"/>
      <c r="JBK281" s="217"/>
      <c r="JBL281" s="163"/>
      <c r="JBM281" s="163"/>
      <c r="JBN281" s="216"/>
      <c r="JBO281" s="217"/>
      <c r="JBP281" s="163"/>
      <c r="JBQ281" s="163"/>
      <c r="JBR281" s="216"/>
      <c r="JBS281" s="217"/>
      <c r="JBT281" s="163"/>
      <c r="JBU281" s="163"/>
      <c r="JBV281" s="216"/>
      <c r="JBW281" s="217"/>
      <c r="JBX281" s="163"/>
      <c r="JBY281" s="163"/>
      <c r="JBZ281" s="216"/>
      <c r="JCA281" s="217"/>
      <c r="JCB281" s="163"/>
      <c r="JCC281" s="163"/>
      <c r="JCD281" s="216"/>
      <c r="JCE281" s="217"/>
      <c r="JCF281" s="163"/>
      <c r="JCG281" s="163"/>
      <c r="JCH281" s="216"/>
      <c r="JCI281" s="217"/>
      <c r="JCJ281" s="163"/>
      <c r="JCK281" s="163"/>
      <c r="JCL281" s="216"/>
      <c r="JCM281" s="217"/>
      <c r="JCN281" s="163"/>
      <c r="JCO281" s="163"/>
      <c r="JCP281" s="216"/>
      <c r="JCQ281" s="217"/>
      <c r="JCR281" s="163"/>
      <c r="JCS281" s="163"/>
      <c r="JCT281" s="216"/>
      <c r="JCU281" s="217"/>
      <c r="JCV281" s="163"/>
      <c r="JCW281" s="163"/>
      <c r="JCX281" s="216"/>
      <c r="JCY281" s="217"/>
      <c r="JCZ281" s="163"/>
      <c r="JDA281" s="163"/>
      <c r="JDB281" s="216"/>
      <c r="JDC281" s="217"/>
      <c r="JDD281" s="163"/>
      <c r="JDE281" s="163"/>
      <c r="JDF281" s="216"/>
      <c r="JDG281" s="217"/>
      <c r="JDH281" s="163"/>
      <c r="JDI281" s="163"/>
      <c r="JDJ281" s="216"/>
      <c r="JDK281" s="217"/>
      <c r="JDL281" s="163"/>
      <c r="JDM281" s="163"/>
      <c r="JDN281" s="216"/>
      <c r="JDO281" s="217"/>
      <c r="JDP281" s="163"/>
      <c r="JDQ281" s="163"/>
      <c r="JDR281" s="216"/>
      <c r="JDS281" s="217"/>
      <c r="JDT281" s="163"/>
      <c r="JDU281" s="163"/>
      <c r="JDV281" s="216"/>
      <c r="JDW281" s="217"/>
      <c r="JDX281" s="163"/>
      <c r="JDY281" s="163"/>
      <c r="JDZ281" s="216"/>
      <c r="JEA281" s="217"/>
      <c r="JEB281" s="163"/>
      <c r="JEC281" s="163"/>
      <c r="JED281" s="216"/>
      <c r="JEE281" s="217"/>
      <c r="JEF281" s="163"/>
      <c r="JEG281" s="163"/>
      <c r="JEH281" s="216"/>
      <c r="JEI281" s="217"/>
      <c r="JEJ281" s="163"/>
      <c r="JEK281" s="163"/>
      <c r="JEL281" s="216"/>
      <c r="JEM281" s="217"/>
      <c r="JEN281" s="163"/>
      <c r="JEO281" s="163"/>
      <c r="JEP281" s="216"/>
      <c r="JEQ281" s="217"/>
      <c r="JER281" s="163"/>
      <c r="JES281" s="163"/>
      <c r="JET281" s="216"/>
      <c r="JEU281" s="217"/>
      <c r="JEV281" s="163"/>
      <c r="JEW281" s="163"/>
      <c r="JEX281" s="216"/>
      <c r="JEY281" s="217"/>
      <c r="JEZ281" s="163"/>
      <c r="JFA281" s="163"/>
      <c r="JFB281" s="216"/>
      <c r="JFC281" s="217"/>
      <c r="JFD281" s="163"/>
      <c r="JFE281" s="163"/>
      <c r="JFF281" s="216"/>
      <c r="JFG281" s="217"/>
      <c r="JFH281" s="163"/>
      <c r="JFI281" s="163"/>
      <c r="JFJ281" s="216"/>
      <c r="JFK281" s="217"/>
      <c r="JFL281" s="163"/>
      <c r="JFM281" s="163"/>
      <c r="JFN281" s="216"/>
      <c r="JFO281" s="217"/>
      <c r="JFP281" s="163"/>
      <c r="JFQ281" s="163"/>
      <c r="JFR281" s="216"/>
      <c r="JFS281" s="217"/>
      <c r="JFT281" s="163"/>
      <c r="JFU281" s="163"/>
      <c r="JFV281" s="216"/>
      <c r="JFW281" s="217"/>
      <c r="JFX281" s="163"/>
      <c r="JFY281" s="163"/>
      <c r="JFZ281" s="216"/>
      <c r="JGA281" s="217"/>
      <c r="JGB281" s="163"/>
      <c r="JGC281" s="163"/>
      <c r="JGD281" s="216"/>
      <c r="JGE281" s="217"/>
      <c r="JGF281" s="163"/>
      <c r="JGG281" s="163"/>
      <c r="JGH281" s="216"/>
      <c r="JGI281" s="217"/>
      <c r="JGJ281" s="163"/>
      <c r="JGK281" s="163"/>
      <c r="JGL281" s="216"/>
      <c r="JGM281" s="217"/>
      <c r="JGN281" s="163"/>
      <c r="JGO281" s="163"/>
      <c r="JGP281" s="216"/>
      <c r="JGQ281" s="217"/>
      <c r="JGR281" s="163"/>
      <c r="JGS281" s="163"/>
      <c r="JGT281" s="216"/>
      <c r="JGU281" s="217"/>
      <c r="JGV281" s="163"/>
      <c r="JGW281" s="163"/>
      <c r="JGX281" s="216"/>
      <c r="JGY281" s="217"/>
      <c r="JGZ281" s="163"/>
      <c r="JHA281" s="163"/>
      <c r="JHB281" s="216"/>
      <c r="JHC281" s="217"/>
      <c r="JHD281" s="163"/>
      <c r="JHE281" s="163"/>
      <c r="JHF281" s="216"/>
      <c r="JHG281" s="217"/>
      <c r="JHH281" s="163"/>
      <c r="JHI281" s="163"/>
      <c r="JHJ281" s="216"/>
      <c r="JHK281" s="217"/>
      <c r="JHL281" s="163"/>
      <c r="JHM281" s="163"/>
      <c r="JHN281" s="216"/>
      <c r="JHO281" s="217"/>
      <c r="JHP281" s="163"/>
      <c r="JHQ281" s="163"/>
      <c r="JHR281" s="216"/>
      <c r="JHS281" s="217"/>
      <c r="JHT281" s="163"/>
      <c r="JHU281" s="163"/>
      <c r="JHV281" s="216"/>
      <c r="JHW281" s="217"/>
      <c r="JHX281" s="163"/>
      <c r="JHY281" s="163"/>
      <c r="JHZ281" s="216"/>
      <c r="JIA281" s="217"/>
      <c r="JIB281" s="163"/>
      <c r="JIC281" s="163"/>
      <c r="JID281" s="216"/>
      <c r="JIE281" s="217"/>
      <c r="JIF281" s="163"/>
      <c r="JIG281" s="163"/>
      <c r="JIH281" s="216"/>
      <c r="JII281" s="217"/>
      <c r="JIJ281" s="163"/>
      <c r="JIK281" s="163"/>
      <c r="JIL281" s="216"/>
      <c r="JIM281" s="217"/>
      <c r="JIN281" s="163"/>
      <c r="JIO281" s="163"/>
      <c r="JIP281" s="216"/>
      <c r="JIQ281" s="217"/>
      <c r="JIR281" s="163"/>
      <c r="JIS281" s="163"/>
      <c r="JIT281" s="216"/>
      <c r="JIU281" s="217"/>
      <c r="JIV281" s="163"/>
      <c r="JIW281" s="163"/>
      <c r="JIX281" s="216"/>
      <c r="JIY281" s="217"/>
      <c r="JIZ281" s="163"/>
      <c r="JJA281" s="163"/>
      <c r="JJB281" s="216"/>
      <c r="JJC281" s="217"/>
      <c r="JJD281" s="163"/>
      <c r="JJE281" s="163"/>
      <c r="JJF281" s="216"/>
      <c r="JJG281" s="217"/>
      <c r="JJH281" s="163"/>
      <c r="JJI281" s="163"/>
      <c r="JJJ281" s="216"/>
      <c r="JJK281" s="217"/>
      <c r="JJL281" s="163"/>
      <c r="JJM281" s="163"/>
      <c r="JJN281" s="216"/>
      <c r="JJO281" s="217"/>
      <c r="JJP281" s="163"/>
      <c r="JJQ281" s="163"/>
      <c r="JJR281" s="216"/>
      <c r="JJS281" s="217"/>
      <c r="JJT281" s="163"/>
      <c r="JJU281" s="163"/>
      <c r="JJV281" s="216"/>
      <c r="JJW281" s="217"/>
      <c r="JJX281" s="163"/>
      <c r="JJY281" s="163"/>
      <c r="JJZ281" s="216"/>
      <c r="JKA281" s="217"/>
      <c r="JKB281" s="163"/>
      <c r="JKC281" s="163"/>
      <c r="JKD281" s="216"/>
      <c r="JKE281" s="217"/>
      <c r="JKF281" s="163"/>
      <c r="JKG281" s="163"/>
      <c r="JKH281" s="216"/>
      <c r="JKI281" s="217"/>
      <c r="JKJ281" s="163"/>
      <c r="JKK281" s="163"/>
      <c r="JKL281" s="216"/>
      <c r="JKM281" s="217"/>
      <c r="JKN281" s="163"/>
      <c r="JKO281" s="163"/>
      <c r="JKP281" s="216"/>
      <c r="JKQ281" s="217"/>
      <c r="JKR281" s="163"/>
      <c r="JKS281" s="163"/>
      <c r="JKT281" s="216"/>
      <c r="JKU281" s="217"/>
      <c r="JKV281" s="163"/>
      <c r="JKW281" s="163"/>
      <c r="JKX281" s="216"/>
      <c r="JKY281" s="217"/>
      <c r="JKZ281" s="163"/>
      <c r="JLA281" s="163"/>
      <c r="JLB281" s="216"/>
      <c r="JLC281" s="217"/>
      <c r="JLD281" s="163"/>
      <c r="JLE281" s="163"/>
      <c r="JLF281" s="216"/>
      <c r="JLG281" s="217"/>
      <c r="JLH281" s="163"/>
      <c r="JLI281" s="163"/>
      <c r="JLJ281" s="216"/>
      <c r="JLK281" s="217"/>
      <c r="JLL281" s="163"/>
      <c r="JLM281" s="163"/>
      <c r="JLN281" s="216"/>
      <c r="JLO281" s="217"/>
      <c r="JLP281" s="163"/>
      <c r="JLQ281" s="163"/>
      <c r="JLR281" s="216"/>
      <c r="JLS281" s="217"/>
      <c r="JLT281" s="163"/>
      <c r="JLU281" s="163"/>
      <c r="JLV281" s="216"/>
      <c r="JLW281" s="217"/>
      <c r="JLX281" s="163"/>
      <c r="JLY281" s="163"/>
      <c r="JLZ281" s="216"/>
      <c r="JMA281" s="217"/>
      <c r="JMB281" s="163"/>
      <c r="JMC281" s="163"/>
      <c r="JMD281" s="216"/>
      <c r="JME281" s="217"/>
      <c r="JMF281" s="163"/>
      <c r="JMG281" s="163"/>
      <c r="JMH281" s="216"/>
      <c r="JMI281" s="217"/>
      <c r="JMJ281" s="163"/>
      <c r="JMK281" s="163"/>
      <c r="JML281" s="216"/>
      <c r="JMM281" s="217"/>
      <c r="JMN281" s="163"/>
      <c r="JMO281" s="163"/>
      <c r="JMP281" s="216"/>
      <c r="JMQ281" s="217"/>
      <c r="JMR281" s="163"/>
      <c r="JMS281" s="163"/>
      <c r="JMT281" s="216"/>
      <c r="JMU281" s="217"/>
      <c r="JMV281" s="163"/>
      <c r="JMW281" s="163"/>
      <c r="JMX281" s="216"/>
      <c r="JMY281" s="217"/>
      <c r="JMZ281" s="163"/>
      <c r="JNA281" s="163"/>
      <c r="JNB281" s="216"/>
      <c r="JNC281" s="217"/>
      <c r="JND281" s="163"/>
      <c r="JNE281" s="163"/>
      <c r="JNF281" s="216"/>
      <c r="JNG281" s="217"/>
      <c r="JNH281" s="163"/>
      <c r="JNI281" s="163"/>
      <c r="JNJ281" s="216"/>
      <c r="JNK281" s="217"/>
      <c r="JNL281" s="163"/>
      <c r="JNM281" s="163"/>
      <c r="JNN281" s="216"/>
      <c r="JNO281" s="217"/>
      <c r="JNP281" s="163"/>
      <c r="JNQ281" s="163"/>
      <c r="JNR281" s="216"/>
      <c r="JNS281" s="217"/>
      <c r="JNT281" s="163"/>
      <c r="JNU281" s="163"/>
      <c r="JNV281" s="216"/>
      <c r="JNW281" s="217"/>
      <c r="JNX281" s="163"/>
      <c r="JNY281" s="163"/>
      <c r="JNZ281" s="216"/>
      <c r="JOA281" s="217"/>
      <c r="JOB281" s="163"/>
      <c r="JOC281" s="163"/>
      <c r="JOD281" s="216"/>
      <c r="JOE281" s="217"/>
      <c r="JOF281" s="163"/>
      <c r="JOG281" s="163"/>
      <c r="JOH281" s="216"/>
      <c r="JOI281" s="217"/>
      <c r="JOJ281" s="163"/>
      <c r="JOK281" s="163"/>
      <c r="JOL281" s="216"/>
      <c r="JOM281" s="217"/>
      <c r="JON281" s="163"/>
      <c r="JOO281" s="163"/>
      <c r="JOP281" s="216"/>
      <c r="JOQ281" s="217"/>
      <c r="JOR281" s="163"/>
      <c r="JOS281" s="163"/>
      <c r="JOT281" s="216"/>
      <c r="JOU281" s="217"/>
      <c r="JOV281" s="163"/>
      <c r="JOW281" s="163"/>
      <c r="JOX281" s="216"/>
      <c r="JOY281" s="217"/>
      <c r="JOZ281" s="163"/>
      <c r="JPA281" s="163"/>
      <c r="JPB281" s="216"/>
      <c r="JPC281" s="217"/>
      <c r="JPD281" s="163"/>
      <c r="JPE281" s="163"/>
      <c r="JPF281" s="216"/>
      <c r="JPG281" s="217"/>
      <c r="JPH281" s="163"/>
      <c r="JPI281" s="163"/>
      <c r="JPJ281" s="216"/>
      <c r="JPK281" s="217"/>
      <c r="JPL281" s="163"/>
      <c r="JPM281" s="163"/>
      <c r="JPN281" s="216"/>
      <c r="JPO281" s="217"/>
      <c r="JPP281" s="163"/>
      <c r="JPQ281" s="163"/>
      <c r="JPR281" s="216"/>
      <c r="JPS281" s="217"/>
      <c r="JPT281" s="163"/>
      <c r="JPU281" s="163"/>
      <c r="JPV281" s="216"/>
      <c r="JPW281" s="217"/>
      <c r="JPX281" s="163"/>
      <c r="JPY281" s="163"/>
      <c r="JPZ281" s="216"/>
      <c r="JQA281" s="217"/>
      <c r="JQB281" s="163"/>
      <c r="JQC281" s="163"/>
      <c r="JQD281" s="216"/>
      <c r="JQE281" s="217"/>
      <c r="JQF281" s="163"/>
      <c r="JQG281" s="163"/>
      <c r="JQH281" s="216"/>
      <c r="JQI281" s="217"/>
      <c r="JQJ281" s="163"/>
      <c r="JQK281" s="163"/>
      <c r="JQL281" s="216"/>
      <c r="JQM281" s="217"/>
      <c r="JQN281" s="163"/>
      <c r="JQO281" s="163"/>
      <c r="JQP281" s="216"/>
      <c r="JQQ281" s="217"/>
      <c r="JQR281" s="163"/>
      <c r="JQS281" s="163"/>
      <c r="JQT281" s="216"/>
      <c r="JQU281" s="217"/>
      <c r="JQV281" s="163"/>
      <c r="JQW281" s="163"/>
      <c r="JQX281" s="216"/>
      <c r="JQY281" s="217"/>
      <c r="JQZ281" s="163"/>
      <c r="JRA281" s="163"/>
      <c r="JRB281" s="216"/>
      <c r="JRC281" s="217"/>
      <c r="JRD281" s="163"/>
      <c r="JRE281" s="163"/>
      <c r="JRF281" s="216"/>
      <c r="JRG281" s="217"/>
      <c r="JRH281" s="163"/>
      <c r="JRI281" s="163"/>
      <c r="JRJ281" s="216"/>
      <c r="JRK281" s="217"/>
      <c r="JRL281" s="163"/>
      <c r="JRM281" s="163"/>
      <c r="JRN281" s="216"/>
      <c r="JRO281" s="217"/>
      <c r="JRP281" s="163"/>
      <c r="JRQ281" s="163"/>
      <c r="JRR281" s="216"/>
      <c r="JRS281" s="217"/>
      <c r="JRT281" s="163"/>
      <c r="JRU281" s="163"/>
      <c r="JRV281" s="216"/>
      <c r="JRW281" s="217"/>
      <c r="JRX281" s="163"/>
      <c r="JRY281" s="163"/>
      <c r="JRZ281" s="216"/>
      <c r="JSA281" s="217"/>
      <c r="JSB281" s="163"/>
      <c r="JSC281" s="163"/>
      <c r="JSD281" s="216"/>
      <c r="JSE281" s="217"/>
      <c r="JSF281" s="163"/>
      <c r="JSG281" s="163"/>
      <c r="JSH281" s="216"/>
      <c r="JSI281" s="217"/>
      <c r="JSJ281" s="163"/>
      <c r="JSK281" s="163"/>
      <c r="JSL281" s="216"/>
      <c r="JSM281" s="217"/>
      <c r="JSN281" s="163"/>
      <c r="JSO281" s="163"/>
      <c r="JSP281" s="216"/>
      <c r="JSQ281" s="217"/>
      <c r="JSR281" s="163"/>
      <c r="JSS281" s="163"/>
      <c r="JST281" s="216"/>
      <c r="JSU281" s="217"/>
      <c r="JSV281" s="163"/>
      <c r="JSW281" s="163"/>
      <c r="JSX281" s="216"/>
      <c r="JSY281" s="217"/>
      <c r="JSZ281" s="163"/>
      <c r="JTA281" s="163"/>
      <c r="JTB281" s="216"/>
      <c r="JTC281" s="217"/>
      <c r="JTD281" s="163"/>
      <c r="JTE281" s="163"/>
      <c r="JTF281" s="216"/>
      <c r="JTG281" s="217"/>
      <c r="JTH281" s="163"/>
      <c r="JTI281" s="163"/>
      <c r="JTJ281" s="216"/>
      <c r="JTK281" s="217"/>
      <c r="JTL281" s="163"/>
      <c r="JTM281" s="163"/>
      <c r="JTN281" s="216"/>
      <c r="JTO281" s="217"/>
      <c r="JTP281" s="163"/>
      <c r="JTQ281" s="163"/>
      <c r="JTR281" s="216"/>
      <c r="JTS281" s="217"/>
      <c r="JTT281" s="163"/>
      <c r="JTU281" s="163"/>
      <c r="JTV281" s="216"/>
      <c r="JTW281" s="217"/>
      <c r="JTX281" s="163"/>
      <c r="JTY281" s="163"/>
      <c r="JTZ281" s="216"/>
      <c r="JUA281" s="217"/>
      <c r="JUB281" s="163"/>
      <c r="JUC281" s="163"/>
      <c r="JUD281" s="216"/>
      <c r="JUE281" s="217"/>
      <c r="JUF281" s="163"/>
      <c r="JUG281" s="163"/>
      <c r="JUH281" s="216"/>
      <c r="JUI281" s="217"/>
      <c r="JUJ281" s="163"/>
      <c r="JUK281" s="163"/>
      <c r="JUL281" s="216"/>
      <c r="JUM281" s="217"/>
      <c r="JUN281" s="163"/>
      <c r="JUO281" s="163"/>
      <c r="JUP281" s="216"/>
      <c r="JUQ281" s="217"/>
      <c r="JUR281" s="163"/>
      <c r="JUS281" s="163"/>
      <c r="JUT281" s="216"/>
      <c r="JUU281" s="217"/>
      <c r="JUV281" s="163"/>
      <c r="JUW281" s="163"/>
      <c r="JUX281" s="216"/>
      <c r="JUY281" s="217"/>
      <c r="JUZ281" s="163"/>
      <c r="JVA281" s="163"/>
      <c r="JVB281" s="216"/>
      <c r="JVC281" s="217"/>
      <c r="JVD281" s="163"/>
      <c r="JVE281" s="163"/>
      <c r="JVF281" s="216"/>
      <c r="JVG281" s="217"/>
      <c r="JVH281" s="163"/>
      <c r="JVI281" s="163"/>
      <c r="JVJ281" s="216"/>
      <c r="JVK281" s="217"/>
      <c r="JVL281" s="163"/>
      <c r="JVM281" s="163"/>
      <c r="JVN281" s="216"/>
      <c r="JVO281" s="217"/>
      <c r="JVP281" s="163"/>
      <c r="JVQ281" s="163"/>
      <c r="JVR281" s="216"/>
      <c r="JVS281" s="217"/>
      <c r="JVT281" s="163"/>
      <c r="JVU281" s="163"/>
      <c r="JVV281" s="216"/>
      <c r="JVW281" s="217"/>
      <c r="JVX281" s="163"/>
      <c r="JVY281" s="163"/>
      <c r="JVZ281" s="216"/>
      <c r="JWA281" s="217"/>
      <c r="JWB281" s="163"/>
      <c r="JWC281" s="163"/>
      <c r="JWD281" s="216"/>
      <c r="JWE281" s="217"/>
      <c r="JWF281" s="163"/>
      <c r="JWG281" s="163"/>
      <c r="JWH281" s="216"/>
      <c r="JWI281" s="217"/>
      <c r="JWJ281" s="163"/>
      <c r="JWK281" s="163"/>
      <c r="JWL281" s="216"/>
      <c r="JWM281" s="217"/>
      <c r="JWN281" s="163"/>
      <c r="JWO281" s="163"/>
      <c r="JWP281" s="216"/>
      <c r="JWQ281" s="217"/>
      <c r="JWR281" s="163"/>
      <c r="JWS281" s="163"/>
      <c r="JWT281" s="216"/>
      <c r="JWU281" s="217"/>
      <c r="JWV281" s="163"/>
      <c r="JWW281" s="163"/>
      <c r="JWX281" s="216"/>
      <c r="JWY281" s="217"/>
      <c r="JWZ281" s="163"/>
      <c r="JXA281" s="163"/>
      <c r="JXB281" s="216"/>
      <c r="JXC281" s="217"/>
      <c r="JXD281" s="163"/>
      <c r="JXE281" s="163"/>
      <c r="JXF281" s="216"/>
      <c r="JXG281" s="217"/>
      <c r="JXH281" s="163"/>
      <c r="JXI281" s="163"/>
      <c r="JXJ281" s="216"/>
      <c r="JXK281" s="217"/>
      <c r="JXL281" s="163"/>
      <c r="JXM281" s="163"/>
      <c r="JXN281" s="216"/>
      <c r="JXO281" s="217"/>
      <c r="JXP281" s="163"/>
      <c r="JXQ281" s="163"/>
      <c r="JXR281" s="216"/>
      <c r="JXS281" s="217"/>
      <c r="JXT281" s="163"/>
      <c r="JXU281" s="163"/>
      <c r="JXV281" s="216"/>
      <c r="JXW281" s="217"/>
      <c r="JXX281" s="163"/>
      <c r="JXY281" s="163"/>
      <c r="JXZ281" s="216"/>
      <c r="JYA281" s="217"/>
      <c r="JYB281" s="163"/>
      <c r="JYC281" s="163"/>
      <c r="JYD281" s="216"/>
      <c r="JYE281" s="217"/>
      <c r="JYF281" s="163"/>
      <c r="JYG281" s="163"/>
      <c r="JYH281" s="216"/>
      <c r="JYI281" s="217"/>
      <c r="JYJ281" s="163"/>
      <c r="JYK281" s="163"/>
      <c r="JYL281" s="216"/>
      <c r="JYM281" s="217"/>
      <c r="JYN281" s="163"/>
      <c r="JYO281" s="163"/>
      <c r="JYP281" s="216"/>
      <c r="JYQ281" s="217"/>
      <c r="JYR281" s="163"/>
      <c r="JYS281" s="163"/>
      <c r="JYT281" s="216"/>
      <c r="JYU281" s="217"/>
      <c r="JYV281" s="163"/>
      <c r="JYW281" s="163"/>
      <c r="JYX281" s="216"/>
      <c r="JYY281" s="217"/>
      <c r="JYZ281" s="163"/>
      <c r="JZA281" s="163"/>
      <c r="JZB281" s="216"/>
      <c r="JZC281" s="217"/>
      <c r="JZD281" s="163"/>
      <c r="JZE281" s="163"/>
      <c r="JZF281" s="216"/>
      <c r="JZG281" s="217"/>
      <c r="JZH281" s="163"/>
      <c r="JZI281" s="163"/>
      <c r="JZJ281" s="216"/>
      <c r="JZK281" s="217"/>
      <c r="JZL281" s="163"/>
      <c r="JZM281" s="163"/>
      <c r="JZN281" s="216"/>
      <c r="JZO281" s="217"/>
      <c r="JZP281" s="163"/>
      <c r="JZQ281" s="163"/>
      <c r="JZR281" s="216"/>
      <c r="JZS281" s="217"/>
      <c r="JZT281" s="163"/>
      <c r="JZU281" s="163"/>
      <c r="JZV281" s="216"/>
      <c r="JZW281" s="217"/>
      <c r="JZX281" s="163"/>
      <c r="JZY281" s="163"/>
      <c r="JZZ281" s="216"/>
      <c r="KAA281" s="217"/>
      <c r="KAB281" s="163"/>
      <c r="KAC281" s="163"/>
      <c r="KAD281" s="216"/>
      <c r="KAE281" s="217"/>
      <c r="KAF281" s="163"/>
      <c r="KAG281" s="163"/>
      <c r="KAH281" s="216"/>
      <c r="KAI281" s="217"/>
      <c r="KAJ281" s="163"/>
      <c r="KAK281" s="163"/>
      <c r="KAL281" s="216"/>
      <c r="KAM281" s="217"/>
      <c r="KAN281" s="163"/>
      <c r="KAO281" s="163"/>
      <c r="KAP281" s="216"/>
      <c r="KAQ281" s="217"/>
      <c r="KAR281" s="163"/>
      <c r="KAS281" s="163"/>
      <c r="KAT281" s="216"/>
      <c r="KAU281" s="217"/>
      <c r="KAV281" s="163"/>
      <c r="KAW281" s="163"/>
      <c r="KAX281" s="216"/>
      <c r="KAY281" s="217"/>
      <c r="KAZ281" s="163"/>
      <c r="KBA281" s="163"/>
      <c r="KBB281" s="216"/>
      <c r="KBC281" s="217"/>
      <c r="KBD281" s="163"/>
      <c r="KBE281" s="163"/>
      <c r="KBF281" s="216"/>
      <c r="KBG281" s="217"/>
      <c r="KBH281" s="163"/>
      <c r="KBI281" s="163"/>
      <c r="KBJ281" s="216"/>
      <c r="KBK281" s="217"/>
      <c r="KBL281" s="163"/>
      <c r="KBM281" s="163"/>
      <c r="KBN281" s="216"/>
      <c r="KBO281" s="217"/>
      <c r="KBP281" s="163"/>
      <c r="KBQ281" s="163"/>
      <c r="KBR281" s="216"/>
      <c r="KBS281" s="217"/>
      <c r="KBT281" s="163"/>
      <c r="KBU281" s="163"/>
      <c r="KBV281" s="216"/>
      <c r="KBW281" s="217"/>
      <c r="KBX281" s="163"/>
      <c r="KBY281" s="163"/>
      <c r="KBZ281" s="216"/>
      <c r="KCA281" s="217"/>
      <c r="KCB281" s="163"/>
      <c r="KCC281" s="163"/>
      <c r="KCD281" s="216"/>
      <c r="KCE281" s="217"/>
      <c r="KCF281" s="163"/>
      <c r="KCG281" s="163"/>
      <c r="KCH281" s="216"/>
      <c r="KCI281" s="217"/>
      <c r="KCJ281" s="163"/>
      <c r="KCK281" s="163"/>
      <c r="KCL281" s="216"/>
      <c r="KCM281" s="217"/>
      <c r="KCN281" s="163"/>
      <c r="KCO281" s="163"/>
      <c r="KCP281" s="216"/>
      <c r="KCQ281" s="217"/>
      <c r="KCR281" s="163"/>
      <c r="KCS281" s="163"/>
      <c r="KCT281" s="216"/>
      <c r="KCU281" s="217"/>
      <c r="KCV281" s="163"/>
      <c r="KCW281" s="163"/>
      <c r="KCX281" s="216"/>
      <c r="KCY281" s="217"/>
      <c r="KCZ281" s="163"/>
      <c r="KDA281" s="163"/>
      <c r="KDB281" s="216"/>
      <c r="KDC281" s="217"/>
      <c r="KDD281" s="163"/>
      <c r="KDE281" s="163"/>
      <c r="KDF281" s="216"/>
      <c r="KDG281" s="217"/>
      <c r="KDH281" s="163"/>
      <c r="KDI281" s="163"/>
      <c r="KDJ281" s="216"/>
      <c r="KDK281" s="217"/>
      <c r="KDL281" s="163"/>
      <c r="KDM281" s="163"/>
      <c r="KDN281" s="216"/>
      <c r="KDO281" s="217"/>
      <c r="KDP281" s="163"/>
      <c r="KDQ281" s="163"/>
      <c r="KDR281" s="216"/>
      <c r="KDS281" s="217"/>
      <c r="KDT281" s="163"/>
      <c r="KDU281" s="163"/>
      <c r="KDV281" s="216"/>
      <c r="KDW281" s="217"/>
      <c r="KDX281" s="163"/>
      <c r="KDY281" s="163"/>
      <c r="KDZ281" s="216"/>
      <c r="KEA281" s="217"/>
      <c r="KEB281" s="163"/>
      <c r="KEC281" s="163"/>
      <c r="KED281" s="216"/>
      <c r="KEE281" s="217"/>
      <c r="KEF281" s="163"/>
      <c r="KEG281" s="163"/>
      <c r="KEH281" s="216"/>
      <c r="KEI281" s="217"/>
      <c r="KEJ281" s="163"/>
      <c r="KEK281" s="163"/>
      <c r="KEL281" s="216"/>
      <c r="KEM281" s="217"/>
      <c r="KEN281" s="163"/>
      <c r="KEO281" s="163"/>
      <c r="KEP281" s="216"/>
      <c r="KEQ281" s="217"/>
      <c r="KER281" s="163"/>
      <c r="KES281" s="163"/>
      <c r="KET281" s="216"/>
      <c r="KEU281" s="217"/>
      <c r="KEV281" s="163"/>
      <c r="KEW281" s="163"/>
      <c r="KEX281" s="216"/>
      <c r="KEY281" s="217"/>
      <c r="KEZ281" s="163"/>
      <c r="KFA281" s="163"/>
      <c r="KFB281" s="216"/>
      <c r="KFC281" s="217"/>
      <c r="KFD281" s="163"/>
      <c r="KFE281" s="163"/>
      <c r="KFF281" s="216"/>
      <c r="KFG281" s="217"/>
      <c r="KFH281" s="163"/>
      <c r="KFI281" s="163"/>
      <c r="KFJ281" s="216"/>
      <c r="KFK281" s="217"/>
      <c r="KFL281" s="163"/>
      <c r="KFM281" s="163"/>
      <c r="KFN281" s="216"/>
      <c r="KFO281" s="217"/>
      <c r="KFP281" s="163"/>
      <c r="KFQ281" s="163"/>
      <c r="KFR281" s="216"/>
      <c r="KFS281" s="217"/>
      <c r="KFT281" s="163"/>
      <c r="KFU281" s="163"/>
      <c r="KFV281" s="216"/>
      <c r="KFW281" s="217"/>
      <c r="KFX281" s="163"/>
      <c r="KFY281" s="163"/>
      <c r="KFZ281" s="216"/>
      <c r="KGA281" s="217"/>
      <c r="KGB281" s="163"/>
      <c r="KGC281" s="163"/>
      <c r="KGD281" s="216"/>
      <c r="KGE281" s="217"/>
      <c r="KGF281" s="163"/>
      <c r="KGG281" s="163"/>
      <c r="KGH281" s="216"/>
      <c r="KGI281" s="217"/>
      <c r="KGJ281" s="163"/>
      <c r="KGK281" s="163"/>
      <c r="KGL281" s="216"/>
      <c r="KGM281" s="217"/>
      <c r="KGN281" s="163"/>
      <c r="KGO281" s="163"/>
      <c r="KGP281" s="216"/>
      <c r="KGQ281" s="217"/>
      <c r="KGR281" s="163"/>
      <c r="KGS281" s="163"/>
      <c r="KGT281" s="216"/>
      <c r="KGU281" s="217"/>
      <c r="KGV281" s="163"/>
      <c r="KGW281" s="163"/>
      <c r="KGX281" s="216"/>
      <c r="KGY281" s="217"/>
      <c r="KGZ281" s="163"/>
      <c r="KHA281" s="163"/>
      <c r="KHB281" s="216"/>
      <c r="KHC281" s="217"/>
      <c r="KHD281" s="163"/>
      <c r="KHE281" s="163"/>
      <c r="KHF281" s="216"/>
      <c r="KHG281" s="217"/>
      <c r="KHH281" s="163"/>
      <c r="KHI281" s="163"/>
      <c r="KHJ281" s="216"/>
      <c r="KHK281" s="217"/>
      <c r="KHL281" s="163"/>
      <c r="KHM281" s="163"/>
      <c r="KHN281" s="216"/>
      <c r="KHO281" s="217"/>
      <c r="KHP281" s="163"/>
      <c r="KHQ281" s="163"/>
      <c r="KHR281" s="216"/>
      <c r="KHS281" s="217"/>
      <c r="KHT281" s="163"/>
      <c r="KHU281" s="163"/>
      <c r="KHV281" s="216"/>
      <c r="KHW281" s="217"/>
      <c r="KHX281" s="163"/>
      <c r="KHY281" s="163"/>
      <c r="KHZ281" s="216"/>
      <c r="KIA281" s="217"/>
      <c r="KIB281" s="163"/>
      <c r="KIC281" s="163"/>
      <c r="KID281" s="216"/>
      <c r="KIE281" s="217"/>
      <c r="KIF281" s="163"/>
      <c r="KIG281" s="163"/>
      <c r="KIH281" s="216"/>
      <c r="KII281" s="217"/>
      <c r="KIJ281" s="163"/>
      <c r="KIK281" s="163"/>
      <c r="KIL281" s="216"/>
      <c r="KIM281" s="217"/>
      <c r="KIN281" s="163"/>
      <c r="KIO281" s="163"/>
      <c r="KIP281" s="216"/>
      <c r="KIQ281" s="217"/>
      <c r="KIR281" s="163"/>
      <c r="KIS281" s="163"/>
      <c r="KIT281" s="216"/>
      <c r="KIU281" s="217"/>
      <c r="KIV281" s="163"/>
      <c r="KIW281" s="163"/>
      <c r="KIX281" s="216"/>
      <c r="KIY281" s="217"/>
      <c r="KIZ281" s="163"/>
      <c r="KJA281" s="163"/>
      <c r="KJB281" s="216"/>
      <c r="KJC281" s="217"/>
      <c r="KJD281" s="163"/>
      <c r="KJE281" s="163"/>
      <c r="KJF281" s="216"/>
      <c r="KJG281" s="217"/>
      <c r="KJH281" s="163"/>
      <c r="KJI281" s="163"/>
      <c r="KJJ281" s="216"/>
      <c r="KJK281" s="217"/>
      <c r="KJL281" s="163"/>
      <c r="KJM281" s="163"/>
      <c r="KJN281" s="216"/>
      <c r="KJO281" s="217"/>
      <c r="KJP281" s="163"/>
      <c r="KJQ281" s="163"/>
      <c r="KJR281" s="216"/>
      <c r="KJS281" s="217"/>
      <c r="KJT281" s="163"/>
      <c r="KJU281" s="163"/>
      <c r="KJV281" s="216"/>
      <c r="KJW281" s="217"/>
      <c r="KJX281" s="163"/>
      <c r="KJY281" s="163"/>
      <c r="KJZ281" s="216"/>
      <c r="KKA281" s="217"/>
      <c r="KKB281" s="163"/>
      <c r="KKC281" s="163"/>
      <c r="KKD281" s="216"/>
      <c r="KKE281" s="217"/>
      <c r="KKF281" s="163"/>
      <c r="KKG281" s="163"/>
      <c r="KKH281" s="216"/>
      <c r="KKI281" s="217"/>
      <c r="KKJ281" s="163"/>
      <c r="KKK281" s="163"/>
      <c r="KKL281" s="216"/>
      <c r="KKM281" s="217"/>
      <c r="KKN281" s="163"/>
      <c r="KKO281" s="163"/>
      <c r="KKP281" s="216"/>
      <c r="KKQ281" s="217"/>
      <c r="KKR281" s="163"/>
      <c r="KKS281" s="163"/>
      <c r="KKT281" s="216"/>
      <c r="KKU281" s="217"/>
      <c r="KKV281" s="163"/>
      <c r="KKW281" s="163"/>
      <c r="KKX281" s="216"/>
      <c r="KKY281" s="217"/>
      <c r="KKZ281" s="163"/>
      <c r="KLA281" s="163"/>
      <c r="KLB281" s="216"/>
      <c r="KLC281" s="217"/>
      <c r="KLD281" s="163"/>
      <c r="KLE281" s="163"/>
      <c r="KLF281" s="216"/>
      <c r="KLG281" s="217"/>
      <c r="KLH281" s="163"/>
      <c r="KLI281" s="163"/>
      <c r="KLJ281" s="216"/>
      <c r="KLK281" s="217"/>
      <c r="KLL281" s="163"/>
      <c r="KLM281" s="163"/>
      <c r="KLN281" s="216"/>
      <c r="KLO281" s="217"/>
      <c r="KLP281" s="163"/>
      <c r="KLQ281" s="163"/>
      <c r="KLR281" s="216"/>
      <c r="KLS281" s="217"/>
      <c r="KLT281" s="163"/>
      <c r="KLU281" s="163"/>
      <c r="KLV281" s="216"/>
      <c r="KLW281" s="217"/>
      <c r="KLX281" s="163"/>
      <c r="KLY281" s="163"/>
      <c r="KLZ281" s="216"/>
      <c r="KMA281" s="217"/>
      <c r="KMB281" s="163"/>
      <c r="KMC281" s="163"/>
      <c r="KMD281" s="216"/>
      <c r="KME281" s="217"/>
      <c r="KMF281" s="163"/>
      <c r="KMG281" s="163"/>
      <c r="KMH281" s="216"/>
      <c r="KMI281" s="217"/>
      <c r="KMJ281" s="163"/>
      <c r="KMK281" s="163"/>
      <c r="KML281" s="216"/>
      <c r="KMM281" s="217"/>
      <c r="KMN281" s="163"/>
      <c r="KMO281" s="163"/>
      <c r="KMP281" s="216"/>
      <c r="KMQ281" s="217"/>
      <c r="KMR281" s="163"/>
      <c r="KMS281" s="163"/>
      <c r="KMT281" s="216"/>
      <c r="KMU281" s="217"/>
      <c r="KMV281" s="163"/>
      <c r="KMW281" s="163"/>
      <c r="KMX281" s="216"/>
      <c r="KMY281" s="217"/>
      <c r="KMZ281" s="163"/>
      <c r="KNA281" s="163"/>
      <c r="KNB281" s="216"/>
      <c r="KNC281" s="217"/>
      <c r="KND281" s="163"/>
      <c r="KNE281" s="163"/>
      <c r="KNF281" s="216"/>
      <c r="KNG281" s="217"/>
      <c r="KNH281" s="163"/>
      <c r="KNI281" s="163"/>
      <c r="KNJ281" s="216"/>
      <c r="KNK281" s="217"/>
      <c r="KNL281" s="163"/>
      <c r="KNM281" s="163"/>
      <c r="KNN281" s="216"/>
      <c r="KNO281" s="217"/>
      <c r="KNP281" s="163"/>
      <c r="KNQ281" s="163"/>
      <c r="KNR281" s="216"/>
      <c r="KNS281" s="217"/>
      <c r="KNT281" s="163"/>
      <c r="KNU281" s="163"/>
      <c r="KNV281" s="216"/>
      <c r="KNW281" s="217"/>
      <c r="KNX281" s="163"/>
      <c r="KNY281" s="163"/>
      <c r="KNZ281" s="216"/>
      <c r="KOA281" s="217"/>
      <c r="KOB281" s="163"/>
      <c r="KOC281" s="163"/>
      <c r="KOD281" s="216"/>
      <c r="KOE281" s="217"/>
      <c r="KOF281" s="163"/>
      <c r="KOG281" s="163"/>
      <c r="KOH281" s="216"/>
      <c r="KOI281" s="217"/>
      <c r="KOJ281" s="163"/>
      <c r="KOK281" s="163"/>
      <c r="KOL281" s="216"/>
      <c r="KOM281" s="217"/>
      <c r="KON281" s="163"/>
      <c r="KOO281" s="163"/>
      <c r="KOP281" s="216"/>
      <c r="KOQ281" s="217"/>
      <c r="KOR281" s="163"/>
      <c r="KOS281" s="163"/>
      <c r="KOT281" s="216"/>
      <c r="KOU281" s="217"/>
      <c r="KOV281" s="163"/>
      <c r="KOW281" s="163"/>
      <c r="KOX281" s="216"/>
      <c r="KOY281" s="217"/>
      <c r="KOZ281" s="163"/>
      <c r="KPA281" s="163"/>
      <c r="KPB281" s="216"/>
      <c r="KPC281" s="217"/>
      <c r="KPD281" s="163"/>
      <c r="KPE281" s="163"/>
      <c r="KPF281" s="216"/>
      <c r="KPG281" s="217"/>
      <c r="KPH281" s="163"/>
      <c r="KPI281" s="163"/>
      <c r="KPJ281" s="216"/>
      <c r="KPK281" s="217"/>
      <c r="KPL281" s="163"/>
      <c r="KPM281" s="163"/>
      <c r="KPN281" s="216"/>
      <c r="KPO281" s="217"/>
      <c r="KPP281" s="163"/>
      <c r="KPQ281" s="163"/>
      <c r="KPR281" s="216"/>
      <c r="KPS281" s="217"/>
      <c r="KPT281" s="163"/>
      <c r="KPU281" s="163"/>
      <c r="KPV281" s="216"/>
      <c r="KPW281" s="217"/>
      <c r="KPX281" s="163"/>
      <c r="KPY281" s="163"/>
      <c r="KPZ281" s="216"/>
      <c r="KQA281" s="217"/>
      <c r="KQB281" s="163"/>
      <c r="KQC281" s="163"/>
      <c r="KQD281" s="216"/>
      <c r="KQE281" s="217"/>
      <c r="KQF281" s="163"/>
      <c r="KQG281" s="163"/>
      <c r="KQH281" s="216"/>
      <c r="KQI281" s="217"/>
      <c r="KQJ281" s="163"/>
      <c r="KQK281" s="163"/>
      <c r="KQL281" s="216"/>
      <c r="KQM281" s="217"/>
      <c r="KQN281" s="163"/>
      <c r="KQO281" s="163"/>
      <c r="KQP281" s="216"/>
      <c r="KQQ281" s="217"/>
      <c r="KQR281" s="163"/>
      <c r="KQS281" s="163"/>
      <c r="KQT281" s="216"/>
      <c r="KQU281" s="217"/>
      <c r="KQV281" s="163"/>
      <c r="KQW281" s="163"/>
      <c r="KQX281" s="216"/>
      <c r="KQY281" s="217"/>
      <c r="KQZ281" s="163"/>
      <c r="KRA281" s="163"/>
      <c r="KRB281" s="216"/>
      <c r="KRC281" s="217"/>
      <c r="KRD281" s="163"/>
      <c r="KRE281" s="163"/>
      <c r="KRF281" s="216"/>
      <c r="KRG281" s="217"/>
      <c r="KRH281" s="163"/>
      <c r="KRI281" s="163"/>
      <c r="KRJ281" s="216"/>
      <c r="KRK281" s="217"/>
      <c r="KRL281" s="163"/>
      <c r="KRM281" s="163"/>
      <c r="KRN281" s="216"/>
      <c r="KRO281" s="217"/>
      <c r="KRP281" s="163"/>
      <c r="KRQ281" s="163"/>
      <c r="KRR281" s="216"/>
      <c r="KRS281" s="217"/>
      <c r="KRT281" s="163"/>
      <c r="KRU281" s="163"/>
      <c r="KRV281" s="216"/>
      <c r="KRW281" s="217"/>
      <c r="KRX281" s="163"/>
      <c r="KRY281" s="163"/>
      <c r="KRZ281" s="216"/>
      <c r="KSA281" s="217"/>
      <c r="KSB281" s="163"/>
      <c r="KSC281" s="163"/>
      <c r="KSD281" s="216"/>
      <c r="KSE281" s="217"/>
      <c r="KSF281" s="163"/>
      <c r="KSG281" s="163"/>
      <c r="KSH281" s="216"/>
      <c r="KSI281" s="217"/>
      <c r="KSJ281" s="163"/>
      <c r="KSK281" s="163"/>
      <c r="KSL281" s="216"/>
      <c r="KSM281" s="217"/>
      <c r="KSN281" s="163"/>
      <c r="KSO281" s="163"/>
      <c r="KSP281" s="216"/>
      <c r="KSQ281" s="217"/>
      <c r="KSR281" s="163"/>
      <c r="KSS281" s="163"/>
      <c r="KST281" s="216"/>
      <c r="KSU281" s="217"/>
      <c r="KSV281" s="163"/>
      <c r="KSW281" s="163"/>
      <c r="KSX281" s="216"/>
      <c r="KSY281" s="217"/>
      <c r="KSZ281" s="163"/>
      <c r="KTA281" s="163"/>
      <c r="KTB281" s="216"/>
      <c r="KTC281" s="217"/>
      <c r="KTD281" s="163"/>
      <c r="KTE281" s="163"/>
      <c r="KTF281" s="216"/>
      <c r="KTG281" s="217"/>
      <c r="KTH281" s="163"/>
      <c r="KTI281" s="163"/>
      <c r="KTJ281" s="216"/>
      <c r="KTK281" s="217"/>
      <c r="KTL281" s="163"/>
      <c r="KTM281" s="163"/>
      <c r="KTN281" s="216"/>
      <c r="KTO281" s="217"/>
      <c r="KTP281" s="163"/>
      <c r="KTQ281" s="163"/>
      <c r="KTR281" s="216"/>
      <c r="KTS281" s="217"/>
      <c r="KTT281" s="163"/>
      <c r="KTU281" s="163"/>
      <c r="KTV281" s="216"/>
      <c r="KTW281" s="217"/>
      <c r="KTX281" s="163"/>
      <c r="KTY281" s="163"/>
      <c r="KTZ281" s="216"/>
      <c r="KUA281" s="217"/>
      <c r="KUB281" s="163"/>
      <c r="KUC281" s="163"/>
      <c r="KUD281" s="216"/>
      <c r="KUE281" s="217"/>
      <c r="KUF281" s="163"/>
      <c r="KUG281" s="163"/>
      <c r="KUH281" s="216"/>
      <c r="KUI281" s="217"/>
      <c r="KUJ281" s="163"/>
      <c r="KUK281" s="163"/>
      <c r="KUL281" s="216"/>
      <c r="KUM281" s="217"/>
      <c r="KUN281" s="163"/>
      <c r="KUO281" s="163"/>
      <c r="KUP281" s="216"/>
      <c r="KUQ281" s="217"/>
      <c r="KUR281" s="163"/>
      <c r="KUS281" s="163"/>
      <c r="KUT281" s="216"/>
      <c r="KUU281" s="217"/>
      <c r="KUV281" s="163"/>
      <c r="KUW281" s="163"/>
      <c r="KUX281" s="216"/>
      <c r="KUY281" s="217"/>
      <c r="KUZ281" s="163"/>
      <c r="KVA281" s="163"/>
      <c r="KVB281" s="216"/>
      <c r="KVC281" s="217"/>
      <c r="KVD281" s="163"/>
      <c r="KVE281" s="163"/>
      <c r="KVF281" s="216"/>
      <c r="KVG281" s="217"/>
      <c r="KVH281" s="163"/>
      <c r="KVI281" s="163"/>
      <c r="KVJ281" s="216"/>
      <c r="KVK281" s="217"/>
      <c r="KVL281" s="163"/>
      <c r="KVM281" s="163"/>
      <c r="KVN281" s="216"/>
      <c r="KVO281" s="217"/>
      <c r="KVP281" s="163"/>
      <c r="KVQ281" s="163"/>
      <c r="KVR281" s="216"/>
      <c r="KVS281" s="217"/>
      <c r="KVT281" s="163"/>
      <c r="KVU281" s="163"/>
      <c r="KVV281" s="216"/>
      <c r="KVW281" s="217"/>
      <c r="KVX281" s="163"/>
      <c r="KVY281" s="163"/>
      <c r="KVZ281" s="216"/>
      <c r="KWA281" s="217"/>
      <c r="KWB281" s="163"/>
      <c r="KWC281" s="163"/>
      <c r="KWD281" s="216"/>
      <c r="KWE281" s="217"/>
      <c r="KWF281" s="163"/>
      <c r="KWG281" s="163"/>
      <c r="KWH281" s="216"/>
      <c r="KWI281" s="217"/>
      <c r="KWJ281" s="163"/>
      <c r="KWK281" s="163"/>
      <c r="KWL281" s="216"/>
      <c r="KWM281" s="217"/>
      <c r="KWN281" s="163"/>
      <c r="KWO281" s="163"/>
      <c r="KWP281" s="216"/>
      <c r="KWQ281" s="217"/>
      <c r="KWR281" s="163"/>
      <c r="KWS281" s="163"/>
      <c r="KWT281" s="216"/>
      <c r="KWU281" s="217"/>
      <c r="KWV281" s="163"/>
      <c r="KWW281" s="163"/>
      <c r="KWX281" s="216"/>
      <c r="KWY281" s="217"/>
      <c r="KWZ281" s="163"/>
      <c r="KXA281" s="163"/>
      <c r="KXB281" s="216"/>
      <c r="KXC281" s="217"/>
      <c r="KXD281" s="163"/>
      <c r="KXE281" s="163"/>
      <c r="KXF281" s="216"/>
      <c r="KXG281" s="217"/>
      <c r="KXH281" s="163"/>
      <c r="KXI281" s="163"/>
      <c r="KXJ281" s="216"/>
      <c r="KXK281" s="217"/>
      <c r="KXL281" s="163"/>
      <c r="KXM281" s="163"/>
      <c r="KXN281" s="216"/>
      <c r="KXO281" s="217"/>
      <c r="KXP281" s="163"/>
      <c r="KXQ281" s="163"/>
      <c r="KXR281" s="216"/>
      <c r="KXS281" s="217"/>
      <c r="KXT281" s="163"/>
      <c r="KXU281" s="163"/>
      <c r="KXV281" s="216"/>
      <c r="KXW281" s="217"/>
      <c r="KXX281" s="163"/>
      <c r="KXY281" s="163"/>
      <c r="KXZ281" s="216"/>
      <c r="KYA281" s="217"/>
      <c r="KYB281" s="163"/>
      <c r="KYC281" s="163"/>
      <c r="KYD281" s="216"/>
      <c r="KYE281" s="217"/>
      <c r="KYF281" s="163"/>
      <c r="KYG281" s="163"/>
      <c r="KYH281" s="216"/>
      <c r="KYI281" s="217"/>
      <c r="KYJ281" s="163"/>
      <c r="KYK281" s="163"/>
      <c r="KYL281" s="216"/>
      <c r="KYM281" s="217"/>
      <c r="KYN281" s="163"/>
      <c r="KYO281" s="163"/>
      <c r="KYP281" s="216"/>
      <c r="KYQ281" s="217"/>
      <c r="KYR281" s="163"/>
      <c r="KYS281" s="163"/>
      <c r="KYT281" s="216"/>
      <c r="KYU281" s="217"/>
      <c r="KYV281" s="163"/>
      <c r="KYW281" s="163"/>
      <c r="KYX281" s="216"/>
      <c r="KYY281" s="217"/>
      <c r="KYZ281" s="163"/>
      <c r="KZA281" s="163"/>
      <c r="KZB281" s="216"/>
      <c r="KZC281" s="217"/>
      <c r="KZD281" s="163"/>
      <c r="KZE281" s="163"/>
      <c r="KZF281" s="216"/>
      <c r="KZG281" s="217"/>
      <c r="KZH281" s="163"/>
      <c r="KZI281" s="163"/>
      <c r="KZJ281" s="216"/>
      <c r="KZK281" s="217"/>
      <c r="KZL281" s="163"/>
      <c r="KZM281" s="163"/>
      <c r="KZN281" s="216"/>
      <c r="KZO281" s="217"/>
      <c r="KZP281" s="163"/>
      <c r="KZQ281" s="163"/>
      <c r="KZR281" s="216"/>
      <c r="KZS281" s="217"/>
      <c r="KZT281" s="163"/>
      <c r="KZU281" s="163"/>
      <c r="KZV281" s="216"/>
      <c r="KZW281" s="217"/>
      <c r="KZX281" s="163"/>
      <c r="KZY281" s="163"/>
      <c r="KZZ281" s="216"/>
      <c r="LAA281" s="217"/>
      <c r="LAB281" s="163"/>
      <c r="LAC281" s="163"/>
      <c r="LAD281" s="216"/>
      <c r="LAE281" s="217"/>
      <c r="LAF281" s="163"/>
      <c r="LAG281" s="163"/>
      <c r="LAH281" s="216"/>
      <c r="LAI281" s="217"/>
      <c r="LAJ281" s="163"/>
      <c r="LAK281" s="163"/>
      <c r="LAL281" s="216"/>
      <c r="LAM281" s="217"/>
      <c r="LAN281" s="163"/>
      <c r="LAO281" s="163"/>
      <c r="LAP281" s="216"/>
      <c r="LAQ281" s="217"/>
      <c r="LAR281" s="163"/>
      <c r="LAS281" s="163"/>
      <c r="LAT281" s="216"/>
      <c r="LAU281" s="217"/>
      <c r="LAV281" s="163"/>
      <c r="LAW281" s="163"/>
      <c r="LAX281" s="216"/>
      <c r="LAY281" s="217"/>
      <c r="LAZ281" s="163"/>
      <c r="LBA281" s="163"/>
      <c r="LBB281" s="216"/>
      <c r="LBC281" s="217"/>
      <c r="LBD281" s="163"/>
      <c r="LBE281" s="163"/>
      <c r="LBF281" s="216"/>
      <c r="LBG281" s="217"/>
      <c r="LBH281" s="163"/>
      <c r="LBI281" s="163"/>
      <c r="LBJ281" s="216"/>
      <c r="LBK281" s="217"/>
      <c r="LBL281" s="163"/>
      <c r="LBM281" s="163"/>
      <c r="LBN281" s="216"/>
      <c r="LBO281" s="217"/>
      <c r="LBP281" s="163"/>
      <c r="LBQ281" s="163"/>
      <c r="LBR281" s="216"/>
      <c r="LBS281" s="217"/>
      <c r="LBT281" s="163"/>
      <c r="LBU281" s="163"/>
      <c r="LBV281" s="216"/>
      <c r="LBW281" s="217"/>
      <c r="LBX281" s="163"/>
      <c r="LBY281" s="163"/>
      <c r="LBZ281" s="216"/>
      <c r="LCA281" s="217"/>
      <c r="LCB281" s="163"/>
      <c r="LCC281" s="163"/>
      <c r="LCD281" s="216"/>
      <c r="LCE281" s="217"/>
      <c r="LCF281" s="163"/>
      <c r="LCG281" s="163"/>
      <c r="LCH281" s="216"/>
      <c r="LCI281" s="217"/>
      <c r="LCJ281" s="163"/>
      <c r="LCK281" s="163"/>
      <c r="LCL281" s="216"/>
      <c r="LCM281" s="217"/>
      <c r="LCN281" s="163"/>
      <c r="LCO281" s="163"/>
      <c r="LCP281" s="216"/>
      <c r="LCQ281" s="217"/>
      <c r="LCR281" s="163"/>
      <c r="LCS281" s="163"/>
      <c r="LCT281" s="216"/>
      <c r="LCU281" s="217"/>
      <c r="LCV281" s="163"/>
      <c r="LCW281" s="163"/>
      <c r="LCX281" s="216"/>
      <c r="LCY281" s="217"/>
      <c r="LCZ281" s="163"/>
      <c r="LDA281" s="163"/>
      <c r="LDB281" s="216"/>
      <c r="LDC281" s="217"/>
      <c r="LDD281" s="163"/>
      <c r="LDE281" s="163"/>
      <c r="LDF281" s="216"/>
      <c r="LDG281" s="217"/>
      <c r="LDH281" s="163"/>
      <c r="LDI281" s="163"/>
      <c r="LDJ281" s="216"/>
      <c r="LDK281" s="217"/>
      <c r="LDL281" s="163"/>
      <c r="LDM281" s="163"/>
      <c r="LDN281" s="216"/>
      <c r="LDO281" s="217"/>
      <c r="LDP281" s="163"/>
      <c r="LDQ281" s="163"/>
      <c r="LDR281" s="216"/>
      <c r="LDS281" s="217"/>
      <c r="LDT281" s="163"/>
      <c r="LDU281" s="163"/>
      <c r="LDV281" s="216"/>
      <c r="LDW281" s="217"/>
      <c r="LDX281" s="163"/>
      <c r="LDY281" s="163"/>
      <c r="LDZ281" s="216"/>
      <c r="LEA281" s="217"/>
      <c r="LEB281" s="163"/>
      <c r="LEC281" s="163"/>
      <c r="LED281" s="216"/>
      <c r="LEE281" s="217"/>
      <c r="LEF281" s="163"/>
      <c r="LEG281" s="163"/>
      <c r="LEH281" s="216"/>
      <c r="LEI281" s="217"/>
      <c r="LEJ281" s="163"/>
      <c r="LEK281" s="163"/>
      <c r="LEL281" s="216"/>
      <c r="LEM281" s="217"/>
      <c r="LEN281" s="163"/>
      <c r="LEO281" s="163"/>
      <c r="LEP281" s="216"/>
      <c r="LEQ281" s="217"/>
      <c r="LER281" s="163"/>
      <c r="LES281" s="163"/>
      <c r="LET281" s="216"/>
      <c r="LEU281" s="217"/>
      <c r="LEV281" s="163"/>
      <c r="LEW281" s="163"/>
      <c r="LEX281" s="216"/>
      <c r="LEY281" s="217"/>
      <c r="LEZ281" s="163"/>
      <c r="LFA281" s="163"/>
      <c r="LFB281" s="216"/>
      <c r="LFC281" s="217"/>
      <c r="LFD281" s="163"/>
      <c r="LFE281" s="163"/>
      <c r="LFF281" s="216"/>
      <c r="LFG281" s="217"/>
      <c r="LFH281" s="163"/>
      <c r="LFI281" s="163"/>
      <c r="LFJ281" s="216"/>
      <c r="LFK281" s="217"/>
      <c r="LFL281" s="163"/>
      <c r="LFM281" s="163"/>
      <c r="LFN281" s="216"/>
      <c r="LFO281" s="217"/>
      <c r="LFP281" s="163"/>
      <c r="LFQ281" s="163"/>
      <c r="LFR281" s="216"/>
      <c r="LFS281" s="217"/>
      <c r="LFT281" s="163"/>
      <c r="LFU281" s="163"/>
      <c r="LFV281" s="216"/>
      <c r="LFW281" s="217"/>
      <c r="LFX281" s="163"/>
      <c r="LFY281" s="163"/>
      <c r="LFZ281" s="216"/>
      <c r="LGA281" s="217"/>
      <c r="LGB281" s="163"/>
      <c r="LGC281" s="163"/>
      <c r="LGD281" s="216"/>
      <c r="LGE281" s="217"/>
      <c r="LGF281" s="163"/>
      <c r="LGG281" s="163"/>
      <c r="LGH281" s="216"/>
      <c r="LGI281" s="217"/>
      <c r="LGJ281" s="163"/>
      <c r="LGK281" s="163"/>
      <c r="LGL281" s="216"/>
      <c r="LGM281" s="217"/>
      <c r="LGN281" s="163"/>
      <c r="LGO281" s="163"/>
      <c r="LGP281" s="216"/>
      <c r="LGQ281" s="217"/>
      <c r="LGR281" s="163"/>
      <c r="LGS281" s="163"/>
      <c r="LGT281" s="216"/>
      <c r="LGU281" s="217"/>
      <c r="LGV281" s="163"/>
      <c r="LGW281" s="163"/>
      <c r="LGX281" s="216"/>
      <c r="LGY281" s="217"/>
      <c r="LGZ281" s="163"/>
      <c r="LHA281" s="163"/>
      <c r="LHB281" s="216"/>
      <c r="LHC281" s="217"/>
      <c r="LHD281" s="163"/>
      <c r="LHE281" s="163"/>
      <c r="LHF281" s="216"/>
      <c r="LHG281" s="217"/>
      <c r="LHH281" s="163"/>
      <c r="LHI281" s="163"/>
      <c r="LHJ281" s="216"/>
      <c r="LHK281" s="217"/>
      <c r="LHL281" s="163"/>
      <c r="LHM281" s="163"/>
      <c r="LHN281" s="216"/>
      <c r="LHO281" s="217"/>
      <c r="LHP281" s="163"/>
      <c r="LHQ281" s="163"/>
      <c r="LHR281" s="216"/>
      <c r="LHS281" s="217"/>
      <c r="LHT281" s="163"/>
      <c r="LHU281" s="163"/>
      <c r="LHV281" s="216"/>
      <c r="LHW281" s="217"/>
      <c r="LHX281" s="163"/>
      <c r="LHY281" s="163"/>
      <c r="LHZ281" s="216"/>
      <c r="LIA281" s="217"/>
      <c r="LIB281" s="163"/>
      <c r="LIC281" s="163"/>
      <c r="LID281" s="216"/>
      <c r="LIE281" s="217"/>
      <c r="LIF281" s="163"/>
      <c r="LIG281" s="163"/>
      <c r="LIH281" s="216"/>
      <c r="LII281" s="217"/>
      <c r="LIJ281" s="163"/>
      <c r="LIK281" s="163"/>
      <c r="LIL281" s="216"/>
      <c r="LIM281" s="217"/>
      <c r="LIN281" s="163"/>
      <c r="LIO281" s="163"/>
      <c r="LIP281" s="216"/>
      <c r="LIQ281" s="217"/>
      <c r="LIR281" s="163"/>
      <c r="LIS281" s="163"/>
      <c r="LIT281" s="216"/>
      <c r="LIU281" s="217"/>
      <c r="LIV281" s="163"/>
      <c r="LIW281" s="163"/>
      <c r="LIX281" s="216"/>
      <c r="LIY281" s="217"/>
      <c r="LIZ281" s="163"/>
      <c r="LJA281" s="163"/>
      <c r="LJB281" s="216"/>
      <c r="LJC281" s="217"/>
      <c r="LJD281" s="163"/>
      <c r="LJE281" s="163"/>
      <c r="LJF281" s="216"/>
      <c r="LJG281" s="217"/>
      <c r="LJH281" s="163"/>
      <c r="LJI281" s="163"/>
      <c r="LJJ281" s="216"/>
      <c r="LJK281" s="217"/>
      <c r="LJL281" s="163"/>
      <c r="LJM281" s="163"/>
      <c r="LJN281" s="216"/>
      <c r="LJO281" s="217"/>
      <c r="LJP281" s="163"/>
      <c r="LJQ281" s="163"/>
      <c r="LJR281" s="216"/>
      <c r="LJS281" s="217"/>
      <c r="LJT281" s="163"/>
      <c r="LJU281" s="163"/>
      <c r="LJV281" s="216"/>
      <c r="LJW281" s="217"/>
      <c r="LJX281" s="163"/>
      <c r="LJY281" s="163"/>
      <c r="LJZ281" s="216"/>
      <c r="LKA281" s="217"/>
      <c r="LKB281" s="163"/>
      <c r="LKC281" s="163"/>
      <c r="LKD281" s="216"/>
      <c r="LKE281" s="217"/>
      <c r="LKF281" s="163"/>
      <c r="LKG281" s="163"/>
      <c r="LKH281" s="216"/>
      <c r="LKI281" s="217"/>
      <c r="LKJ281" s="163"/>
      <c r="LKK281" s="163"/>
      <c r="LKL281" s="216"/>
      <c r="LKM281" s="217"/>
      <c r="LKN281" s="163"/>
      <c r="LKO281" s="163"/>
      <c r="LKP281" s="216"/>
      <c r="LKQ281" s="217"/>
      <c r="LKR281" s="163"/>
      <c r="LKS281" s="163"/>
      <c r="LKT281" s="216"/>
      <c r="LKU281" s="217"/>
      <c r="LKV281" s="163"/>
      <c r="LKW281" s="163"/>
      <c r="LKX281" s="216"/>
      <c r="LKY281" s="217"/>
      <c r="LKZ281" s="163"/>
      <c r="LLA281" s="163"/>
      <c r="LLB281" s="216"/>
      <c r="LLC281" s="217"/>
      <c r="LLD281" s="163"/>
      <c r="LLE281" s="163"/>
      <c r="LLF281" s="216"/>
      <c r="LLG281" s="217"/>
      <c r="LLH281" s="163"/>
      <c r="LLI281" s="163"/>
      <c r="LLJ281" s="216"/>
      <c r="LLK281" s="217"/>
      <c r="LLL281" s="163"/>
      <c r="LLM281" s="163"/>
      <c r="LLN281" s="216"/>
      <c r="LLO281" s="217"/>
      <c r="LLP281" s="163"/>
      <c r="LLQ281" s="163"/>
      <c r="LLR281" s="216"/>
      <c r="LLS281" s="217"/>
      <c r="LLT281" s="163"/>
      <c r="LLU281" s="163"/>
      <c r="LLV281" s="216"/>
      <c r="LLW281" s="217"/>
      <c r="LLX281" s="163"/>
      <c r="LLY281" s="163"/>
      <c r="LLZ281" s="216"/>
      <c r="LMA281" s="217"/>
      <c r="LMB281" s="163"/>
      <c r="LMC281" s="163"/>
      <c r="LMD281" s="216"/>
      <c r="LME281" s="217"/>
      <c r="LMF281" s="163"/>
      <c r="LMG281" s="163"/>
      <c r="LMH281" s="216"/>
      <c r="LMI281" s="217"/>
      <c r="LMJ281" s="163"/>
      <c r="LMK281" s="163"/>
      <c r="LML281" s="216"/>
      <c r="LMM281" s="217"/>
      <c r="LMN281" s="163"/>
      <c r="LMO281" s="163"/>
      <c r="LMP281" s="216"/>
      <c r="LMQ281" s="217"/>
      <c r="LMR281" s="163"/>
      <c r="LMS281" s="163"/>
      <c r="LMT281" s="216"/>
      <c r="LMU281" s="217"/>
      <c r="LMV281" s="163"/>
      <c r="LMW281" s="163"/>
      <c r="LMX281" s="216"/>
      <c r="LMY281" s="217"/>
      <c r="LMZ281" s="163"/>
      <c r="LNA281" s="163"/>
      <c r="LNB281" s="216"/>
      <c r="LNC281" s="217"/>
      <c r="LND281" s="163"/>
      <c r="LNE281" s="163"/>
      <c r="LNF281" s="216"/>
      <c r="LNG281" s="217"/>
      <c r="LNH281" s="163"/>
      <c r="LNI281" s="163"/>
      <c r="LNJ281" s="216"/>
      <c r="LNK281" s="217"/>
      <c r="LNL281" s="163"/>
      <c r="LNM281" s="163"/>
      <c r="LNN281" s="216"/>
      <c r="LNO281" s="217"/>
      <c r="LNP281" s="163"/>
      <c r="LNQ281" s="163"/>
      <c r="LNR281" s="216"/>
      <c r="LNS281" s="217"/>
      <c r="LNT281" s="163"/>
      <c r="LNU281" s="163"/>
      <c r="LNV281" s="216"/>
      <c r="LNW281" s="217"/>
      <c r="LNX281" s="163"/>
      <c r="LNY281" s="163"/>
      <c r="LNZ281" s="216"/>
      <c r="LOA281" s="217"/>
      <c r="LOB281" s="163"/>
      <c r="LOC281" s="163"/>
      <c r="LOD281" s="216"/>
      <c r="LOE281" s="217"/>
      <c r="LOF281" s="163"/>
      <c r="LOG281" s="163"/>
      <c r="LOH281" s="216"/>
      <c r="LOI281" s="217"/>
      <c r="LOJ281" s="163"/>
      <c r="LOK281" s="163"/>
      <c r="LOL281" s="216"/>
      <c r="LOM281" s="217"/>
      <c r="LON281" s="163"/>
      <c r="LOO281" s="163"/>
      <c r="LOP281" s="216"/>
      <c r="LOQ281" s="217"/>
      <c r="LOR281" s="163"/>
      <c r="LOS281" s="163"/>
      <c r="LOT281" s="216"/>
      <c r="LOU281" s="217"/>
      <c r="LOV281" s="163"/>
      <c r="LOW281" s="163"/>
      <c r="LOX281" s="216"/>
      <c r="LOY281" s="217"/>
      <c r="LOZ281" s="163"/>
      <c r="LPA281" s="163"/>
      <c r="LPB281" s="216"/>
      <c r="LPC281" s="217"/>
      <c r="LPD281" s="163"/>
      <c r="LPE281" s="163"/>
      <c r="LPF281" s="216"/>
      <c r="LPG281" s="217"/>
      <c r="LPH281" s="163"/>
      <c r="LPI281" s="163"/>
      <c r="LPJ281" s="216"/>
      <c r="LPK281" s="217"/>
      <c r="LPL281" s="163"/>
      <c r="LPM281" s="163"/>
      <c r="LPN281" s="216"/>
      <c r="LPO281" s="217"/>
      <c r="LPP281" s="163"/>
      <c r="LPQ281" s="163"/>
      <c r="LPR281" s="216"/>
      <c r="LPS281" s="217"/>
      <c r="LPT281" s="163"/>
      <c r="LPU281" s="163"/>
      <c r="LPV281" s="216"/>
      <c r="LPW281" s="217"/>
      <c r="LPX281" s="163"/>
      <c r="LPY281" s="163"/>
      <c r="LPZ281" s="216"/>
      <c r="LQA281" s="217"/>
      <c r="LQB281" s="163"/>
      <c r="LQC281" s="163"/>
      <c r="LQD281" s="216"/>
      <c r="LQE281" s="217"/>
      <c r="LQF281" s="163"/>
      <c r="LQG281" s="163"/>
      <c r="LQH281" s="216"/>
      <c r="LQI281" s="217"/>
      <c r="LQJ281" s="163"/>
      <c r="LQK281" s="163"/>
      <c r="LQL281" s="216"/>
      <c r="LQM281" s="217"/>
      <c r="LQN281" s="163"/>
      <c r="LQO281" s="163"/>
      <c r="LQP281" s="216"/>
      <c r="LQQ281" s="217"/>
      <c r="LQR281" s="163"/>
      <c r="LQS281" s="163"/>
      <c r="LQT281" s="216"/>
      <c r="LQU281" s="217"/>
      <c r="LQV281" s="163"/>
      <c r="LQW281" s="163"/>
      <c r="LQX281" s="216"/>
      <c r="LQY281" s="217"/>
      <c r="LQZ281" s="163"/>
      <c r="LRA281" s="163"/>
      <c r="LRB281" s="216"/>
      <c r="LRC281" s="217"/>
      <c r="LRD281" s="163"/>
      <c r="LRE281" s="163"/>
      <c r="LRF281" s="216"/>
      <c r="LRG281" s="217"/>
      <c r="LRH281" s="163"/>
      <c r="LRI281" s="163"/>
      <c r="LRJ281" s="216"/>
      <c r="LRK281" s="217"/>
      <c r="LRL281" s="163"/>
      <c r="LRM281" s="163"/>
      <c r="LRN281" s="216"/>
      <c r="LRO281" s="217"/>
      <c r="LRP281" s="163"/>
      <c r="LRQ281" s="163"/>
      <c r="LRR281" s="216"/>
      <c r="LRS281" s="217"/>
      <c r="LRT281" s="163"/>
      <c r="LRU281" s="163"/>
      <c r="LRV281" s="216"/>
      <c r="LRW281" s="217"/>
      <c r="LRX281" s="163"/>
      <c r="LRY281" s="163"/>
      <c r="LRZ281" s="216"/>
      <c r="LSA281" s="217"/>
      <c r="LSB281" s="163"/>
      <c r="LSC281" s="163"/>
      <c r="LSD281" s="216"/>
      <c r="LSE281" s="217"/>
      <c r="LSF281" s="163"/>
      <c r="LSG281" s="163"/>
      <c r="LSH281" s="216"/>
      <c r="LSI281" s="217"/>
      <c r="LSJ281" s="163"/>
      <c r="LSK281" s="163"/>
      <c r="LSL281" s="216"/>
      <c r="LSM281" s="217"/>
      <c r="LSN281" s="163"/>
      <c r="LSO281" s="163"/>
      <c r="LSP281" s="216"/>
      <c r="LSQ281" s="217"/>
      <c r="LSR281" s="163"/>
      <c r="LSS281" s="163"/>
      <c r="LST281" s="216"/>
      <c r="LSU281" s="217"/>
      <c r="LSV281" s="163"/>
      <c r="LSW281" s="163"/>
      <c r="LSX281" s="216"/>
      <c r="LSY281" s="217"/>
      <c r="LSZ281" s="163"/>
      <c r="LTA281" s="163"/>
      <c r="LTB281" s="216"/>
      <c r="LTC281" s="217"/>
      <c r="LTD281" s="163"/>
      <c r="LTE281" s="163"/>
      <c r="LTF281" s="216"/>
      <c r="LTG281" s="217"/>
      <c r="LTH281" s="163"/>
      <c r="LTI281" s="163"/>
      <c r="LTJ281" s="216"/>
      <c r="LTK281" s="217"/>
      <c r="LTL281" s="163"/>
      <c r="LTM281" s="163"/>
      <c r="LTN281" s="216"/>
      <c r="LTO281" s="217"/>
      <c r="LTP281" s="163"/>
      <c r="LTQ281" s="163"/>
      <c r="LTR281" s="216"/>
      <c r="LTS281" s="217"/>
      <c r="LTT281" s="163"/>
      <c r="LTU281" s="163"/>
      <c r="LTV281" s="216"/>
      <c r="LTW281" s="217"/>
      <c r="LTX281" s="163"/>
      <c r="LTY281" s="163"/>
      <c r="LTZ281" s="216"/>
      <c r="LUA281" s="217"/>
      <c r="LUB281" s="163"/>
      <c r="LUC281" s="163"/>
      <c r="LUD281" s="216"/>
      <c r="LUE281" s="217"/>
      <c r="LUF281" s="163"/>
      <c r="LUG281" s="163"/>
      <c r="LUH281" s="216"/>
      <c r="LUI281" s="217"/>
      <c r="LUJ281" s="163"/>
      <c r="LUK281" s="163"/>
      <c r="LUL281" s="216"/>
      <c r="LUM281" s="217"/>
      <c r="LUN281" s="163"/>
      <c r="LUO281" s="163"/>
      <c r="LUP281" s="216"/>
      <c r="LUQ281" s="217"/>
      <c r="LUR281" s="163"/>
      <c r="LUS281" s="163"/>
      <c r="LUT281" s="216"/>
      <c r="LUU281" s="217"/>
      <c r="LUV281" s="163"/>
      <c r="LUW281" s="163"/>
      <c r="LUX281" s="216"/>
      <c r="LUY281" s="217"/>
      <c r="LUZ281" s="163"/>
      <c r="LVA281" s="163"/>
      <c r="LVB281" s="216"/>
      <c r="LVC281" s="217"/>
      <c r="LVD281" s="163"/>
      <c r="LVE281" s="163"/>
      <c r="LVF281" s="216"/>
      <c r="LVG281" s="217"/>
      <c r="LVH281" s="163"/>
      <c r="LVI281" s="163"/>
      <c r="LVJ281" s="216"/>
      <c r="LVK281" s="217"/>
      <c r="LVL281" s="163"/>
      <c r="LVM281" s="163"/>
      <c r="LVN281" s="216"/>
      <c r="LVO281" s="217"/>
      <c r="LVP281" s="163"/>
      <c r="LVQ281" s="163"/>
      <c r="LVR281" s="216"/>
      <c r="LVS281" s="217"/>
      <c r="LVT281" s="163"/>
      <c r="LVU281" s="163"/>
      <c r="LVV281" s="216"/>
      <c r="LVW281" s="217"/>
      <c r="LVX281" s="163"/>
      <c r="LVY281" s="163"/>
      <c r="LVZ281" s="216"/>
      <c r="LWA281" s="217"/>
      <c r="LWB281" s="163"/>
      <c r="LWC281" s="163"/>
      <c r="LWD281" s="216"/>
      <c r="LWE281" s="217"/>
      <c r="LWF281" s="163"/>
      <c r="LWG281" s="163"/>
      <c r="LWH281" s="216"/>
      <c r="LWI281" s="217"/>
      <c r="LWJ281" s="163"/>
      <c r="LWK281" s="163"/>
      <c r="LWL281" s="216"/>
      <c r="LWM281" s="217"/>
      <c r="LWN281" s="163"/>
      <c r="LWO281" s="163"/>
      <c r="LWP281" s="216"/>
      <c r="LWQ281" s="217"/>
      <c r="LWR281" s="163"/>
      <c r="LWS281" s="163"/>
      <c r="LWT281" s="216"/>
      <c r="LWU281" s="217"/>
      <c r="LWV281" s="163"/>
      <c r="LWW281" s="163"/>
      <c r="LWX281" s="216"/>
      <c r="LWY281" s="217"/>
      <c r="LWZ281" s="163"/>
      <c r="LXA281" s="163"/>
      <c r="LXB281" s="216"/>
      <c r="LXC281" s="217"/>
      <c r="LXD281" s="163"/>
      <c r="LXE281" s="163"/>
      <c r="LXF281" s="216"/>
      <c r="LXG281" s="217"/>
      <c r="LXH281" s="163"/>
      <c r="LXI281" s="163"/>
      <c r="LXJ281" s="216"/>
      <c r="LXK281" s="217"/>
      <c r="LXL281" s="163"/>
      <c r="LXM281" s="163"/>
      <c r="LXN281" s="216"/>
      <c r="LXO281" s="217"/>
      <c r="LXP281" s="163"/>
      <c r="LXQ281" s="163"/>
      <c r="LXR281" s="216"/>
      <c r="LXS281" s="217"/>
      <c r="LXT281" s="163"/>
      <c r="LXU281" s="163"/>
      <c r="LXV281" s="216"/>
      <c r="LXW281" s="217"/>
      <c r="LXX281" s="163"/>
      <c r="LXY281" s="163"/>
      <c r="LXZ281" s="216"/>
      <c r="LYA281" s="217"/>
      <c r="LYB281" s="163"/>
      <c r="LYC281" s="163"/>
      <c r="LYD281" s="216"/>
      <c r="LYE281" s="217"/>
      <c r="LYF281" s="163"/>
      <c r="LYG281" s="163"/>
      <c r="LYH281" s="216"/>
      <c r="LYI281" s="217"/>
      <c r="LYJ281" s="163"/>
      <c r="LYK281" s="163"/>
      <c r="LYL281" s="216"/>
      <c r="LYM281" s="217"/>
      <c r="LYN281" s="163"/>
      <c r="LYO281" s="163"/>
      <c r="LYP281" s="216"/>
      <c r="LYQ281" s="217"/>
      <c r="LYR281" s="163"/>
      <c r="LYS281" s="163"/>
      <c r="LYT281" s="216"/>
      <c r="LYU281" s="217"/>
      <c r="LYV281" s="163"/>
      <c r="LYW281" s="163"/>
      <c r="LYX281" s="216"/>
      <c r="LYY281" s="217"/>
      <c r="LYZ281" s="163"/>
      <c r="LZA281" s="163"/>
      <c r="LZB281" s="216"/>
      <c r="LZC281" s="217"/>
      <c r="LZD281" s="163"/>
      <c r="LZE281" s="163"/>
      <c r="LZF281" s="216"/>
      <c r="LZG281" s="217"/>
      <c r="LZH281" s="163"/>
      <c r="LZI281" s="163"/>
      <c r="LZJ281" s="216"/>
      <c r="LZK281" s="217"/>
      <c r="LZL281" s="163"/>
      <c r="LZM281" s="163"/>
      <c r="LZN281" s="216"/>
      <c r="LZO281" s="217"/>
      <c r="LZP281" s="163"/>
      <c r="LZQ281" s="163"/>
      <c r="LZR281" s="216"/>
      <c r="LZS281" s="217"/>
      <c r="LZT281" s="163"/>
      <c r="LZU281" s="163"/>
      <c r="LZV281" s="216"/>
      <c r="LZW281" s="217"/>
      <c r="LZX281" s="163"/>
      <c r="LZY281" s="163"/>
      <c r="LZZ281" s="216"/>
      <c r="MAA281" s="217"/>
      <c r="MAB281" s="163"/>
      <c r="MAC281" s="163"/>
      <c r="MAD281" s="216"/>
      <c r="MAE281" s="217"/>
      <c r="MAF281" s="163"/>
      <c r="MAG281" s="163"/>
      <c r="MAH281" s="216"/>
      <c r="MAI281" s="217"/>
      <c r="MAJ281" s="163"/>
      <c r="MAK281" s="163"/>
      <c r="MAL281" s="216"/>
      <c r="MAM281" s="217"/>
      <c r="MAN281" s="163"/>
      <c r="MAO281" s="163"/>
      <c r="MAP281" s="216"/>
      <c r="MAQ281" s="217"/>
      <c r="MAR281" s="163"/>
      <c r="MAS281" s="163"/>
      <c r="MAT281" s="216"/>
      <c r="MAU281" s="217"/>
      <c r="MAV281" s="163"/>
      <c r="MAW281" s="163"/>
      <c r="MAX281" s="216"/>
      <c r="MAY281" s="217"/>
      <c r="MAZ281" s="163"/>
      <c r="MBA281" s="163"/>
      <c r="MBB281" s="216"/>
      <c r="MBC281" s="217"/>
      <c r="MBD281" s="163"/>
      <c r="MBE281" s="163"/>
      <c r="MBF281" s="216"/>
      <c r="MBG281" s="217"/>
      <c r="MBH281" s="163"/>
      <c r="MBI281" s="163"/>
      <c r="MBJ281" s="216"/>
      <c r="MBK281" s="217"/>
      <c r="MBL281" s="163"/>
      <c r="MBM281" s="163"/>
      <c r="MBN281" s="216"/>
      <c r="MBO281" s="217"/>
      <c r="MBP281" s="163"/>
      <c r="MBQ281" s="163"/>
      <c r="MBR281" s="216"/>
      <c r="MBS281" s="217"/>
      <c r="MBT281" s="163"/>
      <c r="MBU281" s="163"/>
      <c r="MBV281" s="216"/>
      <c r="MBW281" s="217"/>
      <c r="MBX281" s="163"/>
      <c r="MBY281" s="163"/>
      <c r="MBZ281" s="216"/>
      <c r="MCA281" s="217"/>
      <c r="MCB281" s="163"/>
      <c r="MCC281" s="163"/>
      <c r="MCD281" s="216"/>
      <c r="MCE281" s="217"/>
      <c r="MCF281" s="163"/>
      <c r="MCG281" s="163"/>
      <c r="MCH281" s="216"/>
      <c r="MCI281" s="217"/>
      <c r="MCJ281" s="163"/>
      <c r="MCK281" s="163"/>
      <c r="MCL281" s="216"/>
      <c r="MCM281" s="217"/>
      <c r="MCN281" s="163"/>
      <c r="MCO281" s="163"/>
      <c r="MCP281" s="216"/>
      <c r="MCQ281" s="217"/>
      <c r="MCR281" s="163"/>
      <c r="MCS281" s="163"/>
      <c r="MCT281" s="216"/>
      <c r="MCU281" s="217"/>
      <c r="MCV281" s="163"/>
      <c r="MCW281" s="163"/>
      <c r="MCX281" s="216"/>
      <c r="MCY281" s="217"/>
      <c r="MCZ281" s="163"/>
      <c r="MDA281" s="163"/>
      <c r="MDB281" s="216"/>
      <c r="MDC281" s="217"/>
      <c r="MDD281" s="163"/>
      <c r="MDE281" s="163"/>
      <c r="MDF281" s="216"/>
      <c r="MDG281" s="217"/>
      <c r="MDH281" s="163"/>
      <c r="MDI281" s="163"/>
      <c r="MDJ281" s="216"/>
      <c r="MDK281" s="217"/>
      <c r="MDL281" s="163"/>
      <c r="MDM281" s="163"/>
      <c r="MDN281" s="216"/>
      <c r="MDO281" s="217"/>
      <c r="MDP281" s="163"/>
      <c r="MDQ281" s="163"/>
      <c r="MDR281" s="216"/>
      <c r="MDS281" s="217"/>
      <c r="MDT281" s="163"/>
      <c r="MDU281" s="163"/>
      <c r="MDV281" s="216"/>
      <c r="MDW281" s="217"/>
      <c r="MDX281" s="163"/>
      <c r="MDY281" s="163"/>
      <c r="MDZ281" s="216"/>
      <c r="MEA281" s="217"/>
      <c r="MEB281" s="163"/>
      <c r="MEC281" s="163"/>
      <c r="MED281" s="216"/>
      <c r="MEE281" s="217"/>
      <c r="MEF281" s="163"/>
      <c r="MEG281" s="163"/>
      <c r="MEH281" s="216"/>
      <c r="MEI281" s="217"/>
      <c r="MEJ281" s="163"/>
      <c r="MEK281" s="163"/>
      <c r="MEL281" s="216"/>
      <c r="MEM281" s="217"/>
      <c r="MEN281" s="163"/>
      <c r="MEO281" s="163"/>
      <c r="MEP281" s="216"/>
      <c r="MEQ281" s="217"/>
      <c r="MER281" s="163"/>
      <c r="MES281" s="163"/>
      <c r="MET281" s="216"/>
      <c r="MEU281" s="217"/>
      <c r="MEV281" s="163"/>
      <c r="MEW281" s="163"/>
      <c r="MEX281" s="216"/>
      <c r="MEY281" s="217"/>
      <c r="MEZ281" s="163"/>
      <c r="MFA281" s="163"/>
      <c r="MFB281" s="216"/>
      <c r="MFC281" s="217"/>
      <c r="MFD281" s="163"/>
      <c r="MFE281" s="163"/>
      <c r="MFF281" s="216"/>
      <c r="MFG281" s="217"/>
      <c r="MFH281" s="163"/>
      <c r="MFI281" s="163"/>
      <c r="MFJ281" s="216"/>
      <c r="MFK281" s="217"/>
      <c r="MFL281" s="163"/>
      <c r="MFM281" s="163"/>
      <c r="MFN281" s="216"/>
      <c r="MFO281" s="217"/>
      <c r="MFP281" s="163"/>
      <c r="MFQ281" s="163"/>
      <c r="MFR281" s="216"/>
      <c r="MFS281" s="217"/>
      <c r="MFT281" s="163"/>
      <c r="MFU281" s="163"/>
      <c r="MFV281" s="216"/>
      <c r="MFW281" s="217"/>
      <c r="MFX281" s="163"/>
      <c r="MFY281" s="163"/>
      <c r="MFZ281" s="216"/>
      <c r="MGA281" s="217"/>
      <c r="MGB281" s="163"/>
      <c r="MGC281" s="163"/>
      <c r="MGD281" s="216"/>
      <c r="MGE281" s="217"/>
      <c r="MGF281" s="163"/>
      <c r="MGG281" s="163"/>
      <c r="MGH281" s="216"/>
      <c r="MGI281" s="217"/>
      <c r="MGJ281" s="163"/>
      <c r="MGK281" s="163"/>
      <c r="MGL281" s="216"/>
      <c r="MGM281" s="217"/>
      <c r="MGN281" s="163"/>
      <c r="MGO281" s="163"/>
      <c r="MGP281" s="216"/>
      <c r="MGQ281" s="217"/>
      <c r="MGR281" s="163"/>
      <c r="MGS281" s="163"/>
      <c r="MGT281" s="216"/>
      <c r="MGU281" s="217"/>
      <c r="MGV281" s="163"/>
      <c r="MGW281" s="163"/>
      <c r="MGX281" s="216"/>
      <c r="MGY281" s="217"/>
      <c r="MGZ281" s="163"/>
      <c r="MHA281" s="163"/>
      <c r="MHB281" s="216"/>
      <c r="MHC281" s="217"/>
      <c r="MHD281" s="163"/>
      <c r="MHE281" s="163"/>
      <c r="MHF281" s="216"/>
      <c r="MHG281" s="217"/>
      <c r="MHH281" s="163"/>
      <c r="MHI281" s="163"/>
      <c r="MHJ281" s="216"/>
      <c r="MHK281" s="217"/>
      <c r="MHL281" s="163"/>
      <c r="MHM281" s="163"/>
      <c r="MHN281" s="216"/>
      <c r="MHO281" s="217"/>
      <c r="MHP281" s="163"/>
      <c r="MHQ281" s="163"/>
      <c r="MHR281" s="216"/>
      <c r="MHS281" s="217"/>
      <c r="MHT281" s="163"/>
      <c r="MHU281" s="163"/>
      <c r="MHV281" s="216"/>
      <c r="MHW281" s="217"/>
      <c r="MHX281" s="163"/>
      <c r="MHY281" s="163"/>
      <c r="MHZ281" s="216"/>
      <c r="MIA281" s="217"/>
      <c r="MIB281" s="163"/>
      <c r="MIC281" s="163"/>
      <c r="MID281" s="216"/>
      <c r="MIE281" s="217"/>
      <c r="MIF281" s="163"/>
      <c r="MIG281" s="163"/>
      <c r="MIH281" s="216"/>
      <c r="MII281" s="217"/>
      <c r="MIJ281" s="163"/>
      <c r="MIK281" s="163"/>
      <c r="MIL281" s="216"/>
      <c r="MIM281" s="217"/>
      <c r="MIN281" s="163"/>
      <c r="MIO281" s="163"/>
      <c r="MIP281" s="216"/>
      <c r="MIQ281" s="217"/>
      <c r="MIR281" s="163"/>
      <c r="MIS281" s="163"/>
      <c r="MIT281" s="216"/>
      <c r="MIU281" s="217"/>
      <c r="MIV281" s="163"/>
      <c r="MIW281" s="163"/>
      <c r="MIX281" s="216"/>
      <c r="MIY281" s="217"/>
      <c r="MIZ281" s="163"/>
      <c r="MJA281" s="163"/>
      <c r="MJB281" s="216"/>
      <c r="MJC281" s="217"/>
      <c r="MJD281" s="163"/>
      <c r="MJE281" s="163"/>
      <c r="MJF281" s="216"/>
      <c r="MJG281" s="217"/>
      <c r="MJH281" s="163"/>
      <c r="MJI281" s="163"/>
      <c r="MJJ281" s="216"/>
      <c r="MJK281" s="217"/>
      <c r="MJL281" s="163"/>
      <c r="MJM281" s="163"/>
      <c r="MJN281" s="216"/>
      <c r="MJO281" s="217"/>
      <c r="MJP281" s="163"/>
      <c r="MJQ281" s="163"/>
      <c r="MJR281" s="216"/>
      <c r="MJS281" s="217"/>
      <c r="MJT281" s="163"/>
      <c r="MJU281" s="163"/>
      <c r="MJV281" s="216"/>
      <c r="MJW281" s="217"/>
      <c r="MJX281" s="163"/>
      <c r="MJY281" s="163"/>
      <c r="MJZ281" s="216"/>
      <c r="MKA281" s="217"/>
      <c r="MKB281" s="163"/>
      <c r="MKC281" s="163"/>
      <c r="MKD281" s="216"/>
      <c r="MKE281" s="217"/>
      <c r="MKF281" s="163"/>
      <c r="MKG281" s="163"/>
      <c r="MKH281" s="216"/>
      <c r="MKI281" s="217"/>
      <c r="MKJ281" s="163"/>
      <c r="MKK281" s="163"/>
      <c r="MKL281" s="216"/>
      <c r="MKM281" s="217"/>
      <c r="MKN281" s="163"/>
      <c r="MKO281" s="163"/>
      <c r="MKP281" s="216"/>
      <c r="MKQ281" s="217"/>
      <c r="MKR281" s="163"/>
      <c r="MKS281" s="163"/>
      <c r="MKT281" s="216"/>
      <c r="MKU281" s="217"/>
      <c r="MKV281" s="163"/>
      <c r="MKW281" s="163"/>
      <c r="MKX281" s="216"/>
      <c r="MKY281" s="217"/>
      <c r="MKZ281" s="163"/>
      <c r="MLA281" s="163"/>
      <c r="MLB281" s="216"/>
      <c r="MLC281" s="217"/>
      <c r="MLD281" s="163"/>
      <c r="MLE281" s="163"/>
      <c r="MLF281" s="216"/>
      <c r="MLG281" s="217"/>
      <c r="MLH281" s="163"/>
      <c r="MLI281" s="163"/>
      <c r="MLJ281" s="216"/>
      <c r="MLK281" s="217"/>
      <c r="MLL281" s="163"/>
      <c r="MLM281" s="163"/>
      <c r="MLN281" s="216"/>
      <c r="MLO281" s="217"/>
      <c r="MLP281" s="163"/>
      <c r="MLQ281" s="163"/>
      <c r="MLR281" s="216"/>
      <c r="MLS281" s="217"/>
      <c r="MLT281" s="163"/>
      <c r="MLU281" s="163"/>
      <c r="MLV281" s="216"/>
      <c r="MLW281" s="217"/>
      <c r="MLX281" s="163"/>
      <c r="MLY281" s="163"/>
      <c r="MLZ281" s="216"/>
      <c r="MMA281" s="217"/>
      <c r="MMB281" s="163"/>
      <c r="MMC281" s="163"/>
      <c r="MMD281" s="216"/>
      <c r="MME281" s="217"/>
      <c r="MMF281" s="163"/>
      <c r="MMG281" s="163"/>
      <c r="MMH281" s="216"/>
      <c r="MMI281" s="217"/>
      <c r="MMJ281" s="163"/>
      <c r="MMK281" s="163"/>
      <c r="MML281" s="216"/>
      <c r="MMM281" s="217"/>
      <c r="MMN281" s="163"/>
      <c r="MMO281" s="163"/>
      <c r="MMP281" s="216"/>
      <c r="MMQ281" s="217"/>
      <c r="MMR281" s="163"/>
      <c r="MMS281" s="163"/>
      <c r="MMT281" s="216"/>
      <c r="MMU281" s="217"/>
      <c r="MMV281" s="163"/>
      <c r="MMW281" s="163"/>
      <c r="MMX281" s="216"/>
      <c r="MMY281" s="217"/>
      <c r="MMZ281" s="163"/>
      <c r="MNA281" s="163"/>
      <c r="MNB281" s="216"/>
      <c r="MNC281" s="217"/>
      <c r="MND281" s="163"/>
      <c r="MNE281" s="163"/>
      <c r="MNF281" s="216"/>
      <c r="MNG281" s="217"/>
      <c r="MNH281" s="163"/>
      <c r="MNI281" s="163"/>
      <c r="MNJ281" s="216"/>
      <c r="MNK281" s="217"/>
      <c r="MNL281" s="163"/>
      <c r="MNM281" s="163"/>
      <c r="MNN281" s="216"/>
      <c r="MNO281" s="217"/>
      <c r="MNP281" s="163"/>
      <c r="MNQ281" s="163"/>
      <c r="MNR281" s="216"/>
      <c r="MNS281" s="217"/>
      <c r="MNT281" s="163"/>
      <c r="MNU281" s="163"/>
      <c r="MNV281" s="216"/>
      <c r="MNW281" s="217"/>
      <c r="MNX281" s="163"/>
      <c r="MNY281" s="163"/>
      <c r="MNZ281" s="216"/>
      <c r="MOA281" s="217"/>
      <c r="MOB281" s="163"/>
      <c r="MOC281" s="163"/>
      <c r="MOD281" s="216"/>
      <c r="MOE281" s="217"/>
      <c r="MOF281" s="163"/>
      <c r="MOG281" s="163"/>
      <c r="MOH281" s="216"/>
      <c r="MOI281" s="217"/>
      <c r="MOJ281" s="163"/>
      <c r="MOK281" s="163"/>
      <c r="MOL281" s="216"/>
      <c r="MOM281" s="217"/>
      <c r="MON281" s="163"/>
      <c r="MOO281" s="163"/>
      <c r="MOP281" s="216"/>
      <c r="MOQ281" s="217"/>
      <c r="MOR281" s="163"/>
      <c r="MOS281" s="163"/>
      <c r="MOT281" s="216"/>
      <c r="MOU281" s="217"/>
      <c r="MOV281" s="163"/>
      <c r="MOW281" s="163"/>
      <c r="MOX281" s="216"/>
      <c r="MOY281" s="217"/>
      <c r="MOZ281" s="163"/>
      <c r="MPA281" s="163"/>
      <c r="MPB281" s="216"/>
      <c r="MPC281" s="217"/>
      <c r="MPD281" s="163"/>
      <c r="MPE281" s="163"/>
      <c r="MPF281" s="216"/>
      <c r="MPG281" s="217"/>
      <c r="MPH281" s="163"/>
      <c r="MPI281" s="163"/>
      <c r="MPJ281" s="216"/>
      <c r="MPK281" s="217"/>
      <c r="MPL281" s="163"/>
      <c r="MPM281" s="163"/>
      <c r="MPN281" s="216"/>
      <c r="MPO281" s="217"/>
      <c r="MPP281" s="163"/>
      <c r="MPQ281" s="163"/>
      <c r="MPR281" s="216"/>
      <c r="MPS281" s="217"/>
      <c r="MPT281" s="163"/>
      <c r="MPU281" s="163"/>
      <c r="MPV281" s="216"/>
      <c r="MPW281" s="217"/>
      <c r="MPX281" s="163"/>
      <c r="MPY281" s="163"/>
      <c r="MPZ281" s="216"/>
      <c r="MQA281" s="217"/>
      <c r="MQB281" s="163"/>
      <c r="MQC281" s="163"/>
      <c r="MQD281" s="216"/>
      <c r="MQE281" s="217"/>
      <c r="MQF281" s="163"/>
      <c r="MQG281" s="163"/>
      <c r="MQH281" s="216"/>
      <c r="MQI281" s="217"/>
      <c r="MQJ281" s="163"/>
      <c r="MQK281" s="163"/>
      <c r="MQL281" s="216"/>
      <c r="MQM281" s="217"/>
      <c r="MQN281" s="163"/>
      <c r="MQO281" s="163"/>
      <c r="MQP281" s="216"/>
      <c r="MQQ281" s="217"/>
      <c r="MQR281" s="163"/>
      <c r="MQS281" s="163"/>
      <c r="MQT281" s="216"/>
      <c r="MQU281" s="217"/>
      <c r="MQV281" s="163"/>
      <c r="MQW281" s="163"/>
      <c r="MQX281" s="216"/>
      <c r="MQY281" s="217"/>
      <c r="MQZ281" s="163"/>
      <c r="MRA281" s="163"/>
      <c r="MRB281" s="216"/>
      <c r="MRC281" s="217"/>
      <c r="MRD281" s="163"/>
      <c r="MRE281" s="163"/>
      <c r="MRF281" s="216"/>
      <c r="MRG281" s="217"/>
      <c r="MRH281" s="163"/>
      <c r="MRI281" s="163"/>
      <c r="MRJ281" s="216"/>
      <c r="MRK281" s="217"/>
      <c r="MRL281" s="163"/>
      <c r="MRM281" s="163"/>
      <c r="MRN281" s="216"/>
      <c r="MRO281" s="217"/>
      <c r="MRP281" s="163"/>
      <c r="MRQ281" s="163"/>
      <c r="MRR281" s="216"/>
      <c r="MRS281" s="217"/>
      <c r="MRT281" s="163"/>
      <c r="MRU281" s="163"/>
      <c r="MRV281" s="216"/>
      <c r="MRW281" s="217"/>
      <c r="MRX281" s="163"/>
      <c r="MRY281" s="163"/>
      <c r="MRZ281" s="216"/>
      <c r="MSA281" s="217"/>
      <c r="MSB281" s="163"/>
      <c r="MSC281" s="163"/>
      <c r="MSD281" s="216"/>
      <c r="MSE281" s="217"/>
      <c r="MSF281" s="163"/>
      <c r="MSG281" s="163"/>
      <c r="MSH281" s="216"/>
      <c r="MSI281" s="217"/>
      <c r="MSJ281" s="163"/>
      <c r="MSK281" s="163"/>
      <c r="MSL281" s="216"/>
      <c r="MSM281" s="217"/>
      <c r="MSN281" s="163"/>
      <c r="MSO281" s="163"/>
      <c r="MSP281" s="216"/>
      <c r="MSQ281" s="217"/>
      <c r="MSR281" s="163"/>
      <c r="MSS281" s="163"/>
      <c r="MST281" s="216"/>
      <c r="MSU281" s="217"/>
      <c r="MSV281" s="163"/>
      <c r="MSW281" s="163"/>
      <c r="MSX281" s="216"/>
      <c r="MSY281" s="217"/>
      <c r="MSZ281" s="163"/>
      <c r="MTA281" s="163"/>
      <c r="MTB281" s="216"/>
      <c r="MTC281" s="217"/>
      <c r="MTD281" s="163"/>
      <c r="MTE281" s="163"/>
      <c r="MTF281" s="216"/>
      <c r="MTG281" s="217"/>
      <c r="MTH281" s="163"/>
      <c r="MTI281" s="163"/>
      <c r="MTJ281" s="216"/>
      <c r="MTK281" s="217"/>
      <c r="MTL281" s="163"/>
      <c r="MTM281" s="163"/>
      <c r="MTN281" s="216"/>
      <c r="MTO281" s="217"/>
      <c r="MTP281" s="163"/>
      <c r="MTQ281" s="163"/>
      <c r="MTR281" s="216"/>
      <c r="MTS281" s="217"/>
      <c r="MTT281" s="163"/>
      <c r="MTU281" s="163"/>
      <c r="MTV281" s="216"/>
      <c r="MTW281" s="217"/>
      <c r="MTX281" s="163"/>
      <c r="MTY281" s="163"/>
      <c r="MTZ281" s="216"/>
      <c r="MUA281" s="217"/>
      <c r="MUB281" s="163"/>
      <c r="MUC281" s="163"/>
      <c r="MUD281" s="216"/>
      <c r="MUE281" s="217"/>
      <c r="MUF281" s="163"/>
      <c r="MUG281" s="163"/>
      <c r="MUH281" s="216"/>
      <c r="MUI281" s="217"/>
      <c r="MUJ281" s="163"/>
      <c r="MUK281" s="163"/>
      <c r="MUL281" s="216"/>
      <c r="MUM281" s="217"/>
      <c r="MUN281" s="163"/>
      <c r="MUO281" s="163"/>
      <c r="MUP281" s="216"/>
      <c r="MUQ281" s="217"/>
      <c r="MUR281" s="163"/>
      <c r="MUS281" s="163"/>
      <c r="MUT281" s="216"/>
      <c r="MUU281" s="217"/>
      <c r="MUV281" s="163"/>
      <c r="MUW281" s="163"/>
      <c r="MUX281" s="216"/>
      <c r="MUY281" s="217"/>
      <c r="MUZ281" s="163"/>
      <c r="MVA281" s="163"/>
      <c r="MVB281" s="216"/>
      <c r="MVC281" s="217"/>
      <c r="MVD281" s="163"/>
      <c r="MVE281" s="163"/>
      <c r="MVF281" s="216"/>
      <c r="MVG281" s="217"/>
      <c r="MVH281" s="163"/>
      <c r="MVI281" s="163"/>
      <c r="MVJ281" s="216"/>
      <c r="MVK281" s="217"/>
      <c r="MVL281" s="163"/>
      <c r="MVM281" s="163"/>
      <c r="MVN281" s="216"/>
      <c r="MVO281" s="217"/>
      <c r="MVP281" s="163"/>
      <c r="MVQ281" s="163"/>
      <c r="MVR281" s="216"/>
      <c r="MVS281" s="217"/>
      <c r="MVT281" s="163"/>
      <c r="MVU281" s="163"/>
      <c r="MVV281" s="216"/>
      <c r="MVW281" s="217"/>
      <c r="MVX281" s="163"/>
      <c r="MVY281" s="163"/>
      <c r="MVZ281" s="216"/>
      <c r="MWA281" s="217"/>
      <c r="MWB281" s="163"/>
      <c r="MWC281" s="163"/>
      <c r="MWD281" s="216"/>
      <c r="MWE281" s="217"/>
      <c r="MWF281" s="163"/>
      <c r="MWG281" s="163"/>
      <c r="MWH281" s="216"/>
      <c r="MWI281" s="217"/>
      <c r="MWJ281" s="163"/>
      <c r="MWK281" s="163"/>
      <c r="MWL281" s="216"/>
      <c r="MWM281" s="217"/>
      <c r="MWN281" s="163"/>
      <c r="MWO281" s="163"/>
      <c r="MWP281" s="216"/>
      <c r="MWQ281" s="217"/>
      <c r="MWR281" s="163"/>
      <c r="MWS281" s="163"/>
      <c r="MWT281" s="216"/>
      <c r="MWU281" s="217"/>
      <c r="MWV281" s="163"/>
      <c r="MWW281" s="163"/>
      <c r="MWX281" s="216"/>
      <c r="MWY281" s="217"/>
      <c r="MWZ281" s="163"/>
      <c r="MXA281" s="163"/>
      <c r="MXB281" s="216"/>
      <c r="MXC281" s="217"/>
      <c r="MXD281" s="163"/>
      <c r="MXE281" s="163"/>
      <c r="MXF281" s="216"/>
      <c r="MXG281" s="217"/>
      <c r="MXH281" s="163"/>
      <c r="MXI281" s="163"/>
      <c r="MXJ281" s="216"/>
      <c r="MXK281" s="217"/>
      <c r="MXL281" s="163"/>
      <c r="MXM281" s="163"/>
      <c r="MXN281" s="216"/>
      <c r="MXO281" s="217"/>
      <c r="MXP281" s="163"/>
      <c r="MXQ281" s="163"/>
      <c r="MXR281" s="216"/>
      <c r="MXS281" s="217"/>
      <c r="MXT281" s="163"/>
      <c r="MXU281" s="163"/>
      <c r="MXV281" s="216"/>
      <c r="MXW281" s="217"/>
      <c r="MXX281" s="163"/>
      <c r="MXY281" s="163"/>
      <c r="MXZ281" s="216"/>
      <c r="MYA281" s="217"/>
      <c r="MYB281" s="163"/>
      <c r="MYC281" s="163"/>
      <c r="MYD281" s="216"/>
      <c r="MYE281" s="217"/>
      <c r="MYF281" s="163"/>
      <c r="MYG281" s="163"/>
      <c r="MYH281" s="216"/>
      <c r="MYI281" s="217"/>
      <c r="MYJ281" s="163"/>
      <c r="MYK281" s="163"/>
      <c r="MYL281" s="216"/>
      <c r="MYM281" s="217"/>
      <c r="MYN281" s="163"/>
      <c r="MYO281" s="163"/>
      <c r="MYP281" s="216"/>
      <c r="MYQ281" s="217"/>
      <c r="MYR281" s="163"/>
      <c r="MYS281" s="163"/>
      <c r="MYT281" s="216"/>
      <c r="MYU281" s="217"/>
      <c r="MYV281" s="163"/>
      <c r="MYW281" s="163"/>
      <c r="MYX281" s="216"/>
      <c r="MYY281" s="217"/>
      <c r="MYZ281" s="163"/>
      <c r="MZA281" s="163"/>
      <c r="MZB281" s="216"/>
      <c r="MZC281" s="217"/>
      <c r="MZD281" s="163"/>
      <c r="MZE281" s="163"/>
      <c r="MZF281" s="216"/>
      <c r="MZG281" s="217"/>
      <c r="MZH281" s="163"/>
      <c r="MZI281" s="163"/>
      <c r="MZJ281" s="216"/>
      <c r="MZK281" s="217"/>
      <c r="MZL281" s="163"/>
      <c r="MZM281" s="163"/>
      <c r="MZN281" s="216"/>
      <c r="MZO281" s="217"/>
      <c r="MZP281" s="163"/>
      <c r="MZQ281" s="163"/>
      <c r="MZR281" s="216"/>
      <c r="MZS281" s="217"/>
      <c r="MZT281" s="163"/>
      <c r="MZU281" s="163"/>
      <c r="MZV281" s="216"/>
      <c r="MZW281" s="217"/>
      <c r="MZX281" s="163"/>
      <c r="MZY281" s="163"/>
      <c r="MZZ281" s="216"/>
      <c r="NAA281" s="217"/>
      <c r="NAB281" s="163"/>
      <c r="NAC281" s="163"/>
      <c r="NAD281" s="216"/>
      <c r="NAE281" s="217"/>
      <c r="NAF281" s="163"/>
      <c r="NAG281" s="163"/>
      <c r="NAH281" s="216"/>
      <c r="NAI281" s="217"/>
      <c r="NAJ281" s="163"/>
      <c r="NAK281" s="163"/>
      <c r="NAL281" s="216"/>
      <c r="NAM281" s="217"/>
      <c r="NAN281" s="163"/>
      <c r="NAO281" s="163"/>
      <c r="NAP281" s="216"/>
      <c r="NAQ281" s="217"/>
      <c r="NAR281" s="163"/>
      <c r="NAS281" s="163"/>
      <c r="NAT281" s="216"/>
      <c r="NAU281" s="217"/>
      <c r="NAV281" s="163"/>
      <c r="NAW281" s="163"/>
      <c r="NAX281" s="216"/>
      <c r="NAY281" s="217"/>
      <c r="NAZ281" s="163"/>
      <c r="NBA281" s="163"/>
      <c r="NBB281" s="216"/>
      <c r="NBC281" s="217"/>
      <c r="NBD281" s="163"/>
      <c r="NBE281" s="163"/>
      <c r="NBF281" s="216"/>
      <c r="NBG281" s="217"/>
      <c r="NBH281" s="163"/>
      <c r="NBI281" s="163"/>
      <c r="NBJ281" s="216"/>
      <c r="NBK281" s="217"/>
      <c r="NBL281" s="163"/>
      <c r="NBM281" s="163"/>
      <c r="NBN281" s="216"/>
      <c r="NBO281" s="217"/>
      <c r="NBP281" s="163"/>
      <c r="NBQ281" s="163"/>
      <c r="NBR281" s="216"/>
      <c r="NBS281" s="217"/>
      <c r="NBT281" s="163"/>
      <c r="NBU281" s="163"/>
      <c r="NBV281" s="216"/>
      <c r="NBW281" s="217"/>
      <c r="NBX281" s="163"/>
      <c r="NBY281" s="163"/>
      <c r="NBZ281" s="216"/>
      <c r="NCA281" s="217"/>
      <c r="NCB281" s="163"/>
      <c r="NCC281" s="163"/>
      <c r="NCD281" s="216"/>
      <c r="NCE281" s="217"/>
      <c r="NCF281" s="163"/>
      <c r="NCG281" s="163"/>
      <c r="NCH281" s="216"/>
      <c r="NCI281" s="217"/>
      <c r="NCJ281" s="163"/>
      <c r="NCK281" s="163"/>
      <c r="NCL281" s="216"/>
      <c r="NCM281" s="217"/>
      <c r="NCN281" s="163"/>
      <c r="NCO281" s="163"/>
      <c r="NCP281" s="216"/>
      <c r="NCQ281" s="217"/>
      <c r="NCR281" s="163"/>
      <c r="NCS281" s="163"/>
      <c r="NCT281" s="216"/>
      <c r="NCU281" s="217"/>
      <c r="NCV281" s="163"/>
      <c r="NCW281" s="163"/>
      <c r="NCX281" s="216"/>
      <c r="NCY281" s="217"/>
      <c r="NCZ281" s="163"/>
      <c r="NDA281" s="163"/>
      <c r="NDB281" s="216"/>
      <c r="NDC281" s="217"/>
      <c r="NDD281" s="163"/>
      <c r="NDE281" s="163"/>
      <c r="NDF281" s="216"/>
      <c r="NDG281" s="217"/>
      <c r="NDH281" s="163"/>
      <c r="NDI281" s="163"/>
      <c r="NDJ281" s="216"/>
      <c r="NDK281" s="217"/>
      <c r="NDL281" s="163"/>
      <c r="NDM281" s="163"/>
      <c r="NDN281" s="216"/>
      <c r="NDO281" s="217"/>
      <c r="NDP281" s="163"/>
      <c r="NDQ281" s="163"/>
      <c r="NDR281" s="216"/>
      <c r="NDS281" s="217"/>
      <c r="NDT281" s="163"/>
      <c r="NDU281" s="163"/>
      <c r="NDV281" s="216"/>
      <c r="NDW281" s="217"/>
      <c r="NDX281" s="163"/>
      <c r="NDY281" s="163"/>
      <c r="NDZ281" s="216"/>
      <c r="NEA281" s="217"/>
      <c r="NEB281" s="163"/>
      <c r="NEC281" s="163"/>
      <c r="NED281" s="216"/>
      <c r="NEE281" s="217"/>
      <c r="NEF281" s="163"/>
      <c r="NEG281" s="163"/>
      <c r="NEH281" s="216"/>
      <c r="NEI281" s="217"/>
      <c r="NEJ281" s="163"/>
      <c r="NEK281" s="163"/>
      <c r="NEL281" s="216"/>
      <c r="NEM281" s="217"/>
      <c r="NEN281" s="163"/>
      <c r="NEO281" s="163"/>
      <c r="NEP281" s="216"/>
      <c r="NEQ281" s="217"/>
      <c r="NER281" s="163"/>
      <c r="NES281" s="163"/>
      <c r="NET281" s="216"/>
      <c r="NEU281" s="217"/>
      <c r="NEV281" s="163"/>
      <c r="NEW281" s="163"/>
      <c r="NEX281" s="216"/>
      <c r="NEY281" s="217"/>
      <c r="NEZ281" s="163"/>
      <c r="NFA281" s="163"/>
      <c r="NFB281" s="216"/>
      <c r="NFC281" s="217"/>
      <c r="NFD281" s="163"/>
      <c r="NFE281" s="163"/>
      <c r="NFF281" s="216"/>
      <c r="NFG281" s="217"/>
      <c r="NFH281" s="163"/>
      <c r="NFI281" s="163"/>
      <c r="NFJ281" s="216"/>
      <c r="NFK281" s="217"/>
      <c r="NFL281" s="163"/>
      <c r="NFM281" s="163"/>
      <c r="NFN281" s="216"/>
      <c r="NFO281" s="217"/>
      <c r="NFP281" s="163"/>
      <c r="NFQ281" s="163"/>
      <c r="NFR281" s="216"/>
      <c r="NFS281" s="217"/>
      <c r="NFT281" s="163"/>
      <c r="NFU281" s="163"/>
      <c r="NFV281" s="216"/>
      <c r="NFW281" s="217"/>
      <c r="NFX281" s="163"/>
      <c r="NFY281" s="163"/>
      <c r="NFZ281" s="216"/>
      <c r="NGA281" s="217"/>
      <c r="NGB281" s="163"/>
      <c r="NGC281" s="163"/>
      <c r="NGD281" s="216"/>
      <c r="NGE281" s="217"/>
      <c r="NGF281" s="163"/>
      <c r="NGG281" s="163"/>
      <c r="NGH281" s="216"/>
      <c r="NGI281" s="217"/>
      <c r="NGJ281" s="163"/>
      <c r="NGK281" s="163"/>
      <c r="NGL281" s="216"/>
      <c r="NGM281" s="217"/>
      <c r="NGN281" s="163"/>
      <c r="NGO281" s="163"/>
      <c r="NGP281" s="216"/>
      <c r="NGQ281" s="217"/>
      <c r="NGR281" s="163"/>
      <c r="NGS281" s="163"/>
      <c r="NGT281" s="216"/>
      <c r="NGU281" s="217"/>
      <c r="NGV281" s="163"/>
      <c r="NGW281" s="163"/>
      <c r="NGX281" s="216"/>
      <c r="NGY281" s="217"/>
      <c r="NGZ281" s="163"/>
      <c r="NHA281" s="163"/>
      <c r="NHB281" s="216"/>
      <c r="NHC281" s="217"/>
      <c r="NHD281" s="163"/>
      <c r="NHE281" s="163"/>
      <c r="NHF281" s="216"/>
      <c r="NHG281" s="217"/>
      <c r="NHH281" s="163"/>
      <c r="NHI281" s="163"/>
      <c r="NHJ281" s="216"/>
      <c r="NHK281" s="217"/>
      <c r="NHL281" s="163"/>
      <c r="NHM281" s="163"/>
      <c r="NHN281" s="216"/>
      <c r="NHO281" s="217"/>
      <c r="NHP281" s="163"/>
      <c r="NHQ281" s="163"/>
      <c r="NHR281" s="216"/>
      <c r="NHS281" s="217"/>
      <c r="NHT281" s="163"/>
      <c r="NHU281" s="163"/>
      <c r="NHV281" s="216"/>
      <c r="NHW281" s="217"/>
      <c r="NHX281" s="163"/>
      <c r="NHY281" s="163"/>
      <c r="NHZ281" s="216"/>
      <c r="NIA281" s="217"/>
      <c r="NIB281" s="163"/>
      <c r="NIC281" s="163"/>
      <c r="NID281" s="216"/>
      <c r="NIE281" s="217"/>
      <c r="NIF281" s="163"/>
      <c r="NIG281" s="163"/>
      <c r="NIH281" s="216"/>
      <c r="NII281" s="217"/>
      <c r="NIJ281" s="163"/>
      <c r="NIK281" s="163"/>
      <c r="NIL281" s="216"/>
      <c r="NIM281" s="217"/>
      <c r="NIN281" s="163"/>
      <c r="NIO281" s="163"/>
      <c r="NIP281" s="216"/>
      <c r="NIQ281" s="217"/>
      <c r="NIR281" s="163"/>
      <c r="NIS281" s="163"/>
      <c r="NIT281" s="216"/>
      <c r="NIU281" s="217"/>
      <c r="NIV281" s="163"/>
      <c r="NIW281" s="163"/>
      <c r="NIX281" s="216"/>
      <c r="NIY281" s="217"/>
      <c r="NIZ281" s="163"/>
      <c r="NJA281" s="163"/>
      <c r="NJB281" s="216"/>
      <c r="NJC281" s="217"/>
      <c r="NJD281" s="163"/>
      <c r="NJE281" s="163"/>
      <c r="NJF281" s="216"/>
      <c r="NJG281" s="217"/>
      <c r="NJH281" s="163"/>
      <c r="NJI281" s="163"/>
      <c r="NJJ281" s="216"/>
      <c r="NJK281" s="217"/>
      <c r="NJL281" s="163"/>
      <c r="NJM281" s="163"/>
      <c r="NJN281" s="216"/>
      <c r="NJO281" s="217"/>
      <c r="NJP281" s="163"/>
      <c r="NJQ281" s="163"/>
      <c r="NJR281" s="216"/>
      <c r="NJS281" s="217"/>
      <c r="NJT281" s="163"/>
      <c r="NJU281" s="163"/>
      <c r="NJV281" s="216"/>
      <c r="NJW281" s="217"/>
      <c r="NJX281" s="163"/>
      <c r="NJY281" s="163"/>
      <c r="NJZ281" s="216"/>
      <c r="NKA281" s="217"/>
      <c r="NKB281" s="163"/>
      <c r="NKC281" s="163"/>
      <c r="NKD281" s="216"/>
      <c r="NKE281" s="217"/>
      <c r="NKF281" s="163"/>
      <c r="NKG281" s="163"/>
      <c r="NKH281" s="216"/>
      <c r="NKI281" s="217"/>
      <c r="NKJ281" s="163"/>
      <c r="NKK281" s="163"/>
      <c r="NKL281" s="216"/>
      <c r="NKM281" s="217"/>
      <c r="NKN281" s="163"/>
      <c r="NKO281" s="163"/>
      <c r="NKP281" s="216"/>
      <c r="NKQ281" s="217"/>
      <c r="NKR281" s="163"/>
      <c r="NKS281" s="163"/>
      <c r="NKT281" s="216"/>
      <c r="NKU281" s="217"/>
      <c r="NKV281" s="163"/>
      <c r="NKW281" s="163"/>
      <c r="NKX281" s="216"/>
      <c r="NKY281" s="217"/>
      <c r="NKZ281" s="163"/>
      <c r="NLA281" s="163"/>
      <c r="NLB281" s="216"/>
      <c r="NLC281" s="217"/>
      <c r="NLD281" s="163"/>
      <c r="NLE281" s="163"/>
      <c r="NLF281" s="216"/>
      <c r="NLG281" s="217"/>
      <c r="NLH281" s="163"/>
      <c r="NLI281" s="163"/>
      <c r="NLJ281" s="216"/>
      <c r="NLK281" s="217"/>
      <c r="NLL281" s="163"/>
      <c r="NLM281" s="163"/>
      <c r="NLN281" s="216"/>
      <c r="NLO281" s="217"/>
      <c r="NLP281" s="163"/>
      <c r="NLQ281" s="163"/>
      <c r="NLR281" s="216"/>
      <c r="NLS281" s="217"/>
      <c r="NLT281" s="163"/>
      <c r="NLU281" s="163"/>
      <c r="NLV281" s="216"/>
      <c r="NLW281" s="217"/>
      <c r="NLX281" s="163"/>
      <c r="NLY281" s="163"/>
      <c r="NLZ281" s="216"/>
      <c r="NMA281" s="217"/>
      <c r="NMB281" s="163"/>
      <c r="NMC281" s="163"/>
      <c r="NMD281" s="216"/>
      <c r="NME281" s="217"/>
      <c r="NMF281" s="163"/>
      <c r="NMG281" s="163"/>
      <c r="NMH281" s="216"/>
      <c r="NMI281" s="217"/>
      <c r="NMJ281" s="163"/>
      <c r="NMK281" s="163"/>
      <c r="NML281" s="216"/>
      <c r="NMM281" s="217"/>
      <c r="NMN281" s="163"/>
      <c r="NMO281" s="163"/>
      <c r="NMP281" s="216"/>
      <c r="NMQ281" s="217"/>
      <c r="NMR281" s="163"/>
      <c r="NMS281" s="163"/>
      <c r="NMT281" s="216"/>
      <c r="NMU281" s="217"/>
      <c r="NMV281" s="163"/>
      <c r="NMW281" s="163"/>
      <c r="NMX281" s="216"/>
      <c r="NMY281" s="217"/>
      <c r="NMZ281" s="163"/>
      <c r="NNA281" s="163"/>
      <c r="NNB281" s="216"/>
      <c r="NNC281" s="217"/>
      <c r="NND281" s="163"/>
      <c r="NNE281" s="163"/>
      <c r="NNF281" s="216"/>
      <c r="NNG281" s="217"/>
      <c r="NNH281" s="163"/>
      <c r="NNI281" s="163"/>
      <c r="NNJ281" s="216"/>
      <c r="NNK281" s="217"/>
      <c r="NNL281" s="163"/>
      <c r="NNM281" s="163"/>
      <c r="NNN281" s="216"/>
      <c r="NNO281" s="217"/>
      <c r="NNP281" s="163"/>
      <c r="NNQ281" s="163"/>
      <c r="NNR281" s="216"/>
      <c r="NNS281" s="217"/>
      <c r="NNT281" s="163"/>
      <c r="NNU281" s="163"/>
      <c r="NNV281" s="216"/>
      <c r="NNW281" s="217"/>
      <c r="NNX281" s="163"/>
      <c r="NNY281" s="163"/>
      <c r="NNZ281" s="216"/>
      <c r="NOA281" s="217"/>
      <c r="NOB281" s="163"/>
      <c r="NOC281" s="163"/>
      <c r="NOD281" s="216"/>
      <c r="NOE281" s="217"/>
      <c r="NOF281" s="163"/>
      <c r="NOG281" s="163"/>
      <c r="NOH281" s="216"/>
      <c r="NOI281" s="217"/>
      <c r="NOJ281" s="163"/>
      <c r="NOK281" s="163"/>
      <c r="NOL281" s="216"/>
      <c r="NOM281" s="217"/>
      <c r="NON281" s="163"/>
      <c r="NOO281" s="163"/>
      <c r="NOP281" s="216"/>
      <c r="NOQ281" s="217"/>
      <c r="NOR281" s="163"/>
      <c r="NOS281" s="163"/>
      <c r="NOT281" s="216"/>
      <c r="NOU281" s="217"/>
      <c r="NOV281" s="163"/>
      <c r="NOW281" s="163"/>
      <c r="NOX281" s="216"/>
      <c r="NOY281" s="217"/>
      <c r="NOZ281" s="163"/>
      <c r="NPA281" s="163"/>
      <c r="NPB281" s="216"/>
      <c r="NPC281" s="217"/>
      <c r="NPD281" s="163"/>
      <c r="NPE281" s="163"/>
      <c r="NPF281" s="216"/>
      <c r="NPG281" s="217"/>
      <c r="NPH281" s="163"/>
      <c r="NPI281" s="163"/>
      <c r="NPJ281" s="216"/>
      <c r="NPK281" s="217"/>
      <c r="NPL281" s="163"/>
      <c r="NPM281" s="163"/>
      <c r="NPN281" s="216"/>
      <c r="NPO281" s="217"/>
      <c r="NPP281" s="163"/>
      <c r="NPQ281" s="163"/>
      <c r="NPR281" s="216"/>
      <c r="NPS281" s="217"/>
      <c r="NPT281" s="163"/>
      <c r="NPU281" s="163"/>
      <c r="NPV281" s="216"/>
      <c r="NPW281" s="217"/>
      <c r="NPX281" s="163"/>
      <c r="NPY281" s="163"/>
      <c r="NPZ281" s="216"/>
      <c r="NQA281" s="217"/>
      <c r="NQB281" s="163"/>
      <c r="NQC281" s="163"/>
      <c r="NQD281" s="216"/>
      <c r="NQE281" s="217"/>
      <c r="NQF281" s="163"/>
      <c r="NQG281" s="163"/>
      <c r="NQH281" s="216"/>
      <c r="NQI281" s="217"/>
      <c r="NQJ281" s="163"/>
      <c r="NQK281" s="163"/>
      <c r="NQL281" s="216"/>
      <c r="NQM281" s="217"/>
      <c r="NQN281" s="163"/>
      <c r="NQO281" s="163"/>
      <c r="NQP281" s="216"/>
      <c r="NQQ281" s="217"/>
      <c r="NQR281" s="163"/>
      <c r="NQS281" s="163"/>
      <c r="NQT281" s="216"/>
      <c r="NQU281" s="217"/>
      <c r="NQV281" s="163"/>
      <c r="NQW281" s="163"/>
      <c r="NQX281" s="216"/>
      <c r="NQY281" s="217"/>
      <c r="NQZ281" s="163"/>
      <c r="NRA281" s="163"/>
      <c r="NRB281" s="216"/>
      <c r="NRC281" s="217"/>
      <c r="NRD281" s="163"/>
      <c r="NRE281" s="163"/>
      <c r="NRF281" s="216"/>
      <c r="NRG281" s="217"/>
      <c r="NRH281" s="163"/>
      <c r="NRI281" s="163"/>
      <c r="NRJ281" s="216"/>
      <c r="NRK281" s="217"/>
      <c r="NRL281" s="163"/>
      <c r="NRM281" s="163"/>
      <c r="NRN281" s="216"/>
      <c r="NRO281" s="217"/>
      <c r="NRP281" s="163"/>
      <c r="NRQ281" s="163"/>
      <c r="NRR281" s="216"/>
      <c r="NRS281" s="217"/>
      <c r="NRT281" s="163"/>
      <c r="NRU281" s="163"/>
      <c r="NRV281" s="216"/>
      <c r="NRW281" s="217"/>
      <c r="NRX281" s="163"/>
      <c r="NRY281" s="163"/>
      <c r="NRZ281" s="216"/>
      <c r="NSA281" s="217"/>
      <c r="NSB281" s="163"/>
      <c r="NSC281" s="163"/>
      <c r="NSD281" s="216"/>
      <c r="NSE281" s="217"/>
      <c r="NSF281" s="163"/>
      <c r="NSG281" s="163"/>
      <c r="NSH281" s="216"/>
      <c r="NSI281" s="217"/>
      <c r="NSJ281" s="163"/>
      <c r="NSK281" s="163"/>
      <c r="NSL281" s="216"/>
      <c r="NSM281" s="217"/>
      <c r="NSN281" s="163"/>
      <c r="NSO281" s="163"/>
      <c r="NSP281" s="216"/>
      <c r="NSQ281" s="217"/>
      <c r="NSR281" s="163"/>
      <c r="NSS281" s="163"/>
      <c r="NST281" s="216"/>
      <c r="NSU281" s="217"/>
      <c r="NSV281" s="163"/>
      <c r="NSW281" s="163"/>
      <c r="NSX281" s="216"/>
      <c r="NSY281" s="217"/>
      <c r="NSZ281" s="163"/>
      <c r="NTA281" s="163"/>
      <c r="NTB281" s="216"/>
      <c r="NTC281" s="217"/>
      <c r="NTD281" s="163"/>
      <c r="NTE281" s="163"/>
      <c r="NTF281" s="216"/>
      <c r="NTG281" s="217"/>
      <c r="NTH281" s="163"/>
      <c r="NTI281" s="163"/>
      <c r="NTJ281" s="216"/>
      <c r="NTK281" s="217"/>
      <c r="NTL281" s="163"/>
      <c r="NTM281" s="163"/>
      <c r="NTN281" s="216"/>
      <c r="NTO281" s="217"/>
      <c r="NTP281" s="163"/>
      <c r="NTQ281" s="163"/>
      <c r="NTR281" s="216"/>
      <c r="NTS281" s="217"/>
      <c r="NTT281" s="163"/>
      <c r="NTU281" s="163"/>
      <c r="NTV281" s="216"/>
      <c r="NTW281" s="217"/>
      <c r="NTX281" s="163"/>
      <c r="NTY281" s="163"/>
      <c r="NTZ281" s="216"/>
      <c r="NUA281" s="217"/>
      <c r="NUB281" s="163"/>
      <c r="NUC281" s="163"/>
      <c r="NUD281" s="216"/>
      <c r="NUE281" s="217"/>
      <c r="NUF281" s="163"/>
      <c r="NUG281" s="163"/>
      <c r="NUH281" s="216"/>
      <c r="NUI281" s="217"/>
      <c r="NUJ281" s="163"/>
      <c r="NUK281" s="163"/>
      <c r="NUL281" s="216"/>
      <c r="NUM281" s="217"/>
      <c r="NUN281" s="163"/>
      <c r="NUO281" s="163"/>
      <c r="NUP281" s="216"/>
      <c r="NUQ281" s="217"/>
      <c r="NUR281" s="163"/>
      <c r="NUS281" s="163"/>
      <c r="NUT281" s="216"/>
      <c r="NUU281" s="217"/>
      <c r="NUV281" s="163"/>
      <c r="NUW281" s="163"/>
      <c r="NUX281" s="216"/>
      <c r="NUY281" s="217"/>
      <c r="NUZ281" s="163"/>
      <c r="NVA281" s="163"/>
      <c r="NVB281" s="216"/>
      <c r="NVC281" s="217"/>
      <c r="NVD281" s="163"/>
      <c r="NVE281" s="163"/>
      <c r="NVF281" s="216"/>
      <c r="NVG281" s="217"/>
      <c r="NVH281" s="163"/>
      <c r="NVI281" s="163"/>
      <c r="NVJ281" s="216"/>
      <c r="NVK281" s="217"/>
      <c r="NVL281" s="163"/>
      <c r="NVM281" s="163"/>
      <c r="NVN281" s="216"/>
      <c r="NVO281" s="217"/>
      <c r="NVP281" s="163"/>
      <c r="NVQ281" s="163"/>
      <c r="NVR281" s="216"/>
      <c r="NVS281" s="217"/>
      <c r="NVT281" s="163"/>
      <c r="NVU281" s="163"/>
      <c r="NVV281" s="216"/>
      <c r="NVW281" s="217"/>
      <c r="NVX281" s="163"/>
      <c r="NVY281" s="163"/>
      <c r="NVZ281" s="216"/>
      <c r="NWA281" s="217"/>
      <c r="NWB281" s="163"/>
      <c r="NWC281" s="163"/>
      <c r="NWD281" s="216"/>
      <c r="NWE281" s="217"/>
      <c r="NWF281" s="163"/>
      <c r="NWG281" s="163"/>
      <c r="NWH281" s="216"/>
      <c r="NWI281" s="217"/>
      <c r="NWJ281" s="163"/>
      <c r="NWK281" s="163"/>
      <c r="NWL281" s="216"/>
      <c r="NWM281" s="217"/>
      <c r="NWN281" s="163"/>
      <c r="NWO281" s="163"/>
      <c r="NWP281" s="216"/>
      <c r="NWQ281" s="217"/>
      <c r="NWR281" s="163"/>
      <c r="NWS281" s="163"/>
      <c r="NWT281" s="216"/>
      <c r="NWU281" s="217"/>
      <c r="NWV281" s="163"/>
      <c r="NWW281" s="163"/>
      <c r="NWX281" s="216"/>
      <c r="NWY281" s="217"/>
      <c r="NWZ281" s="163"/>
      <c r="NXA281" s="163"/>
      <c r="NXB281" s="216"/>
      <c r="NXC281" s="217"/>
      <c r="NXD281" s="163"/>
      <c r="NXE281" s="163"/>
      <c r="NXF281" s="216"/>
      <c r="NXG281" s="217"/>
      <c r="NXH281" s="163"/>
      <c r="NXI281" s="163"/>
      <c r="NXJ281" s="216"/>
      <c r="NXK281" s="217"/>
      <c r="NXL281" s="163"/>
      <c r="NXM281" s="163"/>
      <c r="NXN281" s="216"/>
      <c r="NXO281" s="217"/>
      <c r="NXP281" s="163"/>
      <c r="NXQ281" s="163"/>
      <c r="NXR281" s="216"/>
      <c r="NXS281" s="217"/>
      <c r="NXT281" s="163"/>
      <c r="NXU281" s="163"/>
      <c r="NXV281" s="216"/>
      <c r="NXW281" s="217"/>
      <c r="NXX281" s="163"/>
      <c r="NXY281" s="163"/>
      <c r="NXZ281" s="216"/>
      <c r="NYA281" s="217"/>
      <c r="NYB281" s="163"/>
      <c r="NYC281" s="163"/>
      <c r="NYD281" s="216"/>
      <c r="NYE281" s="217"/>
      <c r="NYF281" s="163"/>
      <c r="NYG281" s="163"/>
      <c r="NYH281" s="216"/>
      <c r="NYI281" s="217"/>
      <c r="NYJ281" s="163"/>
      <c r="NYK281" s="163"/>
      <c r="NYL281" s="216"/>
      <c r="NYM281" s="217"/>
      <c r="NYN281" s="163"/>
      <c r="NYO281" s="163"/>
      <c r="NYP281" s="216"/>
      <c r="NYQ281" s="217"/>
      <c r="NYR281" s="163"/>
      <c r="NYS281" s="163"/>
      <c r="NYT281" s="216"/>
      <c r="NYU281" s="217"/>
      <c r="NYV281" s="163"/>
      <c r="NYW281" s="163"/>
      <c r="NYX281" s="216"/>
      <c r="NYY281" s="217"/>
      <c r="NYZ281" s="163"/>
      <c r="NZA281" s="163"/>
      <c r="NZB281" s="216"/>
      <c r="NZC281" s="217"/>
      <c r="NZD281" s="163"/>
      <c r="NZE281" s="163"/>
      <c r="NZF281" s="216"/>
      <c r="NZG281" s="217"/>
      <c r="NZH281" s="163"/>
      <c r="NZI281" s="163"/>
      <c r="NZJ281" s="216"/>
      <c r="NZK281" s="217"/>
      <c r="NZL281" s="163"/>
      <c r="NZM281" s="163"/>
      <c r="NZN281" s="216"/>
      <c r="NZO281" s="217"/>
      <c r="NZP281" s="163"/>
      <c r="NZQ281" s="163"/>
      <c r="NZR281" s="216"/>
      <c r="NZS281" s="217"/>
      <c r="NZT281" s="163"/>
      <c r="NZU281" s="163"/>
      <c r="NZV281" s="216"/>
      <c r="NZW281" s="217"/>
      <c r="NZX281" s="163"/>
      <c r="NZY281" s="163"/>
      <c r="NZZ281" s="216"/>
      <c r="OAA281" s="217"/>
      <c r="OAB281" s="163"/>
      <c r="OAC281" s="163"/>
      <c r="OAD281" s="216"/>
      <c r="OAE281" s="217"/>
      <c r="OAF281" s="163"/>
      <c r="OAG281" s="163"/>
      <c r="OAH281" s="216"/>
      <c r="OAI281" s="217"/>
      <c r="OAJ281" s="163"/>
      <c r="OAK281" s="163"/>
      <c r="OAL281" s="216"/>
      <c r="OAM281" s="217"/>
      <c r="OAN281" s="163"/>
      <c r="OAO281" s="163"/>
      <c r="OAP281" s="216"/>
      <c r="OAQ281" s="217"/>
      <c r="OAR281" s="163"/>
      <c r="OAS281" s="163"/>
      <c r="OAT281" s="216"/>
      <c r="OAU281" s="217"/>
      <c r="OAV281" s="163"/>
      <c r="OAW281" s="163"/>
      <c r="OAX281" s="216"/>
      <c r="OAY281" s="217"/>
      <c r="OAZ281" s="163"/>
      <c r="OBA281" s="163"/>
      <c r="OBB281" s="216"/>
      <c r="OBC281" s="217"/>
      <c r="OBD281" s="163"/>
      <c r="OBE281" s="163"/>
      <c r="OBF281" s="216"/>
      <c r="OBG281" s="217"/>
      <c r="OBH281" s="163"/>
      <c r="OBI281" s="163"/>
      <c r="OBJ281" s="216"/>
      <c r="OBK281" s="217"/>
      <c r="OBL281" s="163"/>
      <c r="OBM281" s="163"/>
      <c r="OBN281" s="216"/>
      <c r="OBO281" s="217"/>
      <c r="OBP281" s="163"/>
      <c r="OBQ281" s="163"/>
      <c r="OBR281" s="216"/>
      <c r="OBS281" s="217"/>
      <c r="OBT281" s="163"/>
      <c r="OBU281" s="163"/>
      <c r="OBV281" s="216"/>
      <c r="OBW281" s="217"/>
      <c r="OBX281" s="163"/>
      <c r="OBY281" s="163"/>
      <c r="OBZ281" s="216"/>
      <c r="OCA281" s="217"/>
      <c r="OCB281" s="163"/>
      <c r="OCC281" s="163"/>
      <c r="OCD281" s="216"/>
      <c r="OCE281" s="217"/>
      <c r="OCF281" s="163"/>
      <c r="OCG281" s="163"/>
      <c r="OCH281" s="216"/>
      <c r="OCI281" s="217"/>
      <c r="OCJ281" s="163"/>
      <c r="OCK281" s="163"/>
      <c r="OCL281" s="216"/>
      <c r="OCM281" s="217"/>
      <c r="OCN281" s="163"/>
      <c r="OCO281" s="163"/>
      <c r="OCP281" s="216"/>
      <c r="OCQ281" s="217"/>
      <c r="OCR281" s="163"/>
      <c r="OCS281" s="163"/>
      <c r="OCT281" s="216"/>
      <c r="OCU281" s="217"/>
      <c r="OCV281" s="163"/>
      <c r="OCW281" s="163"/>
      <c r="OCX281" s="216"/>
      <c r="OCY281" s="217"/>
      <c r="OCZ281" s="163"/>
      <c r="ODA281" s="163"/>
      <c r="ODB281" s="216"/>
      <c r="ODC281" s="217"/>
      <c r="ODD281" s="163"/>
      <c r="ODE281" s="163"/>
      <c r="ODF281" s="216"/>
      <c r="ODG281" s="217"/>
      <c r="ODH281" s="163"/>
      <c r="ODI281" s="163"/>
      <c r="ODJ281" s="216"/>
      <c r="ODK281" s="217"/>
      <c r="ODL281" s="163"/>
      <c r="ODM281" s="163"/>
      <c r="ODN281" s="216"/>
      <c r="ODO281" s="217"/>
      <c r="ODP281" s="163"/>
      <c r="ODQ281" s="163"/>
      <c r="ODR281" s="216"/>
      <c r="ODS281" s="217"/>
      <c r="ODT281" s="163"/>
      <c r="ODU281" s="163"/>
      <c r="ODV281" s="216"/>
      <c r="ODW281" s="217"/>
      <c r="ODX281" s="163"/>
      <c r="ODY281" s="163"/>
      <c r="ODZ281" s="216"/>
      <c r="OEA281" s="217"/>
      <c r="OEB281" s="163"/>
      <c r="OEC281" s="163"/>
      <c r="OED281" s="216"/>
      <c r="OEE281" s="217"/>
      <c r="OEF281" s="163"/>
      <c r="OEG281" s="163"/>
      <c r="OEH281" s="216"/>
      <c r="OEI281" s="217"/>
      <c r="OEJ281" s="163"/>
      <c r="OEK281" s="163"/>
      <c r="OEL281" s="216"/>
      <c r="OEM281" s="217"/>
      <c r="OEN281" s="163"/>
      <c r="OEO281" s="163"/>
      <c r="OEP281" s="216"/>
      <c r="OEQ281" s="217"/>
      <c r="OER281" s="163"/>
      <c r="OES281" s="163"/>
      <c r="OET281" s="216"/>
      <c r="OEU281" s="217"/>
      <c r="OEV281" s="163"/>
      <c r="OEW281" s="163"/>
      <c r="OEX281" s="216"/>
      <c r="OEY281" s="217"/>
      <c r="OEZ281" s="163"/>
      <c r="OFA281" s="163"/>
      <c r="OFB281" s="216"/>
      <c r="OFC281" s="217"/>
      <c r="OFD281" s="163"/>
      <c r="OFE281" s="163"/>
      <c r="OFF281" s="216"/>
      <c r="OFG281" s="217"/>
      <c r="OFH281" s="163"/>
      <c r="OFI281" s="163"/>
      <c r="OFJ281" s="216"/>
      <c r="OFK281" s="217"/>
      <c r="OFL281" s="163"/>
      <c r="OFM281" s="163"/>
      <c r="OFN281" s="216"/>
      <c r="OFO281" s="217"/>
      <c r="OFP281" s="163"/>
      <c r="OFQ281" s="163"/>
      <c r="OFR281" s="216"/>
      <c r="OFS281" s="217"/>
      <c r="OFT281" s="163"/>
      <c r="OFU281" s="163"/>
      <c r="OFV281" s="216"/>
      <c r="OFW281" s="217"/>
      <c r="OFX281" s="163"/>
      <c r="OFY281" s="163"/>
      <c r="OFZ281" s="216"/>
      <c r="OGA281" s="217"/>
      <c r="OGB281" s="163"/>
      <c r="OGC281" s="163"/>
      <c r="OGD281" s="216"/>
      <c r="OGE281" s="217"/>
      <c r="OGF281" s="163"/>
      <c r="OGG281" s="163"/>
      <c r="OGH281" s="216"/>
      <c r="OGI281" s="217"/>
      <c r="OGJ281" s="163"/>
      <c r="OGK281" s="163"/>
      <c r="OGL281" s="216"/>
      <c r="OGM281" s="217"/>
      <c r="OGN281" s="163"/>
      <c r="OGO281" s="163"/>
      <c r="OGP281" s="216"/>
      <c r="OGQ281" s="217"/>
      <c r="OGR281" s="163"/>
      <c r="OGS281" s="163"/>
      <c r="OGT281" s="216"/>
      <c r="OGU281" s="217"/>
      <c r="OGV281" s="163"/>
      <c r="OGW281" s="163"/>
      <c r="OGX281" s="216"/>
      <c r="OGY281" s="217"/>
      <c r="OGZ281" s="163"/>
      <c r="OHA281" s="163"/>
      <c r="OHB281" s="216"/>
      <c r="OHC281" s="217"/>
      <c r="OHD281" s="163"/>
      <c r="OHE281" s="163"/>
      <c r="OHF281" s="216"/>
      <c r="OHG281" s="217"/>
      <c r="OHH281" s="163"/>
      <c r="OHI281" s="163"/>
      <c r="OHJ281" s="216"/>
      <c r="OHK281" s="217"/>
      <c r="OHL281" s="163"/>
      <c r="OHM281" s="163"/>
      <c r="OHN281" s="216"/>
      <c r="OHO281" s="217"/>
      <c r="OHP281" s="163"/>
      <c r="OHQ281" s="163"/>
      <c r="OHR281" s="216"/>
      <c r="OHS281" s="217"/>
      <c r="OHT281" s="163"/>
      <c r="OHU281" s="163"/>
      <c r="OHV281" s="216"/>
      <c r="OHW281" s="217"/>
      <c r="OHX281" s="163"/>
      <c r="OHY281" s="163"/>
      <c r="OHZ281" s="216"/>
      <c r="OIA281" s="217"/>
      <c r="OIB281" s="163"/>
      <c r="OIC281" s="163"/>
      <c r="OID281" s="216"/>
      <c r="OIE281" s="217"/>
      <c r="OIF281" s="163"/>
      <c r="OIG281" s="163"/>
      <c r="OIH281" s="216"/>
      <c r="OII281" s="217"/>
      <c r="OIJ281" s="163"/>
      <c r="OIK281" s="163"/>
      <c r="OIL281" s="216"/>
      <c r="OIM281" s="217"/>
      <c r="OIN281" s="163"/>
      <c r="OIO281" s="163"/>
      <c r="OIP281" s="216"/>
      <c r="OIQ281" s="217"/>
      <c r="OIR281" s="163"/>
      <c r="OIS281" s="163"/>
      <c r="OIT281" s="216"/>
      <c r="OIU281" s="217"/>
      <c r="OIV281" s="163"/>
      <c r="OIW281" s="163"/>
      <c r="OIX281" s="216"/>
      <c r="OIY281" s="217"/>
      <c r="OIZ281" s="163"/>
      <c r="OJA281" s="163"/>
      <c r="OJB281" s="216"/>
      <c r="OJC281" s="217"/>
      <c r="OJD281" s="163"/>
      <c r="OJE281" s="163"/>
      <c r="OJF281" s="216"/>
      <c r="OJG281" s="217"/>
      <c r="OJH281" s="163"/>
      <c r="OJI281" s="163"/>
      <c r="OJJ281" s="216"/>
      <c r="OJK281" s="217"/>
      <c r="OJL281" s="163"/>
      <c r="OJM281" s="163"/>
      <c r="OJN281" s="216"/>
      <c r="OJO281" s="217"/>
      <c r="OJP281" s="163"/>
      <c r="OJQ281" s="163"/>
      <c r="OJR281" s="216"/>
      <c r="OJS281" s="217"/>
      <c r="OJT281" s="163"/>
      <c r="OJU281" s="163"/>
      <c r="OJV281" s="216"/>
      <c r="OJW281" s="217"/>
      <c r="OJX281" s="163"/>
      <c r="OJY281" s="163"/>
      <c r="OJZ281" s="216"/>
      <c r="OKA281" s="217"/>
      <c r="OKB281" s="163"/>
      <c r="OKC281" s="163"/>
      <c r="OKD281" s="216"/>
      <c r="OKE281" s="217"/>
      <c r="OKF281" s="163"/>
      <c r="OKG281" s="163"/>
      <c r="OKH281" s="216"/>
      <c r="OKI281" s="217"/>
      <c r="OKJ281" s="163"/>
      <c r="OKK281" s="163"/>
      <c r="OKL281" s="216"/>
      <c r="OKM281" s="217"/>
      <c r="OKN281" s="163"/>
      <c r="OKO281" s="163"/>
      <c r="OKP281" s="216"/>
      <c r="OKQ281" s="217"/>
      <c r="OKR281" s="163"/>
      <c r="OKS281" s="163"/>
      <c r="OKT281" s="216"/>
      <c r="OKU281" s="217"/>
      <c r="OKV281" s="163"/>
      <c r="OKW281" s="163"/>
      <c r="OKX281" s="216"/>
      <c r="OKY281" s="217"/>
      <c r="OKZ281" s="163"/>
      <c r="OLA281" s="163"/>
      <c r="OLB281" s="216"/>
      <c r="OLC281" s="217"/>
      <c r="OLD281" s="163"/>
      <c r="OLE281" s="163"/>
      <c r="OLF281" s="216"/>
      <c r="OLG281" s="217"/>
      <c r="OLH281" s="163"/>
      <c r="OLI281" s="163"/>
      <c r="OLJ281" s="216"/>
      <c r="OLK281" s="217"/>
      <c r="OLL281" s="163"/>
      <c r="OLM281" s="163"/>
      <c r="OLN281" s="216"/>
      <c r="OLO281" s="217"/>
      <c r="OLP281" s="163"/>
      <c r="OLQ281" s="163"/>
      <c r="OLR281" s="216"/>
      <c r="OLS281" s="217"/>
      <c r="OLT281" s="163"/>
      <c r="OLU281" s="163"/>
      <c r="OLV281" s="216"/>
      <c r="OLW281" s="217"/>
      <c r="OLX281" s="163"/>
      <c r="OLY281" s="163"/>
      <c r="OLZ281" s="216"/>
      <c r="OMA281" s="217"/>
      <c r="OMB281" s="163"/>
      <c r="OMC281" s="163"/>
      <c r="OMD281" s="216"/>
      <c r="OME281" s="217"/>
      <c r="OMF281" s="163"/>
      <c r="OMG281" s="163"/>
      <c r="OMH281" s="216"/>
      <c r="OMI281" s="217"/>
      <c r="OMJ281" s="163"/>
      <c r="OMK281" s="163"/>
      <c r="OML281" s="216"/>
      <c r="OMM281" s="217"/>
      <c r="OMN281" s="163"/>
      <c r="OMO281" s="163"/>
      <c r="OMP281" s="216"/>
      <c r="OMQ281" s="217"/>
      <c r="OMR281" s="163"/>
      <c r="OMS281" s="163"/>
      <c r="OMT281" s="216"/>
      <c r="OMU281" s="217"/>
      <c r="OMV281" s="163"/>
      <c r="OMW281" s="163"/>
      <c r="OMX281" s="216"/>
      <c r="OMY281" s="217"/>
      <c r="OMZ281" s="163"/>
      <c r="ONA281" s="163"/>
      <c r="ONB281" s="216"/>
      <c r="ONC281" s="217"/>
      <c r="OND281" s="163"/>
      <c r="ONE281" s="163"/>
      <c r="ONF281" s="216"/>
      <c r="ONG281" s="217"/>
      <c r="ONH281" s="163"/>
      <c r="ONI281" s="163"/>
      <c r="ONJ281" s="216"/>
      <c r="ONK281" s="217"/>
      <c r="ONL281" s="163"/>
      <c r="ONM281" s="163"/>
      <c r="ONN281" s="216"/>
      <c r="ONO281" s="217"/>
      <c r="ONP281" s="163"/>
      <c r="ONQ281" s="163"/>
      <c r="ONR281" s="216"/>
      <c r="ONS281" s="217"/>
      <c r="ONT281" s="163"/>
      <c r="ONU281" s="163"/>
      <c r="ONV281" s="216"/>
      <c r="ONW281" s="217"/>
      <c r="ONX281" s="163"/>
      <c r="ONY281" s="163"/>
      <c r="ONZ281" s="216"/>
      <c r="OOA281" s="217"/>
      <c r="OOB281" s="163"/>
      <c r="OOC281" s="163"/>
      <c r="OOD281" s="216"/>
      <c r="OOE281" s="217"/>
      <c r="OOF281" s="163"/>
      <c r="OOG281" s="163"/>
      <c r="OOH281" s="216"/>
      <c r="OOI281" s="217"/>
      <c r="OOJ281" s="163"/>
      <c r="OOK281" s="163"/>
      <c r="OOL281" s="216"/>
      <c r="OOM281" s="217"/>
      <c r="OON281" s="163"/>
      <c r="OOO281" s="163"/>
      <c r="OOP281" s="216"/>
      <c r="OOQ281" s="217"/>
      <c r="OOR281" s="163"/>
      <c r="OOS281" s="163"/>
      <c r="OOT281" s="216"/>
      <c r="OOU281" s="217"/>
      <c r="OOV281" s="163"/>
      <c r="OOW281" s="163"/>
      <c r="OOX281" s="216"/>
      <c r="OOY281" s="217"/>
      <c r="OOZ281" s="163"/>
      <c r="OPA281" s="163"/>
      <c r="OPB281" s="216"/>
      <c r="OPC281" s="217"/>
      <c r="OPD281" s="163"/>
      <c r="OPE281" s="163"/>
      <c r="OPF281" s="216"/>
      <c r="OPG281" s="217"/>
      <c r="OPH281" s="163"/>
      <c r="OPI281" s="163"/>
      <c r="OPJ281" s="216"/>
      <c r="OPK281" s="217"/>
      <c r="OPL281" s="163"/>
      <c r="OPM281" s="163"/>
      <c r="OPN281" s="216"/>
      <c r="OPO281" s="217"/>
      <c r="OPP281" s="163"/>
      <c r="OPQ281" s="163"/>
      <c r="OPR281" s="216"/>
      <c r="OPS281" s="217"/>
      <c r="OPT281" s="163"/>
      <c r="OPU281" s="163"/>
      <c r="OPV281" s="216"/>
      <c r="OPW281" s="217"/>
      <c r="OPX281" s="163"/>
      <c r="OPY281" s="163"/>
      <c r="OPZ281" s="216"/>
      <c r="OQA281" s="217"/>
      <c r="OQB281" s="163"/>
      <c r="OQC281" s="163"/>
      <c r="OQD281" s="216"/>
      <c r="OQE281" s="217"/>
      <c r="OQF281" s="163"/>
      <c r="OQG281" s="163"/>
      <c r="OQH281" s="216"/>
      <c r="OQI281" s="217"/>
      <c r="OQJ281" s="163"/>
      <c r="OQK281" s="163"/>
      <c r="OQL281" s="216"/>
      <c r="OQM281" s="217"/>
      <c r="OQN281" s="163"/>
      <c r="OQO281" s="163"/>
      <c r="OQP281" s="216"/>
      <c r="OQQ281" s="217"/>
      <c r="OQR281" s="163"/>
      <c r="OQS281" s="163"/>
      <c r="OQT281" s="216"/>
      <c r="OQU281" s="217"/>
      <c r="OQV281" s="163"/>
      <c r="OQW281" s="163"/>
      <c r="OQX281" s="216"/>
      <c r="OQY281" s="217"/>
      <c r="OQZ281" s="163"/>
      <c r="ORA281" s="163"/>
      <c r="ORB281" s="216"/>
      <c r="ORC281" s="217"/>
      <c r="ORD281" s="163"/>
      <c r="ORE281" s="163"/>
      <c r="ORF281" s="216"/>
      <c r="ORG281" s="217"/>
      <c r="ORH281" s="163"/>
      <c r="ORI281" s="163"/>
      <c r="ORJ281" s="216"/>
      <c r="ORK281" s="217"/>
      <c r="ORL281" s="163"/>
      <c r="ORM281" s="163"/>
      <c r="ORN281" s="216"/>
      <c r="ORO281" s="217"/>
      <c r="ORP281" s="163"/>
      <c r="ORQ281" s="163"/>
      <c r="ORR281" s="216"/>
      <c r="ORS281" s="217"/>
      <c r="ORT281" s="163"/>
      <c r="ORU281" s="163"/>
      <c r="ORV281" s="216"/>
      <c r="ORW281" s="217"/>
      <c r="ORX281" s="163"/>
      <c r="ORY281" s="163"/>
      <c r="ORZ281" s="216"/>
      <c r="OSA281" s="217"/>
      <c r="OSB281" s="163"/>
      <c r="OSC281" s="163"/>
      <c r="OSD281" s="216"/>
      <c r="OSE281" s="217"/>
      <c r="OSF281" s="163"/>
      <c r="OSG281" s="163"/>
      <c r="OSH281" s="216"/>
      <c r="OSI281" s="217"/>
      <c r="OSJ281" s="163"/>
      <c r="OSK281" s="163"/>
      <c r="OSL281" s="216"/>
      <c r="OSM281" s="217"/>
      <c r="OSN281" s="163"/>
      <c r="OSO281" s="163"/>
      <c r="OSP281" s="216"/>
      <c r="OSQ281" s="217"/>
      <c r="OSR281" s="163"/>
      <c r="OSS281" s="163"/>
      <c r="OST281" s="216"/>
      <c r="OSU281" s="217"/>
      <c r="OSV281" s="163"/>
      <c r="OSW281" s="163"/>
      <c r="OSX281" s="216"/>
      <c r="OSY281" s="217"/>
      <c r="OSZ281" s="163"/>
      <c r="OTA281" s="163"/>
      <c r="OTB281" s="216"/>
      <c r="OTC281" s="217"/>
      <c r="OTD281" s="163"/>
      <c r="OTE281" s="163"/>
      <c r="OTF281" s="216"/>
      <c r="OTG281" s="217"/>
      <c r="OTH281" s="163"/>
      <c r="OTI281" s="163"/>
      <c r="OTJ281" s="216"/>
      <c r="OTK281" s="217"/>
      <c r="OTL281" s="163"/>
      <c r="OTM281" s="163"/>
      <c r="OTN281" s="216"/>
      <c r="OTO281" s="217"/>
      <c r="OTP281" s="163"/>
      <c r="OTQ281" s="163"/>
      <c r="OTR281" s="216"/>
      <c r="OTS281" s="217"/>
      <c r="OTT281" s="163"/>
      <c r="OTU281" s="163"/>
      <c r="OTV281" s="216"/>
      <c r="OTW281" s="217"/>
      <c r="OTX281" s="163"/>
      <c r="OTY281" s="163"/>
      <c r="OTZ281" s="216"/>
      <c r="OUA281" s="217"/>
      <c r="OUB281" s="163"/>
      <c r="OUC281" s="163"/>
      <c r="OUD281" s="216"/>
      <c r="OUE281" s="217"/>
      <c r="OUF281" s="163"/>
      <c r="OUG281" s="163"/>
      <c r="OUH281" s="216"/>
      <c r="OUI281" s="217"/>
      <c r="OUJ281" s="163"/>
      <c r="OUK281" s="163"/>
      <c r="OUL281" s="216"/>
      <c r="OUM281" s="217"/>
      <c r="OUN281" s="163"/>
      <c r="OUO281" s="163"/>
      <c r="OUP281" s="216"/>
      <c r="OUQ281" s="217"/>
      <c r="OUR281" s="163"/>
      <c r="OUS281" s="163"/>
      <c r="OUT281" s="216"/>
      <c r="OUU281" s="217"/>
      <c r="OUV281" s="163"/>
      <c r="OUW281" s="163"/>
      <c r="OUX281" s="216"/>
      <c r="OUY281" s="217"/>
      <c r="OUZ281" s="163"/>
      <c r="OVA281" s="163"/>
      <c r="OVB281" s="216"/>
      <c r="OVC281" s="217"/>
      <c r="OVD281" s="163"/>
      <c r="OVE281" s="163"/>
      <c r="OVF281" s="216"/>
      <c r="OVG281" s="217"/>
      <c r="OVH281" s="163"/>
      <c r="OVI281" s="163"/>
      <c r="OVJ281" s="216"/>
      <c r="OVK281" s="217"/>
      <c r="OVL281" s="163"/>
      <c r="OVM281" s="163"/>
      <c r="OVN281" s="216"/>
      <c r="OVO281" s="217"/>
      <c r="OVP281" s="163"/>
      <c r="OVQ281" s="163"/>
      <c r="OVR281" s="216"/>
      <c r="OVS281" s="217"/>
      <c r="OVT281" s="163"/>
      <c r="OVU281" s="163"/>
      <c r="OVV281" s="216"/>
      <c r="OVW281" s="217"/>
      <c r="OVX281" s="163"/>
      <c r="OVY281" s="163"/>
      <c r="OVZ281" s="216"/>
      <c r="OWA281" s="217"/>
      <c r="OWB281" s="163"/>
      <c r="OWC281" s="163"/>
      <c r="OWD281" s="216"/>
      <c r="OWE281" s="217"/>
      <c r="OWF281" s="163"/>
      <c r="OWG281" s="163"/>
      <c r="OWH281" s="216"/>
      <c r="OWI281" s="217"/>
      <c r="OWJ281" s="163"/>
      <c r="OWK281" s="163"/>
      <c r="OWL281" s="216"/>
      <c r="OWM281" s="217"/>
      <c r="OWN281" s="163"/>
      <c r="OWO281" s="163"/>
      <c r="OWP281" s="216"/>
      <c r="OWQ281" s="217"/>
      <c r="OWR281" s="163"/>
      <c r="OWS281" s="163"/>
      <c r="OWT281" s="216"/>
      <c r="OWU281" s="217"/>
      <c r="OWV281" s="163"/>
      <c r="OWW281" s="163"/>
      <c r="OWX281" s="216"/>
      <c r="OWY281" s="217"/>
      <c r="OWZ281" s="163"/>
      <c r="OXA281" s="163"/>
      <c r="OXB281" s="216"/>
      <c r="OXC281" s="217"/>
      <c r="OXD281" s="163"/>
      <c r="OXE281" s="163"/>
      <c r="OXF281" s="216"/>
      <c r="OXG281" s="217"/>
      <c r="OXH281" s="163"/>
      <c r="OXI281" s="163"/>
      <c r="OXJ281" s="216"/>
      <c r="OXK281" s="217"/>
      <c r="OXL281" s="163"/>
      <c r="OXM281" s="163"/>
      <c r="OXN281" s="216"/>
      <c r="OXO281" s="217"/>
      <c r="OXP281" s="163"/>
      <c r="OXQ281" s="163"/>
      <c r="OXR281" s="216"/>
      <c r="OXS281" s="217"/>
      <c r="OXT281" s="163"/>
      <c r="OXU281" s="163"/>
      <c r="OXV281" s="216"/>
      <c r="OXW281" s="217"/>
      <c r="OXX281" s="163"/>
      <c r="OXY281" s="163"/>
      <c r="OXZ281" s="216"/>
      <c r="OYA281" s="217"/>
      <c r="OYB281" s="163"/>
      <c r="OYC281" s="163"/>
      <c r="OYD281" s="216"/>
      <c r="OYE281" s="217"/>
      <c r="OYF281" s="163"/>
      <c r="OYG281" s="163"/>
      <c r="OYH281" s="216"/>
      <c r="OYI281" s="217"/>
      <c r="OYJ281" s="163"/>
      <c r="OYK281" s="163"/>
      <c r="OYL281" s="216"/>
      <c r="OYM281" s="217"/>
      <c r="OYN281" s="163"/>
      <c r="OYO281" s="163"/>
      <c r="OYP281" s="216"/>
      <c r="OYQ281" s="217"/>
      <c r="OYR281" s="163"/>
      <c r="OYS281" s="163"/>
      <c r="OYT281" s="216"/>
      <c r="OYU281" s="217"/>
      <c r="OYV281" s="163"/>
      <c r="OYW281" s="163"/>
      <c r="OYX281" s="216"/>
      <c r="OYY281" s="217"/>
      <c r="OYZ281" s="163"/>
      <c r="OZA281" s="163"/>
      <c r="OZB281" s="216"/>
      <c r="OZC281" s="217"/>
      <c r="OZD281" s="163"/>
      <c r="OZE281" s="163"/>
      <c r="OZF281" s="216"/>
      <c r="OZG281" s="217"/>
      <c r="OZH281" s="163"/>
      <c r="OZI281" s="163"/>
      <c r="OZJ281" s="216"/>
      <c r="OZK281" s="217"/>
      <c r="OZL281" s="163"/>
      <c r="OZM281" s="163"/>
      <c r="OZN281" s="216"/>
      <c r="OZO281" s="217"/>
      <c r="OZP281" s="163"/>
      <c r="OZQ281" s="163"/>
      <c r="OZR281" s="216"/>
      <c r="OZS281" s="217"/>
      <c r="OZT281" s="163"/>
      <c r="OZU281" s="163"/>
      <c r="OZV281" s="216"/>
      <c r="OZW281" s="217"/>
      <c r="OZX281" s="163"/>
      <c r="OZY281" s="163"/>
      <c r="OZZ281" s="216"/>
      <c r="PAA281" s="217"/>
      <c r="PAB281" s="163"/>
      <c r="PAC281" s="163"/>
      <c r="PAD281" s="216"/>
      <c r="PAE281" s="217"/>
      <c r="PAF281" s="163"/>
      <c r="PAG281" s="163"/>
      <c r="PAH281" s="216"/>
      <c r="PAI281" s="217"/>
      <c r="PAJ281" s="163"/>
      <c r="PAK281" s="163"/>
      <c r="PAL281" s="216"/>
      <c r="PAM281" s="217"/>
      <c r="PAN281" s="163"/>
      <c r="PAO281" s="163"/>
      <c r="PAP281" s="216"/>
      <c r="PAQ281" s="217"/>
      <c r="PAR281" s="163"/>
      <c r="PAS281" s="163"/>
      <c r="PAT281" s="216"/>
      <c r="PAU281" s="217"/>
      <c r="PAV281" s="163"/>
      <c r="PAW281" s="163"/>
      <c r="PAX281" s="216"/>
      <c r="PAY281" s="217"/>
      <c r="PAZ281" s="163"/>
      <c r="PBA281" s="163"/>
      <c r="PBB281" s="216"/>
      <c r="PBC281" s="217"/>
      <c r="PBD281" s="163"/>
      <c r="PBE281" s="163"/>
      <c r="PBF281" s="216"/>
      <c r="PBG281" s="217"/>
      <c r="PBH281" s="163"/>
      <c r="PBI281" s="163"/>
      <c r="PBJ281" s="216"/>
      <c r="PBK281" s="217"/>
      <c r="PBL281" s="163"/>
      <c r="PBM281" s="163"/>
      <c r="PBN281" s="216"/>
      <c r="PBO281" s="217"/>
      <c r="PBP281" s="163"/>
      <c r="PBQ281" s="163"/>
      <c r="PBR281" s="216"/>
      <c r="PBS281" s="217"/>
      <c r="PBT281" s="163"/>
      <c r="PBU281" s="163"/>
      <c r="PBV281" s="216"/>
      <c r="PBW281" s="217"/>
      <c r="PBX281" s="163"/>
      <c r="PBY281" s="163"/>
      <c r="PBZ281" s="216"/>
      <c r="PCA281" s="217"/>
      <c r="PCB281" s="163"/>
      <c r="PCC281" s="163"/>
      <c r="PCD281" s="216"/>
      <c r="PCE281" s="217"/>
      <c r="PCF281" s="163"/>
      <c r="PCG281" s="163"/>
      <c r="PCH281" s="216"/>
      <c r="PCI281" s="217"/>
      <c r="PCJ281" s="163"/>
      <c r="PCK281" s="163"/>
      <c r="PCL281" s="216"/>
      <c r="PCM281" s="217"/>
      <c r="PCN281" s="163"/>
      <c r="PCO281" s="163"/>
      <c r="PCP281" s="216"/>
      <c r="PCQ281" s="217"/>
      <c r="PCR281" s="163"/>
      <c r="PCS281" s="163"/>
      <c r="PCT281" s="216"/>
      <c r="PCU281" s="217"/>
      <c r="PCV281" s="163"/>
      <c r="PCW281" s="163"/>
      <c r="PCX281" s="216"/>
      <c r="PCY281" s="217"/>
      <c r="PCZ281" s="163"/>
      <c r="PDA281" s="163"/>
      <c r="PDB281" s="216"/>
      <c r="PDC281" s="217"/>
      <c r="PDD281" s="163"/>
      <c r="PDE281" s="163"/>
      <c r="PDF281" s="216"/>
      <c r="PDG281" s="217"/>
      <c r="PDH281" s="163"/>
      <c r="PDI281" s="163"/>
      <c r="PDJ281" s="216"/>
      <c r="PDK281" s="217"/>
      <c r="PDL281" s="163"/>
      <c r="PDM281" s="163"/>
      <c r="PDN281" s="216"/>
      <c r="PDO281" s="217"/>
      <c r="PDP281" s="163"/>
      <c r="PDQ281" s="163"/>
      <c r="PDR281" s="216"/>
      <c r="PDS281" s="217"/>
      <c r="PDT281" s="163"/>
      <c r="PDU281" s="163"/>
      <c r="PDV281" s="216"/>
      <c r="PDW281" s="217"/>
      <c r="PDX281" s="163"/>
      <c r="PDY281" s="163"/>
      <c r="PDZ281" s="216"/>
      <c r="PEA281" s="217"/>
      <c r="PEB281" s="163"/>
      <c r="PEC281" s="163"/>
      <c r="PED281" s="216"/>
      <c r="PEE281" s="217"/>
      <c r="PEF281" s="163"/>
      <c r="PEG281" s="163"/>
      <c r="PEH281" s="216"/>
      <c r="PEI281" s="217"/>
      <c r="PEJ281" s="163"/>
      <c r="PEK281" s="163"/>
      <c r="PEL281" s="216"/>
      <c r="PEM281" s="217"/>
      <c r="PEN281" s="163"/>
      <c r="PEO281" s="163"/>
      <c r="PEP281" s="216"/>
      <c r="PEQ281" s="217"/>
      <c r="PER281" s="163"/>
      <c r="PES281" s="163"/>
      <c r="PET281" s="216"/>
      <c r="PEU281" s="217"/>
      <c r="PEV281" s="163"/>
      <c r="PEW281" s="163"/>
      <c r="PEX281" s="216"/>
      <c r="PEY281" s="217"/>
      <c r="PEZ281" s="163"/>
      <c r="PFA281" s="163"/>
      <c r="PFB281" s="216"/>
      <c r="PFC281" s="217"/>
      <c r="PFD281" s="163"/>
      <c r="PFE281" s="163"/>
      <c r="PFF281" s="216"/>
      <c r="PFG281" s="217"/>
      <c r="PFH281" s="163"/>
      <c r="PFI281" s="163"/>
      <c r="PFJ281" s="216"/>
      <c r="PFK281" s="217"/>
      <c r="PFL281" s="163"/>
      <c r="PFM281" s="163"/>
      <c r="PFN281" s="216"/>
      <c r="PFO281" s="217"/>
      <c r="PFP281" s="163"/>
      <c r="PFQ281" s="163"/>
      <c r="PFR281" s="216"/>
      <c r="PFS281" s="217"/>
      <c r="PFT281" s="163"/>
      <c r="PFU281" s="163"/>
      <c r="PFV281" s="216"/>
      <c r="PFW281" s="217"/>
      <c r="PFX281" s="163"/>
      <c r="PFY281" s="163"/>
      <c r="PFZ281" s="216"/>
      <c r="PGA281" s="217"/>
      <c r="PGB281" s="163"/>
      <c r="PGC281" s="163"/>
      <c r="PGD281" s="216"/>
      <c r="PGE281" s="217"/>
      <c r="PGF281" s="163"/>
      <c r="PGG281" s="163"/>
      <c r="PGH281" s="216"/>
      <c r="PGI281" s="217"/>
      <c r="PGJ281" s="163"/>
      <c r="PGK281" s="163"/>
      <c r="PGL281" s="216"/>
      <c r="PGM281" s="217"/>
      <c r="PGN281" s="163"/>
      <c r="PGO281" s="163"/>
      <c r="PGP281" s="216"/>
      <c r="PGQ281" s="217"/>
      <c r="PGR281" s="163"/>
      <c r="PGS281" s="163"/>
      <c r="PGT281" s="216"/>
      <c r="PGU281" s="217"/>
      <c r="PGV281" s="163"/>
      <c r="PGW281" s="163"/>
      <c r="PGX281" s="216"/>
      <c r="PGY281" s="217"/>
      <c r="PGZ281" s="163"/>
      <c r="PHA281" s="163"/>
      <c r="PHB281" s="216"/>
      <c r="PHC281" s="217"/>
      <c r="PHD281" s="163"/>
      <c r="PHE281" s="163"/>
      <c r="PHF281" s="216"/>
      <c r="PHG281" s="217"/>
      <c r="PHH281" s="163"/>
      <c r="PHI281" s="163"/>
      <c r="PHJ281" s="216"/>
      <c r="PHK281" s="217"/>
      <c r="PHL281" s="163"/>
      <c r="PHM281" s="163"/>
      <c r="PHN281" s="216"/>
      <c r="PHO281" s="217"/>
      <c r="PHP281" s="163"/>
      <c r="PHQ281" s="163"/>
      <c r="PHR281" s="216"/>
      <c r="PHS281" s="217"/>
      <c r="PHT281" s="163"/>
      <c r="PHU281" s="163"/>
      <c r="PHV281" s="216"/>
      <c r="PHW281" s="217"/>
      <c r="PHX281" s="163"/>
      <c r="PHY281" s="163"/>
      <c r="PHZ281" s="216"/>
      <c r="PIA281" s="217"/>
      <c r="PIB281" s="163"/>
      <c r="PIC281" s="163"/>
      <c r="PID281" s="216"/>
      <c r="PIE281" s="217"/>
      <c r="PIF281" s="163"/>
      <c r="PIG281" s="163"/>
      <c r="PIH281" s="216"/>
      <c r="PII281" s="217"/>
      <c r="PIJ281" s="163"/>
      <c r="PIK281" s="163"/>
      <c r="PIL281" s="216"/>
      <c r="PIM281" s="217"/>
      <c r="PIN281" s="163"/>
      <c r="PIO281" s="163"/>
      <c r="PIP281" s="216"/>
      <c r="PIQ281" s="217"/>
      <c r="PIR281" s="163"/>
      <c r="PIS281" s="163"/>
      <c r="PIT281" s="216"/>
      <c r="PIU281" s="217"/>
      <c r="PIV281" s="163"/>
      <c r="PIW281" s="163"/>
      <c r="PIX281" s="216"/>
      <c r="PIY281" s="217"/>
      <c r="PIZ281" s="163"/>
      <c r="PJA281" s="163"/>
      <c r="PJB281" s="216"/>
      <c r="PJC281" s="217"/>
      <c r="PJD281" s="163"/>
      <c r="PJE281" s="163"/>
      <c r="PJF281" s="216"/>
      <c r="PJG281" s="217"/>
      <c r="PJH281" s="163"/>
      <c r="PJI281" s="163"/>
      <c r="PJJ281" s="216"/>
      <c r="PJK281" s="217"/>
      <c r="PJL281" s="163"/>
      <c r="PJM281" s="163"/>
      <c r="PJN281" s="216"/>
      <c r="PJO281" s="217"/>
      <c r="PJP281" s="163"/>
      <c r="PJQ281" s="163"/>
      <c r="PJR281" s="216"/>
      <c r="PJS281" s="217"/>
      <c r="PJT281" s="163"/>
      <c r="PJU281" s="163"/>
      <c r="PJV281" s="216"/>
      <c r="PJW281" s="217"/>
      <c r="PJX281" s="163"/>
      <c r="PJY281" s="163"/>
      <c r="PJZ281" s="216"/>
      <c r="PKA281" s="217"/>
      <c r="PKB281" s="163"/>
      <c r="PKC281" s="163"/>
      <c r="PKD281" s="216"/>
      <c r="PKE281" s="217"/>
      <c r="PKF281" s="163"/>
      <c r="PKG281" s="163"/>
      <c r="PKH281" s="216"/>
      <c r="PKI281" s="217"/>
      <c r="PKJ281" s="163"/>
      <c r="PKK281" s="163"/>
      <c r="PKL281" s="216"/>
      <c r="PKM281" s="217"/>
      <c r="PKN281" s="163"/>
      <c r="PKO281" s="163"/>
      <c r="PKP281" s="216"/>
      <c r="PKQ281" s="217"/>
      <c r="PKR281" s="163"/>
      <c r="PKS281" s="163"/>
      <c r="PKT281" s="216"/>
      <c r="PKU281" s="217"/>
      <c r="PKV281" s="163"/>
      <c r="PKW281" s="163"/>
      <c r="PKX281" s="216"/>
      <c r="PKY281" s="217"/>
      <c r="PKZ281" s="163"/>
      <c r="PLA281" s="163"/>
      <c r="PLB281" s="216"/>
      <c r="PLC281" s="217"/>
      <c r="PLD281" s="163"/>
      <c r="PLE281" s="163"/>
      <c r="PLF281" s="216"/>
      <c r="PLG281" s="217"/>
      <c r="PLH281" s="163"/>
      <c r="PLI281" s="163"/>
      <c r="PLJ281" s="216"/>
      <c r="PLK281" s="217"/>
      <c r="PLL281" s="163"/>
      <c r="PLM281" s="163"/>
      <c r="PLN281" s="216"/>
      <c r="PLO281" s="217"/>
      <c r="PLP281" s="163"/>
      <c r="PLQ281" s="163"/>
      <c r="PLR281" s="216"/>
      <c r="PLS281" s="217"/>
      <c r="PLT281" s="163"/>
      <c r="PLU281" s="163"/>
      <c r="PLV281" s="216"/>
      <c r="PLW281" s="217"/>
      <c r="PLX281" s="163"/>
      <c r="PLY281" s="163"/>
      <c r="PLZ281" s="216"/>
      <c r="PMA281" s="217"/>
      <c r="PMB281" s="163"/>
      <c r="PMC281" s="163"/>
      <c r="PMD281" s="216"/>
      <c r="PME281" s="217"/>
      <c r="PMF281" s="163"/>
      <c r="PMG281" s="163"/>
      <c r="PMH281" s="216"/>
      <c r="PMI281" s="217"/>
      <c r="PMJ281" s="163"/>
      <c r="PMK281" s="163"/>
      <c r="PML281" s="216"/>
      <c r="PMM281" s="217"/>
      <c r="PMN281" s="163"/>
      <c r="PMO281" s="163"/>
      <c r="PMP281" s="216"/>
      <c r="PMQ281" s="217"/>
      <c r="PMR281" s="163"/>
      <c r="PMS281" s="163"/>
      <c r="PMT281" s="216"/>
      <c r="PMU281" s="217"/>
      <c r="PMV281" s="163"/>
      <c r="PMW281" s="163"/>
      <c r="PMX281" s="216"/>
      <c r="PMY281" s="217"/>
      <c r="PMZ281" s="163"/>
      <c r="PNA281" s="163"/>
      <c r="PNB281" s="216"/>
      <c r="PNC281" s="217"/>
      <c r="PND281" s="163"/>
      <c r="PNE281" s="163"/>
      <c r="PNF281" s="216"/>
      <c r="PNG281" s="217"/>
      <c r="PNH281" s="163"/>
      <c r="PNI281" s="163"/>
      <c r="PNJ281" s="216"/>
      <c r="PNK281" s="217"/>
      <c r="PNL281" s="163"/>
      <c r="PNM281" s="163"/>
      <c r="PNN281" s="216"/>
      <c r="PNO281" s="217"/>
      <c r="PNP281" s="163"/>
      <c r="PNQ281" s="163"/>
      <c r="PNR281" s="216"/>
      <c r="PNS281" s="217"/>
      <c r="PNT281" s="163"/>
      <c r="PNU281" s="163"/>
      <c r="PNV281" s="216"/>
      <c r="PNW281" s="217"/>
      <c r="PNX281" s="163"/>
      <c r="PNY281" s="163"/>
      <c r="PNZ281" s="216"/>
      <c r="POA281" s="217"/>
      <c r="POB281" s="163"/>
      <c r="POC281" s="163"/>
      <c r="POD281" s="216"/>
      <c r="POE281" s="217"/>
      <c r="POF281" s="163"/>
      <c r="POG281" s="163"/>
      <c r="POH281" s="216"/>
      <c r="POI281" s="217"/>
      <c r="POJ281" s="163"/>
      <c r="POK281" s="163"/>
      <c r="POL281" s="216"/>
      <c r="POM281" s="217"/>
      <c r="PON281" s="163"/>
      <c r="POO281" s="163"/>
      <c r="POP281" s="216"/>
      <c r="POQ281" s="217"/>
      <c r="POR281" s="163"/>
      <c r="POS281" s="163"/>
      <c r="POT281" s="216"/>
      <c r="POU281" s="217"/>
      <c r="POV281" s="163"/>
      <c r="POW281" s="163"/>
      <c r="POX281" s="216"/>
      <c r="POY281" s="217"/>
      <c r="POZ281" s="163"/>
      <c r="PPA281" s="163"/>
      <c r="PPB281" s="216"/>
      <c r="PPC281" s="217"/>
      <c r="PPD281" s="163"/>
      <c r="PPE281" s="163"/>
      <c r="PPF281" s="216"/>
      <c r="PPG281" s="217"/>
      <c r="PPH281" s="163"/>
      <c r="PPI281" s="163"/>
      <c r="PPJ281" s="216"/>
      <c r="PPK281" s="217"/>
      <c r="PPL281" s="163"/>
      <c r="PPM281" s="163"/>
      <c r="PPN281" s="216"/>
      <c r="PPO281" s="217"/>
      <c r="PPP281" s="163"/>
      <c r="PPQ281" s="163"/>
      <c r="PPR281" s="216"/>
      <c r="PPS281" s="217"/>
      <c r="PPT281" s="163"/>
      <c r="PPU281" s="163"/>
      <c r="PPV281" s="216"/>
      <c r="PPW281" s="217"/>
      <c r="PPX281" s="163"/>
      <c r="PPY281" s="163"/>
      <c r="PPZ281" s="216"/>
      <c r="PQA281" s="217"/>
      <c r="PQB281" s="163"/>
      <c r="PQC281" s="163"/>
      <c r="PQD281" s="216"/>
      <c r="PQE281" s="217"/>
      <c r="PQF281" s="163"/>
      <c r="PQG281" s="163"/>
      <c r="PQH281" s="216"/>
      <c r="PQI281" s="217"/>
      <c r="PQJ281" s="163"/>
      <c r="PQK281" s="163"/>
      <c r="PQL281" s="216"/>
      <c r="PQM281" s="217"/>
      <c r="PQN281" s="163"/>
      <c r="PQO281" s="163"/>
      <c r="PQP281" s="216"/>
      <c r="PQQ281" s="217"/>
      <c r="PQR281" s="163"/>
      <c r="PQS281" s="163"/>
      <c r="PQT281" s="216"/>
      <c r="PQU281" s="217"/>
      <c r="PQV281" s="163"/>
      <c r="PQW281" s="163"/>
      <c r="PQX281" s="216"/>
      <c r="PQY281" s="217"/>
      <c r="PQZ281" s="163"/>
      <c r="PRA281" s="163"/>
      <c r="PRB281" s="216"/>
      <c r="PRC281" s="217"/>
      <c r="PRD281" s="163"/>
      <c r="PRE281" s="163"/>
      <c r="PRF281" s="216"/>
      <c r="PRG281" s="217"/>
      <c r="PRH281" s="163"/>
      <c r="PRI281" s="163"/>
      <c r="PRJ281" s="216"/>
      <c r="PRK281" s="217"/>
      <c r="PRL281" s="163"/>
      <c r="PRM281" s="163"/>
      <c r="PRN281" s="216"/>
      <c r="PRO281" s="217"/>
      <c r="PRP281" s="163"/>
      <c r="PRQ281" s="163"/>
      <c r="PRR281" s="216"/>
      <c r="PRS281" s="217"/>
      <c r="PRT281" s="163"/>
      <c r="PRU281" s="163"/>
      <c r="PRV281" s="216"/>
      <c r="PRW281" s="217"/>
      <c r="PRX281" s="163"/>
      <c r="PRY281" s="163"/>
      <c r="PRZ281" s="216"/>
      <c r="PSA281" s="217"/>
      <c r="PSB281" s="163"/>
      <c r="PSC281" s="163"/>
      <c r="PSD281" s="216"/>
      <c r="PSE281" s="217"/>
      <c r="PSF281" s="163"/>
      <c r="PSG281" s="163"/>
      <c r="PSH281" s="216"/>
      <c r="PSI281" s="217"/>
      <c r="PSJ281" s="163"/>
      <c r="PSK281" s="163"/>
      <c r="PSL281" s="216"/>
      <c r="PSM281" s="217"/>
      <c r="PSN281" s="163"/>
      <c r="PSO281" s="163"/>
      <c r="PSP281" s="216"/>
      <c r="PSQ281" s="217"/>
      <c r="PSR281" s="163"/>
      <c r="PSS281" s="163"/>
      <c r="PST281" s="216"/>
      <c r="PSU281" s="217"/>
      <c r="PSV281" s="163"/>
      <c r="PSW281" s="163"/>
      <c r="PSX281" s="216"/>
      <c r="PSY281" s="217"/>
      <c r="PSZ281" s="163"/>
      <c r="PTA281" s="163"/>
      <c r="PTB281" s="216"/>
      <c r="PTC281" s="217"/>
      <c r="PTD281" s="163"/>
      <c r="PTE281" s="163"/>
      <c r="PTF281" s="216"/>
      <c r="PTG281" s="217"/>
      <c r="PTH281" s="163"/>
      <c r="PTI281" s="163"/>
      <c r="PTJ281" s="216"/>
      <c r="PTK281" s="217"/>
      <c r="PTL281" s="163"/>
      <c r="PTM281" s="163"/>
      <c r="PTN281" s="216"/>
      <c r="PTO281" s="217"/>
      <c r="PTP281" s="163"/>
      <c r="PTQ281" s="163"/>
      <c r="PTR281" s="216"/>
      <c r="PTS281" s="217"/>
      <c r="PTT281" s="163"/>
      <c r="PTU281" s="163"/>
      <c r="PTV281" s="216"/>
      <c r="PTW281" s="217"/>
      <c r="PTX281" s="163"/>
      <c r="PTY281" s="163"/>
      <c r="PTZ281" s="216"/>
      <c r="PUA281" s="217"/>
      <c r="PUB281" s="163"/>
      <c r="PUC281" s="163"/>
      <c r="PUD281" s="216"/>
      <c r="PUE281" s="217"/>
      <c r="PUF281" s="163"/>
      <c r="PUG281" s="163"/>
      <c r="PUH281" s="216"/>
      <c r="PUI281" s="217"/>
      <c r="PUJ281" s="163"/>
      <c r="PUK281" s="163"/>
      <c r="PUL281" s="216"/>
      <c r="PUM281" s="217"/>
      <c r="PUN281" s="163"/>
      <c r="PUO281" s="163"/>
      <c r="PUP281" s="216"/>
      <c r="PUQ281" s="217"/>
      <c r="PUR281" s="163"/>
      <c r="PUS281" s="163"/>
      <c r="PUT281" s="216"/>
      <c r="PUU281" s="217"/>
      <c r="PUV281" s="163"/>
      <c r="PUW281" s="163"/>
      <c r="PUX281" s="216"/>
      <c r="PUY281" s="217"/>
      <c r="PUZ281" s="163"/>
      <c r="PVA281" s="163"/>
      <c r="PVB281" s="216"/>
      <c r="PVC281" s="217"/>
      <c r="PVD281" s="163"/>
      <c r="PVE281" s="163"/>
      <c r="PVF281" s="216"/>
      <c r="PVG281" s="217"/>
      <c r="PVH281" s="163"/>
      <c r="PVI281" s="163"/>
      <c r="PVJ281" s="216"/>
      <c r="PVK281" s="217"/>
      <c r="PVL281" s="163"/>
      <c r="PVM281" s="163"/>
      <c r="PVN281" s="216"/>
      <c r="PVO281" s="217"/>
      <c r="PVP281" s="163"/>
      <c r="PVQ281" s="163"/>
      <c r="PVR281" s="216"/>
      <c r="PVS281" s="217"/>
      <c r="PVT281" s="163"/>
      <c r="PVU281" s="163"/>
      <c r="PVV281" s="216"/>
      <c r="PVW281" s="217"/>
      <c r="PVX281" s="163"/>
      <c r="PVY281" s="163"/>
      <c r="PVZ281" s="216"/>
      <c r="PWA281" s="217"/>
      <c r="PWB281" s="163"/>
      <c r="PWC281" s="163"/>
      <c r="PWD281" s="216"/>
      <c r="PWE281" s="217"/>
      <c r="PWF281" s="163"/>
      <c r="PWG281" s="163"/>
      <c r="PWH281" s="216"/>
      <c r="PWI281" s="217"/>
      <c r="PWJ281" s="163"/>
      <c r="PWK281" s="163"/>
      <c r="PWL281" s="216"/>
      <c r="PWM281" s="217"/>
      <c r="PWN281" s="163"/>
      <c r="PWO281" s="163"/>
      <c r="PWP281" s="216"/>
      <c r="PWQ281" s="217"/>
      <c r="PWR281" s="163"/>
      <c r="PWS281" s="163"/>
      <c r="PWT281" s="216"/>
      <c r="PWU281" s="217"/>
      <c r="PWV281" s="163"/>
      <c r="PWW281" s="163"/>
      <c r="PWX281" s="216"/>
      <c r="PWY281" s="217"/>
      <c r="PWZ281" s="163"/>
      <c r="PXA281" s="163"/>
      <c r="PXB281" s="216"/>
      <c r="PXC281" s="217"/>
      <c r="PXD281" s="163"/>
      <c r="PXE281" s="163"/>
      <c r="PXF281" s="216"/>
      <c r="PXG281" s="217"/>
      <c r="PXH281" s="163"/>
      <c r="PXI281" s="163"/>
      <c r="PXJ281" s="216"/>
      <c r="PXK281" s="217"/>
      <c r="PXL281" s="163"/>
      <c r="PXM281" s="163"/>
      <c r="PXN281" s="216"/>
      <c r="PXO281" s="217"/>
      <c r="PXP281" s="163"/>
      <c r="PXQ281" s="163"/>
      <c r="PXR281" s="216"/>
      <c r="PXS281" s="217"/>
      <c r="PXT281" s="163"/>
      <c r="PXU281" s="163"/>
      <c r="PXV281" s="216"/>
      <c r="PXW281" s="217"/>
      <c r="PXX281" s="163"/>
      <c r="PXY281" s="163"/>
      <c r="PXZ281" s="216"/>
      <c r="PYA281" s="217"/>
      <c r="PYB281" s="163"/>
      <c r="PYC281" s="163"/>
      <c r="PYD281" s="216"/>
      <c r="PYE281" s="217"/>
      <c r="PYF281" s="163"/>
      <c r="PYG281" s="163"/>
      <c r="PYH281" s="216"/>
      <c r="PYI281" s="217"/>
      <c r="PYJ281" s="163"/>
      <c r="PYK281" s="163"/>
      <c r="PYL281" s="216"/>
      <c r="PYM281" s="217"/>
      <c r="PYN281" s="163"/>
      <c r="PYO281" s="163"/>
      <c r="PYP281" s="216"/>
      <c r="PYQ281" s="217"/>
      <c r="PYR281" s="163"/>
      <c r="PYS281" s="163"/>
      <c r="PYT281" s="216"/>
      <c r="PYU281" s="217"/>
      <c r="PYV281" s="163"/>
      <c r="PYW281" s="163"/>
      <c r="PYX281" s="216"/>
      <c r="PYY281" s="217"/>
      <c r="PYZ281" s="163"/>
      <c r="PZA281" s="163"/>
      <c r="PZB281" s="216"/>
      <c r="PZC281" s="217"/>
      <c r="PZD281" s="163"/>
      <c r="PZE281" s="163"/>
      <c r="PZF281" s="216"/>
      <c r="PZG281" s="217"/>
      <c r="PZH281" s="163"/>
      <c r="PZI281" s="163"/>
      <c r="PZJ281" s="216"/>
      <c r="PZK281" s="217"/>
      <c r="PZL281" s="163"/>
      <c r="PZM281" s="163"/>
      <c r="PZN281" s="216"/>
      <c r="PZO281" s="217"/>
      <c r="PZP281" s="163"/>
      <c r="PZQ281" s="163"/>
      <c r="PZR281" s="216"/>
      <c r="PZS281" s="217"/>
      <c r="PZT281" s="163"/>
      <c r="PZU281" s="163"/>
      <c r="PZV281" s="216"/>
      <c r="PZW281" s="217"/>
      <c r="PZX281" s="163"/>
      <c r="PZY281" s="163"/>
      <c r="PZZ281" s="216"/>
      <c r="QAA281" s="217"/>
      <c r="QAB281" s="163"/>
      <c r="QAC281" s="163"/>
      <c r="QAD281" s="216"/>
      <c r="QAE281" s="217"/>
      <c r="QAF281" s="163"/>
      <c r="QAG281" s="163"/>
      <c r="QAH281" s="216"/>
      <c r="QAI281" s="217"/>
      <c r="QAJ281" s="163"/>
      <c r="QAK281" s="163"/>
      <c r="QAL281" s="216"/>
      <c r="QAM281" s="217"/>
      <c r="QAN281" s="163"/>
      <c r="QAO281" s="163"/>
      <c r="QAP281" s="216"/>
      <c r="QAQ281" s="217"/>
      <c r="QAR281" s="163"/>
      <c r="QAS281" s="163"/>
      <c r="QAT281" s="216"/>
      <c r="QAU281" s="217"/>
      <c r="QAV281" s="163"/>
      <c r="QAW281" s="163"/>
      <c r="QAX281" s="216"/>
      <c r="QAY281" s="217"/>
      <c r="QAZ281" s="163"/>
      <c r="QBA281" s="163"/>
      <c r="QBB281" s="216"/>
      <c r="QBC281" s="217"/>
      <c r="QBD281" s="163"/>
      <c r="QBE281" s="163"/>
      <c r="QBF281" s="216"/>
      <c r="QBG281" s="217"/>
      <c r="QBH281" s="163"/>
      <c r="QBI281" s="163"/>
      <c r="QBJ281" s="216"/>
      <c r="QBK281" s="217"/>
      <c r="QBL281" s="163"/>
      <c r="QBM281" s="163"/>
      <c r="QBN281" s="216"/>
      <c r="QBO281" s="217"/>
      <c r="QBP281" s="163"/>
      <c r="QBQ281" s="163"/>
      <c r="QBR281" s="216"/>
      <c r="QBS281" s="217"/>
      <c r="QBT281" s="163"/>
      <c r="QBU281" s="163"/>
      <c r="QBV281" s="216"/>
      <c r="QBW281" s="217"/>
      <c r="QBX281" s="163"/>
      <c r="QBY281" s="163"/>
      <c r="QBZ281" s="216"/>
      <c r="QCA281" s="217"/>
      <c r="QCB281" s="163"/>
      <c r="QCC281" s="163"/>
      <c r="QCD281" s="216"/>
      <c r="QCE281" s="217"/>
      <c r="QCF281" s="163"/>
      <c r="QCG281" s="163"/>
      <c r="QCH281" s="216"/>
      <c r="QCI281" s="217"/>
      <c r="QCJ281" s="163"/>
      <c r="QCK281" s="163"/>
      <c r="QCL281" s="216"/>
      <c r="QCM281" s="217"/>
      <c r="QCN281" s="163"/>
      <c r="QCO281" s="163"/>
      <c r="QCP281" s="216"/>
      <c r="QCQ281" s="217"/>
      <c r="QCR281" s="163"/>
      <c r="QCS281" s="163"/>
      <c r="QCT281" s="216"/>
      <c r="QCU281" s="217"/>
      <c r="QCV281" s="163"/>
      <c r="QCW281" s="163"/>
      <c r="QCX281" s="216"/>
      <c r="QCY281" s="217"/>
      <c r="QCZ281" s="163"/>
      <c r="QDA281" s="163"/>
      <c r="QDB281" s="216"/>
      <c r="QDC281" s="217"/>
      <c r="QDD281" s="163"/>
      <c r="QDE281" s="163"/>
      <c r="QDF281" s="216"/>
      <c r="QDG281" s="217"/>
      <c r="QDH281" s="163"/>
      <c r="QDI281" s="163"/>
      <c r="QDJ281" s="216"/>
      <c r="QDK281" s="217"/>
      <c r="QDL281" s="163"/>
      <c r="QDM281" s="163"/>
      <c r="QDN281" s="216"/>
      <c r="QDO281" s="217"/>
      <c r="QDP281" s="163"/>
      <c r="QDQ281" s="163"/>
      <c r="QDR281" s="216"/>
      <c r="QDS281" s="217"/>
      <c r="QDT281" s="163"/>
      <c r="QDU281" s="163"/>
      <c r="QDV281" s="216"/>
      <c r="QDW281" s="217"/>
      <c r="QDX281" s="163"/>
      <c r="QDY281" s="163"/>
      <c r="QDZ281" s="216"/>
      <c r="QEA281" s="217"/>
      <c r="QEB281" s="163"/>
      <c r="QEC281" s="163"/>
      <c r="QED281" s="216"/>
      <c r="QEE281" s="217"/>
      <c r="QEF281" s="163"/>
      <c r="QEG281" s="163"/>
      <c r="QEH281" s="216"/>
      <c r="QEI281" s="217"/>
      <c r="QEJ281" s="163"/>
      <c r="QEK281" s="163"/>
      <c r="QEL281" s="216"/>
      <c r="QEM281" s="217"/>
      <c r="QEN281" s="163"/>
      <c r="QEO281" s="163"/>
      <c r="QEP281" s="216"/>
      <c r="QEQ281" s="217"/>
      <c r="QER281" s="163"/>
      <c r="QES281" s="163"/>
      <c r="QET281" s="216"/>
      <c r="QEU281" s="217"/>
      <c r="QEV281" s="163"/>
      <c r="QEW281" s="163"/>
      <c r="QEX281" s="216"/>
      <c r="QEY281" s="217"/>
      <c r="QEZ281" s="163"/>
      <c r="QFA281" s="163"/>
      <c r="QFB281" s="216"/>
      <c r="QFC281" s="217"/>
      <c r="QFD281" s="163"/>
      <c r="QFE281" s="163"/>
      <c r="QFF281" s="216"/>
      <c r="QFG281" s="217"/>
      <c r="QFH281" s="163"/>
      <c r="QFI281" s="163"/>
      <c r="QFJ281" s="216"/>
      <c r="QFK281" s="217"/>
      <c r="QFL281" s="163"/>
      <c r="QFM281" s="163"/>
      <c r="QFN281" s="216"/>
      <c r="QFO281" s="217"/>
      <c r="QFP281" s="163"/>
      <c r="QFQ281" s="163"/>
      <c r="QFR281" s="216"/>
      <c r="QFS281" s="217"/>
      <c r="QFT281" s="163"/>
      <c r="QFU281" s="163"/>
      <c r="QFV281" s="216"/>
      <c r="QFW281" s="217"/>
      <c r="QFX281" s="163"/>
      <c r="QFY281" s="163"/>
      <c r="QFZ281" s="216"/>
      <c r="QGA281" s="217"/>
      <c r="QGB281" s="163"/>
      <c r="QGC281" s="163"/>
      <c r="QGD281" s="216"/>
      <c r="QGE281" s="217"/>
      <c r="QGF281" s="163"/>
      <c r="QGG281" s="163"/>
      <c r="QGH281" s="216"/>
      <c r="QGI281" s="217"/>
      <c r="QGJ281" s="163"/>
      <c r="QGK281" s="163"/>
      <c r="QGL281" s="216"/>
      <c r="QGM281" s="217"/>
      <c r="QGN281" s="163"/>
      <c r="QGO281" s="163"/>
      <c r="QGP281" s="216"/>
      <c r="QGQ281" s="217"/>
      <c r="QGR281" s="163"/>
      <c r="QGS281" s="163"/>
      <c r="QGT281" s="216"/>
      <c r="QGU281" s="217"/>
      <c r="QGV281" s="163"/>
      <c r="QGW281" s="163"/>
      <c r="QGX281" s="216"/>
      <c r="QGY281" s="217"/>
      <c r="QGZ281" s="163"/>
      <c r="QHA281" s="163"/>
      <c r="QHB281" s="216"/>
      <c r="QHC281" s="217"/>
      <c r="QHD281" s="163"/>
      <c r="QHE281" s="163"/>
      <c r="QHF281" s="216"/>
      <c r="QHG281" s="217"/>
      <c r="QHH281" s="163"/>
      <c r="QHI281" s="163"/>
      <c r="QHJ281" s="216"/>
      <c r="QHK281" s="217"/>
      <c r="QHL281" s="163"/>
      <c r="QHM281" s="163"/>
      <c r="QHN281" s="216"/>
      <c r="QHO281" s="217"/>
      <c r="QHP281" s="163"/>
      <c r="QHQ281" s="163"/>
      <c r="QHR281" s="216"/>
      <c r="QHS281" s="217"/>
      <c r="QHT281" s="163"/>
      <c r="QHU281" s="163"/>
      <c r="QHV281" s="216"/>
      <c r="QHW281" s="217"/>
      <c r="QHX281" s="163"/>
      <c r="QHY281" s="163"/>
      <c r="QHZ281" s="216"/>
      <c r="QIA281" s="217"/>
      <c r="QIB281" s="163"/>
      <c r="QIC281" s="163"/>
      <c r="QID281" s="216"/>
      <c r="QIE281" s="217"/>
      <c r="QIF281" s="163"/>
      <c r="QIG281" s="163"/>
      <c r="QIH281" s="216"/>
      <c r="QII281" s="217"/>
      <c r="QIJ281" s="163"/>
      <c r="QIK281" s="163"/>
      <c r="QIL281" s="216"/>
      <c r="QIM281" s="217"/>
      <c r="QIN281" s="163"/>
      <c r="QIO281" s="163"/>
      <c r="QIP281" s="216"/>
      <c r="QIQ281" s="217"/>
      <c r="QIR281" s="163"/>
      <c r="QIS281" s="163"/>
      <c r="QIT281" s="216"/>
      <c r="QIU281" s="217"/>
      <c r="QIV281" s="163"/>
      <c r="QIW281" s="163"/>
      <c r="QIX281" s="216"/>
      <c r="QIY281" s="217"/>
      <c r="QIZ281" s="163"/>
      <c r="QJA281" s="163"/>
      <c r="QJB281" s="216"/>
      <c r="QJC281" s="217"/>
      <c r="QJD281" s="163"/>
      <c r="QJE281" s="163"/>
      <c r="QJF281" s="216"/>
      <c r="QJG281" s="217"/>
      <c r="QJH281" s="163"/>
      <c r="QJI281" s="163"/>
      <c r="QJJ281" s="216"/>
      <c r="QJK281" s="217"/>
      <c r="QJL281" s="163"/>
      <c r="QJM281" s="163"/>
      <c r="QJN281" s="216"/>
      <c r="QJO281" s="217"/>
      <c r="QJP281" s="163"/>
      <c r="QJQ281" s="163"/>
      <c r="QJR281" s="216"/>
      <c r="QJS281" s="217"/>
      <c r="QJT281" s="163"/>
      <c r="QJU281" s="163"/>
      <c r="QJV281" s="216"/>
      <c r="QJW281" s="217"/>
      <c r="QJX281" s="163"/>
      <c r="QJY281" s="163"/>
      <c r="QJZ281" s="216"/>
      <c r="QKA281" s="217"/>
      <c r="QKB281" s="163"/>
      <c r="QKC281" s="163"/>
      <c r="QKD281" s="216"/>
      <c r="QKE281" s="217"/>
      <c r="QKF281" s="163"/>
      <c r="QKG281" s="163"/>
      <c r="QKH281" s="216"/>
      <c r="QKI281" s="217"/>
      <c r="QKJ281" s="163"/>
      <c r="QKK281" s="163"/>
      <c r="QKL281" s="216"/>
      <c r="QKM281" s="217"/>
      <c r="QKN281" s="163"/>
      <c r="QKO281" s="163"/>
      <c r="QKP281" s="216"/>
      <c r="QKQ281" s="217"/>
      <c r="QKR281" s="163"/>
      <c r="QKS281" s="163"/>
      <c r="QKT281" s="216"/>
      <c r="QKU281" s="217"/>
      <c r="QKV281" s="163"/>
      <c r="QKW281" s="163"/>
      <c r="QKX281" s="216"/>
      <c r="QKY281" s="217"/>
      <c r="QKZ281" s="163"/>
      <c r="QLA281" s="163"/>
      <c r="QLB281" s="216"/>
      <c r="QLC281" s="217"/>
      <c r="QLD281" s="163"/>
      <c r="QLE281" s="163"/>
      <c r="QLF281" s="216"/>
      <c r="QLG281" s="217"/>
      <c r="QLH281" s="163"/>
      <c r="QLI281" s="163"/>
      <c r="QLJ281" s="216"/>
      <c r="QLK281" s="217"/>
      <c r="QLL281" s="163"/>
      <c r="QLM281" s="163"/>
      <c r="QLN281" s="216"/>
      <c r="QLO281" s="217"/>
      <c r="QLP281" s="163"/>
      <c r="QLQ281" s="163"/>
      <c r="QLR281" s="216"/>
      <c r="QLS281" s="217"/>
      <c r="QLT281" s="163"/>
      <c r="QLU281" s="163"/>
      <c r="QLV281" s="216"/>
      <c r="QLW281" s="217"/>
      <c r="QLX281" s="163"/>
      <c r="QLY281" s="163"/>
      <c r="QLZ281" s="216"/>
      <c r="QMA281" s="217"/>
      <c r="QMB281" s="163"/>
      <c r="QMC281" s="163"/>
      <c r="QMD281" s="216"/>
      <c r="QME281" s="217"/>
      <c r="QMF281" s="163"/>
      <c r="QMG281" s="163"/>
      <c r="QMH281" s="216"/>
      <c r="QMI281" s="217"/>
      <c r="QMJ281" s="163"/>
      <c r="QMK281" s="163"/>
      <c r="QML281" s="216"/>
      <c r="QMM281" s="217"/>
      <c r="QMN281" s="163"/>
      <c r="QMO281" s="163"/>
      <c r="QMP281" s="216"/>
      <c r="QMQ281" s="217"/>
      <c r="QMR281" s="163"/>
      <c r="QMS281" s="163"/>
      <c r="QMT281" s="216"/>
      <c r="QMU281" s="217"/>
      <c r="QMV281" s="163"/>
      <c r="QMW281" s="163"/>
      <c r="QMX281" s="216"/>
      <c r="QMY281" s="217"/>
      <c r="QMZ281" s="163"/>
      <c r="QNA281" s="163"/>
      <c r="QNB281" s="216"/>
      <c r="QNC281" s="217"/>
      <c r="QND281" s="163"/>
      <c r="QNE281" s="163"/>
      <c r="QNF281" s="216"/>
      <c r="QNG281" s="217"/>
      <c r="QNH281" s="163"/>
      <c r="QNI281" s="163"/>
      <c r="QNJ281" s="216"/>
      <c r="QNK281" s="217"/>
      <c r="QNL281" s="163"/>
      <c r="QNM281" s="163"/>
      <c r="QNN281" s="216"/>
      <c r="QNO281" s="217"/>
      <c r="QNP281" s="163"/>
      <c r="QNQ281" s="163"/>
      <c r="QNR281" s="216"/>
      <c r="QNS281" s="217"/>
      <c r="QNT281" s="163"/>
      <c r="QNU281" s="163"/>
      <c r="QNV281" s="216"/>
      <c r="QNW281" s="217"/>
      <c r="QNX281" s="163"/>
      <c r="QNY281" s="163"/>
      <c r="QNZ281" s="216"/>
      <c r="QOA281" s="217"/>
      <c r="QOB281" s="163"/>
      <c r="QOC281" s="163"/>
      <c r="QOD281" s="216"/>
      <c r="QOE281" s="217"/>
      <c r="QOF281" s="163"/>
      <c r="QOG281" s="163"/>
      <c r="QOH281" s="216"/>
      <c r="QOI281" s="217"/>
      <c r="QOJ281" s="163"/>
      <c r="QOK281" s="163"/>
      <c r="QOL281" s="216"/>
      <c r="QOM281" s="217"/>
      <c r="QON281" s="163"/>
      <c r="QOO281" s="163"/>
      <c r="QOP281" s="216"/>
      <c r="QOQ281" s="217"/>
      <c r="QOR281" s="163"/>
      <c r="QOS281" s="163"/>
      <c r="QOT281" s="216"/>
      <c r="QOU281" s="217"/>
      <c r="QOV281" s="163"/>
      <c r="QOW281" s="163"/>
      <c r="QOX281" s="216"/>
      <c r="QOY281" s="217"/>
      <c r="QOZ281" s="163"/>
      <c r="QPA281" s="163"/>
      <c r="QPB281" s="216"/>
      <c r="QPC281" s="217"/>
      <c r="QPD281" s="163"/>
      <c r="QPE281" s="163"/>
      <c r="QPF281" s="216"/>
      <c r="QPG281" s="217"/>
      <c r="QPH281" s="163"/>
      <c r="QPI281" s="163"/>
      <c r="QPJ281" s="216"/>
      <c r="QPK281" s="217"/>
      <c r="QPL281" s="163"/>
      <c r="QPM281" s="163"/>
      <c r="QPN281" s="216"/>
      <c r="QPO281" s="217"/>
      <c r="QPP281" s="163"/>
      <c r="QPQ281" s="163"/>
      <c r="QPR281" s="216"/>
      <c r="QPS281" s="217"/>
      <c r="QPT281" s="163"/>
      <c r="QPU281" s="163"/>
      <c r="QPV281" s="216"/>
      <c r="QPW281" s="217"/>
      <c r="QPX281" s="163"/>
      <c r="QPY281" s="163"/>
      <c r="QPZ281" s="216"/>
      <c r="QQA281" s="217"/>
      <c r="QQB281" s="163"/>
      <c r="QQC281" s="163"/>
      <c r="QQD281" s="216"/>
      <c r="QQE281" s="217"/>
      <c r="QQF281" s="163"/>
      <c r="QQG281" s="163"/>
      <c r="QQH281" s="216"/>
      <c r="QQI281" s="217"/>
      <c r="QQJ281" s="163"/>
      <c r="QQK281" s="163"/>
      <c r="QQL281" s="216"/>
      <c r="QQM281" s="217"/>
      <c r="QQN281" s="163"/>
      <c r="QQO281" s="163"/>
      <c r="QQP281" s="216"/>
      <c r="QQQ281" s="217"/>
      <c r="QQR281" s="163"/>
      <c r="QQS281" s="163"/>
      <c r="QQT281" s="216"/>
      <c r="QQU281" s="217"/>
      <c r="QQV281" s="163"/>
      <c r="QQW281" s="163"/>
      <c r="QQX281" s="216"/>
      <c r="QQY281" s="217"/>
      <c r="QQZ281" s="163"/>
      <c r="QRA281" s="163"/>
      <c r="QRB281" s="216"/>
      <c r="QRC281" s="217"/>
      <c r="QRD281" s="163"/>
      <c r="QRE281" s="163"/>
      <c r="QRF281" s="216"/>
      <c r="QRG281" s="217"/>
      <c r="QRH281" s="163"/>
      <c r="QRI281" s="163"/>
      <c r="QRJ281" s="216"/>
      <c r="QRK281" s="217"/>
      <c r="QRL281" s="163"/>
      <c r="QRM281" s="163"/>
      <c r="QRN281" s="216"/>
      <c r="QRO281" s="217"/>
      <c r="QRP281" s="163"/>
      <c r="QRQ281" s="163"/>
      <c r="QRR281" s="216"/>
      <c r="QRS281" s="217"/>
      <c r="QRT281" s="163"/>
      <c r="QRU281" s="163"/>
      <c r="QRV281" s="216"/>
      <c r="QRW281" s="217"/>
      <c r="QRX281" s="163"/>
      <c r="QRY281" s="163"/>
      <c r="QRZ281" s="216"/>
      <c r="QSA281" s="217"/>
      <c r="QSB281" s="163"/>
      <c r="QSC281" s="163"/>
      <c r="QSD281" s="216"/>
      <c r="QSE281" s="217"/>
      <c r="QSF281" s="163"/>
      <c r="QSG281" s="163"/>
      <c r="QSH281" s="216"/>
      <c r="QSI281" s="217"/>
      <c r="QSJ281" s="163"/>
      <c r="QSK281" s="163"/>
      <c r="QSL281" s="216"/>
      <c r="QSM281" s="217"/>
      <c r="QSN281" s="163"/>
      <c r="QSO281" s="163"/>
      <c r="QSP281" s="216"/>
      <c r="QSQ281" s="217"/>
      <c r="QSR281" s="163"/>
      <c r="QSS281" s="163"/>
      <c r="QST281" s="216"/>
      <c r="QSU281" s="217"/>
      <c r="QSV281" s="163"/>
      <c r="QSW281" s="163"/>
      <c r="QSX281" s="216"/>
      <c r="QSY281" s="217"/>
      <c r="QSZ281" s="163"/>
      <c r="QTA281" s="163"/>
      <c r="QTB281" s="216"/>
      <c r="QTC281" s="217"/>
      <c r="QTD281" s="163"/>
      <c r="QTE281" s="163"/>
      <c r="QTF281" s="216"/>
      <c r="QTG281" s="217"/>
      <c r="QTH281" s="163"/>
      <c r="QTI281" s="163"/>
      <c r="QTJ281" s="216"/>
      <c r="QTK281" s="217"/>
      <c r="QTL281" s="163"/>
      <c r="QTM281" s="163"/>
      <c r="QTN281" s="216"/>
      <c r="QTO281" s="217"/>
      <c r="QTP281" s="163"/>
      <c r="QTQ281" s="163"/>
      <c r="QTR281" s="216"/>
      <c r="QTS281" s="217"/>
      <c r="QTT281" s="163"/>
      <c r="QTU281" s="163"/>
      <c r="QTV281" s="216"/>
      <c r="QTW281" s="217"/>
      <c r="QTX281" s="163"/>
      <c r="QTY281" s="163"/>
      <c r="QTZ281" s="216"/>
      <c r="QUA281" s="217"/>
      <c r="QUB281" s="163"/>
      <c r="QUC281" s="163"/>
      <c r="QUD281" s="216"/>
      <c r="QUE281" s="217"/>
      <c r="QUF281" s="163"/>
      <c r="QUG281" s="163"/>
      <c r="QUH281" s="216"/>
      <c r="QUI281" s="217"/>
      <c r="QUJ281" s="163"/>
      <c r="QUK281" s="163"/>
      <c r="QUL281" s="216"/>
      <c r="QUM281" s="217"/>
      <c r="QUN281" s="163"/>
      <c r="QUO281" s="163"/>
      <c r="QUP281" s="216"/>
      <c r="QUQ281" s="217"/>
      <c r="QUR281" s="163"/>
      <c r="QUS281" s="163"/>
      <c r="QUT281" s="216"/>
      <c r="QUU281" s="217"/>
      <c r="QUV281" s="163"/>
      <c r="QUW281" s="163"/>
      <c r="QUX281" s="216"/>
      <c r="QUY281" s="217"/>
      <c r="QUZ281" s="163"/>
      <c r="QVA281" s="163"/>
      <c r="QVB281" s="216"/>
      <c r="QVC281" s="217"/>
      <c r="QVD281" s="163"/>
      <c r="QVE281" s="163"/>
      <c r="QVF281" s="216"/>
      <c r="QVG281" s="217"/>
      <c r="QVH281" s="163"/>
      <c r="QVI281" s="163"/>
      <c r="QVJ281" s="216"/>
      <c r="QVK281" s="217"/>
      <c r="QVL281" s="163"/>
      <c r="QVM281" s="163"/>
      <c r="QVN281" s="216"/>
      <c r="QVO281" s="217"/>
      <c r="QVP281" s="163"/>
      <c r="QVQ281" s="163"/>
      <c r="QVR281" s="216"/>
      <c r="QVS281" s="217"/>
      <c r="QVT281" s="163"/>
      <c r="QVU281" s="163"/>
      <c r="QVV281" s="216"/>
      <c r="QVW281" s="217"/>
      <c r="QVX281" s="163"/>
      <c r="QVY281" s="163"/>
      <c r="QVZ281" s="216"/>
      <c r="QWA281" s="217"/>
      <c r="QWB281" s="163"/>
      <c r="QWC281" s="163"/>
      <c r="QWD281" s="216"/>
      <c r="QWE281" s="217"/>
      <c r="QWF281" s="163"/>
      <c r="QWG281" s="163"/>
      <c r="QWH281" s="216"/>
      <c r="QWI281" s="217"/>
      <c r="QWJ281" s="163"/>
      <c r="QWK281" s="163"/>
      <c r="QWL281" s="216"/>
      <c r="QWM281" s="217"/>
      <c r="QWN281" s="163"/>
      <c r="QWO281" s="163"/>
      <c r="QWP281" s="216"/>
      <c r="QWQ281" s="217"/>
      <c r="QWR281" s="163"/>
      <c r="QWS281" s="163"/>
      <c r="QWT281" s="216"/>
      <c r="QWU281" s="217"/>
      <c r="QWV281" s="163"/>
      <c r="QWW281" s="163"/>
      <c r="QWX281" s="216"/>
      <c r="QWY281" s="217"/>
      <c r="QWZ281" s="163"/>
      <c r="QXA281" s="163"/>
      <c r="QXB281" s="216"/>
      <c r="QXC281" s="217"/>
      <c r="QXD281" s="163"/>
      <c r="QXE281" s="163"/>
      <c r="QXF281" s="216"/>
      <c r="QXG281" s="217"/>
      <c r="QXH281" s="163"/>
      <c r="QXI281" s="163"/>
      <c r="QXJ281" s="216"/>
      <c r="QXK281" s="217"/>
      <c r="QXL281" s="163"/>
      <c r="QXM281" s="163"/>
      <c r="QXN281" s="216"/>
      <c r="QXO281" s="217"/>
      <c r="QXP281" s="163"/>
      <c r="QXQ281" s="163"/>
      <c r="QXR281" s="216"/>
      <c r="QXS281" s="217"/>
      <c r="QXT281" s="163"/>
      <c r="QXU281" s="163"/>
      <c r="QXV281" s="216"/>
      <c r="QXW281" s="217"/>
      <c r="QXX281" s="163"/>
      <c r="QXY281" s="163"/>
      <c r="QXZ281" s="216"/>
      <c r="QYA281" s="217"/>
      <c r="QYB281" s="163"/>
      <c r="QYC281" s="163"/>
      <c r="QYD281" s="216"/>
      <c r="QYE281" s="217"/>
      <c r="QYF281" s="163"/>
      <c r="QYG281" s="163"/>
      <c r="QYH281" s="216"/>
      <c r="QYI281" s="217"/>
      <c r="QYJ281" s="163"/>
      <c r="QYK281" s="163"/>
      <c r="QYL281" s="216"/>
      <c r="QYM281" s="217"/>
      <c r="QYN281" s="163"/>
      <c r="QYO281" s="163"/>
      <c r="QYP281" s="216"/>
      <c r="QYQ281" s="217"/>
      <c r="QYR281" s="163"/>
      <c r="QYS281" s="163"/>
      <c r="QYT281" s="216"/>
      <c r="QYU281" s="217"/>
      <c r="QYV281" s="163"/>
      <c r="QYW281" s="163"/>
      <c r="QYX281" s="216"/>
      <c r="QYY281" s="217"/>
      <c r="QYZ281" s="163"/>
      <c r="QZA281" s="163"/>
      <c r="QZB281" s="216"/>
      <c r="QZC281" s="217"/>
      <c r="QZD281" s="163"/>
      <c r="QZE281" s="163"/>
      <c r="QZF281" s="216"/>
      <c r="QZG281" s="217"/>
      <c r="QZH281" s="163"/>
      <c r="QZI281" s="163"/>
      <c r="QZJ281" s="216"/>
      <c r="QZK281" s="217"/>
      <c r="QZL281" s="163"/>
      <c r="QZM281" s="163"/>
      <c r="QZN281" s="216"/>
      <c r="QZO281" s="217"/>
      <c r="QZP281" s="163"/>
      <c r="QZQ281" s="163"/>
      <c r="QZR281" s="216"/>
      <c r="QZS281" s="217"/>
      <c r="QZT281" s="163"/>
      <c r="QZU281" s="163"/>
      <c r="QZV281" s="216"/>
      <c r="QZW281" s="217"/>
      <c r="QZX281" s="163"/>
      <c r="QZY281" s="163"/>
      <c r="QZZ281" s="216"/>
      <c r="RAA281" s="217"/>
      <c r="RAB281" s="163"/>
      <c r="RAC281" s="163"/>
      <c r="RAD281" s="216"/>
      <c r="RAE281" s="217"/>
      <c r="RAF281" s="163"/>
      <c r="RAG281" s="163"/>
      <c r="RAH281" s="216"/>
      <c r="RAI281" s="217"/>
      <c r="RAJ281" s="163"/>
      <c r="RAK281" s="163"/>
      <c r="RAL281" s="216"/>
      <c r="RAM281" s="217"/>
      <c r="RAN281" s="163"/>
      <c r="RAO281" s="163"/>
      <c r="RAP281" s="216"/>
      <c r="RAQ281" s="217"/>
      <c r="RAR281" s="163"/>
      <c r="RAS281" s="163"/>
      <c r="RAT281" s="216"/>
      <c r="RAU281" s="217"/>
      <c r="RAV281" s="163"/>
      <c r="RAW281" s="163"/>
      <c r="RAX281" s="216"/>
      <c r="RAY281" s="217"/>
      <c r="RAZ281" s="163"/>
      <c r="RBA281" s="163"/>
      <c r="RBB281" s="216"/>
      <c r="RBC281" s="217"/>
      <c r="RBD281" s="163"/>
      <c r="RBE281" s="163"/>
      <c r="RBF281" s="216"/>
      <c r="RBG281" s="217"/>
      <c r="RBH281" s="163"/>
      <c r="RBI281" s="163"/>
      <c r="RBJ281" s="216"/>
      <c r="RBK281" s="217"/>
      <c r="RBL281" s="163"/>
      <c r="RBM281" s="163"/>
      <c r="RBN281" s="216"/>
      <c r="RBO281" s="217"/>
      <c r="RBP281" s="163"/>
      <c r="RBQ281" s="163"/>
      <c r="RBR281" s="216"/>
      <c r="RBS281" s="217"/>
      <c r="RBT281" s="163"/>
      <c r="RBU281" s="163"/>
      <c r="RBV281" s="216"/>
      <c r="RBW281" s="217"/>
      <c r="RBX281" s="163"/>
      <c r="RBY281" s="163"/>
      <c r="RBZ281" s="216"/>
      <c r="RCA281" s="217"/>
      <c r="RCB281" s="163"/>
      <c r="RCC281" s="163"/>
      <c r="RCD281" s="216"/>
      <c r="RCE281" s="217"/>
      <c r="RCF281" s="163"/>
      <c r="RCG281" s="163"/>
      <c r="RCH281" s="216"/>
      <c r="RCI281" s="217"/>
      <c r="RCJ281" s="163"/>
      <c r="RCK281" s="163"/>
      <c r="RCL281" s="216"/>
      <c r="RCM281" s="217"/>
      <c r="RCN281" s="163"/>
      <c r="RCO281" s="163"/>
      <c r="RCP281" s="216"/>
      <c r="RCQ281" s="217"/>
      <c r="RCR281" s="163"/>
      <c r="RCS281" s="163"/>
      <c r="RCT281" s="216"/>
      <c r="RCU281" s="217"/>
      <c r="RCV281" s="163"/>
      <c r="RCW281" s="163"/>
      <c r="RCX281" s="216"/>
      <c r="RCY281" s="217"/>
      <c r="RCZ281" s="163"/>
      <c r="RDA281" s="163"/>
      <c r="RDB281" s="216"/>
      <c r="RDC281" s="217"/>
      <c r="RDD281" s="163"/>
      <c r="RDE281" s="163"/>
      <c r="RDF281" s="216"/>
      <c r="RDG281" s="217"/>
      <c r="RDH281" s="163"/>
      <c r="RDI281" s="163"/>
      <c r="RDJ281" s="216"/>
      <c r="RDK281" s="217"/>
      <c r="RDL281" s="163"/>
      <c r="RDM281" s="163"/>
      <c r="RDN281" s="216"/>
      <c r="RDO281" s="217"/>
      <c r="RDP281" s="163"/>
      <c r="RDQ281" s="163"/>
      <c r="RDR281" s="216"/>
      <c r="RDS281" s="217"/>
      <c r="RDT281" s="163"/>
      <c r="RDU281" s="163"/>
      <c r="RDV281" s="216"/>
      <c r="RDW281" s="217"/>
      <c r="RDX281" s="163"/>
      <c r="RDY281" s="163"/>
      <c r="RDZ281" s="216"/>
      <c r="REA281" s="217"/>
      <c r="REB281" s="163"/>
      <c r="REC281" s="163"/>
      <c r="RED281" s="216"/>
      <c r="REE281" s="217"/>
      <c r="REF281" s="163"/>
      <c r="REG281" s="163"/>
      <c r="REH281" s="216"/>
      <c r="REI281" s="217"/>
      <c r="REJ281" s="163"/>
      <c r="REK281" s="163"/>
      <c r="REL281" s="216"/>
      <c r="REM281" s="217"/>
      <c r="REN281" s="163"/>
      <c r="REO281" s="163"/>
      <c r="REP281" s="216"/>
      <c r="REQ281" s="217"/>
      <c r="RER281" s="163"/>
      <c r="RES281" s="163"/>
      <c r="RET281" s="216"/>
      <c r="REU281" s="217"/>
      <c r="REV281" s="163"/>
      <c r="REW281" s="163"/>
      <c r="REX281" s="216"/>
      <c r="REY281" s="217"/>
      <c r="REZ281" s="163"/>
      <c r="RFA281" s="163"/>
      <c r="RFB281" s="216"/>
      <c r="RFC281" s="217"/>
      <c r="RFD281" s="163"/>
      <c r="RFE281" s="163"/>
      <c r="RFF281" s="216"/>
      <c r="RFG281" s="217"/>
      <c r="RFH281" s="163"/>
      <c r="RFI281" s="163"/>
      <c r="RFJ281" s="216"/>
      <c r="RFK281" s="217"/>
      <c r="RFL281" s="163"/>
      <c r="RFM281" s="163"/>
      <c r="RFN281" s="216"/>
      <c r="RFO281" s="217"/>
      <c r="RFP281" s="163"/>
      <c r="RFQ281" s="163"/>
      <c r="RFR281" s="216"/>
      <c r="RFS281" s="217"/>
      <c r="RFT281" s="163"/>
      <c r="RFU281" s="163"/>
      <c r="RFV281" s="216"/>
      <c r="RFW281" s="217"/>
      <c r="RFX281" s="163"/>
      <c r="RFY281" s="163"/>
      <c r="RFZ281" s="216"/>
      <c r="RGA281" s="217"/>
      <c r="RGB281" s="163"/>
      <c r="RGC281" s="163"/>
      <c r="RGD281" s="216"/>
      <c r="RGE281" s="217"/>
      <c r="RGF281" s="163"/>
      <c r="RGG281" s="163"/>
      <c r="RGH281" s="216"/>
      <c r="RGI281" s="217"/>
      <c r="RGJ281" s="163"/>
      <c r="RGK281" s="163"/>
      <c r="RGL281" s="216"/>
      <c r="RGM281" s="217"/>
      <c r="RGN281" s="163"/>
      <c r="RGO281" s="163"/>
      <c r="RGP281" s="216"/>
      <c r="RGQ281" s="217"/>
      <c r="RGR281" s="163"/>
      <c r="RGS281" s="163"/>
      <c r="RGT281" s="216"/>
      <c r="RGU281" s="217"/>
      <c r="RGV281" s="163"/>
      <c r="RGW281" s="163"/>
      <c r="RGX281" s="216"/>
      <c r="RGY281" s="217"/>
      <c r="RGZ281" s="163"/>
      <c r="RHA281" s="163"/>
      <c r="RHB281" s="216"/>
      <c r="RHC281" s="217"/>
      <c r="RHD281" s="163"/>
      <c r="RHE281" s="163"/>
      <c r="RHF281" s="216"/>
      <c r="RHG281" s="217"/>
      <c r="RHH281" s="163"/>
      <c r="RHI281" s="163"/>
      <c r="RHJ281" s="216"/>
      <c r="RHK281" s="217"/>
      <c r="RHL281" s="163"/>
      <c r="RHM281" s="163"/>
      <c r="RHN281" s="216"/>
      <c r="RHO281" s="217"/>
      <c r="RHP281" s="163"/>
      <c r="RHQ281" s="163"/>
      <c r="RHR281" s="216"/>
      <c r="RHS281" s="217"/>
      <c r="RHT281" s="163"/>
      <c r="RHU281" s="163"/>
      <c r="RHV281" s="216"/>
      <c r="RHW281" s="217"/>
      <c r="RHX281" s="163"/>
      <c r="RHY281" s="163"/>
      <c r="RHZ281" s="216"/>
      <c r="RIA281" s="217"/>
      <c r="RIB281" s="163"/>
      <c r="RIC281" s="163"/>
      <c r="RID281" s="216"/>
      <c r="RIE281" s="217"/>
      <c r="RIF281" s="163"/>
      <c r="RIG281" s="163"/>
      <c r="RIH281" s="216"/>
      <c r="RII281" s="217"/>
      <c r="RIJ281" s="163"/>
      <c r="RIK281" s="163"/>
      <c r="RIL281" s="216"/>
      <c r="RIM281" s="217"/>
      <c r="RIN281" s="163"/>
      <c r="RIO281" s="163"/>
      <c r="RIP281" s="216"/>
      <c r="RIQ281" s="217"/>
      <c r="RIR281" s="163"/>
      <c r="RIS281" s="163"/>
      <c r="RIT281" s="216"/>
      <c r="RIU281" s="217"/>
      <c r="RIV281" s="163"/>
      <c r="RIW281" s="163"/>
      <c r="RIX281" s="216"/>
      <c r="RIY281" s="217"/>
      <c r="RIZ281" s="163"/>
      <c r="RJA281" s="163"/>
      <c r="RJB281" s="216"/>
      <c r="RJC281" s="217"/>
      <c r="RJD281" s="163"/>
      <c r="RJE281" s="163"/>
      <c r="RJF281" s="216"/>
      <c r="RJG281" s="217"/>
      <c r="RJH281" s="163"/>
      <c r="RJI281" s="163"/>
      <c r="RJJ281" s="216"/>
      <c r="RJK281" s="217"/>
      <c r="RJL281" s="163"/>
      <c r="RJM281" s="163"/>
      <c r="RJN281" s="216"/>
      <c r="RJO281" s="217"/>
      <c r="RJP281" s="163"/>
      <c r="RJQ281" s="163"/>
      <c r="RJR281" s="216"/>
      <c r="RJS281" s="217"/>
      <c r="RJT281" s="163"/>
      <c r="RJU281" s="163"/>
      <c r="RJV281" s="216"/>
      <c r="RJW281" s="217"/>
      <c r="RJX281" s="163"/>
      <c r="RJY281" s="163"/>
      <c r="RJZ281" s="216"/>
      <c r="RKA281" s="217"/>
      <c r="RKB281" s="163"/>
      <c r="RKC281" s="163"/>
      <c r="RKD281" s="216"/>
      <c r="RKE281" s="217"/>
      <c r="RKF281" s="163"/>
      <c r="RKG281" s="163"/>
      <c r="RKH281" s="216"/>
      <c r="RKI281" s="217"/>
      <c r="RKJ281" s="163"/>
      <c r="RKK281" s="163"/>
      <c r="RKL281" s="216"/>
      <c r="RKM281" s="217"/>
      <c r="RKN281" s="163"/>
      <c r="RKO281" s="163"/>
      <c r="RKP281" s="216"/>
      <c r="RKQ281" s="217"/>
      <c r="RKR281" s="163"/>
      <c r="RKS281" s="163"/>
      <c r="RKT281" s="216"/>
      <c r="RKU281" s="217"/>
      <c r="RKV281" s="163"/>
      <c r="RKW281" s="163"/>
      <c r="RKX281" s="216"/>
      <c r="RKY281" s="217"/>
      <c r="RKZ281" s="163"/>
      <c r="RLA281" s="163"/>
      <c r="RLB281" s="216"/>
      <c r="RLC281" s="217"/>
      <c r="RLD281" s="163"/>
      <c r="RLE281" s="163"/>
      <c r="RLF281" s="216"/>
      <c r="RLG281" s="217"/>
      <c r="RLH281" s="163"/>
      <c r="RLI281" s="163"/>
      <c r="RLJ281" s="216"/>
      <c r="RLK281" s="217"/>
      <c r="RLL281" s="163"/>
      <c r="RLM281" s="163"/>
      <c r="RLN281" s="216"/>
      <c r="RLO281" s="217"/>
      <c r="RLP281" s="163"/>
      <c r="RLQ281" s="163"/>
      <c r="RLR281" s="216"/>
      <c r="RLS281" s="217"/>
      <c r="RLT281" s="163"/>
      <c r="RLU281" s="163"/>
      <c r="RLV281" s="216"/>
      <c r="RLW281" s="217"/>
      <c r="RLX281" s="163"/>
      <c r="RLY281" s="163"/>
      <c r="RLZ281" s="216"/>
      <c r="RMA281" s="217"/>
      <c r="RMB281" s="163"/>
      <c r="RMC281" s="163"/>
      <c r="RMD281" s="216"/>
      <c r="RME281" s="217"/>
      <c r="RMF281" s="163"/>
      <c r="RMG281" s="163"/>
      <c r="RMH281" s="216"/>
      <c r="RMI281" s="217"/>
      <c r="RMJ281" s="163"/>
      <c r="RMK281" s="163"/>
      <c r="RML281" s="216"/>
      <c r="RMM281" s="217"/>
      <c r="RMN281" s="163"/>
      <c r="RMO281" s="163"/>
      <c r="RMP281" s="216"/>
      <c r="RMQ281" s="217"/>
      <c r="RMR281" s="163"/>
      <c r="RMS281" s="163"/>
      <c r="RMT281" s="216"/>
      <c r="RMU281" s="217"/>
      <c r="RMV281" s="163"/>
      <c r="RMW281" s="163"/>
      <c r="RMX281" s="216"/>
      <c r="RMY281" s="217"/>
      <c r="RMZ281" s="163"/>
      <c r="RNA281" s="163"/>
      <c r="RNB281" s="216"/>
      <c r="RNC281" s="217"/>
      <c r="RND281" s="163"/>
      <c r="RNE281" s="163"/>
      <c r="RNF281" s="216"/>
      <c r="RNG281" s="217"/>
      <c r="RNH281" s="163"/>
      <c r="RNI281" s="163"/>
      <c r="RNJ281" s="216"/>
      <c r="RNK281" s="217"/>
      <c r="RNL281" s="163"/>
      <c r="RNM281" s="163"/>
      <c r="RNN281" s="216"/>
      <c r="RNO281" s="217"/>
      <c r="RNP281" s="163"/>
      <c r="RNQ281" s="163"/>
      <c r="RNR281" s="216"/>
      <c r="RNS281" s="217"/>
      <c r="RNT281" s="163"/>
      <c r="RNU281" s="163"/>
      <c r="RNV281" s="216"/>
      <c r="RNW281" s="217"/>
      <c r="RNX281" s="163"/>
      <c r="RNY281" s="163"/>
      <c r="RNZ281" s="216"/>
      <c r="ROA281" s="217"/>
      <c r="ROB281" s="163"/>
      <c r="ROC281" s="163"/>
      <c r="ROD281" s="216"/>
      <c r="ROE281" s="217"/>
      <c r="ROF281" s="163"/>
      <c r="ROG281" s="163"/>
      <c r="ROH281" s="216"/>
      <c r="ROI281" s="217"/>
      <c r="ROJ281" s="163"/>
      <c r="ROK281" s="163"/>
      <c r="ROL281" s="216"/>
      <c r="ROM281" s="217"/>
      <c r="RON281" s="163"/>
      <c r="ROO281" s="163"/>
      <c r="ROP281" s="216"/>
      <c r="ROQ281" s="217"/>
      <c r="ROR281" s="163"/>
      <c r="ROS281" s="163"/>
      <c r="ROT281" s="216"/>
      <c r="ROU281" s="217"/>
      <c r="ROV281" s="163"/>
      <c r="ROW281" s="163"/>
      <c r="ROX281" s="216"/>
      <c r="ROY281" s="217"/>
      <c r="ROZ281" s="163"/>
      <c r="RPA281" s="163"/>
      <c r="RPB281" s="216"/>
      <c r="RPC281" s="217"/>
      <c r="RPD281" s="163"/>
      <c r="RPE281" s="163"/>
      <c r="RPF281" s="216"/>
      <c r="RPG281" s="217"/>
      <c r="RPH281" s="163"/>
      <c r="RPI281" s="163"/>
      <c r="RPJ281" s="216"/>
      <c r="RPK281" s="217"/>
      <c r="RPL281" s="163"/>
      <c r="RPM281" s="163"/>
      <c r="RPN281" s="216"/>
      <c r="RPO281" s="217"/>
      <c r="RPP281" s="163"/>
      <c r="RPQ281" s="163"/>
      <c r="RPR281" s="216"/>
      <c r="RPS281" s="217"/>
      <c r="RPT281" s="163"/>
      <c r="RPU281" s="163"/>
      <c r="RPV281" s="216"/>
      <c r="RPW281" s="217"/>
      <c r="RPX281" s="163"/>
      <c r="RPY281" s="163"/>
      <c r="RPZ281" s="216"/>
      <c r="RQA281" s="217"/>
      <c r="RQB281" s="163"/>
      <c r="RQC281" s="163"/>
      <c r="RQD281" s="216"/>
      <c r="RQE281" s="217"/>
      <c r="RQF281" s="163"/>
      <c r="RQG281" s="163"/>
      <c r="RQH281" s="216"/>
      <c r="RQI281" s="217"/>
      <c r="RQJ281" s="163"/>
      <c r="RQK281" s="163"/>
      <c r="RQL281" s="216"/>
      <c r="RQM281" s="217"/>
      <c r="RQN281" s="163"/>
      <c r="RQO281" s="163"/>
      <c r="RQP281" s="216"/>
      <c r="RQQ281" s="217"/>
      <c r="RQR281" s="163"/>
      <c r="RQS281" s="163"/>
      <c r="RQT281" s="216"/>
      <c r="RQU281" s="217"/>
      <c r="RQV281" s="163"/>
      <c r="RQW281" s="163"/>
      <c r="RQX281" s="216"/>
      <c r="RQY281" s="217"/>
      <c r="RQZ281" s="163"/>
      <c r="RRA281" s="163"/>
      <c r="RRB281" s="216"/>
      <c r="RRC281" s="217"/>
      <c r="RRD281" s="163"/>
      <c r="RRE281" s="163"/>
      <c r="RRF281" s="216"/>
      <c r="RRG281" s="217"/>
      <c r="RRH281" s="163"/>
      <c r="RRI281" s="163"/>
      <c r="RRJ281" s="216"/>
      <c r="RRK281" s="217"/>
      <c r="RRL281" s="163"/>
      <c r="RRM281" s="163"/>
      <c r="RRN281" s="216"/>
      <c r="RRO281" s="217"/>
      <c r="RRP281" s="163"/>
      <c r="RRQ281" s="163"/>
      <c r="RRR281" s="216"/>
      <c r="RRS281" s="217"/>
      <c r="RRT281" s="163"/>
      <c r="RRU281" s="163"/>
      <c r="RRV281" s="216"/>
      <c r="RRW281" s="217"/>
      <c r="RRX281" s="163"/>
      <c r="RRY281" s="163"/>
      <c r="RRZ281" s="216"/>
      <c r="RSA281" s="217"/>
      <c r="RSB281" s="163"/>
      <c r="RSC281" s="163"/>
      <c r="RSD281" s="216"/>
      <c r="RSE281" s="217"/>
      <c r="RSF281" s="163"/>
      <c r="RSG281" s="163"/>
      <c r="RSH281" s="216"/>
      <c r="RSI281" s="217"/>
      <c r="RSJ281" s="163"/>
      <c r="RSK281" s="163"/>
      <c r="RSL281" s="216"/>
      <c r="RSM281" s="217"/>
      <c r="RSN281" s="163"/>
      <c r="RSO281" s="163"/>
      <c r="RSP281" s="216"/>
      <c r="RSQ281" s="217"/>
      <c r="RSR281" s="163"/>
      <c r="RSS281" s="163"/>
      <c r="RST281" s="216"/>
      <c r="RSU281" s="217"/>
      <c r="RSV281" s="163"/>
      <c r="RSW281" s="163"/>
      <c r="RSX281" s="216"/>
      <c r="RSY281" s="217"/>
      <c r="RSZ281" s="163"/>
      <c r="RTA281" s="163"/>
      <c r="RTB281" s="216"/>
      <c r="RTC281" s="217"/>
      <c r="RTD281" s="163"/>
      <c r="RTE281" s="163"/>
      <c r="RTF281" s="216"/>
      <c r="RTG281" s="217"/>
      <c r="RTH281" s="163"/>
      <c r="RTI281" s="163"/>
      <c r="RTJ281" s="216"/>
      <c r="RTK281" s="217"/>
      <c r="RTL281" s="163"/>
      <c r="RTM281" s="163"/>
      <c r="RTN281" s="216"/>
      <c r="RTO281" s="217"/>
      <c r="RTP281" s="163"/>
      <c r="RTQ281" s="163"/>
      <c r="RTR281" s="216"/>
      <c r="RTS281" s="217"/>
      <c r="RTT281" s="163"/>
      <c r="RTU281" s="163"/>
      <c r="RTV281" s="216"/>
      <c r="RTW281" s="217"/>
      <c r="RTX281" s="163"/>
      <c r="RTY281" s="163"/>
      <c r="RTZ281" s="216"/>
      <c r="RUA281" s="217"/>
      <c r="RUB281" s="163"/>
      <c r="RUC281" s="163"/>
      <c r="RUD281" s="216"/>
      <c r="RUE281" s="217"/>
      <c r="RUF281" s="163"/>
      <c r="RUG281" s="163"/>
      <c r="RUH281" s="216"/>
      <c r="RUI281" s="217"/>
      <c r="RUJ281" s="163"/>
      <c r="RUK281" s="163"/>
      <c r="RUL281" s="216"/>
      <c r="RUM281" s="217"/>
      <c r="RUN281" s="163"/>
      <c r="RUO281" s="163"/>
      <c r="RUP281" s="216"/>
      <c r="RUQ281" s="217"/>
      <c r="RUR281" s="163"/>
      <c r="RUS281" s="163"/>
      <c r="RUT281" s="216"/>
      <c r="RUU281" s="217"/>
      <c r="RUV281" s="163"/>
      <c r="RUW281" s="163"/>
      <c r="RUX281" s="216"/>
      <c r="RUY281" s="217"/>
      <c r="RUZ281" s="163"/>
      <c r="RVA281" s="163"/>
      <c r="RVB281" s="216"/>
      <c r="RVC281" s="217"/>
      <c r="RVD281" s="163"/>
      <c r="RVE281" s="163"/>
      <c r="RVF281" s="216"/>
      <c r="RVG281" s="217"/>
      <c r="RVH281" s="163"/>
      <c r="RVI281" s="163"/>
      <c r="RVJ281" s="216"/>
      <c r="RVK281" s="217"/>
      <c r="RVL281" s="163"/>
      <c r="RVM281" s="163"/>
      <c r="RVN281" s="216"/>
      <c r="RVO281" s="217"/>
      <c r="RVP281" s="163"/>
      <c r="RVQ281" s="163"/>
      <c r="RVR281" s="216"/>
      <c r="RVS281" s="217"/>
      <c r="RVT281" s="163"/>
      <c r="RVU281" s="163"/>
      <c r="RVV281" s="216"/>
      <c r="RVW281" s="217"/>
      <c r="RVX281" s="163"/>
      <c r="RVY281" s="163"/>
      <c r="RVZ281" s="216"/>
      <c r="RWA281" s="217"/>
      <c r="RWB281" s="163"/>
      <c r="RWC281" s="163"/>
      <c r="RWD281" s="216"/>
      <c r="RWE281" s="217"/>
      <c r="RWF281" s="163"/>
      <c r="RWG281" s="163"/>
      <c r="RWH281" s="216"/>
      <c r="RWI281" s="217"/>
      <c r="RWJ281" s="163"/>
      <c r="RWK281" s="163"/>
      <c r="RWL281" s="216"/>
      <c r="RWM281" s="217"/>
      <c r="RWN281" s="163"/>
      <c r="RWO281" s="163"/>
      <c r="RWP281" s="216"/>
      <c r="RWQ281" s="217"/>
      <c r="RWR281" s="163"/>
      <c r="RWS281" s="163"/>
      <c r="RWT281" s="216"/>
      <c r="RWU281" s="217"/>
      <c r="RWV281" s="163"/>
      <c r="RWW281" s="163"/>
      <c r="RWX281" s="216"/>
      <c r="RWY281" s="217"/>
      <c r="RWZ281" s="163"/>
      <c r="RXA281" s="163"/>
      <c r="RXB281" s="216"/>
      <c r="RXC281" s="217"/>
      <c r="RXD281" s="163"/>
      <c r="RXE281" s="163"/>
      <c r="RXF281" s="216"/>
      <c r="RXG281" s="217"/>
      <c r="RXH281" s="163"/>
      <c r="RXI281" s="163"/>
      <c r="RXJ281" s="216"/>
      <c r="RXK281" s="217"/>
      <c r="RXL281" s="163"/>
      <c r="RXM281" s="163"/>
      <c r="RXN281" s="216"/>
      <c r="RXO281" s="217"/>
      <c r="RXP281" s="163"/>
      <c r="RXQ281" s="163"/>
      <c r="RXR281" s="216"/>
      <c r="RXS281" s="217"/>
      <c r="RXT281" s="163"/>
      <c r="RXU281" s="163"/>
      <c r="RXV281" s="216"/>
      <c r="RXW281" s="217"/>
      <c r="RXX281" s="163"/>
      <c r="RXY281" s="163"/>
      <c r="RXZ281" s="216"/>
      <c r="RYA281" s="217"/>
      <c r="RYB281" s="163"/>
      <c r="RYC281" s="163"/>
      <c r="RYD281" s="216"/>
      <c r="RYE281" s="217"/>
      <c r="RYF281" s="163"/>
      <c r="RYG281" s="163"/>
      <c r="RYH281" s="216"/>
      <c r="RYI281" s="217"/>
      <c r="RYJ281" s="163"/>
      <c r="RYK281" s="163"/>
      <c r="RYL281" s="216"/>
      <c r="RYM281" s="217"/>
      <c r="RYN281" s="163"/>
      <c r="RYO281" s="163"/>
      <c r="RYP281" s="216"/>
      <c r="RYQ281" s="217"/>
      <c r="RYR281" s="163"/>
      <c r="RYS281" s="163"/>
      <c r="RYT281" s="216"/>
      <c r="RYU281" s="217"/>
      <c r="RYV281" s="163"/>
      <c r="RYW281" s="163"/>
      <c r="RYX281" s="216"/>
      <c r="RYY281" s="217"/>
      <c r="RYZ281" s="163"/>
      <c r="RZA281" s="163"/>
      <c r="RZB281" s="216"/>
      <c r="RZC281" s="217"/>
      <c r="RZD281" s="163"/>
      <c r="RZE281" s="163"/>
      <c r="RZF281" s="216"/>
      <c r="RZG281" s="217"/>
      <c r="RZH281" s="163"/>
      <c r="RZI281" s="163"/>
      <c r="RZJ281" s="216"/>
      <c r="RZK281" s="217"/>
      <c r="RZL281" s="163"/>
      <c r="RZM281" s="163"/>
      <c r="RZN281" s="216"/>
      <c r="RZO281" s="217"/>
      <c r="RZP281" s="163"/>
      <c r="RZQ281" s="163"/>
      <c r="RZR281" s="216"/>
      <c r="RZS281" s="217"/>
      <c r="RZT281" s="163"/>
      <c r="RZU281" s="163"/>
      <c r="RZV281" s="216"/>
      <c r="RZW281" s="217"/>
      <c r="RZX281" s="163"/>
      <c r="RZY281" s="163"/>
      <c r="RZZ281" s="216"/>
      <c r="SAA281" s="217"/>
      <c r="SAB281" s="163"/>
      <c r="SAC281" s="163"/>
      <c r="SAD281" s="216"/>
      <c r="SAE281" s="217"/>
      <c r="SAF281" s="163"/>
      <c r="SAG281" s="163"/>
      <c r="SAH281" s="216"/>
      <c r="SAI281" s="217"/>
      <c r="SAJ281" s="163"/>
      <c r="SAK281" s="163"/>
      <c r="SAL281" s="216"/>
      <c r="SAM281" s="217"/>
      <c r="SAN281" s="163"/>
      <c r="SAO281" s="163"/>
      <c r="SAP281" s="216"/>
      <c r="SAQ281" s="217"/>
      <c r="SAR281" s="163"/>
      <c r="SAS281" s="163"/>
      <c r="SAT281" s="216"/>
      <c r="SAU281" s="217"/>
      <c r="SAV281" s="163"/>
      <c r="SAW281" s="163"/>
      <c r="SAX281" s="216"/>
      <c r="SAY281" s="217"/>
      <c r="SAZ281" s="163"/>
      <c r="SBA281" s="163"/>
      <c r="SBB281" s="216"/>
      <c r="SBC281" s="217"/>
      <c r="SBD281" s="163"/>
      <c r="SBE281" s="163"/>
      <c r="SBF281" s="216"/>
      <c r="SBG281" s="217"/>
      <c r="SBH281" s="163"/>
      <c r="SBI281" s="163"/>
      <c r="SBJ281" s="216"/>
      <c r="SBK281" s="217"/>
      <c r="SBL281" s="163"/>
      <c r="SBM281" s="163"/>
      <c r="SBN281" s="216"/>
      <c r="SBO281" s="217"/>
      <c r="SBP281" s="163"/>
      <c r="SBQ281" s="163"/>
      <c r="SBR281" s="216"/>
      <c r="SBS281" s="217"/>
      <c r="SBT281" s="163"/>
      <c r="SBU281" s="163"/>
      <c r="SBV281" s="216"/>
      <c r="SBW281" s="217"/>
      <c r="SBX281" s="163"/>
      <c r="SBY281" s="163"/>
      <c r="SBZ281" s="216"/>
      <c r="SCA281" s="217"/>
      <c r="SCB281" s="163"/>
      <c r="SCC281" s="163"/>
      <c r="SCD281" s="216"/>
      <c r="SCE281" s="217"/>
      <c r="SCF281" s="163"/>
      <c r="SCG281" s="163"/>
      <c r="SCH281" s="216"/>
      <c r="SCI281" s="217"/>
      <c r="SCJ281" s="163"/>
      <c r="SCK281" s="163"/>
      <c r="SCL281" s="216"/>
      <c r="SCM281" s="217"/>
      <c r="SCN281" s="163"/>
      <c r="SCO281" s="163"/>
      <c r="SCP281" s="216"/>
      <c r="SCQ281" s="217"/>
      <c r="SCR281" s="163"/>
      <c r="SCS281" s="163"/>
      <c r="SCT281" s="216"/>
      <c r="SCU281" s="217"/>
      <c r="SCV281" s="163"/>
      <c r="SCW281" s="163"/>
      <c r="SCX281" s="216"/>
      <c r="SCY281" s="217"/>
      <c r="SCZ281" s="163"/>
      <c r="SDA281" s="163"/>
      <c r="SDB281" s="216"/>
      <c r="SDC281" s="217"/>
      <c r="SDD281" s="163"/>
      <c r="SDE281" s="163"/>
      <c r="SDF281" s="216"/>
      <c r="SDG281" s="217"/>
      <c r="SDH281" s="163"/>
      <c r="SDI281" s="163"/>
      <c r="SDJ281" s="216"/>
      <c r="SDK281" s="217"/>
      <c r="SDL281" s="163"/>
      <c r="SDM281" s="163"/>
      <c r="SDN281" s="216"/>
      <c r="SDO281" s="217"/>
      <c r="SDP281" s="163"/>
      <c r="SDQ281" s="163"/>
      <c r="SDR281" s="216"/>
      <c r="SDS281" s="217"/>
      <c r="SDT281" s="163"/>
      <c r="SDU281" s="163"/>
      <c r="SDV281" s="216"/>
      <c r="SDW281" s="217"/>
      <c r="SDX281" s="163"/>
      <c r="SDY281" s="163"/>
      <c r="SDZ281" s="216"/>
      <c r="SEA281" s="217"/>
      <c r="SEB281" s="163"/>
      <c r="SEC281" s="163"/>
      <c r="SED281" s="216"/>
      <c r="SEE281" s="217"/>
      <c r="SEF281" s="163"/>
      <c r="SEG281" s="163"/>
      <c r="SEH281" s="216"/>
      <c r="SEI281" s="217"/>
      <c r="SEJ281" s="163"/>
      <c r="SEK281" s="163"/>
      <c r="SEL281" s="216"/>
      <c r="SEM281" s="217"/>
      <c r="SEN281" s="163"/>
      <c r="SEO281" s="163"/>
      <c r="SEP281" s="216"/>
      <c r="SEQ281" s="217"/>
      <c r="SER281" s="163"/>
      <c r="SES281" s="163"/>
      <c r="SET281" s="216"/>
      <c r="SEU281" s="217"/>
      <c r="SEV281" s="163"/>
      <c r="SEW281" s="163"/>
      <c r="SEX281" s="216"/>
      <c r="SEY281" s="217"/>
      <c r="SEZ281" s="163"/>
      <c r="SFA281" s="163"/>
      <c r="SFB281" s="216"/>
      <c r="SFC281" s="217"/>
      <c r="SFD281" s="163"/>
      <c r="SFE281" s="163"/>
      <c r="SFF281" s="216"/>
      <c r="SFG281" s="217"/>
      <c r="SFH281" s="163"/>
      <c r="SFI281" s="163"/>
      <c r="SFJ281" s="216"/>
      <c r="SFK281" s="217"/>
      <c r="SFL281" s="163"/>
      <c r="SFM281" s="163"/>
      <c r="SFN281" s="216"/>
      <c r="SFO281" s="217"/>
      <c r="SFP281" s="163"/>
      <c r="SFQ281" s="163"/>
      <c r="SFR281" s="216"/>
      <c r="SFS281" s="217"/>
      <c r="SFT281" s="163"/>
      <c r="SFU281" s="163"/>
      <c r="SFV281" s="216"/>
      <c r="SFW281" s="217"/>
      <c r="SFX281" s="163"/>
      <c r="SFY281" s="163"/>
      <c r="SFZ281" s="216"/>
      <c r="SGA281" s="217"/>
      <c r="SGB281" s="163"/>
      <c r="SGC281" s="163"/>
      <c r="SGD281" s="216"/>
      <c r="SGE281" s="217"/>
      <c r="SGF281" s="163"/>
      <c r="SGG281" s="163"/>
      <c r="SGH281" s="216"/>
      <c r="SGI281" s="217"/>
      <c r="SGJ281" s="163"/>
      <c r="SGK281" s="163"/>
      <c r="SGL281" s="216"/>
      <c r="SGM281" s="217"/>
      <c r="SGN281" s="163"/>
      <c r="SGO281" s="163"/>
      <c r="SGP281" s="216"/>
      <c r="SGQ281" s="217"/>
      <c r="SGR281" s="163"/>
      <c r="SGS281" s="163"/>
      <c r="SGT281" s="216"/>
      <c r="SGU281" s="217"/>
      <c r="SGV281" s="163"/>
      <c r="SGW281" s="163"/>
      <c r="SGX281" s="216"/>
      <c r="SGY281" s="217"/>
      <c r="SGZ281" s="163"/>
      <c r="SHA281" s="163"/>
      <c r="SHB281" s="216"/>
      <c r="SHC281" s="217"/>
      <c r="SHD281" s="163"/>
      <c r="SHE281" s="163"/>
      <c r="SHF281" s="216"/>
      <c r="SHG281" s="217"/>
      <c r="SHH281" s="163"/>
      <c r="SHI281" s="163"/>
      <c r="SHJ281" s="216"/>
      <c r="SHK281" s="217"/>
      <c r="SHL281" s="163"/>
      <c r="SHM281" s="163"/>
      <c r="SHN281" s="216"/>
      <c r="SHO281" s="217"/>
      <c r="SHP281" s="163"/>
      <c r="SHQ281" s="163"/>
      <c r="SHR281" s="216"/>
      <c r="SHS281" s="217"/>
      <c r="SHT281" s="163"/>
      <c r="SHU281" s="163"/>
      <c r="SHV281" s="216"/>
      <c r="SHW281" s="217"/>
      <c r="SHX281" s="163"/>
      <c r="SHY281" s="163"/>
      <c r="SHZ281" s="216"/>
      <c r="SIA281" s="217"/>
      <c r="SIB281" s="163"/>
      <c r="SIC281" s="163"/>
      <c r="SID281" s="216"/>
      <c r="SIE281" s="217"/>
      <c r="SIF281" s="163"/>
      <c r="SIG281" s="163"/>
      <c r="SIH281" s="216"/>
      <c r="SII281" s="217"/>
      <c r="SIJ281" s="163"/>
      <c r="SIK281" s="163"/>
      <c r="SIL281" s="216"/>
      <c r="SIM281" s="217"/>
      <c r="SIN281" s="163"/>
      <c r="SIO281" s="163"/>
      <c r="SIP281" s="216"/>
      <c r="SIQ281" s="217"/>
      <c r="SIR281" s="163"/>
      <c r="SIS281" s="163"/>
      <c r="SIT281" s="216"/>
      <c r="SIU281" s="217"/>
      <c r="SIV281" s="163"/>
      <c r="SIW281" s="163"/>
      <c r="SIX281" s="216"/>
      <c r="SIY281" s="217"/>
      <c r="SIZ281" s="163"/>
      <c r="SJA281" s="163"/>
      <c r="SJB281" s="216"/>
      <c r="SJC281" s="217"/>
      <c r="SJD281" s="163"/>
      <c r="SJE281" s="163"/>
      <c r="SJF281" s="216"/>
      <c r="SJG281" s="217"/>
      <c r="SJH281" s="163"/>
      <c r="SJI281" s="163"/>
      <c r="SJJ281" s="216"/>
      <c r="SJK281" s="217"/>
      <c r="SJL281" s="163"/>
      <c r="SJM281" s="163"/>
      <c r="SJN281" s="216"/>
      <c r="SJO281" s="217"/>
      <c r="SJP281" s="163"/>
      <c r="SJQ281" s="163"/>
      <c r="SJR281" s="216"/>
      <c r="SJS281" s="217"/>
      <c r="SJT281" s="163"/>
      <c r="SJU281" s="163"/>
      <c r="SJV281" s="216"/>
      <c r="SJW281" s="217"/>
      <c r="SJX281" s="163"/>
      <c r="SJY281" s="163"/>
      <c r="SJZ281" s="216"/>
      <c r="SKA281" s="217"/>
      <c r="SKB281" s="163"/>
      <c r="SKC281" s="163"/>
      <c r="SKD281" s="216"/>
      <c r="SKE281" s="217"/>
      <c r="SKF281" s="163"/>
      <c r="SKG281" s="163"/>
      <c r="SKH281" s="216"/>
      <c r="SKI281" s="217"/>
      <c r="SKJ281" s="163"/>
      <c r="SKK281" s="163"/>
      <c r="SKL281" s="216"/>
      <c r="SKM281" s="217"/>
      <c r="SKN281" s="163"/>
      <c r="SKO281" s="163"/>
      <c r="SKP281" s="216"/>
      <c r="SKQ281" s="217"/>
      <c r="SKR281" s="163"/>
      <c r="SKS281" s="163"/>
      <c r="SKT281" s="216"/>
      <c r="SKU281" s="217"/>
      <c r="SKV281" s="163"/>
      <c r="SKW281" s="163"/>
      <c r="SKX281" s="216"/>
      <c r="SKY281" s="217"/>
      <c r="SKZ281" s="163"/>
      <c r="SLA281" s="163"/>
      <c r="SLB281" s="216"/>
      <c r="SLC281" s="217"/>
      <c r="SLD281" s="163"/>
      <c r="SLE281" s="163"/>
      <c r="SLF281" s="216"/>
      <c r="SLG281" s="217"/>
      <c r="SLH281" s="163"/>
      <c r="SLI281" s="163"/>
      <c r="SLJ281" s="216"/>
      <c r="SLK281" s="217"/>
      <c r="SLL281" s="163"/>
      <c r="SLM281" s="163"/>
      <c r="SLN281" s="216"/>
      <c r="SLO281" s="217"/>
      <c r="SLP281" s="163"/>
      <c r="SLQ281" s="163"/>
      <c r="SLR281" s="216"/>
      <c r="SLS281" s="217"/>
      <c r="SLT281" s="163"/>
      <c r="SLU281" s="163"/>
      <c r="SLV281" s="216"/>
      <c r="SLW281" s="217"/>
      <c r="SLX281" s="163"/>
      <c r="SLY281" s="163"/>
      <c r="SLZ281" s="216"/>
      <c r="SMA281" s="217"/>
      <c r="SMB281" s="163"/>
      <c r="SMC281" s="163"/>
      <c r="SMD281" s="216"/>
      <c r="SME281" s="217"/>
      <c r="SMF281" s="163"/>
      <c r="SMG281" s="163"/>
      <c r="SMH281" s="216"/>
      <c r="SMI281" s="217"/>
      <c r="SMJ281" s="163"/>
      <c r="SMK281" s="163"/>
      <c r="SML281" s="216"/>
      <c r="SMM281" s="217"/>
      <c r="SMN281" s="163"/>
      <c r="SMO281" s="163"/>
      <c r="SMP281" s="216"/>
      <c r="SMQ281" s="217"/>
      <c r="SMR281" s="163"/>
      <c r="SMS281" s="163"/>
      <c r="SMT281" s="216"/>
      <c r="SMU281" s="217"/>
      <c r="SMV281" s="163"/>
      <c r="SMW281" s="163"/>
      <c r="SMX281" s="216"/>
      <c r="SMY281" s="217"/>
      <c r="SMZ281" s="163"/>
      <c r="SNA281" s="163"/>
      <c r="SNB281" s="216"/>
      <c r="SNC281" s="217"/>
      <c r="SND281" s="163"/>
      <c r="SNE281" s="163"/>
      <c r="SNF281" s="216"/>
      <c r="SNG281" s="217"/>
      <c r="SNH281" s="163"/>
      <c r="SNI281" s="163"/>
      <c r="SNJ281" s="216"/>
      <c r="SNK281" s="217"/>
      <c r="SNL281" s="163"/>
      <c r="SNM281" s="163"/>
      <c r="SNN281" s="216"/>
      <c r="SNO281" s="217"/>
      <c r="SNP281" s="163"/>
      <c r="SNQ281" s="163"/>
      <c r="SNR281" s="216"/>
      <c r="SNS281" s="217"/>
      <c r="SNT281" s="163"/>
      <c r="SNU281" s="163"/>
      <c r="SNV281" s="216"/>
      <c r="SNW281" s="217"/>
      <c r="SNX281" s="163"/>
      <c r="SNY281" s="163"/>
      <c r="SNZ281" s="216"/>
      <c r="SOA281" s="217"/>
      <c r="SOB281" s="163"/>
      <c r="SOC281" s="163"/>
      <c r="SOD281" s="216"/>
      <c r="SOE281" s="217"/>
      <c r="SOF281" s="163"/>
      <c r="SOG281" s="163"/>
      <c r="SOH281" s="216"/>
      <c r="SOI281" s="217"/>
      <c r="SOJ281" s="163"/>
      <c r="SOK281" s="163"/>
      <c r="SOL281" s="216"/>
      <c r="SOM281" s="217"/>
      <c r="SON281" s="163"/>
      <c r="SOO281" s="163"/>
      <c r="SOP281" s="216"/>
      <c r="SOQ281" s="217"/>
      <c r="SOR281" s="163"/>
      <c r="SOS281" s="163"/>
      <c r="SOT281" s="216"/>
      <c r="SOU281" s="217"/>
      <c r="SOV281" s="163"/>
      <c r="SOW281" s="163"/>
      <c r="SOX281" s="216"/>
      <c r="SOY281" s="217"/>
      <c r="SOZ281" s="163"/>
      <c r="SPA281" s="163"/>
      <c r="SPB281" s="216"/>
      <c r="SPC281" s="217"/>
      <c r="SPD281" s="163"/>
      <c r="SPE281" s="163"/>
      <c r="SPF281" s="216"/>
      <c r="SPG281" s="217"/>
      <c r="SPH281" s="163"/>
      <c r="SPI281" s="163"/>
      <c r="SPJ281" s="216"/>
      <c r="SPK281" s="217"/>
      <c r="SPL281" s="163"/>
      <c r="SPM281" s="163"/>
      <c r="SPN281" s="216"/>
      <c r="SPO281" s="217"/>
      <c r="SPP281" s="163"/>
      <c r="SPQ281" s="163"/>
      <c r="SPR281" s="216"/>
      <c r="SPS281" s="217"/>
      <c r="SPT281" s="163"/>
      <c r="SPU281" s="163"/>
      <c r="SPV281" s="216"/>
      <c r="SPW281" s="217"/>
      <c r="SPX281" s="163"/>
      <c r="SPY281" s="163"/>
      <c r="SPZ281" s="216"/>
      <c r="SQA281" s="217"/>
      <c r="SQB281" s="163"/>
      <c r="SQC281" s="163"/>
      <c r="SQD281" s="216"/>
      <c r="SQE281" s="217"/>
      <c r="SQF281" s="163"/>
      <c r="SQG281" s="163"/>
      <c r="SQH281" s="216"/>
      <c r="SQI281" s="217"/>
      <c r="SQJ281" s="163"/>
      <c r="SQK281" s="163"/>
      <c r="SQL281" s="216"/>
      <c r="SQM281" s="217"/>
      <c r="SQN281" s="163"/>
      <c r="SQO281" s="163"/>
      <c r="SQP281" s="216"/>
      <c r="SQQ281" s="217"/>
      <c r="SQR281" s="163"/>
      <c r="SQS281" s="163"/>
      <c r="SQT281" s="216"/>
      <c r="SQU281" s="217"/>
      <c r="SQV281" s="163"/>
      <c r="SQW281" s="163"/>
      <c r="SQX281" s="216"/>
      <c r="SQY281" s="217"/>
      <c r="SQZ281" s="163"/>
      <c r="SRA281" s="163"/>
      <c r="SRB281" s="216"/>
      <c r="SRC281" s="217"/>
      <c r="SRD281" s="163"/>
      <c r="SRE281" s="163"/>
      <c r="SRF281" s="216"/>
      <c r="SRG281" s="217"/>
      <c r="SRH281" s="163"/>
      <c r="SRI281" s="163"/>
      <c r="SRJ281" s="216"/>
      <c r="SRK281" s="217"/>
      <c r="SRL281" s="163"/>
      <c r="SRM281" s="163"/>
      <c r="SRN281" s="216"/>
      <c r="SRO281" s="217"/>
      <c r="SRP281" s="163"/>
      <c r="SRQ281" s="163"/>
      <c r="SRR281" s="216"/>
      <c r="SRS281" s="217"/>
      <c r="SRT281" s="163"/>
      <c r="SRU281" s="163"/>
      <c r="SRV281" s="216"/>
      <c r="SRW281" s="217"/>
      <c r="SRX281" s="163"/>
      <c r="SRY281" s="163"/>
      <c r="SRZ281" s="216"/>
      <c r="SSA281" s="217"/>
      <c r="SSB281" s="163"/>
      <c r="SSC281" s="163"/>
      <c r="SSD281" s="216"/>
      <c r="SSE281" s="217"/>
      <c r="SSF281" s="163"/>
      <c r="SSG281" s="163"/>
      <c r="SSH281" s="216"/>
      <c r="SSI281" s="217"/>
      <c r="SSJ281" s="163"/>
      <c r="SSK281" s="163"/>
      <c r="SSL281" s="216"/>
      <c r="SSM281" s="217"/>
      <c r="SSN281" s="163"/>
      <c r="SSO281" s="163"/>
      <c r="SSP281" s="216"/>
      <c r="SSQ281" s="217"/>
      <c r="SSR281" s="163"/>
      <c r="SSS281" s="163"/>
      <c r="SST281" s="216"/>
      <c r="SSU281" s="217"/>
      <c r="SSV281" s="163"/>
      <c r="SSW281" s="163"/>
      <c r="SSX281" s="216"/>
      <c r="SSY281" s="217"/>
      <c r="SSZ281" s="163"/>
      <c r="STA281" s="163"/>
      <c r="STB281" s="216"/>
      <c r="STC281" s="217"/>
      <c r="STD281" s="163"/>
      <c r="STE281" s="163"/>
      <c r="STF281" s="216"/>
      <c r="STG281" s="217"/>
      <c r="STH281" s="163"/>
      <c r="STI281" s="163"/>
      <c r="STJ281" s="216"/>
      <c r="STK281" s="217"/>
      <c r="STL281" s="163"/>
      <c r="STM281" s="163"/>
      <c r="STN281" s="216"/>
      <c r="STO281" s="217"/>
      <c r="STP281" s="163"/>
      <c r="STQ281" s="163"/>
      <c r="STR281" s="216"/>
      <c r="STS281" s="217"/>
      <c r="STT281" s="163"/>
      <c r="STU281" s="163"/>
      <c r="STV281" s="216"/>
      <c r="STW281" s="217"/>
      <c r="STX281" s="163"/>
      <c r="STY281" s="163"/>
      <c r="STZ281" s="216"/>
      <c r="SUA281" s="217"/>
      <c r="SUB281" s="163"/>
      <c r="SUC281" s="163"/>
      <c r="SUD281" s="216"/>
      <c r="SUE281" s="217"/>
      <c r="SUF281" s="163"/>
      <c r="SUG281" s="163"/>
      <c r="SUH281" s="216"/>
      <c r="SUI281" s="217"/>
      <c r="SUJ281" s="163"/>
      <c r="SUK281" s="163"/>
      <c r="SUL281" s="216"/>
      <c r="SUM281" s="217"/>
      <c r="SUN281" s="163"/>
      <c r="SUO281" s="163"/>
      <c r="SUP281" s="216"/>
      <c r="SUQ281" s="217"/>
      <c r="SUR281" s="163"/>
      <c r="SUS281" s="163"/>
      <c r="SUT281" s="216"/>
      <c r="SUU281" s="217"/>
      <c r="SUV281" s="163"/>
      <c r="SUW281" s="163"/>
      <c r="SUX281" s="216"/>
      <c r="SUY281" s="217"/>
      <c r="SUZ281" s="163"/>
      <c r="SVA281" s="163"/>
      <c r="SVB281" s="216"/>
      <c r="SVC281" s="217"/>
      <c r="SVD281" s="163"/>
      <c r="SVE281" s="163"/>
      <c r="SVF281" s="216"/>
      <c r="SVG281" s="217"/>
      <c r="SVH281" s="163"/>
      <c r="SVI281" s="163"/>
      <c r="SVJ281" s="216"/>
      <c r="SVK281" s="217"/>
      <c r="SVL281" s="163"/>
      <c r="SVM281" s="163"/>
      <c r="SVN281" s="216"/>
      <c r="SVO281" s="217"/>
      <c r="SVP281" s="163"/>
      <c r="SVQ281" s="163"/>
      <c r="SVR281" s="216"/>
      <c r="SVS281" s="217"/>
      <c r="SVT281" s="163"/>
      <c r="SVU281" s="163"/>
      <c r="SVV281" s="216"/>
      <c r="SVW281" s="217"/>
      <c r="SVX281" s="163"/>
      <c r="SVY281" s="163"/>
      <c r="SVZ281" s="216"/>
      <c r="SWA281" s="217"/>
      <c r="SWB281" s="163"/>
      <c r="SWC281" s="163"/>
      <c r="SWD281" s="216"/>
      <c r="SWE281" s="217"/>
      <c r="SWF281" s="163"/>
      <c r="SWG281" s="163"/>
      <c r="SWH281" s="216"/>
      <c r="SWI281" s="217"/>
      <c r="SWJ281" s="163"/>
      <c r="SWK281" s="163"/>
      <c r="SWL281" s="216"/>
      <c r="SWM281" s="217"/>
      <c r="SWN281" s="163"/>
      <c r="SWO281" s="163"/>
      <c r="SWP281" s="216"/>
      <c r="SWQ281" s="217"/>
      <c r="SWR281" s="163"/>
      <c r="SWS281" s="163"/>
      <c r="SWT281" s="216"/>
      <c r="SWU281" s="217"/>
      <c r="SWV281" s="163"/>
      <c r="SWW281" s="163"/>
      <c r="SWX281" s="216"/>
      <c r="SWY281" s="217"/>
      <c r="SWZ281" s="163"/>
      <c r="SXA281" s="163"/>
      <c r="SXB281" s="216"/>
      <c r="SXC281" s="217"/>
      <c r="SXD281" s="163"/>
      <c r="SXE281" s="163"/>
      <c r="SXF281" s="216"/>
      <c r="SXG281" s="217"/>
      <c r="SXH281" s="163"/>
      <c r="SXI281" s="163"/>
      <c r="SXJ281" s="216"/>
      <c r="SXK281" s="217"/>
      <c r="SXL281" s="163"/>
      <c r="SXM281" s="163"/>
      <c r="SXN281" s="216"/>
      <c r="SXO281" s="217"/>
      <c r="SXP281" s="163"/>
      <c r="SXQ281" s="163"/>
      <c r="SXR281" s="216"/>
      <c r="SXS281" s="217"/>
      <c r="SXT281" s="163"/>
      <c r="SXU281" s="163"/>
      <c r="SXV281" s="216"/>
      <c r="SXW281" s="217"/>
      <c r="SXX281" s="163"/>
      <c r="SXY281" s="163"/>
      <c r="SXZ281" s="216"/>
      <c r="SYA281" s="217"/>
      <c r="SYB281" s="163"/>
      <c r="SYC281" s="163"/>
      <c r="SYD281" s="216"/>
      <c r="SYE281" s="217"/>
      <c r="SYF281" s="163"/>
      <c r="SYG281" s="163"/>
      <c r="SYH281" s="216"/>
      <c r="SYI281" s="217"/>
      <c r="SYJ281" s="163"/>
      <c r="SYK281" s="163"/>
      <c r="SYL281" s="216"/>
      <c r="SYM281" s="217"/>
      <c r="SYN281" s="163"/>
      <c r="SYO281" s="163"/>
      <c r="SYP281" s="216"/>
      <c r="SYQ281" s="217"/>
      <c r="SYR281" s="163"/>
      <c r="SYS281" s="163"/>
      <c r="SYT281" s="216"/>
      <c r="SYU281" s="217"/>
      <c r="SYV281" s="163"/>
      <c r="SYW281" s="163"/>
      <c r="SYX281" s="216"/>
      <c r="SYY281" s="217"/>
      <c r="SYZ281" s="163"/>
      <c r="SZA281" s="163"/>
      <c r="SZB281" s="216"/>
      <c r="SZC281" s="217"/>
      <c r="SZD281" s="163"/>
      <c r="SZE281" s="163"/>
      <c r="SZF281" s="216"/>
      <c r="SZG281" s="217"/>
      <c r="SZH281" s="163"/>
      <c r="SZI281" s="163"/>
      <c r="SZJ281" s="216"/>
      <c r="SZK281" s="217"/>
      <c r="SZL281" s="163"/>
      <c r="SZM281" s="163"/>
      <c r="SZN281" s="216"/>
      <c r="SZO281" s="217"/>
      <c r="SZP281" s="163"/>
      <c r="SZQ281" s="163"/>
      <c r="SZR281" s="216"/>
      <c r="SZS281" s="217"/>
      <c r="SZT281" s="163"/>
      <c r="SZU281" s="163"/>
      <c r="SZV281" s="216"/>
      <c r="SZW281" s="217"/>
      <c r="SZX281" s="163"/>
      <c r="SZY281" s="163"/>
      <c r="SZZ281" s="216"/>
      <c r="TAA281" s="217"/>
      <c r="TAB281" s="163"/>
      <c r="TAC281" s="163"/>
      <c r="TAD281" s="216"/>
      <c r="TAE281" s="217"/>
      <c r="TAF281" s="163"/>
      <c r="TAG281" s="163"/>
      <c r="TAH281" s="216"/>
      <c r="TAI281" s="217"/>
      <c r="TAJ281" s="163"/>
      <c r="TAK281" s="163"/>
      <c r="TAL281" s="216"/>
      <c r="TAM281" s="217"/>
      <c r="TAN281" s="163"/>
      <c r="TAO281" s="163"/>
      <c r="TAP281" s="216"/>
      <c r="TAQ281" s="217"/>
      <c r="TAR281" s="163"/>
      <c r="TAS281" s="163"/>
      <c r="TAT281" s="216"/>
      <c r="TAU281" s="217"/>
      <c r="TAV281" s="163"/>
      <c r="TAW281" s="163"/>
      <c r="TAX281" s="216"/>
      <c r="TAY281" s="217"/>
      <c r="TAZ281" s="163"/>
      <c r="TBA281" s="163"/>
      <c r="TBB281" s="216"/>
      <c r="TBC281" s="217"/>
      <c r="TBD281" s="163"/>
      <c r="TBE281" s="163"/>
      <c r="TBF281" s="216"/>
      <c r="TBG281" s="217"/>
      <c r="TBH281" s="163"/>
      <c r="TBI281" s="163"/>
      <c r="TBJ281" s="216"/>
      <c r="TBK281" s="217"/>
      <c r="TBL281" s="163"/>
      <c r="TBM281" s="163"/>
      <c r="TBN281" s="216"/>
      <c r="TBO281" s="217"/>
      <c r="TBP281" s="163"/>
      <c r="TBQ281" s="163"/>
      <c r="TBR281" s="216"/>
      <c r="TBS281" s="217"/>
      <c r="TBT281" s="163"/>
      <c r="TBU281" s="163"/>
      <c r="TBV281" s="216"/>
      <c r="TBW281" s="217"/>
      <c r="TBX281" s="163"/>
      <c r="TBY281" s="163"/>
      <c r="TBZ281" s="216"/>
      <c r="TCA281" s="217"/>
      <c r="TCB281" s="163"/>
      <c r="TCC281" s="163"/>
      <c r="TCD281" s="216"/>
      <c r="TCE281" s="217"/>
      <c r="TCF281" s="163"/>
      <c r="TCG281" s="163"/>
      <c r="TCH281" s="216"/>
      <c r="TCI281" s="217"/>
      <c r="TCJ281" s="163"/>
      <c r="TCK281" s="163"/>
      <c r="TCL281" s="216"/>
      <c r="TCM281" s="217"/>
      <c r="TCN281" s="163"/>
      <c r="TCO281" s="163"/>
      <c r="TCP281" s="216"/>
      <c r="TCQ281" s="217"/>
      <c r="TCR281" s="163"/>
      <c r="TCS281" s="163"/>
      <c r="TCT281" s="216"/>
      <c r="TCU281" s="217"/>
      <c r="TCV281" s="163"/>
      <c r="TCW281" s="163"/>
      <c r="TCX281" s="216"/>
      <c r="TCY281" s="217"/>
      <c r="TCZ281" s="163"/>
      <c r="TDA281" s="163"/>
      <c r="TDB281" s="216"/>
      <c r="TDC281" s="217"/>
      <c r="TDD281" s="163"/>
      <c r="TDE281" s="163"/>
      <c r="TDF281" s="216"/>
      <c r="TDG281" s="217"/>
      <c r="TDH281" s="163"/>
      <c r="TDI281" s="163"/>
      <c r="TDJ281" s="216"/>
      <c r="TDK281" s="217"/>
      <c r="TDL281" s="163"/>
      <c r="TDM281" s="163"/>
      <c r="TDN281" s="216"/>
      <c r="TDO281" s="217"/>
      <c r="TDP281" s="163"/>
      <c r="TDQ281" s="163"/>
      <c r="TDR281" s="216"/>
      <c r="TDS281" s="217"/>
      <c r="TDT281" s="163"/>
      <c r="TDU281" s="163"/>
      <c r="TDV281" s="216"/>
      <c r="TDW281" s="217"/>
      <c r="TDX281" s="163"/>
      <c r="TDY281" s="163"/>
      <c r="TDZ281" s="216"/>
      <c r="TEA281" s="217"/>
      <c r="TEB281" s="163"/>
      <c r="TEC281" s="163"/>
      <c r="TED281" s="216"/>
      <c r="TEE281" s="217"/>
      <c r="TEF281" s="163"/>
      <c r="TEG281" s="163"/>
      <c r="TEH281" s="216"/>
      <c r="TEI281" s="217"/>
      <c r="TEJ281" s="163"/>
      <c r="TEK281" s="163"/>
      <c r="TEL281" s="216"/>
      <c r="TEM281" s="217"/>
      <c r="TEN281" s="163"/>
      <c r="TEO281" s="163"/>
      <c r="TEP281" s="216"/>
      <c r="TEQ281" s="217"/>
      <c r="TER281" s="163"/>
      <c r="TES281" s="163"/>
      <c r="TET281" s="216"/>
      <c r="TEU281" s="217"/>
      <c r="TEV281" s="163"/>
      <c r="TEW281" s="163"/>
      <c r="TEX281" s="216"/>
      <c r="TEY281" s="217"/>
      <c r="TEZ281" s="163"/>
      <c r="TFA281" s="163"/>
      <c r="TFB281" s="216"/>
      <c r="TFC281" s="217"/>
      <c r="TFD281" s="163"/>
      <c r="TFE281" s="163"/>
      <c r="TFF281" s="216"/>
      <c r="TFG281" s="217"/>
      <c r="TFH281" s="163"/>
      <c r="TFI281" s="163"/>
      <c r="TFJ281" s="216"/>
      <c r="TFK281" s="217"/>
      <c r="TFL281" s="163"/>
      <c r="TFM281" s="163"/>
      <c r="TFN281" s="216"/>
      <c r="TFO281" s="217"/>
      <c r="TFP281" s="163"/>
      <c r="TFQ281" s="163"/>
      <c r="TFR281" s="216"/>
      <c r="TFS281" s="217"/>
      <c r="TFT281" s="163"/>
      <c r="TFU281" s="163"/>
      <c r="TFV281" s="216"/>
      <c r="TFW281" s="217"/>
      <c r="TFX281" s="163"/>
      <c r="TFY281" s="163"/>
      <c r="TFZ281" s="216"/>
      <c r="TGA281" s="217"/>
      <c r="TGB281" s="163"/>
      <c r="TGC281" s="163"/>
      <c r="TGD281" s="216"/>
      <c r="TGE281" s="217"/>
      <c r="TGF281" s="163"/>
      <c r="TGG281" s="163"/>
      <c r="TGH281" s="216"/>
      <c r="TGI281" s="217"/>
      <c r="TGJ281" s="163"/>
      <c r="TGK281" s="163"/>
      <c r="TGL281" s="216"/>
      <c r="TGM281" s="217"/>
      <c r="TGN281" s="163"/>
      <c r="TGO281" s="163"/>
      <c r="TGP281" s="216"/>
      <c r="TGQ281" s="217"/>
      <c r="TGR281" s="163"/>
      <c r="TGS281" s="163"/>
      <c r="TGT281" s="216"/>
      <c r="TGU281" s="217"/>
      <c r="TGV281" s="163"/>
      <c r="TGW281" s="163"/>
      <c r="TGX281" s="216"/>
      <c r="TGY281" s="217"/>
      <c r="TGZ281" s="163"/>
      <c r="THA281" s="163"/>
      <c r="THB281" s="216"/>
      <c r="THC281" s="217"/>
      <c r="THD281" s="163"/>
      <c r="THE281" s="163"/>
      <c r="THF281" s="216"/>
      <c r="THG281" s="217"/>
      <c r="THH281" s="163"/>
      <c r="THI281" s="163"/>
      <c r="THJ281" s="216"/>
      <c r="THK281" s="217"/>
      <c r="THL281" s="163"/>
      <c r="THM281" s="163"/>
      <c r="THN281" s="216"/>
      <c r="THO281" s="217"/>
      <c r="THP281" s="163"/>
      <c r="THQ281" s="163"/>
      <c r="THR281" s="216"/>
      <c r="THS281" s="217"/>
      <c r="THT281" s="163"/>
      <c r="THU281" s="163"/>
      <c r="THV281" s="216"/>
      <c r="THW281" s="217"/>
      <c r="THX281" s="163"/>
      <c r="THY281" s="163"/>
      <c r="THZ281" s="216"/>
      <c r="TIA281" s="217"/>
      <c r="TIB281" s="163"/>
      <c r="TIC281" s="163"/>
      <c r="TID281" s="216"/>
      <c r="TIE281" s="217"/>
      <c r="TIF281" s="163"/>
      <c r="TIG281" s="163"/>
      <c r="TIH281" s="216"/>
      <c r="TII281" s="217"/>
      <c r="TIJ281" s="163"/>
      <c r="TIK281" s="163"/>
      <c r="TIL281" s="216"/>
      <c r="TIM281" s="217"/>
      <c r="TIN281" s="163"/>
      <c r="TIO281" s="163"/>
      <c r="TIP281" s="216"/>
      <c r="TIQ281" s="217"/>
      <c r="TIR281" s="163"/>
      <c r="TIS281" s="163"/>
      <c r="TIT281" s="216"/>
      <c r="TIU281" s="217"/>
      <c r="TIV281" s="163"/>
      <c r="TIW281" s="163"/>
      <c r="TIX281" s="216"/>
      <c r="TIY281" s="217"/>
      <c r="TIZ281" s="163"/>
      <c r="TJA281" s="163"/>
      <c r="TJB281" s="216"/>
      <c r="TJC281" s="217"/>
      <c r="TJD281" s="163"/>
      <c r="TJE281" s="163"/>
      <c r="TJF281" s="216"/>
      <c r="TJG281" s="217"/>
      <c r="TJH281" s="163"/>
      <c r="TJI281" s="163"/>
      <c r="TJJ281" s="216"/>
      <c r="TJK281" s="217"/>
      <c r="TJL281" s="163"/>
      <c r="TJM281" s="163"/>
      <c r="TJN281" s="216"/>
      <c r="TJO281" s="217"/>
      <c r="TJP281" s="163"/>
      <c r="TJQ281" s="163"/>
      <c r="TJR281" s="216"/>
      <c r="TJS281" s="217"/>
      <c r="TJT281" s="163"/>
      <c r="TJU281" s="163"/>
      <c r="TJV281" s="216"/>
      <c r="TJW281" s="217"/>
      <c r="TJX281" s="163"/>
      <c r="TJY281" s="163"/>
      <c r="TJZ281" s="216"/>
      <c r="TKA281" s="217"/>
      <c r="TKB281" s="163"/>
      <c r="TKC281" s="163"/>
      <c r="TKD281" s="216"/>
      <c r="TKE281" s="217"/>
      <c r="TKF281" s="163"/>
      <c r="TKG281" s="163"/>
      <c r="TKH281" s="216"/>
      <c r="TKI281" s="217"/>
      <c r="TKJ281" s="163"/>
      <c r="TKK281" s="163"/>
      <c r="TKL281" s="216"/>
      <c r="TKM281" s="217"/>
      <c r="TKN281" s="163"/>
      <c r="TKO281" s="163"/>
      <c r="TKP281" s="216"/>
      <c r="TKQ281" s="217"/>
      <c r="TKR281" s="163"/>
      <c r="TKS281" s="163"/>
      <c r="TKT281" s="216"/>
      <c r="TKU281" s="217"/>
      <c r="TKV281" s="163"/>
      <c r="TKW281" s="163"/>
      <c r="TKX281" s="216"/>
      <c r="TKY281" s="217"/>
      <c r="TKZ281" s="163"/>
      <c r="TLA281" s="163"/>
      <c r="TLB281" s="216"/>
      <c r="TLC281" s="217"/>
      <c r="TLD281" s="163"/>
      <c r="TLE281" s="163"/>
      <c r="TLF281" s="216"/>
      <c r="TLG281" s="217"/>
      <c r="TLH281" s="163"/>
      <c r="TLI281" s="163"/>
      <c r="TLJ281" s="216"/>
      <c r="TLK281" s="217"/>
      <c r="TLL281" s="163"/>
      <c r="TLM281" s="163"/>
      <c r="TLN281" s="216"/>
      <c r="TLO281" s="217"/>
      <c r="TLP281" s="163"/>
      <c r="TLQ281" s="163"/>
      <c r="TLR281" s="216"/>
      <c r="TLS281" s="217"/>
      <c r="TLT281" s="163"/>
      <c r="TLU281" s="163"/>
      <c r="TLV281" s="216"/>
      <c r="TLW281" s="217"/>
      <c r="TLX281" s="163"/>
      <c r="TLY281" s="163"/>
      <c r="TLZ281" s="216"/>
      <c r="TMA281" s="217"/>
      <c r="TMB281" s="163"/>
      <c r="TMC281" s="163"/>
      <c r="TMD281" s="216"/>
      <c r="TME281" s="217"/>
      <c r="TMF281" s="163"/>
      <c r="TMG281" s="163"/>
      <c r="TMH281" s="216"/>
      <c r="TMI281" s="217"/>
      <c r="TMJ281" s="163"/>
      <c r="TMK281" s="163"/>
      <c r="TML281" s="216"/>
      <c r="TMM281" s="217"/>
      <c r="TMN281" s="163"/>
      <c r="TMO281" s="163"/>
      <c r="TMP281" s="216"/>
      <c r="TMQ281" s="217"/>
      <c r="TMR281" s="163"/>
      <c r="TMS281" s="163"/>
      <c r="TMT281" s="216"/>
      <c r="TMU281" s="217"/>
      <c r="TMV281" s="163"/>
      <c r="TMW281" s="163"/>
      <c r="TMX281" s="216"/>
      <c r="TMY281" s="217"/>
      <c r="TMZ281" s="163"/>
      <c r="TNA281" s="163"/>
      <c r="TNB281" s="216"/>
      <c r="TNC281" s="217"/>
      <c r="TND281" s="163"/>
      <c r="TNE281" s="163"/>
      <c r="TNF281" s="216"/>
      <c r="TNG281" s="217"/>
      <c r="TNH281" s="163"/>
      <c r="TNI281" s="163"/>
      <c r="TNJ281" s="216"/>
      <c r="TNK281" s="217"/>
      <c r="TNL281" s="163"/>
      <c r="TNM281" s="163"/>
      <c r="TNN281" s="216"/>
      <c r="TNO281" s="217"/>
      <c r="TNP281" s="163"/>
      <c r="TNQ281" s="163"/>
      <c r="TNR281" s="216"/>
      <c r="TNS281" s="217"/>
      <c r="TNT281" s="163"/>
      <c r="TNU281" s="163"/>
      <c r="TNV281" s="216"/>
      <c r="TNW281" s="217"/>
      <c r="TNX281" s="163"/>
      <c r="TNY281" s="163"/>
      <c r="TNZ281" s="216"/>
      <c r="TOA281" s="217"/>
      <c r="TOB281" s="163"/>
      <c r="TOC281" s="163"/>
      <c r="TOD281" s="216"/>
      <c r="TOE281" s="217"/>
      <c r="TOF281" s="163"/>
      <c r="TOG281" s="163"/>
      <c r="TOH281" s="216"/>
      <c r="TOI281" s="217"/>
      <c r="TOJ281" s="163"/>
      <c r="TOK281" s="163"/>
      <c r="TOL281" s="216"/>
      <c r="TOM281" s="217"/>
      <c r="TON281" s="163"/>
      <c r="TOO281" s="163"/>
      <c r="TOP281" s="216"/>
      <c r="TOQ281" s="217"/>
      <c r="TOR281" s="163"/>
      <c r="TOS281" s="163"/>
      <c r="TOT281" s="216"/>
      <c r="TOU281" s="217"/>
      <c r="TOV281" s="163"/>
      <c r="TOW281" s="163"/>
      <c r="TOX281" s="216"/>
      <c r="TOY281" s="217"/>
      <c r="TOZ281" s="163"/>
      <c r="TPA281" s="163"/>
      <c r="TPB281" s="216"/>
      <c r="TPC281" s="217"/>
      <c r="TPD281" s="163"/>
      <c r="TPE281" s="163"/>
      <c r="TPF281" s="216"/>
      <c r="TPG281" s="217"/>
      <c r="TPH281" s="163"/>
      <c r="TPI281" s="163"/>
      <c r="TPJ281" s="216"/>
      <c r="TPK281" s="217"/>
      <c r="TPL281" s="163"/>
      <c r="TPM281" s="163"/>
      <c r="TPN281" s="216"/>
      <c r="TPO281" s="217"/>
      <c r="TPP281" s="163"/>
      <c r="TPQ281" s="163"/>
      <c r="TPR281" s="216"/>
      <c r="TPS281" s="217"/>
      <c r="TPT281" s="163"/>
      <c r="TPU281" s="163"/>
      <c r="TPV281" s="216"/>
      <c r="TPW281" s="217"/>
      <c r="TPX281" s="163"/>
      <c r="TPY281" s="163"/>
      <c r="TPZ281" s="216"/>
      <c r="TQA281" s="217"/>
      <c r="TQB281" s="163"/>
      <c r="TQC281" s="163"/>
      <c r="TQD281" s="216"/>
      <c r="TQE281" s="217"/>
      <c r="TQF281" s="163"/>
      <c r="TQG281" s="163"/>
      <c r="TQH281" s="216"/>
      <c r="TQI281" s="217"/>
      <c r="TQJ281" s="163"/>
      <c r="TQK281" s="163"/>
      <c r="TQL281" s="216"/>
      <c r="TQM281" s="217"/>
      <c r="TQN281" s="163"/>
      <c r="TQO281" s="163"/>
      <c r="TQP281" s="216"/>
      <c r="TQQ281" s="217"/>
      <c r="TQR281" s="163"/>
      <c r="TQS281" s="163"/>
      <c r="TQT281" s="216"/>
      <c r="TQU281" s="217"/>
      <c r="TQV281" s="163"/>
      <c r="TQW281" s="163"/>
      <c r="TQX281" s="216"/>
      <c r="TQY281" s="217"/>
      <c r="TQZ281" s="163"/>
      <c r="TRA281" s="163"/>
      <c r="TRB281" s="216"/>
      <c r="TRC281" s="217"/>
      <c r="TRD281" s="163"/>
      <c r="TRE281" s="163"/>
      <c r="TRF281" s="216"/>
      <c r="TRG281" s="217"/>
      <c r="TRH281" s="163"/>
      <c r="TRI281" s="163"/>
      <c r="TRJ281" s="216"/>
      <c r="TRK281" s="217"/>
      <c r="TRL281" s="163"/>
      <c r="TRM281" s="163"/>
      <c r="TRN281" s="216"/>
      <c r="TRO281" s="217"/>
      <c r="TRP281" s="163"/>
      <c r="TRQ281" s="163"/>
      <c r="TRR281" s="216"/>
      <c r="TRS281" s="217"/>
      <c r="TRT281" s="163"/>
      <c r="TRU281" s="163"/>
      <c r="TRV281" s="216"/>
      <c r="TRW281" s="217"/>
      <c r="TRX281" s="163"/>
      <c r="TRY281" s="163"/>
      <c r="TRZ281" s="216"/>
      <c r="TSA281" s="217"/>
      <c r="TSB281" s="163"/>
      <c r="TSC281" s="163"/>
      <c r="TSD281" s="216"/>
      <c r="TSE281" s="217"/>
      <c r="TSF281" s="163"/>
      <c r="TSG281" s="163"/>
      <c r="TSH281" s="216"/>
      <c r="TSI281" s="217"/>
      <c r="TSJ281" s="163"/>
      <c r="TSK281" s="163"/>
      <c r="TSL281" s="216"/>
      <c r="TSM281" s="217"/>
      <c r="TSN281" s="163"/>
      <c r="TSO281" s="163"/>
      <c r="TSP281" s="216"/>
      <c r="TSQ281" s="217"/>
      <c r="TSR281" s="163"/>
      <c r="TSS281" s="163"/>
      <c r="TST281" s="216"/>
      <c r="TSU281" s="217"/>
      <c r="TSV281" s="163"/>
      <c r="TSW281" s="163"/>
      <c r="TSX281" s="216"/>
      <c r="TSY281" s="217"/>
      <c r="TSZ281" s="163"/>
      <c r="TTA281" s="163"/>
      <c r="TTB281" s="216"/>
      <c r="TTC281" s="217"/>
      <c r="TTD281" s="163"/>
      <c r="TTE281" s="163"/>
      <c r="TTF281" s="216"/>
      <c r="TTG281" s="217"/>
      <c r="TTH281" s="163"/>
      <c r="TTI281" s="163"/>
      <c r="TTJ281" s="216"/>
      <c r="TTK281" s="217"/>
      <c r="TTL281" s="163"/>
      <c r="TTM281" s="163"/>
      <c r="TTN281" s="216"/>
      <c r="TTO281" s="217"/>
      <c r="TTP281" s="163"/>
      <c r="TTQ281" s="163"/>
      <c r="TTR281" s="216"/>
      <c r="TTS281" s="217"/>
      <c r="TTT281" s="163"/>
      <c r="TTU281" s="163"/>
      <c r="TTV281" s="216"/>
      <c r="TTW281" s="217"/>
      <c r="TTX281" s="163"/>
      <c r="TTY281" s="163"/>
      <c r="TTZ281" s="216"/>
      <c r="TUA281" s="217"/>
      <c r="TUB281" s="163"/>
      <c r="TUC281" s="163"/>
      <c r="TUD281" s="216"/>
      <c r="TUE281" s="217"/>
      <c r="TUF281" s="163"/>
      <c r="TUG281" s="163"/>
      <c r="TUH281" s="216"/>
      <c r="TUI281" s="217"/>
      <c r="TUJ281" s="163"/>
      <c r="TUK281" s="163"/>
      <c r="TUL281" s="216"/>
      <c r="TUM281" s="217"/>
      <c r="TUN281" s="163"/>
      <c r="TUO281" s="163"/>
      <c r="TUP281" s="216"/>
      <c r="TUQ281" s="217"/>
      <c r="TUR281" s="163"/>
      <c r="TUS281" s="163"/>
      <c r="TUT281" s="216"/>
      <c r="TUU281" s="217"/>
      <c r="TUV281" s="163"/>
      <c r="TUW281" s="163"/>
      <c r="TUX281" s="216"/>
      <c r="TUY281" s="217"/>
      <c r="TUZ281" s="163"/>
      <c r="TVA281" s="163"/>
      <c r="TVB281" s="216"/>
      <c r="TVC281" s="217"/>
      <c r="TVD281" s="163"/>
      <c r="TVE281" s="163"/>
      <c r="TVF281" s="216"/>
      <c r="TVG281" s="217"/>
      <c r="TVH281" s="163"/>
      <c r="TVI281" s="163"/>
      <c r="TVJ281" s="216"/>
      <c r="TVK281" s="217"/>
      <c r="TVL281" s="163"/>
      <c r="TVM281" s="163"/>
      <c r="TVN281" s="216"/>
      <c r="TVO281" s="217"/>
      <c r="TVP281" s="163"/>
      <c r="TVQ281" s="163"/>
      <c r="TVR281" s="216"/>
      <c r="TVS281" s="217"/>
      <c r="TVT281" s="163"/>
      <c r="TVU281" s="163"/>
      <c r="TVV281" s="216"/>
      <c r="TVW281" s="217"/>
      <c r="TVX281" s="163"/>
      <c r="TVY281" s="163"/>
      <c r="TVZ281" s="216"/>
      <c r="TWA281" s="217"/>
      <c r="TWB281" s="163"/>
      <c r="TWC281" s="163"/>
      <c r="TWD281" s="216"/>
      <c r="TWE281" s="217"/>
      <c r="TWF281" s="163"/>
      <c r="TWG281" s="163"/>
      <c r="TWH281" s="216"/>
      <c r="TWI281" s="217"/>
      <c r="TWJ281" s="163"/>
      <c r="TWK281" s="163"/>
      <c r="TWL281" s="216"/>
      <c r="TWM281" s="217"/>
      <c r="TWN281" s="163"/>
      <c r="TWO281" s="163"/>
      <c r="TWP281" s="216"/>
      <c r="TWQ281" s="217"/>
      <c r="TWR281" s="163"/>
      <c r="TWS281" s="163"/>
      <c r="TWT281" s="216"/>
      <c r="TWU281" s="217"/>
      <c r="TWV281" s="163"/>
      <c r="TWW281" s="163"/>
      <c r="TWX281" s="216"/>
      <c r="TWY281" s="217"/>
      <c r="TWZ281" s="163"/>
      <c r="TXA281" s="163"/>
      <c r="TXB281" s="216"/>
      <c r="TXC281" s="217"/>
      <c r="TXD281" s="163"/>
      <c r="TXE281" s="163"/>
      <c r="TXF281" s="216"/>
      <c r="TXG281" s="217"/>
      <c r="TXH281" s="163"/>
      <c r="TXI281" s="163"/>
      <c r="TXJ281" s="216"/>
      <c r="TXK281" s="217"/>
      <c r="TXL281" s="163"/>
      <c r="TXM281" s="163"/>
      <c r="TXN281" s="216"/>
      <c r="TXO281" s="217"/>
      <c r="TXP281" s="163"/>
      <c r="TXQ281" s="163"/>
      <c r="TXR281" s="216"/>
      <c r="TXS281" s="217"/>
      <c r="TXT281" s="163"/>
      <c r="TXU281" s="163"/>
      <c r="TXV281" s="216"/>
      <c r="TXW281" s="217"/>
      <c r="TXX281" s="163"/>
      <c r="TXY281" s="163"/>
      <c r="TXZ281" s="216"/>
      <c r="TYA281" s="217"/>
      <c r="TYB281" s="163"/>
      <c r="TYC281" s="163"/>
      <c r="TYD281" s="216"/>
      <c r="TYE281" s="217"/>
      <c r="TYF281" s="163"/>
      <c r="TYG281" s="163"/>
      <c r="TYH281" s="216"/>
      <c r="TYI281" s="217"/>
      <c r="TYJ281" s="163"/>
      <c r="TYK281" s="163"/>
      <c r="TYL281" s="216"/>
      <c r="TYM281" s="217"/>
      <c r="TYN281" s="163"/>
      <c r="TYO281" s="163"/>
      <c r="TYP281" s="216"/>
      <c r="TYQ281" s="217"/>
      <c r="TYR281" s="163"/>
      <c r="TYS281" s="163"/>
      <c r="TYT281" s="216"/>
      <c r="TYU281" s="217"/>
      <c r="TYV281" s="163"/>
      <c r="TYW281" s="163"/>
      <c r="TYX281" s="216"/>
      <c r="TYY281" s="217"/>
      <c r="TYZ281" s="163"/>
      <c r="TZA281" s="163"/>
      <c r="TZB281" s="216"/>
      <c r="TZC281" s="217"/>
      <c r="TZD281" s="163"/>
      <c r="TZE281" s="163"/>
      <c r="TZF281" s="216"/>
      <c r="TZG281" s="217"/>
      <c r="TZH281" s="163"/>
      <c r="TZI281" s="163"/>
      <c r="TZJ281" s="216"/>
      <c r="TZK281" s="217"/>
      <c r="TZL281" s="163"/>
      <c r="TZM281" s="163"/>
      <c r="TZN281" s="216"/>
      <c r="TZO281" s="217"/>
      <c r="TZP281" s="163"/>
      <c r="TZQ281" s="163"/>
      <c r="TZR281" s="216"/>
      <c r="TZS281" s="217"/>
      <c r="TZT281" s="163"/>
      <c r="TZU281" s="163"/>
      <c r="TZV281" s="216"/>
      <c r="TZW281" s="217"/>
      <c r="TZX281" s="163"/>
      <c r="TZY281" s="163"/>
      <c r="TZZ281" s="216"/>
      <c r="UAA281" s="217"/>
      <c r="UAB281" s="163"/>
      <c r="UAC281" s="163"/>
      <c r="UAD281" s="216"/>
      <c r="UAE281" s="217"/>
      <c r="UAF281" s="163"/>
      <c r="UAG281" s="163"/>
      <c r="UAH281" s="216"/>
      <c r="UAI281" s="217"/>
      <c r="UAJ281" s="163"/>
      <c r="UAK281" s="163"/>
      <c r="UAL281" s="216"/>
      <c r="UAM281" s="217"/>
      <c r="UAN281" s="163"/>
      <c r="UAO281" s="163"/>
      <c r="UAP281" s="216"/>
      <c r="UAQ281" s="217"/>
      <c r="UAR281" s="163"/>
      <c r="UAS281" s="163"/>
      <c r="UAT281" s="216"/>
      <c r="UAU281" s="217"/>
      <c r="UAV281" s="163"/>
      <c r="UAW281" s="163"/>
      <c r="UAX281" s="216"/>
      <c r="UAY281" s="217"/>
      <c r="UAZ281" s="163"/>
      <c r="UBA281" s="163"/>
      <c r="UBB281" s="216"/>
      <c r="UBC281" s="217"/>
      <c r="UBD281" s="163"/>
      <c r="UBE281" s="163"/>
      <c r="UBF281" s="216"/>
      <c r="UBG281" s="217"/>
      <c r="UBH281" s="163"/>
      <c r="UBI281" s="163"/>
      <c r="UBJ281" s="216"/>
      <c r="UBK281" s="217"/>
      <c r="UBL281" s="163"/>
      <c r="UBM281" s="163"/>
      <c r="UBN281" s="216"/>
      <c r="UBO281" s="217"/>
      <c r="UBP281" s="163"/>
      <c r="UBQ281" s="163"/>
      <c r="UBR281" s="216"/>
      <c r="UBS281" s="217"/>
      <c r="UBT281" s="163"/>
      <c r="UBU281" s="163"/>
      <c r="UBV281" s="216"/>
      <c r="UBW281" s="217"/>
      <c r="UBX281" s="163"/>
      <c r="UBY281" s="163"/>
      <c r="UBZ281" s="216"/>
      <c r="UCA281" s="217"/>
      <c r="UCB281" s="163"/>
      <c r="UCC281" s="163"/>
      <c r="UCD281" s="216"/>
      <c r="UCE281" s="217"/>
      <c r="UCF281" s="163"/>
      <c r="UCG281" s="163"/>
      <c r="UCH281" s="216"/>
      <c r="UCI281" s="217"/>
      <c r="UCJ281" s="163"/>
      <c r="UCK281" s="163"/>
      <c r="UCL281" s="216"/>
      <c r="UCM281" s="217"/>
      <c r="UCN281" s="163"/>
      <c r="UCO281" s="163"/>
      <c r="UCP281" s="216"/>
      <c r="UCQ281" s="217"/>
      <c r="UCR281" s="163"/>
      <c r="UCS281" s="163"/>
      <c r="UCT281" s="216"/>
      <c r="UCU281" s="217"/>
      <c r="UCV281" s="163"/>
      <c r="UCW281" s="163"/>
      <c r="UCX281" s="216"/>
      <c r="UCY281" s="217"/>
      <c r="UCZ281" s="163"/>
      <c r="UDA281" s="163"/>
      <c r="UDB281" s="216"/>
      <c r="UDC281" s="217"/>
      <c r="UDD281" s="163"/>
      <c r="UDE281" s="163"/>
      <c r="UDF281" s="216"/>
      <c r="UDG281" s="217"/>
      <c r="UDH281" s="163"/>
      <c r="UDI281" s="163"/>
      <c r="UDJ281" s="216"/>
      <c r="UDK281" s="217"/>
      <c r="UDL281" s="163"/>
      <c r="UDM281" s="163"/>
      <c r="UDN281" s="216"/>
      <c r="UDO281" s="217"/>
      <c r="UDP281" s="163"/>
      <c r="UDQ281" s="163"/>
      <c r="UDR281" s="216"/>
      <c r="UDS281" s="217"/>
      <c r="UDT281" s="163"/>
      <c r="UDU281" s="163"/>
      <c r="UDV281" s="216"/>
      <c r="UDW281" s="217"/>
      <c r="UDX281" s="163"/>
      <c r="UDY281" s="163"/>
      <c r="UDZ281" s="216"/>
      <c r="UEA281" s="217"/>
      <c r="UEB281" s="163"/>
      <c r="UEC281" s="163"/>
      <c r="UED281" s="216"/>
      <c r="UEE281" s="217"/>
      <c r="UEF281" s="163"/>
      <c r="UEG281" s="163"/>
      <c r="UEH281" s="216"/>
      <c r="UEI281" s="217"/>
      <c r="UEJ281" s="163"/>
      <c r="UEK281" s="163"/>
      <c r="UEL281" s="216"/>
      <c r="UEM281" s="217"/>
      <c r="UEN281" s="163"/>
      <c r="UEO281" s="163"/>
      <c r="UEP281" s="216"/>
      <c r="UEQ281" s="217"/>
      <c r="UER281" s="163"/>
      <c r="UES281" s="163"/>
      <c r="UET281" s="216"/>
      <c r="UEU281" s="217"/>
      <c r="UEV281" s="163"/>
      <c r="UEW281" s="163"/>
      <c r="UEX281" s="216"/>
      <c r="UEY281" s="217"/>
      <c r="UEZ281" s="163"/>
      <c r="UFA281" s="163"/>
      <c r="UFB281" s="216"/>
      <c r="UFC281" s="217"/>
      <c r="UFD281" s="163"/>
      <c r="UFE281" s="163"/>
      <c r="UFF281" s="216"/>
      <c r="UFG281" s="217"/>
      <c r="UFH281" s="163"/>
      <c r="UFI281" s="163"/>
      <c r="UFJ281" s="216"/>
      <c r="UFK281" s="217"/>
      <c r="UFL281" s="163"/>
      <c r="UFM281" s="163"/>
      <c r="UFN281" s="216"/>
      <c r="UFO281" s="217"/>
      <c r="UFP281" s="163"/>
      <c r="UFQ281" s="163"/>
      <c r="UFR281" s="216"/>
      <c r="UFS281" s="217"/>
      <c r="UFT281" s="163"/>
      <c r="UFU281" s="163"/>
      <c r="UFV281" s="216"/>
      <c r="UFW281" s="217"/>
      <c r="UFX281" s="163"/>
      <c r="UFY281" s="163"/>
      <c r="UFZ281" s="216"/>
      <c r="UGA281" s="217"/>
      <c r="UGB281" s="163"/>
      <c r="UGC281" s="163"/>
      <c r="UGD281" s="216"/>
      <c r="UGE281" s="217"/>
      <c r="UGF281" s="163"/>
      <c r="UGG281" s="163"/>
      <c r="UGH281" s="216"/>
      <c r="UGI281" s="217"/>
      <c r="UGJ281" s="163"/>
      <c r="UGK281" s="163"/>
      <c r="UGL281" s="216"/>
      <c r="UGM281" s="217"/>
      <c r="UGN281" s="163"/>
      <c r="UGO281" s="163"/>
      <c r="UGP281" s="216"/>
      <c r="UGQ281" s="217"/>
      <c r="UGR281" s="163"/>
      <c r="UGS281" s="163"/>
      <c r="UGT281" s="216"/>
      <c r="UGU281" s="217"/>
      <c r="UGV281" s="163"/>
      <c r="UGW281" s="163"/>
      <c r="UGX281" s="216"/>
      <c r="UGY281" s="217"/>
      <c r="UGZ281" s="163"/>
      <c r="UHA281" s="163"/>
      <c r="UHB281" s="216"/>
      <c r="UHC281" s="217"/>
      <c r="UHD281" s="163"/>
      <c r="UHE281" s="163"/>
      <c r="UHF281" s="216"/>
      <c r="UHG281" s="217"/>
      <c r="UHH281" s="163"/>
      <c r="UHI281" s="163"/>
      <c r="UHJ281" s="216"/>
      <c r="UHK281" s="217"/>
      <c r="UHL281" s="163"/>
      <c r="UHM281" s="163"/>
      <c r="UHN281" s="216"/>
      <c r="UHO281" s="217"/>
      <c r="UHP281" s="163"/>
      <c r="UHQ281" s="163"/>
      <c r="UHR281" s="216"/>
      <c r="UHS281" s="217"/>
      <c r="UHT281" s="163"/>
      <c r="UHU281" s="163"/>
      <c r="UHV281" s="216"/>
      <c r="UHW281" s="217"/>
      <c r="UHX281" s="163"/>
      <c r="UHY281" s="163"/>
      <c r="UHZ281" s="216"/>
      <c r="UIA281" s="217"/>
      <c r="UIB281" s="163"/>
      <c r="UIC281" s="163"/>
      <c r="UID281" s="216"/>
      <c r="UIE281" s="217"/>
      <c r="UIF281" s="163"/>
      <c r="UIG281" s="163"/>
      <c r="UIH281" s="216"/>
      <c r="UII281" s="217"/>
      <c r="UIJ281" s="163"/>
      <c r="UIK281" s="163"/>
      <c r="UIL281" s="216"/>
      <c r="UIM281" s="217"/>
      <c r="UIN281" s="163"/>
      <c r="UIO281" s="163"/>
      <c r="UIP281" s="216"/>
      <c r="UIQ281" s="217"/>
      <c r="UIR281" s="163"/>
      <c r="UIS281" s="163"/>
      <c r="UIT281" s="216"/>
      <c r="UIU281" s="217"/>
      <c r="UIV281" s="163"/>
      <c r="UIW281" s="163"/>
      <c r="UIX281" s="216"/>
      <c r="UIY281" s="217"/>
      <c r="UIZ281" s="163"/>
      <c r="UJA281" s="163"/>
      <c r="UJB281" s="216"/>
      <c r="UJC281" s="217"/>
      <c r="UJD281" s="163"/>
      <c r="UJE281" s="163"/>
      <c r="UJF281" s="216"/>
      <c r="UJG281" s="217"/>
      <c r="UJH281" s="163"/>
      <c r="UJI281" s="163"/>
      <c r="UJJ281" s="216"/>
      <c r="UJK281" s="217"/>
      <c r="UJL281" s="163"/>
      <c r="UJM281" s="163"/>
      <c r="UJN281" s="216"/>
      <c r="UJO281" s="217"/>
      <c r="UJP281" s="163"/>
      <c r="UJQ281" s="163"/>
      <c r="UJR281" s="216"/>
      <c r="UJS281" s="217"/>
      <c r="UJT281" s="163"/>
      <c r="UJU281" s="163"/>
      <c r="UJV281" s="216"/>
      <c r="UJW281" s="217"/>
      <c r="UJX281" s="163"/>
      <c r="UJY281" s="163"/>
      <c r="UJZ281" s="216"/>
      <c r="UKA281" s="217"/>
      <c r="UKB281" s="163"/>
      <c r="UKC281" s="163"/>
      <c r="UKD281" s="216"/>
      <c r="UKE281" s="217"/>
      <c r="UKF281" s="163"/>
      <c r="UKG281" s="163"/>
      <c r="UKH281" s="216"/>
      <c r="UKI281" s="217"/>
      <c r="UKJ281" s="163"/>
      <c r="UKK281" s="163"/>
      <c r="UKL281" s="216"/>
      <c r="UKM281" s="217"/>
      <c r="UKN281" s="163"/>
      <c r="UKO281" s="163"/>
      <c r="UKP281" s="216"/>
      <c r="UKQ281" s="217"/>
      <c r="UKR281" s="163"/>
      <c r="UKS281" s="163"/>
      <c r="UKT281" s="216"/>
      <c r="UKU281" s="217"/>
      <c r="UKV281" s="163"/>
      <c r="UKW281" s="163"/>
      <c r="UKX281" s="216"/>
      <c r="UKY281" s="217"/>
      <c r="UKZ281" s="163"/>
      <c r="ULA281" s="163"/>
      <c r="ULB281" s="216"/>
      <c r="ULC281" s="217"/>
      <c r="ULD281" s="163"/>
      <c r="ULE281" s="163"/>
      <c r="ULF281" s="216"/>
      <c r="ULG281" s="217"/>
      <c r="ULH281" s="163"/>
      <c r="ULI281" s="163"/>
      <c r="ULJ281" s="216"/>
      <c r="ULK281" s="217"/>
      <c r="ULL281" s="163"/>
      <c r="ULM281" s="163"/>
      <c r="ULN281" s="216"/>
      <c r="ULO281" s="217"/>
      <c r="ULP281" s="163"/>
      <c r="ULQ281" s="163"/>
      <c r="ULR281" s="216"/>
      <c r="ULS281" s="217"/>
      <c r="ULT281" s="163"/>
      <c r="ULU281" s="163"/>
      <c r="ULV281" s="216"/>
      <c r="ULW281" s="217"/>
      <c r="ULX281" s="163"/>
      <c r="ULY281" s="163"/>
      <c r="ULZ281" s="216"/>
      <c r="UMA281" s="217"/>
      <c r="UMB281" s="163"/>
      <c r="UMC281" s="163"/>
      <c r="UMD281" s="216"/>
      <c r="UME281" s="217"/>
      <c r="UMF281" s="163"/>
      <c r="UMG281" s="163"/>
      <c r="UMH281" s="216"/>
      <c r="UMI281" s="217"/>
      <c r="UMJ281" s="163"/>
      <c r="UMK281" s="163"/>
      <c r="UML281" s="216"/>
      <c r="UMM281" s="217"/>
      <c r="UMN281" s="163"/>
      <c r="UMO281" s="163"/>
      <c r="UMP281" s="216"/>
      <c r="UMQ281" s="217"/>
      <c r="UMR281" s="163"/>
      <c r="UMS281" s="163"/>
      <c r="UMT281" s="216"/>
      <c r="UMU281" s="217"/>
      <c r="UMV281" s="163"/>
      <c r="UMW281" s="163"/>
      <c r="UMX281" s="216"/>
      <c r="UMY281" s="217"/>
      <c r="UMZ281" s="163"/>
      <c r="UNA281" s="163"/>
      <c r="UNB281" s="216"/>
      <c r="UNC281" s="217"/>
      <c r="UND281" s="163"/>
      <c r="UNE281" s="163"/>
      <c r="UNF281" s="216"/>
      <c r="UNG281" s="217"/>
      <c r="UNH281" s="163"/>
      <c r="UNI281" s="163"/>
      <c r="UNJ281" s="216"/>
      <c r="UNK281" s="217"/>
      <c r="UNL281" s="163"/>
      <c r="UNM281" s="163"/>
      <c r="UNN281" s="216"/>
      <c r="UNO281" s="217"/>
      <c r="UNP281" s="163"/>
      <c r="UNQ281" s="163"/>
      <c r="UNR281" s="216"/>
      <c r="UNS281" s="217"/>
      <c r="UNT281" s="163"/>
      <c r="UNU281" s="163"/>
      <c r="UNV281" s="216"/>
      <c r="UNW281" s="217"/>
      <c r="UNX281" s="163"/>
      <c r="UNY281" s="163"/>
      <c r="UNZ281" s="216"/>
      <c r="UOA281" s="217"/>
      <c r="UOB281" s="163"/>
      <c r="UOC281" s="163"/>
      <c r="UOD281" s="216"/>
      <c r="UOE281" s="217"/>
      <c r="UOF281" s="163"/>
      <c r="UOG281" s="163"/>
      <c r="UOH281" s="216"/>
      <c r="UOI281" s="217"/>
      <c r="UOJ281" s="163"/>
      <c r="UOK281" s="163"/>
      <c r="UOL281" s="216"/>
      <c r="UOM281" s="217"/>
      <c r="UON281" s="163"/>
      <c r="UOO281" s="163"/>
      <c r="UOP281" s="216"/>
      <c r="UOQ281" s="217"/>
      <c r="UOR281" s="163"/>
      <c r="UOS281" s="163"/>
      <c r="UOT281" s="216"/>
      <c r="UOU281" s="217"/>
      <c r="UOV281" s="163"/>
      <c r="UOW281" s="163"/>
      <c r="UOX281" s="216"/>
      <c r="UOY281" s="217"/>
      <c r="UOZ281" s="163"/>
      <c r="UPA281" s="163"/>
      <c r="UPB281" s="216"/>
      <c r="UPC281" s="217"/>
      <c r="UPD281" s="163"/>
      <c r="UPE281" s="163"/>
      <c r="UPF281" s="216"/>
      <c r="UPG281" s="217"/>
      <c r="UPH281" s="163"/>
      <c r="UPI281" s="163"/>
      <c r="UPJ281" s="216"/>
      <c r="UPK281" s="217"/>
      <c r="UPL281" s="163"/>
      <c r="UPM281" s="163"/>
      <c r="UPN281" s="216"/>
      <c r="UPO281" s="217"/>
      <c r="UPP281" s="163"/>
      <c r="UPQ281" s="163"/>
      <c r="UPR281" s="216"/>
      <c r="UPS281" s="217"/>
      <c r="UPT281" s="163"/>
      <c r="UPU281" s="163"/>
      <c r="UPV281" s="216"/>
      <c r="UPW281" s="217"/>
      <c r="UPX281" s="163"/>
      <c r="UPY281" s="163"/>
      <c r="UPZ281" s="216"/>
      <c r="UQA281" s="217"/>
      <c r="UQB281" s="163"/>
      <c r="UQC281" s="163"/>
      <c r="UQD281" s="216"/>
      <c r="UQE281" s="217"/>
      <c r="UQF281" s="163"/>
      <c r="UQG281" s="163"/>
      <c r="UQH281" s="216"/>
      <c r="UQI281" s="217"/>
      <c r="UQJ281" s="163"/>
      <c r="UQK281" s="163"/>
      <c r="UQL281" s="216"/>
      <c r="UQM281" s="217"/>
      <c r="UQN281" s="163"/>
      <c r="UQO281" s="163"/>
      <c r="UQP281" s="216"/>
      <c r="UQQ281" s="217"/>
      <c r="UQR281" s="163"/>
      <c r="UQS281" s="163"/>
      <c r="UQT281" s="216"/>
      <c r="UQU281" s="217"/>
      <c r="UQV281" s="163"/>
      <c r="UQW281" s="163"/>
      <c r="UQX281" s="216"/>
      <c r="UQY281" s="217"/>
      <c r="UQZ281" s="163"/>
      <c r="URA281" s="163"/>
      <c r="URB281" s="216"/>
      <c r="URC281" s="217"/>
      <c r="URD281" s="163"/>
      <c r="URE281" s="163"/>
      <c r="URF281" s="216"/>
      <c r="URG281" s="217"/>
      <c r="URH281" s="163"/>
      <c r="URI281" s="163"/>
      <c r="URJ281" s="216"/>
      <c r="URK281" s="217"/>
      <c r="URL281" s="163"/>
      <c r="URM281" s="163"/>
      <c r="URN281" s="216"/>
      <c r="URO281" s="217"/>
      <c r="URP281" s="163"/>
      <c r="URQ281" s="163"/>
      <c r="URR281" s="216"/>
      <c r="URS281" s="217"/>
      <c r="URT281" s="163"/>
      <c r="URU281" s="163"/>
      <c r="URV281" s="216"/>
      <c r="URW281" s="217"/>
      <c r="URX281" s="163"/>
      <c r="URY281" s="163"/>
      <c r="URZ281" s="216"/>
      <c r="USA281" s="217"/>
      <c r="USB281" s="163"/>
      <c r="USC281" s="163"/>
      <c r="USD281" s="216"/>
      <c r="USE281" s="217"/>
      <c r="USF281" s="163"/>
      <c r="USG281" s="163"/>
      <c r="USH281" s="216"/>
      <c r="USI281" s="217"/>
      <c r="USJ281" s="163"/>
      <c r="USK281" s="163"/>
      <c r="USL281" s="216"/>
      <c r="USM281" s="217"/>
      <c r="USN281" s="163"/>
      <c r="USO281" s="163"/>
      <c r="USP281" s="216"/>
      <c r="USQ281" s="217"/>
      <c r="USR281" s="163"/>
      <c r="USS281" s="163"/>
      <c r="UST281" s="216"/>
      <c r="USU281" s="217"/>
      <c r="USV281" s="163"/>
      <c r="USW281" s="163"/>
      <c r="USX281" s="216"/>
      <c r="USY281" s="217"/>
      <c r="USZ281" s="163"/>
      <c r="UTA281" s="163"/>
      <c r="UTB281" s="216"/>
      <c r="UTC281" s="217"/>
      <c r="UTD281" s="163"/>
      <c r="UTE281" s="163"/>
      <c r="UTF281" s="216"/>
      <c r="UTG281" s="217"/>
      <c r="UTH281" s="163"/>
      <c r="UTI281" s="163"/>
      <c r="UTJ281" s="216"/>
      <c r="UTK281" s="217"/>
      <c r="UTL281" s="163"/>
      <c r="UTM281" s="163"/>
      <c r="UTN281" s="216"/>
      <c r="UTO281" s="217"/>
      <c r="UTP281" s="163"/>
      <c r="UTQ281" s="163"/>
      <c r="UTR281" s="216"/>
      <c r="UTS281" s="217"/>
      <c r="UTT281" s="163"/>
      <c r="UTU281" s="163"/>
      <c r="UTV281" s="216"/>
      <c r="UTW281" s="217"/>
      <c r="UTX281" s="163"/>
      <c r="UTY281" s="163"/>
      <c r="UTZ281" s="216"/>
      <c r="UUA281" s="217"/>
      <c r="UUB281" s="163"/>
      <c r="UUC281" s="163"/>
      <c r="UUD281" s="216"/>
      <c r="UUE281" s="217"/>
      <c r="UUF281" s="163"/>
      <c r="UUG281" s="163"/>
      <c r="UUH281" s="216"/>
      <c r="UUI281" s="217"/>
      <c r="UUJ281" s="163"/>
      <c r="UUK281" s="163"/>
      <c r="UUL281" s="216"/>
      <c r="UUM281" s="217"/>
      <c r="UUN281" s="163"/>
      <c r="UUO281" s="163"/>
      <c r="UUP281" s="216"/>
      <c r="UUQ281" s="217"/>
      <c r="UUR281" s="163"/>
      <c r="UUS281" s="163"/>
      <c r="UUT281" s="216"/>
      <c r="UUU281" s="217"/>
      <c r="UUV281" s="163"/>
      <c r="UUW281" s="163"/>
      <c r="UUX281" s="216"/>
      <c r="UUY281" s="217"/>
      <c r="UUZ281" s="163"/>
      <c r="UVA281" s="163"/>
      <c r="UVB281" s="216"/>
      <c r="UVC281" s="217"/>
      <c r="UVD281" s="163"/>
      <c r="UVE281" s="163"/>
      <c r="UVF281" s="216"/>
      <c r="UVG281" s="217"/>
      <c r="UVH281" s="163"/>
      <c r="UVI281" s="163"/>
      <c r="UVJ281" s="216"/>
      <c r="UVK281" s="217"/>
      <c r="UVL281" s="163"/>
      <c r="UVM281" s="163"/>
      <c r="UVN281" s="216"/>
      <c r="UVO281" s="217"/>
      <c r="UVP281" s="163"/>
      <c r="UVQ281" s="163"/>
      <c r="UVR281" s="216"/>
      <c r="UVS281" s="217"/>
      <c r="UVT281" s="163"/>
      <c r="UVU281" s="163"/>
      <c r="UVV281" s="216"/>
      <c r="UVW281" s="217"/>
      <c r="UVX281" s="163"/>
      <c r="UVY281" s="163"/>
      <c r="UVZ281" s="216"/>
      <c r="UWA281" s="217"/>
      <c r="UWB281" s="163"/>
      <c r="UWC281" s="163"/>
      <c r="UWD281" s="216"/>
      <c r="UWE281" s="217"/>
      <c r="UWF281" s="163"/>
      <c r="UWG281" s="163"/>
      <c r="UWH281" s="216"/>
      <c r="UWI281" s="217"/>
      <c r="UWJ281" s="163"/>
      <c r="UWK281" s="163"/>
      <c r="UWL281" s="216"/>
      <c r="UWM281" s="217"/>
      <c r="UWN281" s="163"/>
      <c r="UWO281" s="163"/>
      <c r="UWP281" s="216"/>
      <c r="UWQ281" s="217"/>
      <c r="UWR281" s="163"/>
      <c r="UWS281" s="163"/>
      <c r="UWT281" s="216"/>
      <c r="UWU281" s="217"/>
      <c r="UWV281" s="163"/>
      <c r="UWW281" s="163"/>
      <c r="UWX281" s="216"/>
      <c r="UWY281" s="217"/>
      <c r="UWZ281" s="163"/>
      <c r="UXA281" s="163"/>
      <c r="UXB281" s="216"/>
      <c r="UXC281" s="217"/>
      <c r="UXD281" s="163"/>
      <c r="UXE281" s="163"/>
      <c r="UXF281" s="216"/>
      <c r="UXG281" s="217"/>
      <c r="UXH281" s="163"/>
      <c r="UXI281" s="163"/>
      <c r="UXJ281" s="216"/>
      <c r="UXK281" s="217"/>
      <c r="UXL281" s="163"/>
      <c r="UXM281" s="163"/>
      <c r="UXN281" s="216"/>
      <c r="UXO281" s="217"/>
      <c r="UXP281" s="163"/>
      <c r="UXQ281" s="163"/>
      <c r="UXR281" s="216"/>
      <c r="UXS281" s="217"/>
      <c r="UXT281" s="163"/>
      <c r="UXU281" s="163"/>
      <c r="UXV281" s="216"/>
      <c r="UXW281" s="217"/>
      <c r="UXX281" s="163"/>
      <c r="UXY281" s="163"/>
      <c r="UXZ281" s="216"/>
      <c r="UYA281" s="217"/>
      <c r="UYB281" s="163"/>
      <c r="UYC281" s="163"/>
      <c r="UYD281" s="216"/>
      <c r="UYE281" s="217"/>
      <c r="UYF281" s="163"/>
      <c r="UYG281" s="163"/>
      <c r="UYH281" s="216"/>
      <c r="UYI281" s="217"/>
      <c r="UYJ281" s="163"/>
      <c r="UYK281" s="163"/>
      <c r="UYL281" s="216"/>
      <c r="UYM281" s="217"/>
      <c r="UYN281" s="163"/>
      <c r="UYO281" s="163"/>
      <c r="UYP281" s="216"/>
      <c r="UYQ281" s="217"/>
      <c r="UYR281" s="163"/>
      <c r="UYS281" s="163"/>
      <c r="UYT281" s="216"/>
      <c r="UYU281" s="217"/>
      <c r="UYV281" s="163"/>
      <c r="UYW281" s="163"/>
      <c r="UYX281" s="216"/>
      <c r="UYY281" s="217"/>
      <c r="UYZ281" s="163"/>
      <c r="UZA281" s="163"/>
      <c r="UZB281" s="216"/>
      <c r="UZC281" s="217"/>
      <c r="UZD281" s="163"/>
      <c r="UZE281" s="163"/>
      <c r="UZF281" s="216"/>
      <c r="UZG281" s="217"/>
      <c r="UZH281" s="163"/>
      <c r="UZI281" s="163"/>
      <c r="UZJ281" s="216"/>
      <c r="UZK281" s="217"/>
      <c r="UZL281" s="163"/>
      <c r="UZM281" s="163"/>
      <c r="UZN281" s="216"/>
      <c r="UZO281" s="217"/>
      <c r="UZP281" s="163"/>
      <c r="UZQ281" s="163"/>
      <c r="UZR281" s="216"/>
      <c r="UZS281" s="217"/>
      <c r="UZT281" s="163"/>
      <c r="UZU281" s="163"/>
      <c r="UZV281" s="216"/>
      <c r="UZW281" s="217"/>
      <c r="UZX281" s="163"/>
      <c r="UZY281" s="163"/>
      <c r="UZZ281" s="216"/>
      <c r="VAA281" s="217"/>
      <c r="VAB281" s="163"/>
      <c r="VAC281" s="163"/>
      <c r="VAD281" s="216"/>
      <c r="VAE281" s="217"/>
      <c r="VAF281" s="163"/>
      <c r="VAG281" s="163"/>
      <c r="VAH281" s="216"/>
      <c r="VAI281" s="217"/>
      <c r="VAJ281" s="163"/>
      <c r="VAK281" s="163"/>
      <c r="VAL281" s="216"/>
      <c r="VAM281" s="217"/>
      <c r="VAN281" s="163"/>
      <c r="VAO281" s="163"/>
      <c r="VAP281" s="216"/>
      <c r="VAQ281" s="217"/>
      <c r="VAR281" s="163"/>
      <c r="VAS281" s="163"/>
      <c r="VAT281" s="216"/>
      <c r="VAU281" s="217"/>
      <c r="VAV281" s="163"/>
      <c r="VAW281" s="163"/>
      <c r="VAX281" s="216"/>
      <c r="VAY281" s="217"/>
      <c r="VAZ281" s="163"/>
      <c r="VBA281" s="163"/>
      <c r="VBB281" s="216"/>
      <c r="VBC281" s="217"/>
      <c r="VBD281" s="163"/>
      <c r="VBE281" s="163"/>
      <c r="VBF281" s="216"/>
      <c r="VBG281" s="217"/>
      <c r="VBH281" s="163"/>
      <c r="VBI281" s="163"/>
      <c r="VBJ281" s="216"/>
      <c r="VBK281" s="217"/>
      <c r="VBL281" s="163"/>
      <c r="VBM281" s="163"/>
      <c r="VBN281" s="216"/>
      <c r="VBO281" s="217"/>
      <c r="VBP281" s="163"/>
      <c r="VBQ281" s="163"/>
      <c r="VBR281" s="216"/>
      <c r="VBS281" s="217"/>
      <c r="VBT281" s="163"/>
      <c r="VBU281" s="163"/>
      <c r="VBV281" s="216"/>
      <c r="VBW281" s="217"/>
      <c r="VBX281" s="163"/>
      <c r="VBY281" s="163"/>
      <c r="VBZ281" s="216"/>
      <c r="VCA281" s="217"/>
      <c r="VCB281" s="163"/>
      <c r="VCC281" s="163"/>
      <c r="VCD281" s="216"/>
      <c r="VCE281" s="217"/>
      <c r="VCF281" s="163"/>
      <c r="VCG281" s="163"/>
      <c r="VCH281" s="216"/>
      <c r="VCI281" s="217"/>
      <c r="VCJ281" s="163"/>
      <c r="VCK281" s="163"/>
      <c r="VCL281" s="216"/>
      <c r="VCM281" s="217"/>
      <c r="VCN281" s="163"/>
      <c r="VCO281" s="163"/>
      <c r="VCP281" s="216"/>
      <c r="VCQ281" s="217"/>
      <c r="VCR281" s="163"/>
      <c r="VCS281" s="163"/>
      <c r="VCT281" s="216"/>
      <c r="VCU281" s="217"/>
      <c r="VCV281" s="163"/>
      <c r="VCW281" s="163"/>
      <c r="VCX281" s="216"/>
      <c r="VCY281" s="217"/>
      <c r="VCZ281" s="163"/>
      <c r="VDA281" s="163"/>
      <c r="VDB281" s="216"/>
      <c r="VDC281" s="217"/>
      <c r="VDD281" s="163"/>
      <c r="VDE281" s="163"/>
      <c r="VDF281" s="216"/>
      <c r="VDG281" s="217"/>
      <c r="VDH281" s="163"/>
      <c r="VDI281" s="163"/>
      <c r="VDJ281" s="216"/>
      <c r="VDK281" s="217"/>
      <c r="VDL281" s="163"/>
      <c r="VDM281" s="163"/>
      <c r="VDN281" s="216"/>
      <c r="VDO281" s="217"/>
      <c r="VDP281" s="163"/>
      <c r="VDQ281" s="163"/>
      <c r="VDR281" s="216"/>
      <c r="VDS281" s="217"/>
      <c r="VDT281" s="163"/>
      <c r="VDU281" s="163"/>
      <c r="VDV281" s="216"/>
      <c r="VDW281" s="217"/>
      <c r="VDX281" s="163"/>
      <c r="VDY281" s="163"/>
      <c r="VDZ281" s="216"/>
      <c r="VEA281" s="217"/>
      <c r="VEB281" s="163"/>
      <c r="VEC281" s="163"/>
      <c r="VED281" s="216"/>
      <c r="VEE281" s="217"/>
      <c r="VEF281" s="163"/>
      <c r="VEG281" s="163"/>
      <c r="VEH281" s="216"/>
      <c r="VEI281" s="217"/>
      <c r="VEJ281" s="163"/>
      <c r="VEK281" s="163"/>
      <c r="VEL281" s="216"/>
      <c r="VEM281" s="217"/>
      <c r="VEN281" s="163"/>
      <c r="VEO281" s="163"/>
      <c r="VEP281" s="216"/>
      <c r="VEQ281" s="217"/>
      <c r="VER281" s="163"/>
      <c r="VES281" s="163"/>
      <c r="VET281" s="216"/>
      <c r="VEU281" s="217"/>
      <c r="VEV281" s="163"/>
      <c r="VEW281" s="163"/>
      <c r="VEX281" s="216"/>
      <c r="VEY281" s="217"/>
      <c r="VEZ281" s="163"/>
      <c r="VFA281" s="163"/>
      <c r="VFB281" s="216"/>
      <c r="VFC281" s="217"/>
      <c r="VFD281" s="163"/>
      <c r="VFE281" s="163"/>
      <c r="VFF281" s="216"/>
      <c r="VFG281" s="217"/>
      <c r="VFH281" s="163"/>
      <c r="VFI281" s="163"/>
      <c r="VFJ281" s="216"/>
      <c r="VFK281" s="217"/>
      <c r="VFL281" s="163"/>
      <c r="VFM281" s="163"/>
      <c r="VFN281" s="216"/>
      <c r="VFO281" s="217"/>
      <c r="VFP281" s="163"/>
      <c r="VFQ281" s="163"/>
      <c r="VFR281" s="216"/>
      <c r="VFS281" s="217"/>
      <c r="VFT281" s="163"/>
      <c r="VFU281" s="163"/>
      <c r="VFV281" s="216"/>
      <c r="VFW281" s="217"/>
      <c r="VFX281" s="163"/>
      <c r="VFY281" s="163"/>
      <c r="VFZ281" s="216"/>
      <c r="VGA281" s="217"/>
      <c r="VGB281" s="163"/>
      <c r="VGC281" s="163"/>
      <c r="VGD281" s="216"/>
      <c r="VGE281" s="217"/>
      <c r="VGF281" s="163"/>
      <c r="VGG281" s="163"/>
      <c r="VGH281" s="216"/>
      <c r="VGI281" s="217"/>
      <c r="VGJ281" s="163"/>
      <c r="VGK281" s="163"/>
      <c r="VGL281" s="216"/>
      <c r="VGM281" s="217"/>
      <c r="VGN281" s="163"/>
      <c r="VGO281" s="163"/>
      <c r="VGP281" s="216"/>
      <c r="VGQ281" s="217"/>
      <c r="VGR281" s="163"/>
      <c r="VGS281" s="163"/>
      <c r="VGT281" s="216"/>
      <c r="VGU281" s="217"/>
      <c r="VGV281" s="163"/>
      <c r="VGW281" s="163"/>
      <c r="VGX281" s="216"/>
      <c r="VGY281" s="217"/>
      <c r="VGZ281" s="163"/>
      <c r="VHA281" s="163"/>
      <c r="VHB281" s="216"/>
      <c r="VHC281" s="217"/>
      <c r="VHD281" s="163"/>
      <c r="VHE281" s="163"/>
      <c r="VHF281" s="216"/>
      <c r="VHG281" s="217"/>
      <c r="VHH281" s="163"/>
      <c r="VHI281" s="163"/>
      <c r="VHJ281" s="216"/>
      <c r="VHK281" s="217"/>
      <c r="VHL281" s="163"/>
      <c r="VHM281" s="163"/>
      <c r="VHN281" s="216"/>
      <c r="VHO281" s="217"/>
      <c r="VHP281" s="163"/>
      <c r="VHQ281" s="163"/>
      <c r="VHR281" s="216"/>
      <c r="VHS281" s="217"/>
      <c r="VHT281" s="163"/>
      <c r="VHU281" s="163"/>
      <c r="VHV281" s="216"/>
      <c r="VHW281" s="217"/>
      <c r="VHX281" s="163"/>
      <c r="VHY281" s="163"/>
      <c r="VHZ281" s="216"/>
      <c r="VIA281" s="217"/>
      <c r="VIB281" s="163"/>
      <c r="VIC281" s="163"/>
      <c r="VID281" s="216"/>
      <c r="VIE281" s="217"/>
      <c r="VIF281" s="163"/>
      <c r="VIG281" s="163"/>
      <c r="VIH281" s="216"/>
      <c r="VII281" s="217"/>
      <c r="VIJ281" s="163"/>
      <c r="VIK281" s="163"/>
      <c r="VIL281" s="216"/>
      <c r="VIM281" s="217"/>
      <c r="VIN281" s="163"/>
      <c r="VIO281" s="163"/>
      <c r="VIP281" s="216"/>
      <c r="VIQ281" s="217"/>
      <c r="VIR281" s="163"/>
      <c r="VIS281" s="163"/>
      <c r="VIT281" s="216"/>
      <c r="VIU281" s="217"/>
      <c r="VIV281" s="163"/>
      <c r="VIW281" s="163"/>
      <c r="VIX281" s="216"/>
      <c r="VIY281" s="217"/>
      <c r="VIZ281" s="163"/>
      <c r="VJA281" s="163"/>
      <c r="VJB281" s="216"/>
      <c r="VJC281" s="217"/>
      <c r="VJD281" s="163"/>
      <c r="VJE281" s="163"/>
      <c r="VJF281" s="216"/>
      <c r="VJG281" s="217"/>
      <c r="VJH281" s="163"/>
      <c r="VJI281" s="163"/>
      <c r="VJJ281" s="216"/>
      <c r="VJK281" s="217"/>
      <c r="VJL281" s="163"/>
      <c r="VJM281" s="163"/>
      <c r="VJN281" s="216"/>
      <c r="VJO281" s="217"/>
      <c r="VJP281" s="163"/>
      <c r="VJQ281" s="163"/>
      <c r="VJR281" s="216"/>
      <c r="VJS281" s="217"/>
      <c r="VJT281" s="163"/>
      <c r="VJU281" s="163"/>
      <c r="VJV281" s="216"/>
      <c r="VJW281" s="217"/>
      <c r="VJX281" s="163"/>
      <c r="VJY281" s="163"/>
      <c r="VJZ281" s="216"/>
      <c r="VKA281" s="217"/>
      <c r="VKB281" s="163"/>
      <c r="VKC281" s="163"/>
      <c r="VKD281" s="216"/>
      <c r="VKE281" s="217"/>
      <c r="VKF281" s="163"/>
      <c r="VKG281" s="163"/>
      <c r="VKH281" s="216"/>
      <c r="VKI281" s="217"/>
      <c r="VKJ281" s="163"/>
      <c r="VKK281" s="163"/>
      <c r="VKL281" s="216"/>
      <c r="VKM281" s="217"/>
      <c r="VKN281" s="163"/>
      <c r="VKO281" s="163"/>
      <c r="VKP281" s="216"/>
      <c r="VKQ281" s="217"/>
      <c r="VKR281" s="163"/>
      <c r="VKS281" s="163"/>
      <c r="VKT281" s="216"/>
      <c r="VKU281" s="217"/>
      <c r="VKV281" s="163"/>
      <c r="VKW281" s="163"/>
      <c r="VKX281" s="216"/>
      <c r="VKY281" s="217"/>
      <c r="VKZ281" s="163"/>
      <c r="VLA281" s="163"/>
      <c r="VLB281" s="216"/>
      <c r="VLC281" s="217"/>
      <c r="VLD281" s="163"/>
      <c r="VLE281" s="163"/>
      <c r="VLF281" s="216"/>
      <c r="VLG281" s="217"/>
      <c r="VLH281" s="163"/>
      <c r="VLI281" s="163"/>
      <c r="VLJ281" s="216"/>
      <c r="VLK281" s="217"/>
      <c r="VLL281" s="163"/>
      <c r="VLM281" s="163"/>
      <c r="VLN281" s="216"/>
      <c r="VLO281" s="217"/>
      <c r="VLP281" s="163"/>
      <c r="VLQ281" s="163"/>
      <c r="VLR281" s="216"/>
      <c r="VLS281" s="217"/>
      <c r="VLT281" s="163"/>
      <c r="VLU281" s="163"/>
      <c r="VLV281" s="216"/>
      <c r="VLW281" s="217"/>
      <c r="VLX281" s="163"/>
      <c r="VLY281" s="163"/>
      <c r="VLZ281" s="216"/>
      <c r="VMA281" s="217"/>
      <c r="VMB281" s="163"/>
      <c r="VMC281" s="163"/>
      <c r="VMD281" s="216"/>
      <c r="VME281" s="217"/>
      <c r="VMF281" s="163"/>
      <c r="VMG281" s="163"/>
      <c r="VMH281" s="216"/>
      <c r="VMI281" s="217"/>
      <c r="VMJ281" s="163"/>
      <c r="VMK281" s="163"/>
      <c r="VML281" s="216"/>
      <c r="VMM281" s="217"/>
      <c r="VMN281" s="163"/>
      <c r="VMO281" s="163"/>
      <c r="VMP281" s="216"/>
      <c r="VMQ281" s="217"/>
      <c r="VMR281" s="163"/>
      <c r="VMS281" s="163"/>
      <c r="VMT281" s="216"/>
      <c r="VMU281" s="217"/>
      <c r="VMV281" s="163"/>
      <c r="VMW281" s="163"/>
      <c r="VMX281" s="216"/>
      <c r="VMY281" s="217"/>
      <c r="VMZ281" s="163"/>
      <c r="VNA281" s="163"/>
      <c r="VNB281" s="216"/>
      <c r="VNC281" s="217"/>
      <c r="VND281" s="163"/>
      <c r="VNE281" s="163"/>
      <c r="VNF281" s="216"/>
      <c r="VNG281" s="217"/>
      <c r="VNH281" s="163"/>
      <c r="VNI281" s="163"/>
      <c r="VNJ281" s="216"/>
      <c r="VNK281" s="217"/>
      <c r="VNL281" s="163"/>
      <c r="VNM281" s="163"/>
      <c r="VNN281" s="216"/>
      <c r="VNO281" s="217"/>
      <c r="VNP281" s="163"/>
      <c r="VNQ281" s="163"/>
      <c r="VNR281" s="216"/>
      <c r="VNS281" s="217"/>
      <c r="VNT281" s="163"/>
      <c r="VNU281" s="163"/>
      <c r="VNV281" s="216"/>
      <c r="VNW281" s="217"/>
      <c r="VNX281" s="163"/>
      <c r="VNY281" s="163"/>
      <c r="VNZ281" s="216"/>
      <c r="VOA281" s="217"/>
      <c r="VOB281" s="163"/>
      <c r="VOC281" s="163"/>
      <c r="VOD281" s="216"/>
      <c r="VOE281" s="217"/>
      <c r="VOF281" s="163"/>
      <c r="VOG281" s="163"/>
      <c r="VOH281" s="216"/>
      <c r="VOI281" s="217"/>
      <c r="VOJ281" s="163"/>
      <c r="VOK281" s="163"/>
      <c r="VOL281" s="216"/>
      <c r="VOM281" s="217"/>
      <c r="VON281" s="163"/>
      <c r="VOO281" s="163"/>
      <c r="VOP281" s="216"/>
      <c r="VOQ281" s="217"/>
      <c r="VOR281" s="163"/>
      <c r="VOS281" s="163"/>
      <c r="VOT281" s="216"/>
      <c r="VOU281" s="217"/>
      <c r="VOV281" s="163"/>
      <c r="VOW281" s="163"/>
      <c r="VOX281" s="216"/>
      <c r="VOY281" s="217"/>
      <c r="VOZ281" s="163"/>
      <c r="VPA281" s="163"/>
      <c r="VPB281" s="216"/>
      <c r="VPC281" s="217"/>
      <c r="VPD281" s="163"/>
      <c r="VPE281" s="163"/>
      <c r="VPF281" s="216"/>
      <c r="VPG281" s="217"/>
      <c r="VPH281" s="163"/>
      <c r="VPI281" s="163"/>
      <c r="VPJ281" s="216"/>
      <c r="VPK281" s="217"/>
      <c r="VPL281" s="163"/>
      <c r="VPM281" s="163"/>
      <c r="VPN281" s="216"/>
      <c r="VPO281" s="217"/>
      <c r="VPP281" s="163"/>
      <c r="VPQ281" s="163"/>
      <c r="VPR281" s="216"/>
      <c r="VPS281" s="217"/>
      <c r="VPT281" s="163"/>
      <c r="VPU281" s="163"/>
      <c r="VPV281" s="216"/>
      <c r="VPW281" s="217"/>
      <c r="VPX281" s="163"/>
      <c r="VPY281" s="163"/>
      <c r="VPZ281" s="216"/>
      <c r="VQA281" s="217"/>
      <c r="VQB281" s="163"/>
      <c r="VQC281" s="163"/>
      <c r="VQD281" s="216"/>
      <c r="VQE281" s="217"/>
      <c r="VQF281" s="163"/>
      <c r="VQG281" s="163"/>
      <c r="VQH281" s="216"/>
      <c r="VQI281" s="217"/>
      <c r="VQJ281" s="163"/>
      <c r="VQK281" s="163"/>
      <c r="VQL281" s="216"/>
      <c r="VQM281" s="217"/>
      <c r="VQN281" s="163"/>
      <c r="VQO281" s="163"/>
      <c r="VQP281" s="216"/>
      <c r="VQQ281" s="217"/>
      <c r="VQR281" s="163"/>
      <c r="VQS281" s="163"/>
      <c r="VQT281" s="216"/>
      <c r="VQU281" s="217"/>
      <c r="VQV281" s="163"/>
      <c r="VQW281" s="163"/>
      <c r="VQX281" s="216"/>
      <c r="VQY281" s="217"/>
      <c r="VQZ281" s="163"/>
      <c r="VRA281" s="163"/>
      <c r="VRB281" s="216"/>
      <c r="VRC281" s="217"/>
      <c r="VRD281" s="163"/>
      <c r="VRE281" s="163"/>
      <c r="VRF281" s="216"/>
      <c r="VRG281" s="217"/>
      <c r="VRH281" s="163"/>
      <c r="VRI281" s="163"/>
      <c r="VRJ281" s="216"/>
      <c r="VRK281" s="217"/>
      <c r="VRL281" s="163"/>
      <c r="VRM281" s="163"/>
      <c r="VRN281" s="216"/>
      <c r="VRO281" s="217"/>
      <c r="VRP281" s="163"/>
      <c r="VRQ281" s="163"/>
      <c r="VRR281" s="216"/>
      <c r="VRS281" s="217"/>
      <c r="VRT281" s="163"/>
      <c r="VRU281" s="163"/>
      <c r="VRV281" s="216"/>
      <c r="VRW281" s="217"/>
      <c r="VRX281" s="163"/>
      <c r="VRY281" s="163"/>
      <c r="VRZ281" s="216"/>
      <c r="VSA281" s="217"/>
      <c r="VSB281" s="163"/>
      <c r="VSC281" s="163"/>
      <c r="VSD281" s="216"/>
      <c r="VSE281" s="217"/>
      <c r="VSF281" s="163"/>
      <c r="VSG281" s="163"/>
      <c r="VSH281" s="216"/>
      <c r="VSI281" s="217"/>
      <c r="VSJ281" s="163"/>
      <c r="VSK281" s="163"/>
      <c r="VSL281" s="216"/>
      <c r="VSM281" s="217"/>
      <c r="VSN281" s="163"/>
      <c r="VSO281" s="163"/>
      <c r="VSP281" s="216"/>
      <c r="VSQ281" s="217"/>
      <c r="VSR281" s="163"/>
      <c r="VSS281" s="163"/>
      <c r="VST281" s="216"/>
      <c r="VSU281" s="217"/>
      <c r="VSV281" s="163"/>
      <c r="VSW281" s="163"/>
      <c r="VSX281" s="216"/>
      <c r="VSY281" s="217"/>
      <c r="VSZ281" s="163"/>
      <c r="VTA281" s="163"/>
      <c r="VTB281" s="216"/>
      <c r="VTC281" s="217"/>
      <c r="VTD281" s="163"/>
      <c r="VTE281" s="163"/>
      <c r="VTF281" s="216"/>
      <c r="VTG281" s="217"/>
      <c r="VTH281" s="163"/>
      <c r="VTI281" s="163"/>
      <c r="VTJ281" s="216"/>
      <c r="VTK281" s="217"/>
      <c r="VTL281" s="163"/>
      <c r="VTM281" s="163"/>
      <c r="VTN281" s="216"/>
      <c r="VTO281" s="217"/>
      <c r="VTP281" s="163"/>
      <c r="VTQ281" s="163"/>
      <c r="VTR281" s="216"/>
      <c r="VTS281" s="217"/>
      <c r="VTT281" s="163"/>
      <c r="VTU281" s="163"/>
      <c r="VTV281" s="216"/>
      <c r="VTW281" s="217"/>
      <c r="VTX281" s="163"/>
      <c r="VTY281" s="163"/>
      <c r="VTZ281" s="216"/>
      <c r="VUA281" s="217"/>
      <c r="VUB281" s="163"/>
      <c r="VUC281" s="163"/>
      <c r="VUD281" s="216"/>
      <c r="VUE281" s="217"/>
      <c r="VUF281" s="163"/>
      <c r="VUG281" s="163"/>
      <c r="VUH281" s="216"/>
      <c r="VUI281" s="217"/>
      <c r="VUJ281" s="163"/>
      <c r="VUK281" s="163"/>
      <c r="VUL281" s="216"/>
      <c r="VUM281" s="217"/>
      <c r="VUN281" s="163"/>
      <c r="VUO281" s="163"/>
      <c r="VUP281" s="216"/>
      <c r="VUQ281" s="217"/>
      <c r="VUR281" s="163"/>
      <c r="VUS281" s="163"/>
      <c r="VUT281" s="216"/>
      <c r="VUU281" s="217"/>
      <c r="VUV281" s="163"/>
      <c r="VUW281" s="163"/>
      <c r="VUX281" s="216"/>
      <c r="VUY281" s="217"/>
      <c r="VUZ281" s="163"/>
      <c r="VVA281" s="163"/>
      <c r="VVB281" s="216"/>
      <c r="VVC281" s="217"/>
      <c r="VVD281" s="163"/>
      <c r="VVE281" s="163"/>
      <c r="VVF281" s="216"/>
      <c r="VVG281" s="217"/>
      <c r="VVH281" s="163"/>
      <c r="VVI281" s="163"/>
      <c r="VVJ281" s="216"/>
      <c r="VVK281" s="217"/>
      <c r="VVL281" s="163"/>
      <c r="VVM281" s="163"/>
      <c r="VVN281" s="216"/>
      <c r="VVO281" s="217"/>
      <c r="VVP281" s="163"/>
      <c r="VVQ281" s="163"/>
      <c r="VVR281" s="216"/>
      <c r="VVS281" s="217"/>
      <c r="VVT281" s="163"/>
      <c r="VVU281" s="163"/>
      <c r="VVV281" s="216"/>
      <c r="VVW281" s="217"/>
      <c r="VVX281" s="163"/>
      <c r="VVY281" s="163"/>
      <c r="VVZ281" s="216"/>
      <c r="VWA281" s="217"/>
      <c r="VWB281" s="163"/>
      <c r="VWC281" s="163"/>
      <c r="VWD281" s="216"/>
      <c r="VWE281" s="217"/>
      <c r="VWF281" s="163"/>
      <c r="VWG281" s="163"/>
      <c r="VWH281" s="216"/>
      <c r="VWI281" s="217"/>
      <c r="VWJ281" s="163"/>
      <c r="VWK281" s="163"/>
      <c r="VWL281" s="216"/>
      <c r="VWM281" s="217"/>
      <c r="VWN281" s="163"/>
      <c r="VWO281" s="163"/>
      <c r="VWP281" s="216"/>
      <c r="VWQ281" s="217"/>
      <c r="VWR281" s="163"/>
      <c r="VWS281" s="163"/>
      <c r="VWT281" s="216"/>
      <c r="VWU281" s="217"/>
      <c r="VWV281" s="163"/>
      <c r="VWW281" s="163"/>
      <c r="VWX281" s="216"/>
      <c r="VWY281" s="217"/>
      <c r="VWZ281" s="163"/>
      <c r="VXA281" s="163"/>
      <c r="VXB281" s="216"/>
      <c r="VXC281" s="217"/>
      <c r="VXD281" s="163"/>
      <c r="VXE281" s="163"/>
      <c r="VXF281" s="216"/>
      <c r="VXG281" s="217"/>
      <c r="VXH281" s="163"/>
      <c r="VXI281" s="163"/>
      <c r="VXJ281" s="216"/>
      <c r="VXK281" s="217"/>
      <c r="VXL281" s="163"/>
      <c r="VXM281" s="163"/>
      <c r="VXN281" s="216"/>
      <c r="VXO281" s="217"/>
      <c r="VXP281" s="163"/>
      <c r="VXQ281" s="163"/>
      <c r="VXR281" s="216"/>
      <c r="VXS281" s="217"/>
      <c r="VXT281" s="163"/>
      <c r="VXU281" s="163"/>
      <c r="VXV281" s="216"/>
      <c r="VXW281" s="217"/>
      <c r="VXX281" s="163"/>
      <c r="VXY281" s="163"/>
      <c r="VXZ281" s="216"/>
      <c r="VYA281" s="217"/>
      <c r="VYB281" s="163"/>
      <c r="VYC281" s="163"/>
      <c r="VYD281" s="216"/>
      <c r="VYE281" s="217"/>
      <c r="VYF281" s="163"/>
      <c r="VYG281" s="163"/>
      <c r="VYH281" s="216"/>
      <c r="VYI281" s="217"/>
      <c r="VYJ281" s="163"/>
      <c r="VYK281" s="163"/>
      <c r="VYL281" s="216"/>
      <c r="VYM281" s="217"/>
      <c r="VYN281" s="163"/>
      <c r="VYO281" s="163"/>
      <c r="VYP281" s="216"/>
      <c r="VYQ281" s="217"/>
      <c r="VYR281" s="163"/>
      <c r="VYS281" s="163"/>
      <c r="VYT281" s="216"/>
      <c r="VYU281" s="217"/>
      <c r="VYV281" s="163"/>
      <c r="VYW281" s="163"/>
      <c r="VYX281" s="216"/>
      <c r="VYY281" s="217"/>
      <c r="VYZ281" s="163"/>
      <c r="VZA281" s="163"/>
      <c r="VZB281" s="216"/>
      <c r="VZC281" s="217"/>
      <c r="VZD281" s="163"/>
      <c r="VZE281" s="163"/>
      <c r="VZF281" s="216"/>
      <c r="VZG281" s="217"/>
      <c r="VZH281" s="163"/>
      <c r="VZI281" s="163"/>
      <c r="VZJ281" s="216"/>
      <c r="VZK281" s="217"/>
      <c r="VZL281" s="163"/>
      <c r="VZM281" s="163"/>
      <c r="VZN281" s="216"/>
      <c r="VZO281" s="217"/>
      <c r="VZP281" s="163"/>
      <c r="VZQ281" s="163"/>
      <c r="VZR281" s="216"/>
      <c r="VZS281" s="217"/>
      <c r="VZT281" s="163"/>
      <c r="VZU281" s="163"/>
      <c r="VZV281" s="216"/>
      <c r="VZW281" s="217"/>
      <c r="VZX281" s="163"/>
      <c r="VZY281" s="163"/>
      <c r="VZZ281" s="216"/>
      <c r="WAA281" s="217"/>
      <c r="WAB281" s="163"/>
      <c r="WAC281" s="163"/>
      <c r="WAD281" s="216"/>
      <c r="WAE281" s="217"/>
      <c r="WAF281" s="163"/>
      <c r="WAG281" s="163"/>
      <c r="WAH281" s="216"/>
      <c r="WAI281" s="217"/>
      <c r="WAJ281" s="163"/>
      <c r="WAK281" s="163"/>
      <c r="WAL281" s="216"/>
      <c r="WAM281" s="217"/>
      <c r="WAN281" s="163"/>
      <c r="WAO281" s="163"/>
      <c r="WAP281" s="216"/>
      <c r="WAQ281" s="217"/>
      <c r="WAR281" s="163"/>
      <c r="WAS281" s="163"/>
      <c r="WAT281" s="216"/>
      <c r="WAU281" s="217"/>
      <c r="WAV281" s="163"/>
      <c r="WAW281" s="163"/>
      <c r="WAX281" s="216"/>
      <c r="WAY281" s="217"/>
      <c r="WAZ281" s="163"/>
      <c r="WBA281" s="163"/>
      <c r="WBB281" s="216"/>
      <c r="WBC281" s="217"/>
      <c r="WBD281" s="163"/>
      <c r="WBE281" s="163"/>
      <c r="WBF281" s="216"/>
      <c r="WBG281" s="217"/>
      <c r="WBH281" s="163"/>
      <c r="WBI281" s="163"/>
      <c r="WBJ281" s="216"/>
      <c r="WBK281" s="217"/>
      <c r="WBL281" s="163"/>
      <c r="WBM281" s="163"/>
      <c r="WBN281" s="216"/>
      <c r="WBO281" s="217"/>
      <c r="WBP281" s="163"/>
      <c r="WBQ281" s="163"/>
      <c r="WBR281" s="216"/>
      <c r="WBS281" s="217"/>
      <c r="WBT281" s="163"/>
      <c r="WBU281" s="163"/>
      <c r="WBV281" s="216"/>
      <c r="WBW281" s="217"/>
      <c r="WBX281" s="163"/>
      <c r="WBY281" s="163"/>
      <c r="WBZ281" s="216"/>
      <c r="WCA281" s="217"/>
      <c r="WCB281" s="163"/>
      <c r="WCC281" s="163"/>
      <c r="WCD281" s="216"/>
      <c r="WCE281" s="217"/>
      <c r="WCF281" s="163"/>
      <c r="WCG281" s="163"/>
      <c r="WCH281" s="216"/>
      <c r="WCI281" s="217"/>
      <c r="WCJ281" s="163"/>
      <c r="WCK281" s="163"/>
      <c r="WCL281" s="216"/>
      <c r="WCM281" s="217"/>
      <c r="WCN281" s="163"/>
      <c r="WCO281" s="163"/>
      <c r="WCP281" s="216"/>
      <c r="WCQ281" s="217"/>
      <c r="WCR281" s="163"/>
      <c r="WCS281" s="163"/>
      <c r="WCT281" s="216"/>
      <c r="WCU281" s="217"/>
      <c r="WCV281" s="163"/>
      <c r="WCW281" s="163"/>
      <c r="WCX281" s="216"/>
      <c r="WCY281" s="217"/>
      <c r="WCZ281" s="163"/>
      <c r="WDA281" s="163"/>
      <c r="WDB281" s="216"/>
      <c r="WDC281" s="217"/>
      <c r="WDD281" s="163"/>
      <c r="WDE281" s="163"/>
      <c r="WDF281" s="216"/>
      <c r="WDG281" s="217"/>
      <c r="WDH281" s="163"/>
      <c r="WDI281" s="163"/>
      <c r="WDJ281" s="216"/>
      <c r="WDK281" s="217"/>
      <c r="WDL281" s="163"/>
      <c r="WDM281" s="163"/>
      <c r="WDN281" s="216"/>
      <c r="WDO281" s="217"/>
      <c r="WDP281" s="163"/>
      <c r="WDQ281" s="163"/>
      <c r="WDR281" s="216"/>
      <c r="WDS281" s="217"/>
      <c r="WDT281" s="163"/>
      <c r="WDU281" s="163"/>
      <c r="WDV281" s="216"/>
      <c r="WDW281" s="217"/>
      <c r="WDX281" s="163"/>
      <c r="WDY281" s="163"/>
      <c r="WDZ281" s="216"/>
      <c r="WEA281" s="217"/>
      <c r="WEB281" s="163"/>
      <c r="WEC281" s="163"/>
      <c r="WED281" s="216"/>
      <c r="WEE281" s="217"/>
      <c r="WEF281" s="163"/>
      <c r="WEG281" s="163"/>
      <c r="WEH281" s="216"/>
      <c r="WEI281" s="217"/>
      <c r="WEJ281" s="163"/>
      <c r="WEK281" s="163"/>
      <c r="WEL281" s="216"/>
      <c r="WEM281" s="217"/>
      <c r="WEN281" s="163"/>
      <c r="WEO281" s="163"/>
      <c r="WEP281" s="216"/>
      <c r="WEQ281" s="217"/>
      <c r="WER281" s="163"/>
      <c r="WES281" s="163"/>
      <c r="WET281" s="216"/>
      <c r="WEU281" s="217"/>
      <c r="WEV281" s="163"/>
      <c r="WEW281" s="163"/>
      <c r="WEX281" s="216"/>
      <c r="WEY281" s="217"/>
      <c r="WEZ281" s="163"/>
      <c r="WFA281" s="163"/>
      <c r="WFB281" s="216"/>
      <c r="WFC281" s="217"/>
      <c r="WFD281" s="163"/>
      <c r="WFE281" s="163"/>
      <c r="WFF281" s="216"/>
      <c r="WFG281" s="217"/>
      <c r="WFH281" s="163"/>
      <c r="WFI281" s="163"/>
      <c r="WFJ281" s="216"/>
      <c r="WFK281" s="217"/>
      <c r="WFL281" s="163"/>
      <c r="WFM281" s="163"/>
      <c r="WFN281" s="216"/>
      <c r="WFO281" s="217"/>
      <c r="WFP281" s="163"/>
      <c r="WFQ281" s="163"/>
      <c r="WFR281" s="216"/>
      <c r="WFS281" s="217"/>
      <c r="WFT281" s="163"/>
      <c r="WFU281" s="163"/>
      <c r="WFV281" s="216"/>
      <c r="WFW281" s="217"/>
      <c r="WFX281" s="163"/>
      <c r="WFY281" s="163"/>
      <c r="WFZ281" s="216"/>
      <c r="WGA281" s="217"/>
      <c r="WGB281" s="163"/>
      <c r="WGC281" s="163"/>
      <c r="WGD281" s="216"/>
      <c r="WGE281" s="217"/>
      <c r="WGF281" s="163"/>
      <c r="WGG281" s="163"/>
      <c r="WGH281" s="216"/>
      <c r="WGI281" s="217"/>
      <c r="WGJ281" s="163"/>
      <c r="WGK281" s="163"/>
      <c r="WGL281" s="216"/>
      <c r="WGM281" s="217"/>
      <c r="WGN281" s="163"/>
      <c r="WGO281" s="163"/>
      <c r="WGP281" s="216"/>
      <c r="WGQ281" s="217"/>
      <c r="WGR281" s="163"/>
      <c r="WGS281" s="163"/>
      <c r="WGT281" s="216"/>
      <c r="WGU281" s="217"/>
      <c r="WGV281" s="163"/>
      <c r="WGW281" s="163"/>
      <c r="WGX281" s="216"/>
      <c r="WGY281" s="217"/>
      <c r="WGZ281" s="163"/>
      <c r="WHA281" s="163"/>
      <c r="WHB281" s="216"/>
      <c r="WHC281" s="217"/>
      <c r="WHD281" s="163"/>
      <c r="WHE281" s="163"/>
      <c r="WHF281" s="216"/>
      <c r="WHG281" s="217"/>
      <c r="WHH281" s="163"/>
      <c r="WHI281" s="163"/>
      <c r="WHJ281" s="216"/>
      <c r="WHK281" s="217"/>
      <c r="WHL281" s="163"/>
      <c r="WHM281" s="163"/>
      <c r="WHN281" s="216"/>
      <c r="WHO281" s="217"/>
      <c r="WHP281" s="163"/>
      <c r="WHQ281" s="163"/>
      <c r="WHR281" s="216"/>
      <c r="WHS281" s="217"/>
      <c r="WHT281" s="163"/>
      <c r="WHU281" s="163"/>
      <c r="WHV281" s="216"/>
      <c r="WHW281" s="217"/>
      <c r="WHX281" s="163"/>
      <c r="WHY281" s="163"/>
      <c r="WHZ281" s="216"/>
      <c r="WIA281" s="217"/>
      <c r="WIB281" s="163"/>
      <c r="WIC281" s="163"/>
      <c r="WID281" s="216"/>
      <c r="WIE281" s="217"/>
      <c r="WIF281" s="163"/>
      <c r="WIG281" s="163"/>
      <c r="WIH281" s="216"/>
      <c r="WII281" s="217"/>
      <c r="WIJ281" s="163"/>
      <c r="WIK281" s="163"/>
      <c r="WIL281" s="216"/>
      <c r="WIM281" s="217"/>
      <c r="WIN281" s="163"/>
      <c r="WIO281" s="163"/>
      <c r="WIP281" s="216"/>
      <c r="WIQ281" s="217"/>
      <c r="WIR281" s="163"/>
      <c r="WIS281" s="163"/>
      <c r="WIT281" s="216"/>
      <c r="WIU281" s="217"/>
      <c r="WIV281" s="163"/>
      <c r="WIW281" s="163"/>
      <c r="WIX281" s="216"/>
      <c r="WIY281" s="217"/>
      <c r="WIZ281" s="163"/>
      <c r="WJA281" s="163"/>
      <c r="WJB281" s="216"/>
      <c r="WJC281" s="217"/>
      <c r="WJD281" s="163"/>
      <c r="WJE281" s="163"/>
      <c r="WJF281" s="216"/>
      <c r="WJG281" s="217"/>
      <c r="WJH281" s="163"/>
      <c r="WJI281" s="163"/>
      <c r="WJJ281" s="216"/>
      <c r="WJK281" s="217"/>
      <c r="WJL281" s="163"/>
      <c r="WJM281" s="163"/>
      <c r="WJN281" s="216"/>
      <c r="WJO281" s="217"/>
      <c r="WJP281" s="163"/>
      <c r="WJQ281" s="163"/>
      <c r="WJR281" s="216"/>
      <c r="WJS281" s="217"/>
      <c r="WJT281" s="163"/>
      <c r="WJU281" s="163"/>
      <c r="WJV281" s="216"/>
      <c r="WJW281" s="217"/>
      <c r="WJX281" s="163"/>
      <c r="WJY281" s="163"/>
      <c r="WJZ281" s="216"/>
      <c r="WKA281" s="217"/>
      <c r="WKB281" s="163"/>
      <c r="WKC281" s="163"/>
      <c r="WKD281" s="216"/>
      <c r="WKE281" s="217"/>
      <c r="WKF281" s="163"/>
      <c r="WKG281" s="163"/>
      <c r="WKH281" s="216"/>
      <c r="WKI281" s="217"/>
      <c r="WKJ281" s="163"/>
      <c r="WKK281" s="163"/>
      <c r="WKL281" s="216"/>
      <c r="WKM281" s="217"/>
      <c r="WKN281" s="163"/>
      <c r="WKO281" s="163"/>
      <c r="WKP281" s="216"/>
      <c r="WKQ281" s="217"/>
      <c r="WKR281" s="163"/>
      <c r="WKS281" s="163"/>
      <c r="WKT281" s="216"/>
      <c r="WKU281" s="217"/>
      <c r="WKV281" s="163"/>
      <c r="WKW281" s="163"/>
      <c r="WKX281" s="216"/>
      <c r="WKY281" s="217"/>
      <c r="WKZ281" s="163"/>
      <c r="WLA281" s="163"/>
      <c r="WLB281" s="216"/>
      <c r="WLC281" s="217"/>
      <c r="WLD281" s="163"/>
      <c r="WLE281" s="163"/>
      <c r="WLF281" s="216"/>
      <c r="WLG281" s="217"/>
      <c r="WLH281" s="163"/>
      <c r="WLI281" s="163"/>
      <c r="WLJ281" s="216"/>
      <c r="WLK281" s="217"/>
      <c r="WLL281" s="163"/>
      <c r="WLM281" s="163"/>
      <c r="WLN281" s="216"/>
      <c r="WLO281" s="217"/>
      <c r="WLP281" s="163"/>
      <c r="WLQ281" s="163"/>
      <c r="WLR281" s="216"/>
      <c r="WLS281" s="217"/>
      <c r="WLT281" s="163"/>
      <c r="WLU281" s="163"/>
      <c r="WLV281" s="216"/>
      <c r="WLW281" s="217"/>
      <c r="WLX281" s="163"/>
      <c r="WLY281" s="163"/>
      <c r="WLZ281" s="216"/>
      <c r="WMA281" s="217"/>
      <c r="WMB281" s="163"/>
      <c r="WMC281" s="163"/>
      <c r="WMD281" s="216"/>
      <c r="WME281" s="217"/>
      <c r="WMF281" s="163"/>
      <c r="WMG281" s="163"/>
      <c r="WMH281" s="216"/>
      <c r="WMI281" s="217"/>
      <c r="WMJ281" s="163"/>
      <c r="WMK281" s="163"/>
      <c r="WML281" s="216"/>
      <c r="WMM281" s="217"/>
      <c r="WMN281" s="163"/>
      <c r="WMO281" s="163"/>
      <c r="WMP281" s="216"/>
      <c r="WMQ281" s="217"/>
      <c r="WMR281" s="163"/>
      <c r="WMS281" s="163"/>
      <c r="WMT281" s="216"/>
      <c r="WMU281" s="217"/>
      <c r="WMV281" s="163"/>
      <c r="WMW281" s="163"/>
      <c r="WMX281" s="216"/>
      <c r="WMY281" s="217"/>
      <c r="WMZ281" s="163"/>
      <c r="WNA281" s="163"/>
      <c r="WNB281" s="216"/>
      <c r="WNC281" s="217"/>
      <c r="WND281" s="163"/>
      <c r="WNE281" s="163"/>
      <c r="WNF281" s="216"/>
      <c r="WNG281" s="217"/>
      <c r="WNH281" s="163"/>
      <c r="WNI281" s="163"/>
      <c r="WNJ281" s="216"/>
      <c r="WNK281" s="217"/>
      <c r="WNL281" s="163"/>
      <c r="WNM281" s="163"/>
      <c r="WNN281" s="216"/>
      <c r="WNO281" s="217"/>
      <c r="WNP281" s="163"/>
      <c r="WNQ281" s="163"/>
      <c r="WNR281" s="216"/>
      <c r="WNS281" s="217"/>
      <c r="WNT281" s="163"/>
      <c r="WNU281" s="163"/>
      <c r="WNV281" s="216"/>
      <c r="WNW281" s="217"/>
      <c r="WNX281" s="163"/>
      <c r="WNY281" s="163"/>
      <c r="WNZ281" s="216"/>
      <c r="WOA281" s="217"/>
      <c r="WOB281" s="163"/>
      <c r="WOC281" s="163"/>
      <c r="WOD281" s="216"/>
      <c r="WOE281" s="217"/>
      <c r="WOF281" s="163"/>
      <c r="WOG281" s="163"/>
      <c r="WOH281" s="216"/>
      <c r="WOI281" s="217"/>
      <c r="WOJ281" s="163"/>
      <c r="WOK281" s="163"/>
      <c r="WOL281" s="216"/>
      <c r="WOM281" s="217"/>
      <c r="WON281" s="163"/>
      <c r="WOO281" s="163"/>
      <c r="WOP281" s="216"/>
      <c r="WOQ281" s="217"/>
      <c r="WOR281" s="163"/>
      <c r="WOS281" s="163"/>
      <c r="WOT281" s="216"/>
      <c r="WOU281" s="217"/>
      <c r="WOV281" s="163"/>
      <c r="WOW281" s="163"/>
      <c r="WOX281" s="216"/>
      <c r="WOY281" s="217"/>
      <c r="WOZ281" s="163"/>
      <c r="WPA281" s="163"/>
      <c r="WPB281" s="216"/>
      <c r="WPC281" s="217"/>
      <c r="WPD281" s="163"/>
      <c r="WPE281" s="163"/>
      <c r="WPF281" s="216"/>
      <c r="WPG281" s="217"/>
      <c r="WPH281" s="163"/>
      <c r="WPI281" s="163"/>
      <c r="WPJ281" s="216"/>
      <c r="WPK281" s="217"/>
      <c r="WPL281" s="163"/>
      <c r="WPM281" s="163"/>
      <c r="WPN281" s="216"/>
      <c r="WPO281" s="217"/>
      <c r="WPP281" s="163"/>
      <c r="WPQ281" s="163"/>
      <c r="WPR281" s="216"/>
      <c r="WPS281" s="217"/>
      <c r="WPT281" s="163"/>
      <c r="WPU281" s="163"/>
      <c r="WPV281" s="216"/>
      <c r="WPW281" s="217"/>
      <c r="WPX281" s="163"/>
      <c r="WPY281" s="163"/>
      <c r="WPZ281" s="216"/>
      <c r="WQA281" s="217"/>
      <c r="WQB281" s="163"/>
      <c r="WQC281" s="163"/>
      <c r="WQD281" s="216"/>
      <c r="WQE281" s="217"/>
      <c r="WQF281" s="163"/>
      <c r="WQG281" s="163"/>
      <c r="WQH281" s="216"/>
      <c r="WQI281" s="217"/>
      <c r="WQJ281" s="163"/>
      <c r="WQK281" s="163"/>
      <c r="WQL281" s="216"/>
      <c r="WQM281" s="217"/>
      <c r="WQN281" s="163"/>
      <c r="WQO281" s="163"/>
      <c r="WQP281" s="216"/>
      <c r="WQQ281" s="217"/>
      <c r="WQR281" s="163"/>
      <c r="WQS281" s="163"/>
      <c r="WQT281" s="216"/>
      <c r="WQU281" s="217"/>
      <c r="WQV281" s="163"/>
      <c r="WQW281" s="163"/>
      <c r="WQX281" s="216"/>
      <c r="WQY281" s="217"/>
      <c r="WQZ281" s="163"/>
      <c r="WRA281" s="163"/>
      <c r="WRB281" s="216"/>
      <c r="WRC281" s="217"/>
      <c r="WRD281" s="163"/>
      <c r="WRE281" s="163"/>
      <c r="WRF281" s="216"/>
      <c r="WRG281" s="217"/>
      <c r="WRH281" s="163"/>
      <c r="WRI281" s="163"/>
      <c r="WRJ281" s="216"/>
      <c r="WRK281" s="217"/>
      <c r="WRL281" s="163"/>
      <c r="WRM281" s="163"/>
      <c r="WRN281" s="216"/>
      <c r="WRO281" s="217"/>
      <c r="WRP281" s="163"/>
      <c r="WRQ281" s="163"/>
      <c r="WRR281" s="216"/>
      <c r="WRS281" s="217"/>
      <c r="WRT281" s="163"/>
      <c r="WRU281" s="163"/>
      <c r="WRV281" s="216"/>
      <c r="WRW281" s="217"/>
      <c r="WRX281" s="163"/>
      <c r="WRY281" s="163"/>
      <c r="WRZ281" s="216"/>
      <c r="WSA281" s="217"/>
      <c r="WSB281" s="163"/>
      <c r="WSC281" s="163"/>
      <c r="WSD281" s="216"/>
      <c r="WSE281" s="217"/>
      <c r="WSF281" s="163"/>
      <c r="WSG281" s="163"/>
      <c r="WSH281" s="216"/>
      <c r="WSI281" s="217"/>
      <c r="WSJ281" s="163"/>
      <c r="WSK281" s="163"/>
      <c r="WSL281" s="216"/>
      <c r="WSM281" s="217"/>
      <c r="WSN281" s="163"/>
      <c r="WSO281" s="163"/>
      <c r="WSP281" s="216"/>
      <c r="WSQ281" s="217"/>
      <c r="WSR281" s="163"/>
      <c r="WSS281" s="163"/>
      <c r="WST281" s="216"/>
      <c r="WSU281" s="217"/>
      <c r="WSV281" s="163"/>
      <c r="WSW281" s="163"/>
      <c r="WSX281" s="216"/>
      <c r="WSY281" s="217"/>
      <c r="WSZ281" s="163"/>
      <c r="WTA281" s="163"/>
      <c r="WTB281" s="216"/>
      <c r="WTC281" s="217"/>
      <c r="WTD281" s="163"/>
      <c r="WTE281" s="163"/>
      <c r="WTF281" s="216"/>
      <c r="WTG281" s="217"/>
      <c r="WTH281" s="163"/>
      <c r="WTI281" s="163"/>
      <c r="WTJ281" s="216"/>
      <c r="WTK281" s="217"/>
      <c r="WTL281" s="163"/>
      <c r="WTM281" s="163"/>
      <c r="WTN281" s="216"/>
      <c r="WTO281" s="217"/>
      <c r="WTP281" s="163"/>
      <c r="WTQ281" s="163"/>
      <c r="WTR281" s="216"/>
      <c r="WTS281" s="217"/>
      <c r="WTT281" s="163"/>
      <c r="WTU281" s="163"/>
      <c r="WTV281" s="216"/>
      <c r="WTW281" s="217"/>
      <c r="WTX281" s="163"/>
      <c r="WTY281" s="163"/>
      <c r="WTZ281" s="216"/>
      <c r="WUA281" s="217"/>
      <c r="WUB281" s="163"/>
      <c r="WUC281" s="163"/>
      <c r="WUD281" s="216"/>
      <c r="WUE281" s="217"/>
      <c r="WUF281" s="163"/>
      <c r="WUG281" s="163"/>
      <c r="WUH281" s="216"/>
      <c r="WUI281" s="217"/>
      <c r="WUJ281" s="163"/>
      <c r="WUK281" s="163"/>
      <c r="WUL281" s="216"/>
      <c r="WUM281" s="217"/>
      <c r="WUN281" s="163"/>
      <c r="WUO281" s="163"/>
      <c r="WUP281" s="216"/>
      <c r="WUQ281" s="217"/>
      <c r="WUR281" s="163"/>
      <c r="WUS281" s="163"/>
      <c r="WUT281" s="216"/>
      <c r="WUU281" s="217"/>
      <c r="WUV281" s="163"/>
      <c r="WUW281" s="163"/>
      <c r="WUX281" s="216"/>
      <c r="WUY281" s="217"/>
      <c r="WUZ281" s="163"/>
      <c r="WVA281" s="163"/>
      <c r="WVB281" s="216"/>
      <c r="WVC281" s="217"/>
      <c r="WVD281" s="163"/>
      <c r="WVE281" s="163"/>
      <c r="WVF281" s="216"/>
      <c r="WVG281" s="217"/>
      <c r="WVH281" s="163"/>
      <c r="WVI281" s="163"/>
      <c r="WVJ281" s="216"/>
      <c r="WVK281" s="217"/>
      <c r="WVL281" s="163"/>
      <c r="WVM281" s="163"/>
      <c r="WVN281" s="216"/>
      <c r="WVO281" s="217"/>
      <c r="WVP281" s="163"/>
      <c r="WVQ281" s="163"/>
      <c r="WVR281" s="216"/>
      <c r="WVS281" s="217"/>
      <c r="WVT281" s="163"/>
      <c r="WVU281" s="163"/>
      <c r="WVV281" s="216"/>
      <c r="WVW281" s="217"/>
      <c r="WVX281" s="163"/>
      <c r="WVY281" s="163"/>
      <c r="WVZ281" s="216"/>
      <c r="WWA281" s="217"/>
      <c r="WWB281" s="163"/>
      <c r="WWC281" s="163"/>
      <c r="WWD281" s="216"/>
      <c r="WWE281" s="217"/>
      <c r="WWF281" s="163"/>
      <c r="WWG281" s="163"/>
      <c r="WWH281" s="216"/>
      <c r="WWI281" s="217"/>
      <c r="WWJ281" s="163"/>
      <c r="WWK281" s="163"/>
      <c r="WWL281" s="216"/>
      <c r="WWM281" s="217"/>
      <c r="WWN281" s="163"/>
      <c r="WWO281" s="163"/>
      <c r="WWP281" s="216"/>
      <c r="WWQ281" s="217"/>
      <c r="WWR281" s="163"/>
      <c r="WWS281" s="163"/>
      <c r="WWT281" s="216"/>
      <c r="WWU281" s="217"/>
      <c r="WWV281" s="163"/>
      <c r="WWW281" s="163"/>
      <c r="WWX281" s="216"/>
      <c r="WWY281" s="217"/>
      <c r="WWZ281" s="163"/>
      <c r="WXA281" s="163"/>
      <c r="WXB281" s="216"/>
      <c r="WXC281" s="217"/>
      <c r="WXD281" s="163"/>
      <c r="WXE281" s="163"/>
      <c r="WXF281" s="216"/>
      <c r="WXG281" s="217"/>
      <c r="WXH281" s="163"/>
      <c r="WXI281" s="163"/>
      <c r="WXJ281" s="216"/>
      <c r="WXK281" s="217"/>
      <c r="WXL281" s="163"/>
      <c r="WXM281" s="163"/>
      <c r="WXN281" s="216"/>
      <c r="WXO281" s="217"/>
      <c r="WXP281" s="163"/>
      <c r="WXQ281" s="163"/>
      <c r="WXR281" s="216"/>
      <c r="WXS281" s="217"/>
      <c r="WXT281" s="163"/>
      <c r="WXU281" s="163"/>
      <c r="WXV281" s="216"/>
      <c r="WXW281" s="217"/>
      <c r="WXX281" s="163"/>
      <c r="WXY281" s="163"/>
      <c r="WXZ281" s="216"/>
      <c r="WYA281" s="217"/>
      <c r="WYB281" s="163"/>
      <c r="WYC281" s="163"/>
      <c r="WYD281" s="216"/>
      <c r="WYE281" s="217"/>
      <c r="WYF281" s="163"/>
      <c r="WYG281" s="163"/>
      <c r="WYH281" s="216"/>
      <c r="WYI281" s="217"/>
      <c r="WYJ281" s="163"/>
      <c r="WYK281" s="163"/>
      <c r="WYL281" s="216"/>
      <c r="WYM281" s="217"/>
      <c r="WYN281" s="163"/>
      <c r="WYO281" s="163"/>
      <c r="WYP281" s="216"/>
      <c r="WYQ281" s="217"/>
      <c r="WYR281" s="163"/>
      <c r="WYS281" s="163"/>
      <c r="WYT281" s="216"/>
      <c r="WYU281" s="217"/>
      <c r="WYV281" s="163"/>
      <c r="WYW281" s="163"/>
      <c r="WYX281" s="216"/>
      <c r="WYY281" s="217"/>
      <c r="WYZ281" s="163"/>
      <c r="WZA281" s="163"/>
      <c r="WZB281" s="216"/>
      <c r="WZC281" s="217"/>
      <c r="WZD281" s="163"/>
      <c r="WZE281" s="163"/>
      <c r="WZF281" s="216"/>
      <c r="WZG281" s="217"/>
      <c r="WZH281" s="163"/>
      <c r="WZI281" s="163"/>
      <c r="WZJ281" s="216"/>
      <c r="WZK281" s="217"/>
      <c r="WZL281" s="163"/>
      <c r="WZM281" s="163"/>
      <c r="WZN281" s="216"/>
      <c r="WZO281" s="217"/>
      <c r="WZP281" s="163"/>
      <c r="WZQ281" s="163"/>
      <c r="WZR281" s="216"/>
      <c r="WZS281" s="217"/>
      <c r="WZT281" s="163"/>
      <c r="WZU281" s="163"/>
      <c r="WZV281" s="216"/>
      <c r="WZW281" s="217"/>
      <c r="WZX281" s="163"/>
      <c r="WZY281" s="163"/>
      <c r="WZZ281" s="216"/>
      <c r="XAA281" s="217"/>
      <c r="XAB281" s="163"/>
      <c r="XAC281" s="163"/>
      <c r="XAD281" s="216"/>
      <c r="XAE281" s="217"/>
      <c r="XAF281" s="163"/>
      <c r="XAG281" s="163"/>
      <c r="XAH281" s="216"/>
      <c r="XAI281" s="217"/>
      <c r="XAJ281" s="163"/>
      <c r="XAK281" s="163"/>
      <c r="XAL281" s="216"/>
      <c r="XAM281" s="217"/>
      <c r="XAN281" s="163"/>
      <c r="XAO281" s="163"/>
      <c r="XAP281" s="216"/>
      <c r="XAQ281" s="217"/>
      <c r="XAR281" s="163"/>
      <c r="XAS281" s="163"/>
      <c r="XAT281" s="216"/>
      <c r="XAU281" s="217"/>
      <c r="XAV281" s="163"/>
      <c r="XAW281" s="163"/>
      <c r="XAX281" s="216"/>
      <c r="XAY281" s="217"/>
      <c r="XAZ281" s="163"/>
      <c r="XBA281" s="163"/>
      <c r="XBB281" s="216"/>
      <c r="XBC281" s="217"/>
      <c r="XBD281" s="163"/>
      <c r="XBE281" s="163"/>
      <c r="XBF281" s="216"/>
      <c r="XBG281" s="217"/>
      <c r="XBH281" s="163"/>
      <c r="XBI281" s="163"/>
      <c r="XBJ281" s="216"/>
      <c r="XBK281" s="217"/>
      <c r="XBL281" s="163"/>
      <c r="XBM281" s="163"/>
      <c r="XBN281" s="216"/>
      <c r="XBO281" s="217"/>
      <c r="XBP281" s="163"/>
      <c r="XBQ281" s="163"/>
      <c r="XBR281" s="216"/>
      <c r="XBS281" s="217"/>
      <c r="XBT281" s="163"/>
      <c r="XBU281" s="163"/>
      <c r="XBV281" s="216"/>
      <c r="XBW281" s="217"/>
      <c r="XBX281" s="163"/>
      <c r="XBY281" s="163"/>
      <c r="XBZ281" s="216"/>
      <c r="XCA281" s="217"/>
      <c r="XCB281" s="163"/>
      <c r="XCC281" s="163"/>
      <c r="XCD281" s="216"/>
      <c r="XCE281" s="217"/>
      <c r="XCF281" s="163"/>
      <c r="XCG281" s="163"/>
      <c r="XCH281" s="216"/>
      <c r="XCI281" s="217"/>
      <c r="XCJ281" s="163"/>
      <c r="XCK281" s="163"/>
      <c r="XCL281" s="216"/>
      <c r="XCM281" s="217"/>
      <c r="XCN281" s="163"/>
      <c r="XCO281" s="163"/>
      <c r="XCP281" s="216"/>
      <c r="XCQ281" s="217"/>
      <c r="XCR281" s="163"/>
      <c r="XCS281" s="163"/>
      <c r="XCT281" s="216"/>
      <c r="XCU281" s="217"/>
      <c r="XCV281" s="163"/>
      <c r="XCW281" s="163"/>
      <c r="XCX281" s="216"/>
      <c r="XCY281" s="217"/>
      <c r="XCZ281" s="163"/>
      <c r="XDA281" s="163"/>
      <c r="XDB281" s="216"/>
      <c r="XDC281" s="217"/>
      <c r="XDD281" s="163"/>
      <c r="XDE281" s="163"/>
      <c r="XDF281" s="216"/>
      <c r="XDG281" s="217"/>
      <c r="XDH281" s="163"/>
      <c r="XDI281" s="163"/>
      <c r="XDJ281" s="216"/>
      <c r="XDK281" s="217"/>
      <c r="XDL281" s="163"/>
      <c r="XDM281" s="163"/>
      <c r="XDN281" s="216"/>
      <c r="XDO281" s="217"/>
      <c r="XDP281" s="163"/>
      <c r="XDQ281" s="163"/>
      <c r="XDR281" s="216"/>
      <c r="XDS281" s="217"/>
      <c r="XDT281" s="163"/>
      <c r="XDU281" s="163"/>
      <c r="XDV281" s="216"/>
      <c r="XDW281" s="217"/>
      <c r="XDX281" s="163"/>
      <c r="XDY281" s="163"/>
      <c r="XDZ281" s="216"/>
      <c r="XEA281" s="217"/>
      <c r="XEB281" s="163"/>
      <c r="XEC281" s="163"/>
      <c r="XED281" s="216"/>
      <c r="XEE281" s="217"/>
      <c r="XEF281" s="163"/>
      <c r="XEG281" s="163"/>
      <c r="XEH281" s="216"/>
      <c r="XEI281" s="217"/>
      <c r="XEJ281" s="163"/>
      <c r="XEK281" s="163"/>
      <c r="XEL281" s="216"/>
      <c r="XEM281" s="217"/>
      <c r="XEN281" s="163"/>
      <c r="XEO281" s="163"/>
      <c r="XEP281" s="216"/>
      <c r="XEQ281" s="217"/>
      <c r="XER281" s="163"/>
      <c r="XES281" s="163"/>
      <c r="XET281" s="216"/>
      <c r="XEU281" s="217"/>
      <c r="XEV281" s="163"/>
      <c r="XEW281" s="163"/>
      <c r="XEX281" s="216"/>
      <c r="XEY281" s="217"/>
      <c r="XEZ281" s="163"/>
      <c r="XFA281" s="163"/>
      <c r="XFB281" s="216"/>
      <c r="XFC281" s="217"/>
    </row>
    <row r="282" spans="1:16383" s="129" customFormat="1" hidden="1">
      <c r="A282" s="239">
        <v>13</v>
      </c>
      <c r="B282" s="279" t="s">
        <v>698</v>
      </c>
      <c r="C282" s="320" t="s">
        <v>45</v>
      </c>
      <c r="D282" s="320" t="s">
        <v>204</v>
      </c>
      <c r="E282" s="138">
        <f>F282+G282</f>
        <v>8.09</v>
      </c>
      <c r="F282" s="247"/>
      <c r="G282" s="139">
        <f t="shared" si="14"/>
        <v>8.09</v>
      </c>
      <c r="H282" s="150"/>
      <c r="I282" s="150">
        <v>8.09</v>
      </c>
      <c r="J282" s="154"/>
      <c r="K282" s="150"/>
      <c r="L282" s="157"/>
      <c r="M282" s="150"/>
      <c r="N282" s="219"/>
      <c r="O282" s="150"/>
      <c r="P282" s="150"/>
      <c r="Q282" s="162"/>
      <c r="R282" s="162"/>
      <c r="S282" s="220"/>
      <c r="T282" s="158" t="s">
        <v>183</v>
      </c>
      <c r="U282" s="163"/>
      <c r="V282" s="216"/>
      <c r="W282" s="217"/>
      <c r="X282" s="163"/>
      <c r="Y282" s="163"/>
      <c r="Z282" s="216"/>
      <c r="AA282" s="217"/>
      <c r="AB282" s="163"/>
      <c r="AC282" s="163"/>
      <c r="AD282" s="216"/>
      <c r="AE282" s="217"/>
      <c r="AF282" s="163"/>
      <c r="AG282" s="163"/>
      <c r="AH282" s="216"/>
      <c r="AI282" s="217"/>
      <c r="AJ282" s="163"/>
      <c r="AK282" s="163"/>
      <c r="AL282" s="216"/>
      <c r="AM282" s="217"/>
      <c r="AN282" s="163"/>
      <c r="AO282" s="163"/>
      <c r="AP282" s="216"/>
      <c r="AQ282" s="217"/>
      <c r="AR282" s="163"/>
      <c r="AS282" s="163"/>
      <c r="AT282" s="216"/>
      <c r="AU282" s="217"/>
      <c r="AV282" s="163"/>
      <c r="AW282" s="163"/>
      <c r="AX282" s="216"/>
      <c r="AY282" s="217"/>
      <c r="AZ282" s="163"/>
      <c r="BA282" s="163"/>
      <c r="BB282" s="216"/>
      <c r="BC282" s="217"/>
      <c r="BD282" s="163"/>
      <c r="BE282" s="163"/>
      <c r="BF282" s="216"/>
      <c r="BG282" s="217"/>
      <c r="BH282" s="163"/>
      <c r="BI282" s="163"/>
      <c r="BJ282" s="216"/>
      <c r="BK282" s="217"/>
      <c r="BL282" s="163"/>
      <c r="BM282" s="163"/>
      <c r="BN282" s="216"/>
      <c r="BO282" s="217"/>
      <c r="BP282" s="163"/>
      <c r="BQ282" s="163"/>
      <c r="BR282" s="216"/>
      <c r="BS282" s="217"/>
      <c r="BT282" s="163"/>
      <c r="BU282" s="163"/>
      <c r="BV282" s="216"/>
      <c r="BW282" s="217"/>
      <c r="BX282" s="163"/>
      <c r="BY282" s="163"/>
      <c r="BZ282" s="216"/>
      <c r="CA282" s="217"/>
      <c r="CB282" s="163"/>
      <c r="CC282" s="163"/>
      <c r="CD282" s="216"/>
      <c r="CE282" s="217"/>
      <c r="CF282" s="163"/>
      <c r="CG282" s="163"/>
      <c r="CH282" s="216"/>
      <c r="CI282" s="217"/>
      <c r="CJ282" s="163"/>
      <c r="CK282" s="163"/>
      <c r="CL282" s="216"/>
      <c r="CM282" s="217"/>
      <c r="CN282" s="163"/>
      <c r="CO282" s="163"/>
      <c r="CP282" s="216"/>
      <c r="CQ282" s="217"/>
      <c r="CR282" s="163"/>
      <c r="CS282" s="163"/>
      <c r="CT282" s="216"/>
      <c r="CU282" s="217"/>
      <c r="CV282" s="163"/>
      <c r="CW282" s="163"/>
      <c r="CX282" s="216"/>
      <c r="CY282" s="217"/>
      <c r="CZ282" s="163"/>
      <c r="DA282" s="163"/>
      <c r="DB282" s="216"/>
      <c r="DC282" s="217"/>
      <c r="DD282" s="163"/>
      <c r="DE282" s="163"/>
      <c r="DF282" s="216"/>
      <c r="DG282" s="217"/>
      <c r="DH282" s="163"/>
      <c r="DI282" s="163"/>
      <c r="DJ282" s="216"/>
      <c r="DK282" s="217"/>
      <c r="DL282" s="163"/>
      <c r="DM282" s="163"/>
      <c r="DN282" s="216"/>
      <c r="DO282" s="217"/>
      <c r="DP282" s="163"/>
      <c r="DQ282" s="163"/>
      <c r="DR282" s="216"/>
      <c r="DS282" s="217"/>
      <c r="DT282" s="163"/>
      <c r="DU282" s="163"/>
      <c r="DV282" s="216"/>
      <c r="DW282" s="217"/>
      <c r="DX282" s="163"/>
      <c r="DY282" s="163"/>
      <c r="DZ282" s="216"/>
      <c r="EA282" s="217"/>
      <c r="EB282" s="163"/>
      <c r="EC282" s="163"/>
      <c r="ED282" s="216"/>
      <c r="EE282" s="217"/>
      <c r="EF282" s="163"/>
      <c r="EG282" s="163"/>
      <c r="EH282" s="216"/>
      <c r="EI282" s="217"/>
      <c r="EJ282" s="163"/>
      <c r="EK282" s="163"/>
      <c r="EL282" s="216"/>
      <c r="EM282" s="217"/>
      <c r="EN282" s="163"/>
      <c r="EO282" s="163"/>
      <c r="EP282" s="216"/>
      <c r="EQ282" s="217"/>
      <c r="ER282" s="163"/>
      <c r="ES282" s="163"/>
      <c r="ET282" s="216"/>
      <c r="EU282" s="217"/>
      <c r="EV282" s="163"/>
      <c r="EW282" s="163"/>
      <c r="EX282" s="216"/>
      <c r="EY282" s="217"/>
      <c r="EZ282" s="163"/>
      <c r="FA282" s="163"/>
      <c r="FB282" s="216"/>
      <c r="FC282" s="217"/>
      <c r="FD282" s="163"/>
      <c r="FE282" s="163"/>
      <c r="FF282" s="216"/>
      <c r="FG282" s="217"/>
      <c r="FH282" s="163"/>
      <c r="FI282" s="163"/>
      <c r="FJ282" s="216"/>
      <c r="FK282" s="217"/>
      <c r="FL282" s="163"/>
      <c r="FM282" s="163"/>
      <c r="FN282" s="216"/>
      <c r="FO282" s="217"/>
      <c r="FP282" s="163"/>
      <c r="FQ282" s="163"/>
      <c r="FR282" s="216"/>
      <c r="FS282" s="217"/>
      <c r="FT282" s="163"/>
      <c r="FU282" s="163"/>
      <c r="FV282" s="216"/>
      <c r="FW282" s="217"/>
      <c r="FX282" s="163"/>
      <c r="FY282" s="163"/>
      <c r="FZ282" s="216"/>
      <c r="GA282" s="217"/>
      <c r="GB282" s="163"/>
      <c r="GC282" s="163"/>
      <c r="GD282" s="216"/>
      <c r="GE282" s="217"/>
      <c r="GF282" s="163"/>
      <c r="GG282" s="163"/>
      <c r="GH282" s="216"/>
      <c r="GI282" s="217"/>
      <c r="GJ282" s="163"/>
      <c r="GK282" s="163"/>
      <c r="GL282" s="216"/>
      <c r="GM282" s="217"/>
      <c r="GN282" s="163"/>
      <c r="GO282" s="163"/>
      <c r="GP282" s="216"/>
      <c r="GQ282" s="217"/>
      <c r="GR282" s="163"/>
      <c r="GS282" s="163"/>
      <c r="GT282" s="216"/>
      <c r="GU282" s="217"/>
      <c r="GV282" s="163"/>
      <c r="GW282" s="163"/>
      <c r="GX282" s="216"/>
      <c r="GY282" s="217"/>
      <c r="GZ282" s="163"/>
      <c r="HA282" s="163"/>
      <c r="HB282" s="216"/>
      <c r="HC282" s="217"/>
      <c r="HD282" s="163"/>
      <c r="HE282" s="163"/>
      <c r="HF282" s="216"/>
      <c r="HG282" s="217"/>
      <c r="HH282" s="163"/>
      <c r="HI282" s="163"/>
      <c r="HJ282" s="216"/>
      <c r="HK282" s="217"/>
      <c r="HL282" s="163"/>
      <c r="HM282" s="163"/>
      <c r="HN282" s="216"/>
      <c r="HO282" s="217"/>
      <c r="HP282" s="163"/>
      <c r="HQ282" s="163"/>
      <c r="HR282" s="216"/>
      <c r="HS282" s="217"/>
      <c r="HT282" s="163"/>
      <c r="HU282" s="163"/>
      <c r="HV282" s="216"/>
      <c r="HW282" s="217"/>
      <c r="HX282" s="163"/>
      <c r="HY282" s="163"/>
      <c r="HZ282" s="216"/>
      <c r="IA282" s="217"/>
      <c r="IB282" s="163"/>
      <c r="IC282" s="163"/>
      <c r="ID282" s="216"/>
      <c r="IE282" s="217"/>
      <c r="IF282" s="163"/>
      <c r="IG282" s="163"/>
      <c r="IH282" s="216"/>
      <c r="II282" s="217"/>
      <c r="IJ282" s="163"/>
      <c r="IK282" s="163"/>
      <c r="IL282" s="216"/>
      <c r="IM282" s="217"/>
      <c r="IN282" s="163"/>
      <c r="IO282" s="163"/>
      <c r="IP282" s="216"/>
      <c r="IQ282" s="217"/>
      <c r="IR282" s="163"/>
      <c r="IS282" s="163"/>
      <c r="IT282" s="216"/>
      <c r="IU282" s="217"/>
      <c r="IV282" s="163"/>
      <c r="IW282" s="163"/>
      <c r="IX282" s="216"/>
      <c r="IY282" s="217"/>
      <c r="IZ282" s="163"/>
      <c r="JA282" s="163"/>
      <c r="JB282" s="216"/>
      <c r="JC282" s="217"/>
      <c r="JD282" s="163"/>
      <c r="JE282" s="163"/>
      <c r="JF282" s="216"/>
      <c r="JG282" s="217"/>
      <c r="JH282" s="163"/>
      <c r="JI282" s="163"/>
      <c r="JJ282" s="216"/>
      <c r="JK282" s="217"/>
      <c r="JL282" s="163"/>
      <c r="JM282" s="163"/>
      <c r="JN282" s="216"/>
      <c r="JO282" s="217"/>
      <c r="JP282" s="163"/>
      <c r="JQ282" s="163"/>
      <c r="JR282" s="216"/>
      <c r="JS282" s="217"/>
      <c r="JT282" s="163"/>
      <c r="JU282" s="163"/>
      <c r="JV282" s="216"/>
      <c r="JW282" s="217"/>
      <c r="JX282" s="163"/>
      <c r="JY282" s="163"/>
      <c r="JZ282" s="216"/>
      <c r="KA282" s="217"/>
      <c r="KB282" s="163"/>
      <c r="KC282" s="163"/>
      <c r="KD282" s="216"/>
      <c r="KE282" s="217"/>
      <c r="KF282" s="163"/>
      <c r="KG282" s="163"/>
      <c r="KH282" s="216"/>
      <c r="KI282" s="217"/>
      <c r="KJ282" s="163"/>
      <c r="KK282" s="163"/>
      <c r="KL282" s="216"/>
      <c r="KM282" s="217"/>
      <c r="KN282" s="163"/>
      <c r="KO282" s="163"/>
      <c r="KP282" s="216"/>
      <c r="KQ282" s="217"/>
      <c r="KR282" s="163"/>
      <c r="KS282" s="163"/>
      <c r="KT282" s="216"/>
      <c r="KU282" s="217"/>
      <c r="KV282" s="163"/>
      <c r="KW282" s="163"/>
      <c r="KX282" s="216"/>
      <c r="KY282" s="217"/>
      <c r="KZ282" s="163"/>
      <c r="LA282" s="163"/>
      <c r="LB282" s="216"/>
      <c r="LC282" s="217"/>
      <c r="LD282" s="163"/>
      <c r="LE282" s="163"/>
      <c r="LF282" s="216"/>
      <c r="LG282" s="217"/>
      <c r="LH282" s="163"/>
      <c r="LI282" s="163"/>
      <c r="LJ282" s="216"/>
      <c r="LK282" s="217"/>
      <c r="LL282" s="163"/>
      <c r="LM282" s="163"/>
      <c r="LN282" s="216"/>
      <c r="LO282" s="217"/>
      <c r="LP282" s="163"/>
      <c r="LQ282" s="163"/>
      <c r="LR282" s="216"/>
      <c r="LS282" s="217"/>
      <c r="LT282" s="163"/>
      <c r="LU282" s="163"/>
      <c r="LV282" s="216"/>
      <c r="LW282" s="217"/>
      <c r="LX282" s="163"/>
      <c r="LY282" s="163"/>
      <c r="LZ282" s="216"/>
      <c r="MA282" s="217"/>
      <c r="MB282" s="163"/>
      <c r="MC282" s="163"/>
      <c r="MD282" s="216"/>
      <c r="ME282" s="217"/>
      <c r="MF282" s="163"/>
      <c r="MG282" s="163"/>
      <c r="MH282" s="216"/>
      <c r="MI282" s="217"/>
      <c r="MJ282" s="163"/>
      <c r="MK282" s="163"/>
      <c r="ML282" s="216"/>
      <c r="MM282" s="217"/>
      <c r="MN282" s="163"/>
      <c r="MO282" s="163"/>
      <c r="MP282" s="216"/>
      <c r="MQ282" s="217"/>
      <c r="MR282" s="163"/>
      <c r="MS282" s="163"/>
      <c r="MT282" s="216"/>
      <c r="MU282" s="217"/>
      <c r="MV282" s="163"/>
      <c r="MW282" s="163"/>
      <c r="MX282" s="216"/>
      <c r="MY282" s="217"/>
      <c r="MZ282" s="163"/>
      <c r="NA282" s="163"/>
      <c r="NB282" s="216"/>
      <c r="NC282" s="217"/>
      <c r="ND282" s="163"/>
      <c r="NE282" s="163"/>
      <c r="NF282" s="216"/>
      <c r="NG282" s="217"/>
      <c r="NH282" s="163"/>
      <c r="NI282" s="163"/>
      <c r="NJ282" s="216"/>
      <c r="NK282" s="217"/>
      <c r="NL282" s="163"/>
      <c r="NM282" s="163"/>
      <c r="NN282" s="216"/>
      <c r="NO282" s="217"/>
      <c r="NP282" s="163"/>
      <c r="NQ282" s="163"/>
      <c r="NR282" s="216"/>
      <c r="NS282" s="217"/>
      <c r="NT282" s="163"/>
      <c r="NU282" s="163"/>
      <c r="NV282" s="216"/>
      <c r="NW282" s="217"/>
      <c r="NX282" s="163"/>
      <c r="NY282" s="163"/>
      <c r="NZ282" s="216"/>
      <c r="OA282" s="217"/>
      <c r="OB282" s="163"/>
      <c r="OC282" s="163"/>
      <c r="OD282" s="216"/>
      <c r="OE282" s="217"/>
      <c r="OF282" s="163"/>
      <c r="OG282" s="163"/>
      <c r="OH282" s="216"/>
      <c r="OI282" s="217"/>
      <c r="OJ282" s="163"/>
      <c r="OK282" s="163"/>
      <c r="OL282" s="216"/>
      <c r="OM282" s="217"/>
      <c r="ON282" s="163"/>
      <c r="OO282" s="163"/>
      <c r="OP282" s="216"/>
      <c r="OQ282" s="217"/>
      <c r="OR282" s="163"/>
      <c r="OS282" s="163"/>
      <c r="OT282" s="216"/>
      <c r="OU282" s="217"/>
      <c r="OV282" s="163"/>
      <c r="OW282" s="163"/>
      <c r="OX282" s="216"/>
      <c r="OY282" s="217"/>
      <c r="OZ282" s="163"/>
      <c r="PA282" s="163"/>
      <c r="PB282" s="216"/>
      <c r="PC282" s="217"/>
      <c r="PD282" s="163"/>
      <c r="PE282" s="163"/>
      <c r="PF282" s="216"/>
      <c r="PG282" s="217"/>
      <c r="PH282" s="163"/>
      <c r="PI282" s="163"/>
      <c r="PJ282" s="216"/>
      <c r="PK282" s="217"/>
      <c r="PL282" s="163"/>
      <c r="PM282" s="163"/>
      <c r="PN282" s="216"/>
      <c r="PO282" s="217"/>
      <c r="PP282" s="163"/>
      <c r="PQ282" s="163"/>
      <c r="PR282" s="216"/>
      <c r="PS282" s="217"/>
      <c r="PT282" s="163"/>
      <c r="PU282" s="163"/>
      <c r="PV282" s="216"/>
      <c r="PW282" s="217"/>
      <c r="PX282" s="163"/>
      <c r="PY282" s="163"/>
      <c r="PZ282" s="216"/>
      <c r="QA282" s="217"/>
      <c r="QB282" s="163"/>
      <c r="QC282" s="163"/>
      <c r="QD282" s="216"/>
      <c r="QE282" s="217"/>
      <c r="QF282" s="163"/>
      <c r="QG282" s="163"/>
      <c r="QH282" s="216"/>
      <c r="QI282" s="217"/>
      <c r="QJ282" s="163"/>
      <c r="QK282" s="163"/>
      <c r="QL282" s="216"/>
      <c r="QM282" s="217"/>
      <c r="QN282" s="163"/>
      <c r="QO282" s="163"/>
      <c r="QP282" s="216"/>
      <c r="QQ282" s="217"/>
      <c r="QR282" s="163"/>
      <c r="QS282" s="163"/>
      <c r="QT282" s="216"/>
      <c r="QU282" s="217"/>
      <c r="QV282" s="163"/>
      <c r="QW282" s="163"/>
      <c r="QX282" s="216"/>
      <c r="QY282" s="217"/>
      <c r="QZ282" s="163"/>
      <c r="RA282" s="163"/>
      <c r="RB282" s="216"/>
      <c r="RC282" s="217"/>
      <c r="RD282" s="163"/>
      <c r="RE282" s="163"/>
      <c r="RF282" s="216"/>
      <c r="RG282" s="217"/>
      <c r="RH282" s="163"/>
      <c r="RI282" s="163"/>
      <c r="RJ282" s="216"/>
      <c r="RK282" s="217"/>
      <c r="RL282" s="163"/>
      <c r="RM282" s="163"/>
      <c r="RN282" s="216"/>
      <c r="RO282" s="217"/>
      <c r="RP282" s="163"/>
      <c r="RQ282" s="163"/>
      <c r="RR282" s="216"/>
      <c r="RS282" s="217"/>
      <c r="RT282" s="163"/>
      <c r="RU282" s="163"/>
      <c r="RV282" s="216"/>
      <c r="RW282" s="217"/>
      <c r="RX282" s="163"/>
      <c r="RY282" s="163"/>
      <c r="RZ282" s="216"/>
      <c r="SA282" s="217"/>
      <c r="SB282" s="163"/>
      <c r="SC282" s="163"/>
      <c r="SD282" s="216"/>
      <c r="SE282" s="217"/>
      <c r="SF282" s="163"/>
      <c r="SG282" s="163"/>
      <c r="SH282" s="216"/>
      <c r="SI282" s="217"/>
      <c r="SJ282" s="163"/>
      <c r="SK282" s="163"/>
      <c r="SL282" s="216"/>
      <c r="SM282" s="217"/>
      <c r="SN282" s="163"/>
      <c r="SO282" s="163"/>
      <c r="SP282" s="216"/>
      <c r="SQ282" s="217"/>
      <c r="SR282" s="163"/>
      <c r="SS282" s="163"/>
      <c r="ST282" s="216"/>
      <c r="SU282" s="217"/>
      <c r="SV282" s="163"/>
      <c r="SW282" s="163"/>
      <c r="SX282" s="216"/>
      <c r="SY282" s="217"/>
      <c r="SZ282" s="163"/>
      <c r="TA282" s="163"/>
      <c r="TB282" s="216"/>
      <c r="TC282" s="217"/>
      <c r="TD282" s="163"/>
      <c r="TE282" s="163"/>
      <c r="TF282" s="216"/>
      <c r="TG282" s="217"/>
      <c r="TH282" s="163"/>
      <c r="TI282" s="163"/>
      <c r="TJ282" s="216"/>
      <c r="TK282" s="217"/>
      <c r="TL282" s="163"/>
      <c r="TM282" s="163"/>
      <c r="TN282" s="216"/>
      <c r="TO282" s="217"/>
      <c r="TP282" s="163"/>
      <c r="TQ282" s="163"/>
      <c r="TR282" s="216"/>
      <c r="TS282" s="217"/>
      <c r="TT282" s="163"/>
      <c r="TU282" s="163"/>
      <c r="TV282" s="216"/>
      <c r="TW282" s="217"/>
      <c r="TX282" s="163"/>
      <c r="TY282" s="163"/>
      <c r="TZ282" s="216"/>
      <c r="UA282" s="217"/>
      <c r="UB282" s="163"/>
      <c r="UC282" s="163"/>
      <c r="UD282" s="216"/>
      <c r="UE282" s="217"/>
      <c r="UF282" s="163"/>
      <c r="UG282" s="163"/>
      <c r="UH282" s="216"/>
      <c r="UI282" s="217"/>
      <c r="UJ282" s="163"/>
      <c r="UK282" s="163"/>
      <c r="UL282" s="216"/>
      <c r="UM282" s="217"/>
      <c r="UN282" s="163"/>
      <c r="UO282" s="163"/>
      <c r="UP282" s="216"/>
      <c r="UQ282" s="217"/>
      <c r="UR282" s="163"/>
      <c r="US282" s="163"/>
      <c r="UT282" s="216"/>
      <c r="UU282" s="217"/>
      <c r="UV282" s="163"/>
      <c r="UW282" s="163"/>
      <c r="UX282" s="216"/>
      <c r="UY282" s="217"/>
      <c r="UZ282" s="163"/>
      <c r="VA282" s="163"/>
      <c r="VB282" s="216"/>
      <c r="VC282" s="217"/>
      <c r="VD282" s="163"/>
      <c r="VE282" s="163"/>
      <c r="VF282" s="216"/>
      <c r="VG282" s="217"/>
      <c r="VH282" s="163"/>
      <c r="VI282" s="163"/>
      <c r="VJ282" s="216"/>
      <c r="VK282" s="217"/>
      <c r="VL282" s="163"/>
      <c r="VM282" s="163"/>
      <c r="VN282" s="216"/>
      <c r="VO282" s="217"/>
      <c r="VP282" s="163"/>
      <c r="VQ282" s="163"/>
      <c r="VR282" s="216"/>
      <c r="VS282" s="217"/>
      <c r="VT282" s="163"/>
      <c r="VU282" s="163"/>
      <c r="VV282" s="216"/>
      <c r="VW282" s="217"/>
      <c r="VX282" s="163"/>
      <c r="VY282" s="163"/>
      <c r="VZ282" s="216"/>
      <c r="WA282" s="217"/>
      <c r="WB282" s="163"/>
      <c r="WC282" s="163"/>
      <c r="WD282" s="216"/>
      <c r="WE282" s="217"/>
      <c r="WF282" s="163"/>
      <c r="WG282" s="163"/>
      <c r="WH282" s="216"/>
      <c r="WI282" s="217"/>
      <c r="WJ282" s="163"/>
      <c r="WK282" s="163"/>
      <c r="WL282" s="216"/>
      <c r="WM282" s="217"/>
      <c r="WN282" s="163"/>
      <c r="WO282" s="163"/>
      <c r="WP282" s="216"/>
      <c r="WQ282" s="217"/>
      <c r="WR282" s="163"/>
      <c r="WS282" s="163"/>
      <c r="WT282" s="216"/>
      <c r="WU282" s="217"/>
      <c r="WV282" s="163"/>
      <c r="WW282" s="163"/>
      <c r="WX282" s="216"/>
      <c r="WY282" s="217"/>
      <c r="WZ282" s="163"/>
      <c r="XA282" s="163"/>
      <c r="XB282" s="216"/>
      <c r="XC282" s="217"/>
      <c r="XD282" s="163"/>
      <c r="XE282" s="163"/>
      <c r="XF282" s="216"/>
      <c r="XG282" s="217"/>
      <c r="XH282" s="163"/>
      <c r="XI282" s="163"/>
      <c r="XJ282" s="216"/>
      <c r="XK282" s="217"/>
      <c r="XL282" s="163"/>
      <c r="XM282" s="163"/>
      <c r="XN282" s="216"/>
      <c r="XO282" s="217"/>
      <c r="XP282" s="163"/>
      <c r="XQ282" s="163"/>
      <c r="XR282" s="216"/>
      <c r="XS282" s="217"/>
      <c r="XT282" s="163"/>
      <c r="XU282" s="163"/>
      <c r="XV282" s="216"/>
      <c r="XW282" s="217"/>
      <c r="XX282" s="163"/>
      <c r="XY282" s="163"/>
      <c r="XZ282" s="216"/>
      <c r="YA282" s="217"/>
      <c r="YB282" s="163"/>
      <c r="YC282" s="163"/>
      <c r="YD282" s="216"/>
      <c r="YE282" s="217"/>
      <c r="YF282" s="163"/>
      <c r="YG282" s="163"/>
      <c r="YH282" s="216"/>
      <c r="YI282" s="217"/>
      <c r="YJ282" s="163"/>
      <c r="YK282" s="163"/>
      <c r="YL282" s="216"/>
      <c r="YM282" s="217"/>
      <c r="YN282" s="163"/>
      <c r="YO282" s="163"/>
      <c r="YP282" s="216"/>
      <c r="YQ282" s="217"/>
      <c r="YR282" s="163"/>
      <c r="YS282" s="163"/>
      <c r="YT282" s="216"/>
      <c r="YU282" s="217"/>
      <c r="YV282" s="163"/>
      <c r="YW282" s="163"/>
      <c r="YX282" s="216"/>
      <c r="YY282" s="217"/>
      <c r="YZ282" s="163"/>
      <c r="ZA282" s="163"/>
      <c r="ZB282" s="216"/>
      <c r="ZC282" s="217"/>
      <c r="ZD282" s="163"/>
      <c r="ZE282" s="163"/>
      <c r="ZF282" s="216"/>
      <c r="ZG282" s="217"/>
      <c r="ZH282" s="163"/>
      <c r="ZI282" s="163"/>
      <c r="ZJ282" s="216"/>
      <c r="ZK282" s="217"/>
      <c r="ZL282" s="163"/>
      <c r="ZM282" s="163"/>
      <c r="ZN282" s="216"/>
      <c r="ZO282" s="217"/>
      <c r="ZP282" s="163"/>
      <c r="ZQ282" s="163"/>
      <c r="ZR282" s="216"/>
      <c r="ZS282" s="217"/>
      <c r="ZT282" s="163"/>
      <c r="ZU282" s="163"/>
      <c r="ZV282" s="216"/>
      <c r="ZW282" s="217"/>
      <c r="ZX282" s="163"/>
      <c r="ZY282" s="163"/>
      <c r="ZZ282" s="216"/>
      <c r="AAA282" s="217"/>
      <c r="AAB282" s="163"/>
      <c r="AAC282" s="163"/>
      <c r="AAD282" s="216"/>
      <c r="AAE282" s="217"/>
      <c r="AAF282" s="163"/>
      <c r="AAG282" s="163"/>
      <c r="AAH282" s="216"/>
      <c r="AAI282" s="217"/>
      <c r="AAJ282" s="163"/>
      <c r="AAK282" s="163"/>
      <c r="AAL282" s="216"/>
      <c r="AAM282" s="217"/>
      <c r="AAN282" s="163"/>
      <c r="AAO282" s="163"/>
      <c r="AAP282" s="216"/>
      <c r="AAQ282" s="217"/>
      <c r="AAR282" s="163"/>
      <c r="AAS282" s="163"/>
      <c r="AAT282" s="216"/>
      <c r="AAU282" s="217"/>
      <c r="AAV282" s="163"/>
      <c r="AAW282" s="163"/>
      <c r="AAX282" s="216"/>
      <c r="AAY282" s="217"/>
      <c r="AAZ282" s="163"/>
      <c r="ABA282" s="163"/>
      <c r="ABB282" s="216"/>
      <c r="ABC282" s="217"/>
      <c r="ABD282" s="163"/>
      <c r="ABE282" s="163"/>
      <c r="ABF282" s="216"/>
      <c r="ABG282" s="217"/>
      <c r="ABH282" s="163"/>
      <c r="ABI282" s="163"/>
      <c r="ABJ282" s="216"/>
      <c r="ABK282" s="217"/>
      <c r="ABL282" s="163"/>
      <c r="ABM282" s="163"/>
      <c r="ABN282" s="216"/>
      <c r="ABO282" s="217"/>
      <c r="ABP282" s="163"/>
      <c r="ABQ282" s="163"/>
      <c r="ABR282" s="216"/>
      <c r="ABS282" s="217"/>
      <c r="ABT282" s="163"/>
      <c r="ABU282" s="163"/>
      <c r="ABV282" s="216"/>
      <c r="ABW282" s="217"/>
      <c r="ABX282" s="163"/>
      <c r="ABY282" s="163"/>
      <c r="ABZ282" s="216"/>
      <c r="ACA282" s="217"/>
      <c r="ACB282" s="163"/>
      <c r="ACC282" s="163"/>
      <c r="ACD282" s="216"/>
      <c r="ACE282" s="217"/>
      <c r="ACF282" s="163"/>
      <c r="ACG282" s="163"/>
      <c r="ACH282" s="216"/>
      <c r="ACI282" s="217"/>
      <c r="ACJ282" s="163"/>
      <c r="ACK282" s="163"/>
      <c r="ACL282" s="216"/>
      <c r="ACM282" s="217"/>
      <c r="ACN282" s="163"/>
      <c r="ACO282" s="163"/>
      <c r="ACP282" s="216"/>
      <c r="ACQ282" s="217"/>
      <c r="ACR282" s="163"/>
      <c r="ACS282" s="163"/>
      <c r="ACT282" s="216"/>
      <c r="ACU282" s="217"/>
      <c r="ACV282" s="163"/>
      <c r="ACW282" s="163"/>
      <c r="ACX282" s="216"/>
      <c r="ACY282" s="217"/>
      <c r="ACZ282" s="163"/>
      <c r="ADA282" s="163"/>
      <c r="ADB282" s="216"/>
      <c r="ADC282" s="217"/>
      <c r="ADD282" s="163"/>
      <c r="ADE282" s="163"/>
      <c r="ADF282" s="216"/>
      <c r="ADG282" s="217"/>
      <c r="ADH282" s="163"/>
      <c r="ADI282" s="163"/>
      <c r="ADJ282" s="216"/>
      <c r="ADK282" s="217"/>
      <c r="ADL282" s="163"/>
      <c r="ADM282" s="163"/>
      <c r="ADN282" s="216"/>
      <c r="ADO282" s="217"/>
      <c r="ADP282" s="163"/>
      <c r="ADQ282" s="163"/>
      <c r="ADR282" s="216"/>
      <c r="ADS282" s="217"/>
      <c r="ADT282" s="163"/>
      <c r="ADU282" s="163"/>
      <c r="ADV282" s="216"/>
      <c r="ADW282" s="217"/>
      <c r="ADX282" s="163"/>
      <c r="ADY282" s="163"/>
      <c r="ADZ282" s="216"/>
      <c r="AEA282" s="217"/>
      <c r="AEB282" s="163"/>
      <c r="AEC282" s="163"/>
      <c r="AED282" s="216"/>
      <c r="AEE282" s="217"/>
      <c r="AEF282" s="163"/>
      <c r="AEG282" s="163"/>
      <c r="AEH282" s="216"/>
      <c r="AEI282" s="217"/>
      <c r="AEJ282" s="163"/>
      <c r="AEK282" s="163"/>
      <c r="AEL282" s="216"/>
      <c r="AEM282" s="217"/>
      <c r="AEN282" s="163"/>
      <c r="AEO282" s="163"/>
      <c r="AEP282" s="216"/>
      <c r="AEQ282" s="217"/>
      <c r="AER282" s="163"/>
      <c r="AES282" s="163"/>
      <c r="AET282" s="216"/>
      <c r="AEU282" s="217"/>
      <c r="AEV282" s="163"/>
      <c r="AEW282" s="163"/>
      <c r="AEX282" s="216"/>
      <c r="AEY282" s="217"/>
      <c r="AEZ282" s="163"/>
      <c r="AFA282" s="163"/>
      <c r="AFB282" s="216"/>
      <c r="AFC282" s="217"/>
      <c r="AFD282" s="163"/>
      <c r="AFE282" s="163"/>
      <c r="AFF282" s="216"/>
      <c r="AFG282" s="217"/>
      <c r="AFH282" s="163"/>
      <c r="AFI282" s="163"/>
      <c r="AFJ282" s="216"/>
      <c r="AFK282" s="217"/>
      <c r="AFL282" s="163"/>
      <c r="AFM282" s="163"/>
      <c r="AFN282" s="216"/>
      <c r="AFO282" s="217"/>
      <c r="AFP282" s="163"/>
      <c r="AFQ282" s="163"/>
      <c r="AFR282" s="216"/>
      <c r="AFS282" s="217"/>
      <c r="AFT282" s="163"/>
      <c r="AFU282" s="163"/>
      <c r="AFV282" s="216"/>
      <c r="AFW282" s="217"/>
      <c r="AFX282" s="163"/>
      <c r="AFY282" s="163"/>
      <c r="AFZ282" s="216"/>
      <c r="AGA282" s="217"/>
      <c r="AGB282" s="163"/>
      <c r="AGC282" s="163"/>
      <c r="AGD282" s="216"/>
      <c r="AGE282" s="217"/>
      <c r="AGF282" s="163"/>
      <c r="AGG282" s="163"/>
      <c r="AGH282" s="216"/>
      <c r="AGI282" s="217"/>
      <c r="AGJ282" s="163"/>
      <c r="AGK282" s="163"/>
      <c r="AGL282" s="216"/>
      <c r="AGM282" s="217"/>
      <c r="AGN282" s="163"/>
      <c r="AGO282" s="163"/>
      <c r="AGP282" s="216"/>
      <c r="AGQ282" s="217"/>
      <c r="AGR282" s="163"/>
      <c r="AGS282" s="163"/>
      <c r="AGT282" s="216"/>
      <c r="AGU282" s="217"/>
      <c r="AGV282" s="163"/>
      <c r="AGW282" s="163"/>
      <c r="AGX282" s="216"/>
      <c r="AGY282" s="217"/>
      <c r="AGZ282" s="163"/>
      <c r="AHA282" s="163"/>
      <c r="AHB282" s="216"/>
      <c r="AHC282" s="217"/>
      <c r="AHD282" s="163"/>
      <c r="AHE282" s="163"/>
      <c r="AHF282" s="216"/>
      <c r="AHG282" s="217"/>
      <c r="AHH282" s="163"/>
      <c r="AHI282" s="163"/>
      <c r="AHJ282" s="216"/>
      <c r="AHK282" s="217"/>
      <c r="AHL282" s="163"/>
      <c r="AHM282" s="163"/>
      <c r="AHN282" s="216"/>
      <c r="AHO282" s="217"/>
      <c r="AHP282" s="163"/>
      <c r="AHQ282" s="163"/>
      <c r="AHR282" s="216"/>
      <c r="AHS282" s="217"/>
      <c r="AHT282" s="163"/>
      <c r="AHU282" s="163"/>
      <c r="AHV282" s="216"/>
      <c r="AHW282" s="217"/>
      <c r="AHX282" s="163"/>
      <c r="AHY282" s="163"/>
      <c r="AHZ282" s="216"/>
      <c r="AIA282" s="217"/>
      <c r="AIB282" s="163"/>
      <c r="AIC282" s="163"/>
      <c r="AID282" s="216"/>
      <c r="AIE282" s="217"/>
      <c r="AIF282" s="163"/>
      <c r="AIG282" s="163"/>
      <c r="AIH282" s="216"/>
      <c r="AII282" s="217"/>
      <c r="AIJ282" s="163"/>
      <c r="AIK282" s="163"/>
      <c r="AIL282" s="216"/>
      <c r="AIM282" s="217"/>
      <c r="AIN282" s="163"/>
      <c r="AIO282" s="163"/>
      <c r="AIP282" s="216"/>
      <c r="AIQ282" s="217"/>
      <c r="AIR282" s="163"/>
      <c r="AIS282" s="163"/>
      <c r="AIT282" s="216"/>
      <c r="AIU282" s="217"/>
      <c r="AIV282" s="163"/>
      <c r="AIW282" s="163"/>
      <c r="AIX282" s="216"/>
      <c r="AIY282" s="217"/>
      <c r="AIZ282" s="163"/>
      <c r="AJA282" s="163"/>
      <c r="AJB282" s="216"/>
      <c r="AJC282" s="217"/>
      <c r="AJD282" s="163"/>
      <c r="AJE282" s="163"/>
      <c r="AJF282" s="216"/>
      <c r="AJG282" s="217"/>
      <c r="AJH282" s="163"/>
      <c r="AJI282" s="163"/>
      <c r="AJJ282" s="216"/>
      <c r="AJK282" s="217"/>
      <c r="AJL282" s="163"/>
      <c r="AJM282" s="163"/>
      <c r="AJN282" s="216"/>
      <c r="AJO282" s="217"/>
      <c r="AJP282" s="163"/>
      <c r="AJQ282" s="163"/>
      <c r="AJR282" s="216"/>
      <c r="AJS282" s="217"/>
      <c r="AJT282" s="163"/>
      <c r="AJU282" s="163"/>
      <c r="AJV282" s="216"/>
      <c r="AJW282" s="217"/>
      <c r="AJX282" s="163"/>
      <c r="AJY282" s="163"/>
      <c r="AJZ282" s="216"/>
      <c r="AKA282" s="217"/>
      <c r="AKB282" s="163"/>
      <c r="AKC282" s="163"/>
      <c r="AKD282" s="216"/>
      <c r="AKE282" s="217"/>
      <c r="AKF282" s="163"/>
      <c r="AKG282" s="163"/>
      <c r="AKH282" s="216"/>
      <c r="AKI282" s="217"/>
      <c r="AKJ282" s="163"/>
      <c r="AKK282" s="163"/>
      <c r="AKL282" s="216"/>
      <c r="AKM282" s="217"/>
      <c r="AKN282" s="163"/>
      <c r="AKO282" s="163"/>
      <c r="AKP282" s="216"/>
      <c r="AKQ282" s="217"/>
      <c r="AKR282" s="163"/>
      <c r="AKS282" s="163"/>
      <c r="AKT282" s="216"/>
      <c r="AKU282" s="217"/>
      <c r="AKV282" s="163"/>
      <c r="AKW282" s="163"/>
      <c r="AKX282" s="216"/>
      <c r="AKY282" s="217"/>
      <c r="AKZ282" s="163"/>
      <c r="ALA282" s="163"/>
      <c r="ALB282" s="216"/>
      <c r="ALC282" s="217"/>
      <c r="ALD282" s="163"/>
      <c r="ALE282" s="163"/>
      <c r="ALF282" s="216"/>
      <c r="ALG282" s="217"/>
      <c r="ALH282" s="163"/>
      <c r="ALI282" s="163"/>
      <c r="ALJ282" s="216"/>
      <c r="ALK282" s="217"/>
      <c r="ALL282" s="163"/>
      <c r="ALM282" s="163"/>
      <c r="ALN282" s="216"/>
      <c r="ALO282" s="217"/>
      <c r="ALP282" s="163"/>
      <c r="ALQ282" s="163"/>
      <c r="ALR282" s="216"/>
      <c r="ALS282" s="217"/>
      <c r="ALT282" s="163"/>
      <c r="ALU282" s="163"/>
      <c r="ALV282" s="216"/>
      <c r="ALW282" s="217"/>
      <c r="ALX282" s="163"/>
      <c r="ALY282" s="163"/>
      <c r="ALZ282" s="216"/>
      <c r="AMA282" s="217"/>
      <c r="AMB282" s="163"/>
      <c r="AMC282" s="163"/>
      <c r="AMD282" s="216"/>
      <c r="AME282" s="217"/>
      <c r="AMF282" s="163"/>
      <c r="AMG282" s="163"/>
      <c r="AMH282" s="216"/>
      <c r="AMI282" s="217"/>
      <c r="AMJ282" s="163"/>
      <c r="AMK282" s="163"/>
      <c r="AML282" s="216"/>
      <c r="AMM282" s="217"/>
      <c r="AMN282" s="163"/>
      <c r="AMO282" s="163"/>
      <c r="AMP282" s="216"/>
      <c r="AMQ282" s="217"/>
      <c r="AMR282" s="163"/>
      <c r="AMS282" s="163"/>
      <c r="AMT282" s="216"/>
      <c r="AMU282" s="217"/>
      <c r="AMV282" s="163"/>
      <c r="AMW282" s="163"/>
      <c r="AMX282" s="216"/>
      <c r="AMY282" s="217"/>
      <c r="AMZ282" s="163"/>
      <c r="ANA282" s="163"/>
      <c r="ANB282" s="216"/>
      <c r="ANC282" s="217"/>
      <c r="AND282" s="163"/>
      <c r="ANE282" s="163"/>
      <c r="ANF282" s="216"/>
      <c r="ANG282" s="217"/>
      <c r="ANH282" s="163"/>
      <c r="ANI282" s="163"/>
      <c r="ANJ282" s="216"/>
      <c r="ANK282" s="217"/>
      <c r="ANL282" s="163"/>
      <c r="ANM282" s="163"/>
      <c r="ANN282" s="216"/>
      <c r="ANO282" s="217"/>
      <c r="ANP282" s="163"/>
      <c r="ANQ282" s="163"/>
      <c r="ANR282" s="216"/>
      <c r="ANS282" s="217"/>
      <c r="ANT282" s="163"/>
      <c r="ANU282" s="163"/>
      <c r="ANV282" s="216"/>
      <c r="ANW282" s="217"/>
      <c r="ANX282" s="163"/>
      <c r="ANY282" s="163"/>
      <c r="ANZ282" s="216"/>
      <c r="AOA282" s="217"/>
      <c r="AOB282" s="163"/>
      <c r="AOC282" s="163"/>
      <c r="AOD282" s="216"/>
      <c r="AOE282" s="217"/>
      <c r="AOF282" s="163"/>
      <c r="AOG282" s="163"/>
      <c r="AOH282" s="216"/>
      <c r="AOI282" s="217"/>
      <c r="AOJ282" s="163"/>
      <c r="AOK282" s="163"/>
      <c r="AOL282" s="216"/>
      <c r="AOM282" s="217"/>
      <c r="AON282" s="163"/>
      <c r="AOO282" s="163"/>
      <c r="AOP282" s="216"/>
      <c r="AOQ282" s="217"/>
      <c r="AOR282" s="163"/>
      <c r="AOS282" s="163"/>
      <c r="AOT282" s="216"/>
      <c r="AOU282" s="217"/>
      <c r="AOV282" s="163"/>
      <c r="AOW282" s="163"/>
      <c r="AOX282" s="216"/>
      <c r="AOY282" s="217"/>
      <c r="AOZ282" s="163"/>
      <c r="APA282" s="163"/>
      <c r="APB282" s="216"/>
      <c r="APC282" s="217"/>
      <c r="APD282" s="163"/>
      <c r="APE282" s="163"/>
      <c r="APF282" s="216"/>
      <c r="APG282" s="217"/>
      <c r="APH282" s="163"/>
      <c r="API282" s="163"/>
      <c r="APJ282" s="216"/>
      <c r="APK282" s="217"/>
      <c r="APL282" s="163"/>
      <c r="APM282" s="163"/>
      <c r="APN282" s="216"/>
      <c r="APO282" s="217"/>
      <c r="APP282" s="163"/>
      <c r="APQ282" s="163"/>
      <c r="APR282" s="216"/>
      <c r="APS282" s="217"/>
      <c r="APT282" s="163"/>
      <c r="APU282" s="163"/>
      <c r="APV282" s="216"/>
      <c r="APW282" s="217"/>
      <c r="APX282" s="163"/>
      <c r="APY282" s="163"/>
      <c r="APZ282" s="216"/>
      <c r="AQA282" s="217"/>
      <c r="AQB282" s="163"/>
      <c r="AQC282" s="163"/>
      <c r="AQD282" s="216"/>
      <c r="AQE282" s="217"/>
      <c r="AQF282" s="163"/>
      <c r="AQG282" s="163"/>
      <c r="AQH282" s="216"/>
      <c r="AQI282" s="217"/>
      <c r="AQJ282" s="163"/>
      <c r="AQK282" s="163"/>
      <c r="AQL282" s="216"/>
      <c r="AQM282" s="217"/>
      <c r="AQN282" s="163"/>
      <c r="AQO282" s="163"/>
      <c r="AQP282" s="216"/>
      <c r="AQQ282" s="217"/>
      <c r="AQR282" s="163"/>
      <c r="AQS282" s="163"/>
      <c r="AQT282" s="216"/>
      <c r="AQU282" s="217"/>
      <c r="AQV282" s="163"/>
      <c r="AQW282" s="163"/>
      <c r="AQX282" s="216"/>
      <c r="AQY282" s="217"/>
      <c r="AQZ282" s="163"/>
      <c r="ARA282" s="163"/>
      <c r="ARB282" s="216"/>
      <c r="ARC282" s="217"/>
      <c r="ARD282" s="163"/>
      <c r="ARE282" s="163"/>
      <c r="ARF282" s="216"/>
      <c r="ARG282" s="217"/>
      <c r="ARH282" s="163"/>
      <c r="ARI282" s="163"/>
      <c r="ARJ282" s="216"/>
      <c r="ARK282" s="217"/>
      <c r="ARL282" s="163"/>
      <c r="ARM282" s="163"/>
      <c r="ARN282" s="216"/>
      <c r="ARO282" s="217"/>
      <c r="ARP282" s="163"/>
      <c r="ARQ282" s="163"/>
      <c r="ARR282" s="216"/>
      <c r="ARS282" s="217"/>
      <c r="ART282" s="163"/>
      <c r="ARU282" s="163"/>
      <c r="ARV282" s="216"/>
      <c r="ARW282" s="217"/>
      <c r="ARX282" s="163"/>
      <c r="ARY282" s="163"/>
      <c r="ARZ282" s="216"/>
      <c r="ASA282" s="217"/>
      <c r="ASB282" s="163"/>
      <c r="ASC282" s="163"/>
      <c r="ASD282" s="216"/>
      <c r="ASE282" s="217"/>
      <c r="ASF282" s="163"/>
      <c r="ASG282" s="163"/>
      <c r="ASH282" s="216"/>
      <c r="ASI282" s="217"/>
      <c r="ASJ282" s="163"/>
      <c r="ASK282" s="163"/>
      <c r="ASL282" s="216"/>
      <c r="ASM282" s="217"/>
      <c r="ASN282" s="163"/>
      <c r="ASO282" s="163"/>
      <c r="ASP282" s="216"/>
      <c r="ASQ282" s="217"/>
      <c r="ASR282" s="163"/>
      <c r="ASS282" s="163"/>
      <c r="AST282" s="216"/>
      <c r="ASU282" s="217"/>
      <c r="ASV282" s="163"/>
      <c r="ASW282" s="163"/>
      <c r="ASX282" s="216"/>
      <c r="ASY282" s="217"/>
      <c r="ASZ282" s="163"/>
      <c r="ATA282" s="163"/>
      <c r="ATB282" s="216"/>
      <c r="ATC282" s="217"/>
      <c r="ATD282" s="163"/>
      <c r="ATE282" s="163"/>
      <c r="ATF282" s="216"/>
      <c r="ATG282" s="217"/>
      <c r="ATH282" s="163"/>
      <c r="ATI282" s="163"/>
      <c r="ATJ282" s="216"/>
      <c r="ATK282" s="217"/>
      <c r="ATL282" s="163"/>
      <c r="ATM282" s="163"/>
      <c r="ATN282" s="216"/>
      <c r="ATO282" s="217"/>
      <c r="ATP282" s="163"/>
      <c r="ATQ282" s="163"/>
      <c r="ATR282" s="216"/>
      <c r="ATS282" s="217"/>
      <c r="ATT282" s="163"/>
      <c r="ATU282" s="163"/>
      <c r="ATV282" s="216"/>
      <c r="ATW282" s="217"/>
      <c r="ATX282" s="163"/>
      <c r="ATY282" s="163"/>
      <c r="ATZ282" s="216"/>
      <c r="AUA282" s="217"/>
      <c r="AUB282" s="163"/>
      <c r="AUC282" s="163"/>
      <c r="AUD282" s="216"/>
      <c r="AUE282" s="217"/>
      <c r="AUF282" s="163"/>
      <c r="AUG282" s="163"/>
      <c r="AUH282" s="216"/>
      <c r="AUI282" s="217"/>
      <c r="AUJ282" s="163"/>
      <c r="AUK282" s="163"/>
      <c r="AUL282" s="216"/>
      <c r="AUM282" s="217"/>
      <c r="AUN282" s="163"/>
      <c r="AUO282" s="163"/>
      <c r="AUP282" s="216"/>
      <c r="AUQ282" s="217"/>
      <c r="AUR282" s="163"/>
      <c r="AUS282" s="163"/>
      <c r="AUT282" s="216"/>
      <c r="AUU282" s="217"/>
      <c r="AUV282" s="163"/>
      <c r="AUW282" s="163"/>
      <c r="AUX282" s="216"/>
      <c r="AUY282" s="217"/>
      <c r="AUZ282" s="163"/>
      <c r="AVA282" s="163"/>
      <c r="AVB282" s="216"/>
      <c r="AVC282" s="217"/>
      <c r="AVD282" s="163"/>
      <c r="AVE282" s="163"/>
      <c r="AVF282" s="216"/>
      <c r="AVG282" s="217"/>
      <c r="AVH282" s="163"/>
      <c r="AVI282" s="163"/>
      <c r="AVJ282" s="216"/>
      <c r="AVK282" s="217"/>
      <c r="AVL282" s="163"/>
      <c r="AVM282" s="163"/>
      <c r="AVN282" s="216"/>
      <c r="AVO282" s="217"/>
      <c r="AVP282" s="163"/>
      <c r="AVQ282" s="163"/>
      <c r="AVR282" s="216"/>
      <c r="AVS282" s="217"/>
      <c r="AVT282" s="163"/>
      <c r="AVU282" s="163"/>
      <c r="AVV282" s="216"/>
      <c r="AVW282" s="217"/>
      <c r="AVX282" s="163"/>
      <c r="AVY282" s="163"/>
      <c r="AVZ282" s="216"/>
      <c r="AWA282" s="217"/>
      <c r="AWB282" s="163"/>
      <c r="AWC282" s="163"/>
      <c r="AWD282" s="216"/>
      <c r="AWE282" s="217"/>
      <c r="AWF282" s="163"/>
      <c r="AWG282" s="163"/>
      <c r="AWH282" s="216"/>
      <c r="AWI282" s="217"/>
      <c r="AWJ282" s="163"/>
      <c r="AWK282" s="163"/>
      <c r="AWL282" s="216"/>
      <c r="AWM282" s="217"/>
      <c r="AWN282" s="163"/>
      <c r="AWO282" s="163"/>
      <c r="AWP282" s="216"/>
      <c r="AWQ282" s="217"/>
      <c r="AWR282" s="163"/>
      <c r="AWS282" s="163"/>
      <c r="AWT282" s="216"/>
      <c r="AWU282" s="217"/>
      <c r="AWV282" s="163"/>
      <c r="AWW282" s="163"/>
      <c r="AWX282" s="216"/>
      <c r="AWY282" s="217"/>
      <c r="AWZ282" s="163"/>
      <c r="AXA282" s="163"/>
      <c r="AXB282" s="216"/>
      <c r="AXC282" s="217"/>
      <c r="AXD282" s="163"/>
      <c r="AXE282" s="163"/>
      <c r="AXF282" s="216"/>
      <c r="AXG282" s="217"/>
      <c r="AXH282" s="163"/>
      <c r="AXI282" s="163"/>
      <c r="AXJ282" s="216"/>
      <c r="AXK282" s="217"/>
      <c r="AXL282" s="163"/>
      <c r="AXM282" s="163"/>
      <c r="AXN282" s="216"/>
      <c r="AXO282" s="217"/>
      <c r="AXP282" s="163"/>
      <c r="AXQ282" s="163"/>
      <c r="AXR282" s="216"/>
      <c r="AXS282" s="217"/>
      <c r="AXT282" s="163"/>
      <c r="AXU282" s="163"/>
      <c r="AXV282" s="216"/>
      <c r="AXW282" s="217"/>
      <c r="AXX282" s="163"/>
      <c r="AXY282" s="163"/>
      <c r="AXZ282" s="216"/>
      <c r="AYA282" s="217"/>
      <c r="AYB282" s="163"/>
      <c r="AYC282" s="163"/>
      <c r="AYD282" s="216"/>
      <c r="AYE282" s="217"/>
      <c r="AYF282" s="163"/>
      <c r="AYG282" s="163"/>
      <c r="AYH282" s="216"/>
      <c r="AYI282" s="217"/>
      <c r="AYJ282" s="163"/>
      <c r="AYK282" s="163"/>
      <c r="AYL282" s="216"/>
      <c r="AYM282" s="217"/>
      <c r="AYN282" s="163"/>
      <c r="AYO282" s="163"/>
      <c r="AYP282" s="216"/>
      <c r="AYQ282" s="217"/>
      <c r="AYR282" s="163"/>
      <c r="AYS282" s="163"/>
      <c r="AYT282" s="216"/>
      <c r="AYU282" s="217"/>
      <c r="AYV282" s="163"/>
      <c r="AYW282" s="163"/>
      <c r="AYX282" s="216"/>
      <c r="AYY282" s="217"/>
      <c r="AYZ282" s="163"/>
      <c r="AZA282" s="163"/>
      <c r="AZB282" s="216"/>
      <c r="AZC282" s="217"/>
      <c r="AZD282" s="163"/>
      <c r="AZE282" s="163"/>
      <c r="AZF282" s="216"/>
      <c r="AZG282" s="217"/>
      <c r="AZH282" s="163"/>
      <c r="AZI282" s="163"/>
      <c r="AZJ282" s="216"/>
      <c r="AZK282" s="217"/>
      <c r="AZL282" s="163"/>
      <c r="AZM282" s="163"/>
      <c r="AZN282" s="216"/>
      <c r="AZO282" s="217"/>
      <c r="AZP282" s="163"/>
      <c r="AZQ282" s="163"/>
      <c r="AZR282" s="216"/>
      <c r="AZS282" s="217"/>
      <c r="AZT282" s="163"/>
      <c r="AZU282" s="163"/>
      <c r="AZV282" s="216"/>
      <c r="AZW282" s="217"/>
      <c r="AZX282" s="163"/>
      <c r="AZY282" s="163"/>
      <c r="AZZ282" s="216"/>
      <c r="BAA282" s="217"/>
      <c r="BAB282" s="163"/>
      <c r="BAC282" s="163"/>
      <c r="BAD282" s="216"/>
      <c r="BAE282" s="217"/>
      <c r="BAF282" s="163"/>
      <c r="BAG282" s="163"/>
      <c r="BAH282" s="216"/>
      <c r="BAI282" s="217"/>
      <c r="BAJ282" s="163"/>
      <c r="BAK282" s="163"/>
      <c r="BAL282" s="216"/>
      <c r="BAM282" s="217"/>
      <c r="BAN282" s="163"/>
      <c r="BAO282" s="163"/>
      <c r="BAP282" s="216"/>
      <c r="BAQ282" s="217"/>
      <c r="BAR282" s="163"/>
      <c r="BAS282" s="163"/>
      <c r="BAT282" s="216"/>
      <c r="BAU282" s="217"/>
      <c r="BAV282" s="163"/>
      <c r="BAW282" s="163"/>
      <c r="BAX282" s="216"/>
      <c r="BAY282" s="217"/>
      <c r="BAZ282" s="163"/>
      <c r="BBA282" s="163"/>
      <c r="BBB282" s="216"/>
      <c r="BBC282" s="217"/>
      <c r="BBD282" s="163"/>
      <c r="BBE282" s="163"/>
      <c r="BBF282" s="216"/>
      <c r="BBG282" s="217"/>
      <c r="BBH282" s="163"/>
      <c r="BBI282" s="163"/>
      <c r="BBJ282" s="216"/>
      <c r="BBK282" s="217"/>
      <c r="BBL282" s="163"/>
      <c r="BBM282" s="163"/>
      <c r="BBN282" s="216"/>
      <c r="BBO282" s="217"/>
      <c r="BBP282" s="163"/>
      <c r="BBQ282" s="163"/>
      <c r="BBR282" s="216"/>
      <c r="BBS282" s="217"/>
      <c r="BBT282" s="163"/>
      <c r="BBU282" s="163"/>
      <c r="BBV282" s="216"/>
      <c r="BBW282" s="217"/>
      <c r="BBX282" s="163"/>
      <c r="BBY282" s="163"/>
      <c r="BBZ282" s="216"/>
      <c r="BCA282" s="217"/>
      <c r="BCB282" s="163"/>
      <c r="BCC282" s="163"/>
      <c r="BCD282" s="216"/>
      <c r="BCE282" s="217"/>
      <c r="BCF282" s="163"/>
      <c r="BCG282" s="163"/>
      <c r="BCH282" s="216"/>
      <c r="BCI282" s="217"/>
      <c r="BCJ282" s="163"/>
      <c r="BCK282" s="163"/>
      <c r="BCL282" s="216"/>
      <c r="BCM282" s="217"/>
      <c r="BCN282" s="163"/>
      <c r="BCO282" s="163"/>
      <c r="BCP282" s="216"/>
      <c r="BCQ282" s="217"/>
      <c r="BCR282" s="163"/>
      <c r="BCS282" s="163"/>
      <c r="BCT282" s="216"/>
      <c r="BCU282" s="217"/>
      <c r="BCV282" s="163"/>
      <c r="BCW282" s="163"/>
      <c r="BCX282" s="216"/>
      <c r="BCY282" s="217"/>
      <c r="BCZ282" s="163"/>
      <c r="BDA282" s="163"/>
      <c r="BDB282" s="216"/>
      <c r="BDC282" s="217"/>
      <c r="BDD282" s="163"/>
      <c r="BDE282" s="163"/>
      <c r="BDF282" s="216"/>
      <c r="BDG282" s="217"/>
      <c r="BDH282" s="163"/>
      <c r="BDI282" s="163"/>
      <c r="BDJ282" s="216"/>
      <c r="BDK282" s="217"/>
      <c r="BDL282" s="163"/>
      <c r="BDM282" s="163"/>
      <c r="BDN282" s="216"/>
      <c r="BDO282" s="217"/>
      <c r="BDP282" s="163"/>
      <c r="BDQ282" s="163"/>
      <c r="BDR282" s="216"/>
      <c r="BDS282" s="217"/>
      <c r="BDT282" s="163"/>
      <c r="BDU282" s="163"/>
      <c r="BDV282" s="216"/>
      <c r="BDW282" s="217"/>
      <c r="BDX282" s="163"/>
      <c r="BDY282" s="163"/>
      <c r="BDZ282" s="216"/>
      <c r="BEA282" s="217"/>
      <c r="BEB282" s="163"/>
      <c r="BEC282" s="163"/>
      <c r="BED282" s="216"/>
      <c r="BEE282" s="217"/>
      <c r="BEF282" s="163"/>
      <c r="BEG282" s="163"/>
      <c r="BEH282" s="216"/>
      <c r="BEI282" s="217"/>
      <c r="BEJ282" s="163"/>
      <c r="BEK282" s="163"/>
      <c r="BEL282" s="216"/>
      <c r="BEM282" s="217"/>
      <c r="BEN282" s="163"/>
      <c r="BEO282" s="163"/>
      <c r="BEP282" s="216"/>
      <c r="BEQ282" s="217"/>
      <c r="BER282" s="163"/>
      <c r="BES282" s="163"/>
      <c r="BET282" s="216"/>
      <c r="BEU282" s="217"/>
      <c r="BEV282" s="163"/>
      <c r="BEW282" s="163"/>
      <c r="BEX282" s="216"/>
      <c r="BEY282" s="217"/>
      <c r="BEZ282" s="163"/>
      <c r="BFA282" s="163"/>
      <c r="BFB282" s="216"/>
      <c r="BFC282" s="217"/>
      <c r="BFD282" s="163"/>
      <c r="BFE282" s="163"/>
      <c r="BFF282" s="216"/>
      <c r="BFG282" s="217"/>
      <c r="BFH282" s="163"/>
      <c r="BFI282" s="163"/>
      <c r="BFJ282" s="216"/>
      <c r="BFK282" s="217"/>
      <c r="BFL282" s="163"/>
      <c r="BFM282" s="163"/>
      <c r="BFN282" s="216"/>
      <c r="BFO282" s="217"/>
      <c r="BFP282" s="163"/>
      <c r="BFQ282" s="163"/>
      <c r="BFR282" s="216"/>
      <c r="BFS282" s="217"/>
      <c r="BFT282" s="163"/>
      <c r="BFU282" s="163"/>
      <c r="BFV282" s="216"/>
      <c r="BFW282" s="217"/>
      <c r="BFX282" s="163"/>
      <c r="BFY282" s="163"/>
      <c r="BFZ282" s="216"/>
      <c r="BGA282" s="217"/>
      <c r="BGB282" s="163"/>
      <c r="BGC282" s="163"/>
      <c r="BGD282" s="216"/>
      <c r="BGE282" s="217"/>
      <c r="BGF282" s="163"/>
      <c r="BGG282" s="163"/>
      <c r="BGH282" s="216"/>
      <c r="BGI282" s="217"/>
      <c r="BGJ282" s="163"/>
      <c r="BGK282" s="163"/>
      <c r="BGL282" s="216"/>
      <c r="BGM282" s="217"/>
      <c r="BGN282" s="163"/>
      <c r="BGO282" s="163"/>
      <c r="BGP282" s="216"/>
      <c r="BGQ282" s="217"/>
      <c r="BGR282" s="163"/>
      <c r="BGS282" s="163"/>
      <c r="BGT282" s="216"/>
      <c r="BGU282" s="217"/>
      <c r="BGV282" s="163"/>
      <c r="BGW282" s="163"/>
      <c r="BGX282" s="216"/>
      <c r="BGY282" s="217"/>
      <c r="BGZ282" s="163"/>
      <c r="BHA282" s="163"/>
      <c r="BHB282" s="216"/>
      <c r="BHC282" s="217"/>
      <c r="BHD282" s="163"/>
      <c r="BHE282" s="163"/>
      <c r="BHF282" s="216"/>
      <c r="BHG282" s="217"/>
      <c r="BHH282" s="163"/>
      <c r="BHI282" s="163"/>
      <c r="BHJ282" s="216"/>
      <c r="BHK282" s="217"/>
      <c r="BHL282" s="163"/>
      <c r="BHM282" s="163"/>
      <c r="BHN282" s="216"/>
      <c r="BHO282" s="217"/>
      <c r="BHP282" s="163"/>
      <c r="BHQ282" s="163"/>
      <c r="BHR282" s="216"/>
      <c r="BHS282" s="217"/>
      <c r="BHT282" s="163"/>
      <c r="BHU282" s="163"/>
      <c r="BHV282" s="216"/>
      <c r="BHW282" s="217"/>
      <c r="BHX282" s="163"/>
      <c r="BHY282" s="163"/>
      <c r="BHZ282" s="216"/>
      <c r="BIA282" s="217"/>
      <c r="BIB282" s="163"/>
      <c r="BIC282" s="163"/>
      <c r="BID282" s="216"/>
      <c r="BIE282" s="217"/>
      <c r="BIF282" s="163"/>
      <c r="BIG282" s="163"/>
      <c r="BIH282" s="216"/>
      <c r="BII282" s="217"/>
      <c r="BIJ282" s="163"/>
      <c r="BIK282" s="163"/>
      <c r="BIL282" s="216"/>
      <c r="BIM282" s="217"/>
      <c r="BIN282" s="163"/>
      <c r="BIO282" s="163"/>
      <c r="BIP282" s="216"/>
      <c r="BIQ282" s="217"/>
      <c r="BIR282" s="163"/>
      <c r="BIS282" s="163"/>
      <c r="BIT282" s="216"/>
      <c r="BIU282" s="217"/>
      <c r="BIV282" s="163"/>
      <c r="BIW282" s="163"/>
      <c r="BIX282" s="216"/>
      <c r="BIY282" s="217"/>
      <c r="BIZ282" s="163"/>
      <c r="BJA282" s="163"/>
      <c r="BJB282" s="216"/>
      <c r="BJC282" s="217"/>
      <c r="BJD282" s="163"/>
      <c r="BJE282" s="163"/>
      <c r="BJF282" s="216"/>
      <c r="BJG282" s="217"/>
      <c r="BJH282" s="163"/>
      <c r="BJI282" s="163"/>
      <c r="BJJ282" s="216"/>
      <c r="BJK282" s="217"/>
      <c r="BJL282" s="163"/>
      <c r="BJM282" s="163"/>
      <c r="BJN282" s="216"/>
      <c r="BJO282" s="217"/>
      <c r="BJP282" s="163"/>
      <c r="BJQ282" s="163"/>
      <c r="BJR282" s="216"/>
      <c r="BJS282" s="217"/>
      <c r="BJT282" s="163"/>
      <c r="BJU282" s="163"/>
      <c r="BJV282" s="216"/>
      <c r="BJW282" s="217"/>
      <c r="BJX282" s="163"/>
      <c r="BJY282" s="163"/>
      <c r="BJZ282" s="216"/>
      <c r="BKA282" s="217"/>
      <c r="BKB282" s="163"/>
      <c r="BKC282" s="163"/>
      <c r="BKD282" s="216"/>
      <c r="BKE282" s="217"/>
      <c r="BKF282" s="163"/>
      <c r="BKG282" s="163"/>
      <c r="BKH282" s="216"/>
      <c r="BKI282" s="217"/>
      <c r="BKJ282" s="163"/>
      <c r="BKK282" s="163"/>
      <c r="BKL282" s="216"/>
      <c r="BKM282" s="217"/>
      <c r="BKN282" s="163"/>
      <c r="BKO282" s="163"/>
      <c r="BKP282" s="216"/>
      <c r="BKQ282" s="217"/>
      <c r="BKR282" s="163"/>
      <c r="BKS282" s="163"/>
      <c r="BKT282" s="216"/>
      <c r="BKU282" s="217"/>
      <c r="BKV282" s="163"/>
      <c r="BKW282" s="163"/>
      <c r="BKX282" s="216"/>
      <c r="BKY282" s="217"/>
      <c r="BKZ282" s="163"/>
      <c r="BLA282" s="163"/>
      <c r="BLB282" s="216"/>
      <c r="BLC282" s="217"/>
      <c r="BLD282" s="163"/>
      <c r="BLE282" s="163"/>
      <c r="BLF282" s="216"/>
      <c r="BLG282" s="217"/>
      <c r="BLH282" s="163"/>
      <c r="BLI282" s="163"/>
      <c r="BLJ282" s="216"/>
      <c r="BLK282" s="217"/>
      <c r="BLL282" s="163"/>
      <c r="BLM282" s="163"/>
      <c r="BLN282" s="216"/>
      <c r="BLO282" s="217"/>
      <c r="BLP282" s="163"/>
      <c r="BLQ282" s="163"/>
      <c r="BLR282" s="216"/>
      <c r="BLS282" s="217"/>
      <c r="BLT282" s="163"/>
      <c r="BLU282" s="163"/>
      <c r="BLV282" s="216"/>
      <c r="BLW282" s="217"/>
      <c r="BLX282" s="163"/>
      <c r="BLY282" s="163"/>
      <c r="BLZ282" s="216"/>
      <c r="BMA282" s="217"/>
      <c r="BMB282" s="163"/>
      <c r="BMC282" s="163"/>
      <c r="BMD282" s="216"/>
      <c r="BME282" s="217"/>
      <c r="BMF282" s="163"/>
      <c r="BMG282" s="163"/>
      <c r="BMH282" s="216"/>
      <c r="BMI282" s="217"/>
      <c r="BMJ282" s="163"/>
      <c r="BMK282" s="163"/>
      <c r="BML282" s="216"/>
      <c r="BMM282" s="217"/>
      <c r="BMN282" s="163"/>
      <c r="BMO282" s="163"/>
      <c r="BMP282" s="216"/>
      <c r="BMQ282" s="217"/>
      <c r="BMR282" s="163"/>
      <c r="BMS282" s="163"/>
      <c r="BMT282" s="216"/>
      <c r="BMU282" s="217"/>
      <c r="BMV282" s="163"/>
      <c r="BMW282" s="163"/>
      <c r="BMX282" s="216"/>
      <c r="BMY282" s="217"/>
      <c r="BMZ282" s="163"/>
      <c r="BNA282" s="163"/>
      <c r="BNB282" s="216"/>
      <c r="BNC282" s="217"/>
      <c r="BND282" s="163"/>
      <c r="BNE282" s="163"/>
      <c r="BNF282" s="216"/>
      <c r="BNG282" s="217"/>
      <c r="BNH282" s="163"/>
      <c r="BNI282" s="163"/>
      <c r="BNJ282" s="216"/>
      <c r="BNK282" s="217"/>
      <c r="BNL282" s="163"/>
      <c r="BNM282" s="163"/>
      <c r="BNN282" s="216"/>
      <c r="BNO282" s="217"/>
      <c r="BNP282" s="163"/>
      <c r="BNQ282" s="163"/>
      <c r="BNR282" s="216"/>
      <c r="BNS282" s="217"/>
      <c r="BNT282" s="163"/>
      <c r="BNU282" s="163"/>
      <c r="BNV282" s="216"/>
      <c r="BNW282" s="217"/>
      <c r="BNX282" s="163"/>
      <c r="BNY282" s="163"/>
      <c r="BNZ282" s="216"/>
      <c r="BOA282" s="217"/>
      <c r="BOB282" s="163"/>
      <c r="BOC282" s="163"/>
      <c r="BOD282" s="216"/>
      <c r="BOE282" s="217"/>
      <c r="BOF282" s="163"/>
      <c r="BOG282" s="163"/>
      <c r="BOH282" s="216"/>
      <c r="BOI282" s="217"/>
      <c r="BOJ282" s="163"/>
      <c r="BOK282" s="163"/>
      <c r="BOL282" s="216"/>
      <c r="BOM282" s="217"/>
      <c r="BON282" s="163"/>
      <c r="BOO282" s="163"/>
      <c r="BOP282" s="216"/>
      <c r="BOQ282" s="217"/>
      <c r="BOR282" s="163"/>
      <c r="BOS282" s="163"/>
      <c r="BOT282" s="216"/>
      <c r="BOU282" s="217"/>
      <c r="BOV282" s="163"/>
      <c r="BOW282" s="163"/>
      <c r="BOX282" s="216"/>
      <c r="BOY282" s="217"/>
      <c r="BOZ282" s="163"/>
      <c r="BPA282" s="163"/>
      <c r="BPB282" s="216"/>
      <c r="BPC282" s="217"/>
      <c r="BPD282" s="163"/>
      <c r="BPE282" s="163"/>
      <c r="BPF282" s="216"/>
      <c r="BPG282" s="217"/>
      <c r="BPH282" s="163"/>
      <c r="BPI282" s="163"/>
      <c r="BPJ282" s="216"/>
      <c r="BPK282" s="217"/>
      <c r="BPL282" s="163"/>
      <c r="BPM282" s="163"/>
      <c r="BPN282" s="216"/>
      <c r="BPO282" s="217"/>
      <c r="BPP282" s="163"/>
      <c r="BPQ282" s="163"/>
      <c r="BPR282" s="216"/>
      <c r="BPS282" s="217"/>
      <c r="BPT282" s="163"/>
      <c r="BPU282" s="163"/>
      <c r="BPV282" s="216"/>
      <c r="BPW282" s="217"/>
      <c r="BPX282" s="163"/>
      <c r="BPY282" s="163"/>
      <c r="BPZ282" s="216"/>
      <c r="BQA282" s="217"/>
      <c r="BQB282" s="163"/>
      <c r="BQC282" s="163"/>
      <c r="BQD282" s="216"/>
      <c r="BQE282" s="217"/>
      <c r="BQF282" s="163"/>
      <c r="BQG282" s="163"/>
      <c r="BQH282" s="216"/>
      <c r="BQI282" s="217"/>
      <c r="BQJ282" s="163"/>
      <c r="BQK282" s="163"/>
      <c r="BQL282" s="216"/>
      <c r="BQM282" s="217"/>
      <c r="BQN282" s="163"/>
      <c r="BQO282" s="163"/>
      <c r="BQP282" s="216"/>
      <c r="BQQ282" s="217"/>
      <c r="BQR282" s="163"/>
      <c r="BQS282" s="163"/>
      <c r="BQT282" s="216"/>
      <c r="BQU282" s="217"/>
      <c r="BQV282" s="163"/>
      <c r="BQW282" s="163"/>
      <c r="BQX282" s="216"/>
      <c r="BQY282" s="217"/>
      <c r="BQZ282" s="163"/>
      <c r="BRA282" s="163"/>
      <c r="BRB282" s="216"/>
      <c r="BRC282" s="217"/>
      <c r="BRD282" s="163"/>
      <c r="BRE282" s="163"/>
      <c r="BRF282" s="216"/>
      <c r="BRG282" s="217"/>
      <c r="BRH282" s="163"/>
      <c r="BRI282" s="163"/>
      <c r="BRJ282" s="216"/>
      <c r="BRK282" s="217"/>
      <c r="BRL282" s="163"/>
      <c r="BRM282" s="163"/>
      <c r="BRN282" s="216"/>
      <c r="BRO282" s="217"/>
      <c r="BRP282" s="163"/>
      <c r="BRQ282" s="163"/>
      <c r="BRR282" s="216"/>
      <c r="BRS282" s="217"/>
      <c r="BRT282" s="163"/>
      <c r="BRU282" s="163"/>
      <c r="BRV282" s="216"/>
      <c r="BRW282" s="217"/>
      <c r="BRX282" s="163"/>
      <c r="BRY282" s="163"/>
      <c r="BRZ282" s="216"/>
      <c r="BSA282" s="217"/>
      <c r="BSB282" s="163"/>
      <c r="BSC282" s="163"/>
      <c r="BSD282" s="216"/>
      <c r="BSE282" s="217"/>
      <c r="BSF282" s="163"/>
      <c r="BSG282" s="163"/>
      <c r="BSH282" s="216"/>
      <c r="BSI282" s="217"/>
      <c r="BSJ282" s="163"/>
      <c r="BSK282" s="163"/>
      <c r="BSL282" s="216"/>
      <c r="BSM282" s="217"/>
      <c r="BSN282" s="163"/>
      <c r="BSO282" s="163"/>
      <c r="BSP282" s="216"/>
      <c r="BSQ282" s="217"/>
      <c r="BSR282" s="163"/>
      <c r="BSS282" s="163"/>
      <c r="BST282" s="216"/>
      <c r="BSU282" s="217"/>
      <c r="BSV282" s="163"/>
      <c r="BSW282" s="163"/>
      <c r="BSX282" s="216"/>
      <c r="BSY282" s="217"/>
      <c r="BSZ282" s="163"/>
      <c r="BTA282" s="163"/>
      <c r="BTB282" s="216"/>
      <c r="BTC282" s="217"/>
      <c r="BTD282" s="163"/>
      <c r="BTE282" s="163"/>
      <c r="BTF282" s="216"/>
      <c r="BTG282" s="217"/>
      <c r="BTH282" s="163"/>
      <c r="BTI282" s="163"/>
      <c r="BTJ282" s="216"/>
      <c r="BTK282" s="217"/>
      <c r="BTL282" s="163"/>
      <c r="BTM282" s="163"/>
      <c r="BTN282" s="216"/>
      <c r="BTO282" s="217"/>
      <c r="BTP282" s="163"/>
      <c r="BTQ282" s="163"/>
      <c r="BTR282" s="216"/>
      <c r="BTS282" s="217"/>
      <c r="BTT282" s="163"/>
      <c r="BTU282" s="163"/>
      <c r="BTV282" s="216"/>
      <c r="BTW282" s="217"/>
      <c r="BTX282" s="163"/>
      <c r="BTY282" s="163"/>
      <c r="BTZ282" s="216"/>
      <c r="BUA282" s="217"/>
      <c r="BUB282" s="163"/>
      <c r="BUC282" s="163"/>
      <c r="BUD282" s="216"/>
      <c r="BUE282" s="217"/>
      <c r="BUF282" s="163"/>
      <c r="BUG282" s="163"/>
      <c r="BUH282" s="216"/>
      <c r="BUI282" s="217"/>
      <c r="BUJ282" s="163"/>
      <c r="BUK282" s="163"/>
      <c r="BUL282" s="216"/>
      <c r="BUM282" s="217"/>
      <c r="BUN282" s="163"/>
      <c r="BUO282" s="163"/>
      <c r="BUP282" s="216"/>
      <c r="BUQ282" s="217"/>
      <c r="BUR282" s="163"/>
      <c r="BUS282" s="163"/>
      <c r="BUT282" s="216"/>
      <c r="BUU282" s="217"/>
      <c r="BUV282" s="163"/>
      <c r="BUW282" s="163"/>
      <c r="BUX282" s="216"/>
      <c r="BUY282" s="217"/>
      <c r="BUZ282" s="163"/>
      <c r="BVA282" s="163"/>
      <c r="BVB282" s="216"/>
      <c r="BVC282" s="217"/>
      <c r="BVD282" s="163"/>
      <c r="BVE282" s="163"/>
      <c r="BVF282" s="216"/>
      <c r="BVG282" s="217"/>
      <c r="BVH282" s="163"/>
      <c r="BVI282" s="163"/>
      <c r="BVJ282" s="216"/>
      <c r="BVK282" s="217"/>
      <c r="BVL282" s="163"/>
      <c r="BVM282" s="163"/>
      <c r="BVN282" s="216"/>
      <c r="BVO282" s="217"/>
      <c r="BVP282" s="163"/>
      <c r="BVQ282" s="163"/>
      <c r="BVR282" s="216"/>
      <c r="BVS282" s="217"/>
      <c r="BVT282" s="163"/>
      <c r="BVU282" s="163"/>
      <c r="BVV282" s="216"/>
      <c r="BVW282" s="217"/>
      <c r="BVX282" s="163"/>
      <c r="BVY282" s="163"/>
      <c r="BVZ282" s="216"/>
      <c r="BWA282" s="217"/>
      <c r="BWB282" s="163"/>
      <c r="BWC282" s="163"/>
      <c r="BWD282" s="216"/>
      <c r="BWE282" s="217"/>
      <c r="BWF282" s="163"/>
      <c r="BWG282" s="163"/>
      <c r="BWH282" s="216"/>
      <c r="BWI282" s="217"/>
      <c r="BWJ282" s="163"/>
      <c r="BWK282" s="163"/>
      <c r="BWL282" s="216"/>
      <c r="BWM282" s="217"/>
      <c r="BWN282" s="163"/>
      <c r="BWO282" s="163"/>
      <c r="BWP282" s="216"/>
      <c r="BWQ282" s="217"/>
      <c r="BWR282" s="163"/>
      <c r="BWS282" s="163"/>
      <c r="BWT282" s="216"/>
      <c r="BWU282" s="217"/>
      <c r="BWV282" s="163"/>
      <c r="BWW282" s="163"/>
      <c r="BWX282" s="216"/>
      <c r="BWY282" s="217"/>
      <c r="BWZ282" s="163"/>
      <c r="BXA282" s="163"/>
      <c r="BXB282" s="216"/>
      <c r="BXC282" s="217"/>
      <c r="BXD282" s="163"/>
      <c r="BXE282" s="163"/>
      <c r="BXF282" s="216"/>
      <c r="BXG282" s="217"/>
      <c r="BXH282" s="163"/>
      <c r="BXI282" s="163"/>
      <c r="BXJ282" s="216"/>
      <c r="BXK282" s="217"/>
      <c r="BXL282" s="163"/>
      <c r="BXM282" s="163"/>
      <c r="BXN282" s="216"/>
      <c r="BXO282" s="217"/>
      <c r="BXP282" s="163"/>
      <c r="BXQ282" s="163"/>
      <c r="BXR282" s="216"/>
      <c r="BXS282" s="217"/>
      <c r="BXT282" s="163"/>
      <c r="BXU282" s="163"/>
      <c r="BXV282" s="216"/>
      <c r="BXW282" s="217"/>
      <c r="BXX282" s="163"/>
      <c r="BXY282" s="163"/>
      <c r="BXZ282" s="216"/>
      <c r="BYA282" s="217"/>
      <c r="BYB282" s="163"/>
      <c r="BYC282" s="163"/>
      <c r="BYD282" s="216"/>
      <c r="BYE282" s="217"/>
      <c r="BYF282" s="163"/>
      <c r="BYG282" s="163"/>
      <c r="BYH282" s="216"/>
      <c r="BYI282" s="217"/>
      <c r="BYJ282" s="163"/>
      <c r="BYK282" s="163"/>
      <c r="BYL282" s="216"/>
      <c r="BYM282" s="217"/>
      <c r="BYN282" s="163"/>
      <c r="BYO282" s="163"/>
      <c r="BYP282" s="216"/>
      <c r="BYQ282" s="217"/>
      <c r="BYR282" s="163"/>
      <c r="BYS282" s="163"/>
      <c r="BYT282" s="216"/>
      <c r="BYU282" s="217"/>
      <c r="BYV282" s="163"/>
      <c r="BYW282" s="163"/>
      <c r="BYX282" s="216"/>
      <c r="BYY282" s="217"/>
      <c r="BYZ282" s="163"/>
      <c r="BZA282" s="163"/>
      <c r="BZB282" s="216"/>
      <c r="BZC282" s="217"/>
      <c r="BZD282" s="163"/>
      <c r="BZE282" s="163"/>
      <c r="BZF282" s="216"/>
      <c r="BZG282" s="217"/>
      <c r="BZH282" s="163"/>
      <c r="BZI282" s="163"/>
      <c r="BZJ282" s="216"/>
      <c r="BZK282" s="217"/>
      <c r="BZL282" s="163"/>
      <c r="BZM282" s="163"/>
      <c r="BZN282" s="216"/>
      <c r="BZO282" s="217"/>
      <c r="BZP282" s="163"/>
      <c r="BZQ282" s="163"/>
      <c r="BZR282" s="216"/>
      <c r="BZS282" s="217"/>
      <c r="BZT282" s="163"/>
      <c r="BZU282" s="163"/>
      <c r="BZV282" s="216"/>
      <c r="BZW282" s="217"/>
      <c r="BZX282" s="163"/>
      <c r="BZY282" s="163"/>
      <c r="BZZ282" s="216"/>
      <c r="CAA282" s="217"/>
      <c r="CAB282" s="163"/>
      <c r="CAC282" s="163"/>
      <c r="CAD282" s="216"/>
      <c r="CAE282" s="217"/>
      <c r="CAF282" s="163"/>
      <c r="CAG282" s="163"/>
      <c r="CAH282" s="216"/>
      <c r="CAI282" s="217"/>
      <c r="CAJ282" s="163"/>
      <c r="CAK282" s="163"/>
      <c r="CAL282" s="216"/>
      <c r="CAM282" s="217"/>
      <c r="CAN282" s="163"/>
      <c r="CAO282" s="163"/>
      <c r="CAP282" s="216"/>
      <c r="CAQ282" s="217"/>
      <c r="CAR282" s="163"/>
      <c r="CAS282" s="163"/>
      <c r="CAT282" s="216"/>
      <c r="CAU282" s="217"/>
      <c r="CAV282" s="163"/>
      <c r="CAW282" s="163"/>
      <c r="CAX282" s="216"/>
      <c r="CAY282" s="217"/>
      <c r="CAZ282" s="163"/>
      <c r="CBA282" s="163"/>
      <c r="CBB282" s="216"/>
      <c r="CBC282" s="217"/>
      <c r="CBD282" s="163"/>
      <c r="CBE282" s="163"/>
      <c r="CBF282" s="216"/>
      <c r="CBG282" s="217"/>
      <c r="CBH282" s="163"/>
      <c r="CBI282" s="163"/>
      <c r="CBJ282" s="216"/>
      <c r="CBK282" s="217"/>
      <c r="CBL282" s="163"/>
      <c r="CBM282" s="163"/>
      <c r="CBN282" s="216"/>
      <c r="CBO282" s="217"/>
      <c r="CBP282" s="163"/>
      <c r="CBQ282" s="163"/>
      <c r="CBR282" s="216"/>
      <c r="CBS282" s="217"/>
      <c r="CBT282" s="163"/>
      <c r="CBU282" s="163"/>
      <c r="CBV282" s="216"/>
      <c r="CBW282" s="217"/>
      <c r="CBX282" s="163"/>
      <c r="CBY282" s="163"/>
      <c r="CBZ282" s="216"/>
      <c r="CCA282" s="217"/>
      <c r="CCB282" s="163"/>
      <c r="CCC282" s="163"/>
      <c r="CCD282" s="216"/>
      <c r="CCE282" s="217"/>
      <c r="CCF282" s="163"/>
      <c r="CCG282" s="163"/>
      <c r="CCH282" s="216"/>
      <c r="CCI282" s="217"/>
      <c r="CCJ282" s="163"/>
      <c r="CCK282" s="163"/>
      <c r="CCL282" s="216"/>
      <c r="CCM282" s="217"/>
      <c r="CCN282" s="163"/>
      <c r="CCO282" s="163"/>
      <c r="CCP282" s="216"/>
      <c r="CCQ282" s="217"/>
      <c r="CCR282" s="163"/>
      <c r="CCS282" s="163"/>
      <c r="CCT282" s="216"/>
      <c r="CCU282" s="217"/>
      <c r="CCV282" s="163"/>
      <c r="CCW282" s="163"/>
      <c r="CCX282" s="216"/>
      <c r="CCY282" s="217"/>
      <c r="CCZ282" s="163"/>
      <c r="CDA282" s="163"/>
      <c r="CDB282" s="216"/>
      <c r="CDC282" s="217"/>
      <c r="CDD282" s="163"/>
      <c r="CDE282" s="163"/>
      <c r="CDF282" s="216"/>
      <c r="CDG282" s="217"/>
      <c r="CDH282" s="163"/>
      <c r="CDI282" s="163"/>
      <c r="CDJ282" s="216"/>
      <c r="CDK282" s="217"/>
      <c r="CDL282" s="163"/>
      <c r="CDM282" s="163"/>
      <c r="CDN282" s="216"/>
      <c r="CDO282" s="217"/>
      <c r="CDP282" s="163"/>
      <c r="CDQ282" s="163"/>
      <c r="CDR282" s="216"/>
      <c r="CDS282" s="217"/>
      <c r="CDT282" s="163"/>
      <c r="CDU282" s="163"/>
      <c r="CDV282" s="216"/>
      <c r="CDW282" s="217"/>
      <c r="CDX282" s="163"/>
      <c r="CDY282" s="163"/>
      <c r="CDZ282" s="216"/>
      <c r="CEA282" s="217"/>
      <c r="CEB282" s="163"/>
      <c r="CEC282" s="163"/>
      <c r="CED282" s="216"/>
      <c r="CEE282" s="217"/>
      <c r="CEF282" s="163"/>
      <c r="CEG282" s="163"/>
      <c r="CEH282" s="216"/>
      <c r="CEI282" s="217"/>
      <c r="CEJ282" s="163"/>
      <c r="CEK282" s="163"/>
      <c r="CEL282" s="216"/>
      <c r="CEM282" s="217"/>
      <c r="CEN282" s="163"/>
      <c r="CEO282" s="163"/>
      <c r="CEP282" s="216"/>
      <c r="CEQ282" s="217"/>
      <c r="CER282" s="163"/>
      <c r="CES282" s="163"/>
      <c r="CET282" s="216"/>
      <c r="CEU282" s="217"/>
      <c r="CEV282" s="163"/>
      <c r="CEW282" s="163"/>
      <c r="CEX282" s="216"/>
      <c r="CEY282" s="217"/>
      <c r="CEZ282" s="163"/>
      <c r="CFA282" s="163"/>
      <c r="CFB282" s="216"/>
      <c r="CFC282" s="217"/>
      <c r="CFD282" s="163"/>
      <c r="CFE282" s="163"/>
      <c r="CFF282" s="216"/>
      <c r="CFG282" s="217"/>
      <c r="CFH282" s="163"/>
      <c r="CFI282" s="163"/>
      <c r="CFJ282" s="216"/>
      <c r="CFK282" s="217"/>
      <c r="CFL282" s="163"/>
      <c r="CFM282" s="163"/>
      <c r="CFN282" s="216"/>
      <c r="CFO282" s="217"/>
      <c r="CFP282" s="163"/>
      <c r="CFQ282" s="163"/>
      <c r="CFR282" s="216"/>
      <c r="CFS282" s="217"/>
      <c r="CFT282" s="163"/>
      <c r="CFU282" s="163"/>
      <c r="CFV282" s="216"/>
      <c r="CFW282" s="217"/>
      <c r="CFX282" s="163"/>
      <c r="CFY282" s="163"/>
      <c r="CFZ282" s="216"/>
      <c r="CGA282" s="217"/>
      <c r="CGB282" s="163"/>
      <c r="CGC282" s="163"/>
      <c r="CGD282" s="216"/>
      <c r="CGE282" s="217"/>
      <c r="CGF282" s="163"/>
      <c r="CGG282" s="163"/>
      <c r="CGH282" s="216"/>
      <c r="CGI282" s="217"/>
      <c r="CGJ282" s="163"/>
      <c r="CGK282" s="163"/>
      <c r="CGL282" s="216"/>
      <c r="CGM282" s="217"/>
      <c r="CGN282" s="163"/>
      <c r="CGO282" s="163"/>
      <c r="CGP282" s="216"/>
      <c r="CGQ282" s="217"/>
      <c r="CGR282" s="163"/>
      <c r="CGS282" s="163"/>
      <c r="CGT282" s="216"/>
      <c r="CGU282" s="217"/>
      <c r="CGV282" s="163"/>
      <c r="CGW282" s="163"/>
      <c r="CGX282" s="216"/>
      <c r="CGY282" s="217"/>
      <c r="CGZ282" s="163"/>
      <c r="CHA282" s="163"/>
      <c r="CHB282" s="216"/>
      <c r="CHC282" s="217"/>
      <c r="CHD282" s="163"/>
      <c r="CHE282" s="163"/>
      <c r="CHF282" s="216"/>
      <c r="CHG282" s="217"/>
      <c r="CHH282" s="163"/>
      <c r="CHI282" s="163"/>
      <c r="CHJ282" s="216"/>
      <c r="CHK282" s="217"/>
      <c r="CHL282" s="163"/>
      <c r="CHM282" s="163"/>
      <c r="CHN282" s="216"/>
      <c r="CHO282" s="217"/>
      <c r="CHP282" s="163"/>
      <c r="CHQ282" s="163"/>
      <c r="CHR282" s="216"/>
      <c r="CHS282" s="217"/>
      <c r="CHT282" s="163"/>
      <c r="CHU282" s="163"/>
      <c r="CHV282" s="216"/>
      <c r="CHW282" s="217"/>
      <c r="CHX282" s="163"/>
      <c r="CHY282" s="163"/>
      <c r="CHZ282" s="216"/>
      <c r="CIA282" s="217"/>
      <c r="CIB282" s="163"/>
      <c r="CIC282" s="163"/>
      <c r="CID282" s="216"/>
      <c r="CIE282" s="217"/>
      <c r="CIF282" s="163"/>
      <c r="CIG282" s="163"/>
      <c r="CIH282" s="216"/>
      <c r="CII282" s="217"/>
      <c r="CIJ282" s="163"/>
      <c r="CIK282" s="163"/>
      <c r="CIL282" s="216"/>
      <c r="CIM282" s="217"/>
      <c r="CIN282" s="163"/>
      <c r="CIO282" s="163"/>
      <c r="CIP282" s="216"/>
      <c r="CIQ282" s="217"/>
      <c r="CIR282" s="163"/>
      <c r="CIS282" s="163"/>
      <c r="CIT282" s="216"/>
      <c r="CIU282" s="217"/>
      <c r="CIV282" s="163"/>
      <c r="CIW282" s="163"/>
      <c r="CIX282" s="216"/>
      <c r="CIY282" s="217"/>
      <c r="CIZ282" s="163"/>
      <c r="CJA282" s="163"/>
      <c r="CJB282" s="216"/>
      <c r="CJC282" s="217"/>
      <c r="CJD282" s="163"/>
      <c r="CJE282" s="163"/>
      <c r="CJF282" s="216"/>
      <c r="CJG282" s="217"/>
      <c r="CJH282" s="163"/>
      <c r="CJI282" s="163"/>
      <c r="CJJ282" s="216"/>
      <c r="CJK282" s="217"/>
      <c r="CJL282" s="163"/>
      <c r="CJM282" s="163"/>
      <c r="CJN282" s="216"/>
      <c r="CJO282" s="217"/>
      <c r="CJP282" s="163"/>
      <c r="CJQ282" s="163"/>
      <c r="CJR282" s="216"/>
      <c r="CJS282" s="217"/>
      <c r="CJT282" s="163"/>
      <c r="CJU282" s="163"/>
      <c r="CJV282" s="216"/>
      <c r="CJW282" s="217"/>
      <c r="CJX282" s="163"/>
      <c r="CJY282" s="163"/>
      <c r="CJZ282" s="216"/>
      <c r="CKA282" s="217"/>
      <c r="CKB282" s="163"/>
      <c r="CKC282" s="163"/>
      <c r="CKD282" s="216"/>
      <c r="CKE282" s="217"/>
      <c r="CKF282" s="163"/>
      <c r="CKG282" s="163"/>
      <c r="CKH282" s="216"/>
      <c r="CKI282" s="217"/>
      <c r="CKJ282" s="163"/>
      <c r="CKK282" s="163"/>
      <c r="CKL282" s="216"/>
      <c r="CKM282" s="217"/>
      <c r="CKN282" s="163"/>
      <c r="CKO282" s="163"/>
      <c r="CKP282" s="216"/>
      <c r="CKQ282" s="217"/>
      <c r="CKR282" s="163"/>
      <c r="CKS282" s="163"/>
      <c r="CKT282" s="216"/>
      <c r="CKU282" s="217"/>
      <c r="CKV282" s="163"/>
      <c r="CKW282" s="163"/>
      <c r="CKX282" s="216"/>
      <c r="CKY282" s="217"/>
      <c r="CKZ282" s="163"/>
      <c r="CLA282" s="163"/>
      <c r="CLB282" s="216"/>
      <c r="CLC282" s="217"/>
      <c r="CLD282" s="163"/>
      <c r="CLE282" s="163"/>
      <c r="CLF282" s="216"/>
      <c r="CLG282" s="217"/>
      <c r="CLH282" s="163"/>
      <c r="CLI282" s="163"/>
      <c r="CLJ282" s="216"/>
      <c r="CLK282" s="217"/>
      <c r="CLL282" s="163"/>
      <c r="CLM282" s="163"/>
      <c r="CLN282" s="216"/>
      <c r="CLO282" s="217"/>
      <c r="CLP282" s="163"/>
      <c r="CLQ282" s="163"/>
      <c r="CLR282" s="216"/>
      <c r="CLS282" s="217"/>
      <c r="CLT282" s="163"/>
      <c r="CLU282" s="163"/>
      <c r="CLV282" s="216"/>
      <c r="CLW282" s="217"/>
      <c r="CLX282" s="163"/>
      <c r="CLY282" s="163"/>
      <c r="CLZ282" s="216"/>
      <c r="CMA282" s="217"/>
      <c r="CMB282" s="163"/>
      <c r="CMC282" s="163"/>
      <c r="CMD282" s="216"/>
      <c r="CME282" s="217"/>
      <c r="CMF282" s="163"/>
      <c r="CMG282" s="163"/>
      <c r="CMH282" s="216"/>
      <c r="CMI282" s="217"/>
      <c r="CMJ282" s="163"/>
      <c r="CMK282" s="163"/>
      <c r="CML282" s="216"/>
      <c r="CMM282" s="217"/>
      <c r="CMN282" s="163"/>
      <c r="CMO282" s="163"/>
      <c r="CMP282" s="216"/>
      <c r="CMQ282" s="217"/>
      <c r="CMR282" s="163"/>
      <c r="CMS282" s="163"/>
      <c r="CMT282" s="216"/>
      <c r="CMU282" s="217"/>
      <c r="CMV282" s="163"/>
      <c r="CMW282" s="163"/>
      <c r="CMX282" s="216"/>
      <c r="CMY282" s="217"/>
      <c r="CMZ282" s="163"/>
      <c r="CNA282" s="163"/>
      <c r="CNB282" s="216"/>
      <c r="CNC282" s="217"/>
      <c r="CND282" s="163"/>
      <c r="CNE282" s="163"/>
      <c r="CNF282" s="216"/>
      <c r="CNG282" s="217"/>
      <c r="CNH282" s="163"/>
      <c r="CNI282" s="163"/>
      <c r="CNJ282" s="216"/>
      <c r="CNK282" s="217"/>
      <c r="CNL282" s="163"/>
      <c r="CNM282" s="163"/>
      <c r="CNN282" s="216"/>
      <c r="CNO282" s="217"/>
      <c r="CNP282" s="163"/>
      <c r="CNQ282" s="163"/>
      <c r="CNR282" s="216"/>
      <c r="CNS282" s="217"/>
      <c r="CNT282" s="163"/>
      <c r="CNU282" s="163"/>
      <c r="CNV282" s="216"/>
      <c r="CNW282" s="217"/>
      <c r="CNX282" s="163"/>
      <c r="CNY282" s="163"/>
      <c r="CNZ282" s="216"/>
      <c r="COA282" s="217"/>
      <c r="COB282" s="163"/>
      <c r="COC282" s="163"/>
      <c r="COD282" s="216"/>
      <c r="COE282" s="217"/>
      <c r="COF282" s="163"/>
      <c r="COG282" s="163"/>
      <c r="COH282" s="216"/>
      <c r="COI282" s="217"/>
      <c r="COJ282" s="163"/>
      <c r="COK282" s="163"/>
      <c r="COL282" s="216"/>
      <c r="COM282" s="217"/>
      <c r="CON282" s="163"/>
      <c r="COO282" s="163"/>
      <c r="COP282" s="216"/>
      <c r="COQ282" s="217"/>
      <c r="COR282" s="163"/>
      <c r="COS282" s="163"/>
      <c r="COT282" s="216"/>
      <c r="COU282" s="217"/>
      <c r="COV282" s="163"/>
      <c r="COW282" s="163"/>
      <c r="COX282" s="216"/>
      <c r="COY282" s="217"/>
      <c r="COZ282" s="163"/>
      <c r="CPA282" s="163"/>
      <c r="CPB282" s="216"/>
      <c r="CPC282" s="217"/>
      <c r="CPD282" s="163"/>
      <c r="CPE282" s="163"/>
      <c r="CPF282" s="216"/>
      <c r="CPG282" s="217"/>
      <c r="CPH282" s="163"/>
      <c r="CPI282" s="163"/>
      <c r="CPJ282" s="216"/>
      <c r="CPK282" s="217"/>
      <c r="CPL282" s="163"/>
      <c r="CPM282" s="163"/>
      <c r="CPN282" s="216"/>
      <c r="CPO282" s="217"/>
      <c r="CPP282" s="163"/>
      <c r="CPQ282" s="163"/>
      <c r="CPR282" s="216"/>
      <c r="CPS282" s="217"/>
      <c r="CPT282" s="163"/>
      <c r="CPU282" s="163"/>
      <c r="CPV282" s="216"/>
      <c r="CPW282" s="217"/>
      <c r="CPX282" s="163"/>
      <c r="CPY282" s="163"/>
      <c r="CPZ282" s="216"/>
      <c r="CQA282" s="217"/>
      <c r="CQB282" s="163"/>
      <c r="CQC282" s="163"/>
      <c r="CQD282" s="216"/>
      <c r="CQE282" s="217"/>
      <c r="CQF282" s="163"/>
      <c r="CQG282" s="163"/>
      <c r="CQH282" s="216"/>
      <c r="CQI282" s="217"/>
      <c r="CQJ282" s="163"/>
      <c r="CQK282" s="163"/>
      <c r="CQL282" s="216"/>
      <c r="CQM282" s="217"/>
      <c r="CQN282" s="163"/>
      <c r="CQO282" s="163"/>
      <c r="CQP282" s="216"/>
      <c r="CQQ282" s="217"/>
      <c r="CQR282" s="163"/>
      <c r="CQS282" s="163"/>
      <c r="CQT282" s="216"/>
      <c r="CQU282" s="217"/>
      <c r="CQV282" s="163"/>
      <c r="CQW282" s="163"/>
      <c r="CQX282" s="216"/>
      <c r="CQY282" s="217"/>
      <c r="CQZ282" s="163"/>
      <c r="CRA282" s="163"/>
      <c r="CRB282" s="216"/>
      <c r="CRC282" s="217"/>
      <c r="CRD282" s="163"/>
      <c r="CRE282" s="163"/>
      <c r="CRF282" s="216"/>
      <c r="CRG282" s="217"/>
      <c r="CRH282" s="163"/>
      <c r="CRI282" s="163"/>
      <c r="CRJ282" s="216"/>
      <c r="CRK282" s="217"/>
      <c r="CRL282" s="163"/>
      <c r="CRM282" s="163"/>
      <c r="CRN282" s="216"/>
      <c r="CRO282" s="217"/>
      <c r="CRP282" s="163"/>
      <c r="CRQ282" s="163"/>
      <c r="CRR282" s="216"/>
      <c r="CRS282" s="217"/>
      <c r="CRT282" s="163"/>
      <c r="CRU282" s="163"/>
      <c r="CRV282" s="216"/>
      <c r="CRW282" s="217"/>
      <c r="CRX282" s="163"/>
      <c r="CRY282" s="163"/>
      <c r="CRZ282" s="216"/>
      <c r="CSA282" s="217"/>
      <c r="CSB282" s="163"/>
      <c r="CSC282" s="163"/>
      <c r="CSD282" s="216"/>
      <c r="CSE282" s="217"/>
      <c r="CSF282" s="163"/>
      <c r="CSG282" s="163"/>
      <c r="CSH282" s="216"/>
      <c r="CSI282" s="217"/>
      <c r="CSJ282" s="163"/>
      <c r="CSK282" s="163"/>
      <c r="CSL282" s="216"/>
      <c r="CSM282" s="217"/>
      <c r="CSN282" s="163"/>
      <c r="CSO282" s="163"/>
      <c r="CSP282" s="216"/>
      <c r="CSQ282" s="217"/>
      <c r="CSR282" s="163"/>
      <c r="CSS282" s="163"/>
      <c r="CST282" s="216"/>
      <c r="CSU282" s="217"/>
      <c r="CSV282" s="163"/>
      <c r="CSW282" s="163"/>
      <c r="CSX282" s="216"/>
      <c r="CSY282" s="217"/>
      <c r="CSZ282" s="163"/>
      <c r="CTA282" s="163"/>
      <c r="CTB282" s="216"/>
      <c r="CTC282" s="217"/>
      <c r="CTD282" s="163"/>
      <c r="CTE282" s="163"/>
      <c r="CTF282" s="216"/>
      <c r="CTG282" s="217"/>
      <c r="CTH282" s="163"/>
      <c r="CTI282" s="163"/>
      <c r="CTJ282" s="216"/>
      <c r="CTK282" s="217"/>
      <c r="CTL282" s="163"/>
      <c r="CTM282" s="163"/>
      <c r="CTN282" s="216"/>
      <c r="CTO282" s="217"/>
      <c r="CTP282" s="163"/>
      <c r="CTQ282" s="163"/>
      <c r="CTR282" s="216"/>
      <c r="CTS282" s="217"/>
      <c r="CTT282" s="163"/>
      <c r="CTU282" s="163"/>
      <c r="CTV282" s="216"/>
      <c r="CTW282" s="217"/>
      <c r="CTX282" s="163"/>
      <c r="CTY282" s="163"/>
      <c r="CTZ282" s="216"/>
      <c r="CUA282" s="217"/>
      <c r="CUB282" s="163"/>
      <c r="CUC282" s="163"/>
      <c r="CUD282" s="216"/>
      <c r="CUE282" s="217"/>
      <c r="CUF282" s="163"/>
      <c r="CUG282" s="163"/>
      <c r="CUH282" s="216"/>
      <c r="CUI282" s="217"/>
      <c r="CUJ282" s="163"/>
      <c r="CUK282" s="163"/>
      <c r="CUL282" s="216"/>
      <c r="CUM282" s="217"/>
      <c r="CUN282" s="163"/>
      <c r="CUO282" s="163"/>
      <c r="CUP282" s="216"/>
      <c r="CUQ282" s="217"/>
      <c r="CUR282" s="163"/>
      <c r="CUS282" s="163"/>
      <c r="CUT282" s="216"/>
      <c r="CUU282" s="217"/>
      <c r="CUV282" s="163"/>
      <c r="CUW282" s="163"/>
      <c r="CUX282" s="216"/>
      <c r="CUY282" s="217"/>
      <c r="CUZ282" s="163"/>
      <c r="CVA282" s="163"/>
      <c r="CVB282" s="216"/>
      <c r="CVC282" s="217"/>
      <c r="CVD282" s="163"/>
      <c r="CVE282" s="163"/>
      <c r="CVF282" s="216"/>
      <c r="CVG282" s="217"/>
      <c r="CVH282" s="163"/>
      <c r="CVI282" s="163"/>
      <c r="CVJ282" s="216"/>
      <c r="CVK282" s="217"/>
      <c r="CVL282" s="163"/>
      <c r="CVM282" s="163"/>
      <c r="CVN282" s="216"/>
      <c r="CVO282" s="217"/>
      <c r="CVP282" s="163"/>
      <c r="CVQ282" s="163"/>
      <c r="CVR282" s="216"/>
      <c r="CVS282" s="217"/>
      <c r="CVT282" s="163"/>
      <c r="CVU282" s="163"/>
      <c r="CVV282" s="216"/>
      <c r="CVW282" s="217"/>
      <c r="CVX282" s="163"/>
      <c r="CVY282" s="163"/>
      <c r="CVZ282" s="216"/>
      <c r="CWA282" s="217"/>
      <c r="CWB282" s="163"/>
      <c r="CWC282" s="163"/>
      <c r="CWD282" s="216"/>
      <c r="CWE282" s="217"/>
      <c r="CWF282" s="163"/>
      <c r="CWG282" s="163"/>
      <c r="CWH282" s="216"/>
      <c r="CWI282" s="217"/>
      <c r="CWJ282" s="163"/>
      <c r="CWK282" s="163"/>
      <c r="CWL282" s="216"/>
      <c r="CWM282" s="217"/>
      <c r="CWN282" s="163"/>
      <c r="CWO282" s="163"/>
      <c r="CWP282" s="216"/>
      <c r="CWQ282" s="217"/>
      <c r="CWR282" s="163"/>
      <c r="CWS282" s="163"/>
      <c r="CWT282" s="216"/>
      <c r="CWU282" s="217"/>
      <c r="CWV282" s="163"/>
      <c r="CWW282" s="163"/>
      <c r="CWX282" s="216"/>
      <c r="CWY282" s="217"/>
      <c r="CWZ282" s="163"/>
      <c r="CXA282" s="163"/>
      <c r="CXB282" s="216"/>
      <c r="CXC282" s="217"/>
      <c r="CXD282" s="163"/>
      <c r="CXE282" s="163"/>
      <c r="CXF282" s="216"/>
      <c r="CXG282" s="217"/>
      <c r="CXH282" s="163"/>
      <c r="CXI282" s="163"/>
      <c r="CXJ282" s="216"/>
      <c r="CXK282" s="217"/>
      <c r="CXL282" s="163"/>
      <c r="CXM282" s="163"/>
      <c r="CXN282" s="216"/>
      <c r="CXO282" s="217"/>
      <c r="CXP282" s="163"/>
      <c r="CXQ282" s="163"/>
      <c r="CXR282" s="216"/>
      <c r="CXS282" s="217"/>
      <c r="CXT282" s="163"/>
      <c r="CXU282" s="163"/>
      <c r="CXV282" s="216"/>
      <c r="CXW282" s="217"/>
      <c r="CXX282" s="163"/>
      <c r="CXY282" s="163"/>
      <c r="CXZ282" s="216"/>
      <c r="CYA282" s="217"/>
      <c r="CYB282" s="163"/>
      <c r="CYC282" s="163"/>
      <c r="CYD282" s="216"/>
      <c r="CYE282" s="217"/>
      <c r="CYF282" s="163"/>
      <c r="CYG282" s="163"/>
      <c r="CYH282" s="216"/>
      <c r="CYI282" s="217"/>
      <c r="CYJ282" s="163"/>
      <c r="CYK282" s="163"/>
      <c r="CYL282" s="216"/>
      <c r="CYM282" s="217"/>
      <c r="CYN282" s="163"/>
      <c r="CYO282" s="163"/>
      <c r="CYP282" s="216"/>
      <c r="CYQ282" s="217"/>
      <c r="CYR282" s="163"/>
      <c r="CYS282" s="163"/>
      <c r="CYT282" s="216"/>
      <c r="CYU282" s="217"/>
      <c r="CYV282" s="163"/>
      <c r="CYW282" s="163"/>
      <c r="CYX282" s="216"/>
      <c r="CYY282" s="217"/>
      <c r="CYZ282" s="163"/>
      <c r="CZA282" s="163"/>
      <c r="CZB282" s="216"/>
      <c r="CZC282" s="217"/>
      <c r="CZD282" s="163"/>
      <c r="CZE282" s="163"/>
      <c r="CZF282" s="216"/>
      <c r="CZG282" s="217"/>
      <c r="CZH282" s="163"/>
      <c r="CZI282" s="163"/>
      <c r="CZJ282" s="216"/>
      <c r="CZK282" s="217"/>
      <c r="CZL282" s="163"/>
      <c r="CZM282" s="163"/>
      <c r="CZN282" s="216"/>
      <c r="CZO282" s="217"/>
      <c r="CZP282" s="163"/>
      <c r="CZQ282" s="163"/>
      <c r="CZR282" s="216"/>
      <c r="CZS282" s="217"/>
      <c r="CZT282" s="163"/>
      <c r="CZU282" s="163"/>
      <c r="CZV282" s="216"/>
      <c r="CZW282" s="217"/>
      <c r="CZX282" s="163"/>
      <c r="CZY282" s="163"/>
      <c r="CZZ282" s="216"/>
      <c r="DAA282" s="217"/>
      <c r="DAB282" s="163"/>
      <c r="DAC282" s="163"/>
      <c r="DAD282" s="216"/>
      <c r="DAE282" s="217"/>
      <c r="DAF282" s="163"/>
      <c r="DAG282" s="163"/>
      <c r="DAH282" s="216"/>
      <c r="DAI282" s="217"/>
      <c r="DAJ282" s="163"/>
      <c r="DAK282" s="163"/>
      <c r="DAL282" s="216"/>
      <c r="DAM282" s="217"/>
      <c r="DAN282" s="163"/>
      <c r="DAO282" s="163"/>
      <c r="DAP282" s="216"/>
      <c r="DAQ282" s="217"/>
      <c r="DAR282" s="163"/>
      <c r="DAS282" s="163"/>
      <c r="DAT282" s="216"/>
      <c r="DAU282" s="217"/>
      <c r="DAV282" s="163"/>
      <c r="DAW282" s="163"/>
      <c r="DAX282" s="216"/>
      <c r="DAY282" s="217"/>
      <c r="DAZ282" s="163"/>
      <c r="DBA282" s="163"/>
      <c r="DBB282" s="216"/>
      <c r="DBC282" s="217"/>
      <c r="DBD282" s="163"/>
      <c r="DBE282" s="163"/>
      <c r="DBF282" s="216"/>
      <c r="DBG282" s="217"/>
      <c r="DBH282" s="163"/>
      <c r="DBI282" s="163"/>
      <c r="DBJ282" s="216"/>
      <c r="DBK282" s="217"/>
      <c r="DBL282" s="163"/>
      <c r="DBM282" s="163"/>
      <c r="DBN282" s="216"/>
      <c r="DBO282" s="217"/>
      <c r="DBP282" s="163"/>
      <c r="DBQ282" s="163"/>
      <c r="DBR282" s="216"/>
      <c r="DBS282" s="217"/>
      <c r="DBT282" s="163"/>
      <c r="DBU282" s="163"/>
      <c r="DBV282" s="216"/>
      <c r="DBW282" s="217"/>
      <c r="DBX282" s="163"/>
      <c r="DBY282" s="163"/>
      <c r="DBZ282" s="216"/>
      <c r="DCA282" s="217"/>
      <c r="DCB282" s="163"/>
      <c r="DCC282" s="163"/>
      <c r="DCD282" s="216"/>
      <c r="DCE282" s="217"/>
      <c r="DCF282" s="163"/>
      <c r="DCG282" s="163"/>
      <c r="DCH282" s="216"/>
      <c r="DCI282" s="217"/>
      <c r="DCJ282" s="163"/>
      <c r="DCK282" s="163"/>
      <c r="DCL282" s="216"/>
      <c r="DCM282" s="217"/>
      <c r="DCN282" s="163"/>
      <c r="DCO282" s="163"/>
      <c r="DCP282" s="216"/>
      <c r="DCQ282" s="217"/>
      <c r="DCR282" s="163"/>
      <c r="DCS282" s="163"/>
      <c r="DCT282" s="216"/>
      <c r="DCU282" s="217"/>
      <c r="DCV282" s="163"/>
      <c r="DCW282" s="163"/>
      <c r="DCX282" s="216"/>
      <c r="DCY282" s="217"/>
      <c r="DCZ282" s="163"/>
      <c r="DDA282" s="163"/>
      <c r="DDB282" s="216"/>
      <c r="DDC282" s="217"/>
      <c r="DDD282" s="163"/>
      <c r="DDE282" s="163"/>
      <c r="DDF282" s="216"/>
      <c r="DDG282" s="217"/>
      <c r="DDH282" s="163"/>
      <c r="DDI282" s="163"/>
      <c r="DDJ282" s="216"/>
      <c r="DDK282" s="217"/>
      <c r="DDL282" s="163"/>
      <c r="DDM282" s="163"/>
      <c r="DDN282" s="216"/>
      <c r="DDO282" s="217"/>
      <c r="DDP282" s="163"/>
      <c r="DDQ282" s="163"/>
      <c r="DDR282" s="216"/>
      <c r="DDS282" s="217"/>
      <c r="DDT282" s="163"/>
      <c r="DDU282" s="163"/>
      <c r="DDV282" s="216"/>
      <c r="DDW282" s="217"/>
      <c r="DDX282" s="163"/>
      <c r="DDY282" s="163"/>
      <c r="DDZ282" s="216"/>
      <c r="DEA282" s="217"/>
      <c r="DEB282" s="163"/>
      <c r="DEC282" s="163"/>
      <c r="DED282" s="216"/>
      <c r="DEE282" s="217"/>
      <c r="DEF282" s="163"/>
      <c r="DEG282" s="163"/>
      <c r="DEH282" s="216"/>
      <c r="DEI282" s="217"/>
      <c r="DEJ282" s="163"/>
      <c r="DEK282" s="163"/>
      <c r="DEL282" s="216"/>
      <c r="DEM282" s="217"/>
      <c r="DEN282" s="163"/>
      <c r="DEO282" s="163"/>
      <c r="DEP282" s="216"/>
      <c r="DEQ282" s="217"/>
      <c r="DER282" s="163"/>
      <c r="DES282" s="163"/>
      <c r="DET282" s="216"/>
      <c r="DEU282" s="217"/>
      <c r="DEV282" s="163"/>
      <c r="DEW282" s="163"/>
      <c r="DEX282" s="216"/>
      <c r="DEY282" s="217"/>
      <c r="DEZ282" s="163"/>
      <c r="DFA282" s="163"/>
      <c r="DFB282" s="216"/>
      <c r="DFC282" s="217"/>
      <c r="DFD282" s="163"/>
      <c r="DFE282" s="163"/>
      <c r="DFF282" s="216"/>
      <c r="DFG282" s="217"/>
      <c r="DFH282" s="163"/>
      <c r="DFI282" s="163"/>
      <c r="DFJ282" s="216"/>
      <c r="DFK282" s="217"/>
      <c r="DFL282" s="163"/>
      <c r="DFM282" s="163"/>
      <c r="DFN282" s="216"/>
      <c r="DFO282" s="217"/>
      <c r="DFP282" s="163"/>
      <c r="DFQ282" s="163"/>
      <c r="DFR282" s="216"/>
      <c r="DFS282" s="217"/>
      <c r="DFT282" s="163"/>
      <c r="DFU282" s="163"/>
      <c r="DFV282" s="216"/>
      <c r="DFW282" s="217"/>
      <c r="DFX282" s="163"/>
      <c r="DFY282" s="163"/>
      <c r="DFZ282" s="216"/>
      <c r="DGA282" s="217"/>
      <c r="DGB282" s="163"/>
      <c r="DGC282" s="163"/>
      <c r="DGD282" s="216"/>
      <c r="DGE282" s="217"/>
      <c r="DGF282" s="163"/>
      <c r="DGG282" s="163"/>
      <c r="DGH282" s="216"/>
      <c r="DGI282" s="217"/>
      <c r="DGJ282" s="163"/>
      <c r="DGK282" s="163"/>
      <c r="DGL282" s="216"/>
      <c r="DGM282" s="217"/>
      <c r="DGN282" s="163"/>
      <c r="DGO282" s="163"/>
      <c r="DGP282" s="216"/>
      <c r="DGQ282" s="217"/>
      <c r="DGR282" s="163"/>
      <c r="DGS282" s="163"/>
      <c r="DGT282" s="216"/>
      <c r="DGU282" s="217"/>
      <c r="DGV282" s="163"/>
      <c r="DGW282" s="163"/>
      <c r="DGX282" s="216"/>
      <c r="DGY282" s="217"/>
      <c r="DGZ282" s="163"/>
      <c r="DHA282" s="163"/>
      <c r="DHB282" s="216"/>
      <c r="DHC282" s="217"/>
      <c r="DHD282" s="163"/>
      <c r="DHE282" s="163"/>
      <c r="DHF282" s="216"/>
      <c r="DHG282" s="217"/>
      <c r="DHH282" s="163"/>
      <c r="DHI282" s="163"/>
      <c r="DHJ282" s="216"/>
      <c r="DHK282" s="217"/>
      <c r="DHL282" s="163"/>
      <c r="DHM282" s="163"/>
      <c r="DHN282" s="216"/>
      <c r="DHO282" s="217"/>
      <c r="DHP282" s="163"/>
      <c r="DHQ282" s="163"/>
      <c r="DHR282" s="216"/>
      <c r="DHS282" s="217"/>
      <c r="DHT282" s="163"/>
      <c r="DHU282" s="163"/>
      <c r="DHV282" s="216"/>
      <c r="DHW282" s="217"/>
      <c r="DHX282" s="163"/>
      <c r="DHY282" s="163"/>
      <c r="DHZ282" s="216"/>
      <c r="DIA282" s="217"/>
      <c r="DIB282" s="163"/>
      <c r="DIC282" s="163"/>
      <c r="DID282" s="216"/>
      <c r="DIE282" s="217"/>
      <c r="DIF282" s="163"/>
      <c r="DIG282" s="163"/>
      <c r="DIH282" s="216"/>
      <c r="DII282" s="217"/>
      <c r="DIJ282" s="163"/>
      <c r="DIK282" s="163"/>
      <c r="DIL282" s="216"/>
      <c r="DIM282" s="217"/>
      <c r="DIN282" s="163"/>
      <c r="DIO282" s="163"/>
      <c r="DIP282" s="216"/>
      <c r="DIQ282" s="217"/>
      <c r="DIR282" s="163"/>
      <c r="DIS282" s="163"/>
      <c r="DIT282" s="216"/>
      <c r="DIU282" s="217"/>
      <c r="DIV282" s="163"/>
      <c r="DIW282" s="163"/>
      <c r="DIX282" s="216"/>
      <c r="DIY282" s="217"/>
      <c r="DIZ282" s="163"/>
      <c r="DJA282" s="163"/>
      <c r="DJB282" s="216"/>
      <c r="DJC282" s="217"/>
      <c r="DJD282" s="163"/>
      <c r="DJE282" s="163"/>
      <c r="DJF282" s="216"/>
      <c r="DJG282" s="217"/>
      <c r="DJH282" s="163"/>
      <c r="DJI282" s="163"/>
      <c r="DJJ282" s="216"/>
      <c r="DJK282" s="217"/>
      <c r="DJL282" s="163"/>
      <c r="DJM282" s="163"/>
      <c r="DJN282" s="216"/>
      <c r="DJO282" s="217"/>
      <c r="DJP282" s="163"/>
      <c r="DJQ282" s="163"/>
      <c r="DJR282" s="216"/>
      <c r="DJS282" s="217"/>
      <c r="DJT282" s="163"/>
      <c r="DJU282" s="163"/>
      <c r="DJV282" s="216"/>
      <c r="DJW282" s="217"/>
      <c r="DJX282" s="163"/>
      <c r="DJY282" s="163"/>
      <c r="DJZ282" s="216"/>
      <c r="DKA282" s="217"/>
      <c r="DKB282" s="163"/>
      <c r="DKC282" s="163"/>
      <c r="DKD282" s="216"/>
      <c r="DKE282" s="217"/>
      <c r="DKF282" s="163"/>
      <c r="DKG282" s="163"/>
      <c r="DKH282" s="216"/>
      <c r="DKI282" s="217"/>
      <c r="DKJ282" s="163"/>
      <c r="DKK282" s="163"/>
      <c r="DKL282" s="216"/>
      <c r="DKM282" s="217"/>
      <c r="DKN282" s="163"/>
      <c r="DKO282" s="163"/>
      <c r="DKP282" s="216"/>
      <c r="DKQ282" s="217"/>
      <c r="DKR282" s="163"/>
      <c r="DKS282" s="163"/>
      <c r="DKT282" s="216"/>
      <c r="DKU282" s="217"/>
      <c r="DKV282" s="163"/>
      <c r="DKW282" s="163"/>
      <c r="DKX282" s="216"/>
      <c r="DKY282" s="217"/>
      <c r="DKZ282" s="163"/>
      <c r="DLA282" s="163"/>
      <c r="DLB282" s="216"/>
      <c r="DLC282" s="217"/>
      <c r="DLD282" s="163"/>
      <c r="DLE282" s="163"/>
      <c r="DLF282" s="216"/>
      <c r="DLG282" s="217"/>
      <c r="DLH282" s="163"/>
      <c r="DLI282" s="163"/>
      <c r="DLJ282" s="216"/>
      <c r="DLK282" s="217"/>
      <c r="DLL282" s="163"/>
      <c r="DLM282" s="163"/>
      <c r="DLN282" s="216"/>
      <c r="DLO282" s="217"/>
      <c r="DLP282" s="163"/>
      <c r="DLQ282" s="163"/>
      <c r="DLR282" s="216"/>
      <c r="DLS282" s="217"/>
      <c r="DLT282" s="163"/>
      <c r="DLU282" s="163"/>
      <c r="DLV282" s="216"/>
      <c r="DLW282" s="217"/>
      <c r="DLX282" s="163"/>
      <c r="DLY282" s="163"/>
      <c r="DLZ282" s="216"/>
      <c r="DMA282" s="217"/>
      <c r="DMB282" s="163"/>
      <c r="DMC282" s="163"/>
      <c r="DMD282" s="216"/>
      <c r="DME282" s="217"/>
      <c r="DMF282" s="163"/>
      <c r="DMG282" s="163"/>
      <c r="DMH282" s="216"/>
      <c r="DMI282" s="217"/>
      <c r="DMJ282" s="163"/>
      <c r="DMK282" s="163"/>
      <c r="DML282" s="216"/>
      <c r="DMM282" s="217"/>
      <c r="DMN282" s="163"/>
      <c r="DMO282" s="163"/>
      <c r="DMP282" s="216"/>
      <c r="DMQ282" s="217"/>
      <c r="DMR282" s="163"/>
      <c r="DMS282" s="163"/>
      <c r="DMT282" s="216"/>
      <c r="DMU282" s="217"/>
      <c r="DMV282" s="163"/>
      <c r="DMW282" s="163"/>
      <c r="DMX282" s="216"/>
      <c r="DMY282" s="217"/>
      <c r="DMZ282" s="163"/>
      <c r="DNA282" s="163"/>
      <c r="DNB282" s="216"/>
      <c r="DNC282" s="217"/>
      <c r="DND282" s="163"/>
      <c r="DNE282" s="163"/>
      <c r="DNF282" s="216"/>
      <c r="DNG282" s="217"/>
      <c r="DNH282" s="163"/>
      <c r="DNI282" s="163"/>
      <c r="DNJ282" s="216"/>
      <c r="DNK282" s="217"/>
      <c r="DNL282" s="163"/>
      <c r="DNM282" s="163"/>
      <c r="DNN282" s="216"/>
      <c r="DNO282" s="217"/>
      <c r="DNP282" s="163"/>
      <c r="DNQ282" s="163"/>
      <c r="DNR282" s="216"/>
      <c r="DNS282" s="217"/>
      <c r="DNT282" s="163"/>
      <c r="DNU282" s="163"/>
      <c r="DNV282" s="216"/>
      <c r="DNW282" s="217"/>
      <c r="DNX282" s="163"/>
      <c r="DNY282" s="163"/>
      <c r="DNZ282" s="216"/>
      <c r="DOA282" s="217"/>
      <c r="DOB282" s="163"/>
      <c r="DOC282" s="163"/>
      <c r="DOD282" s="216"/>
      <c r="DOE282" s="217"/>
      <c r="DOF282" s="163"/>
      <c r="DOG282" s="163"/>
      <c r="DOH282" s="216"/>
      <c r="DOI282" s="217"/>
      <c r="DOJ282" s="163"/>
      <c r="DOK282" s="163"/>
      <c r="DOL282" s="216"/>
      <c r="DOM282" s="217"/>
      <c r="DON282" s="163"/>
      <c r="DOO282" s="163"/>
      <c r="DOP282" s="216"/>
      <c r="DOQ282" s="217"/>
      <c r="DOR282" s="163"/>
      <c r="DOS282" s="163"/>
      <c r="DOT282" s="216"/>
      <c r="DOU282" s="217"/>
      <c r="DOV282" s="163"/>
      <c r="DOW282" s="163"/>
      <c r="DOX282" s="216"/>
      <c r="DOY282" s="217"/>
      <c r="DOZ282" s="163"/>
      <c r="DPA282" s="163"/>
      <c r="DPB282" s="216"/>
      <c r="DPC282" s="217"/>
      <c r="DPD282" s="163"/>
      <c r="DPE282" s="163"/>
      <c r="DPF282" s="216"/>
      <c r="DPG282" s="217"/>
      <c r="DPH282" s="163"/>
      <c r="DPI282" s="163"/>
      <c r="DPJ282" s="216"/>
      <c r="DPK282" s="217"/>
      <c r="DPL282" s="163"/>
      <c r="DPM282" s="163"/>
      <c r="DPN282" s="216"/>
      <c r="DPO282" s="217"/>
      <c r="DPP282" s="163"/>
      <c r="DPQ282" s="163"/>
      <c r="DPR282" s="216"/>
      <c r="DPS282" s="217"/>
      <c r="DPT282" s="163"/>
      <c r="DPU282" s="163"/>
      <c r="DPV282" s="216"/>
      <c r="DPW282" s="217"/>
      <c r="DPX282" s="163"/>
      <c r="DPY282" s="163"/>
      <c r="DPZ282" s="216"/>
      <c r="DQA282" s="217"/>
      <c r="DQB282" s="163"/>
      <c r="DQC282" s="163"/>
      <c r="DQD282" s="216"/>
      <c r="DQE282" s="217"/>
      <c r="DQF282" s="163"/>
      <c r="DQG282" s="163"/>
      <c r="DQH282" s="216"/>
      <c r="DQI282" s="217"/>
      <c r="DQJ282" s="163"/>
      <c r="DQK282" s="163"/>
      <c r="DQL282" s="216"/>
      <c r="DQM282" s="217"/>
      <c r="DQN282" s="163"/>
      <c r="DQO282" s="163"/>
      <c r="DQP282" s="216"/>
      <c r="DQQ282" s="217"/>
      <c r="DQR282" s="163"/>
      <c r="DQS282" s="163"/>
      <c r="DQT282" s="216"/>
      <c r="DQU282" s="217"/>
      <c r="DQV282" s="163"/>
      <c r="DQW282" s="163"/>
      <c r="DQX282" s="216"/>
      <c r="DQY282" s="217"/>
      <c r="DQZ282" s="163"/>
      <c r="DRA282" s="163"/>
      <c r="DRB282" s="216"/>
      <c r="DRC282" s="217"/>
      <c r="DRD282" s="163"/>
      <c r="DRE282" s="163"/>
      <c r="DRF282" s="216"/>
      <c r="DRG282" s="217"/>
      <c r="DRH282" s="163"/>
      <c r="DRI282" s="163"/>
      <c r="DRJ282" s="216"/>
      <c r="DRK282" s="217"/>
      <c r="DRL282" s="163"/>
      <c r="DRM282" s="163"/>
      <c r="DRN282" s="216"/>
      <c r="DRO282" s="217"/>
      <c r="DRP282" s="163"/>
      <c r="DRQ282" s="163"/>
      <c r="DRR282" s="216"/>
      <c r="DRS282" s="217"/>
      <c r="DRT282" s="163"/>
      <c r="DRU282" s="163"/>
      <c r="DRV282" s="216"/>
      <c r="DRW282" s="217"/>
      <c r="DRX282" s="163"/>
      <c r="DRY282" s="163"/>
      <c r="DRZ282" s="216"/>
      <c r="DSA282" s="217"/>
      <c r="DSB282" s="163"/>
      <c r="DSC282" s="163"/>
      <c r="DSD282" s="216"/>
      <c r="DSE282" s="217"/>
      <c r="DSF282" s="163"/>
      <c r="DSG282" s="163"/>
      <c r="DSH282" s="216"/>
      <c r="DSI282" s="217"/>
      <c r="DSJ282" s="163"/>
      <c r="DSK282" s="163"/>
      <c r="DSL282" s="216"/>
      <c r="DSM282" s="217"/>
      <c r="DSN282" s="163"/>
      <c r="DSO282" s="163"/>
      <c r="DSP282" s="216"/>
      <c r="DSQ282" s="217"/>
      <c r="DSR282" s="163"/>
      <c r="DSS282" s="163"/>
      <c r="DST282" s="216"/>
      <c r="DSU282" s="217"/>
      <c r="DSV282" s="163"/>
      <c r="DSW282" s="163"/>
      <c r="DSX282" s="216"/>
      <c r="DSY282" s="217"/>
      <c r="DSZ282" s="163"/>
      <c r="DTA282" s="163"/>
      <c r="DTB282" s="216"/>
      <c r="DTC282" s="217"/>
      <c r="DTD282" s="163"/>
      <c r="DTE282" s="163"/>
      <c r="DTF282" s="216"/>
      <c r="DTG282" s="217"/>
      <c r="DTH282" s="163"/>
      <c r="DTI282" s="163"/>
      <c r="DTJ282" s="216"/>
      <c r="DTK282" s="217"/>
      <c r="DTL282" s="163"/>
      <c r="DTM282" s="163"/>
      <c r="DTN282" s="216"/>
      <c r="DTO282" s="217"/>
      <c r="DTP282" s="163"/>
      <c r="DTQ282" s="163"/>
      <c r="DTR282" s="216"/>
      <c r="DTS282" s="217"/>
      <c r="DTT282" s="163"/>
      <c r="DTU282" s="163"/>
      <c r="DTV282" s="216"/>
      <c r="DTW282" s="217"/>
      <c r="DTX282" s="163"/>
      <c r="DTY282" s="163"/>
      <c r="DTZ282" s="216"/>
      <c r="DUA282" s="217"/>
      <c r="DUB282" s="163"/>
      <c r="DUC282" s="163"/>
      <c r="DUD282" s="216"/>
      <c r="DUE282" s="217"/>
      <c r="DUF282" s="163"/>
      <c r="DUG282" s="163"/>
      <c r="DUH282" s="216"/>
      <c r="DUI282" s="217"/>
      <c r="DUJ282" s="163"/>
      <c r="DUK282" s="163"/>
      <c r="DUL282" s="216"/>
      <c r="DUM282" s="217"/>
      <c r="DUN282" s="163"/>
      <c r="DUO282" s="163"/>
      <c r="DUP282" s="216"/>
      <c r="DUQ282" s="217"/>
      <c r="DUR282" s="163"/>
      <c r="DUS282" s="163"/>
      <c r="DUT282" s="216"/>
      <c r="DUU282" s="217"/>
      <c r="DUV282" s="163"/>
      <c r="DUW282" s="163"/>
      <c r="DUX282" s="216"/>
      <c r="DUY282" s="217"/>
      <c r="DUZ282" s="163"/>
      <c r="DVA282" s="163"/>
      <c r="DVB282" s="216"/>
      <c r="DVC282" s="217"/>
      <c r="DVD282" s="163"/>
      <c r="DVE282" s="163"/>
      <c r="DVF282" s="216"/>
      <c r="DVG282" s="217"/>
      <c r="DVH282" s="163"/>
      <c r="DVI282" s="163"/>
      <c r="DVJ282" s="216"/>
      <c r="DVK282" s="217"/>
      <c r="DVL282" s="163"/>
      <c r="DVM282" s="163"/>
      <c r="DVN282" s="216"/>
      <c r="DVO282" s="217"/>
      <c r="DVP282" s="163"/>
      <c r="DVQ282" s="163"/>
      <c r="DVR282" s="216"/>
      <c r="DVS282" s="217"/>
      <c r="DVT282" s="163"/>
      <c r="DVU282" s="163"/>
      <c r="DVV282" s="216"/>
      <c r="DVW282" s="217"/>
      <c r="DVX282" s="163"/>
      <c r="DVY282" s="163"/>
      <c r="DVZ282" s="216"/>
      <c r="DWA282" s="217"/>
      <c r="DWB282" s="163"/>
      <c r="DWC282" s="163"/>
      <c r="DWD282" s="216"/>
      <c r="DWE282" s="217"/>
      <c r="DWF282" s="163"/>
      <c r="DWG282" s="163"/>
      <c r="DWH282" s="216"/>
      <c r="DWI282" s="217"/>
      <c r="DWJ282" s="163"/>
      <c r="DWK282" s="163"/>
      <c r="DWL282" s="216"/>
      <c r="DWM282" s="217"/>
      <c r="DWN282" s="163"/>
      <c r="DWO282" s="163"/>
      <c r="DWP282" s="216"/>
      <c r="DWQ282" s="217"/>
      <c r="DWR282" s="163"/>
      <c r="DWS282" s="163"/>
      <c r="DWT282" s="216"/>
      <c r="DWU282" s="217"/>
      <c r="DWV282" s="163"/>
      <c r="DWW282" s="163"/>
      <c r="DWX282" s="216"/>
      <c r="DWY282" s="217"/>
      <c r="DWZ282" s="163"/>
      <c r="DXA282" s="163"/>
      <c r="DXB282" s="216"/>
      <c r="DXC282" s="217"/>
      <c r="DXD282" s="163"/>
      <c r="DXE282" s="163"/>
      <c r="DXF282" s="216"/>
      <c r="DXG282" s="217"/>
      <c r="DXH282" s="163"/>
      <c r="DXI282" s="163"/>
      <c r="DXJ282" s="216"/>
      <c r="DXK282" s="217"/>
      <c r="DXL282" s="163"/>
      <c r="DXM282" s="163"/>
      <c r="DXN282" s="216"/>
      <c r="DXO282" s="217"/>
      <c r="DXP282" s="163"/>
      <c r="DXQ282" s="163"/>
      <c r="DXR282" s="216"/>
      <c r="DXS282" s="217"/>
      <c r="DXT282" s="163"/>
      <c r="DXU282" s="163"/>
      <c r="DXV282" s="216"/>
      <c r="DXW282" s="217"/>
      <c r="DXX282" s="163"/>
      <c r="DXY282" s="163"/>
      <c r="DXZ282" s="216"/>
      <c r="DYA282" s="217"/>
      <c r="DYB282" s="163"/>
      <c r="DYC282" s="163"/>
      <c r="DYD282" s="216"/>
      <c r="DYE282" s="217"/>
      <c r="DYF282" s="163"/>
      <c r="DYG282" s="163"/>
      <c r="DYH282" s="216"/>
      <c r="DYI282" s="217"/>
      <c r="DYJ282" s="163"/>
      <c r="DYK282" s="163"/>
      <c r="DYL282" s="216"/>
      <c r="DYM282" s="217"/>
      <c r="DYN282" s="163"/>
      <c r="DYO282" s="163"/>
      <c r="DYP282" s="216"/>
      <c r="DYQ282" s="217"/>
      <c r="DYR282" s="163"/>
      <c r="DYS282" s="163"/>
      <c r="DYT282" s="216"/>
      <c r="DYU282" s="217"/>
      <c r="DYV282" s="163"/>
      <c r="DYW282" s="163"/>
      <c r="DYX282" s="216"/>
      <c r="DYY282" s="217"/>
      <c r="DYZ282" s="163"/>
      <c r="DZA282" s="163"/>
      <c r="DZB282" s="216"/>
      <c r="DZC282" s="217"/>
      <c r="DZD282" s="163"/>
      <c r="DZE282" s="163"/>
      <c r="DZF282" s="216"/>
      <c r="DZG282" s="217"/>
      <c r="DZH282" s="163"/>
      <c r="DZI282" s="163"/>
      <c r="DZJ282" s="216"/>
      <c r="DZK282" s="217"/>
      <c r="DZL282" s="163"/>
      <c r="DZM282" s="163"/>
      <c r="DZN282" s="216"/>
      <c r="DZO282" s="217"/>
      <c r="DZP282" s="163"/>
      <c r="DZQ282" s="163"/>
      <c r="DZR282" s="216"/>
      <c r="DZS282" s="217"/>
      <c r="DZT282" s="163"/>
      <c r="DZU282" s="163"/>
      <c r="DZV282" s="216"/>
      <c r="DZW282" s="217"/>
      <c r="DZX282" s="163"/>
      <c r="DZY282" s="163"/>
      <c r="DZZ282" s="216"/>
      <c r="EAA282" s="217"/>
      <c r="EAB282" s="163"/>
      <c r="EAC282" s="163"/>
      <c r="EAD282" s="216"/>
      <c r="EAE282" s="217"/>
      <c r="EAF282" s="163"/>
      <c r="EAG282" s="163"/>
      <c r="EAH282" s="216"/>
      <c r="EAI282" s="217"/>
      <c r="EAJ282" s="163"/>
      <c r="EAK282" s="163"/>
      <c r="EAL282" s="216"/>
      <c r="EAM282" s="217"/>
      <c r="EAN282" s="163"/>
      <c r="EAO282" s="163"/>
      <c r="EAP282" s="216"/>
      <c r="EAQ282" s="217"/>
      <c r="EAR282" s="163"/>
      <c r="EAS282" s="163"/>
      <c r="EAT282" s="216"/>
      <c r="EAU282" s="217"/>
      <c r="EAV282" s="163"/>
      <c r="EAW282" s="163"/>
      <c r="EAX282" s="216"/>
      <c r="EAY282" s="217"/>
      <c r="EAZ282" s="163"/>
      <c r="EBA282" s="163"/>
      <c r="EBB282" s="216"/>
      <c r="EBC282" s="217"/>
      <c r="EBD282" s="163"/>
      <c r="EBE282" s="163"/>
      <c r="EBF282" s="216"/>
      <c r="EBG282" s="217"/>
      <c r="EBH282" s="163"/>
      <c r="EBI282" s="163"/>
      <c r="EBJ282" s="216"/>
      <c r="EBK282" s="217"/>
      <c r="EBL282" s="163"/>
      <c r="EBM282" s="163"/>
      <c r="EBN282" s="216"/>
      <c r="EBO282" s="217"/>
      <c r="EBP282" s="163"/>
      <c r="EBQ282" s="163"/>
      <c r="EBR282" s="216"/>
      <c r="EBS282" s="217"/>
      <c r="EBT282" s="163"/>
      <c r="EBU282" s="163"/>
      <c r="EBV282" s="216"/>
      <c r="EBW282" s="217"/>
      <c r="EBX282" s="163"/>
      <c r="EBY282" s="163"/>
      <c r="EBZ282" s="216"/>
      <c r="ECA282" s="217"/>
      <c r="ECB282" s="163"/>
      <c r="ECC282" s="163"/>
      <c r="ECD282" s="216"/>
      <c r="ECE282" s="217"/>
      <c r="ECF282" s="163"/>
      <c r="ECG282" s="163"/>
      <c r="ECH282" s="216"/>
      <c r="ECI282" s="217"/>
      <c r="ECJ282" s="163"/>
      <c r="ECK282" s="163"/>
      <c r="ECL282" s="216"/>
      <c r="ECM282" s="217"/>
      <c r="ECN282" s="163"/>
      <c r="ECO282" s="163"/>
      <c r="ECP282" s="216"/>
      <c r="ECQ282" s="217"/>
      <c r="ECR282" s="163"/>
      <c r="ECS282" s="163"/>
      <c r="ECT282" s="216"/>
      <c r="ECU282" s="217"/>
      <c r="ECV282" s="163"/>
      <c r="ECW282" s="163"/>
      <c r="ECX282" s="216"/>
      <c r="ECY282" s="217"/>
      <c r="ECZ282" s="163"/>
      <c r="EDA282" s="163"/>
      <c r="EDB282" s="216"/>
      <c r="EDC282" s="217"/>
      <c r="EDD282" s="163"/>
      <c r="EDE282" s="163"/>
      <c r="EDF282" s="216"/>
      <c r="EDG282" s="217"/>
      <c r="EDH282" s="163"/>
      <c r="EDI282" s="163"/>
      <c r="EDJ282" s="216"/>
      <c r="EDK282" s="217"/>
      <c r="EDL282" s="163"/>
      <c r="EDM282" s="163"/>
      <c r="EDN282" s="216"/>
      <c r="EDO282" s="217"/>
      <c r="EDP282" s="163"/>
      <c r="EDQ282" s="163"/>
      <c r="EDR282" s="216"/>
      <c r="EDS282" s="217"/>
      <c r="EDT282" s="163"/>
      <c r="EDU282" s="163"/>
      <c r="EDV282" s="216"/>
      <c r="EDW282" s="217"/>
      <c r="EDX282" s="163"/>
      <c r="EDY282" s="163"/>
      <c r="EDZ282" s="216"/>
      <c r="EEA282" s="217"/>
      <c r="EEB282" s="163"/>
      <c r="EEC282" s="163"/>
      <c r="EED282" s="216"/>
      <c r="EEE282" s="217"/>
      <c r="EEF282" s="163"/>
      <c r="EEG282" s="163"/>
      <c r="EEH282" s="216"/>
      <c r="EEI282" s="217"/>
      <c r="EEJ282" s="163"/>
      <c r="EEK282" s="163"/>
      <c r="EEL282" s="216"/>
      <c r="EEM282" s="217"/>
      <c r="EEN282" s="163"/>
      <c r="EEO282" s="163"/>
      <c r="EEP282" s="216"/>
      <c r="EEQ282" s="217"/>
      <c r="EER282" s="163"/>
      <c r="EES282" s="163"/>
      <c r="EET282" s="216"/>
      <c r="EEU282" s="217"/>
      <c r="EEV282" s="163"/>
      <c r="EEW282" s="163"/>
      <c r="EEX282" s="216"/>
      <c r="EEY282" s="217"/>
      <c r="EEZ282" s="163"/>
      <c r="EFA282" s="163"/>
      <c r="EFB282" s="216"/>
      <c r="EFC282" s="217"/>
      <c r="EFD282" s="163"/>
      <c r="EFE282" s="163"/>
      <c r="EFF282" s="216"/>
      <c r="EFG282" s="217"/>
      <c r="EFH282" s="163"/>
      <c r="EFI282" s="163"/>
      <c r="EFJ282" s="216"/>
      <c r="EFK282" s="217"/>
      <c r="EFL282" s="163"/>
      <c r="EFM282" s="163"/>
      <c r="EFN282" s="216"/>
      <c r="EFO282" s="217"/>
      <c r="EFP282" s="163"/>
      <c r="EFQ282" s="163"/>
      <c r="EFR282" s="216"/>
      <c r="EFS282" s="217"/>
      <c r="EFT282" s="163"/>
      <c r="EFU282" s="163"/>
      <c r="EFV282" s="216"/>
      <c r="EFW282" s="217"/>
      <c r="EFX282" s="163"/>
      <c r="EFY282" s="163"/>
      <c r="EFZ282" s="216"/>
      <c r="EGA282" s="217"/>
      <c r="EGB282" s="163"/>
      <c r="EGC282" s="163"/>
      <c r="EGD282" s="216"/>
      <c r="EGE282" s="217"/>
      <c r="EGF282" s="163"/>
      <c r="EGG282" s="163"/>
      <c r="EGH282" s="216"/>
      <c r="EGI282" s="217"/>
      <c r="EGJ282" s="163"/>
      <c r="EGK282" s="163"/>
      <c r="EGL282" s="216"/>
      <c r="EGM282" s="217"/>
      <c r="EGN282" s="163"/>
      <c r="EGO282" s="163"/>
      <c r="EGP282" s="216"/>
      <c r="EGQ282" s="217"/>
      <c r="EGR282" s="163"/>
      <c r="EGS282" s="163"/>
      <c r="EGT282" s="216"/>
      <c r="EGU282" s="217"/>
      <c r="EGV282" s="163"/>
      <c r="EGW282" s="163"/>
      <c r="EGX282" s="216"/>
      <c r="EGY282" s="217"/>
      <c r="EGZ282" s="163"/>
      <c r="EHA282" s="163"/>
      <c r="EHB282" s="216"/>
      <c r="EHC282" s="217"/>
      <c r="EHD282" s="163"/>
      <c r="EHE282" s="163"/>
      <c r="EHF282" s="216"/>
      <c r="EHG282" s="217"/>
      <c r="EHH282" s="163"/>
      <c r="EHI282" s="163"/>
      <c r="EHJ282" s="216"/>
      <c r="EHK282" s="217"/>
      <c r="EHL282" s="163"/>
      <c r="EHM282" s="163"/>
      <c r="EHN282" s="216"/>
      <c r="EHO282" s="217"/>
      <c r="EHP282" s="163"/>
      <c r="EHQ282" s="163"/>
      <c r="EHR282" s="216"/>
      <c r="EHS282" s="217"/>
      <c r="EHT282" s="163"/>
      <c r="EHU282" s="163"/>
      <c r="EHV282" s="216"/>
      <c r="EHW282" s="217"/>
      <c r="EHX282" s="163"/>
      <c r="EHY282" s="163"/>
      <c r="EHZ282" s="216"/>
      <c r="EIA282" s="217"/>
      <c r="EIB282" s="163"/>
      <c r="EIC282" s="163"/>
      <c r="EID282" s="216"/>
      <c r="EIE282" s="217"/>
      <c r="EIF282" s="163"/>
      <c r="EIG282" s="163"/>
      <c r="EIH282" s="216"/>
      <c r="EII282" s="217"/>
      <c r="EIJ282" s="163"/>
      <c r="EIK282" s="163"/>
      <c r="EIL282" s="216"/>
      <c r="EIM282" s="217"/>
      <c r="EIN282" s="163"/>
      <c r="EIO282" s="163"/>
      <c r="EIP282" s="216"/>
      <c r="EIQ282" s="217"/>
      <c r="EIR282" s="163"/>
      <c r="EIS282" s="163"/>
      <c r="EIT282" s="216"/>
      <c r="EIU282" s="217"/>
      <c r="EIV282" s="163"/>
      <c r="EIW282" s="163"/>
      <c r="EIX282" s="216"/>
      <c r="EIY282" s="217"/>
      <c r="EIZ282" s="163"/>
      <c r="EJA282" s="163"/>
      <c r="EJB282" s="216"/>
      <c r="EJC282" s="217"/>
      <c r="EJD282" s="163"/>
      <c r="EJE282" s="163"/>
      <c r="EJF282" s="216"/>
      <c r="EJG282" s="217"/>
      <c r="EJH282" s="163"/>
      <c r="EJI282" s="163"/>
      <c r="EJJ282" s="216"/>
      <c r="EJK282" s="217"/>
      <c r="EJL282" s="163"/>
      <c r="EJM282" s="163"/>
      <c r="EJN282" s="216"/>
      <c r="EJO282" s="217"/>
      <c r="EJP282" s="163"/>
      <c r="EJQ282" s="163"/>
      <c r="EJR282" s="216"/>
      <c r="EJS282" s="217"/>
      <c r="EJT282" s="163"/>
      <c r="EJU282" s="163"/>
      <c r="EJV282" s="216"/>
      <c r="EJW282" s="217"/>
      <c r="EJX282" s="163"/>
      <c r="EJY282" s="163"/>
      <c r="EJZ282" s="216"/>
      <c r="EKA282" s="217"/>
      <c r="EKB282" s="163"/>
      <c r="EKC282" s="163"/>
      <c r="EKD282" s="216"/>
      <c r="EKE282" s="217"/>
      <c r="EKF282" s="163"/>
      <c r="EKG282" s="163"/>
      <c r="EKH282" s="216"/>
      <c r="EKI282" s="217"/>
      <c r="EKJ282" s="163"/>
      <c r="EKK282" s="163"/>
      <c r="EKL282" s="216"/>
      <c r="EKM282" s="217"/>
      <c r="EKN282" s="163"/>
      <c r="EKO282" s="163"/>
      <c r="EKP282" s="216"/>
      <c r="EKQ282" s="217"/>
      <c r="EKR282" s="163"/>
      <c r="EKS282" s="163"/>
      <c r="EKT282" s="216"/>
      <c r="EKU282" s="217"/>
      <c r="EKV282" s="163"/>
      <c r="EKW282" s="163"/>
      <c r="EKX282" s="216"/>
      <c r="EKY282" s="217"/>
      <c r="EKZ282" s="163"/>
      <c r="ELA282" s="163"/>
      <c r="ELB282" s="216"/>
      <c r="ELC282" s="217"/>
      <c r="ELD282" s="163"/>
      <c r="ELE282" s="163"/>
      <c r="ELF282" s="216"/>
      <c r="ELG282" s="217"/>
      <c r="ELH282" s="163"/>
      <c r="ELI282" s="163"/>
      <c r="ELJ282" s="216"/>
      <c r="ELK282" s="217"/>
      <c r="ELL282" s="163"/>
      <c r="ELM282" s="163"/>
      <c r="ELN282" s="216"/>
      <c r="ELO282" s="217"/>
      <c r="ELP282" s="163"/>
      <c r="ELQ282" s="163"/>
      <c r="ELR282" s="216"/>
      <c r="ELS282" s="217"/>
      <c r="ELT282" s="163"/>
      <c r="ELU282" s="163"/>
      <c r="ELV282" s="216"/>
      <c r="ELW282" s="217"/>
      <c r="ELX282" s="163"/>
      <c r="ELY282" s="163"/>
      <c r="ELZ282" s="216"/>
      <c r="EMA282" s="217"/>
      <c r="EMB282" s="163"/>
      <c r="EMC282" s="163"/>
      <c r="EMD282" s="216"/>
      <c r="EME282" s="217"/>
      <c r="EMF282" s="163"/>
      <c r="EMG282" s="163"/>
      <c r="EMH282" s="216"/>
      <c r="EMI282" s="217"/>
      <c r="EMJ282" s="163"/>
      <c r="EMK282" s="163"/>
      <c r="EML282" s="216"/>
      <c r="EMM282" s="217"/>
      <c r="EMN282" s="163"/>
      <c r="EMO282" s="163"/>
      <c r="EMP282" s="216"/>
      <c r="EMQ282" s="217"/>
      <c r="EMR282" s="163"/>
      <c r="EMS282" s="163"/>
      <c r="EMT282" s="216"/>
      <c r="EMU282" s="217"/>
      <c r="EMV282" s="163"/>
      <c r="EMW282" s="163"/>
      <c r="EMX282" s="216"/>
      <c r="EMY282" s="217"/>
      <c r="EMZ282" s="163"/>
      <c r="ENA282" s="163"/>
      <c r="ENB282" s="216"/>
      <c r="ENC282" s="217"/>
      <c r="END282" s="163"/>
      <c r="ENE282" s="163"/>
      <c r="ENF282" s="216"/>
      <c r="ENG282" s="217"/>
      <c r="ENH282" s="163"/>
      <c r="ENI282" s="163"/>
      <c r="ENJ282" s="216"/>
      <c r="ENK282" s="217"/>
      <c r="ENL282" s="163"/>
      <c r="ENM282" s="163"/>
      <c r="ENN282" s="216"/>
      <c r="ENO282" s="217"/>
      <c r="ENP282" s="163"/>
      <c r="ENQ282" s="163"/>
      <c r="ENR282" s="216"/>
      <c r="ENS282" s="217"/>
      <c r="ENT282" s="163"/>
      <c r="ENU282" s="163"/>
      <c r="ENV282" s="216"/>
      <c r="ENW282" s="217"/>
      <c r="ENX282" s="163"/>
      <c r="ENY282" s="163"/>
      <c r="ENZ282" s="216"/>
      <c r="EOA282" s="217"/>
      <c r="EOB282" s="163"/>
      <c r="EOC282" s="163"/>
      <c r="EOD282" s="216"/>
      <c r="EOE282" s="217"/>
      <c r="EOF282" s="163"/>
      <c r="EOG282" s="163"/>
      <c r="EOH282" s="216"/>
      <c r="EOI282" s="217"/>
      <c r="EOJ282" s="163"/>
      <c r="EOK282" s="163"/>
      <c r="EOL282" s="216"/>
      <c r="EOM282" s="217"/>
      <c r="EON282" s="163"/>
      <c r="EOO282" s="163"/>
      <c r="EOP282" s="216"/>
      <c r="EOQ282" s="217"/>
      <c r="EOR282" s="163"/>
      <c r="EOS282" s="163"/>
      <c r="EOT282" s="216"/>
      <c r="EOU282" s="217"/>
      <c r="EOV282" s="163"/>
      <c r="EOW282" s="163"/>
      <c r="EOX282" s="216"/>
      <c r="EOY282" s="217"/>
      <c r="EOZ282" s="163"/>
      <c r="EPA282" s="163"/>
      <c r="EPB282" s="216"/>
      <c r="EPC282" s="217"/>
      <c r="EPD282" s="163"/>
      <c r="EPE282" s="163"/>
      <c r="EPF282" s="216"/>
      <c r="EPG282" s="217"/>
      <c r="EPH282" s="163"/>
      <c r="EPI282" s="163"/>
      <c r="EPJ282" s="216"/>
      <c r="EPK282" s="217"/>
      <c r="EPL282" s="163"/>
      <c r="EPM282" s="163"/>
      <c r="EPN282" s="216"/>
      <c r="EPO282" s="217"/>
      <c r="EPP282" s="163"/>
      <c r="EPQ282" s="163"/>
      <c r="EPR282" s="216"/>
      <c r="EPS282" s="217"/>
      <c r="EPT282" s="163"/>
      <c r="EPU282" s="163"/>
      <c r="EPV282" s="216"/>
      <c r="EPW282" s="217"/>
      <c r="EPX282" s="163"/>
      <c r="EPY282" s="163"/>
      <c r="EPZ282" s="216"/>
      <c r="EQA282" s="217"/>
      <c r="EQB282" s="163"/>
      <c r="EQC282" s="163"/>
      <c r="EQD282" s="216"/>
      <c r="EQE282" s="217"/>
      <c r="EQF282" s="163"/>
      <c r="EQG282" s="163"/>
      <c r="EQH282" s="216"/>
      <c r="EQI282" s="217"/>
      <c r="EQJ282" s="163"/>
      <c r="EQK282" s="163"/>
      <c r="EQL282" s="216"/>
      <c r="EQM282" s="217"/>
      <c r="EQN282" s="163"/>
      <c r="EQO282" s="163"/>
      <c r="EQP282" s="216"/>
      <c r="EQQ282" s="217"/>
      <c r="EQR282" s="163"/>
      <c r="EQS282" s="163"/>
      <c r="EQT282" s="216"/>
      <c r="EQU282" s="217"/>
      <c r="EQV282" s="163"/>
      <c r="EQW282" s="163"/>
      <c r="EQX282" s="216"/>
      <c r="EQY282" s="217"/>
      <c r="EQZ282" s="163"/>
      <c r="ERA282" s="163"/>
      <c r="ERB282" s="216"/>
      <c r="ERC282" s="217"/>
      <c r="ERD282" s="163"/>
      <c r="ERE282" s="163"/>
      <c r="ERF282" s="216"/>
      <c r="ERG282" s="217"/>
      <c r="ERH282" s="163"/>
      <c r="ERI282" s="163"/>
      <c r="ERJ282" s="216"/>
      <c r="ERK282" s="217"/>
      <c r="ERL282" s="163"/>
      <c r="ERM282" s="163"/>
      <c r="ERN282" s="216"/>
      <c r="ERO282" s="217"/>
      <c r="ERP282" s="163"/>
      <c r="ERQ282" s="163"/>
      <c r="ERR282" s="216"/>
      <c r="ERS282" s="217"/>
      <c r="ERT282" s="163"/>
      <c r="ERU282" s="163"/>
      <c r="ERV282" s="216"/>
      <c r="ERW282" s="217"/>
      <c r="ERX282" s="163"/>
      <c r="ERY282" s="163"/>
      <c r="ERZ282" s="216"/>
      <c r="ESA282" s="217"/>
      <c r="ESB282" s="163"/>
      <c r="ESC282" s="163"/>
      <c r="ESD282" s="216"/>
      <c r="ESE282" s="217"/>
      <c r="ESF282" s="163"/>
      <c r="ESG282" s="163"/>
      <c r="ESH282" s="216"/>
      <c r="ESI282" s="217"/>
      <c r="ESJ282" s="163"/>
      <c r="ESK282" s="163"/>
      <c r="ESL282" s="216"/>
      <c r="ESM282" s="217"/>
      <c r="ESN282" s="163"/>
      <c r="ESO282" s="163"/>
      <c r="ESP282" s="216"/>
      <c r="ESQ282" s="217"/>
      <c r="ESR282" s="163"/>
      <c r="ESS282" s="163"/>
      <c r="EST282" s="216"/>
      <c r="ESU282" s="217"/>
      <c r="ESV282" s="163"/>
      <c r="ESW282" s="163"/>
      <c r="ESX282" s="216"/>
      <c r="ESY282" s="217"/>
      <c r="ESZ282" s="163"/>
      <c r="ETA282" s="163"/>
      <c r="ETB282" s="216"/>
      <c r="ETC282" s="217"/>
      <c r="ETD282" s="163"/>
      <c r="ETE282" s="163"/>
      <c r="ETF282" s="216"/>
      <c r="ETG282" s="217"/>
      <c r="ETH282" s="163"/>
      <c r="ETI282" s="163"/>
      <c r="ETJ282" s="216"/>
      <c r="ETK282" s="217"/>
      <c r="ETL282" s="163"/>
      <c r="ETM282" s="163"/>
      <c r="ETN282" s="216"/>
      <c r="ETO282" s="217"/>
      <c r="ETP282" s="163"/>
      <c r="ETQ282" s="163"/>
      <c r="ETR282" s="216"/>
      <c r="ETS282" s="217"/>
      <c r="ETT282" s="163"/>
      <c r="ETU282" s="163"/>
      <c r="ETV282" s="216"/>
      <c r="ETW282" s="217"/>
      <c r="ETX282" s="163"/>
      <c r="ETY282" s="163"/>
      <c r="ETZ282" s="216"/>
      <c r="EUA282" s="217"/>
      <c r="EUB282" s="163"/>
      <c r="EUC282" s="163"/>
      <c r="EUD282" s="216"/>
      <c r="EUE282" s="217"/>
      <c r="EUF282" s="163"/>
      <c r="EUG282" s="163"/>
      <c r="EUH282" s="216"/>
      <c r="EUI282" s="217"/>
      <c r="EUJ282" s="163"/>
      <c r="EUK282" s="163"/>
      <c r="EUL282" s="216"/>
      <c r="EUM282" s="217"/>
      <c r="EUN282" s="163"/>
      <c r="EUO282" s="163"/>
      <c r="EUP282" s="216"/>
      <c r="EUQ282" s="217"/>
      <c r="EUR282" s="163"/>
      <c r="EUS282" s="163"/>
      <c r="EUT282" s="216"/>
      <c r="EUU282" s="217"/>
      <c r="EUV282" s="163"/>
      <c r="EUW282" s="163"/>
      <c r="EUX282" s="216"/>
      <c r="EUY282" s="217"/>
      <c r="EUZ282" s="163"/>
      <c r="EVA282" s="163"/>
      <c r="EVB282" s="216"/>
      <c r="EVC282" s="217"/>
      <c r="EVD282" s="163"/>
      <c r="EVE282" s="163"/>
      <c r="EVF282" s="216"/>
      <c r="EVG282" s="217"/>
      <c r="EVH282" s="163"/>
      <c r="EVI282" s="163"/>
      <c r="EVJ282" s="216"/>
      <c r="EVK282" s="217"/>
      <c r="EVL282" s="163"/>
      <c r="EVM282" s="163"/>
      <c r="EVN282" s="216"/>
      <c r="EVO282" s="217"/>
      <c r="EVP282" s="163"/>
      <c r="EVQ282" s="163"/>
      <c r="EVR282" s="216"/>
      <c r="EVS282" s="217"/>
      <c r="EVT282" s="163"/>
      <c r="EVU282" s="163"/>
      <c r="EVV282" s="216"/>
      <c r="EVW282" s="217"/>
      <c r="EVX282" s="163"/>
      <c r="EVY282" s="163"/>
      <c r="EVZ282" s="216"/>
      <c r="EWA282" s="217"/>
      <c r="EWB282" s="163"/>
      <c r="EWC282" s="163"/>
      <c r="EWD282" s="216"/>
      <c r="EWE282" s="217"/>
      <c r="EWF282" s="163"/>
      <c r="EWG282" s="163"/>
      <c r="EWH282" s="216"/>
      <c r="EWI282" s="217"/>
      <c r="EWJ282" s="163"/>
      <c r="EWK282" s="163"/>
      <c r="EWL282" s="216"/>
      <c r="EWM282" s="217"/>
      <c r="EWN282" s="163"/>
      <c r="EWO282" s="163"/>
      <c r="EWP282" s="216"/>
      <c r="EWQ282" s="217"/>
      <c r="EWR282" s="163"/>
      <c r="EWS282" s="163"/>
      <c r="EWT282" s="216"/>
      <c r="EWU282" s="217"/>
      <c r="EWV282" s="163"/>
      <c r="EWW282" s="163"/>
      <c r="EWX282" s="216"/>
      <c r="EWY282" s="217"/>
      <c r="EWZ282" s="163"/>
      <c r="EXA282" s="163"/>
      <c r="EXB282" s="216"/>
      <c r="EXC282" s="217"/>
      <c r="EXD282" s="163"/>
      <c r="EXE282" s="163"/>
      <c r="EXF282" s="216"/>
      <c r="EXG282" s="217"/>
      <c r="EXH282" s="163"/>
      <c r="EXI282" s="163"/>
      <c r="EXJ282" s="216"/>
      <c r="EXK282" s="217"/>
      <c r="EXL282" s="163"/>
      <c r="EXM282" s="163"/>
      <c r="EXN282" s="216"/>
      <c r="EXO282" s="217"/>
      <c r="EXP282" s="163"/>
      <c r="EXQ282" s="163"/>
      <c r="EXR282" s="216"/>
      <c r="EXS282" s="217"/>
      <c r="EXT282" s="163"/>
      <c r="EXU282" s="163"/>
      <c r="EXV282" s="216"/>
      <c r="EXW282" s="217"/>
      <c r="EXX282" s="163"/>
      <c r="EXY282" s="163"/>
      <c r="EXZ282" s="216"/>
      <c r="EYA282" s="217"/>
      <c r="EYB282" s="163"/>
      <c r="EYC282" s="163"/>
      <c r="EYD282" s="216"/>
      <c r="EYE282" s="217"/>
      <c r="EYF282" s="163"/>
      <c r="EYG282" s="163"/>
      <c r="EYH282" s="216"/>
      <c r="EYI282" s="217"/>
      <c r="EYJ282" s="163"/>
      <c r="EYK282" s="163"/>
      <c r="EYL282" s="216"/>
      <c r="EYM282" s="217"/>
      <c r="EYN282" s="163"/>
      <c r="EYO282" s="163"/>
      <c r="EYP282" s="216"/>
      <c r="EYQ282" s="217"/>
      <c r="EYR282" s="163"/>
      <c r="EYS282" s="163"/>
      <c r="EYT282" s="216"/>
      <c r="EYU282" s="217"/>
      <c r="EYV282" s="163"/>
      <c r="EYW282" s="163"/>
      <c r="EYX282" s="216"/>
      <c r="EYY282" s="217"/>
      <c r="EYZ282" s="163"/>
      <c r="EZA282" s="163"/>
      <c r="EZB282" s="216"/>
      <c r="EZC282" s="217"/>
      <c r="EZD282" s="163"/>
      <c r="EZE282" s="163"/>
      <c r="EZF282" s="216"/>
      <c r="EZG282" s="217"/>
      <c r="EZH282" s="163"/>
      <c r="EZI282" s="163"/>
      <c r="EZJ282" s="216"/>
      <c r="EZK282" s="217"/>
      <c r="EZL282" s="163"/>
      <c r="EZM282" s="163"/>
      <c r="EZN282" s="216"/>
      <c r="EZO282" s="217"/>
      <c r="EZP282" s="163"/>
      <c r="EZQ282" s="163"/>
      <c r="EZR282" s="216"/>
      <c r="EZS282" s="217"/>
      <c r="EZT282" s="163"/>
      <c r="EZU282" s="163"/>
      <c r="EZV282" s="216"/>
      <c r="EZW282" s="217"/>
      <c r="EZX282" s="163"/>
      <c r="EZY282" s="163"/>
      <c r="EZZ282" s="216"/>
      <c r="FAA282" s="217"/>
      <c r="FAB282" s="163"/>
      <c r="FAC282" s="163"/>
      <c r="FAD282" s="216"/>
      <c r="FAE282" s="217"/>
      <c r="FAF282" s="163"/>
      <c r="FAG282" s="163"/>
      <c r="FAH282" s="216"/>
      <c r="FAI282" s="217"/>
      <c r="FAJ282" s="163"/>
      <c r="FAK282" s="163"/>
      <c r="FAL282" s="216"/>
      <c r="FAM282" s="217"/>
      <c r="FAN282" s="163"/>
      <c r="FAO282" s="163"/>
      <c r="FAP282" s="216"/>
      <c r="FAQ282" s="217"/>
      <c r="FAR282" s="163"/>
      <c r="FAS282" s="163"/>
      <c r="FAT282" s="216"/>
      <c r="FAU282" s="217"/>
      <c r="FAV282" s="163"/>
      <c r="FAW282" s="163"/>
      <c r="FAX282" s="216"/>
      <c r="FAY282" s="217"/>
      <c r="FAZ282" s="163"/>
      <c r="FBA282" s="163"/>
      <c r="FBB282" s="216"/>
      <c r="FBC282" s="217"/>
      <c r="FBD282" s="163"/>
      <c r="FBE282" s="163"/>
      <c r="FBF282" s="216"/>
      <c r="FBG282" s="217"/>
      <c r="FBH282" s="163"/>
      <c r="FBI282" s="163"/>
      <c r="FBJ282" s="216"/>
      <c r="FBK282" s="217"/>
      <c r="FBL282" s="163"/>
      <c r="FBM282" s="163"/>
      <c r="FBN282" s="216"/>
      <c r="FBO282" s="217"/>
      <c r="FBP282" s="163"/>
      <c r="FBQ282" s="163"/>
      <c r="FBR282" s="216"/>
      <c r="FBS282" s="217"/>
      <c r="FBT282" s="163"/>
      <c r="FBU282" s="163"/>
      <c r="FBV282" s="216"/>
      <c r="FBW282" s="217"/>
      <c r="FBX282" s="163"/>
      <c r="FBY282" s="163"/>
      <c r="FBZ282" s="216"/>
      <c r="FCA282" s="217"/>
      <c r="FCB282" s="163"/>
      <c r="FCC282" s="163"/>
      <c r="FCD282" s="216"/>
      <c r="FCE282" s="217"/>
      <c r="FCF282" s="163"/>
      <c r="FCG282" s="163"/>
      <c r="FCH282" s="216"/>
      <c r="FCI282" s="217"/>
      <c r="FCJ282" s="163"/>
      <c r="FCK282" s="163"/>
      <c r="FCL282" s="216"/>
      <c r="FCM282" s="217"/>
      <c r="FCN282" s="163"/>
      <c r="FCO282" s="163"/>
      <c r="FCP282" s="216"/>
      <c r="FCQ282" s="217"/>
      <c r="FCR282" s="163"/>
      <c r="FCS282" s="163"/>
      <c r="FCT282" s="216"/>
      <c r="FCU282" s="217"/>
      <c r="FCV282" s="163"/>
      <c r="FCW282" s="163"/>
      <c r="FCX282" s="216"/>
      <c r="FCY282" s="217"/>
      <c r="FCZ282" s="163"/>
      <c r="FDA282" s="163"/>
      <c r="FDB282" s="216"/>
      <c r="FDC282" s="217"/>
      <c r="FDD282" s="163"/>
      <c r="FDE282" s="163"/>
      <c r="FDF282" s="216"/>
      <c r="FDG282" s="217"/>
      <c r="FDH282" s="163"/>
      <c r="FDI282" s="163"/>
      <c r="FDJ282" s="216"/>
      <c r="FDK282" s="217"/>
      <c r="FDL282" s="163"/>
      <c r="FDM282" s="163"/>
      <c r="FDN282" s="216"/>
      <c r="FDO282" s="217"/>
      <c r="FDP282" s="163"/>
      <c r="FDQ282" s="163"/>
      <c r="FDR282" s="216"/>
      <c r="FDS282" s="217"/>
      <c r="FDT282" s="163"/>
      <c r="FDU282" s="163"/>
      <c r="FDV282" s="216"/>
      <c r="FDW282" s="217"/>
      <c r="FDX282" s="163"/>
      <c r="FDY282" s="163"/>
      <c r="FDZ282" s="216"/>
      <c r="FEA282" s="217"/>
      <c r="FEB282" s="163"/>
      <c r="FEC282" s="163"/>
      <c r="FED282" s="216"/>
      <c r="FEE282" s="217"/>
      <c r="FEF282" s="163"/>
      <c r="FEG282" s="163"/>
      <c r="FEH282" s="216"/>
      <c r="FEI282" s="217"/>
      <c r="FEJ282" s="163"/>
      <c r="FEK282" s="163"/>
      <c r="FEL282" s="216"/>
      <c r="FEM282" s="217"/>
      <c r="FEN282" s="163"/>
      <c r="FEO282" s="163"/>
      <c r="FEP282" s="216"/>
      <c r="FEQ282" s="217"/>
      <c r="FER282" s="163"/>
      <c r="FES282" s="163"/>
      <c r="FET282" s="216"/>
      <c r="FEU282" s="217"/>
      <c r="FEV282" s="163"/>
      <c r="FEW282" s="163"/>
      <c r="FEX282" s="216"/>
      <c r="FEY282" s="217"/>
      <c r="FEZ282" s="163"/>
      <c r="FFA282" s="163"/>
      <c r="FFB282" s="216"/>
      <c r="FFC282" s="217"/>
      <c r="FFD282" s="163"/>
      <c r="FFE282" s="163"/>
      <c r="FFF282" s="216"/>
      <c r="FFG282" s="217"/>
      <c r="FFH282" s="163"/>
      <c r="FFI282" s="163"/>
      <c r="FFJ282" s="216"/>
      <c r="FFK282" s="217"/>
      <c r="FFL282" s="163"/>
      <c r="FFM282" s="163"/>
      <c r="FFN282" s="216"/>
      <c r="FFO282" s="217"/>
      <c r="FFP282" s="163"/>
      <c r="FFQ282" s="163"/>
      <c r="FFR282" s="216"/>
      <c r="FFS282" s="217"/>
      <c r="FFT282" s="163"/>
      <c r="FFU282" s="163"/>
      <c r="FFV282" s="216"/>
      <c r="FFW282" s="217"/>
      <c r="FFX282" s="163"/>
      <c r="FFY282" s="163"/>
      <c r="FFZ282" s="216"/>
      <c r="FGA282" s="217"/>
      <c r="FGB282" s="163"/>
      <c r="FGC282" s="163"/>
      <c r="FGD282" s="216"/>
      <c r="FGE282" s="217"/>
      <c r="FGF282" s="163"/>
      <c r="FGG282" s="163"/>
      <c r="FGH282" s="216"/>
      <c r="FGI282" s="217"/>
      <c r="FGJ282" s="163"/>
      <c r="FGK282" s="163"/>
      <c r="FGL282" s="216"/>
      <c r="FGM282" s="217"/>
      <c r="FGN282" s="163"/>
      <c r="FGO282" s="163"/>
      <c r="FGP282" s="216"/>
      <c r="FGQ282" s="217"/>
      <c r="FGR282" s="163"/>
      <c r="FGS282" s="163"/>
      <c r="FGT282" s="216"/>
      <c r="FGU282" s="217"/>
      <c r="FGV282" s="163"/>
      <c r="FGW282" s="163"/>
      <c r="FGX282" s="216"/>
      <c r="FGY282" s="217"/>
      <c r="FGZ282" s="163"/>
      <c r="FHA282" s="163"/>
      <c r="FHB282" s="216"/>
      <c r="FHC282" s="217"/>
      <c r="FHD282" s="163"/>
      <c r="FHE282" s="163"/>
      <c r="FHF282" s="216"/>
      <c r="FHG282" s="217"/>
      <c r="FHH282" s="163"/>
      <c r="FHI282" s="163"/>
      <c r="FHJ282" s="216"/>
      <c r="FHK282" s="217"/>
      <c r="FHL282" s="163"/>
      <c r="FHM282" s="163"/>
      <c r="FHN282" s="216"/>
      <c r="FHO282" s="217"/>
      <c r="FHP282" s="163"/>
      <c r="FHQ282" s="163"/>
      <c r="FHR282" s="216"/>
      <c r="FHS282" s="217"/>
      <c r="FHT282" s="163"/>
      <c r="FHU282" s="163"/>
      <c r="FHV282" s="216"/>
      <c r="FHW282" s="217"/>
      <c r="FHX282" s="163"/>
      <c r="FHY282" s="163"/>
      <c r="FHZ282" s="216"/>
      <c r="FIA282" s="217"/>
      <c r="FIB282" s="163"/>
      <c r="FIC282" s="163"/>
      <c r="FID282" s="216"/>
      <c r="FIE282" s="217"/>
      <c r="FIF282" s="163"/>
      <c r="FIG282" s="163"/>
      <c r="FIH282" s="216"/>
      <c r="FII282" s="217"/>
      <c r="FIJ282" s="163"/>
      <c r="FIK282" s="163"/>
      <c r="FIL282" s="216"/>
      <c r="FIM282" s="217"/>
      <c r="FIN282" s="163"/>
      <c r="FIO282" s="163"/>
      <c r="FIP282" s="216"/>
      <c r="FIQ282" s="217"/>
      <c r="FIR282" s="163"/>
      <c r="FIS282" s="163"/>
      <c r="FIT282" s="216"/>
      <c r="FIU282" s="217"/>
      <c r="FIV282" s="163"/>
      <c r="FIW282" s="163"/>
      <c r="FIX282" s="216"/>
      <c r="FIY282" s="217"/>
      <c r="FIZ282" s="163"/>
      <c r="FJA282" s="163"/>
      <c r="FJB282" s="216"/>
      <c r="FJC282" s="217"/>
      <c r="FJD282" s="163"/>
      <c r="FJE282" s="163"/>
      <c r="FJF282" s="216"/>
      <c r="FJG282" s="217"/>
      <c r="FJH282" s="163"/>
      <c r="FJI282" s="163"/>
      <c r="FJJ282" s="216"/>
      <c r="FJK282" s="217"/>
      <c r="FJL282" s="163"/>
      <c r="FJM282" s="163"/>
      <c r="FJN282" s="216"/>
      <c r="FJO282" s="217"/>
      <c r="FJP282" s="163"/>
      <c r="FJQ282" s="163"/>
      <c r="FJR282" s="216"/>
      <c r="FJS282" s="217"/>
      <c r="FJT282" s="163"/>
      <c r="FJU282" s="163"/>
      <c r="FJV282" s="216"/>
      <c r="FJW282" s="217"/>
      <c r="FJX282" s="163"/>
      <c r="FJY282" s="163"/>
      <c r="FJZ282" s="216"/>
      <c r="FKA282" s="217"/>
      <c r="FKB282" s="163"/>
      <c r="FKC282" s="163"/>
      <c r="FKD282" s="216"/>
      <c r="FKE282" s="217"/>
      <c r="FKF282" s="163"/>
      <c r="FKG282" s="163"/>
      <c r="FKH282" s="216"/>
      <c r="FKI282" s="217"/>
      <c r="FKJ282" s="163"/>
      <c r="FKK282" s="163"/>
      <c r="FKL282" s="216"/>
      <c r="FKM282" s="217"/>
      <c r="FKN282" s="163"/>
      <c r="FKO282" s="163"/>
      <c r="FKP282" s="216"/>
      <c r="FKQ282" s="217"/>
      <c r="FKR282" s="163"/>
      <c r="FKS282" s="163"/>
      <c r="FKT282" s="216"/>
      <c r="FKU282" s="217"/>
      <c r="FKV282" s="163"/>
      <c r="FKW282" s="163"/>
      <c r="FKX282" s="216"/>
      <c r="FKY282" s="217"/>
      <c r="FKZ282" s="163"/>
      <c r="FLA282" s="163"/>
      <c r="FLB282" s="216"/>
      <c r="FLC282" s="217"/>
      <c r="FLD282" s="163"/>
      <c r="FLE282" s="163"/>
      <c r="FLF282" s="216"/>
      <c r="FLG282" s="217"/>
      <c r="FLH282" s="163"/>
      <c r="FLI282" s="163"/>
      <c r="FLJ282" s="216"/>
      <c r="FLK282" s="217"/>
      <c r="FLL282" s="163"/>
      <c r="FLM282" s="163"/>
      <c r="FLN282" s="216"/>
      <c r="FLO282" s="217"/>
      <c r="FLP282" s="163"/>
      <c r="FLQ282" s="163"/>
      <c r="FLR282" s="216"/>
      <c r="FLS282" s="217"/>
      <c r="FLT282" s="163"/>
      <c r="FLU282" s="163"/>
      <c r="FLV282" s="216"/>
      <c r="FLW282" s="217"/>
      <c r="FLX282" s="163"/>
      <c r="FLY282" s="163"/>
      <c r="FLZ282" s="216"/>
      <c r="FMA282" s="217"/>
      <c r="FMB282" s="163"/>
      <c r="FMC282" s="163"/>
      <c r="FMD282" s="216"/>
      <c r="FME282" s="217"/>
      <c r="FMF282" s="163"/>
      <c r="FMG282" s="163"/>
      <c r="FMH282" s="216"/>
      <c r="FMI282" s="217"/>
      <c r="FMJ282" s="163"/>
      <c r="FMK282" s="163"/>
      <c r="FML282" s="216"/>
      <c r="FMM282" s="217"/>
      <c r="FMN282" s="163"/>
      <c r="FMO282" s="163"/>
      <c r="FMP282" s="216"/>
      <c r="FMQ282" s="217"/>
      <c r="FMR282" s="163"/>
      <c r="FMS282" s="163"/>
      <c r="FMT282" s="216"/>
      <c r="FMU282" s="217"/>
      <c r="FMV282" s="163"/>
      <c r="FMW282" s="163"/>
      <c r="FMX282" s="216"/>
      <c r="FMY282" s="217"/>
      <c r="FMZ282" s="163"/>
      <c r="FNA282" s="163"/>
      <c r="FNB282" s="216"/>
      <c r="FNC282" s="217"/>
      <c r="FND282" s="163"/>
      <c r="FNE282" s="163"/>
      <c r="FNF282" s="216"/>
      <c r="FNG282" s="217"/>
      <c r="FNH282" s="163"/>
      <c r="FNI282" s="163"/>
      <c r="FNJ282" s="216"/>
      <c r="FNK282" s="217"/>
      <c r="FNL282" s="163"/>
      <c r="FNM282" s="163"/>
      <c r="FNN282" s="216"/>
      <c r="FNO282" s="217"/>
      <c r="FNP282" s="163"/>
      <c r="FNQ282" s="163"/>
      <c r="FNR282" s="216"/>
      <c r="FNS282" s="217"/>
      <c r="FNT282" s="163"/>
      <c r="FNU282" s="163"/>
      <c r="FNV282" s="216"/>
      <c r="FNW282" s="217"/>
      <c r="FNX282" s="163"/>
      <c r="FNY282" s="163"/>
      <c r="FNZ282" s="216"/>
      <c r="FOA282" s="217"/>
      <c r="FOB282" s="163"/>
      <c r="FOC282" s="163"/>
      <c r="FOD282" s="216"/>
      <c r="FOE282" s="217"/>
      <c r="FOF282" s="163"/>
      <c r="FOG282" s="163"/>
      <c r="FOH282" s="216"/>
      <c r="FOI282" s="217"/>
      <c r="FOJ282" s="163"/>
      <c r="FOK282" s="163"/>
      <c r="FOL282" s="216"/>
      <c r="FOM282" s="217"/>
      <c r="FON282" s="163"/>
      <c r="FOO282" s="163"/>
      <c r="FOP282" s="216"/>
      <c r="FOQ282" s="217"/>
      <c r="FOR282" s="163"/>
      <c r="FOS282" s="163"/>
      <c r="FOT282" s="216"/>
      <c r="FOU282" s="217"/>
      <c r="FOV282" s="163"/>
      <c r="FOW282" s="163"/>
      <c r="FOX282" s="216"/>
      <c r="FOY282" s="217"/>
      <c r="FOZ282" s="163"/>
      <c r="FPA282" s="163"/>
      <c r="FPB282" s="216"/>
      <c r="FPC282" s="217"/>
      <c r="FPD282" s="163"/>
      <c r="FPE282" s="163"/>
      <c r="FPF282" s="216"/>
      <c r="FPG282" s="217"/>
      <c r="FPH282" s="163"/>
      <c r="FPI282" s="163"/>
      <c r="FPJ282" s="216"/>
      <c r="FPK282" s="217"/>
      <c r="FPL282" s="163"/>
      <c r="FPM282" s="163"/>
      <c r="FPN282" s="216"/>
      <c r="FPO282" s="217"/>
      <c r="FPP282" s="163"/>
      <c r="FPQ282" s="163"/>
      <c r="FPR282" s="216"/>
      <c r="FPS282" s="217"/>
      <c r="FPT282" s="163"/>
      <c r="FPU282" s="163"/>
      <c r="FPV282" s="216"/>
      <c r="FPW282" s="217"/>
      <c r="FPX282" s="163"/>
      <c r="FPY282" s="163"/>
      <c r="FPZ282" s="216"/>
      <c r="FQA282" s="217"/>
      <c r="FQB282" s="163"/>
      <c r="FQC282" s="163"/>
      <c r="FQD282" s="216"/>
      <c r="FQE282" s="217"/>
      <c r="FQF282" s="163"/>
      <c r="FQG282" s="163"/>
      <c r="FQH282" s="216"/>
      <c r="FQI282" s="217"/>
      <c r="FQJ282" s="163"/>
      <c r="FQK282" s="163"/>
      <c r="FQL282" s="216"/>
      <c r="FQM282" s="217"/>
      <c r="FQN282" s="163"/>
      <c r="FQO282" s="163"/>
      <c r="FQP282" s="216"/>
      <c r="FQQ282" s="217"/>
      <c r="FQR282" s="163"/>
      <c r="FQS282" s="163"/>
      <c r="FQT282" s="216"/>
      <c r="FQU282" s="217"/>
      <c r="FQV282" s="163"/>
      <c r="FQW282" s="163"/>
      <c r="FQX282" s="216"/>
      <c r="FQY282" s="217"/>
      <c r="FQZ282" s="163"/>
      <c r="FRA282" s="163"/>
      <c r="FRB282" s="216"/>
      <c r="FRC282" s="217"/>
      <c r="FRD282" s="163"/>
      <c r="FRE282" s="163"/>
      <c r="FRF282" s="216"/>
      <c r="FRG282" s="217"/>
      <c r="FRH282" s="163"/>
      <c r="FRI282" s="163"/>
      <c r="FRJ282" s="216"/>
      <c r="FRK282" s="217"/>
      <c r="FRL282" s="163"/>
      <c r="FRM282" s="163"/>
      <c r="FRN282" s="216"/>
      <c r="FRO282" s="217"/>
      <c r="FRP282" s="163"/>
      <c r="FRQ282" s="163"/>
      <c r="FRR282" s="216"/>
      <c r="FRS282" s="217"/>
      <c r="FRT282" s="163"/>
      <c r="FRU282" s="163"/>
      <c r="FRV282" s="216"/>
      <c r="FRW282" s="217"/>
      <c r="FRX282" s="163"/>
      <c r="FRY282" s="163"/>
      <c r="FRZ282" s="216"/>
      <c r="FSA282" s="217"/>
      <c r="FSB282" s="163"/>
      <c r="FSC282" s="163"/>
      <c r="FSD282" s="216"/>
      <c r="FSE282" s="217"/>
      <c r="FSF282" s="163"/>
      <c r="FSG282" s="163"/>
      <c r="FSH282" s="216"/>
      <c r="FSI282" s="217"/>
      <c r="FSJ282" s="163"/>
      <c r="FSK282" s="163"/>
      <c r="FSL282" s="216"/>
      <c r="FSM282" s="217"/>
      <c r="FSN282" s="163"/>
      <c r="FSO282" s="163"/>
      <c r="FSP282" s="216"/>
      <c r="FSQ282" s="217"/>
      <c r="FSR282" s="163"/>
      <c r="FSS282" s="163"/>
      <c r="FST282" s="216"/>
      <c r="FSU282" s="217"/>
      <c r="FSV282" s="163"/>
      <c r="FSW282" s="163"/>
      <c r="FSX282" s="216"/>
      <c r="FSY282" s="217"/>
      <c r="FSZ282" s="163"/>
      <c r="FTA282" s="163"/>
      <c r="FTB282" s="216"/>
      <c r="FTC282" s="217"/>
      <c r="FTD282" s="163"/>
      <c r="FTE282" s="163"/>
      <c r="FTF282" s="216"/>
      <c r="FTG282" s="217"/>
      <c r="FTH282" s="163"/>
      <c r="FTI282" s="163"/>
      <c r="FTJ282" s="216"/>
      <c r="FTK282" s="217"/>
      <c r="FTL282" s="163"/>
      <c r="FTM282" s="163"/>
      <c r="FTN282" s="216"/>
      <c r="FTO282" s="217"/>
      <c r="FTP282" s="163"/>
      <c r="FTQ282" s="163"/>
      <c r="FTR282" s="216"/>
      <c r="FTS282" s="217"/>
      <c r="FTT282" s="163"/>
      <c r="FTU282" s="163"/>
      <c r="FTV282" s="216"/>
      <c r="FTW282" s="217"/>
      <c r="FTX282" s="163"/>
      <c r="FTY282" s="163"/>
      <c r="FTZ282" s="216"/>
      <c r="FUA282" s="217"/>
      <c r="FUB282" s="163"/>
      <c r="FUC282" s="163"/>
      <c r="FUD282" s="216"/>
      <c r="FUE282" s="217"/>
      <c r="FUF282" s="163"/>
      <c r="FUG282" s="163"/>
      <c r="FUH282" s="216"/>
      <c r="FUI282" s="217"/>
      <c r="FUJ282" s="163"/>
      <c r="FUK282" s="163"/>
      <c r="FUL282" s="216"/>
      <c r="FUM282" s="217"/>
      <c r="FUN282" s="163"/>
      <c r="FUO282" s="163"/>
      <c r="FUP282" s="216"/>
      <c r="FUQ282" s="217"/>
      <c r="FUR282" s="163"/>
      <c r="FUS282" s="163"/>
      <c r="FUT282" s="216"/>
      <c r="FUU282" s="217"/>
      <c r="FUV282" s="163"/>
      <c r="FUW282" s="163"/>
      <c r="FUX282" s="216"/>
      <c r="FUY282" s="217"/>
      <c r="FUZ282" s="163"/>
      <c r="FVA282" s="163"/>
      <c r="FVB282" s="216"/>
      <c r="FVC282" s="217"/>
      <c r="FVD282" s="163"/>
      <c r="FVE282" s="163"/>
      <c r="FVF282" s="216"/>
      <c r="FVG282" s="217"/>
      <c r="FVH282" s="163"/>
      <c r="FVI282" s="163"/>
      <c r="FVJ282" s="216"/>
      <c r="FVK282" s="217"/>
      <c r="FVL282" s="163"/>
      <c r="FVM282" s="163"/>
      <c r="FVN282" s="216"/>
      <c r="FVO282" s="217"/>
      <c r="FVP282" s="163"/>
      <c r="FVQ282" s="163"/>
      <c r="FVR282" s="216"/>
      <c r="FVS282" s="217"/>
      <c r="FVT282" s="163"/>
      <c r="FVU282" s="163"/>
      <c r="FVV282" s="216"/>
      <c r="FVW282" s="217"/>
      <c r="FVX282" s="163"/>
      <c r="FVY282" s="163"/>
      <c r="FVZ282" s="216"/>
      <c r="FWA282" s="217"/>
      <c r="FWB282" s="163"/>
      <c r="FWC282" s="163"/>
      <c r="FWD282" s="216"/>
      <c r="FWE282" s="217"/>
      <c r="FWF282" s="163"/>
      <c r="FWG282" s="163"/>
      <c r="FWH282" s="216"/>
      <c r="FWI282" s="217"/>
      <c r="FWJ282" s="163"/>
      <c r="FWK282" s="163"/>
      <c r="FWL282" s="216"/>
      <c r="FWM282" s="217"/>
      <c r="FWN282" s="163"/>
      <c r="FWO282" s="163"/>
      <c r="FWP282" s="216"/>
      <c r="FWQ282" s="217"/>
      <c r="FWR282" s="163"/>
      <c r="FWS282" s="163"/>
      <c r="FWT282" s="216"/>
      <c r="FWU282" s="217"/>
      <c r="FWV282" s="163"/>
      <c r="FWW282" s="163"/>
      <c r="FWX282" s="216"/>
      <c r="FWY282" s="217"/>
      <c r="FWZ282" s="163"/>
      <c r="FXA282" s="163"/>
      <c r="FXB282" s="216"/>
      <c r="FXC282" s="217"/>
      <c r="FXD282" s="163"/>
      <c r="FXE282" s="163"/>
      <c r="FXF282" s="216"/>
      <c r="FXG282" s="217"/>
      <c r="FXH282" s="163"/>
      <c r="FXI282" s="163"/>
      <c r="FXJ282" s="216"/>
      <c r="FXK282" s="217"/>
      <c r="FXL282" s="163"/>
      <c r="FXM282" s="163"/>
      <c r="FXN282" s="216"/>
      <c r="FXO282" s="217"/>
      <c r="FXP282" s="163"/>
      <c r="FXQ282" s="163"/>
      <c r="FXR282" s="216"/>
      <c r="FXS282" s="217"/>
      <c r="FXT282" s="163"/>
      <c r="FXU282" s="163"/>
      <c r="FXV282" s="216"/>
      <c r="FXW282" s="217"/>
      <c r="FXX282" s="163"/>
      <c r="FXY282" s="163"/>
      <c r="FXZ282" s="216"/>
      <c r="FYA282" s="217"/>
      <c r="FYB282" s="163"/>
      <c r="FYC282" s="163"/>
      <c r="FYD282" s="216"/>
      <c r="FYE282" s="217"/>
      <c r="FYF282" s="163"/>
      <c r="FYG282" s="163"/>
      <c r="FYH282" s="216"/>
      <c r="FYI282" s="217"/>
      <c r="FYJ282" s="163"/>
      <c r="FYK282" s="163"/>
      <c r="FYL282" s="216"/>
      <c r="FYM282" s="217"/>
      <c r="FYN282" s="163"/>
      <c r="FYO282" s="163"/>
      <c r="FYP282" s="216"/>
      <c r="FYQ282" s="217"/>
      <c r="FYR282" s="163"/>
      <c r="FYS282" s="163"/>
      <c r="FYT282" s="216"/>
      <c r="FYU282" s="217"/>
      <c r="FYV282" s="163"/>
      <c r="FYW282" s="163"/>
      <c r="FYX282" s="216"/>
      <c r="FYY282" s="217"/>
      <c r="FYZ282" s="163"/>
      <c r="FZA282" s="163"/>
      <c r="FZB282" s="216"/>
      <c r="FZC282" s="217"/>
      <c r="FZD282" s="163"/>
      <c r="FZE282" s="163"/>
      <c r="FZF282" s="216"/>
      <c r="FZG282" s="217"/>
      <c r="FZH282" s="163"/>
      <c r="FZI282" s="163"/>
      <c r="FZJ282" s="216"/>
      <c r="FZK282" s="217"/>
      <c r="FZL282" s="163"/>
      <c r="FZM282" s="163"/>
      <c r="FZN282" s="216"/>
      <c r="FZO282" s="217"/>
      <c r="FZP282" s="163"/>
      <c r="FZQ282" s="163"/>
      <c r="FZR282" s="216"/>
      <c r="FZS282" s="217"/>
      <c r="FZT282" s="163"/>
      <c r="FZU282" s="163"/>
      <c r="FZV282" s="216"/>
      <c r="FZW282" s="217"/>
      <c r="FZX282" s="163"/>
      <c r="FZY282" s="163"/>
      <c r="FZZ282" s="216"/>
      <c r="GAA282" s="217"/>
      <c r="GAB282" s="163"/>
      <c r="GAC282" s="163"/>
      <c r="GAD282" s="216"/>
      <c r="GAE282" s="217"/>
      <c r="GAF282" s="163"/>
      <c r="GAG282" s="163"/>
      <c r="GAH282" s="216"/>
      <c r="GAI282" s="217"/>
      <c r="GAJ282" s="163"/>
      <c r="GAK282" s="163"/>
      <c r="GAL282" s="216"/>
      <c r="GAM282" s="217"/>
      <c r="GAN282" s="163"/>
      <c r="GAO282" s="163"/>
      <c r="GAP282" s="216"/>
      <c r="GAQ282" s="217"/>
      <c r="GAR282" s="163"/>
      <c r="GAS282" s="163"/>
      <c r="GAT282" s="216"/>
      <c r="GAU282" s="217"/>
      <c r="GAV282" s="163"/>
      <c r="GAW282" s="163"/>
      <c r="GAX282" s="216"/>
      <c r="GAY282" s="217"/>
      <c r="GAZ282" s="163"/>
      <c r="GBA282" s="163"/>
      <c r="GBB282" s="216"/>
      <c r="GBC282" s="217"/>
      <c r="GBD282" s="163"/>
      <c r="GBE282" s="163"/>
      <c r="GBF282" s="216"/>
      <c r="GBG282" s="217"/>
      <c r="GBH282" s="163"/>
      <c r="GBI282" s="163"/>
      <c r="GBJ282" s="216"/>
      <c r="GBK282" s="217"/>
      <c r="GBL282" s="163"/>
      <c r="GBM282" s="163"/>
      <c r="GBN282" s="216"/>
      <c r="GBO282" s="217"/>
      <c r="GBP282" s="163"/>
      <c r="GBQ282" s="163"/>
      <c r="GBR282" s="216"/>
      <c r="GBS282" s="217"/>
      <c r="GBT282" s="163"/>
      <c r="GBU282" s="163"/>
      <c r="GBV282" s="216"/>
      <c r="GBW282" s="217"/>
      <c r="GBX282" s="163"/>
      <c r="GBY282" s="163"/>
      <c r="GBZ282" s="216"/>
      <c r="GCA282" s="217"/>
      <c r="GCB282" s="163"/>
      <c r="GCC282" s="163"/>
      <c r="GCD282" s="216"/>
      <c r="GCE282" s="217"/>
      <c r="GCF282" s="163"/>
      <c r="GCG282" s="163"/>
      <c r="GCH282" s="216"/>
      <c r="GCI282" s="217"/>
      <c r="GCJ282" s="163"/>
      <c r="GCK282" s="163"/>
      <c r="GCL282" s="216"/>
      <c r="GCM282" s="217"/>
      <c r="GCN282" s="163"/>
      <c r="GCO282" s="163"/>
      <c r="GCP282" s="216"/>
      <c r="GCQ282" s="217"/>
      <c r="GCR282" s="163"/>
      <c r="GCS282" s="163"/>
      <c r="GCT282" s="216"/>
      <c r="GCU282" s="217"/>
      <c r="GCV282" s="163"/>
      <c r="GCW282" s="163"/>
      <c r="GCX282" s="216"/>
      <c r="GCY282" s="217"/>
      <c r="GCZ282" s="163"/>
      <c r="GDA282" s="163"/>
      <c r="GDB282" s="216"/>
      <c r="GDC282" s="217"/>
      <c r="GDD282" s="163"/>
      <c r="GDE282" s="163"/>
      <c r="GDF282" s="216"/>
      <c r="GDG282" s="217"/>
      <c r="GDH282" s="163"/>
      <c r="GDI282" s="163"/>
      <c r="GDJ282" s="216"/>
      <c r="GDK282" s="217"/>
      <c r="GDL282" s="163"/>
      <c r="GDM282" s="163"/>
      <c r="GDN282" s="216"/>
      <c r="GDO282" s="217"/>
      <c r="GDP282" s="163"/>
      <c r="GDQ282" s="163"/>
      <c r="GDR282" s="216"/>
      <c r="GDS282" s="217"/>
      <c r="GDT282" s="163"/>
      <c r="GDU282" s="163"/>
      <c r="GDV282" s="216"/>
      <c r="GDW282" s="217"/>
      <c r="GDX282" s="163"/>
      <c r="GDY282" s="163"/>
      <c r="GDZ282" s="216"/>
      <c r="GEA282" s="217"/>
      <c r="GEB282" s="163"/>
      <c r="GEC282" s="163"/>
      <c r="GED282" s="216"/>
      <c r="GEE282" s="217"/>
      <c r="GEF282" s="163"/>
      <c r="GEG282" s="163"/>
      <c r="GEH282" s="216"/>
      <c r="GEI282" s="217"/>
      <c r="GEJ282" s="163"/>
      <c r="GEK282" s="163"/>
      <c r="GEL282" s="216"/>
      <c r="GEM282" s="217"/>
      <c r="GEN282" s="163"/>
      <c r="GEO282" s="163"/>
      <c r="GEP282" s="216"/>
      <c r="GEQ282" s="217"/>
      <c r="GER282" s="163"/>
      <c r="GES282" s="163"/>
      <c r="GET282" s="216"/>
      <c r="GEU282" s="217"/>
      <c r="GEV282" s="163"/>
      <c r="GEW282" s="163"/>
      <c r="GEX282" s="216"/>
      <c r="GEY282" s="217"/>
      <c r="GEZ282" s="163"/>
      <c r="GFA282" s="163"/>
      <c r="GFB282" s="216"/>
      <c r="GFC282" s="217"/>
      <c r="GFD282" s="163"/>
      <c r="GFE282" s="163"/>
      <c r="GFF282" s="216"/>
      <c r="GFG282" s="217"/>
      <c r="GFH282" s="163"/>
      <c r="GFI282" s="163"/>
      <c r="GFJ282" s="216"/>
      <c r="GFK282" s="217"/>
      <c r="GFL282" s="163"/>
      <c r="GFM282" s="163"/>
      <c r="GFN282" s="216"/>
      <c r="GFO282" s="217"/>
      <c r="GFP282" s="163"/>
      <c r="GFQ282" s="163"/>
      <c r="GFR282" s="216"/>
      <c r="GFS282" s="217"/>
      <c r="GFT282" s="163"/>
      <c r="GFU282" s="163"/>
      <c r="GFV282" s="216"/>
      <c r="GFW282" s="217"/>
      <c r="GFX282" s="163"/>
      <c r="GFY282" s="163"/>
      <c r="GFZ282" s="216"/>
      <c r="GGA282" s="217"/>
      <c r="GGB282" s="163"/>
      <c r="GGC282" s="163"/>
      <c r="GGD282" s="216"/>
      <c r="GGE282" s="217"/>
      <c r="GGF282" s="163"/>
      <c r="GGG282" s="163"/>
      <c r="GGH282" s="216"/>
      <c r="GGI282" s="217"/>
      <c r="GGJ282" s="163"/>
      <c r="GGK282" s="163"/>
      <c r="GGL282" s="216"/>
      <c r="GGM282" s="217"/>
      <c r="GGN282" s="163"/>
      <c r="GGO282" s="163"/>
      <c r="GGP282" s="216"/>
      <c r="GGQ282" s="217"/>
      <c r="GGR282" s="163"/>
      <c r="GGS282" s="163"/>
      <c r="GGT282" s="216"/>
      <c r="GGU282" s="217"/>
      <c r="GGV282" s="163"/>
      <c r="GGW282" s="163"/>
      <c r="GGX282" s="216"/>
      <c r="GGY282" s="217"/>
      <c r="GGZ282" s="163"/>
      <c r="GHA282" s="163"/>
      <c r="GHB282" s="216"/>
      <c r="GHC282" s="217"/>
      <c r="GHD282" s="163"/>
      <c r="GHE282" s="163"/>
      <c r="GHF282" s="216"/>
      <c r="GHG282" s="217"/>
      <c r="GHH282" s="163"/>
      <c r="GHI282" s="163"/>
      <c r="GHJ282" s="216"/>
      <c r="GHK282" s="217"/>
      <c r="GHL282" s="163"/>
      <c r="GHM282" s="163"/>
      <c r="GHN282" s="216"/>
      <c r="GHO282" s="217"/>
      <c r="GHP282" s="163"/>
      <c r="GHQ282" s="163"/>
      <c r="GHR282" s="216"/>
      <c r="GHS282" s="217"/>
      <c r="GHT282" s="163"/>
      <c r="GHU282" s="163"/>
      <c r="GHV282" s="216"/>
      <c r="GHW282" s="217"/>
      <c r="GHX282" s="163"/>
      <c r="GHY282" s="163"/>
      <c r="GHZ282" s="216"/>
      <c r="GIA282" s="217"/>
      <c r="GIB282" s="163"/>
      <c r="GIC282" s="163"/>
      <c r="GID282" s="216"/>
      <c r="GIE282" s="217"/>
      <c r="GIF282" s="163"/>
      <c r="GIG282" s="163"/>
      <c r="GIH282" s="216"/>
      <c r="GII282" s="217"/>
      <c r="GIJ282" s="163"/>
      <c r="GIK282" s="163"/>
      <c r="GIL282" s="216"/>
      <c r="GIM282" s="217"/>
      <c r="GIN282" s="163"/>
      <c r="GIO282" s="163"/>
      <c r="GIP282" s="216"/>
      <c r="GIQ282" s="217"/>
      <c r="GIR282" s="163"/>
      <c r="GIS282" s="163"/>
      <c r="GIT282" s="216"/>
      <c r="GIU282" s="217"/>
      <c r="GIV282" s="163"/>
      <c r="GIW282" s="163"/>
      <c r="GIX282" s="216"/>
      <c r="GIY282" s="217"/>
      <c r="GIZ282" s="163"/>
      <c r="GJA282" s="163"/>
      <c r="GJB282" s="216"/>
      <c r="GJC282" s="217"/>
      <c r="GJD282" s="163"/>
      <c r="GJE282" s="163"/>
      <c r="GJF282" s="216"/>
      <c r="GJG282" s="217"/>
      <c r="GJH282" s="163"/>
      <c r="GJI282" s="163"/>
      <c r="GJJ282" s="216"/>
      <c r="GJK282" s="217"/>
      <c r="GJL282" s="163"/>
      <c r="GJM282" s="163"/>
      <c r="GJN282" s="216"/>
      <c r="GJO282" s="217"/>
      <c r="GJP282" s="163"/>
      <c r="GJQ282" s="163"/>
      <c r="GJR282" s="216"/>
      <c r="GJS282" s="217"/>
      <c r="GJT282" s="163"/>
      <c r="GJU282" s="163"/>
      <c r="GJV282" s="216"/>
      <c r="GJW282" s="217"/>
      <c r="GJX282" s="163"/>
      <c r="GJY282" s="163"/>
      <c r="GJZ282" s="216"/>
      <c r="GKA282" s="217"/>
      <c r="GKB282" s="163"/>
      <c r="GKC282" s="163"/>
      <c r="GKD282" s="216"/>
      <c r="GKE282" s="217"/>
      <c r="GKF282" s="163"/>
      <c r="GKG282" s="163"/>
      <c r="GKH282" s="216"/>
      <c r="GKI282" s="217"/>
      <c r="GKJ282" s="163"/>
      <c r="GKK282" s="163"/>
      <c r="GKL282" s="216"/>
      <c r="GKM282" s="217"/>
      <c r="GKN282" s="163"/>
      <c r="GKO282" s="163"/>
      <c r="GKP282" s="216"/>
      <c r="GKQ282" s="217"/>
      <c r="GKR282" s="163"/>
      <c r="GKS282" s="163"/>
      <c r="GKT282" s="216"/>
      <c r="GKU282" s="217"/>
      <c r="GKV282" s="163"/>
      <c r="GKW282" s="163"/>
      <c r="GKX282" s="216"/>
      <c r="GKY282" s="217"/>
      <c r="GKZ282" s="163"/>
      <c r="GLA282" s="163"/>
      <c r="GLB282" s="216"/>
      <c r="GLC282" s="217"/>
      <c r="GLD282" s="163"/>
      <c r="GLE282" s="163"/>
      <c r="GLF282" s="216"/>
      <c r="GLG282" s="217"/>
      <c r="GLH282" s="163"/>
      <c r="GLI282" s="163"/>
      <c r="GLJ282" s="216"/>
      <c r="GLK282" s="217"/>
      <c r="GLL282" s="163"/>
      <c r="GLM282" s="163"/>
      <c r="GLN282" s="216"/>
      <c r="GLO282" s="217"/>
      <c r="GLP282" s="163"/>
      <c r="GLQ282" s="163"/>
      <c r="GLR282" s="216"/>
      <c r="GLS282" s="217"/>
      <c r="GLT282" s="163"/>
      <c r="GLU282" s="163"/>
      <c r="GLV282" s="216"/>
      <c r="GLW282" s="217"/>
      <c r="GLX282" s="163"/>
      <c r="GLY282" s="163"/>
      <c r="GLZ282" s="216"/>
      <c r="GMA282" s="217"/>
      <c r="GMB282" s="163"/>
      <c r="GMC282" s="163"/>
      <c r="GMD282" s="216"/>
      <c r="GME282" s="217"/>
      <c r="GMF282" s="163"/>
      <c r="GMG282" s="163"/>
      <c r="GMH282" s="216"/>
      <c r="GMI282" s="217"/>
      <c r="GMJ282" s="163"/>
      <c r="GMK282" s="163"/>
      <c r="GML282" s="216"/>
      <c r="GMM282" s="217"/>
      <c r="GMN282" s="163"/>
      <c r="GMO282" s="163"/>
      <c r="GMP282" s="216"/>
      <c r="GMQ282" s="217"/>
      <c r="GMR282" s="163"/>
      <c r="GMS282" s="163"/>
      <c r="GMT282" s="216"/>
      <c r="GMU282" s="217"/>
      <c r="GMV282" s="163"/>
      <c r="GMW282" s="163"/>
      <c r="GMX282" s="216"/>
      <c r="GMY282" s="217"/>
      <c r="GMZ282" s="163"/>
      <c r="GNA282" s="163"/>
      <c r="GNB282" s="216"/>
      <c r="GNC282" s="217"/>
      <c r="GND282" s="163"/>
      <c r="GNE282" s="163"/>
      <c r="GNF282" s="216"/>
      <c r="GNG282" s="217"/>
      <c r="GNH282" s="163"/>
      <c r="GNI282" s="163"/>
      <c r="GNJ282" s="216"/>
      <c r="GNK282" s="217"/>
      <c r="GNL282" s="163"/>
      <c r="GNM282" s="163"/>
      <c r="GNN282" s="216"/>
      <c r="GNO282" s="217"/>
      <c r="GNP282" s="163"/>
      <c r="GNQ282" s="163"/>
      <c r="GNR282" s="216"/>
      <c r="GNS282" s="217"/>
      <c r="GNT282" s="163"/>
      <c r="GNU282" s="163"/>
      <c r="GNV282" s="216"/>
      <c r="GNW282" s="217"/>
      <c r="GNX282" s="163"/>
      <c r="GNY282" s="163"/>
      <c r="GNZ282" s="216"/>
      <c r="GOA282" s="217"/>
      <c r="GOB282" s="163"/>
      <c r="GOC282" s="163"/>
      <c r="GOD282" s="216"/>
      <c r="GOE282" s="217"/>
      <c r="GOF282" s="163"/>
      <c r="GOG282" s="163"/>
      <c r="GOH282" s="216"/>
      <c r="GOI282" s="217"/>
      <c r="GOJ282" s="163"/>
      <c r="GOK282" s="163"/>
      <c r="GOL282" s="216"/>
      <c r="GOM282" s="217"/>
      <c r="GON282" s="163"/>
      <c r="GOO282" s="163"/>
      <c r="GOP282" s="216"/>
      <c r="GOQ282" s="217"/>
      <c r="GOR282" s="163"/>
      <c r="GOS282" s="163"/>
      <c r="GOT282" s="216"/>
      <c r="GOU282" s="217"/>
      <c r="GOV282" s="163"/>
      <c r="GOW282" s="163"/>
      <c r="GOX282" s="216"/>
      <c r="GOY282" s="217"/>
      <c r="GOZ282" s="163"/>
      <c r="GPA282" s="163"/>
      <c r="GPB282" s="216"/>
      <c r="GPC282" s="217"/>
      <c r="GPD282" s="163"/>
      <c r="GPE282" s="163"/>
      <c r="GPF282" s="216"/>
      <c r="GPG282" s="217"/>
      <c r="GPH282" s="163"/>
      <c r="GPI282" s="163"/>
      <c r="GPJ282" s="216"/>
      <c r="GPK282" s="217"/>
      <c r="GPL282" s="163"/>
      <c r="GPM282" s="163"/>
      <c r="GPN282" s="216"/>
      <c r="GPO282" s="217"/>
      <c r="GPP282" s="163"/>
      <c r="GPQ282" s="163"/>
      <c r="GPR282" s="216"/>
      <c r="GPS282" s="217"/>
      <c r="GPT282" s="163"/>
      <c r="GPU282" s="163"/>
      <c r="GPV282" s="216"/>
      <c r="GPW282" s="217"/>
      <c r="GPX282" s="163"/>
      <c r="GPY282" s="163"/>
      <c r="GPZ282" s="216"/>
      <c r="GQA282" s="217"/>
      <c r="GQB282" s="163"/>
      <c r="GQC282" s="163"/>
      <c r="GQD282" s="216"/>
      <c r="GQE282" s="217"/>
      <c r="GQF282" s="163"/>
      <c r="GQG282" s="163"/>
      <c r="GQH282" s="216"/>
      <c r="GQI282" s="217"/>
      <c r="GQJ282" s="163"/>
      <c r="GQK282" s="163"/>
      <c r="GQL282" s="216"/>
      <c r="GQM282" s="217"/>
      <c r="GQN282" s="163"/>
      <c r="GQO282" s="163"/>
      <c r="GQP282" s="216"/>
      <c r="GQQ282" s="217"/>
      <c r="GQR282" s="163"/>
      <c r="GQS282" s="163"/>
      <c r="GQT282" s="216"/>
      <c r="GQU282" s="217"/>
      <c r="GQV282" s="163"/>
      <c r="GQW282" s="163"/>
      <c r="GQX282" s="216"/>
      <c r="GQY282" s="217"/>
      <c r="GQZ282" s="163"/>
      <c r="GRA282" s="163"/>
      <c r="GRB282" s="216"/>
      <c r="GRC282" s="217"/>
      <c r="GRD282" s="163"/>
      <c r="GRE282" s="163"/>
      <c r="GRF282" s="216"/>
      <c r="GRG282" s="217"/>
      <c r="GRH282" s="163"/>
      <c r="GRI282" s="163"/>
      <c r="GRJ282" s="216"/>
      <c r="GRK282" s="217"/>
      <c r="GRL282" s="163"/>
      <c r="GRM282" s="163"/>
      <c r="GRN282" s="216"/>
      <c r="GRO282" s="217"/>
      <c r="GRP282" s="163"/>
      <c r="GRQ282" s="163"/>
      <c r="GRR282" s="216"/>
      <c r="GRS282" s="217"/>
      <c r="GRT282" s="163"/>
      <c r="GRU282" s="163"/>
      <c r="GRV282" s="216"/>
      <c r="GRW282" s="217"/>
      <c r="GRX282" s="163"/>
      <c r="GRY282" s="163"/>
      <c r="GRZ282" s="216"/>
      <c r="GSA282" s="217"/>
      <c r="GSB282" s="163"/>
      <c r="GSC282" s="163"/>
      <c r="GSD282" s="216"/>
      <c r="GSE282" s="217"/>
      <c r="GSF282" s="163"/>
      <c r="GSG282" s="163"/>
      <c r="GSH282" s="216"/>
      <c r="GSI282" s="217"/>
      <c r="GSJ282" s="163"/>
      <c r="GSK282" s="163"/>
      <c r="GSL282" s="216"/>
      <c r="GSM282" s="217"/>
      <c r="GSN282" s="163"/>
      <c r="GSO282" s="163"/>
      <c r="GSP282" s="216"/>
      <c r="GSQ282" s="217"/>
      <c r="GSR282" s="163"/>
      <c r="GSS282" s="163"/>
      <c r="GST282" s="216"/>
      <c r="GSU282" s="217"/>
      <c r="GSV282" s="163"/>
      <c r="GSW282" s="163"/>
      <c r="GSX282" s="216"/>
      <c r="GSY282" s="217"/>
      <c r="GSZ282" s="163"/>
      <c r="GTA282" s="163"/>
      <c r="GTB282" s="216"/>
      <c r="GTC282" s="217"/>
      <c r="GTD282" s="163"/>
      <c r="GTE282" s="163"/>
      <c r="GTF282" s="216"/>
      <c r="GTG282" s="217"/>
      <c r="GTH282" s="163"/>
      <c r="GTI282" s="163"/>
      <c r="GTJ282" s="216"/>
      <c r="GTK282" s="217"/>
      <c r="GTL282" s="163"/>
      <c r="GTM282" s="163"/>
      <c r="GTN282" s="216"/>
      <c r="GTO282" s="217"/>
      <c r="GTP282" s="163"/>
      <c r="GTQ282" s="163"/>
      <c r="GTR282" s="216"/>
      <c r="GTS282" s="217"/>
      <c r="GTT282" s="163"/>
      <c r="GTU282" s="163"/>
      <c r="GTV282" s="216"/>
      <c r="GTW282" s="217"/>
      <c r="GTX282" s="163"/>
      <c r="GTY282" s="163"/>
      <c r="GTZ282" s="216"/>
      <c r="GUA282" s="217"/>
      <c r="GUB282" s="163"/>
      <c r="GUC282" s="163"/>
      <c r="GUD282" s="216"/>
      <c r="GUE282" s="217"/>
      <c r="GUF282" s="163"/>
      <c r="GUG282" s="163"/>
      <c r="GUH282" s="216"/>
      <c r="GUI282" s="217"/>
      <c r="GUJ282" s="163"/>
      <c r="GUK282" s="163"/>
      <c r="GUL282" s="216"/>
      <c r="GUM282" s="217"/>
      <c r="GUN282" s="163"/>
      <c r="GUO282" s="163"/>
      <c r="GUP282" s="216"/>
      <c r="GUQ282" s="217"/>
      <c r="GUR282" s="163"/>
      <c r="GUS282" s="163"/>
      <c r="GUT282" s="216"/>
      <c r="GUU282" s="217"/>
      <c r="GUV282" s="163"/>
      <c r="GUW282" s="163"/>
      <c r="GUX282" s="216"/>
      <c r="GUY282" s="217"/>
      <c r="GUZ282" s="163"/>
      <c r="GVA282" s="163"/>
      <c r="GVB282" s="216"/>
      <c r="GVC282" s="217"/>
      <c r="GVD282" s="163"/>
      <c r="GVE282" s="163"/>
      <c r="GVF282" s="216"/>
      <c r="GVG282" s="217"/>
      <c r="GVH282" s="163"/>
      <c r="GVI282" s="163"/>
      <c r="GVJ282" s="216"/>
      <c r="GVK282" s="217"/>
      <c r="GVL282" s="163"/>
      <c r="GVM282" s="163"/>
      <c r="GVN282" s="216"/>
      <c r="GVO282" s="217"/>
      <c r="GVP282" s="163"/>
      <c r="GVQ282" s="163"/>
      <c r="GVR282" s="216"/>
      <c r="GVS282" s="217"/>
      <c r="GVT282" s="163"/>
      <c r="GVU282" s="163"/>
      <c r="GVV282" s="216"/>
      <c r="GVW282" s="217"/>
      <c r="GVX282" s="163"/>
      <c r="GVY282" s="163"/>
      <c r="GVZ282" s="216"/>
      <c r="GWA282" s="217"/>
      <c r="GWB282" s="163"/>
      <c r="GWC282" s="163"/>
      <c r="GWD282" s="216"/>
      <c r="GWE282" s="217"/>
      <c r="GWF282" s="163"/>
      <c r="GWG282" s="163"/>
      <c r="GWH282" s="216"/>
      <c r="GWI282" s="217"/>
      <c r="GWJ282" s="163"/>
      <c r="GWK282" s="163"/>
      <c r="GWL282" s="216"/>
      <c r="GWM282" s="217"/>
      <c r="GWN282" s="163"/>
      <c r="GWO282" s="163"/>
      <c r="GWP282" s="216"/>
      <c r="GWQ282" s="217"/>
      <c r="GWR282" s="163"/>
      <c r="GWS282" s="163"/>
      <c r="GWT282" s="216"/>
      <c r="GWU282" s="217"/>
      <c r="GWV282" s="163"/>
      <c r="GWW282" s="163"/>
      <c r="GWX282" s="216"/>
      <c r="GWY282" s="217"/>
      <c r="GWZ282" s="163"/>
      <c r="GXA282" s="163"/>
      <c r="GXB282" s="216"/>
      <c r="GXC282" s="217"/>
      <c r="GXD282" s="163"/>
      <c r="GXE282" s="163"/>
      <c r="GXF282" s="216"/>
      <c r="GXG282" s="217"/>
      <c r="GXH282" s="163"/>
      <c r="GXI282" s="163"/>
      <c r="GXJ282" s="216"/>
      <c r="GXK282" s="217"/>
      <c r="GXL282" s="163"/>
      <c r="GXM282" s="163"/>
      <c r="GXN282" s="216"/>
      <c r="GXO282" s="217"/>
      <c r="GXP282" s="163"/>
      <c r="GXQ282" s="163"/>
      <c r="GXR282" s="216"/>
      <c r="GXS282" s="217"/>
      <c r="GXT282" s="163"/>
      <c r="GXU282" s="163"/>
      <c r="GXV282" s="216"/>
      <c r="GXW282" s="217"/>
      <c r="GXX282" s="163"/>
      <c r="GXY282" s="163"/>
      <c r="GXZ282" s="216"/>
      <c r="GYA282" s="217"/>
      <c r="GYB282" s="163"/>
      <c r="GYC282" s="163"/>
      <c r="GYD282" s="216"/>
      <c r="GYE282" s="217"/>
      <c r="GYF282" s="163"/>
      <c r="GYG282" s="163"/>
      <c r="GYH282" s="216"/>
      <c r="GYI282" s="217"/>
      <c r="GYJ282" s="163"/>
      <c r="GYK282" s="163"/>
      <c r="GYL282" s="216"/>
      <c r="GYM282" s="217"/>
      <c r="GYN282" s="163"/>
      <c r="GYO282" s="163"/>
      <c r="GYP282" s="216"/>
      <c r="GYQ282" s="217"/>
      <c r="GYR282" s="163"/>
      <c r="GYS282" s="163"/>
      <c r="GYT282" s="216"/>
      <c r="GYU282" s="217"/>
      <c r="GYV282" s="163"/>
      <c r="GYW282" s="163"/>
      <c r="GYX282" s="216"/>
      <c r="GYY282" s="217"/>
      <c r="GYZ282" s="163"/>
      <c r="GZA282" s="163"/>
      <c r="GZB282" s="216"/>
      <c r="GZC282" s="217"/>
      <c r="GZD282" s="163"/>
      <c r="GZE282" s="163"/>
      <c r="GZF282" s="216"/>
      <c r="GZG282" s="217"/>
      <c r="GZH282" s="163"/>
      <c r="GZI282" s="163"/>
      <c r="GZJ282" s="216"/>
      <c r="GZK282" s="217"/>
      <c r="GZL282" s="163"/>
      <c r="GZM282" s="163"/>
      <c r="GZN282" s="216"/>
      <c r="GZO282" s="217"/>
      <c r="GZP282" s="163"/>
      <c r="GZQ282" s="163"/>
      <c r="GZR282" s="216"/>
      <c r="GZS282" s="217"/>
      <c r="GZT282" s="163"/>
      <c r="GZU282" s="163"/>
      <c r="GZV282" s="216"/>
      <c r="GZW282" s="217"/>
      <c r="GZX282" s="163"/>
      <c r="GZY282" s="163"/>
      <c r="GZZ282" s="216"/>
      <c r="HAA282" s="217"/>
      <c r="HAB282" s="163"/>
      <c r="HAC282" s="163"/>
      <c r="HAD282" s="216"/>
      <c r="HAE282" s="217"/>
      <c r="HAF282" s="163"/>
      <c r="HAG282" s="163"/>
      <c r="HAH282" s="216"/>
      <c r="HAI282" s="217"/>
      <c r="HAJ282" s="163"/>
      <c r="HAK282" s="163"/>
      <c r="HAL282" s="216"/>
      <c r="HAM282" s="217"/>
      <c r="HAN282" s="163"/>
      <c r="HAO282" s="163"/>
      <c r="HAP282" s="216"/>
      <c r="HAQ282" s="217"/>
      <c r="HAR282" s="163"/>
      <c r="HAS282" s="163"/>
      <c r="HAT282" s="216"/>
      <c r="HAU282" s="217"/>
      <c r="HAV282" s="163"/>
      <c r="HAW282" s="163"/>
      <c r="HAX282" s="216"/>
      <c r="HAY282" s="217"/>
      <c r="HAZ282" s="163"/>
      <c r="HBA282" s="163"/>
      <c r="HBB282" s="216"/>
      <c r="HBC282" s="217"/>
      <c r="HBD282" s="163"/>
      <c r="HBE282" s="163"/>
      <c r="HBF282" s="216"/>
      <c r="HBG282" s="217"/>
      <c r="HBH282" s="163"/>
      <c r="HBI282" s="163"/>
      <c r="HBJ282" s="216"/>
      <c r="HBK282" s="217"/>
      <c r="HBL282" s="163"/>
      <c r="HBM282" s="163"/>
      <c r="HBN282" s="216"/>
      <c r="HBO282" s="217"/>
      <c r="HBP282" s="163"/>
      <c r="HBQ282" s="163"/>
      <c r="HBR282" s="216"/>
      <c r="HBS282" s="217"/>
      <c r="HBT282" s="163"/>
      <c r="HBU282" s="163"/>
      <c r="HBV282" s="216"/>
      <c r="HBW282" s="217"/>
      <c r="HBX282" s="163"/>
      <c r="HBY282" s="163"/>
      <c r="HBZ282" s="216"/>
      <c r="HCA282" s="217"/>
      <c r="HCB282" s="163"/>
      <c r="HCC282" s="163"/>
      <c r="HCD282" s="216"/>
      <c r="HCE282" s="217"/>
      <c r="HCF282" s="163"/>
      <c r="HCG282" s="163"/>
      <c r="HCH282" s="216"/>
      <c r="HCI282" s="217"/>
      <c r="HCJ282" s="163"/>
      <c r="HCK282" s="163"/>
      <c r="HCL282" s="216"/>
      <c r="HCM282" s="217"/>
      <c r="HCN282" s="163"/>
      <c r="HCO282" s="163"/>
      <c r="HCP282" s="216"/>
      <c r="HCQ282" s="217"/>
      <c r="HCR282" s="163"/>
      <c r="HCS282" s="163"/>
      <c r="HCT282" s="216"/>
      <c r="HCU282" s="217"/>
      <c r="HCV282" s="163"/>
      <c r="HCW282" s="163"/>
      <c r="HCX282" s="216"/>
      <c r="HCY282" s="217"/>
      <c r="HCZ282" s="163"/>
      <c r="HDA282" s="163"/>
      <c r="HDB282" s="216"/>
      <c r="HDC282" s="217"/>
      <c r="HDD282" s="163"/>
      <c r="HDE282" s="163"/>
      <c r="HDF282" s="216"/>
      <c r="HDG282" s="217"/>
      <c r="HDH282" s="163"/>
      <c r="HDI282" s="163"/>
      <c r="HDJ282" s="216"/>
      <c r="HDK282" s="217"/>
      <c r="HDL282" s="163"/>
      <c r="HDM282" s="163"/>
      <c r="HDN282" s="216"/>
      <c r="HDO282" s="217"/>
      <c r="HDP282" s="163"/>
      <c r="HDQ282" s="163"/>
      <c r="HDR282" s="216"/>
      <c r="HDS282" s="217"/>
      <c r="HDT282" s="163"/>
      <c r="HDU282" s="163"/>
      <c r="HDV282" s="216"/>
      <c r="HDW282" s="217"/>
      <c r="HDX282" s="163"/>
      <c r="HDY282" s="163"/>
      <c r="HDZ282" s="216"/>
      <c r="HEA282" s="217"/>
      <c r="HEB282" s="163"/>
      <c r="HEC282" s="163"/>
      <c r="HED282" s="216"/>
      <c r="HEE282" s="217"/>
      <c r="HEF282" s="163"/>
      <c r="HEG282" s="163"/>
      <c r="HEH282" s="216"/>
      <c r="HEI282" s="217"/>
      <c r="HEJ282" s="163"/>
      <c r="HEK282" s="163"/>
      <c r="HEL282" s="216"/>
      <c r="HEM282" s="217"/>
      <c r="HEN282" s="163"/>
      <c r="HEO282" s="163"/>
      <c r="HEP282" s="216"/>
      <c r="HEQ282" s="217"/>
      <c r="HER282" s="163"/>
      <c r="HES282" s="163"/>
      <c r="HET282" s="216"/>
      <c r="HEU282" s="217"/>
      <c r="HEV282" s="163"/>
      <c r="HEW282" s="163"/>
      <c r="HEX282" s="216"/>
      <c r="HEY282" s="217"/>
      <c r="HEZ282" s="163"/>
      <c r="HFA282" s="163"/>
      <c r="HFB282" s="216"/>
      <c r="HFC282" s="217"/>
      <c r="HFD282" s="163"/>
      <c r="HFE282" s="163"/>
      <c r="HFF282" s="216"/>
      <c r="HFG282" s="217"/>
      <c r="HFH282" s="163"/>
      <c r="HFI282" s="163"/>
      <c r="HFJ282" s="216"/>
      <c r="HFK282" s="217"/>
      <c r="HFL282" s="163"/>
      <c r="HFM282" s="163"/>
      <c r="HFN282" s="216"/>
      <c r="HFO282" s="217"/>
      <c r="HFP282" s="163"/>
      <c r="HFQ282" s="163"/>
      <c r="HFR282" s="216"/>
      <c r="HFS282" s="217"/>
      <c r="HFT282" s="163"/>
      <c r="HFU282" s="163"/>
      <c r="HFV282" s="216"/>
      <c r="HFW282" s="217"/>
      <c r="HFX282" s="163"/>
      <c r="HFY282" s="163"/>
      <c r="HFZ282" s="216"/>
      <c r="HGA282" s="217"/>
      <c r="HGB282" s="163"/>
      <c r="HGC282" s="163"/>
      <c r="HGD282" s="216"/>
      <c r="HGE282" s="217"/>
      <c r="HGF282" s="163"/>
      <c r="HGG282" s="163"/>
      <c r="HGH282" s="216"/>
      <c r="HGI282" s="217"/>
      <c r="HGJ282" s="163"/>
      <c r="HGK282" s="163"/>
      <c r="HGL282" s="216"/>
      <c r="HGM282" s="217"/>
      <c r="HGN282" s="163"/>
      <c r="HGO282" s="163"/>
      <c r="HGP282" s="216"/>
      <c r="HGQ282" s="217"/>
      <c r="HGR282" s="163"/>
      <c r="HGS282" s="163"/>
      <c r="HGT282" s="216"/>
      <c r="HGU282" s="217"/>
      <c r="HGV282" s="163"/>
      <c r="HGW282" s="163"/>
      <c r="HGX282" s="216"/>
      <c r="HGY282" s="217"/>
      <c r="HGZ282" s="163"/>
      <c r="HHA282" s="163"/>
      <c r="HHB282" s="216"/>
      <c r="HHC282" s="217"/>
      <c r="HHD282" s="163"/>
      <c r="HHE282" s="163"/>
      <c r="HHF282" s="216"/>
      <c r="HHG282" s="217"/>
      <c r="HHH282" s="163"/>
      <c r="HHI282" s="163"/>
      <c r="HHJ282" s="216"/>
      <c r="HHK282" s="217"/>
      <c r="HHL282" s="163"/>
      <c r="HHM282" s="163"/>
      <c r="HHN282" s="216"/>
      <c r="HHO282" s="217"/>
      <c r="HHP282" s="163"/>
      <c r="HHQ282" s="163"/>
      <c r="HHR282" s="216"/>
      <c r="HHS282" s="217"/>
      <c r="HHT282" s="163"/>
      <c r="HHU282" s="163"/>
      <c r="HHV282" s="216"/>
      <c r="HHW282" s="217"/>
      <c r="HHX282" s="163"/>
      <c r="HHY282" s="163"/>
      <c r="HHZ282" s="216"/>
      <c r="HIA282" s="217"/>
      <c r="HIB282" s="163"/>
      <c r="HIC282" s="163"/>
      <c r="HID282" s="216"/>
      <c r="HIE282" s="217"/>
      <c r="HIF282" s="163"/>
      <c r="HIG282" s="163"/>
      <c r="HIH282" s="216"/>
      <c r="HII282" s="217"/>
      <c r="HIJ282" s="163"/>
      <c r="HIK282" s="163"/>
      <c r="HIL282" s="216"/>
      <c r="HIM282" s="217"/>
      <c r="HIN282" s="163"/>
      <c r="HIO282" s="163"/>
      <c r="HIP282" s="216"/>
      <c r="HIQ282" s="217"/>
      <c r="HIR282" s="163"/>
      <c r="HIS282" s="163"/>
      <c r="HIT282" s="216"/>
      <c r="HIU282" s="217"/>
      <c r="HIV282" s="163"/>
      <c r="HIW282" s="163"/>
      <c r="HIX282" s="216"/>
      <c r="HIY282" s="217"/>
      <c r="HIZ282" s="163"/>
      <c r="HJA282" s="163"/>
      <c r="HJB282" s="216"/>
      <c r="HJC282" s="217"/>
      <c r="HJD282" s="163"/>
      <c r="HJE282" s="163"/>
      <c r="HJF282" s="216"/>
      <c r="HJG282" s="217"/>
      <c r="HJH282" s="163"/>
      <c r="HJI282" s="163"/>
      <c r="HJJ282" s="216"/>
      <c r="HJK282" s="217"/>
      <c r="HJL282" s="163"/>
      <c r="HJM282" s="163"/>
      <c r="HJN282" s="216"/>
      <c r="HJO282" s="217"/>
      <c r="HJP282" s="163"/>
      <c r="HJQ282" s="163"/>
      <c r="HJR282" s="216"/>
      <c r="HJS282" s="217"/>
      <c r="HJT282" s="163"/>
      <c r="HJU282" s="163"/>
      <c r="HJV282" s="216"/>
      <c r="HJW282" s="217"/>
      <c r="HJX282" s="163"/>
      <c r="HJY282" s="163"/>
      <c r="HJZ282" s="216"/>
      <c r="HKA282" s="217"/>
      <c r="HKB282" s="163"/>
      <c r="HKC282" s="163"/>
      <c r="HKD282" s="216"/>
      <c r="HKE282" s="217"/>
      <c r="HKF282" s="163"/>
      <c r="HKG282" s="163"/>
      <c r="HKH282" s="216"/>
      <c r="HKI282" s="217"/>
      <c r="HKJ282" s="163"/>
      <c r="HKK282" s="163"/>
      <c r="HKL282" s="216"/>
      <c r="HKM282" s="217"/>
      <c r="HKN282" s="163"/>
      <c r="HKO282" s="163"/>
      <c r="HKP282" s="216"/>
      <c r="HKQ282" s="217"/>
      <c r="HKR282" s="163"/>
      <c r="HKS282" s="163"/>
      <c r="HKT282" s="216"/>
      <c r="HKU282" s="217"/>
      <c r="HKV282" s="163"/>
      <c r="HKW282" s="163"/>
      <c r="HKX282" s="216"/>
      <c r="HKY282" s="217"/>
      <c r="HKZ282" s="163"/>
      <c r="HLA282" s="163"/>
      <c r="HLB282" s="216"/>
      <c r="HLC282" s="217"/>
      <c r="HLD282" s="163"/>
      <c r="HLE282" s="163"/>
      <c r="HLF282" s="216"/>
      <c r="HLG282" s="217"/>
      <c r="HLH282" s="163"/>
      <c r="HLI282" s="163"/>
      <c r="HLJ282" s="216"/>
      <c r="HLK282" s="217"/>
      <c r="HLL282" s="163"/>
      <c r="HLM282" s="163"/>
      <c r="HLN282" s="216"/>
      <c r="HLO282" s="217"/>
      <c r="HLP282" s="163"/>
      <c r="HLQ282" s="163"/>
      <c r="HLR282" s="216"/>
      <c r="HLS282" s="217"/>
      <c r="HLT282" s="163"/>
      <c r="HLU282" s="163"/>
      <c r="HLV282" s="216"/>
      <c r="HLW282" s="217"/>
      <c r="HLX282" s="163"/>
      <c r="HLY282" s="163"/>
      <c r="HLZ282" s="216"/>
      <c r="HMA282" s="217"/>
      <c r="HMB282" s="163"/>
      <c r="HMC282" s="163"/>
      <c r="HMD282" s="216"/>
      <c r="HME282" s="217"/>
      <c r="HMF282" s="163"/>
      <c r="HMG282" s="163"/>
      <c r="HMH282" s="216"/>
      <c r="HMI282" s="217"/>
      <c r="HMJ282" s="163"/>
      <c r="HMK282" s="163"/>
      <c r="HML282" s="216"/>
      <c r="HMM282" s="217"/>
      <c r="HMN282" s="163"/>
      <c r="HMO282" s="163"/>
      <c r="HMP282" s="216"/>
      <c r="HMQ282" s="217"/>
      <c r="HMR282" s="163"/>
      <c r="HMS282" s="163"/>
      <c r="HMT282" s="216"/>
      <c r="HMU282" s="217"/>
      <c r="HMV282" s="163"/>
      <c r="HMW282" s="163"/>
      <c r="HMX282" s="216"/>
      <c r="HMY282" s="217"/>
      <c r="HMZ282" s="163"/>
      <c r="HNA282" s="163"/>
      <c r="HNB282" s="216"/>
      <c r="HNC282" s="217"/>
      <c r="HND282" s="163"/>
      <c r="HNE282" s="163"/>
      <c r="HNF282" s="216"/>
      <c r="HNG282" s="217"/>
      <c r="HNH282" s="163"/>
      <c r="HNI282" s="163"/>
      <c r="HNJ282" s="216"/>
      <c r="HNK282" s="217"/>
      <c r="HNL282" s="163"/>
      <c r="HNM282" s="163"/>
      <c r="HNN282" s="216"/>
      <c r="HNO282" s="217"/>
      <c r="HNP282" s="163"/>
      <c r="HNQ282" s="163"/>
      <c r="HNR282" s="216"/>
      <c r="HNS282" s="217"/>
      <c r="HNT282" s="163"/>
      <c r="HNU282" s="163"/>
      <c r="HNV282" s="216"/>
      <c r="HNW282" s="217"/>
      <c r="HNX282" s="163"/>
      <c r="HNY282" s="163"/>
      <c r="HNZ282" s="216"/>
      <c r="HOA282" s="217"/>
      <c r="HOB282" s="163"/>
      <c r="HOC282" s="163"/>
      <c r="HOD282" s="216"/>
      <c r="HOE282" s="217"/>
      <c r="HOF282" s="163"/>
      <c r="HOG282" s="163"/>
      <c r="HOH282" s="216"/>
      <c r="HOI282" s="217"/>
      <c r="HOJ282" s="163"/>
      <c r="HOK282" s="163"/>
      <c r="HOL282" s="216"/>
      <c r="HOM282" s="217"/>
      <c r="HON282" s="163"/>
      <c r="HOO282" s="163"/>
      <c r="HOP282" s="216"/>
      <c r="HOQ282" s="217"/>
      <c r="HOR282" s="163"/>
      <c r="HOS282" s="163"/>
      <c r="HOT282" s="216"/>
      <c r="HOU282" s="217"/>
      <c r="HOV282" s="163"/>
      <c r="HOW282" s="163"/>
      <c r="HOX282" s="216"/>
      <c r="HOY282" s="217"/>
      <c r="HOZ282" s="163"/>
      <c r="HPA282" s="163"/>
      <c r="HPB282" s="216"/>
      <c r="HPC282" s="217"/>
      <c r="HPD282" s="163"/>
      <c r="HPE282" s="163"/>
      <c r="HPF282" s="216"/>
      <c r="HPG282" s="217"/>
      <c r="HPH282" s="163"/>
      <c r="HPI282" s="163"/>
      <c r="HPJ282" s="216"/>
      <c r="HPK282" s="217"/>
      <c r="HPL282" s="163"/>
      <c r="HPM282" s="163"/>
      <c r="HPN282" s="216"/>
      <c r="HPO282" s="217"/>
      <c r="HPP282" s="163"/>
      <c r="HPQ282" s="163"/>
      <c r="HPR282" s="216"/>
      <c r="HPS282" s="217"/>
      <c r="HPT282" s="163"/>
      <c r="HPU282" s="163"/>
      <c r="HPV282" s="216"/>
      <c r="HPW282" s="217"/>
      <c r="HPX282" s="163"/>
      <c r="HPY282" s="163"/>
      <c r="HPZ282" s="216"/>
      <c r="HQA282" s="217"/>
      <c r="HQB282" s="163"/>
      <c r="HQC282" s="163"/>
      <c r="HQD282" s="216"/>
      <c r="HQE282" s="217"/>
      <c r="HQF282" s="163"/>
      <c r="HQG282" s="163"/>
      <c r="HQH282" s="216"/>
      <c r="HQI282" s="217"/>
      <c r="HQJ282" s="163"/>
      <c r="HQK282" s="163"/>
      <c r="HQL282" s="216"/>
      <c r="HQM282" s="217"/>
      <c r="HQN282" s="163"/>
      <c r="HQO282" s="163"/>
      <c r="HQP282" s="216"/>
      <c r="HQQ282" s="217"/>
      <c r="HQR282" s="163"/>
      <c r="HQS282" s="163"/>
      <c r="HQT282" s="216"/>
      <c r="HQU282" s="217"/>
      <c r="HQV282" s="163"/>
      <c r="HQW282" s="163"/>
      <c r="HQX282" s="216"/>
      <c r="HQY282" s="217"/>
      <c r="HQZ282" s="163"/>
      <c r="HRA282" s="163"/>
      <c r="HRB282" s="216"/>
      <c r="HRC282" s="217"/>
      <c r="HRD282" s="163"/>
      <c r="HRE282" s="163"/>
      <c r="HRF282" s="216"/>
      <c r="HRG282" s="217"/>
      <c r="HRH282" s="163"/>
      <c r="HRI282" s="163"/>
      <c r="HRJ282" s="216"/>
      <c r="HRK282" s="217"/>
      <c r="HRL282" s="163"/>
      <c r="HRM282" s="163"/>
      <c r="HRN282" s="216"/>
      <c r="HRO282" s="217"/>
      <c r="HRP282" s="163"/>
      <c r="HRQ282" s="163"/>
      <c r="HRR282" s="216"/>
      <c r="HRS282" s="217"/>
      <c r="HRT282" s="163"/>
      <c r="HRU282" s="163"/>
      <c r="HRV282" s="216"/>
      <c r="HRW282" s="217"/>
      <c r="HRX282" s="163"/>
      <c r="HRY282" s="163"/>
      <c r="HRZ282" s="216"/>
      <c r="HSA282" s="217"/>
      <c r="HSB282" s="163"/>
      <c r="HSC282" s="163"/>
      <c r="HSD282" s="216"/>
      <c r="HSE282" s="217"/>
      <c r="HSF282" s="163"/>
      <c r="HSG282" s="163"/>
      <c r="HSH282" s="216"/>
      <c r="HSI282" s="217"/>
      <c r="HSJ282" s="163"/>
      <c r="HSK282" s="163"/>
      <c r="HSL282" s="216"/>
      <c r="HSM282" s="217"/>
      <c r="HSN282" s="163"/>
      <c r="HSO282" s="163"/>
      <c r="HSP282" s="216"/>
      <c r="HSQ282" s="217"/>
      <c r="HSR282" s="163"/>
      <c r="HSS282" s="163"/>
      <c r="HST282" s="216"/>
      <c r="HSU282" s="217"/>
      <c r="HSV282" s="163"/>
      <c r="HSW282" s="163"/>
      <c r="HSX282" s="216"/>
      <c r="HSY282" s="217"/>
      <c r="HSZ282" s="163"/>
      <c r="HTA282" s="163"/>
      <c r="HTB282" s="216"/>
      <c r="HTC282" s="217"/>
      <c r="HTD282" s="163"/>
      <c r="HTE282" s="163"/>
      <c r="HTF282" s="216"/>
      <c r="HTG282" s="217"/>
      <c r="HTH282" s="163"/>
      <c r="HTI282" s="163"/>
      <c r="HTJ282" s="216"/>
      <c r="HTK282" s="217"/>
      <c r="HTL282" s="163"/>
      <c r="HTM282" s="163"/>
      <c r="HTN282" s="216"/>
      <c r="HTO282" s="217"/>
      <c r="HTP282" s="163"/>
      <c r="HTQ282" s="163"/>
      <c r="HTR282" s="216"/>
      <c r="HTS282" s="217"/>
      <c r="HTT282" s="163"/>
      <c r="HTU282" s="163"/>
      <c r="HTV282" s="216"/>
      <c r="HTW282" s="217"/>
      <c r="HTX282" s="163"/>
      <c r="HTY282" s="163"/>
      <c r="HTZ282" s="216"/>
      <c r="HUA282" s="217"/>
      <c r="HUB282" s="163"/>
      <c r="HUC282" s="163"/>
      <c r="HUD282" s="216"/>
      <c r="HUE282" s="217"/>
      <c r="HUF282" s="163"/>
      <c r="HUG282" s="163"/>
      <c r="HUH282" s="216"/>
      <c r="HUI282" s="217"/>
      <c r="HUJ282" s="163"/>
      <c r="HUK282" s="163"/>
      <c r="HUL282" s="216"/>
      <c r="HUM282" s="217"/>
      <c r="HUN282" s="163"/>
      <c r="HUO282" s="163"/>
      <c r="HUP282" s="216"/>
      <c r="HUQ282" s="217"/>
      <c r="HUR282" s="163"/>
      <c r="HUS282" s="163"/>
      <c r="HUT282" s="216"/>
      <c r="HUU282" s="217"/>
      <c r="HUV282" s="163"/>
      <c r="HUW282" s="163"/>
      <c r="HUX282" s="216"/>
      <c r="HUY282" s="217"/>
      <c r="HUZ282" s="163"/>
      <c r="HVA282" s="163"/>
      <c r="HVB282" s="216"/>
      <c r="HVC282" s="217"/>
      <c r="HVD282" s="163"/>
      <c r="HVE282" s="163"/>
      <c r="HVF282" s="216"/>
      <c r="HVG282" s="217"/>
      <c r="HVH282" s="163"/>
      <c r="HVI282" s="163"/>
      <c r="HVJ282" s="216"/>
      <c r="HVK282" s="217"/>
      <c r="HVL282" s="163"/>
      <c r="HVM282" s="163"/>
      <c r="HVN282" s="216"/>
      <c r="HVO282" s="217"/>
      <c r="HVP282" s="163"/>
      <c r="HVQ282" s="163"/>
      <c r="HVR282" s="216"/>
      <c r="HVS282" s="217"/>
      <c r="HVT282" s="163"/>
      <c r="HVU282" s="163"/>
      <c r="HVV282" s="216"/>
      <c r="HVW282" s="217"/>
      <c r="HVX282" s="163"/>
      <c r="HVY282" s="163"/>
      <c r="HVZ282" s="216"/>
      <c r="HWA282" s="217"/>
      <c r="HWB282" s="163"/>
      <c r="HWC282" s="163"/>
      <c r="HWD282" s="216"/>
      <c r="HWE282" s="217"/>
      <c r="HWF282" s="163"/>
      <c r="HWG282" s="163"/>
      <c r="HWH282" s="216"/>
      <c r="HWI282" s="217"/>
      <c r="HWJ282" s="163"/>
      <c r="HWK282" s="163"/>
      <c r="HWL282" s="216"/>
      <c r="HWM282" s="217"/>
      <c r="HWN282" s="163"/>
      <c r="HWO282" s="163"/>
      <c r="HWP282" s="216"/>
      <c r="HWQ282" s="217"/>
      <c r="HWR282" s="163"/>
      <c r="HWS282" s="163"/>
      <c r="HWT282" s="216"/>
      <c r="HWU282" s="217"/>
      <c r="HWV282" s="163"/>
      <c r="HWW282" s="163"/>
      <c r="HWX282" s="216"/>
      <c r="HWY282" s="217"/>
      <c r="HWZ282" s="163"/>
      <c r="HXA282" s="163"/>
      <c r="HXB282" s="216"/>
      <c r="HXC282" s="217"/>
      <c r="HXD282" s="163"/>
      <c r="HXE282" s="163"/>
      <c r="HXF282" s="216"/>
      <c r="HXG282" s="217"/>
      <c r="HXH282" s="163"/>
      <c r="HXI282" s="163"/>
      <c r="HXJ282" s="216"/>
      <c r="HXK282" s="217"/>
      <c r="HXL282" s="163"/>
      <c r="HXM282" s="163"/>
      <c r="HXN282" s="216"/>
      <c r="HXO282" s="217"/>
      <c r="HXP282" s="163"/>
      <c r="HXQ282" s="163"/>
      <c r="HXR282" s="216"/>
      <c r="HXS282" s="217"/>
      <c r="HXT282" s="163"/>
      <c r="HXU282" s="163"/>
      <c r="HXV282" s="216"/>
      <c r="HXW282" s="217"/>
      <c r="HXX282" s="163"/>
      <c r="HXY282" s="163"/>
      <c r="HXZ282" s="216"/>
      <c r="HYA282" s="217"/>
      <c r="HYB282" s="163"/>
      <c r="HYC282" s="163"/>
      <c r="HYD282" s="216"/>
      <c r="HYE282" s="217"/>
      <c r="HYF282" s="163"/>
      <c r="HYG282" s="163"/>
      <c r="HYH282" s="216"/>
      <c r="HYI282" s="217"/>
      <c r="HYJ282" s="163"/>
      <c r="HYK282" s="163"/>
      <c r="HYL282" s="216"/>
      <c r="HYM282" s="217"/>
      <c r="HYN282" s="163"/>
      <c r="HYO282" s="163"/>
      <c r="HYP282" s="216"/>
      <c r="HYQ282" s="217"/>
      <c r="HYR282" s="163"/>
      <c r="HYS282" s="163"/>
      <c r="HYT282" s="216"/>
      <c r="HYU282" s="217"/>
      <c r="HYV282" s="163"/>
      <c r="HYW282" s="163"/>
      <c r="HYX282" s="216"/>
      <c r="HYY282" s="217"/>
      <c r="HYZ282" s="163"/>
      <c r="HZA282" s="163"/>
      <c r="HZB282" s="216"/>
      <c r="HZC282" s="217"/>
      <c r="HZD282" s="163"/>
      <c r="HZE282" s="163"/>
      <c r="HZF282" s="216"/>
      <c r="HZG282" s="217"/>
      <c r="HZH282" s="163"/>
      <c r="HZI282" s="163"/>
      <c r="HZJ282" s="216"/>
      <c r="HZK282" s="217"/>
      <c r="HZL282" s="163"/>
      <c r="HZM282" s="163"/>
      <c r="HZN282" s="216"/>
      <c r="HZO282" s="217"/>
      <c r="HZP282" s="163"/>
      <c r="HZQ282" s="163"/>
      <c r="HZR282" s="216"/>
      <c r="HZS282" s="217"/>
      <c r="HZT282" s="163"/>
      <c r="HZU282" s="163"/>
      <c r="HZV282" s="216"/>
      <c r="HZW282" s="217"/>
      <c r="HZX282" s="163"/>
      <c r="HZY282" s="163"/>
      <c r="HZZ282" s="216"/>
      <c r="IAA282" s="217"/>
      <c r="IAB282" s="163"/>
      <c r="IAC282" s="163"/>
      <c r="IAD282" s="216"/>
      <c r="IAE282" s="217"/>
      <c r="IAF282" s="163"/>
      <c r="IAG282" s="163"/>
      <c r="IAH282" s="216"/>
      <c r="IAI282" s="217"/>
      <c r="IAJ282" s="163"/>
      <c r="IAK282" s="163"/>
      <c r="IAL282" s="216"/>
      <c r="IAM282" s="217"/>
      <c r="IAN282" s="163"/>
      <c r="IAO282" s="163"/>
      <c r="IAP282" s="216"/>
      <c r="IAQ282" s="217"/>
      <c r="IAR282" s="163"/>
      <c r="IAS282" s="163"/>
      <c r="IAT282" s="216"/>
      <c r="IAU282" s="217"/>
      <c r="IAV282" s="163"/>
      <c r="IAW282" s="163"/>
      <c r="IAX282" s="216"/>
      <c r="IAY282" s="217"/>
      <c r="IAZ282" s="163"/>
      <c r="IBA282" s="163"/>
      <c r="IBB282" s="216"/>
      <c r="IBC282" s="217"/>
      <c r="IBD282" s="163"/>
      <c r="IBE282" s="163"/>
      <c r="IBF282" s="216"/>
      <c r="IBG282" s="217"/>
      <c r="IBH282" s="163"/>
      <c r="IBI282" s="163"/>
      <c r="IBJ282" s="216"/>
      <c r="IBK282" s="217"/>
      <c r="IBL282" s="163"/>
      <c r="IBM282" s="163"/>
      <c r="IBN282" s="216"/>
      <c r="IBO282" s="217"/>
      <c r="IBP282" s="163"/>
      <c r="IBQ282" s="163"/>
      <c r="IBR282" s="216"/>
      <c r="IBS282" s="217"/>
      <c r="IBT282" s="163"/>
      <c r="IBU282" s="163"/>
      <c r="IBV282" s="216"/>
      <c r="IBW282" s="217"/>
      <c r="IBX282" s="163"/>
      <c r="IBY282" s="163"/>
      <c r="IBZ282" s="216"/>
      <c r="ICA282" s="217"/>
      <c r="ICB282" s="163"/>
      <c r="ICC282" s="163"/>
      <c r="ICD282" s="216"/>
      <c r="ICE282" s="217"/>
      <c r="ICF282" s="163"/>
      <c r="ICG282" s="163"/>
      <c r="ICH282" s="216"/>
      <c r="ICI282" s="217"/>
      <c r="ICJ282" s="163"/>
      <c r="ICK282" s="163"/>
      <c r="ICL282" s="216"/>
      <c r="ICM282" s="217"/>
      <c r="ICN282" s="163"/>
      <c r="ICO282" s="163"/>
      <c r="ICP282" s="216"/>
      <c r="ICQ282" s="217"/>
      <c r="ICR282" s="163"/>
      <c r="ICS282" s="163"/>
      <c r="ICT282" s="216"/>
      <c r="ICU282" s="217"/>
      <c r="ICV282" s="163"/>
      <c r="ICW282" s="163"/>
      <c r="ICX282" s="216"/>
      <c r="ICY282" s="217"/>
      <c r="ICZ282" s="163"/>
      <c r="IDA282" s="163"/>
      <c r="IDB282" s="216"/>
      <c r="IDC282" s="217"/>
      <c r="IDD282" s="163"/>
      <c r="IDE282" s="163"/>
      <c r="IDF282" s="216"/>
      <c r="IDG282" s="217"/>
      <c r="IDH282" s="163"/>
      <c r="IDI282" s="163"/>
      <c r="IDJ282" s="216"/>
      <c r="IDK282" s="217"/>
      <c r="IDL282" s="163"/>
      <c r="IDM282" s="163"/>
      <c r="IDN282" s="216"/>
      <c r="IDO282" s="217"/>
      <c r="IDP282" s="163"/>
      <c r="IDQ282" s="163"/>
      <c r="IDR282" s="216"/>
      <c r="IDS282" s="217"/>
      <c r="IDT282" s="163"/>
      <c r="IDU282" s="163"/>
      <c r="IDV282" s="216"/>
      <c r="IDW282" s="217"/>
      <c r="IDX282" s="163"/>
      <c r="IDY282" s="163"/>
      <c r="IDZ282" s="216"/>
      <c r="IEA282" s="217"/>
      <c r="IEB282" s="163"/>
      <c r="IEC282" s="163"/>
      <c r="IED282" s="216"/>
      <c r="IEE282" s="217"/>
      <c r="IEF282" s="163"/>
      <c r="IEG282" s="163"/>
      <c r="IEH282" s="216"/>
      <c r="IEI282" s="217"/>
      <c r="IEJ282" s="163"/>
      <c r="IEK282" s="163"/>
      <c r="IEL282" s="216"/>
      <c r="IEM282" s="217"/>
      <c r="IEN282" s="163"/>
      <c r="IEO282" s="163"/>
      <c r="IEP282" s="216"/>
      <c r="IEQ282" s="217"/>
      <c r="IER282" s="163"/>
      <c r="IES282" s="163"/>
      <c r="IET282" s="216"/>
      <c r="IEU282" s="217"/>
      <c r="IEV282" s="163"/>
      <c r="IEW282" s="163"/>
      <c r="IEX282" s="216"/>
      <c r="IEY282" s="217"/>
      <c r="IEZ282" s="163"/>
      <c r="IFA282" s="163"/>
      <c r="IFB282" s="216"/>
      <c r="IFC282" s="217"/>
      <c r="IFD282" s="163"/>
      <c r="IFE282" s="163"/>
      <c r="IFF282" s="216"/>
      <c r="IFG282" s="217"/>
      <c r="IFH282" s="163"/>
      <c r="IFI282" s="163"/>
      <c r="IFJ282" s="216"/>
      <c r="IFK282" s="217"/>
      <c r="IFL282" s="163"/>
      <c r="IFM282" s="163"/>
      <c r="IFN282" s="216"/>
      <c r="IFO282" s="217"/>
      <c r="IFP282" s="163"/>
      <c r="IFQ282" s="163"/>
      <c r="IFR282" s="216"/>
      <c r="IFS282" s="217"/>
      <c r="IFT282" s="163"/>
      <c r="IFU282" s="163"/>
      <c r="IFV282" s="216"/>
      <c r="IFW282" s="217"/>
      <c r="IFX282" s="163"/>
      <c r="IFY282" s="163"/>
      <c r="IFZ282" s="216"/>
      <c r="IGA282" s="217"/>
      <c r="IGB282" s="163"/>
      <c r="IGC282" s="163"/>
      <c r="IGD282" s="216"/>
      <c r="IGE282" s="217"/>
      <c r="IGF282" s="163"/>
      <c r="IGG282" s="163"/>
      <c r="IGH282" s="216"/>
      <c r="IGI282" s="217"/>
      <c r="IGJ282" s="163"/>
      <c r="IGK282" s="163"/>
      <c r="IGL282" s="216"/>
      <c r="IGM282" s="217"/>
      <c r="IGN282" s="163"/>
      <c r="IGO282" s="163"/>
      <c r="IGP282" s="216"/>
      <c r="IGQ282" s="217"/>
      <c r="IGR282" s="163"/>
      <c r="IGS282" s="163"/>
      <c r="IGT282" s="216"/>
      <c r="IGU282" s="217"/>
      <c r="IGV282" s="163"/>
      <c r="IGW282" s="163"/>
      <c r="IGX282" s="216"/>
      <c r="IGY282" s="217"/>
      <c r="IGZ282" s="163"/>
      <c r="IHA282" s="163"/>
      <c r="IHB282" s="216"/>
      <c r="IHC282" s="217"/>
      <c r="IHD282" s="163"/>
      <c r="IHE282" s="163"/>
      <c r="IHF282" s="216"/>
      <c r="IHG282" s="217"/>
      <c r="IHH282" s="163"/>
      <c r="IHI282" s="163"/>
      <c r="IHJ282" s="216"/>
      <c r="IHK282" s="217"/>
      <c r="IHL282" s="163"/>
      <c r="IHM282" s="163"/>
      <c r="IHN282" s="216"/>
      <c r="IHO282" s="217"/>
      <c r="IHP282" s="163"/>
      <c r="IHQ282" s="163"/>
      <c r="IHR282" s="216"/>
      <c r="IHS282" s="217"/>
      <c r="IHT282" s="163"/>
      <c r="IHU282" s="163"/>
      <c r="IHV282" s="216"/>
      <c r="IHW282" s="217"/>
      <c r="IHX282" s="163"/>
      <c r="IHY282" s="163"/>
      <c r="IHZ282" s="216"/>
      <c r="IIA282" s="217"/>
      <c r="IIB282" s="163"/>
      <c r="IIC282" s="163"/>
      <c r="IID282" s="216"/>
      <c r="IIE282" s="217"/>
      <c r="IIF282" s="163"/>
      <c r="IIG282" s="163"/>
      <c r="IIH282" s="216"/>
      <c r="III282" s="217"/>
      <c r="IIJ282" s="163"/>
      <c r="IIK282" s="163"/>
      <c r="IIL282" s="216"/>
      <c r="IIM282" s="217"/>
      <c r="IIN282" s="163"/>
      <c r="IIO282" s="163"/>
      <c r="IIP282" s="216"/>
      <c r="IIQ282" s="217"/>
      <c r="IIR282" s="163"/>
      <c r="IIS282" s="163"/>
      <c r="IIT282" s="216"/>
      <c r="IIU282" s="217"/>
      <c r="IIV282" s="163"/>
      <c r="IIW282" s="163"/>
      <c r="IIX282" s="216"/>
      <c r="IIY282" s="217"/>
      <c r="IIZ282" s="163"/>
      <c r="IJA282" s="163"/>
      <c r="IJB282" s="216"/>
      <c r="IJC282" s="217"/>
      <c r="IJD282" s="163"/>
      <c r="IJE282" s="163"/>
      <c r="IJF282" s="216"/>
      <c r="IJG282" s="217"/>
      <c r="IJH282" s="163"/>
      <c r="IJI282" s="163"/>
      <c r="IJJ282" s="216"/>
      <c r="IJK282" s="217"/>
      <c r="IJL282" s="163"/>
      <c r="IJM282" s="163"/>
      <c r="IJN282" s="216"/>
      <c r="IJO282" s="217"/>
      <c r="IJP282" s="163"/>
      <c r="IJQ282" s="163"/>
      <c r="IJR282" s="216"/>
      <c r="IJS282" s="217"/>
      <c r="IJT282" s="163"/>
      <c r="IJU282" s="163"/>
      <c r="IJV282" s="216"/>
      <c r="IJW282" s="217"/>
      <c r="IJX282" s="163"/>
      <c r="IJY282" s="163"/>
      <c r="IJZ282" s="216"/>
      <c r="IKA282" s="217"/>
      <c r="IKB282" s="163"/>
      <c r="IKC282" s="163"/>
      <c r="IKD282" s="216"/>
      <c r="IKE282" s="217"/>
      <c r="IKF282" s="163"/>
      <c r="IKG282" s="163"/>
      <c r="IKH282" s="216"/>
      <c r="IKI282" s="217"/>
      <c r="IKJ282" s="163"/>
      <c r="IKK282" s="163"/>
      <c r="IKL282" s="216"/>
      <c r="IKM282" s="217"/>
      <c r="IKN282" s="163"/>
      <c r="IKO282" s="163"/>
      <c r="IKP282" s="216"/>
      <c r="IKQ282" s="217"/>
      <c r="IKR282" s="163"/>
      <c r="IKS282" s="163"/>
      <c r="IKT282" s="216"/>
      <c r="IKU282" s="217"/>
      <c r="IKV282" s="163"/>
      <c r="IKW282" s="163"/>
      <c r="IKX282" s="216"/>
      <c r="IKY282" s="217"/>
      <c r="IKZ282" s="163"/>
      <c r="ILA282" s="163"/>
      <c r="ILB282" s="216"/>
      <c r="ILC282" s="217"/>
      <c r="ILD282" s="163"/>
      <c r="ILE282" s="163"/>
      <c r="ILF282" s="216"/>
      <c r="ILG282" s="217"/>
      <c r="ILH282" s="163"/>
      <c r="ILI282" s="163"/>
      <c r="ILJ282" s="216"/>
      <c r="ILK282" s="217"/>
      <c r="ILL282" s="163"/>
      <c r="ILM282" s="163"/>
      <c r="ILN282" s="216"/>
      <c r="ILO282" s="217"/>
      <c r="ILP282" s="163"/>
      <c r="ILQ282" s="163"/>
      <c r="ILR282" s="216"/>
      <c r="ILS282" s="217"/>
      <c r="ILT282" s="163"/>
      <c r="ILU282" s="163"/>
      <c r="ILV282" s="216"/>
      <c r="ILW282" s="217"/>
      <c r="ILX282" s="163"/>
      <c r="ILY282" s="163"/>
      <c r="ILZ282" s="216"/>
      <c r="IMA282" s="217"/>
      <c r="IMB282" s="163"/>
      <c r="IMC282" s="163"/>
      <c r="IMD282" s="216"/>
      <c r="IME282" s="217"/>
      <c r="IMF282" s="163"/>
      <c r="IMG282" s="163"/>
      <c r="IMH282" s="216"/>
      <c r="IMI282" s="217"/>
      <c r="IMJ282" s="163"/>
      <c r="IMK282" s="163"/>
      <c r="IML282" s="216"/>
      <c r="IMM282" s="217"/>
      <c r="IMN282" s="163"/>
      <c r="IMO282" s="163"/>
      <c r="IMP282" s="216"/>
      <c r="IMQ282" s="217"/>
      <c r="IMR282" s="163"/>
      <c r="IMS282" s="163"/>
      <c r="IMT282" s="216"/>
      <c r="IMU282" s="217"/>
      <c r="IMV282" s="163"/>
      <c r="IMW282" s="163"/>
      <c r="IMX282" s="216"/>
      <c r="IMY282" s="217"/>
      <c r="IMZ282" s="163"/>
      <c r="INA282" s="163"/>
      <c r="INB282" s="216"/>
      <c r="INC282" s="217"/>
      <c r="IND282" s="163"/>
      <c r="INE282" s="163"/>
      <c r="INF282" s="216"/>
      <c r="ING282" s="217"/>
      <c r="INH282" s="163"/>
      <c r="INI282" s="163"/>
      <c r="INJ282" s="216"/>
      <c r="INK282" s="217"/>
      <c r="INL282" s="163"/>
      <c r="INM282" s="163"/>
      <c r="INN282" s="216"/>
      <c r="INO282" s="217"/>
      <c r="INP282" s="163"/>
      <c r="INQ282" s="163"/>
      <c r="INR282" s="216"/>
      <c r="INS282" s="217"/>
      <c r="INT282" s="163"/>
      <c r="INU282" s="163"/>
      <c r="INV282" s="216"/>
      <c r="INW282" s="217"/>
      <c r="INX282" s="163"/>
      <c r="INY282" s="163"/>
      <c r="INZ282" s="216"/>
      <c r="IOA282" s="217"/>
      <c r="IOB282" s="163"/>
      <c r="IOC282" s="163"/>
      <c r="IOD282" s="216"/>
      <c r="IOE282" s="217"/>
      <c r="IOF282" s="163"/>
      <c r="IOG282" s="163"/>
      <c r="IOH282" s="216"/>
      <c r="IOI282" s="217"/>
      <c r="IOJ282" s="163"/>
      <c r="IOK282" s="163"/>
      <c r="IOL282" s="216"/>
      <c r="IOM282" s="217"/>
      <c r="ION282" s="163"/>
      <c r="IOO282" s="163"/>
      <c r="IOP282" s="216"/>
      <c r="IOQ282" s="217"/>
      <c r="IOR282" s="163"/>
      <c r="IOS282" s="163"/>
      <c r="IOT282" s="216"/>
      <c r="IOU282" s="217"/>
      <c r="IOV282" s="163"/>
      <c r="IOW282" s="163"/>
      <c r="IOX282" s="216"/>
      <c r="IOY282" s="217"/>
      <c r="IOZ282" s="163"/>
      <c r="IPA282" s="163"/>
      <c r="IPB282" s="216"/>
      <c r="IPC282" s="217"/>
      <c r="IPD282" s="163"/>
      <c r="IPE282" s="163"/>
      <c r="IPF282" s="216"/>
      <c r="IPG282" s="217"/>
      <c r="IPH282" s="163"/>
      <c r="IPI282" s="163"/>
      <c r="IPJ282" s="216"/>
      <c r="IPK282" s="217"/>
      <c r="IPL282" s="163"/>
      <c r="IPM282" s="163"/>
      <c r="IPN282" s="216"/>
      <c r="IPO282" s="217"/>
      <c r="IPP282" s="163"/>
      <c r="IPQ282" s="163"/>
      <c r="IPR282" s="216"/>
      <c r="IPS282" s="217"/>
      <c r="IPT282" s="163"/>
      <c r="IPU282" s="163"/>
      <c r="IPV282" s="216"/>
      <c r="IPW282" s="217"/>
      <c r="IPX282" s="163"/>
      <c r="IPY282" s="163"/>
      <c r="IPZ282" s="216"/>
      <c r="IQA282" s="217"/>
      <c r="IQB282" s="163"/>
      <c r="IQC282" s="163"/>
      <c r="IQD282" s="216"/>
      <c r="IQE282" s="217"/>
      <c r="IQF282" s="163"/>
      <c r="IQG282" s="163"/>
      <c r="IQH282" s="216"/>
      <c r="IQI282" s="217"/>
      <c r="IQJ282" s="163"/>
      <c r="IQK282" s="163"/>
      <c r="IQL282" s="216"/>
      <c r="IQM282" s="217"/>
      <c r="IQN282" s="163"/>
      <c r="IQO282" s="163"/>
      <c r="IQP282" s="216"/>
      <c r="IQQ282" s="217"/>
      <c r="IQR282" s="163"/>
      <c r="IQS282" s="163"/>
      <c r="IQT282" s="216"/>
      <c r="IQU282" s="217"/>
      <c r="IQV282" s="163"/>
      <c r="IQW282" s="163"/>
      <c r="IQX282" s="216"/>
      <c r="IQY282" s="217"/>
      <c r="IQZ282" s="163"/>
      <c r="IRA282" s="163"/>
      <c r="IRB282" s="216"/>
      <c r="IRC282" s="217"/>
      <c r="IRD282" s="163"/>
      <c r="IRE282" s="163"/>
      <c r="IRF282" s="216"/>
      <c r="IRG282" s="217"/>
      <c r="IRH282" s="163"/>
      <c r="IRI282" s="163"/>
      <c r="IRJ282" s="216"/>
      <c r="IRK282" s="217"/>
      <c r="IRL282" s="163"/>
      <c r="IRM282" s="163"/>
      <c r="IRN282" s="216"/>
      <c r="IRO282" s="217"/>
      <c r="IRP282" s="163"/>
      <c r="IRQ282" s="163"/>
      <c r="IRR282" s="216"/>
      <c r="IRS282" s="217"/>
      <c r="IRT282" s="163"/>
      <c r="IRU282" s="163"/>
      <c r="IRV282" s="216"/>
      <c r="IRW282" s="217"/>
      <c r="IRX282" s="163"/>
      <c r="IRY282" s="163"/>
      <c r="IRZ282" s="216"/>
      <c r="ISA282" s="217"/>
      <c r="ISB282" s="163"/>
      <c r="ISC282" s="163"/>
      <c r="ISD282" s="216"/>
      <c r="ISE282" s="217"/>
      <c r="ISF282" s="163"/>
      <c r="ISG282" s="163"/>
      <c r="ISH282" s="216"/>
      <c r="ISI282" s="217"/>
      <c r="ISJ282" s="163"/>
      <c r="ISK282" s="163"/>
      <c r="ISL282" s="216"/>
      <c r="ISM282" s="217"/>
      <c r="ISN282" s="163"/>
      <c r="ISO282" s="163"/>
      <c r="ISP282" s="216"/>
      <c r="ISQ282" s="217"/>
      <c r="ISR282" s="163"/>
      <c r="ISS282" s="163"/>
      <c r="IST282" s="216"/>
      <c r="ISU282" s="217"/>
      <c r="ISV282" s="163"/>
      <c r="ISW282" s="163"/>
      <c r="ISX282" s="216"/>
      <c r="ISY282" s="217"/>
      <c r="ISZ282" s="163"/>
      <c r="ITA282" s="163"/>
      <c r="ITB282" s="216"/>
      <c r="ITC282" s="217"/>
      <c r="ITD282" s="163"/>
      <c r="ITE282" s="163"/>
      <c r="ITF282" s="216"/>
      <c r="ITG282" s="217"/>
      <c r="ITH282" s="163"/>
      <c r="ITI282" s="163"/>
      <c r="ITJ282" s="216"/>
      <c r="ITK282" s="217"/>
      <c r="ITL282" s="163"/>
      <c r="ITM282" s="163"/>
      <c r="ITN282" s="216"/>
      <c r="ITO282" s="217"/>
      <c r="ITP282" s="163"/>
      <c r="ITQ282" s="163"/>
      <c r="ITR282" s="216"/>
      <c r="ITS282" s="217"/>
      <c r="ITT282" s="163"/>
      <c r="ITU282" s="163"/>
      <c r="ITV282" s="216"/>
      <c r="ITW282" s="217"/>
      <c r="ITX282" s="163"/>
      <c r="ITY282" s="163"/>
      <c r="ITZ282" s="216"/>
      <c r="IUA282" s="217"/>
      <c r="IUB282" s="163"/>
      <c r="IUC282" s="163"/>
      <c r="IUD282" s="216"/>
      <c r="IUE282" s="217"/>
      <c r="IUF282" s="163"/>
      <c r="IUG282" s="163"/>
      <c r="IUH282" s="216"/>
      <c r="IUI282" s="217"/>
      <c r="IUJ282" s="163"/>
      <c r="IUK282" s="163"/>
      <c r="IUL282" s="216"/>
      <c r="IUM282" s="217"/>
      <c r="IUN282" s="163"/>
      <c r="IUO282" s="163"/>
      <c r="IUP282" s="216"/>
      <c r="IUQ282" s="217"/>
      <c r="IUR282" s="163"/>
      <c r="IUS282" s="163"/>
      <c r="IUT282" s="216"/>
      <c r="IUU282" s="217"/>
      <c r="IUV282" s="163"/>
      <c r="IUW282" s="163"/>
      <c r="IUX282" s="216"/>
      <c r="IUY282" s="217"/>
      <c r="IUZ282" s="163"/>
      <c r="IVA282" s="163"/>
      <c r="IVB282" s="216"/>
      <c r="IVC282" s="217"/>
      <c r="IVD282" s="163"/>
      <c r="IVE282" s="163"/>
      <c r="IVF282" s="216"/>
      <c r="IVG282" s="217"/>
      <c r="IVH282" s="163"/>
      <c r="IVI282" s="163"/>
      <c r="IVJ282" s="216"/>
      <c r="IVK282" s="217"/>
      <c r="IVL282" s="163"/>
      <c r="IVM282" s="163"/>
      <c r="IVN282" s="216"/>
      <c r="IVO282" s="217"/>
      <c r="IVP282" s="163"/>
      <c r="IVQ282" s="163"/>
      <c r="IVR282" s="216"/>
      <c r="IVS282" s="217"/>
      <c r="IVT282" s="163"/>
      <c r="IVU282" s="163"/>
      <c r="IVV282" s="216"/>
      <c r="IVW282" s="217"/>
      <c r="IVX282" s="163"/>
      <c r="IVY282" s="163"/>
      <c r="IVZ282" s="216"/>
      <c r="IWA282" s="217"/>
      <c r="IWB282" s="163"/>
      <c r="IWC282" s="163"/>
      <c r="IWD282" s="216"/>
      <c r="IWE282" s="217"/>
      <c r="IWF282" s="163"/>
      <c r="IWG282" s="163"/>
      <c r="IWH282" s="216"/>
      <c r="IWI282" s="217"/>
      <c r="IWJ282" s="163"/>
      <c r="IWK282" s="163"/>
      <c r="IWL282" s="216"/>
      <c r="IWM282" s="217"/>
      <c r="IWN282" s="163"/>
      <c r="IWO282" s="163"/>
      <c r="IWP282" s="216"/>
      <c r="IWQ282" s="217"/>
      <c r="IWR282" s="163"/>
      <c r="IWS282" s="163"/>
      <c r="IWT282" s="216"/>
      <c r="IWU282" s="217"/>
      <c r="IWV282" s="163"/>
      <c r="IWW282" s="163"/>
      <c r="IWX282" s="216"/>
      <c r="IWY282" s="217"/>
      <c r="IWZ282" s="163"/>
      <c r="IXA282" s="163"/>
      <c r="IXB282" s="216"/>
      <c r="IXC282" s="217"/>
      <c r="IXD282" s="163"/>
      <c r="IXE282" s="163"/>
      <c r="IXF282" s="216"/>
      <c r="IXG282" s="217"/>
      <c r="IXH282" s="163"/>
      <c r="IXI282" s="163"/>
      <c r="IXJ282" s="216"/>
      <c r="IXK282" s="217"/>
      <c r="IXL282" s="163"/>
      <c r="IXM282" s="163"/>
      <c r="IXN282" s="216"/>
      <c r="IXO282" s="217"/>
      <c r="IXP282" s="163"/>
      <c r="IXQ282" s="163"/>
      <c r="IXR282" s="216"/>
      <c r="IXS282" s="217"/>
      <c r="IXT282" s="163"/>
      <c r="IXU282" s="163"/>
      <c r="IXV282" s="216"/>
      <c r="IXW282" s="217"/>
      <c r="IXX282" s="163"/>
      <c r="IXY282" s="163"/>
      <c r="IXZ282" s="216"/>
      <c r="IYA282" s="217"/>
      <c r="IYB282" s="163"/>
      <c r="IYC282" s="163"/>
      <c r="IYD282" s="216"/>
      <c r="IYE282" s="217"/>
      <c r="IYF282" s="163"/>
      <c r="IYG282" s="163"/>
      <c r="IYH282" s="216"/>
      <c r="IYI282" s="217"/>
      <c r="IYJ282" s="163"/>
      <c r="IYK282" s="163"/>
      <c r="IYL282" s="216"/>
      <c r="IYM282" s="217"/>
      <c r="IYN282" s="163"/>
      <c r="IYO282" s="163"/>
      <c r="IYP282" s="216"/>
      <c r="IYQ282" s="217"/>
      <c r="IYR282" s="163"/>
      <c r="IYS282" s="163"/>
      <c r="IYT282" s="216"/>
      <c r="IYU282" s="217"/>
      <c r="IYV282" s="163"/>
      <c r="IYW282" s="163"/>
      <c r="IYX282" s="216"/>
      <c r="IYY282" s="217"/>
      <c r="IYZ282" s="163"/>
      <c r="IZA282" s="163"/>
      <c r="IZB282" s="216"/>
      <c r="IZC282" s="217"/>
      <c r="IZD282" s="163"/>
      <c r="IZE282" s="163"/>
      <c r="IZF282" s="216"/>
      <c r="IZG282" s="217"/>
      <c r="IZH282" s="163"/>
      <c r="IZI282" s="163"/>
      <c r="IZJ282" s="216"/>
      <c r="IZK282" s="217"/>
      <c r="IZL282" s="163"/>
      <c r="IZM282" s="163"/>
      <c r="IZN282" s="216"/>
      <c r="IZO282" s="217"/>
      <c r="IZP282" s="163"/>
      <c r="IZQ282" s="163"/>
      <c r="IZR282" s="216"/>
      <c r="IZS282" s="217"/>
      <c r="IZT282" s="163"/>
      <c r="IZU282" s="163"/>
      <c r="IZV282" s="216"/>
      <c r="IZW282" s="217"/>
      <c r="IZX282" s="163"/>
      <c r="IZY282" s="163"/>
      <c r="IZZ282" s="216"/>
      <c r="JAA282" s="217"/>
      <c r="JAB282" s="163"/>
      <c r="JAC282" s="163"/>
      <c r="JAD282" s="216"/>
      <c r="JAE282" s="217"/>
      <c r="JAF282" s="163"/>
      <c r="JAG282" s="163"/>
      <c r="JAH282" s="216"/>
      <c r="JAI282" s="217"/>
      <c r="JAJ282" s="163"/>
      <c r="JAK282" s="163"/>
      <c r="JAL282" s="216"/>
      <c r="JAM282" s="217"/>
      <c r="JAN282" s="163"/>
      <c r="JAO282" s="163"/>
      <c r="JAP282" s="216"/>
      <c r="JAQ282" s="217"/>
      <c r="JAR282" s="163"/>
      <c r="JAS282" s="163"/>
      <c r="JAT282" s="216"/>
      <c r="JAU282" s="217"/>
      <c r="JAV282" s="163"/>
      <c r="JAW282" s="163"/>
      <c r="JAX282" s="216"/>
      <c r="JAY282" s="217"/>
      <c r="JAZ282" s="163"/>
      <c r="JBA282" s="163"/>
      <c r="JBB282" s="216"/>
      <c r="JBC282" s="217"/>
      <c r="JBD282" s="163"/>
      <c r="JBE282" s="163"/>
      <c r="JBF282" s="216"/>
      <c r="JBG282" s="217"/>
      <c r="JBH282" s="163"/>
      <c r="JBI282" s="163"/>
      <c r="JBJ282" s="216"/>
      <c r="JBK282" s="217"/>
      <c r="JBL282" s="163"/>
      <c r="JBM282" s="163"/>
      <c r="JBN282" s="216"/>
      <c r="JBO282" s="217"/>
      <c r="JBP282" s="163"/>
      <c r="JBQ282" s="163"/>
      <c r="JBR282" s="216"/>
      <c r="JBS282" s="217"/>
      <c r="JBT282" s="163"/>
      <c r="JBU282" s="163"/>
      <c r="JBV282" s="216"/>
      <c r="JBW282" s="217"/>
      <c r="JBX282" s="163"/>
      <c r="JBY282" s="163"/>
      <c r="JBZ282" s="216"/>
      <c r="JCA282" s="217"/>
      <c r="JCB282" s="163"/>
      <c r="JCC282" s="163"/>
      <c r="JCD282" s="216"/>
      <c r="JCE282" s="217"/>
      <c r="JCF282" s="163"/>
      <c r="JCG282" s="163"/>
      <c r="JCH282" s="216"/>
      <c r="JCI282" s="217"/>
      <c r="JCJ282" s="163"/>
      <c r="JCK282" s="163"/>
      <c r="JCL282" s="216"/>
      <c r="JCM282" s="217"/>
      <c r="JCN282" s="163"/>
      <c r="JCO282" s="163"/>
      <c r="JCP282" s="216"/>
      <c r="JCQ282" s="217"/>
      <c r="JCR282" s="163"/>
      <c r="JCS282" s="163"/>
      <c r="JCT282" s="216"/>
      <c r="JCU282" s="217"/>
      <c r="JCV282" s="163"/>
      <c r="JCW282" s="163"/>
      <c r="JCX282" s="216"/>
      <c r="JCY282" s="217"/>
      <c r="JCZ282" s="163"/>
      <c r="JDA282" s="163"/>
      <c r="JDB282" s="216"/>
      <c r="JDC282" s="217"/>
      <c r="JDD282" s="163"/>
      <c r="JDE282" s="163"/>
      <c r="JDF282" s="216"/>
      <c r="JDG282" s="217"/>
      <c r="JDH282" s="163"/>
      <c r="JDI282" s="163"/>
      <c r="JDJ282" s="216"/>
      <c r="JDK282" s="217"/>
      <c r="JDL282" s="163"/>
      <c r="JDM282" s="163"/>
      <c r="JDN282" s="216"/>
      <c r="JDO282" s="217"/>
      <c r="JDP282" s="163"/>
      <c r="JDQ282" s="163"/>
      <c r="JDR282" s="216"/>
      <c r="JDS282" s="217"/>
      <c r="JDT282" s="163"/>
      <c r="JDU282" s="163"/>
      <c r="JDV282" s="216"/>
      <c r="JDW282" s="217"/>
      <c r="JDX282" s="163"/>
      <c r="JDY282" s="163"/>
      <c r="JDZ282" s="216"/>
      <c r="JEA282" s="217"/>
      <c r="JEB282" s="163"/>
      <c r="JEC282" s="163"/>
      <c r="JED282" s="216"/>
      <c r="JEE282" s="217"/>
      <c r="JEF282" s="163"/>
      <c r="JEG282" s="163"/>
      <c r="JEH282" s="216"/>
      <c r="JEI282" s="217"/>
      <c r="JEJ282" s="163"/>
      <c r="JEK282" s="163"/>
      <c r="JEL282" s="216"/>
      <c r="JEM282" s="217"/>
      <c r="JEN282" s="163"/>
      <c r="JEO282" s="163"/>
      <c r="JEP282" s="216"/>
      <c r="JEQ282" s="217"/>
      <c r="JER282" s="163"/>
      <c r="JES282" s="163"/>
      <c r="JET282" s="216"/>
      <c r="JEU282" s="217"/>
      <c r="JEV282" s="163"/>
      <c r="JEW282" s="163"/>
      <c r="JEX282" s="216"/>
      <c r="JEY282" s="217"/>
      <c r="JEZ282" s="163"/>
      <c r="JFA282" s="163"/>
      <c r="JFB282" s="216"/>
      <c r="JFC282" s="217"/>
      <c r="JFD282" s="163"/>
      <c r="JFE282" s="163"/>
      <c r="JFF282" s="216"/>
      <c r="JFG282" s="217"/>
      <c r="JFH282" s="163"/>
      <c r="JFI282" s="163"/>
      <c r="JFJ282" s="216"/>
      <c r="JFK282" s="217"/>
      <c r="JFL282" s="163"/>
      <c r="JFM282" s="163"/>
      <c r="JFN282" s="216"/>
      <c r="JFO282" s="217"/>
      <c r="JFP282" s="163"/>
      <c r="JFQ282" s="163"/>
      <c r="JFR282" s="216"/>
      <c r="JFS282" s="217"/>
      <c r="JFT282" s="163"/>
      <c r="JFU282" s="163"/>
      <c r="JFV282" s="216"/>
      <c r="JFW282" s="217"/>
      <c r="JFX282" s="163"/>
      <c r="JFY282" s="163"/>
      <c r="JFZ282" s="216"/>
      <c r="JGA282" s="217"/>
      <c r="JGB282" s="163"/>
      <c r="JGC282" s="163"/>
      <c r="JGD282" s="216"/>
      <c r="JGE282" s="217"/>
      <c r="JGF282" s="163"/>
      <c r="JGG282" s="163"/>
      <c r="JGH282" s="216"/>
      <c r="JGI282" s="217"/>
      <c r="JGJ282" s="163"/>
      <c r="JGK282" s="163"/>
      <c r="JGL282" s="216"/>
      <c r="JGM282" s="217"/>
      <c r="JGN282" s="163"/>
      <c r="JGO282" s="163"/>
      <c r="JGP282" s="216"/>
      <c r="JGQ282" s="217"/>
      <c r="JGR282" s="163"/>
      <c r="JGS282" s="163"/>
      <c r="JGT282" s="216"/>
      <c r="JGU282" s="217"/>
      <c r="JGV282" s="163"/>
      <c r="JGW282" s="163"/>
      <c r="JGX282" s="216"/>
      <c r="JGY282" s="217"/>
      <c r="JGZ282" s="163"/>
      <c r="JHA282" s="163"/>
      <c r="JHB282" s="216"/>
      <c r="JHC282" s="217"/>
      <c r="JHD282" s="163"/>
      <c r="JHE282" s="163"/>
      <c r="JHF282" s="216"/>
      <c r="JHG282" s="217"/>
      <c r="JHH282" s="163"/>
      <c r="JHI282" s="163"/>
      <c r="JHJ282" s="216"/>
      <c r="JHK282" s="217"/>
      <c r="JHL282" s="163"/>
      <c r="JHM282" s="163"/>
      <c r="JHN282" s="216"/>
      <c r="JHO282" s="217"/>
      <c r="JHP282" s="163"/>
      <c r="JHQ282" s="163"/>
      <c r="JHR282" s="216"/>
      <c r="JHS282" s="217"/>
      <c r="JHT282" s="163"/>
      <c r="JHU282" s="163"/>
      <c r="JHV282" s="216"/>
      <c r="JHW282" s="217"/>
      <c r="JHX282" s="163"/>
      <c r="JHY282" s="163"/>
      <c r="JHZ282" s="216"/>
      <c r="JIA282" s="217"/>
      <c r="JIB282" s="163"/>
      <c r="JIC282" s="163"/>
      <c r="JID282" s="216"/>
      <c r="JIE282" s="217"/>
      <c r="JIF282" s="163"/>
      <c r="JIG282" s="163"/>
      <c r="JIH282" s="216"/>
      <c r="JII282" s="217"/>
      <c r="JIJ282" s="163"/>
      <c r="JIK282" s="163"/>
      <c r="JIL282" s="216"/>
      <c r="JIM282" s="217"/>
      <c r="JIN282" s="163"/>
      <c r="JIO282" s="163"/>
      <c r="JIP282" s="216"/>
      <c r="JIQ282" s="217"/>
      <c r="JIR282" s="163"/>
      <c r="JIS282" s="163"/>
      <c r="JIT282" s="216"/>
      <c r="JIU282" s="217"/>
      <c r="JIV282" s="163"/>
      <c r="JIW282" s="163"/>
      <c r="JIX282" s="216"/>
      <c r="JIY282" s="217"/>
      <c r="JIZ282" s="163"/>
      <c r="JJA282" s="163"/>
      <c r="JJB282" s="216"/>
      <c r="JJC282" s="217"/>
      <c r="JJD282" s="163"/>
      <c r="JJE282" s="163"/>
      <c r="JJF282" s="216"/>
      <c r="JJG282" s="217"/>
      <c r="JJH282" s="163"/>
      <c r="JJI282" s="163"/>
      <c r="JJJ282" s="216"/>
      <c r="JJK282" s="217"/>
      <c r="JJL282" s="163"/>
      <c r="JJM282" s="163"/>
      <c r="JJN282" s="216"/>
      <c r="JJO282" s="217"/>
      <c r="JJP282" s="163"/>
      <c r="JJQ282" s="163"/>
      <c r="JJR282" s="216"/>
      <c r="JJS282" s="217"/>
      <c r="JJT282" s="163"/>
      <c r="JJU282" s="163"/>
      <c r="JJV282" s="216"/>
      <c r="JJW282" s="217"/>
      <c r="JJX282" s="163"/>
      <c r="JJY282" s="163"/>
      <c r="JJZ282" s="216"/>
      <c r="JKA282" s="217"/>
      <c r="JKB282" s="163"/>
      <c r="JKC282" s="163"/>
      <c r="JKD282" s="216"/>
      <c r="JKE282" s="217"/>
      <c r="JKF282" s="163"/>
      <c r="JKG282" s="163"/>
      <c r="JKH282" s="216"/>
      <c r="JKI282" s="217"/>
      <c r="JKJ282" s="163"/>
      <c r="JKK282" s="163"/>
      <c r="JKL282" s="216"/>
      <c r="JKM282" s="217"/>
      <c r="JKN282" s="163"/>
      <c r="JKO282" s="163"/>
      <c r="JKP282" s="216"/>
      <c r="JKQ282" s="217"/>
      <c r="JKR282" s="163"/>
      <c r="JKS282" s="163"/>
      <c r="JKT282" s="216"/>
      <c r="JKU282" s="217"/>
      <c r="JKV282" s="163"/>
      <c r="JKW282" s="163"/>
      <c r="JKX282" s="216"/>
      <c r="JKY282" s="217"/>
      <c r="JKZ282" s="163"/>
      <c r="JLA282" s="163"/>
      <c r="JLB282" s="216"/>
      <c r="JLC282" s="217"/>
      <c r="JLD282" s="163"/>
      <c r="JLE282" s="163"/>
      <c r="JLF282" s="216"/>
      <c r="JLG282" s="217"/>
      <c r="JLH282" s="163"/>
      <c r="JLI282" s="163"/>
      <c r="JLJ282" s="216"/>
      <c r="JLK282" s="217"/>
      <c r="JLL282" s="163"/>
      <c r="JLM282" s="163"/>
      <c r="JLN282" s="216"/>
      <c r="JLO282" s="217"/>
      <c r="JLP282" s="163"/>
      <c r="JLQ282" s="163"/>
      <c r="JLR282" s="216"/>
      <c r="JLS282" s="217"/>
      <c r="JLT282" s="163"/>
      <c r="JLU282" s="163"/>
      <c r="JLV282" s="216"/>
      <c r="JLW282" s="217"/>
      <c r="JLX282" s="163"/>
      <c r="JLY282" s="163"/>
      <c r="JLZ282" s="216"/>
      <c r="JMA282" s="217"/>
      <c r="JMB282" s="163"/>
      <c r="JMC282" s="163"/>
      <c r="JMD282" s="216"/>
      <c r="JME282" s="217"/>
      <c r="JMF282" s="163"/>
      <c r="JMG282" s="163"/>
      <c r="JMH282" s="216"/>
      <c r="JMI282" s="217"/>
      <c r="JMJ282" s="163"/>
      <c r="JMK282" s="163"/>
      <c r="JML282" s="216"/>
      <c r="JMM282" s="217"/>
      <c r="JMN282" s="163"/>
      <c r="JMO282" s="163"/>
      <c r="JMP282" s="216"/>
      <c r="JMQ282" s="217"/>
      <c r="JMR282" s="163"/>
      <c r="JMS282" s="163"/>
      <c r="JMT282" s="216"/>
      <c r="JMU282" s="217"/>
      <c r="JMV282" s="163"/>
      <c r="JMW282" s="163"/>
      <c r="JMX282" s="216"/>
      <c r="JMY282" s="217"/>
      <c r="JMZ282" s="163"/>
      <c r="JNA282" s="163"/>
      <c r="JNB282" s="216"/>
      <c r="JNC282" s="217"/>
      <c r="JND282" s="163"/>
      <c r="JNE282" s="163"/>
      <c r="JNF282" s="216"/>
      <c r="JNG282" s="217"/>
      <c r="JNH282" s="163"/>
      <c r="JNI282" s="163"/>
      <c r="JNJ282" s="216"/>
      <c r="JNK282" s="217"/>
      <c r="JNL282" s="163"/>
      <c r="JNM282" s="163"/>
      <c r="JNN282" s="216"/>
      <c r="JNO282" s="217"/>
      <c r="JNP282" s="163"/>
      <c r="JNQ282" s="163"/>
      <c r="JNR282" s="216"/>
      <c r="JNS282" s="217"/>
      <c r="JNT282" s="163"/>
      <c r="JNU282" s="163"/>
      <c r="JNV282" s="216"/>
      <c r="JNW282" s="217"/>
      <c r="JNX282" s="163"/>
      <c r="JNY282" s="163"/>
      <c r="JNZ282" s="216"/>
      <c r="JOA282" s="217"/>
      <c r="JOB282" s="163"/>
      <c r="JOC282" s="163"/>
      <c r="JOD282" s="216"/>
      <c r="JOE282" s="217"/>
      <c r="JOF282" s="163"/>
      <c r="JOG282" s="163"/>
      <c r="JOH282" s="216"/>
      <c r="JOI282" s="217"/>
      <c r="JOJ282" s="163"/>
      <c r="JOK282" s="163"/>
      <c r="JOL282" s="216"/>
      <c r="JOM282" s="217"/>
      <c r="JON282" s="163"/>
      <c r="JOO282" s="163"/>
      <c r="JOP282" s="216"/>
      <c r="JOQ282" s="217"/>
      <c r="JOR282" s="163"/>
      <c r="JOS282" s="163"/>
      <c r="JOT282" s="216"/>
      <c r="JOU282" s="217"/>
      <c r="JOV282" s="163"/>
      <c r="JOW282" s="163"/>
      <c r="JOX282" s="216"/>
      <c r="JOY282" s="217"/>
      <c r="JOZ282" s="163"/>
      <c r="JPA282" s="163"/>
      <c r="JPB282" s="216"/>
      <c r="JPC282" s="217"/>
      <c r="JPD282" s="163"/>
      <c r="JPE282" s="163"/>
      <c r="JPF282" s="216"/>
      <c r="JPG282" s="217"/>
      <c r="JPH282" s="163"/>
      <c r="JPI282" s="163"/>
      <c r="JPJ282" s="216"/>
      <c r="JPK282" s="217"/>
      <c r="JPL282" s="163"/>
      <c r="JPM282" s="163"/>
      <c r="JPN282" s="216"/>
      <c r="JPO282" s="217"/>
      <c r="JPP282" s="163"/>
      <c r="JPQ282" s="163"/>
      <c r="JPR282" s="216"/>
      <c r="JPS282" s="217"/>
      <c r="JPT282" s="163"/>
      <c r="JPU282" s="163"/>
      <c r="JPV282" s="216"/>
      <c r="JPW282" s="217"/>
      <c r="JPX282" s="163"/>
      <c r="JPY282" s="163"/>
      <c r="JPZ282" s="216"/>
      <c r="JQA282" s="217"/>
      <c r="JQB282" s="163"/>
      <c r="JQC282" s="163"/>
      <c r="JQD282" s="216"/>
      <c r="JQE282" s="217"/>
      <c r="JQF282" s="163"/>
      <c r="JQG282" s="163"/>
      <c r="JQH282" s="216"/>
      <c r="JQI282" s="217"/>
      <c r="JQJ282" s="163"/>
      <c r="JQK282" s="163"/>
      <c r="JQL282" s="216"/>
      <c r="JQM282" s="217"/>
      <c r="JQN282" s="163"/>
      <c r="JQO282" s="163"/>
      <c r="JQP282" s="216"/>
      <c r="JQQ282" s="217"/>
      <c r="JQR282" s="163"/>
      <c r="JQS282" s="163"/>
      <c r="JQT282" s="216"/>
      <c r="JQU282" s="217"/>
      <c r="JQV282" s="163"/>
      <c r="JQW282" s="163"/>
      <c r="JQX282" s="216"/>
      <c r="JQY282" s="217"/>
      <c r="JQZ282" s="163"/>
      <c r="JRA282" s="163"/>
      <c r="JRB282" s="216"/>
      <c r="JRC282" s="217"/>
      <c r="JRD282" s="163"/>
      <c r="JRE282" s="163"/>
      <c r="JRF282" s="216"/>
      <c r="JRG282" s="217"/>
      <c r="JRH282" s="163"/>
      <c r="JRI282" s="163"/>
      <c r="JRJ282" s="216"/>
      <c r="JRK282" s="217"/>
      <c r="JRL282" s="163"/>
      <c r="JRM282" s="163"/>
      <c r="JRN282" s="216"/>
      <c r="JRO282" s="217"/>
      <c r="JRP282" s="163"/>
      <c r="JRQ282" s="163"/>
      <c r="JRR282" s="216"/>
      <c r="JRS282" s="217"/>
      <c r="JRT282" s="163"/>
      <c r="JRU282" s="163"/>
      <c r="JRV282" s="216"/>
      <c r="JRW282" s="217"/>
      <c r="JRX282" s="163"/>
      <c r="JRY282" s="163"/>
      <c r="JRZ282" s="216"/>
      <c r="JSA282" s="217"/>
      <c r="JSB282" s="163"/>
      <c r="JSC282" s="163"/>
      <c r="JSD282" s="216"/>
      <c r="JSE282" s="217"/>
      <c r="JSF282" s="163"/>
      <c r="JSG282" s="163"/>
      <c r="JSH282" s="216"/>
      <c r="JSI282" s="217"/>
      <c r="JSJ282" s="163"/>
      <c r="JSK282" s="163"/>
      <c r="JSL282" s="216"/>
      <c r="JSM282" s="217"/>
      <c r="JSN282" s="163"/>
      <c r="JSO282" s="163"/>
      <c r="JSP282" s="216"/>
      <c r="JSQ282" s="217"/>
      <c r="JSR282" s="163"/>
      <c r="JSS282" s="163"/>
      <c r="JST282" s="216"/>
      <c r="JSU282" s="217"/>
      <c r="JSV282" s="163"/>
      <c r="JSW282" s="163"/>
      <c r="JSX282" s="216"/>
      <c r="JSY282" s="217"/>
      <c r="JSZ282" s="163"/>
      <c r="JTA282" s="163"/>
      <c r="JTB282" s="216"/>
      <c r="JTC282" s="217"/>
      <c r="JTD282" s="163"/>
      <c r="JTE282" s="163"/>
      <c r="JTF282" s="216"/>
      <c r="JTG282" s="217"/>
      <c r="JTH282" s="163"/>
      <c r="JTI282" s="163"/>
      <c r="JTJ282" s="216"/>
      <c r="JTK282" s="217"/>
      <c r="JTL282" s="163"/>
      <c r="JTM282" s="163"/>
      <c r="JTN282" s="216"/>
      <c r="JTO282" s="217"/>
      <c r="JTP282" s="163"/>
      <c r="JTQ282" s="163"/>
      <c r="JTR282" s="216"/>
      <c r="JTS282" s="217"/>
      <c r="JTT282" s="163"/>
      <c r="JTU282" s="163"/>
      <c r="JTV282" s="216"/>
      <c r="JTW282" s="217"/>
      <c r="JTX282" s="163"/>
      <c r="JTY282" s="163"/>
      <c r="JTZ282" s="216"/>
      <c r="JUA282" s="217"/>
      <c r="JUB282" s="163"/>
      <c r="JUC282" s="163"/>
      <c r="JUD282" s="216"/>
      <c r="JUE282" s="217"/>
      <c r="JUF282" s="163"/>
      <c r="JUG282" s="163"/>
      <c r="JUH282" s="216"/>
      <c r="JUI282" s="217"/>
      <c r="JUJ282" s="163"/>
      <c r="JUK282" s="163"/>
      <c r="JUL282" s="216"/>
      <c r="JUM282" s="217"/>
      <c r="JUN282" s="163"/>
      <c r="JUO282" s="163"/>
      <c r="JUP282" s="216"/>
      <c r="JUQ282" s="217"/>
      <c r="JUR282" s="163"/>
      <c r="JUS282" s="163"/>
      <c r="JUT282" s="216"/>
      <c r="JUU282" s="217"/>
      <c r="JUV282" s="163"/>
      <c r="JUW282" s="163"/>
      <c r="JUX282" s="216"/>
      <c r="JUY282" s="217"/>
      <c r="JUZ282" s="163"/>
      <c r="JVA282" s="163"/>
      <c r="JVB282" s="216"/>
      <c r="JVC282" s="217"/>
      <c r="JVD282" s="163"/>
      <c r="JVE282" s="163"/>
      <c r="JVF282" s="216"/>
      <c r="JVG282" s="217"/>
      <c r="JVH282" s="163"/>
      <c r="JVI282" s="163"/>
      <c r="JVJ282" s="216"/>
      <c r="JVK282" s="217"/>
      <c r="JVL282" s="163"/>
      <c r="JVM282" s="163"/>
      <c r="JVN282" s="216"/>
      <c r="JVO282" s="217"/>
      <c r="JVP282" s="163"/>
      <c r="JVQ282" s="163"/>
      <c r="JVR282" s="216"/>
      <c r="JVS282" s="217"/>
      <c r="JVT282" s="163"/>
      <c r="JVU282" s="163"/>
      <c r="JVV282" s="216"/>
      <c r="JVW282" s="217"/>
      <c r="JVX282" s="163"/>
      <c r="JVY282" s="163"/>
      <c r="JVZ282" s="216"/>
      <c r="JWA282" s="217"/>
      <c r="JWB282" s="163"/>
      <c r="JWC282" s="163"/>
      <c r="JWD282" s="216"/>
      <c r="JWE282" s="217"/>
      <c r="JWF282" s="163"/>
      <c r="JWG282" s="163"/>
      <c r="JWH282" s="216"/>
      <c r="JWI282" s="217"/>
      <c r="JWJ282" s="163"/>
      <c r="JWK282" s="163"/>
      <c r="JWL282" s="216"/>
      <c r="JWM282" s="217"/>
      <c r="JWN282" s="163"/>
      <c r="JWO282" s="163"/>
      <c r="JWP282" s="216"/>
      <c r="JWQ282" s="217"/>
      <c r="JWR282" s="163"/>
      <c r="JWS282" s="163"/>
      <c r="JWT282" s="216"/>
      <c r="JWU282" s="217"/>
      <c r="JWV282" s="163"/>
      <c r="JWW282" s="163"/>
      <c r="JWX282" s="216"/>
      <c r="JWY282" s="217"/>
      <c r="JWZ282" s="163"/>
      <c r="JXA282" s="163"/>
      <c r="JXB282" s="216"/>
      <c r="JXC282" s="217"/>
      <c r="JXD282" s="163"/>
      <c r="JXE282" s="163"/>
      <c r="JXF282" s="216"/>
      <c r="JXG282" s="217"/>
      <c r="JXH282" s="163"/>
      <c r="JXI282" s="163"/>
      <c r="JXJ282" s="216"/>
      <c r="JXK282" s="217"/>
      <c r="JXL282" s="163"/>
      <c r="JXM282" s="163"/>
      <c r="JXN282" s="216"/>
      <c r="JXO282" s="217"/>
      <c r="JXP282" s="163"/>
      <c r="JXQ282" s="163"/>
      <c r="JXR282" s="216"/>
      <c r="JXS282" s="217"/>
      <c r="JXT282" s="163"/>
      <c r="JXU282" s="163"/>
      <c r="JXV282" s="216"/>
      <c r="JXW282" s="217"/>
      <c r="JXX282" s="163"/>
      <c r="JXY282" s="163"/>
      <c r="JXZ282" s="216"/>
      <c r="JYA282" s="217"/>
      <c r="JYB282" s="163"/>
      <c r="JYC282" s="163"/>
      <c r="JYD282" s="216"/>
      <c r="JYE282" s="217"/>
      <c r="JYF282" s="163"/>
      <c r="JYG282" s="163"/>
      <c r="JYH282" s="216"/>
      <c r="JYI282" s="217"/>
      <c r="JYJ282" s="163"/>
      <c r="JYK282" s="163"/>
      <c r="JYL282" s="216"/>
      <c r="JYM282" s="217"/>
      <c r="JYN282" s="163"/>
      <c r="JYO282" s="163"/>
      <c r="JYP282" s="216"/>
      <c r="JYQ282" s="217"/>
      <c r="JYR282" s="163"/>
      <c r="JYS282" s="163"/>
      <c r="JYT282" s="216"/>
      <c r="JYU282" s="217"/>
      <c r="JYV282" s="163"/>
      <c r="JYW282" s="163"/>
      <c r="JYX282" s="216"/>
      <c r="JYY282" s="217"/>
      <c r="JYZ282" s="163"/>
      <c r="JZA282" s="163"/>
      <c r="JZB282" s="216"/>
      <c r="JZC282" s="217"/>
      <c r="JZD282" s="163"/>
      <c r="JZE282" s="163"/>
      <c r="JZF282" s="216"/>
      <c r="JZG282" s="217"/>
      <c r="JZH282" s="163"/>
      <c r="JZI282" s="163"/>
      <c r="JZJ282" s="216"/>
      <c r="JZK282" s="217"/>
      <c r="JZL282" s="163"/>
      <c r="JZM282" s="163"/>
      <c r="JZN282" s="216"/>
      <c r="JZO282" s="217"/>
      <c r="JZP282" s="163"/>
      <c r="JZQ282" s="163"/>
      <c r="JZR282" s="216"/>
      <c r="JZS282" s="217"/>
      <c r="JZT282" s="163"/>
      <c r="JZU282" s="163"/>
      <c r="JZV282" s="216"/>
      <c r="JZW282" s="217"/>
      <c r="JZX282" s="163"/>
      <c r="JZY282" s="163"/>
      <c r="JZZ282" s="216"/>
      <c r="KAA282" s="217"/>
      <c r="KAB282" s="163"/>
      <c r="KAC282" s="163"/>
      <c r="KAD282" s="216"/>
      <c r="KAE282" s="217"/>
      <c r="KAF282" s="163"/>
      <c r="KAG282" s="163"/>
      <c r="KAH282" s="216"/>
      <c r="KAI282" s="217"/>
      <c r="KAJ282" s="163"/>
      <c r="KAK282" s="163"/>
      <c r="KAL282" s="216"/>
      <c r="KAM282" s="217"/>
      <c r="KAN282" s="163"/>
      <c r="KAO282" s="163"/>
      <c r="KAP282" s="216"/>
      <c r="KAQ282" s="217"/>
      <c r="KAR282" s="163"/>
      <c r="KAS282" s="163"/>
      <c r="KAT282" s="216"/>
      <c r="KAU282" s="217"/>
      <c r="KAV282" s="163"/>
      <c r="KAW282" s="163"/>
      <c r="KAX282" s="216"/>
      <c r="KAY282" s="217"/>
      <c r="KAZ282" s="163"/>
      <c r="KBA282" s="163"/>
      <c r="KBB282" s="216"/>
      <c r="KBC282" s="217"/>
      <c r="KBD282" s="163"/>
      <c r="KBE282" s="163"/>
      <c r="KBF282" s="216"/>
      <c r="KBG282" s="217"/>
      <c r="KBH282" s="163"/>
      <c r="KBI282" s="163"/>
      <c r="KBJ282" s="216"/>
      <c r="KBK282" s="217"/>
      <c r="KBL282" s="163"/>
      <c r="KBM282" s="163"/>
      <c r="KBN282" s="216"/>
      <c r="KBO282" s="217"/>
      <c r="KBP282" s="163"/>
      <c r="KBQ282" s="163"/>
      <c r="KBR282" s="216"/>
      <c r="KBS282" s="217"/>
      <c r="KBT282" s="163"/>
      <c r="KBU282" s="163"/>
      <c r="KBV282" s="216"/>
      <c r="KBW282" s="217"/>
      <c r="KBX282" s="163"/>
      <c r="KBY282" s="163"/>
      <c r="KBZ282" s="216"/>
      <c r="KCA282" s="217"/>
      <c r="KCB282" s="163"/>
      <c r="KCC282" s="163"/>
      <c r="KCD282" s="216"/>
      <c r="KCE282" s="217"/>
      <c r="KCF282" s="163"/>
      <c r="KCG282" s="163"/>
      <c r="KCH282" s="216"/>
      <c r="KCI282" s="217"/>
      <c r="KCJ282" s="163"/>
      <c r="KCK282" s="163"/>
      <c r="KCL282" s="216"/>
      <c r="KCM282" s="217"/>
      <c r="KCN282" s="163"/>
      <c r="KCO282" s="163"/>
      <c r="KCP282" s="216"/>
      <c r="KCQ282" s="217"/>
      <c r="KCR282" s="163"/>
      <c r="KCS282" s="163"/>
      <c r="KCT282" s="216"/>
      <c r="KCU282" s="217"/>
      <c r="KCV282" s="163"/>
      <c r="KCW282" s="163"/>
      <c r="KCX282" s="216"/>
      <c r="KCY282" s="217"/>
      <c r="KCZ282" s="163"/>
      <c r="KDA282" s="163"/>
      <c r="KDB282" s="216"/>
      <c r="KDC282" s="217"/>
      <c r="KDD282" s="163"/>
      <c r="KDE282" s="163"/>
      <c r="KDF282" s="216"/>
      <c r="KDG282" s="217"/>
      <c r="KDH282" s="163"/>
      <c r="KDI282" s="163"/>
      <c r="KDJ282" s="216"/>
      <c r="KDK282" s="217"/>
      <c r="KDL282" s="163"/>
      <c r="KDM282" s="163"/>
      <c r="KDN282" s="216"/>
      <c r="KDO282" s="217"/>
      <c r="KDP282" s="163"/>
      <c r="KDQ282" s="163"/>
      <c r="KDR282" s="216"/>
      <c r="KDS282" s="217"/>
      <c r="KDT282" s="163"/>
      <c r="KDU282" s="163"/>
      <c r="KDV282" s="216"/>
      <c r="KDW282" s="217"/>
      <c r="KDX282" s="163"/>
      <c r="KDY282" s="163"/>
      <c r="KDZ282" s="216"/>
      <c r="KEA282" s="217"/>
      <c r="KEB282" s="163"/>
      <c r="KEC282" s="163"/>
      <c r="KED282" s="216"/>
      <c r="KEE282" s="217"/>
      <c r="KEF282" s="163"/>
      <c r="KEG282" s="163"/>
      <c r="KEH282" s="216"/>
      <c r="KEI282" s="217"/>
      <c r="KEJ282" s="163"/>
      <c r="KEK282" s="163"/>
      <c r="KEL282" s="216"/>
      <c r="KEM282" s="217"/>
      <c r="KEN282" s="163"/>
      <c r="KEO282" s="163"/>
      <c r="KEP282" s="216"/>
      <c r="KEQ282" s="217"/>
      <c r="KER282" s="163"/>
      <c r="KES282" s="163"/>
      <c r="KET282" s="216"/>
      <c r="KEU282" s="217"/>
      <c r="KEV282" s="163"/>
      <c r="KEW282" s="163"/>
      <c r="KEX282" s="216"/>
      <c r="KEY282" s="217"/>
      <c r="KEZ282" s="163"/>
      <c r="KFA282" s="163"/>
      <c r="KFB282" s="216"/>
      <c r="KFC282" s="217"/>
      <c r="KFD282" s="163"/>
      <c r="KFE282" s="163"/>
      <c r="KFF282" s="216"/>
      <c r="KFG282" s="217"/>
      <c r="KFH282" s="163"/>
      <c r="KFI282" s="163"/>
      <c r="KFJ282" s="216"/>
      <c r="KFK282" s="217"/>
      <c r="KFL282" s="163"/>
      <c r="KFM282" s="163"/>
      <c r="KFN282" s="216"/>
      <c r="KFO282" s="217"/>
      <c r="KFP282" s="163"/>
      <c r="KFQ282" s="163"/>
      <c r="KFR282" s="216"/>
      <c r="KFS282" s="217"/>
      <c r="KFT282" s="163"/>
      <c r="KFU282" s="163"/>
      <c r="KFV282" s="216"/>
      <c r="KFW282" s="217"/>
      <c r="KFX282" s="163"/>
      <c r="KFY282" s="163"/>
      <c r="KFZ282" s="216"/>
      <c r="KGA282" s="217"/>
      <c r="KGB282" s="163"/>
      <c r="KGC282" s="163"/>
      <c r="KGD282" s="216"/>
      <c r="KGE282" s="217"/>
      <c r="KGF282" s="163"/>
      <c r="KGG282" s="163"/>
      <c r="KGH282" s="216"/>
      <c r="KGI282" s="217"/>
      <c r="KGJ282" s="163"/>
      <c r="KGK282" s="163"/>
      <c r="KGL282" s="216"/>
      <c r="KGM282" s="217"/>
      <c r="KGN282" s="163"/>
      <c r="KGO282" s="163"/>
      <c r="KGP282" s="216"/>
      <c r="KGQ282" s="217"/>
      <c r="KGR282" s="163"/>
      <c r="KGS282" s="163"/>
      <c r="KGT282" s="216"/>
      <c r="KGU282" s="217"/>
      <c r="KGV282" s="163"/>
      <c r="KGW282" s="163"/>
      <c r="KGX282" s="216"/>
      <c r="KGY282" s="217"/>
      <c r="KGZ282" s="163"/>
      <c r="KHA282" s="163"/>
      <c r="KHB282" s="216"/>
      <c r="KHC282" s="217"/>
      <c r="KHD282" s="163"/>
      <c r="KHE282" s="163"/>
      <c r="KHF282" s="216"/>
      <c r="KHG282" s="217"/>
      <c r="KHH282" s="163"/>
      <c r="KHI282" s="163"/>
      <c r="KHJ282" s="216"/>
      <c r="KHK282" s="217"/>
      <c r="KHL282" s="163"/>
      <c r="KHM282" s="163"/>
      <c r="KHN282" s="216"/>
      <c r="KHO282" s="217"/>
      <c r="KHP282" s="163"/>
      <c r="KHQ282" s="163"/>
      <c r="KHR282" s="216"/>
      <c r="KHS282" s="217"/>
      <c r="KHT282" s="163"/>
      <c r="KHU282" s="163"/>
      <c r="KHV282" s="216"/>
      <c r="KHW282" s="217"/>
      <c r="KHX282" s="163"/>
      <c r="KHY282" s="163"/>
      <c r="KHZ282" s="216"/>
      <c r="KIA282" s="217"/>
      <c r="KIB282" s="163"/>
      <c r="KIC282" s="163"/>
      <c r="KID282" s="216"/>
      <c r="KIE282" s="217"/>
      <c r="KIF282" s="163"/>
      <c r="KIG282" s="163"/>
      <c r="KIH282" s="216"/>
      <c r="KII282" s="217"/>
      <c r="KIJ282" s="163"/>
      <c r="KIK282" s="163"/>
      <c r="KIL282" s="216"/>
      <c r="KIM282" s="217"/>
      <c r="KIN282" s="163"/>
      <c r="KIO282" s="163"/>
      <c r="KIP282" s="216"/>
      <c r="KIQ282" s="217"/>
      <c r="KIR282" s="163"/>
      <c r="KIS282" s="163"/>
      <c r="KIT282" s="216"/>
      <c r="KIU282" s="217"/>
      <c r="KIV282" s="163"/>
      <c r="KIW282" s="163"/>
      <c r="KIX282" s="216"/>
      <c r="KIY282" s="217"/>
      <c r="KIZ282" s="163"/>
      <c r="KJA282" s="163"/>
      <c r="KJB282" s="216"/>
      <c r="KJC282" s="217"/>
      <c r="KJD282" s="163"/>
      <c r="KJE282" s="163"/>
      <c r="KJF282" s="216"/>
      <c r="KJG282" s="217"/>
      <c r="KJH282" s="163"/>
      <c r="KJI282" s="163"/>
      <c r="KJJ282" s="216"/>
      <c r="KJK282" s="217"/>
      <c r="KJL282" s="163"/>
      <c r="KJM282" s="163"/>
      <c r="KJN282" s="216"/>
      <c r="KJO282" s="217"/>
      <c r="KJP282" s="163"/>
      <c r="KJQ282" s="163"/>
      <c r="KJR282" s="216"/>
      <c r="KJS282" s="217"/>
      <c r="KJT282" s="163"/>
      <c r="KJU282" s="163"/>
      <c r="KJV282" s="216"/>
      <c r="KJW282" s="217"/>
      <c r="KJX282" s="163"/>
      <c r="KJY282" s="163"/>
      <c r="KJZ282" s="216"/>
      <c r="KKA282" s="217"/>
      <c r="KKB282" s="163"/>
      <c r="KKC282" s="163"/>
      <c r="KKD282" s="216"/>
      <c r="KKE282" s="217"/>
      <c r="KKF282" s="163"/>
      <c r="KKG282" s="163"/>
      <c r="KKH282" s="216"/>
      <c r="KKI282" s="217"/>
      <c r="KKJ282" s="163"/>
      <c r="KKK282" s="163"/>
      <c r="KKL282" s="216"/>
      <c r="KKM282" s="217"/>
      <c r="KKN282" s="163"/>
      <c r="KKO282" s="163"/>
      <c r="KKP282" s="216"/>
      <c r="KKQ282" s="217"/>
      <c r="KKR282" s="163"/>
      <c r="KKS282" s="163"/>
      <c r="KKT282" s="216"/>
      <c r="KKU282" s="217"/>
      <c r="KKV282" s="163"/>
      <c r="KKW282" s="163"/>
      <c r="KKX282" s="216"/>
      <c r="KKY282" s="217"/>
      <c r="KKZ282" s="163"/>
      <c r="KLA282" s="163"/>
      <c r="KLB282" s="216"/>
      <c r="KLC282" s="217"/>
      <c r="KLD282" s="163"/>
      <c r="KLE282" s="163"/>
      <c r="KLF282" s="216"/>
      <c r="KLG282" s="217"/>
      <c r="KLH282" s="163"/>
      <c r="KLI282" s="163"/>
      <c r="KLJ282" s="216"/>
      <c r="KLK282" s="217"/>
      <c r="KLL282" s="163"/>
      <c r="KLM282" s="163"/>
      <c r="KLN282" s="216"/>
      <c r="KLO282" s="217"/>
      <c r="KLP282" s="163"/>
      <c r="KLQ282" s="163"/>
      <c r="KLR282" s="216"/>
      <c r="KLS282" s="217"/>
      <c r="KLT282" s="163"/>
      <c r="KLU282" s="163"/>
      <c r="KLV282" s="216"/>
      <c r="KLW282" s="217"/>
      <c r="KLX282" s="163"/>
      <c r="KLY282" s="163"/>
      <c r="KLZ282" s="216"/>
      <c r="KMA282" s="217"/>
      <c r="KMB282" s="163"/>
      <c r="KMC282" s="163"/>
      <c r="KMD282" s="216"/>
      <c r="KME282" s="217"/>
      <c r="KMF282" s="163"/>
      <c r="KMG282" s="163"/>
      <c r="KMH282" s="216"/>
      <c r="KMI282" s="217"/>
      <c r="KMJ282" s="163"/>
      <c r="KMK282" s="163"/>
      <c r="KML282" s="216"/>
      <c r="KMM282" s="217"/>
      <c r="KMN282" s="163"/>
      <c r="KMO282" s="163"/>
      <c r="KMP282" s="216"/>
      <c r="KMQ282" s="217"/>
      <c r="KMR282" s="163"/>
      <c r="KMS282" s="163"/>
      <c r="KMT282" s="216"/>
      <c r="KMU282" s="217"/>
      <c r="KMV282" s="163"/>
      <c r="KMW282" s="163"/>
      <c r="KMX282" s="216"/>
      <c r="KMY282" s="217"/>
      <c r="KMZ282" s="163"/>
      <c r="KNA282" s="163"/>
      <c r="KNB282" s="216"/>
      <c r="KNC282" s="217"/>
      <c r="KND282" s="163"/>
      <c r="KNE282" s="163"/>
      <c r="KNF282" s="216"/>
      <c r="KNG282" s="217"/>
      <c r="KNH282" s="163"/>
      <c r="KNI282" s="163"/>
      <c r="KNJ282" s="216"/>
      <c r="KNK282" s="217"/>
      <c r="KNL282" s="163"/>
      <c r="KNM282" s="163"/>
      <c r="KNN282" s="216"/>
      <c r="KNO282" s="217"/>
      <c r="KNP282" s="163"/>
      <c r="KNQ282" s="163"/>
      <c r="KNR282" s="216"/>
      <c r="KNS282" s="217"/>
      <c r="KNT282" s="163"/>
      <c r="KNU282" s="163"/>
      <c r="KNV282" s="216"/>
      <c r="KNW282" s="217"/>
      <c r="KNX282" s="163"/>
      <c r="KNY282" s="163"/>
      <c r="KNZ282" s="216"/>
      <c r="KOA282" s="217"/>
      <c r="KOB282" s="163"/>
      <c r="KOC282" s="163"/>
      <c r="KOD282" s="216"/>
      <c r="KOE282" s="217"/>
      <c r="KOF282" s="163"/>
      <c r="KOG282" s="163"/>
      <c r="KOH282" s="216"/>
      <c r="KOI282" s="217"/>
      <c r="KOJ282" s="163"/>
      <c r="KOK282" s="163"/>
      <c r="KOL282" s="216"/>
      <c r="KOM282" s="217"/>
      <c r="KON282" s="163"/>
      <c r="KOO282" s="163"/>
      <c r="KOP282" s="216"/>
      <c r="KOQ282" s="217"/>
      <c r="KOR282" s="163"/>
      <c r="KOS282" s="163"/>
      <c r="KOT282" s="216"/>
      <c r="KOU282" s="217"/>
      <c r="KOV282" s="163"/>
      <c r="KOW282" s="163"/>
      <c r="KOX282" s="216"/>
      <c r="KOY282" s="217"/>
      <c r="KOZ282" s="163"/>
      <c r="KPA282" s="163"/>
      <c r="KPB282" s="216"/>
      <c r="KPC282" s="217"/>
      <c r="KPD282" s="163"/>
      <c r="KPE282" s="163"/>
      <c r="KPF282" s="216"/>
      <c r="KPG282" s="217"/>
      <c r="KPH282" s="163"/>
      <c r="KPI282" s="163"/>
      <c r="KPJ282" s="216"/>
      <c r="KPK282" s="217"/>
      <c r="KPL282" s="163"/>
      <c r="KPM282" s="163"/>
      <c r="KPN282" s="216"/>
      <c r="KPO282" s="217"/>
      <c r="KPP282" s="163"/>
      <c r="KPQ282" s="163"/>
      <c r="KPR282" s="216"/>
      <c r="KPS282" s="217"/>
      <c r="KPT282" s="163"/>
      <c r="KPU282" s="163"/>
      <c r="KPV282" s="216"/>
      <c r="KPW282" s="217"/>
      <c r="KPX282" s="163"/>
      <c r="KPY282" s="163"/>
      <c r="KPZ282" s="216"/>
      <c r="KQA282" s="217"/>
      <c r="KQB282" s="163"/>
      <c r="KQC282" s="163"/>
      <c r="KQD282" s="216"/>
      <c r="KQE282" s="217"/>
      <c r="KQF282" s="163"/>
      <c r="KQG282" s="163"/>
      <c r="KQH282" s="216"/>
      <c r="KQI282" s="217"/>
      <c r="KQJ282" s="163"/>
      <c r="KQK282" s="163"/>
      <c r="KQL282" s="216"/>
      <c r="KQM282" s="217"/>
      <c r="KQN282" s="163"/>
      <c r="KQO282" s="163"/>
      <c r="KQP282" s="216"/>
      <c r="KQQ282" s="217"/>
      <c r="KQR282" s="163"/>
      <c r="KQS282" s="163"/>
      <c r="KQT282" s="216"/>
      <c r="KQU282" s="217"/>
      <c r="KQV282" s="163"/>
      <c r="KQW282" s="163"/>
      <c r="KQX282" s="216"/>
      <c r="KQY282" s="217"/>
      <c r="KQZ282" s="163"/>
      <c r="KRA282" s="163"/>
      <c r="KRB282" s="216"/>
      <c r="KRC282" s="217"/>
      <c r="KRD282" s="163"/>
      <c r="KRE282" s="163"/>
      <c r="KRF282" s="216"/>
      <c r="KRG282" s="217"/>
      <c r="KRH282" s="163"/>
      <c r="KRI282" s="163"/>
      <c r="KRJ282" s="216"/>
      <c r="KRK282" s="217"/>
      <c r="KRL282" s="163"/>
      <c r="KRM282" s="163"/>
      <c r="KRN282" s="216"/>
      <c r="KRO282" s="217"/>
      <c r="KRP282" s="163"/>
      <c r="KRQ282" s="163"/>
      <c r="KRR282" s="216"/>
      <c r="KRS282" s="217"/>
      <c r="KRT282" s="163"/>
      <c r="KRU282" s="163"/>
      <c r="KRV282" s="216"/>
      <c r="KRW282" s="217"/>
      <c r="KRX282" s="163"/>
      <c r="KRY282" s="163"/>
      <c r="KRZ282" s="216"/>
      <c r="KSA282" s="217"/>
      <c r="KSB282" s="163"/>
      <c r="KSC282" s="163"/>
      <c r="KSD282" s="216"/>
      <c r="KSE282" s="217"/>
      <c r="KSF282" s="163"/>
      <c r="KSG282" s="163"/>
      <c r="KSH282" s="216"/>
      <c r="KSI282" s="217"/>
      <c r="KSJ282" s="163"/>
      <c r="KSK282" s="163"/>
      <c r="KSL282" s="216"/>
      <c r="KSM282" s="217"/>
      <c r="KSN282" s="163"/>
      <c r="KSO282" s="163"/>
      <c r="KSP282" s="216"/>
      <c r="KSQ282" s="217"/>
      <c r="KSR282" s="163"/>
      <c r="KSS282" s="163"/>
      <c r="KST282" s="216"/>
      <c r="KSU282" s="217"/>
      <c r="KSV282" s="163"/>
      <c r="KSW282" s="163"/>
      <c r="KSX282" s="216"/>
      <c r="KSY282" s="217"/>
      <c r="KSZ282" s="163"/>
      <c r="KTA282" s="163"/>
      <c r="KTB282" s="216"/>
      <c r="KTC282" s="217"/>
      <c r="KTD282" s="163"/>
      <c r="KTE282" s="163"/>
      <c r="KTF282" s="216"/>
      <c r="KTG282" s="217"/>
      <c r="KTH282" s="163"/>
      <c r="KTI282" s="163"/>
      <c r="KTJ282" s="216"/>
      <c r="KTK282" s="217"/>
      <c r="KTL282" s="163"/>
      <c r="KTM282" s="163"/>
      <c r="KTN282" s="216"/>
      <c r="KTO282" s="217"/>
      <c r="KTP282" s="163"/>
      <c r="KTQ282" s="163"/>
      <c r="KTR282" s="216"/>
      <c r="KTS282" s="217"/>
      <c r="KTT282" s="163"/>
      <c r="KTU282" s="163"/>
      <c r="KTV282" s="216"/>
      <c r="KTW282" s="217"/>
      <c r="KTX282" s="163"/>
      <c r="KTY282" s="163"/>
      <c r="KTZ282" s="216"/>
      <c r="KUA282" s="217"/>
      <c r="KUB282" s="163"/>
      <c r="KUC282" s="163"/>
      <c r="KUD282" s="216"/>
      <c r="KUE282" s="217"/>
      <c r="KUF282" s="163"/>
      <c r="KUG282" s="163"/>
      <c r="KUH282" s="216"/>
      <c r="KUI282" s="217"/>
      <c r="KUJ282" s="163"/>
      <c r="KUK282" s="163"/>
      <c r="KUL282" s="216"/>
      <c r="KUM282" s="217"/>
      <c r="KUN282" s="163"/>
      <c r="KUO282" s="163"/>
      <c r="KUP282" s="216"/>
      <c r="KUQ282" s="217"/>
      <c r="KUR282" s="163"/>
      <c r="KUS282" s="163"/>
      <c r="KUT282" s="216"/>
      <c r="KUU282" s="217"/>
      <c r="KUV282" s="163"/>
      <c r="KUW282" s="163"/>
      <c r="KUX282" s="216"/>
      <c r="KUY282" s="217"/>
      <c r="KUZ282" s="163"/>
      <c r="KVA282" s="163"/>
      <c r="KVB282" s="216"/>
      <c r="KVC282" s="217"/>
      <c r="KVD282" s="163"/>
      <c r="KVE282" s="163"/>
      <c r="KVF282" s="216"/>
      <c r="KVG282" s="217"/>
      <c r="KVH282" s="163"/>
      <c r="KVI282" s="163"/>
      <c r="KVJ282" s="216"/>
      <c r="KVK282" s="217"/>
      <c r="KVL282" s="163"/>
      <c r="KVM282" s="163"/>
      <c r="KVN282" s="216"/>
      <c r="KVO282" s="217"/>
      <c r="KVP282" s="163"/>
      <c r="KVQ282" s="163"/>
      <c r="KVR282" s="216"/>
      <c r="KVS282" s="217"/>
      <c r="KVT282" s="163"/>
      <c r="KVU282" s="163"/>
      <c r="KVV282" s="216"/>
      <c r="KVW282" s="217"/>
      <c r="KVX282" s="163"/>
      <c r="KVY282" s="163"/>
      <c r="KVZ282" s="216"/>
      <c r="KWA282" s="217"/>
      <c r="KWB282" s="163"/>
      <c r="KWC282" s="163"/>
      <c r="KWD282" s="216"/>
      <c r="KWE282" s="217"/>
      <c r="KWF282" s="163"/>
      <c r="KWG282" s="163"/>
      <c r="KWH282" s="216"/>
      <c r="KWI282" s="217"/>
      <c r="KWJ282" s="163"/>
      <c r="KWK282" s="163"/>
      <c r="KWL282" s="216"/>
      <c r="KWM282" s="217"/>
      <c r="KWN282" s="163"/>
      <c r="KWO282" s="163"/>
      <c r="KWP282" s="216"/>
      <c r="KWQ282" s="217"/>
      <c r="KWR282" s="163"/>
      <c r="KWS282" s="163"/>
      <c r="KWT282" s="216"/>
      <c r="KWU282" s="217"/>
      <c r="KWV282" s="163"/>
      <c r="KWW282" s="163"/>
      <c r="KWX282" s="216"/>
      <c r="KWY282" s="217"/>
      <c r="KWZ282" s="163"/>
      <c r="KXA282" s="163"/>
      <c r="KXB282" s="216"/>
      <c r="KXC282" s="217"/>
      <c r="KXD282" s="163"/>
      <c r="KXE282" s="163"/>
      <c r="KXF282" s="216"/>
      <c r="KXG282" s="217"/>
      <c r="KXH282" s="163"/>
      <c r="KXI282" s="163"/>
      <c r="KXJ282" s="216"/>
      <c r="KXK282" s="217"/>
      <c r="KXL282" s="163"/>
      <c r="KXM282" s="163"/>
      <c r="KXN282" s="216"/>
      <c r="KXO282" s="217"/>
      <c r="KXP282" s="163"/>
      <c r="KXQ282" s="163"/>
      <c r="KXR282" s="216"/>
      <c r="KXS282" s="217"/>
      <c r="KXT282" s="163"/>
      <c r="KXU282" s="163"/>
      <c r="KXV282" s="216"/>
      <c r="KXW282" s="217"/>
      <c r="KXX282" s="163"/>
      <c r="KXY282" s="163"/>
      <c r="KXZ282" s="216"/>
      <c r="KYA282" s="217"/>
      <c r="KYB282" s="163"/>
      <c r="KYC282" s="163"/>
      <c r="KYD282" s="216"/>
      <c r="KYE282" s="217"/>
      <c r="KYF282" s="163"/>
      <c r="KYG282" s="163"/>
      <c r="KYH282" s="216"/>
      <c r="KYI282" s="217"/>
      <c r="KYJ282" s="163"/>
      <c r="KYK282" s="163"/>
      <c r="KYL282" s="216"/>
      <c r="KYM282" s="217"/>
      <c r="KYN282" s="163"/>
      <c r="KYO282" s="163"/>
      <c r="KYP282" s="216"/>
      <c r="KYQ282" s="217"/>
      <c r="KYR282" s="163"/>
      <c r="KYS282" s="163"/>
      <c r="KYT282" s="216"/>
      <c r="KYU282" s="217"/>
      <c r="KYV282" s="163"/>
      <c r="KYW282" s="163"/>
      <c r="KYX282" s="216"/>
      <c r="KYY282" s="217"/>
      <c r="KYZ282" s="163"/>
      <c r="KZA282" s="163"/>
      <c r="KZB282" s="216"/>
      <c r="KZC282" s="217"/>
      <c r="KZD282" s="163"/>
      <c r="KZE282" s="163"/>
      <c r="KZF282" s="216"/>
      <c r="KZG282" s="217"/>
      <c r="KZH282" s="163"/>
      <c r="KZI282" s="163"/>
      <c r="KZJ282" s="216"/>
      <c r="KZK282" s="217"/>
      <c r="KZL282" s="163"/>
      <c r="KZM282" s="163"/>
      <c r="KZN282" s="216"/>
      <c r="KZO282" s="217"/>
      <c r="KZP282" s="163"/>
      <c r="KZQ282" s="163"/>
      <c r="KZR282" s="216"/>
      <c r="KZS282" s="217"/>
      <c r="KZT282" s="163"/>
      <c r="KZU282" s="163"/>
      <c r="KZV282" s="216"/>
      <c r="KZW282" s="217"/>
      <c r="KZX282" s="163"/>
      <c r="KZY282" s="163"/>
      <c r="KZZ282" s="216"/>
      <c r="LAA282" s="217"/>
      <c r="LAB282" s="163"/>
      <c r="LAC282" s="163"/>
      <c r="LAD282" s="216"/>
      <c r="LAE282" s="217"/>
      <c r="LAF282" s="163"/>
      <c r="LAG282" s="163"/>
      <c r="LAH282" s="216"/>
      <c r="LAI282" s="217"/>
      <c r="LAJ282" s="163"/>
      <c r="LAK282" s="163"/>
      <c r="LAL282" s="216"/>
      <c r="LAM282" s="217"/>
      <c r="LAN282" s="163"/>
      <c r="LAO282" s="163"/>
      <c r="LAP282" s="216"/>
      <c r="LAQ282" s="217"/>
      <c r="LAR282" s="163"/>
      <c r="LAS282" s="163"/>
      <c r="LAT282" s="216"/>
      <c r="LAU282" s="217"/>
      <c r="LAV282" s="163"/>
      <c r="LAW282" s="163"/>
      <c r="LAX282" s="216"/>
      <c r="LAY282" s="217"/>
      <c r="LAZ282" s="163"/>
      <c r="LBA282" s="163"/>
      <c r="LBB282" s="216"/>
      <c r="LBC282" s="217"/>
      <c r="LBD282" s="163"/>
      <c r="LBE282" s="163"/>
      <c r="LBF282" s="216"/>
      <c r="LBG282" s="217"/>
      <c r="LBH282" s="163"/>
      <c r="LBI282" s="163"/>
      <c r="LBJ282" s="216"/>
      <c r="LBK282" s="217"/>
      <c r="LBL282" s="163"/>
      <c r="LBM282" s="163"/>
      <c r="LBN282" s="216"/>
      <c r="LBO282" s="217"/>
      <c r="LBP282" s="163"/>
      <c r="LBQ282" s="163"/>
      <c r="LBR282" s="216"/>
      <c r="LBS282" s="217"/>
      <c r="LBT282" s="163"/>
      <c r="LBU282" s="163"/>
      <c r="LBV282" s="216"/>
      <c r="LBW282" s="217"/>
      <c r="LBX282" s="163"/>
      <c r="LBY282" s="163"/>
      <c r="LBZ282" s="216"/>
      <c r="LCA282" s="217"/>
      <c r="LCB282" s="163"/>
      <c r="LCC282" s="163"/>
      <c r="LCD282" s="216"/>
      <c r="LCE282" s="217"/>
      <c r="LCF282" s="163"/>
      <c r="LCG282" s="163"/>
      <c r="LCH282" s="216"/>
      <c r="LCI282" s="217"/>
      <c r="LCJ282" s="163"/>
      <c r="LCK282" s="163"/>
      <c r="LCL282" s="216"/>
      <c r="LCM282" s="217"/>
      <c r="LCN282" s="163"/>
      <c r="LCO282" s="163"/>
      <c r="LCP282" s="216"/>
      <c r="LCQ282" s="217"/>
      <c r="LCR282" s="163"/>
      <c r="LCS282" s="163"/>
      <c r="LCT282" s="216"/>
      <c r="LCU282" s="217"/>
      <c r="LCV282" s="163"/>
      <c r="LCW282" s="163"/>
      <c r="LCX282" s="216"/>
      <c r="LCY282" s="217"/>
      <c r="LCZ282" s="163"/>
      <c r="LDA282" s="163"/>
      <c r="LDB282" s="216"/>
      <c r="LDC282" s="217"/>
      <c r="LDD282" s="163"/>
      <c r="LDE282" s="163"/>
      <c r="LDF282" s="216"/>
      <c r="LDG282" s="217"/>
      <c r="LDH282" s="163"/>
      <c r="LDI282" s="163"/>
      <c r="LDJ282" s="216"/>
      <c r="LDK282" s="217"/>
      <c r="LDL282" s="163"/>
      <c r="LDM282" s="163"/>
      <c r="LDN282" s="216"/>
      <c r="LDO282" s="217"/>
      <c r="LDP282" s="163"/>
      <c r="LDQ282" s="163"/>
      <c r="LDR282" s="216"/>
      <c r="LDS282" s="217"/>
      <c r="LDT282" s="163"/>
      <c r="LDU282" s="163"/>
      <c r="LDV282" s="216"/>
      <c r="LDW282" s="217"/>
      <c r="LDX282" s="163"/>
      <c r="LDY282" s="163"/>
      <c r="LDZ282" s="216"/>
      <c r="LEA282" s="217"/>
      <c r="LEB282" s="163"/>
      <c r="LEC282" s="163"/>
      <c r="LED282" s="216"/>
      <c r="LEE282" s="217"/>
      <c r="LEF282" s="163"/>
      <c r="LEG282" s="163"/>
      <c r="LEH282" s="216"/>
      <c r="LEI282" s="217"/>
      <c r="LEJ282" s="163"/>
      <c r="LEK282" s="163"/>
      <c r="LEL282" s="216"/>
      <c r="LEM282" s="217"/>
      <c r="LEN282" s="163"/>
      <c r="LEO282" s="163"/>
      <c r="LEP282" s="216"/>
      <c r="LEQ282" s="217"/>
      <c r="LER282" s="163"/>
      <c r="LES282" s="163"/>
      <c r="LET282" s="216"/>
      <c r="LEU282" s="217"/>
      <c r="LEV282" s="163"/>
      <c r="LEW282" s="163"/>
      <c r="LEX282" s="216"/>
      <c r="LEY282" s="217"/>
      <c r="LEZ282" s="163"/>
      <c r="LFA282" s="163"/>
      <c r="LFB282" s="216"/>
      <c r="LFC282" s="217"/>
      <c r="LFD282" s="163"/>
      <c r="LFE282" s="163"/>
      <c r="LFF282" s="216"/>
      <c r="LFG282" s="217"/>
      <c r="LFH282" s="163"/>
      <c r="LFI282" s="163"/>
      <c r="LFJ282" s="216"/>
      <c r="LFK282" s="217"/>
      <c r="LFL282" s="163"/>
      <c r="LFM282" s="163"/>
      <c r="LFN282" s="216"/>
      <c r="LFO282" s="217"/>
      <c r="LFP282" s="163"/>
      <c r="LFQ282" s="163"/>
      <c r="LFR282" s="216"/>
      <c r="LFS282" s="217"/>
      <c r="LFT282" s="163"/>
      <c r="LFU282" s="163"/>
      <c r="LFV282" s="216"/>
      <c r="LFW282" s="217"/>
      <c r="LFX282" s="163"/>
      <c r="LFY282" s="163"/>
      <c r="LFZ282" s="216"/>
      <c r="LGA282" s="217"/>
      <c r="LGB282" s="163"/>
      <c r="LGC282" s="163"/>
      <c r="LGD282" s="216"/>
      <c r="LGE282" s="217"/>
      <c r="LGF282" s="163"/>
      <c r="LGG282" s="163"/>
      <c r="LGH282" s="216"/>
      <c r="LGI282" s="217"/>
      <c r="LGJ282" s="163"/>
      <c r="LGK282" s="163"/>
      <c r="LGL282" s="216"/>
      <c r="LGM282" s="217"/>
      <c r="LGN282" s="163"/>
      <c r="LGO282" s="163"/>
      <c r="LGP282" s="216"/>
      <c r="LGQ282" s="217"/>
      <c r="LGR282" s="163"/>
      <c r="LGS282" s="163"/>
      <c r="LGT282" s="216"/>
      <c r="LGU282" s="217"/>
      <c r="LGV282" s="163"/>
      <c r="LGW282" s="163"/>
      <c r="LGX282" s="216"/>
      <c r="LGY282" s="217"/>
      <c r="LGZ282" s="163"/>
      <c r="LHA282" s="163"/>
      <c r="LHB282" s="216"/>
      <c r="LHC282" s="217"/>
      <c r="LHD282" s="163"/>
      <c r="LHE282" s="163"/>
      <c r="LHF282" s="216"/>
      <c r="LHG282" s="217"/>
      <c r="LHH282" s="163"/>
      <c r="LHI282" s="163"/>
      <c r="LHJ282" s="216"/>
      <c r="LHK282" s="217"/>
      <c r="LHL282" s="163"/>
      <c r="LHM282" s="163"/>
      <c r="LHN282" s="216"/>
      <c r="LHO282" s="217"/>
      <c r="LHP282" s="163"/>
      <c r="LHQ282" s="163"/>
      <c r="LHR282" s="216"/>
      <c r="LHS282" s="217"/>
      <c r="LHT282" s="163"/>
      <c r="LHU282" s="163"/>
      <c r="LHV282" s="216"/>
      <c r="LHW282" s="217"/>
      <c r="LHX282" s="163"/>
      <c r="LHY282" s="163"/>
      <c r="LHZ282" s="216"/>
      <c r="LIA282" s="217"/>
      <c r="LIB282" s="163"/>
      <c r="LIC282" s="163"/>
      <c r="LID282" s="216"/>
      <c r="LIE282" s="217"/>
      <c r="LIF282" s="163"/>
      <c r="LIG282" s="163"/>
      <c r="LIH282" s="216"/>
      <c r="LII282" s="217"/>
      <c r="LIJ282" s="163"/>
      <c r="LIK282" s="163"/>
      <c r="LIL282" s="216"/>
      <c r="LIM282" s="217"/>
      <c r="LIN282" s="163"/>
      <c r="LIO282" s="163"/>
      <c r="LIP282" s="216"/>
      <c r="LIQ282" s="217"/>
      <c r="LIR282" s="163"/>
      <c r="LIS282" s="163"/>
      <c r="LIT282" s="216"/>
      <c r="LIU282" s="217"/>
      <c r="LIV282" s="163"/>
      <c r="LIW282" s="163"/>
      <c r="LIX282" s="216"/>
      <c r="LIY282" s="217"/>
      <c r="LIZ282" s="163"/>
      <c r="LJA282" s="163"/>
      <c r="LJB282" s="216"/>
      <c r="LJC282" s="217"/>
      <c r="LJD282" s="163"/>
      <c r="LJE282" s="163"/>
      <c r="LJF282" s="216"/>
      <c r="LJG282" s="217"/>
      <c r="LJH282" s="163"/>
      <c r="LJI282" s="163"/>
      <c r="LJJ282" s="216"/>
      <c r="LJK282" s="217"/>
      <c r="LJL282" s="163"/>
      <c r="LJM282" s="163"/>
      <c r="LJN282" s="216"/>
      <c r="LJO282" s="217"/>
      <c r="LJP282" s="163"/>
      <c r="LJQ282" s="163"/>
      <c r="LJR282" s="216"/>
      <c r="LJS282" s="217"/>
      <c r="LJT282" s="163"/>
      <c r="LJU282" s="163"/>
      <c r="LJV282" s="216"/>
      <c r="LJW282" s="217"/>
      <c r="LJX282" s="163"/>
      <c r="LJY282" s="163"/>
      <c r="LJZ282" s="216"/>
      <c r="LKA282" s="217"/>
      <c r="LKB282" s="163"/>
      <c r="LKC282" s="163"/>
      <c r="LKD282" s="216"/>
      <c r="LKE282" s="217"/>
      <c r="LKF282" s="163"/>
      <c r="LKG282" s="163"/>
      <c r="LKH282" s="216"/>
      <c r="LKI282" s="217"/>
      <c r="LKJ282" s="163"/>
      <c r="LKK282" s="163"/>
      <c r="LKL282" s="216"/>
      <c r="LKM282" s="217"/>
      <c r="LKN282" s="163"/>
      <c r="LKO282" s="163"/>
      <c r="LKP282" s="216"/>
      <c r="LKQ282" s="217"/>
      <c r="LKR282" s="163"/>
      <c r="LKS282" s="163"/>
      <c r="LKT282" s="216"/>
      <c r="LKU282" s="217"/>
      <c r="LKV282" s="163"/>
      <c r="LKW282" s="163"/>
      <c r="LKX282" s="216"/>
      <c r="LKY282" s="217"/>
      <c r="LKZ282" s="163"/>
      <c r="LLA282" s="163"/>
      <c r="LLB282" s="216"/>
      <c r="LLC282" s="217"/>
      <c r="LLD282" s="163"/>
      <c r="LLE282" s="163"/>
      <c r="LLF282" s="216"/>
      <c r="LLG282" s="217"/>
      <c r="LLH282" s="163"/>
      <c r="LLI282" s="163"/>
      <c r="LLJ282" s="216"/>
      <c r="LLK282" s="217"/>
      <c r="LLL282" s="163"/>
      <c r="LLM282" s="163"/>
      <c r="LLN282" s="216"/>
      <c r="LLO282" s="217"/>
      <c r="LLP282" s="163"/>
      <c r="LLQ282" s="163"/>
      <c r="LLR282" s="216"/>
      <c r="LLS282" s="217"/>
      <c r="LLT282" s="163"/>
      <c r="LLU282" s="163"/>
      <c r="LLV282" s="216"/>
      <c r="LLW282" s="217"/>
      <c r="LLX282" s="163"/>
      <c r="LLY282" s="163"/>
      <c r="LLZ282" s="216"/>
      <c r="LMA282" s="217"/>
      <c r="LMB282" s="163"/>
      <c r="LMC282" s="163"/>
      <c r="LMD282" s="216"/>
      <c r="LME282" s="217"/>
      <c r="LMF282" s="163"/>
      <c r="LMG282" s="163"/>
      <c r="LMH282" s="216"/>
      <c r="LMI282" s="217"/>
      <c r="LMJ282" s="163"/>
      <c r="LMK282" s="163"/>
      <c r="LML282" s="216"/>
      <c r="LMM282" s="217"/>
      <c r="LMN282" s="163"/>
      <c r="LMO282" s="163"/>
      <c r="LMP282" s="216"/>
      <c r="LMQ282" s="217"/>
      <c r="LMR282" s="163"/>
      <c r="LMS282" s="163"/>
      <c r="LMT282" s="216"/>
      <c r="LMU282" s="217"/>
      <c r="LMV282" s="163"/>
      <c r="LMW282" s="163"/>
      <c r="LMX282" s="216"/>
      <c r="LMY282" s="217"/>
      <c r="LMZ282" s="163"/>
      <c r="LNA282" s="163"/>
      <c r="LNB282" s="216"/>
      <c r="LNC282" s="217"/>
      <c r="LND282" s="163"/>
      <c r="LNE282" s="163"/>
      <c r="LNF282" s="216"/>
      <c r="LNG282" s="217"/>
      <c r="LNH282" s="163"/>
      <c r="LNI282" s="163"/>
      <c r="LNJ282" s="216"/>
      <c r="LNK282" s="217"/>
      <c r="LNL282" s="163"/>
      <c r="LNM282" s="163"/>
      <c r="LNN282" s="216"/>
      <c r="LNO282" s="217"/>
      <c r="LNP282" s="163"/>
      <c r="LNQ282" s="163"/>
      <c r="LNR282" s="216"/>
      <c r="LNS282" s="217"/>
      <c r="LNT282" s="163"/>
      <c r="LNU282" s="163"/>
      <c r="LNV282" s="216"/>
      <c r="LNW282" s="217"/>
      <c r="LNX282" s="163"/>
      <c r="LNY282" s="163"/>
      <c r="LNZ282" s="216"/>
      <c r="LOA282" s="217"/>
      <c r="LOB282" s="163"/>
      <c r="LOC282" s="163"/>
      <c r="LOD282" s="216"/>
      <c r="LOE282" s="217"/>
      <c r="LOF282" s="163"/>
      <c r="LOG282" s="163"/>
      <c r="LOH282" s="216"/>
      <c r="LOI282" s="217"/>
      <c r="LOJ282" s="163"/>
      <c r="LOK282" s="163"/>
      <c r="LOL282" s="216"/>
      <c r="LOM282" s="217"/>
      <c r="LON282" s="163"/>
      <c r="LOO282" s="163"/>
      <c r="LOP282" s="216"/>
      <c r="LOQ282" s="217"/>
      <c r="LOR282" s="163"/>
      <c r="LOS282" s="163"/>
      <c r="LOT282" s="216"/>
      <c r="LOU282" s="217"/>
      <c r="LOV282" s="163"/>
      <c r="LOW282" s="163"/>
      <c r="LOX282" s="216"/>
      <c r="LOY282" s="217"/>
      <c r="LOZ282" s="163"/>
      <c r="LPA282" s="163"/>
      <c r="LPB282" s="216"/>
      <c r="LPC282" s="217"/>
      <c r="LPD282" s="163"/>
      <c r="LPE282" s="163"/>
      <c r="LPF282" s="216"/>
      <c r="LPG282" s="217"/>
      <c r="LPH282" s="163"/>
      <c r="LPI282" s="163"/>
      <c r="LPJ282" s="216"/>
      <c r="LPK282" s="217"/>
      <c r="LPL282" s="163"/>
      <c r="LPM282" s="163"/>
      <c r="LPN282" s="216"/>
      <c r="LPO282" s="217"/>
      <c r="LPP282" s="163"/>
      <c r="LPQ282" s="163"/>
      <c r="LPR282" s="216"/>
      <c r="LPS282" s="217"/>
      <c r="LPT282" s="163"/>
      <c r="LPU282" s="163"/>
      <c r="LPV282" s="216"/>
      <c r="LPW282" s="217"/>
      <c r="LPX282" s="163"/>
      <c r="LPY282" s="163"/>
      <c r="LPZ282" s="216"/>
      <c r="LQA282" s="217"/>
      <c r="LQB282" s="163"/>
      <c r="LQC282" s="163"/>
      <c r="LQD282" s="216"/>
      <c r="LQE282" s="217"/>
      <c r="LQF282" s="163"/>
      <c r="LQG282" s="163"/>
      <c r="LQH282" s="216"/>
      <c r="LQI282" s="217"/>
      <c r="LQJ282" s="163"/>
      <c r="LQK282" s="163"/>
      <c r="LQL282" s="216"/>
      <c r="LQM282" s="217"/>
      <c r="LQN282" s="163"/>
      <c r="LQO282" s="163"/>
      <c r="LQP282" s="216"/>
      <c r="LQQ282" s="217"/>
      <c r="LQR282" s="163"/>
      <c r="LQS282" s="163"/>
      <c r="LQT282" s="216"/>
      <c r="LQU282" s="217"/>
      <c r="LQV282" s="163"/>
      <c r="LQW282" s="163"/>
      <c r="LQX282" s="216"/>
      <c r="LQY282" s="217"/>
      <c r="LQZ282" s="163"/>
      <c r="LRA282" s="163"/>
      <c r="LRB282" s="216"/>
      <c r="LRC282" s="217"/>
      <c r="LRD282" s="163"/>
      <c r="LRE282" s="163"/>
      <c r="LRF282" s="216"/>
      <c r="LRG282" s="217"/>
      <c r="LRH282" s="163"/>
      <c r="LRI282" s="163"/>
      <c r="LRJ282" s="216"/>
      <c r="LRK282" s="217"/>
      <c r="LRL282" s="163"/>
      <c r="LRM282" s="163"/>
      <c r="LRN282" s="216"/>
      <c r="LRO282" s="217"/>
      <c r="LRP282" s="163"/>
      <c r="LRQ282" s="163"/>
      <c r="LRR282" s="216"/>
      <c r="LRS282" s="217"/>
      <c r="LRT282" s="163"/>
      <c r="LRU282" s="163"/>
      <c r="LRV282" s="216"/>
      <c r="LRW282" s="217"/>
      <c r="LRX282" s="163"/>
      <c r="LRY282" s="163"/>
      <c r="LRZ282" s="216"/>
      <c r="LSA282" s="217"/>
      <c r="LSB282" s="163"/>
      <c r="LSC282" s="163"/>
      <c r="LSD282" s="216"/>
      <c r="LSE282" s="217"/>
      <c r="LSF282" s="163"/>
      <c r="LSG282" s="163"/>
      <c r="LSH282" s="216"/>
      <c r="LSI282" s="217"/>
      <c r="LSJ282" s="163"/>
      <c r="LSK282" s="163"/>
      <c r="LSL282" s="216"/>
      <c r="LSM282" s="217"/>
      <c r="LSN282" s="163"/>
      <c r="LSO282" s="163"/>
      <c r="LSP282" s="216"/>
      <c r="LSQ282" s="217"/>
      <c r="LSR282" s="163"/>
      <c r="LSS282" s="163"/>
      <c r="LST282" s="216"/>
      <c r="LSU282" s="217"/>
      <c r="LSV282" s="163"/>
      <c r="LSW282" s="163"/>
      <c r="LSX282" s="216"/>
      <c r="LSY282" s="217"/>
      <c r="LSZ282" s="163"/>
      <c r="LTA282" s="163"/>
      <c r="LTB282" s="216"/>
      <c r="LTC282" s="217"/>
      <c r="LTD282" s="163"/>
      <c r="LTE282" s="163"/>
      <c r="LTF282" s="216"/>
      <c r="LTG282" s="217"/>
      <c r="LTH282" s="163"/>
      <c r="LTI282" s="163"/>
      <c r="LTJ282" s="216"/>
      <c r="LTK282" s="217"/>
      <c r="LTL282" s="163"/>
      <c r="LTM282" s="163"/>
      <c r="LTN282" s="216"/>
      <c r="LTO282" s="217"/>
      <c r="LTP282" s="163"/>
      <c r="LTQ282" s="163"/>
      <c r="LTR282" s="216"/>
      <c r="LTS282" s="217"/>
      <c r="LTT282" s="163"/>
      <c r="LTU282" s="163"/>
      <c r="LTV282" s="216"/>
      <c r="LTW282" s="217"/>
      <c r="LTX282" s="163"/>
      <c r="LTY282" s="163"/>
      <c r="LTZ282" s="216"/>
      <c r="LUA282" s="217"/>
      <c r="LUB282" s="163"/>
      <c r="LUC282" s="163"/>
      <c r="LUD282" s="216"/>
      <c r="LUE282" s="217"/>
      <c r="LUF282" s="163"/>
      <c r="LUG282" s="163"/>
      <c r="LUH282" s="216"/>
      <c r="LUI282" s="217"/>
      <c r="LUJ282" s="163"/>
      <c r="LUK282" s="163"/>
      <c r="LUL282" s="216"/>
      <c r="LUM282" s="217"/>
      <c r="LUN282" s="163"/>
      <c r="LUO282" s="163"/>
      <c r="LUP282" s="216"/>
      <c r="LUQ282" s="217"/>
      <c r="LUR282" s="163"/>
      <c r="LUS282" s="163"/>
      <c r="LUT282" s="216"/>
      <c r="LUU282" s="217"/>
      <c r="LUV282" s="163"/>
      <c r="LUW282" s="163"/>
      <c r="LUX282" s="216"/>
      <c r="LUY282" s="217"/>
      <c r="LUZ282" s="163"/>
      <c r="LVA282" s="163"/>
      <c r="LVB282" s="216"/>
      <c r="LVC282" s="217"/>
      <c r="LVD282" s="163"/>
      <c r="LVE282" s="163"/>
      <c r="LVF282" s="216"/>
      <c r="LVG282" s="217"/>
      <c r="LVH282" s="163"/>
      <c r="LVI282" s="163"/>
      <c r="LVJ282" s="216"/>
      <c r="LVK282" s="217"/>
      <c r="LVL282" s="163"/>
      <c r="LVM282" s="163"/>
      <c r="LVN282" s="216"/>
      <c r="LVO282" s="217"/>
      <c r="LVP282" s="163"/>
      <c r="LVQ282" s="163"/>
      <c r="LVR282" s="216"/>
      <c r="LVS282" s="217"/>
      <c r="LVT282" s="163"/>
      <c r="LVU282" s="163"/>
      <c r="LVV282" s="216"/>
      <c r="LVW282" s="217"/>
      <c r="LVX282" s="163"/>
      <c r="LVY282" s="163"/>
      <c r="LVZ282" s="216"/>
      <c r="LWA282" s="217"/>
      <c r="LWB282" s="163"/>
      <c r="LWC282" s="163"/>
      <c r="LWD282" s="216"/>
      <c r="LWE282" s="217"/>
      <c r="LWF282" s="163"/>
      <c r="LWG282" s="163"/>
      <c r="LWH282" s="216"/>
      <c r="LWI282" s="217"/>
      <c r="LWJ282" s="163"/>
      <c r="LWK282" s="163"/>
      <c r="LWL282" s="216"/>
      <c r="LWM282" s="217"/>
      <c r="LWN282" s="163"/>
      <c r="LWO282" s="163"/>
      <c r="LWP282" s="216"/>
      <c r="LWQ282" s="217"/>
      <c r="LWR282" s="163"/>
      <c r="LWS282" s="163"/>
      <c r="LWT282" s="216"/>
      <c r="LWU282" s="217"/>
      <c r="LWV282" s="163"/>
      <c r="LWW282" s="163"/>
      <c r="LWX282" s="216"/>
      <c r="LWY282" s="217"/>
      <c r="LWZ282" s="163"/>
      <c r="LXA282" s="163"/>
      <c r="LXB282" s="216"/>
      <c r="LXC282" s="217"/>
      <c r="LXD282" s="163"/>
      <c r="LXE282" s="163"/>
      <c r="LXF282" s="216"/>
      <c r="LXG282" s="217"/>
      <c r="LXH282" s="163"/>
      <c r="LXI282" s="163"/>
      <c r="LXJ282" s="216"/>
      <c r="LXK282" s="217"/>
      <c r="LXL282" s="163"/>
      <c r="LXM282" s="163"/>
      <c r="LXN282" s="216"/>
      <c r="LXO282" s="217"/>
      <c r="LXP282" s="163"/>
      <c r="LXQ282" s="163"/>
      <c r="LXR282" s="216"/>
      <c r="LXS282" s="217"/>
      <c r="LXT282" s="163"/>
      <c r="LXU282" s="163"/>
      <c r="LXV282" s="216"/>
      <c r="LXW282" s="217"/>
      <c r="LXX282" s="163"/>
      <c r="LXY282" s="163"/>
      <c r="LXZ282" s="216"/>
      <c r="LYA282" s="217"/>
      <c r="LYB282" s="163"/>
      <c r="LYC282" s="163"/>
      <c r="LYD282" s="216"/>
      <c r="LYE282" s="217"/>
      <c r="LYF282" s="163"/>
      <c r="LYG282" s="163"/>
      <c r="LYH282" s="216"/>
      <c r="LYI282" s="217"/>
      <c r="LYJ282" s="163"/>
      <c r="LYK282" s="163"/>
      <c r="LYL282" s="216"/>
      <c r="LYM282" s="217"/>
      <c r="LYN282" s="163"/>
      <c r="LYO282" s="163"/>
      <c r="LYP282" s="216"/>
      <c r="LYQ282" s="217"/>
      <c r="LYR282" s="163"/>
      <c r="LYS282" s="163"/>
      <c r="LYT282" s="216"/>
      <c r="LYU282" s="217"/>
      <c r="LYV282" s="163"/>
      <c r="LYW282" s="163"/>
      <c r="LYX282" s="216"/>
      <c r="LYY282" s="217"/>
      <c r="LYZ282" s="163"/>
      <c r="LZA282" s="163"/>
      <c r="LZB282" s="216"/>
      <c r="LZC282" s="217"/>
      <c r="LZD282" s="163"/>
      <c r="LZE282" s="163"/>
      <c r="LZF282" s="216"/>
      <c r="LZG282" s="217"/>
      <c r="LZH282" s="163"/>
      <c r="LZI282" s="163"/>
      <c r="LZJ282" s="216"/>
      <c r="LZK282" s="217"/>
      <c r="LZL282" s="163"/>
      <c r="LZM282" s="163"/>
      <c r="LZN282" s="216"/>
      <c r="LZO282" s="217"/>
      <c r="LZP282" s="163"/>
      <c r="LZQ282" s="163"/>
      <c r="LZR282" s="216"/>
      <c r="LZS282" s="217"/>
      <c r="LZT282" s="163"/>
      <c r="LZU282" s="163"/>
      <c r="LZV282" s="216"/>
      <c r="LZW282" s="217"/>
      <c r="LZX282" s="163"/>
      <c r="LZY282" s="163"/>
      <c r="LZZ282" s="216"/>
      <c r="MAA282" s="217"/>
      <c r="MAB282" s="163"/>
      <c r="MAC282" s="163"/>
      <c r="MAD282" s="216"/>
      <c r="MAE282" s="217"/>
      <c r="MAF282" s="163"/>
      <c r="MAG282" s="163"/>
      <c r="MAH282" s="216"/>
      <c r="MAI282" s="217"/>
      <c r="MAJ282" s="163"/>
      <c r="MAK282" s="163"/>
      <c r="MAL282" s="216"/>
      <c r="MAM282" s="217"/>
      <c r="MAN282" s="163"/>
      <c r="MAO282" s="163"/>
      <c r="MAP282" s="216"/>
      <c r="MAQ282" s="217"/>
      <c r="MAR282" s="163"/>
      <c r="MAS282" s="163"/>
      <c r="MAT282" s="216"/>
      <c r="MAU282" s="217"/>
      <c r="MAV282" s="163"/>
      <c r="MAW282" s="163"/>
      <c r="MAX282" s="216"/>
      <c r="MAY282" s="217"/>
      <c r="MAZ282" s="163"/>
      <c r="MBA282" s="163"/>
      <c r="MBB282" s="216"/>
      <c r="MBC282" s="217"/>
      <c r="MBD282" s="163"/>
      <c r="MBE282" s="163"/>
      <c r="MBF282" s="216"/>
      <c r="MBG282" s="217"/>
      <c r="MBH282" s="163"/>
      <c r="MBI282" s="163"/>
      <c r="MBJ282" s="216"/>
      <c r="MBK282" s="217"/>
      <c r="MBL282" s="163"/>
      <c r="MBM282" s="163"/>
      <c r="MBN282" s="216"/>
      <c r="MBO282" s="217"/>
      <c r="MBP282" s="163"/>
      <c r="MBQ282" s="163"/>
      <c r="MBR282" s="216"/>
      <c r="MBS282" s="217"/>
      <c r="MBT282" s="163"/>
      <c r="MBU282" s="163"/>
      <c r="MBV282" s="216"/>
      <c r="MBW282" s="217"/>
      <c r="MBX282" s="163"/>
      <c r="MBY282" s="163"/>
      <c r="MBZ282" s="216"/>
      <c r="MCA282" s="217"/>
      <c r="MCB282" s="163"/>
      <c r="MCC282" s="163"/>
      <c r="MCD282" s="216"/>
      <c r="MCE282" s="217"/>
      <c r="MCF282" s="163"/>
      <c r="MCG282" s="163"/>
      <c r="MCH282" s="216"/>
      <c r="MCI282" s="217"/>
      <c r="MCJ282" s="163"/>
      <c r="MCK282" s="163"/>
      <c r="MCL282" s="216"/>
      <c r="MCM282" s="217"/>
      <c r="MCN282" s="163"/>
      <c r="MCO282" s="163"/>
      <c r="MCP282" s="216"/>
      <c r="MCQ282" s="217"/>
      <c r="MCR282" s="163"/>
      <c r="MCS282" s="163"/>
      <c r="MCT282" s="216"/>
      <c r="MCU282" s="217"/>
      <c r="MCV282" s="163"/>
      <c r="MCW282" s="163"/>
      <c r="MCX282" s="216"/>
      <c r="MCY282" s="217"/>
      <c r="MCZ282" s="163"/>
      <c r="MDA282" s="163"/>
      <c r="MDB282" s="216"/>
      <c r="MDC282" s="217"/>
      <c r="MDD282" s="163"/>
      <c r="MDE282" s="163"/>
      <c r="MDF282" s="216"/>
      <c r="MDG282" s="217"/>
      <c r="MDH282" s="163"/>
      <c r="MDI282" s="163"/>
      <c r="MDJ282" s="216"/>
      <c r="MDK282" s="217"/>
      <c r="MDL282" s="163"/>
      <c r="MDM282" s="163"/>
      <c r="MDN282" s="216"/>
      <c r="MDO282" s="217"/>
      <c r="MDP282" s="163"/>
      <c r="MDQ282" s="163"/>
      <c r="MDR282" s="216"/>
      <c r="MDS282" s="217"/>
      <c r="MDT282" s="163"/>
      <c r="MDU282" s="163"/>
      <c r="MDV282" s="216"/>
      <c r="MDW282" s="217"/>
      <c r="MDX282" s="163"/>
      <c r="MDY282" s="163"/>
      <c r="MDZ282" s="216"/>
      <c r="MEA282" s="217"/>
      <c r="MEB282" s="163"/>
      <c r="MEC282" s="163"/>
      <c r="MED282" s="216"/>
      <c r="MEE282" s="217"/>
      <c r="MEF282" s="163"/>
      <c r="MEG282" s="163"/>
      <c r="MEH282" s="216"/>
      <c r="MEI282" s="217"/>
      <c r="MEJ282" s="163"/>
      <c r="MEK282" s="163"/>
      <c r="MEL282" s="216"/>
      <c r="MEM282" s="217"/>
      <c r="MEN282" s="163"/>
      <c r="MEO282" s="163"/>
      <c r="MEP282" s="216"/>
      <c r="MEQ282" s="217"/>
      <c r="MER282" s="163"/>
      <c r="MES282" s="163"/>
      <c r="MET282" s="216"/>
      <c r="MEU282" s="217"/>
      <c r="MEV282" s="163"/>
      <c r="MEW282" s="163"/>
      <c r="MEX282" s="216"/>
      <c r="MEY282" s="217"/>
      <c r="MEZ282" s="163"/>
      <c r="MFA282" s="163"/>
      <c r="MFB282" s="216"/>
      <c r="MFC282" s="217"/>
      <c r="MFD282" s="163"/>
      <c r="MFE282" s="163"/>
      <c r="MFF282" s="216"/>
      <c r="MFG282" s="217"/>
      <c r="MFH282" s="163"/>
      <c r="MFI282" s="163"/>
      <c r="MFJ282" s="216"/>
      <c r="MFK282" s="217"/>
      <c r="MFL282" s="163"/>
      <c r="MFM282" s="163"/>
      <c r="MFN282" s="216"/>
      <c r="MFO282" s="217"/>
      <c r="MFP282" s="163"/>
      <c r="MFQ282" s="163"/>
      <c r="MFR282" s="216"/>
      <c r="MFS282" s="217"/>
      <c r="MFT282" s="163"/>
      <c r="MFU282" s="163"/>
      <c r="MFV282" s="216"/>
      <c r="MFW282" s="217"/>
      <c r="MFX282" s="163"/>
      <c r="MFY282" s="163"/>
      <c r="MFZ282" s="216"/>
      <c r="MGA282" s="217"/>
      <c r="MGB282" s="163"/>
      <c r="MGC282" s="163"/>
      <c r="MGD282" s="216"/>
      <c r="MGE282" s="217"/>
      <c r="MGF282" s="163"/>
      <c r="MGG282" s="163"/>
      <c r="MGH282" s="216"/>
      <c r="MGI282" s="217"/>
      <c r="MGJ282" s="163"/>
      <c r="MGK282" s="163"/>
      <c r="MGL282" s="216"/>
      <c r="MGM282" s="217"/>
      <c r="MGN282" s="163"/>
      <c r="MGO282" s="163"/>
      <c r="MGP282" s="216"/>
      <c r="MGQ282" s="217"/>
      <c r="MGR282" s="163"/>
      <c r="MGS282" s="163"/>
      <c r="MGT282" s="216"/>
      <c r="MGU282" s="217"/>
      <c r="MGV282" s="163"/>
      <c r="MGW282" s="163"/>
      <c r="MGX282" s="216"/>
      <c r="MGY282" s="217"/>
      <c r="MGZ282" s="163"/>
      <c r="MHA282" s="163"/>
      <c r="MHB282" s="216"/>
      <c r="MHC282" s="217"/>
      <c r="MHD282" s="163"/>
      <c r="MHE282" s="163"/>
      <c r="MHF282" s="216"/>
      <c r="MHG282" s="217"/>
      <c r="MHH282" s="163"/>
      <c r="MHI282" s="163"/>
      <c r="MHJ282" s="216"/>
      <c r="MHK282" s="217"/>
      <c r="MHL282" s="163"/>
      <c r="MHM282" s="163"/>
      <c r="MHN282" s="216"/>
      <c r="MHO282" s="217"/>
      <c r="MHP282" s="163"/>
      <c r="MHQ282" s="163"/>
      <c r="MHR282" s="216"/>
      <c r="MHS282" s="217"/>
      <c r="MHT282" s="163"/>
      <c r="MHU282" s="163"/>
      <c r="MHV282" s="216"/>
      <c r="MHW282" s="217"/>
      <c r="MHX282" s="163"/>
      <c r="MHY282" s="163"/>
      <c r="MHZ282" s="216"/>
      <c r="MIA282" s="217"/>
      <c r="MIB282" s="163"/>
      <c r="MIC282" s="163"/>
      <c r="MID282" s="216"/>
      <c r="MIE282" s="217"/>
      <c r="MIF282" s="163"/>
      <c r="MIG282" s="163"/>
      <c r="MIH282" s="216"/>
      <c r="MII282" s="217"/>
      <c r="MIJ282" s="163"/>
      <c r="MIK282" s="163"/>
      <c r="MIL282" s="216"/>
      <c r="MIM282" s="217"/>
      <c r="MIN282" s="163"/>
      <c r="MIO282" s="163"/>
      <c r="MIP282" s="216"/>
      <c r="MIQ282" s="217"/>
      <c r="MIR282" s="163"/>
      <c r="MIS282" s="163"/>
      <c r="MIT282" s="216"/>
      <c r="MIU282" s="217"/>
      <c r="MIV282" s="163"/>
      <c r="MIW282" s="163"/>
      <c r="MIX282" s="216"/>
      <c r="MIY282" s="217"/>
      <c r="MIZ282" s="163"/>
      <c r="MJA282" s="163"/>
      <c r="MJB282" s="216"/>
      <c r="MJC282" s="217"/>
      <c r="MJD282" s="163"/>
      <c r="MJE282" s="163"/>
      <c r="MJF282" s="216"/>
      <c r="MJG282" s="217"/>
      <c r="MJH282" s="163"/>
      <c r="MJI282" s="163"/>
      <c r="MJJ282" s="216"/>
      <c r="MJK282" s="217"/>
      <c r="MJL282" s="163"/>
      <c r="MJM282" s="163"/>
      <c r="MJN282" s="216"/>
      <c r="MJO282" s="217"/>
      <c r="MJP282" s="163"/>
      <c r="MJQ282" s="163"/>
      <c r="MJR282" s="216"/>
      <c r="MJS282" s="217"/>
      <c r="MJT282" s="163"/>
      <c r="MJU282" s="163"/>
      <c r="MJV282" s="216"/>
      <c r="MJW282" s="217"/>
      <c r="MJX282" s="163"/>
      <c r="MJY282" s="163"/>
      <c r="MJZ282" s="216"/>
      <c r="MKA282" s="217"/>
      <c r="MKB282" s="163"/>
      <c r="MKC282" s="163"/>
      <c r="MKD282" s="216"/>
      <c r="MKE282" s="217"/>
      <c r="MKF282" s="163"/>
      <c r="MKG282" s="163"/>
      <c r="MKH282" s="216"/>
      <c r="MKI282" s="217"/>
      <c r="MKJ282" s="163"/>
      <c r="MKK282" s="163"/>
      <c r="MKL282" s="216"/>
      <c r="MKM282" s="217"/>
      <c r="MKN282" s="163"/>
      <c r="MKO282" s="163"/>
      <c r="MKP282" s="216"/>
      <c r="MKQ282" s="217"/>
      <c r="MKR282" s="163"/>
      <c r="MKS282" s="163"/>
      <c r="MKT282" s="216"/>
      <c r="MKU282" s="217"/>
      <c r="MKV282" s="163"/>
      <c r="MKW282" s="163"/>
      <c r="MKX282" s="216"/>
      <c r="MKY282" s="217"/>
      <c r="MKZ282" s="163"/>
      <c r="MLA282" s="163"/>
      <c r="MLB282" s="216"/>
      <c r="MLC282" s="217"/>
      <c r="MLD282" s="163"/>
      <c r="MLE282" s="163"/>
      <c r="MLF282" s="216"/>
      <c r="MLG282" s="217"/>
      <c r="MLH282" s="163"/>
      <c r="MLI282" s="163"/>
      <c r="MLJ282" s="216"/>
      <c r="MLK282" s="217"/>
      <c r="MLL282" s="163"/>
      <c r="MLM282" s="163"/>
      <c r="MLN282" s="216"/>
      <c r="MLO282" s="217"/>
      <c r="MLP282" s="163"/>
      <c r="MLQ282" s="163"/>
      <c r="MLR282" s="216"/>
      <c r="MLS282" s="217"/>
      <c r="MLT282" s="163"/>
      <c r="MLU282" s="163"/>
      <c r="MLV282" s="216"/>
      <c r="MLW282" s="217"/>
      <c r="MLX282" s="163"/>
      <c r="MLY282" s="163"/>
      <c r="MLZ282" s="216"/>
      <c r="MMA282" s="217"/>
      <c r="MMB282" s="163"/>
      <c r="MMC282" s="163"/>
      <c r="MMD282" s="216"/>
      <c r="MME282" s="217"/>
      <c r="MMF282" s="163"/>
      <c r="MMG282" s="163"/>
      <c r="MMH282" s="216"/>
      <c r="MMI282" s="217"/>
      <c r="MMJ282" s="163"/>
      <c r="MMK282" s="163"/>
      <c r="MML282" s="216"/>
      <c r="MMM282" s="217"/>
      <c r="MMN282" s="163"/>
      <c r="MMO282" s="163"/>
      <c r="MMP282" s="216"/>
      <c r="MMQ282" s="217"/>
      <c r="MMR282" s="163"/>
      <c r="MMS282" s="163"/>
      <c r="MMT282" s="216"/>
      <c r="MMU282" s="217"/>
      <c r="MMV282" s="163"/>
      <c r="MMW282" s="163"/>
      <c r="MMX282" s="216"/>
      <c r="MMY282" s="217"/>
      <c r="MMZ282" s="163"/>
      <c r="MNA282" s="163"/>
      <c r="MNB282" s="216"/>
      <c r="MNC282" s="217"/>
      <c r="MND282" s="163"/>
      <c r="MNE282" s="163"/>
      <c r="MNF282" s="216"/>
      <c r="MNG282" s="217"/>
      <c r="MNH282" s="163"/>
      <c r="MNI282" s="163"/>
      <c r="MNJ282" s="216"/>
      <c r="MNK282" s="217"/>
      <c r="MNL282" s="163"/>
      <c r="MNM282" s="163"/>
      <c r="MNN282" s="216"/>
      <c r="MNO282" s="217"/>
      <c r="MNP282" s="163"/>
      <c r="MNQ282" s="163"/>
      <c r="MNR282" s="216"/>
      <c r="MNS282" s="217"/>
      <c r="MNT282" s="163"/>
      <c r="MNU282" s="163"/>
      <c r="MNV282" s="216"/>
      <c r="MNW282" s="217"/>
      <c r="MNX282" s="163"/>
      <c r="MNY282" s="163"/>
      <c r="MNZ282" s="216"/>
      <c r="MOA282" s="217"/>
      <c r="MOB282" s="163"/>
      <c r="MOC282" s="163"/>
      <c r="MOD282" s="216"/>
      <c r="MOE282" s="217"/>
      <c r="MOF282" s="163"/>
      <c r="MOG282" s="163"/>
      <c r="MOH282" s="216"/>
      <c r="MOI282" s="217"/>
      <c r="MOJ282" s="163"/>
      <c r="MOK282" s="163"/>
      <c r="MOL282" s="216"/>
      <c r="MOM282" s="217"/>
      <c r="MON282" s="163"/>
      <c r="MOO282" s="163"/>
      <c r="MOP282" s="216"/>
      <c r="MOQ282" s="217"/>
      <c r="MOR282" s="163"/>
      <c r="MOS282" s="163"/>
      <c r="MOT282" s="216"/>
      <c r="MOU282" s="217"/>
      <c r="MOV282" s="163"/>
      <c r="MOW282" s="163"/>
      <c r="MOX282" s="216"/>
      <c r="MOY282" s="217"/>
      <c r="MOZ282" s="163"/>
      <c r="MPA282" s="163"/>
      <c r="MPB282" s="216"/>
      <c r="MPC282" s="217"/>
      <c r="MPD282" s="163"/>
      <c r="MPE282" s="163"/>
      <c r="MPF282" s="216"/>
      <c r="MPG282" s="217"/>
      <c r="MPH282" s="163"/>
      <c r="MPI282" s="163"/>
      <c r="MPJ282" s="216"/>
      <c r="MPK282" s="217"/>
      <c r="MPL282" s="163"/>
      <c r="MPM282" s="163"/>
      <c r="MPN282" s="216"/>
      <c r="MPO282" s="217"/>
      <c r="MPP282" s="163"/>
      <c r="MPQ282" s="163"/>
      <c r="MPR282" s="216"/>
      <c r="MPS282" s="217"/>
      <c r="MPT282" s="163"/>
      <c r="MPU282" s="163"/>
      <c r="MPV282" s="216"/>
      <c r="MPW282" s="217"/>
      <c r="MPX282" s="163"/>
      <c r="MPY282" s="163"/>
      <c r="MPZ282" s="216"/>
      <c r="MQA282" s="217"/>
      <c r="MQB282" s="163"/>
      <c r="MQC282" s="163"/>
      <c r="MQD282" s="216"/>
      <c r="MQE282" s="217"/>
      <c r="MQF282" s="163"/>
      <c r="MQG282" s="163"/>
      <c r="MQH282" s="216"/>
      <c r="MQI282" s="217"/>
      <c r="MQJ282" s="163"/>
      <c r="MQK282" s="163"/>
      <c r="MQL282" s="216"/>
      <c r="MQM282" s="217"/>
      <c r="MQN282" s="163"/>
      <c r="MQO282" s="163"/>
      <c r="MQP282" s="216"/>
      <c r="MQQ282" s="217"/>
      <c r="MQR282" s="163"/>
      <c r="MQS282" s="163"/>
      <c r="MQT282" s="216"/>
      <c r="MQU282" s="217"/>
      <c r="MQV282" s="163"/>
      <c r="MQW282" s="163"/>
      <c r="MQX282" s="216"/>
      <c r="MQY282" s="217"/>
      <c r="MQZ282" s="163"/>
      <c r="MRA282" s="163"/>
      <c r="MRB282" s="216"/>
      <c r="MRC282" s="217"/>
      <c r="MRD282" s="163"/>
      <c r="MRE282" s="163"/>
      <c r="MRF282" s="216"/>
      <c r="MRG282" s="217"/>
      <c r="MRH282" s="163"/>
      <c r="MRI282" s="163"/>
      <c r="MRJ282" s="216"/>
      <c r="MRK282" s="217"/>
      <c r="MRL282" s="163"/>
      <c r="MRM282" s="163"/>
      <c r="MRN282" s="216"/>
      <c r="MRO282" s="217"/>
      <c r="MRP282" s="163"/>
      <c r="MRQ282" s="163"/>
      <c r="MRR282" s="216"/>
      <c r="MRS282" s="217"/>
      <c r="MRT282" s="163"/>
      <c r="MRU282" s="163"/>
      <c r="MRV282" s="216"/>
      <c r="MRW282" s="217"/>
      <c r="MRX282" s="163"/>
      <c r="MRY282" s="163"/>
      <c r="MRZ282" s="216"/>
      <c r="MSA282" s="217"/>
      <c r="MSB282" s="163"/>
      <c r="MSC282" s="163"/>
      <c r="MSD282" s="216"/>
      <c r="MSE282" s="217"/>
      <c r="MSF282" s="163"/>
      <c r="MSG282" s="163"/>
      <c r="MSH282" s="216"/>
      <c r="MSI282" s="217"/>
      <c r="MSJ282" s="163"/>
      <c r="MSK282" s="163"/>
      <c r="MSL282" s="216"/>
      <c r="MSM282" s="217"/>
      <c r="MSN282" s="163"/>
      <c r="MSO282" s="163"/>
      <c r="MSP282" s="216"/>
      <c r="MSQ282" s="217"/>
      <c r="MSR282" s="163"/>
      <c r="MSS282" s="163"/>
      <c r="MST282" s="216"/>
      <c r="MSU282" s="217"/>
      <c r="MSV282" s="163"/>
      <c r="MSW282" s="163"/>
      <c r="MSX282" s="216"/>
      <c r="MSY282" s="217"/>
      <c r="MSZ282" s="163"/>
      <c r="MTA282" s="163"/>
      <c r="MTB282" s="216"/>
      <c r="MTC282" s="217"/>
      <c r="MTD282" s="163"/>
      <c r="MTE282" s="163"/>
      <c r="MTF282" s="216"/>
      <c r="MTG282" s="217"/>
      <c r="MTH282" s="163"/>
      <c r="MTI282" s="163"/>
      <c r="MTJ282" s="216"/>
      <c r="MTK282" s="217"/>
      <c r="MTL282" s="163"/>
      <c r="MTM282" s="163"/>
      <c r="MTN282" s="216"/>
      <c r="MTO282" s="217"/>
      <c r="MTP282" s="163"/>
      <c r="MTQ282" s="163"/>
      <c r="MTR282" s="216"/>
      <c r="MTS282" s="217"/>
      <c r="MTT282" s="163"/>
      <c r="MTU282" s="163"/>
      <c r="MTV282" s="216"/>
      <c r="MTW282" s="217"/>
      <c r="MTX282" s="163"/>
      <c r="MTY282" s="163"/>
      <c r="MTZ282" s="216"/>
      <c r="MUA282" s="217"/>
      <c r="MUB282" s="163"/>
      <c r="MUC282" s="163"/>
      <c r="MUD282" s="216"/>
      <c r="MUE282" s="217"/>
      <c r="MUF282" s="163"/>
      <c r="MUG282" s="163"/>
      <c r="MUH282" s="216"/>
      <c r="MUI282" s="217"/>
      <c r="MUJ282" s="163"/>
      <c r="MUK282" s="163"/>
      <c r="MUL282" s="216"/>
      <c r="MUM282" s="217"/>
      <c r="MUN282" s="163"/>
      <c r="MUO282" s="163"/>
      <c r="MUP282" s="216"/>
      <c r="MUQ282" s="217"/>
      <c r="MUR282" s="163"/>
      <c r="MUS282" s="163"/>
      <c r="MUT282" s="216"/>
      <c r="MUU282" s="217"/>
      <c r="MUV282" s="163"/>
      <c r="MUW282" s="163"/>
      <c r="MUX282" s="216"/>
      <c r="MUY282" s="217"/>
      <c r="MUZ282" s="163"/>
      <c r="MVA282" s="163"/>
      <c r="MVB282" s="216"/>
      <c r="MVC282" s="217"/>
      <c r="MVD282" s="163"/>
      <c r="MVE282" s="163"/>
      <c r="MVF282" s="216"/>
      <c r="MVG282" s="217"/>
      <c r="MVH282" s="163"/>
      <c r="MVI282" s="163"/>
      <c r="MVJ282" s="216"/>
      <c r="MVK282" s="217"/>
      <c r="MVL282" s="163"/>
      <c r="MVM282" s="163"/>
      <c r="MVN282" s="216"/>
      <c r="MVO282" s="217"/>
      <c r="MVP282" s="163"/>
      <c r="MVQ282" s="163"/>
      <c r="MVR282" s="216"/>
      <c r="MVS282" s="217"/>
      <c r="MVT282" s="163"/>
      <c r="MVU282" s="163"/>
      <c r="MVV282" s="216"/>
      <c r="MVW282" s="217"/>
      <c r="MVX282" s="163"/>
      <c r="MVY282" s="163"/>
      <c r="MVZ282" s="216"/>
      <c r="MWA282" s="217"/>
      <c r="MWB282" s="163"/>
      <c r="MWC282" s="163"/>
      <c r="MWD282" s="216"/>
      <c r="MWE282" s="217"/>
      <c r="MWF282" s="163"/>
      <c r="MWG282" s="163"/>
      <c r="MWH282" s="216"/>
      <c r="MWI282" s="217"/>
      <c r="MWJ282" s="163"/>
      <c r="MWK282" s="163"/>
      <c r="MWL282" s="216"/>
      <c r="MWM282" s="217"/>
      <c r="MWN282" s="163"/>
      <c r="MWO282" s="163"/>
      <c r="MWP282" s="216"/>
      <c r="MWQ282" s="217"/>
      <c r="MWR282" s="163"/>
      <c r="MWS282" s="163"/>
      <c r="MWT282" s="216"/>
      <c r="MWU282" s="217"/>
      <c r="MWV282" s="163"/>
      <c r="MWW282" s="163"/>
      <c r="MWX282" s="216"/>
      <c r="MWY282" s="217"/>
      <c r="MWZ282" s="163"/>
      <c r="MXA282" s="163"/>
      <c r="MXB282" s="216"/>
      <c r="MXC282" s="217"/>
      <c r="MXD282" s="163"/>
      <c r="MXE282" s="163"/>
      <c r="MXF282" s="216"/>
      <c r="MXG282" s="217"/>
      <c r="MXH282" s="163"/>
      <c r="MXI282" s="163"/>
      <c r="MXJ282" s="216"/>
      <c r="MXK282" s="217"/>
      <c r="MXL282" s="163"/>
      <c r="MXM282" s="163"/>
      <c r="MXN282" s="216"/>
      <c r="MXO282" s="217"/>
      <c r="MXP282" s="163"/>
      <c r="MXQ282" s="163"/>
      <c r="MXR282" s="216"/>
      <c r="MXS282" s="217"/>
      <c r="MXT282" s="163"/>
      <c r="MXU282" s="163"/>
      <c r="MXV282" s="216"/>
      <c r="MXW282" s="217"/>
      <c r="MXX282" s="163"/>
      <c r="MXY282" s="163"/>
      <c r="MXZ282" s="216"/>
      <c r="MYA282" s="217"/>
      <c r="MYB282" s="163"/>
      <c r="MYC282" s="163"/>
      <c r="MYD282" s="216"/>
      <c r="MYE282" s="217"/>
      <c r="MYF282" s="163"/>
      <c r="MYG282" s="163"/>
      <c r="MYH282" s="216"/>
      <c r="MYI282" s="217"/>
      <c r="MYJ282" s="163"/>
      <c r="MYK282" s="163"/>
      <c r="MYL282" s="216"/>
      <c r="MYM282" s="217"/>
      <c r="MYN282" s="163"/>
      <c r="MYO282" s="163"/>
      <c r="MYP282" s="216"/>
      <c r="MYQ282" s="217"/>
      <c r="MYR282" s="163"/>
      <c r="MYS282" s="163"/>
      <c r="MYT282" s="216"/>
      <c r="MYU282" s="217"/>
      <c r="MYV282" s="163"/>
      <c r="MYW282" s="163"/>
      <c r="MYX282" s="216"/>
      <c r="MYY282" s="217"/>
      <c r="MYZ282" s="163"/>
      <c r="MZA282" s="163"/>
      <c r="MZB282" s="216"/>
      <c r="MZC282" s="217"/>
      <c r="MZD282" s="163"/>
      <c r="MZE282" s="163"/>
      <c r="MZF282" s="216"/>
      <c r="MZG282" s="217"/>
      <c r="MZH282" s="163"/>
      <c r="MZI282" s="163"/>
      <c r="MZJ282" s="216"/>
      <c r="MZK282" s="217"/>
      <c r="MZL282" s="163"/>
      <c r="MZM282" s="163"/>
      <c r="MZN282" s="216"/>
      <c r="MZO282" s="217"/>
      <c r="MZP282" s="163"/>
      <c r="MZQ282" s="163"/>
      <c r="MZR282" s="216"/>
      <c r="MZS282" s="217"/>
      <c r="MZT282" s="163"/>
      <c r="MZU282" s="163"/>
      <c r="MZV282" s="216"/>
      <c r="MZW282" s="217"/>
      <c r="MZX282" s="163"/>
      <c r="MZY282" s="163"/>
      <c r="MZZ282" s="216"/>
      <c r="NAA282" s="217"/>
      <c r="NAB282" s="163"/>
      <c r="NAC282" s="163"/>
      <c r="NAD282" s="216"/>
      <c r="NAE282" s="217"/>
      <c r="NAF282" s="163"/>
      <c r="NAG282" s="163"/>
      <c r="NAH282" s="216"/>
      <c r="NAI282" s="217"/>
      <c r="NAJ282" s="163"/>
      <c r="NAK282" s="163"/>
      <c r="NAL282" s="216"/>
      <c r="NAM282" s="217"/>
      <c r="NAN282" s="163"/>
      <c r="NAO282" s="163"/>
      <c r="NAP282" s="216"/>
      <c r="NAQ282" s="217"/>
      <c r="NAR282" s="163"/>
      <c r="NAS282" s="163"/>
      <c r="NAT282" s="216"/>
      <c r="NAU282" s="217"/>
      <c r="NAV282" s="163"/>
      <c r="NAW282" s="163"/>
      <c r="NAX282" s="216"/>
      <c r="NAY282" s="217"/>
      <c r="NAZ282" s="163"/>
      <c r="NBA282" s="163"/>
      <c r="NBB282" s="216"/>
      <c r="NBC282" s="217"/>
      <c r="NBD282" s="163"/>
      <c r="NBE282" s="163"/>
      <c r="NBF282" s="216"/>
      <c r="NBG282" s="217"/>
      <c r="NBH282" s="163"/>
      <c r="NBI282" s="163"/>
      <c r="NBJ282" s="216"/>
      <c r="NBK282" s="217"/>
      <c r="NBL282" s="163"/>
      <c r="NBM282" s="163"/>
      <c r="NBN282" s="216"/>
      <c r="NBO282" s="217"/>
      <c r="NBP282" s="163"/>
      <c r="NBQ282" s="163"/>
      <c r="NBR282" s="216"/>
      <c r="NBS282" s="217"/>
      <c r="NBT282" s="163"/>
      <c r="NBU282" s="163"/>
      <c r="NBV282" s="216"/>
      <c r="NBW282" s="217"/>
      <c r="NBX282" s="163"/>
      <c r="NBY282" s="163"/>
      <c r="NBZ282" s="216"/>
      <c r="NCA282" s="217"/>
      <c r="NCB282" s="163"/>
      <c r="NCC282" s="163"/>
      <c r="NCD282" s="216"/>
      <c r="NCE282" s="217"/>
      <c r="NCF282" s="163"/>
      <c r="NCG282" s="163"/>
      <c r="NCH282" s="216"/>
      <c r="NCI282" s="217"/>
      <c r="NCJ282" s="163"/>
      <c r="NCK282" s="163"/>
      <c r="NCL282" s="216"/>
      <c r="NCM282" s="217"/>
      <c r="NCN282" s="163"/>
      <c r="NCO282" s="163"/>
      <c r="NCP282" s="216"/>
      <c r="NCQ282" s="217"/>
      <c r="NCR282" s="163"/>
      <c r="NCS282" s="163"/>
      <c r="NCT282" s="216"/>
      <c r="NCU282" s="217"/>
      <c r="NCV282" s="163"/>
      <c r="NCW282" s="163"/>
      <c r="NCX282" s="216"/>
      <c r="NCY282" s="217"/>
      <c r="NCZ282" s="163"/>
      <c r="NDA282" s="163"/>
      <c r="NDB282" s="216"/>
      <c r="NDC282" s="217"/>
      <c r="NDD282" s="163"/>
      <c r="NDE282" s="163"/>
      <c r="NDF282" s="216"/>
      <c r="NDG282" s="217"/>
      <c r="NDH282" s="163"/>
      <c r="NDI282" s="163"/>
      <c r="NDJ282" s="216"/>
      <c r="NDK282" s="217"/>
      <c r="NDL282" s="163"/>
      <c r="NDM282" s="163"/>
      <c r="NDN282" s="216"/>
      <c r="NDO282" s="217"/>
      <c r="NDP282" s="163"/>
      <c r="NDQ282" s="163"/>
      <c r="NDR282" s="216"/>
      <c r="NDS282" s="217"/>
      <c r="NDT282" s="163"/>
      <c r="NDU282" s="163"/>
      <c r="NDV282" s="216"/>
      <c r="NDW282" s="217"/>
      <c r="NDX282" s="163"/>
      <c r="NDY282" s="163"/>
      <c r="NDZ282" s="216"/>
      <c r="NEA282" s="217"/>
      <c r="NEB282" s="163"/>
      <c r="NEC282" s="163"/>
      <c r="NED282" s="216"/>
      <c r="NEE282" s="217"/>
      <c r="NEF282" s="163"/>
      <c r="NEG282" s="163"/>
      <c r="NEH282" s="216"/>
      <c r="NEI282" s="217"/>
      <c r="NEJ282" s="163"/>
      <c r="NEK282" s="163"/>
      <c r="NEL282" s="216"/>
      <c r="NEM282" s="217"/>
      <c r="NEN282" s="163"/>
      <c r="NEO282" s="163"/>
      <c r="NEP282" s="216"/>
      <c r="NEQ282" s="217"/>
      <c r="NER282" s="163"/>
      <c r="NES282" s="163"/>
      <c r="NET282" s="216"/>
      <c r="NEU282" s="217"/>
      <c r="NEV282" s="163"/>
      <c r="NEW282" s="163"/>
      <c r="NEX282" s="216"/>
      <c r="NEY282" s="217"/>
      <c r="NEZ282" s="163"/>
      <c r="NFA282" s="163"/>
      <c r="NFB282" s="216"/>
      <c r="NFC282" s="217"/>
      <c r="NFD282" s="163"/>
      <c r="NFE282" s="163"/>
      <c r="NFF282" s="216"/>
      <c r="NFG282" s="217"/>
      <c r="NFH282" s="163"/>
      <c r="NFI282" s="163"/>
      <c r="NFJ282" s="216"/>
      <c r="NFK282" s="217"/>
      <c r="NFL282" s="163"/>
      <c r="NFM282" s="163"/>
      <c r="NFN282" s="216"/>
      <c r="NFO282" s="217"/>
      <c r="NFP282" s="163"/>
      <c r="NFQ282" s="163"/>
      <c r="NFR282" s="216"/>
      <c r="NFS282" s="217"/>
      <c r="NFT282" s="163"/>
      <c r="NFU282" s="163"/>
      <c r="NFV282" s="216"/>
      <c r="NFW282" s="217"/>
      <c r="NFX282" s="163"/>
      <c r="NFY282" s="163"/>
      <c r="NFZ282" s="216"/>
      <c r="NGA282" s="217"/>
      <c r="NGB282" s="163"/>
      <c r="NGC282" s="163"/>
      <c r="NGD282" s="216"/>
      <c r="NGE282" s="217"/>
      <c r="NGF282" s="163"/>
      <c r="NGG282" s="163"/>
      <c r="NGH282" s="216"/>
      <c r="NGI282" s="217"/>
      <c r="NGJ282" s="163"/>
      <c r="NGK282" s="163"/>
      <c r="NGL282" s="216"/>
      <c r="NGM282" s="217"/>
      <c r="NGN282" s="163"/>
      <c r="NGO282" s="163"/>
      <c r="NGP282" s="216"/>
      <c r="NGQ282" s="217"/>
      <c r="NGR282" s="163"/>
      <c r="NGS282" s="163"/>
      <c r="NGT282" s="216"/>
      <c r="NGU282" s="217"/>
      <c r="NGV282" s="163"/>
      <c r="NGW282" s="163"/>
      <c r="NGX282" s="216"/>
      <c r="NGY282" s="217"/>
      <c r="NGZ282" s="163"/>
      <c r="NHA282" s="163"/>
      <c r="NHB282" s="216"/>
      <c r="NHC282" s="217"/>
      <c r="NHD282" s="163"/>
      <c r="NHE282" s="163"/>
      <c r="NHF282" s="216"/>
      <c r="NHG282" s="217"/>
      <c r="NHH282" s="163"/>
      <c r="NHI282" s="163"/>
      <c r="NHJ282" s="216"/>
      <c r="NHK282" s="217"/>
      <c r="NHL282" s="163"/>
      <c r="NHM282" s="163"/>
      <c r="NHN282" s="216"/>
      <c r="NHO282" s="217"/>
      <c r="NHP282" s="163"/>
      <c r="NHQ282" s="163"/>
      <c r="NHR282" s="216"/>
      <c r="NHS282" s="217"/>
      <c r="NHT282" s="163"/>
      <c r="NHU282" s="163"/>
      <c r="NHV282" s="216"/>
      <c r="NHW282" s="217"/>
      <c r="NHX282" s="163"/>
      <c r="NHY282" s="163"/>
      <c r="NHZ282" s="216"/>
      <c r="NIA282" s="217"/>
      <c r="NIB282" s="163"/>
      <c r="NIC282" s="163"/>
      <c r="NID282" s="216"/>
      <c r="NIE282" s="217"/>
      <c r="NIF282" s="163"/>
      <c r="NIG282" s="163"/>
      <c r="NIH282" s="216"/>
      <c r="NII282" s="217"/>
      <c r="NIJ282" s="163"/>
      <c r="NIK282" s="163"/>
      <c r="NIL282" s="216"/>
      <c r="NIM282" s="217"/>
      <c r="NIN282" s="163"/>
      <c r="NIO282" s="163"/>
      <c r="NIP282" s="216"/>
      <c r="NIQ282" s="217"/>
      <c r="NIR282" s="163"/>
      <c r="NIS282" s="163"/>
      <c r="NIT282" s="216"/>
      <c r="NIU282" s="217"/>
      <c r="NIV282" s="163"/>
      <c r="NIW282" s="163"/>
      <c r="NIX282" s="216"/>
      <c r="NIY282" s="217"/>
      <c r="NIZ282" s="163"/>
      <c r="NJA282" s="163"/>
      <c r="NJB282" s="216"/>
      <c r="NJC282" s="217"/>
      <c r="NJD282" s="163"/>
      <c r="NJE282" s="163"/>
      <c r="NJF282" s="216"/>
      <c r="NJG282" s="217"/>
      <c r="NJH282" s="163"/>
      <c r="NJI282" s="163"/>
      <c r="NJJ282" s="216"/>
      <c r="NJK282" s="217"/>
      <c r="NJL282" s="163"/>
      <c r="NJM282" s="163"/>
      <c r="NJN282" s="216"/>
      <c r="NJO282" s="217"/>
      <c r="NJP282" s="163"/>
      <c r="NJQ282" s="163"/>
      <c r="NJR282" s="216"/>
      <c r="NJS282" s="217"/>
      <c r="NJT282" s="163"/>
      <c r="NJU282" s="163"/>
      <c r="NJV282" s="216"/>
      <c r="NJW282" s="217"/>
      <c r="NJX282" s="163"/>
      <c r="NJY282" s="163"/>
      <c r="NJZ282" s="216"/>
      <c r="NKA282" s="217"/>
      <c r="NKB282" s="163"/>
      <c r="NKC282" s="163"/>
      <c r="NKD282" s="216"/>
      <c r="NKE282" s="217"/>
      <c r="NKF282" s="163"/>
      <c r="NKG282" s="163"/>
      <c r="NKH282" s="216"/>
      <c r="NKI282" s="217"/>
      <c r="NKJ282" s="163"/>
      <c r="NKK282" s="163"/>
      <c r="NKL282" s="216"/>
      <c r="NKM282" s="217"/>
      <c r="NKN282" s="163"/>
      <c r="NKO282" s="163"/>
      <c r="NKP282" s="216"/>
      <c r="NKQ282" s="217"/>
      <c r="NKR282" s="163"/>
      <c r="NKS282" s="163"/>
      <c r="NKT282" s="216"/>
      <c r="NKU282" s="217"/>
      <c r="NKV282" s="163"/>
      <c r="NKW282" s="163"/>
      <c r="NKX282" s="216"/>
      <c r="NKY282" s="217"/>
      <c r="NKZ282" s="163"/>
      <c r="NLA282" s="163"/>
      <c r="NLB282" s="216"/>
      <c r="NLC282" s="217"/>
      <c r="NLD282" s="163"/>
      <c r="NLE282" s="163"/>
      <c r="NLF282" s="216"/>
      <c r="NLG282" s="217"/>
      <c r="NLH282" s="163"/>
      <c r="NLI282" s="163"/>
      <c r="NLJ282" s="216"/>
      <c r="NLK282" s="217"/>
      <c r="NLL282" s="163"/>
      <c r="NLM282" s="163"/>
      <c r="NLN282" s="216"/>
      <c r="NLO282" s="217"/>
      <c r="NLP282" s="163"/>
      <c r="NLQ282" s="163"/>
      <c r="NLR282" s="216"/>
      <c r="NLS282" s="217"/>
      <c r="NLT282" s="163"/>
      <c r="NLU282" s="163"/>
      <c r="NLV282" s="216"/>
      <c r="NLW282" s="217"/>
      <c r="NLX282" s="163"/>
      <c r="NLY282" s="163"/>
      <c r="NLZ282" s="216"/>
      <c r="NMA282" s="217"/>
      <c r="NMB282" s="163"/>
      <c r="NMC282" s="163"/>
      <c r="NMD282" s="216"/>
      <c r="NME282" s="217"/>
      <c r="NMF282" s="163"/>
      <c r="NMG282" s="163"/>
      <c r="NMH282" s="216"/>
      <c r="NMI282" s="217"/>
      <c r="NMJ282" s="163"/>
      <c r="NMK282" s="163"/>
      <c r="NML282" s="216"/>
      <c r="NMM282" s="217"/>
      <c r="NMN282" s="163"/>
      <c r="NMO282" s="163"/>
      <c r="NMP282" s="216"/>
      <c r="NMQ282" s="217"/>
      <c r="NMR282" s="163"/>
      <c r="NMS282" s="163"/>
      <c r="NMT282" s="216"/>
      <c r="NMU282" s="217"/>
      <c r="NMV282" s="163"/>
      <c r="NMW282" s="163"/>
      <c r="NMX282" s="216"/>
      <c r="NMY282" s="217"/>
      <c r="NMZ282" s="163"/>
      <c r="NNA282" s="163"/>
      <c r="NNB282" s="216"/>
      <c r="NNC282" s="217"/>
      <c r="NND282" s="163"/>
      <c r="NNE282" s="163"/>
      <c r="NNF282" s="216"/>
      <c r="NNG282" s="217"/>
      <c r="NNH282" s="163"/>
      <c r="NNI282" s="163"/>
      <c r="NNJ282" s="216"/>
      <c r="NNK282" s="217"/>
      <c r="NNL282" s="163"/>
      <c r="NNM282" s="163"/>
      <c r="NNN282" s="216"/>
      <c r="NNO282" s="217"/>
      <c r="NNP282" s="163"/>
      <c r="NNQ282" s="163"/>
      <c r="NNR282" s="216"/>
      <c r="NNS282" s="217"/>
      <c r="NNT282" s="163"/>
      <c r="NNU282" s="163"/>
      <c r="NNV282" s="216"/>
      <c r="NNW282" s="217"/>
      <c r="NNX282" s="163"/>
      <c r="NNY282" s="163"/>
      <c r="NNZ282" s="216"/>
      <c r="NOA282" s="217"/>
      <c r="NOB282" s="163"/>
      <c r="NOC282" s="163"/>
      <c r="NOD282" s="216"/>
      <c r="NOE282" s="217"/>
      <c r="NOF282" s="163"/>
      <c r="NOG282" s="163"/>
      <c r="NOH282" s="216"/>
      <c r="NOI282" s="217"/>
      <c r="NOJ282" s="163"/>
      <c r="NOK282" s="163"/>
      <c r="NOL282" s="216"/>
      <c r="NOM282" s="217"/>
      <c r="NON282" s="163"/>
      <c r="NOO282" s="163"/>
      <c r="NOP282" s="216"/>
      <c r="NOQ282" s="217"/>
      <c r="NOR282" s="163"/>
      <c r="NOS282" s="163"/>
      <c r="NOT282" s="216"/>
      <c r="NOU282" s="217"/>
      <c r="NOV282" s="163"/>
      <c r="NOW282" s="163"/>
      <c r="NOX282" s="216"/>
      <c r="NOY282" s="217"/>
      <c r="NOZ282" s="163"/>
      <c r="NPA282" s="163"/>
      <c r="NPB282" s="216"/>
      <c r="NPC282" s="217"/>
      <c r="NPD282" s="163"/>
      <c r="NPE282" s="163"/>
      <c r="NPF282" s="216"/>
      <c r="NPG282" s="217"/>
      <c r="NPH282" s="163"/>
      <c r="NPI282" s="163"/>
      <c r="NPJ282" s="216"/>
      <c r="NPK282" s="217"/>
      <c r="NPL282" s="163"/>
      <c r="NPM282" s="163"/>
      <c r="NPN282" s="216"/>
      <c r="NPO282" s="217"/>
      <c r="NPP282" s="163"/>
      <c r="NPQ282" s="163"/>
      <c r="NPR282" s="216"/>
      <c r="NPS282" s="217"/>
      <c r="NPT282" s="163"/>
      <c r="NPU282" s="163"/>
      <c r="NPV282" s="216"/>
      <c r="NPW282" s="217"/>
      <c r="NPX282" s="163"/>
      <c r="NPY282" s="163"/>
      <c r="NPZ282" s="216"/>
      <c r="NQA282" s="217"/>
      <c r="NQB282" s="163"/>
      <c r="NQC282" s="163"/>
      <c r="NQD282" s="216"/>
      <c r="NQE282" s="217"/>
      <c r="NQF282" s="163"/>
      <c r="NQG282" s="163"/>
      <c r="NQH282" s="216"/>
      <c r="NQI282" s="217"/>
      <c r="NQJ282" s="163"/>
      <c r="NQK282" s="163"/>
      <c r="NQL282" s="216"/>
      <c r="NQM282" s="217"/>
      <c r="NQN282" s="163"/>
      <c r="NQO282" s="163"/>
      <c r="NQP282" s="216"/>
      <c r="NQQ282" s="217"/>
      <c r="NQR282" s="163"/>
      <c r="NQS282" s="163"/>
      <c r="NQT282" s="216"/>
      <c r="NQU282" s="217"/>
      <c r="NQV282" s="163"/>
      <c r="NQW282" s="163"/>
      <c r="NQX282" s="216"/>
      <c r="NQY282" s="217"/>
      <c r="NQZ282" s="163"/>
      <c r="NRA282" s="163"/>
      <c r="NRB282" s="216"/>
      <c r="NRC282" s="217"/>
      <c r="NRD282" s="163"/>
      <c r="NRE282" s="163"/>
      <c r="NRF282" s="216"/>
      <c r="NRG282" s="217"/>
      <c r="NRH282" s="163"/>
      <c r="NRI282" s="163"/>
      <c r="NRJ282" s="216"/>
      <c r="NRK282" s="217"/>
      <c r="NRL282" s="163"/>
      <c r="NRM282" s="163"/>
      <c r="NRN282" s="216"/>
      <c r="NRO282" s="217"/>
      <c r="NRP282" s="163"/>
      <c r="NRQ282" s="163"/>
      <c r="NRR282" s="216"/>
      <c r="NRS282" s="217"/>
      <c r="NRT282" s="163"/>
      <c r="NRU282" s="163"/>
      <c r="NRV282" s="216"/>
      <c r="NRW282" s="217"/>
      <c r="NRX282" s="163"/>
      <c r="NRY282" s="163"/>
      <c r="NRZ282" s="216"/>
      <c r="NSA282" s="217"/>
      <c r="NSB282" s="163"/>
      <c r="NSC282" s="163"/>
      <c r="NSD282" s="216"/>
      <c r="NSE282" s="217"/>
      <c r="NSF282" s="163"/>
      <c r="NSG282" s="163"/>
      <c r="NSH282" s="216"/>
      <c r="NSI282" s="217"/>
      <c r="NSJ282" s="163"/>
      <c r="NSK282" s="163"/>
      <c r="NSL282" s="216"/>
      <c r="NSM282" s="217"/>
      <c r="NSN282" s="163"/>
      <c r="NSO282" s="163"/>
      <c r="NSP282" s="216"/>
      <c r="NSQ282" s="217"/>
      <c r="NSR282" s="163"/>
      <c r="NSS282" s="163"/>
      <c r="NST282" s="216"/>
      <c r="NSU282" s="217"/>
      <c r="NSV282" s="163"/>
      <c r="NSW282" s="163"/>
      <c r="NSX282" s="216"/>
      <c r="NSY282" s="217"/>
      <c r="NSZ282" s="163"/>
      <c r="NTA282" s="163"/>
      <c r="NTB282" s="216"/>
      <c r="NTC282" s="217"/>
      <c r="NTD282" s="163"/>
      <c r="NTE282" s="163"/>
      <c r="NTF282" s="216"/>
      <c r="NTG282" s="217"/>
      <c r="NTH282" s="163"/>
      <c r="NTI282" s="163"/>
      <c r="NTJ282" s="216"/>
      <c r="NTK282" s="217"/>
      <c r="NTL282" s="163"/>
      <c r="NTM282" s="163"/>
      <c r="NTN282" s="216"/>
      <c r="NTO282" s="217"/>
      <c r="NTP282" s="163"/>
      <c r="NTQ282" s="163"/>
      <c r="NTR282" s="216"/>
      <c r="NTS282" s="217"/>
      <c r="NTT282" s="163"/>
      <c r="NTU282" s="163"/>
      <c r="NTV282" s="216"/>
      <c r="NTW282" s="217"/>
      <c r="NTX282" s="163"/>
      <c r="NTY282" s="163"/>
      <c r="NTZ282" s="216"/>
      <c r="NUA282" s="217"/>
      <c r="NUB282" s="163"/>
      <c r="NUC282" s="163"/>
      <c r="NUD282" s="216"/>
      <c r="NUE282" s="217"/>
      <c r="NUF282" s="163"/>
      <c r="NUG282" s="163"/>
      <c r="NUH282" s="216"/>
      <c r="NUI282" s="217"/>
      <c r="NUJ282" s="163"/>
      <c r="NUK282" s="163"/>
      <c r="NUL282" s="216"/>
      <c r="NUM282" s="217"/>
      <c r="NUN282" s="163"/>
      <c r="NUO282" s="163"/>
      <c r="NUP282" s="216"/>
      <c r="NUQ282" s="217"/>
      <c r="NUR282" s="163"/>
      <c r="NUS282" s="163"/>
      <c r="NUT282" s="216"/>
      <c r="NUU282" s="217"/>
      <c r="NUV282" s="163"/>
      <c r="NUW282" s="163"/>
      <c r="NUX282" s="216"/>
      <c r="NUY282" s="217"/>
      <c r="NUZ282" s="163"/>
      <c r="NVA282" s="163"/>
      <c r="NVB282" s="216"/>
      <c r="NVC282" s="217"/>
      <c r="NVD282" s="163"/>
      <c r="NVE282" s="163"/>
      <c r="NVF282" s="216"/>
      <c r="NVG282" s="217"/>
      <c r="NVH282" s="163"/>
      <c r="NVI282" s="163"/>
      <c r="NVJ282" s="216"/>
      <c r="NVK282" s="217"/>
      <c r="NVL282" s="163"/>
      <c r="NVM282" s="163"/>
      <c r="NVN282" s="216"/>
      <c r="NVO282" s="217"/>
      <c r="NVP282" s="163"/>
      <c r="NVQ282" s="163"/>
      <c r="NVR282" s="216"/>
      <c r="NVS282" s="217"/>
      <c r="NVT282" s="163"/>
      <c r="NVU282" s="163"/>
      <c r="NVV282" s="216"/>
      <c r="NVW282" s="217"/>
      <c r="NVX282" s="163"/>
      <c r="NVY282" s="163"/>
      <c r="NVZ282" s="216"/>
      <c r="NWA282" s="217"/>
      <c r="NWB282" s="163"/>
      <c r="NWC282" s="163"/>
      <c r="NWD282" s="216"/>
      <c r="NWE282" s="217"/>
      <c r="NWF282" s="163"/>
      <c r="NWG282" s="163"/>
      <c r="NWH282" s="216"/>
      <c r="NWI282" s="217"/>
      <c r="NWJ282" s="163"/>
      <c r="NWK282" s="163"/>
      <c r="NWL282" s="216"/>
      <c r="NWM282" s="217"/>
      <c r="NWN282" s="163"/>
      <c r="NWO282" s="163"/>
      <c r="NWP282" s="216"/>
      <c r="NWQ282" s="217"/>
      <c r="NWR282" s="163"/>
      <c r="NWS282" s="163"/>
      <c r="NWT282" s="216"/>
      <c r="NWU282" s="217"/>
      <c r="NWV282" s="163"/>
      <c r="NWW282" s="163"/>
      <c r="NWX282" s="216"/>
      <c r="NWY282" s="217"/>
      <c r="NWZ282" s="163"/>
      <c r="NXA282" s="163"/>
      <c r="NXB282" s="216"/>
      <c r="NXC282" s="217"/>
      <c r="NXD282" s="163"/>
      <c r="NXE282" s="163"/>
      <c r="NXF282" s="216"/>
      <c r="NXG282" s="217"/>
      <c r="NXH282" s="163"/>
      <c r="NXI282" s="163"/>
      <c r="NXJ282" s="216"/>
      <c r="NXK282" s="217"/>
      <c r="NXL282" s="163"/>
      <c r="NXM282" s="163"/>
      <c r="NXN282" s="216"/>
      <c r="NXO282" s="217"/>
      <c r="NXP282" s="163"/>
      <c r="NXQ282" s="163"/>
      <c r="NXR282" s="216"/>
      <c r="NXS282" s="217"/>
      <c r="NXT282" s="163"/>
      <c r="NXU282" s="163"/>
      <c r="NXV282" s="216"/>
      <c r="NXW282" s="217"/>
      <c r="NXX282" s="163"/>
      <c r="NXY282" s="163"/>
      <c r="NXZ282" s="216"/>
      <c r="NYA282" s="217"/>
      <c r="NYB282" s="163"/>
      <c r="NYC282" s="163"/>
      <c r="NYD282" s="216"/>
      <c r="NYE282" s="217"/>
      <c r="NYF282" s="163"/>
      <c r="NYG282" s="163"/>
      <c r="NYH282" s="216"/>
      <c r="NYI282" s="217"/>
      <c r="NYJ282" s="163"/>
      <c r="NYK282" s="163"/>
      <c r="NYL282" s="216"/>
      <c r="NYM282" s="217"/>
      <c r="NYN282" s="163"/>
      <c r="NYO282" s="163"/>
      <c r="NYP282" s="216"/>
      <c r="NYQ282" s="217"/>
      <c r="NYR282" s="163"/>
      <c r="NYS282" s="163"/>
      <c r="NYT282" s="216"/>
      <c r="NYU282" s="217"/>
      <c r="NYV282" s="163"/>
      <c r="NYW282" s="163"/>
      <c r="NYX282" s="216"/>
      <c r="NYY282" s="217"/>
      <c r="NYZ282" s="163"/>
      <c r="NZA282" s="163"/>
      <c r="NZB282" s="216"/>
      <c r="NZC282" s="217"/>
      <c r="NZD282" s="163"/>
      <c r="NZE282" s="163"/>
      <c r="NZF282" s="216"/>
      <c r="NZG282" s="217"/>
      <c r="NZH282" s="163"/>
      <c r="NZI282" s="163"/>
      <c r="NZJ282" s="216"/>
      <c r="NZK282" s="217"/>
      <c r="NZL282" s="163"/>
      <c r="NZM282" s="163"/>
      <c r="NZN282" s="216"/>
      <c r="NZO282" s="217"/>
      <c r="NZP282" s="163"/>
      <c r="NZQ282" s="163"/>
      <c r="NZR282" s="216"/>
      <c r="NZS282" s="217"/>
      <c r="NZT282" s="163"/>
      <c r="NZU282" s="163"/>
      <c r="NZV282" s="216"/>
      <c r="NZW282" s="217"/>
      <c r="NZX282" s="163"/>
      <c r="NZY282" s="163"/>
      <c r="NZZ282" s="216"/>
      <c r="OAA282" s="217"/>
      <c r="OAB282" s="163"/>
      <c r="OAC282" s="163"/>
      <c r="OAD282" s="216"/>
      <c r="OAE282" s="217"/>
      <c r="OAF282" s="163"/>
      <c r="OAG282" s="163"/>
      <c r="OAH282" s="216"/>
      <c r="OAI282" s="217"/>
      <c r="OAJ282" s="163"/>
      <c r="OAK282" s="163"/>
      <c r="OAL282" s="216"/>
      <c r="OAM282" s="217"/>
      <c r="OAN282" s="163"/>
      <c r="OAO282" s="163"/>
      <c r="OAP282" s="216"/>
      <c r="OAQ282" s="217"/>
      <c r="OAR282" s="163"/>
      <c r="OAS282" s="163"/>
      <c r="OAT282" s="216"/>
      <c r="OAU282" s="217"/>
      <c r="OAV282" s="163"/>
      <c r="OAW282" s="163"/>
      <c r="OAX282" s="216"/>
      <c r="OAY282" s="217"/>
      <c r="OAZ282" s="163"/>
      <c r="OBA282" s="163"/>
      <c r="OBB282" s="216"/>
      <c r="OBC282" s="217"/>
      <c r="OBD282" s="163"/>
      <c r="OBE282" s="163"/>
      <c r="OBF282" s="216"/>
      <c r="OBG282" s="217"/>
      <c r="OBH282" s="163"/>
      <c r="OBI282" s="163"/>
      <c r="OBJ282" s="216"/>
      <c r="OBK282" s="217"/>
      <c r="OBL282" s="163"/>
      <c r="OBM282" s="163"/>
      <c r="OBN282" s="216"/>
      <c r="OBO282" s="217"/>
      <c r="OBP282" s="163"/>
      <c r="OBQ282" s="163"/>
      <c r="OBR282" s="216"/>
      <c r="OBS282" s="217"/>
      <c r="OBT282" s="163"/>
      <c r="OBU282" s="163"/>
      <c r="OBV282" s="216"/>
      <c r="OBW282" s="217"/>
      <c r="OBX282" s="163"/>
      <c r="OBY282" s="163"/>
      <c r="OBZ282" s="216"/>
      <c r="OCA282" s="217"/>
      <c r="OCB282" s="163"/>
      <c r="OCC282" s="163"/>
      <c r="OCD282" s="216"/>
      <c r="OCE282" s="217"/>
      <c r="OCF282" s="163"/>
      <c r="OCG282" s="163"/>
      <c r="OCH282" s="216"/>
      <c r="OCI282" s="217"/>
      <c r="OCJ282" s="163"/>
      <c r="OCK282" s="163"/>
      <c r="OCL282" s="216"/>
      <c r="OCM282" s="217"/>
      <c r="OCN282" s="163"/>
      <c r="OCO282" s="163"/>
      <c r="OCP282" s="216"/>
      <c r="OCQ282" s="217"/>
      <c r="OCR282" s="163"/>
      <c r="OCS282" s="163"/>
      <c r="OCT282" s="216"/>
      <c r="OCU282" s="217"/>
      <c r="OCV282" s="163"/>
      <c r="OCW282" s="163"/>
      <c r="OCX282" s="216"/>
      <c r="OCY282" s="217"/>
      <c r="OCZ282" s="163"/>
      <c r="ODA282" s="163"/>
      <c r="ODB282" s="216"/>
      <c r="ODC282" s="217"/>
      <c r="ODD282" s="163"/>
      <c r="ODE282" s="163"/>
      <c r="ODF282" s="216"/>
      <c r="ODG282" s="217"/>
      <c r="ODH282" s="163"/>
      <c r="ODI282" s="163"/>
      <c r="ODJ282" s="216"/>
      <c r="ODK282" s="217"/>
      <c r="ODL282" s="163"/>
      <c r="ODM282" s="163"/>
      <c r="ODN282" s="216"/>
      <c r="ODO282" s="217"/>
      <c r="ODP282" s="163"/>
      <c r="ODQ282" s="163"/>
      <c r="ODR282" s="216"/>
      <c r="ODS282" s="217"/>
      <c r="ODT282" s="163"/>
      <c r="ODU282" s="163"/>
      <c r="ODV282" s="216"/>
      <c r="ODW282" s="217"/>
      <c r="ODX282" s="163"/>
      <c r="ODY282" s="163"/>
      <c r="ODZ282" s="216"/>
      <c r="OEA282" s="217"/>
      <c r="OEB282" s="163"/>
      <c r="OEC282" s="163"/>
      <c r="OED282" s="216"/>
      <c r="OEE282" s="217"/>
      <c r="OEF282" s="163"/>
      <c r="OEG282" s="163"/>
      <c r="OEH282" s="216"/>
      <c r="OEI282" s="217"/>
      <c r="OEJ282" s="163"/>
      <c r="OEK282" s="163"/>
      <c r="OEL282" s="216"/>
      <c r="OEM282" s="217"/>
      <c r="OEN282" s="163"/>
      <c r="OEO282" s="163"/>
      <c r="OEP282" s="216"/>
      <c r="OEQ282" s="217"/>
      <c r="OER282" s="163"/>
      <c r="OES282" s="163"/>
      <c r="OET282" s="216"/>
      <c r="OEU282" s="217"/>
      <c r="OEV282" s="163"/>
      <c r="OEW282" s="163"/>
      <c r="OEX282" s="216"/>
      <c r="OEY282" s="217"/>
      <c r="OEZ282" s="163"/>
      <c r="OFA282" s="163"/>
      <c r="OFB282" s="216"/>
      <c r="OFC282" s="217"/>
      <c r="OFD282" s="163"/>
      <c r="OFE282" s="163"/>
      <c r="OFF282" s="216"/>
      <c r="OFG282" s="217"/>
      <c r="OFH282" s="163"/>
      <c r="OFI282" s="163"/>
      <c r="OFJ282" s="216"/>
      <c r="OFK282" s="217"/>
      <c r="OFL282" s="163"/>
      <c r="OFM282" s="163"/>
      <c r="OFN282" s="216"/>
      <c r="OFO282" s="217"/>
      <c r="OFP282" s="163"/>
      <c r="OFQ282" s="163"/>
      <c r="OFR282" s="216"/>
      <c r="OFS282" s="217"/>
      <c r="OFT282" s="163"/>
      <c r="OFU282" s="163"/>
      <c r="OFV282" s="216"/>
      <c r="OFW282" s="217"/>
      <c r="OFX282" s="163"/>
      <c r="OFY282" s="163"/>
      <c r="OFZ282" s="216"/>
      <c r="OGA282" s="217"/>
      <c r="OGB282" s="163"/>
      <c r="OGC282" s="163"/>
      <c r="OGD282" s="216"/>
      <c r="OGE282" s="217"/>
      <c r="OGF282" s="163"/>
      <c r="OGG282" s="163"/>
      <c r="OGH282" s="216"/>
      <c r="OGI282" s="217"/>
      <c r="OGJ282" s="163"/>
      <c r="OGK282" s="163"/>
      <c r="OGL282" s="216"/>
      <c r="OGM282" s="217"/>
      <c r="OGN282" s="163"/>
      <c r="OGO282" s="163"/>
      <c r="OGP282" s="216"/>
      <c r="OGQ282" s="217"/>
      <c r="OGR282" s="163"/>
      <c r="OGS282" s="163"/>
      <c r="OGT282" s="216"/>
      <c r="OGU282" s="217"/>
      <c r="OGV282" s="163"/>
      <c r="OGW282" s="163"/>
      <c r="OGX282" s="216"/>
      <c r="OGY282" s="217"/>
      <c r="OGZ282" s="163"/>
      <c r="OHA282" s="163"/>
      <c r="OHB282" s="216"/>
      <c r="OHC282" s="217"/>
      <c r="OHD282" s="163"/>
      <c r="OHE282" s="163"/>
      <c r="OHF282" s="216"/>
      <c r="OHG282" s="217"/>
      <c r="OHH282" s="163"/>
      <c r="OHI282" s="163"/>
      <c r="OHJ282" s="216"/>
      <c r="OHK282" s="217"/>
      <c r="OHL282" s="163"/>
      <c r="OHM282" s="163"/>
      <c r="OHN282" s="216"/>
      <c r="OHO282" s="217"/>
      <c r="OHP282" s="163"/>
      <c r="OHQ282" s="163"/>
      <c r="OHR282" s="216"/>
      <c r="OHS282" s="217"/>
      <c r="OHT282" s="163"/>
      <c r="OHU282" s="163"/>
      <c r="OHV282" s="216"/>
      <c r="OHW282" s="217"/>
      <c r="OHX282" s="163"/>
      <c r="OHY282" s="163"/>
      <c r="OHZ282" s="216"/>
      <c r="OIA282" s="217"/>
      <c r="OIB282" s="163"/>
      <c r="OIC282" s="163"/>
      <c r="OID282" s="216"/>
      <c r="OIE282" s="217"/>
      <c r="OIF282" s="163"/>
      <c r="OIG282" s="163"/>
      <c r="OIH282" s="216"/>
      <c r="OII282" s="217"/>
      <c r="OIJ282" s="163"/>
      <c r="OIK282" s="163"/>
      <c r="OIL282" s="216"/>
      <c r="OIM282" s="217"/>
      <c r="OIN282" s="163"/>
      <c r="OIO282" s="163"/>
      <c r="OIP282" s="216"/>
      <c r="OIQ282" s="217"/>
      <c r="OIR282" s="163"/>
      <c r="OIS282" s="163"/>
      <c r="OIT282" s="216"/>
      <c r="OIU282" s="217"/>
      <c r="OIV282" s="163"/>
      <c r="OIW282" s="163"/>
      <c r="OIX282" s="216"/>
      <c r="OIY282" s="217"/>
      <c r="OIZ282" s="163"/>
      <c r="OJA282" s="163"/>
      <c r="OJB282" s="216"/>
      <c r="OJC282" s="217"/>
      <c r="OJD282" s="163"/>
      <c r="OJE282" s="163"/>
      <c r="OJF282" s="216"/>
      <c r="OJG282" s="217"/>
      <c r="OJH282" s="163"/>
      <c r="OJI282" s="163"/>
      <c r="OJJ282" s="216"/>
      <c r="OJK282" s="217"/>
      <c r="OJL282" s="163"/>
      <c r="OJM282" s="163"/>
      <c r="OJN282" s="216"/>
      <c r="OJO282" s="217"/>
      <c r="OJP282" s="163"/>
      <c r="OJQ282" s="163"/>
      <c r="OJR282" s="216"/>
      <c r="OJS282" s="217"/>
      <c r="OJT282" s="163"/>
      <c r="OJU282" s="163"/>
      <c r="OJV282" s="216"/>
      <c r="OJW282" s="217"/>
      <c r="OJX282" s="163"/>
      <c r="OJY282" s="163"/>
      <c r="OJZ282" s="216"/>
      <c r="OKA282" s="217"/>
      <c r="OKB282" s="163"/>
      <c r="OKC282" s="163"/>
      <c r="OKD282" s="216"/>
      <c r="OKE282" s="217"/>
      <c r="OKF282" s="163"/>
      <c r="OKG282" s="163"/>
      <c r="OKH282" s="216"/>
      <c r="OKI282" s="217"/>
      <c r="OKJ282" s="163"/>
      <c r="OKK282" s="163"/>
      <c r="OKL282" s="216"/>
      <c r="OKM282" s="217"/>
      <c r="OKN282" s="163"/>
      <c r="OKO282" s="163"/>
      <c r="OKP282" s="216"/>
      <c r="OKQ282" s="217"/>
      <c r="OKR282" s="163"/>
      <c r="OKS282" s="163"/>
      <c r="OKT282" s="216"/>
      <c r="OKU282" s="217"/>
      <c r="OKV282" s="163"/>
      <c r="OKW282" s="163"/>
      <c r="OKX282" s="216"/>
      <c r="OKY282" s="217"/>
      <c r="OKZ282" s="163"/>
      <c r="OLA282" s="163"/>
      <c r="OLB282" s="216"/>
      <c r="OLC282" s="217"/>
      <c r="OLD282" s="163"/>
      <c r="OLE282" s="163"/>
      <c r="OLF282" s="216"/>
      <c r="OLG282" s="217"/>
      <c r="OLH282" s="163"/>
      <c r="OLI282" s="163"/>
      <c r="OLJ282" s="216"/>
      <c r="OLK282" s="217"/>
      <c r="OLL282" s="163"/>
      <c r="OLM282" s="163"/>
      <c r="OLN282" s="216"/>
      <c r="OLO282" s="217"/>
      <c r="OLP282" s="163"/>
      <c r="OLQ282" s="163"/>
      <c r="OLR282" s="216"/>
      <c r="OLS282" s="217"/>
      <c r="OLT282" s="163"/>
      <c r="OLU282" s="163"/>
      <c r="OLV282" s="216"/>
      <c r="OLW282" s="217"/>
      <c r="OLX282" s="163"/>
      <c r="OLY282" s="163"/>
      <c r="OLZ282" s="216"/>
      <c r="OMA282" s="217"/>
      <c r="OMB282" s="163"/>
      <c r="OMC282" s="163"/>
      <c r="OMD282" s="216"/>
      <c r="OME282" s="217"/>
      <c r="OMF282" s="163"/>
      <c r="OMG282" s="163"/>
      <c r="OMH282" s="216"/>
      <c r="OMI282" s="217"/>
      <c r="OMJ282" s="163"/>
      <c r="OMK282" s="163"/>
      <c r="OML282" s="216"/>
      <c r="OMM282" s="217"/>
      <c r="OMN282" s="163"/>
      <c r="OMO282" s="163"/>
      <c r="OMP282" s="216"/>
      <c r="OMQ282" s="217"/>
      <c r="OMR282" s="163"/>
      <c r="OMS282" s="163"/>
      <c r="OMT282" s="216"/>
      <c r="OMU282" s="217"/>
      <c r="OMV282" s="163"/>
      <c r="OMW282" s="163"/>
      <c r="OMX282" s="216"/>
      <c r="OMY282" s="217"/>
      <c r="OMZ282" s="163"/>
      <c r="ONA282" s="163"/>
      <c r="ONB282" s="216"/>
      <c r="ONC282" s="217"/>
      <c r="OND282" s="163"/>
      <c r="ONE282" s="163"/>
      <c r="ONF282" s="216"/>
      <c r="ONG282" s="217"/>
      <c r="ONH282" s="163"/>
      <c r="ONI282" s="163"/>
      <c r="ONJ282" s="216"/>
      <c r="ONK282" s="217"/>
      <c r="ONL282" s="163"/>
      <c r="ONM282" s="163"/>
      <c r="ONN282" s="216"/>
      <c r="ONO282" s="217"/>
      <c r="ONP282" s="163"/>
      <c r="ONQ282" s="163"/>
      <c r="ONR282" s="216"/>
      <c r="ONS282" s="217"/>
      <c r="ONT282" s="163"/>
      <c r="ONU282" s="163"/>
      <c r="ONV282" s="216"/>
      <c r="ONW282" s="217"/>
      <c r="ONX282" s="163"/>
      <c r="ONY282" s="163"/>
      <c r="ONZ282" s="216"/>
      <c r="OOA282" s="217"/>
      <c r="OOB282" s="163"/>
      <c r="OOC282" s="163"/>
      <c r="OOD282" s="216"/>
      <c r="OOE282" s="217"/>
      <c r="OOF282" s="163"/>
      <c r="OOG282" s="163"/>
      <c r="OOH282" s="216"/>
      <c r="OOI282" s="217"/>
      <c r="OOJ282" s="163"/>
      <c r="OOK282" s="163"/>
      <c r="OOL282" s="216"/>
      <c r="OOM282" s="217"/>
      <c r="OON282" s="163"/>
      <c r="OOO282" s="163"/>
      <c r="OOP282" s="216"/>
      <c r="OOQ282" s="217"/>
      <c r="OOR282" s="163"/>
      <c r="OOS282" s="163"/>
      <c r="OOT282" s="216"/>
      <c r="OOU282" s="217"/>
      <c r="OOV282" s="163"/>
      <c r="OOW282" s="163"/>
      <c r="OOX282" s="216"/>
      <c r="OOY282" s="217"/>
      <c r="OOZ282" s="163"/>
      <c r="OPA282" s="163"/>
      <c r="OPB282" s="216"/>
      <c r="OPC282" s="217"/>
      <c r="OPD282" s="163"/>
      <c r="OPE282" s="163"/>
      <c r="OPF282" s="216"/>
      <c r="OPG282" s="217"/>
      <c r="OPH282" s="163"/>
      <c r="OPI282" s="163"/>
      <c r="OPJ282" s="216"/>
      <c r="OPK282" s="217"/>
      <c r="OPL282" s="163"/>
      <c r="OPM282" s="163"/>
      <c r="OPN282" s="216"/>
      <c r="OPO282" s="217"/>
      <c r="OPP282" s="163"/>
      <c r="OPQ282" s="163"/>
      <c r="OPR282" s="216"/>
      <c r="OPS282" s="217"/>
      <c r="OPT282" s="163"/>
      <c r="OPU282" s="163"/>
      <c r="OPV282" s="216"/>
      <c r="OPW282" s="217"/>
      <c r="OPX282" s="163"/>
      <c r="OPY282" s="163"/>
      <c r="OPZ282" s="216"/>
      <c r="OQA282" s="217"/>
      <c r="OQB282" s="163"/>
      <c r="OQC282" s="163"/>
      <c r="OQD282" s="216"/>
      <c r="OQE282" s="217"/>
      <c r="OQF282" s="163"/>
      <c r="OQG282" s="163"/>
      <c r="OQH282" s="216"/>
      <c r="OQI282" s="217"/>
      <c r="OQJ282" s="163"/>
      <c r="OQK282" s="163"/>
      <c r="OQL282" s="216"/>
      <c r="OQM282" s="217"/>
      <c r="OQN282" s="163"/>
      <c r="OQO282" s="163"/>
      <c r="OQP282" s="216"/>
      <c r="OQQ282" s="217"/>
      <c r="OQR282" s="163"/>
      <c r="OQS282" s="163"/>
      <c r="OQT282" s="216"/>
      <c r="OQU282" s="217"/>
      <c r="OQV282" s="163"/>
      <c r="OQW282" s="163"/>
      <c r="OQX282" s="216"/>
      <c r="OQY282" s="217"/>
      <c r="OQZ282" s="163"/>
      <c r="ORA282" s="163"/>
      <c r="ORB282" s="216"/>
      <c r="ORC282" s="217"/>
      <c r="ORD282" s="163"/>
      <c r="ORE282" s="163"/>
      <c r="ORF282" s="216"/>
      <c r="ORG282" s="217"/>
      <c r="ORH282" s="163"/>
      <c r="ORI282" s="163"/>
      <c r="ORJ282" s="216"/>
      <c r="ORK282" s="217"/>
      <c r="ORL282" s="163"/>
      <c r="ORM282" s="163"/>
      <c r="ORN282" s="216"/>
      <c r="ORO282" s="217"/>
      <c r="ORP282" s="163"/>
      <c r="ORQ282" s="163"/>
      <c r="ORR282" s="216"/>
      <c r="ORS282" s="217"/>
      <c r="ORT282" s="163"/>
      <c r="ORU282" s="163"/>
      <c r="ORV282" s="216"/>
      <c r="ORW282" s="217"/>
      <c r="ORX282" s="163"/>
      <c r="ORY282" s="163"/>
      <c r="ORZ282" s="216"/>
      <c r="OSA282" s="217"/>
      <c r="OSB282" s="163"/>
      <c r="OSC282" s="163"/>
      <c r="OSD282" s="216"/>
      <c r="OSE282" s="217"/>
      <c r="OSF282" s="163"/>
      <c r="OSG282" s="163"/>
      <c r="OSH282" s="216"/>
      <c r="OSI282" s="217"/>
      <c r="OSJ282" s="163"/>
      <c r="OSK282" s="163"/>
      <c r="OSL282" s="216"/>
      <c r="OSM282" s="217"/>
      <c r="OSN282" s="163"/>
      <c r="OSO282" s="163"/>
      <c r="OSP282" s="216"/>
      <c r="OSQ282" s="217"/>
      <c r="OSR282" s="163"/>
      <c r="OSS282" s="163"/>
      <c r="OST282" s="216"/>
      <c r="OSU282" s="217"/>
      <c r="OSV282" s="163"/>
      <c r="OSW282" s="163"/>
      <c r="OSX282" s="216"/>
      <c r="OSY282" s="217"/>
      <c r="OSZ282" s="163"/>
      <c r="OTA282" s="163"/>
      <c r="OTB282" s="216"/>
      <c r="OTC282" s="217"/>
      <c r="OTD282" s="163"/>
      <c r="OTE282" s="163"/>
      <c r="OTF282" s="216"/>
      <c r="OTG282" s="217"/>
      <c r="OTH282" s="163"/>
      <c r="OTI282" s="163"/>
      <c r="OTJ282" s="216"/>
      <c r="OTK282" s="217"/>
      <c r="OTL282" s="163"/>
      <c r="OTM282" s="163"/>
      <c r="OTN282" s="216"/>
      <c r="OTO282" s="217"/>
      <c r="OTP282" s="163"/>
      <c r="OTQ282" s="163"/>
      <c r="OTR282" s="216"/>
      <c r="OTS282" s="217"/>
      <c r="OTT282" s="163"/>
      <c r="OTU282" s="163"/>
      <c r="OTV282" s="216"/>
      <c r="OTW282" s="217"/>
      <c r="OTX282" s="163"/>
      <c r="OTY282" s="163"/>
      <c r="OTZ282" s="216"/>
      <c r="OUA282" s="217"/>
      <c r="OUB282" s="163"/>
      <c r="OUC282" s="163"/>
      <c r="OUD282" s="216"/>
      <c r="OUE282" s="217"/>
      <c r="OUF282" s="163"/>
      <c r="OUG282" s="163"/>
      <c r="OUH282" s="216"/>
      <c r="OUI282" s="217"/>
      <c r="OUJ282" s="163"/>
      <c r="OUK282" s="163"/>
      <c r="OUL282" s="216"/>
      <c r="OUM282" s="217"/>
      <c r="OUN282" s="163"/>
      <c r="OUO282" s="163"/>
      <c r="OUP282" s="216"/>
      <c r="OUQ282" s="217"/>
      <c r="OUR282" s="163"/>
      <c r="OUS282" s="163"/>
      <c r="OUT282" s="216"/>
      <c r="OUU282" s="217"/>
      <c r="OUV282" s="163"/>
      <c r="OUW282" s="163"/>
      <c r="OUX282" s="216"/>
      <c r="OUY282" s="217"/>
      <c r="OUZ282" s="163"/>
      <c r="OVA282" s="163"/>
      <c r="OVB282" s="216"/>
      <c r="OVC282" s="217"/>
      <c r="OVD282" s="163"/>
      <c r="OVE282" s="163"/>
      <c r="OVF282" s="216"/>
      <c r="OVG282" s="217"/>
      <c r="OVH282" s="163"/>
      <c r="OVI282" s="163"/>
      <c r="OVJ282" s="216"/>
      <c r="OVK282" s="217"/>
      <c r="OVL282" s="163"/>
      <c r="OVM282" s="163"/>
      <c r="OVN282" s="216"/>
      <c r="OVO282" s="217"/>
      <c r="OVP282" s="163"/>
      <c r="OVQ282" s="163"/>
      <c r="OVR282" s="216"/>
      <c r="OVS282" s="217"/>
      <c r="OVT282" s="163"/>
      <c r="OVU282" s="163"/>
      <c r="OVV282" s="216"/>
      <c r="OVW282" s="217"/>
      <c r="OVX282" s="163"/>
      <c r="OVY282" s="163"/>
      <c r="OVZ282" s="216"/>
      <c r="OWA282" s="217"/>
      <c r="OWB282" s="163"/>
      <c r="OWC282" s="163"/>
      <c r="OWD282" s="216"/>
      <c r="OWE282" s="217"/>
      <c r="OWF282" s="163"/>
      <c r="OWG282" s="163"/>
      <c r="OWH282" s="216"/>
      <c r="OWI282" s="217"/>
      <c r="OWJ282" s="163"/>
      <c r="OWK282" s="163"/>
      <c r="OWL282" s="216"/>
      <c r="OWM282" s="217"/>
      <c r="OWN282" s="163"/>
      <c r="OWO282" s="163"/>
      <c r="OWP282" s="216"/>
      <c r="OWQ282" s="217"/>
      <c r="OWR282" s="163"/>
      <c r="OWS282" s="163"/>
      <c r="OWT282" s="216"/>
      <c r="OWU282" s="217"/>
      <c r="OWV282" s="163"/>
      <c r="OWW282" s="163"/>
      <c r="OWX282" s="216"/>
      <c r="OWY282" s="217"/>
      <c r="OWZ282" s="163"/>
      <c r="OXA282" s="163"/>
      <c r="OXB282" s="216"/>
      <c r="OXC282" s="217"/>
      <c r="OXD282" s="163"/>
      <c r="OXE282" s="163"/>
      <c r="OXF282" s="216"/>
      <c r="OXG282" s="217"/>
      <c r="OXH282" s="163"/>
      <c r="OXI282" s="163"/>
      <c r="OXJ282" s="216"/>
      <c r="OXK282" s="217"/>
      <c r="OXL282" s="163"/>
      <c r="OXM282" s="163"/>
      <c r="OXN282" s="216"/>
      <c r="OXO282" s="217"/>
      <c r="OXP282" s="163"/>
      <c r="OXQ282" s="163"/>
      <c r="OXR282" s="216"/>
      <c r="OXS282" s="217"/>
      <c r="OXT282" s="163"/>
      <c r="OXU282" s="163"/>
      <c r="OXV282" s="216"/>
      <c r="OXW282" s="217"/>
      <c r="OXX282" s="163"/>
      <c r="OXY282" s="163"/>
      <c r="OXZ282" s="216"/>
      <c r="OYA282" s="217"/>
      <c r="OYB282" s="163"/>
      <c r="OYC282" s="163"/>
      <c r="OYD282" s="216"/>
      <c r="OYE282" s="217"/>
      <c r="OYF282" s="163"/>
      <c r="OYG282" s="163"/>
      <c r="OYH282" s="216"/>
      <c r="OYI282" s="217"/>
      <c r="OYJ282" s="163"/>
      <c r="OYK282" s="163"/>
      <c r="OYL282" s="216"/>
      <c r="OYM282" s="217"/>
      <c r="OYN282" s="163"/>
      <c r="OYO282" s="163"/>
      <c r="OYP282" s="216"/>
      <c r="OYQ282" s="217"/>
      <c r="OYR282" s="163"/>
      <c r="OYS282" s="163"/>
      <c r="OYT282" s="216"/>
      <c r="OYU282" s="217"/>
      <c r="OYV282" s="163"/>
      <c r="OYW282" s="163"/>
      <c r="OYX282" s="216"/>
      <c r="OYY282" s="217"/>
      <c r="OYZ282" s="163"/>
      <c r="OZA282" s="163"/>
      <c r="OZB282" s="216"/>
      <c r="OZC282" s="217"/>
      <c r="OZD282" s="163"/>
      <c r="OZE282" s="163"/>
      <c r="OZF282" s="216"/>
      <c r="OZG282" s="217"/>
      <c r="OZH282" s="163"/>
      <c r="OZI282" s="163"/>
      <c r="OZJ282" s="216"/>
      <c r="OZK282" s="217"/>
      <c r="OZL282" s="163"/>
      <c r="OZM282" s="163"/>
      <c r="OZN282" s="216"/>
      <c r="OZO282" s="217"/>
      <c r="OZP282" s="163"/>
      <c r="OZQ282" s="163"/>
      <c r="OZR282" s="216"/>
      <c r="OZS282" s="217"/>
      <c r="OZT282" s="163"/>
      <c r="OZU282" s="163"/>
      <c r="OZV282" s="216"/>
      <c r="OZW282" s="217"/>
      <c r="OZX282" s="163"/>
      <c r="OZY282" s="163"/>
      <c r="OZZ282" s="216"/>
      <c r="PAA282" s="217"/>
      <c r="PAB282" s="163"/>
      <c r="PAC282" s="163"/>
      <c r="PAD282" s="216"/>
      <c r="PAE282" s="217"/>
      <c r="PAF282" s="163"/>
      <c r="PAG282" s="163"/>
      <c r="PAH282" s="216"/>
      <c r="PAI282" s="217"/>
      <c r="PAJ282" s="163"/>
      <c r="PAK282" s="163"/>
      <c r="PAL282" s="216"/>
      <c r="PAM282" s="217"/>
      <c r="PAN282" s="163"/>
      <c r="PAO282" s="163"/>
      <c r="PAP282" s="216"/>
      <c r="PAQ282" s="217"/>
      <c r="PAR282" s="163"/>
      <c r="PAS282" s="163"/>
      <c r="PAT282" s="216"/>
      <c r="PAU282" s="217"/>
      <c r="PAV282" s="163"/>
      <c r="PAW282" s="163"/>
      <c r="PAX282" s="216"/>
      <c r="PAY282" s="217"/>
      <c r="PAZ282" s="163"/>
      <c r="PBA282" s="163"/>
      <c r="PBB282" s="216"/>
      <c r="PBC282" s="217"/>
      <c r="PBD282" s="163"/>
      <c r="PBE282" s="163"/>
      <c r="PBF282" s="216"/>
      <c r="PBG282" s="217"/>
      <c r="PBH282" s="163"/>
      <c r="PBI282" s="163"/>
      <c r="PBJ282" s="216"/>
      <c r="PBK282" s="217"/>
      <c r="PBL282" s="163"/>
      <c r="PBM282" s="163"/>
      <c r="PBN282" s="216"/>
      <c r="PBO282" s="217"/>
      <c r="PBP282" s="163"/>
      <c r="PBQ282" s="163"/>
      <c r="PBR282" s="216"/>
      <c r="PBS282" s="217"/>
      <c r="PBT282" s="163"/>
      <c r="PBU282" s="163"/>
      <c r="PBV282" s="216"/>
      <c r="PBW282" s="217"/>
      <c r="PBX282" s="163"/>
      <c r="PBY282" s="163"/>
      <c r="PBZ282" s="216"/>
      <c r="PCA282" s="217"/>
      <c r="PCB282" s="163"/>
      <c r="PCC282" s="163"/>
      <c r="PCD282" s="216"/>
      <c r="PCE282" s="217"/>
      <c r="PCF282" s="163"/>
      <c r="PCG282" s="163"/>
      <c r="PCH282" s="216"/>
      <c r="PCI282" s="217"/>
      <c r="PCJ282" s="163"/>
      <c r="PCK282" s="163"/>
      <c r="PCL282" s="216"/>
      <c r="PCM282" s="217"/>
      <c r="PCN282" s="163"/>
      <c r="PCO282" s="163"/>
      <c r="PCP282" s="216"/>
      <c r="PCQ282" s="217"/>
      <c r="PCR282" s="163"/>
      <c r="PCS282" s="163"/>
      <c r="PCT282" s="216"/>
      <c r="PCU282" s="217"/>
      <c r="PCV282" s="163"/>
      <c r="PCW282" s="163"/>
      <c r="PCX282" s="216"/>
      <c r="PCY282" s="217"/>
      <c r="PCZ282" s="163"/>
      <c r="PDA282" s="163"/>
      <c r="PDB282" s="216"/>
      <c r="PDC282" s="217"/>
      <c r="PDD282" s="163"/>
      <c r="PDE282" s="163"/>
      <c r="PDF282" s="216"/>
      <c r="PDG282" s="217"/>
      <c r="PDH282" s="163"/>
      <c r="PDI282" s="163"/>
      <c r="PDJ282" s="216"/>
      <c r="PDK282" s="217"/>
      <c r="PDL282" s="163"/>
      <c r="PDM282" s="163"/>
      <c r="PDN282" s="216"/>
      <c r="PDO282" s="217"/>
      <c r="PDP282" s="163"/>
      <c r="PDQ282" s="163"/>
      <c r="PDR282" s="216"/>
      <c r="PDS282" s="217"/>
      <c r="PDT282" s="163"/>
      <c r="PDU282" s="163"/>
      <c r="PDV282" s="216"/>
      <c r="PDW282" s="217"/>
      <c r="PDX282" s="163"/>
      <c r="PDY282" s="163"/>
      <c r="PDZ282" s="216"/>
      <c r="PEA282" s="217"/>
      <c r="PEB282" s="163"/>
      <c r="PEC282" s="163"/>
      <c r="PED282" s="216"/>
      <c r="PEE282" s="217"/>
      <c r="PEF282" s="163"/>
      <c r="PEG282" s="163"/>
      <c r="PEH282" s="216"/>
      <c r="PEI282" s="217"/>
      <c r="PEJ282" s="163"/>
      <c r="PEK282" s="163"/>
      <c r="PEL282" s="216"/>
      <c r="PEM282" s="217"/>
      <c r="PEN282" s="163"/>
      <c r="PEO282" s="163"/>
      <c r="PEP282" s="216"/>
      <c r="PEQ282" s="217"/>
      <c r="PER282" s="163"/>
      <c r="PES282" s="163"/>
      <c r="PET282" s="216"/>
      <c r="PEU282" s="217"/>
      <c r="PEV282" s="163"/>
      <c r="PEW282" s="163"/>
      <c r="PEX282" s="216"/>
      <c r="PEY282" s="217"/>
      <c r="PEZ282" s="163"/>
      <c r="PFA282" s="163"/>
      <c r="PFB282" s="216"/>
      <c r="PFC282" s="217"/>
      <c r="PFD282" s="163"/>
      <c r="PFE282" s="163"/>
      <c r="PFF282" s="216"/>
      <c r="PFG282" s="217"/>
      <c r="PFH282" s="163"/>
      <c r="PFI282" s="163"/>
      <c r="PFJ282" s="216"/>
      <c r="PFK282" s="217"/>
      <c r="PFL282" s="163"/>
      <c r="PFM282" s="163"/>
      <c r="PFN282" s="216"/>
      <c r="PFO282" s="217"/>
      <c r="PFP282" s="163"/>
      <c r="PFQ282" s="163"/>
      <c r="PFR282" s="216"/>
      <c r="PFS282" s="217"/>
      <c r="PFT282" s="163"/>
      <c r="PFU282" s="163"/>
      <c r="PFV282" s="216"/>
      <c r="PFW282" s="217"/>
      <c r="PFX282" s="163"/>
      <c r="PFY282" s="163"/>
      <c r="PFZ282" s="216"/>
      <c r="PGA282" s="217"/>
      <c r="PGB282" s="163"/>
      <c r="PGC282" s="163"/>
      <c r="PGD282" s="216"/>
      <c r="PGE282" s="217"/>
      <c r="PGF282" s="163"/>
      <c r="PGG282" s="163"/>
      <c r="PGH282" s="216"/>
      <c r="PGI282" s="217"/>
      <c r="PGJ282" s="163"/>
      <c r="PGK282" s="163"/>
      <c r="PGL282" s="216"/>
      <c r="PGM282" s="217"/>
      <c r="PGN282" s="163"/>
      <c r="PGO282" s="163"/>
      <c r="PGP282" s="216"/>
      <c r="PGQ282" s="217"/>
      <c r="PGR282" s="163"/>
      <c r="PGS282" s="163"/>
      <c r="PGT282" s="216"/>
      <c r="PGU282" s="217"/>
      <c r="PGV282" s="163"/>
      <c r="PGW282" s="163"/>
      <c r="PGX282" s="216"/>
      <c r="PGY282" s="217"/>
      <c r="PGZ282" s="163"/>
      <c r="PHA282" s="163"/>
      <c r="PHB282" s="216"/>
      <c r="PHC282" s="217"/>
      <c r="PHD282" s="163"/>
      <c r="PHE282" s="163"/>
      <c r="PHF282" s="216"/>
      <c r="PHG282" s="217"/>
      <c r="PHH282" s="163"/>
      <c r="PHI282" s="163"/>
      <c r="PHJ282" s="216"/>
      <c r="PHK282" s="217"/>
      <c r="PHL282" s="163"/>
      <c r="PHM282" s="163"/>
      <c r="PHN282" s="216"/>
      <c r="PHO282" s="217"/>
      <c r="PHP282" s="163"/>
      <c r="PHQ282" s="163"/>
      <c r="PHR282" s="216"/>
      <c r="PHS282" s="217"/>
      <c r="PHT282" s="163"/>
      <c r="PHU282" s="163"/>
      <c r="PHV282" s="216"/>
      <c r="PHW282" s="217"/>
      <c r="PHX282" s="163"/>
      <c r="PHY282" s="163"/>
      <c r="PHZ282" s="216"/>
      <c r="PIA282" s="217"/>
      <c r="PIB282" s="163"/>
      <c r="PIC282" s="163"/>
      <c r="PID282" s="216"/>
      <c r="PIE282" s="217"/>
      <c r="PIF282" s="163"/>
      <c r="PIG282" s="163"/>
      <c r="PIH282" s="216"/>
      <c r="PII282" s="217"/>
      <c r="PIJ282" s="163"/>
      <c r="PIK282" s="163"/>
      <c r="PIL282" s="216"/>
      <c r="PIM282" s="217"/>
      <c r="PIN282" s="163"/>
      <c r="PIO282" s="163"/>
      <c r="PIP282" s="216"/>
      <c r="PIQ282" s="217"/>
      <c r="PIR282" s="163"/>
      <c r="PIS282" s="163"/>
      <c r="PIT282" s="216"/>
      <c r="PIU282" s="217"/>
      <c r="PIV282" s="163"/>
      <c r="PIW282" s="163"/>
      <c r="PIX282" s="216"/>
      <c r="PIY282" s="217"/>
      <c r="PIZ282" s="163"/>
      <c r="PJA282" s="163"/>
      <c r="PJB282" s="216"/>
      <c r="PJC282" s="217"/>
      <c r="PJD282" s="163"/>
      <c r="PJE282" s="163"/>
      <c r="PJF282" s="216"/>
      <c r="PJG282" s="217"/>
      <c r="PJH282" s="163"/>
      <c r="PJI282" s="163"/>
      <c r="PJJ282" s="216"/>
      <c r="PJK282" s="217"/>
      <c r="PJL282" s="163"/>
      <c r="PJM282" s="163"/>
      <c r="PJN282" s="216"/>
      <c r="PJO282" s="217"/>
      <c r="PJP282" s="163"/>
      <c r="PJQ282" s="163"/>
      <c r="PJR282" s="216"/>
      <c r="PJS282" s="217"/>
      <c r="PJT282" s="163"/>
      <c r="PJU282" s="163"/>
      <c r="PJV282" s="216"/>
      <c r="PJW282" s="217"/>
      <c r="PJX282" s="163"/>
      <c r="PJY282" s="163"/>
      <c r="PJZ282" s="216"/>
      <c r="PKA282" s="217"/>
      <c r="PKB282" s="163"/>
      <c r="PKC282" s="163"/>
      <c r="PKD282" s="216"/>
      <c r="PKE282" s="217"/>
      <c r="PKF282" s="163"/>
      <c r="PKG282" s="163"/>
      <c r="PKH282" s="216"/>
      <c r="PKI282" s="217"/>
      <c r="PKJ282" s="163"/>
      <c r="PKK282" s="163"/>
      <c r="PKL282" s="216"/>
      <c r="PKM282" s="217"/>
      <c r="PKN282" s="163"/>
      <c r="PKO282" s="163"/>
      <c r="PKP282" s="216"/>
      <c r="PKQ282" s="217"/>
      <c r="PKR282" s="163"/>
      <c r="PKS282" s="163"/>
      <c r="PKT282" s="216"/>
      <c r="PKU282" s="217"/>
      <c r="PKV282" s="163"/>
      <c r="PKW282" s="163"/>
      <c r="PKX282" s="216"/>
      <c r="PKY282" s="217"/>
      <c r="PKZ282" s="163"/>
      <c r="PLA282" s="163"/>
      <c r="PLB282" s="216"/>
      <c r="PLC282" s="217"/>
      <c r="PLD282" s="163"/>
      <c r="PLE282" s="163"/>
      <c r="PLF282" s="216"/>
      <c r="PLG282" s="217"/>
      <c r="PLH282" s="163"/>
      <c r="PLI282" s="163"/>
      <c r="PLJ282" s="216"/>
      <c r="PLK282" s="217"/>
      <c r="PLL282" s="163"/>
      <c r="PLM282" s="163"/>
      <c r="PLN282" s="216"/>
      <c r="PLO282" s="217"/>
      <c r="PLP282" s="163"/>
      <c r="PLQ282" s="163"/>
      <c r="PLR282" s="216"/>
      <c r="PLS282" s="217"/>
      <c r="PLT282" s="163"/>
      <c r="PLU282" s="163"/>
      <c r="PLV282" s="216"/>
      <c r="PLW282" s="217"/>
      <c r="PLX282" s="163"/>
      <c r="PLY282" s="163"/>
      <c r="PLZ282" s="216"/>
      <c r="PMA282" s="217"/>
      <c r="PMB282" s="163"/>
      <c r="PMC282" s="163"/>
      <c r="PMD282" s="216"/>
      <c r="PME282" s="217"/>
      <c r="PMF282" s="163"/>
      <c r="PMG282" s="163"/>
      <c r="PMH282" s="216"/>
      <c r="PMI282" s="217"/>
      <c r="PMJ282" s="163"/>
      <c r="PMK282" s="163"/>
      <c r="PML282" s="216"/>
      <c r="PMM282" s="217"/>
      <c r="PMN282" s="163"/>
      <c r="PMO282" s="163"/>
      <c r="PMP282" s="216"/>
      <c r="PMQ282" s="217"/>
      <c r="PMR282" s="163"/>
      <c r="PMS282" s="163"/>
      <c r="PMT282" s="216"/>
      <c r="PMU282" s="217"/>
      <c r="PMV282" s="163"/>
      <c r="PMW282" s="163"/>
      <c r="PMX282" s="216"/>
      <c r="PMY282" s="217"/>
      <c r="PMZ282" s="163"/>
      <c r="PNA282" s="163"/>
      <c r="PNB282" s="216"/>
      <c r="PNC282" s="217"/>
      <c r="PND282" s="163"/>
      <c r="PNE282" s="163"/>
      <c r="PNF282" s="216"/>
      <c r="PNG282" s="217"/>
      <c r="PNH282" s="163"/>
      <c r="PNI282" s="163"/>
      <c r="PNJ282" s="216"/>
      <c r="PNK282" s="217"/>
      <c r="PNL282" s="163"/>
      <c r="PNM282" s="163"/>
      <c r="PNN282" s="216"/>
      <c r="PNO282" s="217"/>
      <c r="PNP282" s="163"/>
      <c r="PNQ282" s="163"/>
      <c r="PNR282" s="216"/>
      <c r="PNS282" s="217"/>
      <c r="PNT282" s="163"/>
      <c r="PNU282" s="163"/>
      <c r="PNV282" s="216"/>
      <c r="PNW282" s="217"/>
      <c r="PNX282" s="163"/>
      <c r="PNY282" s="163"/>
      <c r="PNZ282" s="216"/>
      <c r="POA282" s="217"/>
      <c r="POB282" s="163"/>
      <c r="POC282" s="163"/>
      <c r="POD282" s="216"/>
      <c r="POE282" s="217"/>
      <c r="POF282" s="163"/>
      <c r="POG282" s="163"/>
      <c r="POH282" s="216"/>
      <c r="POI282" s="217"/>
      <c r="POJ282" s="163"/>
      <c r="POK282" s="163"/>
      <c r="POL282" s="216"/>
      <c r="POM282" s="217"/>
      <c r="PON282" s="163"/>
      <c r="POO282" s="163"/>
      <c r="POP282" s="216"/>
      <c r="POQ282" s="217"/>
      <c r="POR282" s="163"/>
      <c r="POS282" s="163"/>
      <c r="POT282" s="216"/>
      <c r="POU282" s="217"/>
      <c r="POV282" s="163"/>
      <c r="POW282" s="163"/>
      <c r="POX282" s="216"/>
      <c r="POY282" s="217"/>
      <c r="POZ282" s="163"/>
      <c r="PPA282" s="163"/>
      <c r="PPB282" s="216"/>
      <c r="PPC282" s="217"/>
      <c r="PPD282" s="163"/>
      <c r="PPE282" s="163"/>
      <c r="PPF282" s="216"/>
      <c r="PPG282" s="217"/>
      <c r="PPH282" s="163"/>
      <c r="PPI282" s="163"/>
      <c r="PPJ282" s="216"/>
      <c r="PPK282" s="217"/>
      <c r="PPL282" s="163"/>
      <c r="PPM282" s="163"/>
      <c r="PPN282" s="216"/>
      <c r="PPO282" s="217"/>
      <c r="PPP282" s="163"/>
      <c r="PPQ282" s="163"/>
      <c r="PPR282" s="216"/>
      <c r="PPS282" s="217"/>
      <c r="PPT282" s="163"/>
      <c r="PPU282" s="163"/>
      <c r="PPV282" s="216"/>
      <c r="PPW282" s="217"/>
      <c r="PPX282" s="163"/>
      <c r="PPY282" s="163"/>
      <c r="PPZ282" s="216"/>
      <c r="PQA282" s="217"/>
      <c r="PQB282" s="163"/>
      <c r="PQC282" s="163"/>
      <c r="PQD282" s="216"/>
      <c r="PQE282" s="217"/>
      <c r="PQF282" s="163"/>
      <c r="PQG282" s="163"/>
      <c r="PQH282" s="216"/>
      <c r="PQI282" s="217"/>
      <c r="PQJ282" s="163"/>
      <c r="PQK282" s="163"/>
      <c r="PQL282" s="216"/>
      <c r="PQM282" s="217"/>
      <c r="PQN282" s="163"/>
      <c r="PQO282" s="163"/>
      <c r="PQP282" s="216"/>
      <c r="PQQ282" s="217"/>
      <c r="PQR282" s="163"/>
      <c r="PQS282" s="163"/>
      <c r="PQT282" s="216"/>
      <c r="PQU282" s="217"/>
      <c r="PQV282" s="163"/>
      <c r="PQW282" s="163"/>
      <c r="PQX282" s="216"/>
      <c r="PQY282" s="217"/>
      <c r="PQZ282" s="163"/>
      <c r="PRA282" s="163"/>
      <c r="PRB282" s="216"/>
      <c r="PRC282" s="217"/>
      <c r="PRD282" s="163"/>
      <c r="PRE282" s="163"/>
      <c r="PRF282" s="216"/>
      <c r="PRG282" s="217"/>
      <c r="PRH282" s="163"/>
      <c r="PRI282" s="163"/>
      <c r="PRJ282" s="216"/>
      <c r="PRK282" s="217"/>
      <c r="PRL282" s="163"/>
      <c r="PRM282" s="163"/>
      <c r="PRN282" s="216"/>
      <c r="PRO282" s="217"/>
      <c r="PRP282" s="163"/>
      <c r="PRQ282" s="163"/>
      <c r="PRR282" s="216"/>
      <c r="PRS282" s="217"/>
      <c r="PRT282" s="163"/>
      <c r="PRU282" s="163"/>
      <c r="PRV282" s="216"/>
      <c r="PRW282" s="217"/>
      <c r="PRX282" s="163"/>
      <c r="PRY282" s="163"/>
      <c r="PRZ282" s="216"/>
      <c r="PSA282" s="217"/>
      <c r="PSB282" s="163"/>
      <c r="PSC282" s="163"/>
      <c r="PSD282" s="216"/>
      <c r="PSE282" s="217"/>
      <c r="PSF282" s="163"/>
      <c r="PSG282" s="163"/>
      <c r="PSH282" s="216"/>
      <c r="PSI282" s="217"/>
      <c r="PSJ282" s="163"/>
      <c r="PSK282" s="163"/>
      <c r="PSL282" s="216"/>
      <c r="PSM282" s="217"/>
      <c r="PSN282" s="163"/>
      <c r="PSO282" s="163"/>
      <c r="PSP282" s="216"/>
      <c r="PSQ282" s="217"/>
      <c r="PSR282" s="163"/>
      <c r="PSS282" s="163"/>
      <c r="PST282" s="216"/>
      <c r="PSU282" s="217"/>
      <c r="PSV282" s="163"/>
      <c r="PSW282" s="163"/>
      <c r="PSX282" s="216"/>
      <c r="PSY282" s="217"/>
      <c r="PSZ282" s="163"/>
      <c r="PTA282" s="163"/>
      <c r="PTB282" s="216"/>
      <c r="PTC282" s="217"/>
      <c r="PTD282" s="163"/>
      <c r="PTE282" s="163"/>
      <c r="PTF282" s="216"/>
      <c r="PTG282" s="217"/>
      <c r="PTH282" s="163"/>
      <c r="PTI282" s="163"/>
      <c r="PTJ282" s="216"/>
      <c r="PTK282" s="217"/>
      <c r="PTL282" s="163"/>
      <c r="PTM282" s="163"/>
      <c r="PTN282" s="216"/>
      <c r="PTO282" s="217"/>
      <c r="PTP282" s="163"/>
      <c r="PTQ282" s="163"/>
      <c r="PTR282" s="216"/>
      <c r="PTS282" s="217"/>
      <c r="PTT282" s="163"/>
      <c r="PTU282" s="163"/>
      <c r="PTV282" s="216"/>
      <c r="PTW282" s="217"/>
      <c r="PTX282" s="163"/>
      <c r="PTY282" s="163"/>
      <c r="PTZ282" s="216"/>
      <c r="PUA282" s="217"/>
      <c r="PUB282" s="163"/>
      <c r="PUC282" s="163"/>
      <c r="PUD282" s="216"/>
      <c r="PUE282" s="217"/>
      <c r="PUF282" s="163"/>
      <c r="PUG282" s="163"/>
      <c r="PUH282" s="216"/>
      <c r="PUI282" s="217"/>
      <c r="PUJ282" s="163"/>
      <c r="PUK282" s="163"/>
      <c r="PUL282" s="216"/>
      <c r="PUM282" s="217"/>
      <c r="PUN282" s="163"/>
      <c r="PUO282" s="163"/>
      <c r="PUP282" s="216"/>
      <c r="PUQ282" s="217"/>
      <c r="PUR282" s="163"/>
      <c r="PUS282" s="163"/>
      <c r="PUT282" s="216"/>
      <c r="PUU282" s="217"/>
      <c r="PUV282" s="163"/>
      <c r="PUW282" s="163"/>
      <c r="PUX282" s="216"/>
      <c r="PUY282" s="217"/>
      <c r="PUZ282" s="163"/>
      <c r="PVA282" s="163"/>
      <c r="PVB282" s="216"/>
      <c r="PVC282" s="217"/>
      <c r="PVD282" s="163"/>
      <c r="PVE282" s="163"/>
      <c r="PVF282" s="216"/>
      <c r="PVG282" s="217"/>
      <c r="PVH282" s="163"/>
      <c r="PVI282" s="163"/>
      <c r="PVJ282" s="216"/>
      <c r="PVK282" s="217"/>
      <c r="PVL282" s="163"/>
      <c r="PVM282" s="163"/>
      <c r="PVN282" s="216"/>
      <c r="PVO282" s="217"/>
      <c r="PVP282" s="163"/>
      <c r="PVQ282" s="163"/>
      <c r="PVR282" s="216"/>
      <c r="PVS282" s="217"/>
      <c r="PVT282" s="163"/>
      <c r="PVU282" s="163"/>
      <c r="PVV282" s="216"/>
      <c r="PVW282" s="217"/>
      <c r="PVX282" s="163"/>
      <c r="PVY282" s="163"/>
      <c r="PVZ282" s="216"/>
      <c r="PWA282" s="217"/>
      <c r="PWB282" s="163"/>
      <c r="PWC282" s="163"/>
      <c r="PWD282" s="216"/>
      <c r="PWE282" s="217"/>
      <c r="PWF282" s="163"/>
      <c r="PWG282" s="163"/>
      <c r="PWH282" s="216"/>
      <c r="PWI282" s="217"/>
      <c r="PWJ282" s="163"/>
      <c r="PWK282" s="163"/>
      <c r="PWL282" s="216"/>
      <c r="PWM282" s="217"/>
      <c r="PWN282" s="163"/>
      <c r="PWO282" s="163"/>
      <c r="PWP282" s="216"/>
      <c r="PWQ282" s="217"/>
      <c r="PWR282" s="163"/>
      <c r="PWS282" s="163"/>
      <c r="PWT282" s="216"/>
      <c r="PWU282" s="217"/>
      <c r="PWV282" s="163"/>
      <c r="PWW282" s="163"/>
      <c r="PWX282" s="216"/>
      <c r="PWY282" s="217"/>
      <c r="PWZ282" s="163"/>
      <c r="PXA282" s="163"/>
      <c r="PXB282" s="216"/>
      <c r="PXC282" s="217"/>
      <c r="PXD282" s="163"/>
      <c r="PXE282" s="163"/>
      <c r="PXF282" s="216"/>
      <c r="PXG282" s="217"/>
      <c r="PXH282" s="163"/>
      <c r="PXI282" s="163"/>
      <c r="PXJ282" s="216"/>
      <c r="PXK282" s="217"/>
      <c r="PXL282" s="163"/>
      <c r="PXM282" s="163"/>
      <c r="PXN282" s="216"/>
      <c r="PXO282" s="217"/>
      <c r="PXP282" s="163"/>
      <c r="PXQ282" s="163"/>
      <c r="PXR282" s="216"/>
      <c r="PXS282" s="217"/>
      <c r="PXT282" s="163"/>
      <c r="PXU282" s="163"/>
      <c r="PXV282" s="216"/>
      <c r="PXW282" s="217"/>
      <c r="PXX282" s="163"/>
      <c r="PXY282" s="163"/>
      <c r="PXZ282" s="216"/>
      <c r="PYA282" s="217"/>
      <c r="PYB282" s="163"/>
      <c r="PYC282" s="163"/>
      <c r="PYD282" s="216"/>
      <c r="PYE282" s="217"/>
      <c r="PYF282" s="163"/>
      <c r="PYG282" s="163"/>
      <c r="PYH282" s="216"/>
      <c r="PYI282" s="217"/>
      <c r="PYJ282" s="163"/>
      <c r="PYK282" s="163"/>
      <c r="PYL282" s="216"/>
      <c r="PYM282" s="217"/>
      <c r="PYN282" s="163"/>
      <c r="PYO282" s="163"/>
      <c r="PYP282" s="216"/>
      <c r="PYQ282" s="217"/>
      <c r="PYR282" s="163"/>
      <c r="PYS282" s="163"/>
      <c r="PYT282" s="216"/>
      <c r="PYU282" s="217"/>
      <c r="PYV282" s="163"/>
      <c r="PYW282" s="163"/>
      <c r="PYX282" s="216"/>
      <c r="PYY282" s="217"/>
      <c r="PYZ282" s="163"/>
      <c r="PZA282" s="163"/>
      <c r="PZB282" s="216"/>
      <c r="PZC282" s="217"/>
      <c r="PZD282" s="163"/>
      <c r="PZE282" s="163"/>
      <c r="PZF282" s="216"/>
      <c r="PZG282" s="217"/>
      <c r="PZH282" s="163"/>
      <c r="PZI282" s="163"/>
      <c r="PZJ282" s="216"/>
      <c r="PZK282" s="217"/>
      <c r="PZL282" s="163"/>
      <c r="PZM282" s="163"/>
      <c r="PZN282" s="216"/>
      <c r="PZO282" s="217"/>
      <c r="PZP282" s="163"/>
      <c r="PZQ282" s="163"/>
      <c r="PZR282" s="216"/>
      <c r="PZS282" s="217"/>
      <c r="PZT282" s="163"/>
      <c r="PZU282" s="163"/>
      <c r="PZV282" s="216"/>
      <c r="PZW282" s="217"/>
      <c r="PZX282" s="163"/>
      <c r="PZY282" s="163"/>
      <c r="PZZ282" s="216"/>
      <c r="QAA282" s="217"/>
      <c r="QAB282" s="163"/>
      <c r="QAC282" s="163"/>
      <c r="QAD282" s="216"/>
      <c r="QAE282" s="217"/>
      <c r="QAF282" s="163"/>
      <c r="QAG282" s="163"/>
      <c r="QAH282" s="216"/>
      <c r="QAI282" s="217"/>
      <c r="QAJ282" s="163"/>
      <c r="QAK282" s="163"/>
      <c r="QAL282" s="216"/>
      <c r="QAM282" s="217"/>
      <c r="QAN282" s="163"/>
      <c r="QAO282" s="163"/>
      <c r="QAP282" s="216"/>
      <c r="QAQ282" s="217"/>
      <c r="QAR282" s="163"/>
      <c r="QAS282" s="163"/>
      <c r="QAT282" s="216"/>
      <c r="QAU282" s="217"/>
      <c r="QAV282" s="163"/>
      <c r="QAW282" s="163"/>
      <c r="QAX282" s="216"/>
      <c r="QAY282" s="217"/>
      <c r="QAZ282" s="163"/>
      <c r="QBA282" s="163"/>
      <c r="QBB282" s="216"/>
      <c r="QBC282" s="217"/>
      <c r="QBD282" s="163"/>
      <c r="QBE282" s="163"/>
      <c r="QBF282" s="216"/>
      <c r="QBG282" s="217"/>
      <c r="QBH282" s="163"/>
      <c r="QBI282" s="163"/>
      <c r="QBJ282" s="216"/>
      <c r="QBK282" s="217"/>
      <c r="QBL282" s="163"/>
      <c r="QBM282" s="163"/>
      <c r="QBN282" s="216"/>
      <c r="QBO282" s="217"/>
      <c r="QBP282" s="163"/>
      <c r="QBQ282" s="163"/>
      <c r="QBR282" s="216"/>
      <c r="QBS282" s="217"/>
      <c r="QBT282" s="163"/>
      <c r="QBU282" s="163"/>
      <c r="QBV282" s="216"/>
      <c r="QBW282" s="217"/>
      <c r="QBX282" s="163"/>
      <c r="QBY282" s="163"/>
      <c r="QBZ282" s="216"/>
      <c r="QCA282" s="217"/>
      <c r="QCB282" s="163"/>
      <c r="QCC282" s="163"/>
      <c r="QCD282" s="216"/>
      <c r="QCE282" s="217"/>
      <c r="QCF282" s="163"/>
      <c r="QCG282" s="163"/>
      <c r="QCH282" s="216"/>
      <c r="QCI282" s="217"/>
      <c r="QCJ282" s="163"/>
      <c r="QCK282" s="163"/>
      <c r="QCL282" s="216"/>
      <c r="QCM282" s="217"/>
      <c r="QCN282" s="163"/>
      <c r="QCO282" s="163"/>
      <c r="QCP282" s="216"/>
      <c r="QCQ282" s="217"/>
      <c r="QCR282" s="163"/>
      <c r="QCS282" s="163"/>
      <c r="QCT282" s="216"/>
      <c r="QCU282" s="217"/>
      <c r="QCV282" s="163"/>
      <c r="QCW282" s="163"/>
      <c r="QCX282" s="216"/>
      <c r="QCY282" s="217"/>
      <c r="QCZ282" s="163"/>
      <c r="QDA282" s="163"/>
      <c r="QDB282" s="216"/>
      <c r="QDC282" s="217"/>
      <c r="QDD282" s="163"/>
      <c r="QDE282" s="163"/>
      <c r="QDF282" s="216"/>
      <c r="QDG282" s="217"/>
      <c r="QDH282" s="163"/>
      <c r="QDI282" s="163"/>
      <c r="QDJ282" s="216"/>
      <c r="QDK282" s="217"/>
      <c r="QDL282" s="163"/>
      <c r="QDM282" s="163"/>
      <c r="QDN282" s="216"/>
      <c r="QDO282" s="217"/>
      <c r="QDP282" s="163"/>
      <c r="QDQ282" s="163"/>
      <c r="QDR282" s="216"/>
      <c r="QDS282" s="217"/>
      <c r="QDT282" s="163"/>
      <c r="QDU282" s="163"/>
      <c r="QDV282" s="216"/>
      <c r="QDW282" s="217"/>
      <c r="QDX282" s="163"/>
      <c r="QDY282" s="163"/>
      <c r="QDZ282" s="216"/>
      <c r="QEA282" s="217"/>
      <c r="QEB282" s="163"/>
      <c r="QEC282" s="163"/>
      <c r="QED282" s="216"/>
      <c r="QEE282" s="217"/>
      <c r="QEF282" s="163"/>
      <c r="QEG282" s="163"/>
      <c r="QEH282" s="216"/>
      <c r="QEI282" s="217"/>
      <c r="QEJ282" s="163"/>
      <c r="QEK282" s="163"/>
      <c r="QEL282" s="216"/>
      <c r="QEM282" s="217"/>
      <c r="QEN282" s="163"/>
      <c r="QEO282" s="163"/>
      <c r="QEP282" s="216"/>
      <c r="QEQ282" s="217"/>
      <c r="QER282" s="163"/>
      <c r="QES282" s="163"/>
      <c r="QET282" s="216"/>
      <c r="QEU282" s="217"/>
      <c r="QEV282" s="163"/>
      <c r="QEW282" s="163"/>
      <c r="QEX282" s="216"/>
      <c r="QEY282" s="217"/>
      <c r="QEZ282" s="163"/>
      <c r="QFA282" s="163"/>
      <c r="QFB282" s="216"/>
      <c r="QFC282" s="217"/>
      <c r="QFD282" s="163"/>
      <c r="QFE282" s="163"/>
      <c r="QFF282" s="216"/>
      <c r="QFG282" s="217"/>
      <c r="QFH282" s="163"/>
      <c r="QFI282" s="163"/>
      <c r="QFJ282" s="216"/>
      <c r="QFK282" s="217"/>
      <c r="QFL282" s="163"/>
      <c r="QFM282" s="163"/>
      <c r="QFN282" s="216"/>
      <c r="QFO282" s="217"/>
      <c r="QFP282" s="163"/>
      <c r="QFQ282" s="163"/>
      <c r="QFR282" s="216"/>
      <c r="QFS282" s="217"/>
      <c r="QFT282" s="163"/>
      <c r="QFU282" s="163"/>
      <c r="QFV282" s="216"/>
      <c r="QFW282" s="217"/>
      <c r="QFX282" s="163"/>
      <c r="QFY282" s="163"/>
      <c r="QFZ282" s="216"/>
      <c r="QGA282" s="217"/>
      <c r="QGB282" s="163"/>
      <c r="QGC282" s="163"/>
      <c r="QGD282" s="216"/>
      <c r="QGE282" s="217"/>
      <c r="QGF282" s="163"/>
      <c r="QGG282" s="163"/>
      <c r="QGH282" s="216"/>
      <c r="QGI282" s="217"/>
      <c r="QGJ282" s="163"/>
      <c r="QGK282" s="163"/>
      <c r="QGL282" s="216"/>
      <c r="QGM282" s="217"/>
      <c r="QGN282" s="163"/>
      <c r="QGO282" s="163"/>
      <c r="QGP282" s="216"/>
      <c r="QGQ282" s="217"/>
      <c r="QGR282" s="163"/>
      <c r="QGS282" s="163"/>
      <c r="QGT282" s="216"/>
      <c r="QGU282" s="217"/>
      <c r="QGV282" s="163"/>
      <c r="QGW282" s="163"/>
      <c r="QGX282" s="216"/>
      <c r="QGY282" s="217"/>
      <c r="QGZ282" s="163"/>
      <c r="QHA282" s="163"/>
      <c r="QHB282" s="216"/>
      <c r="QHC282" s="217"/>
      <c r="QHD282" s="163"/>
      <c r="QHE282" s="163"/>
      <c r="QHF282" s="216"/>
      <c r="QHG282" s="217"/>
      <c r="QHH282" s="163"/>
      <c r="QHI282" s="163"/>
      <c r="QHJ282" s="216"/>
      <c r="QHK282" s="217"/>
      <c r="QHL282" s="163"/>
      <c r="QHM282" s="163"/>
      <c r="QHN282" s="216"/>
      <c r="QHO282" s="217"/>
      <c r="QHP282" s="163"/>
      <c r="QHQ282" s="163"/>
      <c r="QHR282" s="216"/>
      <c r="QHS282" s="217"/>
      <c r="QHT282" s="163"/>
      <c r="QHU282" s="163"/>
      <c r="QHV282" s="216"/>
      <c r="QHW282" s="217"/>
      <c r="QHX282" s="163"/>
      <c r="QHY282" s="163"/>
      <c r="QHZ282" s="216"/>
      <c r="QIA282" s="217"/>
      <c r="QIB282" s="163"/>
      <c r="QIC282" s="163"/>
      <c r="QID282" s="216"/>
      <c r="QIE282" s="217"/>
      <c r="QIF282" s="163"/>
      <c r="QIG282" s="163"/>
      <c r="QIH282" s="216"/>
      <c r="QII282" s="217"/>
      <c r="QIJ282" s="163"/>
      <c r="QIK282" s="163"/>
      <c r="QIL282" s="216"/>
      <c r="QIM282" s="217"/>
      <c r="QIN282" s="163"/>
      <c r="QIO282" s="163"/>
      <c r="QIP282" s="216"/>
      <c r="QIQ282" s="217"/>
      <c r="QIR282" s="163"/>
      <c r="QIS282" s="163"/>
      <c r="QIT282" s="216"/>
      <c r="QIU282" s="217"/>
      <c r="QIV282" s="163"/>
      <c r="QIW282" s="163"/>
      <c r="QIX282" s="216"/>
      <c r="QIY282" s="217"/>
      <c r="QIZ282" s="163"/>
      <c r="QJA282" s="163"/>
      <c r="QJB282" s="216"/>
      <c r="QJC282" s="217"/>
      <c r="QJD282" s="163"/>
      <c r="QJE282" s="163"/>
      <c r="QJF282" s="216"/>
      <c r="QJG282" s="217"/>
      <c r="QJH282" s="163"/>
      <c r="QJI282" s="163"/>
      <c r="QJJ282" s="216"/>
      <c r="QJK282" s="217"/>
      <c r="QJL282" s="163"/>
      <c r="QJM282" s="163"/>
      <c r="QJN282" s="216"/>
      <c r="QJO282" s="217"/>
      <c r="QJP282" s="163"/>
      <c r="QJQ282" s="163"/>
      <c r="QJR282" s="216"/>
      <c r="QJS282" s="217"/>
      <c r="QJT282" s="163"/>
      <c r="QJU282" s="163"/>
      <c r="QJV282" s="216"/>
      <c r="QJW282" s="217"/>
      <c r="QJX282" s="163"/>
      <c r="QJY282" s="163"/>
      <c r="QJZ282" s="216"/>
      <c r="QKA282" s="217"/>
      <c r="QKB282" s="163"/>
      <c r="QKC282" s="163"/>
      <c r="QKD282" s="216"/>
      <c r="QKE282" s="217"/>
      <c r="QKF282" s="163"/>
      <c r="QKG282" s="163"/>
      <c r="QKH282" s="216"/>
      <c r="QKI282" s="217"/>
      <c r="QKJ282" s="163"/>
      <c r="QKK282" s="163"/>
      <c r="QKL282" s="216"/>
      <c r="QKM282" s="217"/>
      <c r="QKN282" s="163"/>
      <c r="QKO282" s="163"/>
      <c r="QKP282" s="216"/>
      <c r="QKQ282" s="217"/>
      <c r="QKR282" s="163"/>
      <c r="QKS282" s="163"/>
      <c r="QKT282" s="216"/>
      <c r="QKU282" s="217"/>
      <c r="QKV282" s="163"/>
      <c r="QKW282" s="163"/>
      <c r="QKX282" s="216"/>
      <c r="QKY282" s="217"/>
      <c r="QKZ282" s="163"/>
      <c r="QLA282" s="163"/>
      <c r="QLB282" s="216"/>
      <c r="QLC282" s="217"/>
      <c r="QLD282" s="163"/>
      <c r="QLE282" s="163"/>
      <c r="QLF282" s="216"/>
      <c r="QLG282" s="217"/>
      <c r="QLH282" s="163"/>
      <c r="QLI282" s="163"/>
      <c r="QLJ282" s="216"/>
      <c r="QLK282" s="217"/>
      <c r="QLL282" s="163"/>
      <c r="QLM282" s="163"/>
      <c r="QLN282" s="216"/>
      <c r="QLO282" s="217"/>
      <c r="QLP282" s="163"/>
      <c r="QLQ282" s="163"/>
      <c r="QLR282" s="216"/>
      <c r="QLS282" s="217"/>
      <c r="QLT282" s="163"/>
      <c r="QLU282" s="163"/>
      <c r="QLV282" s="216"/>
      <c r="QLW282" s="217"/>
      <c r="QLX282" s="163"/>
      <c r="QLY282" s="163"/>
      <c r="QLZ282" s="216"/>
      <c r="QMA282" s="217"/>
      <c r="QMB282" s="163"/>
      <c r="QMC282" s="163"/>
      <c r="QMD282" s="216"/>
      <c r="QME282" s="217"/>
      <c r="QMF282" s="163"/>
      <c r="QMG282" s="163"/>
      <c r="QMH282" s="216"/>
      <c r="QMI282" s="217"/>
      <c r="QMJ282" s="163"/>
      <c r="QMK282" s="163"/>
      <c r="QML282" s="216"/>
      <c r="QMM282" s="217"/>
      <c r="QMN282" s="163"/>
      <c r="QMO282" s="163"/>
      <c r="QMP282" s="216"/>
      <c r="QMQ282" s="217"/>
      <c r="QMR282" s="163"/>
      <c r="QMS282" s="163"/>
      <c r="QMT282" s="216"/>
      <c r="QMU282" s="217"/>
      <c r="QMV282" s="163"/>
      <c r="QMW282" s="163"/>
      <c r="QMX282" s="216"/>
      <c r="QMY282" s="217"/>
      <c r="QMZ282" s="163"/>
      <c r="QNA282" s="163"/>
      <c r="QNB282" s="216"/>
      <c r="QNC282" s="217"/>
      <c r="QND282" s="163"/>
      <c r="QNE282" s="163"/>
      <c r="QNF282" s="216"/>
      <c r="QNG282" s="217"/>
      <c r="QNH282" s="163"/>
      <c r="QNI282" s="163"/>
      <c r="QNJ282" s="216"/>
      <c r="QNK282" s="217"/>
      <c r="QNL282" s="163"/>
      <c r="QNM282" s="163"/>
      <c r="QNN282" s="216"/>
      <c r="QNO282" s="217"/>
      <c r="QNP282" s="163"/>
      <c r="QNQ282" s="163"/>
      <c r="QNR282" s="216"/>
      <c r="QNS282" s="217"/>
      <c r="QNT282" s="163"/>
      <c r="QNU282" s="163"/>
      <c r="QNV282" s="216"/>
      <c r="QNW282" s="217"/>
      <c r="QNX282" s="163"/>
      <c r="QNY282" s="163"/>
      <c r="QNZ282" s="216"/>
      <c r="QOA282" s="217"/>
      <c r="QOB282" s="163"/>
      <c r="QOC282" s="163"/>
      <c r="QOD282" s="216"/>
      <c r="QOE282" s="217"/>
      <c r="QOF282" s="163"/>
      <c r="QOG282" s="163"/>
      <c r="QOH282" s="216"/>
      <c r="QOI282" s="217"/>
      <c r="QOJ282" s="163"/>
      <c r="QOK282" s="163"/>
      <c r="QOL282" s="216"/>
      <c r="QOM282" s="217"/>
      <c r="QON282" s="163"/>
      <c r="QOO282" s="163"/>
      <c r="QOP282" s="216"/>
      <c r="QOQ282" s="217"/>
      <c r="QOR282" s="163"/>
      <c r="QOS282" s="163"/>
      <c r="QOT282" s="216"/>
      <c r="QOU282" s="217"/>
      <c r="QOV282" s="163"/>
      <c r="QOW282" s="163"/>
      <c r="QOX282" s="216"/>
      <c r="QOY282" s="217"/>
      <c r="QOZ282" s="163"/>
      <c r="QPA282" s="163"/>
      <c r="QPB282" s="216"/>
      <c r="QPC282" s="217"/>
      <c r="QPD282" s="163"/>
      <c r="QPE282" s="163"/>
      <c r="QPF282" s="216"/>
      <c r="QPG282" s="217"/>
      <c r="QPH282" s="163"/>
      <c r="QPI282" s="163"/>
      <c r="QPJ282" s="216"/>
      <c r="QPK282" s="217"/>
      <c r="QPL282" s="163"/>
      <c r="QPM282" s="163"/>
      <c r="QPN282" s="216"/>
      <c r="QPO282" s="217"/>
      <c r="QPP282" s="163"/>
      <c r="QPQ282" s="163"/>
      <c r="QPR282" s="216"/>
      <c r="QPS282" s="217"/>
      <c r="QPT282" s="163"/>
      <c r="QPU282" s="163"/>
      <c r="QPV282" s="216"/>
      <c r="QPW282" s="217"/>
      <c r="QPX282" s="163"/>
      <c r="QPY282" s="163"/>
      <c r="QPZ282" s="216"/>
      <c r="QQA282" s="217"/>
      <c r="QQB282" s="163"/>
      <c r="QQC282" s="163"/>
      <c r="QQD282" s="216"/>
      <c r="QQE282" s="217"/>
      <c r="QQF282" s="163"/>
      <c r="QQG282" s="163"/>
      <c r="QQH282" s="216"/>
      <c r="QQI282" s="217"/>
      <c r="QQJ282" s="163"/>
      <c r="QQK282" s="163"/>
      <c r="QQL282" s="216"/>
      <c r="QQM282" s="217"/>
      <c r="QQN282" s="163"/>
      <c r="QQO282" s="163"/>
      <c r="QQP282" s="216"/>
      <c r="QQQ282" s="217"/>
      <c r="QQR282" s="163"/>
      <c r="QQS282" s="163"/>
      <c r="QQT282" s="216"/>
      <c r="QQU282" s="217"/>
      <c r="QQV282" s="163"/>
      <c r="QQW282" s="163"/>
      <c r="QQX282" s="216"/>
      <c r="QQY282" s="217"/>
      <c r="QQZ282" s="163"/>
      <c r="QRA282" s="163"/>
      <c r="QRB282" s="216"/>
      <c r="QRC282" s="217"/>
      <c r="QRD282" s="163"/>
      <c r="QRE282" s="163"/>
      <c r="QRF282" s="216"/>
      <c r="QRG282" s="217"/>
      <c r="QRH282" s="163"/>
      <c r="QRI282" s="163"/>
      <c r="QRJ282" s="216"/>
      <c r="QRK282" s="217"/>
      <c r="QRL282" s="163"/>
      <c r="QRM282" s="163"/>
      <c r="QRN282" s="216"/>
      <c r="QRO282" s="217"/>
      <c r="QRP282" s="163"/>
      <c r="QRQ282" s="163"/>
      <c r="QRR282" s="216"/>
      <c r="QRS282" s="217"/>
      <c r="QRT282" s="163"/>
      <c r="QRU282" s="163"/>
      <c r="QRV282" s="216"/>
      <c r="QRW282" s="217"/>
      <c r="QRX282" s="163"/>
      <c r="QRY282" s="163"/>
      <c r="QRZ282" s="216"/>
      <c r="QSA282" s="217"/>
      <c r="QSB282" s="163"/>
      <c r="QSC282" s="163"/>
      <c r="QSD282" s="216"/>
      <c r="QSE282" s="217"/>
      <c r="QSF282" s="163"/>
      <c r="QSG282" s="163"/>
      <c r="QSH282" s="216"/>
      <c r="QSI282" s="217"/>
      <c r="QSJ282" s="163"/>
      <c r="QSK282" s="163"/>
      <c r="QSL282" s="216"/>
      <c r="QSM282" s="217"/>
      <c r="QSN282" s="163"/>
      <c r="QSO282" s="163"/>
      <c r="QSP282" s="216"/>
      <c r="QSQ282" s="217"/>
      <c r="QSR282" s="163"/>
      <c r="QSS282" s="163"/>
      <c r="QST282" s="216"/>
      <c r="QSU282" s="217"/>
      <c r="QSV282" s="163"/>
      <c r="QSW282" s="163"/>
      <c r="QSX282" s="216"/>
      <c r="QSY282" s="217"/>
      <c r="QSZ282" s="163"/>
      <c r="QTA282" s="163"/>
      <c r="QTB282" s="216"/>
      <c r="QTC282" s="217"/>
      <c r="QTD282" s="163"/>
      <c r="QTE282" s="163"/>
      <c r="QTF282" s="216"/>
      <c r="QTG282" s="217"/>
      <c r="QTH282" s="163"/>
      <c r="QTI282" s="163"/>
      <c r="QTJ282" s="216"/>
      <c r="QTK282" s="217"/>
      <c r="QTL282" s="163"/>
      <c r="QTM282" s="163"/>
      <c r="QTN282" s="216"/>
      <c r="QTO282" s="217"/>
      <c r="QTP282" s="163"/>
      <c r="QTQ282" s="163"/>
      <c r="QTR282" s="216"/>
      <c r="QTS282" s="217"/>
      <c r="QTT282" s="163"/>
      <c r="QTU282" s="163"/>
      <c r="QTV282" s="216"/>
      <c r="QTW282" s="217"/>
      <c r="QTX282" s="163"/>
      <c r="QTY282" s="163"/>
      <c r="QTZ282" s="216"/>
      <c r="QUA282" s="217"/>
      <c r="QUB282" s="163"/>
      <c r="QUC282" s="163"/>
      <c r="QUD282" s="216"/>
      <c r="QUE282" s="217"/>
      <c r="QUF282" s="163"/>
      <c r="QUG282" s="163"/>
      <c r="QUH282" s="216"/>
      <c r="QUI282" s="217"/>
      <c r="QUJ282" s="163"/>
      <c r="QUK282" s="163"/>
      <c r="QUL282" s="216"/>
      <c r="QUM282" s="217"/>
      <c r="QUN282" s="163"/>
      <c r="QUO282" s="163"/>
      <c r="QUP282" s="216"/>
      <c r="QUQ282" s="217"/>
      <c r="QUR282" s="163"/>
      <c r="QUS282" s="163"/>
      <c r="QUT282" s="216"/>
      <c r="QUU282" s="217"/>
      <c r="QUV282" s="163"/>
      <c r="QUW282" s="163"/>
      <c r="QUX282" s="216"/>
      <c r="QUY282" s="217"/>
      <c r="QUZ282" s="163"/>
      <c r="QVA282" s="163"/>
      <c r="QVB282" s="216"/>
      <c r="QVC282" s="217"/>
      <c r="QVD282" s="163"/>
      <c r="QVE282" s="163"/>
      <c r="QVF282" s="216"/>
      <c r="QVG282" s="217"/>
      <c r="QVH282" s="163"/>
      <c r="QVI282" s="163"/>
      <c r="QVJ282" s="216"/>
      <c r="QVK282" s="217"/>
      <c r="QVL282" s="163"/>
      <c r="QVM282" s="163"/>
      <c r="QVN282" s="216"/>
      <c r="QVO282" s="217"/>
      <c r="QVP282" s="163"/>
      <c r="QVQ282" s="163"/>
      <c r="QVR282" s="216"/>
      <c r="QVS282" s="217"/>
      <c r="QVT282" s="163"/>
      <c r="QVU282" s="163"/>
      <c r="QVV282" s="216"/>
      <c r="QVW282" s="217"/>
      <c r="QVX282" s="163"/>
      <c r="QVY282" s="163"/>
      <c r="QVZ282" s="216"/>
      <c r="QWA282" s="217"/>
      <c r="QWB282" s="163"/>
      <c r="QWC282" s="163"/>
      <c r="QWD282" s="216"/>
      <c r="QWE282" s="217"/>
      <c r="QWF282" s="163"/>
      <c r="QWG282" s="163"/>
      <c r="QWH282" s="216"/>
      <c r="QWI282" s="217"/>
      <c r="QWJ282" s="163"/>
      <c r="QWK282" s="163"/>
      <c r="QWL282" s="216"/>
      <c r="QWM282" s="217"/>
      <c r="QWN282" s="163"/>
      <c r="QWO282" s="163"/>
      <c r="QWP282" s="216"/>
      <c r="QWQ282" s="217"/>
      <c r="QWR282" s="163"/>
      <c r="QWS282" s="163"/>
      <c r="QWT282" s="216"/>
      <c r="QWU282" s="217"/>
      <c r="QWV282" s="163"/>
      <c r="QWW282" s="163"/>
      <c r="QWX282" s="216"/>
      <c r="QWY282" s="217"/>
      <c r="QWZ282" s="163"/>
      <c r="QXA282" s="163"/>
      <c r="QXB282" s="216"/>
      <c r="QXC282" s="217"/>
      <c r="QXD282" s="163"/>
      <c r="QXE282" s="163"/>
      <c r="QXF282" s="216"/>
      <c r="QXG282" s="217"/>
      <c r="QXH282" s="163"/>
      <c r="QXI282" s="163"/>
      <c r="QXJ282" s="216"/>
      <c r="QXK282" s="217"/>
      <c r="QXL282" s="163"/>
      <c r="QXM282" s="163"/>
      <c r="QXN282" s="216"/>
      <c r="QXO282" s="217"/>
      <c r="QXP282" s="163"/>
      <c r="QXQ282" s="163"/>
      <c r="QXR282" s="216"/>
      <c r="QXS282" s="217"/>
      <c r="QXT282" s="163"/>
      <c r="QXU282" s="163"/>
      <c r="QXV282" s="216"/>
      <c r="QXW282" s="217"/>
      <c r="QXX282" s="163"/>
      <c r="QXY282" s="163"/>
      <c r="QXZ282" s="216"/>
      <c r="QYA282" s="217"/>
      <c r="QYB282" s="163"/>
      <c r="QYC282" s="163"/>
      <c r="QYD282" s="216"/>
      <c r="QYE282" s="217"/>
      <c r="QYF282" s="163"/>
      <c r="QYG282" s="163"/>
      <c r="QYH282" s="216"/>
      <c r="QYI282" s="217"/>
      <c r="QYJ282" s="163"/>
      <c r="QYK282" s="163"/>
      <c r="QYL282" s="216"/>
      <c r="QYM282" s="217"/>
      <c r="QYN282" s="163"/>
      <c r="QYO282" s="163"/>
      <c r="QYP282" s="216"/>
      <c r="QYQ282" s="217"/>
      <c r="QYR282" s="163"/>
      <c r="QYS282" s="163"/>
      <c r="QYT282" s="216"/>
      <c r="QYU282" s="217"/>
      <c r="QYV282" s="163"/>
      <c r="QYW282" s="163"/>
      <c r="QYX282" s="216"/>
      <c r="QYY282" s="217"/>
      <c r="QYZ282" s="163"/>
      <c r="QZA282" s="163"/>
      <c r="QZB282" s="216"/>
      <c r="QZC282" s="217"/>
      <c r="QZD282" s="163"/>
      <c r="QZE282" s="163"/>
      <c r="QZF282" s="216"/>
      <c r="QZG282" s="217"/>
      <c r="QZH282" s="163"/>
      <c r="QZI282" s="163"/>
      <c r="QZJ282" s="216"/>
      <c r="QZK282" s="217"/>
      <c r="QZL282" s="163"/>
      <c r="QZM282" s="163"/>
      <c r="QZN282" s="216"/>
      <c r="QZO282" s="217"/>
      <c r="QZP282" s="163"/>
      <c r="QZQ282" s="163"/>
      <c r="QZR282" s="216"/>
      <c r="QZS282" s="217"/>
      <c r="QZT282" s="163"/>
      <c r="QZU282" s="163"/>
      <c r="QZV282" s="216"/>
      <c r="QZW282" s="217"/>
      <c r="QZX282" s="163"/>
      <c r="QZY282" s="163"/>
      <c r="QZZ282" s="216"/>
      <c r="RAA282" s="217"/>
      <c r="RAB282" s="163"/>
      <c r="RAC282" s="163"/>
      <c r="RAD282" s="216"/>
      <c r="RAE282" s="217"/>
      <c r="RAF282" s="163"/>
      <c r="RAG282" s="163"/>
      <c r="RAH282" s="216"/>
      <c r="RAI282" s="217"/>
      <c r="RAJ282" s="163"/>
      <c r="RAK282" s="163"/>
      <c r="RAL282" s="216"/>
      <c r="RAM282" s="217"/>
      <c r="RAN282" s="163"/>
      <c r="RAO282" s="163"/>
      <c r="RAP282" s="216"/>
      <c r="RAQ282" s="217"/>
      <c r="RAR282" s="163"/>
      <c r="RAS282" s="163"/>
      <c r="RAT282" s="216"/>
      <c r="RAU282" s="217"/>
      <c r="RAV282" s="163"/>
      <c r="RAW282" s="163"/>
      <c r="RAX282" s="216"/>
      <c r="RAY282" s="217"/>
      <c r="RAZ282" s="163"/>
      <c r="RBA282" s="163"/>
      <c r="RBB282" s="216"/>
      <c r="RBC282" s="217"/>
      <c r="RBD282" s="163"/>
      <c r="RBE282" s="163"/>
      <c r="RBF282" s="216"/>
      <c r="RBG282" s="217"/>
      <c r="RBH282" s="163"/>
      <c r="RBI282" s="163"/>
      <c r="RBJ282" s="216"/>
      <c r="RBK282" s="217"/>
      <c r="RBL282" s="163"/>
      <c r="RBM282" s="163"/>
      <c r="RBN282" s="216"/>
      <c r="RBO282" s="217"/>
      <c r="RBP282" s="163"/>
      <c r="RBQ282" s="163"/>
      <c r="RBR282" s="216"/>
      <c r="RBS282" s="217"/>
      <c r="RBT282" s="163"/>
      <c r="RBU282" s="163"/>
      <c r="RBV282" s="216"/>
      <c r="RBW282" s="217"/>
      <c r="RBX282" s="163"/>
      <c r="RBY282" s="163"/>
      <c r="RBZ282" s="216"/>
      <c r="RCA282" s="217"/>
      <c r="RCB282" s="163"/>
      <c r="RCC282" s="163"/>
      <c r="RCD282" s="216"/>
      <c r="RCE282" s="217"/>
      <c r="RCF282" s="163"/>
      <c r="RCG282" s="163"/>
      <c r="RCH282" s="216"/>
      <c r="RCI282" s="217"/>
      <c r="RCJ282" s="163"/>
      <c r="RCK282" s="163"/>
      <c r="RCL282" s="216"/>
      <c r="RCM282" s="217"/>
      <c r="RCN282" s="163"/>
      <c r="RCO282" s="163"/>
      <c r="RCP282" s="216"/>
      <c r="RCQ282" s="217"/>
      <c r="RCR282" s="163"/>
      <c r="RCS282" s="163"/>
      <c r="RCT282" s="216"/>
      <c r="RCU282" s="217"/>
      <c r="RCV282" s="163"/>
      <c r="RCW282" s="163"/>
      <c r="RCX282" s="216"/>
      <c r="RCY282" s="217"/>
      <c r="RCZ282" s="163"/>
      <c r="RDA282" s="163"/>
      <c r="RDB282" s="216"/>
      <c r="RDC282" s="217"/>
      <c r="RDD282" s="163"/>
      <c r="RDE282" s="163"/>
      <c r="RDF282" s="216"/>
      <c r="RDG282" s="217"/>
      <c r="RDH282" s="163"/>
      <c r="RDI282" s="163"/>
      <c r="RDJ282" s="216"/>
      <c r="RDK282" s="217"/>
      <c r="RDL282" s="163"/>
      <c r="RDM282" s="163"/>
      <c r="RDN282" s="216"/>
      <c r="RDO282" s="217"/>
      <c r="RDP282" s="163"/>
      <c r="RDQ282" s="163"/>
      <c r="RDR282" s="216"/>
      <c r="RDS282" s="217"/>
      <c r="RDT282" s="163"/>
      <c r="RDU282" s="163"/>
      <c r="RDV282" s="216"/>
      <c r="RDW282" s="217"/>
      <c r="RDX282" s="163"/>
      <c r="RDY282" s="163"/>
      <c r="RDZ282" s="216"/>
      <c r="REA282" s="217"/>
      <c r="REB282" s="163"/>
      <c r="REC282" s="163"/>
      <c r="RED282" s="216"/>
      <c r="REE282" s="217"/>
      <c r="REF282" s="163"/>
      <c r="REG282" s="163"/>
      <c r="REH282" s="216"/>
      <c r="REI282" s="217"/>
      <c r="REJ282" s="163"/>
      <c r="REK282" s="163"/>
      <c r="REL282" s="216"/>
      <c r="REM282" s="217"/>
      <c r="REN282" s="163"/>
      <c r="REO282" s="163"/>
      <c r="REP282" s="216"/>
      <c r="REQ282" s="217"/>
      <c r="RER282" s="163"/>
      <c r="RES282" s="163"/>
      <c r="RET282" s="216"/>
      <c r="REU282" s="217"/>
      <c r="REV282" s="163"/>
      <c r="REW282" s="163"/>
      <c r="REX282" s="216"/>
      <c r="REY282" s="217"/>
      <c r="REZ282" s="163"/>
      <c r="RFA282" s="163"/>
      <c r="RFB282" s="216"/>
      <c r="RFC282" s="217"/>
      <c r="RFD282" s="163"/>
      <c r="RFE282" s="163"/>
      <c r="RFF282" s="216"/>
      <c r="RFG282" s="217"/>
      <c r="RFH282" s="163"/>
      <c r="RFI282" s="163"/>
      <c r="RFJ282" s="216"/>
      <c r="RFK282" s="217"/>
      <c r="RFL282" s="163"/>
      <c r="RFM282" s="163"/>
      <c r="RFN282" s="216"/>
      <c r="RFO282" s="217"/>
      <c r="RFP282" s="163"/>
      <c r="RFQ282" s="163"/>
      <c r="RFR282" s="216"/>
      <c r="RFS282" s="217"/>
      <c r="RFT282" s="163"/>
      <c r="RFU282" s="163"/>
      <c r="RFV282" s="216"/>
      <c r="RFW282" s="217"/>
      <c r="RFX282" s="163"/>
      <c r="RFY282" s="163"/>
      <c r="RFZ282" s="216"/>
      <c r="RGA282" s="217"/>
      <c r="RGB282" s="163"/>
      <c r="RGC282" s="163"/>
      <c r="RGD282" s="216"/>
      <c r="RGE282" s="217"/>
      <c r="RGF282" s="163"/>
      <c r="RGG282" s="163"/>
      <c r="RGH282" s="216"/>
      <c r="RGI282" s="217"/>
      <c r="RGJ282" s="163"/>
      <c r="RGK282" s="163"/>
      <c r="RGL282" s="216"/>
      <c r="RGM282" s="217"/>
      <c r="RGN282" s="163"/>
      <c r="RGO282" s="163"/>
      <c r="RGP282" s="216"/>
      <c r="RGQ282" s="217"/>
      <c r="RGR282" s="163"/>
      <c r="RGS282" s="163"/>
      <c r="RGT282" s="216"/>
      <c r="RGU282" s="217"/>
      <c r="RGV282" s="163"/>
      <c r="RGW282" s="163"/>
      <c r="RGX282" s="216"/>
      <c r="RGY282" s="217"/>
      <c r="RGZ282" s="163"/>
      <c r="RHA282" s="163"/>
      <c r="RHB282" s="216"/>
      <c r="RHC282" s="217"/>
      <c r="RHD282" s="163"/>
      <c r="RHE282" s="163"/>
      <c r="RHF282" s="216"/>
      <c r="RHG282" s="217"/>
      <c r="RHH282" s="163"/>
      <c r="RHI282" s="163"/>
      <c r="RHJ282" s="216"/>
      <c r="RHK282" s="217"/>
      <c r="RHL282" s="163"/>
      <c r="RHM282" s="163"/>
      <c r="RHN282" s="216"/>
      <c r="RHO282" s="217"/>
      <c r="RHP282" s="163"/>
      <c r="RHQ282" s="163"/>
      <c r="RHR282" s="216"/>
      <c r="RHS282" s="217"/>
      <c r="RHT282" s="163"/>
      <c r="RHU282" s="163"/>
      <c r="RHV282" s="216"/>
      <c r="RHW282" s="217"/>
      <c r="RHX282" s="163"/>
      <c r="RHY282" s="163"/>
      <c r="RHZ282" s="216"/>
      <c r="RIA282" s="217"/>
      <c r="RIB282" s="163"/>
      <c r="RIC282" s="163"/>
      <c r="RID282" s="216"/>
      <c r="RIE282" s="217"/>
      <c r="RIF282" s="163"/>
      <c r="RIG282" s="163"/>
      <c r="RIH282" s="216"/>
      <c r="RII282" s="217"/>
      <c r="RIJ282" s="163"/>
      <c r="RIK282" s="163"/>
      <c r="RIL282" s="216"/>
      <c r="RIM282" s="217"/>
      <c r="RIN282" s="163"/>
      <c r="RIO282" s="163"/>
      <c r="RIP282" s="216"/>
      <c r="RIQ282" s="217"/>
      <c r="RIR282" s="163"/>
      <c r="RIS282" s="163"/>
      <c r="RIT282" s="216"/>
      <c r="RIU282" s="217"/>
      <c r="RIV282" s="163"/>
      <c r="RIW282" s="163"/>
      <c r="RIX282" s="216"/>
      <c r="RIY282" s="217"/>
      <c r="RIZ282" s="163"/>
      <c r="RJA282" s="163"/>
      <c r="RJB282" s="216"/>
      <c r="RJC282" s="217"/>
      <c r="RJD282" s="163"/>
      <c r="RJE282" s="163"/>
      <c r="RJF282" s="216"/>
      <c r="RJG282" s="217"/>
      <c r="RJH282" s="163"/>
      <c r="RJI282" s="163"/>
      <c r="RJJ282" s="216"/>
      <c r="RJK282" s="217"/>
      <c r="RJL282" s="163"/>
      <c r="RJM282" s="163"/>
      <c r="RJN282" s="216"/>
      <c r="RJO282" s="217"/>
      <c r="RJP282" s="163"/>
      <c r="RJQ282" s="163"/>
      <c r="RJR282" s="216"/>
      <c r="RJS282" s="217"/>
      <c r="RJT282" s="163"/>
      <c r="RJU282" s="163"/>
      <c r="RJV282" s="216"/>
      <c r="RJW282" s="217"/>
      <c r="RJX282" s="163"/>
      <c r="RJY282" s="163"/>
      <c r="RJZ282" s="216"/>
      <c r="RKA282" s="217"/>
      <c r="RKB282" s="163"/>
      <c r="RKC282" s="163"/>
      <c r="RKD282" s="216"/>
      <c r="RKE282" s="217"/>
      <c r="RKF282" s="163"/>
      <c r="RKG282" s="163"/>
      <c r="RKH282" s="216"/>
      <c r="RKI282" s="217"/>
      <c r="RKJ282" s="163"/>
      <c r="RKK282" s="163"/>
      <c r="RKL282" s="216"/>
      <c r="RKM282" s="217"/>
      <c r="RKN282" s="163"/>
      <c r="RKO282" s="163"/>
      <c r="RKP282" s="216"/>
      <c r="RKQ282" s="217"/>
      <c r="RKR282" s="163"/>
      <c r="RKS282" s="163"/>
      <c r="RKT282" s="216"/>
      <c r="RKU282" s="217"/>
      <c r="RKV282" s="163"/>
      <c r="RKW282" s="163"/>
      <c r="RKX282" s="216"/>
      <c r="RKY282" s="217"/>
      <c r="RKZ282" s="163"/>
      <c r="RLA282" s="163"/>
      <c r="RLB282" s="216"/>
      <c r="RLC282" s="217"/>
      <c r="RLD282" s="163"/>
      <c r="RLE282" s="163"/>
      <c r="RLF282" s="216"/>
      <c r="RLG282" s="217"/>
      <c r="RLH282" s="163"/>
      <c r="RLI282" s="163"/>
      <c r="RLJ282" s="216"/>
      <c r="RLK282" s="217"/>
      <c r="RLL282" s="163"/>
      <c r="RLM282" s="163"/>
      <c r="RLN282" s="216"/>
      <c r="RLO282" s="217"/>
      <c r="RLP282" s="163"/>
      <c r="RLQ282" s="163"/>
      <c r="RLR282" s="216"/>
      <c r="RLS282" s="217"/>
      <c r="RLT282" s="163"/>
      <c r="RLU282" s="163"/>
      <c r="RLV282" s="216"/>
      <c r="RLW282" s="217"/>
      <c r="RLX282" s="163"/>
      <c r="RLY282" s="163"/>
      <c r="RLZ282" s="216"/>
      <c r="RMA282" s="217"/>
      <c r="RMB282" s="163"/>
      <c r="RMC282" s="163"/>
      <c r="RMD282" s="216"/>
      <c r="RME282" s="217"/>
      <c r="RMF282" s="163"/>
      <c r="RMG282" s="163"/>
      <c r="RMH282" s="216"/>
      <c r="RMI282" s="217"/>
      <c r="RMJ282" s="163"/>
      <c r="RMK282" s="163"/>
      <c r="RML282" s="216"/>
      <c r="RMM282" s="217"/>
      <c r="RMN282" s="163"/>
      <c r="RMO282" s="163"/>
      <c r="RMP282" s="216"/>
      <c r="RMQ282" s="217"/>
      <c r="RMR282" s="163"/>
      <c r="RMS282" s="163"/>
      <c r="RMT282" s="216"/>
      <c r="RMU282" s="217"/>
      <c r="RMV282" s="163"/>
      <c r="RMW282" s="163"/>
      <c r="RMX282" s="216"/>
      <c r="RMY282" s="217"/>
      <c r="RMZ282" s="163"/>
      <c r="RNA282" s="163"/>
      <c r="RNB282" s="216"/>
      <c r="RNC282" s="217"/>
      <c r="RND282" s="163"/>
      <c r="RNE282" s="163"/>
      <c r="RNF282" s="216"/>
      <c r="RNG282" s="217"/>
      <c r="RNH282" s="163"/>
      <c r="RNI282" s="163"/>
      <c r="RNJ282" s="216"/>
      <c r="RNK282" s="217"/>
      <c r="RNL282" s="163"/>
      <c r="RNM282" s="163"/>
      <c r="RNN282" s="216"/>
      <c r="RNO282" s="217"/>
      <c r="RNP282" s="163"/>
      <c r="RNQ282" s="163"/>
      <c r="RNR282" s="216"/>
      <c r="RNS282" s="217"/>
      <c r="RNT282" s="163"/>
      <c r="RNU282" s="163"/>
      <c r="RNV282" s="216"/>
      <c r="RNW282" s="217"/>
      <c r="RNX282" s="163"/>
      <c r="RNY282" s="163"/>
      <c r="RNZ282" s="216"/>
      <c r="ROA282" s="217"/>
      <c r="ROB282" s="163"/>
      <c r="ROC282" s="163"/>
      <c r="ROD282" s="216"/>
      <c r="ROE282" s="217"/>
      <c r="ROF282" s="163"/>
      <c r="ROG282" s="163"/>
      <c r="ROH282" s="216"/>
      <c r="ROI282" s="217"/>
      <c r="ROJ282" s="163"/>
      <c r="ROK282" s="163"/>
      <c r="ROL282" s="216"/>
      <c r="ROM282" s="217"/>
      <c r="RON282" s="163"/>
      <c r="ROO282" s="163"/>
      <c r="ROP282" s="216"/>
      <c r="ROQ282" s="217"/>
      <c r="ROR282" s="163"/>
      <c r="ROS282" s="163"/>
      <c r="ROT282" s="216"/>
      <c r="ROU282" s="217"/>
      <c r="ROV282" s="163"/>
      <c r="ROW282" s="163"/>
      <c r="ROX282" s="216"/>
      <c r="ROY282" s="217"/>
      <c r="ROZ282" s="163"/>
      <c r="RPA282" s="163"/>
      <c r="RPB282" s="216"/>
      <c r="RPC282" s="217"/>
      <c r="RPD282" s="163"/>
      <c r="RPE282" s="163"/>
      <c r="RPF282" s="216"/>
      <c r="RPG282" s="217"/>
      <c r="RPH282" s="163"/>
      <c r="RPI282" s="163"/>
      <c r="RPJ282" s="216"/>
      <c r="RPK282" s="217"/>
      <c r="RPL282" s="163"/>
      <c r="RPM282" s="163"/>
      <c r="RPN282" s="216"/>
      <c r="RPO282" s="217"/>
      <c r="RPP282" s="163"/>
      <c r="RPQ282" s="163"/>
      <c r="RPR282" s="216"/>
      <c r="RPS282" s="217"/>
      <c r="RPT282" s="163"/>
      <c r="RPU282" s="163"/>
      <c r="RPV282" s="216"/>
      <c r="RPW282" s="217"/>
      <c r="RPX282" s="163"/>
      <c r="RPY282" s="163"/>
      <c r="RPZ282" s="216"/>
      <c r="RQA282" s="217"/>
      <c r="RQB282" s="163"/>
      <c r="RQC282" s="163"/>
      <c r="RQD282" s="216"/>
      <c r="RQE282" s="217"/>
      <c r="RQF282" s="163"/>
      <c r="RQG282" s="163"/>
      <c r="RQH282" s="216"/>
      <c r="RQI282" s="217"/>
      <c r="RQJ282" s="163"/>
      <c r="RQK282" s="163"/>
      <c r="RQL282" s="216"/>
      <c r="RQM282" s="217"/>
      <c r="RQN282" s="163"/>
      <c r="RQO282" s="163"/>
      <c r="RQP282" s="216"/>
      <c r="RQQ282" s="217"/>
      <c r="RQR282" s="163"/>
      <c r="RQS282" s="163"/>
      <c r="RQT282" s="216"/>
      <c r="RQU282" s="217"/>
      <c r="RQV282" s="163"/>
      <c r="RQW282" s="163"/>
      <c r="RQX282" s="216"/>
      <c r="RQY282" s="217"/>
      <c r="RQZ282" s="163"/>
      <c r="RRA282" s="163"/>
      <c r="RRB282" s="216"/>
      <c r="RRC282" s="217"/>
      <c r="RRD282" s="163"/>
      <c r="RRE282" s="163"/>
      <c r="RRF282" s="216"/>
      <c r="RRG282" s="217"/>
      <c r="RRH282" s="163"/>
      <c r="RRI282" s="163"/>
      <c r="RRJ282" s="216"/>
      <c r="RRK282" s="217"/>
      <c r="RRL282" s="163"/>
      <c r="RRM282" s="163"/>
      <c r="RRN282" s="216"/>
      <c r="RRO282" s="217"/>
      <c r="RRP282" s="163"/>
      <c r="RRQ282" s="163"/>
      <c r="RRR282" s="216"/>
      <c r="RRS282" s="217"/>
      <c r="RRT282" s="163"/>
      <c r="RRU282" s="163"/>
      <c r="RRV282" s="216"/>
      <c r="RRW282" s="217"/>
      <c r="RRX282" s="163"/>
      <c r="RRY282" s="163"/>
      <c r="RRZ282" s="216"/>
      <c r="RSA282" s="217"/>
      <c r="RSB282" s="163"/>
      <c r="RSC282" s="163"/>
      <c r="RSD282" s="216"/>
      <c r="RSE282" s="217"/>
      <c r="RSF282" s="163"/>
      <c r="RSG282" s="163"/>
      <c r="RSH282" s="216"/>
      <c r="RSI282" s="217"/>
      <c r="RSJ282" s="163"/>
      <c r="RSK282" s="163"/>
      <c r="RSL282" s="216"/>
      <c r="RSM282" s="217"/>
      <c r="RSN282" s="163"/>
      <c r="RSO282" s="163"/>
      <c r="RSP282" s="216"/>
      <c r="RSQ282" s="217"/>
      <c r="RSR282" s="163"/>
      <c r="RSS282" s="163"/>
      <c r="RST282" s="216"/>
      <c r="RSU282" s="217"/>
      <c r="RSV282" s="163"/>
      <c r="RSW282" s="163"/>
      <c r="RSX282" s="216"/>
      <c r="RSY282" s="217"/>
      <c r="RSZ282" s="163"/>
      <c r="RTA282" s="163"/>
      <c r="RTB282" s="216"/>
      <c r="RTC282" s="217"/>
      <c r="RTD282" s="163"/>
      <c r="RTE282" s="163"/>
      <c r="RTF282" s="216"/>
      <c r="RTG282" s="217"/>
      <c r="RTH282" s="163"/>
      <c r="RTI282" s="163"/>
      <c r="RTJ282" s="216"/>
      <c r="RTK282" s="217"/>
      <c r="RTL282" s="163"/>
      <c r="RTM282" s="163"/>
      <c r="RTN282" s="216"/>
      <c r="RTO282" s="217"/>
      <c r="RTP282" s="163"/>
      <c r="RTQ282" s="163"/>
      <c r="RTR282" s="216"/>
      <c r="RTS282" s="217"/>
      <c r="RTT282" s="163"/>
      <c r="RTU282" s="163"/>
      <c r="RTV282" s="216"/>
      <c r="RTW282" s="217"/>
      <c r="RTX282" s="163"/>
      <c r="RTY282" s="163"/>
      <c r="RTZ282" s="216"/>
      <c r="RUA282" s="217"/>
      <c r="RUB282" s="163"/>
      <c r="RUC282" s="163"/>
      <c r="RUD282" s="216"/>
      <c r="RUE282" s="217"/>
      <c r="RUF282" s="163"/>
      <c r="RUG282" s="163"/>
      <c r="RUH282" s="216"/>
      <c r="RUI282" s="217"/>
      <c r="RUJ282" s="163"/>
      <c r="RUK282" s="163"/>
      <c r="RUL282" s="216"/>
      <c r="RUM282" s="217"/>
      <c r="RUN282" s="163"/>
      <c r="RUO282" s="163"/>
      <c r="RUP282" s="216"/>
      <c r="RUQ282" s="217"/>
      <c r="RUR282" s="163"/>
      <c r="RUS282" s="163"/>
      <c r="RUT282" s="216"/>
      <c r="RUU282" s="217"/>
      <c r="RUV282" s="163"/>
      <c r="RUW282" s="163"/>
      <c r="RUX282" s="216"/>
      <c r="RUY282" s="217"/>
      <c r="RUZ282" s="163"/>
      <c r="RVA282" s="163"/>
      <c r="RVB282" s="216"/>
      <c r="RVC282" s="217"/>
      <c r="RVD282" s="163"/>
      <c r="RVE282" s="163"/>
      <c r="RVF282" s="216"/>
      <c r="RVG282" s="217"/>
      <c r="RVH282" s="163"/>
      <c r="RVI282" s="163"/>
      <c r="RVJ282" s="216"/>
      <c r="RVK282" s="217"/>
      <c r="RVL282" s="163"/>
      <c r="RVM282" s="163"/>
      <c r="RVN282" s="216"/>
      <c r="RVO282" s="217"/>
      <c r="RVP282" s="163"/>
      <c r="RVQ282" s="163"/>
      <c r="RVR282" s="216"/>
      <c r="RVS282" s="217"/>
      <c r="RVT282" s="163"/>
      <c r="RVU282" s="163"/>
      <c r="RVV282" s="216"/>
      <c r="RVW282" s="217"/>
      <c r="RVX282" s="163"/>
      <c r="RVY282" s="163"/>
      <c r="RVZ282" s="216"/>
      <c r="RWA282" s="217"/>
      <c r="RWB282" s="163"/>
      <c r="RWC282" s="163"/>
      <c r="RWD282" s="216"/>
      <c r="RWE282" s="217"/>
      <c r="RWF282" s="163"/>
      <c r="RWG282" s="163"/>
      <c r="RWH282" s="216"/>
      <c r="RWI282" s="217"/>
      <c r="RWJ282" s="163"/>
      <c r="RWK282" s="163"/>
      <c r="RWL282" s="216"/>
      <c r="RWM282" s="217"/>
      <c r="RWN282" s="163"/>
      <c r="RWO282" s="163"/>
      <c r="RWP282" s="216"/>
      <c r="RWQ282" s="217"/>
      <c r="RWR282" s="163"/>
      <c r="RWS282" s="163"/>
      <c r="RWT282" s="216"/>
      <c r="RWU282" s="217"/>
      <c r="RWV282" s="163"/>
      <c r="RWW282" s="163"/>
      <c r="RWX282" s="216"/>
      <c r="RWY282" s="217"/>
      <c r="RWZ282" s="163"/>
      <c r="RXA282" s="163"/>
      <c r="RXB282" s="216"/>
      <c r="RXC282" s="217"/>
      <c r="RXD282" s="163"/>
      <c r="RXE282" s="163"/>
      <c r="RXF282" s="216"/>
      <c r="RXG282" s="217"/>
      <c r="RXH282" s="163"/>
      <c r="RXI282" s="163"/>
      <c r="RXJ282" s="216"/>
      <c r="RXK282" s="217"/>
      <c r="RXL282" s="163"/>
      <c r="RXM282" s="163"/>
      <c r="RXN282" s="216"/>
      <c r="RXO282" s="217"/>
      <c r="RXP282" s="163"/>
      <c r="RXQ282" s="163"/>
      <c r="RXR282" s="216"/>
      <c r="RXS282" s="217"/>
      <c r="RXT282" s="163"/>
      <c r="RXU282" s="163"/>
      <c r="RXV282" s="216"/>
      <c r="RXW282" s="217"/>
      <c r="RXX282" s="163"/>
      <c r="RXY282" s="163"/>
      <c r="RXZ282" s="216"/>
      <c r="RYA282" s="217"/>
      <c r="RYB282" s="163"/>
      <c r="RYC282" s="163"/>
      <c r="RYD282" s="216"/>
      <c r="RYE282" s="217"/>
      <c r="RYF282" s="163"/>
      <c r="RYG282" s="163"/>
      <c r="RYH282" s="216"/>
      <c r="RYI282" s="217"/>
      <c r="RYJ282" s="163"/>
      <c r="RYK282" s="163"/>
      <c r="RYL282" s="216"/>
      <c r="RYM282" s="217"/>
      <c r="RYN282" s="163"/>
      <c r="RYO282" s="163"/>
      <c r="RYP282" s="216"/>
      <c r="RYQ282" s="217"/>
      <c r="RYR282" s="163"/>
      <c r="RYS282" s="163"/>
      <c r="RYT282" s="216"/>
      <c r="RYU282" s="217"/>
      <c r="RYV282" s="163"/>
      <c r="RYW282" s="163"/>
      <c r="RYX282" s="216"/>
      <c r="RYY282" s="217"/>
      <c r="RYZ282" s="163"/>
      <c r="RZA282" s="163"/>
      <c r="RZB282" s="216"/>
      <c r="RZC282" s="217"/>
      <c r="RZD282" s="163"/>
      <c r="RZE282" s="163"/>
      <c r="RZF282" s="216"/>
      <c r="RZG282" s="217"/>
      <c r="RZH282" s="163"/>
      <c r="RZI282" s="163"/>
      <c r="RZJ282" s="216"/>
      <c r="RZK282" s="217"/>
      <c r="RZL282" s="163"/>
      <c r="RZM282" s="163"/>
      <c r="RZN282" s="216"/>
      <c r="RZO282" s="217"/>
      <c r="RZP282" s="163"/>
      <c r="RZQ282" s="163"/>
      <c r="RZR282" s="216"/>
      <c r="RZS282" s="217"/>
      <c r="RZT282" s="163"/>
      <c r="RZU282" s="163"/>
      <c r="RZV282" s="216"/>
      <c r="RZW282" s="217"/>
      <c r="RZX282" s="163"/>
      <c r="RZY282" s="163"/>
      <c r="RZZ282" s="216"/>
      <c r="SAA282" s="217"/>
      <c r="SAB282" s="163"/>
      <c r="SAC282" s="163"/>
      <c r="SAD282" s="216"/>
      <c r="SAE282" s="217"/>
      <c r="SAF282" s="163"/>
      <c r="SAG282" s="163"/>
      <c r="SAH282" s="216"/>
      <c r="SAI282" s="217"/>
      <c r="SAJ282" s="163"/>
      <c r="SAK282" s="163"/>
      <c r="SAL282" s="216"/>
      <c r="SAM282" s="217"/>
      <c r="SAN282" s="163"/>
      <c r="SAO282" s="163"/>
      <c r="SAP282" s="216"/>
      <c r="SAQ282" s="217"/>
      <c r="SAR282" s="163"/>
      <c r="SAS282" s="163"/>
      <c r="SAT282" s="216"/>
      <c r="SAU282" s="217"/>
      <c r="SAV282" s="163"/>
      <c r="SAW282" s="163"/>
      <c r="SAX282" s="216"/>
      <c r="SAY282" s="217"/>
      <c r="SAZ282" s="163"/>
      <c r="SBA282" s="163"/>
      <c r="SBB282" s="216"/>
      <c r="SBC282" s="217"/>
      <c r="SBD282" s="163"/>
      <c r="SBE282" s="163"/>
      <c r="SBF282" s="216"/>
      <c r="SBG282" s="217"/>
      <c r="SBH282" s="163"/>
      <c r="SBI282" s="163"/>
      <c r="SBJ282" s="216"/>
      <c r="SBK282" s="217"/>
      <c r="SBL282" s="163"/>
      <c r="SBM282" s="163"/>
      <c r="SBN282" s="216"/>
      <c r="SBO282" s="217"/>
      <c r="SBP282" s="163"/>
      <c r="SBQ282" s="163"/>
      <c r="SBR282" s="216"/>
      <c r="SBS282" s="217"/>
      <c r="SBT282" s="163"/>
      <c r="SBU282" s="163"/>
      <c r="SBV282" s="216"/>
      <c r="SBW282" s="217"/>
      <c r="SBX282" s="163"/>
      <c r="SBY282" s="163"/>
      <c r="SBZ282" s="216"/>
      <c r="SCA282" s="217"/>
      <c r="SCB282" s="163"/>
      <c r="SCC282" s="163"/>
      <c r="SCD282" s="216"/>
      <c r="SCE282" s="217"/>
      <c r="SCF282" s="163"/>
      <c r="SCG282" s="163"/>
      <c r="SCH282" s="216"/>
      <c r="SCI282" s="217"/>
      <c r="SCJ282" s="163"/>
      <c r="SCK282" s="163"/>
      <c r="SCL282" s="216"/>
      <c r="SCM282" s="217"/>
      <c r="SCN282" s="163"/>
      <c r="SCO282" s="163"/>
      <c r="SCP282" s="216"/>
      <c r="SCQ282" s="217"/>
      <c r="SCR282" s="163"/>
      <c r="SCS282" s="163"/>
      <c r="SCT282" s="216"/>
      <c r="SCU282" s="217"/>
      <c r="SCV282" s="163"/>
      <c r="SCW282" s="163"/>
      <c r="SCX282" s="216"/>
      <c r="SCY282" s="217"/>
      <c r="SCZ282" s="163"/>
      <c r="SDA282" s="163"/>
      <c r="SDB282" s="216"/>
      <c r="SDC282" s="217"/>
      <c r="SDD282" s="163"/>
      <c r="SDE282" s="163"/>
      <c r="SDF282" s="216"/>
      <c r="SDG282" s="217"/>
      <c r="SDH282" s="163"/>
      <c r="SDI282" s="163"/>
      <c r="SDJ282" s="216"/>
      <c r="SDK282" s="217"/>
      <c r="SDL282" s="163"/>
      <c r="SDM282" s="163"/>
      <c r="SDN282" s="216"/>
      <c r="SDO282" s="217"/>
      <c r="SDP282" s="163"/>
      <c r="SDQ282" s="163"/>
      <c r="SDR282" s="216"/>
      <c r="SDS282" s="217"/>
      <c r="SDT282" s="163"/>
      <c r="SDU282" s="163"/>
      <c r="SDV282" s="216"/>
      <c r="SDW282" s="217"/>
      <c r="SDX282" s="163"/>
      <c r="SDY282" s="163"/>
      <c r="SDZ282" s="216"/>
      <c r="SEA282" s="217"/>
      <c r="SEB282" s="163"/>
      <c r="SEC282" s="163"/>
      <c r="SED282" s="216"/>
      <c r="SEE282" s="217"/>
      <c r="SEF282" s="163"/>
      <c r="SEG282" s="163"/>
      <c r="SEH282" s="216"/>
      <c r="SEI282" s="217"/>
      <c r="SEJ282" s="163"/>
      <c r="SEK282" s="163"/>
      <c r="SEL282" s="216"/>
      <c r="SEM282" s="217"/>
      <c r="SEN282" s="163"/>
      <c r="SEO282" s="163"/>
      <c r="SEP282" s="216"/>
      <c r="SEQ282" s="217"/>
      <c r="SER282" s="163"/>
      <c r="SES282" s="163"/>
      <c r="SET282" s="216"/>
      <c r="SEU282" s="217"/>
      <c r="SEV282" s="163"/>
      <c r="SEW282" s="163"/>
      <c r="SEX282" s="216"/>
      <c r="SEY282" s="217"/>
      <c r="SEZ282" s="163"/>
      <c r="SFA282" s="163"/>
      <c r="SFB282" s="216"/>
      <c r="SFC282" s="217"/>
      <c r="SFD282" s="163"/>
      <c r="SFE282" s="163"/>
      <c r="SFF282" s="216"/>
      <c r="SFG282" s="217"/>
      <c r="SFH282" s="163"/>
      <c r="SFI282" s="163"/>
      <c r="SFJ282" s="216"/>
      <c r="SFK282" s="217"/>
      <c r="SFL282" s="163"/>
      <c r="SFM282" s="163"/>
      <c r="SFN282" s="216"/>
      <c r="SFO282" s="217"/>
      <c r="SFP282" s="163"/>
      <c r="SFQ282" s="163"/>
      <c r="SFR282" s="216"/>
      <c r="SFS282" s="217"/>
      <c r="SFT282" s="163"/>
      <c r="SFU282" s="163"/>
      <c r="SFV282" s="216"/>
      <c r="SFW282" s="217"/>
      <c r="SFX282" s="163"/>
      <c r="SFY282" s="163"/>
      <c r="SFZ282" s="216"/>
      <c r="SGA282" s="217"/>
      <c r="SGB282" s="163"/>
      <c r="SGC282" s="163"/>
      <c r="SGD282" s="216"/>
      <c r="SGE282" s="217"/>
      <c r="SGF282" s="163"/>
      <c r="SGG282" s="163"/>
      <c r="SGH282" s="216"/>
      <c r="SGI282" s="217"/>
      <c r="SGJ282" s="163"/>
      <c r="SGK282" s="163"/>
      <c r="SGL282" s="216"/>
      <c r="SGM282" s="217"/>
      <c r="SGN282" s="163"/>
      <c r="SGO282" s="163"/>
      <c r="SGP282" s="216"/>
      <c r="SGQ282" s="217"/>
      <c r="SGR282" s="163"/>
      <c r="SGS282" s="163"/>
      <c r="SGT282" s="216"/>
      <c r="SGU282" s="217"/>
      <c r="SGV282" s="163"/>
      <c r="SGW282" s="163"/>
      <c r="SGX282" s="216"/>
      <c r="SGY282" s="217"/>
      <c r="SGZ282" s="163"/>
      <c r="SHA282" s="163"/>
      <c r="SHB282" s="216"/>
      <c r="SHC282" s="217"/>
      <c r="SHD282" s="163"/>
      <c r="SHE282" s="163"/>
      <c r="SHF282" s="216"/>
      <c r="SHG282" s="217"/>
      <c r="SHH282" s="163"/>
      <c r="SHI282" s="163"/>
      <c r="SHJ282" s="216"/>
      <c r="SHK282" s="217"/>
      <c r="SHL282" s="163"/>
      <c r="SHM282" s="163"/>
      <c r="SHN282" s="216"/>
      <c r="SHO282" s="217"/>
      <c r="SHP282" s="163"/>
      <c r="SHQ282" s="163"/>
      <c r="SHR282" s="216"/>
      <c r="SHS282" s="217"/>
      <c r="SHT282" s="163"/>
      <c r="SHU282" s="163"/>
      <c r="SHV282" s="216"/>
      <c r="SHW282" s="217"/>
      <c r="SHX282" s="163"/>
      <c r="SHY282" s="163"/>
      <c r="SHZ282" s="216"/>
      <c r="SIA282" s="217"/>
      <c r="SIB282" s="163"/>
      <c r="SIC282" s="163"/>
      <c r="SID282" s="216"/>
      <c r="SIE282" s="217"/>
      <c r="SIF282" s="163"/>
      <c r="SIG282" s="163"/>
      <c r="SIH282" s="216"/>
      <c r="SII282" s="217"/>
      <c r="SIJ282" s="163"/>
      <c r="SIK282" s="163"/>
      <c r="SIL282" s="216"/>
      <c r="SIM282" s="217"/>
      <c r="SIN282" s="163"/>
      <c r="SIO282" s="163"/>
      <c r="SIP282" s="216"/>
      <c r="SIQ282" s="217"/>
      <c r="SIR282" s="163"/>
      <c r="SIS282" s="163"/>
      <c r="SIT282" s="216"/>
      <c r="SIU282" s="217"/>
      <c r="SIV282" s="163"/>
      <c r="SIW282" s="163"/>
      <c r="SIX282" s="216"/>
      <c r="SIY282" s="217"/>
      <c r="SIZ282" s="163"/>
      <c r="SJA282" s="163"/>
      <c r="SJB282" s="216"/>
      <c r="SJC282" s="217"/>
      <c r="SJD282" s="163"/>
      <c r="SJE282" s="163"/>
      <c r="SJF282" s="216"/>
      <c r="SJG282" s="217"/>
      <c r="SJH282" s="163"/>
      <c r="SJI282" s="163"/>
      <c r="SJJ282" s="216"/>
      <c r="SJK282" s="217"/>
      <c r="SJL282" s="163"/>
      <c r="SJM282" s="163"/>
      <c r="SJN282" s="216"/>
      <c r="SJO282" s="217"/>
      <c r="SJP282" s="163"/>
      <c r="SJQ282" s="163"/>
      <c r="SJR282" s="216"/>
      <c r="SJS282" s="217"/>
      <c r="SJT282" s="163"/>
      <c r="SJU282" s="163"/>
      <c r="SJV282" s="216"/>
      <c r="SJW282" s="217"/>
      <c r="SJX282" s="163"/>
      <c r="SJY282" s="163"/>
      <c r="SJZ282" s="216"/>
      <c r="SKA282" s="217"/>
      <c r="SKB282" s="163"/>
      <c r="SKC282" s="163"/>
      <c r="SKD282" s="216"/>
      <c r="SKE282" s="217"/>
      <c r="SKF282" s="163"/>
      <c r="SKG282" s="163"/>
      <c r="SKH282" s="216"/>
      <c r="SKI282" s="217"/>
      <c r="SKJ282" s="163"/>
      <c r="SKK282" s="163"/>
      <c r="SKL282" s="216"/>
      <c r="SKM282" s="217"/>
      <c r="SKN282" s="163"/>
      <c r="SKO282" s="163"/>
      <c r="SKP282" s="216"/>
      <c r="SKQ282" s="217"/>
      <c r="SKR282" s="163"/>
      <c r="SKS282" s="163"/>
      <c r="SKT282" s="216"/>
      <c r="SKU282" s="217"/>
      <c r="SKV282" s="163"/>
      <c r="SKW282" s="163"/>
      <c r="SKX282" s="216"/>
      <c r="SKY282" s="217"/>
      <c r="SKZ282" s="163"/>
      <c r="SLA282" s="163"/>
      <c r="SLB282" s="216"/>
      <c r="SLC282" s="217"/>
      <c r="SLD282" s="163"/>
      <c r="SLE282" s="163"/>
      <c r="SLF282" s="216"/>
      <c r="SLG282" s="217"/>
      <c r="SLH282" s="163"/>
      <c r="SLI282" s="163"/>
      <c r="SLJ282" s="216"/>
      <c r="SLK282" s="217"/>
      <c r="SLL282" s="163"/>
      <c r="SLM282" s="163"/>
      <c r="SLN282" s="216"/>
      <c r="SLO282" s="217"/>
      <c r="SLP282" s="163"/>
      <c r="SLQ282" s="163"/>
      <c r="SLR282" s="216"/>
      <c r="SLS282" s="217"/>
      <c r="SLT282" s="163"/>
      <c r="SLU282" s="163"/>
      <c r="SLV282" s="216"/>
      <c r="SLW282" s="217"/>
      <c r="SLX282" s="163"/>
      <c r="SLY282" s="163"/>
      <c r="SLZ282" s="216"/>
      <c r="SMA282" s="217"/>
      <c r="SMB282" s="163"/>
      <c r="SMC282" s="163"/>
      <c r="SMD282" s="216"/>
      <c r="SME282" s="217"/>
      <c r="SMF282" s="163"/>
      <c r="SMG282" s="163"/>
      <c r="SMH282" s="216"/>
      <c r="SMI282" s="217"/>
      <c r="SMJ282" s="163"/>
      <c r="SMK282" s="163"/>
      <c r="SML282" s="216"/>
      <c r="SMM282" s="217"/>
      <c r="SMN282" s="163"/>
      <c r="SMO282" s="163"/>
      <c r="SMP282" s="216"/>
      <c r="SMQ282" s="217"/>
      <c r="SMR282" s="163"/>
      <c r="SMS282" s="163"/>
      <c r="SMT282" s="216"/>
      <c r="SMU282" s="217"/>
      <c r="SMV282" s="163"/>
      <c r="SMW282" s="163"/>
      <c r="SMX282" s="216"/>
      <c r="SMY282" s="217"/>
      <c r="SMZ282" s="163"/>
      <c r="SNA282" s="163"/>
      <c r="SNB282" s="216"/>
      <c r="SNC282" s="217"/>
      <c r="SND282" s="163"/>
      <c r="SNE282" s="163"/>
      <c r="SNF282" s="216"/>
      <c r="SNG282" s="217"/>
      <c r="SNH282" s="163"/>
      <c r="SNI282" s="163"/>
      <c r="SNJ282" s="216"/>
      <c r="SNK282" s="217"/>
      <c r="SNL282" s="163"/>
      <c r="SNM282" s="163"/>
      <c r="SNN282" s="216"/>
      <c r="SNO282" s="217"/>
      <c r="SNP282" s="163"/>
      <c r="SNQ282" s="163"/>
      <c r="SNR282" s="216"/>
      <c r="SNS282" s="217"/>
      <c r="SNT282" s="163"/>
      <c r="SNU282" s="163"/>
      <c r="SNV282" s="216"/>
      <c r="SNW282" s="217"/>
      <c r="SNX282" s="163"/>
      <c r="SNY282" s="163"/>
      <c r="SNZ282" s="216"/>
      <c r="SOA282" s="217"/>
      <c r="SOB282" s="163"/>
      <c r="SOC282" s="163"/>
      <c r="SOD282" s="216"/>
      <c r="SOE282" s="217"/>
      <c r="SOF282" s="163"/>
      <c r="SOG282" s="163"/>
      <c r="SOH282" s="216"/>
      <c r="SOI282" s="217"/>
      <c r="SOJ282" s="163"/>
      <c r="SOK282" s="163"/>
      <c r="SOL282" s="216"/>
      <c r="SOM282" s="217"/>
      <c r="SON282" s="163"/>
      <c r="SOO282" s="163"/>
      <c r="SOP282" s="216"/>
      <c r="SOQ282" s="217"/>
      <c r="SOR282" s="163"/>
      <c r="SOS282" s="163"/>
      <c r="SOT282" s="216"/>
      <c r="SOU282" s="217"/>
      <c r="SOV282" s="163"/>
      <c r="SOW282" s="163"/>
      <c r="SOX282" s="216"/>
      <c r="SOY282" s="217"/>
      <c r="SOZ282" s="163"/>
      <c r="SPA282" s="163"/>
      <c r="SPB282" s="216"/>
      <c r="SPC282" s="217"/>
      <c r="SPD282" s="163"/>
      <c r="SPE282" s="163"/>
      <c r="SPF282" s="216"/>
      <c r="SPG282" s="217"/>
      <c r="SPH282" s="163"/>
      <c r="SPI282" s="163"/>
      <c r="SPJ282" s="216"/>
      <c r="SPK282" s="217"/>
      <c r="SPL282" s="163"/>
      <c r="SPM282" s="163"/>
      <c r="SPN282" s="216"/>
      <c r="SPO282" s="217"/>
      <c r="SPP282" s="163"/>
      <c r="SPQ282" s="163"/>
      <c r="SPR282" s="216"/>
      <c r="SPS282" s="217"/>
      <c r="SPT282" s="163"/>
      <c r="SPU282" s="163"/>
      <c r="SPV282" s="216"/>
      <c r="SPW282" s="217"/>
      <c r="SPX282" s="163"/>
      <c r="SPY282" s="163"/>
      <c r="SPZ282" s="216"/>
      <c r="SQA282" s="217"/>
      <c r="SQB282" s="163"/>
      <c r="SQC282" s="163"/>
      <c r="SQD282" s="216"/>
      <c r="SQE282" s="217"/>
      <c r="SQF282" s="163"/>
      <c r="SQG282" s="163"/>
      <c r="SQH282" s="216"/>
      <c r="SQI282" s="217"/>
      <c r="SQJ282" s="163"/>
      <c r="SQK282" s="163"/>
      <c r="SQL282" s="216"/>
      <c r="SQM282" s="217"/>
      <c r="SQN282" s="163"/>
      <c r="SQO282" s="163"/>
      <c r="SQP282" s="216"/>
      <c r="SQQ282" s="217"/>
      <c r="SQR282" s="163"/>
      <c r="SQS282" s="163"/>
      <c r="SQT282" s="216"/>
      <c r="SQU282" s="217"/>
      <c r="SQV282" s="163"/>
      <c r="SQW282" s="163"/>
      <c r="SQX282" s="216"/>
      <c r="SQY282" s="217"/>
      <c r="SQZ282" s="163"/>
      <c r="SRA282" s="163"/>
      <c r="SRB282" s="216"/>
      <c r="SRC282" s="217"/>
      <c r="SRD282" s="163"/>
      <c r="SRE282" s="163"/>
      <c r="SRF282" s="216"/>
      <c r="SRG282" s="217"/>
      <c r="SRH282" s="163"/>
      <c r="SRI282" s="163"/>
      <c r="SRJ282" s="216"/>
      <c r="SRK282" s="217"/>
      <c r="SRL282" s="163"/>
      <c r="SRM282" s="163"/>
      <c r="SRN282" s="216"/>
      <c r="SRO282" s="217"/>
      <c r="SRP282" s="163"/>
      <c r="SRQ282" s="163"/>
      <c r="SRR282" s="216"/>
      <c r="SRS282" s="217"/>
      <c r="SRT282" s="163"/>
      <c r="SRU282" s="163"/>
      <c r="SRV282" s="216"/>
      <c r="SRW282" s="217"/>
      <c r="SRX282" s="163"/>
      <c r="SRY282" s="163"/>
      <c r="SRZ282" s="216"/>
      <c r="SSA282" s="217"/>
      <c r="SSB282" s="163"/>
      <c r="SSC282" s="163"/>
      <c r="SSD282" s="216"/>
      <c r="SSE282" s="217"/>
      <c r="SSF282" s="163"/>
      <c r="SSG282" s="163"/>
      <c r="SSH282" s="216"/>
      <c r="SSI282" s="217"/>
      <c r="SSJ282" s="163"/>
      <c r="SSK282" s="163"/>
      <c r="SSL282" s="216"/>
      <c r="SSM282" s="217"/>
      <c r="SSN282" s="163"/>
      <c r="SSO282" s="163"/>
      <c r="SSP282" s="216"/>
      <c r="SSQ282" s="217"/>
      <c r="SSR282" s="163"/>
      <c r="SSS282" s="163"/>
      <c r="SST282" s="216"/>
      <c r="SSU282" s="217"/>
      <c r="SSV282" s="163"/>
      <c r="SSW282" s="163"/>
      <c r="SSX282" s="216"/>
      <c r="SSY282" s="217"/>
      <c r="SSZ282" s="163"/>
      <c r="STA282" s="163"/>
      <c r="STB282" s="216"/>
      <c r="STC282" s="217"/>
      <c r="STD282" s="163"/>
      <c r="STE282" s="163"/>
      <c r="STF282" s="216"/>
      <c r="STG282" s="217"/>
      <c r="STH282" s="163"/>
      <c r="STI282" s="163"/>
      <c r="STJ282" s="216"/>
      <c r="STK282" s="217"/>
      <c r="STL282" s="163"/>
      <c r="STM282" s="163"/>
      <c r="STN282" s="216"/>
      <c r="STO282" s="217"/>
      <c r="STP282" s="163"/>
      <c r="STQ282" s="163"/>
      <c r="STR282" s="216"/>
      <c r="STS282" s="217"/>
      <c r="STT282" s="163"/>
      <c r="STU282" s="163"/>
      <c r="STV282" s="216"/>
      <c r="STW282" s="217"/>
      <c r="STX282" s="163"/>
      <c r="STY282" s="163"/>
      <c r="STZ282" s="216"/>
      <c r="SUA282" s="217"/>
      <c r="SUB282" s="163"/>
      <c r="SUC282" s="163"/>
      <c r="SUD282" s="216"/>
      <c r="SUE282" s="217"/>
      <c r="SUF282" s="163"/>
      <c r="SUG282" s="163"/>
      <c r="SUH282" s="216"/>
      <c r="SUI282" s="217"/>
      <c r="SUJ282" s="163"/>
      <c r="SUK282" s="163"/>
      <c r="SUL282" s="216"/>
      <c r="SUM282" s="217"/>
      <c r="SUN282" s="163"/>
      <c r="SUO282" s="163"/>
      <c r="SUP282" s="216"/>
      <c r="SUQ282" s="217"/>
      <c r="SUR282" s="163"/>
      <c r="SUS282" s="163"/>
      <c r="SUT282" s="216"/>
      <c r="SUU282" s="217"/>
      <c r="SUV282" s="163"/>
      <c r="SUW282" s="163"/>
      <c r="SUX282" s="216"/>
      <c r="SUY282" s="217"/>
      <c r="SUZ282" s="163"/>
      <c r="SVA282" s="163"/>
      <c r="SVB282" s="216"/>
      <c r="SVC282" s="217"/>
      <c r="SVD282" s="163"/>
      <c r="SVE282" s="163"/>
      <c r="SVF282" s="216"/>
      <c r="SVG282" s="217"/>
      <c r="SVH282" s="163"/>
      <c r="SVI282" s="163"/>
      <c r="SVJ282" s="216"/>
      <c r="SVK282" s="217"/>
      <c r="SVL282" s="163"/>
      <c r="SVM282" s="163"/>
      <c r="SVN282" s="216"/>
      <c r="SVO282" s="217"/>
      <c r="SVP282" s="163"/>
      <c r="SVQ282" s="163"/>
      <c r="SVR282" s="216"/>
      <c r="SVS282" s="217"/>
      <c r="SVT282" s="163"/>
      <c r="SVU282" s="163"/>
      <c r="SVV282" s="216"/>
      <c r="SVW282" s="217"/>
      <c r="SVX282" s="163"/>
      <c r="SVY282" s="163"/>
      <c r="SVZ282" s="216"/>
      <c r="SWA282" s="217"/>
      <c r="SWB282" s="163"/>
      <c r="SWC282" s="163"/>
      <c r="SWD282" s="216"/>
      <c r="SWE282" s="217"/>
      <c r="SWF282" s="163"/>
      <c r="SWG282" s="163"/>
      <c r="SWH282" s="216"/>
      <c r="SWI282" s="217"/>
      <c r="SWJ282" s="163"/>
      <c r="SWK282" s="163"/>
      <c r="SWL282" s="216"/>
      <c r="SWM282" s="217"/>
      <c r="SWN282" s="163"/>
      <c r="SWO282" s="163"/>
      <c r="SWP282" s="216"/>
      <c r="SWQ282" s="217"/>
      <c r="SWR282" s="163"/>
      <c r="SWS282" s="163"/>
      <c r="SWT282" s="216"/>
      <c r="SWU282" s="217"/>
      <c r="SWV282" s="163"/>
      <c r="SWW282" s="163"/>
      <c r="SWX282" s="216"/>
      <c r="SWY282" s="217"/>
      <c r="SWZ282" s="163"/>
      <c r="SXA282" s="163"/>
      <c r="SXB282" s="216"/>
      <c r="SXC282" s="217"/>
      <c r="SXD282" s="163"/>
      <c r="SXE282" s="163"/>
      <c r="SXF282" s="216"/>
      <c r="SXG282" s="217"/>
      <c r="SXH282" s="163"/>
      <c r="SXI282" s="163"/>
      <c r="SXJ282" s="216"/>
      <c r="SXK282" s="217"/>
      <c r="SXL282" s="163"/>
      <c r="SXM282" s="163"/>
      <c r="SXN282" s="216"/>
      <c r="SXO282" s="217"/>
      <c r="SXP282" s="163"/>
      <c r="SXQ282" s="163"/>
      <c r="SXR282" s="216"/>
      <c r="SXS282" s="217"/>
      <c r="SXT282" s="163"/>
      <c r="SXU282" s="163"/>
      <c r="SXV282" s="216"/>
      <c r="SXW282" s="217"/>
      <c r="SXX282" s="163"/>
      <c r="SXY282" s="163"/>
      <c r="SXZ282" s="216"/>
      <c r="SYA282" s="217"/>
      <c r="SYB282" s="163"/>
      <c r="SYC282" s="163"/>
      <c r="SYD282" s="216"/>
      <c r="SYE282" s="217"/>
      <c r="SYF282" s="163"/>
      <c r="SYG282" s="163"/>
      <c r="SYH282" s="216"/>
      <c r="SYI282" s="217"/>
      <c r="SYJ282" s="163"/>
      <c r="SYK282" s="163"/>
      <c r="SYL282" s="216"/>
      <c r="SYM282" s="217"/>
      <c r="SYN282" s="163"/>
      <c r="SYO282" s="163"/>
      <c r="SYP282" s="216"/>
      <c r="SYQ282" s="217"/>
      <c r="SYR282" s="163"/>
      <c r="SYS282" s="163"/>
      <c r="SYT282" s="216"/>
      <c r="SYU282" s="217"/>
      <c r="SYV282" s="163"/>
      <c r="SYW282" s="163"/>
      <c r="SYX282" s="216"/>
      <c r="SYY282" s="217"/>
      <c r="SYZ282" s="163"/>
      <c r="SZA282" s="163"/>
      <c r="SZB282" s="216"/>
      <c r="SZC282" s="217"/>
      <c r="SZD282" s="163"/>
      <c r="SZE282" s="163"/>
      <c r="SZF282" s="216"/>
      <c r="SZG282" s="217"/>
      <c r="SZH282" s="163"/>
      <c r="SZI282" s="163"/>
      <c r="SZJ282" s="216"/>
      <c r="SZK282" s="217"/>
      <c r="SZL282" s="163"/>
      <c r="SZM282" s="163"/>
      <c r="SZN282" s="216"/>
      <c r="SZO282" s="217"/>
      <c r="SZP282" s="163"/>
      <c r="SZQ282" s="163"/>
      <c r="SZR282" s="216"/>
      <c r="SZS282" s="217"/>
      <c r="SZT282" s="163"/>
      <c r="SZU282" s="163"/>
      <c r="SZV282" s="216"/>
      <c r="SZW282" s="217"/>
      <c r="SZX282" s="163"/>
      <c r="SZY282" s="163"/>
      <c r="SZZ282" s="216"/>
      <c r="TAA282" s="217"/>
      <c r="TAB282" s="163"/>
      <c r="TAC282" s="163"/>
      <c r="TAD282" s="216"/>
      <c r="TAE282" s="217"/>
      <c r="TAF282" s="163"/>
      <c r="TAG282" s="163"/>
      <c r="TAH282" s="216"/>
      <c r="TAI282" s="217"/>
      <c r="TAJ282" s="163"/>
      <c r="TAK282" s="163"/>
      <c r="TAL282" s="216"/>
      <c r="TAM282" s="217"/>
      <c r="TAN282" s="163"/>
      <c r="TAO282" s="163"/>
      <c r="TAP282" s="216"/>
      <c r="TAQ282" s="217"/>
      <c r="TAR282" s="163"/>
      <c r="TAS282" s="163"/>
      <c r="TAT282" s="216"/>
      <c r="TAU282" s="217"/>
      <c r="TAV282" s="163"/>
      <c r="TAW282" s="163"/>
      <c r="TAX282" s="216"/>
      <c r="TAY282" s="217"/>
      <c r="TAZ282" s="163"/>
      <c r="TBA282" s="163"/>
      <c r="TBB282" s="216"/>
      <c r="TBC282" s="217"/>
      <c r="TBD282" s="163"/>
      <c r="TBE282" s="163"/>
      <c r="TBF282" s="216"/>
      <c r="TBG282" s="217"/>
      <c r="TBH282" s="163"/>
      <c r="TBI282" s="163"/>
      <c r="TBJ282" s="216"/>
      <c r="TBK282" s="217"/>
      <c r="TBL282" s="163"/>
      <c r="TBM282" s="163"/>
      <c r="TBN282" s="216"/>
      <c r="TBO282" s="217"/>
      <c r="TBP282" s="163"/>
      <c r="TBQ282" s="163"/>
      <c r="TBR282" s="216"/>
      <c r="TBS282" s="217"/>
      <c r="TBT282" s="163"/>
      <c r="TBU282" s="163"/>
      <c r="TBV282" s="216"/>
      <c r="TBW282" s="217"/>
      <c r="TBX282" s="163"/>
      <c r="TBY282" s="163"/>
      <c r="TBZ282" s="216"/>
      <c r="TCA282" s="217"/>
      <c r="TCB282" s="163"/>
      <c r="TCC282" s="163"/>
      <c r="TCD282" s="216"/>
      <c r="TCE282" s="217"/>
      <c r="TCF282" s="163"/>
      <c r="TCG282" s="163"/>
      <c r="TCH282" s="216"/>
      <c r="TCI282" s="217"/>
      <c r="TCJ282" s="163"/>
      <c r="TCK282" s="163"/>
      <c r="TCL282" s="216"/>
      <c r="TCM282" s="217"/>
      <c r="TCN282" s="163"/>
      <c r="TCO282" s="163"/>
      <c r="TCP282" s="216"/>
      <c r="TCQ282" s="217"/>
      <c r="TCR282" s="163"/>
      <c r="TCS282" s="163"/>
      <c r="TCT282" s="216"/>
      <c r="TCU282" s="217"/>
      <c r="TCV282" s="163"/>
      <c r="TCW282" s="163"/>
      <c r="TCX282" s="216"/>
      <c r="TCY282" s="217"/>
      <c r="TCZ282" s="163"/>
      <c r="TDA282" s="163"/>
      <c r="TDB282" s="216"/>
      <c r="TDC282" s="217"/>
      <c r="TDD282" s="163"/>
      <c r="TDE282" s="163"/>
      <c r="TDF282" s="216"/>
      <c r="TDG282" s="217"/>
      <c r="TDH282" s="163"/>
      <c r="TDI282" s="163"/>
      <c r="TDJ282" s="216"/>
      <c r="TDK282" s="217"/>
      <c r="TDL282" s="163"/>
      <c r="TDM282" s="163"/>
      <c r="TDN282" s="216"/>
      <c r="TDO282" s="217"/>
      <c r="TDP282" s="163"/>
      <c r="TDQ282" s="163"/>
      <c r="TDR282" s="216"/>
      <c r="TDS282" s="217"/>
      <c r="TDT282" s="163"/>
      <c r="TDU282" s="163"/>
      <c r="TDV282" s="216"/>
      <c r="TDW282" s="217"/>
      <c r="TDX282" s="163"/>
      <c r="TDY282" s="163"/>
      <c r="TDZ282" s="216"/>
      <c r="TEA282" s="217"/>
      <c r="TEB282" s="163"/>
      <c r="TEC282" s="163"/>
      <c r="TED282" s="216"/>
      <c r="TEE282" s="217"/>
      <c r="TEF282" s="163"/>
      <c r="TEG282" s="163"/>
      <c r="TEH282" s="216"/>
      <c r="TEI282" s="217"/>
      <c r="TEJ282" s="163"/>
      <c r="TEK282" s="163"/>
      <c r="TEL282" s="216"/>
      <c r="TEM282" s="217"/>
      <c r="TEN282" s="163"/>
      <c r="TEO282" s="163"/>
      <c r="TEP282" s="216"/>
      <c r="TEQ282" s="217"/>
      <c r="TER282" s="163"/>
      <c r="TES282" s="163"/>
      <c r="TET282" s="216"/>
      <c r="TEU282" s="217"/>
      <c r="TEV282" s="163"/>
      <c r="TEW282" s="163"/>
      <c r="TEX282" s="216"/>
      <c r="TEY282" s="217"/>
      <c r="TEZ282" s="163"/>
      <c r="TFA282" s="163"/>
      <c r="TFB282" s="216"/>
      <c r="TFC282" s="217"/>
      <c r="TFD282" s="163"/>
      <c r="TFE282" s="163"/>
      <c r="TFF282" s="216"/>
      <c r="TFG282" s="217"/>
      <c r="TFH282" s="163"/>
      <c r="TFI282" s="163"/>
      <c r="TFJ282" s="216"/>
      <c r="TFK282" s="217"/>
      <c r="TFL282" s="163"/>
      <c r="TFM282" s="163"/>
      <c r="TFN282" s="216"/>
      <c r="TFO282" s="217"/>
      <c r="TFP282" s="163"/>
      <c r="TFQ282" s="163"/>
      <c r="TFR282" s="216"/>
      <c r="TFS282" s="217"/>
      <c r="TFT282" s="163"/>
      <c r="TFU282" s="163"/>
      <c r="TFV282" s="216"/>
      <c r="TFW282" s="217"/>
      <c r="TFX282" s="163"/>
      <c r="TFY282" s="163"/>
      <c r="TFZ282" s="216"/>
      <c r="TGA282" s="217"/>
      <c r="TGB282" s="163"/>
      <c r="TGC282" s="163"/>
      <c r="TGD282" s="216"/>
      <c r="TGE282" s="217"/>
      <c r="TGF282" s="163"/>
      <c r="TGG282" s="163"/>
      <c r="TGH282" s="216"/>
      <c r="TGI282" s="217"/>
      <c r="TGJ282" s="163"/>
      <c r="TGK282" s="163"/>
      <c r="TGL282" s="216"/>
      <c r="TGM282" s="217"/>
      <c r="TGN282" s="163"/>
      <c r="TGO282" s="163"/>
      <c r="TGP282" s="216"/>
      <c r="TGQ282" s="217"/>
      <c r="TGR282" s="163"/>
      <c r="TGS282" s="163"/>
      <c r="TGT282" s="216"/>
      <c r="TGU282" s="217"/>
      <c r="TGV282" s="163"/>
      <c r="TGW282" s="163"/>
      <c r="TGX282" s="216"/>
      <c r="TGY282" s="217"/>
      <c r="TGZ282" s="163"/>
      <c r="THA282" s="163"/>
      <c r="THB282" s="216"/>
      <c r="THC282" s="217"/>
      <c r="THD282" s="163"/>
      <c r="THE282" s="163"/>
      <c r="THF282" s="216"/>
      <c r="THG282" s="217"/>
      <c r="THH282" s="163"/>
      <c r="THI282" s="163"/>
      <c r="THJ282" s="216"/>
      <c r="THK282" s="217"/>
      <c r="THL282" s="163"/>
      <c r="THM282" s="163"/>
      <c r="THN282" s="216"/>
      <c r="THO282" s="217"/>
      <c r="THP282" s="163"/>
      <c r="THQ282" s="163"/>
      <c r="THR282" s="216"/>
      <c r="THS282" s="217"/>
      <c r="THT282" s="163"/>
      <c r="THU282" s="163"/>
      <c r="THV282" s="216"/>
      <c r="THW282" s="217"/>
      <c r="THX282" s="163"/>
      <c r="THY282" s="163"/>
      <c r="THZ282" s="216"/>
      <c r="TIA282" s="217"/>
      <c r="TIB282" s="163"/>
      <c r="TIC282" s="163"/>
      <c r="TID282" s="216"/>
      <c r="TIE282" s="217"/>
      <c r="TIF282" s="163"/>
      <c r="TIG282" s="163"/>
      <c r="TIH282" s="216"/>
      <c r="TII282" s="217"/>
      <c r="TIJ282" s="163"/>
      <c r="TIK282" s="163"/>
      <c r="TIL282" s="216"/>
      <c r="TIM282" s="217"/>
      <c r="TIN282" s="163"/>
      <c r="TIO282" s="163"/>
      <c r="TIP282" s="216"/>
      <c r="TIQ282" s="217"/>
      <c r="TIR282" s="163"/>
      <c r="TIS282" s="163"/>
      <c r="TIT282" s="216"/>
      <c r="TIU282" s="217"/>
      <c r="TIV282" s="163"/>
      <c r="TIW282" s="163"/>
      <c r="TIX282" s="216"/>
      <c r="TIY282" s="217"/>
      <c r="TIZ282" s="163"/>
      <c r="TJA282" s="163"/>
      <c r="TJB282" s="216"/>
      <c r="TJC282" s="217"/>
      <c r="TJD282" s="163"/>
      <c r="TJE282" s="163"/>
      <c r="TJF282" s="216"/>
      <c r="TJG282" s="217"/>
      <c r="TJH282" s="163"/>
      <c r="TJI282" s="163"/>
      <c r="TJJ282" s="216"/>
      <c r="TJK282" s="217"/>
      <c r="TJL282" s="163"/>
      <c r="TJM282" s="163"/>
      <c r="TJN282" s="216"/>
      <c r="TJO282" s="217"/>
      <c r="TJP282" s="163"/>
      <c r="TJQ282" s="163"/>
      <c r="TJR282" s="216"/>
      <c r="TJS282" s="217"/>
      <c r="TJT282" s="163"/>
      <c r="TJU282" s="163"/>
      <c r="TJV282" s="216"/>
      <c r="TJW282" s="217"/>
      <c r="TJX282" s="163"/>
      <c r="TJY282" s="163"/>
      <c r="TJZ282" s="216"/>
      <c r="TKA282" s="217"/>
      <c r="TKB282" s="163"/>
      <c r="TKC282" s="163"/>
      <c r="TKD282" s="216"/>
      <c r="TKE282" s="217"/>
      <c r="TKF282" s="163"/>
      <c r="TKG282" s="163"/>
      <c r="TKH282" s="216"/>
      <c r="TKI282" s="217"/>
      <c r="TKJ282" s="163"/>
      <c r="TKK282" s="163"/>
      <c r="TKL282" s="216"/>
      <c r="TKM282" s="217"/>
      <c r="TKN282" s="163"/>
      <c r="TKO282" s="163"/>
      <c r="TKP282" s="216"/>
      <c r="TKQ282" s="217"/>
      <c r="TKR282" s="163"/>
      <c r="TKS282" s="163"/>
      <c r="TKT282" s="216"/>
      <c r="TKU282" s="217"/>
      <c r="TKV282" s="163"/>
      <c r="TKW282" s="163"/>
      <c r="TKX282" s="216"/>
      <c r="TKY282" s="217"/>
      <c r="TKZ282" s="163"/>
      <c r="TLA282" s="163"/>
      <c r="TLB282" s="216"/>
      <c r="TLC282" s="217"/>
      <c r="TLD282" s="163"/>
      <c r="TLE282" s="163"/>
      <c r="TLF282" s="216"/>
      <c r="TLG282" s="217"/>
      <c r="TLH282" s="163"/>
      <c r="TLI282" s="163"/>
      <c r="TLJ282" s="216"/>
      <c r="TLK282" s="217"/>
      <c r="TLL282" s="163"/>
      <c r="TLM282" s="163"/>
      <c r="TLN282" s="216"/>
      <c r="TLO282" s="217"/>
      <c r="TLP282" s="163"/>
      <c r="TLQ282" s="163"/>
      <c r="TLR282" s="216"/>
      <c r="TLS282" s="217"/>
      <c r="TLT282" s="163"/>
      <c r="TLU282" s="163"/>
      <c r="TLV282" s="216"/>
      <c r="TLW282" s="217"/>
      <c r="TLX282" s="163"/>
      <c r="TLY282" s="163"/>
      <c r="TLZ282" s="216"/>
      <c r="TMA282" s="217"/>
      <c r="TMB282" s="163"/>
      <c r="TMC282" s="163"/>
      <c r="TMD282" s="216"/>
      <c r="TME282" s="217"/>
      <c r="TMF282" s="163"/>
      <c r="TMG282" s="163"/>
      <c r="TMH282" s="216"/>
      <c r="TMI282" s="217"/>
      <c r="TMJ282" s="163"/>
      <c r="TMK282" s="163"/>
      <c r="TML282" s="216"/>
      <c r="TMM282" s="217"/>
      <c r="TMN282" s="163"/>
      <c r="TMO282" s="163"/>
      <c r="TMP282" s="216"/>
      <c r="TMQ282" s="217"/>
      <c r="TMR282" s="163"/>
      <c r="TMS282" s="163"/>
      <c r="TMT282" s="216"/>
      <c r="TMU282" s="217"/>
      <c r="TMV282" s="163"/>
      <c r="TMW282" s="163"/>
      <c r="TMX282" s="216"/>
      <c r="TMY282" s="217"/>
      <c r="TMZ282" s="163"/>
      <c r="TNA282" s="163"/>
      <c r="TNB282" s="216"/>
      <c r="TNC282" s="217"/>
      <c r="TND282" s="163"/>
      <c r="TNE282" s="163"/>
      <c r="TNF282" s="216"/>
      <c r="TNG282" s="217"/>
      <c r="TNH282" s="163"/>
      <c r="TNI282" s="163"/>
      <c r="TNJ282" s="216"/>
      <c r="TNK282" s="217"/>
      <c r="TNL282" s="163"/>
      <c r="TNM282" s="163"/>
      <c r="TNN282" s="216"/>
      <c r="TNO282" s="217"/>
      <c r="TNP282" s="163"/>
      <c r="TNQ282" s="163"/>
      <c r="TNR282" s="216"/>
      <c r="TNS282" s="217"/>
      <c r="TNT282" s="163"/>
      <c r="TNU282" s="163"/>
      <c r="TNV282" s="216"/>
      <c r="TNW282" s="217"/>
      <c r="TNX282" s="163"/>
      <c r="TNY282" s="163"/>
      <c r="TNZ282" s="216"/>
      <c r="TOA282" s="217"/>
      <c r="TOB282" s="163"/>
      <c r="TOC282" s="163"/>
      <c r="TOD282" s="216"/>
      <c r="TOE282" s="217"/>
      <c r="TOF282" s="163"/>
      <c r="TOG282" s="163"/>
      <c r="TOH282" s="216"/>
      <c r="TOI282" s="217"/>
      <c r="TOJ282" s="163"/>
      <c r="TOK282" s="163"/>
      <c r="TOL282" s="216"/>
      <c r="TOM282" s="217"/>
      <c r="TON282" s="163"/>
      <c r="TOO282" s="163"/>
      <c r="TOP282" s="216"/>
      <c r="TOQ282" s="217"/>
      <c r="TOR282" s="163"/>
      <c r="TOS282" s="163"/>
      <c r="TOT282" s="216"/>
      <c r="TOU282" s="217"/>
      <c r="TOV282" s="163"/>
      <c r="TOW282" s="163"/>
      <c r="TOX282" s="216"/>
      <c r="TOY282" s="217"/>
      <c r="TOZ282" s="163"/>
      <c r="TPA282" s="163"/>
      <c r="TPB282" s="216"/>
      <c r="TPC282" s="217"/>
      <c r="TPD282" s="163"/>
      <c r="TPE282" s="163"/>
      <c r="TPF282" s="216"/>
      <c r="TPG282" s="217"/>
      <c r="TPH282" s="163"/>
      <c r="TPI282" s="163"/>
      <c r="TPJ282" s="216"/>
      <c r="TPK282" s="217"/>
      <c r="TPL282" s="163"/>
      <c r="TPM282" s="163"/>
      <c r="TPN282" s="216"/>
      <c r="TPO282" s="217"/>
      <c r="TPP282" s="163"/>
      <c r="TPQ282" s="163"/>
      <c r="TPR282" s="216"/>
      <c r="TPS282" s="217"/>
      <c r="TPT282" s="163"/>
      <c r="TPU282" s="163"/>
      <c r="TPV282" s="216"/>
      <c r="TPW282" s="217"/>
      <c r="TPX282" s="163"/>
      <c r="TPY282" s="163"/>
      <c r="TPZ282" s="216"/>
      <c r="TQA282" s="217"/>
      <c r="TQB282" s="163"/>
      <c r="TQC282" s="163"/>
      <c r="TQD282" s="216"/>
      <c r="TQE282" s="217"/>
      <c r="TQF282" s="163"/>
      <c r="TQG282" s="163"/>
      <c r="TQH282" s="216"/>
      <c r="TQI282" s="217"/>
      <c r="TQJ282" s="163"/>
      <c r="TQK282" s="163"/>
      <c r="TQL282" s="216"/>
      <c r="TQM282" s="217"/>
      <c r="TQN282" s="163"/>
      <c r="TQO282" s="163"/>
      <c r="TQP282" s="216"/>
      <c r="TQQ282" s="217"/>
      <c r="TQR282" s="163"/>
      <c r="TQS282" s="163"/>
      <c r="TQT282" s="216"/>
      <c r="TQU282" s="217"/>
      <c r="TQV282" s="163"/>
      <c r="TQW282" s="163"/>
      <c r="TQX282" s="216"/>
      <c r="TQY282" s="217"/>
      <c r="TQZ282" s="163"/>
      <c r="TRA282" s="163"/>
      <c r="TRB282" s="216"/>
      <c r="TRC282" s="217"/>
      <c r="TRD282" s="163"/>
      <c r="TRE282" s="163"/>
      <c r="TRF282" s="216"/>
      <c r="TRG282" s="217"/>
      <c r="TRH282" s="163"/>
      <c r="TRI282" s="163"/>
      <c r="TRJ282" s="216"/>
      <c r="TRK282" s="217"/>
      <c r="TRL282" s="163"/>
      <c r="TRM282" s="163"/>
      <c r="TRN282" s="216"/>
      <c r="TRO282" s="217"/>
      <c r="TRP282" s="163"/>
      <c r="TRQ282" s="163"/>
      <c r="TRR282" s="216"/>
      <c r="TRS282" s="217"/>
      <c r="TRT282" s="163"/>
      <c r="TRU282" s="163"/>
      <c r="TRV282" s="216"/>
      <c r="TRW282" s="217"/>
      <c r="TRX282" s="163"/>
      <c r="TRY282" s="163"/>
      <c r="TRZ282" s="216"/>
      <c r="TSA282" s="217"/>
      <c r="TSB282" s="163"/>
      <c r="TSC282" s="163"/>
      <c r="TSD282" s="216"/>
      <c r="TSE282" s="217"/>
      <c r="TSF282" s="163"/>
      <c r="TSG282" s="163"/>
      <c r="TSH282" s="216"/>
      <c r="TSI282" s="217"/>
      <c r="TSJ282" s="163"/>
      <c r="TSK282" s="163"/>
      <c r="TSL282" s="216"/>
      <c r="TSM282" s="217"/>
      <c r="TSN282" s="163"/>
      <c r="TSO282" s="163"/>
      <c r="TSP282" s="216"/>
      <c r="TSQ282" s="217"/>
      <c r="TSR282" s="163"/>
      <c r="TSS282" s="163"/>
      <c r="TST282" s="216"/>
      <c r="TSU282" s="217"/>
      <c r="TSV282" s="163"/>
      <c r="TSW282" s="163"/>
      <c r="TSX282" s="216"/>
      <c r="TSY282" s="217"/>
      <c r="TSZ282" s="163"/>
      <c r="TTA282" s="163"/>
      <c r="TTB282" s="216"/>
      <c r="TTC282" s="217"/>
      <c r="TTD282" s="163"/>
      <c r="TTE282" s="163"/>
      <c r="TTF282" s="216"/>
      <c r="TTG282" s="217"/>
      <c r="TTH282" s="163"/>
      <c r="TTI282" s="163"/>
      <c r="TTJ282" s="216"/>
      <c r="TTK282" s="217"/>
      <c r="TTL282" s="163"/>
      <c r="TTM282" s="163"/>
      <c r="TTN282" s="216"/>
      <c r="TTO282" s="217"/>
      <c r="TTP282" s="163"/>
      <c r="TTQ282" s="163"/>
      <c r="TTR282" s="216"/>
      <c r="TTS282" s="217"/>
      <c r="TTT282" s="163"/>
      <c r="TTU282" s="163"/>
      <c r="TTV282" s="216"/>
      <c r="TTW282" s="217"/>
      <c r="TTX282" s="163"/>
      <c r="TTY282" s="163"/>
      <c r="TTZ282" s="216"/>
      <c r="TUA282" s="217"/>
      <c r="TUB282" s="163"/>
      <c r="TUC282" s="163"/>
      <c r="TUD282" s="216"/>
      <c r="TUE282" s="217"/>
      <c r="TUF282" s="163"/>
      <c r="TUG282" s="163"/>
      <c r="TUH282" s="216"/>
      <c r="TUI282" s="217"/>
      <c r="TUJ282" s="163"/>
      <c r="TUK282" s="163"/>
      <c r="TUL282" s="216"/>
      <c r="TUM282" s="217"/>
      <c r="TUN282" s="163"/>
      <c r="TUO282" s="163"/>
      <c r="TUP282" s="216"/>
      <c r="TUQ282" s="217"/>
      <c r="TUR282" s="163"/>
      <c r="TUS282" s="163"/>
      <c r="TUT282" s="216"/>
      <c r="TUU282" s="217"/>
      <c r="TUV282" s="163"/>
      <c r="TUW282" s="163"/>
      <c r="TUX282" s="216"/>
      <c r="TUY282" s="217"/>
      <c r="TUZ282" s="163"/>
      <c r="TVA282" s="163"/>
      <c r="TVB282" s="216"/>
      <c r="TVC282" s="217"/>
      <c r="TVD282" s="163"/>
      <c r="TVE282" s="163"/>
      <c r="TVF282" s="216"/>
      <c r="TVG282" s="217"/>
      <c r="TVH282" s="163"/>
      <c r="TVI282" s="163"/>
      <c r="TVJ282" s="216"/>
      <c r="TVK282" s="217"/>
      <c r="TVL282" s="163"/>
      <c r="TVM282" s="163"/>
      <c r="TVN282" s="216"/>
      <c r="TVO282" s="217"/>
      <c r="TVP282" s="163"/>
      <c r="TVQ282" s="163"/>
      <c r="TVR282" s="216"/>
      <c r="TVS282" s="217"/>
      <c r="TVT282" s="163"/>
      <c r="TVU282" s="163"/>
      <c r="TVV282" s="216"/>
      <c r="TVW282" s="217"/>
      <c r="TVX282" s="163"/>
      <c r="TVY282" s="163"/>
      <c r="TVZ282" s="216"/>
      <c r="TWA282" s="217"/>
      <c r="TWB282" s="163"/>
      <c r="TWC282" s="163"/>
      <c r="TWD282" s="216"/>
      <c r="TWE282" s="217"/>
      <c r="TWF282" s="163"/>
      <c r="TWG282" s="163"/>
      <c r="TWH282" s="216"/>
      <c r="TWI282" s="217"/>
      <c r="TWJ282" s="163"/>
      <c r="TWK282" s="163"/>
      <c r="TWL282" s="216"/>
      <c r="TWM282" s="217"/>
      <c r="TWN282" s="163"/>
      <c r="TWO282" s="163"/>
      <c r="TWP282" s="216"/>
      <c r="TWQ282" s="217"/>
      <c r="TWR282" s="163"/>
      <c r="TWS282" s="163"/>
      <c r="TWT282" s="216"/>
      <c r="TWU282" s="217"/>
      <c r="TWV282" s="163"/>
      <c r="TWW282" s="163"/>
      <c r="TWX282" s="216"/>
      <c r="TWY282" s="217"/>
      <c r="TWZ282" s="163"/>
      <c r="TXA282" s="163"/>
      <c r="TXB282" s="216"/>
      <c r="TXC282" s="217"/>
      <c r="TXD282" s="163"/>
      <c r="TXE282" s="163"/>
      <c r="TXF282" s="216"/>
      <c r="TXG282" s="217"/>
      <c r="TXH282" s="163"/>
      <c r="TXI282" s="163"/>
      <c r="TXJ282" s="216"/>
      <c r="TXK282" s="217"/>
      <c r="TXL282" s="163"/>
      <c r="TXM282" s="163"/>
      <c r="TXN282" s="216"/>
      <c r="TXO282" s="217"/>
      <c r="TXP282" s="163"/>
      <c r="TXQ282" s="163"/>
      <c r="TXR282" s="216"/>
      <c r="TXS282" s="217"/>
      <c r="TXT282" s="163"/>
      <c r="TXU282" s="163"/>
      <c r="TXV282" s="216"/>
      <c r="TXW282" s="217"/>
      <c r="TXX282" s="163"/>
      <c r="TXY282" s="163"/>
      <c r="TXZ282" s="216"/>
      <c r="TYA282" s="217"/>
      <c r="TYB282" s="163"/>
      <c r="TYC282" s="163"/>
      <c r="TYD282" s="216"/>
      <c r="TYE282" s="217"/>
      <c r="TYF282" s="163"/>
      <c r="TYG282" s="163"/>
      <c r="TYH282" s="216"/>
      <c r="TYI282" s="217"/>
      <c r="TYJ282" s="163"/>
      <c r="TYK282" s="163"/>
      <c r="TYL282" s="216"/>
      <c r="TYM282" s="217"/>
      <c r="TYN282" s="163"/>
      <c r="TYO282" s="163"/>
      <c r="TYP282" s="216"/>
      <c r="TYQ282" s="217"/>
      <c r="TYR282" s="163"/>
      <c r="TYS282" s="163"/>
      <c r="TYT282" s="216"/>
      <c r="TYU282" s="217"/>
      <c r="TYV282" s="163"/>
      <c r="TYW282" s="163"/>
      <c r="TYX282" s="216"/>
      <c r="TYY282" s="217"/>
      <c r="TYZ282" s="163"/>
      <c r="TZA282" s="163"/>
      <c r="TZB282" s="216"/>
      <c r="TZC282" s="217"/>
      <c r="TZD282" s="163"/>
      <c r="TZE282" s="163"/>
      <c r="TZF282" s="216"/>
      <c r="TZG282" s="217"/>
      <c r="TZH282" s="163"/>
      <c r="TZI282" s="163"/>
      <c r="TZJ282" s="216"/>
      <c r="TZK282" s="217"/>
      <c r="TZL282" s="163"/>
      <c r="TZM282" s="163"/>
      <c r="TZN282" s="216"/>
      <c r="TZO282" s="217"/>
      <c r="TZP282" s="163"/>
      <c r="TZQ282" s="163"/>
      <c r="TZR282" s="216"/>
      <c r="TZS282" s="217"/>
      <c r="TZT282" s="163"/>
      <c r="TZU282" s="163"/>
      <c r="TZV282" s="216"/>
      <c r="TZW282" s="217"/>
      <c r="TZX282" s="163"/>
      <c r="TZY282" s="163"/>
      <c r="TZZ282" s="216"/>
      <c r="UAA282" s="217"/>
      <c r="UAB282" s="163"/>
      <c r="UAC282" s="163"/>
      <c r="UAD282" s="216"/>
      <c r="UAE282" s="217"/>
      <c r="UAF282" s="163"/>
      <c r="UAG282" s="163"/>
      <c r="UAH282" s="216"/>
      <c r="UAI282" s="217"/>
      <c r="UAJ282" s="163"/>
      <c r="UAK282" s="163"/>
      <c r="UAL282" s="216"/>
      <c r="UAM282" s="217"/>
      <c r="UAN282" s="163"/>
      <c r="UAO282" s="163"/>
      <c r="UAP282" s="216"/>
      <c r="UAQ282" s="217"/>
      <c r="UAR282" s="163"/>
      <c r="UAS282" s="163"/>
      <c r="UAT282" s="216"/>
      <c r="UAU282" s="217"/>
      <c r="UAV282" s="163"/>
      <c r="UAW282" s="163"/>
      <c r="UAX282" s="216"/>
      <c r="UAY282" s="217"/>
      <c r="UAZ282" s="163"/>
      <c r="UBA282" s="163"/>
      <c r="UBB282" s="216"/>
      <c r="UBC282" s="217"/>
      <c r="UBD282" s="163"/>
      <c r="UBE282" s="163"/>
      <c r="UBF282" s="216"/>
      <c r="UBG282" s="217"/>
      <c r="UBH282" s="163"/>
      <c r="UBI282" s="163"/>
      <c r="UBJ282" s="216"/>
      <c r="UBK282" s="217"/>
      <c r="UBL282" s="163"/>
      <c r="UBM282" s="163"/>
      <c r="UBN282" s="216"/>
      <c r="UBO282" s="217"/>
      <c r="UBP282" s="163"/>
      <c r="UBQ282" s="163"/>
      <c r="UBR282" s="216"/>
      <c r="UBS282" s="217"/>
      <c r="UBT282" s="163"/>
      <c r="UBU282" s="163"/>
      <c r="UBV282" s="216"/>
      <c r="UBW282" s="217"/>
      <c r="UBX282" s="163"/>
      <c r="UBY282" s="163"/>
      <c r="UBZ282" s="216"/>
      <c r="UCA282" s="217"/>
      <c r="UCB282" s="163"/>
      <c r="UCC282" s="163"/>
      <c r="UCD282" s="216"/>
      <c r="UCE282" s="217"/>
      <c r="UCF282" s="163"/>
      <c r="UCG282" s="163"/>
      <c r="UCH282" s="216"/>
      <c r="UCI282" s="217"/>
      <c r="UCJ282" s="163"/>
      <c r="UCK282" s="163"/>
      <c r="UCL282" s="216"/>
      <c r="UCM282" s="217"/>
      <c r="UCN282" s="163"/>
      <c r="UCO282" s="163"/>
      <c r="UCP282" s="216"/>
      <c r="UCQ282" s="217"/>
      <c r="UCR282" s="163"/>
      <c r="UCS282" s="163"/>
      <c r="UCT282" s="216"/>
      <c r="UCU282" s="217"/>
      <c r="UCV282" s="163"/>
      <c r="UCW282" s="163"/>
      <c r="UCX282" s="216"/>
      <c r="UCY282" s="217"/>
      <c r="UCZ282" s="163"/>
      <c r="UDA282" s="163"/>
      <c r="UDB282" s="216"/>
      <c r="UDC282" s="217"/>
      <c r="UDD282" s="163"/>
      <c r="UDE282" s="163"/>
      <c r="UDF282" s="216"/>
      <c r="UDG282" s="217"/>
      <c r="UDH282" s="163"/>
      <c r="UDI282" s="163"/>
      <c r="UDJ282" s="216"/>
      <c r="UDK282" s="217"/>
      <c r="UDL282" s="163"/>
      <c r="UDM282" s="163"/>
      <c r="UDN282" s="216"/>
      <c r="UDO282" s="217"/>
      <c r="UDP282" s="163"/>
      <c r="UDQ282" s="163"/>
      <c r="UDR282" s="216"/>
      <c r="UDS282" s="217"/>
      <c r="UDT282" s="163"/>
      <c r="UDU282" s="163"/>
      <c r="UDV282" s="216"/>
      <c r="UDW282" s="217"/>
      <c r="UDX282" s="163"/>
      <c r="UDY282" s="163"/>
      <c r="UDZ282" s="216"/>
      <c r="UEA282" s="217"/>
      <c r="UEB282" s="163"/>
      <c r="UEC282" s="163"/>
      <c r="UED282" s="216"/>
      <c r="UEE282" s="217"/>
      <c r="UEF282" s="163"/>
      <c r="UEG282" s="163"/>
      <c r="UEH282" s="216"/>
      <c r="UEI282" s="217"/>
      <c r="UEJ282" s="163"/>
      <c r="UEK282" s="163"/>
      <c r="UEL282" s="216"/>
      <c r="UEM282" s="217"/>
      <c r="UEN282" s="163"/>
      <c r="UEO282" s="163"/>
      <c r="UEP282" s="216"/>
      <c r="UEQ282" s="217"/>
      <c r="UER282" s="163"/>
      <c r="UES282" s="163"/>
      <c r="UET282" s="216"/>
      <c r="UEU282" s="217"/>
      <c r="UEV282" s="163"/>
      <c r="UEW282" s="163"/>
      <c r="UEX282" s="216"/>
      <c r="UEY282" s="217"/>
      <c r="UEZ282" s="163"/>
      <c r="UFA282" s="163"/>
      <c r="UFB282" s="216"/>
      <c r="UFC282" s="217"/>
      <c r="UFD282" s="163"/>
      <c r="UFE282" s="163"/>
      <c r="UFF282" s="216"/>
      <c r="UFG282" s="217"/>
      <c r="UFH282" s="163"/>
      <c r="UFI282" s="163"/>
      <c r="UFJ282" s="216"/>
      <c r="UFK282" s="217"/>
      <c r="UFL282" s="163"/>
      <c r="UFM282" s="163"/>
      <c r="UFN282" s="216"/>
      <c r="UFO282" s="217"/>
      <c r="UFP282" s="163"/>
      <c r="UFQ282" s="163"/>
      <c r="UFR282" s="216"/>
      <c r="UFS282" s="217"/>
      <c r="UFT282" s="163"/>
      <c r="UFU282" s="163"/>
      <c r="UFV282" s="216"/>
      <c r="UFW282" s="217"/>
      <c r="UFX282" s="163"/>
      <c r="UFY282" s="163"/>
      <c r="UFZ282" s="216"/>
      <c r="UGA282" s="217"/>
      <c r="UGB282" s="163"/>
      <c r="UGC282" s="163"/>
      <c r="UGD282" s="216"/>
      <c r="UGE282" s="217"/>
      <c r="UGF282" s="163"/>
      <c r="UGG282" s="163"/>
      <c r="UGH282" s="216"/>
      <c r="UGI282" s="217"/>
      <c r="UGJ282" s="163"/>
      <c r="UGK282" s="163"/>
      <c r="UGL282" s="216"/>
      <c r="UGM282" s="217"/>
      <c r="UGN282" s="163"/>
      <c r="UGO282" s="163"/>
      <c r="UGP282" s="216"/>
      <c r="UGQ282" s="217"/>
      <c r="UGR282" s="163"/>
      <c r="UGS282" s="163"/>
      <c r="UGT282" s="216"/>
      <c r="UGU282" s="217"/>
      <c r="UGV282" s="163"/>
      <c r="UGW282" s="163"/>
      <c r="UGX282" s="216"/>
      <c r="UGY282" s="217"/>
      <c r="UGZ282" s="163"/>
      <c r="UHA282" s="163"/>
      <c r="UHB282" s="216"/>
      <c r="UHC282" s="217"/>
      <c r="UHD282" s="163"/>
      <c r="UHE282" s="163"/>
      <c r="UHF282" s="216"/>
      <c r="UHG282" s="217"/>
      <c r="UHH282" s="163"/>
      <c r="UHI282" s="163"/>
      <c r="UHJ282" s="216"/>
      <c r="UHK282" s="217"/>
      <c r="UHL282" s="163"/>
      <c r="UHM282" s="163"/>
      <c r="UHN282" s="216"/>
      <c r="UHO282" s="217"/>
      <c r="UHP282" s="163"/>
      <c r="UHQ282" s="163"/>
      <c r="UHR282" s="216"/>
      <c r="UHS282" s="217"/>
      <c r="UHT282" s="163"/>
      <c r="UHU282" s="163"/>
      <c r="UHV282" s="216"/>
      <c r="UHW282" s="217"/>
      <c r="UHX282" s="163"/>
      <c r="UHY282" s="163"/>
      <c r="UHZ282" s="216"/>
      <c r="UIA282" s="217"/>
      <c r="UIB282" s="163"/>
      <c r="UIC282" s="163"/>
      <c r="UID282" s="216"/>
      <c r="UIE282" s="217"/>
      <c r="UIF282" s="163"/>
      <c r="UIG282" s="163"/>
      <c r="UIH282" s="216"/>
      <c r="UII282" s="217"/>
      <c r="UIJ282" s="163"/>
      <c r="UIK282" s="163"/>
      <c r="UIL282" s="216"/>
      <c r="UIM282" s="217"/>
      <c r="UIN282" s="163"/>
      <c r="UIO282" s="163"/>
      <c r="UIP282" s="216"/>
      <c r="UIQ282" s="217"/>
      <c r="UIR282" s="163"/>
      <c r="UIS282" s="163"/>
      <c r="UIT282" s="216"/>
      <c r="UIU282" s="217"/>
      <c r="UIV282" s="163"/>
      <c r="UIW282" s="163"/>
      <c r="UIX282" s="216"/>
      <c r="UIY282" s="217"/>
      <c r="UIZ282" s="163"/>
      <c r="UJA282" s="163"/>
      <c r="UJB282" s="216"/>
      <c r="UJC282" s="217"/>
      <c r="UJD282" s="163"/>
      <c r="UJE282" s="163"/>
      <c r="UJF282" s="216"/>
      <c r="UJG282" s="217"/>
      <c r="UJH282" s="163"/>
      <c r="UJI282" s="163"/>
      <c r="UJJ282" s="216"/>
      <c r="UJK282" s="217"/>
      <c r="UJL282" s="163"/>
      <c r="UJM282" s="163"/>
      <c r="UJN282" s="216"/>
      <c r="UJO282" s="217"/>
      <c r="UJP282" s="163"/>
      <c r="UJQ282" s="163"/>
      <c r="UJR282" s="216"/>
      <c r="UJS282" s="217"/>
      <c r="UJT282" s="163"/>
      <c r="UJU282" s="163"/>
      <c r="UJV282" s="216"/>
      <c r="UJW282" s="217"/>
      <c r="UJX282" s="163"/>
      <c r="UJY282" s="163"/>
      <c r="UJZ282" s="216"/>
      <c r="UKA282" s="217"/>
      <c r="UKB282" s="163"/>
      <c r="UKC282" s="163"/>
      <c r="UKD282" s="216"/>
      <c r="UKE282" s="217"/>
      <c r="UKF282" s="163"/>
      <c r="UKG282" s="163"/>
      <c r="UKH282" s="216"/>
      <c r="UKI282" s="217"/>
      <c r="UKJ282" s="163"/>
      <c r="UKK282" s="163"/>
      <c r="UKL282" s="216"/>
      <c r="UKM282" s="217"/>
      <c r="UKN282" s="163"/>
      <c r="UKO282" s="163"/>
      <c r="UKP282" s="216"/>
      <c r="UKQ282" s="217"/>
      <c r="UKR282" s="163"/>
      <c r="UKS282" s="163"/>
      <c r="UKT282" s="216"/>
      <c r="UKU282" s="217"/>
      <c r="UKV282" s="163"/>
      <c r="UKW282" s="163"/>
      <c r="UKX282" s="216"/>
      <c r="UKY282" s="217"/>
      <c r="UKZ282" s="163"/>
      <c r="ULA282" s="163"/>
      <c r="ULB282" s="216"/>
      <c r="ULC282" s="217"/>
      <c r="ULD282" s="163"/>
      <c r="ULE282" s="163"/>
      <c r="ULF282" s="216"/>
      <c r="ULG282" s="217"/>
      <c r="ULH282" s="163"/>
      <c r="ULI282" s="163"/>
      <c r="ULJ282" s="216"/>
      <c r="ULK282" s="217"/>
      <c r="ULL282" s="163"/>
      <c r="ULM282" s="163"/>
      <c r="ULN282" s="216"/>
      <c r="ULO282" s="217"/>
      <c r="ULP282" s="163"/>
      <c r="ULQ282" s="163"/>
      <c r="ULR282" s="216"/>
      <c r="ULS282" s="217"/>
      <c r="ULT282" s="163"/>
      <c r="ULU282" s="163"/>
      <c r="ULV282" s="216"/>
      <c r="ULW282" s="217"/>
      <c r="ULX282" s="163"/>
      <c r="ULY282" s="163"/>
      <c r="ULZ282" s="216"/>
      <c r="UMA282" s="217"/>
      <c r="UMB282" s="163"/>
      <c r="UMC282" s="163"/>
      <c r="UMD282" s="216"/>
      <c r="UME282" s="217"/>
      <c r="UMF282" s="163"/>
      <c r="UMG282" s="163"/>
      <c r="UMH282" s="216"/>
      <c r="UMI282" s="217"/>
      <c r="UMJ282" s="163"/>
      <c r="UMK282" s="163"/>
      <c r="UML282" s="216"/>
      <c r="UMM282" s="217"/>
      <c r="UMN282" s="163"/>
      <c r="UMO282" s="163"/>
      <c r="UMP282" s="216"/>
      <c r="UMQ282" s="217"/>
      <c r="UMR282" s="163"/>
      <c r="UMS282" s="163"/>
      <c r="UMT282" s="216"/>
      <c r="UMU282" s="217"/>
      <c r="UMV282" s="163"/>
      <c r="UMW282" s="163"/>
      <c r="UMX282" s="216"/>
      <c r="UMY282" s="217"/>
      <c r="UMZ282" s="163"/>
      <c r="UNA282" s="163"/>
      <c r="UNB282" s="216"/>
      <c r="UNC282" s="217"/>
      <c r="UND282" s="163"/>
      <c r="UNE282" s="163"/>
      <c r="UNF282" s="216"/>
      <c r="UNG282" s="217"/>
      <c r="UNH282" s="163"/>
      <c r="UNI282" s="163"/>
      <c r="UNJ282" s="216"/>
      <c r="UNK282" s="217"/>
      <c r="UNL282" s="163"/>
      <c r="UNM282" s="163"/>
      <c r="UNN282" s="216"/>
      <c r="UNO282" s="217"/>
      <c r="UNP282" s="163"/>
      <c r="UNQ282" s="163"/>
      <c r="UNR282" s="216"/>
      <c r="UNS282" s="217"/>
      <c r="UNT282" s="163"/>
      <c r="UNU282" s="163"/>
      <c r="UNV282" s="216"/>
      <c r="UNW282" s="217"/>
      <c r="UNX282" s="163"/>
      <c r="UNY282" s="163"/>
      <c r="UNZ282" s="216"/>
      <c r="UOA282" s="217"/>
      <c r="UOB282" s="163"/>
      <c r="UOC282" s="163"/>
      <c r="UOD282" s="216"/>
      <c r="UOE282" s="217"/>
      <c r="UOF282" s="163"/>
      <c r="UOG282" s="163"/>
      <c r="UOH282" s="216"/>
      <c r="UOI282" s="217"/>
      <c r="UOJ282" s="163"/>
      <c r="UOK282" s="163"/>
      <c r="UOL282" s="216"/>
      <c r="UOM282" s="217"/>
      <c r="UON282" s="163"/>
      <c r="UOO282" s="163"/>
      <c r="UOP282" s="216"/>
      <c r="UOQ282" s="217"/>
      <c r="UOR282" s="163"/>
      <c r="UOS282" s="163"/>
      <c r="UOT282" s="216"/>
      <c r="UOU282" s="217"/>
      <c r="UOV282" s="163"/>
      <c r="UOW282" s="163"/>
      <c r="UOX282" s="216"/>
      <c r="UOY282" s="217"/>
      <c r="UOZ282" s="163"/>
      <c r="UPA282" s="163"/>
      <c r="UPB282" s="216"/>
      <c r="UPC282" s="217"/>
      <c r="UPD282" s="163"/>
      <c r="UPE282" s="163"/>
      <c r="UPF282" s="216"/>
      <c r="UPG282" s="217"/>
      <c r="UPH282" s="163"/>
      <c r="UPI282" s="163"/>
      <c r="UPJ282" s="216"/>
      <c r="UPK282" s="217"/>
      <c r="UPL282" s="163"/>
      <c r="UPM282" s="163"/>
      <c r="UPN282" s="216"/>
      <c r="UPO282" s="217"/>
      <c r="UPP282" s="163"/>
      <c r="UPQ282" s="163"/>
      <c r="UPR282" s="216"/>
      <c r="UPS282" s="217"/>
      <c r="UPT282" s="163"/>
      <c r="UPU282" s="163"/>
      <c r="UPV282" s="216"/>
      <c r="UPW282" s="217"/>
      <c r="UPX282" s="163"/>
      <c r="UPY282" s="163"/>
      <c r="UPZ282" s="216"/>
      <c r="UQA282" s="217"/>
      <c r="UQB282" s="163"/>
      <c r="UQC282" s="163"/>
      <c r="UQD282" s="216"/>
      <c r="UQE282" s="217"/>
      <c r="UQF282" s="163"/>
      <c r="UQG282" s="163"/>
      <c r="UQH282" s="216"/>
      <c r="UQI282" s="217"/>
      <c r="UQJ282" s="163"/>
      <c r="UQK282" s="163"/>
      <c r="UQL282" s="216"/>
      <c r="UQM282" s="217"/>
      <c r="UQN282" s="163"/>
      <c r="UQO282" s="163"/>
      <c r="UQP282" s="216"/>
      <c r="UQQ282" s="217"/>
      <c r="UQR282" s="163"/>
      <c r="UQS282" s="163"/>
      <c r="UQT282" s="216"/>
      <c r="UQU282" s="217"/>
      <c r="UQV282" s="163"/>
      <c r="UQW282" s="163"/>
      <c r="UQX282" s="216"/>
      <c r="UQY282" s="217"/>
      <c r="UQZ282" s="163"/>
      <c r="URA282" s="163"/>
      <c r="URB282" s="216"/>
      <c r="URC282" s="217"/>
      <c r="URD282" s="163"/>
      <c r="URE282" s="163"/>
      <c r="URF282" s="216"/>
      <c r="URG282" s="217"/>
      <c r="URH282" s="163"/>
      <c r="URI282" s="163"/>
      <c r="URJ282" s="216"/>
      <c r="URK282" s="217"/>
      <c r="URL282" s="163"/>
      <c r="URM282" s="163"/>
      <c r="URN282" s="216"/>
      <c r="URO282" s="217"/>
      <c r="URP282" s="163"/>
      <c r="URQ282" s="163"/>
      <c r="URR282" s="216"/>
      <c r="URS282" s="217"/>
      <c r="URT282" s="163"/>
      <c r="URU282" s="163"/>
      <c r="URV282" s="216"/>
      <c r="URW282" s="217"/>
      <c r="URX282" s="163"/>
      <c r="URY282" s="163"/>
      <c r="URZ282" s="216"/>
      <c r="USA282" s="217"/>
      <c r="USB282" s="163"/>
      <c r="USC282" s="163"/>
      <c r="USD282" s="216"/>
      <c r="USE282" s="217"/>
      <c r="USF282" s="163"/>
      <c r="USG282" s="163"/>
      <c r="USH282" s="216"/>
      <c r="USI282" s="217"/>
      <c r="USJ282" s="163"/>
      <c r="USK282" s="163"/>
      <c r="USL282" s="216"/>
      <c r="USM282" s="217"/>
      <c r="USN282" s="163"/>
      <c r="USO282" s="163"/>
      <c r="USP282" s="216"/>
      <c r="USQ282" s="217"/>
      <c r="USR282" s="163"/>
      <c r="USS282" s="163"/>
      <c r="UST282" s="216"/>
      <c r="USU282" s="217"/>
      <c r="USV282" s="163"/>
      <c r="USW282" s="163"/>
      <c r="USX282" s="216"/>
      <c r="USY282" s="217"/>
      <c r="USZ282" s="163"/>
      <c r="UTA282" s="163"/>
      <c r="UTB282" s="216"/>
      <c r="UTC282" s="217"/>
      <c r="UTD282" s="163"/>
      <c r="UTE282" s="163"/>
      <c r="UTF282" s="216"/>
      <c r="UTG282" s="217"/>
      <c r="UTH282" s="163"/>
      <c r="UTI282" s="163"/>
      <c r="UTJ282" s="216"/>
      <c r="UTK282" s="217"/>
      <c r="UTL282" s="163"/>
      <c r="UTM282" s="163"/>
      <c r="UTN282" s="216"/>
      <c r="UTO282" s="217"/>
      <c r="UTP282" s="163"/>
      <c r="UTQ282" s="163"/>
      <c r="UTR282" s="216"/>
      <c r="UTS282" s="217"/>
      <c r="UTT282" s="163"/>
      <c r="UTU282" s="163"/>
      <c r="UTV282" s="216"/>
      <c r="UTW282" s="217"/>
      <c r="UTX282" s="163"/>
      <c r="UTY282" s="163"/>
      <c r="UTZ282" s="216"/>
      <c r="UUA282" s="217"/>
      <c r="UUB282" s="163"/>
      <c r="UUC282" s="163"/>
      <c r="UUD282" s="216"/>
      <c r="UUE282" s="217"/>
      <c r="UUF282" s="163"/>
      <c r="UUG282" s="163"/>
      <c r="UUH282" s="216"/>
      <c r="UUI282" s="217"/>
      <c r="UUJ282" s="163"/>
      <c r="UUK282" s="163"/>
      <c r="UUL282" s="216"/>
      <c r="UUM282" s="217"/>
      <c r="UUN282" s="163"/>
      <c r="UUO282" s="163"/>
      <c r="UUP282" s="216"/>
      <c r="UUQ282" s="217"/>
      <c r="UUR282" s="163"/>
      <c r="UUS282" s="163"/>
      <c r="UUT282" s="216"/>
      <c r="UUU282" s="217"/>
      <c r="UUV282" s="163"/>
      <c r="UUW282" s="163"/>
      <c r="UUX282" s="216"/>
      <c r="UUY282" s="217"/>
      <c r="UUZ282" s="163"/>
      <c r="UVA282" s="163"/>
      <c r="UVB282" s="216"/>
      <c r="UVC282" s="217"/>
      <c r="UVD282" s="163"/>
      <c r="UVE282" s="163"/>
      <c r="UVF282" s="216"/>
      <c r="UVG282" s="217"/>
      <c r="UVH282" s="163"/>
      <c r="UVI282" s="163"/>
      <c r="UVJ282" s="216"/>
      <c r="UVK282" s="217"/>
      <c r="UVL282" s="163"/>
      <c r="UVM282" s="163"/>
      <c r="UVN282" s="216"/>
      <c r="UVO282" s="217"/>
      <c r="UVP282" s="163"/>
      <c r="UVQ282" s="163"/>
      <c r="UVR282" s="216"/>
      <c r="UVS282" s="217"/>
      <c r="UVT282" s="163"/>
      <c r="UVU282" s="163"/>
      <c r="UVV282" s="216"/>
      <c r="UVW282" s="217"/>
      <c r="UVX282" s="163"/>
      <c r="UVY282" s="163"/>
      <c r="UVZ282" s="216"/>
      <c r="UWA282" s="217"/>
      <c r="UWB282" s="163"/>
      <c r="UWC282" s="163"/>
      <c r="UWD282" s="216"/>
      <c r="UWE282" s="217"/>
      <c r="UWF282" s="163"/>
      <c r="UWG282" s="163"/>
      <c r="UWH282" s="216"/>
      <c r="UWI282" s="217"/>
      <c r="UWJ282" s="163"/>
      <c r="UWK282" s="163"/>
      <c r="UWL282" s="216"/>
      <c r="UWM282" s="217"/>
      <c r="UWN282" s="163"/>
      <c r="UWO282" s="163"/>
      <c r="UWP282" s="216"/>
      <c r="UWQ282" s="217"/>
      <c r="UWR282" s="163"/>
      <c r="UWS282" s="163"/>
      <c r="UWT282" s="216"/>
      <c r="UWU282" s="217"/>
      <c r="UWV282" s="163"/>
      <c r="UWW282" s="163"/>
      <c r="UWX282" s="216"/>
      <c r="UWY282" s="217"/>
      <c r="UWZ282" s="163"/>
      <c r="UXA282" s="163"/>
      <c r="UXB282" s="216"/>
      <c r="UXC282" s="217"/>
      <c r="UXD282" s="163"/>
      <c r="UXE282" s="163"/>
      <c r="UXF282" s="216"/>
      <c r="UXG282" s="217"/>
      <c r="UXH282" s="163"/>
      <c r="UXI282" s="163"/>
      <c r="UXJ282" s="216"/>
      <c r="UXK282" s="217"/>
      <c r="UXL282" s="163"/>
      <c r="UXM282" s="163"/>
      <c r="UXN282" s="216"/>
      <c r="UXO282" s="217"/>
      <c r="UXP282" s="163"/>
      <c r="UXQ282" s="163"/>
      <c r="UXR282" s="216"/>
      <c r="UXS282" s="217"/>
      <c r="UXT282" s="163"/>
      <c r="UXU282" s="163"/>
      <c r="UXV282" s="216"/>
      <c r="UXW282" s="217"/>
      <c r="UXX282" s="163"/>
      <c r="UXY282" s="163"/>
      <c r="UXZ282" s="216"/>
      <c r="UYA282" s="217"/>
      <c r="UYB282" s="163"/>
      <c r="UYC282" s="163"/>
      <c r="UYD282" s="216"/>
      <c r="UYE282" s="217"/>
      <c r="UYF282" s="163"/>
      <c r="UYG282" s="163"/>
      <c r="UYH282" s="216"/>
      <c r="UYI282" s="217"/>
      <c r="UYJ282" s="163"/>
      <c r="UYK282" s="163"/>
      <c r="UYL282" s="216"/>
      <c r="UYM282" s="217"/>
      <c r="UYN282" s="163"/>
      <c r="UYO282" s="163"/>
      <c r="UYP282" s="216"/>
      <c r="UYQ282" s="217"/>
      <c r="UYR282" s="163"/>
      <c r="UYS282" s="163"/>
      <c r="UYT282" s="216"/>
      <c r="UYU282" s="217"/>
      <c r="UYV282" s="163"/>
      <c r="UYW282" s="163"/>
      <c r="UYX282" s="216"/>
      <c r="UYY282" s="217"/>
      <c r="UYZ282" s="163"/>
      <c r="UZA282" s="163"/>
      <c r="UZB282" s="216"/>
      <c r="UZC282" s="217"/>
      <c r="UZD282" s="163"/>
      <c r="UZE282" s="163"/>
      <c r="UZF282" s="216"/>
      <c r="UZG282" s="217"/>
      <c r="UZH282" s="163"/>
      <c r="UZI282" s="163"/>
      <c r="UZJ282" s="216"/>
      <c r="UZK282" s="217"/>
      <c r="UZL282" s="163"/>
      <c r="UZM282" s="163"/>
      <c r="UZN282" s="216"/>
      <c r="UZO282" s="217"/>
      <c r="UZP282" s="163"/>
      <c r="UZQ282" s="163"/>
      <c r="UZR282" s="216"/>
      <c r="UZS282" s="217"/>
      <c r="UZT282" s="163"/>
      <c r="UZU282" s="163"/>
      <c r="UZV282" s="216"/>
      <c r="UZW282" s="217"/>
      <c r="UZX282" s="163"/>
      <c r="UZY282" s="163"/>
      <c r="UZZ282" s="216"/>
      <c r="VAA282" s="217"/>
      <c r="VAB282" s="163"/>
      <c r="VAC282" s="163"/>
      <c r="VAD282" s="216"/>
      <c r="VAE282" s="217"/>
      <c r="VAF282" s="163"/>
      <c r="VAG282" s="163"/>
      <c r="VAH282" s="216"/>
      <c r="VAI282" s="217"/>
      <c r="VAJ282" s="163"/>
      <c r="VAK282" s="163"/>
      <c r="VAL282" s="216"/>
      <c r="VAM282" s="217"/>
      <c r="VAN282" s="163"/>
      <c r="VAO282" s="163"/>
      <c r="VAP282" s="216"/>
      <c r="VAQ282" s="217"/>
      <c r="VAR282" s="163"/>
      <c r="VAS282" s="163"/>
      <c r="VAT282" s="216"/>
      <c r="VAU282" s="217"/>
      <c r="VAV282" s="163"/>
      <c r="VAW282" s="163"/>
      <c r="VAX282" s="216"/>
      <c r="VAY282" s="217"/>
      <c r="VAZ282" s="163"/>
      <c r="VBA282" s="163"/>
      <c r="VBB282" s="216"/>
      <c r="VBC282" s="217"/>
      <c r="VBD282" s="163"/>
      <c r="VBE282" s="163"/>
      <c r="VBF282" s="216"/>
      <c r="VBG282" s="217"/>
      <c r="VBH282" s="163"/>
      <c r="VBI282" s="163"/>
      <c r="VBJ282" s="216"/>
      <c r="VBK282" s="217"/>
      <c r="VBL282" s="163"/>
      <c r="VBM282" s="163"/>
      <c r="VBN282" s="216"/>
      <c r="VBO282" s="217"/>
      <c r="VBP282" s="163"/>
      <c r="VBQ282" s="163"/>
      <c r="VBR282" s="216"/>
      <c r="VBS282" s="217"/>
      <c r="VBT282" s="163"/>
      <c r="VBU282" s="163"/>
      <c r="VBV282" s="216"/>
      <c r="VBW282" s="217"/>
      <c r="VBX282" s="163"/>
      <c r="VBY282" s="163"/>
      <c r="VBZ282" s="216"/>
      <c r="VCA282" s="217"/>
      <c r="VCB282" s="163"/>
      <c r="VCC282" s="163"/>
      <c r="VCD282" s="216"/>
      <c r="VCE282" s="217"/>
      <c r="VCF282" s="163"/>
      <c r="VCG282" s="163"/>
      <c r="VCH282" s="216"/>
      <c r="VCI282" s="217"/>
      <c r="VCJ282" s="163"/>
      <c r="VCK282" s="163"/>
      <c r="VCL282" s="216"/>
      <c r="VCM282" s="217"/>
      <c r="VCN282" s="163"/>
      <c r="VCO282" s="163"/>
      <c r="VCP282" s="216"/>
      <c r="VCQ282" s="217"/>
      <c r="VCR282" s="163"/>
      <c r="VCS282" s="163"/>
      <c r="VCT282" s="216"/>
      <c r="VCU282" s="217"/>
      <c r="VCV282" s="163"/>
      <c r="VCW282" s="163"/>
      <c r="VCX282" s="216"/>
      <c r="VCY282" s="217"/>
      <c r="VCZ282" s="163"/>
      <c r="VDA282" s="163"/>
      <c r="VDB282" s="216"/>
      <c r="VDC282" s="217"/>
      <c r="VDD282" s="163"/>
      <c r="VDE282" s="163"/>
      <c r="VDF282" s="216"/>
      <c r="VDG282" s="217"/>
      <c r="VDH282" s="163"/>
      <c r="VDI282" s="163"/>
      <c r="VDJ282" s="216"/>
      <c r="VDK282" s="217"/>
      <c r="VDL282" s="163"/>
      <c r="VDM282" s="163"/>
      <c r="VDN282" s="216"/>
      <c r="VDO282" s="217"/>
      <c r="VDP282" s="163"/>
      <c r="VDQ282" s="163"/>
      <c r="VDR282" s="216"/>
      <c r="VDS282" s="217"/>
      <c r="VDT282" s="163"/>
      <c r="VDU282" s="163"/>
      <c r="VDV282" s="216"/>
      <c r="VDW282" s="217"/>
      <c r="VDX282" s="163"/>
      <c r="VDY282" s="163"/>
      <c r="VDZ282" s="216"/>
      <c r="VEA282" s="217"/>
      <c r="VEB282" s="163"/>
      <c r="VEC282" s="163"/>
      <c r="VED282" s="216"/>
      <c r="VEE282" s="217"/>
      <c r="VEF282" s="163"/>
      <c r="VEG282" s="163"/>
      <c r="VEH282" s="216"/>
      <c r="VEI282" s="217"/>
      <c r="VEJ282" s="163"/>
      <c r="VEK282" s="163"/>
      <c r="VEL282" s="216"/>
      <c r="VEM282" s="217"/>
      <c r="VEN282" s="163"/>
      <c r="VEO282" s="163"/>
      <c r="VEP282" s="216"/>
      <c r="VEQ282" s="217"/>
      <c r="VER282" s="163"/>
      <c r="VES282" s="163"/>
      <c r="VET282" s="216"/>
      <c r="VEU282" s="217"/>
      <c r="VEV282" s="163"/>
      <c r="VEW282" s="163"/>
      <c r="VEX282" s="216"/>
      <c r="VEY282" s="217"/>
      <c r="VEZ282" s="163"/>
      <c r="VFA282" s="163"/>
      <c r="VFB282" s="216"/>
      <c r="VFC282" s="217"/>
      <c r="VFD282" s="163"/>
      <c r="VFE282" s="163"/>
      <c r="VFF282" s="216"/>
      <c r="VFG282" s="217"/>
      <c r="VFH282" s="163"/>
      <c r="VFI282" s="163"/>
      <c r="VFJ282" s="216"/>
      <c r="VFK282" s="217"/>
      <c r="VFL282" s="163"/>
      <c r="VFM282" s="163"/>
      <c r="VFN282" s="216"/>
      <c r="VFO282" s="217"/>
      <c r="VFP282" s="163"/>
      <c r="VFQ282" s="163"/>
      <c r="VFR282" s="216"/>
      <c r="VFS282" s="217"/>
      <c r="VFT282" s="163"/>
      <c r="VFU282" s="163"/>
      <c r="VFV282" s="216"/>
      <c r="VFW282" s="217"/>
      <c r="VFX282" s="163"/>
      <c r="VFY282" s="163"/>
      <c r="VFZ282" s="216"/>
      <c r="VGA282" s="217"/>
      <c r="VGB282" s="163"/>
      <c r="VGC282" s="163"/>
      <c r="VGD282" s="216"/>
      <c r="VGE282" s="217"/>
      <c r="VGF282" s="163"/>
      <c r="VGG282" s="163"/>
      <c r="VGH282" s="216"/>
      <c r="VGI282" s="217"/>
      <c r="VGJ282" s="163"/>
      <c r="VGK282" s="163"/>
      <c r="VGL282" s="216"/>
      <c r="VGM282" s="217"/>
      <c r="VGN282" s="163"/>
      <c r="VGO282" s="163"/>
      <c r="VGP282" s="216"/>
      <c r="VGQ282" s="217"/>
      <c r="VGR282" s="163"/>
      <c r="VGS282" s="163"/>
      <c r="VGT282" s="216"/>
      <c r="VGU282" s="217"/>
      <c r="VGV282" s="163"/>
      <c r="VGW282" s="163"/>
      <c r="VGX282" s="216"/>
      <c r="VGY282" s="217"/>
      <c r="VGZ282" s="163"/>
      <c r="VHA282" s="163"/>
      <c r="VHB282" s="216"/>
      <c r="VHC282" s="217"/>
      <c r="VHD282" s="163"/>
      <c r="VHE282" s="163"/>
      <c r="VHF282" s="216"/>
      <c r="VHG282" s="217"/>
      <c r="VHH282" s="163"/>
      <c r="VHI282" s="163"/>
      <c r="VHJ282" s="216"/>
      <c r="VHK282" s="217"/>
      <c r="VHL282" s="163"/>
      <c r="VHM282" s="163"/>
      <c r="VHN282" s="216"/>
      <c r="VHO282" s="217"/>
      <c r="VHP282" s="163"/>
      <c r="VHQ282" s="163"/>
      <c r="VHR282" s="216"/>
      <c r="VHS282" s="217"/>
      <c r="VHT282" s="163"/>
      <c r="VHU282" s="163"/>
      <c r="VHV282" s="216"/>
      <c r="VHW282" s="217"/>
      <c r="VHX282" s="163"/>
      <c r="VHY282" s="163"/>
      <c r="VHZ282" s="216"/>
      <c r="VIA282" s="217"/>
      <c r="VIB282" s="163"/>
      <c r="VIC282" s="163"/>
      <c r="VID282" s="216"/>
      <c r="VIE282" s="217"/>
      <c r="VIF282" s="163"/>
      <c r="VIG282" s="163"/>
      <c r="VIH282" s="216"/>
      <c r="VII282" s="217"/>
      <c r="VIJ282" s="163"/>
      <c r="VIK282" s="163"/>
      <c r="VIL282" s="216"/>
      <c r="VIM282" s="217"/>
      <c r="VIN282" s="163"/>
      <c r="VIO282" s="163"/>
      <c r="VIP282" s="216"/>
      <c r="VIQ282" s="217"/>
      <c r="VIR282" s="163"/>
      <c r="VIS282" s="163"/>
      <c r="VIT282" s="216"/>
      <c r="VIU282" s="217"/>
      <c r="VIV282" s="163"/>
      <c r="VIW282" s="163"/>
      <c r="VIX282" s="216"/>
      <c r="VIY282" s="217"/>
      <c r="VIZ282" s="163"/>
      <c r="VJA282" s="163"/>
      <c r="VJB282" s="216"/>
      <c r="VJC282" s="217"/>
      <c r="VJD282" s="163"/>
      <c r="VJE282" s="163"/>
      <c r="VJF282" s="216"/>
      <c r="VJG282" s="217"/>
      <c r="VJH282" s="163"/>
      <c r="VJI282" s="163"/>
      <c r="VJJ282" s="216"/>
      <c r="VJK282" s="217"/>
      <c r="VJL282" s="163"/>
      <c r="VJM282" s="163"/>
      <c r="VJN282" s="216"/>
      <c r="VJO282" s="217"/>
      <c r="VJP282" s="163"/>
      <c r="VJQ282" s="163"/>
      <c r="VJR282" s="216"/>
      <c r="VJS282" s="217"/>
      <c r="VJT282" s="163"/>
      <c r="VJU282" s="163"/>
      <c r="VJV282" s="216"/>
      <c r="VJW282" s="217"/>
      <c r="VJX282" s="163"/>
      <c r="VJY282" s="163"/>
      <c r="VJZ282" s="216"/>
      <c r="VKA282" s="217"/>
      <c r="VKB282" s="163"/>
      <c r="VKC282" s="163"/>
      <c r="VKD282" s="216"/>
      <c r="VKE282" s="217"/>
      <c r="VKF282" s="163"/>
      <c r="VKG282" s="163"/>
      <c r="VKH282" s="216"/>
      <c r="VKI282" s="217"/>
      <c r="VKJ282" s="163"/>
      <c r="VKK282" s="163"/>
      <c r="VKL282" s="216"/>
      <c r="VKM282" s="217"/>
      <c r="VKN282" s="163"/>
      <c r="VKO282" s="163"/>
      <c r="VKP282" s="216"/>
      <c r="VKQ282" s="217"/>
      <c r="VKR282" s="163"/>
      <c r="VKS282" s="163"/>
      <c r="VKT282" s="216"/>
      <c r="VKU282" s="217"/>
      <c r="VKV282" s="163"/>
      <c r="VKW282" s="163"/>
      <c r="VKX282" s="216"/>
      <c r="VKY282" s="217"/>
      <c r="VKZ282" s="163"/>
      <c r="VLA282" s="163"/>
      <c r="VLB282" s="216"/>
      <c r="VLC282" s="217"/>
      <c r="VLD282" s="163"/>
      <c r="VLE282" s="163"/>
      <c r="VLF282" s="216"/>
      <c r="VLG282" s="217"/>
      <c r="VLH282" s="163"/>
      <c r="VLI282" s="163"/>
      <c r="VLJ282" s="216"/>
      <c r="VLK282" s="217"/>
      <c r="VLL282" s="163"/>
      <c r="VLM282" s="163"/>
      <c r="VLN282" s="216"/>
      <c r="VLO282" s="217"/>
      <c r="VLP282" s="163"/>
      <c r="VLQ282" s="163"/>
      <c r="VLR282" s="216"/>
      <c r="VLS282" s="217"/>
      <c r="VLT282" s="163"/>
      <c r="VLU282" s="163"/>
      <c r="VLV282" s="216"/>
      <c r="VLW282" s="217"/>
      <c r="VLX282" s="163"/>
      <c r="VLY282" s="163"/>
      <c r="VLZ282" s="216"/>
      <c r="VMA282" s="217"/>
      <c r="VMB282" s="163"/>
      <c r="VMC282" s="163"/>
      <c r="VMD282" s="216"/>
      <c r="VME282" s="217"/>
      <c r="VMF282" s="163"/>
      <c r="VMG282" s="163"/>
      <c r="VMH282" s="216"/>
      <c r="VMI282" s="217"/>
      <c r="VMJ282" s="163"/>
      <c r="VMK282" s="163"/>
      <c r="VML282" s="216"/>
      <c r="VMM282" s="217"/>
      <c r="VMN282" s="163"/>
      <c r="VMO282" s="163"/>
      <c r="VMP282" s="216"/>
      <c r="VMQ282" s="217"/>
      <c r="VMR282" s="163"/>
      <c r="VMS282" s="163"/>
      <c r="VMT282" s="216"/>
      <c r="VMU282" s="217"/>
      <c r="VMV282" s="163"/>
      <c r="VMW282" s="163"/>
      <c r="VMX282" s="216"/>
      <c r="VMY282" s="217"/>
      <c r="VMZ282" s="163"/>
      <c r="VNA282" s="163"/>
      <c r="VNB282" s="216"/>
      <c r="VNC282" s="217"/>
      <c r="VND282" s="163"/>
      <c r="VNE282" s="163"/>
      <c r="VNF282" s="216"/>
      <c r="VNG282" s="217"/>
      <c r="VNH282" s="163"/>
      <c r="VNI282" s="163"/>
      <c r="VNJ282" s="216"/>
      <c r="VNK282" s="217"/>
      <c r="VNL282" s="163"/>
      <c r="VNM282" s="163"/>
      <c r="VNN282" s="216"/>
      <c r="VNO282" s="217"/>
      <c r="VNP282" s="163"/>
      <c r="VNQ282" s="163"/>
      <c r="VNR282" s="216"/>
      <c r="VNS282" s="217"/>
      <c r="VNT282" s="163"/>
      <c r="VNU282" s="163"/>
      <c r="VNV282" s="216"/>
      <c r="VNW282" s="217"/>
      <c r="VNX282" s="163"/>
      <c r="VNY282" s="163"/>
      <c r="VNZ282" s="216"/>
      <c r="VOA282" s="217"/>
      <c r="VOB282" s="163"/>
      <c r="VOC282" s="163"/>
      <c r="VOD282" s="216"/>
      <c r="VOE282" s="217"/>
      <c r="VOF282" s="163"/>
      <c r="VOG282" s="163"/>
      <c r="VOH282" s="216"/>
      <c r="VOI282" s="217"/>
      <c r="VOJ282" s="163"/>
      <c r="VOK282" s="163"/>
      <c r="VOL282" s="216"/>
      <c r="VOM282" s="217"/>
      <c r="VON282" s="163"/>
      <c r="VOO282" s="163"/>
      <c r="VOP282" s="216"/>
      <c r="VOQ282" s="217"/>
      <c r="VOR282" s="163"/>
      <c r="VOS282" s="163"/>
      <c r="VOT282" s="216"/>
      <c r="VOU282" s="217"/>
      <c r="VOV282" s="163"/>
      <c r="VOW282" s="163"/>
      <c r="VOX282" s="216"/>
      <c r="VOY282" s="217"/>
      <c r="VOZ282" s="163"/>
      <c r="VPA282" s="163"/>
      <c r="VPB282" s="216"/>
      <c r="VPC282" s="217"/>
      <c r="VPD282" s="163"/>
      <c r="VPE282" s="163"/>
      <c r="VPF282" s="216"/>
      <c r="VPG282" s="217"/>
      <c r="VPH282" s="163"/>
      <c r="VPI282" s="163"/>
      <c r="VPJ282" s="216"/>
      <c r="VPK282" s="217"/>
      <c r="VPL282" s="163"/>
      <c r="VPM282" s="163"/>
      <c r="VPN282" s="216"/>
      <c r="VPO282" s="217"/>
      <c r="VPP282" s="163"/>
      <c r="VPQ282" s="163"/>
      <c r="VPR282" s="216"/>
      <c r="VPS282" s="217"/>
      <c r="VPT282" s="163"/>
      <c r="VPU282" s="163"/>
      <c r="VPV282" s="216"/>
      <c r="VPW282" s="217"/>
      <c r="VPX282" s="163"/>
      <c r="VPY282" s="163"/>
      <c r="VPZ282" s="216"/>
      <c r="VQA282" s="217"/>
      <c r="VQB282" s="163"/>
      <c r="VQC282" s="163"/>
      <c r="VQD282" s="216"/>
      <c r="VQE282" s="217"/>
      <c r="VQF282" s="163"/>
      <c r="VQG282" s="163"/>
      <c r="VQH282" s="216"/>
      <c r="VQI282" s="217"/>
      <c r="VQJ282" s="163"/>
      <c r="VQK282" s="163"/>
      <c r="VQL282" s="216"/>
      <c r="VQM282" s="217"/>
      <c r="VQN282" s="163"/>
      <c r="VQO282" s="163"/>
      <c r="VQP282" s="216"/>
      <c r="VQQ282" s="217"/>
      <c r="VQR282" s="163"/>
      <c r="VQS282" s="163"/>
      <c r="VQT282" s="216"/>
      <c r="VQU282" s="217"/>
      <c r="VQV282" s="163"/>
      <c r="VQW282" s="163"/>
      <c r="VQX282" s="216"/>
      <c r="VQY282" s="217"/>
      <c r="VQZ282" s="163"/>
      <c r="VRA282" s="163"/>
      <c r="VRB282" s="216"/>
      <c r="VRC282" s="217"/>
      <c r="VRD282" s="163"/>
      <c r="VRE282" s="163"/>
      <c r="VRF282" s="216"/>
      <c r="VRG282" s="217"/>
      <c r="VRH282" s="163"/>
      <c r="VRI282" s="163"/>
      <c r="VRJ282" s="216"/>
      <c r="VRK282" s="217"/>
      <c r="VRL282" s="163"/>
      <c r="VRM282" s="163"/>
      <c r="VRN282" s="216"/>
      <c r="VRO282" s="217"/>
      <c r="VRP282" s="163"/>
      <c r="VRQ282" s="163"/>
      <c r="VRR282" s="216"/>
      <c r="VRS282" s="217"/>
      <c r="VRT282" s="163"/>
      <c r="VRU282" s="163"/>
      <c r="VRV282" s="216"/>
      <c r="VRW282" s="217"/>
      <c r="VRX282" s="163"/>
      <c r="VRY282" s="163"/>
      <c r="VRZ282" s="216"/>
      <c r="VSA282" s="217"/>
      <c r="VSB282" s="163"/>
      <c r="VSC282" s="163"/>
      <c r="VSD282" s="216"/>
      <c r="VSE282" s="217"/>
      <c r="VSF282" s="163"/>
      <c r="VSG282" s="163"/>
      <c r="VSH282" s="216"/>
      <c r="VSI282" s="217"/>
      <c r="VSJ282" s="163"/>
      <c r="VSK282" s="163"/>
      <c r="VSL282" s="216"/>
      <c r="VSM282" s="217"/>
      <c r="VSN282" s="163"/>
      <c r="VSO282" s="163"/>
      <c r="VSP282" s="216"/>
      <c r="VSQ282" s="217"/>
      <c r="VSR282" s="163"/>
      <c r="VSS282" s="163"/>
      <c r="VST282" s="216"/>
      <c r="VSU282" s="217"/>
      <c r="VSV282" s="163"/>
      <c r="VSW282" s="163"/>
      <c r="VSX282" s="216"/>
      <c r="VSY282" s="217"/>
      <c r="VSZ282" s="163"/>
      <c r="VTA282" s="163"/>
      <c r="VTB282" s="216"/>
      <c r="VTC282" s="217"/>
      <c r="VTD282" s="163"/>
      <c r="VTE282" s="163"/>
      <c r="VTF282" s="216"/>
      <c r="VTG282" s="217"/>
      <c r="VTH282" s="163"/>
      <c r="VTI282" s="163"/>
      <c r="VTJ282" s="216"/>
      <c r="VTK282" s="217"/>
      <c r="VTL282" s="163"/>
      <c r="VTM282" s="163"/>
      <c r="VTN282" s="216"/>
      <c r="VTO282" s="217"/>
      <c r="VTP282" s="163"/>
      <c r="VTQ282" s="163"/>
      <c r="VTR282" s="216"/>
      <c r="VTS282" s="217"/>
      <c r="VTT282" s="163"/>
      <c r="VTU282" s="163"/>
      <c r="VTV282" s="216"/>
      <c r="VTW282" s="217"/>
      <c r="VTX282" s="163"/>
      <c r="VTY282" s="163"/>
      <c r="VTZ282" s="216"/>
      <c r="VUA282" s="217"/>
      <c r="VUB282" s="163"/>
      <c r="VUC282" s="163"/>
      <c r="VUD282" s="216"/>
      <c r="VUE282" s="217"/>
      <c r="VUF282" s="163"/>
      <c r="VUG282" s="163"/>
      <c r="VUH282" s="216"/>
      <c r="VUI282" s="217"/>
      <c r="VUJ282" s="163"/>
      <c r="VUK282" s="163"/>
      <c r="VUL282" s="216"/>
      <c r="VUM282" s="217"/>
      <c r="VUN282" s="163"/>
      <c r="VUO282" s="163"/>
      <c r="VUP282" s="216"/>
      <c r="VUQ282" s="217"/>
      <c r="VUR282" s="163"/>
      <c r="VUS282" s="163"/>
      <c r="VUT282" s="216"/>
      <c r="VUU282" s="217"/>
      <c r="VUV282" s="163"/>
      <c r="VUW282" s="163"/>
      <c r="VUX282" s="216"/>
      <c r="VUY282" s="217"/>
      <c r="VUZ282" s="163"/>
      <c r="VVA282" s="163"/>
      <c r="VVB282" s="216"/>
      <c r="VVC282" s="217"/>
      <c r="VVD282" s="163"/>
      <c r="VVE282" s="163"/>
      <c r="VVF282" s="216"/>
      <c r="VVG282" s="217"/>
      <c r="VVH282" s="163"/>
      <c r="VVI282" s="163"/>
      <c r="VVJ282" s="216"/>
      <c r="VVK282" s="217"/>
      <c r="VVL282" s="163"/>
      <c r="VVM282" s="163"/>
      <c r="VVN282" s="216"/>
      <c r="VVO282" s="217"/>
      <c r="VVP282" s="163"/>
      <c r="VVQ282" s="163"/>
      <c r="VVR282" s="216"/>
      <c r="VVS282" s="217"/>
      <c r="VVT282" s="163"/>
      <c r="VVU282" s="163"/>
      <c r="VVV282" s="216"/>
      <c r="VVW282" s="217"/>
      <c r="VVX282" s="163"/>
      <c r="VVY282" s="163"/>
      <c r="VVZ282" s="216"/>
      <c r="VWA282" s="217"/>
      <c r="VWB282" s="163"/>
      <c r="VWC282" s="163"/>
      <c r="VWD282" s="216"/>
      <c r="VWE282" s="217"/>
      <c r="VWF282" s="163"/>
      <c r="VWG282" s="163"/>
      <c r="VWH282" s="216"/>
      <c r="VWI282" s="217"/>
      <c r="VWJ282" s="163"/>
      <c r="VWK282" s="163"/>
      <c r="VWL282" s="216"/>
      <c r="VWM282" s="217"/>
      <c r="VWN282" s="163"/>
      <c r="VWO282" s="163"/>
      <c r="VWP282" s="216"/>
      <c r="VWQ282" s="217"/>
      <c r="VWR282" s="163"/>
      <c r="VWS282" s="163"/>
      <c r="VWT282" s="216"/>
      <c r="VWU282" s="217"/>
      <c r="VWV282" s="163"/>
      <c r="VWW282" s="163"/>
      <c r="VWX282" s="216"/>
      <c r="VWY282" s="217"/>
      <c r="VWZ282" s="163"/>
      <c r="VXA282" s="163"/>
      <c r="VXB282" s="216"/>
      <c r="VXC282" s="217"/>
      <c r="VXD282" s="163"/>
      <c r="VXE282" s="163"/>
      <c r="VXF282" s="216"/>
      <c r="VXG282" s="217"/>
      <c r="VXH282" s="163"/>
      <c r="VXI282" s="163"/>
      <c r="VXJ282" s="216"/>
      <c r="VXK282" s="217"/>
      <c r="VXL282" s="163"/>
      <c r="VXM282" s="163"/>
      <c r="VXN282" s="216"/>
      <c r="VXO282" s="217"/>
      <c r="VXP282" s="163"/>
      <c r="VXQ282" s="163"/>
      <c r="VXR282" s="216"/>
      <c r="VXS282" s="217"/>
      <c r="VXT282" s="163"/>
      <c r="VXU282" s="163"/>
      <c r="VXV282" s="216"/>
      <c r="VXW282" s="217"/>
      <c r="VXX282" s="163"/>
      <c r="VXY282" s="163"/>
      <c r="VXZ282" s="216"/>
      <c r="VYA282" s="217"/>
      <c r="VYB282" s="163"/>
      <c r="VYC282" s="163"/>
      <c r="VYD282" s="216"/>
      <c r="VYE282" s="217"/>
      <c r="VYF282" s="163"/>
      <c r="VYG282" s="163"/>
      <c r="VYH282" s="216"/>
      <c r="VYI282" s="217"/>
      <c r="VYJ282" s="163"/>
      <c r="VYK282" s="163"/>
      <c r="VYL282" s="216"/>
      <c r="VYM282" s="217"/>
      <c r="VYN282" s="163"/>
      <c r="VYO282" s="163"/>
      <c r="VYP282" s="216"/>
      <c r="VYQ282" s="217"/>
      <c r="VYR282" s="163"/>
      <c r="VYS282" s="163"/>
      <c r="VYT282" s="216"/>
      <c r="VYU282" s="217"/>
      <c r="VYV282" s="163"/>
      <c r="VYW282" s="163"/>
      <c r="VYX282" s="216"/>
      <c r="VYY282" s="217"/>
      <c r="VYZ282" s="163"/>
      <c r="VZA282" s="163"/>
      <c r="VZB282" s="216"/>
      <c r="VZC282" s="217"/>
      <c r="VZD282" s="163"/>
      <c r="VZE282" s="163"/>
      <c r="VZF282" s="216"/>
      <c r="VZG282" s="217"/>
      <c r="VZH282" s="163"/>
      <c r="VZI282" s="163"/>
      <c r="VZJ282" s="216"/>
      <c r="VZK282" s="217"/>
      <c r="VZL282" s="163"/>
      <c r="VZM282" s="163"/>
      <c r="VZN282" s="216"/>
      <c r="VZO282" s="217"/>
      <c r="VZP282" s="163"/>
      <c r="VZQ282" s="163"/>
      <c r="VZR282" s="216"/>
      <c r="VZS282" s="217"/>
      <c r="VZT282" s="163"/>
      <c r="VZU282" s="163"/>
      <c r="VZV282" s="216"/>
      <c r="VZW282" s="217"/>
      <c r="VZX282" s="163"/>
      <c r="VZY282" s="163"/>
      <c r="VZZ282" s="216"/>
      <c r="WAA282" s="217"/>
      <c r="WAB282" s="163"/>
      <c r="WAC282" s="163"/>
      <c r="WAD282" s="216"/>
      <c r="WAE282" s="217"/>
      <c r="WAF282" s="163"/>
      <c r="WAG282" s="163"/>
      <c r="WAH282" s="216"/>
      <c r="WAI282" s="217"/>
      <c r="WAJ282" s="163"/>
      <c r="WAK282" s="163"/>
      <c r="WAL282" s="216"/>
      <c r="WAM282" s="217"/>
      <c r="WAN282" s="163"/>
      <c r="WAO282" s="163"/>
      <c r="WAP282" s="216"/>
      <c r="WAQ282" s="217"/>
      <c r="WAR282" s="163"/>
      <c r="WAS282" s="163"/>
      <c r="WAT282" s="216"/>
      <c r="WAU282" s="217"/>
      <c r="WAV282" s="163"/>
      <c r="WAW282" s="163"/>
      <c r="WAX282" s="216"/>
      <c r="WAY282" s="217"/>
      <c r="WAZ282" s="163"/>
      <c r="WBA282" s="163"/>
      <c r="WBB282" s="216"/>
      <c r="WBC282" s="217"/>
      <c r="WBD282" s="163"/>
      <c r="WBE282" s="163"/>
      <c r="WBF282" s="216"/>
      <c r="WBG282" s="217"/>
      <c r="WBH282" s="163"/>
      <c r="WBI282" s="163"/>
      <c r="WBJ282" s="216"/>
      <c r="WBK282" s="217"/>
      <c r="WBL282" s="163"/>
      <c r="WBM282" s="163"/>
      <c r="WBN282" s="216"/>
      <c r="WBO282" s="217"/>
      <c r="WBP282" s="163"/>
      <c r="WBQ282" s="163"/>
      <c r="WBR282" s="216"/>
      <c r="WBS282" s="217"/>
      <c r="WBT282" s="163"/>
      <c r="WBU282" s="163"/>
      <c r="WBV282" s="216"/>
      <c r="WBW282" s="217"/>
      <c r="WBX282" s="163"/>
      <c r="WBY282" s="163"/>
      <c r="WBZ282" s="216"/>
      <c r="WCA282" s="217"/>
      <c r="WCB282" s="163"/>
      <c r="WCC282" s="163"/>
      <c r="WCD282" s="216"/>
      <c r="WCE282" s="217"/>
      <c r="WCF282" s="163"/>
      <c r="WCG282" s="163"/>
      <c r="WCH282" s="216"/>
      <c r="WCI282" s="217"/>
      <c r="WCJ282" s="163"/>
      <c r="WCK282" s="163"/>
      <c r="WCL282" s="216"/>
      <c r="WCM282" s="217"/>
      <c r="WCN282" s="163"/>
      <c r="WCO282" s="163"/>
      <c r="WCP282" s="216"/>
      <c r="WCQ282" s="217"/>
      <c r="WCR282" s="163"/>
      <c r="WCS282" s="163"/>
      <c r="WCT282" s="216"/>
      <c r="WCU282" s="217"/>
      <c r="WCV282" s="163"/>
      <c r="WCW282" s="163"/>
      <c r="WCX282" s="216"/>
      <c r="WCY282" s="217"/>
      <c r="WCZ282" s="163"/>
      <c r="WDA282" s="163"/>
      <c r="WDB282" s="216"/>
      <c r="WDC282" s="217"/>
      <c r="WDD282" s="163"/>
      <c r="WDE282" s="163"/>
      <c r="WDF282" s="216"/>
      <c r="WDG282" s="217"/>
      <c r="WDH282" s="163"/>
      <c r="WDI282" s="163"/>
      <c r="WDJ282" s="216"/>
      <c r="WDK282" s="217"/>
      <c r="WDL282" s="163"/>
      <c r="WDM282" s="163"/>
      <c r="WDN282" s="216"/>
      <c r="WDO282" s="217"/>
      <c r="WDP282" s="163"/>
      <c r="WDQ282" s="163"/>
      <c r="WDR282" s="216"/>
      <c r="WDS282" s="217"/>
      <c r="WDT282" s="163"/>
      <c r="WDU282" s="163"/>
      <c r="WDV282" s="216"/>
      <c r="WDW282" s="217"/>
      <c r="WDX282" s="163"/>
      <c r="WDY282" s="163"/>
      <c r="WDZ282" s="216"/>
      <c r="WEA282" s="217"/>
      <c r="WEB282" s="163"/>
      <c r="WEC282" s="163"/>
      <c r="WED282" s="216"/>
      <c r="WEE282" s="217"/>
      <c r="WEF282" s="163"/>
      <c r="WEG282" s="163"/>
      <c r="WEH282" s="216"/>
      <c r="WEI282" s="217"/>
      <c r="WEJ282" s="163"/>
      <c r="WEK282" s="163"/>
      <c r="WEL282" s="216"/>
      <c r="WEM282" s="217"/>
      <c r="WEN282" s="163"/>
      <c r="WEO282" s="163"/>
      <c r="WEP282" s="216"/>
      <c r="WEQ282" s="217"/>
      <c r="WER282" s="163"/>
      <c r="WES282" s="163"/>
      <c r="WET282" s="216"/>
      <c r="WEU282" s="217"/>
      <c r="WEV282" s="163"/>
      <c r="WEW282" s="163"/>
      <c r="WEX282" s="216"/>
      <c r="WEY282" s="217"/>
      <c r="WEZ282" s="163"/>
      <c r="WFA282" s="163"/>
      <c r="WFB282" s="216"/>
      <c r="WFC282" s="217"/>
      <c r="WFD282" s="163"/>
      <c r="WFE282" s="163"/>
      <c r="WFF282" s="216"/>
      <c r="WFG282" s="217"/>
      <c r="WFH282" s="163"/>
      <c r="WFI282" s="163"/>
      <c r="WFJ282" s="216"/>
      <c r="WFK282" s="217"/>
      <c r="WFL282" s="163"/>
      <c r="WFM282" s="163"/>
      <c r="WFN282" s="216"/>
      <c r="WFO282" s="217"/>
      <c r="WFP282" s="163"/>
      <c r="WFQ282" s="163"/>
      <c r="WFR282" s="216"/>
      <c r="WFS282" s="217"/>
      <c r="WFT282" s="163"/>
      <c r="WFU282" s="163"/>
      <c r="WFV282" s="216"/>
      <c r="WFW282" s="217"/>
      <c r="WFX282" s="163"/>
      <c r="WFY282" s="163"/>
      <c r="WFZ282" s="216"/>
      <c r="WGA282" s="217"/>
      <c r="WGB282" s="163"/>
      <c r="WGC282" s="163"/>
      <c r="WGD282" s="216"/>
      <c r="WGE282" s="217"/>
      <c r="WGF282" s="163"/>
      <c r="WGG282" s="163"/>
      <c r="WGH282" s="216"/>
      <c r="WGI282" s="217"/>
      <c r="WGJ282" s="163"/>
      <c r="WGK282" s="163"/>
      <c r="WGL282" s="216"/>
      <c r="WGM282" s="217"/>
      <c r="WGN282" s="163"/>
      <c r="WGO282" s="163"/>
      <c r="WGP282" s="216"/>
      <c r="WGQ282" s="217"/>
      <c r="WGR282" s="163"/>
      <c r="WGS282" s="163"/>
      <c r="WGT282" s="216"/>
      <c r="WGU282" s="217"/>
      <c r="WGV282" s="163"/>
      <c r="WGW282" s="163"/>
      <c r="WGX282" s="216"/>
      <c r="WGY282" s="217"/>
      <c r="WGZ282" s="163"/>
      <c r="WHA282" s="163"/>
      <c r="WHB282" s="216"/>
      <c r="WHC282" s="217"/>
      <c r="WHD282" s="163"/>
      <c r="WHE282" s="163"/>
      <c r="WHF282" s="216"/>
      <c r="WHG282" s="217"/>
      <c r="WHH282" s="163"/>
      <c r="WHI282" s="163"/>
      <c r="WHJ282" s="216"/>
      <c r="WHK282" s="217"/>
      <c r="WHL282" s="163"/>
      <c r="WHM282" s="163"/>
      <c r="WHN282" s="216"/>
      <c r="WHO282" s="217"/>
      <c r="WHP282" s="163"/>
      <c r="WHQ282" s="163"/>
      <c r="WHR282" s="216"/>
      <c r="WHS282" s="217"/>
      <c r="WHT282" s="163"/>
      <c r="WHU282" s="163"/>
      <c r="WHV282" s="216"/>
      <c r="WHW282" s="217"/>
      <c r="WHX282" s="163"/>
      <c r="WHY282" s="163"/>
      <c r="WHZ282" s="216"/>
      <c r="WIA282" s="217"/>
      <c r="WIB282" s="163"/>
      <c r="WIC282" s="163"/>
      <c r="WID282" s="216"/>
      <c r="WIE282" s="217"/>
      <c r="WIF282" s="163"/>
      <c r="WIG282" s="163"/>
      <c r="WIH282" s="216"/>
      <c r="WII282" s="217"/>
      <c r="WIJ282" s="163"/>
      <c r="WIK282" s="163"/>
      <c r="WIL282" s="216"/>
      <c r="WIM282" s="217"/>
      <c r="WIN282" s="163"/>
      <c r="WIO282" s="163"/>
      <c r="WIP282" s="216"/>
      <c r="WIQ282" s="217"/>
      <c r="WIR282" s="163"/>
      <c r="WIS282" s="163"/>
      <c r="WIT282" s="216"/>
      <c r="WIU282" s="217"/>
      <c r="WIV282" s="163"/>
      <c r="WIW282" s="163"/>
      <c r="WIX282" s="216"/>
      <c r="WIY282" s="217"/>
      <c r="WIZ282" s="163"/>
      <c r="WJA282" s="163"/>
      <c r="WJB282" s="216"/>
      <c r="WJC282" s="217"/>
      <c r="WJD282" s="163"/>
      <c r="WJE282" s="163"/>
      <c r="WJF282" s="216"/>
      <c r="WJG282" s="217"/>
      <c r="WJH282" s="163"/>
      <c r="WJI282" s="163"/>
      <c r="WJJ282" s="216"/>
      <c r="WJK282" s="217"/>
      <c r="WJL282" s="163"/>
      <c r="WJM282" s="163"/>
      <c r="WJN282" s="216"/>
      <c r="WJO282" s="217"/>
      <c r="WJP282" s="163"/>
      <c r="WJQ282" s="163"/>
      <c r="WJR282" s="216"/>
      <c r="WJS282" s="217"/>
      <c r="WJT282" s="163"/>
      <c r="WJU282" s="163"/>
      <c r="WJV282" s="216"/>
      <c r="WJW282" s="217"/>
      <c r="WJX282" s="163"/>
      <c r="WJY282" s="163"/>
      <c r="WJZ282" s="216"/>
      <c r="WKA282" s="217"/>
      <c r="WKB282" s="163"/>
      <c r="WKC282" s="163"/>
      <c r="WKD282" s="216"/>
      <c r="WKE282" s="217"/>
      <c r="WKF282" s="163"/>
      <c r="WKG282" s="163"/>
      <c r="WKH282" s="216"/>
      <c r="WKI282" s="217"/>
      <c r="WKJ282" s="163"/>
      <c r="WKK282" s="163"/>
      <c r="WKL282" s="216"/>
      <c r="WKM282" s="217"/>
      <c r="WKN282" s="163"/>
      <c r="WKO282" s="163"/>
      <c r="WKP282" s="216"/>
      <c r="WKQ282" s="217"/>
      <c r="WKR282" s="163"/>
      <c r="WKS282" s="163"/>
      <c r="WKT282" s="216"/>
      <c r="WKU282" s="217"/>
      <c r="WKV282" s="163"/>
      <c r="WKW282" s="163"/>
      <c r="WKX282" s="216"/>
      <c r="WKY282" s="217"/>
      <c r="WKZ282" s="163"/>
      <c r="WLA282" s="163"/>
      <c r="WLB282" s="216"/>
      <c r="WLC282" s="217"/>
      <c r="WLD282" s="163"/>
      <c r="WLE282" s="163"/>
      <c r="WLF282" s="216"/>
      <c r="WLG282" s="217"/>
      <c r="WLH282" s="163"/>
      <c r="WLI282" s="163"/>
      <c r="WLJ282" s="216"/>
      <c r="WLK282" s="217"/>
      <c r="WLL282" s="163"/>
      <c r="WLM282" s="163"/>
      <c r="WLN282" s="216"/>
      <c r="WLO282" s="217"/>
      <c r="WLP282" s="163"/>
      <c r="WLQ282" s="163"/>
      <c r="WLR282" s="216"/>
      <c r="WLS282" s="217"/>
      <c r="WLT282" s="163"/>
      <c r="WLU282" s="163"/>
      <c r="WLV282" s="216"/>
      <c r="WLW282" s="217"/>
      <c r="WLX282" s="163"/>
      <c r="WLY282" s="163"/>
      <c r="WLZ282" s="216"/>
      <c r="WMA282" s="217"/>
      <c r="WMB282" s="163"/>
      <c r="WMC282" s="163"/>
      <c r="WMD282" s="216"/>
      <c r="WME282" s="217"/>
      <c r="WMF282" s="163"/>
      <c r="WMG282" s="163"/>
      <c r="WMH282" s="216"/>
      <c r="WMI282" s="217"/>
      <c r="WMJ282" s="163"/>
      <c r="WMK282" s="163"/>
      <c r="WML282" s="216"/>
      <c r="WMM282" s="217"/>
      <c r="WMN282" s="163"/>
      <c r="WMO282" s="163"/>
      <c r="WMP282" s="216"/>
      <c r="WMQ282" s="217"/>
      <c r="WMR282" s="163"/>
      <c r="WMS282" s="163"/>
      <c r="WMT282" s="216"/>
      <c r="WMU282" s="217"/>
      <c r="WMV282" s="163"/>
      <c r="WMW282" s="163"/>
      <c r="WMX282" s="216"/>
      <c r="WMY282" s="217"/>
      <c r="WMZ282" s="163"/>
      <c r="WNA282" s="163"/>
      <c r="WNB282" s="216"/>
      <c r="WNC282" s="217"/>
      <c r="WND282" s="163"/>
      <c r="WNE282" s="163"/>
      <c r="WNF282" s="216"/>
      <c r="WNG282" s="217"/>
      <c r="WNH282" s="163"/>
      <c r="WNI282" s="163"/>
      <c r="WNJ282" s="216"/>
      <c r="WNK282" s="217"/>
      <c r="WNL282" s="163"/>
      <c r="WNM282" s="163"/>
      <c r="WNN282" s="216"/>
      <c r="WNO282" s="217"/>
      <c r="WNP282" s="163"/>
      <c r="WNQ282" s="163"/>
      <c r="WNR282" s="216"/>
      <c r="WNS282" s="217"/>
      <c r="WNT282" s="163"/>
      <c r="WNU282" s="163"/>
      <c r="WNV282" s="216"/>
      <c r="WNW282" s="217"/>
      <c r="WNX282" s="163"/>
      <c r="WNY282" s="163"/>
      <c r="WNZ282" s="216"/>
      <c r="WOA282" s="217"/>
      <c r="WOB282" s="163"/>
      <c r="WOC282" s="163"/>
      <c r="WOD282" s="216"/>
      <c r="WOE282" s="217"/>
      <c r="WOF282" s="163"/>
      <c r="WOG282" s="163"/>
      <c r="WOH282" s="216"/>
      <c r="WOI282" s="217"/>
      <c r="WOJ282" s="163"/>
      <c r="WOK282" s="163"/>
      <c r="WOL282" s="216"/>
      <c r="WOM282" s="217"/>
      <c r="WON282" s="163"/>
      <c r="WOO282" s="163"/>
      <c r="WOP282" s="216"/>
      <c r="WOQ282" s="217"/>
      <c r="WOR282" s="163"/>
      <c r="WOS282" s="163"/>
      <c r="WOT282" s="216"/>
      <c r="WOU282" s="217"/>
      <c r="WOV282" s="163"/>
      <c r="WOW282" s="163"/>
      <c r="WOX282" s="216"/>
      <c r="WOY282" s="217"/>
      <c r="WOZ282" s="163"/>
      <c r="WPA282" s="163"/>
      <c r="WPB282" s="216"/>
      <c r="WPC282" s="217"/>
      <c r="WPD282" s="163"/>
      <c r="WPE282" s="163"/>
      <c r="WPF282" s="216"/>
      <c r="WPG282" s="217"/>
      <c r="WPH282" s="163"/>
      <c r="WPI282" s="163"/>
      <c r="WPJ282" s="216"/>
      <c r="WPK282" s="217"/>
      <c r="WPL282" s="163"/>
      <c r="WPM282" s="163"/>
      <c r="WPN282" s="216"/>
      <c r="WPO282" s="217"/>
      <c r="WPP282" s="163"/>
      <c r="WPQ282" s="163"/>
      <c r="WPR282" s="216"/>
      <c r="WPS282" s="217"/>
      <c r="WPT282" s="163"/>
      <c r="WPU282" s="163"/>
      <c r="WPV282" s="216"/>
      <c r="WPW282" s="217"/>
      <c r="WPX282" s="163"/>
      <c r="WPY282" s="163"/>
      <c r="WPZ282" s="216"/>
      <c r="WQA282" s="217"/>
      <c r="WQB282" s="163"/>
      <c r="WQC282" s="163"/>
      <c r="WQD282" s="216"/>
      <c r="WQE282" s="217"/>
      <c r="WQF282" s="163"/>
      <c r="WQG282" s="163"/>
      <c r="WQH282" s="216"/>
      <c r="WQI282" s="217"/>
      <c r="WQJ282" s="163"/>
      <c r="WQK282" s="163"/>
      <c r="WQL282" s="216"/>
      <c r="WQM282" s="217"/>
      <c r="WQN282" s="163"/>
      <c r="WQO282" s="163"/>
      <c r="WQP282" s="216"/>
      <c r="WQQ282" s="217"/>
      <c r="WQR282" s="163"/>
      <c r="WQS282" s="163"/>
      <c r="WQT282" s="216"/>
      <c r="WQU282" s="217"/>
      <c r="WQV282" s="163"/>
      <c r="WQW282" s="163"/>
      <c r="WQX282" s="216"/>
      <c r="WQY282" s="217"/>
      <c r="WQZ282" s="163"/>
      <c r="WRA282" s="163"/>
      <c r="WRB282" s="216"/>
      <c r="WRC282" s="217"/>
      <c r="WRD282" s="163"/>
      <c r="WRE282" s="163"/>
      <c r="WRF282" s="216"/>
      <c r="WRG282" s="217"/>
      <c r="WRH282" s="163"/>
      <c r="WRI282" s="163"/>
      <c r="WRJ282" s="216"/>
      <c r="WRK282" s="217"/>
      <c r="WRL282" s="163"/>
      <c r="WRM282" s="163"/>
      <c r="WRN282" s="216"/>
      <c r="WRO282" s="217"/>
      <c r="WRP282" s="163"/>
      <c r="WRQ282" s="163"/>
      <c r="WRR282" s="216"/>
      <c r="WRS282" s="217"/>
      <c r="WRT282" s="163"/>
      <c r="WRU282" s="163"/>
      <c r="WRV282" s="216"/>
      <c r="WRW282" s="217"/>
      <c r="WRX282" s="163"/>
      <c r="WRY282" s="163"/>
      <c r="WRZ282" s="216"/>
      <c r="WSA282" s="217"/>
      <c r="WSB282" s="163"/>
      <c r="WSC282" s="163"/>
      <c r="WSD282" s="216"/>
      <c r="WSE282" s="217"/>
      <c r="WSF282" s="163"/>
      <c r="WSG282" s="163"/>
      <c r="WSH282" s="216"/>
      <c r="WSI282" s="217"/>
      <c r="WSJ282" s="163"/>
      <c r="WSK282" s="163"/>
      <c r="WSL282" s="216"/>
      <c r="WSM282" s="217"/>
      <c r="WSN282" s="163"/>
      <c r="WSO282" s="163"/>
      <c r="WSP282" s="216"/>
      <c r="WSQ282" s="217"/>
      <c r="WSR282" s="163"/>
      <c r="WSS282" s="163"/>
      <c r="WST282" s="216"/>
      <c r="WSU282" s="217"/>
      <c r="WSV282" s="163"/>
      <c r="WSW282" s="163"/>
      <c r="WSX282" s="216"/>
      <c r="WSY282" s="217"/>
      <c r="WSZ282" s="163"/>
      <c r="WTA282" s="163"/>
      <c r="WTB282" s="216"/>
      <c r="WTC282" s="217"/>
      <c r="WTD282" s="163"/>
      <c r="WTE282" s="163"/>
      <c r="WTF282" s="216"/>
      <c r="WTG282" s="217"/>
      <c r="WTH282" s="163"/>
      <c r="WTI282" s="163"/>
      <c r="WTJ282" s="216"/>
      <c r="WTK282" s="217"/>
      <c r="WTL282" s="163"/>
      <c r="WTM282" s="163"/>
      <c r="WTN282" s="216"/>
      <c r="WTO282" s="217"/>
      <c r="WTP282" s="163"/>
      <c r="WTQ282" s="163"/>
      <c r="WTR282" s="216"/>
      <c r="WTS282" s="217"/>
      <c r="WTT282" s="163"/>
      <c r="WTU282" s="163"/>
      <c r="WTV282" s="216"/>
      <c r="WTW282" s="217"/>
      <c r="WTX282" s="163"/>
      <c r="WTY282" s="163"/>
      <c r="WTZ282" s="216"/>
      <c r="WUA282" s="217"/>
      <c r="WUB282" s="163"/>
      <c r="WUC282" s="163"/>
      <c r="WUD282" s="216"/>
      <c r="WUE282" s="217"/>
      <c r="WUF282" s="163"/>
      <c r="WUG282" s="163"/>
      <c r="WUH282" s="216"/>
      <c r="WUI282" s="217"/>
      <c r="WUJ282" s="163"/>
      <c r="WUK282" s="163"/>
      <c r="WUL282" s="216"/>
      <c r="WUM282" s="217"/>
      <c r="WUN282" s="163"/>
      <c r="WUO282" s="163"/>
      <c r="WUP282" s="216"/>
      <c r="WUQ282" s="217"/>
      <c r="WUR282" s="163"/>
      <c r="WUS282" s="163"/>
      <c r="WUT282" s="216"/>
      <c r="WUU282" s="217"/>
      <c r="WUV282" s="163"/>
      <c r="WUW282" s="163"/>
      <c r="WUX282" s="216"/>
      <c r="WUY282" s="217"/>
      <c r="WUZ282" s="163"/>
      <c r="WVA282" s="163"/>
      <c r="WVB282" s="216"/>
      <c r="WVC282" s="217"/>
      <c r="WVD282" s="163"/>
      <c r="WVE282" s="163"/>
      <c r="WVF282" s="216"/>
      <c r="WVG282" s="217"/>
      <c r="WVH282" s="163"/>
      <c r="WVI282" s="163"/>
      <c r="WVJ282" s="216"/>
      <c r="WVK282" s="217"/>
      <c r="WVL282" s="163"/>
      <c r="WVM282" s="163"/>
      <c r="WVN282" s="216"/>
      <c r="WVO282" s="217"/>
      <c r="WVP282" s="163"/>
      <c r="WVQ282" s="163"/>
      <c r="WVR282" s="216"/>
      <c r="WVS282" s="217"/>
      <c r="WVT282" s="163"/>
      <c r="WVU282" s="163"/>
      <c r="WVV282" s="216"/>
      <c r="WVW282" s="217"/>
      <c r="WVX282" s="163"/>
      <c r="WVY282" s="163"/>
      <c r="WVZ282" s="216"/>
      <c r="WWA282" s="217"/>
      <c r="WWB282" s="163"/>
      <c r="WWC282" s="163"/>
      <c r="WWD282" s="216"/>
      <c r="WWE282" s="217"/>
      <c r="WWF282" s="163"/>
      <c r="WWG282" s="163"/>
      <c r="WWH282" s="216"/>
      <c r="WWI282" s="217"/>
      <c r="WWJ282" s="163"/>
      <c r="WWK282" s="163"/>
      <c r="WWL282" s="216"/>
      <c r="WWM282" s="217"/>
      <c r="WWN282" s="163"/>
      <c r="WWO282" s="163"/>
      <c r="WWP282" s="216"/>
      <c r="WWQ282" s="217"/>
      <c r="WWR282" s="163"/>
      <c r="WWS282" s="163"/>
      <c r="WWT282" s="216"/>
      <c r="WWU282" s="217"/>
      <c r="WWV282" s="163"/>
      <c r="WWW282" s="163"/>
      <c r="WWX282" s="216"/>
      <c r="WWY282" s="217"/>
      <c r="WWZ282" s="163"/>
      <c r="WXA282" s="163"/>
      <c r="WXB282" s="216"/>
      <c r="WXC282" s="217"/>
      <c r="WXD282" s="163"/>
      <c r="WXE282" s="163"/>
      <c r="WXF282" s="216"/>
      <c r="WXG282" s="217"/>
      <c r="WXH282" s="163"/>
      <c r="WXI282" s="163"/>
      <c r="WXJ282" s="216"/>
      <c r="WXK282" s="217"/>
      <c r="WXL282" s="163"/>
      <c r="WXM282" s="163"/>
      <c r="WXN282" s="216"/>
      <c r="WXO282" s="217"/>
      <c r="WXP282" s="163"/>
      <c r="WXQ282" s="163"/>
      <c r="WXR282" s="216"/>
      <c r="WXS282" s="217"/>
      <c r="WXT282" s="163"/>
      <c r="WXU282" s="163"/>
      <c r="WXV282" s="216"/>
      <c r="WXW282" s="217"/>
      <c r="WXX282" s="163"/>
      <c r="WXY282" s="163"/>
      <c r="WXZ282" s="216"/>
      <c r="WYA282" s="217"/>
      <c r="WYB282" s="163"/>
      <c r="WYC282" s="163"/>
      <c r="WYD282" s="216"/>
      <c r="WYE282" s="217"/>
      <c r="WYF282" s="163"/>
      <c r="WYG282" s="163"/>
      <c r="WYH282" s="216"/>
      <c r="WYI282" s="217"/>
      <c r="WYJ282" s="163"/>
      <c r="WYK282" s="163"/>
      <c r="WYL282" s="216"/>
      <c r="WYM282" s="217"/>
      <c r="WYN282" s="163"/>
      <c r="WYO282" s="163"/>
      <c r="WYP282" s="216"/>
      <c r="WYQ282" s="217"/>
      <c r="WYR282" s="163"/>
      <c r="WYS282" s="163"/>
      <c r="WYT282" s="216"/>
      <c r="WYU282" s="217"/>
      <c r="WYV282" s="163"/>
      <c r="WYW282" s="163"/>
      <c r="WYX282" s="216"/>
      <c r="WYY282" s="217"/>
      <c r="WYZ282" s="163"/>
      <c r="WZA282" s="163"/>
      <c r="WZB282" s="216"/>
      <c r="WZC282" s="217"/>
      <c r="WZD282" s="163"/>
      <c r="WZE282" s="163"/>
      <c r="WZF282" s="216"/>
      <c r="WZG282" s="217"/>
      <c r="WZH282" s="163"/>
      <c r="WZI282" s="163"/>
      <c r="WZJ282" s="216"/>
      <c r="WZK282" s="217"/>
      <c r="WZL282" s="163"/>
      <c r="WZM282" s="163"/>
      <c r="WZN282" s="216"/>
      <c r="WZO282" s="217"/>
      <c r="WZP282" s="163"/>
      <c r="WZQ282" s="163"/>
      <c r="WZR282" s="216"/>
      <c r="WZS282" s="217"/>
      <c r="WZT282" s="163"/>
      <c r="WZU282" s="163"/>
      <c r="WZV282" s="216"/>
      <c r="WZW282" s="217"/>
      <c r="WZX282" s="163"/>
      <c r="WZY282" s="163"/>
      <c r="WZZ282" s="216"/>
      <c r="XAA282" s="217"/>
      <c r="XAB282" s="163"/>
      <c r="XAC282" s="163"/>
      <c r="XAD282" s="216"/>
      <c r="XAE282" s="217"/>
      <c r="XAF282" s="163"/>
      <c r="XAG282" s="163"/>
      <c r="XAH282" s="216"/>
      <c r="XAI282" s="217"/>
      <c r="XAJ282" s="163"/>
      <c r="XAK282" s="163"/>
      <c r="XAL282" s="216"/>
      <c r="XAM282" s="217"/>
      <c r="XAN282" s="163"/>
      <c r="XAO282" s="163"/>
      <c r="XAP282" s="216"/>
      <c r="XAQ282" s="217"/>
      <c r="XAR282" s="163"/>
      <c r="XAS282" s="163"/>
      <c r="XAT282" s="216"/>
      <c r="XAU282" s="217"/>
      <c r="XAV282" s="163"/>
      <c r="XAW282" s="163"/>
      <c r="XAX282" s="216"/>
      <c r="XAY282" s="217"/>
      <c r="XAZ282" s="163"/>
      <c r="XBA282" s="163"/>
      <c r="XBB282" s="216"/>
      <c r="XBC282" s="217"/>
      <c r="XBD282" s="163"/>
      <c r="XBE282" s="163"/>
      <c r="XBF282" s="216"/>
      <c r="XBG282" s="217"/>
      <c r="XBH282" s="163"/>
      <c r="XBI282" s="163"/>
      <c r="XBJ282" s="216"/>
      <c r="XBK282" s="217"/>
      <c r="XBL282" s="163"/>
      <c r="XBM282" s="163"/>
      <c r="XBN282" s="216"/>
      <c r="XBO282" s="217"/>
      <c r="XBP282" s="163"/>
      <c r="XBQ282" s="163"/>
      <c r="XBR282" s="216"/>
      <c r="XBS282" s="217"/>
      <c r="XBT282" s="163"/>
      <c r="XBU282" s="163"/>
      <c r="XBV282" s="216"/>
      <c r="XBW282" s="217"/>
      <c r="XBX282" s="163"/>
      <c r="XBY282" s="163"/>
      <c r="XBZ282" s="216"/>
      <c r="XCA282" s="217"/>
      <c r="XCB282" s="163"/>
      <c r="XCC282" s="163"/>
      <c r="XCD282" s="216"/>
      <c r="XCE282" s="217"/>
      <c r="XCF282" s="163"/>
      <c r="XCG282" s="163"/>
      <c r="XCH282" s="216"/>
      <c r="XCI282" s="217"/>
      <c r="XCJ282" s="163"/>
      <c r="XCK282" s="163"/>
      <c r="XCL282" s="216"/>
      <c r="XCM282" s="217"/>
      <c r="XCN282" s="163"/>
      <c r="XCO282" s="163"/>
      <c r="XCP282" s="216"/>
      <c r="XCQ282" s="217"/>
      <c r="XCR282" s="163"/>
      <c r="XCS282" s="163"/>
      <c r="XCT282" s="216"/>
      <c r="XCU282" s="217"/>
      <c r="XCV282" s="163"/>
      <c r="XCW282" s="163"/>
      <c r="XCX282" s="216"/>
      <c r="XCY282" s="217"/>
      <c r="XCZ282" s="163"/>
      <c r="XDA282" s="163"/>
      <c r="XDB282" s="216"/>
      <c r="XDC282" s="217"/>
      <c r="XDD282" s="163"/>
      <c r="XDE282" s="163"/>
      <c r="XDF282" s="216"/>
      <c r="XDG282" s="217"/>
      <c r="XDH282" s="163"/>
      <c r="XDI282" s="163"/>
      <c r="XDJ282" s="216"/>
      <c r="XDK282" s="217"/>
      <c r="XDL282" s="163"/>
      <c r="XDM282" s="163"/>
      <c r="XDN282" s="216"/>
      <c r="XDO282" s="217"/>
      <c r="XDP282" s="163"/>
      <c r="XDQ282" s="163"/>
      <c r="XDR282" s="216"/>
      <c r="XDS282" s="217"/>
      <c r="XDT282" s="163"/>
      <c r="XDU282" s="163"/>
      <c r="XDV282" s="216"/>
      <c r="XDW282" s="217"/>
      <c r="XDX282" s="163"/>
      <c r="XDY282" s="163"/>
      <c r="XDZ282" s="216"/>
      <c r="XEA282" s="217"/>
      <c r="XEB282" s="163"/>
      <c r="XEC282" s="163"/>
      <c r="XED282" s="216"/>
      <c r="XEE282" s="217"/>
      <c r="XEF282" s="163"/>
      <c r="XEG282" s="163"/>
      <c r="XEH282" s="216"/>
      <c r="XEI282" s="217"/>
      <c r="XEJ282" s="163"/>
      <c r="XEK282" s="163"/>
      <c r="XEL282" s="216"/>
      <c r="XEM282" s="217"/>
      <c r="XEN282" s="163"/>
      <c r="XEO282" s="163"/>
      <c r="XEP282" s="216"/>
      <c r="XEQ282" s="217"/>
      <c r="XER282" s="163"/>
      <c r="XES282" s="163"/>
      <c r="XET282" s="216"/>
      <c r="XEU282" s="217"/>
      <c r="XEV282" s="163"/>
      <c r="XEW282" s="163"/>
      <c r="XEX282" s="216"/>
      <c r="XEY282" s="217"/>
      <c r="XEZ282" s="163"/>
      <c r="XFA282" s="163"/>
      <c r="XFB282" s="216"/>
      <c r="XFC282" s="217"/>
    </row>
    <row r="283" spans="1:16383" s="129" customFormat="1" ht="31.5" hidden="1">
      <c r="A283" s="239">
        <v>7</v>
      </c>
      <c r="B283" s="137" t="s">
        <v>655</v>
      </c>
      <c r="C283" s="320" t="s">
        <v>45</v>
      </c>
      <c r="D283" s="320" t="s">
        <v>204</v>
      </c>
      <c r="E283" s="138">
        <f>F283+G283</f>
        <v>500</v>
      </c>
      <c r="F283" s="246">
        <v>500</v>
      </c>
      <c r="G283" s="139">
        <f t="shared" si="14"/>
        <v>0</v>
      </c>
      <c r="H283" s="139"/>
      <c r="I283" s="139"/>
      <c r="J283" s="139"/>
      <c r="K283" s="139"/>
      <c r="L283" s="139"/>
      <c r="M283" s="139"/>
      <c r="N283" s="141"/>
      <c r="O283" s="139"/>
      <c r="P283" s="139"/>
      <c r="Q283" s="141"/>
      <c r="R283" s="141"/>
      <c r="S283" s="139"/>
      <c r="T283" s="153" t="s">
        <v>183</v>
      </c>
    </row>
    <row r="284" spans="1:16383" s="129" customFormat="1" hidden="1">
      <c r="A284" s="239">
        <v>14</v>
      </c>
      <c r="B284" s="279" t="s">
        <v>691</v>
      </c>
      <c r="C284" s="320" t="s">
        <v>45</v>
      </c>
      <c r="D284" s="320" t="s">
        <v>204</v>
      </c>
      <c r="E284" s="138">
        <f>F284+G284</f>
        <v>34</v>
      </c>
      <c r="F284" s="247"/>
      <c r="G284" s="139">
        <f t="shared" si="14"/>
        <v>34</v>
      </c>
      <c r="H284" s="150">
        <v>6</v>
      </c>
      <c r="I284" s="165">
        <v>28</v>
      </c>
      <c r="J284" s="154"/>
      <c r="K284" s="150"/>
      <c r="L284" s="157"/>
      <c r="M284" s="150"/>
      <c r="N284" s="155"/>
      <c r="O284" s="150"/>
      <c r="P284" s="150"/>
      <c r="Q284" s="162"/>
      <c r="R284" s="162"/>
      <c r="S284" s="164"/>
      <c r="T284" s="158" t="s">
        <v>184</v>
      </c>
      <c r="U284" s="163"/>
      <c r="V284" s="675"/>
      <c r="W284" s="161"/>
      <c r="X284" s="163"/>
      <c r="Y284" s="163"/>
      <c r="Z284" s="160"/>
      <c r="AA284" s="161"/>
      <c r="AB284" s="163"/>
      <c r="AC284" s="163"/>
      <c r="AD284" s="160"/>
      <c r="AE284" s="161"/>
      <c r="AF284" s="163"/>
      <c r="AG284" s="163"/>
      <c r="AH284" s="160"/>
      <c r="AI284" s="161"/>
      <c r="AJ284" s="163"/>
      <c r="AK284" s="163"/>
      <c r="AL284" s="160"/>
      <c r="AM284" s="161"/>
      <c r="AN284" s="163"/>
      <c r="AO284" s="163"/>
      <c r="AP284" s="160"/>
      <c r="AQ284" s="161"/>
      <c r="AR284" s="163"/>
      <c r="AS284" s="163"/>
      <c r="AT284" s="160"/>
      <c r="AU284" s="161"/>
      <c r="AV284" s="163"/>
      <c r="AW284" s="163"/>
      <c r="AX284" s="160"/>
      <c r="AY284" s="161"/>
      <c r="AZ284" s="163"/>
      <c r="BA284" s="163"/>
      <c r="BB284" s="160"/>
      <c r="BC284" s="161"/>
      <c r="BD284" s="163"/>
      <c r="BE284" s="163"/>
      <c r="BF284" s="160"/>
      <c r="BG284" s="161"/>
      <c r="BH284" s="163"/>
      <c r="BI284" s="163"/>
      <c r="BJ284" s="160"/>
      <c r="BK284" s="161"/>
      <c r="BL284" s="163"/>
      <c r="BM284" s="163"/>
      <c r="BN284" s="160"/>
      <c r="BO284" s="161"/>
      <c r="BP284" s="163"/>
      <c r="BQ284" s="163"/>
      <c r="BR284" s="160"/>
      <c r="BS284" s="161"/>
      <c r="BT284" s="163"/>
      <c r="BU284" s="163"/>
      <c r="BV284" s="160"/>
      <c r="BW284" s="161"/>
      <c r="BX284" s="163"/>
      <c r="BY284" s="163"/>
      <c r="BZ284" s="160"/>
      <c r="CA284" s="161"/>
      <c r="CB284" s="163"/>
      <c r="CC284" s="163"/>
      <c r="CD284" s="160"/>
      <c r="CE284" s="161"/>
      <c r="CF284" s="163"/>
      <c r="CG284" s="163"/>
      <c r="CH284" s="160"/>
      <c r="CI284" s="161"/>
      <c r="CJ284" s="163"/>
      <c r="CK284" s="163"/>
      <c r="CL284" s="160"/>
      <c r="CM284" s="161"/>
      <c r="CN284" s="163"/>
      <c r="CO284" s="163"/>
      <c r="CP284" s="160"/>
      <c r="CQ284" s="161"/>
      <c r="CR284" s="163"/>
      <c r="CS284" s="163"/>
      <c r="CT284" s="160"/>
      <c r="CU284" s="161"/>
      <c r="CV284" s="163"/>
      <c r="CW284" s="163"/>
      <c r="CX284" s="160"/>
      <c r="CY284" s="161"/>
      <c r="CZ284" s="163"/>
      <c r="DA284" s="163"/>
      <c r="DB284" s="160"/>
      <c r="DC284" s="161"/>
      <c r="DD284" s="163"/>
      <c r="DE284" s="163"/>
      <c r="DF284" s="160"/>
      <c r="DG284" s="161"/>
      <c r="DH284" s="163"/>
      <c r="DI284" s="163"/>
      <c r="DJ284" s="160"/>
      <c r="DK284" s="161"/>
      <c r="DL284" s="163"/>
      <c r="DM284" s="163"/>
      <c r="DN284" s="160"/>
      <c r="DO284" s="161"/>
      <c r="DP284" s="163"/>
      <c r="DQ284" s="163"/>
      <c r="DR284" s="160"/>
      <c r="DS284" s="161"/>
      <c r="DT284" s="163"/>
      <c r="DU284" s="163"/>
      <c r="DV284" s="160"/>
      <c r="DW284" s="161"/>
      <c r="DX284" s="163"/>
      <c r="DY284" s="163"/>
      <c r="DZ284" s="160"/>
      <c r="EA284" s="161"/>
      <c r="EB284" s="163"/>
      <c r="EC284" s="163"/>
      <c r="ED284" s="160"/>
      <c r="EE284" s="161"/>
      <c r="EF284" s="163"/>
      <c r="EG284" s="163"/>
      <c r="EH284" s="160"/>
      <c r="EI284" s="161"/>
      <c r="EJ284" s="163"/>
      <c r="EK284" s="163"/>
      <c r="EL284" s="160"/>
      <c r="EM284" s="161"/>
      <c r="EN284" s="163"/>
      <c r="EO284" s="163"/>
      <c r="EP284" s="160"/>
      <c r="EQ284" s="161"/>
      <c r="ER284" s="163"/>
      <c r="ES284" s="163"/>
      <c r="ET284" s="160"/>
      <c r="EU284" s="161"/>
      <c r="EV284" s="163"/>
      <c r="EW284" s="163"/>
      <c r="EX284" s="160"/>
      <c r="EY284" s="161"/>
      <c r="EZ284" s="163"/>
      <c r="FA284" s="163"/>
      <c r="FB284" s="160"/>
      <c r="FC284" s="161"/>
      <c r="FD284" s="163"/>
      <c r="FE284" s="163"/>
      <c r="FF284" s="160"/>
      <c r="FG284" s="161"/>
      <c r="FH284" s="163"/>
      <c r="FI284" s="163"/>
      <c r="FJ284" s="160"/>
      <c r="FK284" s="161"/>
      <c r="FL284" s="163"/>
      <c r="FM284" s="163"/>
      <c r="FN284" s="160"/>
      <c r="FO284" s="161"/>
      <c r="FP284" s="163"/>
      <c r="FQ284" s="163"/>
      <c r="FR284" s="160"/>
      <c r="FS284" s="161"/>
      <c r="FT284" s="163"/>
      <c r="FU284" s="163"/>
      <c r="FV284" s="160"/>
      <c r="FW284" s="161"/>
      <c r="FX284" s="163"/>
      <c r="FY284" s="163"/>
      <c r="FZ284" s="160"/>
      <c r="GA284" s="161"/>
      <c r="GB284" s="163"/>
      <c r="GC284" s="163"/>
      <c r="GD284" s="160"/>
      <c r="GE284" s="161"/>
      <c r="GF284" s="163"/>
      <c r="GG284" s="163"/>
      <c r="GH284" s="160"/>
      <c r="GI284" s="161"/>
      <c r="GJ284" s="163"/>
      <c r="GK284" s="163"/>
      <c r="GL284" s="160"/>
      <c r="GM284" s="161"/>
      <c r="GN284" s="163"/>
      <c r="GO284" s="163"/>
      <c r="GP284" s="160"/>
      <c r="GQ284" s="161"/>
      <c r="GR284" s="163"/>
      <c r="GS284" s="163"/>
      <c r="GT284" s="160"/>
      <c r="GU284" s="161"/>
      <c r="GV284" s="163"/>
      <c r="GW284" s="163"/>
      <c r="GX284" s="160"/>
      <c r="GY284" s="161"/>
      <c r="GZ284" s="163"/>
      <c r="HA284" s="163"/>
      <c r="HB284" s="160"/>
      <c r="HC284" s="161"/>
      <c r="HD284" s="163"/>
      <c r="HE284" s="163"/>
      <c r="HF284" s="160"/>
      <c r="HG284" s="161"/>
      <c r="HH284" s="163"/>
      <c r="HI284" s="163"/>
      <c r="HJ284" s="160"/>
      <c r="HK284" s="161"/>
      <c r="HL284" s="163"/>
      <c r="HM284" s="163"/>
      <c r="HN284" s="160"/>
      <c r="HO284" s="161"/>
      <c r="HP284" s="163"/>
      <c r="HQ284" s="163"/>
      <c r="HR284" s="160"/>
      <c r="HS284" s="161"/>
      <c r="HT284" s="163"/>
      <c r="HU284" s="163"/>
      <c r="HV284" s="160"/>
      <c r="HW284" s="161"/>
      <c r="HX284" s="163"/>
      <c r="HY284" s="163"/>
      <c r="HZ284" s="160"/>
      <c r="IA284" s="161"/>
      <c r="IB284" s="163"/>
      <c r="IC284" s="163"/>
      <c r="ID284" s="160"/>
      <c r="IE284" s="161"/>
      <c r="IF284" s="163"/>
      <c r="IG284" s="163"/>
      <c r="IH284" s="160"/>
      <c r="II284" s="161"/>
      <c r="IJ284" s="163"/>
      <c r="IK284" s="163"/>
      <c r="IL284" s="160"/>
      <c r="IM284" s="161"/>
      <c r="IN284" s="163"/>
      <c r="IO284" s="163"/>
      <c r="IP284" s="160"/>
      <c r="IQ284" s="161"/>
      <c r="IR284" s="163"/>
      <c r="IS284" s="163"/>
      <c r="IT284" s="160"/>
      <c r="IU284" s="161"/>
      <c r="IV284" s="163"/>
      <c r="IW284" s="163"/>
      <c r="IX284" s="160"/>
      <c r="IY284" s="161"/>
      <c r="IZ284" s="163"/>
      <c r="JA284" s="163"/>
      <c r="JB284" s="160"/>
      <c r="JC284" s="161"/>
      <c r="JD284" s="163"/>
      <c r="JE284" s="163"/>
      <c r="JF284" s="160"/>
      <c r="JG284" s="161"/>
      <c r="JH284" s="163"/>
      <c r="JI284" s="163"/>
      <c r="JJ284" s="160"/>
      <c r="JK284" s="161"/>
      <c r="JL284" s="163"/>
      <c r="JM284" s="163"/>
      <c r="JN284" s="160"/>
      <c r="JO284" s="161"/>
      <c r="JP284" s="163"/>
      <c r="JQ284" s="163"/>
      <c r="JR284" s="160"/>
      <c r="JS284" s="161"/>
      <c r="JT284" s="163"/>
      <c r="JU284" s="163"/>
      <c r="JV284" s="160"/>
      <c r="JW284" s="161"/>
      <c r="JX284" s="163"/>
      <c r="JY284" s="163"/>
      <c r="JZ284" s="160"/>
      <c r="KA284" s="161"/>
      <c r="KB284" s="163"/>
      <c r="KC284" s="163"/>
      <c r="KD284" s="160"/>
      <c r="KE284" s="161"/>
      <c r="KF284" s="163"/>
      <c r="KG284" s="163"/>
      <c r="KH284" s="160"/>
      <c r="KI284" s="161"/>
      <c r="KJ284" s="163"/>
      <c r="KK284" s="163"/>
      <c r="KL284" s="160"/>
      <c r="KM284" s="161"/>
      <c r="KN284" s="163"/>
      <c r="KO284" s="163"/>
      <c r="KP284" s="160"/>
      <c r="KQ284" s="161"/>
      <c r="KR284" s="163"/>
      <c r="KS284" s="163"/>
      <c r="KT284" s="160"/>
      <c r="KU284" s="161"/>
      <c r="KV284" s="163"/>
      <c r="KW284" s="163"/>
      <c r="KX284" s="160"/>
      <c r="KY284" s="161"/>
      <c r="KZ284" s="163"/>
      <c r="LA284" s="163"/>
      <c r="LB284" s="160"/>
      <c r="LC284" s="161"/>
      <c r="LD284" s="163"/>
      <c r="LE284" s="163"/>
      <c r="LF284" s="160"/>
      <c r="LG284" s="161"/>
      <c r="LH284" s="163"/>
      <c r="LI284" s="163"/>
      <c r="LJ284" s="160"/>
      <c r="LK284" s="161"/>
      <c r="LL284" s="163"/>
      <c r="LM284" s="163"/>
      <c r="LN284" s="160"/>
      <c r="LO284" s="161"/>
      <c r="LP284" s="163"/>
      <c r="LQ284" s="163"/>
      <c r="LR284" s="160"/>
      <c r="LS284" s="161"/>
      <c r="LT284" s="163"/>
      <c r="LU284" s="163"/>
      <c r="LV284" s="160"/>
      <c r="LW284" s="161"/>
      <c r="LX284" s="163"/>
      <c r="LY284" s="163"/>
      <c r="LZ284" s="160"/>
      <c r="MA284" s="161"/>
      <c r="MB284" s="163"/>
      <c r="MC284" s="163"/>
      <c r="MD284" s="160"/>
      <c r="ME284" s="161"/>
      <c r="MF284" s="163"/>
      <c r="MG284" s="163"/>
      <c r="MH284" s="160"/>
      <c r="MI284" s="161"/>
      <c r="MJ284" s="163"/>
      <c r="MK284" s="163"/>
      <c r="ML284" s="160"/>
      <c r="MM284" s="161"/>
      <c r="MN284" s="163"/>
      <c r="MO284" s="163"/>
      <c r="MP284" s="160"/>
      <c r="MQ284" s="161"/>
      <c r="MR284" s="163"/>
      <c r="MS284" s="163"/>
      <c r="MT284" s="160"/>
      <c r="MU284" s="161"/>
      <c r="MV284" s="163"/>
      <c r="MW284" s="163"/>
      <c r="MX284" s="160"/>
      <c r="MY284" s="161"/>
      <c r="MZ284" s="163"/>
      <c r="NA284" s="163"/>
      <c r="NB284" s="160"/>
      <c r="NC284" s="161"/>
      <c r="ND284" s="163"/>
      <c r="NE284" s="163"/>
      <c r="NF284" s="160"/>
      <c r="NG284" s="161"/>
      <c r="NH284" s="163"/>
      <c r="NI284" s="163"/>
      <c r="NJ284" s="160"/>
      <c r="NK284" s="161"/>
      <c r="NL284" s="163"/>
      <c r="NM284" s="163"/>
      <c r="NN284" s="160"/>
      <c r="NO284" s="161"/>
      <c r="NP284" s="163"/>
      <c r="NQ284" s="163"/>
      <c r="NR284" s="160"/>
      <c r="NS284" s="161"/>
      <c r="NT284" s="163"/>
      <c r="NU284" s="163"/>
      <c r="NV284" s="160"/>
      <c r="NW284" s="161"/>
      <c r="NX284" s="163"/>
      <c r="NY284" s="163"/>
      <c r="NZ284" s="160"/>
      <c r="OA284" s="161"/>
      <c r="OB284" s="163"/>
      <c r="OC284" s="163"/>
      <c r="OD284" s="160"/>
      <c r="OE284" s="161"/>
      <c r="OF284" s="163"/>
      <c r="OG284" s="163"/>
      <c r="OH284" s="160"/>
      <c r="OI284" s="161"/>
      <c r="OJ284" s="163"/>
      <c r="OK284" s="163"/>
      <c r="OL284" s="160"/>
      <c r="OM284" s="161"/>
      <c r="ON284" s="163"/>
      <c r="OO284" s="163"/>
      <c r="OP284" s="160"/>
      <c r="OQ284" s="161"/>
      <c r="OR284" s="163"/>
      <c r="OS284" s="163"/>
      <c r="OT284" s="160"/>
      <c r="OU284" s="161"/>
      <c r="OV284" s="163"/>
      <c r="OW284" s="163"/>
      <c r="OX284" s="160"/>
      <c r="OY284" s="161"/>
      <c r="OZ284" s="163"/>
      <c r="PA284" s="163"/>
      <c r="PB284" s="160"/>
      <c r="PC284" s="161"/>
      <c r="PD284" s="163"/>
      <c r="PE284" s="163"/>
      <c r="PF284" s="160"/>
      <c r="PG284" s="161"/>
      <c r="PH284" s="163"/>
      <c r="PI284" s="163"/>
      <c r="PJ284" s="160"/>
      <c r="PK284" s="161"/>
      <c r="PL284" s="163"/>
      <c r="PM284" s="163"/>
      <c r="PN284" s="160"/>
      <c r="PO284" s="161"/>
      <c r="PP284" s="163"/>
      <c r="PQ284" s="163"/>
      <c r="PR284" s="160"/>
      <c r="PS284" s="161"/>
      <c r="PT284" s="163"/>
      <c r="PU284" s="163"/>
      <c r="PV284" s="160"/>
      <c r="PW284" s="161"/>
      <c r="PX284" s="163"/>
      <c r="PY284" s="163"/>
      <c r="PZ284" s="160"/>
      <c r="QA284" s="161"/>
      <c r="QB284" s="163"/>
      <c r="QC284" s="163"/>
      <c r="QD284" s="160"/>
      <c r="QE284" s="161"/>
      <c r="QF284" s="163"/>
      <c r="QG284" s="163"/>
      <c r="QH284" s="160"/>
      <c r="QI284" s="161"/>
      <c r="QJ284" s="163"/>
      <c r="QK284" s="163"/>
      <c r="QL284" s="160"/>
      <c r="QM284" s="161"/>
      <c r="QN284" s="163"/>
      <c r="QO284" s="163"/>
      <c r="QP284" s="160"/>
      <c r="QQ284" s="161"/>
      <c r="QR284" s="163"/>
      <c r="QS284" s="163"/>
      <c r="QT284" s="160"/>
      <c r="QU284" s="161"/>
      <c r="QV284" s="163"/>
      <c r="QW284" s="163"/>
      <c r="QX284" s="160"/>
      <c r="QY284" s="161"/>
      <c r="QZ284" s="163"/>
      <c r="RA284" s="163"/>
      <c r="RB284" s="160"/>
      <c r="RC284" s="161"/>
      <c r="RD284" s="163"/>
      <c r="RE284" s="163"/>
      <c r="RF284" s="160"/>
      <c r="RG284" s="161"/>
      <c r="RH284" s="163"/>
      <c r="RI284" s="163"/>
      <c r="RJ284" s="160"/>
      <c r="RK284" s="161"/>
      <c r="RL284" s="163"/>
      <c r="RM284" s="163"/>
      <c r="RN284" s="160"/>
      <c r="RO284" s="161"/>
      <c r="RP284" s="163"/>
      <c r="RQ284" s="163"/>
      <c r="RR284" s="160"/>
      <c r="RS284" s="161"/>
      <c r="RT284" s="163"/>
      <c r="RU284" s="163"/>
      <c r="RV284" s="160"/>
      <c r="RW284" s="161"/>
      <c r="RX284" s="163"/>
      <c r="RY284" s="163"/>
      <c r="RZ284" s="160"/>
      <c r="SA284" s="161"/>
      <c r="SB284" s="163"/>
      <c r="SC284" s="163"/>
      <c r="SD284" s="160"/>
      <c r="SE284" s="161"/>
      <c r="SF284" s="163"/>
      <c r="SG284" s="163"/>
      <c r="SH284" s="160"/>
      <c r="SI284" s="161"/>
      <c r="SJ284" s="163"/>
      <c r="SK284" s="163"/>
      <c r="SL284" s="160"/>
      <c r="SM284" s="161"/>
      <c r="SN284" s="163"/>
      <c r="SO284" s="163"/>
      <c r="SP284" s="160"/>
      <c r="SQ284" s="161"/>
      <c r="SR284" s="163"/>
      <c r="SS284" s="163"/>
      <c r="ST284" s="160"/>
      <c r="SU284" s="161"/>
      <c r="SV284" s="163"/>
      <c r="SW284" s="163"/>
      <c r="SX284" s="160"/>
      <c r="SY284" s="161"/>
      <c r="SZ284" s="163"/>
      <c r="TA284" s="163"/>
      <c r="TB284" s="160"/>
      <c r="TC284" s="161"/>
      <c r="TD284" s="163"/>
      <c r="TE284" s="163"/>
      <c r="TF284" s="160"/>
      <c r="TG284" s="161"/>
      <c r="TH284" s="163"/>
      <c r="TI284" s="163"/>
      <c r="TJ284" s="160"/>
      <c r="TK284" s="161"/>
      <c r="TL284" s="163"/>
      <c r="TM284" s="163"/>
      <c r="TN284" s="160"/>
      <c r="TO284" s="161"/>
      <c r="TP284" s="163"/>
      <c r="TQ284" s="163"/>
      <c r="TR284" s="160"/>
      <c r="TS284" s="161"/>
      <c r="TT284" s="163"/>
      <c r="TU284" s="163"/>
      <c r="TV284" s="160"/>
      <c r="TW284" s="161"/>
      <c r="TX284" s="163"/>
      <c r="TY284" s="163"/>
      <c r="TZ284" s="160"/>
      <c r="UA284" s="161"/>
      <c r="UB284" s="163"/>
      <c r="UC284" s="163"/>
      <c r="UD284" s="160"/>
      <c r="UE284" s="161"/>
      <c r="UF284" s="163"/>
      <c r="UG284" s="163"/>
      <c r="UH284" s="160"/>
      <c r="UI284" s="161"/>
      <c r="UJ284" s="163"/>
      <c r="UK284" s="163"/>
      <c r="UL284" s="160"/>
      <c r="UM284" s="161"/>
      <c r="UN284" s="163"/>
      <c r="UO284" s="163"/>
      <c r="UP284" s="160"/>
      <c r="UQ284" s="161"/>
      <c r="UR284" s="163"/>
      <c r="US284" s="163"/>
      <c r="UT284" s="160"/>
      <c r="UU284" s="161"/>
      <c r="UV284" s="163"/>
      <c r="UW284" s="163"/>
      <c r="UX284" s="160"/>
      <c r="UY284" s="161"/>
      <c r="UZ284" s="163"/>
      <c r="VA284" s="163"/>
      <c r="VB284" s="160"/>
      <c r="VC284" s="161"/>
      <c r="VD284" s="163"/>
      <c r="VE284" s="163"/>
      <c r="VF284" s="160"/>
      <c r="VG284" s="161"/>
      <c r="VH284" s="163"/>
      <c r="VI284" s="163"/>
      <c r="VJ284" s="160"/>
      <c r="VK284" s="161"/>
      <c r="VL284" s="163"/>
      <c r="VM284" s="163"/>
      <c r="VN284" s="160"/>
      <c r="VO284" s="161"/>
      <c r="VP284" s="163"/>
      <c r="VQ284" s="163"/>
      <c r="VR284" s="160"/>
      <c r="VS284" s="161"/>
      <c r="VT284" s="163"/>
      <c r="VU284" s="163"/>
      <c r="VV284" s="160"/>
      <c r="VW284" s="161"/>
      <c r="VX284" s="163"/>
      <c r="VY284" s="163"/>
      <c r="VZ284" s="160"/>
      <c r="WA284" s="161"/>
      <c r="WB284" s="163"/>
      <c r="WC284" s="163"/>
      <c r="WD284" s="160"/>
      <c r="WE284" s="161"/>
      <c r="WF284" s="163"/>
      <c r="WG284" s="163"/>
      <c r="WH284" s="160"/>
      <c r="WI284" s="161"/>
      <c r="WJ284" s="163"/>
      <c r="WK284" s="163"/>
      <c r="WL284" s="160"/>
      <c r="WM284" s="161"/>
      <c r="WN284" s="163"/>
      <c r="WO284" s="163"/>
      <c r="WP284" s="160"/>
      <c r="WQ284" s="161"/>
      <c r="WR284" s="163"/>
      <c r="WS284" s="163"/>
      <c r="WT284" s="160"/>
      <c r="WU284" s="161"/>
      <c r="WV284" s="163"/>
      <c r="WW284" s="163"/>
      <c r="WX284" s="160"/>
      <c r="WY284" s="161"/>
      <c r="WZ284" s="163"/>
      <c r="XA284" s="163"/>
      <c r="XB284" s="160"/>
      <c r="XC284" s="161"/>
      <c r="XD284" s="163"/>
      <c r="XE284" s="163"/>
      <c r="XF284" s="160"/>
      <c r="XG284" s="161"/>
      <c r="XH284" s="163"/>
      <c r="XI284" s="163"/>
      <c r="XJ284" s="160"/>
      <c r="XK284" s="161"/>
      <c r="XL284" s="163"/>
      <c r="XM284" s="163"/>
      <c r="XN284" s="160"/>
      <c r="XO284" s="161"/>
      <c r="XP284" s="163"/>
      <c r="XQ284" s="163"/>
      <c r="XR284" s="160"/>
      <c r="XS284" s="161"/>
      <c r="XT284" s="163"/>
      <c r="XU284" s="163"/>
      <c r="XV284" s="160"/>
      <c r="XW284" s="161"/>
      <c r="XX284" s="163"/>
      <c r="XY284" s="163"/>
      <c r="XZ284" s="160"/>
      <c r="YA284" s="161"/>
      <c r="YB284" s="163"/>
      <c r="YC284" s="163"/>
      <c r="YD284" s="160"/>
      <c r="YE284" s="161"/>
      <c r="YF284" s="163"/>
      <c r="YG284" s="163"/>
      <c r="YH284" s="160"/>
      <c r="YI284" s="161"/>
      <c r="YJ284" s="163"/>
      <c r="YK284" s="163"/>
      <c r="YL284" s="160"/>
      <c r="YM284" s="161"/>
      <c r="YN284" s="163"/>
      <c r="YO284" s="163"/>
      <c r="YP284" s="160"/>
      <c r="YQ284" s="161"/>
      <c r="YR284" s="163"/>
      <c r="YS284" s="163"/>
      <c r="YT284" s="160"/>
      <c r="YU284" s="161"/>
      <c r="YV284" s="163"/>
      <c r="YW284" s="163"/>
      <c r="YX284" s="160"/>
      <c r="YY284" s="161"/>
      <c r="YZ284" s="163"/>
      <c r="ZA284" s="163"/>
      <c r="ZB284" s="160"/>
      <c r="ZC284" s="161"/>
      <c r="ZD284" s="163"/>
      <c r="ZE284" s="163"/>
      <c r="ZF284" s="160"/>
      <c r="ZG284" s="161"/>
      <c r="ZH284" s="163"/>
      <c r="ZI284" s="163"/>
      <c r="ZJ284" s="160"/>
      <c r="ZK284" s="161"/>
      <c r="ZL284" s="163"/>
      <c r="ZM284" s="163"/>
      <c r="ZN284" s="160"/>
      <c r="ZO284" s="161"/>
      <c r="ZP284" s="163"/>
      <c r="ZQ284" s="163"/>
      <c r="ZR284" s="160"/>
      <c r="ZS284" s="161"/>
      <c r="ZT284" s="163"/>
      <c r="ZU284" s="163"/>
      <c r="ZV284" s="160"/>
      <c r="ZW284" s="161"/>
      <c r="ZX284" s="163"/>
      <c r="ZY284" s="163"/>
      <c r="ZZ284" s="160"/>
      <c r="AAA284" s="161"/>
      <c r="AAB284" s="163"/>
      <c r="AAC284" s="163"/>
      <c r="AAD284" s="160"/>
      <c r="AAE284" s="161"/>
      <c r="AAF284" s="163"/>
      <c r="AAG284" s="163"/>
      <c r="AAH284" s="160"/>
      <c r="AAI284" s="161"/>
      <c r="AAJ284" s="163"/>
      <c r="AAK284" s="163"/>
      <c r="AAL284" s="160"/>
      <c r="AAM284" s="161"/>
      <c r="AAN284" s="163"/>
      <c r="AAO284" s="163"/>
      <c r="AAP284" s="160"/>
      <c r="AAQ284" s="161"/>
      <c r="AAR284" s="163"/>
      <c r="AAS284" s="163"/>
      <c r="AAT284" s="160"/>
      <c r="AAU284" s="161"/>
      <c r="AAV284" s="163"/>
      <c r="AAW284" s="163"/>
      <c r="AAX284" s="160"/>
      <c r="AAY284" s="161"/>
      <c r="AAZ284" s="163"/>
      <c r="ABA284" s="163"/>
      <c r="ABB284" s="160"/>
      <c r="ABC284" s="161"/>
      <c r="ABD284" s="163"/>
      <c r="ABE284" s="163"/>
      <c r="ABF284" s="160"/>
      <c r="ABG284" s="161"/>
      <c r="ABH284" s="163"/>
      <c r="ABI284" s="163"/>
      <c r="ABJ284" s="160"/>
      <c r="ABK284" s="161"/>
      <c r="ABL284" s="163"/>
      <c r="ABM284" s="163"/>
      <c r="ABN284" s="160"/>
      <c r="ABO284" s="161"/>
      <c r="ABP284" s="163"/>
      <c r="ABQ284" s="163"/>
      <c r="ABR284" s="160"/>
      <c r="ABS284" s="161"/>
      <c r="ABT284" s="163"/>
      <c r="ABU284" s="163"/>
      <c r="ABV284" s="160"/>
      <c r="ABW284" s="161"/>
      <c r="ABX284" s="163"/>
      <c r="ABY284" s="163"/>
      <c r="ABZ284" s="160"/>
      <c r="ACA284" s="161"/>
      <c r="ACB284" s="163"/>
      <c r="ACC284" s="163"/>
      <c r="ACD284" s="160"/>
      <c r="ACE284" s="161"/>
      <c r="ACF284" s="163"/>
      <c r="ACG284" s="163"/>
      <c r="ACH284" s="160"/>
      <c r="ACI284" s="161"/>
      <c r="ACJ284" s="163"/>
      <c r="ACK284" s="163"/>
      <c r="ACL284" s="160"/>
      <c r="ACM284" s="161"/>
      <c r="ACN284" s="163"/>
      <c r="ACO284" s="163"/>
      <c r="ACP284" s="160"/>
      <c r="ACQ284" s="161"/>
      <c r="ACR284" s="163"/>
      <c r="ACS284" s="163"/>
      <c r="ACT284" s="160"/>
      <c r="ACU284" s="161"/>
      <c r="ACV284" s="163"/>
      <c r="ACW284" s="163"/>
      <c r="ACX284" s="160"/>
      <c r="ACY284" s="161"/>
      <c r="ACZ284" s="163"/>
      <c r="ADA284" s="163"/>
      <c r="ADB284" s="160"/>
      <c r="ADC284" s="161"/>
      <c r="ADD284" s="163"/>
      <c r="ADE284" s="163"/>
      <c r="ADF284" s="160"/>
      <c r="ADG284" s="161"/>
      <c r="ADH284" s="163"/>
      <c r="ADI284" s="163"/>
      <c r="ADJ284" s="160"/>
      <c r="ADK284" s="161"/>
      <c r="ADL284" s="163"/>
      <c r="ADM284" s="163"/>
      <c r="ADN284" s="160"/>
      <c r="ADO284" s="161"/>
      <c r="ADP284" s="163"/>
      <c r="ADQ284" s="163"/>
      <c r="ADR284" s="160"/>
      <c r="ADS284" s="161"/>
      <c r="ADT284" s="163"/>
      <c r="ADU284" s="163"/>
      <c r="ADV284" s="160"/>
      <c r="ADW284" s="161"/>
      <c r="ADX284" s="163"/>
      <c r="ADY284" s="163"/>
      <c r="ADZ284" s="160"/>
      <c r="AEA284" s="161"/>
      <c r="AEB284" s="163"/>
      <c r="AEC284" s="163"/>
      <c r="AED284" s="160"/>
      <c r="AEE284" s="161"/>
      <c r="AEF284" s="163"/>
      <c r="AEG284" s="163"/>
      <c r="AEH284" s="160"/>
      <c r="AEI284" s="161"/>
      <c r="AEJ284" s="163"/>
      <c r="AEK284" s="163"/>
      <c r="AEL284" s="160"/>
      <c r="AEM284" s="161"/>
      <c r="AEN284" s="163"/>
      <c r="AEO284" s="163"/>
      <c r="AEP284" s="160"/>
      <c r="AEQ284" s="161"/>
      <c r="AER284" s="163"/>
      <c r="AES284" s="163"/>
      <c r="AET284" s="160"/>
      <c r="AEU284" s="161"/>
      <c r="AEV284" s="163"/>
      <c r="AEW284" s="163"/>
      <c r="AEX284" s="160"/>
      <c r="AEY284" s="161"/>
      <c r="AEZ284" s="163"/>
      <c r="AFA284" s="163"/>
      <c r="AFB284" s="160"/>
      <c r="AFC284" s="161"/>
      <c r="AFD284" s="163"/>
      <c r="AFE284" s="163"/>
      <c r="AFF284" s="160"/>
      <c r="AFG284" s="161"/>
      <c r="AFH284" s="163"/>
      <c r="AFI284" s="163"/>
      <c r="AFJ284" s="160"/>
      <c r="AFK284" s="161"/>
      <c r="AFL284" s="163"/>
      <c r="AFM284" s="163"/>
      <c r="AFN284" s="160"/>
      <c r="AFO284" s="161"/>
      <c r="AFP284" s="163"/>
      <c r="AFQ284" s="163"/>
      <c r="AFR284" s="160"/>
      <c r="AFS284" s="161"/>
      <c r="AFT284" s="163"/>
      <c r="AFU284" s="163"/>
      <c r="AFV284" s="160"/>
      <c r="AFW284" s="161"/>
      <c r="AFX284" s="163"/>
      <c r="AFY284" s="163"/>
      <c r="AFZ284" s="160"/>
      <c r="AGA284" s="161"/>
      <c r="AGB284" s="163"/>
      <c r="AGC284" s="163"/>
      <c r="AGD284" s="160"/>
      <c r="AGE284" s="161"/>
      <c r="AGF284" s="163"/>
      <c r="AGG284" s="163"/>
      <c r="AGH284" s="160"/>
      <c r="AGI284" s="161"/>
      <c r="AGJ284" s="163"/>
      <c r="AGK284" s="163"/>
      <c r="AGL284" s="160"/>
      <c r="AGM284" s="161"/>
      <c r="AGN284" s="163"/>
      <c r="AGO284" s="163"/>
      <c r="AGP284" s="160"/>
      <c r="AGQ284" s="161"/>
      <c r="AGR284" s="163"/>
      <c r="AGS284" s="163"/>
      <c r="AGT284" s="160"/>
      <c r="AGU284" s="161"/>
      <c r="AGV284" s="163"/>
      <c r="AGW284" s="163"/>
      <c r="AGX284" s="160"/>
      <c r="AGY284" s="161"/>
      <c r="AGZ284" s="163"/>
      <c r="AHA284" s="163"/>
      <c r="AHB284" s="160"/>
      <c r="AHC284" s="161"/>
      <c r="AHD284" s="163"/>
      <c r="AHE284" s="163"/>
      <c r="AHF284" s="160"/>
      <c r="AHG284" s="161"/>
      <c r="AHH284" s="163"/>
      <c r="AHI284" s="163"/>
      <c r="AHJ284" s="160"/>
      <c r="AHK284" s="161"/>
      <c r="AHL284" s="163"/>
      <c r="AHM284" s="163"/>
      <c r="AHN284" s="160"/>
      <c r="AHO284" s="161"/>
      <c r="AHP284" s="163"/>
      <c r="AHQ284" s="163"/>
      <c r="AHR284" s="160"/>
      <c r="AHS284" s="161"/>
      <c r="AHT284" s="163"/>
      <c r="AHU284" s="163"/>
      <c r="AHV284" s="160"/>
      <c r="AHW284" s="161"/>
      <c r="AHX284" s="163"/>
      <c r="AHY284" s="163"/>
      <c r="AHZ284" s="160"/>
      <c r="AIA284" s="161"/>
      <c r="AIB284" s="163"/>
      <c r="AIC284" s="163"/>
      <c r="AID284" s="160"/>
      <c r="AIE284" s="161"/>
      <c r="AIF284" s="163"/>
      <c r="AIG284" s="163"/>
      <c r="AIH284" s="160"/>
      <c r="AII284" s="161"/>
      <c r="AIJ284" s="163"/>
      <c r="AIK284" s="163"/>
      <c r="AIL284" s="160"/>
      <c r="AIM284" s="161"/>
      <c r="AIN284" s="163"/>
      <c r="AIO284" s="163"/>
      <c r="AIP284" s="160"/>
      <c r="AIQ284" s="161"/>
      <c r="AIR284" s="163"/>
      <c r="AIS284" s="163"/>
      <c r="AIT284" s="160"/>
      <c r="AIU284" s="161"/>
      <c r="AIV284" s="163"/>
      <c r="AIW284" s="163"/>
      <c r="AIX284" s="160"/>
      <c r="AIY284" s="161"/>
      <c r="AIZ284" s="163"/>
      <c r="AJA284" s="163"/>
      <c r="AJB284" s="160"/>
      <c r="AJC284" s="161"/>
      <c r="AJD284" s="163"/>
      <c r="AJE284" s="163"/>
      <c r="AJF284" s="160"/>
      <c r="AJG284" s="161"/>
      <c r="AJH284" s="163"/>
      <c r="AJI284" s="163"/>
      <c r="AJJ284" s="160"/>
      <c r="AJK284" s="161"/>
      <c r="AJL284" s="163"/>
      <c r="AJM284" s="163"/>
      <c r="AJN284" s="160"/>
      <c r="AJO284" s="161"/>
      <c r="AJP284" s="163"/>
      <c r="AJQ284" s="163"/>
      <c r="AJR284" s="160"/>
      <c r="AJS284" s="161"/>
      <c r="AJT284" s="163"/>
      <c r="AJU284" s="163"/>
      <c r="AJV284" s="160"/>
      <c r="AJW284" s="161"/>
      <c r="AJX284" s="163"/>
      <c r="AJY284" s="163"/>
      <c r="AJZ284" s="160"/>
      <c r="AKA284" s="161"/>
      <c r="AKB284" s="163"/>
      <c r="AKC284" s="163"/>
      <c r="AKD284" s="160"/>
      <c r="AKE284" s="161"/>
      <c r="AKF284" s="163"/>
      <c r="AKG284" s="163"/>
      <c r="AKH284" s="160"/>
      <c r="AKI284" s="161"/>
      <c r="AKJ284" s="163"/>
      <c r="AKK284" s="163"/>
      <c r="AKL284" s="160"/>
      <c r="AKM284" s="161"/>
      <c r="AKN284" s="163"/>
      <c r="AKO284" s="163"/>
      <c r="AKP284" s="160"/>
      <c r="AKQ284" s="161"/>
      <c r="AKR284" s="163"/>
      <c r="AKS284" s="163"/>
      <c r="AKT284" s="160"/>
      <c r="AKU284" s="161"/>
      <c r="AKV284" s="163"/>
      <c r="AKW284" s="163"/>
      <c r="AKX284" s="160"/>
      <c r="AKY284" s="161"/>
      <c r="AKZ284" s="163"/>
      <c r="ALA284" s="163"/>
      <c r="ALB284" s="160"/>
      <c r="ALC284" s="161"/>
      <c r="ALD284" s="163"/>
      <c r="ALE284" s="163"/>
      <c r="ALF284" s="160"/>
      <c r="ALG284" s="161"/>
      <c r="ALH284" s="163"/>
      <c r="ALI284" s="163"/>
      <c r="ALJ284" s="160"/>
      <c r="ALK284" s="161"/>
      <c r="ALL284" s="163"/>
      <c r="ALM284" s="163"/>
      <c r="ALN284" s="160"/>
      <c r="ALO284" s="161"/>
      <c r="ALP284" s="163"/>
      <c r="ALQ284" s="163"/>
      <c r="ALR284" s="160"/>
      <c r="ALS284" s="161"/>
      <c r="ALT284" s="163"/>
      <c r="ALU284" s="163"/>
      <c r="ALV284" s="160"/>
      <c r="ALW284" s="161"/>
      <c r="ALX284" s="163"/>
      <c r="ALY284" s="163"/>
      <c r="ALZ284" s="160"/>
      <c r="AMA284" s="161"/>
      <c r="AMB284" s="163"/>
      <c r="AMC284" s="163"/>
      <c r="AMD284" s="160"/>
      <c r="AME284" s="161"/>
      <c r="AMF284" s="163"/>
      <c r="AMG284" s="163"/>
      <c r="AMH284" s="160"/>
      <c r="AMI284" s="161"/>
      <c r="AMJ284" s="163"/>
      <c r="AMK284" s="163"/>
      <c r="AML284" s="160"/>
      <c r="AMM284" s="161"/>
      <c r="AMN284" s="163"/>
      <c r="AMO284" s="163"/>
      <c r="AMP284" s="160"/>
      <c r="AMQ284" s="161"/>
      <c r="AMR284" s="163"/>
      <c r="AMS284" s="163"/>
      <c r="AMT284" s="160"/>
      <c r="AMU284" s="161"/>
      <c r="AMV284" s="163"/>
      <c r="AMW284" s="163"/>
      <c r="AMX284" s="160"/>
      <c r="AMY284" s="161"/>
      <c r="AMZ284" s="163"/>
      <c r="ANA284" s="163"/>
      <c r="ANB284" s="160"/>
      <c r="ANC284" s="161"/>
      <c r="AND284" s="163"/>
      <c r="ANE284" s="163"/>
      <c r="ANF284" s="160"/>
      <c r="ANG284" s="161"/>
      <c r="ANH284" s="163"/>
      <c r="ANI284" s="163"/>
      <c r="ANJ284" s="160"/>
      <c r="ANK284" s="161"/>
      <c r="ANL284" s="163"/>
      <c r="ANM284" s="163"/>
      <c r="ANN284" s="160"/>
      <c r="ANO284" s="161"/>
      <c r="ANP284" s="163"/>
      <c r="ANQ284" s="163"/>
      <c r="ANR284" s="160"/>
      <c r="ANS284" s="161"/>
      <c r="ANT284" s="163"/>
      <c r="ANU284" s="163"/>
      <c r="ANV284" s="160"/>
      <c r="ANW284" s="161"/>
      <c r="ANX284" s="163"/>
      <c r="ANY284" s="163"/>
      <c r="ANZ284" s="160"/>
      <c r="AOA284" s="161"/>
      <c r="AOB284" s="163"/>
      <c r="AOC284" s="163"/>
      <c r="AOD284" s="160"/>
      <c r="AOE284" s="161"/>
      <c r="AOF284" s="163"/>
      <c r="AOG284" s="163"/>
      <c r="AOH284" s="160"/>
      <c r="AOI284" s="161"/>
      <c r="AOJ284" s="163"/>
      <c r="AOK284" s="163"/>
      <c r="AOL284" s="160"/>
      <c r="AOM284" s="161"/>
      <c r="AON284" s="163"/>
      <c r="AOO284" s="163"/>
      <c r="AOP284" s="160"/>
      <c r="AOQ284" s="161"/>
      <c r="AOR284" s="163"/>
      <c r="AOS284" s="163"/>
      <c r="AOT284" s="160"/>
      <c r="AOU284" s="161"/>
      <c r="AOV284" s="163"/>
      <c r="AOW284" s="163"/>
      <c r="AOX284" s="160"/>
      <c r="AOY284" s="161"/>
      <c r="AOZ284" s="163"/>
      <c r="APA284" s="163"/>
      <c r="APB284" s="160"/>
      <c r="APC284" s="161"/>
      <c r="APD284" s="163"/>
      <c r="APE284" s="163"/>
      <c r="APF284" s="160"/>
      <c r="APG284" s="161"/>
      <c r="APH284" s="163"/>
      <c r="API284" s="163"/>
      <c r="APJ284" s="160"/>
      <c r="APK284" s="161"/>
      <c r="APL284" s="163"/>
      <c r="APM284" s="163"/>
      <c r="APN284" s="160"/>
      <c r="APO284" s="161"/>
      <c r="APP284" s="163"/>
      <c r="APQ284" s="163"/>
      <c r="APR284" s="160"/>
      <c r="APS284" s="161"/>
      <c r="APT284" s="163"/>
      <c r="APU284" s="163"/>
      <c r="APV284" s="160"/>
      <c r="APW284" s="161"/>
      <c r="APX284" s="163"/>
      <c r="APY284" s="163"/>
      <c r="APZ284" s="160"/>
      <c r="AQA284" s="161"/>
      <c r="AQB284" s="163"/>
      <c r="AQC284" s="163"/>
      <c r="AQD284" s="160"/>
      <c r="AQE284" s="161"/>
      <c r="AQF284" s="163"/>
      <c r="AQG284" s="163"/>
      <c r="AQH284" s="160"/>
      <c r="AQI284" s="161"/>
      <c r="AQJ284" s="163"/>
      <c r="AQK284" s="163"/>
      <c r="AQL284" s="160"/>
      <c r="AQM284" s="161"/>
      <c r="AQN284" s="163"/>
      <c r="AQO284" s="163"/>
      <c r="AQP284" s="160"/>
      <c r="AQQ284" s="161"/>
      <c r="AQR284" s="163"/>
      <c r="AQS284" s="163"/>
      <c r="AQT284" s="160"/>
      <c r="AQU284" s="161"/>
      <c r="AQV284" s="163"/>
      <c r="AQW284" s="163"/>
      <c r="AQX284" s="160"/>
      <c r="AQY284" s="161"/>
      <c r="AQZ284" s="163"/>
      <c r="ARA284" s="163"/>
      <c r="ARB284" s="160"/>
      <c r="ARC284" s="161"/>
      <c r="ARD284" s="163"/>
      <c r="ARE284" s="163"/>
      <c r="ARF284" s="160"/>
      <c r="ARG284" s="161"/>
      <c r="ARH284" s="163"/>
      <c r="ARI284" s="163"/>
      <c r="ARJ284" s="160"/>
      <c r="ARK284" s="161"/>
      <c r="ARL284" s="163"/>
      <c r="ARM284" s="163"/>
      <c r="ARN284" s="160"/>
      <c r="ARO284" s="161"/>
      <c r="ARP284" s="163"/>
      <c r="ARQ284" s="163"/>
      <c r="ARR284" s="160"/>
      <c r="ARS284" s="161"/>
      <c r="ART284" s="163"/>
      <c r="ARU284" s="163"/>
      <c r="ARV284" s="160"/>
      <c r="ARW284" s="161"/>
      <c r="ARX284" s="163"/>
      <c r="ARY284" s="163"/>
      <c r="ARZ284" s="160"/>
      <c r="ASA284" s="161"/>
      <c r="ASB284" s="163"/>
      <c r="ASC284" s="163"/>
      <c r="ASD284" s="160"/>
      <c r="ASE284" s="161"/>
      <c r="ASF284" s="163"/>
      <c r="ASG284" s="163"/>
      <c r="ASH284" s="160"/>
      <c r="ASI284" s="161"/>
      <c r="ASJ284" s="163"/>
      <c r="ASK284" s="163"/>
      <c r="ASL284" s="160"/>
      <c r="ASM284" s="161"/>
      <c r="ASN284" s="163"/>
      <c r="ASO284" s="163"/>
      <c r="ASP284" s="160"/>
      <c r="ASQ284" s="161"/>
      <c r="ASR284" s="163"/>
      <c r="ASS284" s="163"/>
      <c r="AST284" s="160"/>
      <c r="ASU284" s="161"/>
      <c r="ASV284" s="163"/>
      <c r="ASW284" s="163"/>
      <c r="ASX284" s="160"/>
      <c r="ASY284" s="161"/>
      <c r="ASZ284" s="163"/>
      <c r="ATA284" s="163"/>
      <c r="ATB284" s="160"/>
      <c r="ATC284" s="161"/>
      <c r="ATD284" s="163"/>
      <c r="ATE284" s="163"/>
      <c r="ATF284" s="160"/>
      <c r="ATG284" s="161"/>
      <c r="ATH284" s="163"/>
      <c r="ATI284" s="163"/>
      <c r="ATJ284" s="160"/>
      <c r="ATK284" s="161"/>
      <c r="ATL284" s="163"/>
      <c r="ATM284" s="163"/>
      <c r="ATN284" s="160"/>
      <c r="ATO284" s="161"/>
      <c r="ATP284" s="163"/>
      <c r="ATQ284" s="163"/>
      <c r="ATR284" s="160"/>
      <c r="ATS284" s="161"/>
      <c r="ATT284" s="163"/>
      <c r="ATU284" s="163"/>
      <c r="ATV284" s="160"/>
      <c r="ATW284" s="161"/>
      <c r="ATX284" s="163"/>
      <c r="ATY284" s="163"/>
      <c r="ATZ284" s="160"/>
      <c r="AUA284" s="161"/>
      <c r="AUB284" s="163"/>
      <c r="AUC284" s="163"/>
      <c r="AUD284" s="160"/>
      <c r="AUE284" s="161"/>
      <c r="AUF284" s="163"/>
      <c r="AUG284" s="163"/>
      <c r="AUH284" s="160"/>
      <c r="AUI284" s="161"/>
      <c r="AUJ284" s="163"/>
      <c r="AUK284" s="163"/>
      <c r="AUL284" s="160"/>
      <c r="AUM284" s="161"/>
      <c r="AUN284" s="163"/>
      <c r="AUO284" s="163"/>
      <c r="AUP284" s="160"/>
      <c r="AUQ284" s="161"/>
      <c r="AUR284" s="163"/>
      <c r="AUS284" s="163"/>
      <c r="AUT284" s="160"/>
      <c r="AUU284" s="161"/>
      <c r="AUV284" s="163"/>
      <c r="AUW284" s="163"/>
      <c r="AUX284" s="160"/>
      <c r="AUY284" s="161"/>
      <c r="AUZ284" s="163"/>
      <c r="AVA284" s="163"/>
      <c r="AVB284" s="160"/>
      <c r="AVC284" s="161"/>
      <c r="AVD284" s="163"/>
      <c r="AVE284" s="163"/>
      <c r="AVF284" s="160"/>
      <c r="AVG284" s="161"/>
      <c r="AVH284" s="163"/>
      <c r="AVI284" s="163"/>
      <c r="AVJ284" s="160"/>
      <c r="AVK284" s="161"/>
      <c r="AVL284" s="163"/>
      <c r="AVM284" s="163"/>
      <c r="AVN284" s="160"/>
      <c r="AVO284" s="161"/>
      <c r="AVP284" s="163"/>
      <c r="AVQ284" s="163"/>
      <c r="AVR284" s="160"/>
      <c r="AVS284" s="161"/>
      <c r="AVT284" s="163"/>
      <c r="AVU284" s="163"/>
      <c r="AVV284" s="160"/>
      <c r="AVW284" s="161"/>
      <c r="AVX284" s="163"/>
      <c r="AVY284" s="163"/>
      <c r="AVZ284" s="160"/>
      <c r="AWA284" s="161"/>
      <c r="AWB284" s="163"/>
      <c r="AWC284" s="163"/>
      <c r="AWD284" s="160"/>
      <c r="AWE284" s="161"/>
      <c r="AWF284" s="163"/>
      <c r="AWG284" s="163"/>
      <c r="AWH284" s="160"/>
      <c r="AWI284" s="161"/>
      <c r="AWJ284" s="163"/>
      <c r="AWK284" s="163"/>
      <c r="AWL284" s="160"/>
      <c r="AWM284" s="161"/>
      <c r="AWN284" s="163"/>
      <c r="AWO284" s="163"/>
      <c r="AWP284" s="160"/>
      <c r="AWQ284" s="161"/>
      <c r="AWR284" s="163"/>
      <c r="AWS284" s="163"/>
      <c r="AWT284" s="160"/>
      <c r="AWU284" s="161"/>
      <c r="AWV284" s="163"/>
      <c r="AWW284" s="163"/>
      <c r="AWX284" s="160"/>
      <c r="AWY284" s="161"/>
      <c r="AWZ284" s="163"/>
      <c r="AXA284" s="163"/>
      <c r="AXB284" s="160"/>
      <c r="AXC284" s="161"/>
      <c r="AXD284" s="163"/>
      <c r="AXE284" s="163"/>
      <c r="AXF284" s="160"/>
      <c r="AXG284" s="161"/>
      <c r="AXH284" s="163"/>
      <c r="AXI284" s="163"/>
      <c r="AXJ284" s="160"/>
      <c r="AXK284" s="161"/>
      <c r="AXL284" s="163"/>
      <c r="AXM284" s="163"/>
      <c r="AXN284" s="160"/>
      <c r="AXO284" s="161"/>
      <c r="AXP284" s="163"/>
      <c r="AXQ284" s="163"/>
      <c r="AXR284" s="160"/>
      <c r="AXS284" s="161"/>
      <c r="AXT284" s="163"/>
      <c r="AXU284" s="163"/>
      <c r="AXV284" s="160"/>
      <c r="AXW284" s="161"/>
      <c r="AXX284" s="163"/>
      <c r="AXY284" s="163"/>
      <c r="AXZ284" s="160"/>
      <c r="AYA284" s="161"/>
      <c r="AYB284" s="163"/>
      <c r="AYC284" s="163"/>
      <c r="AYD284" s="160"/>
      <c r="AYE284" s="161"/>
      <c r="AYF284" s="163"/>
      <c r="AYG284" s="163"/>
      <c r="AYH284" s="160"/>
      <c r="AYI284" s="161"/>
      <c r="AYJ284" s="163"/>
      <c r="AYK284" s="163"/>
      <c r="AYL284" s="160"/>
      <c r="AYM284" s="161"/>
      <c r="AYN284" s="163"/>
      <c r="AYO284" s="163"/>
      <c r="AYP284" s="160"/>
      <c r="AYQ284" s="161"/>
      <c r="AYR284" s="163"/>
      <c r="AYS284" s="163"/>
      <c r="AYT284" s="160"/>
      <c r="AYU284" s="161"/>
      <c r="AYV284" s="163"/>
      <c r="AYW284" s="163"/>
      <c r="AYX284" s="160"/>
      <c r="AYY284" s="161"/>
      <c r="AYZ284" s="163"/>
      <c r="AZA284" s="163"/>
      <c r="AZB284" s="160"/>
      <c r="AZC284" s="161"/>
      <c r="AZD284" s="163"/>
      <c r="AZE284" s="163"/>
      <c r="AZF284" s="160"/>
      <c r="AZG284" s="161"/>
      <c r="AZH284" s="163"/>
      <c r="AZI284" s="163"/>
      <c r="AZJ284" s="160"/>
      <c r="AZK284" s="161"/>
      <c r="AZL284" s="163"/>
      <c r="AZM284" s="163"/>
      <c r="AZN284" s="160"/>
      <c r="AZO284" s="161"/>
      <c r="AZP284" s="163"/>
      <c r="AZQ284" s="163"/>
      <c r="AZR284" s="160"/>
      <c r="AZS284" s="161"/>
      <c r="AZT284" s="163"/>
      <c r="AZU284" s="163"/>
      <c r="AZV284" s="160"/>
      <c r="AZW284" s="161"/>
      <c r="AZX284" s="163"/>
      <c r="AZY284" s="163"/>
      <c r="AZZ284" s="160"/>
      <c r="BAA284" s="161"/>
      <c r="BAB284" s="163"/>
      <c r="BAC284" s="163"/>
      <c r="BAD284" s="160"/>
      <c r="BAE284" s="161"/>
      <c r="BAF284" s="163"/>
      <c r="BAG284" s="163"/>
      <c r="BAH284" s="160"/>
      <c r="BAI284" s="161"/>
      <c r="BAJ284" s="163"/>
      <c r="BAK284" s="163"/>
      <c r="BAL284" s="160"/>
      <c r="BAM284" s="161"/>
      <c r="BAN284" s="163"/>
      <c r="BAO284" s="163"/>
      <c r="BAP284" s="160"/>
      <c r="BAQ284" s="161"/>
      <c r="BAR284" s="163"/>
      <c r="BAS284" s="163"/>
      <c r="BAT284" s="160"/>
      <c r="BAU284" s="161"/>
      <c r="BAV284" s="163"/>
      <c r="BAW284" s="163"/>
      <c r="BAX284" s="160"/>
      <c r="BAY284" s="161"/>
      <c r="BAZ284" s="163"/>
      <c r="BBA284" s="163"/>
      <c r="BBB284" s="160"/>
      <c r="BBC284" s="161"/>
      <c r="BBD284" s="163"/>
      <c r="BBE284" s="163"/>
      <c r="BBF284" s="160"/>
      <c r="BBG284" s="161"/>
      <c r="BBH284" s="163"/>
      <c r="BBI284" s="163"/>
      <c r="BBJ284" s="160"/>
      <c r="BBK284" s="161"/>
      <c r="BBL284" s="163"/>
      <c r="BBM284" s="163"/>
      <c r="BBN284" s="160"/>
      <c r="BBO284" s="161"/>
      <c r="BBP284" s="163"/>
      <c r="BBQ284" s="163"/>
      <c r="BBR284" s="160"/>
      <c r="BBS284" s="161"/>
      <c r="BBT284" s="163"/>
      <c r="BBU284" s="163"/>
      <c r="BBV284" s="160"/>
      <c r="BBW284" s="161"/>
      <c r="BBX284" s="163"/>
      <c r="BBY284" s="163"/>
      <c r="BBZ284" s="160"/>
      <c r="BCA284" s="161"/>
      <c r="BCB284" s="163"/>
      <c r="BCC284" s="163"/>
      <c r="BCD284" s="160"/>
      <c r="BCE284" s="161"/>
      <c r="BCF284" s="163"/>
      <c r="BCG284" s="163"/>
      <c r="BCH284" s="160"/>
      <c r="BCI284" s="161"/>
      <c r="BCJ284" s="163"/>
      <c r="BCK284" s="163"/>
      <c r="BCL284" s="160"/>
      <c r="BCM284" s="161"/>
      <c r="BCN284" s="163"/>
      <c r="BCO284" s="163"/>
      <c r="BCP284" s="160"/>
      <c r="BCQ284" s="161"/>
      <c r="BCR284" s="163"/>
      <c r="BCS284" s="163"/>
      <c r="BCT284" s="160"/>
      <c r="BCU284" s="161"/>
      <c r="BCV284" s="163"/>
      <c r="BCW284" s="163"/>
      <c r="BCX284" s="160"/>
      <c r="BCY284" s="161"/>
      <c r="BCZ284" s="163"/>
      <c r="BDA284" s="163"/>
      <c r="BDB284" s="160"/>
      <c r="BDC284" s="161"/>
      <c r="BDD284" s="163"/>
      <c r="BDE284" s="163"/>
      <c r="BDF284" s="160"/>
      <c r="BDG284" s="161"/>
      <c r="BDH284" s="163"/>
      <c r="BDI284" s="163"/>
      <c r="BDJ284" s="160"/>
      <c r="BDK284" s="161"/>
      <c r="BDL284" s="163"/>
      <c r="BDM284" s="163"/>
      <c r="BDN284" s="160"/>
      <c r="BDO284" s="161"/>
      <c r="BDP284" s="163"/>
      <c r="BDQ284" s="163"/>
      <c r="BDR284" s="160"/>
      <c r="BDS284" s="161"/>
      <c r="BDT284" s="163"/>
      <c r="BDU284" s="163"/>
      <c r="BDV284" s="160"/>
      <c r="BDW284" s="161"/>
      <c r="BDX284" s="163"/>
      <c r="BDY284" s="163"/>
      <c r="BDZ284" s="160"/>
      <c r="BEA284" s="161"/>
      <c r="BEB284" s="163"/>
      <c r="BEC284" s="163"/>
      <c r="BED284" s="160"/>
      <c r="BEE284" s="161"/>
      <c r="BEF284" s="163"/>
      <c r="BEG284" s="163"/>
      <c r="BEH284" s="160"/>
      <c r="BEI284" s="161"/>
      <c r="BEJ284" s="163"/>
      <c r="BEK284" s="163"/>
      <c r="BEL284" s="160"/>
      <c r="BEM284" s="161"/>
      <c r="BEN284" s="163"/>
      <c r="BEO284" s="163"/>
      <c r="BEP284" s="160"/>
      <c r="BEQ284" s="161"/>
      <c r="BER284" s="163"/>
      <c r="BES284" s="163"/>
      <c r="BET284" s="160"/>
      <c r="BEU284" s="161"/>
      <c r="BEV284" s="163"/>
      <c r="BEW284" s="163"/>
      <c r="BEX284" s="160"/>
      <c r="BEY284" s="161"/>
      <c r="BEZ284" s="163"/>
      <c r="BFA284" s="163"/>
      <c r="BFB284" s="160"/>
      <c r="BFC284" s="161"/>
      <c r="BFD284" s="163"/>
      <c r="BFE284" s="163"/>
      <c r="BFF284" s="160"/>
      <c r="BFG284" s="161"/>
      <c r="BFH284" s="163"/>
      <c r="BFI284" s="163"/>
      <c r="BFJ284" s="160"/>
      <c r="BFK284" s="161"/>
      <c r="BFL284" s="163"/>
      <c r="BFM284" s="163"/>
      <c r="BFN284" s="160"/>
      <c r="BFO284" s="161"/>
      <c r="BFP284" s="163"/>
      <c r="BFQ284" s="163"/>
      <c r="BFR284" s="160"/>
      <c r="BFS284" s="161"/>
      <c r="BFT284" s="163"/>
      <c r="BFU284" s="163"/>
      <c r="BFV284" s="160"/>
      <c r="BFW284" s="161"/>
      <c r="BFX284" s="163"/>
      <c r="BFY284" s="163"/>
      <c r="BFZ284" s="160"/>
      <c r="BGA284" s="161"/>
      <c r="BGB284" s="163"/>
      <c r="BGC284" s="163"/>
      <c r="BGD284" s="160"/>
      <c r="BGE284" s="161"/>
      <c r="BGF284" s="163"/>
      <c r="BGG284" s="163"/>
      <c r="BGH284" s="160"/>
      <c r="BGI284" s="161"/>
      <c r="BGJ284" s="163"/>
      <c r="BGK284" s="163"/>
      <c r="BGL284" s="160"/>
      <c r="BGM284" s="161"/>
      <c r="BGN284" s="163"/>
      <c r="BGO284" s="163"/>
      <c r="BGP284" s="160"/>
      <c r="BGQ284" s="161"/>
      <c r="BGR284" s="163"/>
      <c r="BGS284" s="163"/>
      <c r="BGT284" s="160"/>
      <c r="BGU284" s="161"/>
      <c r="BGV284" s="163"/>
      <c r="BGW284" s="163"/>
      <c r="BGX284" s="160"/>
      <c r="BGY284" s="161"/>
      <c r="BGZ284" s="163"/>
      <c r="BHA284" s="163"/>
      <c r="BHB284" s="160"/>
      <c r="BHC284" s="161"/>
      <c r="BHD284" s="163"/>
      <c r="BHE284" s="163"/>
      <c r="BHF284" s="160"/>
      <c r="BHG284" s="161"/>
      <c r="BHH284" s="163"/>
      <c r="BHI284" s="163"/>
      <c r="BHJ284" s="160"/>
      <c r="BHK284" s="161"/>
      <c r="BHL284" s="163"/>
      <c r="BHM284" s="163"/>
      <c r="BHN284" s="160"/>
      <c r="BHO284" s="161"/>
      <c r="BHP284" s="163"/>
      <c r="BHQ284" s="163"/>
      <c r="BHR284" s="160"/>
      <c r="BHS284" s="161"/>
      <c r="BHT284" s="163"/>
      <c r="BHU284" s="163"/>
      <c r="BHV284" s="160"/>
      <c r="BHW284" s="161"/>
      <c r="BHX284" s="163"/>
      <c r="BHY284" s="163"/>
      <c r="BHZ284" s="160"/>
      <c r="BIA284" s="161"/>
      <c r="BIB284" s="163"/>
      <c r="BIC284" s="163"/>
      <c r="BID284" s="160"/>
      <c r="BIE284" s="161"/>
      <c r="BIF284" s="163"/>
      <c r="BIG284" s="163"/>
      <c r="BIH284" s="160"/>
      <c r="BII284" s="161"/>
      <c r="BIJ284" s="163"/>
      <c r="BIK284" s="163"/>
      <c r="BIL284" s="160"/>
      <c r="BIM284" s="161"/>
      <c r="BIN284" s="163"/>
      <c r="BIO284" s="163"/>
      <c r="BIP284" s="160"/>
      <c r="BIQ284" s="161"/>
      <c r="BIR284" s="163"/>
      <c r="BIS284" s="163"/>
      <c r="BIT284" s="160"/>
      <c r="BIU284" s="161"/>
      <c r="BIV284" s="163"/>
      <c r="BIW284" s="163"/>
      <c r="BIX284" s="160"/>
      <c r="BIY284" s="161"/>
      <c r="BIZ284" s="163"/>
      <c r="BJA284" s="163"/>
      <c r="BJB284" s="160"/>
      <c r="BJC284" s="161"/>
      <c r="BJD284" s="163"/>
      <c r="BJE284" s="163"/>
      <c r="BJF284" s="160"/>
      <c r="BJG284" s="161"/>
      <c r="BJH284" s="163"/>
      <c r="BJI284" s="163"/>
      <c r="BJJ284" s="160"/>
      <c r="BJK284" s="161"/>
      <c r="BJL284" s="163"/>
      <c r="BJM284" s="163"/>
      <c r="BJN284" s="160"/>
      <c r="BJO284" s="161"/>
      <c r="BJP284" s="163"/>
      <c r="BJQ284" s="163"/>
      <c r="BJR284" s="160"/>
      <c r="BJS284" s="161"/>
      <c r="BJT284" s="163"/>
      <c r="BJU284" s="163"/>
      <c r="BJV284" s="160"/>
      <c r="BJW284" s="161"/>
      <c r="BJX284" s="163"/>
      <c r="BJY284" s="163"/>
      <c r="BJZ284" s="160"/>
      <c r="BKA284" s="161"/>
      <c r="BKB284" s="163"/>
      <c r="BKC284" s="163"/>
      <c r="BKD284" s="160"/>
      <c r="BKE284" s="161"/>
      <c r="BKF284" s="163"/>
      <c r="BKG284" s="163"/>
      <c r="BKH284" s="160"/>
      <c r="BKI284" s="161"/>
      <c r="BKJ284" s="163"/>
      <c r="BKK284" s="163"/>
      <c r="BKL284" s="160"/>
      <c r="BKM284" s="161"/>
      <c r="BKN284" s="163"/>
      <c r="BKO284" s="163"/>
      <c r="BKP284" s="160"/>
      <c r="BKQ284" s="161"/>
      <c r="BKR284" s="163"/>
      <c r="BKS284" s="163"/>
      <c r="BKT284" s="160"/>
      <c r="BKU284" s="161"/>
      <c r="BKV284" s="163"/>
      <c r="BKW284" s="163"/>
      <c r="BKX284" s="160"/>
      <c r="BKY284" s="161"/>
      <c r="BKZ284" s="163"/>
      <c r="BLA284" s="163"/>
      <c r="BLB284" s="160"/>
      <c r="BLC284" s="161"/>
      <c r="BLD284" s="163"/>
      <c r="BLE284" s="163"/>
      <c r="BLF284" s="160"/>
      <c r="BLG284" s="161"/>
      <c r="BLH284" s="163"/>
      <c r="BLI284" s="163"/>
      <c r="BLJ284" s="160"/>
      <c r="BLK284" s="161"/>
      <c r="BLL284" s="163"/>
      <c r="BLM284" s="163"/>
      <c r="BLN284" s="160"/>
      <c r="BLO284" s="161"/>
      <c r="BLP284" s="163"/>
      <c r="BLQ284" s="163"/>
      <c r="BLR284" s="160"/>
      <c r="BLS284" s="161"/>
      <c r="BLT284" s="163"/>
      <c r="BLU284" s="163"/>
      <c r="BLV284" s="160"/>
      <c r="BLW284" s="161"/>
      <c r="BLX284" s="163"/>
      <c r="BLY284" s="163"/>
      <c r="BLZ284" s="160"/>
      <c r="BMA284" s="161"/>
      <c r="BMB284" s="163"/>
      <c r="BMC284" s="163"/>
      <c r="BMD284" s="160"/>
      <c r="BME284" s="161"/>
      <c r="BMF284" s="163"/>
      <c r="BMG284" s="163"/>
      <c r="BMH284" s="160"/>
      <c r="BMI284" s="161"/>
      <c r="BMJ284" s="163"/>
      <c r="BMK284" s="163"/>
      <c r="BML284" s="160"/>
      <c r="BMM284" s="161"/>
      <c r="BMN284" s="163"/>
      <c r="BMO284" s="163"/>
      <c r="BMP284" s="160"/>
      <c r="BMQ284" s="161"/>
      <c r="BMR284" s="163"/>
      <c r="BMS284" s="163"/>
      <c r="BMT284" s="160"/>
      <c r="BMU284" s="161"/>
      <c r="BMV284" s="163"/>
      <c r="BMW284" s="163"/>
      <c r="BMX284" s="160"/>
      <c r="BMY284" s="161"/>
      <c r="BMZ284" s="163"/>
      <c r="BNA284" s="163"/>
      <c r="BNB284" s="160"/>
      <c r="BNC284" s="161"/>
      <c r="BND284" s="163"/>
      <c r="BNE284" s="163"/>
      <c r="BNF284" s="160"/>
      <c r="BNG284" s="161"/>
      <c r="BNH284" s="163"/>
      <c r="BNI284" s="163"/>
      <c r="BNJ284" s="160"/>
      <c r="BNK284" s="161"/>
      <c r="BNL284" s="163"/>
      <c r="BNM284" s="163"/>
      <c r="BNN284" s="160"/>
      <c r="BNO284" s="161"/>
      <c r="BNP284" s="163"/>
      <c r="BNQ284" s="163"/>
      <c r="BNR284" s="160"/>
      <c r="BNS284" s="161"/>
      <c r="BNT284" s="163"/>
      <c r="BNU284" s="163"/>
      <c r="BNV284" s="160"/>
      <c r="BNW284" s="161"/>
      <c r="BNX284" s="163"/>
      <c r="BNY284" s="163"/>
      <c r="BNZ284" s="160"/>
      <c r="BOA284" s="161"/>
      <c r="BOB284" s="163"/>
      <c r="BOC284" s="163"/>
      <c r="BOD284" s="160"/>
      <c r="BOE284" s="161"/>
      <c r="BOF284" s="163"/>
      <c r="BOG284" s="163"/>
      <c r="BOH284" s="160"/>
      <c r="BOI284" s="161"/>
      <c r="BOJ284" s="163"/>
      <c r="BOK284" s="163"/>
      <c r="BOL284" s="160"/>
      <c r="BOM284" s="161"/>
      <c r="BON284" s="163"/>
      <c r="BOO284" s="163"/>
      <c r="BOP284" s="160"/>
      <c r="BOQ284" s="161"/>
      <c r="BOR284" s="163"/>
      <c r="BOS284" s="163"/>
      <c r="BOT284" s="160"/>
      <c r="BOU284" s="161"/>
      <c r="BOV284" s="163"/>
      <c r="BOW284" s="163"/>
      <c r="BOX284" s="160"/>
      <c r="BOY284" s="161"/>
      <c r="BOZ284" s="163"/>
      <c r="BPA284" s="163"/>
      <c r="BPB284" s="160"/>
      <c r="BPC284" s="161"/>
      <c r="BPD284" s="163"/>
      <c r="BPE284" s="163"/>
      <c r="BPF284" s="160"/>
      <c r="BPG284" s="161"/>
      <c r="BPH284" s="163"/>
      <c r="BPI284" s="163"/>
      <c r="BPJ284" s="160"/>
      <c r="BPK284" s="161"/>
      <c r="BPL284" s="163"/>
      <c r="BPM284" s="163"/>
      <c r="BPN284" s="160"/>
      <c r="BPO284" s="161"/>
      <c r="BPP284" s="163"/>
      <c r="BPQ284" s="163"/>
      <c r="BPR284" s="160"/>
      <c r="BPS284" s="161"/>
      <c r="BPT284" s="163"/>
      <c r="BPU284" s="163"/>
      <c r="BPV284" s="160"/>
      <c r="BPW284" s="161"/>
      <c r="BPX284" s="163"/>
      <c r="BPY284" s="163"/>
      <c r="BPZ284" s="160"/>
      <c r="BQA284" s="161"/>
      <c r="BQB284" s="163"/>
      <c r="BQC284" s="163"/>
      <c r="BQD284" s="160"/>
      <c r="BQE284" s="161"/>
      <c r="BQF284" s="163"/>
      <c r="BQG284" s="163"/>
      <c r="BQH284" s="160"/>
      <c r="BQI284" s="161"/>
      <c r="BQJ284" s="163"/>
      <c r="BQK284" s="163"/>
      <c r="BQL284" s="160"/>
      <c r="BQM284" s="161"/>
      <c r="BQN284" s="163"/>
      <c r="BQO284" s="163"/>
      <c r="BQP284" s="160"/>
      <c r="BQQ284" s="161"/>
      <c r="BQR284" s="163"/>
      <c r="BQS284" s="163"/>
      <c r="BQT284" s="160"/>
      <c r="BQU284" s="161"/>
      <c r="BQV284" s="163"/>
      <c r="BQW284" s="163"/>
      <c r="BQX284" s="160"/>
      <c r="BQY284" s="161"/>
      <c r="BQZ284" s="163"/>
      <c r="BRA284" s="163"/>
      <c r="BRB284" s="160"/>
      <c r="BRC284" s="161"/>
      <c r="BRD284" s="163"/>
      <c r="BRE284" s="163"/>
      <c r="BRF284" s="160"/>
      <c r="BRG284" s="161"/>
      <c r="BRH284" s="163"/>
      <c r="BRI284" s="163"/>
      <c r="BRJ284" s="160"/>
      <c r="BRK284" s="161"/>
      <c r="BRL284" s="163"/>
      <c r="BRM284" s="163"/>
      <c r="BRN284" s="160"/>
      <c r="BRO284" s="161"/>
      <c r="BRP284" s="163"/>
      <c r="BRQ284" s="163"/>
      <c r="BRR284" s="160"/>
      <c r="BRS284" s="161"/>
      <c r="BRT284" s="163"/>
      <c r="BRU284" s="163"/>
      <c r="BRV284" s="160"/>
      <c r="BRW284" s="161"/>
      <c r="BRX284" s="163"/>
      <c r="BRY284" s="163"/>
      <c r="BRZ284" s="160"/>
      <c r="BSA284" s="161"/>
      <c r="BSB284" s="163"/>
      <c r="BSC284" s="163"/>
      <c r="BSD284" s="160"/>
      <c r="BSE284" s="161"/>
      <c r="BSF284" s="163"/>
      <c r="BSG284" s="163"/>
      <c r="BSH284" s="160"/>
      <c r="BSI284" s="161"/>
      <c r="BSJ284" s="163"/>
      <c r="BSK284" s="163"/>
      <c r="BSL284" s="160"/>
      <c r="BSM284" s="161"/>
      <c r="BSN284" s="163"/>
      <c r="BSO284" s="163"/>
      <c r="BSP284" s="160"/>
      <c r="BSQ284" s="161"/>
      <c r="BSR284" s="163"/>
      <c r="BSS284" s="163"/>
      <c r="BST284" s="160"/>
      <c r="BSU284" s="161"/>
      <c r="BSV284" s="163"/>
      <c r="BSW284" s="163"/>
      <c r="BSX284" s="160"/>
      <c r="BSY284" s="161"/>
      <c r="BSZ284" s="163"/>
      <c r="BTA284" s="163"/>
      <c r="BTB284" s="160"/>
      <c r="BTC284" s="161"/>
      <c r="BTD284" s="163"/>
      <c r="BTE284" s="163"/>
      <c r="BTF284" s="160"/>
      <c r="BTG284" s="161"/>
      <c r="BTH284" s="163"/>
      <c r="BTI284" s="163"/>
      <c r="BTJ284" s="160"/>
      <c r="BTK284" s="161"/>
      <c r="BTL284" s="163"/>
      <c r="BTM284" s="163"/>
      <c r="BTN284" s="160"/>
      <c r="BTO284" s="161"/>
      <c r="BTP284" s="163"/>
      <c r="BTQ284" s="163"/>
      <c r="BTR284" s="160"/>
      <c r="BTS284" s="161"/>
      <c r="BTT284" s="163"/>
      <c r="BTU284" s="163"/>
      <c r="BTV284" s="160"/>
      <c r="BTW284" s="161"/>
      <c r="BTX284" s="163"/>
      <c r="BTY284" s="163"/>
      <c r="BTZ284" s="160"/>
      <c r="BUA284" s="161"/>
      <c r="BUB284" s="163"/>
      <c r="BUC284" s="163"/>
      <c r="BUD284" s="160"/>
      <c r="BUE284" s="161"/>
      <c r="BUF284" s="163"/>
      <c r="BUG284" s="163"/>
      <c r="BUH284" s="160"/>
      <c r="BUI284" s="161"/>
      <c r="BUJ284" s="163"/>
      <c r="BUK284" s="163"/>
      <c r="BUL284" s="160"/>
      <c r="BUM284" s="161"/>
      <c r="BUN284" s="163"/>
      <c r="BUO284" s="163"/>
      <c r="BUP284" s="160"/>
      <c r="BUQ284" s="161"/>
      <c r="BUR284" s="163"/>
      <c r="BUS284" s="163"/>
      <c r="BUT284" s="160"/>
      <c r="BUU284" s="161"/>
      <c r="BUV284" s="163"/>
      <c r="BUW284" s="163"/>
      <c r="BUX284" s="160"/>
      <c r="BUY284" s="161"/>
      <c r="BUZ284" s="163"/>
      <c r="BVA284" s="163"/>
      <c r="BVB284" s="160"/>
      <c r="BVC284" s="161"/>
      <c r="BVD284" s="163"/>
      <c r="BVE284" s="163"/>
      <c r="BVF284" s="160"/>
      <c r="BVG284" s="161"/>
      <c r="BVH284" s="163"/>
      <c r="BVI284" s="163"/>
      <c r="BVJ284" s="160"/>
      <c r="BVK284" s="161"/>
      <c r="BVL284" s="163"/>
      <c r="BVM284" s="163"/>
      <c r="BVN284" s="160"/>
      <c r="BVO284" s="161"/>
      <c r="BVP284" s="163"/>
      <c r="BVQ284" s="163"/>
      <c r="BVR284" s="160"/>
      <c r="BVS284" s="161"/>
      <c r="BVT284" s="163"/>
      <c r="BVU284" s="163"/>
      <c r="BVV284" s="160"/>
      <c r="BVW284" s="161"/>
      <c r="BVX284" s="163"/>
      <c r="BVY284" s="163"/>
      <c r="BVZ284" s="160"/>
      <c r="BWA284" s="161"/>
      <c r="BWB284" s="163"/>
      <c r="BWC284" s="163"/>
      <c r="BWD284" s="160"/>
      <c r="BWE284" s="161"/>
      <c r="BWF284" s="163"/>
      <c r="BWG284" s="163"/>
      <c r="BWH284" s="160"/>
      <c r="BWI284" s="161"/>
      <c r="BWJ284" s="163"/>
      <c r="BWK284" s="163"/>
      <c r="BWL284" s="160"/>
      <c r="BWM284" s="161"/>
      <c r="BWN284" s="163"/>
      <c r="BWO284" s="163"/>
      <c r="BWP284" s="160"/>
      <c r="BWQ284" s="161"/>
      <c r="BWR284" s="163"/>
      <c r="BWS284" s="163"/>
      <c r="BWT284" s="160"/>
      <c r="BWU284" s="161"/>
      <c r="BWV284" s="163"/>
      <c r="BWW284" s="163"/>
      <c r="BWX284" s="160"/>
      <c r="BWY284" s="161"/>
      <c r="BWZ284" s="163"/>
      <c r="BXA284" s="163"/>
      <c r="BXB284" s="160"/>
      <c r="BXC284" s="161"/>
      <c r="BXD284" s="163"/>
      <c r="BXE284" s="163"/>
      <c r="BXF284" s="160"/>
      <c r="BXG284" s="161"/>
      <c r="BXH284" s="163"/>
      <c r="BXI284" s="163"/>
      <c r="BXJ284" s="160"/>
      <c r="BXK284" s="161"/>
      <c r="BXL284" s="163"/>
      <c r="BXM284" s="163"/>
      <c r="BXN284" s="160"/>
      <c r="BXO284" s="161"/>
      <c r="BXP284" s="163"/>
      <c r="BXQ284" s="163"/>
      <c r="BXR284" s="160"/>
      <c r="BXS284" s="161"/>
      <c r="BXT284" s="163"/>
      <c r="BXU284" s="163"/>
      <c r="BXV284" s="160"/>
      <c r="BXW284" s="161"/>
      <c r="BXX284" s="163"/>
      <c r="BXY284" s="163"/>
      <c r="BXZ284" s="160"/>
      <c r="BYA284" s="161"/>
      <c r="BYB284" s="163"/>
      <c r="BYC284" s="163"/>
      <c r="BYD284" s="160"/>
      <c r="BYE284" s="161"/>
      <c r="BYF284" s="163"/>
      <c r="BYG284" s="163"/>
      <c r="BYH284" s="160"/>
      <c r="BYI284" s="161"/>
      <c r="BYJ284" s="163"/>
      <c r="BYK284" s="163"/>
      <c r="BYL284" s="160"/>
      <c r="BYM284" s="161"/>
      <c r="BYN284" s="163"/>
      <c r="BYO284" s="163"/>
      <c r="BYP284" s="160"/>
      <c r="BYQ284" s="161"/>
      <c r="BYR284" s="163"/>
      <c r="BYS284" s="163"/>
      <c r="BYT284" s="160"/>
      <c r="BYU284" s="161"/>
      <c r="BYV284" s="163"/>
      <c r="BYW284" s="163"/>
      <c r="BYX284" s="160"/>
      <c r="BYY284" s="161"/>
      <c r="BYZ284" s="163"/>
      <c r="BZA284" s="163"/>
      <c r="BZB284" s="160"/>
      <c r="BZC284" s="161"/>
      <c r="BZD284" s="163"/>
      <c r="BZE284" s="163"/>
      <c r="BZF284" s="160"/>
      <c r="BZG284" s="161"/>
      <c r="BZH284" s="163"/>
      <c r="BZI284" s="163"/>
      <c r="BZJ284" s="160"/>
      <c r="BZK284" s="161"/>
      <c r="BZL284" s="163"/>
      <c r="BZM284" s="163"/>
      <c r="BZN284" s="160"/>
      <c r="BZO284" s="161"/>
      <c r="BZP284" s="163"/>
      <c r="BZQ284" s="163"/>
      <c r="BZR284" s="160"/>
      <c r="BZS284" s="161"/>
      <c r="BZT284" s="163"/>
      <c r="BZU284" s="163"/>
      <c r="BZV284" s="160"/>
      <c r="BZW284" s="161"/>
      <c r="BZX284" s="163"/>
      <c r="BZY284" s="163"/>
      <c r="BZZ284" s="160"/>
      <c r="CAA284" s="161"/>
      <c r="CAB284" s="163"/>
      <c r="CAC284" s="163"/>
      <c r="CAD284" s="160"/>
      <c r="CAE284" s="161"/>
      <c r="CAF284" s="163"/>
      <c r="CAG284" s="163"/>
      <c r="CAH284" s="160"/>
      <c r="CAI284" s="161"/>
      <c r="CAJ284" s="163"/>
      <c r="CAK284" s="163"/>
      <c r="CAL284" s="160"/>
      <c r="CAM284" s="161"/>
      <c r="CAN284" s="163"/>
      <c r="CAO284" s="163"/>
      <c r="CAP284" s="160"/>
      <c r="CAQ284" s="161"/>
      <c r="CAR284" s="163"/>
      <c r="CAS284" s="163"/>
      <c r="CAT284" s="160"/>
      <c r="CAU284" s="161"/>
      <c r="CAV284" s="163"/>
      <c r="CAW284" s="163"/>
      <c r="CAX284" s="160"/>
      <c r="CAY284" s="161"/>
      <c r="CAZ284" s="163"/>
      <c r="CBA284" s="163"/>
      <c r="CBB284" s="160"/>
      <c r="CBC284" s="161"/>
      <c r="CBD284" s="163"/>
      <c r="CBE284" s="163"/>
      <c r="CBF284" s="160"/>
      <c r="CBG284" s="161"/>
      <c r="CBH284" s="163"/>
      <c r="CBI284" s="163"/>
      <c r="CBJ284" s="160"/>
      <c r="CBK284" s="161"/>
      <c r="CBL284" s="163"/>
      <c r="CBM284" s="163"/>
      <c r="CBN284" s="160"/>
      <c r="CBO284" s="161"/>
      <c r="CBP284" s="163"/>
      <c r="CBQ284" s="163"/>
      <c r="CBR284" s="160"/>
      <c r="CBS284" s="161"/>
      <c r="CBT284" s="163"/>
      <c r="CBU284" s="163"/>
      <c r="CBV284" s="160"/>
      <c r="CBW284" s="161"/>
      <c r="CBX284" s="163"/>
      <c r="CBY284" s="163"/>
      <c r="CBZ284" s="160"/>
      <c r="CCA284" s="161"/>
      <c r="CCB284" s="163"/>
      <c r="CCC284" s="163"/>
      <c r="CCD284" s="160"/>
      <c r="CCE284" s="161"/>
      <c r="CCF284" s="163"/>
      <c r="CCG284" s="163"/>
      <c r="CCH284" s="160"/>
      <c r="CCI284" s="161"/>
      <c r="CCJ284" s="163"/>
      <c r="CCK284" s="163"/>
      <c r="CCL284" s="160"/>
      <c r="CCM284" s="161"/>
      <c r="CCN284" s="163"/>
      <c r="CCO284" s="163"/>
      <c r="CCP284" s="160"/>
      <c r="CCQ284" s="161"/>
      <c r="CCR284" s="163"/>
      <c r="CCS284" s="163"/>
      <c r="CCT284" s="160"/>
      <c r="CCU284" s="161"/>
      <c r="CCV284" s="163"/>
      <c r="CCW284" s="163"/>
      <c r="CCX284" s="160"/>
      <c r="CCY284" s="161"/>
      <c r="CCZ284" s="163"/>
      <c r="CDA284" s="163"/>
      <c r="CDB284" s="160"/>
      <c r="CDC284" s="161"/>
      <c r="CDD284" s="163"/>
      <c r="CDE284" s="163"/>
      <c r="CDF284" s="160"/>
      <c r="CDG284" s="161"/>
      <c r="CDH284" s="163"/>
      <c r="CDI284" s="163"/>
      <c r="CDJ284" s="160"/>
      <c r="CDK284" s="161"/>
      <c r="CDL284" s="163"/>
      <c r="CDM284" s="163"/>
      <c r="CDN284" s="160"/>
      <c r="CDO284" s="161"/>
      <c r="CDP284" s="163"/>
      <c r="CDQ284" s="163"/>
      <c r="CDR284" s="160"/>
      <c r="CDS284" s="161"/>
      <c r="CDT284" s="163"/>
      <c r="CDU284" s="163"/>
      <c r="CDV284" s="160"/>
      <c r="CDW284" s="161"/>
      <c r="CDX284" s="163"/>
      <c r="CDY284" s="163"/>
      <c r="CDZ284" s="160"/>
      <c r="CEA284" s="161"/>
      <c r="CEB284" s="163"/>
      <c r="CEC284" s="163"/>
      <c r="CED284" s="160"/>
      <c r="CEE284" s="161"/>
      <c r="CEF284" s="163"/>
      <c r="CEG284" s="163"/>
      <c r="CEH284" s="160"/>
      <c r="CEI284" s="161"/>
      <c r="CEJ284" s="163"/>
      <c r="CEK284" s="163"/>
      <c r="CEL284" s="160"/>
      <c r="CEM284" s="161"/>
      <c r="CEN284" s="163"/>
      <c r="CEO284" s="163"/>
      <c r="CEP284" s="160"/>
      <c r="CEQ284" s="161"/>
      <c r="CER284" s="163"/>
      <c r="CES284" s="163"/>
      <c r="CET284" s="160"/>
      <c r="CEU284" s="161"/>
      <c r="CEV284" s="163"/>
      <c r="CEW284" s="163"/>
      <c r="CEX284" s="160"/>
      <c r="CEY284" s="161"/>
      <c r="CEZ284" s="163"/>
      <c r="CFA284" s="163"/>
      <c r="CFB284" s="160"/>
      <c r="CFC284" s="161"/>
      <c r="CFD284" s="163"/>
      <c r="CFE284" s="163"/>
      <c r="CFF284" s="160"/>
      <c r="CFG284" s="161"/>
      <c r="CFH284" s="163"/>
      <c r="CFI284" s="163"/>
      <c r="CFJ284" s="160"/>
      <c r="CFK284" s="161"/>
      <c r="CFL284" s="163"/>
      <c r="CFM284" s="163"/>
      <c r="CFN284" s="160"/>
      <c r="CFO284" s="161"/>
      <c r="CFP284" s="163"/>
      <c r="CFQ284" s="163"/>
      <c r="CFR284" s="160"/>
      <c r="CFS284" s="161"/>
      <c r="CFT284" s="163"/>
      <c r="CFU284" s="163"/>
      <c r="CFV284" s="160"/>
      <c r="CFW284" s="161"/>
      <c r="CFX284" s="163"/>
      <c r="CFY284" s="163"/>
      <c r="CFZ284" s="160"/>
      <c r="CGA284" s="161"/>
      <c r="CGB284" s="163"/>
      <c r="CGC284" s="163"/>
      <c r="CGD284" s="160"/>
      <c r="CGE284" s="161"/>
      <c r="CGF284" s="163"/>
      <c r="CGG284" s="163"/>
      <c r="CGH284" s="160"/>
      <c r="CGI284" s="161"/>
      <c r="CGJ284" s="163"/>
      <c r="CGK284" s="163"/>
      <c r="CGL284" s="160"/>
      <c r="CGM284" s="161"/>
      <c r="CGN284" s="163"/>
      <c r="CGO284" s="163"/>
      <c r="CGP284" s="160"/>
      <c r="CGQ284" s="161"/>
      <c r="CGR284" s="163"/>
      <c r="CGS284" s="163"/>
      <c r="CGT284" s="160"/>
      <c r="CGU284" s="161"/>
      <c r="CGV284" s="163"/>
      <c r="CGW284" s="163"/>
      <c r="CGX284" s="160"/>
      <c r="CGY284" s="161"/>
      <c r="CGZ284" s="163"/>
      <c r="CHA284" s="163"/>
      <c r="CHB284" s="160"/>
      <c r="CHC284" s="161"/>
      <c r="CHD284" s="163"/>
      <c r="CHE284" s="163"/>
      <c r="CHF284" s="160"/>
      <c r="CHG284" s="161"/>
      <c r="CHH284" s="163"/>
      <c r="CHI284" s="163"/>
      <c r="CHJ284" s="160"/>
      <c r="CHK284" s="161"/>
      <c r="CHL284" s="163"/>
      <c r="CHM284" s="163"/>
      <c r="CHN284" s="160"/>
      <c r="CHO284" s="161"/>
      <c r="CHP284" s="163"/>
      <c r="CHQ284" s="163"/>
      <c r="CHR284" s="160"/>
      <c r="CHS284" s="161"/>
      <c r="CHT284" s="163"/>
      <c r="CHU284" s="163"/>
      <c r="CHV284" s="160"/>
      <c r="CHW284" s="161"/>
      <c r="CHX284" s="163"/>
      <c r="CHY284" s="163"/>
      <c r="CHZ284" s="160"/>
      <c r="CIA284" s="161"/>
      <c r="CIB284" s="163"/>
      <c r="CIC284" s="163"/>
      <c r="CID284" s="160"/>
      <c r="CIE284" s="161"/>
      <c r="CIF284" s="163"/>
      <c r="CIG284" s="163"/>
      <c r="CIH284" s="160"/>
      <c r="CII284" s="161"/>
      <c r="CIJ284" s="163"/>
      <c r="CIK284" s="163"/>
      <c r="CIL284" s="160"/>
      <c r="CIM284" s="161"/>
      <c r="CIN284" s="163"/>
      <c r="CIO284" s="163"/>
      <c r="CIP284" s="160"/>
      <c r="CIQ284" s="161"/>
      <c r="CIR284" s="163"/>
      <c r="CIS284" s="163"/>
      <c r="CIT284" s="160"/>
      <c r="CIU284" s="161"/>
      <c r="CIV284" s="163"/>
      <c r="CIW284" s="163"/>
      <c r="CIX284" s="160"/>
      <c r="CIY284" s="161"/>
      <c r="CIZ284" s="163"/>
      <c r="CJA284" s="163"/>
      <c r="CJB284" s="160"/>
      <c r="CJC284" s="161"/>
      <c r="CJD284" s="163"/>
      <c r="CJE284" s="163"/>
      <c r="CJF284" s="160"/>
      <c r="CJG284" s="161"/>
      <c r="CJH284" s="163"/>
      <c r="CJI284" s="163"/>
      <c r="CJJ284" s="160"/>
      <c r="CJK284" s="161"/>
      <c r="CJL284" s="163"/>
      <c r="CJM284" s="163"/>
      <c r="CJN284" s="160"/>
      <c r="CJO284" s="161"/>
      <c r="CJP284" s="163"/>
      <c r="CJQ284" s="163"/>
      <c r="CJR284" s="160"/>
      <c r="CJS284" s="161"/>
      <c r="CJT284" s="163"/>
      <c r="CJU284" s="163"/>
      <c r="CJV284" s="160"/>
      <c r="CJW284" s="161"/>
      <c r="CJX284" s="163"/>
      <c r="CJY284" s="163"/>
      <c r="CJZ284" s="160"/>
      <c r="CKA284" s="161"/>
      <c r="CKB284" s="163"/>
      <c r="CKC284" s="163"/>
      <c r="CKD284" s="160"/>
      <c r="CKE284" s="161"/>
      <c r="CKF284" s="163"/>
      <c r="CKG284" s="163"/>
      <c r="CKH284" s="160"/>
      <c r="CKI284" s="161"/>
      <c r="CKJ284" s="163"/>
      <c r="CKK284" s="163"/>
      <c r="CKL284" s="160"/>
      <c r="CKM284" s="161"/>
      <c r="CKN284" s="163"/>
      <c r="CKO284" s="163"/>
      <c r="CKP284" s="160"/>
      <c r="CKQ284" s="161"/>
      <c r="CKR284" s="163"/>
      <c r="CKS284" s="163"/>
      <c r="CKT284" s="160"/>
      <c r="CKU284" s="161"/>
      <c r="CKV284" s="163"/>
      <c r="CKW284" s="163"/>
      <c r="CKX284" s="160"/>
      <c r="CKY284" s="161"/>
      <c r="CKZ284" s="163"/>
      <c r="CLA284" s="163"/>
      <c r="CLB284" s="160"/>
      <c r="CLC284" s="161"/>
      <c r="CLD284" s="163"/>
      <c r="CLE284" s="163"/>
      <c r="CLF284" s="160"/>
      <c r="CLG284" s="161"/>
      <c r="CLH284" s="163"/>
      <c r="CLI284" s="163"/>
      <c r="CLJ284" s="160"/>
      <c r="CLK284" s="161"/>
      <c r="CLL284" s="163"/>
      <c r="CLM284" s="163"/>
      <c r="CLN284" s="160"/>
      <c r="CLO284" s="161"/>
      <c r="CLP284" s="163"/>
      <c r="CLQ284" s="163"/>
      <c r="CLR284" s="160"/>
      <c r="CLS284" s="161"/>
      <c r="CLT284" s="163"/>
      <c r="CLU284" s="163"/>
      <c r="CLV284" s="160"/>
      <c r="CLW284" s="161"/>
      <c r="CLX284" s="163"/>
      <c r="CLY284" s="163"/>
      <c r="CLZ284" s="160"/>
      <c r="CMA284" s="161"/>
      <c r="CMB284" s="163"/>
      <c r="CMC284" s="163"/>
      <c r="CMD284" s="160"/>
      <c r="CME284" s="161"/>
      <c r="CMF284" s="163"/>
      <c r="CMG284" s="163"/>
      <c r="CMH284" s="160"/>
      <c r="CMI284" s="161"/>
      <c r="CMJ284" s="163"/>
      <c r="CMK284" s="163"/>
      <c r="CML284" s="160"/>
      <c r="CMM284" s="161"/>
      <c r="CMN284" s="163"/>
      <c r="CMO284" s="163"/>
      <c r="CMP284" s="160"/>
      <c r="CMQ284" s="161"/>
      <c r="CMR284" s="163"/>
      <c r="CMS284" s="163"/>
      <c r="CMT284" s="160"/>
      <c r="CMU284" s="161"/>
      <c r="CMV284" s="163"/>
      <c r="CMW284" s="163"/>
      <c r="CMX284" s="160"/>
      <c r="CMY284" s="161"/>
      <c r="CMZ284" s="163"/>
      <c r="CNA284" s="163"/>
      <c r="CNB284" s="160"/>
      <c r="CNC284" s="161"/>
      <c r="CND284" s="163"/>
      <c r="CNE284" s="163"/>
      <c r="CNF284" s="160"/>
      <c r="CNG284" s="161"/>
      <c r="CNH284" s="163"/>
      <c r="CNI284" s="163"/>
      <c r="CNJ284" s="160"/>
      <c r="CNK284" s="161"/>
      <c r="CNL284" s="163"/>
      <c r="CNM284" s="163"/>
      <c r="CNN284" s="160"/>
      <c r="CNO284" s="161"/>
      <c r="CNP284" s="163"/>
      <c r="CNQ284" s="163"/>
      <c r="CNR284" s="160"/>
      <c r="CNS284" s="161"/>
      <c r="CNT284" s="163"/>
      <c r="CNU284" s="163"/>
      <c r="CNV284" s="160"/>
      <c r="CNW284" s="161"/>
      <c r="CNX284" s="163"/>
      <c r="CNY284" s="163"/>
      <c r="CNZ284" s="160"/>
      <c r="COA284" s="161"/>
      <c r="COB284" s="163"/>
      <c r="COC284" s="163"/>
      <c r="COD284" s="160"/>
      <c r="COE284" s="161"/>
      <c r="COF284" s="163"/>
      <c r="COG284" s="163"/>
      <c r="COH284" s="160"/>
      <c r="COI284" s="161"/>
      <c r="COJ284" s="163"/>
      <c r="COK284" s="163"/>
      <c r="COL284" s="160"/>
      <c r="COM284" s="161"/>
      <c r="CON284" s="163"/>
      <c r="COO284" s="163"/>
      <c r="COP284" s="160"/>
      <c r="COQ284" s="161"/>
      <c r="COR284" s="163"/>
      <c r="COS284" s="163"/>
      <c r="COT284" s="160"/>
      <c r="COU284" s="161"/>
      <c r="COV284" s="163"/>
      <c r="COW284" s="163"/>
      <c r="COX284" s="160"/>
      <c r="COY284" s="161"/>
      <c r="COZ284" s="163"/>
      <c r="CPA284" s="163"/>
      <c r="CPB284" s="160"/>
      <c r="CPC284" s="161"/>
      <c r="CPD284" s="163"/>
      <c r="CPE284" s="163"/>
      <c r="CPF284" s="160"/>
      <c r="CPG284" s="161"/>
      <c r="CPH284" s="163"/>
      <c r="CPI284" s="163"/>
      <c r="CPJ284" s="160"/>
      <c r="CPK284" s="161"/>
      <c r="CPL284" s="163"/>
      <c r="CPM284" s="163"/>
      <c r="CPN284" s="160"/>
      <c r="CPO284" s="161"/>
      <c r="CPP284" s="163"/>
      <c r="CPQ284" s="163"/>
      <c r="CPR284" s="160"/>
      <c r="CPS284" s="161"/>
      <c r="CPT284" s="163"/>
      <c r="CPU284" s="163"/>
      <c r="CPV284" s="160"/>
      <c r="CPW284" s="161"/>
      <c r="CPX284" s="163"/>
      <c r="CPY284" s="163"/>
      <c r="CPZ284" s="160"/>
      <c r="CQA284" s="161"/>
      <c r="CQB284" s="163"/>
      <c r="CQC284" s="163"/>
      <c r="CQD284" s="160"/>
      <c r="CQE284" s="161"/>
      <c r="CQF284" s="163"/>
      <c r="CQG284" s="163"/>
      <c r="CQH284" s="160"/>
      <c r="CQI284" s="161"/>
      <c r="CQJ284" s="163"/>
      <c r="CQK284" s="163"/>
      <c r="CQL284" s="160"/>
      <c r="CQM284" s="161"/>
      <c r="CQN284" s="163"/>
      <c r="CQO284" s="163"/>
      <c r="CQP284" s="160"/>
      <c r="CQQ284" s="161"/>
      <c r="CQR284" s="163"/>
      <c r="CQS284" s="163"/>
      <c r="CQT284" s="160"/>
      <c r="CQU284" s="161"/>
      <c r="CQV284" s="163"/>
      <c r="CQW284" s="163"/>
      <c r="CQX284" s="160"/>
      <c r="CQY284" s="161"/>
      <c r="CQZ284" s="163"/>
      <c r="CRA284" s="163"/>
      <c r="CRB284" s="160"/>
      <c r="CRC284" s="161"/>
      <c r="CRD284" s="163"/>
      <c r="CRE284" s="163"/>
      <c r="CRF284" s="160"/>
      <c r="CRG284" s="161"/>
      <c r="CRH284" s="163"/>
      <c r="CRI284" s="163"/>
      <c r="CRJ284" s="160"/>
      <c r="CRK284" s="161"/>
      <c r="CRL284" s="163"/>
      <c r="CRM284" s="163"/>
      <c r="CRN284" s="160"/>
      <c r="CRO284" s="161"/>
      <c r="CRP284" s="163"/>
      <c r="CRQ284" s="163"/>
      <c r="CRR284" s="160"/>
      <c r="CRS284" s="161"/>
      <c r="CRT284" s="163"/>
      <c r="CRU284" s="163"/>
      <c r="CRV284" s="160"/>
      <c r="CRW284" s="161"/>
      <c r="CRX284" s="163"/>
      <c r="CRY284" s="163"/>
      <c r="CRZ284" s="160"/>
      <c r="CSA284" s="161"/>
      <c r="CSB284" s="163"/>
      <c r="CSC284" s="163"/>
      <c r="CSD284" s="160"/>
      <c r="CSE284" s="161"/>
      <c r="CSF284" s="163"/>
      <c r="CSG284" s="163"/>
      <c r="CSH284" s="160"/>
      <c r="CSI284" s="161"/>
      <c r="CSJ284" s="163"/>
      <c r="CSK284" s="163"/>
      <c r="CSL284" s="160"/>
      <c r="CSM284" s="161"/>
      <c r="CSN284" s="163"/>
      <c r="CSO284" s="163"/>
      <c r="CSP284" s="160"/>
      <c r="CSQ284" s="161"/>
      <c r="CSR284" s="163"/>
      <c r="CSS284" s="163"/>
      <c r="CST284" s="160"/>
      <c r="CSU284" s="161"/>
      <c r="CSV284" s="163"/>
      <c r="CSW284" s="163"/>
      <c r="CSX284" s="160"/>
      <c r="CSY284" s="161"/>
      <c r="CSZ284" s="163"/>
      <c r="CTA284" s="163"/>
      <c r="CTB284" s="160"/>
      <c r="CTC284" s="161"/>
      <c r="CTD284" s="163"/>
      <c r="CTE284" s="163"/>
      <c r="CTF284" s="160"/>
      <c r="CTG284" s="161"/>
      <c r="CTH284" s="163"/>
      <c r="CTI284" s="163"/>
      <c r="CTJ284" s="160"/>
      <c r="CTK284" s="161"/>
      <c r="CTL284" s="163"/>
      <c r="CTM284" s="163"/>
      <c r="CTN284" s="160"/>
      <c r="CTO284" s="161"/>
      <c r="CTP284" s="163"/>
      <c r="CTQ284" s="163"/>
      <c r="CTR284" s="160"/>
      <c r="CTS284" s="161"/>
      <c r="CTT284" s="163"/>
      <c r="CTU284" s="163"/>
      <c r="CTV284" s="160"/>
      <c r="CTW284" s="161"/>
      <c r="CTX284" s="163"/>
      <c r="CTY284" s="163"/>
      <c r="CTZ284" s="160"/>
      <c r="CUA284" s="161"/>
      <c r="CUB284" s="163"/>
      <c r="CUC284" s="163"/>
      <c r="CUD284" s="160"/>
      <c r="CUE284" s="161"/>
      <c r="CUF284" s="163"/>
      <c r="CUG284" s="163"/>
      <c r="CUH284" s="160"/>
      <c r="CUI284" s="161"/>
      <c r="CUJ284" s="163"/>
      <c r="CUK284" s="163"/>
      <c r="CUL284" s="160"/>
      <c r="CUM284" s="161"/>
      <c r="CUN284" s="163"/>
      <c r="CUO284" s="163"/>
      <c r="CUP284" s="160"/>
      <c r="CUQ284" s="161"/>
      <c r="CUR284" s="163"/>
      <c r="CUS284" s="163"/>
      <c r="CUT284" s="160"/>
      <c r="CUU284" s="161"/>
      <c r="CUV284" s="163"/>
      <c r="CUW284" s="163"/>
      <c r="CUX284" s="160"/>
      <c r="CUY284" s="161"/>
      <c r="CUZ284" s="163"/>
      <c r="CVA284" s="163"/>
      <c r="CVB284" s="160"/>
      <c r="CVC284" s="161"/>
      <c r="CVD284" s="163"/>
      <c r="CVE284" s="163"/>
      <c r="CVF284" s="160"/>
      <c r="CVG284" s="161"/>
      <c r="CVH284" s="163"/>
      <c r="CVI284" s="163"/>
      <c r="CVJ284" s="160"/>
      <c r="CVK284" s="161"/>
      <c r="CVL284" s="163"/>
      <c r="CVM284" s="163"/>
      <c r="CVN284" s="160"/>
      <c r="CVO284" s="161"/>
      <c r="CVP284" s="163"/>
      <c r="CVQ284" s="163"/>
      <c r="CVR284" s="160"/>
      <c r="CVS284" s="161"/>
      <c r="CVT284" s="163"/>
      <c r="CVU284" s="163"/>
      <c r="CVV284" s="160"/>
      <c r="CVW284" s="161"/>
      <c r="CVX284" s="163"/>
      <c r="CVY284" s="163"/>
      <c r="CVZ284" s="160"/>
      <c r="CWA284" s="161"/>
      <c r="CWB284" s="163"/>
      <c r="CWC284" s="163"/>
      <c r="CWD284" s="160"/>
      <c r="CWE284" s="161"/>
      <c r="CWF284" s="163"/>
      <c r="CWG284" s="163"/>
      <c r="CWH284" s="160"/>
      <c r="CWI284" s="161"/>
      <c r="CWJ284" s="163"/>
      <c r="CWK284" s="163"/>
      <c r="CWL284" s="160"/>
      <c r="CWM284" s="161"/>
      <c r="CWN284" s="163"/>
      <c r="CWO284" s="163"/>
      <c r="CWP284" s="160"/>
      <c r="CWQ284" s="161"/>
      <c r="CWR284" s="163"/>
      <c r="CWS284" s="163"/>
      <c r="CWT284" s="160"/>
      <c r="CWU284" s="161"/>
      <c r="CWV284" s="163"/>
      <c r="CWW284" s="163"/>
      <c r="CWX284" s="160"/>
      <c r="CWY284" s="161"/>
      <c r="CWZ284" s="163"/>
      <c r="CXA284" s="163"/>
      <c r="CXB284" s="160"/>
      <c r="CXC284" s="161"/>
      <c r="CXD284" s="163"/>
      <c r="CXE284" s="163"/>
      <c r="CXF284" s="160"/>
      <c r="CXG284" s="161"/>
      <c r="CXH284" s="163"/>
      <c r="CXI284" s="163"/>
      <c r="CXJ284" s="160"/>
      <c r="CXK284" s="161"/>
      <c r="CXL284" s="163"/>
      <c r="CXM284" s="163"/>
      <c r="CXN284" s="160"/>
      <c r="CXO284" s="161"/>
      <c r="CXP284" s="163"/>
      <c r="CXQ284" s="163"/>
      <c r="CXR284" s="160"/>
      <c r="CXS284" s="161"/>
      <c r="CXT284" s="163"/>
      <c r="CXU284" s="163"/>
      <c r="CXV284" s="160"/>
      <c r="CXW284" s="161"/>
      <c r="CXX284" s="163"/>
      <c r="CXY284" s="163"/>
      <c r="CXZ284" s="160"/>
      <c r="CYA284" s="161"/>
      <c r="CYB284" s="163"/>
      <c r="CYC284" s="163"/>
      <c r="CYD284" s="160"/>
      <c r="CYE284" s="161"/>
      <c r="CYF284" s="163"/>
      <c r="CYG284" s="163"/>
      <c r="CYH284" s="160"/>
      <c r="CYI284" s="161"/>
      <c r="CYJ284" s="163"/>
      <c r="CYK284" s="163"/>
      <c r="CYL284" s="160"/>
      <c r="CYM284" s="161"/>
      <c r="CYN284" s="163"/>
      <c r="CYO284" s="163"/>
      <c r="CYP284" s="160"/>
      <c r="CYQ284" s="161"/>
      <c r="CYR284" s="163"/>
      <c r="CYS284" s="163"/>
      <c r="CYT284" s="160"/>
      <c r="CYU284" s="161"/>
      <c r="CYV284" s="163"/>
      <c r="CYW284" s="163"/>
      <c r="CYX284" s="160"/>
      <c r="CYY284" s="161"/>
      <c r="CYZ284" s="163"/>
      <c r="CZA284" s="163"/>
      <c r="CZB284" s="160"/>
      <c r="CZC284" s="161"/>
      <c r="CZD284" s="163"/>
      <c r="CZE284" s="163"/>
      <c r="CZF284" s="160"/>
      <c r="CZG284" s="161"/>
      <c r="CZH284" s="163"/>
      <c r="CZI284" s="163"/>
      <c r="CZJ284" s="160"/>
      <c r="CZK284" s="161"/>
      <c r="CZL284" s="163"/>
      <c r="CZM284" s="163"/>
      <c r="CZN284" s="160"/>
      <c r="CZO284" s="161"/>
      <c r="CZP284" s="163"/>
      <c r="CZQ284" s="163"/>
      <c r="CZR284" s="160"/>
      <c r="CZS284" s="161"/>
      <c r="CZT284" s="163"/>
      <c r="CZU284" s="163"/>
      <c r="CZV284" s="160"/>
      <c r="CZW284" s="161"/>
      <c r="CZX284" s="163"/>
      <c r="CZY284" s="163"/>
      <c r="CZZ284" s="160"/>
      <c r="DAA284" s="161"/>
      <c r="DAB284" s="163"/>
      <c r="DAC284" s="163"/>
      <c r="DAD284" s="160"/>
      <c r="DAE284" s="161"/>
      <c r="DAF284" s="163"/>
      <c r="DAG284" s="163"/>
      <c r="DAH284" s="160"/>
      <c r="DAI284" s="161"/>
      <c r="DAJ284" s="163"/>
      <c r="DAK284" s="163"/>
      <c r="DAL284" s="160"/>
      <c r="DAM284" s="161"/>
      <c r="DAN284" s="163"/>
      <c r="DAO284" s="163"/>
      <c r="DAP284" s="160"/>
      <c r="DAQ284" s="161"/>
      <c r="DAR284" s="163"/>
      <c r="DAS284" s="163"/>
      <c r="DAT284" s="160"/>
      <c r="DAU284" s="161"/>
      <c r="DAV284" s="163"/>
      <c r="DAW284" s="163"/>
      <c r="DAX284" s="160"/>
      <c r="DAY284" s="161"/>
      <c r="DAZ284" s="163"/>
      <c r="DBA284" s="163"/>
      <c r="DBB284" s="160"/>
      <c r="DBC284" s="161"/>
      <c r="DBD284" s="163"/>
      <c r="DBE284" s="163"/>
      <c r="DBF284" s="160"/>
      <c r="DBG284" s="161"/>
      <c r="DBH284" s="163"/>
      <c r="DBI284" s="163"/>
      <c r="DBJ284" s="160"/>
      <c r="DBK284" s="161"/>
      <c r="DBL284" s="163"/>
      <c r="DBM284" s="163"/>
      <c r="DBN284" s="160"/>
      <c r="DBO284" s="161"/>
      <c r="DBP284" s="163"/>
      <c r="DBQ284" s="163"/>
      <c r="DBR284" s="160"/>
      <c r="DBS284" s="161"/>
      <c r="DBT284" s="163"/>
      <c r="DBU284" s="163"/>
      <c r="DBV284" s="160"/>
      <c r="DBW284" s="161"/>
      <c r="DBX284" s="163"/>
      <c r="DBY284" s="163"/>
      <c r="DBZ284" s="160"/>
      <c r="DCA284" s="161"/>
      <c r="DCB284" s="163"/>
      <c r="DCC284" s="163"/>
      <c r="DCD284" s="160"/>
      <c r="DCE284" s="161"/>
      <c r="DCF284" s="163"/>
      <c r="DCG284" s="163"/>
      <c r="DCH284" s="160"/>
      <c r="DCI284" s="161"/>
      <c r="DCJ284" s="163"/>
      <c r="DCK284" s="163"/>
      <c r="DCL284" s="160"/>
      <c r="DCM284" s="161"/>
      <c r="DCN284" s="163"/>
      <c r="DCO284" s="163"/>
      <c r="DCP284" s="160"/>
      <c r="DCQ284" s="161"/>
      <c r="DCR284" s="163"/>
      <c r="DCS284" s="163"/>
      <c r="DCT284" s="160"/>
      <c r="DCU284" s="161"/>
      <c r="DCV284" s="163"/>
      <c r="DCW284" s="163"/>
      <c r="DCX284" s="160"/>
      <c r="DCY284" s="161"/>
      <c r="DCZ284" s="163"/>
      <c r="DDA284" s="163"/>
      <c r="DDB284" s="160"/>
      <c r="DDC284" s="161"/>
      <c r="DDD284" s="163"/>
      <c r="DDE284" s="163"/>
      <c r="DDF284" s="160"/>
      <c r="DDG284" s="161"/>
      <c r="DDH284" s="163"/>
      <c r="DDI284" s="163"/>
      <c r="DDJ284" s="160"/>
      <c r="DDK284" s="161"/>
      <c r="DDL284" s="163"/>
      <c r="DDM284" s="163"/>
      <c r="DDN284" s="160"/>
      <c r="DDO284" s="161"/>
      <c r="DDP284" s="163"/>
      <c r="DDQ284" s="163"/>
      <c r="DDR284" s="160"/>
      <c r="DDS284" s="161"/>
      <c r="DDT284" s="163"/>
      <c r="DDU284" s="163"/>
      <c r="DDV284" s="160"/>
      <c r="DDW284" s="161"/>
      <c r="DDX284" s="163"/>
      <c r="DDY284" s="163"/>
      <c r="DDZ284" s="160"/>
      <c r="DEA284" s="161"/>
      <c r="DEB284" s="163"/>
      <c r="DEC284" s="163"/>
      <c r="DED284" s="160"/>
      <c r="DEE284" s="161"/>
      <c r="DEF284" s="163"/>
      <c r="DEG284" s="163"/>
      <c r="DEH284" s="160"/>
      <c r="DEI284" s="161"/>
      <c r="DEJ284" s="163"/>
      <c r="DEK284" s="163"/>
      <c r="DEL284" s="160"/>
      <c r="DEM284" s="161"/>
      <c r="DEN284" s="163"/>
      <c r="DEO284" s="163"/>
      <c r="DEP284" s="160"/>
      <c r="DEQ284" s="161"/>
      <c r="DER284" s="163"/>
      <c r="DES284" s="163"/>
      <c r="DET284" s="160"/>
      <c r="DEU284" s="161"/>
      <c r="DEV284" s="163"/>
      <c r="DEW284" s="163"/>
      <c r="DEX284" s="160"/>
      <c r="DEY284" s="161"/>
      <c r="DEZ284" s="163"/>
      <c r="DFA284" s="163"/>
      <c r="DFB284" s="160"/>
      <c r="DFC284" s="161"/>
      <c r="DFD284" s="163"/>
      <c r="DFE284" s="163"/>
      <c r="DFF284" s="160"/>
      <c r="DFG284" s="161"/>
      <c r="DFH284" s="163"/>
      <c r="DFI284" s="163"/>
      <c r="DFJ284" s="160"/>
      <c r="DFK284" s="161"/>
      <c r="DFL284" s="163"/>
      <c r="DFM284" s="163"/>
      <c r="DFN284" s="160"/>
      <c r="DFO284" s="161"/>
      <c r="DFP284" s="163"/>
      <c r="DFQ284" s="163"/>
      <c r="DFR284" s="160"/>
      <c r="DFS284" s="161"/>
      <c r="DFT284" s="163"/>
      <c r="DFU284" s="163"/>
      <c r="DFV284" s="160"/>
      <c r="DFW284" s="161"/>
      <c r="DFX284" s="163"/>
      <c r="DFY284" s="163"/>
      <c r="DFZ284" s="160"/>
      <c r="DGA284" s="161"/>
      <c r="DGB284" s="163"/>
      <c r="DGC284" s="163"/>
      <c r="DGD284" s="160"/>
      <c r="DGE284" s="161"/>
      <c r="DGF284" s="163"/>
      <c r="DGG284" s="163"/>
      <c r="DGH284" s="160"/>
      <c r="DGI284" s="161"/>
      <c r="DGJ284" s="163"/>
      <c r="DGK284" s="163"/>
      <c r="DGL284" s="160"/>
      <c r="DGM284" s="161"/>
      <c r="DGN284" s="163"/>
      <c r="DGO284" s="163"/>
      <c r="DGP284" s="160"/>
      <c r="DGQ284" s="161"/>
      <c r="DGR284" s="163"/>
      <c r="DGS284" s="163"/>
      <c r="DGT284" s="160"/>
      <c r="DGU284" s="161"/>
      <c r="DGV284" s="163"/>
      <c r="DGW284" s="163"/>
      <c r="DGX284" s="160"/>
      <c r="DGY284" s="161"/>
      <c r="DGZ284" s="163"/>
      <c r="DHA284" s="163"/>
      <c r="DHB284" s="160"/>
      <c r="DHC284" s="161"/>
      <c r="DHD284" s="163"/>
      <c r="DHE284" s="163"/>
      <c r="DHF284" s="160"/>
      <c r="DHG284" s="161"/>
      <c r="DHH284" s="163"/>
      <c r="DHI284" s="163"/>
      <c r="DHJ284" s="160"/>
      <c r="DHK284" s="161"/>
      <c r="DHL284" s="163"/>
      <c r="DHM284" s="163"/>
      <c r="DHN284" s="160"/>
      <c r="DHO284" s="161"/>
      <c r="DHP284" s="163"/>
      <c r="DHQ284" s="163"/>
      <c r="DHR284" s="160"/>
      <c r="DHS284" s="161"/>
      <c r="DHT284" s="163"/>
      <c r="DHU284" s="163"/>
      <c r="DHV284" s="160"/>
      <c r="DHW284" s="161"/>
      <c r="DHX284" s="163"/>
      <c r="DHY284" s="163"/>
      <c r="DHZ284" s="160"/>
      <c r="DIA284" s="161"/>
      <c r="DIB284" s="163"/>
      <c r="DIC284" s="163"/>
      <c r="DID284" s="160"/>
      <c r="DIE284" s="161"/>
      <c r="DIF284" s="163"/>
      <c r="DIG284" s="163"/>
      <c r="DIH284" s="160"/>
      <c r="DII284" s="161"/>
      <c r="DIJ284" s="163"/>
      <c r="DIK284" s="163"/>
      <c r="DIL284" s="160"/>
      <c r="DIM284" s="161"/>
      <c r="DIN284" s="163"/>
      <c r="DIO284" s="163"/>
      <c r="DIP284" s="160"/>
      <c r="DIQ284" s="161"/>
      <c r="DIR284" s="163"/>
      <c r="DIS284" s="163"/>
      <c r="DIT284" s="160"/>
      <c r="DIU284" s="161"/>
      <c r="DIV284" s="163"/>
      <c r="DIW284" s="163"/>
      <c r="DIX284" s="160"/>
      <c r="DIY284" s="161"/>
      <c r="DIZ284" s="163"/>
      <c r="DJA284" s="163"/>
      <c r="DJB284" s="160"/>
      <c r="DJC284" s="161"/>
      <c r="DJD284" s="163"/>
      <c r="DJE284" s="163"/>
      <c r="DJF284" s="160"/>
      <c r="DJG284" s="161"/>
      <c r="DJH284" s="163"/>
      <c r="DJI284" s="163"/>
      <c r="DJJ284" s="160"/>
      <c r="DJK284" s="161"/>
      <c r="DJL284" s="163"/>
      <c r="DJM284" s="163"/>
      <c r="DJN284" s="160"/>
      <c r="DJO284" s="161"/>
      <c r="DJP284" s="163"/>
      <c r="DJQ284" s="163"/>
      <c r="DJR284" s="160"/>
      <c r="DJS284" s="161"/>
      <c r="DJT284" s="163"/>
      <c r="DJU284" s="163"/>
      <c r="DJV284" s="160"/>
      <c r="DJW284" s="161"/>
      <c r="DJX284" s="163"/>
      <c r="DJY284" s="163"/>
      <c r="DJZ284" s="160"/>
      <c r="DKA284" s="161"/>
      <c r="DKB284" s="163"/>
      <c r="DKC284" s="163"/>
      <c r="DKD284" s="160"/>
      <c r="DKE284" s="161"/>
      <c r="DKF284" s="163"/>
      <c r="DKG284" s="163"/>
      <c r="DKH284" s="160"/>
      <c r="DKI284" s="161"/>
      <c r="DKJ284" s="163"/>
      <c r="DKK284" s="163"/>
      <c r="DKL284" s="160"/>
      <c r="DKM284" s="161"/>
      <c r="DKN284" s="163"/>
      <c r="DKO284" s="163"/>
      <c r="DKP284" s="160"/>
      <c r="DKQ284" s="161"/>
      <c r="DKR284" s="163"/>
      <c r="DKS284" s="163"/>
      <c r="DKT284" s="160"/>
      <c r="DKU284" s="161"/>
      <c r="DKV284" s="163"/>
      <c r="DKW284" s="163"/>
      <c r="DKX284" s="160"/>
      <c r="DKY284" s="161"/>
      <c r="DKZ284" s="163"/>
      <c r="DLA284" s="163"/>
      <c r="DLB284" s="160"/>
      <c r="DLC284" s="161"/>
      <c r="DLD284" s="163"/>
      <c r="DLE284" s="163"/>
      <c r="DLF284" s="160"/>
      <c r="DLG284" s="161"/>
      <c r="DLH284" s="163"/>
      <c r="DLI284" s="163"/>
      <c r="DLJ284" s="160"/>
      <c r="DLK284" s="161"/>
      <c r="DLL284" s="163"/>
      <c r="DLM284" s="163"/>
      <c r="DLN284" s="160"/>
      <c r="DLO284" s="161"/>
      <c r="DLP284" s="163"/>
      <c r="DLQ284" s="163"/>
      <c r="DLR284" s="160"/>
      <c r="DLS284" s="161"/>
      <c r="DLT284" s="163"/>
      <c r="DLU284" s="163"/>
      <c r="DLV284" s="160"/>
      <c r="DLW284" s="161"/>
      <c r="DLX284" s="163"/>
      <c r="DLY284" s="163"/>
      <c r="DLZ284" s="160"/>
      <c r="DMA284" s="161"/>
      <c r="DMB284" s="163"/>
      <c r="DMC284" s="163"/>
      <c r="DMD284" s="160"/>
      <c r="DME284" s="161"/>
      <c r="DMF284" s="163"/>
      <c r="DMG284" s="163"/>
      <c r="DMH284" s="160"/>
      <c r="DMI284" s="161"/>
      <c r="DMJ284" s="163"/>
      <c r="DMK284" s="163"/>
      <c r="DML284" s="160"/>
      <c r="DMM284" s="161"/>
      <c r="DMN284" s="163"/>
      <c r="DMO284" s="163"/>
      <c r="DMP284" s="160"/>
      <c r="DMQ284" s="161"/>
      <c r="DMR284" s="163"/>
      <c r="DMS284" s="163"/>
      <c r="DMT284" s="160"/>
      <c r="DMU284" s="161"/>
      <c r="DMV284" s="163"/>
      <c r="DMW284" s="163"/>
      <c r="DMX284" s="160"/>
      <c r="DMY284" s="161"/>
      <c r="DMZ284" s="163"/>
      <c r="DNA284" s="163"/>
      <c r="DNB284" s="160"/>
      <c r="DNC284" s="161"/>
      <c r="DND284" s="163"/>
      <c r="DNE284" s="163"/>
      <c r="DNF284" s="160"/>
      <c r="DNG284" s="161"/>
      <c r="DNH284" s="163"/>
      <c r="DNI284" s="163"/>
      <c r="DNJ284" s="160"/>
      <c r="DNK284" s="161"/>
      <c r="DNL284" s="163"/>
      <c r="DNM284" s="163"/>
      <c r="DNN284" s="160"/>
      <c r="DNO284" s="161"/>
      <c r="DNP284" s="163"/>
      <c r="DNQ284" s="163"/>
      <c r="DNR284" s="160"/>
      <c r="DNS284" s="161"/>
      <c r="DNT284" s="163"/>
      <c r="DNU284" s="163"/>
      <c r="DNV284" s="160"/>
      <c r="DNW284" s="161"/>
      <c r="DNX284" s="163"/>
      <c r="DNY284" s="163"/>
      <c r="DNZ284" s="160"/>
      <c r="DOA284" s="161"/>
      <c r="DOB284" s="163"/>
      <c r="DOC284" s="163"/>
      <c r="DOD284" s="160"/>
      <c r="DOE284" s="161"/>
      <c r="DOF284" s="163"/>
      <c r="DOG284" s="163"/>
      <c r="DOH284" s="160"/>
      <c r="DOI284" s="161"/>
      <c r="DOJ284" s="163"/>
      <c r="DOK284" s="163"/>
      <c r="DOL284" s="160"/>
      <c r="DOM284" s="161"/>
      <c r="DON284" s="163"/>
      <c r="DOO284" s="163"/>
      <c r="DOP284" s="160"/>
      <c r="DOQ284" s="161"/>
      <c r="DOR284" s="163"/>
      <c r="DOS284" s="163"/>
      <c r="DOT284" s="160"/>
      <c r="DOU284" s="161"/>
      <c r="DOV284" s="163"/>
      <c r="DOW284" s="163"/>
      <c r="DOX284" s="160"/>
      <c r="DOY284" s="161"/>
      <c r="DOZ284" s="163"/>
      <c r="DPA284" s="163"/>
      <c r="DPB284" s="160"/>
      <c r="DPC284" s="161"/>
      <c r="DPD284" s="163"/>
      <c r="DPE284" s="163"/>
      <c r="DPF284" s="160"/>
      <c r="DPG284" s="161"/>
      <c r="DPH284" s="163"/>
      <c r="DPI284" s="163"/>
      <c r="DPJ284" s="160"/>
      <c r="DPK284" s="161"/>
      <c r="DPL284" s="163"/>
      <c r="DPM284" s="163"/>
      <c r="DPN284" s="160"/>
      <c r="DPO284" s="161"/>
      <c r="DPP284" s="163"/>
      <c r="DPQ284" s="163"/>
      <c r="DPR284" s="160"/>
      <c r="DPS284" s="161"/>
      <c r="DPT284" s="163"/>
      <c r="DPU284" s="163"/>
      <c r="DPV284" s="160"/>
      <c r="DPW284" s="161"/>
      <c r="DPX284" s="163"/>
      <c r="DPY284" s="163"/>
      <c r="DPZ284" s="160"/>
      <c r="DQA284" s="161"/>
      <c r="DQB284" s="163"/>
      <c r="DQC284" s="163"/>
      <c r="DQD284" s="160"/>
      <c r="DQE284" s="161"/>
      <c r="DQF284" s="163"/>
      <c r="DQG284" s="163"/>
      <c r="DQH284" s="160"/>
      <c r="DQI284" s="161"/>
      <c r="DQJ284" s="163"/>
      <c r="DQK284" s="163"/>
      <c r="DQL284" s="160"/>
      <c r="DQM284" s="161"/>
      <c r="DQN284" s="163"/>
      <c r="DQO284" s="163"/>
      <c r="DQP284" s="160"/>
      <c r="DQQ284" s="161"/>
      <c r="DQR284" s="163"/>
      <c r="DQS284" s="163"/>
      <c r="DQT284" s="160"/>
      <c r="DQU284" s="161"/>
      <c r="DQV284" s="163"/>
      <c r="DQW284" s="163"/>
      <c r="DQX284" s="160"/>
      <c r="DQY284" s="161"/>
      <c r="DQZ284" s="163"/>
      <c r="DRA284" s="163"/>
      <c r="DRB284" s="160"/>
      <c r="DRC284" s="161"/>
      <c r="DRD284" s="163"/>
      <c r="DRE284" s="163"/>
      <c r="DRF284" s="160"/>
      <c r="DRG284" s="161"/>
      <c r="DRH284" s="163"/>
      <c r="DRI284" s="163"/>
      <c r="DRJ284" s="160"/>
      <c r="DRK284" s="161"/>
      <c r="DRL284" s="163"/>
      <c r="DRM284" s="163"/>
      <c r="DRN284" s="160"/>
      <c r="DRO284" s="161"/>
      <c r="DRP284" s="163"/>
      <c r="DRQ284" s="163"/>
      <c r="DRR284" s="160"/>
      <c r="DRS284" s="161"/>
      <c r="DRT284" s="163"/>
      <c r="DRU284" s="163"/>
      <c r="DRV284" s="160"/>
      <c r="DRW284" s="161"/>
      <c r="DRX284" s="163"/>
      <c r="DRY284" s="163"/>
      <c r="DRZ284" s="160"/>
      <c r="DSA284" s="161"/>
      <c r="DSB284" s="163"/>
      <c r="DSC284" s="163"/>
      <c r="DSD284" s="160"/>
      <c r="DSE284" s="161"/>
      <c r="DSF284" s="163"/>
      <c r="DSG284" s="163"/>
      <c r="DSH284" s="160"/>
      <c r="DSI284" s="161"/>
      <c r="DSJ284" s="163"/>
      <c r="DSK284" s="163"/>
      <c r="DSL284" s="160"/>
      <c r="DSM284" s="161"/>
      <c r="DSN284" s="163"/>
      <c r="DSO284" s="163"/>
      <c r="DSP284" s="160"/>
      <c r="DSQ284" s="161"/>
      <c r="DSR284" s="163"/>
      <c r="DSS284" s="163"/>
      <c r="DST284" s="160"/>
      <c r="DSU284" s="161"/>
      <c r="DSV284" s="163"/>
      <c r="DSW284" s="163"/>
      <c r="DSX284" s="160"/>
      <c r="DSY284" s="161"/>
      <c r="DSZ284" s="163"/>
      <c r="DTA284" s="163"/>
      <c r="DTB284" s="160"/>
      <c r="DTC284" s="161"/>
      <c r="DTD284" s="163"/>
      <c r="DTE284" s="163"/>
      <c r="DTF284" s="160"/>
      <c r="DTG284" s="161"/>
      <c r="DTH284" s="163"/>
      <c r="DTI284" s="163"/>
      <c r="DTJ284" s="160"/>
      <c r="DTK284" s="161"/>
      <c r="DTL284" s="163"/>
      <c r="DTM284" s="163"/>
      <c r="DTN284" s="160"/>
      <c r="DTO284" s="161"/>
      <c r="DTP284" s="163"/>
      <c r="DTQ284" s="163"/>
      <c r="DTR284" s="160"/>
      <c r="DTS284" s="161"/>
      <c r="DTT284" s="163"/>
      <c r="DTU284" s="163"/>
      <c r="DTV284" s="160"/>
      <c r="DTW284" s="161"/>
      <c r="DTX284" s="163"/>
      <c r="DTY284" s="163"/>
      <c r="DTZ284" s="160"/>
      <c r="DUA284" s="161"/>
      <c r="DUB284" s="163"/>
      <c r="DUC284" s="163"/>
      <c r="DUD284" s="160"/>
      <c r="DUE284" s="161"/>
      <c r="DUF284" s="163"/>
      <c r="DUG284" s="163"/>
      <c r="DUH284" s="160"/>
      <c r="DUI284" s="161"/>
      <c r="DUJ284" s="163"/>
      <c r="DUK284" s="163"/>
      <c r="DUL284" s="160"/>
      <c r="DUM284" s="161"/>
      <c r="DUN284" s="163"/>
      <c r="DUO284" s="163"/>
      <c r="DUP284" s="160"/>
      <c r="DUQ284" s="161"/>
      <c r="DUR284" s="163"/>
      <c r="DUS284" s="163"/>
      <c r="DUT284" s="160"/>
      <c r="DUU284" s="161"/>
      <c r="DUV284" s="163"/>
      <c r="DUW284" s="163"/>
      <c r="DUX284" s="160"/>
      <c r="DUY284" s="161"/>
      <c r="DUZ284" s="163"/>
      <c r="DVA284" s="163"/>
      <c r="DVB284" s="160"/>
      <c r="DVC284" s="161"/>
      <c r="DVD284" s="163"/>
      <c r="DVE284" s="163"/>
      <c r="DVF284" s="160"/>
      <c r="DVG284" s="161"/>
      <c r="DVH284" s="163"/>
      <c r="DVI284" s="163"/>
      <c r="DVJ284" s="160"/>
      <c r="DVK284" s="161"/>
      <c r="DVL284" s="163"/>
      <c r="DVM284" s="163"/>
      <c r="DVN284" s="160"/>
      <c r="DVO284" s="161"/>
      <c r="DVP284" s="163"/>
      <c r="DVQ284" s="163"/>
      <c r="DVR284" s="160"/>
      <c r="DVS284" s="161"/>
      <c r="DVT284" s="163"/>
      <c r="DVU284" s="163"/>
      <c r="DVV284" s="160"/>
      <c r="DVW284" s="161"/>
      <c r="DVX284" s="163"/>
      <c r="DVY284" s="163"/>
      <c r="DVZ284" s="160"/>
      <c r="DWA284" s="161"/>
      <c r="DWB284" s="163"/>
      <c r="DWC284" s="163"/>
      <c r="DWD284" s="160"/>
      <c r="DWE284" s="161"/>
      <c r="DWF284" s="163"/>
      <c r="DWG284" s="163"/>
      <c r="DWH284" s="160"/>
      <c r="DWI284" s="161"/>
      <c r="DWJ284" s="163"/>
      <c r="DWK284" s="163"/>
      <c r="DWL284" s="160"/>
      <c r="DWM284" s="161"/>
      <c r="DWN284" s="163"/>
      <c r="DWO284" s="163"/>
      <c r="DWP284" s="160"/>
      <c r="DWQ284" s="161"/>
      <c r="DWR284" s="163"/>
      <c r="DWS284" s="163"/>
      <c r="DWT284" s="160"/>
      <c r="DWU284" s="161"/>
      <c r="DWV284" s="163"/>
      <c r="DWW284" s="163"/>
      <c r="DWX284" s="160"/>
      <c r="DWY284" s="161"/>
      <c r="DWZ284" s="163"/>
      <c r="DXA284" s="163"/>
      <c r="DXB284" s="160"/>
      <c r="DXC284" s="161"/>
      <c r="DXD284" s="163"/>
      <c r="DXE284" s="163"/>
      <c r="DXF284" s="160"/>
      <c r="DXG284" s="161"/>
      <c r="DXH284" s="163"/>
      <c r="DXI284" s="163"/>
      <c r="DXJ284" s="160"/>
      <c r="DXK284" s="161"/>
      <c r="DXL284" s="163"/>
      <c r="DXM284" s="163"/>
      <c r="DXN284" s="160"/>
      <c r="DXO284" s="161"/>
      <c r="DXP284" s="163"/>
      <c r="DXQ284" s="163"/>
      <c r="DXR284" s="160"/>
      <c r="DXS284" s="161"/>
      <c r="DXT284" s="163"/>
      <c r="DXU284" s="163"/>
      <c r="DXV284" s="160"/>
      <c r="DXW284" s="161"/>
      <c r="DXX284" s="163"/>
      <c r="DXY284" s="163"/>
      <c r="DXZ284" s="160"/>
      <c r="DYA284" s="161"/>
      <c r="DYB284" s="163"/>
      <c r="DYC284" s="163"/>
      <c r="DYD284" s="160"/>
      <c r="DYE284" s="161"/>
      <c r="DYF284" s="163"/>
      <c r="DYG284" s="163"/>
      <c r="DYH284" s="160"/>
      <c r="DYI284" s="161"/>
      <c r="DYJ284" s="163"/>
      <c r="DYK284" s="163"/>
      <c r="DYL284" s="160"/>
      <c r="DYM284" s="161"/>
      <c r="DYN284" s="163"/>
      <c r="DYO284" s="163"/>
      <c r="DYP284" s="160"/>
      <c r="DYQ284" s="161"/>
      <c r="DYR284" s="163"/>
      <c r="DYS284" s="163"/>
      <c r="DYT284" s="160"/>
      <c r="DYU284" s="161"/>
      <c r="DYV284" s="163"/>
      <c r="DYW284" s="163"/>
      <c r="DYX284" s="160"/>
      <c r="DYY284" s="161"/>
      <c r="DYZ284" s="163"/>
      <c r="DZA284" s="163"/>
      <c r="DZB284" s="160"/>
      <c r="DZC284" s="161"/>
      <c r="DZD284" s="163"/>
      <c r="DZE284" s="163"/>
      <c r="DZF284" s="160"/>
      <c r="DZG284" s="161"/>
      <c r="DZH284" s="163"/>
      <c r="DZI284" s="163"/>
      <c r="DZJ284" s="160"/>
      <c r="DZK284" s="161"/>
      <c r="DZL284" s="163"/>
      <c r="DZM284" s="163"/>
      <c r="DZN284" s="160"/>
      <c r="DZO284" s="161"/>
      <c r="DZP284" s="163"/>
      <c r="DZQ284" s="163"/>
      <c r="DZR284" s="160"/>
      <c r="DZS284" s="161"/>
      <c r="DZT284" s="163"/>
      <c r="DZU284" s="163"/>
      <c r="DZV284" s="160"/>
      <c r="DZW284" s="161"/>
      <c r="DZX284" s="163"/>
      <c r="DZY284" s="163"/>
      <c r="DZZ284" s="160"/>
      <c r="EAA284" s="161"/>
      <c r="EAB284" s="163"/>
      <c r="EAC284" s="163"/>
      <c r="EAD284" s="160"/>
      <c r="EAE284" s="161"/>
      <c r="EAF284" s="163"/>
      <c r="EAG284" s="163"/>
      <c r="EAH284" s="160"/>
      <c r="EAI284" s="161"/>
      <c r="EAJ284" s="163"/>
      <c r="EAK284" s="163"/>
      <c r="EAL284" s="160"/>
      <c r="EAM284" s="161"/>
      <c r="EAN284" s="163"/>
      <c r="EAO284" s="163"/>
      <c r="EAP284" s="160"/>
      <c r="EAQ284" s="161"/>
      <c r="EAR284" s="163"/>
      <c r="EAS284" s="163"/>
      <c r="EAT284" s="160"/>
      <c r="EAU284" s="161"/>
      <c r="EAV284" s="163"/>
      <c r="EAW284" s="163"/>
      <c r="EAX284" s="160"/>
      <c r="EAY284" s="161"/>
      <c r="EAZ284" s="163"/>
      <c r="EBA284" s="163"/>
      <c r="EBB284" s="160"/>
      <c r="EBC284" s="161"/>
      <c r="EBD284" s="163"/>
      <c r="EBE284" s="163"/>
      <c r="EBF284" s="160"/>
      <c r="EBG284" s="161"/>
      <c r="EBH284" s="163"/>
      <c r="EBI284" s="163"/>
      <c r="EBJ284" s="160"/>
      <c r="EBK284" s="161"/>
      <c r="EBL284" s="163"/>
      <c r="EBM284" s="163"/>
      <c r="EBN284" s="160"/>
      <c r="EBO284" s="161"/>
      <c r="EBP284" s="163"/>
      <c r="EBQ284" s="163"/>
      <c r="EBR284" s="160"/>
      <c r="EBS284" s="161"/>
      <c r="EBT284" s="163"/>
      <c r="EBU284" s="163"/>
      <c r="EBV284" s="160"/>
      <c r="EBW284" s="161"/>
      <c r="EBX284" s="163"/>
      <c r="EBY284" s="163"/>
      <c r="EBZ284" s="160"/>
      <c r="ECA284" s="161"/>
      <c r="ECB284" s="163"/>
      <c r="ECC284" s="163"/>
      <c r="ECD284" s="160"/>
      <c r="ECE284" s="161"/>
      <c r="ECF284" s="163"/>
      <c r="ECG284" s="163"/>
      <c r="ECH284" s="160"/>
      <c r="ECI284" s="161"/>
      <c r="ECJ284" s="163"/>
      <c r="ECK284" s="163"/>
      <c r="ECL284" s="160"/>
      <c r="ECM284" s="161"/>
      <c r="ECN284" s="163"/>
      <c r="ECO284" s="163"/>
      <c r="ECP284" s="160"/>
      <c r="ECQ284" s="161"/>
      <c r="ECR284" s="163"/>
      <c r="ECS284" s="163"/>
      <c r="ECT284" s="160"/>
      <c r="ECU284" s="161"/>
      <c r="ECV284" s="163"/>
      <c r="ECW284" s="163"/>
      <c r="ECX284" s="160"/>
      <c r="ECY284" s="161"/>
      <c r="ECZ284" s="163"/>
      <c r="EDA284" s="163"/>
      <c r="EDB284" s="160"/>
      <c r="EDC284" s="161"/>
      <c r="EDD284" s="163"/>
      <c r="EDE284" s="163"/>
      <c r="EDF284" s="160"/>
      <c r="EDG284" s="161"/>
      <c r="EDH284" s="163"/>
      <c r="EDI284" s="163"/>
      <c r="EDJ284" s="160"/>
      <c r="EDK284" s="161"/>
      <c r="EDL284" s="163"/>
      <c r="EDM284" s="163"/>
      <c r="EDN284" s="160"/>
      <c r="EDO284" s="161"/>
      <c r="EDP284" s="163"/>
      <c r="EDQ284" s="163"/>
      <c r="EDR284" s="160"/>
      <c r="EDS284" s="161"/>
      <c r="EDT284" s="163"/>
      <c r="EDU284" s="163"/>
      <c r="EDV284" s="160"/>
      <c r="EDW284" s="161"/>
      <c r="EDX284" s="163"/>
      <c r="EDY284" s="163"/>
      <c r="EDZ284" s="160"/>
      <c r="EEA284" s="161"/>
      <c r="EEB284" s="163"/>
      <c r="EEC284" s="163"/>
      <c r="EED284" s="160"/>
      <c r="EEE284" s="161"/>
      <c r="EEF284" s="163"/>
      <c r="EEG284" s="163"/>
      <c r="EEH284" s="160"/>
      <c r="EEI284" s="161"/>
      <c r="EEJ284" s="163"/>
      <c r="EEK284" s="163"/>
      <c r="EEL284" s="160"/>
      <c r="EEM284" s="161"/>
      <c r="EEN284" s="163"/>
      <c r="EEO284" s="163"/>
      <c r="EEP284" s="160"/>
      <c r="EEQ284" s="161"/>
      <c r="EER284" s="163"/>
      <c r="EES284" s="163"/>
      <c r="EET284" s="160"/>
      <c r="EEU284" s="161"/>
      <c r="EEV284" s="163"/>
      <c r="EEW284" s="163"/>
      <c r="EEX284" s="160"/>
      <c r="EEY284" s="161"/>
      <c r="EEZ284" s="163"/>
      <c r="EFA284" s="163"/>
      <c r="EFB284" s="160"/>
      <c r="EFC284" s="161"/>
      <c r="EFD284" s="163"/>
      <c r="EFE284" s="163"/>
      <c r="EFF284" s="160"/>
      <c r="EFG284" s="161"/>
      <c r="EFH284" s="163"/>
      <c r="EFI284" s="163"/>
      <c r="EFJ284" s="160"/>
      <c r="EFK284" s="161"/>
      <c r="EFL284" s="163"/>
      <c r="EFM284" s="163"/>
      <c r="EFN284" s="160"/>
      <c r="EFO284" s="161"/>
      <c r="EFP284" s="163"/>
      <c r="EFQ284" s="163"/>
      <c r="EFR284" s="160"/>
      <c r="EFS284" s="161"/>
      <c r="EFT284" s="163"/>
      <c r="EFU284" s="163"/>
      <c r="EFV284" s="160"/>
      <c r="EFW284" s="161"/>
      <c r="EFX284" s="163"/>
      <c r="EFY284" s="163"/>
      <c r="EFZ284" s="160"/>
      <c r="EGA284" s="161"/>
      <c r="EGB284" s="163"/>
      <c r="EGC284" s="163"/>
      <c r="EGD284" s="160"/>
      <c r="EGE284" s="161"/>
      <c r="EGF284" s="163"/>
      <c r="EGG284" s="163"/>
      <c r="EGH284" s="160"/>
      <c r="EGI284" s="161"/>
      <c r="EGJ284" s="163"/>
      <c r="EGK284" s="163"/>
      <c r="EGL284" s="160"/>
      <c r="EGM284" s="161"/>
      <c r="EGN284" s="163"/>
      <c r="EGO284" s="163"/>
      <c r="EGP284" s="160"/>
      <c r="EGQ284" s="161"/>
      <c r="EGR284" s="163"/>
      <c r="EGS284" s="163"/>
      <c r="EGT284" s="160"/>
      <c r="EGU284" s="161"/>
      <c r="EGV284" s="163"/>
      <c r="EGW284" s="163"/>
      <c r="EGX284" s="160"/>
      <c r="EGY284" s="161"/>
      <c r="EGZ284" s="163"/>
      <c r="EHA284" s="163"/>
      <c r="EHB284" s="160"/>
      <c r="EHC284" s="161"/>
      <c r="EHD284" s="163"/>
      <c r="EHE284" s="163"/>
      <c r="EHF284" s="160"/>
      <c r="EHG284" s="161"/>
      <c r="EHH284" s="163"/>
      <c r="EHI284" s="163"/>
      <c r="EHJ284" s="160"/>
      <c r="EHK284" s="161"/>
      <c r="EHL284" s="163"/>
      <c r="EHM284" s="163"/>
      <c r="EHN284" s="160"/>
      <c r="EHO284" s="161"/>
      <c r="EHP284" s="163"/>
      <c r="EHQ284" s="163"/>
      <c r="EHR284" s="160"/>
      <c r="EHS284" s="161"/>
      <c r="EHT284" s="163"/>
      <c r="EHU284" s="163"/>
      <c r="EHV284" s="160"/>
      <c r="EHW284" s="161"/>
      <c r="EHX284" s="163"/>
      <c r="EHY284" s="163"/>
      <c r="EHZ284" s="160"/>
      <c r="EIA284" s="161"/>
      <c r="EIB284" s="163"/>
      <c r="EIC284" s="163"/>
      <c r="EID284" s="160"/>
      <c r="EIE284" s="161"/>
      <c r="EIF284" s="163"/>
      <c r="EIG284" s="163"/>
      <c r="EIH284" s="160"/>
      <c r="EII284" s="161"/>
      <c r="EIJ284" s="163"/>
      <c r="EIK284" s="163"/>
      <c r="EIL284" s="160"/>
      <c r="EIM284" s="161"/>
      <c r="EIN284" s="163"/>
      <c r="EIO284" s="163"/>
      <c r="EIP284" s="160"/>
      <c r="EIQ284" s="161"/>
      <c r="EIR284" s="163"/>
      <c r="EIS284" s="163"/>
      <c r="EIT284" s="160"/>
      <c r="EIU284" s="161"/>
      <c r="EIV284" s="163"/>
      <c r="EIW284" s="163"/>
      <c r="EIX284" s="160"/>
      <c r="EIY284" s="161"/>
      <c r="EIZ284" s="163"/>
      <c r="EJA284" s="163"/>
      <c r="EJB284" s="160"/>
      <c r="EJC284" s="161"/>
      <c r="EJD284" s="163"/>
      <c r="EJE284" s="163"/>
      <c r="EJF284" s="160"/>
      <c r="EJG284" s="161"/>
      <c r="EJH284" s="163"/>
      <c r="EJI284" s="163"/>
      <c r="EJJ284" s="160"/>
      <c r="EJK284" s="161"/>
      <c r="EJL284" s="163"/>
      <c r="EJM284" s="163"/>
      <c r="EJN284" s="160"/>
      <c r="EJO284" s="161"/>
      <c r="EJP284" s="163"/>
      <c r="EJQ284" s="163"/>
      <c r="EJR284" s="160"/>
      <c r="EJS284" s="161"/>
      <c r="EJT284" s="163"/>
      <c r="EJU284" s="163"/>
      <c r="EJV284" s="160"/>
      <c r="EJW284" s="161"/>
      <c r="EJX284" s="163"/>
      <c r="EJY284" s="163"/>
      <c r="EJZ284" s="160"/>
      <c r="EKA284" s="161"/>
      <c r="EKB284" s="163"/>
      <c r="EKC284" s="163"/>
      <c r="EKD284" s="160"/>
      <c r="EKE284" s="161"/>
      <c r="EKF284" s="163"/>
      <c r="EKG284" s="163"/>
      <c r="EKH284" s="160"/>
      <c r="EKI284" s="161"/>
      <c r="EKJ284" s="163"/>
      <c r="EKK284" s="163"/>
      <c r="EKL284" s="160"/>
      <c r="EKM284" s="161"/>
      <c r="EKN284" s="163"/>
      <c r="EKO284" s="163"/>
      <c r="EKP284" s="160"/>
      <c r="EKQ284" s="161"/>
      <c r="EKR284" s="163"/>
      <c r="EKS284" s="163"/>
      <c r="EKT284" s="160"/>
      <c r="EKU284" s="161"/>
      <c r="EKV284" s="163"/>
      <c r="EKW284" s="163"/>
      <c r="EKX284" s="160"/>
      <c r="EKY284" s="161"/>
      <c r="EKZ284" s="163"/>
      <c r="ELA284" s="163"/>
      <c r="ELB284" s="160"/>
      <c r="ELC284" s="161"/>
      <c r="ELD284" s="163"/>
      <c r="ELE284" s="163"/>
      <c r="ELF284" s="160"/>
      <c r="ELG284" s="161"/>
      <c r="ELH284" s="163"/>
      <c r="ELI284" s="163"/>
      <c r="ELJ284" s="160"/>
      <c r="ELK284" s="161"/>
      <c r="ELL284" s="163"/>
      <c r="ELM284" s="163"/>
      <c r="ELN284" s="160"/>
      <c r="ELO284" s="161"/>
      <c r="ELP284" s="163"/>
      <c r="ELQ284" s="163"/>
      <c r="ELR284" s="160"/>
      <c r="ELS284" s="161"/>
      <c r="ELT284" s="163"/>
      <c r="ELU284" s="163"/>
      <c r="ELV284" s="160"/>
      <c r="ELW284" s="161"/>
      <c r="ELX284" s="163"/>
      <c r="ELY284" s="163"/>
      <c r="ELZ284" s="160"/>
      <c r="EMA284" s="161"/>
      <c r="EMB284" s="163"/>
      <c r="EMC284" s="163"/>
      <c r="EMD284" s="160"/>
      <c r="EME284" s="161"/>
      <c r="EMF284" s="163"/>
      <c r="EMG284" s="163"/>
      <c r="EMH284" s="160"/>
      <c r="EMI284" s="161"/>
      <c r="EMJ284" s="163"/>
      <c r="EMK284" s="163"/>
      <c r="EML284" s="160"/>
      <c r="EMM284" s="161"/>
      <c r="EMN284" s="163"/>
      <c r="EMO284" s="163"/>
      <c r="EMP284" s="160"/>
      <c r="EMQ284" s="161"/>
      <c r="EMR284" s="163"/>
      <c r="EMS284" s="163"/>
      <c r="EMT284" s="160"/>
      <c r="EMU284" s="161"/>
      <c r="EMV284" s="163"/>
      <c r="EMW284" s="163"/>
      <c r="EMX284" s="160"/>
      <c r="EMY284" s="161"/>
      <c r="EMZ284" s="163"/>
      <c r="ENA284" s="163"/>
      <c r="ENB284" s="160"/>
      <c r="ENC284" s="161"/>
      <c r="END284" s="163"/>
      <c r="ENE284" s="163"/>
      <c r="ENF284" s="160"/>
      <c r="ENG284" s="161"/>
      <c r="ENH284" s="163"/>
      <c r="ENI284" s="163"/>
      <c r="ENJ284" s="160"/>
      <c r="ENK284" s="161"/>
      <c r="ENL284" s="163"/>
      <c r="ENM284" s="163"/>
      <c r="ENN284" s="160"/>
      <c r="ENO284" s="161"/>
      <c r="ENP284" s="163"/>
      <c r="ENQ284" s="163"/>
      <c r="ENR284" s="160"/>
      <c r="ENS284" s="161"/>
      <c r="ENT284" s="163"/>
      <c r="ENU284" s="163"/>
      <c r="ENV284" s="160"/>
      <c r="ENW284" s="161"/>
      <c r="ENX284" s="163"/>
      <c r="ENY284" s="163"/>
      <c r="ENZ284" s="160"/>
      <c r="EOA284" s="161"/>
      <c r="EOB284" s="163"/>
      <c r="EOC284" s="163"/>
      <c r="EOD284" s="160"/>
      <c r="EOE284" s="161"/>
      <c r="EOF284" s="163"/>
      <c r="EOG284" s="163"/>
      <c r="EOH284" s="160"/>
      <c r="EOI284" s="161"/>
      <c r="EOJ284" s="163"/>
      <c r="EOK284" s="163"/>
      <c r="EOL284" s="160"/>
      <c r="EOM284" s="161"/>
      <c r="EON284" s="163"/>
      <c r="EOO284" s="163"/>
      <c r="EOP284" s="160"/>
      <c r="EOQ284" s="161"/>
      <c r="EOR284" s="163"/>
      <c r="EOS284" s="163"/>
      <c r="EOT284" s="160"/>
      <c r="EOU284" s="161"/>
      <c r="EOV284" s="163"/>
      <c r="EOW284" s="163"/>
      <c r="EOX284" s="160"/>
      <c r="EOY284" s="161"/>
      <c r="EOZ284" s="163"/>
      <c r="EPA284" s="163"/>
      <c r="EPB284" s="160"/>
      <c r="EPC284" s="161"/>
      <c r="EPD284" s="163"/>
      <c r="EPE284" s="163"/>
      <c r="EPF284" s="160"/>
      <c r="EPG284" s="161"/>
      <c r="EPH284" s="163"/>
      <c r="EPI284" s="163"/>
      <c r="EPJ284" s="160"/>
      <c r="EPK284" s="161"/>
      <c r="EPL284" s="163"/>
      <c r="EPM284" s="163"/>
      <c r="EPN284" s="160"/>
      <c r="EPO284" s="161"/>
      <c r="EPP284" s="163"/>
      <c r="EPQ284" s="163"/>
      <c r="EPR284" s="160"/>
      <c r="EPS284" s="161"/>
      <c r="EPT284" s="163"/>
      <c r="EPU284" s="163"/>
      <c r="EPV284" s="160"/>
      <c r="EPW284" s="161"/>
      <c r="EPX284" s="163"/>
      <c r="EPY284" s="163"/>
      <c r="EPZ284" s="160"/>
      <c r="EQA284" s="161"/>
      <c r="EQB284" s="163"/>
      <c r="EQC284" s="163"/>
      <c r="EQD284" s="160"/>
      <c r="EQE284" s="161"/>
      <c r="EQF284" s="163"/>
      <c r="EQG284" s="163"/>
      <c r="EQH284" s="160"/>
      <c r="EQI284" s="161"/>
      <c r="EQJ284" s="163"/>
      <c r="EQK284" s="163"/>
      <c r="EQL284" s="160"/>
      <c r="EQM284" s="161"/>
      <c r="EQN284" s="163"/>
      <c r="EQO284" s="163"/>
      <c r="EQP284" s="160"/>
      <c r="EQQ284" s="161"/>
      <c r="EQR284" s="163"/>
      <c r="EQS284" s="163"/>
      <c r="EQT284" s="160"/>
      <c r="EQU284" s="161"/>
      <c r="EQV284" s="163"/>
      <c r="EQW284" s="163"/>
      <c r="EQX284" s="160"/>
      <c r="EQY284" s="161"/>
      <c r="EQZ284" s="163"/>
      <c r="ERA284" s="163"/>
      <c r="ERB284" s="160"/>
      <c r="ERC284" s="161"/>
      <c r="ERD284" s="163"/>
      <c r="ERE284" s="163"/>
      <c r="ERF284" s="160"/>
      <c r="ERG284" s="161"/>
      <c r="ERH284" s="163"/>
      <c r="ERI284" s="163"/>
      <c r="ERJ284" s="160"/>
      <c r="ERK284" s="161"/>
      <c r="ERL284" s="163"/>
      <c r="ERM284" s="163"/>
      <c r="ERN284" s="160"/>
      <c r="ERO284" s="161"/>
      <c r="ERP284" s="163"/>
      <c r="ERQ284" s="163"/>
      <c r="ERR284" s="160"/>
      <c r="ERS284" s="161"/>
      <c r="ERT284" s="163"/>
      <c r="ERU284" s="163"/>
      <c r="ERV284" s="160"/>
      <c r="ERW284" s="161"/>
      <c r="ERX284" s="163"/>
      <c r="ERY284" s="163"/>
      <c r="ERZ284" s="160"/>
      <c r="ESA284" s="161"/>
      <c r="ESB284" s="163"/>
      <c r="ESC284" s="163"/>
      <c r="ESD284" s="160"/>
      <c r="ESE284" s="161"/>
      <c r="ESF284" s="163"/>
      <c r="ESG284" s="163"/>
      <c r="ESH284" s="160"/>
      <c r="ESI284" s="161"/>
      <c r="ESJ284" s="163"/>
      <c r="ESK284" s="163"/>
      <c r="ESL284" s="160"/>
      <c r="ESM284" s="161"/>
      <c r="ESN284" s="163"/>
      <c r="ESO284" s="163"/>
      <c r="ESP284" s="160"/>
      <c r="ESQ284" s="161"/>
      <c r="ESR284" s="163"/>
      <c r="ESS284" s="163"/>
      <c r="EST284" s="160"/>
      <c r="ESU284" s="161"/>
      <c r="ESV284" s="163"/>
      <c r="ESW284" s="163"/>
      <c r="ESX284" s="160"/>
      <c r="ESY284" s="161"/>
      <c r="ESZ284" s="163"/>
      <c r="ETA284" s="163"/>
      <c r="ETB284" s="160"/>
      <c r="ETC284" s="161"/>
      <c r="ETD284" s="163"/>
      <c r="ETE284" s="163"/>
      <c r="ETF284" s="160"/>
      <c r="ETG284" s="161"/>
      <c r="ETH284" s="163"/>
      <c r="ETI284" s="163"/>
      <c r="ETJ284" s="160"/>
      <c r="ETK284" s="161"/>
      <c r="ETL284" s="163"/>
      <c r="ETM284" s="163"/>
      <c r="ETN284" s="160"/>
      <c r="ETO284" s="161"/>
      <c r="ETP284" s="163"/>
      <c r="ETQ284" s="163"/>
      <c r="ETR284" s="160"/>
      <c r="ETS284" s="161"/>
      <c r="ETT284" s="163"/>
      <c r="ETU284" s="163"/>
      <c r="ETV284" s="160"/>
      <c r="ETW284" s="161"/>
      <c r="ETX284" s="163"/>
      <c r="ETY284" s="163"/>
      <c r="ETZ284" s="160"/>
      <c r="EUA284" s="161"/>
      <c r="EUB284" s="163"/>
      <c r="EUC284" s="163"/>
      <c r="EUD284" s="160"/>
      <c r="EUE284" s="161"/>
      <c r="EUF284" s="163"/>
      <c r="EUG284" s="163"/>
      <c r="EUH284" s="160"/>
      <c r="EUI284" s="161"/>
      <c r="EUJ284" s="163"/>
      <c r="EUK284" s="163"/>
      <c r="EUL284" s="160"/>
      <c r="EUM284" s="161"/>
      <c r="EUN284" s="163"/>
      <c r="EUO284" s="163"/>
      <c r="EUP284" s="160"/>
      <c r="EUQ284" s="161"/>
      <c r="EUR284" s="163"/>
      <c r="EUS284" s="163"/>
      <c r="EUT284" s="160"/>
      <c r="EUU284" s="161"/>
      <c r="EUV284" s="163"/>
      <c r="EUW284" s="163"/>
      <c r="EUX284" s="160"/>
      <c r="EUY284" s="161"/>
      <c r="EUZ284" s="163"/>
      <c r="EVA284" s="163"/>
      <c r="EVB284" s="160"/>
      <c r="EVC284" s="161"/>
      <c r="EVD284" s="163"/>
      <c r="EVE284" s="163"/>
      <c r="EVF284" s="160"/>
      <c r="EVG284" s="161"/>
      <c r="EVH284" s="163"/>
      <c r="EVI284" s="163"/>
      <c r="EVJ284" s="160"/>
      <c r="EVK284" s="161"/>
      <c r="EVL284" s="163"/>
      <c r="EVM284" s="163"/>
      <c r="EVN284" s="160"/>
      <c r="EVO284" s="161"/>
      <c r="EVP284" s="163"/>
      <c r="EVQ284" s="163"/>
      <c r="EVR284" s="160"/>
      <c r="EVS284" s="161"/>
      <c r="EVT284" s="163"/>
      <c r="EVU284" s="163"/>
      <c r="EVV284" s="160"/>
      <c r="EVW284" s="161"/>
      <c r="EVX284" s="163"/>
      <c r="EVY284" s="163"/>
      <c r="EVZ284" s="160"/>
      <c r="EWA284" s="161"/>
      <c r="EWB284" s="163"/>
      <c r="EWC284" s="163"/>
      <c r="EWD284" s="160"/>
      <c r="EWE284" s="161"/>
      <c r="EWF284" s="163"/>
      <c r="EWG284" s="163"/>
      <c r="EWH284" s="160"/>
      <c r="EWI284" s="161"/>
      <c r="EWJ284" s="163"/>
      <c r="EWK284" s="163"/>
      <c r="EWL284" s="160"/>
      <c r="EWM284" s="161"/>
      <c r="EWN284" s="163"/>
      <c r="EWO284" s="163"/>
      <c r="EWP284" s="160"/>
      <c r="EWQ284" s="161"/>
      <c r="EWR284" s="163"/>
      <c r="EWS284" s="163"/>
      <c r="EWT284" s="160"/>
      <c r="EWU284" s="161"/>
      <c r="EWV284" s="163"/>
      <c r="EWW284" s="163"/>
      <c r="EWX284" s="160"/>
      <c r="EWY284" s="161"/>
      <c r="EWZ284" s="163"/>
      <c r="EXA284" s="163"/>
      <c r="EXB284" s="160"/>
      <c r="EXC284" s="161"/>
      <c r="EXD284" s="163"/>
      <c r="EXE284" s="163"/>
      <c r="EXF284" s="160"/>
      <c r="EXG284" s="161"/>
      <c r="EXH284" s="163"/>
      <c r="EXI284" s="163"/>
      <c r="EXJ284" s="160"/>
      <c r="EXK284" s="161"/>
      <c r="EXL284" s="163"/>
      <c r="EXM284" s="163"/>
      <c r="EXN284" s="160"/>
      <c r="EXO284" s="161"/>
      <c r="EXP284" s="163"/>
      <c r="EXQ284" s="163"/>
      <c r="EXR284" s="160"/>
      <c r="EXS284" s="161"/>
      <c r="EXT284" s="163"/>
      <c r="EXU284" s="163"/>
      <c r="EXV284" s="160"/>
      <c r="EXW284" s="161"/>
      <c r="EXX284" s="163"/>
      <c r="EXY284" s="163"/>
      <c r="EXZ284" s="160"/>
      <c r="EYA284" s="161"/>
      <c r="EYB284" s="163"/>
      <c r="EYC284" s="163"/>
      <c r="EYD284" s="160"/>
      <c r="EYE284" s="161"/>
      <c r="EYF284" s="163"/>
      <c r="EYG284" s="163"/>
      <c r="EYH284" s="160"/>
      <c r="EYI284" s="161"/>
      <c r="EYJ284" s="163"/>
      <c r="EYK284" s="163"/>
      <c r="EYL284" s="160"/>
      <c r="EYM284" s="161"/>
      <c r="EYN284" s="163"/>
      <c r="EYO284" s="163"/>
      <c r="EYP284" s="160"/>
      <c r="EYQ284" s="161"/>
      <c r="EYR284" s="163"/>
      <c r="EYS284" s="163"/>
      <c r="EYT284" s="160"/>
      <c r="EYU284" s="161"/>
      <c r="EYV284" s="163"/>
      <c r="EYW284" s="163"/>
      <c r="EYX284" s="160"/>
      <c r="EYY284" s="161"/>
      <c r="EYZ284" s="163"/>
      <c r="EZA284" s="163"/>
      <c r="EZB284" s="160"/>
      <c r="EZC284" s="161"/>
      <c r="EZD284" s="163"/>
      <c r="EZE284" s="163"/>
      <c r="EZF284" s="160"/>
      <c r="EZG284" s="161"/>
      <c r="EZH284" s="163"/>
      <c r="EZI284" s="163"/>
      <c r="EZJ284" s="160"/>
      <c r="EZK284" s="161"/>
      <c r="EZL284" s="163"/>
      <c r="EZM284" s="163"/>
      <c r="EZN284" s="160"/>
      <c r="EZO284" s="161"/>
      <c r="EZP284" s="163"/>
      <c r="EZQ284" s="163"/>
      <c r="EZR284" s="160"/>
      <c r="EZS284" s="161"/>
      <c r="EZT284" s="163"/>
      <c r="EZU284" s="163"/>
      <c r="EZV284" s="160"/>
      <c r="EZW284" s="161"/>
      <c r="EZX284" s="163"/>
      <c r="EZY284" s="163"/>
      <c r="EZZ284" s="160"/>
      <c r="FAA284" s="161"/>
      <c r="FAB284" s="163"/>
      <c r="FAC284" s="163"/>
      <c r="FAD284" s="160"/>
      <c r="FAE284" s="161"/>
      <c r="FAF284" s="163"/>
      <c r="FAG284" s="163"/>
      <c r="FAH284" s="160"/>
      <c r="FAI284" s="161"/>
      <c r="FAJ284" s="163"/>
      <c r="FAK284" s="163"/>
      <c r="FAL284" s="160"/>
      <c r="FAM284" s="161"/>
      <c r="FAN284" s="163"/>
      <c r="FAO284" s="163"/>
      <c r="FAP284" s="160"/>
      <c r="FAQ284" s="161"/>
      <c r="FAR284" s="163"/>
      <c r="FAS284" s="163"/>
      <c r="FAT284" s="160"/>
      <c r="FAU284" s="161"/>
      <c r="FAV284" s="163"/>
      <c r="FAW284" s="163"/>
      <c r="FAX284" s="160"/>
      <c r="FAY284" s="161"/>
      <c r="FAZ284" s="163"/>
      <c r="FBA284" s="163"/>
      <c r="FBB284" s="160"/>
      <c r="FBC284" s="161"/>
      <c r="FBD284" s="163"/>
      <c r="FBE284" s="163"/>
      <c r="FBF284" s="160"/>
      <c r="FBG284" s="161"/>
      <c r="FBH284" s="163"/>
      <c r="FBI284" s="163"/>
      <c r="FBJ284" s="160"/>
      <c r="FBK284" s="161"/>
      <c r="FBL284" s="163"/>
      <c r="FBM284" s="163"/>
      <c r="FBN284" s="160"/>
      <c r="FBO284" s="161"/>
      <c r="FBP284" s="163"/>
      <c r="FBQ284" s="163"/>
      <c r="FBR284" s="160"/>
      <c r="FBS284" s="161"/>
      <c r="FBT284" s="163"/>
      <c r="FBU284" s="163"/>
      <c r="FBV284" s="160"/>
      <c r="FBW284" s="161"/>
      <c r="FBX284" s="163"/>
      <c r="FBY284" s="163"/>
      <c r="FBZ284" s="160"/>
      <c r="FCA284" s="161"/>
      <c r="FCB284" s="163"/>
      <c r="FCC284" s="163"/>
      <c r="FCD284" s="160"/>
      <c r="FCE284" s="161"/>
      <c r="FCF284" s="163"/>
      <c r="FCG284" s="163"/>
      <c r="FCH284" s="160"/>
      <c r="FCI284" s="161"/>
      <c r="FCJ284" s="163"/>
      <c r="FCK284" s="163"/>
      <c r="FCL284" s="160"/>
      <c r="FCM284" s="161"/>
      <c r="FCN284" s="163"/>
      <c r="FCO284" s="163"/>
      <c r="FCP284" s="160"/>
      <c r="FCQ284" s="161"/>
      <c r="FCR284" s="163"/>
      <c r="FCS284" s="163"/>
      <c r="FCT284" s="160"/>
      <c r="FCU284" s="161"/>
      <c r="FCV284" s="163"/>
      <c r="FCW284" s="163"/>
      <c r="FCX284" s="160"/>
      <c r="FCY284" s="161"/>
      <c r="FCZ284" s="163"/>
      <c r="FDA284" s="163"/>
      <c r="FDB284" s="160"/>
      <c r="FDC284" s="161"/>
      <c r="FDD284" s="163"/>
      <c r="FDE284" s="163"/>
      <c r="FDF284" s="160"/>
      <c r="FDG284" s="161"/>
      <c r="FDH284" s="163"/>
      <c r="FDI284" s="163"/>
      <c r="FDJ284" s="160"/>
      <c r="FDK284" s="161"/>
      <c r="FDL284" s="163"/>
      <c r="FDM284" s="163"/>
      <c r="FDN284" s="160"/>
      <c r="FDO284" s="161"/>
      <c r="FDP284" s="163"/>
      <c r="FDQ284" s="163"/>
      <c r="FDR284" s="160"/>
      <c r="FDS284" s="161"/>
      <c r="FDT284" s="163"/>
      <c r="FDU284" s="163"/>
      <c r="FDV284" s="160"/>
      <c r="FDW284" s="161"/>
      <c r="FDX284" s="163"/>
      <c r="FDY284" s="163"/>
      <c r="FDZ284" s="160"/>
      <c r="FEA284" s="161"/>
      <c r="FEB284" s="163"/>
      <c r="FEC284" s="163"/>
      <c r="FED284" s="160"/>
      <c r="FEE284" s="161"/>
      <c r="FEF284" s="163"/>
      <c r="FEG284" s="163"/>
      <c r="FEH284" s="160"/>
      <c r="FEI284" s="161"/>
      <c r="FEJ284" s="163"/>
      <c r="FEK284" s="163"/>
      <c r="FEL284" s="160"/>
      <c r="FEM284" s="161"/>
      <c r="FEN284" s="163"/>
      <c r="FEO284" s="163"/>
      <c r="FEP284" s="160"/>
      <c r="FEQ284" s="161"/>
      <c r="FER284" s="163"/>
      <c r="FES284" s="163"/>
      <c r="FET284" s="160"/>
      <c r="FEU284" s="161"/>
      <c r="FEV284" s="163"/>
      <c r="FEW284" s="163"/>
      <c r="FEX284" s="160"/>
      <c r="FEY284" s="161"/>
      <c r="FEZ284" s="163"/>
      <c r="FFA284" s="163"/>
      <c r="FFB284" s="160"/>
      <c r="FFC284" s="161"/>
      <c r="FFD284" s="163"/>
      <c r="FFE284" s="163"/>
      <c r="FFF284" s="160"/>
      <c r="FFG284" s="161"/>
      <c r="FFH284" s="163"/>
      <c r="FFI284" s="163"/>
      <c r="FFJ284" s="160"/>
      <c r="FFK284" s="161"/>
      <c r="FFL284" s="163"/>
      <c r="FFM284" s="163"/>
      <c r="FFN284" s="160"/>
      <c r="FFO284" s="161"/>
      <c r="FFP284" s="163"/>
      <c r="FFQ284" s="163"/>
      <c r="FFR284" s="160"/>
      <c r="FFS284" s="161"/>
      <c r="FFT284" s="163"/>
      <c r="FFU284" s="163"/>
      <c r="FFV284" s="160"/>
      <c r="FFW284" s="161"/>
      <c r="FFX284" s="163"/>
      <c r="FFY284" s="163"/>
      <c r="FFZ284" s="160"/>
      <c r="FGA284" s="161"/>
      <c r="FGB284" s="163"/>
      <c r="FGC284" s="163"/>
      <c r="FGD284" s="160"/>
      <c r="FGE284" s="161"/>
      <c r="FGF284" s="163"/>
      <c r="FGG284" s="163"/>
      <c r="FGH284" s="160"/>
      <c r="FGI284" s="161"/>
      <c r="FGJ284" s="163"/>
      <c r="FGK284" s="163"/>
      <c r="FGL284" s="160"/>
      <c r="FGM284" s="161"/>
      <c r="FGN284" s="163"/>
      <c r="FGO284" s="163"/>
      <c r="FGP284" s="160"/>
      <c r="FGQ284" s="161"/>
      <c r="FGR284" s="163"/>
      <c r="FGS284" s="163"/>
      <c r="FGT284" s="160"/>
      <c r="FGU284" s="161"/>
      <c r="FGV284" s="163"/>
      <c r="FGW284" s="163"/>
      <c r="FGX284" s="160"/>
      <c r="FGY284" s="161"/>
      <c r="FGZ284" s="163"/>
      <c r="FHA284" s="163"/>
      <c r="FHB284" s="160"/>
      <c r="FHC284" s="161"/>
      <c r="FHD284" s="163"/>
      <c r="FHE284" s="163"/>
      <c r="FHF284" s="160"/>
      <c r="FHG284" s="161"/>
      <c r="FHH284" s="163"/>
      <c r="FHI284" s="163"/>
      <c r="FHJ284" s="160"/>
      <c r="FHK284" s="161"/>
      <c r="FHL284" s="163"/>
      <c r="FHM284" s="163"/>
      <c r="FHN284" s="160"/>
      <c r="FHO284" s="161"/>
      <c r="FHP284" s="163"/>
      <c r="FHQ284" s="163"/>
      <c r="FHR284" s="160"/>
      <c r="FHS284" s="161"/>
      <c r="FHT284" s="163"/>
      <c r="FHU284" s="163"/>
      <c r="FHV284" s="160"/>
      <c r="FHW284" s="161"/>
      <c r="FHX284" s="163"/>
      <c r="FHY284" s="163"/>
      <c r="FHZ284" s="160"/>
      <c r="FIA284" s="161"/>
      <c r="FIB284" s="163"/>
      <c r="FIC284" s="163"/>
      <c r="FID284" s="160"/>
      <c r="FIE284" s="161"/>
      <c r="FIF284" s="163"/>
      <c r="FIG284" s="163"/>
      <c r="FIH284" s="160"/>
      <c r="FII284" s="161"/>
      <c r="FIJ284" s="163"/>
      <c r="FIK284" s="163"/>
      <c r="FIL284" s="160"/>
      <c r="FIM284" s="161"/>
      <c r="FIN284" s="163"/>
      <c r="FIO284" s="163"/>
      <c r="FIP284" s="160"/>
      <c r="FIQ284" s="161"/>
      <c r="FIR284" s="163"/>
      <c r="FIS284" s="163"/>
      <c r="FIT284" s="160"/>
      <c r="FIU284" s="161"/>
      <c r="FIV284" s="163"/>
      <c r="FIW284" s="163"/>
      <c r="FIX284" s="160"/>
      <c r="FIY284" s="161"/>
      <c r="FIZ284" s="163"/>
      <c r="FJA284" s="163"/>
      <c r="FJB284" s="160"/>
      <c r="FJC284" s="161"/>
      <c r="FJD284" s="163"/>
      <c r="FJE284" s="163"/>
      <c r="FJF284" s="160"/>
      <c r="FJG284" s="161"/>
      <c r="FJH284" s="163"/>
      <c r="FJI284" s="163"/>
      <c r="FJJ284" s="160"/>
      <c r="FJK284" s="161"/>
      <c r="FJL284" s="163"/>
      <c r="FJM284" s="163"/>
      <c r="FJN284" s="160"/>
      <c r="FJO284" s="161"/>
      <c r="FJP284" s="163"/>
      <c r="FJQ284" s="163"/>
      <c r="FJR284" s="160"/>
      <c r="FJS284" s="161"/>
      <c r="FJT284" s="163"/>
      <c r="FJU284" s="163"/>
      <c r="FJV284" s="160"/>
      <c r="FJW284" s="161"/>
      <c r="FJX284" s="163"/>
      <c r="FJY284" s="163"/>
      <c r="FJZ284" s="160"/>
      <c r="FKA284" s="161"/>
      <c r="FKB284" s="163"/>
      <c r="FKC284" s="163"/>
      <c r="FKD284" s="160"/>
      <c r="FKE284" s="161"/>
      <c r="FKF284" s="163"/>
      <c r="FKG284" s="163"/>
      <c r="FKH284" s="160"/>
      <c r="FKI284" s="161"/>
      <c r="FKJ284" s="163"/>
      <c r="FKK284" s="163"/>
      <c r="FKL284" s="160"/>
      <c r="FKM284" s="161"/>
      <c r="FKN284" s="163"/>
      <c r="FKO284" s="163"/>
      <c r="FKP284" s="160"/>
      <c r="FKQ284" s="161"/>
      <c r="FKR284" s="163"/>
      <c r="FKS284" s="163"/>
      <c r="FKT284" s="160"/>
      <c r="FKU284" s="161"/>
      <c r="FKV284" s="163"/>
      <c r="FKW284" s="163"/>
      <c r="FKX284" s="160"/>
      <c r="FKY284" s="161"/>
      <c r="FKZ284" s="163"/>
      <c r="FLA284" s="163"/>
      <c r="FLB284" s="160"/>
      <c r="FLC284" s="161"/>
      <c r="FLD284" s="163"/>
      <c r="FLE284" s="163"/>
      <c r="FLF284" s="160"/>
      <c r="FLG284" s="161"/>
      <c r="FLH284" s="163"/>
      <c r="FLI284" s="163"/>
      <c r="FLJ284" s="160"/>
      <c r="FLK284" s="161"/>
      <c r="FLL284" s="163"/>
      <c r="FLM284" s="163"/>
      <c r="FLN284" s="160"/>
      <c r="FLO284" s="161"/>
      <c r="FLP284" s="163"/>
      <c r="FLQ284" s="163"/>
      <c r="FLR284" s="160"/>
      <c r="FLS284" s="161"/>
      <c r="FLT284" s="163"/>
      <c r="FLU284" s="163"/>
      <c r="FLV284" s="160"/>
      <c r="FLW284" s="161"/>
      <c r="FLX284" s="163"/>
      <c r="FLY284" s="163"/>
      <c r="FLZ284" s="160"/>
      <c r="FMA284" s="161"/>
      <c r="FMB284" s="163"/>
      <c r="FMC284" s="163"/>
      <c r="FMD284" s="160"/>
      <c r="FME284" s="161"/>
      <c r="FMF284" s="163"/>
      <c r="FMG284" s="163"/>
      <c r="FMH284" s="160"/>
      <c r="FMI284" s="161"/>
      <c r="FMJ284" s="163"/>
      <c r="FMK284" s="163"/>
      <c r="FML284" s="160"/>
      <c r="FMM284" s="161"/>
      <c r="FMN284" s="163"/>
      <c r="FMO284" s="163"/>
      <c r="FMP284" s="160"/>
      <c r="FMQ284" s="161"/>
      <c r="FMR284" s="163"/>
      <c r="FMS284" s="163"/>
      <c r="FMT284" s="160"/>
      <c r="FMU284" s="161"/>
      <c r="FMV284" s="163"/>
      <c r="FMW284" s="163"/>
      <c r="FMX284" s="160"/>
      <c r="FMY284" s="161"/>
      <c r="FMZ284" s="163"/>
      <c r="FNA284" s="163"/>
      <c r="FNB284" s="160"/>
      <c r="FNC284" s="161"/>
      <c r="FND284" s="163"/>
      <c r="FNE284" s="163"/>
      <c r="FNF284" s="160"/>
      <c r="FNG284" s="161"/>
      <c r="FNH284" s="163"/>
      <c r="FNI284" s="163"/>
      <c r="FNJ284" s="160"/>
      <c r="FNK284" s="161"/>
      <c r="FNL284" s="163"/>
      <c r="FNM284" s="163"/>
      <c r="FNN284" s="160"/>
      <c r="FNO284" s="161"/>
      <c r="FNP284" s="163"/>
      <c r="FNQ284" s="163"/>
      <c r="FNR284" s="160"/>
      <c r="FNS284" s="161"/>
      <c r="FNT284" s="163"/>
      <c r="FNU284" s="163"/>
      <c r="FNV284" s="160"/>
      <c r="FNW284" s="161"/>
      <c r="FNX284" s="163"/>
      <c r="FNY284" s="163"/>
      <c r="FNZ284" s="160"/>
      <c r="FOA284" s="161"/>
      <c r="FOB284" s="163"/>
      <c r="FOC284" s="163"/>
      <c r="FOD284" s="160"/>
      <c r="FOE284" s="161"/>
      <c r="FOF284" s="163"/>
      <c r="FOG284" s="163"/>
      <c r="FOH284" s="160"/>
      <c r="FOI284" s="161"/>
      <c r="FOJ284" s="163"/>
      <c r="FOK284" s="163"/>
      <c r="FOL284" s="160"/>
      <c r="FOM284" s="161"/>
      <c r="FON284" s="163"/>
      <c r="FOO284" s="163"/>
      <c r="FOP284" s="160"/>
      <c r="FOQ284" s="161"/>
      <c r="FOR284" s="163"/>
      <c r="FOS284" s="163"/>
      <c r="FOT284" s="160"/>
      <c r="FOU284" s="161"/>
      <c r="FOV284" s="163"/>
      <c r="FOW284" s="163"/>
      <c r="FOX284" s="160"/>
      <c r="FOY284" s="161"/>
      <c r="FOZ284" s="163"/>
      <c r="FPA284" s="163"/>
      <c r="FPB284" s="160"/>
      <c r="FPC284" s="161"/>
      <c r="FPD284" s="163"/>
      <c r="FPE284" s="163"/>
      <c r="FPF284" s="160"/>
      <c r="FPG284" s="161"/>
      <c r="FPH284" s="163"/>
      <c r="FPI284" s="163"/>
      <c r="FPJ284" s="160"/>
      <c r="FPK284" s="161"/>
      <c r="FPL284" s="163"/>
      <c r="FPM284" s="163"/>
      <c r="FPN284" s="160"/>
      <c r="FPO284" s="161"/>
      <c r="FPP284" s="163"/>
      <c r="FPQ284" s="163"/>
      <c r="FPR284" s="160"/>
      <c r="FPS284" s="161"/>
      <c r="FPT284" s="163"/>
      <c r="FPU284" s="163"/>
      <c r="FPV284" s="160"/>
      <c r="FPW284" s="161"/>
      <c r="FPX284" s="163"/>
      <c r="FPY284" s="163"/>
      <c r="FPZ284" s="160"/>
      <c r="FQA284" s="161"/>
      <c r="FQB284" s="163"/>
      <c r="FQC284" s="163"/>
      <c r="FQD284" s="160"/>
      <c r="FQE284" s="161"/>
      <c r="FQF284" s="163"/>
      <c r="FQG284" s="163"/>
      <c r="FQH284" s="160"/>
      <c r="FQI284" s="161"/>
      <c r="FQJ284" s="163"/>
      <c r="FQK284" s="163"/>
      <c r="FQL284" s="160"/>
      <c r="FQM284" s="161"/>
      <c r="FQN284" s="163"/>
      <c r="FQO284" s="163"/>
      <c r="FQP284" s="160"/>
      <c r="FQQ284" s="161"/>
      <c r="FQR284" s="163"/>
      <c r="FQS284" s="163"/>
      <c r="FQT284" s="160"/>
      <c r="FQU284" s="161"/>
      <c r="FQV284" s="163"/>
      <c r="FQW284" s="163"/>
      <c r="FQX284" s="160"/>
      <c r="FQY284" s="161"/>
      <c r="FQZ284" s="163"/>
      <c r="FRA284" s="163"/>
      <c r="FRB284" s="160"/>
      <c r="FRC284" s="161"/>
      <c r="FRD284" s="163"/>
      <c r="FRE284" s="163"/>
      <c r="FRF284" s="160"/>
      <c r="FRG284" s="161"/>
      <c r="FRH284" s="163"/>
      <c r="FRI284" s="163"/>
      <c r="FRJ284" s="160"/>
      <c r="FRK284" s="161"/>
      <c r="FRL284" s="163"/>
      <c r="FRM284" s="163"/>
      <c r="FRN284" s="160"/>
      <c r="FRO284" s="161"/>
      <c r="FRP284" s="163"/>
      <c r="FRQ284" s="163"/>
      <c r="FRR284" s="160"/>
      <c r="FRS284" s="161"/>
      <c r="FRT284" s="163"/>
      <c r="FRU284" s="163"/>
      <c r="FRV284" s="160"/>
      <c r="FRW284" s="161"/>
      <c r="FRX284" s="163"/>
      <c r="FRY284" s="163"/>
      <c r="FRZ284" s="160"/>
      <c r="FSA284" s="161"/>
      <c r="FSB284" s="163"/>
      <c r="FSC284" s="163"/>
      <c r="FSD284" s="160"/>
      <c r="FSE284" s="161"/>
      <c r="FSF284" s="163"/>
      <c r="FSG284" s="163"/>
      <c r="FSH284" s="160"/>
      <c r="FSI284" s="161"/>
      <c r="FSJ284" s="163"/>
      <c r="FSK284" s="163"/>
      <c r="FSL284" s="160"/>
      <c r="FSM284" s="161"/>
      <c r="FSN284" s="163"/>
      <c r="FSO284" s="163"/>
      <c r="FSP284" s="160"/>
      <c r="FSQ284" s="161"/>
      <c r="FSR284" s="163"/>
      <c r="FSS284" s="163"/>
      <c r="FST284" s="160"/>
      <c r="FSU284" s="161"/>
      <c r="FSV284" s="163"/>
      <c r="FSW284" s="163"/>
      <c r="FSX284" s="160"/>
      <c r="FSY284" s="161"/>
      <c r="FSZ284" s="163"/>
      <c r="FTA284" s="163"/>
      <c r="FTB284" s="160"/>
      <c r="FTC284" s="161"/>
      <c r="FTD284" s="163"/>
      <c r="FTE284" s="163"/>
      <c r="FTF284" s="160"/>
      <c r="FTG284" s="161"/>
      <c r="FTH284" s="163"/>
      <c r="FTI284" s="163"/>
      <c r="FTJ284" s="160"/>
      <c r="FTK284" s="161"/>
      <c r="FTL284" s="163"/>
      <c r="FTM284" s="163"/>
      <c r="FTN284" s="160"/>
      <c r="FTO284" s="161"/>
      <c r="FTP284" s="163"/>
      <c r="FTQ284" s="163"/>
      <c r="FTR284" s="160"/>
      <c r="FTS284" s="161"/>
      <c r="FTT284" s="163"/>
      <c r="FTU284" s="163"/>
      <c r="FTV284" s="160"/>
      <c r="FTW284" s="161"/>
      <c r="FTX284" s="163"/>
      <c r="FTY284" s="163"/>
      <c r="FTZ284" s="160"/>
      <c r="FUA284" s="161"/>
      <c r="FUB284" s="163"/>
      <c r="FUC284" s="163"/>
      <c r="FUD284" s="160"/>
      <c r="FUE284" s="161"/>
      <c r="FUF284" s="163"/>
      <c r="FUG284" s="163"/>
      <c r="FUH284" s="160"/>
      <c r="FUI284" s="161"/>
      <c r="FUJ284" s="163"/>
      <c r="FUK284" s="163"/>
      <c r="FUL284" s="160"/>
      <c r="FUM284" s="161"/>
      <c r="FUN284" s="163"/>
      <c r="FUO284" s="163"/>
      <c r="FUP284" s="160"/>
      <c r="FUQ284" s="161"/>
      <c r="FUR284" s="163"/>
      <c r="FUS284" s="163"/>
      <c r="FUT284" s="160"/>
      <c r="FUU284" s="161"/>
      <c r="FUV284" s="163"/>
      <c r="FUW284" s="163"/>
      <c r="FUX284" s="160"/>
      <c r="FUY284" s="161"/>
      <c r="FUZ284" s="163"/>
      <c r="FVA284" s="163"/>
      <c r="FVB284" s="160"/>
      <c r="FVC284" s="161"/>
      <c r="FVD284" s="163"/>
      <c r="FVE284" s="163"/>
      <c r="FVF284" s="160"/>
      <c r="FVG284" s="161"/>
      <c r="FVH284" s="163"/>
      <c r="FVI284" s="163"/>
      <c r="FVJ284" s="160"/>
      <c r="FVK284" s="161"/>
      <c r="FVL284" s="163"/>
      <c r="FVM284" s="163"/>
      <c r="FVN284" s="160"/>
      <c r="FVO284" s="161"/>
      <c r="FVP284" s="163"/>
      <c r="FVQ284" s="163"/>
      <c r="FVR284" s="160"/>
      <c r="FVS284" s="161"/>
      <c r="FVT284" s="163"/>
      <c r="FVU284" s="163"/>
      <c r="FVV284" s="160"/>
      <c r="FVW284" s="161"/>
      <c r="FVX284" s="163"/>
      <c r="FVY284" s="163"/>
      <c r="FVZ284" s="160"/>
      <c r="FWA284" s="161"/>
      <c r="FWB284" s="163"/>
      <c r="FWC284" s="163"/>
      <c r="FWD284" s="160"/>
      <c r="FWE284" s="161"/>
      <c r="FWF284" s="163"/>
      <c r="FWG284" s="163"/>
      <c r="FWH284" s="160"/>
      <c r="FWI284" s="161"/>
      <c r="FWJ284" s="163"/>
      <c r="FWK284" s="163"/>
      <c r="FWL284" s="160"/>
      <c r="FWM284" s="161"/>
      <c r="FWN284" s="163"/>
      <c r="FWO284" s="163"/>
      <c r="FWP284" s="160"/>
      <c r="FWQ284" s="161"/>
      <c r="FWR284" s="163"/>
      <c r="FWS284" s="163"/>
      <c r="FWT284" s="160"/>
      <c r="FWU284" s="161"/>
      <c r="FWV284" s="163"/>
      <c r="FWW284" s="163"/>
      <c r="FWX284" s="160"/>
      <c r="FWY284" s="161"/>
      <c r="FWZ284" s="163"/>
      <c r="FXA284" s="163"/>
      <c r="FXB284" s="160"/>
      <c r="FXC284" s="161"/>
      <c r="FXD284" s="163"/>
      <c r="FXE284" s="163"/>
      <c r="FXF284" s="160"/>
      <c r="FXG284" s="161"/>
      <c r="FXH284" s="163"/>
      <c r="FXI284" s="163"/>
      <c r="FXJ284" s="160"/>
      <c r="FXK284" s="161"/>
      <c r="FXL284" s="163"/>
      <c r="FXM284" s="163"/>
      <c r="FXN284" s="160"/>
      <c r="FXO284" s="161"/>
      <c r="FXP284" s="163"/>
      <c r="FXQ284" s="163"/>
      <c r="FXR284" s="160"/>
      <c r="FXS284" s="161"/>
      <c r="FXT284" s="163"/>
      <c r="FXU284" s="163"/>
      <c r="FXV284" s="160"/>
      <c r="FXW284" s="161"/>
      <c r="FXX284" s="163"/>
      <c r="FXY284" s="163"/>
      <c r="FXZ284" s="160"/>
      <c r="FYA284" s="161"/>
      <c r="FYB284" s="163"/>
      <c r="FYC284" s="163"/>
      <c r="FYD284" s="160"/>
      <c r="FYE284" s="161"/>
      <c r="FYF284" s="163"/>
      <c r="FYG284" s="163"/>
      <c r="FYH284" s="160"/>
      <c r="FYI284" s="161"/>
      <c r="FYJ284" s="163"/>
      <c r="FYK284" s="163"/>
      <c r="FYL284" s="160"/>
      <c r="FYM284" s="161"/>
      <c r="FYN284" s="163"/>
      <c r="FYO284" s="163"/>
      <c r="FYP284" s="160"/>
      <c r="FYQ284" s="161"/>
      <c r="FYR284" s="163"/>
      <c r="FYS284" s="163"/>
      <c r="FYT284" s="160"/>
      <c r="FYU284" s="161"/>
      <c r="FYV284" s="163"/>
      <c r="FYW284" s="163"/>
      <c r="FYX284" s="160"/>
      <c r="FYY284" s="161"/>
      <c r="FYZ284" s="163"/>
      <c r="FZA284" s="163"/>
      <c r="FZB284" s="160"/>
      <c r="FZC284" s="161"/>
      <c r="FZD284" s="163"/>
      <c r="FZE284" s="163"/>
      <c r="FZF284" s="160"/>
      <c r="FZG284" s="161"/>
      <c r="FZH284" s="163"/>
      <c r="FZI284" s="163"/>
      <c r="FZJ284" s="160"/>
      <c r="FZK284" s="161"/>
      <c r="FZL284" s="163"/>
      <c r="FZM284" s="163"/>
      <c r="FZN284" s="160"/>
      <c r="FZO284" s="161"/>
      <c r="FZP284" s="163"/>
      <c r="FZQ284" s="163"/>
      <c r="FZR284" s="160"/>
      <c r="FZS284" s="161"/>
      <c r="FZT284" s="163"/>
      <c r="FZU284" s="163"/>
      <c r="FZV284" s="160"/>
      <c r="FZW284" s="161"/>
      <c r="FZX284" s="163"/>
      <c r="FZY284" s="163"/>
      <c r="FZZ284" s="160"/>
      <c r="GAA284" s="161"/>
      <c r="GAB284" s="163"/>
      <c r="GAC284" s="163"/>
      <c r="GAD284" s="160"/>
      <c r="GAE284" s="161"/>
      <c r="GAF284" s="163"/>
      <c r="GAG284" s="163"/>
      <c r="GAH284" s="160"/>
      <c r="GAI284" s="161"/>
      <c r="GAJ284" s="163"/>
      <c r="GAK284" s="163"/>
      <c r="GAL284" s="160"/>
      <c r="GAM284" s="161"/>
      <c r="GAN284" s="163"/>
      <c r="GAO284" s="163"/>
      <c r="GAP284" s="160"/>
      <c r="GAQ284" s="161"/>
      <c r="GAR284" s="163"/>
      <c r="GAS284" s="163"/>
      <c r="GAT284" s="160"/>
      <c r="GAU284" s="161"/>
      <c r="GAV284" s="163"/>
      <c r="GAW284" s="163"/>
      <c r="GAX284" s="160"/>
      <c r="GAY284" s="161"/>
      <c r="GAZ284" s="163"/>
      <c r="GBA284" s="163"/>
      <c r="GBB284" s="160"/>
      <c r="GBC284" s="161"/>
      <c r="GBD284" s="163"/>
      <c r="GBE284" s="163"/>
      <c r="GBF284" s="160"/>
      <c r="GBG284" s="161"/>
      <c r="GBH284" s="163"/>
      <c r="GBI284" s="163"/>
      <c r="GBJ284" s="160"/>
      <c r="GBK284" s="161"/>
      <c r="GBL284" s="163"/>
      <c r="GBM284" s="163"/>
      <c r="GBN284" s="160"/>
      <c r="GBO284" s="161"/>
      <c r="GBP284" s="163"/>
      <c r="GBQ284" s="163"/>
      <c r="GBR284" s="160"/>
      <c r="GBS284" s="161"/>
      <c r="GBT284" s="163"/>
      <c r="GBU284" s="163"/>
      <c r="GBV284" s="160"/>
      <c r="GBW284" s="161"/>
      <c r="GBX284" s="163"/>
      <c r="GBY284" s="163"/>
      <c r="GBZ284" s="160"/>
      <c r="GCA284" s="161"/>
      <c r="GCB284" s="163"/>
      <c r="GCC284" s="163"/>
      <c r="GCD284" s="160"/>
      <c r="GCE284" s="161"/>
      <c r="GCF284" s="163"/>
      <c r="GCG284" s="163"/>
      <c r="GCH284" s="160"/>
      <c r="GCI284" s="161"/>
      <c r="GCJ284" s="163"/>
      <c r="GCK284" s="163"/>
      <c r="GCL284" s="160"/>
      <c r="GCM284" s="161"/>
      <c r="GCN284" s="163"/>
      <c r="GCO284" s="163"/>
      <c r="GCP284" s="160"/>
      <c r="GCQ284" s="161"/>
      <c r="GCR284" s="163"/>
      <c r="GCS284" s="163"/>
      <c r="GCT284" s="160"/>
      <c r="GCU284" s="161"/>
      <c r="GCV284" s="163"/>
      <c r="GCW284" s="163"/>
      <c r="GCX284" s="160"/>
      <c r="GCY284" s="161"/>
      <c r="GCZ284" s="163"/>
      <c r="GDA284" s="163"/>
      <c r="GDB284" s="160"/>
      <c r="GDC284" s="161"/>
      <c r="GDD284" s="163"/>
      <c r="GDE284" s="163"/>
      <c r="GDF284" s="160"/>
      <c r="GDG284" s="161"/>
      <c r="GDH284" s="163"/>
      <c r="GDI284" s="163"/>
      <c r="GDJ284" s="160"/>
      <c r="GDK284" s="161"/>
      <c r="GDL284" s="163"/>
      <c r="GDM284" s="163"/>
      <c r="GDN284" s="160"/>
      <c r="GDO284" s="161"/>
      <c r="GDP284" s="163"/>
      <c r="GDQ284" s="163"/>
      <c r="GDR284" s="160"/>
      <c r="GDS284" s="161"/>
      <c r="GDT284" s="163"/>
      <c r="GDU284" s="163"/>
      <c r="GDV284" s="160"/>
      <c r="GDW284" s="161"/>
      <c r="GDX284" s="163"/>
      <c r="GDY284" s="163"/>
      <c r="GDZ284" s="160"/>
      <c r="GEA284" s="161"/>
      <c r="GEB284" s="163"/>
      <c r="GEC284" s="163"/>
      <c r="GED284" s="160"/>
      <c r="GEE284" s="161"/>
      <c r="GEF284" s="163"/>
      <c r="GEG284" s="163"/>
      <c r="GEH284" s="160"/>
      <c r="GEI284" s="161"/>
      <c r="GEJ284" s="163"/>
      <c r="GEK284" s="163"/>
      <c r="GEL284" s="160"/>
      <c r="GEM284" s="161"/>
      <c r="GEN284" s="163"/>
      <c r="GEO284" s="163"/>
      <c r="GEP284" s="160"/>
      <c r="GEQ284" s="161"/>
      <c r="GER284" s="163"/>
      <c r="GES284" s="163"/>
      <c r="GET284" s="160"/>
      <c r="GEU284" s="161"/>
      <c r="GEV284" s="163"/>
      <c r="GEW284" s="163"/>
      <c r="GEX284" s="160"/>
      <c r="GEY284" s="161"/>
      <c r="GEZ284" s="163"/>
      <c r="GFA284" s="163"/>
      <c r="GFB284" s="160"/>
      <c r="GFC284" s="161"/>
      <c r="GFD284" s="163"/>
      <c r="GFE284" s="163"/>
      <c r="GFF284" s="160"/>
      <c r="GFG284" s="161"/>
      <c r="GFH284" s="163"/>
      <c r="GFI284" s="163"/>
      <c r="GFJ284" s="160"/>
      <c r="GFK284" s="161"/>
      <c r="GFL284" s="163"/>
      <c r="GFM284" s="163"/>
      <c r="GFN284" s="160"/>
      <c r="GFO284" s="161"/>
      <c r="GFP284" s="163"/>
      <c r="GFQ284" s="163"/>
      <c r="GFR284" s="160"/>
      <c r="GFS284" s="161"/>
      <c r="GFT284" s="163"/>
      <c r="GFU284" s="163"/>
      <c r="GFV284" s="160"/>
      <c r="GFW284" s="161"/>
      <c r="GFX284" s="163"/>
      <c r="GFY284" s="163"/>
      <c r="GFZ284" s="160"/>
      <c r="GGA284" s="161"/>
      <c r="GGB284" s="163"/>
      <c r="GGC284" s="163"/>
      <c r="GGD284" s="160"/>
      <c r="GGE284" s="161"/>
      <c r="GGF284" s="163"/>
      <c r="GGG284" s="163"/>
      <c r="GGH284" s="160"/>
      <c r="GGI284" s="161"/>
      <c r="GGJ284" s="163"/>
      <c r="GGK284" s="163"/>
      <c r="GGL284" s="160"/>
      <c r="GGM284" s="161"/>
      <c r="GGN284" s="163"/>
      <c r="GGO284" s="163"/>
      <c r="GGP284" s="160"/>
      <c r="GGQ284" s="161"/>
      <c r="GGR284" s="163"/>
      <c r="GGS284" s="163"/>
      <c r="GGT284" s="160"/>
      <c r="GGU284" s="161"/>
      <c r="GGV284" s="163"/>
      <c r="GGW284" s="163"/>
      <c r="GGX284" s="160"/>
      <c r="GGY284" s="161"/>
      <c r="GGZ284" s="163"/>
      <c r="GHA284" s="163"/>
      <c r="GHB284" s="160"/>
      <c r="GHC284" s="161"/>
      <c r="GHD284" s="163"/>
      <c r="GHE284" s="163"/>
      <c r="GHF284" s="160"/>
      <c r="GHG284" s="161"/>
      <c r="GHH284" s="163"/>
      <c r="GHI284" s="163"/>
      <c r="GHJ284" s="160"/>
      <c r="GHK284" s="161"/>
      <c r="GHL284" s="163"/>
      <c r="GHM284" s="163"/>
      <c r="GHN284" s="160"/>
      <c r="GHO284" s="161"/>
      <c r="GHP284" s="163"/>
      <c r="GHQ284" s="163"/>
      <c r="GHR284" s="160"/>
      <c r="GHS284" s="161"/>
      <c r="GHT284" s="163"/>
      <c r="GHU284" s="163"/>
      <c r="GHV284" s="160"/>
      <c r="GHW284" s="161"/>
      <c r="GHX284" s="163"/>
      <c r="GHY284" s="163"/>
      <c r="GHZ284" s="160"/>
      <c r="GIA284" s="161"/>
      <c r="GIB284" s="163"/>
      <c r="GIC284" s="163"/>
      <c r="GID284" s="160"/>
      <c r="GIE284" s="161"/>
      <c r="GIF284" s="163"/>
      <c r="GIG284" s="163"/>
      <c r="GIH284" s="160"/>
      <c r="GII284" s="161"/>
      <c r="GIJ284" s="163"/>
      <c r="GIK284" s="163"/>
      <c r="GIL284" s="160"/>
      <c r="GIM284" s="161"/>
      <c r="GIN284" s="163"/>
      <c r="GIO284" s="163"/>
      <c r="GIP284" s="160"/>
      <c r="GIQ284" s="161"/>
      <c r="GIR284" s="163"/>
      <c r="GIS284" s="163"/>
      <c r="GIT284" s="160"/>
      <c r="GIU284" s="161"/>
      <c r="GIV284" s="163"/>
      <c r="GIW284" s="163"/>
      <c r="GIX284" s="160"/>
      <c r="GIY284" s="161"/>
      <c r="GIZ284" s="163"/>
      <c r="GJA284" s="163"/>
      <c r="GJB284" s="160"/>
      <c r="GJC284" s="161"/>
      <c r="GJD284" s="163"/>
      <c r="GJE284" s="163"/>
      <c r="GJF284" s="160"/>
      <c r="GJG284" s="161"/>
      <c r="GJH284" s="163"/>
      <c r="GJI284" s="163"/>
      <c r="GJJ284" s="160"/>
      <c r="GJK284" s="161"/>
      <c r="GJL284" s="163"/>
      <c r="GJM284" s="163"/>
      <c r="GJN284" s="160"/>
      <c r="GJO284" s="161"/>
      <c r="GJP284" s="163"/>
      <c r="GJQ284" s="163"/>
      <c r="GJR284" s="160"/>
      <c r="GJS284" s="161"/>
      <c r="GJT284" s="163"/>
      <c r="GJU284" s="163"/>
      <c r="GJV284" s="160"/>
      <c r="GJW284" s="161"/>
      <c r="GJX284" s="163"/>
      <c r="GJY284" s="163"/>
      <c r="GJZ284" s="160"/>
      <c r="GKA284" s="161"/>
      <c r="GKB284" s="163"/>
      <c r="GKC284" s="163"/>
      <c r="GKD284" s="160"/>
      <c r="GKE284" s="161"/>
      <c r="GKF284" s="163"/>
      <c r="GKG284" s="163"/>
      <c r="GKH284" s="160"/>
      <c r="GKI284" s="161"/>
      <c r="GKJ284" s="163"/>
      <c r="GKK284" s="163"/>
      <c r="GKL284" s="160"/>
      <c r="GKM284" s="161"/>
      <c r="GKN284" s="163"/>
      <c r="GKO284" s="163"/>
      <c r="GKP284" s="160"/>
      <c r="GKQ284" s="161"/>
      <c r="GKR284" s="163"/>
      <c r="GKS284" s="163"/>
      <c r="GKT284" s="160"/>
      <c r="GKU284" s="161"/>
      <c r="GKV284" s="163"/>
      <c r="GKW284" s="163"/>
      <c r="GKX284" s="160"/>
      <c r="GKY284" s="161"/>
      <c r="GKZ284" s="163"/>
      <c r="GLA284" s="163"/>
      <c r="GLB284" s="160"/>
      <c r="GLC284" s="161"/>
      <c r="GLD284" s="163"/>
      <c r="GLE284" s="163"/>
      <c r="GLF284" s="160"/>
      <c r="GLG284" s="161"/>
      <c r="GLH284" s="163"/>
      <c r="GLI284" s="163"/>
      <c r="GLJ284" s="160"/>
      <c r="GLK284" s="161"/>
      <c r="GLL284" s="163"/>
      <c r="GLM284" s="163"/>
      <c r="GLN284" s="160"/>
      <c r="GLO284" s="161"/>
      <c r="GLP284" s="163"/>
      <c r="GLQ284" s="163"/>
      <c r="GLR284" s="160"/>
      <c r="GLS284" s="161"/>
      <c r="GLT284" s="163"/>
      <c r="GLU284" s="163"/>
      <c r="GLV284" s="160"/>
      <c r="GLW284" s="161"/>
      <c r="GLX284" s="163"/>
      <c r="GLY284" s="163"/>
      <c r="GLZ284" s="160"/>
      <c r="GMA284" s="161"/>
      <c r="GMB284" s="163"/>
      <c r="GMC284" s="163"/>
      <c r="GMD284" s="160"/>
      <c r="GME284" s="161"/>
      <c r="GMF284" s="163"/>
      <c r="GMG284" s="163"/>
      <c r="GMH284" s="160"/>
      <c r="GMI284" s="161"/>
      <c r="GMJ284" s="163"/>
      <c r="GMK284" s="163"/>
      <c r="GML284" s="160"/>
      <c r="GMM284" s="161"/>
      <c r="GMN284" s="163"/>
      <c r="GMO284" s="163"/>
      <c r="GMP284" s="160"/>
      <c r="GMQ284" s="161"/>
      <c r="GMR284" s="163"/>
      <c r="GMS284" s="163"/>
      <c r="GMT284" s="160"/>
      <c r="GMU284" s="161"/>
      <c r="GMV284" s="163"/>
      <c r="GMW284" s="163"/>
      <c r="GMX284" s="160"/>
      <c r="GMY284" s="161"/>
      <c r="GMZ284" s="163"/>
      <c r="GNA284" s="163"/>
      <c r="GNB284" s="160"/>
      <c r="GNC284" s="161"/>
      <c r="GND284" s="163"/>
      <c r="GNE284" s="163"/>
      <c r="GNF284" s="160"/>
      <c r="GNG284" s="161"/>
      <c r="GNH284" s="163"/>
      <c r="GNI284" s="163"/>
      <c r="GNJ284" s="160"/>
      <c r="GNK284" s="161"/>
      <c r="GNL284" s="163"/>
      <c r="GNM284" s="163"/>
      <c r="GNN284" s="160"/>
      <c r="GNO284" s="161"/>
      <c r="GNP284" s="163"/>
      <c r="GNQ284" s="163"/>
      <c r="GNR284" s="160"/>
      <c r="GNS284" s="161"/>
      <c r="GNT284" s="163"/>
      <c r="GNU284" s="163"/>
      <c r="GNV284" s="160"/>
      <c r="GNW284" s="161"/>
      <c r="GNX284" s="163"/>
      <c r="GNY284" s="163"/>
      <c r="GNZ284" s="160"/>
      <c r="GOA284" s="161"/>
      <c r="GOB284" s="163"/>
      <c r="GOC284" s="163"/>
      <c r="GOD284" s="160"/>
      <c r="GOE284" s="161"/>
      <c r="GOF284" s="163"/>
      <c r="GOG284" s="163"/>
      <c r="GOH284" s="160"/>
      <c r="GOI284" s="161"/>
      <c r="GOJ284" s="163"/>
      <c r="GOK284" s="163"/>
      <c r="GOL284" s="160"/>
      <c r="GOM284" s="161"/>
      <c r="GON284" s="163"/>
      <c r="GOO284" s="163"/>
      <c r="GOP284" s="160"/>
      <c r="GOQ284" s="161"/>
      <c r="GOR284" s="163"/>
      <c r="GOS284" s="163"/>
      <c r="GOT284" s="160"/>
      <c r="GOU284" s="161"/>
      <c r="GOV284" s="163"/>
      <c r="GOW284" s="163"/>
      <c r="GOX284" s="160"/>
      <c r="GOY284" s="161"/>
      <c r="GOZ284" s="163"/>
      <c r="GPA284" s="163"/>
      <c r="GPB284" s="160"/>
      <c r="GPC284" s="161"/>
      <c r="GPD284" s="163"/>
      <c r="GPE284" s="163"/>
      <c r="GPF284" s="160"/>
      <c r="GPG284" s="161"/>
      <c r="GPH284" s="163"/>
      <c r="GPI284" s="163"/>
      <c r="GPJ284" s="160"/>
      <c r="GPK284" s="161"/>
      <c r="GPL284" s="163"/>
      <c r="GPM284" s="163"/>
      <c r="GPN284" s="160"/>
      <c r="GPO284" s="161"/>
      <c r="GPP284" s="163"/>
      <c r="GPQ284" s="163"/>
      <c r="GPR284" s="160"/>
      <c r="GPS284" s="161"/>
      <c r="GPT284" s="163"/>
      <c r="GPU284" s="163"/>
      <c r="GPV284" s="160"/>
      <c r="GPW284" s="161"/>
      <c r="GPX284" s="163"/>
      <c r="GPY284" s="163"/>
      <c r="GPZ284" s="160"/>
      <c r="GQA284" s="161"/>
      <c r="GQB284" s="163"/>
      <c r="GQC284" s="163"/>
      <c r="GQD284" s="160"/>
      <c r="GQE284" s="161"/>
      <c r="GQF284" s="163"/>
      <c r="GQG284" s="163"/>
      <c r="GQH284" s="160"/>
      <c r="GQI284" s="161"/>
      <c r="GQJ284" s="163"/>
      <c r="GQK284" s="163"/>
      <c r="GQL284" s="160"/>
      <c r="GQM284" s="161"/>
      <c r="GQN284" s="163"/>
      <c r="GQO284" s="163"/>
      <c r="GQP284" s="160"/>
      <c r="GQQ284" s="161"/>
      <c r="GQR284" s="163"/>
      <c r="GQS284" s="163"/>
      <c r="GQT284" s="160"/>
      <c r="GQU284" s="161"/>
      <c r="GQV284" s="163"/>
      <c r="GQW284" s="163"/>
      <c r="GQX284" s="160"/>
      <c r="GQY284" s="161"/>
      <c r="GQZ284" s="163"/>
      <c r="GRA284" s="163"/>
      <c r="GRB284" s="160"/>
      <c r="GRC284" s="161"/>
      <c r="GRD284" s="163"/>
      <c r="GRE284" s="163"/>
      <c r="GRF284" s="160"/>
      <c r="GRG284" s="161"/>
      <c r="GRH284" s="163"/>
      <c r="GRI284" s="163"/>
      <c r="GRJ284" s="160"/>
      <c r="GRK284" s="161"/>
      <c r="GRL284" s="163"/>
      <c r="GRM284" s="163"/>
      <c r="GRN284" s="160"/>
      <c r="GRO284" s="161"/>
      <c r="GRP284" s="163"/>
      <c r="GRQ284" s="163"/>
      <c r="GRR284" s="160"/>
      <c r="GRS284" s="161"/>
      <c r="GRT284" s="163"/>
      <c r="GRU284" s="163"/>
      <c r="GRV284" s="160"/>
      <c r="GRW284" s="161"/>
      <c r="GRX284" s="163"/>
      <c r="GRY284" s="163"/>
      <c r="GRZ284" s="160"/>
      <c r="GSA284" s="161"/>
      <c r="GSB284" s="163"/>
      <c r="GSC284" s="163"/>
      <c r="GSD284" s="160"/>
      <c r="GSE284" s="161"/>
      <c r="GSF284" s="163"/>
      <c r="GSG284" s="163"/>
      <c r="GSH284" s="160"/>
      <c r="GSI284" s="161"/>
      <c r="GSJ284" s="163"/>
      <c r="GSK284" s="163"/>
      <c r="GSL284" s="160"/>
      <c r="GSM284" s="161"/>
      <c r="GSN284" s="163"/>
      <c r="GSO284" s="163"/>
      <c r="GSP284" s="160"/>
      <c r="GSQ284" s="161"/>
      <c r="GSR284" s="163"/>
      <c r="GSS284" s="163"/>
      <c r="GST284" s="160"/>
      <c r="GSU284" s="161"/>
      <c r="GSV284" s="163"/>
      <c r="GSW284" s="163"/>
      <c r="GSX284" s="160"/>
      <c r="GSY284" s="161"/>
      <c r="GSZ284" s="163"/>
      <c r="GTA284" s="163"/>
      <c r="GTB284" s="160"/>
      <c r="GTC284" s="161"/>
      <c r="GTD284" s="163"/>
      <c r="GTE284" s="163"/>
      <c r="GTF284" s="160"/>
      <c r="GTG284" s="161"/>
      <c r="GTH284" s="163"/>
      <c r="GTI284" s="163"/>
      <c r="GTJ284" s="160"/>
      <c r="GTK284" s="161"/>
      <c r="GTL284" s="163"/>
      <c r="GTM284" s="163"/>
      <c r="GTN284" s="160"/>
      <c r="GTO284" s="161"/>
      <c r="GTP284" s="163"/>
      <c r="GTQ284" s="163"/>
      <c r="GTR284" s="160"/>
      <c r="GTS284" s="161"/>
      <c r="GTT284" s="163"/>
      <c r="GTU284" s="163"/>
      <c r="GTV284" s="160"/>
      <c r="GTW284" s="161"/>
      <c r="GTX284" s="163"/>
      <c r="GTY284" s="163"/>
      <c r="GTZ284" s="160"/>
      <c r="GUA284" s="161"/>
      <c r="GUB284" s="163"/>
      <c r="GUC284" s="163"/>
      <c r="GUD284" s="160"/>
      <c r="GUE284" s="161"/>
      <c r="GUF284" s="163"/>
      <c r="GUG284" s="163"/>
      <c r="GUH284" s="160"/>
      <c r="GUI284" s="161"/>
      <c r="GUJ284" s="163"/>
      <c r="GUK284" s="163"/>
      <c r="GUL284" s="160"/>
      <c r="GUM284" s="161"/>
      <c r="GUN284" s="163"/>
      <c r="GUO284" s="163"/>
      <c r="GUP284" s="160"/>
      <c r="GUQ284" s="161"/>
      <c r="GUR284" s="163"/>
      <c r="GUS284" s="163"/>
      <c r="GUT284" s="160"/>
      <c r="GUU284" s="161"/>
      <c r="GUV284" s="163"/>
      <c r="GUW284" s="163"/>
      <c r="GUX284" s="160"/>
      <c r="GUY284" s="161"/>
      <c r="GUZ284" s="163"/>
      <c r="GVA284" s="163"/>
      <c r="GVB284" s="160"/>
      <c r="GVC284" s="161"/>
      <c r="GVD284" s="163"/>
      <c r="GVE284" s="163"/>
      <c r="GVF284" s="160"/>
      <c r="GVG284" s="161"/>
      <c r="GVH284" s="163"/>
      <c r="GVI284" s="163"/>
      <c r="GVJ284" s="160"/>
      <c r="GVK284" s="161"/>
      <c r="GVL284" s="163"/>
      <c r="GVM284" s="163"/>
      <c r="GVN284" s="160"/>
      <c r="GVO284" s="161"/>
      <c r="GVP284" s="163"/>
      <c r="GVQ284" s="163"/>
      <c r="GVR284" s="160"/>
      <c r="GVS284" s="161"/>
      <c r="GVT284" s="163"/>
      <c r="GVU284" s="163"/>
      <c r="GVV284" s="160"/>
      <c r="GVW284" s="161"/>
      <c r="GVX284" s="163"/>
      <c r="GVY284" s="163"/>
      <c r="GVZ284" s="160"/>
      <c r="GWA284" s="161"/>
      <c r="GWB284" s="163"/>
      <c r="GWC284" s="163"/>
      <c r="GWD284" s="160"/>
      <c r="GWE284" s="161"/>
      <c r="GWF284" s="163"/>
      <c r="GWG284" s="163"/>
      <c r="GWH284" s="160"/>
      <c r="GWI284" s="161"/>
      <c r="GWJ284" s="163"/>
      <c r="GWK284" s="163"/>
      <c r="GWL284" s="160"/>
      <c r="GWM284" s="161"/>
      <c r="GWN284" s="163"/>
      <c r="GWO284" s="163"/>
      <c r="GWP284" s="160"/>
      <c r="GWQ284" s="161"/>
      <c r="GWR284" s="163"/>
      <c r="GWS284" s="163"/>
      <c r="GWT284" s="160"/>
      <c r="GWU284" s="161"/>
      <c r="GWV284" s="163"/>
      <c r="GWW284" s="163"/>
      <c r="GWX284" s="160"/>
      <c r="GWY284" s="161"/>
      <c r="GWZ284" s="163"/>
      <c r="GXA284" s="163"/>
      <c r="GXB284" s="160"/>
      <c r="GXC284" s="161"/>
      <c r="GXD284" s="163"/>
      <c r="GXE284" s="163"/>
      <c r="GXF284" s="160"/>
      <c r="GXG284" s="161"/>
      <c r="GXH284" s="163"/>
      <c r="GXI284" s="163"/>
      <c r="GXJ284" s="160"/>
      <c r="GXK284" s="161"/>
      <c r="GXL284" s="163"/>
      <c r="GXM284" s="163"/>
      <c r="GXN284" s="160"/>
      <c r="GXO284" s="161"/>
      <c r="GXP284" s="163"/>
      <c r="GXQ284" s="163"/>
      <c r="GXR284" s="160"/>
      <c r="GXS284" s="161"/>
      <c r="GXT284" s="163"/>
      <c r="GXU284" s="163"/>
      <c r="GXV284" s="160"/>
      <c r="GXW284" s="161"/>
      <c r="GXX284" s="163"/>
      <c r="GXY284" s="163"/>
      <c r="GXZ284" s="160"/>
      <c r="GYA284" s="161"/>
      <c r="GYB284" s="163"/>
      <c r="GYC284" s="163"/>
      <c r="GYD284" s="160"/>
      <c r="GYE284" s="161"/>
      <c r="GYF284" s="163"/>
      <c r="GYG284" s="163"/>
      <c r="GYH284" s="160"/>
      <c r="GYI284" s="161"/>
      <c r="GYJ284" s="163"/>
      <c r="GYK284" s="163"/>
      <c r="GYL284" s="160"/>
      <c r="GYM284" s="161"/>
      <c r="GYN284" s="163"/>
      <c r="GYO284" s="163"/>
      <c r="GYP284" s="160"/>
      <c r="GYQ284" s="161"/>
      <c r="GYR284" s="163"/>
      <c r="GYS284" s="163"/>
      <c r="GYT284" s="160"/>
      <c r="GYU284" s="161"/>
      <c r="GYV284" s="163"/>
      <c r="GYW284" s="163"/>
      <c r="GYX284" s="160"/>
      <c r="GYY284" s="161"/>
      <c r="GYZ284" s="163"/>
      <c r="GZA284" s="163"/>
      <c r="GZB284" s="160"/>
      <c r="GZC284" s="161"/>
      <c r="GZD284" s="163"/>
      <c r="GZE284" s="163"/>
      <c r="GZF284" s="160"/>
      <c r="GZG284" s="161"/>
      <c r="GZH284" s="163"/>
      <c r="GZI284" s="163"/>
      <c r="GZJ284" s="160"/>
      <c r="GZK284" s="161"/>
      <c r="GZL284" s="163"/>
      <c r="GZM284" s="163"/>
      <c r="GZN284" s="160"/>
      <c r="GZO284" s="161"/>
      <c r="GZP284" s="163"/>
      <c r="GZQ284" s="163"/>
      <c r="GZR284" s="160"/>
      <c r="GZS284" s="161"/>
      <c r="GZT284" s="163"/>
      <c r="GZU284" s="163"/>
      <c r="GZV284" s="160"/>
      <c r="GZW284" s="161"/>
      <c r="GZX284" s="163"/>
      <c r="GZY284" s="163"/>
      <c r="GZZ284" s="160"/>
      <c r="HAA284" s="161"/>
      <c r="HAB284" s="163"/>
      <c r="HAC284" s="163"/>
      <c r="HAD284" s="160"/>
      <c r="HAE284" s="161"/>
      <c r="HAF284" s="163"/>
      <c r="HAG284" s="163"/>
      <c r="HAH284" s="160"/>
      <c r="HAI284" s="161"/>
      <c r="HAJ284" s="163"/>
      <c r="HAK284" s="163"/>
      <c r="HAL284" s="160"/>
      <c r="HAM284" s="161"/>
      <c r="HAN284" s="163"/>
      <c r="HAO284" s="163"/>
      <c r="HAP284" s="160"/>
      <c r="HAQ284" s="161"/>
      <c r="HAR284" s="163"/>
      <c r="HAS284" s="163"/>
      <c r="HAT284" s="160"/>
      <c r="HAU284" s="161"/>
      <c r="HAV284" s="163"/>
      <c r="HAW284" s="163"/>
      <c r="HAX284" s="160"/>
      <c r="HAY284" s="161"/>
      <c r="HAZ284" s="163"/>
      <c r="HBA284" s="163"/>
      <c r="HBB284" s="160"/>
      <c r="HBC284" s="161"/>
      <c r="HBD284" s="163"/>
      <c r="HBE284" s="163"/>
      <c r="HBF284" s="160"/>
      <c r="HBG284" s="161"/>
      <c r="HBH284" s="163"/>
      <c r="HBI284" s="163"/>
      <c r="HBJ284" s="160"/>
      <c r="HBK284" s="161"/>
      <c r="HBL284" s="163"/>
      <c r="HBM284" s="163"/>
      <c r="HBN284" s="160"/>
      <c r="HBO284" s="161"/>
      <c r="HBP284" s="163"/>
      <c r="HBQ284" s="163"/>
      <c r="HBR284" s="160"/>
      <c r="HBS284" s="161"/>
      <c r="HBT284" s="163"/>
      <c r="HBU284" s="163"/>
      <c r="HBV284" s="160"/>
      <c r="HBW284" s="161"/>
      <c r="HBX284" s="163"/>
      <c r="HBY284" s="163"/>
      <c r="HBZ284" s="160"/>
      <c r="HCA284" s="161"/>
      <c r="HCB284" s="163"/>
      <c r="HCC284" s="163"/>
      <c r="HCD284" s="160"/>
      <c r="HCE284" s="161"/>
      <c r="HCF284" s="163"/>
      <c r="HCG284" s="163"/>
      <c r="HCH284" s="160"/>
      <c r="HCI284" s="161"/>
      <c r="HCJ284" s="163"/>
      <c r="HCK284" s="163"/>
      <c r="HCL284" s="160"/>
      <c r="HCM284" s="161"/>
      <c r="HCN284" s="163"/>
      <c r="HCO284" s="163"/>
      <c r="HCP284" s="160"/>
      <c r="HCQ284" s="161"/>
      <c r="HCR284" s="163"/>
      <c r="HCS284" s="163"/>
      <c r="HCT284" s="160"/>
      <c r="HCU284" s="161"/>
      <c r="HCV284" s="163"/>
      <c r="HCW284" s="163"/>
      <c r="HCX284" s="160"/>
      <c r="HCY284" s="161"/>
      <c r="HCZ284" s="163"/>
      <c r="HDA284" s="163"/>
      <c r="HDB284" s="160"/>
      <c r="HDC284" s="161"/>
      <c r="HDD284" s="163"/>
      <c r="HDE284" s="163"/>
      <c r="HDF284" s="160"/>
      <c r="HDG284" s="161"/>
      <c r="HDH284" s="163"/>
      <c r="HDI284" s="163"/>
      <c r="HDJ284" s="160"/>
      <c r="HDK284" s="161"/>
      <c r="HDL284" s="163"/>
      <c r="HDM284" s="163"/>
      <c r="HDN284" s="160"/>
      <c r="HDO284" s="161"/>
      <c r="HDP284" s="163"/>
      <c r="HDQ284" s="163"/>
      <c r="HDR284" s="160"/>
      <c r="HDS284" s="161"/>
      <c r="HDT284" s="163"/>
      <c r="HDU284" s="163"/>
      <c r="HDV284" s="160"/>
      <c r="HDW284" s="161"/>
      <c r="HDX284" s="163"/>
      <c r="HDY284" s="163"/>
      <c r="HDZ284" s="160"/>
      <c r="HEA284" s="161"/>
      <c r="HEB284" s="163"/>
      <c r="HEC284" s="163"/>
      <c r="HED284" s="160"/>
      <c r="HEE284" s="161"/>
      <c r="HEF284" s="163"/>
      <c r="HEG284" s="163"/>
      <c r="HEH284" s="160"/>
      <c r="HEI284" s="161"/>
      <c r="HEJ284" s="163"/>
      <c r="HEK284" s="163"/>
      <c r="HEL284" s="160"/>
      <c r="HEM284" s="161"/>
      <c r="HEN284" s="163"/>
      <c r="HEO284" s="163"/>
      <c r="HEP284" s="160"/>
      <c r="HEQ284" s="161"/>
      <c r="HER284" s="163"/>
      <c r="HES284" s="163"/>
      <c r="HET284" s="160"/>
      <c r="HEU284" s="161"/>
      <c r="HEV284" s="163"/>
      <c r="HEW284" s="163"/>
      <c r="HEX284" s="160"/>
      <c r="HEY284" s="161"/>
      <c r="HEZ284" s="163"/>
      <c r="HFA284" s="163"/>
      <c r="HFB284" s="160"/>
      <c r="HFC284" s="161"/>
      <c r="HFD284" s="163"/>
      <c r="HFE284" s="163"/>
      <c r="HFF284" s="160"/>
      <c r="HFG284" s="161"/>
      <c r="HFH284" s="163"/>
      <c r="HFI284" s="163"/>
      <c r="HFJ284" s="160"/>
      <c r="HFK284" s="161"/>
      <c r="HFL284" s="163"/>
      <c r="HFM284" s="163"/>
      <c r="HFN284" s="160"/>
      <c r="HFO284" s="161"/>
      <c r="HFP284" s="163"/>
      <c r="HFQ284" s="163"/>
      <c r="HFR284" s="160"/>
      <c r="HFS284" s="161"/>
      <c r="HFT284" s="163"/>
      <c r="HFU284" s="163"/>
      <c r="HFV284" s="160"/>
      <c r="HFW284" s="161"/>
      <c r="HFX284" s="163"/>
      <c r="HFY284" s="163"/>
      <c r="HFZ284" s="160"/>
      <c r="HGA284" s="161"/>
      <c r="HGB284" s="163"/>
      <c r="HGC284" s="163"/>
      <c r="HGD284" s="160"/>
      <c r="HGE284" s="161"/>
      <c r="HGF284" s="163"/>
      <c r="HGG284" s="163"/>
      <c r="HGH284" s="160"/>
      <c r="HGI284" s="161"/>
      <c r="HGJ284" s="163"/>
      <c r="HGK284" s="163"/>
      <c r="HGL284" s="160"/>
      <c r="HGM284" s="161"/>
      <c r="HGN284" s="163"/>
      <c r="HGO284" s="163"/>
      <c r="HGP284" s="160"/>
      <c r="HGQ284" s="161"/>
      <c r="HGR284" s="163"/>
      <c r="HGS284" s="163"/>
      <c r="HGT284" s="160"/>
      <c r="HGU284" s="161"/>
      <c r="HGV284" s="163"/>
      <c r="HGW284" s="163"/>
      <c r="HGX284" s="160"/>
      <c r="HGY284" s="161"/>
      <c r="HGZ284" s="163"/>
      <c r="HHA284" s="163"/>
      <c r="HHB284" s="160"/>
      <c r="HHC284" s="161"/>
      <c r="HHD284" s="163"/>
      <c r="HHE284" s="163"/>
      <c r="HHF284" s="160"/>
      <c r="HHG284" s="161"/>
      <c r="HHH284" s="163"/>
      <c r="HHI284" s="163"/>
      <c r="HHJ284" s="160"/>
      <c r="HHK284" s="161"/>
      <c r="HHL284" s="163"/>
      <c r="HHM284" s="163"/>
      <c r="HHN284" s="160"/>
      <c r="HHO284" s="161"/>
      <c r="HHP284" s="163"/>
      <c r="HHQ284" s="163"/>
      <c r="HHR284" s="160"/>
      <c r="HHS284" s="161"/>
      <c r="HHT284" s="163"/>
      <c r="HHU284" s="163"/>
      <c r="HHV284" s="160"/>
      <c r="HHW284" s="161"/>
      <c r="HHX284" s="163"/>
      <c r="HHY284" s="163"/>
      <c r="HHZ284" s="160"/>
      <c r="HIA284" s="161"/>
      <c r="HIB284" s="163"/>
      <c r="HIC284" s="163"/>
      <c r="HID284" s="160"/>
      <c r="HIE284" s="161"/>
      <c r="HIF284" s="163"/>
      <c r="HIG284" s="163"/>
      <c r="HIH284" s="160"/>
      <c r="HII284" s="161"/>
      <c r="HIJ284" s="163"/>
      <c r="HIK284" s="163"/>
      <c r="HIL284" s="160"/>
      <c r="HIM284" s="161"/>
      <c r="HIN284" s="163"/>
      <c r="HIO284" s="163"/>
      <c r="HIP284" s="160"/>
      <c r="HIQ284" s="161"/>
      <c r="HIR284" s="163"/>
      <c r="HIS284" s="163"/>
      <c r="HIT284" s="160"/>
      <c r="HIU284" s="161"/>
      <c r="HIV284" s="163"/>
      <c r="HIW284" s="163"/>
      <c r="HIX284" s="160"/>
      <c r="HIY284" s="161"/>
      <c r="HIZ284" s="163"/>
      <c r="HJA284" s="163"/>
      <c r="HJB284" s="160"/>
      <c r="HJC284" s="161"/>
      <c r="HJD284" s="163"/>
      <c r="HJE284" s="163"/>
      <c r="HJF284" s="160"/>
      <c r="HJG284" s="161"/>
      <c r="HJH284" s="163"/>
      <c r="HJI284" s="163"/>
      <c r="HJJ284" s="160"/>
      <c r="HJK284" s="161"/>
      <c r="HJL284" s="163"/>
      <c r="HJM284" s="163"/>
      <c r="HJN284" s="160"/>
      <c r="HJO284" s="161"/>
      <c r="HJP284" s="163"/>
      <c r="HJQ284" s="163"/>
      <c r="HJR284" s="160"/>
      <c r="HJS284" s="161"/>
      <c r="HJT284" s="163"/>
      <c r="HJU284" s="163"/>
      <c r="HJV284" s="160"/>
      <c r="HJW284" s="161"/>
      <c r="HJX284" s="163"/>
      <c r="HJY284" s="163"/>
      <c r="HJZ284" s="160"/>
      <c r="HKA284" s="161"/>
      <c r="HKB284" s="163"/>
      <c r="HKC284" s="163"/>
      <c r="HKD284" s="160"/>
      <c r="HKE284" s="161"/>
      <c r="HKF284" s="163"/>
      <c r="HKG284" s="163"/>
      <c r="HKH284" s="160"/>
      <c r="HKI284" s="161"/>
      <c r="HKJ284" s="163"/>
      <c r="HKK284" s="163"/>
      <c r="HKL284" s="160"/>
      <c r="HKM284" s="161"/>
      <c r="HKN284" s="163"/>
      <c r="HKO284" s="163"/>
      <c r="HKP284" s="160"/>
      <c r="HKQ284" s="161"/>
      <c r="HKR284" s="163"/>
      <c r="HKS284" s="163"/>
      <c r="HKT284" s="160"/>
      <c r="HKU284" s="161"/>
      <c r="HKV284" s="163"/>
      <c r="HKW284" s="163"/>
      <c r="HKX284" s="160"/>
      <c r="HKY284" s="161"/>
      <c r="HKZ284" s="163"/>
      <c r="HLA284" s="163"/>
      <c r="HLB284" s="160"/>
      <c r="HLC284" s="161"/>
      <c r="HLD284" s="163"/>
      <c r="HLE284" s="163"/>
      <c r="HLF284" s="160"/>
      <c r="HLG284" s="161"/>
      <c r="HLH284" s="163"/>
      <c r="HLI284" s="163"/>
      <c r="HLJ284" s="160"/>
      <c r="HLK284" s="161"/>
      <c r="HLL284" s="163"/>
      <c r="HLM284" s="163"/>
      <c r="HLN284" s="160"/>
      <c r="HLO284" s="161"/>
      <c r="HLP284" s="163"/>
      <c r="HLQ284" s="163"/>
      <c r="HLR284" s="160"/>
      <c r="HLS284" s="161"/>
      <c r="HLT284" s="163"/>
      <c r="HLU284" s="163"/>
      <c r="HLV284" s="160"/>
      <c r="HLW284" s="161"/>
      <c r="HLX284" s="163"/>
      <c r="HLY284" s="163"/>
      <c r="HLZ284" s="160"/>
      <c r="HMA284" s="161"/>
      <c r="HMB284" s="163"/>
      <c r="HMC284" s="163"/>
      <c r="HMD284" s="160"/>
      <c r="HME284" s="161"/>
      <c r="HMF284" s="163"/>
      <c r="HMG284" s="163"/>
      <c r="HMH284" s="160"/>
      <c r="HMI284" s="161"/>
      <c r="HMJ284" s="163"/>
      <c r="HMK284" s="163"/>
      <c r="HML284" s="160"/>
      <c r="HMM284" s="161"/>
      <c r="HMN284" s="163"/>
      <c r="HMO284" s="163"/>
      <c r="HMP284" s="160"/>
      <c r="HMQ284" s="161"/>
      <c r="HMR284" s="163"/>
      <c r="HMS284" s="163"/>
      <c r="HMT284" s="160"/>
      <c r="HMU284" s="161"/>
      <c r="HMV284" s="163"/>
      <c r="HMW284" s="163"/>
      <c r="HMX284" s="160"/>
      <c r="HMY284" s="161"/>
      <c r="HMZ284" s="163"/>
      <c r="HNA284" s="163"/>
      <c r="HNB284" s="160"/>
      <c r="HNC284" s="161"/>
      <c r="HND284" s="163"/>
      <c r="HNE284" s="163"/>
      <c r="HNF284" s="160"/>
      <c r="HNG284" s="161"/>
      <c r="HNH284" s="163"/>
      <c r="HNI284" s="163"/>
      <c r="HNJ284" s="160"/>
      <c r="HNK284" s="161"/>
      <c r="HNL284" s="163"/>
      <c r="HNM284" s="163"/>
      <c r="HNN284" s="160"/>
      <c r="HNO284" s="161"/>
      <c r="HNP284" s="163"/>
      <c r="HNQ284" s="163"/>
      <c r="HNR284" s="160"/>
      <c r="HNS284" s="161"/>
      <c r="HNT284" s="163"/>
      <c r="HNU284" s="163"/>
      <c r="HNV284" s="160"/>
      <c r="HNW284" s="161"/>
      <c r="HNX284" s="163"/>
      <c r="HNY284" s="163"/>
      <c r="HNZ284" s="160"/>
      <c r="HOA284" s="161"/>
      <c r="HOB284" s="163"/>
      <c r="HOC284" s="163"/>
      <c r="HOD284" s="160"/>
      <c r="HOE284" s="161"/>
      <c r="HOF284" s="163"/>
      <c r="HOG284" s="163"/>
      <c r="HOH284" s="160"/>
      <c r="HOI284" s="161"/>
      <c r="HOJ284" s="163"/>
      <c r="HOK284" s="163"/>
      <c r="HOL284" s="160"/>
      <c r="HOM284" s="161"/>
      <c r="HON284" s="163"/>
      <c r="HOO284" s="163"/>
      <c r="HOP284" s="160"/>
      <c r="HOQ284" s="161"/>
      <c r="HOR284" s="163"/>
      <c r="HOS284" s="163"/>
      <c r="HOT284" s="160"/>
      <c r="HOU284" s="161"/>
      <c r="HOV284" s="163"/>
      <c r="HOW284" s="163"/>
      <c r="HOX284" s="160"/>
      <c r="HOY284" s="161"/>
      <c r="HOZ284" s="163"/>
      <c r="HPA284" s="163"/>
      <c r="HPB284" s="160"/>
      <c r="HPC284" s="161"/>
      <c r="HPD284" s="163"/>
      <c r="HPE284" s="163"/>
      <c r="HPF284" s="160"/>
      <c r="HPG284" s="161"/>
      <c r="HPH284" s="163"/>
      <c r="HPI284" s="163"/>
      <c r="HPJ284" s="160"/>
      <c r="HPK284" s="161"/>
      <c r="HPL284" s="163"/>
      <c r="HPM284" s="163"/>
      <c r="HPN284" s="160"/>
      <c r="HPO284" s="161"/>
      <c r="HPP284" s="163"/>
      <c r="HPQ284" s="163"/>
      <c r="HPR284" s="160"/>
      <c r="HPS284" s="161"/>
      <c r="HPT284" s="163"/>
      <c r="HPU284" s="163"/>
      <c r="HPV284" s="160"/>
      <c r="HPW284" s="161"/>
      <c r="HPX284" s="163"/>
      <c r="HPY284" s="163"/>
      <c r="HPZ284" s="160"/>
      <c r="HQA284" s="161"/>
      <c r="HQB284" s="163"/>
      <c r="HQC284" s="163"/>
      <c r="HQD284" s="160"/>
      <c r="HQE284" s="161"/>
      <c r="HQF284" s="163"/>
      <c r="HQG284" s="163"/>
      <c r="HQH284" s="160"/>
      <c r="HQI284" s="161"/>
      <c r="HQJ284" s="163"/>
      <c r="HQK284" s="163"/>
      <c r="HQL284" s="160"/>
      <c r="HQM284" s="161"/>
      <c r="HQN284" s="163"/>
      <c r="HQO284" s="163"/>
      <c r="HQP284" s="160"/>
      <c r="HQQ284" s="161"/>
      <c r="HQR284" s="163"/>
      <c r="HQS284" s="163"/>
      <c r="HQT284" s="160"/>
      <c r="HQU284" s="161"/>
      <c r="HQV284" s="163"/>
      <c r="HQW284" s="163"/>
      <c r="HQX284" s="160"/>
      <c r="HQY284" s="161"/>
      <c r="HQZ284" s="163"/>
      <c r="HRA284" s="163"/>
      <c r="HRB284" s="160"/>
      <c r="HRC284" s="161"/>
      <c r="HRD284" s="163"/>
      <c r="HRE284" s="163"/>
      <c r="HRF284" s="160"/>
      <c r="HRG284" s="161"/>
      <c r="HRH284" s="163"/>
      <c r="HRI284" s="163"/>
      <c r="HRJ284" s="160"/>
      <c r="HRK284" s="161"/>
      <c r="HRL284" s="163"/>
      <c r="HRM284" s="163"/>
      <c r="HRN284" s="160"/>
      <c r="HRO284" s="161"/>
      <c r="HRP284" s="163"/>
      <c r="HRQ284" s="163"/>
      <c r="HRR284" s="160"/>
      <c r="HRS284" s="161"/>
      <c r="HRT284" s="163"/>
      <c r="HRU284" s="163"/>
      <c r="HRV284" s="160"/>
      <c r="HRW284" s="161"/>
      <c r="HRX284" s="163"/>
      <c r="HRY284" s="163"/>
      <c r="HRZ284" s="160"/>
      <c r="HSA284" s="161"/>
      <c r="HSB284" s="163"/>
      <c r="HSC284" s="163"/>
      <c r="HSD284" s="160"/>
      <c r="HSE284" s="161"/>
      <c r="HSF284" s="163"/>
      <c r="HSG284" s="163"/>
      <c r="HSH284" s="160"/>
      <c r="HSI284" s="161"/>
      <c r="HSJ284" s="163"/>
      <c r="HSK284" s="163"/>
      <c r="HSL284" s="160"/>
      <c r="HSM284" s="161"/>
      <c r="HSN284" s="163"/>
      <c r="HSO284" s="163"/>
      <c r="HSP284" s="160"/>
      <c r="HSQ284" s="161"/>
      <c r="HSR284" s="163"/>
      <c r="HSS284" s="163"/>
      <c r="HST284" s="160"/>
      <c r="HSU284" s="161"/>
      <c r="HSV284" s="163"/>
      <c r="HSW284" s="163"/>
      <c r="HSX284" s="160"/>
      <c r="HSY284" s="161"/>
      <c r="HSZ284" s="163"/>
      <c r="HTA284" s="163"/>
      <c r="HTB284" s="160"/>
      <c r="HTC284" s="161"/>
      <c r="HTD284" s="163"/>
      <c r="HTE284" s="163"/>
      <c r="HTF284" s="160"/>
      <c r="HTG284" s="161"/>
      <c r="HTH284" s="163"/>
      <c r="HTI284" s="163"/>
      <c r="HTJ284" s="160"/>
      <c r="HTK284" s="161"/>
      <c r="HTL284" s="163"/>
      <c r="HTM284" s="163"/>
      <c r="HTN284" s="160"/>
      <c r="HTO284" s="161"/>
      <c r="HTP284" s="163"/>
      <c r="HTQ284" s="163"/>
      <c r="HTR284" s="160"/>
      <c r="HTS284" s="161"/>
      <c r="HTT284" s="163"/>
      <c r="HTU284" s="163"/>
      <c r="HTV284" s="160"/>
      <c r="HTW284" s="161"/>
      <c r="HTX284" s="163"/>
      <c r="HTY284" s="163"/>
      <c r="HTZ284" s="160"/>
      <c r="HUA284" s="161"/>
      <c r="HUB284" s="163"/>
      <c r="HUC284" s="163"/>
      <c r="HUD284" s="160"/>
      <c r="HUE284" s="161"/>
      <c r="HUF284" s="163"/>
      <c r="HUG284" s="163"/>
      <c r="HUH284" s="160"/>
      <c r="HUI284" s="161"/>
      <c r="HUJ284" s="163"/>
      <c r="HUK284" s="163"/>
      <c r="HUL284" s="160"/>
      <c r="HUM284" s="161"/>
      <c r="HUN284" s="163"/>
      <c r="HUO284" s="163"/>
      <c r="HUP284" s="160"/>
      <c r="HUQ284" s="161"/>
      <c r="HUR284" s="163"/>
      <c r="HUS284" s="163"/>
      <c r="HUT284" s="160"/>
      <c r="HUU284" s="161"/>
      <c r="HUV284" s="163"/>
      <c r="HUW284" s="163"/>
      <c r="HUX284" s="160"/>
      <c r="HUY284" s="161"/>
      <c r="HUZ284" s="163"/>
      <c r="HVA284" s="163"/>
      <c r="HVB284" s="160"/>
      <c r="HVC284" s="161"/>
      <c r="HVD284" s="163"/>
      <c r="HVE284" s="163"/>
      <c r="HVF284" s="160"/>
      <c r="HVG284" s="161"/>
      <c r="HVH284" s="163"/>
      <c r="HVI284" s="163"/>
      <c r="HVJ284" s="160"/>
      <c r="HVK284" s="161"/>
      <c r="HVL284" s="163"/>
      <c r="HVM284" s="163"/>
      <c r="HVN284" s="160"/>
      <c r="HVO284" s="161"/>
      <c r="HVP284" s="163"/>
      <c r="HVQ284" s="163"/>
      <c r="HVR284" s="160"/>
      <c r="HVS284" s="161"/>
      <c r="HVT284" s="163"/>
      <c r="HVU284" s="163"/>
      <c r="HVV284" s="160"/>
      <c r="HVW284" s="161"/>
      <c r="HVX284" s="163"/>
      <c r="HVY284" s="163"/>
      <c r="HVZ284" s="160"/>
      <c r="HWA284" s="161"/>
      <c r="HWB284" s="163"/>
      <c r="HWC284" s="163"/>
      <c r="HWD284" s="160"/>
      <c r="HWE284" s="161"/>
      <c r="HWF284" s="163"/>
      <c r="HWG284" s="163"/>
      <c r="HWH284" s="160"/>
      <c r="HWI284" s="161"/>
      <c r="HWJ284" s="163"/>
      <c r="HWK284" s="163"/>
      <c r="HWL284" s="160"/>
      <c r="HWM284" s="161"/>
      <c r="HWN284" s="163"/>
      <c r="HWO284" s="163"/>
      <c r="HWP284" s="160"/>
      <c r="HWQ284" s="161"/>
      <c r="HWR284" s="163"/>
      <c r="HWS284" s="163"/>
      <c r="HWT284" s="160"/>
      <c r="HWU284" s="161"/>
      <c r="HWV284" s="163"/>
      <c r="HWW284" s="163"/>
      <c r="HWX284" s="160"/>
      <c r="HWY284" s="161"/>
      <c r="HWZ284" s="163"/>
      <c r="HXA284" s="163"/>
      <c r="HXB284" s="160"/>
      <c r="HXC284" s="161"/>
      <c r="HXD284" s="163"/>
      <c r="HXE284" s="163"/>
      <c r="HXF284" s="160"/>
      <c r="HXG284" s="161"/>
      <c r="HXH284" s="163"/>
      <c r="HXI284" s="163"/>
      <c r="HXJ284" s="160"/>
      <c r="HXK284" s="161"/>
      <c r="HXL284" s="163"/>
      <c r="HXM284" s="163"/>
      <c r="HXN284" s="160"/>
      <c r="HXO284" s="161"/>
      <c r="HXP284" s="163"/>
      <c r="HXQ284" s="163"/>
      <c r="HXR284" s="160"/>
      <c r="HXS284" s="161"/>
      <c r="HXT284" s="163"/>
      <c r="HXU284" s="163"/>
      <c r="HXV284" s="160"/>
      <c r="HXW284" s="161"/>
      <c r="HXX284" s="163"/>
      <c r="HXY284" s="163"/>
      <c r="HXZ284" s="160"/>
      <c r="HYA284" s="161"/>
      <c r="HYB284" s="163"/>
      <c r="HYC284" s="163"/>
      <c r="HYD284" s="160"/>
      <c r="HYE284" s="161"/>
      <c r="HYF284" s="163"/>
      <c r="HYG284" s="163"/>
      <c r="HYH284" s="160"/>
      <c r="HYI284" s="161"/>
      <c r="HYJ284" s="163"/>
      <c r="HYK284" s="163"/>
      <c r="HYL284" s="160"/>
      <c r="HYM284" s="161"/>
      <c r="HYN284" s="163"/>
      <c r="HYO284" s="163"/>
      <c r="HYP284" s="160"/>
      <c r="HYQ284" s="161"/>
      <c r="HYR284" s="163"/>
      <c r="HYS284" s="163"/>
      <c r="HYT284" s="160"/>
      <c r="HYU284" s="161"/>
      <c r="HYV284" s="163"/>
      <c r="HYW284" s="163"/>
      <c r="HYX284" s="160"/>
      <c r="HYY284" s="161"/>
      <c r="HYZ284" s="163"/>
      <c r="HZA284" s="163"/>
      <c r="HZB284" s="160"/>
      <c r="HZC284" s="161"/>
      <c r="HZD284" s="163"/>
      <c r="HZE284" s="163"/>
      <c r="HZF284" s="160"/>
      <c r="HZG284" s="161"/>
      <c r="HZH284" s="163"/>
      <c r="HZI284" s="163"/>
      <c r="HZJ284" s="160"/>
      <c r="HZK284" s="161"/>
      <c r="HZL284" s="163"/>
      <c r="HZM284" s="163"/>
      <c r="HZN284" s="160"/>
      <c r="HZO284" s="161"/>
      <c r="HZP284" s="163"/>
      <c r="HZQ284" s="163"/>
      <c r="HZR284" s="160"/>
      <c r="HZS284" s="161"/>
      <c r="HZT284" s="163"/>
      <c r="HZU284" s="163"/>
      <c r="HZV284" s="160"/>
      <c r="HZW284" s="161"/>
      <c r="HZX284" s="163"/>
      <c r="HZY284" s="163"/>
      <c r="HZZ284" s="160"/>
      <c r="IAA284" s="161"/>
      <c r="IAB284" s="163"/>
      <c r="IAC284" s="163"/>
      <c r="IAD284" s="160"/>
      <c r="IAE284" s="161"/>
      <c r="IAF284" s="163"/>
      <c r="IAG284" s="163"/>
      <c r="IAH284" s="160"/>
      <c r="IAI284" s="161"/>
      <c r="IAJ284" s="163"/>
      <c r="IAK284" s="163"/>
      <c r="IAL284" s="160"/>
      <c r="IAM284" s="161"/>
      <c r="IAN284" s="163"/>
      <c r="IAO284" s="163"/>
      <c r="IAP284" s="160"/>
      <c r="IAQ284" s="161"/>
      <c r="IAR284" s="163"/>
      <c r="IAS284" s="163"/>
      <c r="IAT284" s="160"/>
      <c r="IAU284" s="161"/>
      <c r="IAV284" s="163"/>
      <c r="IAW284" s="163"/>
      <c r="IAX284" s="160"/>
      <c r="IAY284" s="161"/>
      <c r="IAZ284" s="163"/>
      <c r="IBA284" s="163"/>
      <c r="IBB284" s="160"/>
      <c r="IBC284" s="161"/>
      <c r="IBD284" s="163"/>
      <c r="IBE284" s="163"/>
      <c r="IBF284" s="160"/>
      <c r="IBG284" s="161"/>
      <c r="IBH284" s="163"/>
      <c r="IBI284" s="163"/>
      <c r="IBJ284" s="160"/>
      <c r="IBK284" s="161"/>
      <c r="IBL284" s="163"/>
      <c r="IBM284" s="163"/>
      <c r="IBN284" s="160"/>
      <c r="IBO284" s="161"/>
      <c r="IBP284" s="163"/>
      <c r="IBQ284" s="163"/>
      <c r="IBR284" s="160"/>
      <c r="IBS284" s="161"/>
      <c r="IBT284" s="163"/>
      <c r="IBU284" s="163"/>
      <c r="IBV284" s="160"/>
      <c r="IBW284" s="161"/>
      <c r="IBX284" s="163"/>
      <c r="IBY284" s="163"/>
      <c r="IBZ284" s="160"/>
      <c r="ICA284" s="161"/>
      <c r="ICB284" s="163"/>
      <c r="ICC284" s="163"/>
      <c r="ICD284" s="160"/>
      <c r="ICE284" s="161"/>
      <c r="ICF284" s="163"/>
      <c r="ICG284" s="163"/>
      <c r="ICH284" s="160"/>
      <c r="ICI284" s="161"/>
      <c r="ICJ284" s="163"/>
      <c r="ICK284" s="163"/>
      <c r="ICL284" s="160"/>
      <c r="ICM284" s="161"/>
      <c r="ICN284" s="163"/>
      <c r="ICO284" s="163"/>
      <c r="ICP284" s="160"/>
      <c r="ICQ284" s="161"/>
      <c r="ICR284" s="163"/>
      <c r="ICS284" s="163"/>
      <c r="ICT284" s="160"/>
      <c r="ICU284" s="161"/>
      <c r="ICV284" s="163"/>
      <c r="ICW284" s="163"/>
      <c r="ICX284" s="160"/>
      <c r="ICY284" s="161"/>
      <c r="ICZ284" s="163"/>
      <c r="IDA284" s="163"/>
      <c r="IDB284" s="160"/>
      <c r="IDC284" s="161"/>
      <c r="IDD284" s="163"/>
      <c r="IDE284" s="163"/>
      <c r="IDF284" s="160"/>
      <c r="IDG284" s="161"/>
      <c r="IDH284" s="163"/>
      <c r="IDI284" s="163"/>
      <c r="IDJ284" s="160"/>
      <c r="IDK284" s="161"/>
      <c r="IDL284" s="163"/>
      <c r="IDM284" s="163"/>
      <c r="IDN284" s="160"/>
      <c r="IDO284" s="161"/>
      <c r="IDP284" s="163"/>
      <c r="IDQ284" s="163"/>
      <c r="IDR284" s="160"/>
      <c r="IDS284" s="161"/>
      <c r="IDT284" s="163"/>
      <c r="IDU284" s="163"/>
      <c r="IDV284" s="160"/>
      <c r="IDW284" s="161"/>
      <c r="IDX284" s="163"/>
      <c r="IDY284" s="163"/>
      <c r="IDZ284" s="160"/>
      <c r="IEA284" s="161"/>
      <c r="IEB284" s="163"/>
      <c r="IEC284" s="163"/>
      <c r="IED284" s="160"/>
      <c r="IEE284" s="161"/>
      <c r="IEF284" s="163"/>
      <c r="IEG284" s="163"/>
      <c r="IEH284" s="160"/>
      <c r="IEI284" s="161"/>
      <c r="IEJ284" s="163"/>
      <c r="IEK284" s="163"/>
      <c r="IEL284" s="160"/>
      <c r="IEM284" s="161"/>
      <c r="IEN284" s="163"/>
      <c r="IEO284" s="163"/>
      <c r="IEP284" s="160"/>
      <c r="IEQ284" s="161"/>
      <c r="IER284" s="163"/>
      <c r="IES284" s="163"/>
      <c r="IET284" s="160"/>
      <c r="IEU284" s="161"/>
      <c r="IEV284" s="163"/>
      <c r="IEW284" s="163"/>
      <c r="IEX284" s="160"/>
      <c r="IEY284" s="161"/>
      <c r="IEZ284" s="163"/>
      <c r="IFA284" s="163"/>
      <c r="IFB284" s="160"/>
      <c r="IFC284" s="161"/>
      <c r="IFD284" s="163"/>
      <c r="IFE284" s="163"/>
      <c r="IFF284" s="160"/>
      <c r="IFG284" s="161"/>
      <c r="IFH284" s="163"/>
      <c r="IFI284" s="163"/>
      <c r="IFJ284" s="160"/>
      <c r="IFK284" s="161"/>
      <c r="IFL284" s="163"/>
      <c r="IFM284" s="163"/>
      <c r="IFN284" s="160"/>
      <c r="IFO284" s="161"/>
      <c r="IFP284" s="163"/>
      <c r="IFQ284" s="163"/>
      <c r="IFR284" s="160"/>
      <c r="IFS284" s="161"/>
      <c r="IFT284" s="163"/>
      <c r="IFU284" s="163"/>
      <c r="IFV284" s="160"/>
      <c r="IFW284" s="161"/>
      <c r="IFX284" s="163"/>
      <c r="IFY284" s="163"/>
      <c r="IFZ284" s="160"/>
      <c r="IGA284" s="161"/>
      <c r="IGB284" s="163"/>
      <c r="IGC284" s="163"/>
      <c r="IGD284" s="160"/>
      <c r="IGE284" s="161"/>
      <c r="IGF284" s="163"/>
      <c r="IGG284" s="163"/>
      <c r="IGH284" s="160"/>
      <c r="IGI284" s="161"/>
      <c r="IGJ284" s="163"/>
      <c r="IGK284" s="163"/>
      <c r="IGL284" s="160"/>
      <c r="IGM284" s="161"/>
      <c r="IGN284" s="163"/>
      <c r="IGO284" s="163"/>
      <c r="IGP284" s="160"/>
      <c r="IGQ284" s="161"/>
      <c r="IGR284" s="163"/>
      <c r="IGS284" s="163"/>
      <c r="IGT284" s="160"/>
      <c r="IGU284" s="161"/>
      <c r="IGV284" s="163"/>
      <c r="IGW284" s="163"/>
      <c r="IGX284" s="160"/>
      <c r="IGY284" s="161"/>
      <c r="IGZ284" s="163"/>
      <c r="IHA284" s="163"/>
      <c r="IHB284" s="160"/>
      <c r="IHC284" s="161"/>
      <c r="IHD284" s="163"/>
      <c r="IHE284" s="163"/>
      <c r="IHF284" s="160"/>
      <c r="IHG284" s="161"/>
      <c r="IHH284" s="163"/>
      <c r="IHI284" s="163"/>
      <c r="IHJ284" s="160"/>
      <c r="IHK284" s="161"/>
      <c r="IHL284" s="163"/>
      <c r="IHM284" s="163"/>
      <c r="IHN284" s="160"/>
      <c r="IHO284" s="161"/>
      <c r="IHP284" s="163"/>
      <c r="IHQ284" s="163"/>
      <c r="IHR284" s="160"/>
      <c r="IHS284" s="161"/>
      <c r="IHT284" s="163"/>
      <c r="IHU284" s="163"/>
      <c r="IHV284" s="160"/>
      <c r="IHW284" s="161"/>
      <c r="IHX284" s="163"/>
      <c r="IHY284" s="163"/>
      <c r="IHZ284" s="160"/>
      <c r="IIA284" s="161"/>
      <c r="IIB284" s="163"/>
      <c r="IIC284" s="163"/>
      <c r="IID284" s="160"/>
      <c r="IIE284" s="161"/>
      <c r="IIF284" s="163"/>
      <c r="IIG284" s="163"/>
      <c r="IIH284" s="160"/>
      <c r="III284" s="161"/>
      <c r="IIJ284" s="163"/>
      <c r="IIK284" s="163"/>
      <c r="IIL284" s="160"/>
      <c r="IIM284" s="161"/>
      <c r="IIN284" s="163"/>
      <c r="IIO284" s="163"/>
      <c r="IIP284" s="160"/>
      <c r="IIQ284" s="161"/>
      <c r="IIR284" s="163"/>
      <c r="IIS284" s="163"/>
      <c r="IIT284" s="160"/>
      <c r="IIU284" s="161"/>
      <c r="IIV284" s="163"/>
      <c r="IIW284" s="163"/>
      <c r="IIX284" s="160"/>
      <c r="IIY284" s="161"/>
      <c r="IIZ284" s="163"/>
      <c r="IJA284" s="163"/>
      <c r="IJB284" s="160"/>
      <c r="IJC284" s="161"/>
      <c r="IJD284" s="163"/>
      <c r="IJE284" s="163"/>
      <c r="IJF284" s="160"/>
      <c r="IJG284" s="161"/>
      <c r="IJH284" s="163"/>
      <c r="IJI284" s="163"/>
      <c r="IJJ284" s="160"/>
      <c r="IJK284" s="161"/>
      <c r="IJL284" s="163"/>
      <c r="IJM284" s="163"/>
      <c r="IJN284" s="160"/>
      <c r="IJO284" s="161"/>
      <c r="IJP284" s="163"/>
      <c r="IJQ284" s="163"/>
      <c r="IJR284" s="160"/>
      <c r="IJS284" s="161"/>
      <c r="IJT284" s="163"/>
      <c r="IJU284" s="163"/>
      <c r="IJV284" s="160"/>
      <c r="IJW284" s="161"/>
      <c r="IJX284" s="163"/>
      <c r="IJY284" s="163"/>
      <c r="IJZ284" s="160"/>
      <c r="IKA284" s="161"/>
      <c r="IKB284" s="163"/>
      <c r="IKC284" s="163"/>
      <c r="IKD284" s="160"/>
      <c r="IKE284" s="161"/>
      <c r="IKF284" s="163"/>
      <c r="IKG284" s="163"/>
      <c r="IKH284" s="160"/>
      <c r="IKI284" s="161"/>
      <c r="IKJ284" s="163"/>
      <c r="IKK284" s="163"/>
      <c r="IKL284" s="160"/>
      <c r="IKM284" s="161"/>
      <c r="IKN284" s="163"/>
      <c r="IKO284" s="163"/>
      <c r="IKP284" s="160"/>
      <c r="IKQ284" s="161"/>
      <c r="IKR284" s="163"/>
      <c r="IKS284" s="163"/>
      <c r="IKT284" s="160"/>
      <c r="IKU284" s="161"/>
      <c r="IKV284" s="163"/>
      <c r="IKW284" s="163"/>
      <c r="IKX284" s="160"/>
      <c r="IKY284" s="161"/>
      <c r="IKZ284" s="163"/>
      <c r="ILA284" s="163"/>
      <c r="ILB284" s="160"/>
      <c r="ILC284" s="161"/>
      <c r="ILD284" s="163"/>
      <c r="ILE284" s="163"/>
      <c r="ILF284" s="160"/>
      <c r="ILG284" s="161"/>
      <c r="ILH284" s="163"/>
      <c r="ILI284" s="163"/>
      <c r="ILJ284" s="160"/>
      <c r="ILK284" s="161"/>
      <c r="ILL284" s="163"/>
      <c r="ILM284" s="163"/>
      <c r="ILN284" s="160"/>
      <c r="ILO284" s="161"/>
      <c r="ILP284" s="163"/>
      <c r="ILQ284" s="163"/>
      <c r="ILR284" s="160"/>
      <c r="ILS284" s="161"/>
      <c r="ILT284" s="163"/>
      <c r="ILU284" s="163"/>
      <c r="ILV284" s="160"/>
      <c r="ILW284" s="161"/>
      <c r="ILX284" s="163"/>
      <c r="ILY284" s="163"/>
      <c r="ILZ284" s="160"/>
      <c r="IMA284" s="161"/>
      <c r="IMB284" s="163"/>
      <c r="IMC284" s="163"/>
      <c r="IMD284" s="160"/>
      <c r="IME284" s="161"/>
      <c r="IMF284" s="163"/>
      <c r="IMG284" s="163"/>
      <c r="IMH284" s="160"/>
      <c r="IMI284" s="161"/>
      <c r="IMJ284" s="163"/>
      <c r="IMK284" s="163"/>
      <c r="IML284" s="160"/>
      <c r="IMM284" s="161"/>
      <c r="IMN284" s="163"/>
      <c r="IMO284" s="163"/>
      <c r="IMP284" s="160"/>
      <c r="IMQ284" s="161"/>
      <c r="IMR284" s="163"/>
      <c r="IMS284" s="163"/>
      <c r="IMT284" s="160"/>
      <c r="IMU284" s="161"/>
      <c r="IMV284" s="163"/>
      <c r="IMW284" s="163"/>
      <c r="IMX284" s="160"/>
      <c r="IMY284" s="161"/>
      <c r="IMZ284" s="163"/>
      <c r="INA284" s="163"/>
      <c r="INB284" s="160"/>
      <c r="INC284" s="161"/>
      <c r="IND284" s="163"/>
      <c r="INE284" s="163"/>
      <c r="INF284" s="160"/>
      <c r="ING284" s="161"/>
      <c r="INH284" s="163"/>
      <c r="INI284" s="163"/>
      <c r="INJ284" s="160"/>
      <c r="INK284" s="161"/>
      <c r="INL284" s="163"/>
      <c r="INM284" s="163"/>
      <c r="INN284" s="160"/>
      <c r="INO284" s="161"/>
      <c r="INP284" s="163"/>
      <c r="INQ284" s="163"/>
      <c r="INR284" s="160"/>
      <c r="INS284" s="161"/>
      <c r="INT284" s="163"/>
      <c r="INU284" s="163"/>
      <c r="INV284" s="160"/>
      <c r="INW284" s="161"/>
      <c r="INX284" s="163"/>
      <c r="INY284" s="163"/>
      <c r="INZ284" s="160"/>
      <c r="IOA284" s="161"/>
      <c r="IOB284" s="163"/>
      <c r="IOC284" s="163"/>
      <c r="IOD284" s="160"/>
      <c r="IOE284" s="161"/>
      <c r="IOF284" s="163"/>
      <c r="IOG284" s="163"/>
      <c r="IOH284" s="160"/>
      <c r="IOI284" s="161"/>
      <c r="IOJ284" s="163"/>
      <c r="IOK284" s="163"/>
      <c r="IOL284" s="160"/>
      <c r="IOM284" s="161"/>
      <c r="ION284" s="163"/>
      <c r="IOO284" s="163"/>
      <c r="IOP284" s="160"/>
      <c r="IOQ284" s="161"/>
      <c r="IOR284" s="163"/>
      <c r="IOS284" s="163"/>
      <c r="IOT284" s="160"/>
      <c r="IOU284" s="161"/>
      <c r="IOV284" s="163"/>
      <c r="IOW284" s="163"/>
      <c r="IOX284" s="160"/>
      <c r="IOY284" s="161"/>
      <c r="IOZ284" s="163"/>
      <c r="IPA284" s="163"/>
      <c r="IPB284" s="160"/>
      <c r="IPC284" s="161"/>
      <c r="IPD284" s="163"/>
      <c r="IPE284" s="163"/>
      <c r="IPF284" s="160"/>
      <c r="IPG284" s="161"/>
      <c r="IPH284" s="163"/>
      <c r="IPI284" s="163"/>
      <c r="IPJ284" s="160"/>
      <c r="IPK284" s="161"/>
      <c r="IPL284" s="163"/>
      <c r="IPM284" s="163"/>
      <c r="IPN284" s="160"/>
      <c r="IPO284" s="161"/>
      <c r="IPP284" s="163"/>
      <c r="IPQ284" s="163"/>
      <c r="IPR284" s="160"/>
      <c r="IPS284" s="161"/>
      <c r="IPT284" s="163"/>
      <c r="IPU284" s="163"/>
      <c r="IPV284" s="160"/>
      <c r="IPW284" s="161"/>
      <c r="IPX284" s="163"/>
      <c r="IPY284" s="163"/>
      <c r="IPZ284" s="160"/>
      <c r="IQA284" s="161"/>
      <c r="IQB284" s="163"/>
      <c r="IQC284" s="163"/>
      <c r="IQD284" s="160"/>
      <c r="IQE284" s="161"/>
      <c r="IQF284" s="163"/>
      <c r="IQG284" s="163"/>
      <c r="IQH284" s="160"/>
      <c r="IQI284" s="161"/>
      <c r="IQJ284" s="163"/>
      <c r="IQK284" s="163"/>
      <c r="IQL284" s="160"/>
      <c r="IQM284" s="161"/>
      <c r="IQN284" s="163"/>
      <c r="IQO284" s="163"/>
      <c r="IQP284" s="160"/>
      <c r="IQQ284" s="161"/>
      <c r="IQR284" s="163"/>
      <c r="IQS284" s="163"/>
      <c r="IQT284" s="160"/>
      <c r="IQU284" s="161"/>
      <c r="IQV284" s="163"/>
      <c r="IQW284" s="163"/>
      <c r="IQX284" s="160"/>
      <c r="IQY284" s="161"/>
      <c r="IQZ284" s="163"/>
      <c r="IRA284" s="163"/>
      <c r="IRB284" s="160"/>
      <c r="IRC284" s="161"/>
      <c r="IRD284" s="163"/>
      <c r="IRE284" s="163"/>
      <c r="IRF284" s="160"/>
      <c r="IRG284" s="161"/>
      <c r="IRH284" s="163"/>
      <c r="IRI284" s="163"/>
      <c r="IRJ284" s="160"/>
      <c r="IRK284" s="161"/>
      <c r="IRL284" s="163"/>
      <c r="IRM284" s="163"/>
      <c r="IRN284" s="160"/>
      <c r="IRO284" s="161"/>
      <c r="IRP284" s="163"/>
      <c r="IRQ284" s="163"/>
      <c r="IRR284" s="160"/>
      <c r="IRS284" s="161"/>
      <c r="IRT284" s="163"/>
      <c r="IRU284" s="163"/>
      <c r="IRV284" s="160"/>
      <c r="IRW284" s="161"/>
      <c r="IRX284" s="163"/>
      <c r="IRY284" s="163"/>
      <c r="IRZ284" s="160"/>
      <c r="ISA284" s="161"/>
      <c r="ISB284" s="163"/>
      <c r="ISC284" s="163"/>
      <c r="ISD284" s="160"/>
      <c r="ISE284" s="161"/>
      <c r="ISF284" s="163"/>
      <c r="ISG284" s="163"/>
      <c r="ISH284" s="160"/>
      <c r="ISI284" s="161"/>
      <c r="ISJ284" s="163"/>
      <c r="ISK284" s="163"/>
      <c r="ISL284" s="160"/>
      <c r="ISM284" s="161"/>
      <c r="ISN284" s="163"/>
      <c r="ISO284" s="163"/>
      <c r="ISP284" s="160"/>
      <c r="ISQ284" s="161"/>
      <c r="ISR284" s="163"/>
      <c r="ISS284" s="163"/>
      <c r="IST284" s="160"/>
      <c r="ISU284" s="161"/>
      <c r="ISV284" s="163"/>
      <c r="ISW284" s="163"/>
      <c r="ISX284" s="160"/>
      <c r="ISY284" s="161"/>
      <c r="ISZ284" s="163"/>
      <c r="ITA284" s="163"/>
      <c r="ITB284" s="160"/>
      <c r="ITC284" s="161"/>
      <c r="ITD284" s="163"/>
      <c r="ITE284" s="163"/>
      <c r="ITF284" s="160"/>
      <c r="ITG284" s="161"/>
      <c r="ITH284" s="163"/>
      <c r="ITI284" s="163"/>
      <c r="ITJ284" s="160"/>
      <c r="ITK284" s="161"/>
      <c r="ITL284" s="163"/>
      <c r="ITM284" s="163"/>
      <c r="ITN284" s="160"/>
      <c r="ITO284" s="161"/>
      <c r="ITP284" s="163"/>
      <c r="ITQ284" s="163"/>
      <c r="ITR284" s="160"/>
      <c r="ITS284" s="161"/>
      <c r="ITT284" s="163"/>
      <c r="ITU284" s="163"/>
      <c r="ITV284" s="160"/>
      <c r="ITW284" s="161"/>
      <c r="ITX284" s="163"/>
      <c r="ITY284" s="163"/>
      <c r="ITZ284" s="160"/>
      <c r="IUA284" s="161"/>
      <c r="IUB284" s="163"/>
      <c r="IUC284" s="163"/>
      <c r="IUD284" s="160"/>
      <c r="IUE284" s="161"/>
      <c r="IUF284" s="163"/>
      <c r="IUG284" s="163"/>
      <c r="IUH284" s="160"/>
      <c r="IUI284" s="161"/>
      <c r="IUJ284" s="163"/>
      <c r="IUK284" s="163"/>
      <c r="IUL284" s="160"/>
      <c r="IUM284" s="161"/>
      <c r="IUN284" s="163"/>
      <c r="IUO284" s="163"/>
      <c r="IUP284" s="160"/>
      <c r="IUQ284" s="161"/>
      <c r="IUR284" s="163"/>
      <c r="IUS284" s="163"/>
      <c r="IUT284" s="160"/>
      <c r="IUU284" s="161"/>
      <c r="IUV284" s="163"/>
      <c r="IUW284" s="163"/>
      <c r="IUX284" s="160"/>
      <c r="IUY284" s="161"/>
      <c r="IUZ284" s="163"/>
      <c r="IVA284" s="163"/>
      <c r="IVB284" s="160"/>
      <c r="IVC284" s="161"/>
      <c r="IVD284" s="163"/>
      <c r="IVE284" s="163"/>
      <c r="IVF284" s="160"/>
      <c r="IVG284" s="161"/>
      <c r="IVH284" s="163"/>
      <c r="IVI284" s="163"/>
      <c r="IVJ284" s="160"/>
      <c r="IVK284" s="161"/>
      <c r="IVL284" s="163"/>
      <c r="IVM284" s="163"/>
      <c r="IVN284" s="160"/>
      <c r="IVO284" s="161"/>
      <c r="IVP284" s="163"/>
      <c r="IVQ284" s="163"/>
      <c r="IVR284" s="160"/>
      <c r="IVS284" s="161"/>
      <c r="IVT284" s="163"/>
      <c r="IVU284" s="163"/>
      <c r="IVV284" s="160"/>
      <c r="IVW284" s="161"/>
      <c r="IVX284" s="163"/>
      <c r="IVY284" s="163"/>
      <c r="IVZ284" s="160"/>
      <c r="IWA284" s="161"/>
      <c r="IWB284" s="163"/>
      <c r="IWC284" s="163"/>
      <c r="IWD284" s="160"/>
      <c r="IWE284" s="161"/>
      <c r="IWF284" s="163"/>
      <c r="IWG284" s="163"/>
      <c r="IWH284" s="160"/>
      <c r="IWI284" s="161"/>
      <c r="IWJ284" s="163"/>
      <c r="IWK284" s="163"/>
      <c r="IWL284" s="160"/>
      <c r="IWM284" s="161"/>
      <c r="IWN284" s="163"/>
      <c r="IWO284" s="163"/>
      <c r="IWP284" s="160"/>
      <c r="IWQ284" s="161"/>
      <c r="IWR284" s="163"/>
      <c r="IWS284" s="163"/>
      <c r="IWT284" s="160"/>
      <c r="IWU284" s="161"/>
      <c r="IWV284" s="163"/>
      <c r="IWW284" s="163"/>
      <c r="IWX284" s="160"/>
      <c r="IWY284" s="161"/>
      <c r="IWZ284" s="163"/>
      <c r="IXA284" s="163"/>
      <c r="IXB284" s="160"/>
      <c r="IXC284" s="161"/>
      <c r="IXD284" s="163"/>
      <c r="IXE284" s="163"/>
      <c r="IXF284" s="160"/>
      <c r="IXG284" s="161"/>
      <c r="IXH284" s="163"/>
      <c r="IXI284" s="163"/>
      <c r="IXJ284" s="160"/>
      <c r="IXK284" s="161"/>
      <c r="IXL284" s="163"/>
      <c r="IXM284" s="163"/>
      <c r="IXN284" s="160"/>
      <c r="IXO284" s="161"/>
      <c r="IXP284" s="163"/>
      <c r="IXQ284" s="163"/>
      <c r="IXR284" s="160"/>
      <c r="IXS284" s="161"/>
      <c r="IXT284" s="163"/>
      <c r="IXU284" s="163"/>
      <c r="IXV284" s="160"/>
      <c r="IXW284" s="161"/>
      <c r="IXX284" s="163"/>
      <c r="IXY284" s="163"/>
      <c r="IXZ284" s="160"/>
      <c r="IYA284" s="161"/>
      <c r="IYB284" s="163"/>
      <c r="IYC284" s="163"/>
      <c r="IYD284" s="160"/>
      <c r="IYE284" s="161"/>
      <c r="IYF284" s="163"/>
      <c r="IYG284" s="163"/>
      <c r="IYH284" s="160"/>
      <c r="IYI284" s="161"/>
      <c r="IYJ284" s="163"/>
      <c r="IYK284" s="163"/>
      <c r="IYL284" s="160"/>
      <c r="IYM284" s="161"/>
      <c r="IYN284" s="163"/>
      <c r="IYO284" s="163"/>
      <c r="IYP284" s="160"/>
      <c r="IYQ284" s="161"/>
      <c r="IYR284" s="163"/>
      <c r="IYS284" s="163"/>
      <c r="IYT284" s="160"/>
      <c r="IYU284" s="161"/>
      <c r="IYV284" s="163"/>
      <c r="IYW284" s="163"/>
      <c r="IYX284" s="160"/>
      <c r="IYY284" s="161"/>
      <c r="IYZ284" s="163"/>
      <c r="IZA284" s="163"/>
      <c r="IZB284" s="160"/>
      <c r="IZC284" s="161"/>
      <c r="IZD284" s="163"/>
      <c r="IZE284" s="163"/>
      <c r="IZF284" s="160"/>
      <c r="IZG284" s="161"/>
      <c r="IZH284" s="163"/>
      <c r="IZI284" s="163"/>
      <c r="IZJ284" s="160"/>
      <c r="IZK284" s="161"/>
      <c r="IZL284" s="163"/>
      <c r="IZM284" s="163"/>
      <c r="IZN284" s="160"/>
      <c r="IZO284" s="161"/>
      <c r="IZP284" s="163"/>
      <c r="IZQ284" s="163"/>
      <c r="IZR284" s="160"/>
      <c r="IZS284" s="161"/>
      <c r="IZT284" s="163"/>
      <c r="IZU284" s="163"/>
      <c r="IZV284" s="160"/>
      <c r="IZW284" s="161"/>
      <c r="IZX284" s="163"/>
      <c r="IZY284" s="163"/>
      <c r="IZZ284" s="160"/>
      <c r="JAA284" s="161"/>
      <c r="JAB284" s="163"/>
      <c r="JAC284" s="163"/>
      <c r="JAD284" s="160"/>
      <c r="JAE284" s="161"/>
      <c r="JAF284" s="163"/>
      <c r="JAG284" s="163"/>
      <c r="JAH284" s="160"/>
      <c r="JAI284" s="161"/>
      <c r="JAJ284" s="163"/>
      <c r="JAK284" s="163"/>
      <c r="JAL284" s="160"/>
      <c r="JAM284" s="161"/>
      <c r="JAN284" s="163"/>
      <c r="JAO284" s="163"/>
      <c r="JAP284" s="160"/>
      <c r="JAQ284" s="161"/>
      <c r="JAR284" s="163"/>
      <c r="JAS284" s="163"/>
      <c r="JAT284" s="160"/>
      <c r="JAU284" s="161"/>
      <c r="JAV284" s="163"/>
      <c r="JAW284" s="163"/>
      <c r="JAX284" s="160"/>
      <c r="JAY284" s="161"/>
      <c r="JAZ284" s="163"/>
      <c r="JBA284" s="163"/>
      <c r="JBB284" s="160"/>
      <c r="JBC284" s="161"/>
      <c r="JBD284" s="163"/>
      <c r="JBE284" s="163"/>
      <c r="JBF284" s="160"/>
      <c r="JBG284" s="161"/>
      <c r="JBH284" s="163"/>
      <c r="JBI284" s="163"/>
      <c r="JBJ284" s="160"/>
      <c r="JBK284" s="161"/>
      <c r="JBL284" s="163"/>
      <c r="JBM284" s="163"/>
      <c r="JBN284" s="160"/>
      <c r="JBO284" s="161"/>
      <c r="JBP284" s="163"/>
      <c r="JBQ284" s="163"/>
      <c r="JBR284" s="160"/>
      <c r="JBS284" s="161"/>
      <c r="JBT284" s="163"/>
      <c r="JBU284" s="163"/>
      <c r="JBV284" s="160"/>
      <c r="JBW284" s="161"/>
      <c r="JBX284" s="163"/>
      <c r="JBY284" s="163"/>
      <c r="JBZ284" s="160"/>
      <c r="JCA284" s="161"/>
      <c r="JCB284" s="163"/>
      <c r="JCC284" s="163"/>
      <c r="JCD284" s="160"/>
      <c r="JCE284" s="161"/>
      <c r="JCF284" s="163"/>
      <c r="JCG284" s="163"/>
      <c r="JCH284" s="160"/>
      <c r="JCI284" s="161"/>
      <c r="JCJ284" s="163"/>
      <c r="JCK284" s="163"/>
      <c r="JCL284" s="160"/>
      <c r="JCM284" s="161"/>
      <c r="JCN284" s="163"/>
      <c r="JCO284" s="163"/>
      <c r="JCP284" s="160"/>
      <c r="JCQ284" s="161"/>
      <c r="JCR284" s="163"/>
      <c r="JCS284" s="163"/>
      <c r="JCT284" s="160"/>
      <c r="JCU284" s="161"/>
      <c r="JCV284" s="163"/>
      <c r="JCW284" s="163"/>
      <c r="JCX284" s="160"/>
      <c r="JCY284" s="161"/>
      <c r="JCZ284" s="163"/>
      <c r="JDA284" s="163"/>
      <c r="JDB284" s="160"/>
      <c r="JDC284" s="161"/>
      <c r="JDD284" s="163"/>
      <c r="JDE284" s="163"/>
      <c r="JDF284" s="160"/>
      <c r="JDG284" s="161"/>
      <c r="JDH284" s="163"/>
      <c r="JDI284" s="163"/>
      <c r="JDJ284" s="160"/>
      <c r="JDK284" s="161"/>
      <c r="JDL284" s="163"/>
      <c r="JDM284" s="163"/>
      <c r="JDN284" s="160"/>
      <c r="JDO284" s="161"/>
      <c r="JDP284" s="163"/>
      <c r="JDQ284" s="163"/>
      <c r="JDR284" s="160"/>
      <c r="JDS284" s="161"/>
      <c r="JDT284" s="163"/>
      <c r="JDU284" s="163"/>
      <c r="JDV284" s="160"/>
      <c r="JDW284" s="161"/>
      <c r="JDX284" s="163"/>
      <c r="JDY284" s="163"/>
      <c r="JDZ284" s="160"/>
      <c r="JEA284" s="161"/>
      <c r="JEB284" s="163"/>
      <c r="JEC284" s="163"/>
      <c r="JED284" s="160"/>
      <c r="JEE284" s="161"/>
      <c r="JEF284" s="163"/>
      <c r="JEG284" s="163"/>
      <c r="JEH284" s="160"/>
      <c r="JEI284" s="161"/>
      <c r="JEJ284" s="163"/>
      <c r="JEK284" s="163"/>
      <c r="JEL284" s="160"/>
      <c r="JEM284" s="161"/>
      <c r="JEN284" s="163"/>
      <c r="JEO284" s="163"/>
      <c r="JEP284" s="160"/>
      <c r="JEQ284" s="161"/>
      <c r="JER284" s="163"/>
      <c r="JES284" s="163"/>
      <c r="JET284" s="160"/>
      <c r="JEU284" s="161"/>
      <c r="JEV284" s="163"/>
      <c r="JEW284" s="163"/>
      <c r="JEX284" s="160"/>
      <c r="JEY284" s="161"/>
      <c r="JEZ284" s="163"/>
      <c r="JFA284" s="163"/>
      <c r="JFB284" s="160"/>
      <c r="JFC284" s="161"/>
      <c r="JFD284" s="163"/>
      <c r="JFE284" s="163"/>
      <c r="JFF284" s="160"/>
      <c r="JFG284" s="161"/>
      <c r="JFH284" s="163"/>
      <c r="JFI284" s="163"/>
      <c r="JFJ284" s="160"/>
      <c r="JFK284" s="161"/>
      <c r="JFL284" s="163"/>
      <c r="JFM284" s="163"/>
      <c r="JFN284" s="160"/>
      <c r="JFO284" s="161"/>
      <c r="JFP284" s="163"/>
      <c r="JFQ284" s="163"/>
      <c r="JFR284" s="160"/>
      <c r="JFS284" s="161"/>
      <c r="JFT284" s="163"/>
      <c r="JFU284" s="163"/>
      <c r="JFV284" s="160"/>
      <c r="JFW284" s="161"/>
      <c r="JFX284" s="163"/>
      <c r="JFY284" s="163"/>
      <c r="JFZ284" s="160"/>
      <c r="JGA284" s="161"/>
      <c r="JGB284" s="163"/>
      <c r="JGC284" s="163"/>
      <c r="JGD284" s="160"/>
      <c r="JGE284" s="161"/>
      <c r="JGF284" s="163"/>
      <c r="JGG284" s="163"/>
      <c r="JGH284" s="160"/>
      <c r="JGI284" s="161"/>
      <c r="JGJ284" s="163"/>
      <c r="JGK284" s="163"/>
      <c r="JGL284" s="160"/>
      <c r="JGM284" s="161"/>
      <c r="JGN284" s="163"/>
      <c r="JGO284" s="163"/>
      <c r="JGP284" s="160"/>
      <c r="JGQ284" s="161"/>
      <c r="JGR284" s="163"/>
      <c r="JGS284" s="163"/>
      <c r="JGT284" s="160"/>
      <c r="JGU284" s="161"/>
      <c r="JGV284" s="163"/>
      <c r="JGW284" s="163"/>
      <c r="JGX284" s="160"/>
      <c r="JGY284" s="161"/>
      <c r="JGZ284" s="163"/>
      <c r="JHA284" s="163"/>
      <c r="JHB284" s="160"/>
      <c r="JHC284" s="161"/>
      <c r="JHD284" s="163"/>
      <c r="JHE284" s="163"/>
      <c r="JHF284" s="160"/>
      <c r="JHG284" s="161"/>
      <c r="JHH284" s="163"/>
      <c r="JHI284" s="163"/>
      <c r="JHJ284" s="160"/>
      <c r="JHK284" s="161"/>
      <c r="JHL284" s="163"/>
      <c r="JHM284" s="163"/>
      <c r="JHN284" s="160"/>
      <c r="JHO284" s="161"/>
      <c r="JHP284" s="163"/>
      <c r="JHQ284" s="163"/>
      <c r="JHR284" s="160"/>
      <c r="JHS284" s="161"/>
      <c r="JHT284" s="163"/>
      <c r="JHU284" s="163"/>
      <c r="JHV284" s="160"/>
      <c r="JHW284" s="161"/>
      <c r="JHX284" s="163"/>
      <c r="JHY284" s="163"/>
      <c r="JHZ284" s="160"/>
      <c r="JIA284" s="161"/>
      <c r="JIB284" s="163"/>
      <c r="JIC284" s="163"/>
      <c r="JID284" s="160"/>
      <c r="JIE284" s="161"/>
      <c r="JIF284" s="163"/>
      <c r="JIG284" s="163"/>
      <c r="JIH284" s="160"/>
      <c r="JII284" s="161"/>
      <c r="JIJ284" s="163"/>
      <c r="JIK284" s="163"/>
      <c r="JIL284" s="160"/>
      <c r="JIM284" s="161"/>
      <c r="JIN284" s="163"/>
      <c r="JIO284" s="163"/>
      <c r="JIP284" s="160"/>
      <c r="JIQ284" s="161"/>
      <c r="JIR284" s="163"/>
      <c r="JIS284" s="163"/>
      <c r="JIT284" s="160"/>
      <c r="JIU284" s="161"/>
      <c r="JIV284" s="163"/>
      <c r="JIW284" s="163"/>
      <c r="JIX284" s="160"/>
      <c r="JIY284" s="161"/>
      <c r="JIZ284" s="163"/>
      <c r="JJA284" s="163"/>
      <c r="JJB284" s="160"/>
      <c r="JJC284" s="161"/>
      <c r="JJD284" s="163"/>
      <c r="JJE284" s="163"/>
      <c r="JJF284" s="160"/>
      <c r="JJG284" s="161"/>
      <c r="JJH284" s="163"/>
      <c r="JJI284" s="163"/>
      <c r="JJJ284" s="160"/>
      <c r="JJK284" s="161"/>
      <c r="JJL284" s="163"/>
      <c r="JJM284" s="163"/>
      <c r="JJN284" s="160"/>
      <c r="JJO284" s="161"/>
      <c r="JJP284" s="163"/>
      <c r="JJQ284" s="163"/>
      <c r="JJR284" s="160"/>
      <c r="JJS284" s="161"/>
      <c r="JJT284" s="163"/>
      <c r="JJU284" s="163"/>
      <c r="JJV284" s="160"/>
      <c r="JJW284" s="161"/>
      <c r="JJX284" s="163"/>
      <c r="JJY284" s="163"/>
      <c r="JJZ284" s="160"/>
      <c r="JKA284" s="161"/>
      <c r="JKB284" s="163"/>
      <c r="JKC284" s="163"/>
      <c r="JKD284" s="160"/>
      <c r="JKE284" s="161"/>
      <c r="JKF284" s="163"/>
      <c r="JKG284" s="163"/>
      <c r="JKH284" s="160"/>
      <c r="JKI284" s="161"/>
      <c r="JKJ284" s="163"/>
      <c r="JKK284" s="163"/>
      <c r="JKL284" s="160"/>
      <c r="JKM284" s="161"/>
      <c r="JKN284" s="163"/>
      <c r="JKO284" s="163"/>
      <c r="JKP284" s="160"/>
      <c r="JKQ284" s="161"/>
      <c r="JKR284" s="163"/>
      <c r="JKS284" s="163"/>
      <c r="JKT284" s="160"/>
      <c r="JKU284" s="161"/>
      <c r="JKV284" s="163"/>
      <c r="JKW284" s="163"/>
      <c r="JKX284" s="160"/>
      <c r="JKY284" s="161"/>
      <c r="JKZ284" s="163"/>
      <c r="JLA284" s="163"/>
      <c r="JLB284" s="160"/>
      <c r="JLC284" s="161"/>
      <c r="JLD284" s="163"/>
      <c r="JLE284" s="163"/>
      <c r="JLF284" s="160"/>
      <c r="JLG284" s="161"/>
      <c r="JLH284" s="163"/>
      <c r="JLI284" s="163"/>
      <c r="JLJ284" s="160"/>
      <c r="JLK284" s="161"/>
      <c r="JLL284" s="163"/>
      <c r="JLM284" s="163"/>
      <c r="JLN284" s="160"/>
      <c r="JLO284" s="161"/>
      <c r="JLP284" s="163"/>
      <c r="JLQ284" s="163"/>
      <c r="JLR284" s="160"/>
      <c r="JLS284" s="161"/>
      <c r="JLT284" s="163"/>
      <c r="JLU284" s="163"/>
      <c r="JLV284" s="160"/>
      <c r="JLW284" s="161"/>
      <c r="JLX284" s="163"/>
      <c r="JLY284" s="163"/>
      <c r="JLZ284" s="160"/>
      <c r="JMA284" s="161"/>
      <c r="JMB284" s="163"/>
      <c r="JMC284" s="163"/>
      <c r="JMD284" s="160"/>
      <c r="JME284" s="161"/>
      <c r="JMF284" s="163"/>
      <c r="JMG284" s="163"/>
      <c r="JMH284" s="160"/>
      <c r="JMI284" s="161"/>
      <c r="JMJ284" s="163"/>
      <c r="JMK284" s="163"/>
      <c r="JML284" s="160"/>
      <c r="JMM284" s="161"/>
      <c r="JMN284" s="163"/>
      <c r="JMO284" s="163"/>
      <c r="JMP284" s="160"/>
      <c r="JMQ284" s="161"/>
      <c r="JMR284" s="163"/>
      <c r="JMS284" s="163"/>
      <c r="JMT284" s="160"/>
      <c r="JMU284" s="161"/>
      <c r="JMV284" s="163"/>
      <c r="JMW284" s="163"/>
      <c r="JMX284" s="160"/>
      <c r="JMY284" s="161"/>
      <c r="JMZ284" s="163"/>
      <c r="JNA284" s="163"/>
      <c r="JNB284" s="160"/>
      <c r="JNC284" s="161"/>
      <c r="JND284" s="163"/>
      <c r="JNE284" s="163"/>
      <c r="JNF284" s="160"/>
      <c r="JNG284" s="161"/>
      <c r="JNH284" s="163"/>
      <c r="JNI284" s="163"/>
      <c r="JNJ284" s="160"/>
      <c r="JNK284" s="161"/>
      <c r="JNL284" s="163"/>
      <c r="JNM284" s="163"/>
      <c r="JNN284" s="160"/>
      <c r="JNO284" s="161"/>
      <c r="JNP284" s="163"/>
      <c r="JNQ284" s="163"/>
      <c r="JNR284" s="160"/>
      <c r="JNS284" s="161"/>
      <c r="JNT284" s="163"/>
      <c r="JNU284" s="163"/>
      <c r="JNV284" s="160"/>
      <c r="JNW284" s="161"/>
      <c r="JNX284" s="163"/>
      <c r="JNY284" s="163"/>
      <c r="JNZ284" s="160"/>
      <c r="JOA284" s="161"/>
      <c r="JOB284" s="163"/>
      <c r="JOC284" s="163"/>
      <c r="JOD284" s="160"/>
      <c r="JOE284" s="161"/>
      <c r="JOF284" s="163"/>
      <c r="JOG284" s="163"/>
      <c r="JOH284" s="160"/>
      <c r="JOI284" s="161"/>
      <c r="JOJ284" s="163"/>
      <c r="JOK284" s="163"/>
      <c r="JOL284" s="160"/>
      <c r="JOM284" s="161"/>
      <c r="JON284" s="163"/>
      <c r="JOO284" s="163"/>
      <c r="JOP284" s="160"/>
      <c r="JOQ284" s="161"/>
      <c r="JOR284" s="163"/>
      <c r="JOS284" s="163"/>
      <c r="JOT284" s="160"/>
      <c r="JOU284" s="161"/>
      <c r="JOV284" s="163"/>
      <c r="JOW284" s="163"/>
      <c r="JOX284" s="160"/>
      <c r="JOY284" s="161"/>
      <c r="JOZ284" s="163"/>
      <c r="JPA284" s="163"/>
      <c r="JPB284" s="160"/>
      <c r="JPC284" s="161"/>
      <c r="JPD284" s="163"/>
      <c r="JPE284" s="163"/>
      <c r="JPF284" s="160"/>
      <c r="JPG284" s="161"/>
      <c r="JPH284" s="163"/>
      <c r="JPI284" s="163"/>
      <c r="JPJ284" s="160"/>
      <c r="JPK284" s="161"/>
      <c r="JPL284" s="163"/>
      <c r="JPM284" s="163"/>
      <c r="JPN284" s="160"/>
      <c r="JPO284" s="161"/>
      <c r="JPP284" s="163"/>
      <c r="JPQ284" s="163"/>
      <c r="JPR284" s="160"/>
      <c r="JPS284" s="161"/>
      <c r="JPT284" s="163"/>
      <c r="JPU284" s="163"/>
      <c r="JPV284" s="160"/>
      <c r="JPW284" s="161"/>
      <c r="JPX284" s="163"/>
      <c r="JPY284" s="163"/>
      <c r="JPZ284" s="160"/>
      <c r="JQA284" s="161"/>
      <c r="JQB284" s="163"/>
      <c r="JQC284" s="163"/>
      <c r="JQD284" s="160"/>
      <c r="JQE284" s="161"/>
      <c r="JQF284" s="163"/>
      <c r="JQG284" s="163"/>
      <c r="JQH284" s="160"/>
      <c r="JQI284" s="161"/>
      <c r="JQJ284" s="163"/>
      <c r="JQK284" s="163"/>
      <c r="JQL284" s="160"/>
      <c r="JQM284" s="161"/>
      <c r="JQN284" s="163"/>
      <c r="JQO284" s="163"/>
      <c r="JQP284" s="160"/>
      <c r="JQQ284" s="161"/>
      <c r="JQR284" s="163"/>
      <c r="JQS284" s="163"/>
      <c r="JQT284" s="160"/>
      <c r="JQU284" s="161"/>
      <c r="JQV284" s="163"/>
      <c r="JQW284" s="163"/>
      <c r="JQX284" s="160"/>
      <c r="JQY284" s="161"/>
      <c r="JQZ284" s="163"/>
      <c r="JRA284" s="163"/>
      <c r="JRB284" s="160"/>
      <c r="JRC284" s="161"/>
      <c r="JRD284" s="163"/>
      <c r="JRE284" s="163"/>
      <c r="JRF284" s="160"/>
      <c r="JRG284" s="161"/>
      <c r="JRH284" s="163"/>
      <c r="JRI284" s="163"/>
      <c r="JRJ284" s="160"/>
      <c r="JRK284" s="161"/>
      <c r="JRL284" s="163"/>
      <c r="JRM284" s="163"/>
      <c r="JRN284" s="160"/>
      <c r="JRO284" s="161"/>
      <c r="JRP284" s="163"/>
      <c r="JRQ284" s="163"/>
      <c r="JRR284" s="160"/>
      <c r="JRS284" s="161"/>
      <c r="JRT284" s="163"/>
      <c r="JRU284" s="163"/>
      <c r="JRV284" s="160"/>
      <c r="JRW284" s="161"/>
      <c r="JRX284" s="163"/>
      <c r="JRY284" s="163"/>
      <c r="JRZ284" s="160"/>
      <c r="JSA284" s="161"/>
      <c r="JSB284" s="163"/>
      <c r="JSC284" s="163"/>
      <c r="JSD284" s="160"/>
      <c r="JSE284" s="161"/>
      <c r="JSF284" s="163"/>
      <c r="JSG284" s="163"/>
      <c r="JSH284" s="160"/>
      <c r="JSI284" s="161"/>
      <c r="JSJ284" s="163"/>
      <c r="JSK284" s="163"/>
      <c r="JSL284" s="160"/>
      <c r="JSM284" s="161"/>
      <c r="JSN284" s="163"/>
      <c r="JSO284" s="163"/>
      <c r="JSP284" s="160"/>
      <c r="JSQ284" s="161"/>
      <c r="JSR284" s="163"/>
      <c r="JSS284" s="163"/>
      <c r="JST284" s="160"/>
      <c r="JSU284" s="161"/>
      <c r="JSV284" s="163"/>
      <c r="JSW284" s="163"/>
      <c r="JSX284" s="160"/>
      <c r="JSY284" s="161"/>
      <c r="JSZ284" s="163"/>
      <c r="JTA284" s="163"/>
      <c r="JTB284" s="160"/>
      <c r="JTC284" s="161"/>
      <c r="JTD284" s="163"/>
      <c r="JTE284" s="163"/>
      <c r="JTF284" s="160"/>
      <c r="JTG284" s="161"/>
      <c r="JTH284" s="163"/>
      <c r="JTI284" s="163"/>
      <c r="JTJ284" s="160"/>
      <c r="JTK284" s="161"/>
      <c r="JTL284" s="163"/>
      <c r="JTM284" s="163"/>
      <c r="JTN284" s="160"/>
      <c r="JTO284" s="161"/>
      <c r="JTP284" s="163"/>
      <c r="JTQ284" s="163"/>
      <c r="JTR284" s="160"/>
      <c r="JTS284" s="161"/>
      <c r="JTT284" s="163"/>
      <c r="JTU284" s="163"/>
      <c r="JTV284" s="160"/>
      <c r="JTW284" s="161"/>
      <c r="JTX284" s="163"/>
      <c r="JTY284" s="163"/>
      <c r="JTZ284" s="160"/>
      <c r="JUA284" s="161"/>
      <c r="JUB284" s="163"/>
      <c r="JUC284" s="163"/>
      <c r="JUD284" s="160"/>
      <c r="JUE284" s="161"/>
      <c r="JUF284" s="163"/>
      <c r="JUG284" s="163"/>
      <c r="JUH284" s="160"/>
      <c r="JUI284" s="161"/>
      <c r="JUJ284" s="163"/>
      <c r="JUK284" s="163"/>
      <c r="JUL284" s="160"/>
      <c r="JUM284" s="161"/>
      <c r="JUN284" s="163"/>
      <c r="JUO284" s="163"/>
      <c r="JUP284" s="160"/>
      <c r="JUQ284" s="161"/>
      <c r="JUR284" s="163"/>
      <c r="JUS284" s="163"/>
      <c r="JUT284" s="160"/>
      <c r="JUU284" s="161"/>
      <c r="JUV284" s="163"/>
      <c r="JUW284" s="163"/>
      <c r="JUX284" s="160"/>
      <c r="JUY284" s="161"/>
      <c r="JUZ284" s="163"/>
      <c r="JVA284" s="163"/>
      <c r="JVB284" s="160"/>
      <c r="JVC284" s="161"/>
      <c r="JVD284" s="163"/>
      <c r="JVE284" s="163"/>
      <c r="JVF284" s="160"/>
      <c r="JVG284" s="161"/>
      <c r="JVH284" s="163"/>
      <c r="JVI284" s="163"/>
      <c r="JVJ284" s="160"/>
      <c r="JVK284" s="161"/>
      <c r="JVL284" s="163"/>
      <c r="JVM284" s="163"/>
      <c r="JVN284" s="160"/>
      <c r="JVO284" s="161"/>
      <c r="JVP284" s="163"/>
      <c r="JVQ284" s="163"/>
      <c r="JVR284" s="160"/>
      <c r="JVS284" s="161"/>
      <c r="JVT284" s="163"/>
      <c r="JVU284" s="163"/>
      <c r="JVV284" s="160"/>
      <c r="JVW284" s="161"/>
      <c r="JVX284" s="163"/>
      <c r="JVY284" s="163"/>
      <c r="JVZ284" s="160"/>
      <c r="JWA284" s="161"/>
      <c r="JWB284" s="163"/>
      <c r="JWC284" s="163"/>
      <c r="JWD284" s="160"/>
      <c r="JWE284" s="161"/>
      <c r="JWF284" s="163"/>
      <c r="JWG284" s="163"/>
      <c r="JWH284" s="160"/>
      <c r="JWI284" s="161"/>
      <c r="JWJ284" s="163"/>
      <c r="JWK284" s="163"/>
      <c r="JWL284" s="160"/>
      <c r="JWM284" s="161"/>
      <c r="JWN284" s="163"/>
      <c r="JWO284" s="163"/>
      <c r="JWP284" s="160"/>
      <c r="JWQ284" s="161"/>
      <c r="JWR284" s="163"/>
      <c r="JWS284" s="163"/>
      <c r="JWT284" s="160"/>
      <c r="JWU284" s="161"/>
      <c r="JWV284" s="163"/>
      <c r="JWW284" s="163"/>
      <c r="JWX284" s="160"/>
      <c r="JWY284" s="161"/>
      <c r="JWZ284" s="163"/>
      <c r="JXA284" s="163"/>
      <c r="JXB284" s="160"/>
      <c r="JXC284" s="161"/>
      <c r="JXD284" s="163"/>
      <c r="JXE284" s="163"/>
      <c r="JXF284" s="160"/>
      <c r="JXG284" s="161"/>
      <c r="JXH284" s="163"/>
      <c r="JXI284" s="163"/>
      <c r="JXJ284" s="160"/>
      <c r="JXK284" s="161"/>
      <c r="JXL284" s="163"/>
      <c r="JXM284" s="163"/>
      <c r="JXN284" s="160"/>
      <c r="JXO284" s="161"/>
      <c r="JXP284" s="163"/>
      <c r="JXQ284" s="163"/>
      <c r="JXR284" s="160"/>
      <c r="JXS284" s="161"/>
      <c r="JXT284" s="163"/>
      <c r="JXU284" s="163"/>
      <c r="JXV284" s="160"/>
      <c r="JXW284" s="161"/>
      <c r="JXX284" s="163"/>
      <c r="JXY284" s="163"/>
      <c r="JXZ284" s="160"/>
      <c r="JYA284" s="161"/>
      <c r="JYB284" s="163"/>
      <c r="JYC284" s="163"/>
      <c r="JYD284" s="160"/>
      <c r="JYE284" s="161"/>
      <c r="JYF284" s="163"/>
      <c r="JYG284" s="163"/>
      <c r="JYH284" s="160"/>
      <c r="JYI284" s="161"/>
      <c r="JYJ284" s="163"/>
      <c r="JYK284" s="163"/>
      <c r="JYL284" s="160"/>
      <c r="JYM284" s="161"/>
      <c r="JYN284" s="163"/>
      <c r="JYO284" s="163"/>
      <c r="JYP284" s="160"/>
      <c r="JYQ284" s="161"/>
      <c r="JYR284" s="163"/>
      <c r="JYS284" s="163"/>
      <c r="JYT284" s="160"/>
      <c r="JYU284" s="161"/>
      <c r="JYV284" s="163"/>
      <c r="JYW284" s="163"/>
      <c r="JYX284" s="160"/>
      <c r="JYY284" s="161"/>
      <c r="JYZ284" s="163"/>
      <c r="JZA284" s="163"/>
      <c r="JZB284" s="160"/>
      <c r="JZC284" s="161"/>
      <c r="JZD284" s="163"/>
      <c r="JZE284" s="163"/>
      <c r="JZF284" s="160"/>
      <c r="JZG284" s="161"/>
      <c r="JZH284" s="163"/>
      <c r="JZI284" s="163"/>
      <c r="JZJ284" s="160"/>
      <c r="JZK284" s="161"/>
      <c r="JZL284" s="163"/>
      <c r="JZM284" s="163"/>
      <c r="JZN284" s="160"/>
      <c r="JZO284" s="161"/>
      <c r="JZP284" s="163"/>
      <c r="JZQ284" s="163"/>
      <c r="JZR284" s="160"/>
      <c r="JZS284" s="161"/>
      <c r="JZT284" s="163"/>
      <c r="JZU284" s="163"/>
      <c r="JZV284" s="160"/>
      <c r="JZW284" s="161"/>
      <c r="JZX284" s="163"/>
      <c r="JZY284" s="163"/>
      <c r="JZZ284" s="160"/>
      <c r="KAA284" s="161"/>
      <c r="KAB284" s="163"/>
      <c r="KAC284" s="163"/>
      <c r="KAD284" s="160"/>
      <c r="KAE284" s="161"/>
      <c r="KAF284" s="163"/>
      <c r="KAG284" s="163"/>
      <c r="KAH284" s="160"/>
      <c r="KAI284" s="161"/>
      <c r="KAJ284" s="163"/>
      <c r="KAK284" s="163"/>
      <c r="KAL284" s="160"/>
      <c r="KAM284" s="161"/>
      <c r="KAN284" s="163"/>
      <c r="KAO284" s="163"/>
      <c r="KAP284" s="160"/>
      <c r="KAQ284" s="161"/>
      <c r="KAR284" s="163"/>
      <c r="KAS284" s="163"/>
      <c r="KAT284" s="160"/>
      <c r="KAU284" s="161"/>
      <c r="KAV284" s="163"/>
      <c r="KAW284" s="163"/>
      <c r="KAX284" s="160"/>
      <c r="KAY284" s="161"/>
      <c r="KAZ284" s="163"/>
      <c r="KBA284" s="163"/>
      <c r="KBB284" s="160"/>
      <c r="KBC284" s="161"/>
      <c r="KBD284" s="163"/>
      <c r="KBE284" s="163"/>
      <c r="KBF284" s="160"/>
      <c r="KBG284" s="161"/>
      <c r="KBH284" s="163"/>
      <c r="KBI284" s="163"/>
      <c r="KBJ284" s="160"/>
      <c r="KBK284" s="161"/>
      <c r="KBL284" s="163"/>
      <c r="KBM284" s="163"/>
      <c r="KBN284" s="160"/>
      <c r="KBO284" s="161"/>
      <c r="KBP284" s="163"/>
      <c r="KBQ284" s="163"/>
      <c r="KBR284" s="160"/>
      <c r="KBS284" s="161"/>
      <c r="KBT284" s="163"/>
      <c r="KBU284" s="163"/>
      <c r="KBV284" s="160"/>
      <c r="KBW284" s="161"/>
      <c r="KBX284" s="163"/>
      <c r="KBY284" s="163"/>
      <c r="KBZ284" s="160"/>
      <c r="KCA284" s="161"/>
      <c r="KCB284" s="163"/>
      <c r="KCC284" s="163"/>
      <c r="KCD284" s="160"/>
      <c r="KCE284" s="161"/>
      <c r="KCF284" s="163"/>
      <c r="KCG284" s="163"/>
      <c r="KCH284" s="160"/>
      <c r="KCI284" s="161"/>
      <c r="KCJ284" s="163"/>
      <c r="KCK284" s="163"/>
      <c r="KCL284" s="160"/>
      <c r="KCM284" s="161"/>
      <c r="KCN284" s="163"/>
      <c r="KCO284" s="163"/>
      <c r="KCP284" s="160"/>
      <c r="KCQ284" s="161"/>
      <c r="KCR284" s="163"/>
      <c r="KCS284" s="163"/>
      <c r="KCT284" s="160"/>
      <c r="KCU284" s="161"/>
      <c r="KCV284" s="163"/>
      <c r="KCW284" s="163"/>
      <c r="KCX284" s="160"/>
      <c r="KCY284" s="161"/>
      <c r="KCZ284" s="163"/>
      <c r="KDA284" s="163"/>
      <c r="KDB284" s="160"/>
      <c r="KDC284" s="161"/>
      <c r="KDD284" s="163"/>
      <c r="KDE284" s="163"/>
      <c r="KDF284" s="160"/>
      <c r="KDG284" s="161"/>
      <c r="KDH284" s="163"/>
      <c r="KDI284" s="163"/>
      <c r="KDJ284" s="160"/>
      <c r="KDK284" s="161"/>
      <c r="KDL284" s="163"/>
      <c r="KDM284" s="163"/>
      <c r="KDN284" s="160"/>
      <c r="KDO284" s="161"/>
      <c r="KDP284" s="163"/>
      <c r="KDQ284" s="163"/>
      <c r="KDR284" s="160"/>
      <c r="KDS284" s="161"/>
      <c r="KDT284" s="163"/>
      <c r="KDU284" s="163"/>
      <c r="KDV284" s="160"/>
      <c r="KDW284" s="161"/>
      <c r="KDX284" s="163"/>
      <c r="KDY284" s="163"/>
      <c r="KDZ284" s="160"/>
      <c r="KEA284" s="161"/>
      <c r="KEB284" s="163"/>
      <c r="KEC284" s="163"/>
      <c r="KED284" s="160"/>
      <c r="KEE284" s="161"/>
      <c r="KEF284" s="163"/>
      <c r="KEG284" s="163"/>
      <c r="KEH284" s="160"/>
      <c r="KEI284" s="161"/>
      <c r="KEJ284" s="163"/>
      <c r="KEK284" s="163"/>
      <c r="KEL284" s="160"/>
      <c r="KEM284" s="161"/>
      <c r="KEN284" s="163"/>
      <c r="KEO284" s="163"/>
      <c r="KEP284" s="160"/>
      <c r="KEQ284" s="161"/>
      <c r="KER284" s="163"/>
      <c r="KES284" s="163"/>
      <c r="KET284" s="160"/>
      <c r="KEU284" s="161"/>
      <c r="KEV284" s="163"/>
      <c r="KEW284" s="163"/>
      <c r="KEX284" s="160"/>
      <c r="KEY284" s="161"/>
      <c r="KEZ284" s="163"/>
      <c r="KFA284" s="163"/>
      <c r="KFB284" s="160"/>
      <c r="KFC284" s="161"/>
      <c r="KFD284" s="163"/>
      <c r="KFE284" s="163"/>
      <c r="KFF284" s="160"/>
      <c r="KFG284" s="161"/>
      <c r="KFH284" s="163"/>
      <c r="KFI284" s="163"/>
      <c r="KFJ284" s="160"/>
      <c r="KFK284" s="161"/>
      <c r="KFL284" s="163"/>
      <c r="KFM284" s="163"/>
      <c r="KFN284" s="160"/>
      <c r="KFO284" s="161"/>
      <c r="KFP284" s="163"/>
      <c r="KFQ284" s="163"/>
      <c r="KFR284" s="160"/>
      <c r="KFS284" s="161"/>
      <c r="KFT284" s="163"/>
      <c r="KFU284" s="163"/>
      <c r="KFV284" s="160"/>
      <c r="KFW284" s="161"/>
      <c r="KFX284" s="163"/>
      <c r="KFY284" s="163"/>
      <c r="KFZ284" s="160"/>
      <c r="KGA284" s="161"/>
      <c r="KGB284" s="163"/>
      <c r="KGC284" s="163"/>
      <c r="KGD284" s="160"/>
      <c r="KGE284" s="161"/>
      <c r="KGF284" s="163"/>
      <c r="KGG284" s="163"/>
      <c r="KGH284" s="160"/>
      <c r="KGI284" s="161"/>
      <c r="KGJ284" s="163"/>
      <c r="KGK284" s="163"/>
      <c r="KGL284" s="160"/>
      <c r="KGM284" s="161"/>
      <c r="KGN284" s="163"/>
      <c r="KGO284" s="163"/>
      <c r="KGP284" s="160"/>
      <c r="KGQ284" s="161"/>
      <c r="KGR284" s="163"/>
      <c r="KGS284" s="163"/>
      <c r="KGT284" s="160"/>
      <c r="KGU284" s="161"/>
      <c r="KGV284" s="163"/>
      <c r="KGW284" s="163"/>
      <c r="KGX284" s="160"/>
      <c r="KGY284" s="161"/>
      <c r="KGZ284" s="163"/>
      <c r="KHA284" s="163"/>
      <c r="KHB284" s="160"/>
      <c r="KHC284" s="161"/>
      <c r="KHD284" s="163"/>
      <c r="KHE284" s="163"/>
      <c r="KHF284" s="160"/>
      <c r="KHG284" s="161"/>
      <c r="KHH284" s="163"/>
      <c r="KHI284" s="163"/>
      <c r="KHJ284" s="160"/>
      <c r="KHK284" s="161"/>
      <c r="KHL284" s="163"/>
      <c r="KHM284" s="163"/>
      <c r="KHN284" s="160"/>
      <c r="KHO284" s="161"/>
      <c r="KHP284" s="163"/>
      <c r="KHQ284" s="163"/>
      <c r="KHR284" s="160"/>
      <c r="KHS284" s="161"/>
      <c r="KHT284" s="163"/>
      <c r="KHU284" s="163"/>
      <c r="KHV284" s="160"/>
      <c r="KHW284" s="161"/>
      <c r="KHX284" s="163"/>
      <c r="KHY284" s="163"/>
      <c r="KHZ284" s="160"/>
      <c r="KIA284" s="161"/>
      <c r="KIB284" s="163"/>
      <c r="KIC284" s="163"/>
      <c r="KID284" s="160"/>
      <c r="KIE284" s="161"/>
      <c r="KIF284" s="163"/>
      <c r="KIG284" s="163"/>
      <c r="KIH284" s="160"/>
      <c r="KII284" s="161"/>
      <c r="KIJ284" s="163"/>
      <c r="KIK284" s="163"/>
      <c r="KIL284" s="160"/>
      <c r="KIM284" s="161"/>
      <c r="KIN284" s="163"/>
      <c r="KIO284" s="163"/>
      <c r="KIP284" s="160"/>
      <c r="KIQ284" s="161"/>
      <c r="KIR284" s="163"/>
      <c r="KIS284" s="163"/>
      <c r="KIT284" s="160"/>
      <c r="KIU284" s="161"/>
      <c r="KIV284" s="163"/>
      <c r="KIW284" s="163"/>
      <c r="KIX284" s="160"/>
      <c r="KIY284" s="161"/>
      <c r="KIZ284" s="163"/>
      <c r="KJA284" s="163"/>
      <c r="KJB284" s="160"/>
      <c r="KJC284" s="161"/>
      <c r="KJD284" s="163"/>
      <c r="KJE284" s="163"/>
      <c r="KJF284" s="160"/>
      <c r="KJG284" s="161"/>
      <c r="KJH284" s="163"/>
      <c r="KJI284" s="163"/>
      <c r="KJJ284" s="160"/>
      <c r="KJK284" s="161"/>
      <c r="KJL284" s="163"/>
      <c r="KJM284" s="163"/>
      <c r="KJN284" s="160"/>
      <c r="KJO284" s="161"/>
      <c r="KJP284" s="163"/>
      <c r="KJQ284" s="163"/>
      <c r="KJR284" s="160"/>
      <c r="KJS284" s="161"/>
      <c r="KJT284" s="163"/>
      <c r="KJU284" s="163"/>
      <c r="KJV284" s="160"/>
      <c r="KJW284" s="161"/>
      <c r="KJX284" s="163"/>
      <c r="KJY284" s="163"/>
      <c r="KJZ284" s="160"/>
      <c r="KKA284" s="161"/>
      <c r="KKB284" s="163"/>
      <c r="KKC284" s="163"/>
      <c r="KKD284" s="160"/>
      <c r="KKE284" s="161"/>
      <c r="KKF284" s="163"/>
      <c r="KKG284" s="163"/>
      <c r="KKH284" s="160"/>
      <c r="KKI284" s="161"/>
      <c r="KKJ284" s="163"/>
      <c r="KKK284" s="163"/>
      <c r="KKL284" s="160"/>
      <c r="KKM284" s="161"/>
      <c r="KKN284" s="163"/>
      <c r="KKO284" s="163"/>
      <c r="KKP284" s="160"/>
      <c r="KKQ284" s="161"/>
      <c r="KKR284" s="163"/>
      <c r="KKS284" s="163"/>
      <c r="KKT284" s="160"/>
      <c r="KKU284" s="161"/>
      <c r="KKV284" s="163"/>
      <c r="KKW284" s="163"/>
      <c r="KKX284" s="160"/>
      <c r="KKY284" s="161"/>
      <c r="KKZ284" s="163"/>
      <c r="KLA284" s="163"/>
      <c r="KLB284" s="160"/>
      <c r="KLC284" s="161"/>
      <c r="KLD284" s="163"/>
      <c r="KLE284" s="163"/>
      <c r="KLF284" s="160"/>
      <c r="KLG284" s="161"/>
      <c r="KLH284" s="163"/>
      <c r="KLI284" s="163"/>
      <c r="KLJ284" s="160"/>
      <c r="KLK284" s="161"/>
      <c r="KLL284" s="163"/>
      <c r="KLM284" s="163"/>
      <c r="KLN284" s="160"/>
      <c r="KLO284" s="161"/>
      <c r="KLP284" s="163"/>
      <c r="KLQ284" s="163"/>
      <c r="KLR284" s="160"/>
      <c r="KLS284" s="161"/>
      <c r="KLT284" s="163"/>
      <c r="KLU284" s="163"/>
      <c r="KLV284" s="160"/>
      <c r="KLW284" s="161"/>
      <c r="KLX284" s="163"/>
      <c r="KLY284" s="163"/>
      <c r="KLZ284" s="160"/>
      <c r="KMA284" s="161"/>
      <c r="KMB284" s="163"/>
      <c r="KMC284" s="163"/>
      <c r="KMD284" s="160"/>
      <c r="KME284" s="161"/>
      <c r="KMF284" s="163"/>
      <c r="KMG284" s="163"/>
      <c r="KMH284" s="160"/>
      <c r="KMI284" s="161"/>
      <c r="KMJ284" s="163"/>
      <c r="KMK284" s="163"/>
      <c r="KML284" s="160"/>
      <c r="KMM284" s="161"/>
      <c r="KMN284" s="163"/>
      <c r="KMO284" s="163"/>
      <c r="KMP284" s="160"/>
      <c r="KMQ284" s="161"/>
      <c r="KMR284" s="163"/>
      <c r="KMS284" s="163"/>
      <c r="KMT284" s="160"/>
      <c r="KMU284" s="161"/>
      <c r="KMV284" s="163"/>
      <c r="KMW284" s="163"/>
      <c r="KMX284" s="160"/>
      <c r="KMY284" s="161"/>
      <c r="KMZ284" s="163"/>
      <c r="KNA284" s="163"/>
      <c r="KNB284" s="160"/>
      <c r="KNC284" s="161"/>
      <c r="KND284" s="163"/>
      <c r="KNE284" s="163"/>
      <c r="KNF284" s="160"/>
      <c r="KNG284" s="161"/>
      <c r="KNH284" s="163"/>
      <c r="KNI284" s="163"/>
      <c r="KNJ284" s="160"/>
      <c r="KNK284" s="161"/>
      <c r="KNL284" s="163"/>
      <c r="KNM284" s="163"/>
      <c r="KNN284" s="160"/>
      <c r="KNO284" s="161"/>
      <c r="KNP284" s="163"/>
      <c r="KNQ284" s="163"/>
      <c r="KNR284" s="160"/>
      <c r="KNS284" s="161"/>
      <c r="KNT284" s="163"/>
      <c r="KNU284" s="163"/>
      <c r="KNV284" s="160"/>
      <c r="KNW284" s="161"/>
      <c r="KNX284" s="163"/>
      <c r="KNY284" s="163"/>
      <c r="KNZ284" s="160"/>
      <c r="KOA284" s="161"/>
      <c r="KOB284" s="163"/>
      <c r="KOC284" s="163"/>
      <c r="KOD284" s="160"/>
      <c r="KOE284" s="161"/>
      <c r="KOF284" s="163"/>
      <c r="KOG284" s="163"/>
      <c r="KOH284" s="160"/>
      <c r="KOI284" s="161"/>
      <c r="KOJ284" s="163"/>
      <c r="KOK284" s="163"/>
      <c r="KOL284" s="160"/>
      <c r="KOM284" s="161"/>
      <c r="KON284" s="163"/>
      <c r="KOO284" s="163"/>
      <c r="KOP284" s="160"/>
      <c r="KOQ284" s="161"/>
      <c r="KOR284" s="163"/>
      <c r="KOS284" s="163"/>
      <c r="KOT284" s="160"/>
      <c r="KOU284" s="161"/>
      <c r="KOV284" s="163"/>
      <c r="KOW284" s="163"/>
      <c r="KOX284" s="160"/>
      <c r="KOY284" s="161"/>
      <c r="KOZ284" s="163"/>
      <c r="KPA284" s="163"/>
      <c r="KPB284" s="160"/>
      <c r="KPC284" s="161"/>
      <c r="KPD284" s="163"/>
      <c r="KPE284" s="163"/>
      <c r="KPF284" s="160"/>
      <c r="KPG284" s="161"/>
      <c r="KPH284" s="163"/>
      <c r="KPI284" s="163"/>
      <c r="KPJ284" s="160"/>
      <c r="KPK284" s="161"/>
      <c r="KPL284" s="163"/>
      <c r="KPM284" s="163"/>
      <c r="KPN284" s="160"/>
      <c r="KPO284" s="161"/>
      <c r="KPP284" s="163"/>
      <c r="KPQ284" s="163"/>
      <c r="KPR284" s="160"/>
      <c r="KPS284" s="161"/>
      <c r="KPT284" s="163"/>
      <c r="KPU284" s="163"/>
      <c r="KPV284" s="160"/>
      <c r="KPW284" s="161"/>
      <c r="KPX284" s="163"/>
      <c r="KPY284" s="163"/>
      <c r="KPZ284" s="160"/>
      <c r="KQA284" s="161"/>
      <c r="KQB284" s="163"/>
      <c r="KQC284" s="163"/>
      <c r="KQD284" s="160"/>
      <c r="KQE284" s="161"/>
      <c r="KQF284" s="163"/>
      <c r="KQG284" s="163"/>
      <c r="KQH284" s="160"/>
      <c r="KQI284" s="161"/>
      <c r="KQJ284" s="163"/>
      <c r="KQK284" s="163"/>
      <c r="KQL284" s="160"/>
      <c r="KQM284" s="161"/>
      <c r="KQN284" s="163"/>
      <c r="KQO284" s="163"/>
      <c r="KQP284" s="160"/>
      <c r="KQQ284" s="161"/>
      <c r="KQR284" s="163"/>
      <c r="KQS284" s="163"/>
      <c r="KQT284" s="160"/>
      <c r="KQU284" s="161"/>
      <c r="KQV284" s="163"/>
      <c r="KQW284" s="163"/>
      <c r="KQX284" s="160"/>
      <c r="KQY284" s="161"/>
      <c r="KQZ284" s="163"/>
      <c r="KRA284" s="163"/>
      <c r="KRB284" s="160"/>
      <c r="KRC284" s="161"/>
      <c r="KRD284" s="163"/>
      <c r="KRE284" s="163"/>
      <c r="KRF284" s="160"/>
      <c r="KRG284" s="161"/>
      <c r="KRH284" s="163"/>
      <c r="KRI284" s="163"/>
      <c r="KRJ284" s="160"/>
      <c r="KRK284" s="161"/>
      <c r="KRL284" s="163"/>
      <c r="KRM284" s="163"/>
      <c r="KRN284" s="160"/>
      <c r="KRO284" s="161"/>
      <c r="KRP284" s="163"/>
      <c r="KRQ284" s="163"/>
      <c r="KRR284" s="160"/>
      <c r="KRS284" s="161"/>
      <c r="KRT284" s="163"/>
      <c r="KRU284" s="163"/>
      <c r="KRV284" s="160"/>
      <c r="KRW284" s="161"/>
      <c r="KRX284" s="163"/>
      <c r="KRY284" s="163"/>
      <c r="KRZ284" s="160"/>
      <c r="KSA284" s="161"/>
      <c r="KSB284" s="163"/>
      <c r="KSC284" s="163"/>
      <c r="KSD284" s="160"/>
      <c r="KSE284" s="161"/>
      <c r="KSF284" s="163"/>
      <c r="KSG284" s="163"/>
      <c r="KSH284" s="160"/>
      <c r="KSI284" s="161"/>
      <c r="KSJ284" s="163"/>
      <c r="KSK284" s="163"/>
      <c r="KSL284" s="160"/>
      <c r="KSM284" s="161"/>
      <c r="KSN284" s="163"/>
      <c r="KSO284" s="163"/>
      <c r="KSP284" s="160"/>
      <c r="KSQ284" s="161"/>
      <c r="KSR284" s="163"/>
      <c r="KSS284" s="163"/>
      <c r="KST284" s="160"/>
      <c r="KSU284" s="161"/>
      <c r="KSV284" s="163"/>
      <c r="KSW284" s="163"/>
      <c r="KSX284" s="160"/>
      <c r="KSY284" s="161"/>
      <c r="KSZ284" s="163"/>
      <c r="KTA284" s="163"/>
      <c r="KTB284" s="160"/>
      <c r="KTC284" s="161"/>
      <c r="KTD284" s="163"/>
      <c r="KTE284" s="163"/>
      <c r="KTF284" s="160"/>
      <c r="KTG284" s="161"/>
      <c r="KTH284" s="163"/>
      <c r="KTI284" s="163"/>
      <c r="KTJ284" s="160"/>
      <c r="KTK284" s="161"/>
      <c r="KTL284" s="163"/>
      <c r="KTM284" s="163"/>
      <c r="KTN284" s="160"/>
      <c r="KTO284" s="161"/>
      <c r="KTP284" s="163"/>
      <c r="KTQ284" s="163"/>
      <c r="KTR284" s="160"/>
      <c r="KTS284" s="161"/>
      <c r="KTT284" s="163"/>
      <c r="KTU284" s="163"/>
      <c r="KTV284" s="160"/>
      <c r="KTW284" s="161"/>
      <c r="KTX284" s="163"/>
      <c r="KTY284" s="163"/>
      <c r="KTZ284" s="160"/>
      <c r="KUA284" s="161"/>
      <c r="KUB284" s="163"/>
      <c r="KUC284" s="163"/>
      <c r="KUD284" s="160"/>
      <c r="KUE284" s="161"/>
      <c r="KUF284" s="163"/>
      <c r="KUG284" s="163"/>
      <c r="KUH284" s="160"/>
      <c r="KUI284" s="161"/>
      <c r="KUJ284" s="163"/>
      <c r="KUK284" s="163"/>
      <c r="KUL284" s="160"/>
      <c r="KUM284" s="161"/>
      <c r="KUN284" s="163"/>
      <c r="KUO284" s="163"/>
      <c r="KUP284" s="160"/>
      <c r="KUQ284" s="161"/>
      <c r="KUR284" s="163"/>
      <c r="KUS284" s="163"/>
      <c r="KUT284" s="160"/>
      <c r="KUU284" s="161"/>
      <c r="KUV284" s="163"/>
      <c r="KUW284" s="163"/>
      <c r="KUX284" s="160"/>
      <c r="KUY284" s="161"/>
      <c r="KUZ284" s="163"/>
      <c r="KVA284" s="163"/>
      <c r="KVB284" s="160"/>
      <c r="KVC284" s="161"/>
      <c r="KVD284" s="163"/>
      <c r="KVE284" s="163"/>
      <c r="KVF284" s="160"/>
      <c r="KVG284" s="161"/>
      <c r="KVH284" s="163"/>
      <c r="KVI284" s="163"/>
      <c r="KVJ284" s="160"/>
      <c r="KVK284" s="161"/>
      <c r="KVL284" s="163"/>
      <c r="KVM284" s="163"/>
      <c r="KVN284" s="160"/>
      <c r="KVO284" s="161"/>
      <c r="KVP284" s="163"/>
      <c r="KVQ284" s="163"/>
      <c r="KVR284" s="160"/>
      <c r="KVS284" s="161"/>
      <c r="KVT284" s="163"/>
      <c r="KVU284" s="163"/>
      <c r="KVV284" s="160"/>
      <c r="KVW284" s="161"/>
      <c r="KVX284" s="163"/>
      <c r="KVY284" s="163"/>
      <c r="KVZ284" s="160"/>
      <c r="KWA284" s="161"/>
      <c r="KWB284" s="163"/>
      <c r="KWC284" s="163"/>
      <c r="KWD284" s="160"/>
      <c r="KWE284" s="161"/>
      <c r="KWF284" s="163"/>
      <c r="KWG284" s="163"/>
      <c r="KWH284" s="160"/>
      <c r="KWI284" s="161"/>
      <c r="KWJ284" s="163"/>
      <c r="KWK284" s="163"/>
      <c r="KWL284" s="160"/>
      <c r="KWM284" s="161"/>
      <c r="KWN284" s="163"/>
      <c r="KWO284" s="163"/>
      <c r="KWP284" s="160"/>
      <c r="KWQ284" s="161"/>
      <c r="KWR284" s="163"/>
      <c r="KWS284" s="163"/>
      <c r="KWT284" s="160"/>
      <c r="KWU284" s="161"/>
      <c r="KWV284" s="163"/>
      <c r="KWW284" s="163"/>
      <c r="KWX284" s="160"/>
      <c r="KWY284" s="161"/>
      <c r="KWZ284" s="163"/>
      <c r="KXA284" s="163"/>
      <c r="KXB284" s="160"/>
      <c r="KXC284" s="161"/>
      <c r="KXD284" s="163"/>
      <c r="KXE284" s="163"/>
      <c r="KXF284" s="160"/>
      <c r="KXG284" s="161"/>
      <c r="KXH284" s="163"/>
      <c r="KXI284" s="163"/>
      <c r="KXJ284" s="160"/>
      <c r="KXK284" s="161"/>
      <c r="KXL284" s="163"/>
      <c r="KXM284" s="163"/>
      <c r="KXN284" s="160"/>
      <c r="KXO284" s="161"/>
      <c r="KXP284" s="163"/>
      <c r="KXQ284" s="163"/>
      <c r="KXR284" s="160"/>
      <c r="KXS284" s="161"/>
      <c r="KXT284" s="163"/>
      <c r="KXU284" s="163"/>
      <c r="KXV284" s="160"/>
      <c r="KXW284" s="161"/>
      <c r="KXX284" s="163"/>
      <c r="KXY284" s="163"/>
      <c r="KXZ284" s="160"/>
      <c r="KYA284" s="161"/>
      <c r="KYB284" s="163"/>
      <c r="KYC284" s="163"/>
      <c r="KYD284" s="160"/>
      <c r="KYE284" s="161"/>
      <c r="KYF284" s="163"/>
      <c r="KYG284" s="163"/>
      <c r="KYH284" s="160"/>
      <c r="KYI284" s="161"/>
      <c r="KYJ284" s="163"/>
      <c r="KYK284" s="163"/>
      <c r="KYL284" s="160"/>
      <c r="KYM284" s="161"/>
      <c r="KYN284" s="163"/>
      <c r="KYO284" s="163"/>
      <c r="KYP284" s="160"/>
      <c r="KYQ284" s="161"/>
      <c r="KYR284" s="163"/>
      <c r="KYS284" s="163"/>
      <c r="KYT284" s="160"/>
      <c r="KYU284" s="161"/>
      <c r="KYV284" s="163"/>
      <c r="KYW284" s="163"/>
      <c r="KYX284" s="160"/>
      <c r="KYY284" s="161"/>
      <c r="KYZ284" s="163"/>
      <c r="KZA284" s="163"/>
      <c r="KZB284" s="160"/>
      <c r="KZC284" s="161"/>
      <c r="KZD284" s="163"/>
      <c r="KZE284" s="163"/>
      <c r="KZF284" s="160"/>
      <c r="KZG284" s="161"/>
      <c r="KZH284" s="163"/>
      <c r="KZI284" s="163"/>
      <c r="KZJ284" s="160"/>
      <c r="KZK284" s="161"/>
      <c r="KZL284" s="163"/>
      <c r="KZM284" s="163"/>
      <c r="KZN284" s="160"/>
      <c r="KZO284" s="161"/>
      <c r="KZP284" s="163"/>
      <c r="KZQ284" s="163"/>
      <c r="KZR284" s="160"/>
      <c r="KZS284" s="161"/>
      <c r="KZT284" s="163"/>
      <c r="KZU284" s="163"/>
      <c r="KZV284" s="160"/>
      <c r="KZW284" s="161"/>
      <c r="KZX284" s="163"/>
      <c r="KZY284" s="163"/>
      <c r="KZZ284" s="160"/>
      <c r="LAA284" s="161"/>
      <c r="LAB284" s="163"/>
      <c r="LAC284" s="163"/>
      <c r="LAD284" s="160"/>
      <c r="LAE284" s="161"/>
      <c r="LAF284" s="163"/>
      <c r="LAG284" s="163"/>
      <c r="LAH284" s="160"/>
      <c r="LAI284" s="161"/>
      <c r="LAJ284" s="163"/>
      <c r="LAK284" s="163"/>
      <c r="LAL284" s="160"/>
      <c r="LAM284" s="161"/>
      <c r="LAN284" s="163"/>
      <c r="LAO284" s="163"/>
      <c r="LAP284" s="160"/>
      <c r="LAQ284" s="161"/>
      <c r="LAR284" s="163"/>
      <c r="LAS284" s="163"/>
      <c r="LAT284" s="160"/>
      <c r="LAU284" s="161"/>
      <c r="LAV284" s="163"/>
      <c r="LAW284" s="163"/>
      <c r="LAX284" s="160"/>
      <c r="LAY284" s="161"/>
      <c r="LAZ284" s="163"/>
      <c r="LBA284" s="163"/>
      <c r="LBB284" s="160"/>
      <c r="LBC284" s="161"/>
      <c r="LBD284" s="163"/>
      <c r="LBE284" s="163"/>
      <c r="LBF284" s="160"/>
      <c r="LBG284" s="161"/>
      <c r="LBH284" s="163"/>
      <c r="LBI284" s="163"/>
      <c r="LBJ284" s="160"/>
      <c r="LBK284" s="161"/>
      <c r="LBL284" s="163"/>
      <c r="LBM284" s="163"/>
      <c r="LBN284" s="160"/>
      <c r="LBO284" s="161"/>
      <c r="LBP284" s="163"/>
      <c r="LBQ284" s="163"/>
      <c r="LBR284" s="160"/>
      <c r="LBS284" s="161"/>
      <c r="LBT284" s="163"/>
      <c r="LBU284" s="163"/>
      <c r="LBV284" s="160"/>
      <c r="LBW284" s="161"/>
      <c r="LBX284" s="163"/>
      <c r="LBY284" s="163"/>
      <c r="LBZ284" s="160"/>
      <c r="LCA284" s="161"/>
      <c r="LCB284" s="163"/>
      <c r="LCC284" s="163"/>
      <c r="LCD284" s="160"/>
      <c r="LCE284" s="161"/>
      <c r="LCF284" s="163"/>
      <c r="LCG284" s="163"/>
      <c r="LCH284" s="160"/>
      <c r="LCI284" s="161"/>
      <c r="LCJ284" s="163"/>
      <c r="LCK284" s="163"/>
      <c r="LCL284" s="160"/>
      <c r="LCM284" s="161"/>
      <c r="LCN284" s="163"/>
      <c r="LCO284" s="163"/>
      <c r="LCP284" s="160"/>
      <c r="LCQ284" s="161"/>
      <c r="LCR284" s="163"/>
      <c r="LCS284" s="163"/>
      <c r="LCT284" s="160"/>
      <c r="LCU284" s="161"/>
      <c r="LCV284" s="163"/>
      <c r="LCW284" s="163"/>
      <c r="LCX284" s="160"/>
      <c r="LCY284" s="161"/>
      <c r="LCZ284" s="163"/>
      <c r="LDA284" s="163"/>
      <c r="LDB284" s="160"/>
      <c r="LDC284" s="161"/>
      <c r="LDD284" s="163"/>
      <c r="LDE284" s="163"/>
      <c r="LDF284" s="160"/>
      <c r="LDG284" s="161"/>
      <c r="LDH284" s="163"/>
      <c r="LDI284" s="163"/>
      <c r="LDJ284" s="160"/>
      <c r="LDK284" s="161"/>
      <c r="LDL284" s="163"/>
      <c r="LDM284" s="163"/>
      <c r="LDN284" s="160"/>
      <c r="LDO284" s="161"/>
      <c r="LDP284" s="163"/>
      <c r="LDQ284" s="163"/>
      <c r="LDR284" s="160"/>
      <c r="LDS284" s="161"/>
      <c r="LDT284" s="163"/>
      <c r="LDU284" s="163"/>
      <c r="LDV284" s="160"/>
      <c r="LDW284" s="161"/>
      <c r="LDX284" s="163"/>
      <c r="LDY284" s="163"/>
      <c r="LDZ284" s="160"/>
      <c r="LEA284" s="161"/>
      <c r="LEB284" s="163"/>
      <c r="LEC284" s="163"/>
      <c r="LED284" s="160"/>
      <c r="LEE284" s="161"/>
      <c r="LEF284" s="163"/>
      <c r="LEG284" s="163"/>
      <c r="LEH284" s="160"/>
      <c r="LEI284" s="161"/>
      <c r="LEJ284" s="163"/>
      <c r="LEK284" s="163"/>
      <c r="LEL284" s="160"/>
      <c r="LEM284" s="161"/>
      <c r="LEN284" s="163"/>
      <c r="LEO284" s="163"/>
      <c r="LEP284" s="160"/>
      <c r="LEQ284" s="161"/>
      <c r="LER284" s="163"/>
      <c r="LES284" s="163"/>
      <c r="LET284" s="160"/>
      <c r="LEU284" s="161"/>
      <c r="LEV284" s="163"/>
      <c r="LEW284" s="163"/>
      <c r="LEX284" s="160"/>
      <c r="LEY284" s="161"/>
      <c r="LEZ284" s="163"/>
      <c r="LFA284" s="163"/>
      <c r="LFB284" s="160"/>
      <c r="LFC284" s="161"/>
      <c r="LFD284" s="163"/>
      <c r="LFE284" s="163"/>
      <c r="LFF284" s="160"/>
      <c r="LFG284" s="161"/>
      <c r="LFH284" s="163"/>
      <c r="LFI284" s="163"/>
      <c r="LFJ284" s="160"/>
      <c r="LFK284" s="161"/>
      <c r="LFL284" s="163"/>
      <c r="LFM284" s="163"/>
      <c r="LFN284" s="160"/>
      <c r="LFO284" s="161"/>
      <c r="LFP284" s="163"/>
      <c r="LFQ284" s="163"/>
      <c r="LFR284" s="160"/>
      <c r="LFS284" s="161"/>
      <c r="LFT284" s="163"/>
      <c r="LFU284" s="163"/>
      <c r="LFV284" s="160"/>
      <c r="LFW284" s="161"/>
      <c r="LFX284" s="163"/>
      <c r="LFY284" s="163"/>
      <c r="LFZ284" s="160"/>
      <c r="LGA284" s="161"/>
      <c r="LGB284" s="163"/>
      <c r="LGC284" s="163"/>
      <c r="LGD284" s="160"/>
      <c r="LGE284" s="161"/>
      <c r="LGF284" s="163"/>
      <c r="LGG284" s="163"/>
      <c r="LGH284" s="160"/>
      <c r="LGI284" s="161"/>
      <c r="LGJ284" s="163"/>
      <c r="LGK284" s="163"/>
      <c r="LGL284" s="160"/>
      <c r="LGM284" s="161"/>
      <c r="LGN284" s="163"/>
      <c r="LGO284" s="163"/>
      <c r="LGP284" s="160"/>
      <c r="LGQ284" s="161"/>
      <c r="LGR284" s="163"/>
      <c r="LGS284" s="163"/>
      <c r="LGT284" s="160"/>
      <c r="LGU284" s="161"/>
      <c r="LGV284" s="163"/>
      <c r="LGW284" s="163"/>
      <c r="LGX284" s="160"/>
      <c r="LGY284" s="161"/>
      <c r="LGZ284" s="163"/>
      <c r="LHA284" s="163"/>
      <c r="LHB284" s="160"/>
      <c r="LHC284" s="161"/>
      <c r="LHD284" s="163"/>
      <c r="LHE284" s="163"/>
      <c r="LHF284" s="160"/>
      <c r="LHG284" s="161"/>
      <c r="LHH284" s="163"/>
      <c r="LHI284" s="163"/>
      <c r="LHJ284" s="160"/>
      <c r="LHK284" s="161"/>
      <c r="LHL284" s="163"/>
      <c r="LHM284" s="163"/>
      <c r="LHN284" s="160"/>
      <c r="LHO284" s="161"/>
      <c r="LHP284" s="163"/>
      <c r="LHQ284" s="163"/>
      <c r="LHR284" s="160"/>
      <c r="LHS284" s="161"/>
      <c r="LHT284" s="163"/>
      <c r="LHU284" s="163"/>
      <c r="LHV284" s="160"/>
      <c r="LHW284" s="161"/>
      <c r="LHX284" s="163"/>
      <c r="LHY284" s="163"/>
      <c r="LHZ284" s="160"/>
      <c r="LIA284" s="161"/>
      <c r="LIB284" s="163"/>
      <c r="LIC284" s="163"/>
      <c r="LID284" s="160"/>
      <c r="LIE284" s="161"/>
      <c r="LIF284" s="163"/>
      <c r="LIG284" s="163"/>
      <c r="LIH284" s="160"/>
      <c r="LII284" s="161"/>
      <c r="LIJ284" s="163"/>
      <c r="LIK284" s="163"/>
      <c r="LIL284" s="160"/>
      <c r="LIM284" s="161"/>
      <c r="LIN284" s="163"/>
      <c r="LIO284" s="163"/>
      <c r="LIP284" s="160"/>
      <c r="LIQ284" s="161"/>
      <c r="LIR284" s="163"/>
      <c r="LIS284" s="163"/>
      <c r="LIT284" s="160"/>
      <c r="LIU284" s="161"/>
      <c r="LIV284" s="163"/>
      <c r="LIW284" s="163"/>
      <c r="LIX284" s="160"/>
      <c r="LIY284" s="161"/>
      <c r="LIZ284" s="163"/>
      <c r="LJA284" s="163"/>
      <c r="LJB284" s="160"/>
      <c r="LJC284" s="161"/>
      <c r="LJD284" s="163"/>
      <c r="LJE284" s="163"/>
      <c r="LJF284" s="160"/>
      <c r="LJG284" s="161"/>
      <c r="LJH284" s="163"/>
      <c r="LJI284" s="163"/>
      <c r="LJJ284" s="160"/>
      <c r="LJK284" s="161"/>
      <c r="LJL284" s="163"/>
      <c r="LJM284" s="163"/>
      <c r="LJN284" s="160"/>
      <c r="LJO284" s="161"/>
      <c r="LJP284" s="163"/>
      <c r="LJQ284" s="163"/>
      <c r="LJR284" s="160"/>
      <c r="LJS284" s="161"/>
      <c r="LJT284" s="163"/>
      <c r="LJU284" s="163"/>
      <c r="LJV284" s="160"/>
      <c r="LJW284" s="161"/>
      <c r="LJX284" s="163"/>
      <c r="LJY284" s="163"/>
      <c r="LJZ284" s="160"/>
      <c r="LKA284" s="161"/>
      <c r="LKB284" s="163"/>
      <c r="LKC284" s="163"/>
      <c r="LKD284" s="160"/>
      <c r="LKE284" s="161"/>
      <c r="LKF284" s="163"/>
      <c r="LKG284" s="163"/>
      <c r="LKH284" s="160"/>
      <c r="LKI284" s="161"/>
      <c r="LKJ284" s="163"/>
      <c r="LKK284" s="163"/>
      <c r="LKL284" s="160"/>
      <c r="LKM284" s="161"/>
      <c r="LKN284" s="163"/>
      <c r="LKO284" s="163"/>
      <c r="LKP284" s="160"/>
      <c r="LKQ284" s="161"/>
      <c r="LKR284" s="163"/>
      <c r="LKS284" s="163"/>
      <c r="LKT284" s="160"/>
      <c r="LKU284" s="161"/>
      <c r="LKV284" s="163"/>
      <c r="LKW284" s="163"/>
      <c r="LKX284" s="160"/>
      <c r="LKY284" s="161"/>
      <c r="LKZ284" s="163"/>
      <c r="LLA284" s="163"/>
      <c r="LLB284" s="160"/>
      <c r="LLC284" s="161"/>
      <c r="LLD284" s="163"/>
      <c r="LLE284" s="163"/>
      <c r="LLF284" s="160"/>
      <c r="LLG284" s="161"/>
      <c r="LLH284" s="163"/>
      <c r="LLI284" s="163"/>
      <c r="LLJ284" s="160"/>
      <c r="LLK284" s="161"/>
      <c r="LLL284" s="163"/>
      <c r="LLM284" s="163"/>
      <c r="LLN284" s="160"/>
      <c r="LLO284" s="161"/>
      <c r="LLP284" s="163"/>
      <c r="LLQ284" s="163"/>
      <c r="LLR284" s="160"/>
      <c r="LLS284" s="161"/>
      <c r="LLT284" s="163"/>
      <c r="LLU284" s="163"/>
      <c r="LLV284" s="160"/>
      <c r="LLW284" s="161"/>
      <c r="LLX284" s="163"/>
      <c r="LLY284" s="163"/>
      <c r="LLZ284" s="160"/>
      <c r="LMA284" s="161"/>
      <c r="LMB284" s="163"/>
      <c r="LMC284" s="163"/>
      <c r="LMD284" s="160"/>
      <c r="LME284" s="161"/>
      <c r="LMF284" s="163"/>
      <c r="LMG284" s="163"/>
      <c r="LMH284" s="160"/>
      <c r="LMI284" s="161"/>
      <c r="LMJ284" s="163"/>
      <c r="LMK284" s="163"/>
      <c r="LML284" s="160"/>
      <c r="LMM284" s="161"/>
      <c r="LMN284" s="163"/>
      <c r="LMO284" s="163"/>
      <c r="LMP284" s="160"/>
      <c r="LMQ284" s="161"/>
      <c r="LMR284" s="163"/>
      <c r="LMS284" s="163"/>
      <c r="LMT284" s="160"/>
      <c r="LMU284" s="161"/>
      <c r="LMV284" s="163"/>
      <c r="LMW284" s="163"/>
      <c r="LMX284" s="160"/>
      <c r="LMY284" s="161"/>
      <c r="LMZ284" s="163"/>
      <c r="LNA284" s="163"/>
      <c r="LNB284" s="160"/>
      <c r="LNC284" s="161"/>
      <c r="LND284" s="163"/>
      <c r="LNE284" s="163"/>
      <c r="LNF284" s="160"/>
      <c r="LNG284" s="161"/>
      <c r="LNH284" s="163"/>
      <c r="LNI284" s="163"/>
      <c r="LNJ284" s="160"/>
      <c r="LNK284" s="161"/>
      <c r="LNL284" s="163"/>
      <c r="LNM284" s="163"/>
      <c r="LNN284" s="160"/>
      <c r="LNO284" s="161"/>
      <c r="LNP284" s="163"/>
      <c r="LNQ284" s="163"/>
      <c r="LNR284" s="160"/>
      <c r="LNS284" s="161"/>
      <c r="LNT284" s="163"/>
      <c r="LNU284" s="163"/>
      <c r="LNV284" s="160"/>
      <c r="LNW284" s="161"/>
      <c r="LNX284" s="163"/>
      <c r="LNY284" s="163"/>
      <c r="LNZ284" s="160"/>
      <c r="LOA284" s="161"/>
      <c r="LOB284" s="163"/>
      <c r="LOC284" s="163"/>
      <c r="LOD284" s="160"/>
      <c r="LOE284" s="161"/>
      <c r="LOF284" s="163"/>
      <c r="LOG284" s="163"/>
      <c r="LOH284" s="160"/>
      <c r="LOI284" s="161"/>
      <c r="LOJ284" s="163"/>
      <c r="LOK284" s="163"/>
      <c r="LOL284" s="160"/>
      <c r="LOM284" s="161"/>
      <c r="LON284" s="163"/>
      <c r="LOO284" s="163"/>
      <c r="LOP284" s="160"/>
      <c r="LOQ284" s="161"/>
      <c r="LOR284" s="163"/>
      <c r="LOS284" s="163"/>
      <c r="LOT284" s="160"/>
      <c r="LOU284" s="161"/>
      <c r="LOV284" s="163"/>
      <c r="LOW284" s="163"/>
      <c r="LOX284" s="160"/>
      <c r="LOY284" s="161"/>
      <c r="LOZ284" s="163"/>
      <c r="LPA284" s="163"/>
      <c r="LPB284" s="160"/>
      <c r="LPC284" s="161"/>
      <c r="LPD284" s="163"/>
      <c r="LPE284" s="163"/>
      <c r="LPF284" s="160"/>
      <c r="LPG284" s="161"/>
      <c r="LPH284" s="163"/>
      <c r="LPI284" s="163"/>
      <c r="LPJ284" s="160"/>
      <c r="LPK284" s="161"/>
      <c r="LPL284" s="163"/>
      <c r="LPM284" s="163"/>
      <c r="LPN284" s="160"/>
      <c r="LPO284" s="161"/>
      <c r="LPP284" s="163"/>
      <c r="LPQ284" s="163"/>
      <c r="LPR284" s="160"/>
      <c r="LPS284" s="161"/>
      <c r="LPT284" s="163"/>
      <c r="LPU284" s="163"/>
      <c r="LPV284" s="160"/>
      <c r="LPW284" s="161"/>
      <c r="LPX284" s="163"/>
      <c r="LPY284" s="163"/>
      <c r="LPZ284" s="160"/>
      <c r="LQA284" s="161"/>
      <c r="LQB284" s="163"/>
      <c r="LQC284" s="163"/>
      <c r="LQD284" s="160"/>
      <c r="LQE284" s="161"/>
      <c r="LQF284" s="163"/>
      <c r="LQG284" s="163"/>
      <c r="LQH284" s="160"/>
      <c r="LQI284" s="161"/>
      <c r="LQJ284" s="163"/>
      <c r="LQK284" s="163"/>
      <c r="LQL284" s="160"/>
      <c r="LQM284" s="161"/>
      <c r="LQN284" s="163"/>
      <c r="LQO284" s="163"/>
      <c r="LQP284" s="160"/>
      <c r="LQQ284" s="161"/>
      <c r="LQR284" s="163"/>
      <c r="LQS284" s="163"/>
      <c r="LQT284" s="160"/>
      <c r="LQU284" s="161"/>
      <c r="LQV284" s="163"/>
      <c r="LQW284" s="163"/>
      <c r="LQX284" s="160"/>
      <c r="LQY284" s="161"/>
      <c r="LQZ284" s="163"/>
      <c r="LRA284" s="163"/>
      <c r="LRB284" s="160"/>
      <c r="LRC284" s="161"/>
      <c r="LRD284" s="163"/>
      <c r="LRE284" s="163"/>
      <c r="LRF284" s="160"/>
      <c r="LRG284" s="161"/>
      <c r="LRH284" s="163"/>
      <c r="LRI284" s="163"/>
      <c r="LRJ284" s="160"/>
      <c r="LRK284" s="161"/>
      <c r="LRL284" s="163"/>
      <c r="LRM284" s="163"/>
      <c r="LRN284" s="160"/>
      <c r="LRO284" s="161"/>
      <c r="LRP284" s="163"/>
      <c r="LRQ284" s="163"/>
      <c r="LRR284" s="160"/>
      <c r="LRS284" s="161"/>
      <c r="LRT284" s="163"/>
      <c r="LRU284" s="163"/>
      <c r="LRV284" s="160"/>
      <c r="LRW284" s="161"/>
      <c r="LRX284" s="163"/>
      <c r="LRY284" s="163"/>
      <c r="LRZ284" s="160"/>
      <c r="LSA284" s="161"/>
      <c r="LSB284" s="163"/>
      <c r="LSC284" s="163"/>
      <c r="LSD284" s="160"/>
      <c r="LSE284" s="161"/>
      <c r="LSF284" s="163"/>
      <c r="LSG284" s="163"/>
      <c r="LSH284" s="160"/>
      <c r="LSI284" s="161"/>
      <c r="LSJ284" s="163"/>
      <c r="LSK284" s="163"/>
      <c r="LSL284" s="160"/>
      <c r="LSM284" s="161"/>
      <c r="LSN284" s="163"/>
      <c r="LSO284" s="163"/>
      <c r="LSP284" s="160"/>
      <c r="LSQ284" s="161"/>
      <c r="LSR284" s="163"/>
      <c r="LSS284" s="163"/>
      <c r="LST284" s="160"/>
      <c r="LSU284" s="161"/>
      <c r="LSV284" s="163"/>
      <c r="LSW284" s="163"/>
      <c r="LSX284" s="160"/>
      <c r="LSY284" s="161"/>
      <c r="LSZ284" s="163"/>
      <c r="LTA284" s="163"/>
      <c r="LTB284" s="160"/>
      <c r="LTC284" s="161"/>
      <c r="LTD284" s="163"/>
      <c r="LTE284" s="163"/>
      <c r="LTF284" s="160"/>
      <c r="LTG284" s="161"/>
      <c r="LTH284" s="163"/>
      <c r="LTI284" s="163"/>
      <c r="LTJ284" s="160"/>
      <c r="LTK284" s="161"/>
      <c r="LTL284" s="163"/>
      <c r="LTM284" s="163"/>
      <c r="LTN284" s="160"/>
      <c r="LTO284" s="161"/>
      <c r="LTP284" s="163"/>
      <c r="LTQ284" s="163"/>
      <c r="LTR284" s="160"/>
      <c r="LTS284" s="161"/>
      <c r="LTT284" s="163"/>
      <c r="LTU284" s="163"/>
      <c r="LTV284" s="160"/>
      <c r="LTW284" s="161"/>
      <c r="LTX284" s="163"/>
      <c r="LTY284" s="163"/>
      <c r="LTZ284" s="160"/>
      <c r="LUA284" s="161"/>
      <c r="LUB284" s="163"/>
      <c r="LUC284" s="163"/>
      <c r="LUD284" s="160"/>
      <c r="LUE284" s="161"/>
      <c r="LUF284" s="163"/>
      <c r="LUG284" s="163"/>
      <c r="LUH284" s="160"/>
      <c r="LUI284" s="161"/>
      <c r="LUJ284" s="163"/>
      <c r="LUK284" s="163"/>
      <c r="LUL284" s="160"/>
      <c r="LUM284" s="161"/>
      <c r="LUN284" s="163"/>
      <c r="LUO284" s="163"/>
      <c r="LUP284" s="160"/>
      <c r="LUQ284" s="161"/>
      <c r="LUR284" s="163"/>
      <c r="LUS284" s="163"/>
      <c r="LUT284" s="160"/>
      <c r="LUU284" s="161"/>
      <c r="LUV284" s="163"/>
      <c r="LUW284" s="163"/>
      <c r="LUX284" s="160"/>
      <c r="LUY284" s="161"/>
      <c r="LUZ284" s="163"/>
      <c r="LVA284" s="163"/>
      <c r="LVB284" s="160"/>
      <c r="LVC284" s="161"/>
      <c r="LVD284" s="163"/>
      <c r="LVE284" s="163"/>
      <c r="LVF284" s="160"/>
      <c r="LVG284" s="161"/>
      <c r="LVH284" s="163"/>
      <c r="LVI284" s="163"/>
      <c r="LVJ284" s="160"/>
      <c r="LVK284" s="161"/>
      <c r="LVL284" s="163"/>
      <c r="LVM284" s="163"/>
      <c r="LVN284" s="160"/>
      <c r="LVO284" s="161"/>
      <c r="LVP284" s="163"/>
      <c r="LVQ284" s="163"/>
      <c r="LVR284" s="160"/>
      <c r="LVS284" s="161"/>
      <c r="LVT284" s="163"/>
      <c r="LVU284" s="163"/>
      <c r="LVV284" s="160"/>
      <c r="LVW284" s="161"/>
      <c r="LVX284" s="163"/>
      <c r="LVY284" s="163"/>
      <c r="LVZ284" s="160"/>
      <c r="LWA284" s="161"/>
      <c r="LWB284" s="163"/>
      <c r="LWC284" s="163"/>
      <c r="LWD284" s="160"/>
      <c r="LWE284" s="161"/>
      <c r="LWF284" s="163"/>
      <c r="LWG284" s="163"/>
      <c r="LWH284" s="160"/>
      <c r="LWI284" s="161"/>
      <c r="LWJ284" s="163"/>
      <c r="LWK284" s="163"/>
      <c r="LWL284" s="160"/>
      <c r="LWM284" s="161"/>
      <c r="LWN284" s="163"/>
      <c r="LWO284" s="163"/>
      <c r="LWP284" s="160"/>
      <c r="LWQ284" s="161"/>
      <c r="LWR284" s="163"/>
      <c r="LWS284" s="163"/>
      <c r="LWT284" s="160"/>
      <c r="LWU284" s="161"/>
      <c r="LWV284" s="163"/>
      <c r="LWW284" s="163"/>
      <c r="LWX284" s="160"/>
      <c r="LWY284" s="161"/>
      <c r="LWZ284" s="163"/>
      <c r="LXA284" s="163"/>
      <c r="LXB284" s="160"/>
      <c r="LXC284" s="161"/>
      <c r="LXD284" s="163"/>
      <c r="LXE284" s="163"/>
      <c r="LXF284" s="160"/>
      <c r="LXG284" s="161"/>
      <c r="LXH284" s="163"/>
      <c r="LXI284" s="163"/>
      <c r="LXJ284" s="160"/>
      <c r="LXK284" s="161"/>
      <c r="LXL284" s="163"/>
      <c r="LXM284" s="163"/>
      <c r="LXN284" s="160"/>
      <c r="LXO284" s="161"/>
      <c r="LXP284" s="163"/>
      <c r="LXQ284" s="163"/>
      <c r="LXR284" s="160"/>
      <c r="LXS284" s="161"/>
      <c r="LXT284" s="163"/>
      <c r="LXU284" s="163"/>
      <c r="LXV284" s="160"/>
      <c r="LXW284" s="161"/>
      <c r="LXX284" s="163"/>
      <c r="LXY284" s="163"/>
      <c r="LXZ284" s="160"/>
      <c r="LYA284" s="161"/>
      <c r="LYB284" s="163"/>
      <c r="LYC284" s="163"/>
      <c r="LYD284" s="160"/>
      <c r="LYE284" s="161"/>
      <c r="LYF284" s="163"/>
      <c r="LYG284" s="163"/>
      <c r="LYH284" s="160"/>
      <c r="LYI284" s="161"/>
      <c r="LYJ284" s="163"/>
      <c r="LYK284" s="163"/>
      <c r="LYL284" s="160"/>
      <c r="LYM284" s="161"/>
      <c r="LYN284" s="163"/>
      <c r="LYO284" s="163"/>
      <c r="LYP284" s="160"/>
      <c r="LYQ284" s="161"/>
      <c r="LYR284" s="163"/>
      <c r="LYS284" s="163"/>
      <c r="LYT284" s="160"/>
      <c r="LYU284" s="161"/>
      <c r="LYV284" s="163"/>
      <c r="LYW284" s="163"/>
      <c r="LYX284" s="160"/>
      <c r="LYY284" s="161"/>
      <c r="LYZ284" s="163"/>
      <c r="LZA284" s="163"/>
      <c r="LZB284" s="160"/>
      <c r="LZC284" s="161"/>
      <c r="LZD284" s="163"/>
      <c r="LZE284" s="163"/>
      <c r="LZF284" s="160"/>
      <c r="LZG284" s="161"/>
      <c r="LZH284" s="163"/>
      <c r="LZI284" s="163"/>
      <c r="LZJ284" s="160"/>
      <c r="LZK284" s="161"/>
      <c r="LZL284" s="163"/>
      <c r="LZM284" s="163"/>
      <c r="LZN284" s="160"/>
      <c r="LZO284" s="161"/>
      <c r="LZP284" s="163"/>
      <c r="LZQ284" s="163"/>
      <c r="LZR284" s="160"/>
      <c r="LZS284" s="161"/>
      <c r="LZT284" s="163"/>
      <c r="LZU284" s="163"/>
      <c r="LZV284" s="160"/>
      <c r="LZW284" s="161"/>
      <c r="LZX284" s="163"/>
      <c r="LZY284" s="163"/>
      <c r="LZZ284" s="160"/>
      <c r="MAA284" s="161"/>
      <c r="MAB284" s="163"/>
      <c r="MAC284" s="163"/>
      <c r="MAD284" s="160"/>
      <c r="MAE284" s="161"/>
      <c r="MAF284" s="163"/>
      <c r="MAG284" s="163"/>
      <c r="MAH284" s="160"/>
      <c r="MAI284" s="161"/>
      <c r="MAJ284" s="163"/>
      <c r="MAK284" s="163"/>
      <c r="MAL284" s="160"/>
      <c r="MAM284" s="161"/>
      <c r="MAN284" s="163"/>
      <c r="MAO284" s="163"/>
      <c r="MAP284" s="160"/>
      <c r="MAQ284" s="161"/>
      <c r="MAR284" s="163"/>
      <c r="MAS284" s="163"/>
      <c r="MAT284" s="160"/>
      <c r="MAU284" s="161"/>
      <c r="MAV284" s="163"/>
      <c r="MAW284" s="163"/>
      <c r="MAX284" s="160"/>
      <c r="MAY284" s="161"/>
      <c r="MAZ284" s="163"/>
      <c r="MBA284" s="163"/>
      <c r="MBB284" s="160"/>
      <c r="MBC284" s="161"/>
      <c r="MBD284" s="163"/>
      <c r="MBE284" s="163"/>
      <c r="MBF284" s="160"/>
      <c r="MBG284" s="161"/>
      <c r="MBH284" s="163"/>
      <c r="MBI284" s="163"/>
      <c r="MBJ284" s="160"/>
      <c r="MBK284" s="161"/>
      <c r="MBL284" s="163"/>
      <c r="MBM284" s="163"/>
      <c r="MBN284" s="160"/>
      <c r="MBO284" s="161"/>
      <c r="MBP284" s="163"/>
      <c r="MBQ284" s="163"/>
      <c r="MBR284" s="160"/>
      <c r="MBS284" s="161"/>
      <c r="MBT284" s="163"/>
      <c r="MBU284" s="163"/>
      <c r="MBV284" s="160"/>
      <c r="MBW284" s="161"/>
      <c r="MBX284" s="163"/>
      <c r="MBY284" s="163"/>
      <c r="MBZ284" s="160"/>
      <c r="MCA284" s="161"/>
      <c r="MCB284" s="163"/>
      <c r="MCC284" s="163"/>
      <c r="MCD284" s="160"/>
      <c r="MCE284" s="161"/>
      <c r="MCF284" s="163"/>
      <c r="MCG284" s="163"/>
      <c r="MCH284" s="160"/>
      <c r="MCI284" s="161"/>
      <c r="MCJ284" s="163"/>
      <c r="MCK284" s="163"/>
      <c r="MCL284" s="160"/>
      <c r="MCM284" s="161"/>
      <c r="MCN284" s="163"/>
      <c r="MCO284" s="163"/>
      <c r="MCP284" s="160"/>
      <c r="MCQ284" s="161"/>
      <c r="MCR284" s="163"/>
      <c r="MCS284" s="163"/>
      <c r="MCT284" s="160"/>
      <c r="MCU284" s="161"/>
      <c r="MCV284" s="163"/>
      <c r="MCW284" s="163"/>
      <c r="MCX284" s="160"/>
      <c r="MCY284" s="161"/>
      <c r="MCZ284" s="163"/>
      <c r="MDA284" s="163"/>
      <c r="MDB284" s="160"/>
      <c r="MDC284" s="161"/>
      <c r="MDD284" s="163"/>
      <c r="MDE284" s="163"/>
      <c r="MDF284" s="160"/>
      <c r="MDG284" s="161"/>
      <c r="MDH284" s="163"/>
      <c r="MDI284" s="163"/>
      <c r="MDJ284" s="160"/>
      <c r="MDK284" s="161"/>
      <c r="MDL284" s="163"/>
      <c r="MDM284" s="163"/>
      <c r="MDN284" s="160"/>
      <c r="MDO284" s="161"/>
      <c r="MDP284" s="163"/>
      <c r="MDQ284" s="163"/>
      <c r="MDR284" s="160"/>
      <c r="MDS284" s="161"/>
      <c r="MDT284" s="163"/>
      <c r="MDU284" s="163"/>
      <c r="MDV284" s="160"/>
      <c r="MDW284" s="161"/>
      <c r="MDX284" s="163"/>
      <c r="MDY284" s="163"/>
      <c r="MDZ284" s="160"/>
      <c r="MEA284" s="161"/>
      <c r="MEB284" s="163"/>
      <c r="MEC284" s="163"/>
      <c r="MED284" s="160"/>
      <c r="MEE284" s="161"/>
      <c r="MEF284" s="163"/>
      <c r="MEG284" s="163"/>
      <c r="MEH284" s="160"/>
      <c r="MEI284" s="161"/>
      <c r="MEJ284" s="163"/>
      <c r="MEK284" s="163"/>
      <c r="MEL284" s="160"/>
      <c r="MEM284" s="161"/>
      <c r="MEN284" s="163"/>
      <c r="MEO284" s="163"/>
      <c r="MEP284" s="160"/>
      <c r="MEQ284" s="161"/>
      <c r="MER284" s="163"/>
      <c r="MES284" s="163"/>
      <c r="MET284" s="160"/>
      <c r="MEU284" s="161"/>
      <c r="MEV284" s="163"/>
      <c r="MEW284" s="163"/>
      <c r="MEX284" s="160"/>
      <c r="MEY284" s="161"/>
      <c r="MEZ284" s="163"/>
      <c r="MFA284" s="163"/>
      <c r="MFB284" s="160"/>
      <c r="MFC284" s="161"/>
      <c r="MFD284" s="163"/>
      <c r="MFE284" s="163"/>
      <c r="MFF284" s="160"/>
      <c r="MFG284" s="161"/>
      <c r="MFH284" s="163"/>
      <c r="MFI284" s="163"/>
      <c r="MFJ284" s="160"/>
      <c r="MFK284" s="161"/>
      <c r="MFL284" s="163"/>
      <c r="MFM284" s="163"/>
      <c r="MFN284" s="160"/>
      <c r="MFO284" s="161"/>
      <c r="MFP284" s="163"/>
      <c r="MFQ284" s="163"/>
      <c r="MFR284" s="160"/>
      <c r="MFS284" s="161"/>
      <c r="MFT284" s="163"/>
      <c r="MFU284" s="163"/>
      <c r="MFV284" s="160"/>
      <c r="MFW284" s="161"/>
      <c r="MFX284" s="163"/>
      <c r="MFY284" s="163"/>
      <c r="MFZ284" s="160"/>
      <c r="MGA284" s="161"/>
      <c r="MGB284" s="163"/>
      <c r="MGC284" s="163"/>
      <c r="MGD284" s="160"/>
      <c r="MGE284" s="161"/>
      <c r="MGF284" s="163"/>
      <c r="MGG284" s="163"/>
      <c r="MGH284" s="160"/>
      <c r="MGI284" s="161"/>
      <c r="MGJ284" s="163"/>
      <c r="MGK284" s="163"/>
      <c r="MGL284" s="160"/>
      <c r="MGM284" s="161"/>
      <c r="MGN284" s="163"/>
      <c r="MGO284" s="163"/>
      <c r="MGP284" s="160"/>
      <c r="MGQ284" s="161"/>
      <c r="MGR284" s="163"/>
      <c r="MGS284" s="163"/>
      <c r="MGT284" s="160"/>
      <c r="MGU284" s="161"/>
      <c r="MGV284" s="163"/>
      <c r="MGW284" s="163"/>
      <c r="MGX284" s="160"/>
      <c r="MGY284" s="161"/>
      <c r="MGZ284" s="163"/>
      <c r="MHA284" s="163"/>
      <c r="MHB284" s="160"/>
      <c r="MHC284" s="161"/>
      <c r="MHD284" s="163"/>
      <c r="MHE284" s="163"/>
      <c r="MHF284" s="160"/>
      <c r="MHG284" s="161"/>
      <c r="MHH284" s="163"/>
      <c r="MHI284" s="163"/>
      <c r="MHJ284" s="160"/>
      <c r="MHK284" s="161"/>
      <c r="MHL284" s="163"/>
      <c r="MHM284" s="163"/>
      <c r="MHN284" s="160"/>
      <c r="MHO284" s="161"/>
      <c r="MHP284" s="163"/>
      <c r="MHQ284" s="163"/>
      <c r="MHR284" s="160"/>
      <c r="MHS284" s="161"/>
      <c r="MHT284" s="163"/>
      <c r="MHU284" s="163"/>
      <c r="MHV284" s="160"/>
      <c r="MHW284" s="161"/>
      <c r="MHX284" s="163"/>
      <c r="MHY284" s="163"/>
      <c r="MHZ284" s="160"/>
      <c r="MIA284" s="161"/>
      <c r="MIB284" s="163"/>
      <c r="MIC284" s="163"/>
      <c r="MID284" s="160"/>
      <c r="MIE284" s="161"/>
      <c r="MIF284" s="163"/>
      <c r="MIG284" s="163"/>
      <c r="MIH284" s="160"/>
      <c r="MII284" s="161"/>
      <c r="MIJ284" s="163"/>
      <c r="MIK284" s="163"/>
      <c r="MIL284" s="160"/>
      <c r="MIM284" s="161"/>
      <c r="MIN284" s="163"/>
      <c r="MIO284" s="163"/>
      <c r="MIP284" s="160"/>
      <c r="MIQ284" s="161"/>
      <c r="MIR284" s="163"/>
      <c r="MIS284" s="163"/>
      <c r="MIT284" s="160"/>
      <c r="MIU284" s="161"/>
      <c r="MIV284" s="163"/>
      <c r="MIW284" s="163"/>
      <c r="MIX284" s="160"/>
      <c r="MIY284" s="161"/>
      <c r="MIZ284" s="163"/>
      <c r="MJA284" s="163"/>
      <c r="MJB284" s="160"/>
      <c r="MJC284" s="161"/>
      <c r="MJD284" s="163"/>
      <c r="MJE284" s="163"/>
      <c r="MJF284" s="160"/>
      <c r="MJG284" s="161"/>
      <c r="MJH284" s="163"/>
      <c r="MJI284" s="163"/>
      <c r="MJJ284" s="160"/>
      <c r="MJK284" s="161"/>
      <c r="MJL284" s="163"/>
      <c r="MJM284" s="163"/>
      <c r="MJN284" s="160"/>
      <c r="MJO284" s="161"/>
      <c r="MJP284" s="163"/>
      <c r="MJQ284" s="163"/>
      <c r="MJR284" s="160"/>
      <c r="MJS284" s="161"/>
      <c r="MJT284" s="163"/>
      <c r="MJU284" s="163"/>
      <c r="MJV284" s="160"/>
      <c r="MJW284" s="161"/>
      <c r="MJX284" s="163"/>
      <c r="MJY284" s="163"/>
      <c r="MJZ284" s="160"/>
      <c r="MKA284" s="161"/>
      <c r="MKB284" s="163"/>
      <c r="MKC284" s="163"/>
      <c r="MKD284" s="160"/>
      <c r="MKE284" s="161"/>
      <c r="MKF284" s="163"/>
      <c r="MKG284" s="163"/>
      <c r="MKH284" s="160"/>
      <c r="MKI284" s="161"/>
      <c r="MKJ284" s="163"/>
      <c r="MKK284" s="163"/>
      <c r="MKL284" s="160"/>
      <c r="MKM284" s="161"/>
      <c r="MKN284" s="163"/>
      <c r="MKO284" s="163"/>
      <c r="MKP284" s="160"/>
      <c r="MKQ284" s="161"/>
      <c r="MKR284" s="163"/>
      <c r="MKS284" s="163"/>
      <c r="MKT284" s="160"/>
      <c r="MKU284" s="161"/>
      <c r="MKV284" s="163"/>
      <c r="MKW284" s="163"/>
      <c r="MKX284" s="160"/>
      <c r="MKY284" s="161"/>
      <c r="MKZ284" s="163"/>
      <c r="MLA284" s="163"/>
      <c r="MLB284" s="160"/>
      <c r="MLC284" s="161"/>
      <c r="MLD284" s="163"/>
      <c r="MLE284" s="163"/>
      <c r="MLF284" s="160"/>
      <c r="MLG284" s="161"/>
      <c r="MLH284" s="163"/>
      <c r="MLI284" s="163"/>
      <c r="MLJ284" s="160"/>
      <c r="MLK284" s="161"/>
      <c r="MLL284" s="163"/>
      <c r="MLM284" s="163"/>
      <c r="MLN284" s="160"/>
      <c r="MLO284" s="161"/>
      <c r="MLP284" s="163"/>
      <c r="MLQ284" s="163"/>
      <c r="MLR284" s="160"/>
      <c r="MLS284" s="161"/>
      <c r="MLT284" s="163"/>
      <c r="MLU284" s="163"/>
      <c r="MLV284" s="160"/>
      <c r="MLW284" s="161"/>
      <c r="MLX284" s="163"/>
      <c r="MLY284" s="163"/>
      <c r="MLZ284" s="160"/>
      <c r="MMA284" s="161"/>
      <c r="MMB284" s="163"/>
      <c r="MMC284" s="163"/>
      <c r="MMD284" s="160"/>
      <c r="MME284" s="161"/>
      <c r="MMF284" s="163"/>
      <c r="MMG284" s="163"/>
      <c r="MMH284" s="160"/>
      <c r="MMI284" s="161"/>
      <c r="MMJ284" s="163"/>
      <c r="MMK284" s="163"/>
      <c r="MML284" s="160"/>
      <c r="MMM284" s="161"/>
      <c r="MMN284" s="163"/>
      <c r="MMO284" s="163"/>
      <c r="MMP284" s="160"/>
      <c r="MMQ284" s="161"/>
      <c r="MMR284" s="163"/>
      <c r="MMS284" s="163"/>
      <c r="MMT284" s="160"/>
      <c r="MMU284" s="161"/>
      <c r="MMV284" s="163"/>
      <c r="MMW284" s="163"/>
      <c r="MMX284" s="160"/>
      <c r="MMY284" s="161"/>
      <c r="MMZ284" s="163"/>
      <c r="MNA284" s="163"/>
      <c r="MNB284" s="160"/>
      <c r="MNC284" s="161"/>
      <c r="MND284" s="163"/>
      <c r="MNE284" s="163"/>
      <c r="MNF284" s="160"/>
      <c r="MNG284" s="161"/>
      <c r="MNH284" s="163"/>
      <c r="MNI284" s="163"/>
      <c r="MNJ284" s="160"/>
      <c r="MNK284" s="161"/>
      <c r="MNL284" s="163"/>
      <c r="MNM284" s="163"/>
      <c r="MNN284" s="160"/>
      <c r="MNO284" s="161"/>
      <c r="MNP284" s="163"/>
      <c r="MNQ284" s="163"/>
      <c r="MNR284" s="160"/>
      <c r="MNS284" s="161"/>
      <c r="MNT284" s="163"/>
      <c r="MNU284" s="163"/>
      <c r="MNV284" s="160"/>
      <c r="MNW284" s="161"/>
      <c r="MNX284" s="163"/>
      <c r="MNY284" s="163"/>
      <c r="MNZ284" s="160"/>
      <c r="MOA284" s="161"/>
      <c r="MOB284" s="163"/>
      <c r="MOC284" s="163"/>
      <c r="MOD284" s="160"/>
      <c r="MOE284" s="161"/>
      <c r="MOF284" s="163"/>
      <c r="MOG284" s="163"/>
      <c r="MOH284" s="160"/>
      <c r="MOI284" s="161"/>
      <c r="MOJ284" s="163"/>
      <c r="MOK284" s="163"/>
      <c r="MOL284" s="160"/>
      <c r="MOM284" s="161"/>
      <c r="MON284" s="163"/>
      <c r="MOO284" s="163"/>
      <c r="MOP284" s="160"/>
      <c r="MOQ284" s="161"/>
      <c r="MOR284" s="163"/>
      <c r="MOS284" s="163"/>
      <c r="MOT284" s="160"/>
      <c r="MOU284" s="161"/>
      <c r="MOV284" s="163"/>
      <c r="MOW284" s="163"/>
      <c r="MOX284" s="160"/>
      <c r="MOY284" s="161"/>
      <c r="MOZ284" s="163"/>
      <c r="MPA284" s="163"/>
      <c r="MPB284" s="160"/>
      <c r="MPC284" s="161"/>
      <c r="MPD284" s="163"/>
      <c r="MPE284" s="163"/>
      <c r="MPF284" s="160"/>
      <c r="MPG284" s="161"/>
      <c r="MPH284" s="163"/>
      <c r="MPI284" s="163"/>
      <c r="MPJ284" s="160"/>
      <c r="MPK284" s="161"/>
      <c r="MPL284" s="163"/>
      <c r="MPM284" s="163"/>
      <c r="MPN284" s="160"/>
      <c r="MPO284" s="161"/>
      <c r="MPP284" s="163"/>
      <c r="MPQ284" s="163"/>
      <c r="MPR284" s="160"/>
      <c r="MPS284" s="161"/>
      <c r="MPT284" s="163"/>
      <c r="MPU284" s="163"/>
      <c r="MPV284" s="160"/>
      <c r="MPW284" s="161"/>
      <c r="MPX284" s="163"/>
      <c r="MPY284" s="163"/>
      <c r="MPZ284" s="160"/>
      <c r="MQA284" s="161"/>
      <c r="MQB284" s="163"/>
      <c r="MQC284" s="163"/>
      <c r="MQD284" s="160"/>
      <c r="MQE284" s="161"/>
      <c r="MQF284" s="163"/>
      <c r="MQG284" s="163"/>
      <c r="MQH284" s="160"/>
      <c r="MQI284" s="161"/>
      <c r="MQJ284" s="163"/>
      <c r="MQK284" s="163"/>
      <c r="MQL284" s="160"/>
      <c r="MQM284" s="161"/>
      <c r="MQN284" s="163"/>
      <c r="MQO284" s="163"/>
      <c r="MQP284" s="160"/>
      <c r="MQQ284" s="161"/>
      <c r="MQR284" s="163"/>
      <c r="MQS284" s="163"/>
      <c r="MQT284" s="160"/>
      <c r="MQU284" s="161"/>
      <c r="MQV284" s="163"/>
      <c r="MQW284" s="163"/>
      <c r="MQX284" s="160"/>
      <c r="MQY284" s="161"/>
      <c r="MQZ284" s="163"/>
      <c r="MRA284" s="163"/>
      <c r="MRB284" s="160"/>
      <c r="MRC284" s="161"/>
      <c r="MRD284" s="163"/>
      <c r="MRE284" s="163"/>
      <c r="MRF284" s="160"/>
      <c r="MRG284" s="161"/>
      <c r="MRH284" s="163"/>
      <c r="MRI284" s="163"/>
      <c r="MRJ284" s="160"/>
      <c r="MRK284" s="161"/>
      <c r="MRL284" s="163"/>
      <c r="MRM284" s="163"/>
      <c r="MRN284" s="160"/>
      <c r="MRO284" s="161"/>
      <c r="MRP284" s="163"/>
      <c r="MRQ284" s="163"/>
      <c r="MRR284" s="160"/>
      <c r="MRS284" s="161"/>
      <c r="MRT284" s="163"/>
      <c r="MRU284" s="163"/>
      <c r="MRV284" s="160"/>
      <c r="MRW284" s="161"/>
      <c r="MRX284" s="163"/>
      <c r="MRY284" s="163"/>
      <c r="MRZ284" s="160"/>
      <c r="MSA284" s="161"/>
      <c r="MSB284" s="163"/>
      <c r="MSC284" s="163"/>
      <c r="MSD284" s="160"/>
      <c r="MSE284" s="161"/>
      <c r="MSF284" s="163"/>
      <c r="MSG284" s="163"/>
      <c r="MSH284" s="160"/>
      <c r="MSI284" s="161"/>
      <c r="MSJ284" s="163"/>
      <c r="MSK284" s="163"/>
      <c r="MSL284" s="160"/>
      <c r="MSM284" s="161"/>
      <c r="MSN284" s="163"/>
      <c r="MSO284" s="163"/>
      <c r="MSP284" s="160"/>
      <c r="MSQ284" s="161"/>
      <c r="MSR284" s="163"/>
      <c r="MSS284" s="163"/>
      <c r="MST284" s="160"/>
      <c r="MSU284" s="161"/>
      <c r="MSV284" s="163"/>
      <c r="MSW284" s="163"/>
      <c r="MSX284" s="160"/>
      <c r="MSY284" s="161"/>
      <c r="MSZ284" s="163"/>
      <c r="MTA284" s="163"/>
      <c r="MTB284" s="160"/>
      <c r="MTC284" s="161"/>
      <c r="MTD284" s="163"/>
      <c r="MTE284" s="163"/>
      <c r="MTF284" s="160"/>
      <c r="MTG284" s="161"/>
      <c r="MTH284" s="163"/>
      <c r="MTI284" s="163"/>
      <c r="MTJ284" s="160"/>
      <c r="MTK284" s="161"/>
      <c r="MTL284" s="163"/>
      <c r="MTM284" s="163"/>
      <c r="MTN284" s="160"/>
      <c r="MTO284" s="161"/>
      <c r="MTP284" s="163"/>
      <c r="MTQ284" s="163"/>
      <c r="MTR284" s="160"/>
      <c r="MTS284" s="161"/>
      <c r="MTT284" s="163"/>
      <c r="MTU284" s="163"/>
      <c r="MTV284" s="160"/>
      <c r="MTW284" s="161"/>
      <c r="MTX284" s="163"/>
      <c r="MTY284" s="163"/>
      <c r="MTZ284" s="160"/>
      <c r="MUA284" s="161"/>
      <c r="MUB284" s="163"/>
      <c r="MUC284" s="163"/>
      <c r="MUD284" s="160"/>
      <c r="MUE284" s="161"/>
      <c r="MUF284" s="163"/>
      <c r="MUG284" s="163"/>
      <c r="MUH284" s="160"/>
      <c r="MUI284" s="161"/>
      <c r="MUJ284" s="163"/>
      <c r="MUK284" s="163"/>
      <c r="MUL284" s="160"/>
      <c r="MUM284" s="161"/>
      <c r="MUN284" s="163"/>
      <c r="MUO284" s="163"/>
      <c r="MUP284" s="160"/>
      <c r="MUQ284" s="161"/>
      <c r="MUR284" s="163"/>
      <c r="MUS284" s="163"/>
      <c r="MUT284" s="160"/>
      <c r="MUU284" s="161"/>
      <c r="MUV284" s="163"/>
      <c r="MUW284" s="163"/>
      <c r="MUX284" s="160"/>
      <c r="MUY284" s="161"/>
      <c r="MUZ284" s="163"/>
      <c r="MVA284" s="163"/>
      <c r="MVB284" s="160"/>
      <c r="MVC284" s="161"/>
      <c r="MVD284" s="163"/>
      <c r="MVE284" s="163"/>
      <c r="MVF284" s="160"/>
      <c r="MVG284" s="161"/>
      <c r="MVH284" s="163"/>
      <c r="MVI284" s="163"/>
      <c r="MVJ284" s="160"/>
      <c r="MVK284" s="161"/>
      <c r="MVL284" s="163"/>
      <c r="MVM284" s="163"/>
      <c r="MVN284" s="160"/>
      <c r="MVO284" s="161"/>
      <c r="MVP284" s="163"/>
      <c r="MVQ284" s="163"/>
      <c r="MVR284" s="160"/>
      <c r="MVS284" s="161"/>
      <c r="MVT284" s="163"/>
      <c r="MVU284" s="163"/>
      <c r="MVV284" s="160"/>
      <c r="MVW284" s="161"/>
      <c r="MVX284" s="163"/>
      <c r="MVY284" s="163"/>
      <c r="MVZ284" s="160"/>
      <c r="MWA284" s="161"/>
      <c r="MWB284" s="163"/>
      <c r="MWC284" s="163"/>
      <c r="MWD284" s="160"/>
      <c r="MWE284" s="161"/>
      <c r="MWF284" s="163"/>
      <c r="MWG284" s="163"/>
      <c r="MWH284" s="160"/>
      <c r="MWI284" s="161"/>
      <c r="MWJ284" s="163"/>
      <c r="MWK284" s="163"/>
      <c r="MWL284" s="160"/>
      <c r="MWM284" s="161"/>
      <c r="MWN284" s="163"/>
      <c r="MWO284" s="163"/>
      <c r="MWP284" s="160"/>
      <c r="MWQ284" s="161"/>
      <c r="MWR284" s="163"/>
      <c r="MWS284" s="163"/>
      <c r="MWT284" s="160"/>
      <c r="MWU284" s="161"/>
      <c r="MWV284" s="163"/>
      <c r="MWW284" s="163"/>
      <c r="MWX284" s="160"/>
      <c r="MWY284" s="161"/>
      <c r="MWZ284" s="163"/>
      <c r="MXA284" s="163"/>
      <c r="MXB284" s="160"/>
      <c r="MXC284" s="161"/>
      <c r="MXD284" s="163"/>
      <c r="MXE284" s="163"/>
      <c r="MXF284" s="160"/>
      <c r="MXG284" s="161"/>
      <c r="MXH284" s="163"/>
      <c r="MXI284" s="163"/>
      <c r="MXJ284" s="160"/>
      <c r="MXK284" s="161"/>
      <c r="MXL284" s="163"/>
      <c r="MXM284" s="163"/>
      <c r="MXN284" s="160"/>
      <c r="MXO284" s="161"/>
      <c r="MXP284" s="163"/>
      <c r="MXQ284" s="163"/>
      <c r="MXR284" s="160"/>
      <c r="MXS284" s="161"/>
      <c r="MXT284" s="163"/>
      <c r="MXU284" s="163"/>
      <c r="MXV284" s="160"/>
      <c r="MXW284" s="161"/>
      <c r="MXX284" s="163"/>
      <c r="MXY284" s="163"/>
      <c r="MXZ284" s="160"/>
      <c r="MYA284" s="161"/>
      <c r="MYB284" s="163"/>
      <c r="MYC284" s="163"/>
      <c r="MYD284" s="160"/>
      <c r="MYE284" s="161"/>
      <c r="MYF284" s="163"/>
      <c r="MYG284" s="163"/>
      <c r="MYH284" s="160"/>
      <c r="MYI284" s="161"/>
      <c r="MYJ284" s="163"/>
      <c r="MYK284" s="163"/>
      <c r="MYL284" s="160"/>
      <c r="MYM284" s="161"/>
      <c r="MYN284" s="163"/>
      <c r="MYO284" s="163"/>
      <c r="MYP284" s="160"/>
      <c r="MYQ284" s="161"/>
      <c r="MYR284" s="163"/>
      <c r="MYS284" s="163"/>
      <c r="MYT284" s="160"/>
      <c r="MYU284" s="161"/>
      <c r="MYV284" s="163"/>
      <c r="MYW284" s="163"/>
      <c r="MYX284" s="160"/>
      <c r="MYY284" s="161"/>
      <c r="MYZ284" s="163"/>
      <c r="MZA284" s="163"/>
      <c r="MZB284" s="160"/>
      <c r="MZC284" s="161"/>
      <c r="MZD284" s="163"/>
      <c r="MZE284" s="163"/>
      <c r="MZF284" s="160"/>
      <c r="MZG284" s="161"/>
      <c r="MZH284" s="163"/>
      <c r="MZI284" s="163"/>
      <c r="MZJ284" s="160"/>
      <c r="MZK284" s="161"/>
      <c r="MZL284" s="163"/>
      <c r="MZM284" s="163"/>
      <c r="MZN284" s="160"/>
      <c r="MZO284" s="161"/>
      <c r="MZP284" s="163"/>
      <c r="MZQ284" s="163"/>
      <c r="MZR284" s="160"/>
      <c r="MZS284" s="161"/>
      <c r="MZT284" s="163"/>
      <c r="MZU284" s="163"/>
      <c r="MZV284" s="160"/>
      <c r="MZW284" s="161"/>
      <c r="MZX284" s="163"/>
      <c r="MZY284" s="163"/>
      <c r="MZZ284" s="160"/>
      <c r="NAA284" s="161"/>
      <c r="NAB284" s="163"/>
      <c r="NAC284" s="163"/>
      <c r="NAD284" s="160"/>
      <c r="NAE284" s="161"/>
      <c r="NAF284" s="163"/>
      <c r="NAG284" s="163"/>
      <c r="NAH284" s="160"/>
      <c r="NAI284" s="161"/>
      <c r="NAJ284" s="163"/>
      <c r="NAK284" s="163"/>
      <c r="NAL284" s="160"/>
      <c r="NAM284" s="161"/>
      <c r="NAN284" s="163"/>
      <c r="NAO284" s="163"/>
      <c r="NAP284" s="160"/>
      <c r="NAQ284" s="161"/>
      <c r="NAR284" s="163"/>
      <c r="NAS284" s="163"/>
      <c r="NAT284" s="160"/>
      <c r="NAU284" s="161"/>
      <c r="NAV284" s="163"/>
      <c r="NAW284" s="163"/>
      <c r="NAX284" s="160"/>
      <c r="NAY284" s="161"/>
      <c r="NAZ284" s="163"/>
      <c r="NBA284" s="163"/>
      <c r="NBB284" s="160"/>
      <c r="NBC284" s="161"/>
      <c r="NBD284" s="163"/>
      <c r="NBE284" s="163"/>
      <c r="NBF284" s="160"/>
      <c r="NBG284" s="161"/>
      <c r="NBH284" s="163"/>
      <c r="NBI284" s="163"/>
      <c r="NBJ284" s="160"/>
      <c r="NBK284" s="161"/>
      <c r="NBL284" s="163"/>
      <c r="NBM284" s="163"/>
      <c r="NBN284" s="160"/>
      <c r="NBO284" s="161"/>
      <c r="NBP284" s="163"/>
      <c r="NBQ284" s="163"/>
      <c r="NBR284" s="160"/>
      <c r="NBS284" s="161"/>
      <c r="NBT284" s="163"/>
      <c r="NBU284" s="163"/>
      <c r="NBV284" s="160"/>
      <c r="NBW284" s="161"/>
      <c r="NBX284" s="163"/>
      <c r="NBY284" s="163"/>
      <c r="NBZ284" s="160"/>
      <c r="NCA284" s="161"/>
      <c r="NCB284" s="163"/>
      <c r="NCC284" s="163"/>
      <c r="NCD284" s="160"/>
      <c r="NCE284" s="161"/>
      <c r="NCF284" s="163"/>
      <c r="NCG284" s="163"/>
      <c r="NCH284" s="160"/>
      <c r="NCI284" s="161"/>
      <c r="NCJ284" s="163"/>
      <c r="NCK284" s="163"/>
      <c r="NCL284" s="160"/>
      <c r="NCM284" s="161"/>
      <c r="NCN284" s="163"/>
      <c r="NCO284" s="163"/>
      <c r="NCP284" s="160"/>
      <c r="NCQ284" s="161"/>
      <c r="NCR284" s="163"/>
      <c r="NCS284" s="163"/>
      <c r="NCT284" s="160"/>
      <c r="NCU284" s="161"/>
      <c r="NCV284" s="163"/>
      <c r="NCW284" s="163"/>
      <c r="NCX284" s="160"/>
      <c r="NCY284" s="161"/>
      <c r="NCZ284" s="163"/>
      <c r="NDA284" s="163"/>
      <c r="NDB284" s="160"/>
      <c r="NDC284" s="161"/>
      <c r="NDD284" s="163"/>
      <c r="NDE284" s="163"/>
      <c r="NDF284" s="160"/>
      <c r="NDG284" s="161"/>
      <c r="NDH284" s="163"/>
      <c r="NDI284" s="163"/>
      <c r="NDJ284" s="160"/>
      <c r="NDK284" s="161"/>
      <c r="NDL284" s="163"/>
      <c r="NDM284" s="163"/>
      <c r="NDN284" s="160"/>
      <c r="NDO284" s="161"/>
      <c r="NDP284" s="163"/>
      <c r="NDQ284" s="163"/>
      <c r="NDR284" s="160"/>
      <c r="NDS284" s="161"/>
      <c r="NDT284" s="163"/>
      <c r="NDU284" s="163"/>
      <c r="NDV284" s="160"/>
      <c r="NDW284" s="161"/>
      <c r="NDX284" s="163"/>
      <c r="NDY284" s="163"/>
      <c r="NDZ284" s="160"/>
      <c r="NEA284" s="161"/>
      <c r="NEB284" s="163"/>
      <c r="NEC284" s="163"/>
      <c r="NED284" s="160"/>
      <c r="NEE284" s="161"/>
      <c r="NEF284" s="163"/>
      <c r="NEG284" s="163"/>
      <c r="NEH284" s="160"/>
      <c r="NEI284" s="161"/>
      <c r="NEJ284" s="163"/>
      <c r="NEK284" s="163"/>
      <c r="NEL284" s="160"/>
      <c r="NEM284" s="161"/>
      <c r="NEN284" s="163"/>
      <c r="NEO284" s="163"/>
      <c r="NEP284" s="160"/>
      <c r="NEQ284" s="161"/>
      <c r="NER284" s="163"/>
      <c r="NES284" s="163"/>
      <c r="NET284" s="160"/>
      <c r="NEU284" s="161"/>
      <c r="NEV284" s="163"/>
      <c r="NEW284" s="163"/>
      <c r="NEX284" s="160"/>
      <c r="NEY284" s="161"/>
      <c r="NEZ284" s="163"/>
      <c r="NFA284" s="163"/>
      <c r="NFB284" s="160"/>
      <c r="NFC284" s="161"/>
      <c r="NFD284" s="163"/>
      <c r="NFE284" s="163"/>
      <c r="NFF284" s="160"/>
      <c r="NFG284" s="161"/>
      <c r="NFH284" s="163"/>
      <c r="NFI284" s="163"/>
      <c r="NFJ284" s="160"/>
      <c r="NFK284" s="161"/>
      <c r="NFL284" s="163"/>
      <c r="NFM284" s="163"/>
      <c r="NFN284" s="160"/>
      <c r="NFO284" s="161"/>
      <c r="NFP284" s="163"/>
      <c r="NFQ284" s="163"/>
      <c r="NFR284" s="160"/>
      <c r="NFS284" s="161"/>
      <c r="NFT284" s="163"/>
      <c r="NFU284" s="163"/>
      <c r="NFV284" s="160"/>
      <c r="NFW284" s="161"/>
      <c r="NFX284" s="163"/>
      <c r="NFY284" s="163"/>
      <c r="NFZ284" s="160"/>
      <c r="NGA284" s="161"/>
      <c r="NGB284" s="163"/>
      <c r="NGC284" s="163"/>
      <c r="NGD284" s="160"/>
      <c r="NGE284" s="161"/>
      <c r="NGF284" s="163"/>
      <c r="NGG284" s="163"/>
      <c r="NGH284" s="160"/>
      <c r="NGI284" s="161"/>
      <c r="NGJ284" s="163"/>
      <c r="NGK284" s="163"/>
      <c r="NGL284" s="160"/>
      <c r="NGM284" s="161"/>
      <c r="NGN284" s="163"/>
      <c r="NGO284" s="163"/>
      <c r="NGP284" s="160"/>
      <c r="NGQ284" s="161"/>
      <c r="NGR284" s="163"/>
      <c r="NGS284" s="163"/>
      <c r="NGT284" s="160"/>
      <c r="NGU284" s="161"/>
      <c r="NGV284" s="163"/>
      <c r="NGW284" s="163"/>
      <c r="NGX284" s="160"/>
      <c r="NGY284" s="161"/>
      <c r="NGZ284" s="163"/>
      <c r="NHA284" s="163"/>
      <c r="NHB284" s="160"/>
      <c r="NHC284" s="161"/>
      <c r="NHD284" s="163"/>
      <c r="NHE284" s="163"/>
      <c r="NHF284" s="160"/>
      <c r="NHG284" s="161"/>
      <c r="NHH284" s="163"/>
      <c r="NHI284" s="163"/>
      <c r="NHJ284" s="160"/>
      <c r="NHK284" s="161"/>
      <c r="NHL284" s="163"/>
      <c r="NHM284" s="163"/>
      <c r="NHN284" s="160"/>
      <c r="NHO284" s="161"/>
      <c r="NHP284" s="163"/>
      <c r="NHQ284" s="163"/>
      <c r="NHR284" s="160"/>
      <c r="NHS284" s="161"/>
      <c r="NHT284" s="163"/>
      <c r="NHU284" s="163"/>
      <c r="NHV284" s="160"/>
      <c r="NHW284" s="161"/>
      <c r="NHX284" s="163"/>
      <c r="NHY284" s="163"/>
      <c r="NHZ284" s="160"/>
      <c r="NIA284" s="161"/>
      <c r="NIB284" s="163"/>
      <c r="NIC284" s="163"/>
      <c r="NID284" s="160"/>
      <c r="NIE284" s="161"/>
      <c r="NIF284" s="163"/>
      <c r="NIG284" s="163"/>
      <c r="NIH284" s="160"/>
      <c r="NII284" s="161"/>
      <c r="NIJ284" s="163"/>
      <c r="NIK284" s="163"/>
      <c r="NIL284" s="160"/>
      <c r="NIM284" s="161"/>
      <c r="NIN284" s="163"/>
      <c r="NIO284" s="163"/>
      <c r="NIP284" s="160"/>
      <c r="NIQ284" s="161"/>
      <c r="NIR284" s="163"/>
      <c r="NIS284" s="163"/>
      <c r="NIT284" s="160"/>
      <c r="NIU284" s="161"/>
      <c r="NIV284" s="163"/>
      <c r="NIW284" s="163"/>
      <c r="NIX284" s="160"/>
      <c r="NIY284" s="161"/>
      <c r="NIZ284" s="163"/>
      <c r="NJA284" s="163"/>
      <c r="NJB284" s="160"/>
      <c r="NJC284" s="161"/>
      <c r="NJD284" s="163"/>
      <c r="NJE284" s="163"/>
      <c r="NJF284" s="160"/>
      <c r="NJG284" s="161"/>
      <c r="NJH284" s="163"/>
      <c r="NJI284" s="163"/>
      <c r="NJJ284" s="160"/>
      <c r="NJK284" s="161"/>
      <c r="NJL284" s="163"/>
      <c r="NJM284" s="163"/>
      <c r="NJN284" s="160"/>
      <c r="NJO284" s="161"/>
      <c r="NJP284" s="163"/>
      <c r="NJQ284" s="163"/>
      <c r="NJR284" s="160"/>
      <c r="NJS284" s="161"/>
      <c r="NJT284" s="163"/>
      <c r="NJU284" s="163"/>
      <c r="NJV284" s="160"/>
      <c r="NJW284" s="161"/>
      <c r="NJX284" s="163"/>
      <c r="NJY284" s="163"/>
      <c r="NJZ284" s="160"/>
      <c r="NKA284" s="161"/>
      <c r="NKB284" s="163"/>
      <c r="NKC284" s="163"/>
      <c r="NKD284" s="160"/>
      <c r="NKE284" s="161"/>
      <c r="NKF284" s="163"/>
      <c r="NKG284" s="163"/>
      <c r="NKH284" s="160"/>
      <c r="NKI284" s="161"/>
      <c r="NKJ284" s="163"/>
      <c r="NKK284" s="163"/>
      <c r="NKL284" s="160"/>
      <c r="NKM284" s="161"/>
      <c r="NKN284" s="163"/>
      <c r="NKO284" s="163"/>
      <c r="NKP284" s="160"/>
      <c r="NKQ284" s="161"/>
      <c r="NKR284" s="163"/>
      <c r="NKS284" s="163"/>
      <c r="NKT284" s="160"/>
      <c r="NKU284" s="161"/>
      <c r="NKV284" s="163"/>
      <c r="NKW284" s="163"/>
      <c r="NKX284" s="160"/>
      <c r="NKY284" s="161"/>
      <c r="NKZ284" s="163"/>
      <c r="NLA284" s="163"/>
      <c r="NLB284" s="160"/>
      <c r="NLC284" s="161"/>
      <c r="NLD284" s="163"/>
      <c r="NLE284" s="163"/>
      <c r="NLF284" s="160"/>
      <c r="NLG284" s="161"/>
      <c r="NLH284" s="163"/>
      <c r="NLI284" s="163"/>
      <c r="NLJ284" s="160"/>
      <c r="NLK284" s="161"/>
      <c r="NLL284" s="163"/>
      <c r="NLM284" s="163"/>
      <c r="NLN284" s="160"/>
      <c r="NLO284" s="161"/>
      <c r="NLP284" s="163"/>
      <c r="NLQ284" s="163"/>
      <c r="NLR284" s="160"/>
      <c r="NLS284" s="161"/>
      <c r="NLT284" s="163"/>
      <c r="NLU284" s="163"/>
      <c r="NLV284" s="160"/>
      <c r="NLW284" s="161"/>
      <c r="NLX284" s="163"/>
      <c r="NLY284" s="163"/>
      <c r="NLZ284" s="160"/>
      <c r="NMA284" s="161"/>
      <c r="NMB284" s="163"/>
      <c r="NMC284" s="163"/>
      <c r="NMD284" s="160"/>
      <c r="NME284" s="161"/>
      <c r="NMF284" s="163"/>
      <c r="NMG284" s="163"/>
      <c r="NMH284" s="160"/>
      <c r="NMI284" s="161"/>
      <c r="NMJ284" s="163"/>
      <c r="NMK284" s="163"/>
      <c r="NML284" s="160"/>
      <c r="NMM284" s="161"/>
      <c r="NMN284" s="163"/>
      <c r="NMO284" s="163"/>
      <c r="NMP284" s="160"/>
      <c r="NMQ284" s="161"/>
      <c r="NMR284" s="163"/>
      <c r="NMS284" s="163"/>
      <c r="NMT284" s="160"/>
      <c r="NMU284" s="161"/>
      <c r="NMV284" s="163"/>
      <c r="NMW284" s="163"/>
      <c r="NMX284" s="160"/>
      <c r="NMY284" s="161"/>
      <c r="NMZ284" s="163"/>
      <c r="NNA284" s="163"/>
      <c r="NNB284" s="160"/>
      <c r="NNC284" s="161"/>
      <c r="NND284" s="163"/>
      <c r="NNE284" s="163"/>
      <c r="NNF284" s="160"/>
      <c r="NNG284" s="161"/>
      <c r="NNH284" s="163"/>
      <c r="NNI284" s="163"/>
      <c r="NNJ284" s="160"/>
      <c r="NNK284" s="161"/>
      <c r="NNL284" s="163"/>
      <c r="NNM284" s="163"/>
      <c r="NNN284" s="160"/>
      <c r="NNO284" s="161"/>
      <c r="NNP284" s="163"/>
      <c r="NNQ284" s="163"/>
      <c r="NNR284" s="160"/>
      <c r="NNS284" s="161"/>
      <c r="NNT284" s="163"/>
      <c r="NNU284" s="163"/>
      <c r="NNV284" s="160"/>
      <c r="NNW284" s="161"/>
      <c r="NNX284" s="163"/>
      <c r="NNY284" s="163"/>
      <c r="NNZ284" s="160"/>
      <c r="NOA284" s="161"/>
      <c r="NOB284" s="163"/>
      <c r="NOC284" s="163"/>
      <c r="NOD284" s="160"/>
      <c r="NOE284" s="161"/>
      <c r="NOF284" s="163"/>
      <c r="NOG284" s="163"/>
      <c r="NOH284" s="160"/>
      <c r="NOI284" s="161"/>
      <c r="NOJ284" s="163"/>
      <c r="NOK284" s="163"/>
      <c r="NOL284" s="160"/>
      <c r="NOM284" s="161"/>
      <c r="NON284" s="163"/>
      <c r="NOO284" s="163"/>
      <c r="NOP284" s="160"/>
      <c r="NOQ284" s="161"/>
      <c r="NOR284" s="163"/>
      <c r="NOS284" s="163"/>
      <c r="NOT284" s="160"/>
      <c r="NOU284" s="161"/>
      <c r="NOV284" s="163"/>
      <c r="NOW284" s="163"/>
      <c r="NOX284" s="160"/>
      <c r="NOY284" s="161"/>
      <c r="NOZ284" s="163"/>
      <c r="NPA284" s="163"/>
      <c r="NPB284" s="160"/>
      <c r="NPC284" s="161"/>
      <c r="NPD284" s="163"/>
      <c r="NPE284" s="163"/>
      <c r="NPF284" s="160"/>
      <c r="NPG284" s="161"/>
      <c r="NPH284" s="163"/>
      <c r="NPI284" s="163"/>
      <c r="NPJ284" s="160"/>
      <c r="NPK284" s="161"/>
      <c r="NPL284" s="163"/>
      <c r="NPM284" s="163"/>
      <c r="NPN284" s="160"/>
      <c r="NPO284" s="161"/>
      <c r="NPP284" s="163"/>
      <c r="NPQ284" s="163"/>
      <c r="NPR284" s="160"/>
      <c r="NPS284" s="161"/>
      <c r="NPT284" s="163"/>
      <c r="NPU284" s="163"/>
      <c r="NPV284" s="160"/>
      <c r="NPW284" s="161"/>
      <c r="NPX284" s="163"/>
      <c r="NPY284" s="163"/>
      <c r="NPZ284" s="160"/>
      <c r="NQA284" s="161"/>
      <c r="NQB284" s="163"/>
      <c r="NQC284" s="163"/>
      <c r="NQD284" s="160"/>
      <c r="NQE284" s="161"/>
      <c r="NQF284" s="163"/>
      <c r="NQG284" s="163"/>
      <c r="NQH284" s="160"/>
      <c r="NQI284" s="161"/>
      <c r="NQJ284" s="163"/>
      <c r="NQK284" s="163"/>
      <c r="NQL284" s="160"/>
      <c r="NQM284" s="161"/>
      <c r="NQN284" s="163"/>
      <c r="NQO284" s="163"/>
      <c r="NQP284" s="160"/>
      <c r="NQQ284" s="161"/>
      <c r="NQR284" s="163"/>
      <c r="NQS284" s="163"/>
      <c r="NQT284" s="160"/>
      <c r="NQU284" s="161"/>
      <c r="NQV284" s="163"/>
      <c r="NQW284" s="163"/>
      <c r="NQX284" s="160"/>
      <c r="NQY284" s="161"/>
      <c r="NQZ284" s="163"/>
      <c r="NRA284" s="163"/>
      <c r="NRB284" s="160"/>
      <c r="NRC284" s="161"/>
      <c r="NRD284" s="163"/>
      <c r="NRE284" s="163"/>
      <c r="NRF284" s="160"/>
      <c r="NRG284" s="161"/>
      <c r="NRH284" s="163"/>
      <c r="NRI284" s="163"/>
      <c r="NRJ284" s="160"/>
      <c r="NRK284" s="161"/>
      <c r="NRL284" s="163"/>
      <c r="NRM284" s="163"/>
      <c r="NRN284" s="160"/>
      <c r="NRO284" s="161"/>
      <c r="NRP284" s="163"/>
      <c r="NRQ284" s="163"/>
      <c r="NRR284" s="160"/>
      <c r="NRS284" s="161"/>
      <c r="NRT284" s="163"/>
      <c r="NRU284" s="163"/>
      <c r="NRV284" s="160"/>
      <c r="NRW284" s="161"/>
      <c r="NRX284" s="163"/>
      <c r="NRY284" s="163"/>
      <c r="NRZ284" s="160"/>
      <c r="NSA284" s="161"/>
      <c r="NSB284" s="163"/>
      <c r="NSC284" s="163"/>
      <c r="NSD284" s="160"/>
      <c r="NSE284" s="161"/>
      <c r="NSF284" s="163"/>
      <c r="NSG284" s="163"/>
      <c r="NSH284" s="160"/>
      <c r="NSI284" s="161"/>
      <c r="NSJ284" s="163"/>
      <c r="NSK284" s="163"/>
      <c r="NSL284" s="160"/>
      <c r="NSM284" s="161"/>
      <c r="NSN284" s="163"/>
      <c r="NSO284" s="163"/>
      <c r="NSP284" s="160"/>
      <c r="NSQ284" s="161"/>
      <c r="NSR284" s="163"/>
      <c r="NSS284" s="163"/>
      <c r="NST284" s="160"/>
      <c r="NSU284" s="161"/>
      <c r="NSV284" s="163"/>
      <c r="NSW284" s="163"/>
      <c r="NSX284" s="160"/>
      <c r="NSY284" s="161"/>
      <c r="NSZ284" s="163"/>
      <c r="NTA284" s="163"/>
      <c r="NTB284" s="160"/>
      <c r="NTC284" s="161"/>
      <c r="NTD284" s="163"/>
      <c r="NTE284" s="163"/>
      <c r="NTF284" s="160"/>
      <c r="NTG284" s="161"/>
      <c r="NTH284" s="163"/>
      <c r="NTI284" s="163"/>
      <c r="NTJ284" s="160"/>
      <c r="NTK284" s="161"/>
      <c r="NTL284" s="163"/>
      <c r="NTM284" s="163"/>
      <c r="NTN284" s="160"/>
      <c r="NTO284" s="161"/>
      <c r="NTP284" s="163"/>
      <c r="NTQ284" s="163"/>
      <c r="NTR284" s="160"/>
      <c r="NTS284" s="161"/>
      <c r="NTT284" s="163"/>
      <c r="NTU284" s="163"/>
      <c r="NTV284" s="160"/>
      <c r="NTW284" s="161"/>
      <c r="NTX284" s="163"/>
      <c r="NTY284" s="163"/>
      <c r="NTZ284" s="160"/>
      <c r="NUA284" s="161"/>
      <c r="NUB284" s="163"/>
      <c r="NUC284" s="163"/>
      <c r="NUD284" s="160"/>
      <c r="NUE284" s="161"/>
      <c r="NUF284" s="163"/>
      <c r="NUG284" s="163"/>
      <c r="NUH284" s="160"/>
      <c r="NUI284" s="161"/>
      <c r="NUJ284" s="163"/>
      <c r="NUK284" s="163"/>
      <c r="NUL284" s="160"/>
      <c r="NUM284" s="161"/>
      <c r="NUN284" s="163"/>
      <c r="NUO284" s="163"/>
      <c r="NUP284" s="160"/>
      <c r="NUQ284" s="161"/>
      <c r="NUR284" s="163"/>
      <c r="NUS284" s="163"/>
      <c r="NUT284" s="160"/>
      <c r="NUU284" s="161"/>
      <c r="NUV284" s="163"/>
      <c r="NUW284" s="163"/>
      <c r="NUX284" s="160"/>
      <c r="NUY284" s="161"/>
      <c r="NUZ284" s="163"/>
      <c r="NVA284" s="163"/>
      <c r="NVB284" s="160"/>
      <c r="NVC284" s="161"/>
      <c r="NVD284" s="163"/>
      <c r="NVE284" s="163"/>
      <c r="NVF284" s="160"/>
      <c r="NVG284" s="161"/>
      <c r="NVH284" s="163"/>
      <c r="NVI284" s="163"/>
      <c r="NVJ284" s="160"/>
      <c r="NVK284" s="161"/>
      <c r="NVL284" s="163"/>
      <c r="NVM284" s="163"/>
      <c r="NVN284" s="160"/>
      <c r="NVO284" s="161"/>
      <c r="NVP284" s="163"/>
      <c r="NVQ284" s="163"/>
      <c r="NVR284" s="160"/>
      <c r="NVS284" s="161"/>
      <c r="NVT284" s="163"/>
      <c r="NVU284" s="163"/>
      <c r="NVV284" s="160"/>
      <c r="NVW284" s="161"/>
      <c r="NVX284" s="163"/>
      <c r="NVY284" s="163"/>
      <c r="NVZ284" s="160"/>
      <c r="NWA284" s="161"/>
      <c r="NWB284" s="163"/>
      <c r="NWC284" s="163"/>
      <c r="NWD284" s="160"/>
      <c r="NWE284" s="161"/>
      <c r="NWF284" s="163"/>
      <c r="NWG284" s="163"/>
      <c r="NWH284" s="160"/>
      <c r="NWI284" s="161"/>
      <c r="NWJ284" s="163"/>
      <c r="NWK284" s="163"/>
      <c r="NWL284" s="160"/>
      <c r="NWM284" s="161"/>
      <c r="NWN284" s="163"/>
      <c r="NWO284" s="163"/>
      <c r="NWP284" s="160"/>
      <c r="NWQ284" s="161"/>
      <c r="NWR284" s="163"/>
      <c r="NWS284" s="163"/>
      <c r="NWT284" s="160"/>
      <c r="NWU284" s="161"/>
      <c r="NWV284" s="163"/>
      <c r="NWW284" s="163"/>
      <c r="NWX284" s="160"/>
      <c r="NWY284" s="161"/>
      <c r="NWZ284" s="163"/>
      <c r="NXA284" s="163"/>
      <c r="NXB284" s="160"/>
      <c r="NXC284" s="161"/>
      <c r="NXD284" s="163"/>
      <c r="NXE284" s="163"/>
      <c r="NXF284" s="160"/>
      <c r="NXG284" s="161"/>
      <c r="NXH284" s="163"/>
      <c r="NXI284" s="163"/>
      <c r="NXJ284" s="160"/>
      <c r="NXK284" s="161"/>
      <c r="NXL284" s="163"/>
      <c r="NXM284" s="163"/>
      <c r="NXN284" s="160"/>
      <c r="NXO284" s="161"/>
      <c r="NXP284" s="163"/>
      <c r="NXQ284" s="163"/>
      <c r="NXR284" s="160"/>
      <c r="NXS284" s="161"/>
      <c r="NXT284" s="163"/>
      <c r="NXU284" s="163"/>
      <c r="NXV284" s="160"/>
      <c r="NXW284" s="161"/>
      <c r="NXX284" s="163"/>
      <c r="NXY284" s="163"/>
      <c r="NXZ284" s="160"/>
      <c r="NYA284" s="161"/>
      <c r="NYB284" s="163"/>
      <c r="NYC284" s="163"/>
      <c r="NYD284" s="160"/>
      <c r="NYE284" s="161"/>
      <c r="NYF284" s="163"/>
      <c r="NYG284" s="163"/>
      <c r="NYH284" s="160"/>
      <c r="NYI284" s="161"/>
      <c r="NYJ284" s="163"/>
      <c r="NYK284" s="163"/>
      <c r="NYL284" s="160"/>
      <c r="NYM284" s="161"/>
      <c r="NYN284" s="163"/>
      <c r="NYO284" s="163"/>
      <c r="NYP284" s="160"/>
      <c r="NYQ284" s="161"/>
      <c r="NYR284" s="163"/>
      <c r="NYS284" s="163"/>
      <c r="NYT284" s="160"/>
      <c r="NYU284" s="161"/>
      <c r="NYV284" s="163"/>
      <c r="NYW284" s="163"/>
      <c r="NYX284" s="160"/>
      <c r="NYY284" s="161"/>
      <c r="NYZ284" s="163"/>
      <c r="NZA284" s="163"/>
      <c r="NZB284" s="160"/>
      <c r="NZC284" s="161"/>
      <c r="NZD284" s="163"/>
      <c r="NZE284" s="163"/>
      <c r="NZF284" s="160"/>
      <c r="NZG284" s="161"/>
      <c r="NZH284" s="163"/>
      <c r="NZI284" s="163"/>
      <c r="NZJ284" s="160"/>
      <c r="NZK284" s="161"/>
      <c r="NZL284" s="163"/>
      <c r="NZM284" s="163"/>
      <c r="NZN284" s="160"/>
      <c r="NZO284" s="161"/>
      <c r="NZP284" s="163"/>
      <c r="NZQ284" s="163"/>
      <c r="NZR284" s="160"/>
      <c r="NZS284" s="161"/>
      <c r="NZT284" s="163"/>
      <c r="NZU284" s="163"/>
      <c r="NZV284" s="160"/>
      <c r="NZW284" s="161"/>
      <c r="NZX284" s="163"/>
      <c r="NZY284" s="163"/>
      <c r="NZZ284" s="160"/>
      <c r="OAA284" s="161"/>
      <c r="OAB284" s="163"/>
      <c r="OAC284" s="163"/>
      <c r="OAD284" s="160"/>
      <c r="OAE284" s="161"/>
      <c r="OAF284" s="163"/>
      <c r="OAG284" s="163"/>
      <c r="OAH284" s="160"/>
      <c r="OAI284" s="161"/>
      <c r="OAJ284" s="163"/>
      <c r="OAK284" s="163"/>
      <c r="OAL284" s="160"/>
      <c r="OAM284" s="161"/>
      <c r="OAN284" s="163"/>
      <c r="OAO284" s="163"/>
      <c r="OAP284" s="160"/>
      <c r="OAQ284" s="161"/>
      <c r="OAR284" s="163"/>
      <c r="OAS284" s="163"/>
      <c r="OAT284" s="160"/>
      <c r="OAU284" s="161"/>
      <c r="OAV284" s="163"/>
      <c r="OAW284" s="163"/>
      <c r="OAX284" s="160"/>
      <c r="OAY284" s="161"/>
      <c r="OAZ284" s="163"/>
      <c r="OBA284" s="163"/>
      <c r="OBB284" s="160"/>
      <c r="OBC284" s="161"/>
      <c r="OBD284" s="163"/>
      <c r="OBE284" s="163"/>
      <c r="OBF284" s="160"/>
      <c r="OBG284" s="161"/>
      <c r="OBH284" s="163"/>
      <c r="OBI284" s="163"/>
      <c r="OBJ284" s="160"/>
      <c r="OBK284" s="161"/>
      <c r="OBL284" s="163"/>
      <c r="OBM284" s="163"/>
      <c r="OBN284" s="160"/>
      <c r="OBO284" s="161"/>
      <c r="OBP284" s="163"/>
      <c r="OBQ284" s="163"/>
      <c r="OBR284" s="160"/>
      <c r="OBS284" s="161"/>
      <c r="OBT284" s="163"/>
      <c r="OBU284" s="163"/>
      <c r="OBV284" s="160"/>
      <c r="OBW284" s="161"/>
      <c r="OBX284" s="163"/>
      <c r="OBY284" s="163"/>
      <c r="OBZ284" s="160"/>
      <c r="OCA284" s="161"/>
      <c r="OCB284" s="163"/>
      <c r="OCC284" s="163"/>
      <c r="OCD284" s="160"/>
      <c r="OCE284" s="161"/>
      <c r="OCF284" s="163"/>
      <c r="OCG284" s="163"/>
      <c r="OCH284" s="160"/>
      <c r="OCI284" s="161"/>
      <c r="OCJ284" s="163"/>
      <c r="OCK284" s="163"/>
      <c r="OCL284" s="160"/>
      <c r="OCM284" s="161"/>
      <c r="OCN284" s="163"/>
      <c r="OCO284" s="163"/>
      <c r="OCP284" s="160"/>
      <c r="OCQ284" s="161"/>
      <c r="OCR284" s="163"/>
      <c r="OCS284" s="163"/>
      <c r="OCT284" s="160"/>
      <c r="OCU284" s="161"/>
      <c r="OCV284" s="163"/>
      <c r="OCW284" s="163"/>
      <c r="OCX284" s="160"/>
      <c r="OCY284" s="161"/>
      <c r="OCZ284" s="163"/>
      <c r="ODA284" s="163"/>
      <c r="ODB284" s="160"/>
      <c r="ODC284" s="161"/>
      <c r="ODD284" s="163"/>
      <c r="ODE284" s="163"/>
      <c r="ODF284" s="160"/>
      <c r="ODG284" s="161"/>
      <c r="ODH284" s="163"/>
      <c r="ODI284" s="163"/>
      <c r="ODJ284" s="160"/>
      <c r="ODK284" s="161"/>
      <c r="ODL284" s="163"/>
      <c r="ODM284" s="163"/>
      <c r="ODN284" s="160"/>
      <c r="ODO284" s="161"/>
      <c r="ODP284" s="163"/>
      <c r="ODQ284" s="163"/>
      <c r="ODR284" s="160"/>
      <c r="ODS284" s="161"/>
      <c r="ODT284" s="163"/>
      <c r="ODU284" s="163"/>
      <c r="ODV284" s="160"/>
      <c r="ODW284" s="161"/>
      <c r="ODX284" s="163"/>
      <c r="ODY284" s="163"/>
      <c r="ODZ284" s="160"/>
      <c r="OEA284" s="161"/>
      <c r="OEB284" s="163"/>
      <c r="OEC284" s="163"/>
      <c r="OED284" s="160"/>
      <c r="OEE284" s="161"/>
      <c r="OEF284" s="163"/>
      <c r="OEG284" s="163"/>
      <c r="OEH284" s="160"/>
      <c r="OEI284" s="161"/>
      <c r="OEJ284" s="163"/>
      <c r="OEK284" s="163"/>
      <c r="OEL284" s="160"/>
      <c r="OEM284" s="161"/>
      <c r="OEN284" s="163"/>
      <c r="OEO284" s="163"/>
      <c r="OEP284" s="160"/>
      <c r="OEQ284" s="161"/>
      <c r="OER284" s="163"/>
      <c r="OES284" s="163"/>
      <c r="OET284" s="160"/>
      <c r="OEU284" s="161"/>
      <c r="OEV284" s="163"/>
      <c r="OEW284" s="163"/>
      <c r="OEX284" s="160"/>
      <c r="OEY284" s="161"/>
      <c r="OEZ284" s="163"/>
      <c r="OFA284" s="163"/>
      <c r="OFB284" s="160"/>
      <c r="OFC284" s="161"/>
      <c r="OFD284" s="163"/>
      <c r="OFE284" s="163"/>
      <c r="OFF284" s="160"/>
      <c r="OFG284" s="161"/>
      <c r="OFH284" s="163"/>
      <c r="OFI284" s="163"/>
      <c r="OFJ284" s="160"/>
      <c r="OFK284" s="161"/>
      <c r="OFL284" s="163"/>
      <c r="OFM284" s="163"/>
      <c r="OFN284" s="160"/>
      <c r="OFO284" s="161"/>
      <c r="OFP284" s="163"/>
      <c r="OFQ284" s="163"/>
      <c r="OFR284" s="160"/>
      <c r="OFS284" s="161"/>
      <c r="OFT284" s="163"/>
      <c r="OFU284" s="163"/>
      <c r="OFV284" s="160"/>
      <c r="OFW284" s="161"/>
      <c r="OFX284" s="163"/>
      <c r="OFY284" s="163"/>
      <c r="OFZ284" s="160"/>
      <c r="OGA284" s="161"/>
      <c r="OGB284" s="163"/>
      <c r="OGC284" s="163"/>
      <c r="OGD284" s="160"/>
      <c r="OGE284" s="161"/>
      <c r="OGF284" s="163"/>
      <c r="OGG284" s="163"/>
      <c r="OGH284" s="160"/>
      <c r="OGI284" s="161"/>
      <c r="OGJ284" s="163"/>
      <c r="OGK284" s="163"/>
      <c r="OGL284" s="160"/>
      <c r="OGM284" s="161"/>
      <c r="OGN284" s="163"/>
      <c r="OGO284" s="163"/>
      <c r="OGP284" s="160"/>
      <c r="OGQ284" s="161"/>
      <c r="OGR284" s="163"/>
      <c r="OGS284" s="163"/>
      <c r="OGT284" s="160"/>
      <c r="OGU284" s="161"/>
      <c r="OGV284" s="163"/>
      <c r="OGW284" s="163"/>
      <c r="OGX284" s="160"/>
      <c r="OGY284" s="161"/>
      <c r="OGZ284" s="163"/>
      <c r="OHA284" s="163"/>
      <c r="OHB284" s="160"/>
      <c r="OHC284" s="161"/>
      <c r="OHD284" s="163"/>
      <c r="OHE284" s="163"/>
      <c r="OHF284" s="160"/>
      <c r="OHG284" s="161"/>
      <c r="OHH284" s="163"/>
      <c r="OHI284" s="163"/>
      <c r="OHJ284" s="160"/>
      <c r="OHK284" s="161"/>
      <c r="OHL284" s="163"/>
      <c r="OHM284" s="163"/>
      <c r="OHN284" s="160"/>
      <c r="OHO284" s="161"/>
      <c r="OHP284" s="163"/>
      <c r="OHQ284" s="163"/>
      <c r="OHR284" s="160"/>
      <c r="OHS284" s="161"/>
      <c r="OHT284" s="163"/>
      <c r="OHU284" s="163"/>
      <c r="OHV284" s="160"/>
      <c r="OHW284" s="161"/>
      <c r="OHX284" s="163"/>
      <c r="OHY284" s="163"/>
      <c r="OHZ284" s="160"/>
      <c r="OIA284" s="161"/>
      <c r="OIB284" s="163"/>
      <c r="OIC284" s="163"/>
      <c r="OID284" s="160"/>
      <c r="OIE284" s="161"/>
      <c r="OIF284" s="163"/>
      <c r="OIG284" s="163"/>
      <c r="OIH284" s="160"/>
      <c r="OII284" s="161"/>
      <c r="OIJ284" s="163"/>
      <c r="OIK284" s="163"/>
      <c r="OIL284" s="160"/>
      <c r="OIM284" s="161"/>
      <c r="OIN284" s="163"/>
      <c r="OIO284" s="163"/>
      <c r="OIP284" s="160"/>
      <c r="OIQ284" s="161"/>
      <c r="OIR284" s="163"/>
      <c r="OIS284" s="163"/>
      <c r="OIT284" s="160"/>
      <c r="OIU284" s="161"/>
      <c r="OIV284" s="163"/>
      <c r="OIW284" s="163"/>
      <c r="OIX284" s="160"/>
      <c r="OIY284" s="161"/>
      <c r="OIZ284" s="163"/>
      <c r="OJA284" s="163"/>
      <c r="OJB284" s="160"/>
      <c r="OJC284" s="161"/>
      <c r="OJD284" s="163"/>
      <c r="OJE284" s="163"/>
      <c r="OJF284" s="160"/>
      <c r="OJG284" s="161"/>
      <c r="OJH284" s="163"/>
      <c r="OJI284" s="163"/>
      <c r="OJJ284" s="160"/>
      <c r="OJK284" s="161"/>
      <c r="OJL284" s="163"/>
      <c r="OJM284" s="163"/>
      <c r="OJN284" s="160"/>
      <c r="OJO284" s="161"/>
      <c r="OJP284" s="163"/>
      <c r="OJQ284" s="163"/>
      <c r="OJR284" s="160"/>
      <c r="OJS284" s="161"/>
      <c r="OJT284" s="163"/>
      <c r="OJU284" s="163"/>
      <c r="OJV284" s="160"/>
      <c r="OJW284" s="161"/>
      <c r="OJX284" s="163"/>
      <c r="OJY284" s="163"/>
      <c r="OJZ284" s="160"/>
      <c r="OKA284" s="161"/>
      <c r="OKB284" s="163"/>
      <c r="OKC284" s="163"/>
      <c r="OKD284" s="160"/>
      <c r="OKE284" s="161"/>
      <c r="OKF284" s="163"/>
      <c r="OKG284" s="163"/>
      <c r="OKH284" s="160"/>
      <c r="OKI284" s="161"/>
      <c r="OKJ284" s="163"/>
      <c r="OKK284" s="163"/>
      <c r="OKL284" s="160"/>
      <c r="OKM284" s="161"/>
      <c r="OKN284" s="163"/>
      <c r="OKO284" s="163"/>
      <c r="OKP284" s="160"/>
      <c r="OKQ284" s="161"/>
      <c r="OKR284" s="163"/>
      <c r="OKS284" s="163"/>
      <c r="OKT284" s="160"/>
      <c r="OKU284" s="161"/>
      <c r="OKV284" s="163"/>
      <c r="OKW284" s="163"/>
      <c r="OKX284" s="160"/>
      <c r="OKY284" s="161"/>
      <c r="OKZ284" s="163"/>
      <c r="OLA284" s="163"/>
      <c r="OLB284" s="160"/>
      <c r="OLC284" s="161"/>
      <c r="OLD284" s="163"/>
      <c r="OLE284" s="163"/>
      <c r="OLF284" s="160"/>
      <c r="OLG284" s="161"/>
      <c r="OLH284" s="163"/>
      <c r="OLI284" s="163"/>
      <c r="OLJ284" s="160"/>
      <c r="OLK284" s="161"/>
      <c r="OLL284" s="163"/>
      <c r="OLM284" s="163"/>
      <c r="OLN284" s="160"/>
      <c r="OLO284" s="161"/>
      <c r="OLP284" s="163"/>
      <c r="OLQ284" s="163"/>
      <c r="OLR284" s="160"/>
      <c r="OLS284" s="161"/>
      <c r="OLT284" s="163"/>
      <c r="OLU284" s="163"/>
      <c r="OLV284" s="160"/>
      <c r="OLW284" s="161"/>
      <c r="OLX284" s="163"/>
      <c r="OLY284" s="163"/>
      <c r="OLZ284" s="160"/>
      <c r="OMA284" s="161"/>
      <c r="OMB284" s="163"/>
      <c r="OMC284" s="163"/>
      <c r="OMD284" s="160"/>
      <c r="OME284" s="161"/>
      <c r="OMF284" s="163"/>
      <c r="OMG284" s="163"/>
      <c r="OMH284" s="160"/>
      <c r="OMI284" s="161"/>
      <c r="OMJ284" s="163"/>
      <c r="OMK284" s="163"/>
      <c r="OML284" s="160"/>
      <c r="OMM284" s="161"/>
      <c r="OMN284" s="163"/>
      <c r="OMO284" s="163"/>
      <c r="OMP284" s="160"/>
      <c r="OMQ284" s="161"/>
      <c r="OMR284" s="163"/>
      <c r="OMS284" s="163"/>
      <c r="OMT284" s="160"/>
      <c r="OMU284" s="161"/>
      <c r="OMV284" s="163"/>
      <c r="OMW284" s="163"/>
      <c r="OMX284" s="160"/>
      <c r="OMY284" s="161"/>
      <c r="OMZ284" s="163"/>
      <c r="ONA284" s="163"/>
      <c r="ONB284" s="160"/>
      <c r="ONC284" s="161"/>
      <c r="OND284" s="163"/>
      <c r="ONE284" s="163"/>
      <c r="ONF284" s="160"/>
      <c r="ONG284" s="161"/>
      <c r="ONH284" s="163"/>
      <c r="ONI284" s="163"/>
      <c r="ONJ284" s="160"/>
      <c r="ONK284" s="161"/>
      <c r="ONL284" s="163"/>
      <c r="ONM284" s="163"/>
      <c r="ONN284" s="160"/>
      <c r="ONO284" s="161"/>
      <c r="ONP284" s="163"/>
      <c r="ONQ284" s="163"/>
      <c r="ONR284" s="160"/>
      <c r="ONS284" s="161"/>
      <c r="ONT284" s="163"/>
      <c r="ONU284" s="163"/>
      <c r="ONV284" s="160"/>
      <c r="ONW284" s="161"/>
      <c r="ONX284" s="163"/>
      <c r="ONY284" s="163"/>
      <c r="ONZ284" s="160"/>
      <c r="OOA284" s="161"/>
      <c r="OOB284" s="163"/>
      <c r="OOC284" s="163"/>
      <c r="OOD284" s="160"/>
      <c r="OOE284" s="161"/>
      <c r="OOF284" s="163"/>
      <c r="OOG284" s="163"/>
      <c r="OOH284" s="160"/>
      <c r="OOI284" s="161"/>
      <c r="OOJ284" s="163"/>
      <c r="OOK284" s="163"/>
      <c r="OOL284" s="160"/>
      <c r="OOM284" s="161"/>
      <c r="OON284" s="163"/>
      <c r="OOO284" s="163"/>
      <c r="OOP284" s="160"/>
      <c r="OOQ284" s="161"/>
      <c r="OOR284" s="163"/>
      <c r="OOS284" s="163"/>
      <c r="OOT284" s="160"/>
      <c r="OOU284" s="161"/>
      <c r="OOV284" s="163"/>
      <c r="OOW284" s="163"/>
      <c r="OOX284" s="160"/>
      <c r="OOY284" s="161"/>
      <c r="OOZ284" s="163"/>
      <c r="OPA284" s="163"/>
      <c r="OPB284" s="160"/>
      <c r="OPC284" s="161"/>
      <c r="OPD284" s="163"/>
      <c r="OPE284" s="163"/>
      <c r="OPF284" s="160"/>
      <c r="OPG284" s="161"/>
      <c r="OPH284" s="163"/>
      <c r="OPI284" s="163"/>
      <c r="OPJ284" s="160"/>
      <c r="OPK284" s="161"/>
      <c r="OPL284" s="163"/>
      <c r="OPM284" s="163"/>
      <c r="OPN284" s="160"/>
      <c r="OPO284" s="161"/>
      <c r="OPP284" s="163"/>
      <c r="OPQ284" s="163"/>
      <c r="OPR284" s="160"/>
      <c r="OPS284" s="161"/>
      <c r="OPT284" s="163"/>
      <c r="OPU284" s="163"/>
      <c r="OPV284" s="160"/>
      <c r="OPW284" s="161"/>
      <c r="OPX284" s="163"/>
      <c r="OPY284" s="163"/>
      <c r="OPZ284" s="160"/>
      <c r="OQA284" s="161"/>
      <c r="OQB284" s="163"/>
      <c r="OQC284" s="163"/>
      <c r="OQD284" s="160"/>
      <c r="OQE284" s="161"/>
      <c r="OQF284" s="163"/>
      <c r="OQG284" s="163"/>
      <c r="OQH284" s="160"/>
      <c r="OQI284" s="161"/>
      <c r="OQJ284" s="163"/>
      <c r="OQK284" s="163"/>
      <c r="OQL284" s="160"/>
      <c r="OQM284" s="161"/>
      <c r="OQN284" s="163"/>
      <c r="OQO284" s="163"/>
      <c r="OQP284" s="160"/>
      <c r="OQQ284" s="161"/>
      <c r="OQR284" s="163"/>
      <c r="OQS284" s="163"/>
      <c r="OQT284" s="160"/>
      <c r="OQU284" s="161"/>
      <c r="OQV284" s="163"/>
      <c r="OQW284" s="163"/>
      <c r="OQX284" s="160"/>
      <c r="OQY284" s="161"/>
      <c r="OQZ284" s="163"/>
      <c r="ORA284" s="163"/>
      <c r="ORB284" s="160"/>
      <c r="ORC284" s="161"/>
      <c r="ORD284" s="163"/>
      <c r="ORE284" s="163"/>
      <c r="ORF284" s="160"/>
      <c r="ORG284" s="161"/>
      <c r="ORH284" s="163"/>
      <c r="ORI284" s="163"/>
      <c r="ORJ284" s="160"/>
      <c r="ORK284" s="161"/>
      <c r="ORL284" s="163"/>
      <c r="ORM284" s="163"/>
      <c r="ORN284" s="160"/>
      <c r="ORO284" s="161"/>
      <c r="ORP284" s="163"/>
      <c r="ORQ284" s="163"/>
      <c r="ORR284" s="160"/>
      <c r="ORS284" s="161"/>
      <c r="ORT284" s="163"/>
      <c r="ORU284" s="163"/>
      <c r="ORV284" s="160"/>
      <c r="ORW284" s="161"/>
      <c r="ORX284" s="163"/>
      <c r="ORY284" s="163"/>
      <c r="ORZ284" s="160"/>
      <c r="OSA284" s="161"/>
      <c r="OSB284" s="163"/>
      <c r="OSC284" s="163"/>
      <c r="OSD284" s="160"/>
      <c r="OSE284" s="161"/>
      <c r="OSF284" s="163"/>
      <c r="OSG284" s="163"/>
      <c r="OSH284" s="160"/>
      <c r="OSI284" s="161"/>
      <c r="OSJ284" s="163"/>
      <c r="OSK284" s="163"/>
      <c r="OSL284" s="160"/>
      <c r="OSM284" s="161"/>
      <c r="OSN284" s="163"/>
      <c r="OSO284" s="163"/>
      <c r="OSP284" s="160"/>
      <c r="OSQ284" s="161"/>
      <c r="OSR284" s="163"/>
      <c r="OSS284" s="163"/>
      <c r="OST284" s="160"/>
      <c r="OSU284" s="161"/>
      <c r="OSV284" s="163"/>
      <c r="OSW284" s="163"/>
      <c r="OSX284" s="160"/>
      <c r="OSY284" s="161"/>
      <c r="OSZ284" s="163"/>
      <c r="OTA284" s="163"/>
      <c r="OTB284" s="160"/>
      <c r="OTC284" s="161"/>
      <c r="OTD284" s="163"/>
      <c r="OTE284" s="163"/>
      <c r="OTF284" s="160"/>
      <c r="OTG284" s="161"/>
      <c r="OTH284" s="163"/>
      <c r="OTI284" s="163"/>
      <c r="OTJ284" s="160"/>
      <c r="OTK284" s="161"/>
      <c r="OTL284" s="163"/>
      <c r="OTM284" s="163"/>
      <c r="OTN284" s="160"/>
      <c r="OTO284" s="161"/>
      <c r="OTP284" s="163"/>
      <c r="OTQ284" s="163"/>
      <c r="OTR284" s="160"/>
      <c r="OTS284" s="161"/>
      <c r="OTT284" s="163"/>
      <c r="OTU284" s="163"/>
      <c r="OTV284" s="160"/>
      <c r="OTW284" s="161"/>
      <c r="OTX284" s="163"/>
      <c r="OTY284" s="163"/>
      <c r="OTZ284" s="160"/>
      <c r="OUA284" s="161"/>
      <c r="OUB284" s="163"/>
      <c r="OUC284" s="163"/>
      <c r="OUD284" s="160"/>
      <c r="OUE284" s="161"/>
      <c r="OUF284" s="163"/>
      <c r="OUG284" s="163"/>
      <c r="OUH284" s="160"/>
      <c r="OUI284" s="161"/>
      <c r="OUJ284" s="163"/>
      <c r="OUK284" s="163"/>
      <c r="OUL284" s="160"/>
      <c r="OUM284" s="161"/>
      <c r="OUN284" s="163"/>
      <c r="OUO284" s="163"/>
      <c r="OUP284" s="160"/>
      <c r="OUQ284" s="161"/>
      <c r="OUR284" s="163"/>
      <c r="OUS284" s="163"/>
      <c r="OUT284" s="160"/>
      <c r="OUU284" s="161"/>
      <c r="OUV284" s="163"/>
      <c r="OUW284" s="163"/>
      <c r="OUX284" s="160"/>
      <c r="OUY284" s="161"/>
      <c r="OUZ284" s="163"/>
      <c r="OVA284" s="163"/>
      <c r="OVB284" s="160"/>
      <c r="OVC284" s="161"/>
      <c r="OVD284" s="163"/>
      <c r="OVE284" s="163"/>
      <c r="OVF284" s="160"/>
      <c r="OVG284" s="161"/>
      <c r="OVH284" s="163"/>
      <c r="OVI284" s="163"/>
      <c r="OVJ284" s="160"/>
      <c r="OVK284" s="161"/>
      <c r="OVL284" s="163"/>
      <c r="OVM284" s="163"/>
      <c r="OVN284" s="160"/>
      <c r="OVO284" s="161"/>
      <c r="OVP284" s="163"/>
      <c r="OVQ284" s="163"/>
      <c r="OVR284" s="160"/>
      <c r="OVS284" s="161"/>
      <c r="OVT284" s="163"/>
      <c r="OVU284" s="163"/>
      <c r="OVV284" s="160"/>
      <c r="OVW284" s="161"/>
      <c r="OVX284" s="163"/>
      <c r="OVY284" s="163"/>
      <c r="OVZ284" s="160"/>
      <c r="OWA284" s="161"/>
      <c r="OWB284" s="163"/>
      <c r="OWC284" s="163"/>
      <c r="OWD284" s="160"/>
      <c r="OWE284" s="161"/>
      <c r="OWF284" s="163"/>
      <c r="OWG284" s="163"/>
      <c r="OWH284" s="160"/>
      <c r="OWI284" s="161"/>
      <c r="OWJ284" s="163"/>
      <c r="OWK284" s="163"/>
      <c r="OWL284" s="160"/>
      <c r="OWM284" s="161"/>
      <c r="OWN284" s="163"/>
      <c r="OWO284" s="163"/>
      <c r="OWP284" s="160"/>
      <c r="OWQ284" s="161"/>
      <c r="OWR284" s="163"/>
      <c r="OWS284" s="163"/>
      <c r="OWT284" s="160"/>
      <c r="OWU284" s="161"/>
      <c r="OWV284" s="163"/>
      <c r="OWW284" s="163"/>
      <c r="OWX284" s="160"/>
      <c r="OWY284" s="161"/>
      <c r="OWZ284" s="163"/>
      <c r="OXA284" s="163"/>
      <c r="OXB284" s="160"/>
      <c r="OXC284" s="161"/>
      <c r="OXD284" s="163"/>
      <c r="OXE284" s="163"/>
      <c r="OXF284" s="160"/>
      <c r="OXG284" s="161"/>
      <c r="OXH284" s="163"/>
      <c r="OXI284" s="163"/>
      <c r="OXJ284" s="160"/>
      <c r="OXK284" s="161"/>
      <c r="OXL284" s="163"/>
      <c r="OXM284" s="163"/>
      <c r="OXN284" s="160"/>
      <c r="OXO284" s="161"/>
      <c r="OXP284" s="163"/>
      <c r="OXQ284" s="163"/>
      <c r="OXR284" s="160"/>
      <c r="OXS284" s="161"/>
      <c r="OXT284" s="163"/>
      <c r="OXU284" s="163"/>
      <c r="OXV284" s="160"/>
      <c r="OXW284" s="161"/>
      <c r="OXX284" s="163"/>
      <c r="OXY284" s="163"/>
      <c r="OXZ284" s="160"/>
      <c r="OYA284" s="161"/>
      <c r="OYB284" s="163"/>
      <c r="OYC284" s="163"/>
      <c r="OYD284" s="160"/>
      <c r="OYE284" s="161"/>
      <c r="OYF284" s="163"/>
      <c r="OYG284" s="163"/>
      <c r="OYH284" s="160"/>
      <c r="OYI284" s="161"/>
      <c r="OYJ284" s="163"/>
      <c r="OYK284" s="163"/>
      <c r="OYL284" s="160"/>
      <c r="OYM284" s="161"/>
      <c r="OYN284" s="163"/>
      <c r="OYO284" s="163"/>
      <c r="OYP284" s="160"/>
      <c r="OYQ284" s="161"/>
      <c r="OYR284" s="163"/>
      <c r="OYS284" s="163"/>
      <c r="OYT284" s="160"/>
      <c r="OYU284" s="161"/>
      <c r="OYV284" s="163"/>
      <c r="OYW284" s="163"/>
      <c r="OYX284" s="160"/>
      <c r="OYY284" s="161"/>
      <c r="OYZ284" s="163"/>
      <c r="OZA284" s="163"/>
      <c r="OZB284" s="160"/>
      <c r="OZC284" s="161"/>
      <c r="OZD284" s="163"/>
      <c r="OZE284" s="163"/>
      <c r="OZF284" s="160"/>
      <c r="OZG284" s="161"/>
      <c r="OZH284" s="163"/>
      <c r="OZI284" s="163"/>
      <c r="OZJ284" s="160"/>
      <c r="OZK284" s="161"/>
      <c r="OZL284" s="163"/>
      <c r="OZM284" s="163"/>
      <c r="OZN284" s="160"/>
      <c r="OZO284" s="161"/>
      <c r="OZP284" s="163"/>
      <c r="OZQ284" s="163"/>
      <c r="OZR284" s="160"/>
      <c r="OZS284" s="161"/>
      <c r="OZT284" s="163"/>
      <c r="OZU284" s="163"/>
      <c r="OZV284" s="160"/>
      <c r="OZW284" s="161"/>
      <c r="OZX284" s="163"/>
      <c r="OZY284" s="163"/>
      <c r="OZZ284" s="160"/>
      <c r="PAA284" s="161"/>
      <c r="PAB284" s="163"/>
      <c r="PAC284" s="163"/>
      <c r="PAD284" s="160"/>
      <c r="PAE284" s="161"/>
      <c r="PAF284" s="163"/>
      <c r="PAG284" s="163"/>
      <c r="PAH284" s="160"/>
      <c r="PAI284" s="161"/>
      <c r="PAJ284" s="163"/>
      <c r="PAK284" s="163"/>
      <c r="PAL284" s="160"/>
      <c r="PAM284" s="161"/>
      <c r="PAN284" s="163"/>
      <c r="PAO284" s="163"/>
      <c r="PAP284" s="160"/>
      <c r="PAQ284" s="161"/>
      <c r="PAR284" s="163"/>
      <c r="PAS284" s="163"/>
      <c r="PAT284" s="160"/>
      <c r="PAU284" s="161"/>
      <c r="PAV284" s="163"/>
      <c r="PAW284" s="163"/>
      <c r="PAX284" s="160"/>
      <c r="PAY284" s="161"/>
      <c r="PAZ284" s="163"/>
      <c r="PBA284" s="163"/>
      <c r="PBB284" s="160"/>
      <c r="PBC284" s="161"/>
      <c r="PBD284" s="163"/>
      <c r="PBE284" s="163"/>
      <c r="PBF284" s="160"/>
      <c r="PBG284" s="161"/>
      <c r="PBH284" s="163"/>
      <c r="PBI284" s="163"/>
      <c r="PBJ284" s="160"/>
      <c r="PBK284" s="161"/>
      <c r="PBL284" s="163"/>
      <c r="PBM284" s="163"/>
      <c r="PBN284" s="160"/>
      <c r="PBO284" s="161"/>
      <c r="PBP284" s="163"/>
      <c r="PBQ284" s="163"/>
      <c r="PBR284" s="160"/>
      <c r="PBS284" s="161"/>
      <c r="PBT284" s="163"/>
      <c r="PBU284" s="163"/>
      <c r="PBV284" s="160"/>
      <c r="PBW284" s="161"/>
      <c r="PBX284" s="163"/>
      <c r="PBY284" s="163"/>
      <c r="PBZ284" s="160"/>
      <c r="PCA284" s="161"/>
      <c r="PCB284" s="163"/>
      <c r="PCC284" s="163"/>
      <c r="PCD284" s="160"/>
      <c r="PCE284" s="161"/>
      <c r="PCF284" s="163"/>
      <c r="PCG284" s="163"/>
      <c r="PCH284" s="160"/>
      <c r="PCI284" s="161"/>
      <c r="PCJ284" s="163"/>
      <c r="PCK284" s="163"/>
      <c r="PCL284" s="160"/>
      <c r="PCM284" s="161"/>
      <c r="PCN284" s="163"/>
      <c r="PCO284" s="163"/>
      <c r="PCP284" s="160"/>
      <c r="PCQ284" s="161"/>
      <c r="PCR284" s="163"/>
      <c r="PCS284" s="163"/>
      <c r="PCT284" s="160"/>
      <c r="PCU284" s="161"/>
      <c r="PCV284" s="163"/>
      <c r="PCW284" s="163"/>
      <c r="PCX284" s="160"/>
      <c r="PCY284" s="161"/>
      <c r="PCZ284" s="163"/>
      <c r="PDA284" s="163"/>
      <c r="PDB284" s="160"/>
      <c r="PDC284" s="161"/>
      <c r="PDD284" s="163"/>
      <c r="PDE284" s="163"/>
      <c r="PDF284" s="160"/>
      <c r="PDG284" s="161"/>
      <c r="PDH284" s="163"/>
      <c r="PDI284" s="163"/>
      <c r="PDJ284" s="160"/>
      <c r="PDK284" s="161"/>
      <c r="PDL284" s="163"/>
      <c r="PDM284" s="163"/>
      <c r="PDN284" s="160"/>
      <c r="PDO284" s="161"/>
      <c r="PDP284" s="163"/>
      <c r="PDQ284" s="163"/>
      <c r="PDR284" s="160"/>
      <c r="PDS284" s="161"/>
      <c r="PDT284" s="163"/>
      <c r="PDU284" s="163"/>
      <c r="PDV284" s="160"/>
      <c r="PDW284" s="161"/>
      <c r="PDX284" s="163"/>
      <c r="PDY284" s="163"/>
      <c r="PDZ284" s="160"/>
      <c r="PEA284" s="161"/>
      <c r="PEB284" s="163"/>
      <c r="PEC284" s="163"/>
      <c r="PED284" s="160"/>
      <c r="PEE284" s="161"/>
      <c r="PEF284" s="163"/>
      <c r="PEG284" s="163"/>
      <c r="PEH284" s="160"/>
      <c r="PEI284" s="161"/>
      <c r="PEJ284" s="163"/>
      <c r="PEK284" s="163"/>
      <c r="PEL284" s="160"/>
      <c r="PEM284" s="161"/>
      <c r="PEN284" s="163"/>
      <c r="PEO284" s="163"/>
      <c r="PEP284" s="160"/>
      <c r="PEQ284" s="161"/>
      <c r="PER284" s="163"/>
      <c r="PES284" s="163"/>
      <c r="PET284" s="160"/>
      <c r="PEU284" s="161"/>
      <c r="PEV284" s="163"/>
      <c r="PEW284" s="163"/>
      <c r="PEX284" s="160"/>
      <c r="PEY284" s="161"/>
      <c r="PEZ284" s="163"/>
      <c r="PFA284" s="163"/>
      <c r="PFB284" s="160"/>
      <c r="PFC284" s="161"/>
      <c r="PFD284" s="163"/>
      <c r="PFE284" s="163"/>
      <c r="PFF284" s="160"/>
      <c r="PFG284" s="161"/>
      <c r="PFH284" s="163"/>
      <c r="PFI284" s="163"/>
      <c r="PFJ284" s="160"/>
      <c r="PFK284" s="161"/>
      <c r="PFL284" s="163"/>
      <c r="PFM284" s="163"/>
      <c r="PFN284" s="160"/>
      <c r="PFO284" s="161"/>
      <c r="PFP284" s="163"/>
      <c r="PFQ284" s="163"/>
      <c r="PFR284" s="160"/>
      <c r="PFS284" s="161"/>
      <c r="PFT284" s="163"/>
      <c r="PFU284" s="163"/>
      <c r="PFV284" s="160"/>
      <c r="PFW284" s="161"/>
      <c r="PFX284" s="163"/>
      <c r="PFY284" s="163"/>
      <c r="PFZ284" s="160"/>
      <c r="PGA284" s="161"/>
      <c r="PGB284" s="163"/>
      <c r="PGC284" s="163"/>
      <c r="PGD284" s="160"/>
      <c r="PGE284" s="161"/>
      <c r="PGF284" s="163"/>
      <c r="PGG284" s="163"/>
      <c r="PGH284" s="160"/>
      <c r="PGI284" s="161"/>
      <c r="PGJ284" s="163"/>
      <c r="PGK284" s="163"/>
      <c r="PGL284" s="160"/>
      <c r="PGM284" s="161"/>
      <c r="PGN284" s="163"/>
      <c r="PGO284" s="163"/>
      <c r="PGP284" s="160"/>
      <c r="PGQ284" s="161"/>
      <c r="PGR284" s="163"/>
      <c r="PGS284" s="163"/>
      <c r="PGT284" s="160"/>
      <c r="PGU284" s="161"/>
      <c r="PGV284" s="163"/>
      <c r="PGW284" s="163"/>
      <c r="PGX284" s="160"/>
      <c r="PGY284" s="161"/>
      <c r="PGZ284" s="163"/>
      <c r="PHA284" s="163"/>
      <c r="PHB284" s="160"/>
      <c r="PHC284" s="161"/>
      <c r="PHD284" s="163"/>
      <c r="PHE284" s="163"/>
      <c r="PHF284" s="160"/>
      <c r="PHG284" s="161"/>
      <c r="PHH284" s="163"/>
      <c r="PHI284" s="163"/>
      <c r="PHJ284" s="160"/>
      <c r="PHK284" s="161"/>
      <c r="PHL284" s="163"/>
      <c r="PHM284" s="163"/>
      <c r="PHN284" s="160"/>
      <c r="PHO284" s="161"/>
      <c r="PHP284" s="163"/>
      <c r="PHQ284" s="163"/>
      <c r="PHR284" s="160"/>
      <c r="PHS284" s="161"/>
      <c r="PHT284" s="163"/>
      <c r="PHU284" s="163"/>
      <c r="PHV284" s="160"/>
      <c r="PHW284" s="161"/>
      <c r="PHX284" s="163"/>
      <c r="PHY284" s="163"/>
      <c r="PHZ284" s="160"/>
      <c r="PIA284" s="161"/>
      <c r="PIB284" s="163"/>
      <c r="PIC284" s="163"/>
      <c r="PID284" s="160"/>
      <c r="PIE284" s="161"/>
      <c r="PIF284" s="163"/>
      <c r="PIG284" s="163"/>
      <c r="PIH284" s="160"/>
      <c r="PII284" s="161"/>
      <c r="PIJ284" s="163"/>
      <c r="PIK284" s="163"/>
      <c r="PIL284" s="160"/>
      <c r="PIM284" s="161"/>
      <c r="PIN284" s="163"/>
      <c r="PIO284" s="163"/>
      <c r="PIP284" s="160"/>
      <c r="PIQ284" s="161"/>
      <c r="PIR284" s="163"/>
      <c r="PIS284" s="163"/>
      <c r="PIT284" s="160"/>
      <c r="PIU284" s="161"/>
      <c r="PIV284" s="163"/>
      <c r="PIW284" s="163"/>
      <c r="PIX284" s="160"/>
      <c r="PIY284" s="161"/>
      <c r="PIZ284" s="163"/>
      <c r="PJA284" s="163"/>
      <c r="PJB284" s="160"/>
      <c r="PJC284" s="161"/>
      <c r="PJD284" s="163"/>
      <c r="PJE284" s="163"/>
      <c r="PJF284" s="160"/>
      <c r="PJG284" s="161"/>
      <c r="PJH284" s="163"/>
      <c r="PJI284" s="163"/>
      <c r="PJJ284" s="160"/>
      <c r="PJK284" s="161"/>
      <c r="PJL284" s="163"/>
      <c r="PJM284" s="163"/>
      <c r="PJN284" s="160"/>
      <c r="PJO284" s="161"/>
      <c r="PJP284" s="163"/>
      <c r="PJQ284" s="163"/>
      <c r="PJR284" s="160"/>
      <c r="PJS284" s="161"/>
      <c r="PJT284" s="163"/>
      <c r="PJU284" s="163"/>
      <c r="PJV284" s="160"/>
      <c r="PJW284" s="161"/>
      <c r="PJX284" s="163"/>
      <c r="PJY284" s="163"/>
      <c r="PJZ284" s="160"/>
      <c r="PKA284" s="161"/>
      <c r="PKB284" s="163"/>
      <c r="PKC284" s="163"/>
      <c r="PKD284" s="160"/>
      <c r="PKE284" s="161"/>
      <c r="PKF284" s="163"/>
      <c r="PKG284" s="163"/>
      <c r="PKH284" s="160"/>
      <c r="PKI284" s="161"/>
      <c r="PKJ284" s="163"/>
      <c r="PKK284" s="163"/>
      <c r="PKL284" s="160"/>
      <c r="PKM284" s="161"/>
      <c r="PKN284" s="163"/>
      <c r="PKO284" s="163"/>
      <c r="PKP284" s="160"/>
      <c r="PKQ284" s="161"/>
      <c r="PKR284" s="163"/>
      <c r="PKS284" s="163"/>
      <c r="PKT284" s="160"/>
      <c r="PKU284" s="161"/>
      <c r="PKV284" s="163"/>
      <c r="PKW284" s="163"/>
      <c r="PKX284" s="160"/>
      <c r="PKY284" s="161"/>
      <c r="PKZ284" s="163"/>
      <c r="PLA284" s="163"/>
      <c r="PLB284" s="160"/>
      <c r="PLC284" s="161"/>
      <c r="PLD284" s="163"/>
      <c r="PLE284" s="163"/>
      <c r="PLF284" s="160"/>
      <c r="PLG284" s="161"/>
      <c r="PLH284" s="163"/>
      <c r="PLI284" s="163"/>
      <c r="PLJ284" s="160"/>
      <c r="PLK284" s="161"/>
      <c r="PLL284" s="163"/>
      <c r="PLM284" s="163"/>
      <c r="PLN284" s="160"/>
      <c r="PLO284" s="161"/>
      <c r="PLP284" s="163"/>
      <c r="PLQ284" s="163"/>
      <c r="PLR284" s="160"/>
      <c r="PLS284" s="161"/>
      <c r="PLT284" s="163"/>
      <c r="PLU284" s="163"/>
      <c r="PLV284" s="160"/>
      <c r="PLW284" s="161"/>
      <c r="PLX284" s="163"/>
      <c r="PLY284" s="163"/>
      <c r="PLZ284" s="160"/>
      <c r="PMA284" s="161"/>
      <c r="PMB284" s="163"/>
      <c r="PMC284" s="163"/>
      <c r="PMD284" s="160"/>
      <c r="PME284" s="161"/>
      <c r="PMF284" s="163"/>
      <c r="PMG284" s="163"/>
      <c r="PMH284" s="160"/>
      <c r="PMI284" s="161"/>
      <c r="PMJ284" s="163"/>
      <c r="PMK284" s="163"/>
      <c r="PML284" s="160"/>
      <c r="PMM284" s="161"/>
      <c r="PMN284" s="163"/>
      <c r="PMO284" s="163"/>
      <c r="PMP284" s="160"/>
      <c r="PMQ284" s="161"/>
      <c r="PMR284" s="163"/>
      <c r="PMS284" s="163"/>
      <c r="PMT284" s="160"/>
      <c r="PMU284" s="161"/>
      <c r="PMV284" s="163"/>
      <c r="PMW284" s="163"/>
      <c r="PMX284" s="160"/>
      <c r="PMY284" s="161"/>
      <c r="PMZ284" s="163"/>
      <c r="PNA284" s="163"/>
      <c r="PNB284" s="160"/>
      <c r="PNC284" s="161"/>
      <c r="PND284" s="163"/>
      <c r="PNE284" s="163"/>
      <c r="PNF284" s="160"/>
      <c r="PNG284" s="161"/>
      <c r="PNH284" s="163"/>
      <c r="PNI284" s="163"/>
      <c r="PNJ284" s="160"/>
      <c r="PNK284" s="161"/>
      <c r="PNL284" s="163"/>
      <c r="PNM284" s="163"/>
      <c r="PNN284" s="160"/>
      <c r="PNO284" s="161"/>
      <c r="PNP284" s="163"/>
      <c r="PNQ284" s="163"/>
      <c r="PNR284" s="160"/>
      <c r="PNS284" s="161"/>
      <c r="PNT284" s="163"/>
      <c r="PNU284" s="163"/>
      <c r="PNV284" s="160"/>
      <c r="PNW284" s="161"/>
      <c r="PNX284" s="163"/>
      <c r="PNY284" s="163"/>
      <c r="PNZ284" s="160"/>
      <c r="POA284" s="161"/>
      <c r="POB284" s="163"/>
      <c r="POC284" s="163"/>
      <c r="POD284" s="160"/>
      <c r="POE284" s="161"/>
      <c r="POF284" s="163"/>
      <c r="POG284" s="163"/>
      <c r="POH284" s="160"/>
      <c r="POI284" s="161"/>
      <c r="POJ284" s="163"/>
      <c r="POK284" s="163"/>
      <c r="POL284" s="160"/>
      <c r="POM284" s="161"/>
      <c r="PON284" s="163"/>
      <c r="POO284" s="163"/>
      <c r="POP284" s="160"/>
      <c r="POQ284" s="161"/>
      <c r="POR284" s="163"/>
      <c r="POS284" s="163"/>
      <c r="POT284" s="160"/>
      <c r="POU284" s="161"/>
      <c r="POV284" s="163"/>
      <c r="POW284" s="163"/>
      <c r="POX284" s="160"/>
      <c r="POY284" s="161"/>
      <c r="POZ284" s="163"/>
      <c r="PPA284" s="163"/>
      <c r="PPB284" s="160"/>
      <c r="PPC284" s="161"/>
      <c r="PPD284" s="163"/>
      <c r="PPE284" s="163"/>
      <c r="PPF284" s="160"/>
      <c r="PPG284" s="161"/>
      <c r="PPH284" s="163"/>
      <c r="PPI284" s="163"/>
      <c r="PPJ284" s="160"/>
      <c r="PPK284" s="161"/>
      <c r="PPL284" s="163"/>
      <c r="PPM284" s="163"/>
      <c r="PPN284" s="160"/>
      <c r="PPO284" s="161"/>
      <c r="PPP284" s="163"/>
      <c r="PPQ284" s="163"/>
      <c r="PPR284" s="160"/>
      <c r="PPS284" s="161"/>
      <c r="PPT284" s="163"/>
      <c r="PPU284" s="163"/>
      <c r="PPV284" s="160"/>
      <c r="PPW284" s="161"/>
      <c r="PPX284" s="163"/>
      <c r="PPY284" s="163"/>
      <c r="PPZ284" s="160"/>
      <c r="PQA284" s="161"/>
      <c r="PQB284" s="163"/>
      <c r="PQC284" s="163"/>
      <c r="PQD284" s="160"/>
      <c r="PQE284" s="161"/>
      <c r="PQF284" s="163"/>
      <c r="PQG284" s="163"/>
      <c r="PQH284" s="160"/>
      <c r="PQI284" s="161"/>
      <c r="PQJ284" s="163"/>
      <c r="PQK284" s="163"/>
      <c r="PQL284" s="160"/>
      <c r="PQM284" s="161"/>
      <c r="PQN284" s="163"/>
      <c r="PQO284" s="163"/>
      <c r="PQP284" s="160"/>
      <c r="PQQ284" s="161"/>
      <c r="PQR284" s="163"/>
      <c r="PQS284" s="163"/>
      <c r="PQT284" s="160"/>
      <c r="PQU284" s="161"/>
      <c r="PQV284" s="163"/>
      <c r="PQW284" s="163"/>
      <c r="PQX284" s="160"/>
      <c r="PQY284" s="161"/>
      <c r="PQZ284" s="163"/>
      <c r="PRA284" s="163"/>
      <c r="PRB284" s="160"/>
      <c r="PRC284" s="161"/>
      <c r="PRD284" s="163"/>
      <c r="PRE284" s="163"/>
      <c r="PRF284" s="160"/>
      <c r="PRG284" s="161"/>
      <c r="PRH284" s="163"/>
      <c r="PRI284" s="163"/>
      <c r="PRJ284" s="160"/>
      <c r="PRK284" s="161"/>
      <c r="PRL284" s="163"/>
      <c r="PRM284" s="163"/>
      <c r="PRN284" s="160"/>
      <c r="PRO284" s="161"/>
      <c r="PRP284" s="163"/>
      <c r="PRQ284" s="163"/>
      <c r="PRR284" s="160"/>
      <c r="PRS284" s="161"/>
      <c r="PRT284" s="163"/>
      <c r="PRU284" s="163"/>
      <c r="PRV284" s="160"/>
      <c r="PRW284" s="161"/>
      <c r="PRX284" s="163"/>
      <c r="PRY284" s="163"/>
      <c r="PRZ284" s="160"/>
      <c r="PSA284" s="161"/>
      <c r="PSB284" s="163"/>
      <c r="PSC284" s="163"/>
      <c r="PSD284" s="160"/>
      <c r="PSE284" s="161"/>
      <c r="PSF284" s="163"/>
      <c r="PSG284" s="163"/>
      <c r="PSH284" s="160"/>
      <c r="PSI284" s="161"/>
      <c r="PSJ284" s="163"/>
      <c r="PSK284" s="163"/>
      <c r="PSL284" s="160"/>
      <c r="PSM284" s="161"/>
      <c r="PSN284" s="163"/>
      <c r="PSO284" s="163"/>
      <c r="PSP284" s="160"/>
      <c r="PSQ284" s="161"/>
      <c r="PSR284" s="163"/>
      <c r="PSS284" s="163"/>
      <c r="PST284" s="160"/>
      <c r="PSU284" s="161"/>
      <c r="PSV284" s="163"/>
      <c r="PSW284" s="163"/>
      <c r="PSX284" s="160"/>
      <c r="PSY284" s="161"/>
      <c r="PSZ284" s="163"/>
      <c r="PTA284" s="163"/>
      <c r="PTB284" s="160"/>
      <c r="PTC284" s="161"/>
      <c r="PTD284" s="163"/>
      <c r="PTE284" s="163"/>
      <c r="PTF284" s="160"/>
      <c r="PTG284" s="161"/>
      <c r="PTH284" s="163"/>
      <c r="PTI284" s="163"/>
      <c r="PTJ284" s="160"/>
      <c r="PTK284" s="161"/>
      <c r="PTL284" s="163"/>
      <c r="PTM284" s="163"/>
      <c r="PTN284" s="160"/>
      <c r="PTO284" s="161"/>
      <c r="PTP284" s="163"/>
      <c r="PTQ284" s="163"/>
      <c r="PTR284" s="160"/>
      <c r="PTS284" s="161"/>
      <c r="PTT284" s="163"/>
      <c r="PTU284" s="163"/>
      <c r="PTV284" s="160"/>
      <c r="PTW284" s="161"/>
      <c r="PTX284" s="163"/>
      <c r="PTY284" s="163"/>
      <c r="PTZ284" s="160"/>
      <c r="PUA284" s="161"/>
      <c r="PUB284" s="163"/>
      <c r="PUC284" s="163"/>
      <c r="PUD284" s="160"/>
      <c r="PUE284" s="161"/>
      <c r="PUF284" s="163"/>
      <c r="PUG284" s="163"/>
      <c r="PUH284" s="160"/>
      <c r="PUI284" s="161"/>
      <c r="PUJ284" s="163"/>
      <c r="PUK284" s="163"/>
      <c r="PUL284" s="160"/>
      <c r="PUM284" s="161"/>
      <c r="PUN284" s="163"/>
      <c r="PUO284" s="163"/>
      <c r="PUP284" s="160"/>
      <c r="PUQ284" s="161"/>
      <c r="PUR284" s="163"/>
      <c r="PUS284" s="163"/>
      <c r="PUT284" s="160"/>
      <c r="PUU284" s="161"/>
      <c r="PUV284" s="163"/>
      <c r="PUW284" s="163"/>
      <c r="PUX284" s="160"/>
      <c r="PUY284" s="161"/>
      <c r="PUZ284" s="163"/>
      <c r="PVA284" s="163"/>
      <c r="PVB284" s="160"/>
      <c r="PVC284" s="161"/>
      <c r="PVD284" s="163"/>
      <c r="PVE284" s="163"/>
      <c r="PVF284" s="160"/>
      <c r="PVG284" s="161"/>
      <c r="PVH284" s="163"/>
      <c r="PVI284" s="163"/>
      <c r="PVJ284" s="160"/>
      <c r="PVK284" s="161"/>
      <c r="PVL284" s="163"/>
      <c r="PVM284" s="163"/>
      <c r="PVN284" s="160"/>
      <c r="PVO284" s="161"/>
      <c r="PVP284" s="163"/>
      <c r="PVQ284" s="163"/>
      <c r="PVR284" s="160"/>
      <c r="PVS284" s="161"/>
      <c r="PVT284" s="163"/>
      <c r="PVU284" s="163"/>
      <c r="PVV284" s="160"/>
      <c r="PVW284" s="161"/>
      <c r="PVX284" s="163"/>
      <c r="PVY284" s="163"/>
      <c r="PVZ284" s="160"/>
      <c r="PWA284" s="161"/>
      <c r="PWB284" s="163"/>
      <c r="PWC284" s="163"/>
      <c r="PWD284" s="160"/>
      <c r="PWE284" s="161"/>
      <c r="PWF284" s="163"/>
      <c r="PWG284" s="163"/>
      <c r="PWH284" s="160"/>
      <c r="PWI284" s="161"/>
      <c r="PWJ284" s="163"/>
      <c r="PWK284" s="163"/>
      <c r="PWL284" s="160"/>
      <c r="PWM284" s="161"/>
      <c r="PWN284" s="163"/>
      <c r="PWO284" s="163"/>
      <c r="PWP284" s="160"/>
      <c r="PWQ284" s="161"/>
      <c r="PWR284" s="163"/>
      <c r="PWS284" s="163"/>
      <c r="PWT284" s="160"/>
      <c r="PWU284" s="161"/>
      <c r="PWV284" s="163"/>
      <c r="PWW284" s="163"/>
      <c r="PWX284" s="160"/>
      <c r="PWY284" s="161"/>
      <c r="PWZ284" s="163"/>
      <c r="PXA284" s="163"/>
      <c r="PXB284" s="160"/>
      <c r="PXC284" s="161"/>
      <c r="PXD284" s="163"/>
      <c r="PXE284" s="163"/>
      <c r="PXF284" s="160"/>
      <c r="PXG284" s="161"/>
      <c r="PXH284" s="163"/>
      <c r="PXI284" s="163"/>
      <c r="PXJ284" s="160"/>
      <c r="PXK284" s="161"/>
      <c r="PXL284" s="163"/>
      <c r="PXM284" s="163"/>
      <c r="PXN284" s="160"/>
      <c r="PXO284" s="161"/>
      <c r="PXP284" s="163"/>
      <c r="PXQ284" s="163"/>
      <c r="PXR284" s="160"/>
      <c r="PXS284" s="161"/>
      <c r="PXT284" s="163"/>
      <c r="PXU284" s="163"/>
      <c r="PXV284" s="160"/>
      <c r="PXW284" s="161"/>
      <c r="PXX284" s="163"/>
      <c r="PXY284" s="163"/>
      <c r="PXZ284" s="160"/>
      <c r="PYA284" s="161"/>
      <c r="PYB284" s="163"/>
      <c r="PYC284" s="163"/>
      <c r="PYD284" s="160"/>
      <c r="PYE284" s="161"/>
      <c r="PYF284" s="163"/>
      <c r="PYG284" s="163"/>
      <c r="PYH284" s="160"/>
      <c r="PYI284" s="161"/>
      <c r="PYJ284" s="163"/>
      <c r="PYK284" s="163"/>
      <c r="PYL284" s="160"/>
      <c r="PYM284" s="161"/>
      <c r="PYN284" s="163"/>
      <c r="PYO284" s="163"/>
      <c r="PYP284" s="160"/>
      <c r="PYQ284" s="161"/>
      <c r="PYR284" s="163"/>
      <c r="PYS284" s="163"/>
      <c r="PYT284" s="160"/>
      <c r="PYU284" s="161"/>
      <c r="PYV284" s="163"/>
      <c r="PYW284" s="163"/>
      <c r="PYX284" s="160"/>
      <c r="PYY284" s="161"/>
      <c r="PYZ284" s="163"/>
      <c r="PZA284" s="163"/>
      <c r="PZB284" s="160"/>
      <c r="PZC284" s="161"/>
      <c r="PZD284" s="163"/>
      <c r="PZE284" s="163"/>
      <c r="PZF284" s="160"/>
      <c r="PZG284" s="161"/>
      <c r="PZH284" s="163"/>
      <c r="PZI284" s="163"/>
      <c r="PZJ284" s="160"/>
      <c r="PZK284" s="161"/>
      <c r="PZL284" s="163"/>
      <c r="PZM284" s="163"/>
      <c r="PZN284" s="160"/>
      <c r="PZO284" s="161"/>
      <c r="PZP284" s="163"/>
      <c r="PZQ284" s="163"/>
      <c r="PZR284" s="160"/>
      <c r="PZS284" s="161"/>
      <c r="PZT284" s="163"/>
      <c r="PZU284" s="163"/>
      <c r="PZV284" s="160"/>
      <c r="PZW284" s="161"/>
      <c r="PZX284" s="163"/>
      <c r="PZY284" s="163"/>
      <c r="PZZ284" s="160"/>
      <c r="QAA284" s="161"/>
      <c r="QAB284" s="163"/>
      <c r="QAC284" s="163"/>
      <c r="QAD284" s="160"/>
      <c r="QAE284" s="161"/>
      <c r="QAF284" s="163"/>
      <c r="QAG284" s="163"/>
      <c r="QAH284" s="160"/>
      <c r="QAI284" s="161"/>
      <c r="QAJ284" s="163"/>
      <c r="QAK284" s="163"/>
      <c r="QAL284" s="160"/>
      <c r="QAM284" s="161"/>
      <c r="QAN284" s="163"/>
      <c r="QAO284" s="163"/>
      <c r="QAP284" s="160"/>
      <c r="QAQ284" s="161"/>
      <c r="QAR284" s="163"/>
      <c r="QAS284" s="163"/>
      <c r="QAT284" s="160"/>
      <c r="QAU284" s="161"/>
      <c r="QAV284" s="163"/>
      <c r="QAW284" s="163"/>
      <c r="QAX284" s="160"/>
      <c r="QAY284" s="161"/>
      <c r="QAZ284" s="163"/>
      <c r="QBA284" s="163"/>
      <c r="QBB284" s="160"/>
      <c r="QBC284" s="161"/>
      <c r="QBD284" s="163"/>
      <c r="QBE284" s="163"/>
      <c r="QBF284" s="160"/>
      <c r="QBG284" s="161"/>
      <c r="QBH284" s="163"/>
      <c r="QBI284" s="163"/>
      <c r="QBJ284" s="160"/>
      <c r="QBK284" s="161"/>
      <c r="QBL284" s="163"/>
      <c r="QBM284" s="163"/>
      <c r="QBN284" s="160"/>
      <c r="QBO284" s="161"/>
      <c r="QBP284" s="163"/>
      <c r="QBQ284" s="163"/>
      <c r="QBR284" s="160"/>
      <c r="QBS284" s="161"/>
      <c r="QBT284" s="163"/>
      <c r="QBU284" s="163"/>
      <c r="QBV284" s="160"/>
      <c r="QBW284" s="161"/>
      <c r="QBX284" s="163"/>
      <c r="QBY284" s="163"/>
      <c r="QBZ284" s="160"/>
      <c r="QCA284" s="161"/>
      <c r="QCB284" s="163"/>
      <c r="QCC284" s="163"/>
      <c r="QCD284" s="160"/>
      <c r="QCE284" s="161"/>
      <c r="QCF284" s="163"/>
      <c r="QCG284" s="163"/>
      <c r="QCH284" s="160"/>
      <c r="QCI284" s="161"/>
      <c r="QCJ284" s="163"/>
      <c r="QCK284" s="163"/>
      <c r="QCL284" s="160"/>
      <c r="QCM284" s="161"/>
      <c r="QCN284" s="163"/>
      <c r="QCO284" s="163"/>
      <c r="QCP284" s="160"/>
      <c r="QCQ284" s="161"/>
      <c r="QCR284" s="163"/>
      <c r="QCS284" s="163"/>
      <c r="QCT284" s="160"/>
      <c r="QCU284" s="161"/>
      <c r="QCV284" s="163"/>
      <c r="QCW284" s="163"/>
      <c r="QCX284" s="160"/>
      <c r="QCY284" s="161"/>
      <c r="QCZ284" s="163"/>
      <c r="QDA284" s="163"/>
      <c r="QDB284" s="160"/>
      <c r="QDC284" s="161"/>
      <c r="QDD284" s="163"/>
      <c r="QDE284" s="163"/>
      <c r="QDF284" s="160"/>
      <c r="QDG284" s="161"/>
      <c r="QDH284" s="163"/>
      <c r="QDI284" s="163"/>
      <c r="QDJ284" s="160"/>
      <c r="QDK284" s="161"/>
      <c r="QDL284" s="163"/>
      <c r="QDM284" s="163"/>
      <c r="QDN284" s="160"/>
      <c r="QDO284" s="161"/>
      <c r="QDP284" s="163"/>
      <c r="QDQ284" s="163"/>
      <c r="QDR284" s="160"/>
      <c r="QDS284" s="161"/>
      <c r="QDT284" s="163"/>
      <c r="QDU284" s="163"/>
      <c r="QDV284" s="160"/>
      <c r="QDW284" s="161"/>
      <c r="QDX284" s="163"/>
      <c r="QDY284" s="163"/>
      <c r="QDZ284" s="160"/>
      <c r="QEA284" s="161"/>
      <c r="QEB284" s="163"/>
      <c r="QEC284" s="163"/>
      <c r="QED284" s="160"/>
      <c r="QEE284" s="161"/>
      <c r="QEF284" s="163"/>
      <c r="QEG284" s="163"/>
      <c r="QEH284" s="160"/>
      <c r="QEI284" s="161"/>
      <c r="QEJ284" s="163"/>
      <c r="QEK284" s="163"/>
      <c r="QEL284" s="160"/>
      <c r="QEM284" s="161"/>
      <c r="QEN284" s="163"/>
      <c r="QEO284" s="163"/>
      <c r="QEP284" s="160"/>
      <c r="QEQ284" s="161"/>
      <c r="QER284" s="163"/>
      <c r="QES284" s="163"/>
      <c r="QET284" s="160"/>
      <c r="QEU284" s="161"/>
      <c r="QEV284" s="163"/>
      <c r="QEW284" s="163"/>
      <c r="QEX284" s="160"/>
      <c r="QEY284" s="161"/>
      <c r="QEZ284" s="163"/>
      <c r="QFA284" s="163"/>
      <c r="QFB284" s="160"/>
      <c r="QFC284" s="161"/>
      <c r="QFD284" s="163"/>
      <c r="QFE284" s="163"/>
      <c r="QFF284" s="160"/>
      <c r="QFG284" s="161"/>
      <c r="QFH284" s="163"/>
      <c r="QFI284" s="163"/>
      <c r="QFJ284" s="160"/>
      <c r="QFK284" s="161"/>
      <c r="QFL284" s="163"/>
      <c r="QFM284" s="163"/>
      <c r="QFN284" s="160"/>
      <c r="QFO284" s="161"/>
      <c r="QFP284" s="163"/>
      <c r="QFQ284" s="163"/>
      <c r="QFR284" s="160"/>
      <c r="QFS284" s="161"/>
      <c r="QFT284" s="163"/>
      <c r="QFU284" s="163"/>
      <c r="QFV284" s="160"/>
      <c r="QFW284" s="161"/>
      <c r="QFX284" s="163"/>
      <c r="QFY284" s="163"/>
      <c r="QFZ284" s="160"/>
      <c r="QGA284" s="161"/>
      <c r="QGB284" s="163"/>
      <c r="QGC284" s="163"/>
      <c r="QGD284" s="160"/>
      <c r="QGE284" s="161"/>
      <c r="QGF284" s="163"/>
      <c r="QGG284" s="163"/>
      <c r="QGH284" s="160"/>
      <c r="QGI284" s="161"/>
      <c r="QGJ284" s="163"/>
      <c r="QGK284" s="163"/>
      <c r="QGL284" s="160"/>
      <c r="QGM284" s="161"/>
      <c r="QGN284" s="163"/>
      <c r="QGO284" s="163"/>
      <c r="QGP284" s="160"/>
      <c r="QGQ284" s="161"/>
      <c r="QGR284" s="163"/>
      <c r="QGS284" s="163"/>
      <c r="QGT284" s="160"/>
      <c r="QGU284" s="161"/>
      <c r="QGV284" s="163"/>
      <c r="QGW284" s="163"/>
      <c r="QGX284" s="160"/>
      <c r="QGY284" s="161"/>
      <c r="QGZ284" s="163"/>
      <c r="QHA284" s="163"/>
      <c r="QHB284" s="160"/>
      <c r="QHC284" s="161"/>
      <c r="QHD284" s="163"/>
      <c r="QHE284" s="163"/>
      <c r="QHF284" s="160"/>
      <c r="QHG284" s="161"/>
      <c r="QHH284" s="163"/>
      <c r="QHI284" s="163"/>
      <c r="QHJ284" s="160"/>
      <c r="QHK284" s="161"/>
      <c r="QHL284" s="163"/>
      <c r="QHM284" s="163"/>
      <c r="QHN284" s="160"/>
      <c r="QHO284" s="161"/>
      <c r="QHP284" s="163"/>
      <c r="QHQ284" s="163"/>
      <c r="QHR284" s="160"/>
      <c r="QHS284" s="161"/>
      <c r="QHT284" s="163"/>
      <c r="QHU284" s="163"/>
      <c r="QHV284" s="160"/>
      <c r="QHW284" s="161"/>
      <c r="QHX284" s="163"/>
      <c r="QHY284" s="163"/>
      <c r="QHZ284" s="160"/>
      <c r="QIA284" s="161"/>
      <c r="QIB284" s="163"/>
      <c r="QIC284" s="163"/>
      <c r="QID284" s="160"/>
      <c r="QIE284" s="161"/>
      <c r="QIF284" s="163"/>
      <c r="QIG284" s="163"/>
      <c r="QIH284" s="160"/>
      <c r="QII284" s="161"/>
      <c r="QIJ284" s="163"/>
      <c r="QIK284" s="163"/>
      <c r="QIL284" s="160"/>
      <c r="QIM284" s="161"/>
      <c r="QIN284" s="163"/>
      <c r="QIO284" s="163"/>
      <c r="QIP284" s="160"/>
      <c r="QIQ284" s="161"/>
      <c r="QIR284" s="163"/>
      <c r="QIS284" s="163"/>
      <c r="QIT284" s="160"/>
      <c r="QIU284" s="161"/>
      <c r="QIV284" s="163"/>
      <c r="QIW284" s="163"/>
      <c r="QIX284" s="160"/>
      <c r="QIY284" s="161"/>
      <c r="QIZ284" s="163"/>
      <c r="QJA284" s="163"/>
      <c r="QJB284" s="160"/>
      <c r="QJC284" s="161"/>
      <c r="QJD284" s="163"/>
      <c r="QJE284" s="163"/>
      <c r="QJF284" s="160"/>
      <c r="QJG284" s="161"/>
      <c r="QJH284" s="163"/>
      <c r="QJI284" s="163"/>
      <c r="QJJ284" s="160"/>
      <c r="QJK284" s="161"/>
      <c r="QJL284" s="163"/>
      <c r="QJM284" s="163"/>
      <c r="QJN284" s="160"/>
      <c r="QJO284" s="161"/>
      <c r="QJP284" s="163"/>
      <c r="QJQ284" s="163"/>
      <c r="QJR284" s="160"/>
      <c r="QJS284" s="161"/>
      <c r="QJT284" s="163"/>
      <c r="QJU284" s="163"/>
      <c r="QJV284" s="160"/>
      <c r="QJW284" s="161"/>
      <c r="QJX284" s="163"/>
      <c r="QJY284" s="163"/>
      <c r="QJZ284" s="160"/>
      <c r="QKA284" s="161"/>
      <c r="QKB284" s="163"/>
      <c r="QKC284" s="163"/>
      <c r="QKD284" s="160"/>
      <c r="QKE284" s="161"/>
      <c r="QKF284" s="163"/>
      <c r="QKG284" s="163"/>
      <c r="QKH284" s="160"/>
      <c r="QKI284" s="161"/>
      <c r="QKJ284" s="163"/>
      <c r="QKK284" s="163"/>
      <c r="QKL284" s="160"/>
      <c r="QKM284" s="161"/>
      <c r="QKN284" s="163"/>
      <c r="QKO284" s="163"/>
      <c r="QKP284" s="160"/>
      <c r="QKQ284" s="161"/>
      <c r="QKR284" s="163"/>
      <c r="QKS284" s="163"/>
      <c r="QKT284" s="160"/>
      <c r="QKU284" s="161"/>
      <c r="QKV284" s="163"/>
      <c r="QKW284" s="163"/>
      <c r="QKX284" s="160"/>
      <c r="QKY284" s="161"/>
      <c r="QKZ284" s="163"/>
      <c r="QLA284" s="163"/>
      <c r="QLB284" s="160"/>
      <c r="QLC284" s="161"/>
      <c r="QLD284" s="163"/>
      <c r="QLE284" s="163"/>
      <c r="QLF284" s="160"/>
      <c r="QLG284" s="161"/>
      <c r="QLH284" s="163"/>
      <c r="QLI284" s="163"/>
      <c r="QLJ284" s="160"/>
      <c r="QLK284" s="161"/>
      <c r="QLL284" s="163"/>
      <c r="QLM284" s="163"/>
      <c r="QLN284" s="160"/>
      <c r="QLO284" s="161"/>
      <c r="QLP284" s="163"/>
      <c r="QLQ284" s="163"/>
      <c r="QLR284" s="160"/>
      <c r="QLS284" s="161"/>
      <c r="QLT284" s="163"/>
      <c r="QLU284" s="163"/>
      <c r="QLV284" s="160"/>
      <c r="QLW284" s="161"/>
      <c r="QLX284" s="163"/>
      <c r="QLY284" s="163"/>
      <c r="QLZ284" s="160"/>
      <c r="QMA284" s="161"/>
      <c r="QMB284" s="163"/>
      <c r="QMC284" s="163"/>
      <c r="QMD284" s="160"/>
      <c r="QME284" s="161"/>
      <c r="QMF284" s="163"/>
      <c r="QMG284" s="163"/>
      <c r="QMH284" s="160"/>
      <c r="QMI284" s="161"/>
      <c r="QMJ284" s="163"/>
      <c r="QMK284" s="163"/>
      <c r="QML284" s="160"/>
      <c r="QMM284" s="161"/>
      <c r="QMN284" s="163"/>
      <c r="QMO284" s="163"/>
      <c r="QMP284" s="160"/>
      <c r="QMQ284" s="161"/>
      <c r="QMR284" s="163"/>
      <c r="QMS284" s="163"/>
      <c r="QMT284" s="160"/>
      <c r="QMU284" s="161"/>
      <c r="QMV284" s="163"/>
      <c r="QMW284" s="163"/>
      <c r="QMX284" s="160"/>
      <c r="QMY284" s="161"/>
      <c r="QMZ284" s="163"/>
      <c r="QNA284" s="163"/>
      <c r="QNB284" s="160"/>
      <c r="QNC284" s="161"/>
      <c r="QND284" s="163"/>
      <c r="QNE284" s="163"/>
      <c r="QNF284" s="160"/>
      <c r="QNG284" s="161"/>
      <c r="QNH284" s="163"/>
      <c r="QNI284" s="163"/>
      <c r="QNJ284" s="160"/>
      <c r="QNK284" s="161"/>
      <c r="QNL284" s="163"/>
      <c r="QNM284" s="163"/>
      <c r="QNN284" s="160"/>
      <c r="QNO284" s="161"/>
      <c r="QNP284" s="163"/>
      <c r="QNQ284" s="163"/>
      <c r="QNR284" s="160"/>
      <c r="QNS284" s="161"/>
      <c r="QNT284" s="163"/>
      <c r="QNU284" s="163"/>
      <c r="QNV284" s="160"/>
      <c r="QNW284" s="161"/>
      <c r="QNX284" s="163"/>
      <c r="QNY284" s="163"/>
      <c r="QNZ284" s="160"/>
      <c r="QOA284" s="161"/>
      <c r="QOB284" s="163"/>
      <c r="QOC284" s="163"/>
      <c r="QOD284" s="160"/>
      <c r="QOE284" s="161"/>
      <c r="QOF284" s="163"/>
      <c r="QOG284" s="163"/>
      <c r="QOH284" s="160"/>
      <c r="QOI284" s="161"/>
      <c r="QOJ284" s="163"/>
      <c r="QOK284" s="163"/>
      <c r="QOL284" s="160"/>
      <c r="QOM284" s="161"/>
      <c r="QON284" s="163"/>
      <c r="QOO284" s="163"/>
      <c r="QOP284" s="160"/>
      <c r="QOQ284" s="161"/>
      <c r="QOR284" s="163"/>
      <c r="QOS284" s="163"/>
      <c r="QOT284" s="160"/>
      <c r="QOU284" s="161"/>
      <c r="QOV284" s="163"/>
      <c r="QOW284" s="163"/>
      <c r="QOX284" s="160"/>
      <c r="QOY284" s="161"/>
      <c r="QOZ284" s="163"/>
      <c r="QPA284" s="163"/>
      <c r="QPB284" s="160"/>
      <c r="QPC284" s="161"/>
      <c r="QPD284" s="163"/>
      <c r="QPE284" s="163"/>
      <c r="QPF284" s="160"/>
      <c r="QPG284" s="161"/>
      <c r="QPH284" s="163"/>
      <c r="QPI284" s="163"/>
      <c r="QPJ284" s="160"/>
      <c r="QPK284" s="161"/>
      <c r="QPL284" s="163"/>
      <c r="QPM284" s="163"/>
      <c r="QPN284" s="160"/>
      <c r="QPO284" s="161"/>
      <c r="QPP284" s="163"/>
      <c r="QPQ284" s="163"/>
      <c r="QPR284" s="160"/>
      <c r="QPS284" s="161"/>
      <c r="QPT284" s="163"/>
      <c r="QPU284" s="163"/>
      <c r="QPV284" s="160"/>
      <c r="QPW284" s="161"/>
      <c r="QPX284" s="163"/>
      <c r="QPY284" s="163"/>
      <c r="QPZ284" s="160"/>
      <c r="QQA284" s="161"/>
      <c r="QQB284" s="163"/>
      <c r="QQC284" s="163"/>
      <c r="QQD284" s="160"/>
      <c r="QQE284" s="161"/>
      <c r="QQF284" s="163"/>
      <c r="QQG284" s="163"/>
      <c r="QQH284" s="160"/>
      <c r="QQI284" s="161"/>
      <c r="QQJ284" s="163"/>
      <c r="QQK284" s="163"/>
      <c r="QQL284" s="160"/>
      <c r="QQM284" s="161"/>
      <c r="QQN284" s="163"/>
      <c r="QQO284" s="163"/>
      <c r="QQP284" s="160"/>
      <c r="QQQ284" s="161"/>
      <c r="QQR284" s="163"/>
      <c r="QQS284" s="163"/>
      <c r="QQT284" s="160"/>
      <c r="QQU284" s="161"/>
      <c r="QQV284" s="163"/>
      <c r="QQW284" s="163"/>
      <c r="QQX284" s="160"/>
      <c r="QQY284" s="161"/>
      <c r="QQZ284" s="163"/>
      <c r="QRA284" s="163"/>
      <c r="QRB284" s="160"/>
      <c r="QRC284" s="161"/>
      <c r="QRD284" s="163"/>
      <c r="QRE284" s="163"/>
      <c r="QRF284" s="160"/>
      <c r="QRG284" s="161"/>
      <c r="QRH284" s="163"/>
      <c r="QRI284" s="163"/>
      <c r="QRJ284" s="160"/>
      <c r="QRK284" s="161"/>
      <c r="QRL284" s="163"/>
      <c r="QRM284" s="163"/>
      <c r="QRN284" s="160"/>
      <c r="QRO284" s="161"/>
      <c r="QRP284" s="163"/>
      <c r="QRQ284" s="163"/>
      <c r="QRR284" s="160"/>
      <c r="QRS284" s="161"/>
      <c r="QRT284" s="163"/>
      <c r="QRU284" s="163"/>
      <c r="QRV284" s="160"/>
      <c r="QRW284" s="161"/>
      <c r="QRX284" s="163"/>
      <c r="QRY284" s="163"/>
      <c r="QRZ284" s="160"/>
      <c r="QSA284" s="161"/>
      <c r="QSB284" s="163"/>
      <c r="QSC284" s="163"/>
      <c r="QSD284" s="160"/>
      <c r="QSE284" s="161"/>
      <c r="QSF284" s="163"/>
      <c r="QSG284" s="163"/>
      <c r="QSH284" s="160"/>
      <c r="QSI284" s="161"/>
      <c r="QSJ284" s="163"/>
      <c r="QSK284" s="163"/>
      <c r="QSL284" s="160"/>
      <c r="QSM284" s="161"/>
      <c r="QSN284" s="163"/>
      <c r="QSO284" s="163"/>
      <c r="QSP284" s="160"/>
      <c r="QSQ284" s="161"/>
      <c r="QSR284" s="163"/>
      <c r="QSS284" s="163"/>
      <c r="QST284" s="160"/>
      <c r="QSU284" s="161"/>
      <c r="QSV284" s="163"/>
      <c r="QSW284" s="163"/>
      <c r="QSX284" s="160"/>
      <c r="QSY284" s="161"/>
      <c r="QSZ284" s="163"/>
      <c r="QTA284" s="163"/>
      <c r="QTB284" s="160"/>
      <c r="QTC284" s="161"/>
      <c r="QTD284" s="163"/>
      <c r="QTE284" s="163"/>
      <c r="QTF284" s="160"/>
      <c r="QTG284" s="161"/>
      <c r="QTH284" s="163"/>
      <c r="QTI284" s="163"/>
      <c r="QTJ284" s="160"/>
      <c r="QTK284" s="161"/>
      <c r="QTL284" s="163"/>
      <c r="QTM284" s="163"/>
      <c r="QTN284" s="160"/>
      <c r="QTO284" s="161"/>
      <c r="QTP284" s="163"/>
      <c r="QTQ284" s="163"/>
      <c r="QTR284" s="160"/>
      <c r="QTS284" s="161"/>
      <c r="QTT284" s="163"/>
      <c r="QTU284" s="163"/>
      <c r="QTV284" s="160"/>
      <c r="QTW284" s="161"/>
      <c r="QTX284" s="163"/>
      <c r="QTY284" s="163"/>
      <c r="QTZ284" s="160"/>
      <c r="QUA284" s="161"/>
      <c r="QUB284" s="163"/>
      <c r="QUC284" s="163"/>
      <c r="QUD284" s="160"/>
      <c r="QUE284" s="161"/>
      <c r="QUF284" s="163"/>
      <c r="QUG284" s="163"/>
      <c r="QUH284" s="160"/>
      <c r="QUI284" s="161"/>
      <c r="QUJ284" s="163"/>
      <c r="QUK284" s="163"/>
      <c r="QUL284" s="160"/>
      <c r="QUM284" s="161"/>
      <c r="QUN284" s="163"/>
      <c r="QUO284" s="163"/>
      <c r="QUP284" s="160"/>
      <c r="QUQ284" s="161"/>
      <c r="QUR284" s="163"/>
      <c r="QUS284" s="163"/>
      <c r="QUT284" s="160"/>
      <c r="QUU284" s="161"/>
      <c r="QUV284" s="163"/>
      <c r="QUW284" s="163"/>
      <c r="QUX284" s="160"/>
      <c r="QUY284" s="161"/>
      <c r="QUZ284" s="163"/>
      <c r="QVA284" s="163"/>
      <c r="QVB284" s="160"/>
      <c r="QVC284" s="161"/>
      <c r="QVD284" s="163"/>
      <c r="QVE284" s="163"/>
      <c r="QVF284" s="160"/>
      <c r="QVG284" s="161"/>
      <c r="QVH284" s="163"/>
      <c r="QVI284" s="163"/>
      <c r="QVJ284" s="160"/>
      <c r="QVK284" s="161"/>
      <c r="QVL284" s="163"/>
      <c r="QVM284" s="163"/>
      <c r="QVN284" s="160"/>
      <c r="QVO284" s="161"/>
      <c r="QVP284" s="163"/>
      <c r="QVQ284" s="163"/>
      <c r="QVR284" s="160"/>
      <c r="QVS284" s="161"/>
      <c r="QVT284" s="163"/>
      <c r="QVU284" s="163"/>
      <c r="QVV284" s="160"/>
      <c r="QVW284" s="161"/>
      <c r="QVX284" s="163"/>
      <c r="QVY284" s="163"/>
      <c r="QVZ284" s="160"/>
      <c r="QWA284" s="161"/>
      <c r="QWB284" s="163"/>
      <c r="QWC284" s="163"/>
      <c r="QWD284" s="160"/>
      <c r="QWE284" s="161"/>
      <c r="QWF284" s="163"/>
      <c r="QWG284" s="163"/>
      <c r="QWH284" s="160"/>
      <c r="QWI284" s="161"/>
      <c r="QWJ284" s="163"/>
      <c r="QWK284" s="163"/>
      <c r="QWL284" s="160"/>
      <c r="QWM284" s="161"/>
      <c r="QWN284" s="163"/>
      <c r="QWO284" s="163"/>
      <c r="QWP284" s="160"/>
      <c r="QWQ284" s="161"/>
      <c r="QWR284" s="163"/>
      <c r="QWS284" s="163"/>
      <c r="QWT284" s="160"/>
      <c r="QWU284" s="161"/>
      <c r="QWV284" s="163"/>
      <c r="QWW284" s="163"/>
      <c r="QWX284" s="160"/>
      <c r="QWY284" s="161"/>
      <c r="QWZ284" s="163"/>
      <c r="QXA284" s="163"/>
      <c r="QXB284" s="160"/>
      <c r="QXC284" s="161"/>
      <c r="QXD284" s="163"/>
      <c r="QXE284" s="163"/>
      <c r="QXF284" s="160"/>
      <c r="QXG284" s="161"/>
      <c r="QXH284" s="163"/>
      <c r="QXI284" s="163"/>
      <c r="QXJ284" s="160"/>
      <c r="QXK284" s="161"/>
      <c r="QXL284" s="163"/>
      <c r="QXM284" s="163"/>
      <c r="QXN284" s="160"/>
      <c r="QXO284" s="161"/>
      <c r="QXP284" s="163"/>
      <c r="QXQ284" s="163"/>
      <c r="QXR284" s="160"/>
      <c r="QXS284" s="161"/>
      <c r="QXT284" s="163"/>
      <c r="QXU284" s="163"/>
      <c r="QXV284" s="160"/>
      <c r="QXW284" s="161"/>
      <c r="QXX284" s="163"/>
      <c r="QXY284" s="163"/>
      <c r="QXZ284" s="160"/>
      <c r="QYA284" s="161"/>
      <c r="QYB284" s="163"/>
      <c r="QYC284" s="163"/>
      <c r="QYD284" s="160"/>
      <c r="QYE284" s="161"/>
      <c r="QYF284" s="163"/>
      <c r="QYG284" s="163"/>
      <c r="QYH284" s="160"/>
      <c r="QYI284" s="161"/>
      <c r="QYJ284" s="163"/>
      <c r="QYK284" s="163"/>
      <c r="QYL284" s="160"/>
      <c r="QYM284" s="161"/>
      <c r="QYN284" s="163"/>
      <c r="QYO284" s="163"/>
      <c r="QYP284" s="160"/>
      <c r="QYQ284" s="161"/>
      <c r="QYR284" s="163"/>
      <c r="QYS284" s="163"/>
      <c r="QYT284" s="160"/>
      <c r="QYU284" s="161"/>
      <c r="QYV284" s="163"/>
      <c r="QYW284" s="163"/>
      <c r="QYX284" s="160"/>
      <c r="QYY284" s="161"/>
      <c r="QYZ284" s="163"/>
      <c r="QZA284" s="163"/>
      <c r="QZB284" s="160"/>
      <c r="QZC284" s="161"/>
      <c r="QZD284" s="163"/>
      <c r="QZE284" s="163"/>
      <c r="QZF284" s="160"/>
      <c r="QZG284" s="161"/>
      <c r="QZH284" s="163"/>
      <c r="QZI284" s="163"/>
      <c r="QZJ284" s="160"/>
      <c r="QZK284" s="161"/>
      <c r="QZL284" s="163"/>
      <c r="QZM284" s="163"/>
      <c r="QZN284" s="160"/>
      <c r="QZO284" s="161"/>
      <c r="QZP284" s="163"/>
      <c r="QZQ284" s="163"/>
      <c r="QZR284" s="160"/>
      <c r="QZS284" s="161"/>
      <c r="QZT284" s="163"/>
      <c r="QZU284" s="163"/>
      <c r="QZV284" s="160"/>
      <c r="QZW284" s="161"/>
      <c r="QZX284" s="163"/>
      <c r="QZY284" s="163"/>
      <c r="QZZ284" s="160"/>
      <c r="RAA284" s="161"/>
      <c r="RAB284" s="163"/>
      <c r="RAC284" s="163"/>
      <c r="RAD284" s="160"/>
      <c r="RAE284" s="161"/>
      <c r="RAF284" s="163"/>
      <c r="RAG284" s="163"/>
      <c r="RAH284" s="160"/>
      <c r="RAI284" s="161"/>
      <c r="RAJ284" s="163"/>
      <c r="RAK284" s="163"/>
      <c r="RAL284" s="160"/>
      <c r="RAM284" s="161"/>
      <c r="RAN284" s="163"/>
      <c r="RAO284" s="163"/>
      <c r="RAP284" s="160"/>
      <c r="RAQ284" s="161"/>
      <c r="RAR284" s="163"/>
      <c r="RAS284" s="163"/>
      <c r="RAT284" s="160"/>
      <c r="RAU284" s="161"/>
      <c r="RAV284" s="163"/>
      <c r="RAW284" s="163"/>
      <c r="RAX284" s="160"/>
      <c r="RAY284" s="161"/>
      <c r="RAZ284" s="163"/>
      <c r="RBA284" s="163"/>
      <c r="RBB284" s="160"/>
      <c r="RBC284" s="161"/>
      <c r="RBD284" s="163"/>
      <c r="RBE284" s="163"/>
      <c r="RBF284" s="160"/>
      <c r="RBG284" s="161"/>
      <c r="RBH284" s="163"/>
      <c r="RBI284" s="163"/>
      <c r="RBJ284" s="160"/>
      <c r="RBK284" s="161"/>
      <c r="RBL284" s="163"/>
      <c r="RBM284" s="163"/>
      <c r="RBN284" s="160"/>
      <c r="RBO284" s="161"/>
      <c r="RBP284" s="163"/>
      <c r="RBQ284" s="163"/>
      <c r="RBR284" s="160"/>
      <c r="RBS284" s="161"/>
      <c r="RBT284" s="163"/>
      <c r="RBU284" s="163"/>
      <c r="RBV284" s="160"/>
      <c r="RBW284" s="161"/>
      <c r="RBX284" s="163"/>
      <c r="RBY284" s="163"/>
      <c r="RBZ284" s="160"/>
      <c r="RCA284" s="161"/>
      <c r="RCB284" s="163"/>
      <c r="RCC284" s="163"/>
      <c r="RCD284" s="160"/>
      <c r="RCE284" s="161"/>
      <c r="RCF284" s="163"/>
      <c r="RCG284" s="163"/>
      <c r="RCH284" s="160"/>
      <c r="RCI284" s="161"/>
      <c r="RCJ284" s="163"/>
      <c r="RCK284" s="163"/>
      <c r="RCL284" s="160"/>
      <c r="RCM284" s="161"/>
      <c r="RCN284" s="163"/>
      <c r="RCO284" s="163"/>
      <c r="RCP284" s="160"/>
      <c r="RCQ284" s="161"/>
      <c r="RCR284" s="163"/>
      <c r="RCS284" s="163"/>
      <c r="RCT284" s="160"/>
      <c r="RCU284" s="161"/>
      <c r="RCV284" s="163"/>
      <c r="RCW284" s="163"/>
      <c r="RCX284" s="160"/>
      <c r="RCY284" s="161"/>
      <c r="RCZ284" s="163"/>
      <c r="RDA284" s="163"/>
      <c r="RDB284" s="160"/>
      <c r="RDC284" s="161"/>
      <c r="RDD284" s="163"/>
      <c r="RDE284" s="163"/>
      <c r="RDF284" s="160"/>
      <c r="RDG284" s="161"/>
      <c r="RDH284" s="163"/>
      <c r="RDI284" s="163"/>
      <c r="RDJ284" s="160"/>
      <c r="RDK284" s="161"/>
      <c r="RDL284" s="163"/>
      <c r="RDM284" s="163"/>
      <c r="RDN284" s="160"/>
      <c r="RDO284" s="161"/>
      <c r="RDP284" s="163"/>
      <c r="RDQ284" s="163"/>
      <c r="RDR284" s="160"/>
      <c r="RDS284" s="161"/>
      <c r="RDT284" s="163"/>
      <c r="RDU284" s="163"/>
      <c r="RDV284" s="160"/>
      <c r="RDW284" s="161"/>
      <c r="RDX284" s="163"/>
      <c r="RDY284" s="163"/>
      <c r="RDZ284" s="160"/>
      <c r="REA284" s="161"/>
      <c r="REB284" s="163"/>
      <c r="REC284" s="163"/>
      <c r="RED284" s="160"/>
      <c r="REE284" s="161"/>
      <c r="REF284" s="163"/>
      <c r="REG284" s="163"/>
      <c r="REH284" s="160"/>
      <c r="REI284" s="161"/>
      <c r="REJ284" s="163"/>
      <c r="REK284" s="163"/>
      <c r="REL284" s="160"/>
      <c r="REM284" s="161"/>
      <c r="REN284" s="163"/>
      <c r="REO284" s="163"/>
      <c r="REP284" s="160"/>
      <c r="REQ284" s="161"/>
      <c r="RER284" s="163"/>
      <c r="RES284" s="163"/>
      <c r="RET284" s="160"/>
      <c r="REU284" s="161"/>
      <c r="REV284" s="163"/>
      <c r="REW284" s="163"/>
      <c r="REX284" s="160"/>
      <c r="REY284" s="161"/>
      <c r="REZ284" s="163"/>
      <c r="RFA284" s="163"/>
      <c r="RFB284" s="160"/>
      <c r="RFC284" s="161"/>
      <c r="RFD284" s="163"/>
      <c r="RFE284" s="163"/>
      <c r="RFF284" s="160"/>
      <c r="RFG284" s="161"/>
      <c r="RFH284" s="163"/>
      <c r="RFI284" s="163"/>
      <c r="RFJ284" s="160"/>
      <c r="RFK284" s="161"/>
      <c r="RFL284" s="163"/>
      <c r="RFM284" s="163"/>
      <c r="RFN284" s="160"/>
      <c r="RFO284" s="161"/>
      <c r="RFP284" s="163"/>
      <c r="RFQ284" s="163"/>
      <c r="RFR284" s="160"/>
      <c r="RFS284" s="161"/>
      <c r="RFT284" s="163"/>
      <c r="RFU284" s="163"/>
      <c r="RFV284" s="160"/>
      <c r="RFW284" s="161"/>
      <c r="RFX284" s="163"/>
      <c r="RFY284" s="163"/>
      <c r="RFZ284" s="160"/>
      <c r="RGA284" s="161"/>
      <c r="RGB284" s="163"/>
      <c r="RGC284" s="163"/>
      <c r="RGD284" s="160"/>
      <c r="RGE284" s="161"/>
      <c r="RGF284" s="163"/>
      <c r="RGG284" s="163"/>
      <c r="RGH284" s="160"/>
      <c r="RGI284" s="161"/>
      <c r="RGJ284" s="163"/>
      <c r="RGK284" s="163"/>
      <c r="RGL284" s="160"/>
      <c r="RGM284" s="161"/>
      <c r="RGN284" s="163"/>
      <c r="RGO284" s="163"/>
      <c r="RGP284" s="160"/>
      <c r="RGQ284" s="161"/>
      <c r="RGR284" s="163"/>
      <c r="RGS284" s="163"/>
      <c r="RGT284" s="160"/>
      <c r="RGU284" s="161"/>
      <c r="RGV284" s="163"/>
      <c r="RGW284" s="163"/>
      <c r="RGX284" s="160"/>
      <c r="RGY284" s="161"/>
      <c r="RGZ284" s="163"/>
      <c r="RHA284" s="163"/>
      <c r="RHB284" s="160"/>
      <c r="RHC284" s="161"/>
      <c r="RHD284" s="163"/>
      <c r="RHE284" s="163"/>
      <c r="RHF284" s="160"/>
      <c r="RHG284" s="161"/>
      <c r="RHH284" s="163"/>
      <c r="RHI284" s="163"/>
      <c r="RHJ284" s="160"/>
      <c r="RHK284" s="161"/>
      <c r="RHL284" s="163"/>
      <c r="RHM284" s="163"/>
      <c r="RHN284" s="160"/>
      <c r="RHO284" s="161"/>
      <c r="RHP284" s="163"/>
      <c r="RHQ284" s="163"/>
      <c r="RHR284" s="160"/>
      <c r="RHS284" s="161"/>
      <c r="RHT284" s="163"/>
      <c r="RHU284" s="163"/>
      <c r="RHV284" s="160"/>
      <c r="RHW284" s="161"/>
      <c r="RHX284" s="163"/>
      <c r="RHY284" s="163"/>
      <c r="RHZ284" s="160"/>
      <c r="RIA284" s="161"/>
      <c r="RIB284" s="163"/>
      <c r="RIC284" s="163"/>
      <c r="RID284" s="160"/>
      <c r="RIE284" s="161"/>
      <c r="RIF284" s="163"/>
      <c r="RIG284" s="163"/>
      <c r="RIH284" s="160"/>
      <c r="RII284" s="161"/>
      <c r="RIJ284" s="163"/>
      <c r="RIK284" s="163"/>
      <c r="RIL284" s="160"/>
      <c r="RIM284" s="161"/>
      <c r="RIN284" s="163"/>
      <c r="RIO284" s="163"/>
      <c r="RIP284" s="160"/>
      <c r="RIQ284" s="161"/>
      <c r="RIR284" s="163"/>
      <c r="RIS284" s="163"/>
      <c r="RIT284" s="160"/>
      <c r="RIU284" s="161"/>
      <c r="RIV284" s="163"/>
      <c r="RIW284" s="163"/>
      <c r="RIX284" s="160"/>
      <c r="RIY284" s="161"/>
      <c r="RIZ284" s="163"/>
      <c r="RJA284" s="163"/>
      <c r="RJB284" s="160"/>
      <c r="RJC284" s="161"/>
      <c r="RJD284" s="163"/>
      <c r="RJE284" s="163"/>
      <c r="RJF284" s="160"/>
      <c r="RJG284" s="161"/>
      <c r="RJH284" s="163"/>
      <c r="RJI284" s="163"/>
      <c r="RJJ284" s="160"/>
      <c r="RJK284" s="161"/>
      <c r="RJL284" s="163"/>
      <c r="RJM284" s="163"/>
      <c r="RJN284" s="160"/>
      <c r="RJO284" s="161"/>
      <c r="RJP284" s="163"/>
      <c r="RJQ284" s="163"/>
      <c r="RJR284" s="160"/>
      <c r="RJS284" s="161"/>
      <c r="RJT284" s="163"/>
      <c r="RJU284" s="163"/>
      <c r="RJV284" s="160"/>
      <c r="RJW284" s="161"/>
      <c r="RJX284" s="163"/>
      <c r="RJY284" s="163"/>
      <c r="RJZ284" s="160"/>
      <c r="RKA284" s="161"/>
      <c r="RKB284" s="163"/>
      <c r="RKC284" s="163"/>
      <c r="RKD284" s="160"/>
      <c r="RKE284" s="161"/>
      <c r="RKF284" s="163"/>
      <c r="RKG284" s="163"/>
      <c r="RKH284" s="160"/>
      <c r="RKI284" s="161"/>
      <c r="RKJ284" s="163"/>
      <c r="RKK284" s="163"/>
      <c r="RKL284" s="160"/>
      <c r="RKM284" s="161"/>
      <c r="RKN284" s="163"/>
      <c r="RKO284" s="163"/>
      <c r="RKP284" s="160"/>
      <c r="RKQ284" s="161"/>
      <c r="RKR284" s="163"/>
      <c r="RKS284" s="163"/>
      <c r="RKT284" s="160"/>
      <c r="RKU284" s="161"/>
      <c r="RKV284" s="163"/>
      <c r="RKW284" s="163"/>
      <c r="RKX284" s="160"/>
      <c r="RKY284" s="161"/>
      <c r="RKZ284" s="163"/>
      <c r="RLA284" s="163"/>
      <c r="RLB284" s="160"/>
      <c r="RLC284" s="161"/>
      <c r="RLD284" s="163"/>
      <c r="RLE284" s="163"/>
      <c r="RLF284" s="160"/>
      <c r="RLG284" s="161"/>
      <c r="RLH284" s="163"/>
      <c r="RLI284" s="163"/>
      <c r="RLJ284" s="160"/>
      <c r="RLK284" s="161"/>
      <c r="RLL284" s="163"/>
      <c r="RLM284" s="163"/>
      <c r="RLN284" s="160"/>
      <c r="RLO284" s="161"/>
      <c r="RLP284" s="163"/>
      <c r="RLQ284" s="163"/>
      <c r="RLR284" s="160"/>
      <c r="RLS284" s="161"/>
      <c r="RLT284" s="163"/>
      <c r="RLU284" s="163"/>
      <c r="RLV284" s="160"/>
      <c r="RLW284" s="161"/>
      <c r="RLX284" s="163"/>
      <c r="RLY284" s="163"/>
      <c r="RLZ284" s="160"/>
      <c r="RMA284" s="161"/>
      <c r="RMB284" s="163"/>
      <c r="RMC284" s="163"/>
      <c r="RMD284" s="160"/>
      <c r="RME284" s="161"/>
      <c r="RMF284" s="163"/>
      <c r="RMG284" s="163"/>
      <c r="RMH284" s="160"/>
      <c r="RMI284" s="161"/>
      <c r="RMJ284" s="163"/>
      <c r="RMK284" s="163"/>
      <c r="RML284" s="160"/>
      <c r="RMM284" s="161"/>
      <c r="RMN284" s="163"/>
      <c r="RMO284" s="163"/>
      <c r="RMP284" s="160"/>
      <c r="RMQ284" s="161"/>
      <c r="RMR284" s="163"/>
      <c r="RMS284" s="163"/>
      <c r="RMT284" s="160"/>
      <c r="RMU284" s="161"/>
      <c r="RMV284" s="163"/>
      <c r="RMW284" s="163"/>
      <c r="RMX284" s="160"/>
      <c r="RMY284" s="161"/>
      <c r="RMZ284" s="163"/>
      <c r="RNA284" s="163"/>
      <c r="RNB284" s="160"/>
      <c r="RNC284" s="161"/>
      <c r="RND284" s="163"/>
      <c r="RNE284" s="163"/>
      <c r="RNF284" s="160"/>
      <c r="RNG284" s="161"/>
      <c r="RNH284" s="163"/>
      <c r="RNI284" s="163"/>
      <c r="RNJ284" s="160"/>
      <c r="RNK284" s="161"/>
      <c r="RNL284" s="163"/>
      <c r="RNM284" s="163"/>
      <c r="RNN284" s="160"/>
      <c r="RNO284" s="161"/>
      <c r="RNP284" s="163"/>
      <c r="RNQ284" s="163"/>
      <c r="RNR284" s="160"/>
      <c r="RNS284" s="161"/>
      <c r="RNT284" s="163"/>
      <c r="RNU284" s="163"/>
      <c r="RNV284" s="160"/>
      <c r="RNW284" s="161"/>
      <c r="RNX284" s="163"/>
      <c r="RNY284" s="163"/>
      <c r="RNZ284" s="160"/>
      <c r="ROA284" s="161"/>
      <c r="ROB284" s="163"/>
      <c r="ROC284" s="163"/>
      <c r="ROD284" s="160"/>
      <c r="ROE284" s="161"/>
      <c r="ROF284" s="163"/>
      <c r="ROG284" s="163"/>
      <c r="ROH284" s="160"/>
      <c r="ROI284" s="161"/>
      <c r="ROJ284" s="163"/>
      <c r="ROK284" s="163"/>
      <c r="ROL284" s="160"/>
      <c r="ROM284" s="161"/>
      <c r="RON284" s="163"/>
      <c r="ROO284" s="163"/>
      <c r="ROP284" s="160"/>
      <c r="ROQ284" s="161"/>
      <c r="ROR284" s="163"/>
      <c r="ROS284" s="163"/>
      <c r="ROT284" s="160"/>
      <c r="ROU284" s="161"/>
      <c r="ROV284" s="163"/>
      <c r="ROW284" s="163"/>
      <c r="ROX284" s="160"/>
      <c r="ROY284" s="161"/>
      <c r="ROZ284" s="163"/>
      <c r="RPA284" s="163"/>
      <c r="RPB284" s="160"/>
      <c r="RPC284" s="161"/>
      <c r="RPD284" s="163"/>
      <c r="RPE284" s="163"/>
      <c r="RPF284" s="160"/>
      <c r="RPG284" s="161"/>
      <c r="RPH284" s="163"/>
      <c r="RPI284" s="163"/>
      <c r="RPJ284" s="160"/>
      <c r="RPK284" s="161"/>
      <c r="RPL284" s="163"/>
      <c r="RPM284" s="163"/>
      <c r="RPN284" s="160"/>
      <c r="RPO284" s="161"/>
      <c r="RPP284" s="163"/>
      <c r="RPQ284" s="163"/>
      <c r="RPR284" s="160"/>
      <c r="RPS284" s="161"/>
      <c r="RPT284" s="163"/>
      <c r="RPU284" s="163"/>
      <c r="RPV284" s="160"/>
      <c r="RPW284" s="161"/>
      <c r="RPX284" s="163"/>
      <c r="RPY284" s="163"/>
      <c r="RPZ284" s="160"/>
      <c r="RQA284" s="161"/>
      <c r="RQB284" s="163"/>
      <c r="RQC284" s="163"/>
      <c r="RQD284" s="160"/>
      <c r="RQE284" s="161"/>
      <c r="RQF284" s="163"/>
      <c r="RQG284" s="163"/>
      <c r="RQH284" s="160"/>
      <c r="RQI284" s="161"/>
      <c r="RQJ284" s="163"/>
      <c r="RQK284" s="163"/>
      <c r="RQL284" s="160"/>
      <c r="RQM284" s="161"/>
      <c r="RQN284" s="163"/>
      <c r="RQO284" s="163"/>
      <c r="RQP284" s="160"/>
      <c r="RQQ284" s="161"/>
      <c r="RQR284" s="163"/>
      <c r="RQS284" s="163"/>
      <c r="RQT284" s="160"/>
      <c r="RQU284" s="161"/>
      <c r="RQV284" s="163"/>
      <c r="RQW284" s="163"/>
      <c r="RQX284" s="160"/>
      <c r="RQY284" s="161"/>
      <c r="RQZ284" s="163"/>
      <c r="RRA284" s="163"/>
      <c r="RRB284" s="160"/>
      <c r="RRC284" s="161"/>
      <c r="RRD284" s="163"/>
      <c r="RRE284" s="163"/>
      <c r="RRF284" s="160"/>
      <c r="RRG284" s="161"/>
      <c r="RRH284" s="163"/>
      <c r="RRI284" s="163"/>
      <c r="RRJ284" s="160"/>
      <c r="RRK284" s="161"/>
      <c r="RRL284" s="163"/>
      <c r="RRM284" s="163"/>
      <c r="RRN284" s="160"/>
      <c r="RRO284" s="161"/>
      <c r="RRP284" s="163"/>
      <c r="RRQ284" s="163"/>
      <c r="RRR284" s="160"/>
      <c r="RRS284" s="161"/>
      <c r="RRT284" s="163"/>
      <c r="RRU284" s="163"/>
      <c r="RRV284" s="160"/>
      <c r="RRW284" s="161"/>
      <c r="RRX284" s="163"/>
      <c r="RRY284" s="163"/>
      <c r="RRZ284" s="160"/>
      <c r="RSA284" s="161"/>
      <c r="RSB284" s="163"/>
      <c r="RSC284" s="163"/>
      <c r="RSD284" s="160"/>
      <c r="RSE284" s="161"/>
      <c r="RSF284" s="163"/>
      <c r="RSG284" s="163"/>
      <c r="RSH284" s="160"/>
      <c r="RSI284" s="161"/>
      <c r="RSJ284" s="163"/>
      <c r="RSK284" s="163"/>
      <c r="RSL284" s="160"/>
      <c r="RSM284" s="161"/>
      <c r="RSN284" s="163"/>
      <c r="RSO284" s="163"/>
      <c r="RSP284" s="160"/>
      <c r="RSQ284" s="161"/>
      <c r="RSR284" s="163"/>
      <c r="RSS284" s="163"/>
      <c r="RST284" s="160"/>
      <c r="RSU284" s="161"/>
      <c r="RSV284" s="163"/>
      <c r="RSW284" s="163"/>
      <c r="RSX284" s="160"/>
      <c r="RSY284" s="161"/>
      <c r="RSZ284" s="163"/>
      <c r="RTA284" s="163"/>
      <c r="RTB284" s="160"/>
      <c r="RTC284" s="161"/>
      <c r="RTD284" s="163"/>
      <c r="RTE284" s="163"/>
      <c r="RTF284" s="160"/>
      <c r="RTG284" s="161"/>
      <c r="RTH284" s="163"/>
      <c r="RTI284" s="163"/>
      <c r="RTJ284" s="160"/>
      <c r="RTK284" s="161"/>
      <c r="RTL284" s="163"/>
      <c r="RTM284" s="163"/>
      <c r="RTN284" s="160"/>
      <c r="RTO284" s="161"/>
      <c r="RTP284" s="163"/>
      <c r="RTQ284" s="163"/>
      <c r="RTR284" s="160"/>
      <c r="RTS284" s="161"/>
      <c r="RTT284" s="163"/>
      <c r="RTU284" s="163"/>
      <c r="RTV284" s="160"/>
      <c r="RTW284" s="161"/>
      <c r="RTX284" s="163"/>
      <c r="RTY284" s="163"/>
      <c r="RTZ284" s="160"/>
      <c r="RUA284" s="161"/>
      <c r="RUB284" s="163"/>
      <c r="RUC284" s="163"/>
      <c r="RUD284" s="160"/>
      <c r="RUE284" s="161"/>
      <c r="RUF284" s="163"/>
      <c r="RUG284" s="163"/>
      <c r="RUH284" s="160"/>
      <c r="RUI284" s="161"/>
      <c r="RUJ284" s="163"/>
      <c r="RUK284" s="163"/>
      <c r="RUL284" s="160"/>
      <c r="RUM284" s="161"/>
      <c r="RUN284" s="163"/>
      <c r="RUO284" s="163"/>
      <c r="RUP284" s="160"/>
      <c r="RUQ284" s="161"/>
      <c r="RUR284" s="163"/>
      <c r="RUS284" s="163"/>
      <c r="RUT284" s="160"/>
      <c r="RUU284" s="161"/>
      <c r="RUV284" s="163"/>
      <c r="RUW284" s="163"/>
      <c r="RUX284" s="160"/>
      <c r="RUY284" s="161"/>
      <c r="RUZ284" s="163"/>
      <c r="RVA284" s="163"/>
      <c r="RVB284" s="160"/>
      <c r="RVC284" s="161"/>
      <c r="RVD284" s="163"/>
      <c r="RVE284" s="163"/>
      <c r="RVF284" s="160"/>
      <c r="RVG284" s="161"/>
      <c r="RVH284" s="163"/>
      <c r="RVI284" s="163"/>
      <c r="RVJ284" s="160"/>
      <c r="RVK284" s="161"/>
      <c r="RVL284" s="163"/>
      <c r="RVM284" s="163"/>
      <c r="RVN284" s="160"/>
      <c r="RVO284" s="161"/>
      <c r="RVP284" s="163"/>
      <c r="RVQ284" s="163"/>
      <c r="RVR284" s="160"/>
      <c r="RVS284" s="161"/>
      <c r="RVT284" s="163"/>
      <c r="RVU284" s="163"/>
      <c r="RVV284" s="160"/>
      <c r="RVW284" s="161"/>
      <c r="RVX284" s="163"/>
      <c r="RVY284" s="163"/>
      <c r="RVZ284" s="160"/>
      <c r="RWA284" s="161"/>
      <c r="RWB284" s="163"/>
      <c r="RWC284" s="163"/>
      <c r="RWD284" s="160"/>
      <c r="RWE284" s="161"/>
      <c r="RWF284" s="163"/>
      <c r="RWG284" s="163"/>
      <c r="RWH284" s="160"/>
      <c r="RWI284" s="161"/>
      <c r="RWJ284" s="163"/>
      <c r="RWK284" s="163"/>
      <c r="RWL284" s="160"/>
      <c r="RWM284" s="161"/>
      <c r="RWN284" s="163"/>
      <c r="RWO284" s="163"/>
      <c r="RWP284" s="160"/>
      <c r="RWQ284" s="161"/>
      <c r="RWR284" s="163"/>
      <c r="RWS284" s="163"/>
      <c r="RWT284" s="160"/>
      <c r="RWU284" s="161"/>
      <c r="RWV284" s="163"/>
      <c r="RWW284" s="163"/>
      <c r="RWX284" s="160"/>
      <c r="RWY284" s="161"/>
      <c r="RWZ284" s="163"/>
      <c r="RXA284" s="163"/>
      <c r="RXB284" s="160"/>
      <c r="RXC284" s="161"/>
      <c r="RXD284" s="163"/>
      <c r="RXE284" s="163"/>
      <c r="RXF284" s="160"/>
      <c r="RXG284" s="161"/>
      <c r="RXH284" s="163"/>
      <c r="RXI284" s="163"/>
      <c r="RXJ284" s="160"/>
      <c r="RXK284" s="161"/>
      <c r="RXL284" s="163"/>
      <c r="RXM284" s="163"/>
      <c r="RXN284" s="160"/>
      <c r="RXO284" s="161"/>
      <c r="RXP284" s="163"/>
      <c r="RXQ284" s="163"/>
      <c r="RXR284" s="160"/>
      <c r="RXS284" s="161"/>
      <c r="RXT284" s="163"/>
      <c r="RXU284" s="163"/>
      <c r="RXV284" s="160"/>
      <c r="RXW284" s="161"/>
      <c r="RXX284" s="163"/>
      <c r="RXY284" s="163"/>
      <c r="RXZ284" s="160"/>
      <c r="RYA284" s="161"/>
      <c r="RYB284" s="163"/>
      <c r="RYC284" s="163"/>
      <c r="RYD284" s="160"/>
      <c r="RYE284" s="161"/>
      <c r="RYF284" s="163"/>
      <c r="RYG284" s="163"/>
      <c r="RYH284" s="160"/>
      <c r="RYI284" s="161"/>
      <c r="RYJ284" s="163"/>
      <c r="RYK284" s="163"/>
      <c r="RYL284" s="160"/>
      <c r="RYM284" s="161"/>
      <c r="RYN284" s="163"/>
      <c r="RYO284" s="163"/>
      <c r="RYP284" s="160"/>
      <c r="RYQ284" s="161"/>
      <c r="RYR284" s="163"/>
      <c r="RYS284" s="163"/>
      <c r="RYT284" s="160"/>
      <c r="RYU284" s="161"/>
      <c r="RYV284" s="163"/>
      <c r="RYW284" s="163"/>
      <c r="RYX284" s="160"/>
      <c r="RYY284" s="161"/>
      <c r="RYZ284" s="163"/>
      <c r="RZA284" s="163"/>
      <c r="RZB284" s="160"/>
      <c r="RZC284" s="161"/>
      <c r="RZD284" s="163"/>
      <c r="RZE284" s="163"/>
      <c r="RZF284" s="160"/>
      <c r="RZG284" s="161"/>
      <c r="RZH284" s="163"/>
      <c r="RZI284" s="163"/>
      <c r="RZJ284" s="160"/>
      <c r="RZK284" s="161"/>
      <c r="RZL284" s="163"/>
      <c r="RZM284" s="163"/>
      <c r="RZN284" s="160"/>
      <c r="RZO284" s="161"/>
      <c r="RZP284" s="163"/>
      <c r="RZQ284" s="163"/>
      <c r="RZR284" s="160"/>
      <c r="RZS284" s="161"/>
      <c r="RZT284" s="163"/>
      <c r="RZU284" s="163"/>
      <c r="RZV284" s="160"/>
      <c r="RZW284" s="161"/>
      <c r="RZX284" s="163"/>
      <c r="RZY284" s="163"/>
      <c r="RZZ284" s="160"/>
      <c r="SAA284" s="161"/>
      <c r="SAB284" s="163"/>
      <c r="SAC284" s="163"/>
      <c r="SAD284" s="160"/>
      <c r="SAE284" s="161"/>
      <c r="SAF284" s="163"/>
      <c r="SAG284" s="163"/>
      <c r="SAH284" s="160"/>
      <c r="SAI284" s="161"/>
      <c r="SAJ284" s="163"/>
      <c r="SAK284" s="163"/>
      <c r="SAL284" s="160"/>
      <c r="SAM284" s="161"/>
      <c r="SAN284" s="163"/>
      <c r="SAO284" s="163"/>
      <c r="SAP284" s="160"/>
      <c r="SAQ284" s="161"/>
      <c r="SAR284" s="163"/>
      <c r="SAS284" s="163"/>
      <c r="SAT284" s="160"/>
      <c r="SAU284" s="161"/>
      <c r="SAV284" s="163"/>
      <c r="SAW284" s="163"/>
      <c r="SAX284" s="160"/>
      <c r="SAY284" s="161"/>
      <c r="SAZ284" s="163"/>
      <c r="SBA284" s="163"/>
      <c r="SBB284" s="160"/>
      <c r="SBC284" s="161"/>
      <c r="SBD284" s="163"/>
      <c r="SBE284" s="163"/>
      <c r="SBF284" s="160"/>
      <c r="SBG284" s="161"/>
      <c r="SBH284" s="163"/>
      <c r="SBI284" s="163"/>
      <c r="SBJ284" s="160"/>
      <c r="SBK284" s="161"/>
      <c r="SBL284" s="163"/>
      <c r="SBM284" s="163"/>
      <c r="SBN284" s="160"/>
      <c r="SBO284" s="161"/>
      <c r="SBP284" s="163"/>
      <c r="SBQ284" s="163"/>
      <c r="SBR284" s="160"/>
      <c r="SBS284" s="161"/>
      <c r="SBT284" s="163"/>
      <c r="SBU284" s="163"/>
      <c r="SBV284" s="160"/>
      <c r="SBW284" s="161"/>
      <c r="SBX284" s="163"/>
      <c r="SBY284" s="163"/>
      <c r="SBZ284" s="160"/>
      <c r="SCA284" s="161"/>
      <c r="SCB284" s="163"/>
      <c r="SCC284" s="163"/>
      <c r="SCD284" s="160"/>
      <c r="SCE284" s="161"/>
      <c r="SCF284" s="163"/>
      <c r="SCG284" s="163"/>
      <c r="SCH284" s="160"/>
      <c r="SCI284" s="161"/>
      <c r="SCJ284" s="163"/>
      <c r="SCK284" s="163"/>
      <c r="SCL284" s="160"/>
      <c r="SCM284" s="161"/>
      <c r="SCN284" s="163"/>
      <c r="SCO284" s="163"/>
      <c r="SCP284" s="160"/>
      <c r="SCQ284" s="161"/>
      <c r="SCR284" s="163"/>
      <c r="SCS284" s="163"/>
      <c r="SCT284" s="160"/>
      <c r="SCU284" s="161"/>
      <c r="SCV284" s="163"/>
      <c r="SCW284" s="163"/>
      <c r="SCX284" s="160"/>
      <c r="SCY284" s="161"/>
      <c r="SCZ284" s="163"/>
      <c r="SDA284" s="163"/>
      <c r="SDB284" s="160"/>
      <c r="SDC284" s="161"/>
      <c r="SDD284" s="163"/>
      <c r="SDE284" s="163"/>
      <c r="SDF284" s="160"/>
      <c r="SDG284" s="161"/>
      <c r="SDH284" s="163"/>
      <c r="SDI284" s="163"/>
      <c r="SDJ284" s="160"/>
      <c r="SDK284" s="161"/>
      <c r="SDL284" s="163"/>
      <c r="SDM284" s="163"/>
      <c r="SDN284" s="160"/>
      <c r="SDO284" s="161"/>
      <c r="SDP284" s="163"/>
      <c r="SDQ284" s="163"/>
      <c r="SDR284" s="160"/>
      <c r="SDS284" s="161"/>
      <c r="SDT284" s="163"/>
      <c r="SDU284" s="163"/>
      <c r="SDV284" s="160"/>
      <c r="SDW284" s="161"/>
      <c r="SDX284" s="163"/>
      <c r="SDY284" s="163"/>
      <c r="SDZ284" s="160"/>
      <c r="SEA284" s="161"/>
      <c r="SEB284" s="163"/>
      <c r="SEC284" s="163"/>
      <c r="SED284" s="160"/>
      <c r="SEE284" s="161"/>
      <c r="SEF284" s="163"/>
      <c r="SEG284" s="163"/>
      <c r="SEH284" s="160"/>
      <c r="SEI284" s="161"/>
      <c r="SEJ284" s="163"/>
      <c r="SEK284" s="163"/>
      <c r="SEL284" s="160"/>
      <c r="SEM284" s="161"/>
      <c r="SEN284" s="163"/>
      <c r="SEO284" s="163"/>
      <c r="SEP284" s="160"/>
      <c r="SEQ284" s="161"/>
      <c r="SER284" s="163"/>
      <c r="SES284" s="163"/>
      <c r="SET284" s="160"/>
      <c r="SEU284" s="161"/>
      <c r="SEV284" s="163"/>
      <c r="SEW284" s="163"/>
      <c r="SEX284" s="160"/>
      <c r="SEY284" s="161"/>
      <c r="SEZ284" s="163"/>
      <c r="SFA284" s="163"/>
      <c r="SFB284" s="160"/>
      <c r="SFC284" s="161"/>
      <c r="SFD284" s="163"/>
      <c r="SFE284" s="163"/>
      <c r="SFF284" s="160"/>
      <c r="SFG284" s="161"/>
      <c r="SFH284" s="163"/>
      <c r="SFI284" s="163"/>
      <c r="SFJ284" s="160"/>
      <c r="SFK284" s="161"/>
      <c r="SFL284" s="163"/>
      <c r="SFM284" s="163"/>
      <c r="SFN284" s="160"/>
      <c r="SFO284" s="161"/>
      <c r="SFP284" s="163"/>
      <c r="SFQ284" s="163"/>
      <c r="SFR284" s="160"/>
      <c r="SFS284" s="161"/>
      <c r="SFT284" s="163"/>
      <c r="SFU284" s="163"/>
      <c r="SFV284" s="160"/>
      <c r="SFW284" s="161"/>
      <c r="SFX284" s="163"/>
      <c r="SFY284" s="163"/>
      <c r="SFZ284" s="160"/>
      <c r="SGA284" s="161"/>
      <c r="SGB284" s="163"/>
      <c r="SGC284" s="163"/>
      <c r="SGD284" s="160"/>
      <c r="SGE284" s="161"/>
      <c r="SGF284" s="163"/>
      <c r="SGG284" s="163"/>
      <c r="SGH284" s="160"/>
      <c r="SGI284" s="161"/>
      <c r="SGJ284" s="163"/>
      <c r="SGK284" s="163"/>
      <c r="SGL284" s="160"/>
      <c r="SGM284" s="161"/>
      <c r="SGN284" s="163"/>
      <c r="SGO284" s="163"/>
      <c r="SGP284" s="160"/>
      <c r="SGQ284" s="161"/>
      <c r="SGR284" s="163"/>
      <c r="SGS284" s="163"/>
      <c r="SGT284" s="160"/>
      <c r="SGU284" s="161"/>
      <c r="SGV284" s="163"/>
      <c r="SGW284" s="163"/>
      <c r="SGX284" s="160"/>
      <c r="SGY284" s="161"/>
      <c r="SGZ284" s="163"/>
      <c r="SHA284" s="163"/>
      <c r="SHB284" s="160"/>
      <c r="SHC284" s="161"/>
      <c r="SHD284" s="163"/>
      <c r="SHE284" s="163"/>
      <c r="SHF284" s="160"/>
      <c r="SHG284" s="161"/>
      <c r="SHH284" s="163"/>
      <c r="SHI284" s="163"/>
      <c r="SHJ284" s="160"/>
      <c r="SHK284" s="161"/>
      <c r="SHL284" s="163"/>
      <c r="SHM284" s="163"/>
      <c r="SHN284" s="160"/>
      <c r="SHO284" s="161"/>
      <c r="SHP284" s="163"/>
      <c r="SHQ284" s="163"/>
      <c r="SHR284" s="160"/>
      <c r="SHS284" s="161"/>
      <c r="SHT284" s="163"/>
      <c r="SHU284" s="163"/>
      <c r="SHV284" s="160"/>
      <c r="SHW284" s="161"/>
      <c r="SHX284" s="163"/>
      <c r="SHY284" s="163"/>
      <c r="SHZ284" s="160"/>
      <c r="SIA284" s="161"/>
      <c r="SIB284" s="163"/>
      <c r="SIC284" s="163"/>
      <c r="SID284" s="160"/>
      <c r="SIE284" s="161"/>
      <c r="SIF284" s="163"/>
      <c r="SIG284" s="163"/>
      <c r="SIH284" s="160"/>
      <c r="SII284" s="161"/>
      <c r="SIJ284" s="163"/>
      <c r="SIK284" s="163"/>
      <c r="SIL284" s="160"/>
      <c r="SIM284" s="161"/>
      <c r="SIN284" s="163"/>
      <c r="SIO284" s="163"/>
      <c r="SIP284" s="160"/>
      <c r="SIQ284" s="161"/>
      <c r="SIR284" s="163"/>
      <c r="SIS284" s="163"/>
      <c r="SIT284" s="160"/>
      <c r="SIU284" s="161"/>
      <c r="SIV284" s="163"/>
      <c r="SIW284" s="163"/>
      <c r="SIX284" s="160"/>
      <c r="SIY284" s="161"/>
      <c r="SIZ284" s="163"/>
      <c r="SJA284" s="163"/>
      <c r="SJB284" s="160"/>
      <c r="SJC284" s="161"/>
      <c r="SJD284" s="163"/>
      <c r="SJE284" s="163"/>
      <c r="SJF284" s="160"/>
      <c r="SJG284" s="161"/>
      <c r="SJH284" s="163"/>
      <c r="SJI284" s="163"/>
      <c r="SJJ284" s="160"/>
      <c r="SJK284" s="161"/>
      <c r="SJL284" s="163"/>
      <c r="SJM284" s="163"/>
      <c r="SJN284" s="160"/>
      <c r="SJO284" s="161"/>
      <c r="SJP284" s="163"/>
      <c r="SJQ284" s="163"/>
      <c r="SJR284" s="160"/>
      <c r="SJS284" s="161"/>
      <c r="SJT284" s="163"/>
      <c r="SJU284" s="163"/>
      <c r="SJV284" s="160"/>
      <c r="SJW284" s="161"/>
      <c r="SJX284" s="163"/>
      <c r="SJY284" s="163"/>
      <c r="SJZ284" s="160"/>
      <c r="SKA284" s="161"/>
      <c r="SKB284" s="163"/>
      <c r="SKC284" s="163"/>
      <c r="SKD284" s="160"/>
      <c r="SKE284" s="161"/>
      <c r="SKF284" s="163"/>
      <c r="SKG284" s="163"/>
      <c r="SKH284" s="160"/>
      <c r="SKI284" s="161"/>
      <c r="SKJ284" s="163"/>
      <c r="SKK284" s="163"/>
      <c r="SKL284" s="160"/>
      <c r="SKM284" s="161"/>
      <c r="SKN284" s="163"/>
      <c r="SKO284" s="163"/>
      <c r="SKP284" s="160"/>
      <c r="SKQ284" s="161"/>
      <c r="SKR284" s="163"/>
      <c r="SKS284" s="163"/>
      <c r="SKT284" s="160"/>
      <c r="SKU284" s="161"/>
      <c r="SKV284" s="163"/>
      <c r="SKW284" s="163"/>
      <c r="SKX284" s="160"/>
      <c r="SKY284" s="161"/>
      <c r="SKZ284" s="163"/>
      <c r="SLA284" s="163"/>
      <c r="SLB284" s="160"/>
      <c r="SLC284" s="161"/>
      <c r="SLD284" s="163"/>
      <c r="SLE284" s="163"/>
      <c r="SLF284" s="160"/>
      <c r="SLG284" s="161"/>
      <c r="SLH284" s="163"/>
      <c r="SLI284" s="163"/>
      <c r="SLJ284" s="160"/>
      <c r="SLK284" s="161"/>
      <c r="SLL284" s="163"/>
      <c r="SLM284" s="163"/>
      <c r="SLN284" s="160"/>
      <c r="SLO284" s="161"/>
      <c r="SLP284" s="163"/>
      <c r="SLQ284" s="163"/>
      <c r="SLR284" s="160"/>
      <c r="SLS284" s="161"/>
      <c r="SLT284" s="163"/>
      <c r="SLU284" s="163"/>
      <c r="SLV284" s="160"/>
      <c r="SLW284" s="161"/>
      <c r="SLX284" s="163"/>
      <c r="SLY284" s="163"/>
      <c r="SLZ284" s="160"/>
      <c r="SMA284" s="161"/>
      <c r="SMB284" s="163"/>
      <c r="SMC284" s="163"/>
      <c r="SMD284" s="160"/>
      <c r="SME284" s="161"/>
      <c r="SMF284" s="163"/>
      <c r="SMG284" s="163"/>
      <c r="SMH284" s="160"/>
      <c r="SMI284" s="161"/>
      <c r="SMJ284" s="163"/>
      <c r="SMK284" s="163"/>
      <c r="SML284" s="160"/>
      <c r="SMM284" s="161"/>
      <c r="SMN284" s="163"/>
      <c r="SMO284" s="163"/>
      <c r="SMP284" s="160"/>
      <c r="SMQ284" s="161"/>
      <c r="SMR284" s="163"/>
      <c r="SMS284" s="163"/>
      <c r="SMT284" s="160"/>
      <c r="SMU284" s="161"/>
      <c r="SMV284" s="163"/>
      <c r="SMW284" s="163"/>
      <c r="SMX284" s="160"/>
      <c r="SMY284" s="161"/>
      <c r="SMZ284" s="163"/>
      <c r="SNA284" s="163"/>
      <c r="SNB284" s="160"/>
      <c r="SNC284" s="161"/>
      <c r="SND284" s="163"/>
      <c r="SNE284" s="163"/>
      <c r="SNF284" s="160"/>
      <c r="SNG284" s="161"/>
      <c r="SNH284" s="163"/>
      <c r="SNI284" s="163"/>
      <c r="SNJ284" s="160"/>
      <c r="SNK284" s="161"/>
      <c r="SNL284" s="163"/>
      <c r="SNM284" s="163"/>
      <c r="SNN284" s="160"/>
      <c r="SNO284" s="161"/>
      <c r="SNP284" s="163"/>
      <c r="SNQ284" s="163"/>
      <c r="SNR284" s="160"/>
      <c r="SNS284" s="161"/>
      <c r="SNT284" s="163"/>
      <c r="SNU284" s="163"/>
      <c r="SNV284" s="160"/>
      <c r="SNW284" s="161"/>
      <c r="SNX284" s="163"/>
      <c r="SNY284" s="163"/>
      <c r="SNZ284" s="160"/>
      <c r="SOA284" s="161"/>
      <c r="SOB284" s="163"/>
      <c r="SOC284" s="163"/>
      <c r="SOD284" s="160"/>
      <c r="SOE284" s="161"/>
      <c r="SOF284" s="163"/>
      <c r="SOG284" s="163"/>
      <c r="SOH284" s="160"/>
      <c r="SOI284" s="161"/>
      <c r="SOJ284" s="163"/>
      <c r="SOK284" s="163"/>
      <c r="SOL284" s="160"/>
      <c r="SOM284" s="161"/>
      <c r="SON284" s="163"/>
      <c r="SOO284" s="163"/>
      <c r="SOP284" s="160"/>
      <c r="SOQ284" s="161"/>
      <c r="SOR284" s="163"/>
      <c r="SOS284" s="163"/>
      <c r="SOT284" s="160"/>
      <c r="SOU284" s="161"/>
      <c r="SOV284" s="163"/>
      <c r="SOW284" s="163"/>
      <c r="SOX284" s="160"/>
      <c r="SOY284" s="161"/>
      <c r="SOZ284" s="163"/>
      <c r="SPA284" s="163"/>
      <c r="SPB284" s="160"/>
      <c r="SPC284" s="161"/>
      <c r="SPD284" s="163"/>
      <c r="SPE284" s="163"/>
      <c r="SPF284" s="160"/>
      <c r="SPG284" s="161"/>
      <c r="SPH284" s="163"/>
      <c r="SPI284" s="163"/>
      <c r="SPJ284" s="160"/>
      <c r="SPK284" s="161"/>
      <c r="SPL284" s="163"/>
      <c r="SPM284" s="163"/>
      <c r="SPN284" s="160"/>
      <c r="SPO284" s="161"/>
      <c r="SPP284" s="163"/>
      <c r="SPQ284" s="163"/>
      <c r="SPR284" s="160"/>
      <c r="SPS284" s="161"/>
      <c r="SPT284" s="163"/>
      <c r="SPU284" s="163"/>
      <c r="SPV284" s="160"/>
      <c r="SPW284" s="161"/>
      <c r="SPX284" s="163"/>
      <c r="SPY284" s="163"/>
      <c r="SPZ284" s="160"/>
      <c r="SQA284" s="161"/>
      <c r="SQB284" s="163"/>
      <c r="SQC284" s="163"/>
      <c r="SQD284" s="160"/>
      <c r="SQE284" s="161"/>
      <c r="SQF284" s="163"/>
      <c r="SQG284" s="163"/>
      <c r="SQH284" s="160"/>
      <c r="SQI284" s="161"/>
      <c r="SQJ284" s="163"/>
      <c r="SQK284" s="163"/>
      <c r="SQL284" s="160"/>
      <c r="SQM284" s="161"/>
      <c r="SQN284" s="163"/>
      <c r="SQO284" s="163"/>
      <c r="SQP284" s="160"/>
      <c r="SQQ284" s="161"/>
      <c r="SQR284" s="163"/>
      <c r="SQS284" s="163"/>
      <c r="SQT284" s="160"/>
      <c r="SQU284" s="161"/>
      <c r="SQV284" s="163"/>
      <c r="SQW284" s="163"/>
      <c r="SQX284" s="160"/>
      <c r="SQY284" s="161"/>
      <c r="SQZ284" s="163"/>
      <c r="SRA284" s="163"/>
      <c r="SRB284" s="160"/>
      <c r="SRC284" s="161"/>
      <c r="SRD284" s="163"/>
      <c r="SRE284" s="163"/>
      <c r="SRF284" s="160"/>
      <c r="SRG284" s="161"/>
      <c r="SRH284" s="163"/>
      <c r="SRI284" s="163"/>
      <c r="SRJ284" s="160"/>
      <c r="SRK284" s="161"/>
      <c r="SRL284" s="163"/>
      <c r="SRM284" s="163"/>
      <c r="SRN284" s="160"/>
      <c r="SRO284" s="161"/>
      <c r="SRP284" s="163"/>
      <c r="SRQ284" s="163"/>
      <c r="SRR284" s="160"/>
      <c r="SRS284" s="161"/>
      <c r="SRT284" s="163"/>
      <c r="SRU284" s="163"/>
      <c r="SRV284" s="160"/>
      <c r="SRW284" s="161"/>
      <c r="SRX284" s="163"/>
      <c r="SRY284" s="163"/>
      <c r="SRZ284" s="160"/>
      <c r="SSA284" s="161"/>
      <c r="SSB284" s="163"/>
      <c r="SSC284" s="163"/>
      <c r="SSD284" s="160"/>
      <c r="SSE284" s="161"/>
      <c r="SSF284" s="163"/>
      <c r="SSG284" s="163"/>
      <c r="SSH284" s="160"/>
      <c r="SSI284" s="161"/>
      <c r="SSJ284" s="163"/>
      <c r="SSK284" s="163"/>
      <c r="SSL284" s="160"/>
      <c r="SSM284" s="161"/>
      <c r="SSN284" s="163"/>
      <c r="SSO284" s="163"/>
      <c r="SSP284" s="160"/>
      <c r="SSQ284" s="161"/>
      <c r="SSR284" s="163"/>
      <c r="SSS284" s="163"/>
      <c r="SST284" s="160"/>
      <c r="SSU284" s="161"/>
      <c r="SSV284" s="163"/>
      <c r="SSW284" s="163"/>
      <c r="SSX284" s="160"/>
      <c r="SSY284" s="161"/>
      <c r="SSZ284" s="163"/>
      <c r="STA284" s="163"/>
      <c r="STB284" s="160"/>
      <c r="STC284" s="161"/>
      <c r="STD284" s="163"/>
      <c r="STE284" s="163"/>
      <c r="STF284" s="160"/>
      <c r="STG284" s="161"/>
      <c r="STH284" s="163"/>
      <c r="STI284" s="163"/>
      <c r="STJ284" s="160"/>
      <c r="STK284" s="161"/>
      <c r="STL284" s="163"/>
      <c r="STM284" s="163"/>
      <c r="STN284" s="160"/>
      <c r="STO284" s="161"/>
      <c r="STP284" s="163"/>
      <c r="STQ284" s="163"/>
      <c r="STR284" s="160"/>
      <c r="STS284" s="161"/>
      <c r="STT284" s="163"/>
      <c r="STU284" s="163"/>
      <c r="STV284" s="160"/>
      <c r="STW284" s="161"/>
      <c r="STX284" s="163"/>
      <c r="STY284" s="163"/>
      <c r="STZ284" s="160"/>
      <c r="SUA284" s="161"/>
      <c r="SUB284" s="163"/>
      <c r="SUC284" s="163"/>
      <c r="SUD284" s="160"/>
      <c r="SUE284" s="161"/>
      <c r="SUF284" s="163"/>
      <c r="SUG284" s="163"/>
      <c r="SUH284" s="160"/>
      <c r="SUI284" s="161"/>
      <c r="SUJ284" s="163"/>
      <c r="SUK284" s="163"/>
      <c r="SUL284" s="160"/>
      <c r="SUM284" s="161"/>
      <c r="SUN284" s="163"/>
      <c r="SUO284" s="163"/>
      <c r="SUP284" s="160"/>
      <c r="SUQ284" s="161"/>
      <c r="SUR284" s="163"/>
      <c r="SUS284" s="163"/>
      <c r="SUT284" s="160"/>
      <c r="SUU284" s="161"/>
      <c r="SUV284" s="163"/>
      <c r="SUW284" s="163"/>
      <c r="SUX284" s="160"/>
      <c r="SUY284" s="161"/>
      <c r="SUZ284" s="163"/>
      <c r="SVA284" s="163"/>
      <c r="SVB284" s="160"/>
      <c r="SVC284" s="161"/>
      <c r="SVD284" s="163"/>
      <c r="SVE284" s="163"/>
      <c r="SVF284" s="160"/>
      <c r="SVG284" s="161"/>
      <c r="SVH284" s="163"/>
      <c r="SVI284" s="163"/>
      <c r="SVJ284" s="160"/>
      <c r="SVK284" s="161"/>
      <c r="SVL284" s="163"/>
      <c r="SVM284" s="163"/>
      <c r="SVN284" s="160"/>
      <c r="SVO284" s="161"/>
      <c r="SVP284" s="163"/>
      <c r="SVQ284" s="163"/>
      <c r="SVR284" s="160"/>
      <c r="SVS284" s="161"/>
      <c r="SVT284" s="163"/>
      <c r="SVU284" s="163"/>
      <c r="SVV284" s="160"/>
      <c r="SVW284" s="161"/>
      <c r="SVX284" s="163"/>
      <c r="SVY284" s="163"/>
      <c r="SVZ284" s="160"/>
      <c r="SWA284" s="161"/>
      <c r="SWB284" s="163"/>
      <c r="SWC284" s="163"/>
      <c r="SWD284" s="160"/>
      <c r="SWE284" s="161"/>
      <c r="SWF284" s="163"/>
      <c r="SWG284" s="163"/>
      <c r="SWH284" s="160"/>
      <c r="SWI284" s="161"/>
      <c r="SWJ284" s="163"/>
      <c r="SWK284" s="163"/>
      <c r="SWL284" s="160"/>
      <c r="SWM284" s="161"/>
      <c r="SWN284" s="163"/>
      <c r="SWO284" s="163"/>
      <c r="SWP284" s="160"/>
      <c r="SWQ284" s="161"/>
      <c r="SWR284" s="163"/>
      <c r="SWS284" s="163"/>
      <c r="SWT284" s="160"/>
      <c r="SWU284" s="161"/>
      <c r="SWV284" s="163"/>
      <c r="SWW284" s="163"/>
      <c r="SWX284" s="160"/>
      <c r="SWY284" s="161"/>
      <c r="SWZ284" s="163"/>
      <c r="SXA284" s="163"/>
      <c r="SXB284" s="160"/>
      <c r="SXC284" s="161"/>
      <c r="SXD284" s="163"/>
      <c r="SXE284" s="163"/>
      <c r="SXF284" s="160"/>
      <c r="SXG284" s="161"/>
      <c r="SXH284" s="163"/>
      <c r="SXI284" s="163"/>
      <c r="SXJ284" s="160"/>
      <c r="SXK284" s="161"/>
      <c r="SXL284" s="163"/>
      <c r="SXM284" s="163"/>
      <c r="SXN284" s="160"/>
      <c r="SXO284" s="161"/>
      <c r="SXP284" s="163"/>
      <c r="SXQ284" s="163"/>
      <c r="SXR284" s="160"/>
      <c r="SXS284" s="161"/>
      <c r="SXT284" s="163"/>
      <c r="SXU284" s="163"/>
      <c r="SXV284" s="160"/>
      <c r="SXW284" s="161"/>
      <c r="SXX284" s="163"/>
      <c r="SXY284" s="163"/>
      <c r="SXZ284" s="160"/>
      <c r="SYA284" s="161"/>
      <c r="SYB284" s="163"/>
      <c r="SYC284" s="163"/>
      <c r="SYD284" s="160"/>
      <c r="SYE284" s="161"/>
      <c r="SYF284" s="163"/>
      <c r="SYG284" s="163"/>
      <c r="SYH284" s="160"/>
      <c r="SYI284" s="161"/>
      <c r="SYJ284" s="163"/>
      <c r="SYK284" s="163"/>
      <c r="SYL284" s="160"/>
      <c r="SYM284" s="161"/>
      <c r="SYN284" s="163"/>
      <c r="SYO284" s="163"/>
      <c r="SYP284" s="160"/>
      <c r="SYQ284" s="161"/>
      <c r="SYR284" s="163"/>
      <c r="SYS284" s="163"/>
      <c r="SYT284" s="160"/>
      <c r="SYU284" s="161"/>
      <c r="SYV284" s="163"/>
      <c r="SYW284" s="163"/>
      <c r="SYX284" s="160"/>
      <c r="SYY284" s="161"/>
      <c r="SYZ284" s="163"/>
      <c r="SZA284" s="163"/>
      <c r="SZB284" s="160"/>
      <c r="SZC284" s="161"/>
      <c r="SZD284" s="163"/>
      <c r="SZE284" s="163"/>
      <c r="SZF284" s="160"/>
      <c r="SZG284" s="161"/>
      <c r="SZH284" s="163"/>
      <c r="SZI284" s="163"/>
      <c r="SZJ284" s="160"/>
      <c r="SZK284" s="161"/>
      <c r="SZL284" s="163"/>
      <c r="SZM284" s="163"/>
      <c r="SZN284" s="160"/>
      <c r="SZO284" s="161"/>
      <c r="SZP284" s="163"/>
      <c r="SZQ284" s="163"/>
      <c r="SZR284" s="160"/>
      <c r="SZS284" s="161"/>
      <c r="SZT284" s="163"/>
      <c r="SZU284" s="163"/>
      <c r="SZV284" s="160"/>
      <c r="SZW284" s="161"/>
      <c r="SZX284" s="163"/>
      <c r="SZY284" s="163"/>
      <c r="SZZ284" s="160"/>
      <c r="TAA284" s="161"/>
      <c r="TAB284" s="163"/>
      <c r="TAC284" s="163"/>
      <c r="TAD284" s="160"/>
      <c r="TAE284" s="161"/>
      <c r="TAF284" s="163"/>
      <c r="TAG284" s="163"/>
      <c r="TAH284" s="160"/>
      <c r="TAI284" s="161"/>
      <c r="TAJ284" s="163"/>
      <c r="TAK284" s="163"/>
      <c r="TAL284" s="160"/>
      <c r="TAM284" s="161"/>
      <c r="TAN284" s="163"/>
      <c r="TAO284" s="163"/>
      <c r="TAP284" s="160"/>
      <c r="TAQ284" s="161"/>
      <c r="TAR284" s="163"/>
      <c r="TAS284" s="163"/>
      <c r="TAT284" s="160"/>
      <c r="TAU284" s="161"/>
      <c r="TAV284" s="163"/>
      <c r="TAW284" s="163"/>
      <c r="TAX284" s="160"/>
      <c r="TAY284" s="161"/>
      <c r="TAZ284" s="163"/>
      <c r="TBA284" s="163"/>
      <c r="TBB284" s="160"/>
      <c r="TBC284" s="161"/>
      <c r="TBD284" s="163"/>
      <c r="TBE284" s="163"/>
      <c r="TBF284" s="160"/>
      <c r="TBG284" s="161"/>
      <c r="TBH284" s="163"/>
      <c r="TBI284" s="163"/>
      <c r="TBJ284" s="160"/>
      <c r="TBK284" s="161"/>
      <c r="TBL284" s="163"/>
      <c r="TBM284" s="163"/>
      <c r="TBN284" s="160"/>
      <c r="TBO284" s="161"/>
      <c r="TBP284" s="163"/>
      <c r="TBQ284" s="163"/>
      <c r="TBR284" s="160"/>
      <c r="TBS284" s="161"/>
      <c r="TBT284" s="163"/>
      <c r="TBU284" s="163"/>
      <c r="TBV284" s="160"/>
      <c r="TBW284" s="161"/>
      <c r="TBX284" s="163"/>
      <c r="TBY284" s="163"/>
      <c r="TBZ284" s="160"/>
      <c r="TCA284" s="161"/>
      <c r="TCB284" s="163"/>
      <c r="TCC284" s="163"/>
      <c r="TCD284" s="160"/>
      <c r="TCE284" s="161"/>
      <c r="TCF284" s="163"/>
      <c r="TCG284" s="163"/>
      <c r="TCH284" s="160"/>
      <c r="TCI284" s="161"/>
      <c r="TCJ284" s="163"/>
      <c r="TCK284" s="163"/>
      <c r="TCL284" s="160"/>
      <c r="TCM284" s="161"/>
      <c r="TCN284" s="163"/>
      <c r="TCO284" s="163"/>
      <c r="TCP284" s="160"/>
      <c r="TCQ284" s="161"/>
      <c r="TCR284" s="163"/>
      <c r="TCS284" s="163"/>
      <c r="TCT284" s="160"/>
      <c r="TCU284" s="161"/>
      <c r="TCV284" s="163"/>
      <c r="TCW284" s="163"/>
      <c r="TCX284" s="160"/>
      <c r="TCY284" s="161"/>
      <c r="TCZ284" s="163"/>
      <c r="TDA284" s="163"/>
      <c r="TDB284" s="160"/>
      <c r="TDC284" s="161"/>
      <c r="TDD284" s="163"/>
      <c r="TDE284" s="163"/>
      <c r="TDF284" s="160"/>
      <c r="TDG284" s="161"/>
      <c r="TDH284" s="163"/>
      <c r="TDI284" s="163"/>
      <c r="TDJ284" s="160"/>
      <c r="TDK284" s="161"/>
      <c r="TDL284" s="163"/>
      <c r="TDM284" s="163"/>
      <c r="TDN284" s="160"/>
      <c r="TDO284" s="161"/>
      <c r="TDP284" s="163"/>
      <c r="TDQ284" s="163"/>
      <c r="TDR284" s="160"/>
      <c r="TDS284" s="161"/>
      <c r="TDT284" s="163"/>
      <c r="TDU284" s="163"/>
      <c r="TDV284" s="160"/>
      <c r="TDW284" s="161"/>
      <c r="TDX284" s="163"/>
      <c r="TDY284" s="163"/>
      <c r="TDZ284" s="160"/>
      <c r="TEA284" s="161"/>
      <c r="TEB284" s="163"/>
      <c r="TEC284" s="163"/>
      <c r="TED284" s="160"/>
      <c r="TEE284" s="161"/>
      <c r="TEF284" s="163"/>
      <c r="TEG284" s="163"/>
      <c r="TEH284" s="160"/>
      <c r="TEI284" s="161"/>
      <c r="TEJ284" s="163"/>
      <c r="TEK284" s="163"/>
      <c r="TEL284" s="160"/>
      <c r="TEM284" s="161"/>
      <c r="TEN284" s="163"/>
      <c r="TEO284" s="163"/>
      <c r="TEP284" s="160"/>
      <c r="TEQ284" s="161"/>
      <c r="TER284" s="163"/>
      <c r="TES284" s="163"/>
      <c r="TET284" s="160"/>
      <c r="TEU284" s="161"/>
      <c r="TEV284" s="163"/>
      <c r="TEW284" s="163"/>
      <c r="TEX284" s="160"/>
      <c r="TEY284" s="161"/>
      <c r="TEZ284" s="163"/>
      <c r="TFA284" s="163"/>
      <c r="TFB284" s="160"/>
      <c r="TFC284" s="161"/>
      <c r="TFD284" s="163"/>
      <c r="TFE284" s="163"/>
      <c r="TFF284" s="160"/>
      <c r="TFG284" s="161"/>
      <c r="TFH284" s="163"/>
      <c r="TFI284" s="163"/>
      <c r="TFJ284" s="160"/>
      <c r="TFK284" s="161"/>
      <c r="TFL284" s="163"/>
      <c r="TFM284" s="163"/>
      <c r="TFN284" s="160"/>
      <c r="TFO284" s="161"/>
      <c r="TFP284" s="163"/>
      <c r="TFQ284" s="163"/>
      <c r="TFR284" s="160"/>
      <c r="TFS284" s="161"/>
      <c r="TFT284" s="163"/>
      <c r="TFU284" s="163"/>
      <c r="TFV284" s="160"/>
      <c r="TFW284" s="161"/>
      <c r="TFX284" s="163"/>
      <c r="TFY284" s="163"/>
      <c r="TFZ284" s="160"/>
      <c r="TGA284" s="161"/>
      <c r="TGB284" s="163"/>
      <c r="TGC284" s="163"/>
      <c r="TGD284" s="160"/>
      <c r="TGE284" s="161"/>
      <c r="TGF284" s="163"/>
      <c r="TGG284" s="163"/>
      <c r="TGH284" s="160"/>
      <c r="TGI284" s="161"/>
      <c r="TGJ284" s="163"/>
      <c r="TGK284" s="163"/>
      <c r="TGL284" s="160"/>
      <c r="TGM284" s="161"/>
      <c r="TGN284" s="163"/>
      <c r="TGO284" s="163"/>
      <c r="TGP284" s="160"/>
      <c r="TGQ284" s="161"/>
      <c r="TGR284" s="163"/>
      <c r="TGS284" s="163"/>
      <c r="TGT284" s="160"/>
      <c r="TGU284" s="161"/>
      <c r="TGV284" s="163"/>
      <c r="TGW284" s="163"/>
      <c r="TGX284" s="160"/>
      <c r="TGY284" s="161"/>
      <c r="TGZ284" s="163"/>
      <c r="THA284" s="163"/>
      <c r="THB284" s="160"/>
      <c r="THC284" s="161"/>
      <c r="THD284" s="163"/>
      <c r="THE284" s="163"/>
      <c r="THF284" s="160"/>
      <c r="THG284" s="161"/>
      <c r="THH284" s="163"/>
      <c r="THI284" s="163"/>
      <c r="THJ284" s="160"/>
      <c r="THK284" s="161"/>
      <c r="THL284" s="163"/>
      <c r="THM284" s="163"/>
      <c r="THN284" s="160"/>
      <c r="THO284" s="161"/>
      <c r="THP284" s="163"/>
      <c r="THQ284" s="163"/>
      <c r="THR284" s="160"/>
      <c r="THS284" s="161"/>
      <c r="THT284" s="163"/>
      <c r="THU284" s="163"/>
      <c r="THV284" s="160"/>
      <c r="THW284" s="161"/>
      <c r="THX284" s="163"/>
      <c r="THY284" s="163"/>
      <c r="THZ284" s="160"/>
      <c r="TIA284" s="161"/>
      <c r="TIB284" s="163"/>
      <c r="TIC284" s="163"/>
      <c r="TID284" s="160"/>
      <c r="TIE284" s="161"/>
      <c r="TIF284" s="163"/>
      <c r="TIG284" s="163"/>
      <c r="TIH284" s="160"/>
      <c r="TII284" s="161"/>
      <c r="TIJ284" s="163"/>
      <c r="TIK284" s="163"/>
      <c r="TIL284" s="160"/>
      <c r="TIM284" s="161"/>
      <c r="TIN284" s="163"/>
      <c r="TIO284" s="163"/>
      <c r="TIP284" s="160"/>
      <c r="TIQ284" s="161"/>
      <c r="TIR284" s="163"/>
      <c r="TIS284" s="163"/>
      <c r="TIT284" s="160"/>
      <c r="TIU284" s="161"/>
      <c r="TIV284" s="163"/>
      <c r="TIW284" s="163"/>
      <c r="TIX284" s="160"/>
      <c r="TIY284" s="161"/>
      <c r="TIZ284" s="163"/>
      <c r="TJA284" s="163"/>
      <c r="TJB284" s="160"/>
      <c r="TJC284" s="161"/>
      <c r="TJD284" s="163"/>
      <c r="TJE284" s="163"/>
      <c r="TJF284" s="160"/>
      <c r="TJG284" s="161"/>
      <c r="TJH284" s="163"/>
      <c r="TJI284" s="163"/>
      <c r="TJJ284" s="160"/>
      <c r="TJK284" s="161"/>
      <c r="TJL284" s="163"/>
      <c r="TJM284" s="163"/>
      <c r="TJN284" s="160"/>
      <c r="TJO284" s="161"/>
      <c r="TJP284" s="163"/>
      <c r="TJQ284" s="163"/>
      <c r="TJR284" s="160"/>
      <c r="TJS284" s="161"/>
      <c r="TJT284" s="163"/>
      <c r="TJU284" s="163"/>
      <c r="TJV284" s="160"/>
      <c r="TJW284" s="161"/>
      <c r="TJX284" s="163"/>
      <c r="TJY284" s="163"/>
      <c r="TJZ284" s="160"/>
      <c r="TKA284" s="161"/>
      <c r="TKB284" s="163"/>
      <c r="TKC284" s="163"/>
      <c r="TKD284" s="160"/>
      <c r="TKE284" s="161"/>
      <c r="TKF284" s="163"/>
      <c r="TKG284" s="163"/>
      <c r="TKH284" s="160"/>
      <c r="TKI284" s="161"/>
      <c r="TKJ284" s="163"/>
      <c r="TKK284" s="163"/>
      <c r="TKL284" s="160"/>
      <c r="TKM284" s="161"/>
      <c r="TKN284" s="163"/>
      <c r="TKO284" s="163"/>
      <c r="TKP284" s="160"/>
      <c r="TKQ284" s="161"/>
      <c r="TKR284" s="163"/>
      <c r="TKS284" s="163"/>
      <c r="TKT284" s="160"/>
      <c r="TKU284" s="161"/>
      <c r="TKV284" s="163"/>
      <c r="TKW284" s="163"/>
      <c r="TKX284" s="160"/>
      <c r="TKY284" s="161"/>
      <c r="TKZ284" s="163"/>
      <c r="TLA284" s="163"/>
      <c r="TLB284" s="160"/>
      <c r="TLC284" s="161"/>
      <c r="TLD284" s="163"/>
      <c r="TLE284" s="163"/>
      <c r="TLF284" s="160"/>
      <c r="TLG284" s="161"/>
      <c r="TLH284" s="163"/>
      <c r="TLI284" s="163"/>
      <c r="TLJ284" s="160"/>
      <c r="TLK284" s="161"/>
      <c r="TLL284" s="163"/>
      <c r="TLM284" s="163"/>
      <c r="TLN284" s="160"/>
      <c r="TLO284" s="161"/>
      <c r="TLP284" s="163"/>
      <c r="TLQ284" s="163"/>
      <c r="TLR284" s="160"/>
      <c r="TLS284" s="161"/>
      <c r="TLT284" s="163"/>
      <c r="TLU284" s="163"/>
      <c r="TLV284" s="160"/>
      <c r="TLW284" s="161"/>
      <c r="TLX284" s="163"/>
      <c r="TLY284" s="163"/>
      <c r="TLZ284" s="160"/>
      <c r="TMA284" s="161"/>
      <c r="TMB284" s="163"/>
      <c r="TMC284" s="163"/>
      <c r="TMD284" s="160"/>
      <c r="TME284" s="161"/>
      <c r="TMF284" s="163"/>
      <c r="TMG284" s="163"/>
      <c r="TMH284" s="160"/>
      <c r="TMI284" s="161"/>
      <c r="TMJ284" s="163"/>
      <c r="TMK284" s="163"/>
      <c r="TML284" s="160"/>
      <c r="TMM284" s="161"/>
      <c r="TMN284" s="163"/>
      <c r="TMO284" s="163"/>
      <c r="TMP284" s="160"/>
      <c r="TMQ284" s="161"/>
      <c r="TMR284" s="163"/>
      <c r="TMS284" s="163"/>
      <c r="TMT284" s="160"/>
      <c r="TMU284" s="161"/>
      <c r="TMV284" s="163"/>
      <c r="TMW284" s="163"/>
      <c r="TMX284" s="160"/>
      <c r="TMY284" s="161"/>
      <c r="TMZ284" s="163"/>
      <c r="TNA284" s="163"/>
      <c r="TNB284" s="160"/>
      <c r="TNC284" s="161"/>
      <c r="TND284" s="163"/>
      <c r="TNE284" s="163"/>
      <c r="TNF284" s="160"/>
      <c r="TNG284" s="161"/>
      <c r="TNH284" s="163"/>
      <c r="TNI284" s="163"/>
      <c r="TNJ284" s="160"/>
      <c r="TNK284" s="161"/>
      <c r="TNL284" s="163"/>
      <c r="TNM284" s="163"/>
      <c r="TNN284" s="160"/>
      <c r="TNO284" s="161"/>
      <c r="TNP284" s="163"/>
      <c r="TNQ284" s="163"/>
      <c r="TNR284" s="160"/>
      <c r="TNS284" s="161"/>
      <c r="TNT284" s="163"/>
      <c r="TNU284" s="163"/>
      <c r="TNV284" s="160"/>
      <c r="TNW284" s="161"/>
      <c r="TNX284" s="163"/>
      <c r="TNY284" s="163"/>
      <c r="TNZ284" s="160"/>
      <c r="TOA284" s="161"/>
      <c r="TOB284" s="163"/>
      <c r="TOC284" s="163"/>
      <c r="TOD284" s="160"/>
      <c r="TOE284" s="161"/>
      <c r="TOF284" s="163"/>
      <c r="TOG284" s="163"/>
      <c r="TOH284" s="160"/>
      <c r="TOI284" s="161"/>
      <c r="TOJ284" s="163"/>
      <c r="TOK284" s="163"/>
      <c r="TOL284" s="160"/>
      <c r="TOM284" s="161"/>
      <c r="TON284" s="163"/>
      <c r="TOO284" s="163"/>
      <c r="TOP284" s="160"/>
      <c r="TOQ284" s="161"/>
      <c r="TOR284" s="163"/>
      <c r="TOS284" s="163"/>
      <c r="TOT284" s="160"/>
      <c r="TOU284" s="161"/>
      <c r="TOV284" s="163"/>
      <c r="TOW284" s="163"/>
      <c r="TOX284" s="160"/>
      <c r="TOY284" s="161"/>
      <c r="TOZ284" s="163"/>
      <c r="TPA284" s="163"/>
      <c r="TPB284" s="160"/>
      <c r="TPC284" s="161"/>
      <c r="TPD284" s="163"/>
      <c r="TPE284" s="163"/>
      <c r="TPF284" s="160"/>
      <c r="TPG284" s="161"/>
      <c r="TPH284" s="163"/>
      <c r="TPI284" s="163"/>
      <c r="TPJ284" s="160"/>
      <c r="TPK284" s="161"/>
      <c r="TPL284" s="163"/>
      <c r="TPM284" s="163"/>
      <c r="TPN284" s="160"/>
      <c r="TPO284" s="161"/>
      <c r="TPP284" s="163"/>
      <c r="TPQ284" s="163"/>
      <c r="TPR284" s="160"/>
      <c r="TPS284" s="161"/>
      <c r="TPT284" s="163"/>
      <c r="TPU284" s="163"/>
      <c r="TPV284" s="160"/>
      <c r="TPW284" s="161"/>
      <c r="TPX284" s="163"/>
      <c r="TPY284" s="163"/>
      <c r="TPZ284" s="160"/>
      <c r="TQA284" s="161"/>
      <c r="TQB284" s="163"/>
      <c r="TQC284" s="163"/>
      <c r="TQD284" s="160"/>
      <c r="TQE284" s="161"/>
      <c r="TQF284" s="163"/>
      <c r="TQG284" s="163"/>
      <c r="TQH284" s="160"/>
      <c r="TQI284" s="161"/>
      <c r="TQJ284" s="163"/>
      <c r="TQK284" s="163"/>
      <c r="TQL284" s="160"/>
      <c r="TQM284" s="161"/>
      <c r="TQN284" s="163"/>
      <c r="TQO284" s="163"/>
      <c r="TQP284" s="160"/>
      <c r="TQQ284" s="161"/>
      <c r="TQR284" s="163"/>
      <c r="TQS284" s="163"/>
      <c r="TQT284" s="160"/>
      <c r="TQU284" s="161"/>
      <c r="TQV284" s="163"/>
      <c r="TQW284" s="163"/>
      <c r="TQX284" s="160"/>
      <c r="TQY284" s="161"/>
      <c r="TQZ284" s="163"/>
      <c r="TRA284" s="163"/>
      <c r="TRB284" s="160"/>
      <c r="TRC284" s="161"/>
      <c r="TRD284" s="163"/>
      <c r="TRE284" s="163"/>
      <c r="TRF284" s="160"/>
      <c r="TRG284" s="161"/>
      <c r="TRH284" s="163"/>
      <c r="TRI284" s="163"/>
      <c r="TRJ284" s="160"/>
      <c r="TRK284" s="161"/>
      <c r="TRL284" s="163"/>
      <c r="TRM284" s="163"/>
      <c r="TRN284" s="160"/>
      <c r="TRO284" s="161"/>
      <c r="TRP284" s="163"/>
      <c r="TRQ284" s="163"/>
      <c r="TRR284" s="160"/>
      <c r="TRS284" s="161"/>
      <c r="TRT284" s="163"/>
      <c r="TRU284" s="163"/>
      <c r="TRV284" s="160"/>
      <c r="TRW284" s="161"/>
      <c r="TRX284" s="163"/>
      <c r="TRY284" s="163"/>
      <c r="TRZ284" s="160"/>
      <c r="TSA284" s="161"/>
      <c r="TSB284" s="163"/>
      <c r="TSC284" s="163"/>
      <c r="TSD284" s="160"/>
      <c r="TSE284" s="161"/>
      <c r="TSF284" s="163"/>
      <c r="TSG284" s="163"/>
      <c r="TSH284" s="160"/>
      <c r="TSI284" s="161"/>
      <c r="TSJ284" s="163"/>
      <c r="TSK284" s="163"/>
      <c r="TSL284" s="160"/>
      <c r="TSM284" s="161"/>
      <c r="TSN284" s="163"/>
      <c r="TSO284" s="163"/>
      <c r="TSP284" s="160"/>
      <c r="TSQ284" s="161"/>
      <c r="TSR284" s="163"/>
      <c r="TSS284" s="163"/>
      <c r="TST284" s="160"/>
      <c r="TSU284" s="161"/>
      <c r="TSV284" s="163"/>
      <c r="TSW284" s="163"/>
      <c r="TSX284" s="160"/>
      <c r="TSY284" s="161"/>
      <c r="TSZ284" s="163"/>
      <c r="TTA284" s="163"/>
      <c r="TTB284" s="160"/>
      <c r="TTC284" s="161"/>
      <c r="TTD284" s="163"/>
      <c r="TTE284" s="163"/>
      <c r="TTF284" s="160"/>
      <c r="TTG284" s="161"/>
      <c r="TTH284" s="163"/>
      <c r="TTI284" s="163"/>
      <c r="TTJ284" s="160"/>
      <c r="TTK284" s="161"/>
      <c r="TTL284" s="163"/>
      <c r="TTM284" s="163"/>
      <c r="TTN284" s="160"/>
      <c r="TTO284" s="161"/>
      <c r="TTP284" s="163"/>
      <c r="TTQ284" s="163"/>
      <c r="TTR284" s="160"/>
      <c r="TTS284" s="161"/>
      <c r="TTT284" s="163"/>
      <c r="TTU284" s="163"/>
      <c r="TTV284" s="160"/>
      <c r="TTW284" s="161"/>
      <c r="TTX284" s="163"/>
      <c r="TTY284" s="163"/>
      <c r="TTZ284" s="160"/>
      <c r="TUA284" s="161"/>
      <c r="TUB284" s="163"/>
      <c r="TUC284" s="163"/>
      <c r="TUD284" s="160"/>
      <c r="TUE284" s="161"/>
      <c r="TUF284" s="163"/>
      <c r="TUG284" s="163"/>
      <c r="TUH284" s="160"/>
      <c r="TUI284" s="161"/>
      <c r="TUJ284" s="163"/>
      <c r="TUK284" s="163"/>
      <c r="TUL284" s="160"/>
      <c r="TUM284" s="161"/>
      <c r="TUN284" s="163"/>
      <c r="TUO284" s="163"/>
      <c r="TUP284" s="160"/>
      <c r="TUQ284" s="161"/>
      <c r="TUR284" s="163"/>
      <c r="TUS284" s="163"/>
      <c r="TUT284" s="160"/>
      <c r="TUU284" s="161"/>
      <c r="TUV284" s="163"/>
      <c r="TUW284" s="163"/>
      <c r="TUX284" s="160"/>
      <c r="TUY284" s="161"/>
      <c r="TUZ284" s="163"/>
      <c r="TVA284" s="163"/>
      <c r="TVB284" s="160"/>
      <c r="TVC284" s="161"/>
      <c r="TVD284" s="163"/>
      <c r="TVE284" s="163"/>
      <c r="TVF284" s="160"/>
      <c r="TVG284" s="161"/>
      <c r="TVH284" s="163"/>
      <c r="TVI284" s="163"/>
      <c r="TVJ284" s="160"/>
      <c r="TVK284" s="161"/>
      <c r="TVL284" s="163"/>
      <c r="TVM284" s="163"/>
      <c r="TVN284" s="160"/>
      <c r="TVO284" s="161"/>
      <c r="TVP284" s="163"/>
      <c r="TVQ284" s="163"/>
      <c r="TVR284" s="160"/>
      <c r="TVS284" s="161"/>
      <c r="TVT284" s="163"/>
      <c r="TVU284" s="163"/>
      <c r="TVV284" s="160"/>
      <c r="TVW284" s="161"/>
      <c r="TVX284" s="163"/>
      <c r="TVY284" s="163"/>
      <c r="TVZ284" s="160"/>
      <c r="TWA284" s="161"/>
      <c r="TWB284" s="163"/>
      <c r="TWC284" s="163"/>
      <c r="TWD284" s="160"/>
      <c r="TWE284" s="161"/>
      <c r="TWF284" s="163"/>
      <c r="TWG284" s="163"/>
      <c r="TWH284" s="160"/>
      <c r="TWI284" s="161"/>
      <c r="TWJ284" s="163"/>
      <c r="TWK284" s="163"/>
      <c r="TWL284" s="160"/>
      <c r="TWM284" s="161"/>
      <c r="TWN284" s="163"/>
      <c r="TWO284" s="163"/>
      <c r="TWP284" s="160"/>
      <c r="TWQ284" s="161"/>
      <c r="TWR284" s="163"/>
      <c r="TWS284" s="163"/>
      <c r="TWT284" s="160"/>
      <c r="TWU284" s="161"/>
      <c r="TWV284" s="163"/>
      <c r="TWW284" s="163"/>
      <c r="TWX284" s="160"/>
      <c r="TWY284" s="161"/>
      <c r="TWZ284" s="163"/>
      <c r="TXA284" s="163"/>
      <c r="TXB284" s="160"/>
      <c r="TXC284" s="161"/>
      <c r="TXD284" s="163"/>
      <c r="TXE284" s="163"/>
      <c r="TXF284" s="160"/>
      <c r="TXG284" s="161"/>
      <c r="TXH284" s="163"/>
      <c r="TXI284" s="163"/>
      <c r="TXJ284" s="160"/>
      <c r="TXK284" s="161"/>
      <c r="TXL284" s="163"/>
      <c r="TXM284" s="163"/>
      <c r="TXN284" s="160"/>
      <c r="TXO284" s="161"/>
      <c r="TXP284" s="163"/>
      <c r="TXQ284" s="163"/>
      <c r="TXR284" s="160"/>
      <c r="TXS284" s="161"/>
      <c r="TXT284" s="163"/>
      <c r="TXU284" s="163"/>
      <c r="TXV284" s="160"/>
      <c r="TXW284" s="161"/>
      <c r="TXX284" s="163"/>
      <c r="TXY284" s="163"/>
      <c r="TXZ284" s="160"/>
      <c r="TYA284" s="161"/>
      <c r="TYB284" s="163"/>
      <c r="TYC284" s="163"/>
      <c r="TYD284" s="160"/>
      <c r="TYE284" s="161"/>
      <c r="TYF284" s="163"/>
      <c r="TYG284" s="163"/>
      <c r="TYH284" s="160"/>
      <c r="TYI284" s="161"/>
      <c r="TYJ284" s="163"/>
      <c r="TYK284" s="163"/>
      <c r="TYL284" s="160"/>
      <c r="TYM284" s="161"/>
      <c r="TYN284" s="163"/>
      <c r="TYO284" s="163"/>
      <c r="TYP284" s="160"/>
      <c r="TYQ284" s="161"/>
      <c r="TYR284" s="163"/>
      <c r="TYS284" s="163"/>
      <c r="TYT284" s="160"/>
      <c r="TYU284" s="161"/>
      <c r="TYV284" s="163"/>
      <c r="TYW284" s="163"/>
      <c r="TYX284" s="160"/>
      <c r="TYY284" s="161"/>
      <c r="TYZ284" s="163"/>
      <c r="TZA284" s="163"/>
      <c r="TZB284" s="160"/>
      <c r="TZC284" s="161"/>
      <c r="TZD284" s="163"/>
      <c r="TZE284" s="163"/>
      <c r="TZF284" s="160"/>
      <c r="TZG284" s="161"/>
      <c r="TZH284" s="163"/>
      <c r="TZI284" s="163"/>
      <c r="TZJ284" s="160"/>
      <c r="TZK284" s="161"/>
      <c r="TZL284" s="163"/>
      <c r="TZM284" s="163"/>
      <c r="TZN284" s="160"/>
      <c r="TZO284" s="161"/>
      <c r="TZP284" s="163"/>
      <c r="TZQ284" s="163"/>
      <c r="TZR284" s="160"/>
      <c r="TZS284" s="161"/>
      <c r="TZT284" s="163"/>
      <c r="TZU284" s="163"/>
      <c r="TZV284" s="160"/>
      <c r="TZW284" s="161"/>
      <c r="TZX284" s="163"/>
      <c r="TZY284" s="163"/>
      <c r="TZZ284" s="160"/>
      <c r="UAA284" s="161"/>
      <c r="UAB284" s="163"/>
      <c r="UAC284" s="163"/>
      <c r="UAD284" s="160"/>
      <c r="UAE284" s="161"/>
      <c r="UAF284" s="163"/>
      <c r="UAG284" s="163"/>
      <c r="UAH284" s="160"/>
      <c r="UAI284" s="161"/>
      <c r="UAJ284" s="163"/>
      <c r="UAK284" s="163"/>
      <c r="UAL284" s="160"/>
      <c r="UAM284" s="161"/>
      <c r="UAN284" s="163"/>
      <c r="UAO284" s="163"/>
      <c r="UAP284" s="160"/>
      <c r="UAQ284" s="161"/>
      <c r="UAR284" s="163"/>
      <c r="UAS284" s="163"/>
      <c r="UAT284" s="160"/>
      <c r="UAU284" s="161"/>
      <c r="UAV284" s="163"/>
      <c r="UAW284" s="163"/>
      <c r="UAX284" s="160"/>
      <c r="UAY284" s="161"/>
      <c r="UAZ284" s="163"/>
      <c r="UBA284" s="163"/>
      <c r="UBB284" s="160"/>
      <c r="UBC284" s="161"/>
      <c r="UBD284" s="163"/>
      <c r="UBE284" s="163"/>
      <c r="UBF284" s="160"/>
      <c r="UBG284" s="161"/>
      <c r="UBH284" s="163"/>
      <c r="UBI284" s="163"/>
      <c r="UBJ284" s="160"/>
      <c r="UBK284" s="161"/>
      <c r="UBL284" s="163"/>
      <c r="UBM284" s="163"/>
      <c r="UBN284" s="160"/>
      <c r="UBO284" s="161"/>
      <c r="UBP284" s="163"/>
      <c r="UBQ284" s="163"/>
      <c r="UBR284" s="160"/>
      <c r="UBS284" s="161"/>
      <c r="UBT284" s="163"/>
      <c r="UBU284" s="163"/>
      <c r="UBV284" s="160"/>
      <c r="UBW284" s="161"/>
      <c r="UBX284" s="163"/>
      <c r="UBY284" s="163"/>
      <c r="UBZ284" s="160"/>
      <c r="UCA284" s="161"/>
      <c r="UCB284" s="163"/>
      <c r="UCC284" s="163"/>
      <c r="UCD284" s="160"/>
      <c r="UCE284" s="161"/>
      <c r="UCF284" s="163"/>
      <c r="UCG284" s="163"/>
      <c r="UCH284" s="160"/>
      <c r="UCI284" s="161"/>
      <c r="UCJ284" s="163"/>
      <c r="UCK284" s="163"/>
      <c r="UCL284" s="160"/>
      <c r="UCM284" s="161"/>
      <c r="UCN284" s="163"/>
      <c r="UCO284" s="163"/>
      <c r="UCP284" s="160"/>
      <c r="UCQ284" s="161"/>
      <c r="UCR284" s="163"/>
      <c r="UCS284" s="163"/>
      <c r="UCT284" s="160"/>
      <c r="UCU284" s="161"/>
      <c r="UCV284" s="163"/>
      <c r="UCW284" s="163"/>
      <c r="UCX284" s="160"/>
      <c r="UCY284" s="161"/>
      <c r="UCZ284" s="163"/>
      <c r="UDA284" s="163"/>
      <c r="UDB284" s="160"/>
      <c r="UDC284" s="161"/>
      <c r="UDD284" s="163"/>
      <c r="UDE284" s="163"/>
      <c r="UDF284" s="160"/>
      <c r="UDG284" s="161"/>
      <c r="UDH284" s="163"/>
      <c r="UDI284" s="163"/>
      <c r="UDJ284" s="160"/>
      <c r="UDK284" s="161"/>
      <c r="UDL284" s="163"/>
      <c r="UDM284" s="163"/>
      <c r="UDN284" s="160"/>
      <c r="UDO284" s="161"/>
      <c r="UDP284" s="163"/>
      <c r="UDQ284" s="163"/>
      <c r="UDR284" s="160"/>
      <c r="UDS284" s="161"/>
      <c r="UDT284" s="163"/>
      <c r="UDU284" s="163"/>
      <c r="UDV284" s="160"/>
      <c r="UDW284" s="161"/>
      <c r="UDX284" s="163"/>
      <c r="UDY284" s="163"/>
      <c r="UDZ284" s="160"/>
      <c r="UEA284" s="161"/>
      <c r="UEB284" s="163"/>
      <c r="UEC284" s="163"/>
      <c r="UED284" s="160"/>
      <c r="UEE284" s="161"/>
      <c r="UEF284" s="163"/>
      <c r="UEG284" s="163"/>
      <c r="UEH284" s="160"/>
      <c r="UEI284" s="161"/>
      <c r="UEJ284" s="163"/>
      <c r="UEK284" s="163"/>
      <c r="UEL284" s="160"/>
      <c r="UEM284" s="161"/>
      <c r="UEN284" s="163"/>
      <c r="UEO284" s="163"/>
      <c r="UEP284" s="160"/>
      <c r="UEQ284" s="161"/>
      <c r="UER284" s="163"/>
      <c r="UES284" s="163"/>
      <c r="UET284" s="160"/>
      <c r="UEU284" s="161"/>
      <c r="UEV284" s="163"/>
      <c r="UEW284" s="163"/>
      <c r="UEX284" s="160"/>
      <c r="UEY284" s="161"/>
      <c r="UEZ284" s="163"/>
      <c r="UFA284" s="163"/>
      <c r="UFB284" s="160"/>
      <c r="UFC284" s="161"/>
      <c r="UFD284" s="163"/>
      <c r="UFE284" s="163"/>
      <c r="UFF284" s="160"/>
      <c r="UFG284" s="161"/>
      <c r="UFH284" s="163"/>
      <c r="UFI284" s="163"/>
      <c r="UFJ284" s="160"/>
      <c r="UFK284" s="161"/>
      <c r="UFL284" s="163"/>
      <c r="UFM284" s="163"/>
      <c r="UFN284" s="160"/>
      <c r="UFO284" s="161"/>
      <c r="UFP284" s="163"/>
      <c r="UFQ284" s="163"/>
      <c r="UFR284" s="160"/>
      <c r="UFS284" s="161"/>
      <c r="UFT284" s="163"/>
      <c r="UFU284" s="163"/>
      <c r="UFV284" s="160"/>
      <c r="UFW284" s="161"/>
      <c r="UFX284" s="163"/>
      <c r="UFY284" s="163"/>
      <c r="UFZ284" s="160"/>
      <c r="UGA284" s="161"/>
      <c r="UGB284" s="163"/>
      <c r="UGC284" s="163"/>
      <c r="UGD284" s="160"/>
      <c r="UGE284" s="161"/>
      <c r="UGF284" s="163"/>
      <c r="UGG284" s="163"/>
      <c r="UGH284" s="160"/>
      <c r="UGI284" s="161"/>
      <c r="UGJ284" s="163"/>
      <c r="UGK284" s="163"/>
      <c r="UGL284" s="160"/>
      <c r="UGM284" s="161"/>
      <c r="UGN284" s="163"/>
      <c r="UGO284" s="163"/>
      <c r="UGP284" s="160"/>
      <c r="UGQ284" s="161"/>
      <c r="UGR284" s="163"/>
      <c r="UGS284" s="163"/>
      <c r="UGT284" s="160"/>
      <c r="UGU284" s="161"/>
      <c r="UGV284" s="163"/>
      <c r="UGW284" s="163"/>
      <c r="UGX284" s="160"/>
      <c r="UGY284" s="161"/>
      <c r="UGZ284" s="163"/>
      <c r="UHA284" s="163"/>
      <c r="UHB284" s="160"/>
      <c r="UHC284" s="161"/>
      <c r="UHD284" s="163"/>
      <c r="UHE284" s="163"/>
      <c r="UHF284" s="160"/>
      <c r="UHG284" s="161"/>
      <c r="UHH284" s="163"/>
      <c r="UHI284" s="163"/>
      <c r="UHJ284" s="160"/>
      <c r="UHK284" s="161"/>
      <c r="UHL284" s="163"/>
      <c r="UHM284" s="163"/>
      <c r="UHN284" s="160"/>
      <c r="UHO284" s="161"/>
      <c r="UHP284" s="163"/>
      <c r="UHQ284" s="163"/>
      <c r="UHR284" s="160"/>
      <c r="UHS284" s="161"/>
      <c r="UHT284" s="163"/>
      <c r="UHU284" s="163"/>
      <c r="UHV284" s="160"/>
      <c r="UHW284" s="161"/>
      <c r="UHX284" s="163"/>
      <c r="UHY284" s="163"/>
      <c r="UHZ284" s="160"/>
      <c r="UIA284" s="161"/>
      <c r="UIB284" s="163"/>
      <c r="UIC284" s="163"/>
      <c r="UID284" s="160"/>
      <c r="UIE284" s="161"/>
      <c r="UIF284" s="163"/>
      <c r="UIG284" s="163"/>
      <c r="UIH284" s="160"/>
      <c r="UII284" s="161"/>
      <c r="UIJ284" s="163"/>
      <c r="UIK284" s="163"/>
      <c r="UIL284" s="160"/>
      <c r="UIM284" s="161"/>
      <c r="UIN284" s="163"/>
      <c r="UIO284" s="163"/>
      <c r="UIP284" s="160"/>
      <c r="UIQ284" s="161"/>
      <c r="UIR284" s="163"/>
      <c r="UIS284" s="163"/>
      <c r="UIT284" s="160"/>
      <c r="UIU284" s="161"/>
      <c r="UIV284" s="163"/>
      <c r="UIW284" s="163"/>
      <c r="UIX284" s="160"/>
      <c r="UIY284" s="161"/>
      <c r="UIZ284" s="163"/>
      <c r="UJA284" s="163"/>
      <c r="UJB284" s="160"/>
      <c r="UJC284" s="161"/>
      <c r="UJD284" s="163"/>
      <c r="UJE284" s="163"/>
      <c r="UJF284" s="160"/>
      <c r="UJG284" s="161"/>
      <c r="UJH284" s="163"/>
      <c r="UJI284" s="163"/>
      <c r="UJJ284" s="160"/>
      <c r="UJK284" s="161"/>
      <c r="UJL284" s="163"/>
      <c r="UJM284" s="163"/>
      <c r="UJN284" s="160"/>
      <c r="UJO284" s="161"/>
      <c r="UJP284" s="163"/>
      <c r="UJQ284" s="163"/>
      <c r="UJR284" s="160"/>
      <c r="UJS284" s="161"/>
      <c r="UJT284" s="163"/>
      <c r="UJU284" s="163"/>
      <c r="UJV284" s="160"/>
      <c r="UJW284" s="161"/>
      <c r="UJX284" s="163"/>
      <c r="UJY284" s="163"/>
      <c r="UJZ284" s="160"/>
      <c r="UKA284" s="161"/>
      <c r="UKB284" s="163"/>
      <c r="UKC284" s="163"/>
      <c r="UKD284" s="160"/>
      <c r="UKE284" s="161"/>
      <c r="UKF284" s="163"/>
      <c r="UKG284" s="163"/>
      <c r="UKH284" s="160"/>
      <c r="UKI284" s="161"/>
      <c r="UKJ284" s="163"/>
      <c r="UKK284" s="163"/>
      <c r="UKL284" s="160"/>
      <c r="UKM284" s="161"/>
      <c r="UKN284" s="163"/>
      <c r="UKO284" s="163"/>
      <c r="UKP284" s="160"/>
      <c r="UKQ284" s="161"/>
      <c r="UKR284" s="163"/>
      <c r="UKS284" s="163"/>
      <c r="UKT284" s="160"/>
      <c r="UKU284" s="161"/>
      <c r="UKV284" s="163"/>
      <c r="UKW284" s="163"/>
      <c r="UKX284" s="160"/>
      <c r="UKY284" s="161"/>
      <c r="UKZ284" s="163"/>
      <c r="ULA284" s="163"/>
      <c r="ULB284" s="160"/>
      <c r="ULC284" s="161"/>
      <c r="ULD284" s="163"/>
      <c r="ULE284" s="163"/>
      <c r="ULF284" s="160"/>
      <c r="ULG284" s="161"/>
      <c r="ULH284" s="163"/>
      <c r="ULI284" s="163"/>
      <c r="ULJ284" s="160"/>
      <c r="ULK284" s="161"/>
      <c r="ULL284" s="163"/>
      <c r="ULM284" s="163"/>
      <c r="ULN284" s="160"/>
      <c r="ULO284" s="161"/>
      <c r="ULP284" s="163"/>
      <c r="ULQ284" s="163"/>
      <c r="ULR284" s="160"/>
      <c r="ULS284" s="161"/>
      <c r="ULT284" s="163"/>
      <c r="ULU284" s="163"/>
      <c r="ULV284" s="160"/>
      <c r="ULW284" s="161"/>
      <c r="ULX284" s="163"/>
      <c r="ULY284" s="163"/>
      <c r="ULZ284" s="160"/>
      <c r="UMA284" s="161"/>
      <c r="UMB284" s="163"/>
      <c r="UMC284" s="163"/>
      <c r="UMD284" s="160"/>
      <c r="UME284" s="161"/>
      <c r="UMF284" s="163"/>
      <c r="UMG284" s="163"/>
      <c r="UMH284" s="160"/>
      <c r="UMI284" s="161"/>
      <c r="UMJ284" s="163"/>
      <c r="UMK284" s="163"/>
      <c r="UML284" s="160"/>
      <c r="UMM284" s="161"/>
      <c r="UMN284" s="163"/>
      <c r="UMO284" s="163"/>
      <c r="UMP284" s="160"/>
      <c r="UMQ284" s="161"/>
      <c r="UMR284" s="163"/>
      <c r="UMS284" s="163"/>
      <c r="UMT284" s="160"/>
      <c r="UMU284" s="161"/>
      <c r="UMV284" s="163"/>
      <c r="UMW284" s="163"/>
      <c r="UMX284" s="160"/>
      <c r="UMY284" s="161"/>
      <c r="UMZ284" s="163"/>
      <c r="UNA284" s="163"/>
      <c r="UNB284" s="160"/>
      <c r="UNC284" s="161"/>
      <c r="UND284" s="163"/>
      <c r="UNE284" s="163"/>
      <c r="UNF284" s="160"/>
      <c r="UNG284" s="161"/>
      <c r="UNH284" s="163"/>
      <c r="UNI284" s="163"/>
      <c r="UNJ284" s="160"/>
      <c r="UNK284" s="161"/>
      <c r="UNL284" s="163"/>
      <c r="UNM284" s="163"/>
      <c r="UNN284" s="160"/>
      <c r="UNO284" s="161"/>
      <c r="UNP284" s="163"/>
      <c r="UNQ284" s="163"/>
      <c r="UNR284" s="160"/>
      <c r="UNS284" s="161"/>
      <c r="UNT284" s="163"/>
      <c r="UNU284" s="163"/>
      <c r="UNV284" s="160"/>
      <c r="UNW284" s="161"/>
      <c r="UNX284" s="163"/>
      <c r="UNY284" s="163"/>
      <c r="UNZ284" s="160"/>
      <c r="UOA284" s="161"/>
      <c r="UOB284" s="163"/>
      <c r="UOC284" s="163"/>
      <c r="UOD284" s="160"/>
      <c r="UOE284" s="161"/>
      <c r="UOF284" s="163"/>
      <c r="UOG284" s="163"/>
      <c r="UOH284" s="160"/>
      <c r="UOI284" s="161"/>
      <c r="UOJ284" s="163"/>
      <c r="UOK284" s="163"/>
      <c r="UOL284" s="160"/>
      <c r="UOM284" s="161"/>
      <c r="UON284" s="163"/>
      <c r="UOO284" s="163"/>
      <c r="UOP284" s="160"/>
      <c r="UOQ284" s="161"/>
      <c r="UOR284" s="163"/>
      <c r="UOS284" s="163"/>
      <c r="UOT284" s="160"/>
      <c r="UOU284" s="161"/>
      <c r="UOV284" s="163"/>
      <c r="UOW284" s="163"/>
      <c r="UOX284" s="160"/>
      <c r="UOY284" s="161"/>
      <c r="UOZ284" s="163"/>
      <c r="UPA284" s="163"/>
      <c r="UPB284" s="160"/>
      <c r="UPC284" s="161"/>
      <c r="UPD284" s="163"/>
      <c r="UPE284" s="163"/>
      <c r="UPF284" s="160"/>
      <c r="UPG284" s="161"/>
      <c r="UPH284" s="163"/>
      <c r="UPI284" s="163"/>
      <c r="UPJ284" s="160"/>
      <c r="UPK284" s="161"/>
      <c r="UPL284" s="163"/>
      <c r="UPM284" s="163"/>
      <c r="UPN284" s="160"/>
      <c r="UPO284" s="161"/>
      <c r="UPP284" s="163"/>
      <c r="UPQ284" s="163"/>
      <c r="UPR284" s="160"/>
      <c r="UPS284" s="161"/>
      <c r="UPT284" s="163"/>
      <c r="UPU284" s="163"/>
      <c r="UPV284" s="160"/>
      <c r="UPW284" s="161"/>
      <c r="UPX284" s="163"/>
      <c r="UPY284" s="163"/>
      <c r="UPZ284" s="160"/>
      <c r="UQA284" s="161"/>
      <c r="UQB284" s="163"/>
      <c r="UQC284" s="163"/>
      <c r="UQD284" s="160"/>
      <c r="UQE284" s="161"/>
      <c r="UQF284" s="163"/>
      <c r="UQG284" s="163"/>
      <c r="UQH284" s="160"/>
      <c r="UQI284" s="161"/>
      <c r="UQJ284" s="163"/>
      <c r="UQK284" s="163"/>
      <c r="UQL284" s="160"/>
      <c r="UQM284" s="161"/>
      <c r="UQN284" s="163"/>
      <c r="UQO284" s="163"/>
      <c r="UQP284" s="160"/>
      <c r="UQQ284" s="161"/>
      <c r="UQR284" s="163"/>
      <c r="UQS284" s="163"/>
      <c r="UQT284" s="160"/>
      <c r="UQU284" s="161"/>
      <c r="UQV284" s="163"/>
      <c r="UQW284" s="163"/>
      <c r="UQX284" s="160"/>
      <c r="UQY284" s="161"/>
      <c r="UQZ284" s="163"/>
      <c r="URA284" s="163"/>
      <c r="URB284" s="160"/>
      <c r="URC284" s="161"/>
      <c r="URD284" s="163"/>
      <c r="URE284" s="163"/>
      <c r="URF284" s="160"/>
      <c r="URG284" s="161"/>
      <c r="URH284" s="163"/>
      <c r="URI284" s="163"/>
      <c r="URJ284" s="160"/>
      <c r="URK284" s="161"/>
      <c r="URL284" s="163"/>
      <c r="URM284" s="163"/>
      <c r="URN284" s="160"/>
      <c r="URO284" s="161"/>
      <c r="URP284" s="163"/>
      <c r="URQ284" s="163"/>
      <c r="URR284" s="160"/>
      <c r="URS284" s="161"/>
      <c r="URT284" s="163"/>
      <c r="URU284" s="163"/>
      <c r="URV284" s="160"/>
      <c r="URW284" s="161"/>
      <c r="URX284" s="163"/>
      <c r="URY284" s="163"/>
      <c r="URZ284" s="160"/>
      <c r="USA284" s="161"/>
      <c r="USB284" s="163"/>
      <c r="USC284" s="163"/>
      <c r="USD284" s="160"/>
      <c r="USE284" s="161"/>
      <c r="USF284" s="163"/>
      <c r="USG284" s="163"/>
      <c r="USH284" s="160"/>
      <c r="USI284" s="161"/>
      <c r="USJ284" s="163"/>
      <c r="USK284" s="163"/>
      <c r="USL284" s="160"/>
      <c r="USM284" s="161"/>
      <c r="USN284" s="163"/>
      <c r="USO284" s="163"/>
      <c r="USP284" s="160"/>
      <c r="USQ284" s="161"/>
      <c r="USR284" s="163"/>
      <c r="USS284" s="163"/>
      <c r="UST284" s="160"/>
      <c r="USU284" s="161"/>
      <c r="USV284" s="163"/>
      <c r="USW284" s="163"/>
      <c r="USX284" s="160"/>
      <c r="USY284" s="161"/>
      <c r="USZ284" s="163"/>
      <c r="UTA284" s="163"/>
      <c r="UTB284" s="160"/>
      <c r="UTC284" s="161"/>
      <c r="UTD284" s="163"/>
      <c r="UTE284" s="163"/>
      <c r="UTF284" s="160"/>
      <c r="UTG284" s="161"/>
      <c r="UTH284" s="163"/>
      <c r="UTI284" s="163"/>
      <c r="UTJ284" s="160"/>
      <c r="UTK284" s="161"/>
      <c r="UTL284" s="163"/>
      <c r="UTM284" s="163"/>
      <c r="UTN284" s="160"/>
      <c r="UTO284" s="161"/>
      <c r="UTP284" s="163"/>
      <c r="UTQ284" s="163"/>
      <c r="UTR284" s="160"/>
      <c r="UTS284" s="161"/>
      <c r="UTT284" s="163"/>
      <c r="UTU284" s="163"/>
      <c r="UTV284" s="160"/>
      <c r="UTW284" s="161"/>
      <c r="UTX284" s="163"/>
      <c r="UTY284" s="163"/>
      <c r="UTZ284" s="160"/>
      <c r="UUA284" s="161"/>
      <c r="UUB284" s="163"/>
      <c r="UUC284" s="163"/>
      <c r="UUD284" s="160"/>
      <c r="UUE284" s="161"/>
      <c r="UUF284" s="163"/>
      <c r="UUG284" s="163"/>
      <c r="UUH284" s="160"/>
      <c r="UUI284" s="161"/>
      <c r="UUJ284" s="163"/>
      <c r="UUK284" s="163"/>
      <c r="UUL284" s="160"/>
      <c r="UUM284" s="161"/>
      <c r="UUN284" s="163"/>
      <c r="UUO284" s="163"/>
      <c r="UUP284" s="160"/>
      <c r="UUQ284" s="161"/>
      <c r="UUR284" s="163"/>
      <c r="UUS284" s="163"/>
      <c r="UUT284" s="160"/>
      <c r="UUU284" s="161"/>
      <c r="UUV284" s="163"/>
      <c r="UUW284" s="163"/>
      <c r="UUX284" s="160"/>
      <c r="UUY284" s="161"/>
      <c r="UUZ284" s="163"/>
      <c r="UVA284" s="163"/>
      <c r="UVB284" s="160"/>
      <c r="UVC284" s="161"/>
      <c r="UVD284" s="163"/>
      <c r="UVE284" s="163"/>
      <c r="UVF284" s="160"/>
      <c r="UVG284" s="161"/>
      <c r="UVH284" s="163"/>
      <c r="UVI284" s="163"/>
      <c r="UVJ284" s="160"/>
      <c r="UVK284" s="161"/>
      <c r="UVL284" s="163"/>
      <c r="UVM284" s="163"/>
      <c r="UVN284" s="160"/>
      <c r="UVO284" s="161"/>
      <c r="UVP284" s="163"/>
      <c r="UVQ284" s="163"/>
      <c r="UVR284" s="160"/>
      <c r="UVS284" s="161"/>
      <c r="UVT284" s="163"/>
      <c r="UVU284" s="163"/>
      <c r="UVV284" s="160"/>
      <c r="UVW284" s="161"/>
      <c r="UVX284" s="163"/>
      <c r="UVY284" s="163"/>
      <c r="UVZ284" s="160"/>
      <c r="UWA284" s="161"/>
      <c r="UWB284" s="163"/>
      <c r="UWC284" s="163"/>
      <c r="UWD284" s="160"/>
      <c r="UWE284" s="161"/>
      <c r="UWF284" s="163"/>
      <c r="UWG284" s="163"/>
      <c r="UWH284" s="160"/>
      <c r="UWI284" s="161"/>
      <c r="UWJ284" s="163"/>
      <c r="UWK284" s="163"/>
      <c r="UWL284" s="160"/>
      <c r="UWM284" s="161"/>
      <c r="UWN284" s="163"/>
      <c r="UWO284" s="163"/>
      <c r="UWP284" s="160"/>
      <c r="UWQ284" s="161"/>
      <c r="UWR284" s="163"/>
      <c r="UWS284" s="163"/>
      <c r="UWT284" s="160"/>
      <c r="UWU284" s="161"/>
      <c r="UWV284" s="163"/>
      <c r="UWW284" s="163"/>
      <c r="UWX284" s="160"/>
      <c r="UWY284" s="161"/>
      <c r="UWZ284" s="163"/>
      <c r="UXA284" s="163"/>
      <c r="UXB284" s="160"/>
      <c r="UXC284" s="161"/>
      <c r="UXD284" s="163"/>
      <c r="UXE284" s="163"/>
      <c r="UXF284" s="160"/>
      <c r="UXG284" s="161"/>
      <c r="UXH284" s="163"/>
      <c r="UXI284" s="163"/>
      <c r="UXJ284" s="160"/>
      <c r="UXK284" s="161"/>
      <c r="UXL284" s="163"/>
      <c r="UXM284" s="163"/>
      <c r="UXN284" s="160"/>
      <c r="UXO284" s="161"/>
      <c r="UXP284" s="163"/>
      <c r="UXQ284" s="163"/>
      <c r="UXR284" s="160"/>
      <c r="UXS284" s="161"/>
      <c r="UXT284" s="163"/>
      <c r="UXU284" s="163"/>
      <c r="UXV284" s="160"/>
      <c r="UXW284" s="161"/>
      <c r="UXX284" s="163"/>
      <c r="UXY284" s="163"/>
      <c r="UXZ284" s="160"/>
      <c r="UYA284" s="161"/>
      <c r="UYB284" s="163"/>
      <c r="UYC284" s="163"/>
      <c r="UYD284" s="160"/>
      <c r="UYE284" s="161"/>
      <c r="UYF284" s="163"/>
      <c r="UYG284" s="163"/>
      <c r="UYH284" s="160"/>
      <c r="UYI284" s="161"/>
      <c r="UYJ284" s="163"/>
      <c r="UYK284" s="163"/>
      <c r="UYL284" s="160"/>
      <c r="UYM284" s="161"/>
      <c r="UYN284" s="163"/>
      <c r="UYO284" s="163"/>
      <c r="UYP284" s="160"/>
      <c r="UYQ284" s="161"/>
      <c r="UYR284" s="163"/>
      <c r="UYS284" s="163"/>
      <c r="UYT284" s="160"/>
      <c r="UYU284" s="161"/>
      <c r="UYV284" s="163"/>
      <c r="UYW284" s="163"/>
      <c r="UYX284" s="160"/>
      <c r="UYY284" s="161"/>
      <c r="UYZ284" s="163"/>
      <c r="UZA284" s="163"/>
      <c r="UZB284" s="160"/>
      <c r="UZC284" s="161"/>
      <c r="UZD284" s="163"/>
      <c r="UZE284" s="163"/>
      <c r="UZF284" s="160"/>
      <c r="UZG284" s="161"/>
      <c r="UZH284" s="163"/>
      <c r="UZI284" s="163"/>
      <c r="UZJ284" s="160"/>
      <c r="UZK284" s="161"/>
      <c r="UZL284" s="163"/>
      <c r="UZM284" s="163"/>
      <c r="UZN284" s="160"/>
      <c r="UZO284" s="161"/>
      <c r="UZP284" s="163"/>
      <c r="UZQ284" s="163"/>
      <c r="UZR284" s="160"/>
      <c r="UZS284" s="161"/>
      <c r="UZT284" s="163"/>
      <c r="UZU284" s="163"/>
      <c r="UZV284" s="160"/>
      <c r="UZW284" s="161"/>
      <c r="UZX284" s="163"/>
      <c r="UZY284" s="163"/>
      <c r="UZZ284" s="160"/>
      <c r="VAA284" s="161"/>
      <c r="VAB284" s="163"/>
      <c r="VAC284" s="163"/>
      <c r="VAD284" s="160"/>
      <c r="VAE284" s="161"/>
      <c r="VAF284" s="163"/>
      <c r="VAG284" s="163"/>
      <c r="VAH284" s="160"/>
      <c r="VAI284" s="161"/>
      <c r="VAJ284" s="163"/>
      <c r="VAK284" s="163"/>
      <c r="VAL284" s="160"/>
      <c r="VAM284" s="161"/>
      <c r="VAN284" s="163"/>
      <c r="VAO284" s="163"/>
      <c r="VAP284" s="160"/>
      <c r="VAQ284" s="161"/>
      <c r="VAR284" s="163"/>
      <c r="VAS284" s="163"/>
      <c r="VAT284" s="160"/>
      <c r="VAU284" s="161"/>
      <c r="VAV284" s="163"/>
      <c r="VAW284" s="163"/>
      <c r="VAX284" s="160"/>
      <c r="VAY284" s="161"/>
      <c r="VAZ284" s="163"/>
      <c r="VBA284" s="163"/>
      <c r="VBB284" s="160"/>
      <c r="VBC284" s="161"/>
      <c r="VBD284" s="163"/>
      <c r="VBE284" s="163"/>
      <c r="VBF284" s="160"/>
      <c r="VBG284" s="161"/>
      <c r="VBH284" s="163"/>
      <c r="VBI284" s="163"/>
      <c r="VBJ284" s="160"/>
      <c r="VBK284" s="161"/>
      <c r="VBL284" s="163"/>
      <c r="VBM284" s="163"/>
      <c r="VBN284" s="160"/>
      <c r="VBO284" s="161"/>
      <c r="VBP284" s="163"/>
      <c r="VBQ284" s="163"/>
      <c r="VBR284" s="160"/>
      <c r="VBS284" s="161"/>
      <c r="VBT284" s="163"/>
      <c r="VBU284" s="163"/>
      <c r="VBV284" s="160"/>
      <c r="VBW284" s="161"/>
      <c r="VBX284" s="163"/>
      <c r="VBY284" s="163"/>
      <c r="VBZ284" s="160"/>
      <c r="VCA284" s="161"/>
      <c r="VCB284" s="163"/>
      <c r="VCC284" s="163"/>
      <c r="VCD284" s="160"/>
      <c r="VCE284" s="161"/>
      <c r="VCF284" s="163"/>
      <c r="VCG284" s="163"/>
      <c r="VCH284" s="160"/>
      <c r="VCI284" s="161"/>
      <c r="VCJ284" s="163"/>
      <c r="VCK284" s="163"/>
      <c r="VCL284" s="160"/>
      <c r="VCM284" s="161"/>
      <c r="VCN284" s="163"/>
      <c r="VCO284" s="163"/>
      <c r="VCP284" s="160"/>
      <c r="VCQ284" s="161"/>
      <c r="VCR284" s="163"/>
      <c r="VCS284" s="163"/>
      <c r="VCT284" s="160"/>
      <c r="VCU284" s="161"/>
      <c r="VCV284" s="163"/>
      <c r="VCW284" s="163"/>
      <c r="VCX284" s="160"/>
      <c r="VCY284" s="161"/>
      <c r="VCZ284" s="163"/>
      <c r="VDA284" s="163"/>
      <c r="VDB284" s="160"/>
      <c r="VDC284" s="161"/>
      <c r="VDD284" s="163"/>
      <c r="VDE284" s="163"/>
      <c r="VDF284" s="160"/>
      <c r="VDG284" s="161"/>
      <c r="VDH284" s="163"/>
      <c r="VDI284" s="163"/>
      <c r="VDJ284" s="160"/>
      <c r="VDK284" s="161"/>
      <c r="VDL284" s="163"/>
      <c r="VDM284" s="163"/>
      <c r="VDN284" s="160"/>
      <c r="VDO284" s="161"/>
      <c r="VDP284" s="163"/>
      <c r="VDQ284" s="163"/>
      <c r="VDR284" s="160"/>
      <c r="VDS284" s="161"/>
      <c r="VDT284" s="163"/>
      <c r="VDU284" s="163"/>
      <c r="VDV284" s="160"/>
      <c r="VDW284" s="161"/>
      <c r="VDX284" s="163"/>
      <c r="VDY284" s="163"/>
      <c r="VDZ284" s="160"/>
      <c r="VEA284" s="161"/>
      <c r="VEB284" s="163"/>
      <c r="VEC284" s="163"/>
      <c r="VED284" s="160"/>
      <c r="VEE284" s="161"/>
      <c r="VEF284" s="163"/>
      <c r="VEG284" s="163"/>
      <c r="VEH284" s="160"/>
      <c r="VEI284" s="161"/>
      <c r="VEJ284" s="163"/>
      <c r="VEK284" s="163"/>
      <c r="VEL284" s="160"/>
      <c r="VEM284" s="161"/>
      <c r="VEN284" s="163"/>
      <c r="VEO284" s="163"/>
      <c r="VEP284" s="160"/>
      <c r="VEQ284" s="161"/>
      <c r="VER284" s="163"/>
      <c r="VES284" s="163"/>
      <c r="VET284" s="160"/>
      <c r="VEU284" s="161"/>
      <c r="VEV284" s="163"/>
      <c r="VEW284" s="163"/>
      <c r="VEX284" s="160"/>
      <c r="VEY284" s="161"/>
      <c r="VEZ284" s="163"/>
      <c r="VFA284" s="163"/>
      <c r="VFB284" s="160"/>
      <c r="VFC284" s="161"/>
      <c r="VFD284" s="163"/>
      <c r="VFE284" s="163"/>
      <c r="VFF284" s="160"/>
      <c r="VFG284" s="161"/>
      <c r="VFH284" s="163"/>
      <c r="VFI284" s="163"/>
      <c r="VFJ284" s="160"/>
      <c r="VFK284" s="161"/>
      <c r="VFL284" s="163"/>
      <c r="VFM284" s="163"/>
      <c r="VFN284" s="160"/>
      <c r="VFO284" s="161"/>
      <c r="VFP284" s="163"/>
      <c r="VFQ284" s="163"/>
      <c r="VFR284" s="160"/>
      <c r="VFS284" s="161"/>
      <c r="VFT284" s="163"/>
      <c r="VFU284" s="163"/>
      <c r="VFV284" s="160"/>
      <c r="VFW284" s="161"/>
      <c r="VFX284" s="163"/>
      <c r="VFY284" s="163"/>
      <c r="VFZ284" s="160"/>
      <c r="VGA284" s="161"/>
      <c r="VGB284" s="163"/>
      <c r="VGC284" s="163"/>
      <c r="VGD284" s="160"/>
      <c r="VGE284" s="161"/>
      <c r="VGF284" s="163"/>
      <c r="VGG284" s="163"/>
      <c r="VGH284" s="160"/>
      <c r="VGI284" s="161"/>
      <c r="VGJ284" s="163"/>
      <c r="VGK284" s="163"/>
      <c r="VGL284" s="160"/>
      <c r="VGM284" s="161"/>
      <c r="VGN284" s="163"/>
      <c r="VGO284" s="163"/>
      <c r="VGP284" s="160"/>
      <c r="VGQ284" s="161"/>
      <c r="VGR284" s="163"/>
      <c r="VGS284" s="163"/>
      <c r="VGT284" s="160"/>
      <c r="VGU284" s="161"/>
      <c r="VGV284" s="163"/>
      <c r="VGW284" s="163"/>
      <c r="VGX284" s="160"/>
      <c r="VGY284" s="161"/>
      <c r="VGZ284" s="163"/>
      <c r="VHA284" s="163"/>
      <c r="VHB284" s="160"/>
      <c r="VHC284" s="161"/>
      <c r="VHD284" s="163"/>
      <c r="VHE284" s="163"/>
      <c r="VHF284" s="160"/>
      <c r="VHG284" s="161"/>
      <c r="VHH284" s="163"/>
      <c r="VHI284" s="163"/>
      <c r="VHJ284" s="160"/>
      <c r="VHK284" s="161"/>
      <c r="VHL284" s="163"/>
      <c r="VHM284" s="163"/>
      <c r="VHN284" s="160"/>
      <c r="VHO284" s="161"/>
      <c r="VHP284" s="163"/>
      <c r="VHQ284" s="163"/>
      <c r="VHR284" s="160"/>
      <c r="VHS284" s="161"/>
      <c r="VHT284" s="163"/>
      <c r="VHU284" s="163"/>
      <c r="VHV284" s="160"/>
      <c r="VHW284" s="161"/>
      <c r="VHX284" s="163"/>
      <c r="VHY284" s="163"/>
      <c r="VHZ284" s="160"/>
      <c r="VIA284" s="161"/>
      <c r="VIB284" s="163"/>
      <c r="VIC284" s="163"/>
      <c r="VID284" s="160"/>
      <c r="VIE284" s="161"/>
      <c r="VIF284" s="163"/>
      <c r="VIG284" s="163"/>
      <c r="VIH284" s="160"/>
      <c r="VII284" s="161"/>
      <c r="VIJ284" s="163"/>
      <c r="VIK284" s="163"/>
      <c r="VIL284" s="160"/>
      <c r="VIM284" s="161"/>
      <c r="VIN284" s="163"/>
      <c r="VIO284" s="163"/>
      <c r="VIP284" s="160"/>
      <c r="VIQ284" s="161"/>
      <c r="VIR284" s="163"/>
      <c r="VIS284" s="163"/>
      <c r="VIT284" s="160"/>
      <c r="VIU284" s="161"/>
      <c r="VIV284" s="163"/>
      <c r="VIW284" s="163"/>
      <c r="VIX284" s="160"/>
      <c r="VIY284" s="161"/>
      <c r="VIZ284" s="163"/>
      <c r="VJA284" s="163"/>
      <c r="VJB284" s="160"/>
      <c r="VJC284" s="161"/>
      <c r="VJD284" s="163"/>
      <c r="VJE284" s="163"/>
      <c r="VJF284" s="160"/>
      <c r="VJG284" s="161"/>
      <c r="VJH284" s="163"/>
      <c r="VJI284" s="163"/>
      <c r="VJJ284" s="160"/>
      <c r="VJK284" s="161"/>
      <c r="VJL284" s="163"/>
      <c r="VJM284" s="163"/>
      <c r="VJN284" s="160"/>
      <c r="VJO284" s="161"/>
      <c r="VJP284" s="163"/>
      <c r="VJQ284" s="163"/>
      <c r="VJR284" s="160"/>
      <c r="VJS284" s="161"/>
      <c r="VJT284" s="163"/>
      <c r="VJU284" s="163"/>
      <c r="VJV284" s="160"/>
      <c r="VJW284" s="161"/>
      <c r="VJX284" s="163"/>
      <c r="VJY284" s="163"/>
      <c r="VJZ284" s="160"/>
      <c r="VKA284" s="161"/>
      <c r="VKB284" s="163"/>
      <c r="VKC284" s="163"/>
      <c r="VKD284" s="160"/>
      <c r="VKE284" s="161"/>
      <c r="VKF284" s="163"/>
      <c r="VKG284" s="163"/>
      <c r="VKH284" s="160"/>
      <c r="VKI284" s="161"/>
      <c r="VKJ284" s="163"/>
      <c r="VKK284" s="163"/>
      <c r="VKL284" s="160"/>
      <c r="VKM284" s="161"/>
      <c r="VKN284" s="163"/>
      <c r="VKO284" s="163"/>
      <c r="VKP284" s="160"/>
      <c r="VKQ284" s="161"/>
      <c r="VKR284" s="163"/>
      <c r="VKS284" s="163"/>
      <c r="VKT284" s="160"/>
      <c r="VKU284" s="161"/>
      <c r="VKV284" s="163"/>
      <c r="VKW284" s="163"/>
      <c r="VKX284" s="160"/>
      <c r="VKY284" s="161"/>
      <c r="VKZ284" s="163"/>
      <c r="VLA284" s="163"/>
      <c r="VLB284" s="160"/>
      <c r="VLC284" s="161"/>
      <c r="VLD284" s="163"/>
      <c r="VLE284" s="163"/>
      <c r="VLF284" s="160"/>
      <c r="VLG284" s="161"/>
      <c r="VLH284" s="163"/>
      <c r="VLI284" s="163"/>
      <c r="VLJ284" s="160"/>
      <c r="VLK284" s="161"/>
      <c r="VLL284" s="163"/>
      <c r="VLM284" s="163"/>
      <c r="VLN284" s="160"/>
      <c r="VLO284" s="161"/>
      <c r="VLP284" s="163"/>
      <c r="VLQ284" s="163"/>
      <c r="VLR284" s="160"/>
      <c r="VLS284" s="161"/>
      <c r="VLT284" s="163"/>
      <c r="VLU284" s="163"/>
      <c r="VLV284" s="160"/>
      <c r="VLW284" s="161"/>
      <c r="VLX284" s="163"/>
      <c r="VLY284" s="163"/>
      <c r="VLZ284" s="160"/>
      <c r="VMA284" s="161"/>
      <c r="VMB284" s="163"/>
      <c r="VMC284" s="163"/>
      <c r="VMD284" s="160"/>
      <c r="VME284" s="161"/>
      <c r="VMF284" s="163"/>
      <c r="VMG284" s="163"/>
      <c r="VMH284" s="160"/>
      <c r="VMI284" s="161"/>
      <c r="VMJ284" s="163"/>
      <c r="VMK284" s="163"/>
      <c r="VML284" s="160"/>
      <c r="VMM284" s="161"/>
      <c r="VMN284" s="163"/>
      <c r="VMO284" s="163"/>
      <c r="VMP284" s="160"/>
      <c r="VMQ284" s="161"/>
      <c r="VMR284" s="163"/>
      <c r="VMS284" s="163"/>
      <c r="VMT284" s="160"/>
      <c r="VMU284" s="161"/>
      <c r="VMV284" s="163"/>
      <c r="VMW284" s="163"/>
      <c r="VMX284" s="160"/>
      <c r="VMY284" s="161"/>
      <c r="VMZ284" s="163"/>
      <c r="VNA284" s="163"/>
      <c r="VNB284" s="160"/>
      <c r="VNC284" s="161"/>
      <c r="VND284" s="163"/>
      <c r="VNE284" s="163"/>
      <c r="VNF284" s="160"/>
      <c r="VNG284" s="161"/>
      <c r="VNH284" s="163"/>
      <c r="VNI284" s="163"/>
      <c r="VNJ284" s="160"/>
      <c r="VNK284" s="161"/>
      <c r="VNL284" s="163"/>
      <c r="VNM284" s="163"/>
      <c r="VNN284" s="160"/>
      <c r="VNO284" s="161"/>
      <c r="VNP284" s="163"/>
      <c r="VNQ284" s="163"/>
      <c r="VNR284" s="160"/>
      <c r="VNS284" s="161"/>
      <c r="VNT284" s="163"/>
      <c r="VNU284" s="163"/>
      <c r="VNV284" s="160"/>
      <c r="VNW284" s="161"/>
      <c r="VNX284" s="163"/>
      <c r="VNY284" s="163"/>
      <c r="VNZ284" s="160"/>
      <c r="VOA284" s="161"/>
      <c r="VOB284" s="163"/>
      <c r="VOC284" s="163"/>
      <c r="VOD284" s="160"/>
      <c r="VOE284" s="161"/>
      <c r="VOF284" s="163"/>
      <c r="VOG284" s="163"/>
      <c r="VOH284" s="160"/>
      <c r="VOI284" s="161"/>
      <c r="VOJ284" s="163"/>
      <c r="VOK284" s="163"/>
      <c r="VOL284" s="160"/>
      <c r="VOM284" s="161"/>
      <c r="VON284" s="163"/>
      <c r="VOO284" s="163"/>
      <c r="VOP284" s="160"/>
      <c r="VOQ284" s="161"/>
      <c r="VOR284" s="163"/>
      <c r="VOS284" s="163"/>
      <c r="VOT284" s="160"/>
      <c r="VOU284" s="161"/>
      <c r="VOV284" s="163"/>
      <c r="VOW284" s="163"/>
      <c r="VOX284" s="160"/>
      <c r="VOY284" s="161"/>
      <c r="VOZ284" s="163"/>
      <c r="VPA284" s="163"/>
      <c r="VPB284" s="160"/>
      <c r="VPC284" s="161"/>
      <c r="VPD284" s="163"/>
      <c r="VPE284" s="163"/>
      <c r="VPF284" s="160"/>
      <c r="VPG284" s="161"/>
      <c r="VPH284" s="163"/>
      <c r="VPI284" s="163"/>
      <c r="VPJ284" s="160"/>
      <c r="VPK284" s="161"/>
      <c r="VPL284" s="163"/>
      <c r="VPM284" s="163"/>
      <c r="VPN284" s="160"/>
      <c r="VPO284" s="161"/>
      <c r="VPP284" s="163"/>
      <c r="VPQ284" s="163"/>
      <c r="VPR284" s="160"/>
      <c r="VPS284" s="161"/>
      <c r="VPT284" s="163"/>
      <c r="VPU284" s="163"/>
      <c r="VPV284" s="160"/>
      <c r="VPW284" s="161"/>
      <c r="VPX284" s="163"/>
      <c r="VPY284" s="163"/>
      <c r="VPZ284" s="160"/>
      <c r="VQA284" s="161"/>
      <c r="VQB284" s="163"/>
      <c r="VQC284" s="163"/>
      <c r="VQD284" s="160"/>
      <c r="VQE284" s="161"/>
      <c r="VQF284" s="163"/>
      <c r="VQG284" s="163"/>
      <c r="VQH284" s="160"/>
      <c r="VQI284" s="161"/>
      <c r="VQJ284" s="163"/>
      <c r="VQK284" s="163"/>
      <c r="VQL284" s="160"/>
      <c r="VQM284" s="161"/>
      <c r="VQN284" s="163"/>
      <c r="VQO284" s="163"/>
      <c r="VQP284" s="160"/>
      <c r="VQQ284" s="161"/>
      <c r="VQR284" s="163"/>
      <c r="VQS284" s="163"/>
      <c r="VQT284" s="160"/>
      <c r="VQU284" s="161"/>
      <c r="VQV284" s="163"/>
      <c r="VQW284" s="163"/>
      <c r="VQX284" s="160"/>
      <c r="VQY284" s="161"/>
      <c r="VQZ284" s="163"/>
      <c r="VRA284" s="163"/>
      <c r="VRB284" s="160"/>
      <c r="VRC284" s="161"/>
      <c r="VRD284" s="163"/>
      <c r="VRE284" s="163"/>
      <c r="VRF284" s="160"/>
      <c r="VRG284" s="161"/>
      <c r="VRH284" s="163"/>
      <c r="VRI284" s="163"/>
      <c r="VRJ284" s="160"/>
      <c r="VRK284" s="161"/>
      <c r="VRL284" s="163"/>
      <c r="VRM284" s="163"/>
      <c r="VRN284" s="160"/>
      <c r="VRO284" s="161"/>
      <c r="VRP284" s="163"/>
      <c r="VRQ284" s="163"/>
      <c r="VRR284" s="160"/>
      <c r="VRS284" s="161"/>
      <c r="VRT284" s="163"/>
      <c r="VRU284" s="163"/>
      <c r="VRV284" s="160"/>
      <c r="VRW284" s="161"/>
      <c r="VRX284" s="163"/>
      <c r="VRY284" s="163"/>
      <c r="VRZ284" s="160"/>
      <c r="VSA284" s="161"/>
      <c r="VSB284" s="163"/>
      <c r="VSC284" s="163"/>
      <c r="VSD284" s="160"/>
      <c r="VSE284" s="161"/>
      <c r="VSF284" s="163"/>
      <c r="VSG284" s="163"/>
      <c r="VSH284" s="160"/>
      <c r="VSI284" s="161"/>
      <c r="VSJ284" s="163"/>
      <c r="VSK284" s="163"/>
      <c r="VSL284" s="160"/>
      <c r="VSM284" s="161"/>
      <c r="VSN284" s="163"/>
      <c r="VSO284" s="163"/>
      <c r="VSP284" s="160"/>
      <c r="VSQ284" s="161"/>
      <c r="VSR284" s="163"/>
      <c r="VSS284" s="163"/>
      <c r="VST284" s="160"/>
      <c r="VSU284" s="161"/>
      <c r="VSV284" s="163"/>
      <c r="VSW284" s="163"/>
      <c r="VSX284" s="160"/>
      <c r="VSY284" s="161"/>
      <c r="VSZ284" s="163"/>
      <c r="VTA284" s="163"/>
      <c r="VTB284" s="160"/>
      <c r="VTC284" s="161"/>
      <c r="VTD284" s="163"/>
      <c r="VTE284" s="163"/>
      <c r="VTF284" s="160"/>
      <c r="VTG284" s="161"/>
      <c r="VTH284" s="163"/>
      <c r="VTI284" s="163"/>
      <c r="VTJ284" s="160"/>
      <c r="VTK284" s="161"/>
      <c r="VTL284" s="163"/>
      <c r="VTM284" s="163"/>
      <c r="VTN284" s="160"/>
      <c r="VTO284" s="161"/>
      <c r="VTP284" s="163"/>
      <c r="VTQ284" s="163"/>
      <c r="VTR284" s="160"/>
      <c r="VTS284" s="161"/>
      <c r="VTT284" s="163"/>
      <c r="VTU284" s="163"/>
      <c r="VTV284" s="160"/>
      <c r="VTW284" s="161"/>
      <c r="VTX284" s="163"/>
      <c r="VTY284" s="163"/>
      <c r="VTZ284" s="160"/>
      <c r="VUA284" s="161"/>
      <c r="VUB284" s="163"/>
      <c r="VUC284" s="163"/>
      <c r="VUD284" s="160"/>
      <c r="VUE284" s="161"/>
      <c r="VUF284" s="163"/>
      <c r="VUG284" s="163"/>
      <c r="VUH284" s="160"/>
      <c r="VUI284" s="161"/>
      <c r="VUJ284" s="163"/>
      <c r="VUK284" s="163"/>
      <c r="VUL284" s="160"/>
      <c r="VUM284" s="161"/>
      <c r="VUN284" s="163"/>
      <c r="VUO284" s="163"/>
      <c r="VUP284" s="160"/>
      <c r="VUQ284" s="161"/>
      <c r="VUR284" s="163"/>
      <c r="VUS284" s="163"/>
      <c r="VUT284" s="160"/>
      <c r="VUU284" s="161"/>
      <c r="VUV284" s="163"/>
      <c r="VUW284" s="163"/>
      <c r="VUX284" s="160"/>
      <c r="VUY284" s="161"/>
      <c r="VUZ284" s="163"/>
      <c r="VVA284" s="163"/>
      <c r="VVB284" s="160"/>
      <c r="VVC284" s="161"/>
      <c r="VVD284" s="163"/>
      <c r="VVE284" s="163"/>
      <c r="VVF284" s="160"/>
      <c r="VVG284" s="161"/>
      <c r="VVH284" s="163"/>
      <c r="VVI284" s="163"/>
      <c r="VVJ284" s="160"/>
      <c r="VVK284" s="161"/>
      <c r="VVL284" s="163"/>
      <c r="VVM284" s="163"/>
      <c r="VVN284" s="160"/>
      <c r="VVO284" s="161"/>
      <c r="VVP284" s="163"/>
      <c r="VVQ284" s="163"/>
      <c r="VVR284" s="160"/>
      <c r="VVS284" s="161"/>
      <c r="VVT284" s="163"/>
      <c r="VVU284" s="163"/>
      <c r="VVV284" s="160"/>
      <c r="VVW284" s="161"/>
      <c r="VVX284" s="163"/>
      <c r="VVY284" s="163"/>
      <c r="VVZ284" s="160"/>
      <c r="VWA284" s="161"/>
      <c r="VWB284" s="163"/>
      <c r="VWC284" s="163"/>
      <c r="VWD284" s="160"/>
      <c r="VWE284" s="161"/>
      <c r="VWF284" s="163"/>
      <c r="VWG284" s="163"/>
      <c r="VWH284" s="160"/>
      <c r="VWI284" s="161"/>
      <c r="VWJ284" s="163"/>
      <c r="VWK284" s="163"/>
      <c r="VWL284" s="160"/>
      <c r="VWM284" s="161"/>
      <c r="VWN284" s="163"/>
      <c r="VWO284" s="163"/>
      <c r="VWP284" s="160"/>
      <c r="VWQ284" s="161"/>
      <c r="VWR284" s="163"/>
      <c r="VWS284" s="163"/>
      <c r="VWT284" s="160"/>
      <c r="VWU284" s="161"/>
      <c r="VWV284" s="163"/>
      <c r="VWW284" s="163"/>
      <c r="VWX284" s="160"/>
      <c r="VWY284" s="161"/>
      <c r="VWZ284" s="163"/>
      <c r="VXA284" s="163"/>
      <c r="VXB284" s="160"/>
      <c r="VXC284" s="161"/>
      <c r="VXD284" s="163"/>
      <c r="VXE284" s="163"/>
      <c r="VXF284" s="160"/>
      <c r="VXG284" s="161"/>
      <c r="VXH284" s="163"/>
      <c r="VXI284" s="163"/>
      <c r="VXJ284" s="160"/>
      <c r="VXK284" s="161"/>
      <c r="VXL284" s="163"/>
      <c r="VXM284" s="163"/>
      <c r="VXN284" s="160"/>
      <c r="VXO284" s="161"/>
      <c r="VXP284" s="163"/>
      <c r="VXQ284" s="163"/>
      <c r="VXR284" s="160"/>
      <c r="VXS284" s="161"/>
      <c r="VXT284" s="163"/>
      <c r="VXU284" s="163"/>
      <c r="VXV284" s="160"/>
      <c r="VXW284" s="161"/>
      <c r="VXX284" s="163"/>
      <c r="VXY284" s="163"/>
      <c r="VXZ284" s="160"/>
      <c r="VYA284" s="161"/>
      <c r="VYB284" s="163"/>
      <c r="VYC284" s="163"/>
      <c r="VYD284" s="160"/>
      <c r="VYE284" s="161"/>
      <c r="VYF284" s="163"/>
      <c r="VYG284" s="163"/>
      <c r="VYH284" s="160"/>
      <c r="VYI284" s="161"/>
      <c r="VYJ284" s="163"/>
      <c r="VYK284" s="163"/>
      <c r="VYL284" s="160"/>
      <c r="VYM284" s="161"/>
      <c r="VYN284" s="163"/>
      <c r="VYO284" s="163"/>
      <c r="VYP284" s="160"/>
      <c r="VYQ284" s="161"/>
      <c r="VYR284" s="163"/>
      <c r="VYS284" s="163"/>
      <c r="VYT284" s="160"/>
      <c r="VYU284" s="161"/>
      <c r="VYV284" s="163"/>
      <c r="VYW284" s="163"/>
      <c r="VYX284" s="160"/>
      <c r="VYY284" s="161"/>
      <c r="VYZ284" s="163"/>
      <c r="VZA284" s="163"/>
      <c r="VZB284" s="160"/>
      <c r="VZC284" s="161"/>
      <c r="VZD284" s="163"/>
      <c r="VZE284" s="163"/>
      <c r="VZF284" s="160"/>
      <c r="VZG284" s="161"/>
      <c r="VZH284" s="163"/>
      <c r="VZI284" s="163"/>
      <c r="VZJ284" s="160"/>
      <c r="VZK284" s="161"/>
      <c r="VZL284" s="163"/>
      <c r="VZM284" s="163"/>
      <c r="VZN284" s="160"/>
      <c r="VZO284" s="161"/>
      <c r="VZP284" s="163"/>
      <c r="VZQ284" s="163"/>
      <c r="VZR284" s="160"/>
      <c r="VZS284" s="161"/>
      <c r="VZT284" s="163"/>
      <c r="VZU284" s="163"/>
      <c r="VZV284" s="160"/>
      <c r="VZW284" s="161"/>
      <c r="VZX284" s="163"/>
      <c r="VZY284" s="163"/>
      <c r="VZZ284" s="160"/>
      <c r="WAA284" s="161"/>
      <c r="WAB284" s="163"/>
      <c r="WAC284" s="163"/>
      <c r="WAD284" s="160"/>
      <c r="WAE284" s="161"/>
      <c r="WAF284" s="163"/>
      <c r="WAG284" s="163"/>
      <c r="WAH284" s="160"/>
      <c r="WAI284" s="161"/>
      <c r="WAJ284" s="163"/>
      <c r="WAK284" s="163"/>
      <c r="WAL284" s="160"/>
      <c r="WAM284" s="161"/>
      <c r="WAN284" s="163"/>
      <c r="WAO284" s="163"/>
      <c r="WAP284" s="160"/>
      <c r="WAQ284" s="161"/>
      <c r="WAR284" s="163"/>
      <c r="WAS284" s="163"/>
      <c r="WAT284" s="160"/>
      <c r="WAU284" s="161"/>
      <c r="WAV284" s="163"/>
      <c r="WAW284" s="163"/>
      <c r="WAX284" s="160"/>
      <c r="WAY284" s="161"/>
      <c r="WAZ284" s="163"/>
      <c r="WBA284" s="163"/>
      <c r="WBB284" s="160"/>
      <c r="WBC284" s="161"/>
      <c r="WBD284" s="163"/>
      <c r="WBE284" s="163"/>
      <c r="WBF284" s="160"/>
      <c r="WBG284" s="161"/>
      <c r="WBH284" s="163"/>
      <c r="WBI284" s="163"/>
      <c r="WBJ284" s="160"/>
      <c r="WBK284" s="161"/>
      <c r="WBL284" s="163"/>
      <c r="WBM284" s="163"/>
      <c r="WBN284" s="160"/>
      <c r="WBO284" s="161"/>
      <c r="WBP284" s="163"/>
      <c r="WBQ284" s="163"/>
      <c r="WBR284" s="160"/>
      <c r="WBS284" s="161"/>
      <c r="WBT284" s="163"/>
      <c r="WBU284" s="163"/>
      <c r="WBV284" s="160"/>
      <c r="WBW284" s="161"/>
      <c r="WBX284" s="163"/>
      <c r="WBY284" s="163"/>
      <c r="WBZ284" s="160"/>
      <c r="WCA284" s="161"/>
      <c r="WCB284" s="163"/>
      <c r="WCC284" s="163"/>
      <c r="WCD284" s="160"/>
      <c r="WCE284" s="161"/>
      <c r="WCF284" s="163"/>
      <c r="WCG284" s="163"/>
      <c r="WCH284" s="160"/>
      <c r="WCI284" s="161"/>
      <c r="WCJ284" s="163"/>
      <c r="WCK284" s="163"/>
      <c r="WCL284" s="160"/>
      <c r="WCM284" s="161"/>
      <c r="WCN284" s="163"/>
      <c r="WCO284" s="163"/>
      <c r="WCP284" s="160"/>
      <c r="WCQ284" s="161"/>
      <c r="WCR284" s="163"/>
      <c r="WCS284" s="163"/>
      <c r="WCT284" s="160"/>
      <c r="WCU284" s="161"/>
      <c r="WCV284" s="163"/>
      <c r="WCW284" s="163"/>
      <c r="WCX284" s="160"/>
      <c r="WCY284" s="161"/>
      <c r="WCZ284" s="163"/>
      <c r="WDA284" s="163"/>
      <c r="WDB284" s="160"/>
      <c r="WDC284" s="161"/>
      <c r="WDD284" s="163"/>
      <c r="WDE284" s="163"/>
      <c r="WDF284" s="160"/>
      <c r="WDG284" s="161"/>
      <c r="WDH284" s="163"/>
      <c r="WDI284" s="163"/>
      <c r="WDJ284" s="160"/>
      <c r="WDK284" s="161"/>
      <c r="WDL284" s="163"/>
      <c r="WDM284" s="163"/>
      <c r="WDN284" s="160"/>
      <c r="WDO284" s="161"/>
      <c r="WDP284" s="163"/>
      <c r="WDQ284" s="163"/>
      <c r="WDR284" s="160"/>
      <c r="WDS284" s="161"/>
      <c r="WDT284" s="163"/>
      <c r="WDU284" s="163"/>
      <c r="WDV284" s="160"/>
      <c r="WDW284" s="161"/>
      <c r="WDX284" s="163"/>
      <c r="WDY284" s="163"/>
      <c r="WDZ284" s="160"/>
      <c r="WEA284" s="161"/>
      <c r="WEB284" s="163"/>
      <c r="WEC284" s="163"/>
      <c r="WED284" s="160"/>
      <c r="WEE284" s="161"/>
      <c r="WEF284" s="163"/>
      <c r="WEG284" s="163"/>
      <c r="WEH284" s="160"/>
      <c r="WEI284" s="161"/>
      <c r="WEJ284" s="163"/>
      <c r="WEK284" s="163"/>
      <c r="WEL284" s="160"/>
      <c r="WEM284" s="161"/>
      <c r="WEN284" s="163"/>
      <c r="WEO284" s="163"/>
      <c r="WEP284" s="160"/>
      <c r="WEQ284" s="161"/>
      <c r="WER284" s="163"/>
      <c r="WES284" s="163"/>
      <c r="WET284" s="160"/>
      <c r="WEU284" s="161"/>
      <c r="WEV284" s="163"/>
      <c r="WEW284" s="163"/>
      <c r="WEX284" s="160"/>
      <c r="WEY284" s="161"/>
      <c r="WEZ284" s="163"/>
      <c r="WFA284" s="163"/>
      <c r="WFB284" s="160"/>
      <c r="WFC284" s="161"/>
      <c r="WFD284" s="163"/>
      <c r="WFE284" s="163"/>
      <c r="WFF284" s="160"/>
      <c r="WFG284" s="161"/>
      <c r="WFH284" s="163"/>
      <c r="WFI284" s="163"/>
      <c r="WFJ284" s="160"/>
      <c r="WFK284" s="161"/>
      <c r="WFL284" s="163"/>
      <c r="WFM284" s="163"/>
      <c r="WFN284" s="160"/>
      <c r="WFO284" s="161"/>
      <c r="WFP284" s="163"/>
      <c r="WFQ284" s="163"/>
      <c r="WFR284" s="160"/>
      <c r="WFS284" s="161"/>
      <c r="WFT284" s="163"/>
      <c r="WFU284" s="163"/>
      <c r="WFV284" s="160"/>
      <c r="WFW284" s="161"/>
      <c r="WFX284" s="163"/>
      <c r="WFY284" s="163"/>
      <c r="WFZ284" s="160"/>
      <c r="WGA284" s="161"/>
      <c r="WGB284" s="163"/>
      <c r="WGC284" s="163"/>
      <c r="WGD284" s="160"/>
      <c r="WGE284" s="161"/>
      <c r="WGF284" s="163"/>
      <c r="WGG284" s="163"/>
      <c r="WGH284" s="160"/>
      <c r="WGI284" s="161"/>
      <c r="WGJ284" s="163"/>
      <c r="WGK284" s="163"/>
      <c r="WGL284" s="160"/>
      <c r="WGM284" s="161"/>
      <c r="WGN284" s="163"/>
      <c r="WGO284" s="163"/>
      <c r="WGP284" s="160"/>
      <c r="WGQ284" s="161"/>
      <c r="WGR284" s="163"/>
      <c r="WGS284" s="163"/>
      <c r="WGT284" s="160"/>
      <c r="WGU284" s="161"/>
      <c r="WGV284" s="163"/>
      <c r="WGW284" s="163"/>
      <c r="WGX284" s="160"/>
      <c r="WGY284" s="161"/>
      <c r="WGZ284" s="163"/>
      <c r="WHA284" s="163"/>
      <c r="WHB284" s="160"/>
      <c r="WHC284" s="161"/>
      <c r="WHD284" s="163"/>
      <c r="WHE284" s="163"/>
      <c r="WHF284" s="160"/>
      <c r="WHG284" s="161"/>
      <c r="WHH284" s="163"/>
      <c r="WHI284" s="163"/>
      <c r="WHJ284" s="160"/>
      <c r="WHK284" s="161"/>
      <c r="WHL284" s="163"/>
      <c r="WHM284" s="163"/>
      <c r="WHN284" s="160"/>
      <c r="WHO284" s="161"/>
      <c r="WHP284" s="163"/>
      <c r="WHQ284" s="163"/>
      <c r="WHR284" s="160"/>
      <c r="WHS284" s="161"/>
      <c r="WHT284" s="163"/>
      <c r="WHU284" s="163"/>
      <c r="WHV284" s="160"/>
      <c r="WHW284" s="161"/>
      <c r="WHX284" s="163"/>
      <c r="WHY284" s="163"/>
      <c r="WHZ284" s="160"/>
      <c r="WIA284" s="161"/>
      <c r="WIB284" s="163"/>
      <c r="WIC284" s="163"/>
      <c r="WID284" s="160"/>
      <c r="WIE284" s="161"/>
      <c r="WIF284" s="163"/>
      <c r="WIG284" s="163"/>
      <c r="WIH284" s="160"/>
      <c r="WII284" s="161"/>
      <c r="WIJ284" s="163"/>
      <c r="WIK284" s="163"/>
      <c r="WIL284" s="160"/>
      <c r="WIM284" s="161"/>
      <c r="WIN284" s="163"/>
      <c r="WIO284" s="163"/>
      <c r="WIP284" s="160"/>
      <c r="WIQ284" s="161"/>
      <c r="WIR284" s="163"/>
      <c r="WIS284" s="163"/>
      <c r="WIT284" s="160"/>
      <c r="WIU284" s="161"/>
      <c r="WIV284" s="163"/>
      <c r="WIW284" s="163"/>
      <c r="WIX284" s="160"/>
      <c r="WIY284" s="161"/>
      <c r="WIZ284" s="163"/>
      <c r="WJA284" s="163"/>
      <c r="WJB284" s="160"/>
      <c r="WJC284" s="161"/>
      <c r="WJD284" s="163"/>
      <c r="WJE284" s="163"/>
      <c r="WJF284" s="160"/>
      <c r="WJG284" s="161"/>
      <c r="WJH284" s="163"/>
      <c r="WJI284" s="163"/>
      <c r="WJJ284" s="160"/>
      <c r="WJK284" s="161"/>
      <c r="WJL284" s="163"/>
      <c r="WJM284" s="163"/>
      <c r="WJN284" s="160"/>
      <c r="WJO284" s="161"/>
      <c r="WJP284" s="163"/>
      <c r="WJQ284" s="163"/>
      <c r="WJR284" s="160"/>
      <c r="WJS284" s="161"/>
      <c r="WJT284" s="163"/>
      <c r="WJU284" s="163"/>
      <c r="WJV284" s="160"/>
      <c r="WJW284" s="161"/>
      <c r="WJX284" s="163"/>
      <c r="WJY284" s="163"/>
      <c r="WJZ284" s="160"/>
      <c r="WKA284" s="161"/>
      <c r="WKB284" s="163"/>
      <c r="WKC284" s="163"/>
      <c r="WKD284" s="160"/>
      <c r="WKE284" s="161"/>
      <c r="WKF284" s="163"/>
      <c r="WKG284" s="163"/>
      <c r="WKH284" s="160"/>
      <c r="WKI284" s="161"/>
      <c r="WKJ284" s="163"/>
      <c r="WKK284" s="163"/>
      <c r="WKL284" s="160"/>
      <c r="WKM284" s="161"/>
      <c r="WKN284" s="163"/>
      <c r="WKO284" s="163"/>
      <c r="WKP284" s="160"/>
      <c r="WKQ284" s="161"/>
      <c r="WKR284" s="163"/>
      <c r="WKS284" s="163"/>
      <c r="WKT284" s="160"/>
      <c r="WKU284" s="161"/>
      <c r="WKV284" s="163"/>
      <c r="WKW284" s="163"/>
      <c r="WKX284" s="160"/>
      <c r="WKY284" s="161"/>
      <c r="WKZ284" s="163"/>
      <c r="WLA284" s="163"/>
      <c r="WLB284" s="160"/>
      <c r="WLC284" s="161"/>
      <c r="WLD284" s="163"/>
      <c r="WLE284" s="163"/>
      <c r="WLF284" s="160"/>
      <c r="WLG284" s="161"/>
      <c r="WLH284" s="163"/>
      <c r="WLI284" s="163"/>
      <c r="WLJ284" s="160"/>
      <c r="WLK284" s="161"/>
      <c r="WLL284" s="163"/>
      <c r="WLM284" s="163"/>
      <c r="WLN284" s="160"/>
      <c r="WLO284" s="161"/>
      <c r="WLP284" s="163"/>
      <c r="WLQ284" s="163"/>
      <c r="WLR284" s="160"/>
      <c r="WLS284" s="161"/>
      <c r="WLT284" s="163"/>
      <c r="WLU284" s="163"/>
      <c r="WLV284" s="160"/>
      <c r="WLW284" s="161"/>
      <c r="WLX284" s="163"/>
      <c r="WLY284" s="163"/>
      <c r="WLZ284" s="160"/>
      <c r="WMA284" s="161"/>
      <c r="WMB284" s="163"/>
      <c r="WMC284" s="163"/>
      <c r="WMD284" s="160"/>
      <c r="WME284" s="161"/>
      <c r="WMF284" s="163"/>
      <c r="WMG284" s="163"/>
      <c r="WMH284" s="160"/>
      <c r="WMI284" s="161"/>
      <c r="WMJ284" s="163"/>
      <c r="WMK284" s="163"/>
      <c r="WML284" s="160"/>
      <c r="WMM284" s="161"/>
      <c r="WMN284" s="163"/>
      <c r="WMO284" s="163"/>
      <c r="WMP284" s="160"/>
      <c r="WMQ284" s="161"/>
      <c r="WMR284" s="163"/>
      <c r="WMS284" s="163"/>
      <c r="WMT284" s="160"/>
      <c r="WMU284" s="161"/>
      <c r="WMV284" s="163"/>
      <c r="WMW284" s="163"/>
      <c r="WMX284" s="160"/>
      <c r="WMY284" s="161"/>
      <c r="WMZ284" s="163"/>
      <c r="WNA284" s="163"/>
      <c r="WNB284" s="160"/>
      <c r="WNC284" s="161"/>
      <c r="WND284" s="163"/>
      <c r="WNE284" s="163"/>
      <c r="WNF284" s="160"/>
      <c r="WNG284" s="161"/>
      <c r="WNH284" s="163"/>
      <c r="WNI284" s="163"/>
      <c r="WNJ284" s="160"/>
      <c r="WNK284" s="161"/>
      <c r="WNL284" s="163"/>
      <c r="WNM284" s="163"/>
      <c r="WNN284" s="160"/>
      <c r="WNO284" s="161"/>
      <c r="WNP284" s="163"/>
      <c r="WNQ284" s="163"/>
      <c r="WNR284" s="160"/>
      <c r="WNS284" s="161"/>
      <c r="WNT284" s="163"/>
      <c r="WNU284" s="163"/>
      <c r="WNV284" s="160"/>
      <c r="WNW284" s="161"/>
      <c r="WNX284" s="163"/>
      <c r="WNY284" s="163"/>
      <c r="WNZ284" s="160"/>
      <c r="WOA284" s="161"/>
      <c r="WOB284" s="163"/>
      <c r="WOC284" s="163"/>
      <c r="WOD284" s="160"/>
      <c r="WOE284" s="161"/>
      <c r="WOF284" s="163"/>
      <c r="WOG284" s="163"/>
      <c r="WOH284" s="160"/>
      <c r="WOI284" s="161"/>
      <c r="WOJ284" s="163"/>
      <c r="WOK284" s="163"/>
      <c r="WOL284" s="160"/>
      <c r="WOM284" s="161"/>
      <c r="WON284" s="163"/>
      <c r="WOO284" s="163"/>
      <c r="WOP284" s="160"/>
      <c r="WOQ284" s="161"/>
      <c r="WOR284" s="163"/>
      <c r="WOS284" s="163"/>
      <c r="WOT284" s="160"/>
      <c r="WOU284" s="161"/>
      <c r="WOV284" s="163"/>
      <c r="WOW284" s="163"/>
      <c r="WOX284" s="160"/>
      <c r="WOY284" s="161"/>
      <c r="WOZ284" s="163"/>
      <c r="WPA284" s="163"/>
      <c r="WPB284" s="160"/>
      <c r="WPC284" s="161"/>
      <c r="WPD284" s="163"/>
      <c r="WPE284" s="163"/>
      <c r="WPF284" s="160"/>
      <c r="WPG284" s="161"/>
      <c r="WPH284" s="163"/>
      <c r="WPI284" s="163"/>
      <c r="WPJ284" s="160"/>
      <c r="WPK284" s="161"/>
      <c r="WPL284" s="163"/>
      <c r="WPM284" s="163"/>
      <c r="WPN284" s="160"/>
      <c r="WPO284" s="161"/>
      <c r="WPP284" s="163"/>
      <c r="WPQ284" s="163"/>
      <c r="WPR284" s="160"/>
      <c r="WPS284" s="161"/>
      <c r="WPT284" s="163"/>
      <c r="WPU284" s="163"/>
      <c r="WPV284" s="160"/>
      <c r="WPW284" s="161"/>
      <c r="WPX284" s="163"/>
      <c r="WPY284" s="163"/>
      <c r="WPZ284" s="160"/>
      <c r="WQA284" s="161"/>
      <c r="WQB284" s="163"/>
      <c r="WQC284" s="163"/>
      <c r="WQD284" s="160"/>
      <c r="WQE284" s="161"/>
      <c r="WQF284" s="163"/>
      <c r="WQG284" s="163"/>
      <c r="WQH284" s="160"/>
      <c r="WQI284" s="161"/>
      <c r="WQJ284" s="163"/>
      <c r="WQK284" s="163"/>
      <c r="WQL284" s="160"/>
      <c r="WQM284" s="161"/>
      <c r="WQN284" s="163"/>
      <c r="WQO284" s="163"/>
      <c r="WQP284" s="160"/>
      <c r="WQQ284" s="161"/>
      <c r="WQR284" s="163"/>
      <c r="WQS284" s="163"/>
      <c r="WQT284" s="160"/>
      <c r="WQU284" s="161"/>
      <c r="WQV284" s="163"/>
      <c r="WQW284" s="163"/>
      <c r="WQX284" s="160"/>
      <c r="WQY284" s="161"/>
      <c r="WQZ284" s="163"/>
      <c r="WRA284" s="163"/>
      <c r="WRB284" s="160"/>
      <c r="WRC284" s="161"/>
      <c r="WRD284" s="163"/>
      <c r="WRE284" s="163"/>
      <c r="WRF284" s="160"/>
      <c r="WRG284" s="161"/>
      <c r="WRH284" s="163"/>
      <c r="WRI284" s="163"/>
      <c r="WRJ284" s="160"/>
      <c r="WRK284" s="161"/>
      <c r="WRL284" s="163"/>
      <c r="WRM284" s="163"/>
      <c r="WRN284" s="160"/>
      <c r="WRO284" s="161"/>
      <c r="WRP284" s="163"/>
      <c r="WRQ284" s="163"/>
      <c r="WRR284" s="160"/>
      <c r="WRS284" s="161"/>
      <c r="WRT284" s="163"/>
      <c r="WRU284" s="163"/>
      <c r="WRV284" s="160"/>
      <c r="WRW284" s="161"/>
      <c r="WRX284" s="163"/>
      <c r="WRY284" s="163"/>
      <c r="WRZ284" s="160"/>
      <c r="WSA284" s="161"/>
      <c r="WSB284" s="163"/>
      <c r="WSC284" s="163"/>
      <c r="WSD284" s="160"/>
      <c r="WSE284" s="161"/>
      <c r="WSF284" s="163"/>
      <c r="WSG284" s="163"/>
      <c r="WSH284" s="160"/>
      <c r="WSI284" s="161"/>
      <c r="WSJ284" s="163"/>
      <c r="WSK284" s="163"/>
      <c r="WSL284" s="160"/>
      <c r="WSM284" s="161"/>
      <c r="WSN284" s="163"/>
      <c r="WSO284" s="163"/>
      <c r="WSP284" s="160"/>
      <c r="WSQ284" s="161"/>
      <c r="WSR284" s="163"/>
      <c r="WSS284" s="163"/>
      <c r="WST284" s="160"/>
      <c r="WSU284" s="161"/>
      <c r="WSV284" s="163"/>
      <c r="WSW284" s="163"/>
      <c r="WSX284" s="160"/>
      <c r="WSY284" s="161"/>
      <c r="WSZ284" s="163"/>
      <c r="WTA284" s="163"/>
      <c r="WTB284" s="160"/>
      <c r="WTC284" s="161"/>
      <c r="WTD284" s="163"/>
      <c r="WTE284" s="163"/>
      <c r="WTF284" s="160"/>
      <c r="WTG284" s="161"/>
      <c r="WTH284" s="163"/>
      <c r="WTI284" s="163"/>
      <c r="WTJ284" s="160"/>
      <c r="WTK284" s="161"/>
      <c r="WTL284" s="163"/>
      <c r="WTM284" s="163"/>
      <c r="WTN284" s="160"/>
      <c r="WTO284" s="161"/>
      <c r="WTP284" s="163"/>
      <c r="WTQ284" s="163"/>
      <c r="WTR284" s="160"/>
      <c r="WTS284" s="161"/>
      <c r="WTT284" s="163"/>
      <c r="WTU284" s="163"/>
      <c r="WTV284" s="160"/>
      <c r="WTW284" s="161"/>
      <c r="WTX284" s="163"/>
      <c r="WTY284" s="163"/>
      <c r="WTZ284" s="160"/>
      <c r="WUA284" s="161"/>
      <c r="WUB284" s="163"/>
      <c r="WUC284" s="163"/>
      <c r="WUD284" s="160"/>
      <c r="WUE284" s="161"/>
      <c r="WUF284" s="163"/>
      <c r="WUG284" s="163"/>
      <c r="WUH284" s="160"/>
      <c r="WUI284" s="161"/>
      <c r="WUJ284" s="163"/>
      <c r="WUK284" s="163"/>
      <c r="WUL284" s="160"/>
      <c r="WUM284" s="161"/>
      <c r="WUN284" s="163"/>
      <c r="WUO284" s="163"/>
      <c r="WUP284" s="160"/>
      <c r="WUQ284" s="161"/>
      <c r="WUR284" s="163"/>
      <c r="WUS284" s="163"/>
      <c r="WUT284" s="160"/>
      <c r="WUU284" s="161"/>
      <c r="WUV284" s="163"/>
      <c r="WUW284" s="163"/>
      <c r="WUX284" s="160"/>
      <c r="WUY284" s="161"/>
      <c r="WUZ284" s="163"/>
      <c r="WVA284" s="163"/>
      <c r="WVB284" s="160"/>
      <c r="WVC284" s="161"/>
      <c r="WVD284" s="163"/>
      <c r="WVE284" s="163"/>
      <c r="WVF284" s="160"/>
      <c r="WVG284" s="161"/>
      <c r="WVH284" s="163"/>
      <c r="WVI284" s="163"/>
      <c r="WVJ284" s="160"/>
      <c r="WVK284" s="161"/>
      <c r="WVL284" s="163"/>
      <c r="WVM284" s="163"/>
      <c r="WVN284" s="160"/>
      <c r="WVO284" s="161"/>
      <c r="WVP284" s="163"/>
      <c r="WVQ284" s="163"/>
      <c r="WVR284" s="160"/>
      <c r="WVS284" s="161"/>
      <c r="WVT284" s="163"/>
      <c r="WVU284" s="163"/>
      <c r="WVV284" s="160"/>
      <c r="WVW284" s="161"/>
      <c r="WVX284" s="163"/>
      <c r="WVY284" s="163"/>
      <c r="WVZ284" s="160"/>
      <c r="WWA284" s="161"/>
      <c r="WWB284" s="163"/>
      <c r="WWC284" s="163"/>
      <c r="WWD284" s="160"/>
      <c r="WWE284" s="161"/>
      <c r="WWF284" s="163"/>
      <c r="WWG284" s="163"/>
      <c r="WWH284" s="160"/>
      <c r="WWI284" s="161"/>
      <c r="WWJ284" s="163"/>
      <c r="WWK284" s="163"/>
      <c r="WWL284" s="160"/>
      <c r="WWM284" s="161"/>
      <c r="WWN284" s="163"/>
      <c r="WWO284" s="163"/>
      <c r="WWP284" s="160"/>
      <c r="WWQ284" s="161"/>
      <c r="WWR284" s="163"/>
      <c r="WWS284" s="163"/>
      <c r="WWT284" s="160"/>
      <c r="WWU284" s="161"/>
      <c r="WWV284" s="163"/>
      <c r="WWW284" s="163"/>
      <c r="WWX284" s="160"/>
      <c r="WWY284" s="161"/>
      <c r="WWZ284" s="163"/>
      <c r="WXA284" s="163"/>
      <c r="WXB284" s="160"/>
      <c r="WXC284" s="161"/>
      <c r="WXD284" s="163"/>
      <c r="WXE284" s="163"/>
      <c r="WXF284" s="160"/>
      <c r="WXG284" s="161"/>
      <c r="WXH284" s="163"/>
      <c r="WXI284" s="163"/>
      <c r="WXJ284" s="160"/>
      <c r="WXK284" s="161"/>
      <c r="WXL284" s="163"/>
      <c r="WXM284" s="163"/>
      <c r="WXN284" s="160"/>
      <c r="WXO284" s="161"/>
      <c r="WXP284" s="163"/>
      <c r="WXQ284" s="163"/>
      <c r="WXR284" s="160"/>
      <c r="WXS284" s="161"/>
      <c r="WXT284" s="163"/>
      <c r="WXU284" s="163"/>
      <c r="WXV284" s="160"/>
      <c r="WXW284" s="161"/>
      <c r="WXX284" s="163"/>
      <c r="WXY284" s="163"/>
      <c r="WXZ284" s="160"/>
      <c r="WYA284" s="161"/>
      <c r="WYB284" s="163"/>
      <c r="WYC284" s="163"/>
      <c r="WYD284" s="160"/>
      <c r="WYE284" s="161"/>
      <c r="WYF284" s="163"/>
      <c r="WYG284" s="163"/>
      <c r="WYH284" s="160"/>
      <c r="WYI284" s="161"/>
      <c r="WYJ284" s="163"/>
      <c r="WYK284" s="163"/>
      <c r="WYL284" s="160"/>
      <c r="WYM284" s="161"/>
      <c r="WYN284" s="163"/>
      <c r="WYO284" s="163"/>
      <c r="WYP284" s="160"/>
      <c r="WYQ284" s="161"/>
      <c r="WYR284" s="163"/>
      <c r="WYS284" s="163"/>
      <c r="WYT284" s="160"/>
      <c r="WYU284" s="161"/>
      <c r="WYV284" s="163"/>
      <c r="WYW284" s="163"/>
      <c r="WYX284" s="160"/>
      <c r="WYY284" s="161"/>
      <c r="WYZ284" s="163"/>
      <c r="WZA284" s="163"/>
      <c r="WZB284" s="160"/>
      <c r="WZC284" s="161"/>
      <c r="WZD284" s="163"/>
      <c r="WZE284" s="163"/>
      <c r="WZF284" s="160"/>
      <c r="WZG284" s="161"/>
      <c r="WZH284" s="163"/>
      <c r="WZI284" s="163"/>
      <c r="WZJ284" s="160"/>
      <c r="WZK284" s="161"/>
      <c r="WZL284" s="163"/>
      <c r="WZM284" s="163"/>
      <c r="WZN284" s="160"/>
      <c r="WZO284" s="161"/>
      <c r="WZP284" s="163"/>
      <c r="WZQ284" s="163"/>
      <c r="WZR284" s="160"/>
      <c r="WZS284" s="161"/>
      <c r="WZT284" s="163"/>
      <c r="WZU284" s="163"/>
      <c r="WZV284" s="160"/>
      <c r="WZW284" s="161"/>
      <c r="WZX284" s="163"/>
      <c r="WZY284" s="163"/>
      <c r="WZZ284" s="160"/>
      <c r="XAA284" s="161"/>
      <c r="XAB284" s="163"/>
      <c r="XAC284" s="163"/>
      <c r="XAD284" s="160"/>
      <c r="XAE284" s="161"/>
      <c r="XAF284" s="163"/>
      <c r="XAG284" s="163"/>
      <c r="XAH284" s="160"/>
      <c r="XAI284" s="161"/>
      <c r="XAJ284" s="163"/>
      <c r="XAK284" s="163"/>
      <c r="XAL284" s="160"/>
      <c r="XAM284" s="161"/>
      <c r="XAN284" s="163"/>
      <c r="XAO284" s="163"/>
      <c r="XAP284" s="160"/>
      <c r="XAQ284" s="161"/>
      <c r="XAR284" s="163"/>
      <c r="XAS284" s="163"/>
      <c r="XAT284" s="160"/>
      <c r="XAU284" s="161"/>
      <c r="XAV284" s="163"/>
      <c r="XAW284" s="163"/>
      <c r="XAX284" s="160"/>
      <c r="XAY284" s="161"/>
      <c r="XAZ284" s="163"/>
      <c r="XBA284" s="163"/>
      <c r="XBB284" s="160"/>
      <c r="XBC284" s="161"/>
      <c r="XBD284" s="163"/>
      <c r="XBE284" s="163"/>
      <c r="XBF284" s="160"/>
      <c r="XBG284" s="161"/>
      <c r="XBH284" s="163"/>
      <c r="XBI284" s="163"/>
      <c r="XBJ284" s="160"/>
      <c r="XBK284" s="161"/>
      <c r="XBL284" s="163"/>
      <c r="XBM284" s="163"/>
      <c r="XBN284" s="160"/>
      <c r="XBO284" s="161"/>
      <c r="XBP284" s="163"/>
      <c r="XBQ284" s="163"/>
      <c r="XBR284" s="160"/>
      <c r="XBS284" s="161"/>
      <c r="XBT284" s="163"/>
      <c r="XBU284" s="163"/>
      <c r="XBV284" s="160"/>
      <c r="XBW284" s="161"/>
      <c r="XBX284" s="163"/>
      <c r="XBY284" s="163"/>
      <c r="XBZ284" s="160"/>
      <c r="XCA284" s="161"/>
      <c r="XCB284" s="163"/>
      <c r="XCC284" s="163"/>
      <c r="XCD284" s="160"/>
      <c r="XCE284" s="161"/>
      <c r="XCF284" s="163"/>
      <c r="XCG284" s="163"/>
      <c r="XCH284" s="160"/>
      <c r="XCI284" s="161"/>
      <c r="XCJ284" s="163"/>
      <c r="XCK284" s="163"/>
      <c r="XCL284" s="160"/>
      <c r="XCM284" s="161"/>
      <c r="XCN284" s="163"/>
      <c r="XCO284" s="163"/>
      <c r="XCP284" s="160"/>
      <c r="XCQ284" s="161"/>
      <c r="XCR284" s="163"/>
      <c r="XCS284" s="163"/>
      <c r="XCT284" s="160"/>
      <c r="XCU284" s="161"/>
      <c r="XCV284" s="163"/>
      <c r="XCW284" s="163"/>
      <c r="XCX284" s="160"/>
      <c r="XCY284" s="161"/>
      <c r="XCZ284" s="163"/>
      <c r="XDA284" s="163"/>
      <c r="XDB284" s="160"/>
      <c r="XDC284" s="161"/>
      <c r="XDD284" s="163"/>
      <c r="XDE284" s="163"/>
      <c r="XDF284" s="160"/>
      <c r="XDG284" s="161"/>
      <c r="XDH284" s="163"/>
      <c r="XDI284" s="163"/>
      <c r="XDJ284" s="160"/>
      <c r="XDK284" s="161"/>
      <c r="XDL284" s="163"/>
      <c r="XDM284" s="163"/>
      <c r="XDN284" s="160"/>
      <c r="XDO284" s="161"/>
      <c r="XDP284" s="163"/>
      <c r="XDQ284" s="163"/>
      <c r="XDR284" s="160"/>
      <c r="XDS284" s="161"/>
      <c r="XDT284" s="163"/>
      <c r="XDU284" s="163"/>
      <c r="XDV284" s="160"/>
      <c r="XDW284" s="161"/>
      <c r="XDX284" s="163"/>
      <c r="XDY284" s="163"/>
      <c r="XDZ284" s="160"/>
      <c r="XEA284" s="161"/>
      <c r="XEB284" s="163"/>
      <c r="XEC284" s="163"/>
      <c r="XED284" s="160"/>
      <c r="XEE284" s="161"/>
      <c r="XEF284" s="163"/>
      <c r="XEG284" s="163"/>
      <c r="XEH284" s="160"/>
      <c r="XEI284" s="161"/>
      <c r="XEJ284" s="163"/>
      <c r="XEK284" s="163"/>
      <c r="XEL284" s="160"/>
      <c r="XEM284" s="161"/>
      <c r="XEN284" s="163"/>
      <c r="XEO284" s="163"/>
      <c r="XEP284" s="160"/>
      <c r="XEQ284" s="161"/>
      <c r="XER284" s="163"/>
      <c r="XES284" s="163"/>
      <c r="XET284" s="160"/>
      <c r="XEU284" s="161"/>
      <c r="XEV284" s="163"/>
      <c r="XEW284" s="163"/>
      <c r="XEX284" s="160"/>
      <c r="XEY284" s="161"/>
      <c r="XEZ284" s="163"/>
      <c r="XFA284" s="163"/>
      <c r="XFB284" s="160"/>
      <c r="XFC284" s="161"/>
    </row>
    <row r="285" spans="1:16383" s="129" customFormat="1" hidden="1">
      <c r="A285" s="239">
        <v>15</v>
      </c>
      <c r="B285" s="279" t="s">
        <v>692</v>
      </c>
      <c r="C285" s="320" t="s">
        <v>45</v>
      </c>
      <c r="D285" s="320" t="s">
        <v>204</v>
      </c>
      <c r="E285" s="138">
        <f>F285+G285</f>
        <v>0.06</v>
      </c>
      <c r="F285" s="247"/>
      <c r="G285" s="139">
        <f t="shared" si="14"/>
        <v>0.06</v>
      </c>
      <c r="H285" s="150"/>
      <c r="I285" s="165">
        <v>0.06</v>
      </c>
      <c r="J285" s="154"/>
      <c r="K285" s="150"/>
      <c r="L285" s="157"/>
      <c r="M285" s="150"/>
      <c r="N285" s="155"/>
      <c r="O285" s="150"/>
      <c r="P285" s="150"/>
      <c r="Q285" s="162"/>
      <c r="R285" s="162"/>
      <c r="S285" s="164"/>
      <c r="T285" s="158" t="s">
        <v>184</v>
      </c>
      <c r="U285" s="163"/>
      <c r="V285" s="675"/>
      <c r="W285" s="161"/>
      <c r="X285" s="163"/>
      <c r="Y285" s="163"/>
      <c r="Z285" s="160"/>
      <c r="AA285" s="161"/>
      <c r="AB285" s="163"/>
      <c r="AC285" s="163"/>
      <c r="AD285" s="160"/>
      <c r="AE285" s="161"/>
      <c r="AF285" s="163"/>
      <c r="AG285" s="163"/>
      <c r="AH285" s="160"/>
      <c r="AI285" s="161"/>
      <c r="AJ285" s="163"/>
      <c r="AK285" s="163"/>
      <c r="AL285" s="160"/>
      <c r="AM285" s="161"/>
      <c r="AN285" s="163"/>
      <c r="AO285" s="163"/>
      <c r="AP285" s="160"/>
      <c r="AQ285" s="161"/>
      <c r="AR285" s="163"/>
      <c r="AS285" s="163"/>
      <c r="AT285" s="160"/>
      <c r="AU285" s="161"/>
      <c r="AV285" s="163"/>
      <c r="AW285" s="163"/>
      <c r="AX285" s="160"/>
      <c r="AY285" s="161"/>
      <c r="AZ285" s="163"/>
      <c r="BA285" s="163"/>
      <c r="BB285" s="160"/>
      <c r="BC285" s="161"/>
      <c r="BD285" s="163"/>
      <c r="BE285" s="163"/>
      <c r="BF285" s="160"/>
      <c r="BG285" s="161"/>
      <c r="BH285" s="163"/>
      <c r="BI285" s="163"/>
      <c r="BJ285" s="160"/>
      <c r="BK285" s="161"/>
      <c r="BL285" s="163"/>
      <c r="BM285" s="163"/>
      <c r="BN285" s="160"/>
      <c r="BO285" s="161"/>
      <c r="BP285" s="163"/>
      <c r="BQ285" s="163"/>
      <c r="BR285" s="160"/>
      <c r="BS285" s="161"/>
      <c r="BT285" s="163"/>
      <c r="BU285" s="163"/>
      <c r="BV285" s="160"/>
      <c r="BW285" s="161"/>
      <c r="BX285" s="163"/>
      <c r="BY285" s="163"/>
      <c r="BZ285" s="160"/>
      <c r="CA285" s="161"/>
      <c r="CB285" s="163"/>
      <c r="CC285" s="163"/>
      <c r="CD285" s="160"/>
      <c r="CE285" s="161"/>
      <c r="CF285" s="163"/>
      <c r="CG285" s="163"/>
      <c r="CH285" s="160"/>
      <c r="CI285" s="161"/>
      <c r="CJ285" s="163"/>
      <c r="CK285" s="163"/>
      <c r="CL285" s="160"/>
      <c r="CM285" s="161"/>
      <c r="CN285" s="163"/>
      <c r="CO285" s="163"/>
      <c r="CP285" s="160"/>
      <c r="CQ285" s="161"/>
      <c r="CR285" s="163"/>
      <c r="CS285" s="163"/>
      <c r="CT285" s="160"/>
      <c r="CU285" s="161"/>
      <c r="CV285" s="163"/>
      <c r="CW285" s="163"/>
      <c r="CX285" s="160"/>
      <c r="CY285" s="161"/>
      <c r="CZ285" s="163"/>
      <c r="DA285" s="163"/>
      <c r="DB285" s="160"/>
      <c r="DC285" s="161"/>
      <c r="DD285" s="163"/>
      <c r="DE285" s="163"/>
      <c r="DF285" s="160"/>
      <c r="DG285" s="161"/>
      <c r="DH285" s="163"/>
      <c r="DI285" s="163"/>
      <c r="DJ285" s="160"/>
      <c r="DK285" s="161"/>
      <c r="DL285" s="163"/>
      <c r="DM285" s="163"/>
      <c r="DN285" s="160"/>
      <c r="DO285" s="161"/>
      <c r="DP285" s="163"/>
      <c r="DQ285" s="163"/>
      <c r="DR285" s="160"/>
      <c r="DS285" s="161"/>
      <c r="DT285" s="163"/>
      <c r="DU285" s="163"/>
      <c r="DV285" s="160"/>
      <c r="DW285" s="161"/>
      <c r="DX285" s="163"/>
      <c r="DY285" s="163"/>
      <c r="DZ285" s="160"/>
      <c r="EA285" s="161"/>
      <c r="EB285" s="163"/>
      <c r="EC285" s="163"/>
      <c r="ED285" s="160"/>
      <c r="EE285" s="161"/>
      <c r="EF285" s="163"/>
      <c r="EG285" s="163"/>
      <c r="EH285" s="160"/>
      <c r="EI285" s="161"/>
      <c r="EJ285" s="163"/>
      <c r="EK285" s="163"/>
      <c r="EL285" s="160"/>
      <c r="EM285" s="161"/>
      <c r="EN285" s="163"/>
      <c r="EO285" s="163"/>
      <c r="EP285" s="160"/>
      <c r="EQ285" s="161"/>
      <c r="ER285" s="163"/>
      <c r="ES285" s="163"/>
      <c r="ET285" s="160"/>
      <c r="EU285" s="161"/>
      <c r="EV285" s="163"/>
      <c r="EW285" s="163"/>
      <c r="EX285" s="160"/>
      <c r="EY285" s="161"/>
      <c r="EZ285" s="163"/>
      <c r="FA285" s="163"/>
      <c r="FB285" s="160"/>
      <c r="FC285" s="161"/>
      <c r="FD285" s="163"/>
      <c r="FE285" s="163"/>
      <c r="FF285" s="160"/>
      <c r="FG285" s="161"/>
      <c r="FH285" s="163"/>
      <c r="FI285" s="163"/>
      <c r="FJ285" s="160"/>
      <c r="FK285" s="161"/>
      <c r="FL285" s="163"/>
      <c r="FM285" s="163"/>
      <c r="FN285" s="160"/>
      <c r="FO285" s="161"/>
      <c r="FP285" s="163"/>
      <c r="FQ285" s="163"/>
      <c r="FR285" s="160"/>
      <c r="FS285" s="161"/>
      <c r="FT285" s="163"/>
      <c r="FU285" s="163"/>
      <c r="FV285" s="160"/>
      <c r="FW285" s="161"/>
      <c r="FX285" s="163"/>
      <c r="FY285" s="163"/>
      <c r="FZ285" s="160"/>
      <c r="GA285" s="161"/>
      <c r="GB285" s="163"/>
      <c r="GC285" s="163"/>
      <c r="GD285" s="160"/>
      <c r="GE285" s="161"/>
      <c r="GF285" s="163"/>
      <c r="GG285" s="163"/>
      <c r="GH285" s="160"/>
      <c r="GI285" s="161"/>
      <c r="GJ285" s="163"/>
      <c r="GK285" s="163"/>
      <c r="GL285" s="160"/>
      <c r="GM285" s="161"/>
      <c r="GN285" s="163"/>
      <c r="GO285" s="163"/>
      <c r="GP285" s="160"/>
      <c r="GQ285" s="161"/>
      <c r="GR285" s="163"/>
      <c r="GS285" s="163"/>
      <c r="GT285" s="160"/>
      <c r="GU285" s="161"/>
      <c r="GV285" s="163"/>
      <c r="GW285" s="163"/>
      <c r="GX285" s="160"/>
      <c r="GY285" s="161"/>
      <c r="GZ285" s="163"/>
      <c r="HA285" s="163"/>
      <c r="HB285" s="160"/>
      <c r="HC285" s="161"/>
      <c r="HD285" s="163"/>
      <c r="HE285" s="163"/>
      <c r="HF285" s="160"/>
      <c r="HG285" s="161"/>
      <c r="HH285" s="163"/>
      <c r="HI285" s="163"/>
      <c r="HJ285" s="160"/>
      <c r="HK285" s="161"/>
      <c r="HL285" s="163"/>
      <c r="HM285" s="163"/>
      <c r="HN285" s="160"/>
      <c r="HO285" s="161"/>
      <c r="HP285" s="163"/>
      <c r="HQ285" s="163"/>
      <c r="HR285" s="160"/>
      <c r="HS285" s="161"/>
      <c r="HT285" s="163"/>
      <c r="HU285" s="163"/>
      <c r="HV285" s="160"/>
      <c r="HW285" s="161"/>
      <c r="HX285" s="163"/>
      <c r="HY285" s="163"/>
      <c r="HZ285" s="160"/>
      <c r="IA285" s="161"/>
      <c r="IB285" s="163"/>
      <c r="IC285" s="163"/>
      <c r="ID285" s="160"/>
      <c r="IE285" s="161"/>
      <c r="IF285" s="163"/>
      <c r="IG285" s="163"/>
      <c r="IH285" s="160"/>
      <c r="II285" s="161"/>
      <c r="IJ285" s="163"/>
      <c r="IK285" s="163"/>
      <c r="IL285" s="160"/>
      <c r="IM285" s="161"/>
      <c r="IN285" s="163"/>
      <c r="IO285" s="163"/>
      <c r="IP285" s="160"/>
      <c r="IQ285" s="161"/>
      <c r="IR285" s="163"/>
      <c r="IS285" s="163"/>
      <c r="IT285" s="160"/>
      <c r="IU285" s="161"/>
      <c r="IV285" s="163"/>
      <c r="IW285" s="163"/>
      <c r="IX285" s="160"/>
      <c r="IY285" s="161"/>
      <c r="IZ285" s="163"/>
      <c r="JA285" s="163"/>
      <c r="JB285" s="160"/>
      <c r="JC285" s="161"/>
      <c r="JD285" s="163"/>
      <c r="JE285" s="163"/>
      <c r="JF285" s="160"/>
      <c r="JG285" s="161"/>
      <c r="JH285" s="163"/>
      <c r="JI285" s="163"/>
      <c r="JJ285" s="160"/>
      <c r="JK285" s="161"/>
      <c r="JL285" s="163"/>
      <c r="JM285" s="163"/>
      <c r="JN285" s="160"/>
      <c r="JO285" s="161"/>
      <c r="JP285" s="163"/>
      <c r="JQ285" s="163"/>
      <c r="JR285" s="160"/>
      <c r="JS285" s="161"/>
      <c r="JT285" s="163"/>
      <c r="JU285" s="163"/>
      <c r="JV285" s="160"/>
      <c r="JW285" s="161"/>
      <c r="JX285" s="163"/>
      <c r="JY285" s="163"/>
      <c r="JZ285" s="160"/>
      <c r="KA285" s="161"/>
      <c r="KB285" s="163"/>
      <c r="KC285" s="163"/>
      <c r="KD285" s="160"/>
      <c r="KE285" s="161"/>
      <c r="KF285" s="163"/>
      <c r="KG285" s="163"/>
      <c r="KH285" s="160"/>
      <c r="KI285" s="161"/>
      <c r="KJ285" s="163"/>
      <c r="KK285" s="163"/>
      <c r="KL285" s="160"/>
      <c r="KM285" s="161"/>
      <c r="KN285" s="163"/>
      <c r="KO285" s="163"/>
      <c r="KP285" s="160"/>
      <c r="KQ285" s="161"/>
      <c r="KR285" s="163"/>
      <c r="KS285" s="163"/>
      <c r="KT285" s="160"/>
      <c r="KU285" s="161"/>
      <c r="KV285" s="163"/>
      <c r="KW285" s="163"/>
      <c r="KX285" s="160"/>
      <c r="KY285" s="161"/>
      <c r="KZ285" s="163"/>
      <c r="LA285" s="163"/>
      <c r="LB285" s="160"/>
      <c r="LC285" s="161"/>
      <c r="LD285" s="163"/>
      <c r="LE285" s="163"/>
      <c r="LF285" s="160"/>
      <c r="LG285" s="161"/>
      <c r="LH285" s="163"/>
      <c r="LI285" s="163"/>
      <c r="LJ285" s="160"/>
      <c r="LK285" s="161"/>
      <c r="LL285" s="163"/>
      <c r="LM285" s="163"/>
      <c r="LN285" s="160"/>
      <c r="LO285" s="161"/>
      <c r="LP285" s="163"/>
      <c r="LQ285" s="163"/>
      <c r="LR285" s="160"/>
      <c r="LS285" s="161"/>
      <c r="LT285" s="163"/>
      <c r="LU285" s="163"/>
      <c r="LV285" s="160"/>
      <c r="LW285" s="161"/>
      <c r="LX285" s="163"/>
      <c r="LY285" s="163"/>
      <c r="LZ285" s="160"/>
      <c r="MA285" s="161"/>
      <c r="MB285" s="163"/>
      <c r="MC285" s="163"/>
      <c r="MD285" s="160"/>
      <c r="ME285" s="161"/>
      <c r="MF285" s="163"/>
      <c r="MG285" s="163"/>
      <c r="MH285" s="160"/>
      <c r="MI285" s="161"/>
      <c r="MJ285" s="163"/>
      <c r="MK285" s="163"/>
      <c r="ML285" s="160"/>
      <c r="MM285" s="161"/>
      <c r="MN285" s="163"/>
      <c r="MO285" s="163"/>
      <c r="MP285" s="160"/>
      <c r="MQ285" s="161"/>
      <c r="MR285" s="163"/>
      <c r="MS285" s="163"/>
      <c r="MT285" s="160"/>
      <c r="MU285" s="161"/>
      <c r="MV285" s="163"/>
      <c r="MW285" s="163"/>
      <c r="MX285" s="160"/>
      <c r="MY285" s="161"/>
      <c r="MZ285" s="163"/>
      <c r="NA285" s="163"/>
      <c r="NB285" s="160"/>
      <c r="NC285" s="161"/>
      <c r="ND285" s="163"/>
      <c r="NE285" s="163"/>
      <c r="NF285" s="160"/>
      <c r="NG285" s="161"/>
      <c r="NH285" s="163"/>
      <c r="NI285" s="163"/>
      <c r="NJ285" s="160"/>
      <c r="NK285" s="161"/>
      <c r="NL285" s="163"/>
      <c r="NM285" s="163"/>
      <c r="NN285" s="160"/>
      <c r="NO285" s="161"/>
      <c r="NP285" s="163"/>
      <c r="NQ285" s="163"/>
      <c r="NR285" s="160"/>
      <c r="NS285" s="161"/>
      <c r="NT285" s="163"/>
      <c r="NU285" s="163"/>
      <c r="NV285" s="160"/>
      <c r="NW285" s="161"/>
      <c r="NX285" s="163"/>
      <c r="NY285" s="163"/>
      <c r="NZ285" s="160"/>
      <c r="OA285" s="161"/>
      <c r="OB285" s="163"/>
      <c r="OC285" s="163"/>
      <c r="OD285" s="160"/>
      <c r="OE285" s="161"/>
      <c r="OF285" s="163"/>
      <c r="OG285" s="163"/>
      <c r="OH285" s="160"/>
      <c r="OI285" s="161"/>
      <c r="OJ285" s="163"/>
      <c r="OK285" s="163"/>
      <c r="OL285" s="160"/>
      <c r="OM285" s="161"/>
      <c r="ON285" s="163"/>
      <c r="OO285" s="163"/>
      <c r="OP285" s="160"/>
      <c r="OQ285" s="161"/>
      <c r="OR285" s="163"/>
      <c r="OS285" s="163"/>
      <c r="OT285" s="160"/>
      <c r="OU285" s="161"/>
      <c r="OV285" s="163"/>
      <c r="OW285" s="163"/>
      <c r="OX285" s="160"/>
      <c r="OY285" s="161"/>
      <c r="OZ285" s="163"/>
      <c r="PA285" s="163"/>
      <c r="PB285" s="160"/>
      <c r="PC285" s="161"/>
      <c r="PD285" s="163"/>
      <c r="PE285" s="163"/>
      <c r="PF285" s="160"/>
      <c r="PG285" s="161"/>
      <c r="PH285" s="163"/>
      <c r="PI285" s="163"/>
      <c r="PJ285" s="160"/>
      <c r="PK285" s="161"/>
      <c r="PL285" s="163"/>
      <c r="PM285" s="163"/>
      <c r="PN285" s="160"/>
      <c r="PO285" s="161"/>
      <c r="PP285" s="163"/>
      <c r="PQ285" s="163"/>
      <c r="PR285" s="160"/>
      <c r="PS285" s="161"/>
      <c r="PT285" s="163"/>
      <c r="PU285" s="163"/>
      <c r="PV285" s="160"/>
      <c r="PW285" s="161"/>
      <c r="PX285" s="163"/>
      <c r="PY285" s="163"/>
      <c r="PZ285" s="160"/>
      <c r="QA285" s="161"/>
      <c r="QB285" s="163"/>
      <c r="QC285" s="163"/>
      <c r="QD285" s="160"/>
      <c r="QE285" s="161"/>
      <c r="QF285" s="163"/>
      <c r="QG285" s="163"/>
      <c r="QH285" s="160"/>
      <c r="QI285" s="161"/>
      <c r="QJ285" s="163"/>
      <c r="QK285" s="163"/>
      <c r="QL285" s="160"/>
      <c r="QM285" s="161"/>
      <c r="QN285" s="163"/>
      <c r="QO285" s="163"/>
      <c r="QP285" s="160"/>
      <c r="QQ285" s="161"/>
      <c r="QR285" s="163"/>
      <c r="QS285" s="163"/>
      <c r="QT285" s="160"/>
      <c r="QU285" s="161"/>
      <c r="QV285" s="163"/>
      <c r="QW285" s="163"/>
      <c r="QX285" s="160"/>
      <c r="QY285" s="161"/>
      <c r="QZ285" s="163"/>
      <c r="RA285" s="163"/>
      <c r="RB285" s="160"/>
      <c r="RC285" s="161"/>
      <c r="RD285" s="163"/>
      <c r="RE285" s="163"/>
      <c r="RF285" s="160"/>
      <c r="RG285" s="161"/>
      <c r="RH285" s="163"/>
      <c r="RI285" s="163"/>
      <c r="RJ285" s="160"/>
      <c r="RK285" s="161"/>
      <c r="RL285" s="163"/>
      <c r="RM285" s="163"/>
      <c r="RN285" s="160"/>
      <c r="RO285" s="161"/>
      <c r="RP285" s="163"/>
      <c r="RQ285" s="163"/>
      <c r="RR285" s="160"/>
      <c r="RS285" s="161"/>
      <c r="RT285" s="163"/>
      <c r="RU285" s="163"/>
      <c r="RV285" s="160"/>
      <c r="RW285" s="161"/>
      <c r="RX285" s="163"/>
      <c r="RY285" s="163"/>
      <c r="RZ285" s="160"/>
      <c r="SA285" s="161"/>
      <c r="SB285" s="163"/>
      <c r="SC285" s="163"/>
      <c r="SD285" s="160"/>
      <c r="SE285" s="161"/>
      <c r="SF285" s="163"/>
      <c r="SG285" s="163"/>
      <c r="SH285" s="160"/>
      <c r="SI285" s="161"/>
      <c r="SJ285" s="163"/>
      <c r="SK285" s="163"/>
      <c r="SL285" s="160"/>
      <c r="SM285" s="161"/>
      <c r="SN285" s="163"/>
      <c r="SO285" s="163"/>
      <c r="SP285" s="160"/>
      <c r="SQ285" s="161"/>
      <c r="SR285" s="163"/>
      <c r="SS285" s="163"/>
      <c r="ST285" s="160"/>
      <c r="SU285" s="161"/>
      <c r="SV285" s="163"/>
      <c r="SW285" s="163"/>
      <c r="SX285" s="160"/>
      <c r="SY285" s="161"/>
      <c r="SZ285" s="163"/>
      <c r="TA285" s="163"/>
      <c r="TB285" s="160"/>
      <c r="TC285" s="161"/>
      <c r="TD285" s="163"/>
      <c r="TE285" s="163"/>
      <c r="TF285" s="160"/>
      <c r="TG285" s="161"/>
      <c r="TH285" s="163"/>
      <c r="TI285" s="163"/>
      <c r="TJ285" s="160"/>
      <c r="TK285" s="161"/>
      <c r="TL285" s="163"/>
      <c r="TM285" s="163"/>
      <c r="TN285" s="160"/>
      <c r="TO285" s="161"/>
      <c r="TP285" s="163"/>
      <c r="TQ285" s="163"/>
      <c r="TR285" s="160"/>
      <c r="TS285" s="161"/>
      <c r="TT285" s="163"/>
      <c r="TU285" s="163"/>
      <c r="TV285" s="160"/>
      <c r="TW285" s="161"/>
      <c r="TX285" s="163"/>
      <c r="TY285" s="163"/>
      <c r="TZ285" s="160"/>
      <c r="UA285" s="161"/>
      <c r="UB285" s="163"/>
      <c r="UC285" s="163"/>
      <c r="UD285" s="160"/>
      <c r="UE285" s="161"/>
      <c r="UF285" s="163"/>
      <c r="UG285" s="163"/>
      <c r="UH285" s="160"/>
      <c r="UI285" s="161"/>
      <c r="UJ285" s="163"/>
      <c r="UK285" s="163"/>
      <c r="UL285" s="160"/>
      <c r="UM285" s="161"/>
      <c r="UN285" s="163"/>
      <c r="UO285" s="163"/>
      <c r="UP285" s="160"/>
      <c r="UQ285" s="161"/>
      <c r="UR285" s="163"/>
      <c r="US285" s="163"/>
      <c r="UT285" s="160"/>
      <c r="UU285" s="161"/>
      <c r="UV285" s="163"/>
      <c r="UW285" s="163"/>
      <c r="UX285" s="160"/>
      <c r="UY285" s="161"/>
      <c r="UZ285" s="163"/>
      <c r="VA285" s="163"/>
      <c r="VB285" s="160"/>
      <c r="VC285" s="161"/>
      <c r="VD285" s="163"/>
      <c r="VE285" s="163"/>
      <c r="VF285" s="160"/>
      <c r="VG285" s="161"/>
      <c r="VH285" s="163"/>
      <c r="VI285" s="163"/>
      <c r="VJ285" s="160"/>
      <c r="VK285" s="161"/>
      <c r="VL285" s="163"/>
      <c r="VM285" s="163"/>
      <c r="VN285" s="160"/>
      <c r="VO285" s="161"/>
      <c r="VP285" s="163"/>
      <c r="VQ285" s="163"/>
      <c r="VR285" s="160"/>
      <c r="VS285" s="161"/>
      <c r="VT285" s="163"/>
      <c r="VU285" s="163"/>
      <c r="VV285" s="160"/>
      <c r="VW285" s="161"/>
      <c r="VX285" s="163"/>
      <c r="VY285" s="163"/>
      <c r="VZ285" s="160"/>
      <c r="WA285" s="161"/>
      <c r="WB285" s="163"/>
      <c r="WC285" s="163"/>
      <c r="WD285" s="160"/>
      <c r="WE285" s="161"/>
      <c r="WF285" s="163"/>
      <c r="WG285" s="163"/>
      <c r="WH285" s="160"/>
      <c r="WI285" s="161"/>
      <c r="WJ285" s="163"/>
      <c r="WK285" s="163"/>
      <c r="WL285" s="160"/>
      <c r="WM285" s="161"/>
      <c r="WN285" s="163"/>
      <c r="WO285" s="163"/>
      <c r="WP285" s="160"/>
      <c r="WQ285" s="161"/>
      <c r="WR285" s="163"/>
      <c r="WS285" s="163"/>
      <c r="WT285" s="160"/>
      <c r="WU285" s="161"/>
      <c r="WV285" s="163"/>
      <c r="WW285" s="163"/>
      <c r="WX285" s="160"/>
      <c r="WY285" s="161"/>
      <c r="WZ285" s="163"/>
      <c r="XA285" s="163"/>
      <c r="XB285" s="160"/>
      <c r="XC285" s="161"/>
      <c r="XD285" s="163"/>
      <c r="XE285" s="163"/>
      <c r="XF285" s="160"/>
      <c r="XG285" s="161"/>
      <c r="XH285" s="163"/>
      <c r="XI285" s="163"/>
      <c r="XJ285" s="160"/>
      <c r="XK285" s="161"/>
      <c r="XL285" s="163"/>
      <c r="XM285" s="163"/>
      <c r="XN285" s="160"/>
      <c r="XO285" s="161"/>
      <c r="XP285" s="163"/>
      <c r="XQ285" s="163"/>
      <c r="XR285" s="160"/>
      <c r="XS285" s="161"/>
      <c r="XT285" s="163"/>
      <c r="XU285" s="163"/>
      <c r="XV285" s="160"/>
      <c r="XW285" s="161"/>
      <c r="XX285" s="163"/>
      <c r="XY285" s="163"/>
      <c r="XZ285" s="160"/>
      <c r="YA285" s="161"/>
      <c r="YB285" s="163"/>
      <c r="YC285" s="163"/>
      <c r="YD285" s="160"/>
      <c r="YE285" s="161"/>
      <c r="YF285" s="163"/>
      <c r="YG285" s="163"/>
      <c r="YH285" s="160"/>
      <c r="YI285" s="161"/>
      <c r="YJ285" s="163"/>
      <c r="YK285" s="163"/>
      <c r="YL285" s="160"/>
      <c r="YM285" s="161"/>
      <c r="YN285" s="163"/>
      <c r="YO285" s="163"/>
      <c r="YP285" s="160"/>
      <c r="YQ285" s="161"/>
      <c r="YR285" s="163"/>
      <c r="YS285" s="163"/>
      <c r="YT285" s="160"/>
      <c r="YU285" s="161"/>
      <c r="YV285" s="163"/>
      <c r="YW285" s="163"/>
      <c r="YX285" s="160"/>
      <c r="YY285" s="161"/>
      <c r="YZ285" s="163"/>
      <c r="ZA285" s="163"/>
      <c r="ZB285" s="160"/>
      <c r="ZC285" s="161"/>
      <c r="ZD285" s="163"/>
      <c r="ZE285" s="163"/>
      <c r="ZF285" s="160"/>
      <c r="ZG285" s="161"/>
      <c r="ZH285" s="163"/>
      <c r="ZI285" s="163"/>
      <c r="ZJ285" s="160"/>
      <c r="ZK285" s="161"/>
      <c r="ZL285" s="163"/>
      <c r="ZM285" s="163"/>
      <c r="ZN285" s="160"/>
      <c r="ZO285" s="161"/>
      <c r="ZP285" s="163"/>
      <c r="ZQ285" s="163"/>
      <c r="ZR285" s="160"/>
      <c r="ZS285" s="161"/>
      <c r="ZT285" s="163"/>
      <c r="ZU285" s="163"/>
      <c r="ZV285" s="160"/>
      <c r="ZW285" s="161"/>
      <c r="ZX285" s="163"/>
      <c r="ZY285" s="163"/>
      <c r="ZZ285" s="160"/>
      <c r="AAA285" s="161"/>
      <c r="AAB285" s="163"/>
      <c r="AAC285" s="163"/>
      <c r="AAD285" s="160"/>
      <c r="AAE285" s="161"/>
      <c r="AAF285" s="163"/>
      <c r="AAG285" s="163"/>
      <c r="AAH285" s="160"/>
      <c r="AAI285" s="161"/>
      <c r="AAJ285" s="163"/>
      <c r="AAK285" s="163"/>
      <c r="AAL285" s="160"/>
      <c r="AAM285" s="161"/>
      <c r="AAN285" s="163"/>
      <c r="AAO285" s="163"/>
      <c r="AAP285" s="160"/>
      <c r="AAQ285" s="161"/>
      <c r="AAR285" s="163"/>
      <c r="AAS285" s="163"/>
      <c r="AAT285" s="160"/>
      <c r="AAU285" s="161"/>
      <c r="AAV285" s="163"/>
      <c r="AAW285" s="163"/>
      <c r="AAX285" s="160"/>
      <c r="AAY285" s="161"/>
      <c r="AAZ285" s="163"/>
      <c r="ABA285" s="163"/>
      <c r="ABB285" s="160"/>
      <c r="ABC285" s="161"/>
      <c r="ABD285" s="163"/>
      <c r="ABE285" s="163"/>
      <c r="ABF285" s="160"/>
      <c r="ABG285" s="161"/>
      <c r="ABH285" s="163"/>
      <c r="ABI285" s="163"/>
      <c r="ABJ285" s="160"/>
      <c r="ABK285" s="161"/>
      <c r="ABL285" s="163"/>
      <c r="ABM285" s="163"/>
      <c r="ABN285" s="160"/>
      <c r="ABO285" s="161"/>
      <c r="ABP285" s="163"/>
      <c r="ABQ285" s="163"/>
      <c r="ABR285" s="160"/>
      <c r="ABS285" s="161"/>
      <c r="ABT285" s="163"/>
      <c r="ABU285" s="163"/>
      <c r="ABV285" s="160"/>
      <c r="ABW285" s="161"/>
      <c r="ABX285" s="163"/>
      <c r="ABY285" s="163"/>
      <c r="ABZ285" s="160"/>
      <c r="ACA285" s="161"/>
      <c r="ACB285" s="163"/>
      <c r="ACC285" s="163"/>
      <c r="ACD285" s="160"/>
      <c r="ACE285" s="161"/>
      <c r="ACF285" s="163"/>
      <c r="ACG285" s="163"/>
      <c r="ACH285" s="160"/>
      <c r="ACI285" s="161"/>
      <c r="ACJ285" s="163"/>
      <c r="ACK285" s="163"/>
      <c r="ACL285" s="160"/>
      <c r="ACM285" s="161"/>
      <c r="ACN285" s="163"/>
      <c r="ACO285" s="163"/>
      <c r="ACP285" s="160"/>
      <c r="ACQ285" s="161"/>
      <c r="ACR285" s="163"/>
      <c r="ACS285" s="163"/>
      <c r="ACT285" s="160"/>
      <c r="ACU285" s="161"/>
      <c r="ACV285" s="163"/>
      <c r="ACW285" s="163"/>
      <c r="ACX285" s="160"/>
      <c r="ACY285" s="161"/>
      <c r="ACZ285" s="163"/>
      <c r="ADA285" s="163"/>
      <c r="ADB285" s="160"/>
      <c r="ADC285" s="161"/>
      <c r="ADD285" s="163"/>
      <c r="ADE285" s="163"/>
      <c r="ADF285" s="160"/>
      <c r="ADG285" s="161"/>
      <c r="ADH285" s="163"/>
      <c r="ADI285" s="163"/>
      <c r="ADJ285" s="160"/>
      <c r="ADK285" s="161"/>
      <c r="ADL285" s="163"/>
      <c r="ADM285" s="163"/>
      <c r="ADN285" s="160"/>
      <c r="ADO285" s="161"/>
      <c r="ADP285" s="163"/>
      <c r="ADQ285" s="163"/>
      <c r="ADR285" s="160"/>
      <c r="ADS285" s="161"/>
      <c r="ADT285" s="163"/>
      <c r="ADU285" s="163"/>
      <c r="ADV285" s="160"/>
      <c r="ADW285" s="161"/>
      <c r="ADX285" s="163"/>
      <c r="ADY285" s="163"/>
      <c r="ADZ285" s="160"/>
      <c r="AEA285" s="161"/>
      <c r="AEB285" s="163"/>
      <c r="AEC285" s="163"/>
      <c r="AED285" s="160"/>
      <c r="AEE285" s="161"/>
      <c r="AEF285" s="163"/>
      <c r="AEG285" s="163"/>
      <c r="AEH285" s="160"/>
      <c r="AEI285" s="161"/>
      <c r="AEJ285" s="163"/>
      <c r="AEK285" s="163"/>
      <c r="AEL285" s="160"/>
      <c r="AEM285" s="161"/>
      <c r="AEN285" s="163"/>
      <c r="AEO285" s="163"/>
      <c r="AEP285" s="160"/>
      <c r="AEQ285" s="161"/>
      <c r="AER285" s="163"/>
      <c r="AES285" s="163"/>
      <c r="AET285" s="160"/>
      <c r="AEU285" s="161"/>
      <c r="AEV285" s="163"/>
      <c r="AEW285" s="163"/>
      <c r="AEX285" s="160"/>
      <c r="AEY285" s="161"/>
      <c r="AEZ285" s="163"/>
      <c r="AFA285" s="163"/>
      <c r="AFB285" s="160"/>
      <c r="AFC285" s="161"/>
      <c r="AFD285" s="163"/>
      <c r="AFE285" s="163"/>
      <c r="AFF285" s="160"/>
      <c r="AFG285" s="161"/>
      <c r="AFH285" s="163"/>
      <c r="AFI285" s="163"/>
      <c r="AFJ285" s="160"/>
      <c r="AFK285" s="161"/>
      <c r="AFL285" s="163"/>
      <c r="AFM285" s="163"/>
      <c r="AFN285" s="160"/>
      <c r="AFO285" s="161"/>
      <c r="AFP285" s="163"/>
      <c r="AFQ285" s="163"/>
      <c r="AFR285" s="160"/>
      <c r="AFS285" s="161"/>
      <c r="AFT285" s="163"/>
      <c r="AFU285" s="163"/>
      <c r="AFV285" s="160"/>
      <c r="AFW285" s="161"/>
      <c r="AFX285" s="163"/>
      <c r="AFY285" s="163"/>
      <c r="AFZ285" s="160"/>
      <c r="AGA285" s="161"/>
      <c r="AGB285" s="163"/>
      <c r="AGC285" s="163"/>
      <c r="AGD285" s="160"/>
      <c r="AGE285" s="161"/>
      <c r="AGF285" s="163"/>
      <c r="AGG285" s="163"/>
      <c r="AGH285" s="160"/>
      <c r="AGI285" s="161"/>
      <c r="AGJ285" s="163"/>
      <c r="AGK285" s="163"/>
      <c r="AGL285" s="160"/>
      <c r="AGM285" s="161"/>
      <c r="AGN285" s="163"/>
      <c r="AGO285" s="163"/>
      <c r="AGP285" s="160"/>
      <c r="AGQ285" s="161"/>
      <c r="AGR285" s="163"/>
      <c r="AGS285" s="163"/>
      <c r="AGT285" s="160"/>
      <c r="AGU285" s="161"/>
      <c r="AGV285" s="163"/>
      <c r="AGW285" s="163"/>
      <c r="AGX285" s="160"/>
      <c r="AGY285" s="161"/>
      <c r="AGZ285" s="163"/>
      <c r="AHA285" s="163"/>
      <c r="AHB285" s="160"/>
      <c r="AHC285" s="161"/>
      <c r="AHD285" s="163"/>
      <c r="AHE285" s="163"/>
      <c r="AHF285" s="160"/>
      <c r="AHG285" s="161"/>
      <c r="AHH285" s="163"/>
      <c r="AHI285" s="163"/>
      <c r="AHJ285" s="160"/>
      <c r="AHK285" s="161"/>
      <c r="AHL285" s="163"/>
      <c r="AHM285" s="163"/>
      <c r="AHN285" s="160"/>
      <c r="AHO285" s="161"/>
      <c r="AHP285" s="163"/>
      <c r="AHQ285" s="163"/>
      <c r="AHR285" s="160"/>
      <c r="AHS285" s="161"/>
      <c r="AHT285" s="163"/>
      <c r="AHU285" s="163"/>
      <c r="AHV285" s="160"/>
      <c r="AHW285" s="161"/>
      <c r="AHX285" s="163"/>
      <c r="AHY285" s="163"/>
      <c r="AHZ285" s="160"/>
      <c r="AIA285" s="161"/>
      <c r="AIB285" s="163"/>
      <c r="AIC285" s="163"/>
      <c r="AID285" s="160"/>
      <c r="AIE285" s="161"/>
      <c r="AIF285" s="163"/>
      <c r="AIG285" s="163"/>
      <c r="AIH285" s="160"/>
      <c r="AII285" s="161"/>
      <c r="AIJ285" s="163"/>
      <c r="AIK285" s="163"/>
      <c r="AIL285" s="160"/>
      <c r="AIM285" s="161"/>
      <c r="AIN285" s="163"/>
      <c r="AIO285" s="163"/>
      <c r="AIP285" s="160"/>
      <c r="AIQ285" s="161"/>
      <c r="AIR285" s="163"/>
      <c r="AIS285" s="163"/>
      <c r="AIT285" s="160"/>
      <c r="AIU285" s="161"/>
      <c r="AIV285" s="163"/>
      <c r="AIW285" s="163"/>
      <c r="AIX285" s="160"/>
      <c r="AIY285" s="161"/>
      <c r="AIZ285" s="163"/>
      <c r="AJA285" s="163"/>
      <c r="AJB285" s="160"/>
      <c r="AJC285" s="161"/>
      <c r="AJD285" s="163"/>
      <c r="AJE285" s="163"/>
      <c r="AJF285" s="160"/>
      <c r="AJG285" s="161"/>
      <c r="AJH285" s="163"/>
      <c r="AJI285" s="163"/>
      <c r="AJJ285" s="160"/>
      <c r="AJK285" s="161"/>
      <c r="AJL285" s="163"/>
      <c r="AJM285" s="163"/>
      <c r="AJN285" s="160"/>
      <c r="AJO285" s="161"/>
      <c r="AJP285" s="163"/>
      <c r="AJQ285" s="163"/>
      <c r="AJR285" s="160"/>
      <c r="AJS285" s="161"/>
      <c r="AJT285" s="163"/>
      <c r="AJU285" s="163"/>
      <c r="AJV285" s="160"/>
      <c r="AJW285" s="161"/>
      <c r="AJX285" s="163"/>
      <c r="AJY285" s="163"/>
      <c r="AJZ285" s="160"/>
      <c r="AKA285" s="161"/>
      <c r="AKB285" s="163"/>
      <c r="AKC285" s="163"/>
      <c r="AKD285" s="160"/>
      <c r="AKE285" s="161"/>
      <c r="AKF285" s="163"/>
      <c r="AKG285" s="163"/>
      <c r="AKH285" s="160"/>
      <c r="AKI285" s="161"/>
      <c r="AKJ285" s="163"/>
      <c r="AKK285" s="163"/>
      <c r="AKL285" s="160"/>
      <c r="AKM285" s="161"/>
      <c r="AKN285" s="163"/>
      <c r="AKO285" s="163"/>
      <c r="AKP285" s="160"/>
      <c r="AKQ285" s="161"/>
      <c r="AKR285" s="163"/>
      <c r="AKS285" s="163"/>
      <c r="AKT285" s="160"/>
      <c r="AKU285" s="161"/>
      <c r="AKV285" s="163"/>
      <c r="AKW285" s="163"/>
      <c r="AKX285" s="160"/>
      <c r="AKY285" s="161"/>
      <c r="AKZ285" s="163"/>
      <c r="ALA285" s="163"/>
      <c r="ALB285" s="160"/>
      <c r="ALC285" s="161"/>
      <c r="ALD285" s="163"/>
      <c r="ALE285" s="163"/>
      <c r="ALF285" s="160"/>
      <c r="ALG285" s="161"/>
      <c r="ALH285" s="163"/>
      <c r="ALI285" s="163"/>
      <c r="ALJ285" s="160"/>
      <c r="ALK285" s="161"/>
      <c r="ALL285" s="163"/>
      <c r="ALM285" s="163"/>
      <c r="ALN285" s="160"/>
      <c r="ALO285" s="161"/>
      <c r="ALP285" s="163"/>
      <c r="ALQ285" s="163"/>
      <c r="ALR285" s="160"/>
      <c r="ALS285" s="161"/>
      <c r="ALT285" s="163"/>
      <c r="ALU285" s="163"/>
      <c r="ALV285" s="160"/>
      <c r="ALW285" s="161"/>
      <c r="ALX285" s="163"/>
      <c r="ALY285" s="163"/>
      <c r="ALZ285" s="160"/>
      <c r="AMA285" s="161"/>
      <c r="AMB285" s="163"/>
      <c r="AMC285" s="163"/>
      <c r="AMD285" s="160"/>
      <c r="AME285" s="161"/>
      <c r="AMF285" s="163"/>
      <c r="AMG285" s="163"/>
      <c r="AMH285" s="160"/>
      <c r="AMI285" s="161"/>
      <c r="AMJ285" s="163"/>
      <c r="AMK285" s="163"/>
      <c r="AML285" s="160"/>
      <c r="AMM285" s="161"/>
      <c r="AMN285" s="163"/>
      <c r="AMO285" s="163"/>
      <c r="AMP285" s="160"/>
      <c r="AMQ285" s="161"/>
      <c r="AMR285" s="163"/>
      <c r="AMS285" s="163"/>
      <c r="AMT285" s="160"/>
      <c r="AMU285" s="161"/>
      <c r="AMV285" s="163"/>
      <c r="AMW285" s="163"/>
      <c r="AMX285" s="160"/>
      <c r="AMY285" s="161"/>
      <c r="AMZ285" s="163"/>
      <c r="ANA285" s="163"/>
      <c r="ANB285" s="160"/>
      <c r="ANC285" s="161"/>
      <c r="AND285" s="163"/>
      <c r="ANE285" s="163"/>
      <c r="ANF285" s="160"/>
      <c r="ANG285" s="161"/>
      <c r="ANH285" s="163"/>
      <c r="ANI285" s="163"/>
      <c r="ANJ285" s="160"/>
      <c r="ANK285" s="161"/>
      <c r="ANL285" s="163"/>
      <c r="ANM285" s="163"/>
      <c r="ANN285" s="160"/>
      <c r="ANO285" s="161"/>
      <c r="ANP285" s="163"/>
      <c r="ANQ285" s="163"/>
      <c r="ANR285" s="160"/>
      <c r="ANS285" s="161"/>
      <c r="ANT285" s="163"/>
      <c r="ANU285" s="163"/>
      <c r="ANV285" s="160"/>
      <c r="ANW285" s="161"/>
      <c r="ANX285" s="163"/>
      <c r="ANY285" s="163"/>
      <c r="ANZ285" s="160"/>
      <c r="AOA285" s="161"/>
      <c r="AOB285" s="163"/>
      <c r="AOC285" s="163"/>
      <c r="AOD285" s="160"/>
      <c r="AOE285" s="161"/>
      <c r="AOF285" s="163"/>
      <c r="AOG285" s="163"/>
      <c r="AOH285" s="160"/>
      <c r="AOI285" s="161"/>
      <c r="AOJ285" s="163"/>
      <c r="AOK285" s="163"/>
      <c r="AOL285" s="160"/>
      <c r="AOM285" s="161"/>
      <c r="AON285" s="163"/>
      <c r="AOO285" s="163"/>
      <c r="AOP285" s="160"/>
      <c r="AOQ285" s="161"/>
      <c r="AOR285" s="163"/>
      <c r="AOS285" s="163"/>
      <c r="AOT285" s="160"/>
      <c r="AOU285" s="161"/>
      <c r="AOV285" s="163"/>
      <c r="AOW285" s="163"/>
      <c r="AOX285" s="160"/>
      <c r="AOY285" s="161"/>
      <c r="AOZ285" s="163"/>
      <c r="APA285" s="163"/>
      <c r="APB285" s="160"/>
      <c r="APC285" s="161"/>
      <c r="APD285" s="163"/>
      <c r="APE285" s="163"/>
      <c r="APF285" s="160"/>
      <c r="APG285" s="161"/>
      <c r="APH285" s="163"/>
      <c r="API285" s="163"/>
      <c r="APJ285" s="160"/>
      <c r="APK285" s="161"/>
      <c r="APL285" s="163"/>
      <c r="APM285" s="163"/>
      <c r="APN285" s="160"/>
      <c r="APO285" s="161"/>
      <c r="APP285" s="163"/>
      <c r="APQ285" s="163"/>
      <c r="APR285" s="160"/>
      <c r="APS285" s="161"/>
      <c r="APT285" s="163"/>
      <c r="APU285" s="163"/>
      <c r="APV285" s="160"/>
      <c r="APW285" s="161"/>
      <c r="APX285" s="163"/>
      <c r="APY285" s="163"/>
      <c r="APZ285" s="160"/>
      <c r="AQA285" s="161"/>
      <c r="AQB285" s="163"/>
      <c r="AQC285" s="163"/>
      <c r="AQD285" s="160"/>
      <c r="AQE285" s="161"/>
      <c r="AQF285" s="163"/>
      <c r="AQG285" s="163"/>
      <c r="AQH285" s="160"/>
      <c r="AQI285" s="161"/>
      <c r="AQJ285" s="163"/>
      <c r="AQK285" s="163"/>
      <c r="AQL285" s="160"/>
      <c r="AQM285" s="161"/>
      <c r="AQN285" s="163"/>
      <c r="AQO285" s="163"/>
      <c r="AQP285" s="160"/>
      <c r="AQQ285" s="161"/>
      <c r="AQR285" s="163"/>
      <c r="AQS285" s="163"/>
      <c r="AQT285" s="160"/>
      <c r="AQU285" s="161"/>
      <c r="AQV285" s="163"/>
      <c r="AQW285" s="163"/>
      <c r="AQX285" s="160"/>
      <c r="AQY285" s="161"/>
      <c r="AQZ285" s="163"/>
      <c r="ARA285" s="163"/>
      <c r="ARB285" s="160"/>
      <c r="ARC285" s="161"/>
      <c r="ARD285" s="163"/>
      <c r="ARE285" s="163"/>
      <c r="ARF285" s="160"/>
      <c r="ARG285" s="161"/>
      <c r="ARH285" s="163"/>
      <c r="ARI285" s="163"/>
      <c r="ARJ285" s="160"/>
      <c r="ARK285" s="161"/>
      <c r="ARL285" s="163"/>
      <c r="ARM285" s="163"/>
      <c r="ARN285" s="160"/>
      <c r="ARO285" s="161"/>
      <c r="ARP285" s="163"/>
      <c r="ARQ285" s="163"/>
      <c r="ARR285" s="160"/>
      <c r="ARS285" s="161"/>
      <c r="ART285" s="163"/>
      <c r="ARU285" s="163"/>
      <c r="ARV285" s="160"/>
      <c r="ARW285" s="161"/>
      <c r="ARX285" s="163"/>
      <c r="ARY285" s="163"/>
      <c r="ARZ285" s="160"/>
      <c r="ASA285" s="161"/>
      <c r="ASB285" s="163"/>
      <c r="ASC285" s="163"/>
      <c r="ASD285" s="160"/>
      <c r="ASE285" s="161"/>
      <c r="ASF285" s="163"/>
      <c r="ASG285" s="163"/>
      <c r="ASH285" s="160"/>
      <c r="ASI285" s="161"/>
      <c r="ASJ285" s="163"/>
      <c r="ASK285" s="163"/>
      <c r="ASL285" s="160"/>
      <c r="ASM285" s="161"/>
      <c r="ASN285" s="163"/>
      <c r="ASO285" s="163"/>
      <c r="ASP285" s="160"/>
      <c r="ASQ285" s="161"/>
      <c r="ASR285" s="163"/>
      <c r="ASS285" s="163"/>
      <c r="AST285" s="160"/>
      <c r="ASU285" s="161"/>
      <c r="ASV285" s="163"/>
      <c r="ASW285" s="163"/>
      <c r="ASX285" s="160"/>
      <c r="ASY285" s="161"/>
      <c r="ASZ285" s="163"/>
      <c r="ATA285" s="163"/>
      <c r="ATB285" s="160"/>
      <c r="ATC285" s="161"/>
      <c r="ATD285" s="163"/>
      <c r="ATE285" s="163"/>
      <c r="ATF285" s="160"/>
      <c r="ATG285" s="161"/>
      <c r="ATH285" s="163"/>
      <c r="ATI285" s="163"/>
      <c r="ATJ285" s="160"/>
      <c r="ATK285" s="161"/>
      <c r="ATL285" s="163"/>
      <c r="ATM285" s="163"/>
      <c r="ATN285" s="160"/>
      <c r="ATO285" s="161"/>
      <c r="ATP285" s="163"/>
      <c r="ATQ285" s="163"/>
      <c r="ATR285" s="160"/>
      <c r="ATS285" s="161"/>
      <c r="ATT285" s="163"/>
      <c r="ATU285" s="163"/>
      <c r="ATV285" s="160"/>
      <c r="ATW285" s="161"/>
      <c r="ATX285" s="163"/>
      <c r="ATY285" s="163"/>
      <c r="ATZ285" s="160"/>
      <c r="AUA285" s="161"/>
      <c r="AUB285" s="163"/>
      <c r="AUC285" s="163"/>
      <c r="AUD285" s="160"/>
      <c r="AUE285" s="161"/>
      <c r="AUF285" s="163"/>
      <c r="AUG285" s="163"/>
      <c r="AUH285" s="160"/>
      <c r="AUI285" s="161"/>
      <c r="AUJ285" s="163"/>
      <c r="AUK285" s="163"/>
      <c r="AUL285" s="160"/>
      <c r="AUM285" s="161"/>
      <c r="AUN285" s="163"/>
      <c r="AUO285" s="163"/>
      <c r="AUP285" s="160"/>
      <c r="AUQ285" s="161"/>
      <c r="AUR285" s="163"/>
      <c r="AUS285" s="163"/>
      <c r="AUT285" s="160"/>
      <c r="AUU285" s="161"/>
      <c r="AUV285" s="163"/>
      <c r="AUW285" s="163"/>
      <c r="AUX285" s="160"/>
      <c r="AUY285" s="161"/>
      <c r="AUZ285" s="163"/>
      <c r="AVA285" s="163"/>
      <c r="AVB285" s="160"/>
      <c r="AVC285" s="161"/>
      <c r="AVD285" s="163"/>
      <c r="AVE285" s="163"/>
      <c r="AVF285" s="160"/>
      <c r="AVG285" s="161"/>
      <c r="AVH285" s="163"/>
      <c r="AVI285" s="163"/>
      <c r="AVJ285" s="160"/>
      <c r="AVK285" s="161"/>
      <c r="AVL285" s="163"/>
      <c r="AVM285" s="163"/>
      <c r="AVN285" s="160"/>
      <c r="AVO285" s="161"/>
      <c r="AVP285" s="163"/>
      <c r="AVQ285" s="163"/>
      <c r="AVR285" s="160"/>
      <c r="AVS285" s="161"/>
      <c r="AVT285" s="163"/>
      <c r="AVU285" s="163"/>
      <c r="AVV285" s="160"/>
      <c r="AVW285" s="161"/>
      <c r="AVX285" s="163"/>
      <c r="AVY285" s="163"/>
      <c r="AVZ285" s="160"/>
      <c r="AWA285" s="161"/>
      <c r="AWB285" s="163"/>
      <c r="AWC285" s="163"/>
      <c r="AWD285" s="160"/>
      <c r="AWE285" s="161"/>
      <c r="AWF285" s="163"/>
      <c r="AWG285" s="163"/>
      <c r="AWH285" s="160"/>
      <c r="AWI285" s="161"/>
      <c r="AWJ285" s="163"/>
      <c r="AWK285" s="163"/>
      <c r="AWL285" s="160"/>
      <c r="AWM285" s="161"/>
      <c r="AWN285" s="163"/>
      <c r="AWO285" s="163"/>
      <c r="AWP285" s="160"/>
      <c r="AWQ285" s="161"/>
      <c r="AWR285" s="163"/>
      <c r="AWS285" s="163"/>
      <c r="AWT285" s="160"/>
      <c r="AWU285" s="161"/>
      <c r="AWV285" s="163"/>
      <c r="AWW285" s="163"/>
      <c r="AWX285" s="160"/>
      <c r="AWY285" s="161"/>
      <c r="AWZ285" s="163"/>
      <c r="AXA285" s="163"/>
      <c r="AXB285" s="160"/>
      <c r="AXC285" s="161"/>
      <c r="AXD285" s="163"/>
      <c r="AXE285" s="163"/>
      <c r="AXF285" s="160"/>
      <c r="AXG285" s="161"/>
      <c r="AXH285" s="163"/>
      <c r="AXI285" s="163"/>
      <c r="AXJ285" s="160"/>
      <c r="AXK285" s="161"/>
      <c r="AXL285" s="163"/>
      <c r="AXM285" s="163"/>
      <c r="AXN285" s="160"/>
      <c r="AXO285" s="161"/>
      <c r="AXP285" s="163"/>
      <c r="AXQ285" s="163"/>
      <c r="AXR285" s="160"/>
      <c r="AXS285" s="161"/>
      <c r="AXT285" s="163"/>
      <c r="AXU285" s="163"/>
      <c r="AXV285" s="160"/>
      <c r="AXW285" s="161"/>
      <c r="AXX285" s="163"/>
      <c r="AXY285" s="163"/>
      <c r="AXZ285" s="160"/>
      <c r="AYA285" s="161"/>
      <c r="AYB285" s="163"/>
      <c r="AYC285" s="163"/>
      <c r="AYD285" s="160"/>
      <c r="AYE285" s="161"/>
      <c r="AYF285" s="163"/>
      <c r="AYG285" s="163"/>
      <c r="AYH285" s="160"/>
      <c r="AYI285" s="161"/>
      <c r="AYJ285" s="163"/>
      <c r="AYK285" s="163"/>
      <c r="AYL285" s="160"/>
      <c r="AYM285" s="161"/>
      <c r="AYN285" s="163"/>
      <c r="AYO285" s="163"/>
      <c r="AYP285" s="160"/>
      <c r="AYQ285" s="161"/>
      <c r="AYR285" s="163"/>
      <c r="AYS285" s="163"/>
      <c r="AYT285" s="160"/>
      <c r="AYU285" s="161"/>
      <c r="AYV285" s="163"/>
      <c r="AYW285" s="163"/>
      <c r="AYX285" s="160"/>
      <c r="AYY285" s="161"/>
      <c r="AYZ285" s="163"/>
      <c r="AZA285" s="163"/>
      <c r="AZB285" s="160"/>
      <c r="AZC285" s="161"/>
      <c r="AZD285" s="163"/>
      <c r="AZE285" s="163"/>
      <c r="AZF285" s="160"/>
      <c r="AZG285" s="161"/>
      <c r="AZH285" s="163"/>
      <c r="AZI285" s="163"/>
      <c r="AZJ285" s="160"/>
      <c r="AZK285" s="161"/>
      <c r="AZL285" s="163"/>
      <c r="AZM285" s="163"/>
      <c r="AZN285" s="160"/>
      <c r="AZO285" s="161"/>
      <c r="AZP285" s="163"/>
      <c r="AZQ285" s="163"/>
      <c r="AZR285" s="160"/>
      <c r="AZS285" s="161"/>
      <c r="AZT285" s="163"/>
      <c r="AZU285" s="163"/>
      <c r="AZV285" s="160"/>
      <c r="AZW285" s="161"/>
      <c r="AZX285" s="163"/>
      <c r="AZY285" s="163"/>
      <c r="AZZ285" s="160"/>
      <c r="BAA285" s="161"/>
      <c r="BAB285" s="163"/>
      <c r="BAC285" s="163"/>
      <c r="BAD285" s="160"/>
      <c r="BAE285" s="161"/>
      <c r="BAF285" s="163"/>
      <c r="BAG285" s="163"/>
      <c r="BAH285" s="160"/>
      <c r="BAI285" s="161"/>
      <c r="BAJ285" s="163"/>
      <c r="BAK285" s="163"/>
      <c r="BAL285" s="160"/>
      <c r="BAM285" s="161"/>
      <c r="BAN285" s="163"/>
      <c r="BAO285" s="163"/>
      <c r="BAP285" s="160"/>
      <c r="BAQ285" s="161"/>
      <c r="BAR285" s="163"/>
      <c r="BAS285" s="163"/>
      <c r="BAT285" s="160"/>
      <c r="BAU285" s="161"/>
      <c r="BAV285" s="163"/>
      <c r="BAW285" s="163"/>
      <c r="BAX285" s="160"/>
      <c r="BAY285" s="161"/>
      <c r="BAZ285" s="163"/>
      <c r="BBA285" s="163"/>
      <c r="BBB285" s="160"/>
      <c r="BBC285" s="161"/>
      <c r="BBD285" s="163"/>
      <c r="BBE285" s="163"/>
      <c r="BBF285" s="160"/>
      <c r="BBG285" s="161"/>
      <c r="BBH285" s="163"/>
      <c r="BBI285" s="163"/>
      <c r="BBJ285" s="160"/>
      <c r="BBK285" s="161"/>
      <c r="BBL285" s="163"/>
      <c r="BBM285" s="163"/>
      <c r="BBN285" s="160"/>
      <c r="BBO285" s="161"/>
      <c r="BBP285" s="163"/>
      <c r="BBQ285" s="163"/>
      <c r="BBR285" s="160"/>
      <c r="BBS285" s="161"/>
      <c r="BBT285" s="163"/>
      <c r="BBU285" s="163"/>
      <c r="BBV285" s="160"/>
      <c r="BBW285" s="161"/>
      <c r="BBX285" s="163"/>
      <c r="BBY285" s="163"/>
      <c r="BBZ285" s="160"/>
      <c r="BCA285" s="161"/>
      <c r="BCB285" s="163"/>
      <c r="BCC285" s="163"/>
      <c r="BCD285" s="160"/>
      <c r="BCE285" s="161"/>
      <c r="BCF285" s="163"/>
      <c r="BCG285" s="163"/>
      <c r="BCH285" s="160"/>
      <c r="BCI285" s="161"/>
      <c r="BCJ285" s="163"/>
      <c r="BCK285" s="163"/>
      <c r="BCL285" s="160"/>
      <c r="BCM285" s="161"/>
      <c r="BCN285" s="163"/>
      <c r="BCO285" s="163"/>
      <c r="BCP285" s="160"/>
      <c r="BCQ285" s="161"/>
      <c r="BCR285" s="163"/>
      <c r="BCS285" s="163"/>
      <c r="BCT285" s="160"/>
      <c r="BCU285" s="161"/>
      <c r="BCV285" s="163"/>
      <c r="BCW285" s="163"/>
      <c r="BCX285" s="160"/>
      <c r="BCY285" s="161"/>
      <c r="BCZ285" s="163"/>
      <c r="BDA285" s="163"/>
      <c r="BDB285" s="160"/>
      <c r="BDC285" s="161"/>
      <c r="BDD285" s="163"/>
      <c r="BDE285" s="163"/>
      <c r="BDF285" s="160"/>
      <c r="BDG285" s="161"/>
      <c r="BDH285" s="163"/>
      <c r="BDI285" s="163"/>
      <c r="BDJ285" s="160"/>
      <c r="BDK285" s="161"/>
      <c r="BDL285" s="163"/>
      <c r="BDM285" s="163"/>
      <c r="BDN285" s="160"/>
      <c r="BDO285" s="161"/>
      <c r="BDP285" s="163"/>
      <c r="BDQ285" s="163"/>
      <c r="BDR285" s="160"/>
      <c r="BDS285" s="161"/>
      <c r="BDT285" s="163"/>
      <c r="BDU285" s="163"/>
      <c r="BDV285" s="160"/>
      <c r="BDW285" s="161"/>
      <c r="BDX285" s="163"/>
      <c r="BDY285" s="163"/>
      <c r="BDZ285" s="160"/>
      <c r="BEA285" s="161"/>
      <c r="BEB285" s="163"/>
      <c r="BEC285" s="163"/>
      <c r="BED285" s="160"/>
      <c r="BEE285" s="161"/>
      <c r="BEF285" s="163"/>
      <c r="BEG285" s="163"/>
      <c r="BEH285" s="160"/>
      <c r="BEI285" s="161"/>
      <c r="BEJ285" s="163"/>
      <c r="BEK285" s="163"/>
      <c r="BEL285" s="160"/>
      <c r="BEM285" s="161"/>
      <c r="BEN285" s="163"/>
      <c r="BEO285" s="163"/>
      <c r="BEP285" s="160"/>
      <c r="BEQ285" s="161"/>
      <c r="BER285" s="163"/>
      <c r="BES285" s="163"/>
      <c r="BET285" s="160"/>
      <c r="BEU285" s="161"/>
      <c r="BEV285" s="163"/>
      <c r="BEW285" s="163"/>
      <c r="BEX285" s="160"/>
      <c r="BEY285" s="161"/>
      <c r="BEZ285" s="163"/>
      <c r="BFA285" s="163"/>
      <c r="BFB285" s="160"/>
      <c r="BFC285" s="161"/>
      <c r="BFD285" s="163"/>
      <c r="BFE285" s="163"/>
      <c r="BFF285" s="160"/>
      <c r="BFG285" s="161"/>
      <c r="BFH285" s="163"/>
      <c r="BFI285" s="163"/>
      <c r="BFJ285" s="160"/>
      <c r="BFK285" s="161"/>
      <c r="BFL285" s="163"/>
      <c r="BFM285" s="163"/>
      <c r="BFN285" s="160"/>
      <c r="BFO285" s="161"/>
      <c r="BFP285" s="163"/>
      <c r="BFQ285" s="163"/>
      <c r="BFR285" s="160"/>
      <c r="BFS285" s="161"/>
      <c r="BFT285" s="163"/>
      <c r="BFU285" s="163"/>
      <c r="BFV285" s="160"/>
      <c r="BFW285" s="161"/>
      <c r="BFX285" s="163"/>
      <c r="BFY285" s="163"/>
      <c r="BFZ285" s="160"/>
      <c r="BGA285" s="161"/>
      <c r="BGB285" s="163"/>
      <c r="BGC285" s="163"/>
      <c r="BGD285" s="160"/>
      <c r="BGE285" s="161"/>
      <c r="BGF285" s="163"/>
      <c r="BGG285" s="163"/>
      <c r="BGH285" s="160"/>
      <c r="BGI285" s="161"/>
      <c r="BGJ285" s="163"/>
      <c r="BGK285" s="163"/>
      <c r="BGL285" s="160"/>
      <c r="BGM285" s="161"/>
      <c r="BGN285" s="163"/>
      <c r="BGO285" s="163"/>
      <c r="BGP285" s="160"/>
      <c r="BGQ285" s="161"/>
      <c r="BGR285" s="163"/>
      <c r="BGS285" s="163"/>
      <c r="BGT285" s="160"/>
      <c r="BGU285" s="161"/>
      <c r="BGV285" s="163"/>
      <c r="BGW285" s="163"/>
      <c r="BGX285" s="160"/>
      <c r="BGY285" s="161"/>
      <c r="BGZ285" s="163"/>
      <c r="BHA285" s="163"/>
      <c r="BHB285" s="160"/>
      <c r="BHC285" s="161"/>
      <c r="BHD285" s="163"/>
      <c r="BHE285" s="163"/>
      <c r="BHF285" s="160"/>
      <c r="BHG285" s="161"/>
      <c r="BHH285" s="163"/>
      <c r="BHI285" s="163"/>
      <c r="BHJ285" s="160"/>
      <c r="BHK285" s="161"/>
      <c r="BHL285" s="163"/>
      <c r="BHM285" s="163"/>
      <c r="BHN285" s="160"/>
      <c r="BHO285" s="161"/>
      <c r="BHP285" s="163"/>
      <c r="BHQ285" s="163"/>
      <c r="BHR285" s="160"/>
      <c r="BHS285" s="161"/>
      <c r="BHT285" s="163"/>
      <c r="BHU285" s="163"/>
      <c r="BHV285" s="160"/>
      <c r="BHW285" s="161"/>
      <c r="BHX285" s="163"/>
      <c r="BHY285" s="163"/>
      <c r="BHZ285" s="160"/>
      <c r="BIA285" s="161"/>
      <c r="BIB285" s="163"/>
      <c r="BIC285" s="163"/>
      <c r="BID285" s="160"/>
      <c r="BIE285" s="161"/>
      <c r="BIF285" s="163"/>
      <c r="BIG285" s="163"/>
      <c r="BIH285" s="160"/>
      <c r="BII285" s="161"/>
      <c r="BIJ285" s="163"/>
      <c r="BIK285" s="163"/>
      <c r="BIL285" s="160"/>
      <c r="BIM285" s="161"/>
      <c r="BIN285" s="163"/>
      <c r="BIO285" s="163"/>
      <c r="BIP285" s="160"/>
      <c r="BIQ285" s="161"/>
      <c r="BIR285" s="163"/>
      <c r="BIS285" s="163"/>
      <c r="BIT285" s="160"/>
      <c r="BIU285" s="161"/>
      <c r="BIV285" s="163"/>
      <c r="BIW285" s="163"/>
      <c r="BIX285" s="160"/>
      <c r="BIY285" s="161"/>
      <c r="BIZ285" s="163"/>
      <c r="BJA285" s="163"/>
      <c r="BJB285" s="160"/>
      <c r="BJC285" s="161"/>
      <c r="BJD285" s="163"/>
      <c r="BJE285" s="163"/>
      <c r="BJF285" s="160"/>
      <c r="BJG285" s="161"/>
      <c r="BJH285" s="163"/>
      <c r="BJI285" s="163"/>
      <c r="BJJ285" s="160"/>
      <c r="BJK285" s="161"/>
      <c r="BJL285" s="163"/>
      <c r="BJM285" s="163"/>
      <c r="BJN285" s="160"/>
      <c r="BJO285" s="161"/>
      <c r="BJP285" s="163"/>
      <c r="BJQ285" s="163"/>
      <c r="BJR285" s="160"/>
      <c r="BJS285" s="161"/>
      <c r="BJT285" s="163"/>
      <c r="BJU285" s="163"/>
      <c r="BJV285" s="160"/>
      <c r="BJW285" s="161"/>
      <c r="BJX285" s="163"/>
      <c r="BJY285" s="163"/>
      <c r="BJZ285" s="160"/>
      <c r="BKA285" s="161"/>
      <c r="BKB285" s="163"/>
      <c r="BKC285" s="163"/>
      <c r="BKD285" s="160"/>
      <c r="BKE285" s="161"/>
      <c r="BKF285" s="163"/>
      <c r="BKG285" s="163"/>
      <c r="BKH285" s="160"/>
      <c r="BKI285" s="161"/>
      <c r="BKJ285" s="163"/>
      <c r="BKK285" s="163"/>
      <c r="BKL285" s="160"/>
      <c r="BKM285" s="161"/>
      <c r="BKN285" s="163"/>
      <c r="BKO285" s="163"/>
      <c r="BKP285" s="160"/>
      <c r="BKQ285" s="161"/>
      <c r="BKR285" s="163"/>
      <c r="BKS285" s="163"/>
      <c r="BKT285" s="160"/>
      <c r="BKU285" s="161"/>
      <c r="BKV285" s="163"/>
      <c r="BKW285" s="163"/>
      <c r="BKX285" s="160"/>
      <c r="BKY285" s="161"/>
      <c r="BKZ285" s="163"/>
      <c r="BLA285" s="163"/>
      <c r="BLB285" s="160"/>
      <c r="BLC285" s="161"/>
      <c r="BLD285" s="163"/>
      <c r="BLE285" s="163"/>
      <c r="BLF285" s="160"/>
      <c r="BLG285" s="161"/>
      <c r="BLH285" s="163"/>
      <c r="BLI285" s="163"/>
      <c r="BLJ285" s="160"/>
      <c r="BLK285" s="161"/>
      <c r="BLL285" s="163"/>
      <c r="BLM285" s="163"/>
      <c r="BLN285" s="160"/>
      <c r="BLO285" s="161"/>
      <c r="BLP285" s="163"/>
      <c r="BLQ285" s="163"/>
      <c r="BLR285" s="160"/>
      <c r="BLS285" s="161"/>
      <c r="BLT285" s="163"/>
      <c r="BLU285" s="163"/>
      <c r="BLV285" s="160"/>
      <c r="BLW285" s="161"/>
      <c r="BLX285" s="163"/>
      <c r="BLY285" s="163"/>
      <c r="BLZ285" s="160"/>
      <c r="BMA285" s="161"/>
      <c r="BMB285" s="163"/>
      <c r="BMC285" s="163"/>
      <c r="BMD285" s="160"/>
      <c r="BME285" s="161"/>
      <c r="BMF285" s="163"/>
      <c r="BMG285" s="163"/>
      <c r="BMH285" s="160"/>
      <c r="BMI285" s="161"/>
      <c r="BMJ285" s="163"/>
      <c r="BMK285" s="163"/>
      <c r="BML285" s="160"/>
      <c r="BMM285" s="161"/>
      <c r="BMN285" s="163"/>
      <c r="BMO285" s="163"/>
      <c r="BMP285" s="160"/>
      <c r="BMQ285" s="161"/>
      <c r="BMR285" s="163"/>
      <c r="BMS285" s="163"/>
      <c r="BMT285" s="160"/>
      <c r="BMU285" s="161"/>
      <c r="BMV285" s="163"/>
      <c r="BMW285" s="163"/>
      <c r="BMX285" s="160"/>
      <c r="BMY285" s="161"/>
      <c r="BMZ285" s="163"/>
      <c r="BNA285" s="163"/>
      <c r="BNB285" s="160"/>
      <c r="BNC285" s="161"/>
      <c r="BND285" s="163"/>
      <c r="BNE285" s="163"/>
      <c r="BNF285" s="160"/>
      <c r="BNG285" s="161"/>
      <c r="BNH285" s="163"/>
      <c r="BNI285" s="163"/>
      <c r="BNJ285" s="160"/>
      <c r="BNK285" s="161"/>
      <c r="BNL285" s="163"/>
      <c r="BNM285" s="163"/>
      <c r="BNN285" s="160"/>
      <c r="BNO285" s="161"/>
      <c r="BNP285" s="163"/>
      <c r="BNQ285" s="163"/>
      <c r="BNR285" s="160"/>
      <c r="BNS285" s="161"/>
      <c r="BNT285" s="163"/>
      <c r="BNU285" s="163"/>
      <c r="BNV285" s="160"/>
      <c r="BNW285" s="161"/>
      <c r="BNX285" s="163"/>
      <c r="BNY285" s="163"/>
      <c r="BNZ285" s="160"/>
      <c r="BOA285" s="161"/>
      <c r="BOB285" s="163"/>
      <c r="BOC285" s="163"/>
      <c r="BOD285" s="160"/>
      <c r="BOE285" s="161"/>
      <c r="BOF285" s="163"/>
      <c r="BOG285" s="163"/>
      <c r="BOH285" s="160"/>
      <c r="BOI285" s="161"/>
      <c r="BOJ285" s="163"/>
      <c r="BOK285" s="163"/>
      <c r="BOL285" s="160"/>
      <c r="BOM285" s="161"/>
      <c r="BON285" s="163"/>
      <c r="BOO285" s="163"/>
      <c r="BOP285" s="160"/>
      <c r="BOQ285" s="161"/>
      <c r="BOR285" s="163"/>
      <c r="BOS285" s="163"/>
      <c r="BOT285" s="160"/>
      <c r="BOU285" s="161"/>
      <c r="BOV285" s="163"/>
      <c r="BOW285" s="163"/>
      <c r="BOX285" s="160"/>
      <c r="BOY285" s="161"/>
      <c r="BOZ285" s="163"/>
      <c r="BPA285" s="163"/>
      <c r="BPB285" s="160"/>
      <c r="BPC285" s="161"/>
      <c r="BPD285" s="163"/>
      <c r="BPE285" s="163"/>
      <c r="BPF285" s="160"/>
      <c r="BPG285" s="161"/>
      <c r="BPH285" s="163"/>
      <c r="BPI285" s="163"/>
      <c r="BPJ285" s="160"/>
      <c r="BPK285" s="161"/>
      <c r="BPL285" s="163"/>
      <c r="BPM285" s="163"/>
      <c r="BPN285" s="160"/>
      <c r="BPO285" s="161"/>
      <c r="BPP285" s="163"/>
      <c r="BPQ285" s="163"/>
      <c r="BPR285" s="160"/>
      <c r="BPS285" s="161"/>
      <c r="BPT285" s="163"/>
      <c r="BPU285" s="163"/>
      <c r="BPV285" s="160"/>
      <c r="BPW285" s="161"/>
      <c r="BPX285" s="163"/>
      <c r="BPY285" s="163"/>
      <c r="BPZ285" s="160"/>
      <c r="BQA285" s="161"/>
      <c r="BQB285" s="163"/>
      <c r="BQC285" s="163"/>
      <c r="BQD285" s="160"/>
      <c r="BQE285" s="161"/>
      <c r="BQF285" s="163"/>
      <c r="BQG285" s="163"/>
      <c r="BQH285" s="160"/>
      <c r="BQI285" s="161"/>
      <c r="BQJ285" s="163"/>
      <c r="BQK285" s="163"/>
      <c r="BQL285" s="160"/>
      <c r="BQM285" s="161"/>
      <c r="BQN285" s="163"/>
      <c r="BQO285" s="163"/>
      <c r="BQP285" s="160"/>
      <c r="BQQ285" s="161"/>
      <c r="BQR285" s="163"/>
      <c r="BQS285" s="163"/>
      <c r="BQT285" s="160"/>
      <c r="BQU285" s="161"/>
      <c r="BQV285" s="163"/>
      <c r="BQW285" s="163"/>
      <c r="BQX285" s="160"/>
      <c r="BQY285" s="161"/>
      <c r="BQZ285" s="163"/>
      <c r="BRA285" s="163"/>
      <c r="BRB285" s="160"/>
      <c r="BRC285" s="161"/>
      <c r="BRD285" s="163"/>
      <c r="BRE285" s="163"/>
      <c r="BRF285" s="160"/>
      <c r="BRG285" s="161"/>
      <c r="BRH285" s="163"/>
      <c r="BRI285" s="163"/>
      <c r="BRJ285" s="160"/>
      <c r="BRK285" s="161"/>
      <c r="BRL285" s="163"/>
      <c r="BRM285" s="163"/>
      <c r="BRN285" s="160"/>
      <c r="BRO285" s="161"/>
      <c r="BRP285" s="163"/>
      <c r="BRQ285" s="163"/>
      <c r="BRR285" s="160"/>
      <c r="BRS285" s="161"/>
      <c r="BRT285" s="163"/>
      <c r="BRU285" s="163"/>
      <c r="BRV285" s="160"/>
      <c r="BRW285" s="161"/>
      <c r="BRX285" s="163"/>
      <c r="BRY285" s="163"/>
      <c r="BRZ285" s="160"/>
      <c r="BSA285" s="161"/>
      <c r="BSB285" s="163"/>
      <c r="BSC285" s="163"/>
      <c r="BSD285" s="160"/>
      <c r="BSE285" s="161"/>
      <c r="BSF285" s="163"/>
      <c r="BSG285" s="163"/>
      <c r="BSH285" s="160"/>
      <c r="BSI285" s="161"/>
      <c r="BSJ285" s="163"/>
      <c r="BSK285" s="163"/>
      <c r="BSL285" s="160"/>
      <c r="BSM285" s="161"/>
      <c r="BSN285" s="163"/>
      <c r="BSO285" s="163"/>
      <c r="BSP285" s="160"/>
      <c r="BSQ285" s="161"/>
      <c r="BSR285" s="163"/>
      <c r="BSS285" s="163"/>
      <c r="BST285" s="160"/>
      <c r="BSU285" s="161"/>
      <c r="BSV285" s="163"/>
      <c r="BSW285" s="163"/>
      <c r="BSX285" s="160"/>
      <c r="BSY285" s="161"/>
      <c r="BSZ285" s="163"/>
      <c r="BTA285" s="163"/>
      <c r="BTB285" s="160"/>
      <c r="BTC285" s="161"/>
      <c r="BTD285" s="163"/>
      <c r="BTE285" s="163"/>
      <c r="BTF285" s="160"/>
      <c r="BTG285" s="161"/>
      <c r="BTH285" s="163"/>
      <c r="BTI285" s="163"/>
      <c r="BTJ285" s="160"/>
      <c r="BTK285" s="161"/>
      <c r="BTL285" s="163"/>
      <c r="BTM285" s="163"/>
      <c r="BTN285" s="160"/>
      <c r="BTO285" s="161"/>
      <c r="BTP285" s="163"/>
      <c r="BTQ285" s="163"/>
      <c r="BTR285" s="160"/>
      <c r="BTS285" s="161"/>
      <c r="BTT285" s="163"/>
      <c r="BTU285" s="163"/>
      <c r="BTV285" s="160"/>
      <c r="BTW285" s="161"/>
      <c r="BTX285" s="163"/>
      <c r="BTY285" s="163"/>
      <c r="BTZ285" s="160"/>
      <c r="BUA285" s="161"/>
      <c r="BUB285" s="163"/>
      <c r="BUC285" s="163"/>
      <c r="BUD285" s="160"/>
      <c r="BUE285" s="161"/>
      <c r="BUF285" s="163"/>
      <c r="BUG285" s="163"/>
      <c r="BUH285" s="160"/>
      <c r="BUI285" s="161"/>
      <c r="BUJ285" s="163"/>
      <c r="BUK285" s="163"/>
      <c r="BUL285" s="160"/>
      <c r="BUM285" s="161"/>
      <c r="BUN285" s="163"/>
      <c r="BUO285" s="163"/>
      <c r="BUP285" s="160"/>
      <c r="BUQ285" s="161"/>
      <c r="BUR285" s="163"/>
      <c r="BUS285" s="163"/>
      <c r="BUT285" s="160"/>
      <c r="BUU285" s="161"/>
      <c r="BUV285" s="163"/>
      <c r="BUW285" s="163"/>
      <c r="BUX285" s="160"/>
      <c r="BUY285" s="161"/>
      <c r="BUZ285" s="163"/>
      <c r="BVA285" s="163"/>
      <c r="BVB285" s="160"/>
      <c r="BVC285" s="161"/>
      <c r="BVD285" s="163"/>
      <c r="BVE285" s="163"/>
      <c r="BVF285" s="160"/>
      <c r="BVG285" s="161"/>
      <c r="BVH285" s="163"/>
      <c r="BVI285" s="163"/>
      <c r="BVJ285" s="160"/>
      <c r="BVK285" s="161"/>
      <c r="BVL285" s="163"/>
      <c r="BVM285" s="163"/>
      <c r="BVN285" s="160"/>
      <c r="BVO285" s="161"/>
      <c r="BVP285" s="163"/>
      <c r="BVQ285" s="163"/>
      <c r="BVR285" s="160"/>
      <c r="BVS285" s="161"/>
      <c r="BVT285" s="163"/>
      <c r="BVU285" s="163"/>
      <c r="BVV285" s="160"/>
      <c r="BVW285" s="161"/>
      <c r="BVX285" s="163"/>
      <c r="BVY285" s="163"/>
      <c r="BVZ285" s="160"/>
      <c r="BWA285" s="161"/>
      <c r="BWB285" s="163"/>
      <c r="BWC285" s="163"/>
      <c r="BWD285" s="160"/>
      <c r="BWE285" s="161"/>
      <c r="BWF285" s="163"/>
      <c r="BWG285" s="163"/>
      <c r="BWH285" s="160"/>
      <c r="BWI285" s="161"/>
      <c r="BWJ285" s="163"/>
      <c r="BWK285" s="163"/>
      <c r="BWL285" s="160"/>
      <c r="BWM285" s="161"/>
      <c r="BWN285" s="163"/>
      <c r="BWO285" s="163"/>
      <c r="BWP285" s="160"/>
      <c r="BWQ285" s="161"/>
      <c r="BWR285" s="163"/>
      <c r="BWS285" s="163"/>
      <c r="BWT285" s="160"/>
      <c r="BWU285" s="161"/>
      <c r="BWV285" s="163"/>
      <c r="BWW285" s="163"/>
      <c r="BWX285" s="160"/>
      <c r="BWY285" s="161"/>
      <c r="BWZ285" s="163"/>
      <c r="BXA285" s="163"/>
      <c r="BXB285" s="160"/>
      <c r="BXC285" s="161"/>
      <c r="BXD285" s="163"/>
      <c r="BXE285" s="163"/>
      <c r="BXF285" s="160"/>
      <c r="BXG285" s="161"/>
      <c r="BXH285" s="163"/>
      <c r="BXI285" s="163"/>
      <c r="BXJ285" s="160"/>
      <c r="BXK285" s="161"/>
      <c r="BXL285" s="163"/>
      <c r="BXM285" s="163"/>
      <c r="BXN285" s="160"/>
      <c r="BXO285" s="161"/>
      <c r="BXP285" s="163"/>
      <c r="BXQ285" s="163"/>
      <c r="BXR285" s="160"/>
      <c r="BXS285" s="161"/>
      <c r="BXT285" s="163"/>
      <c r="BXU285" s="163"/>
      <c r="BXV285" s="160"/>
      <c r="BXW285" s="161"/>
      <c r="BXX285" s="163"/>
      <c r="BXY285" s="163"/>
      <c r="BXZ285" s="160"/>
      <c r="BYA285" s="161"/>
      <c r="BYB285" s="163"/>
      <c r="BYC285" s="163"/>
      <c r="BYD285" s="160"/>
      <c r="BYE285" s="161"/>
      <c r="BYF285" s="163"/>
      <c r="BYG285" s="163"/>
      <c r="BYH285" s="160"/>
      <c r="BYI285" s="161"/>
      <c r="BYJ285" s="163"/>
      <c r="BYK285" s="163"/>
      <c r="BYL285" s="160"/>
      <c r="BYM285" s="161"/>
      <c r="BYN285" s="163"/>
      <c r="BYO285" s="163"/>
      <c r="BYP285" s="160"/>
      <c r="BYQ285" s="161"/>
      <c r="BYR285" s="163"/>
      <c r="BYS285" s="163"/>
      <c r="BYT285" s="160"/>
      <c r="BYU285" s="161"/>
      <c r="BYV285" s="163"/>
      <c r="BYW285" s="163"/>
      <c r="BYX285" s="160"/>
      <c r="BYY285" s="161"/>
      <c r="BYZ285" s="163"/>
      <c r="BZA285" s="163"/>
      <c r="BZB285" s="160"/>
      <c r="BZC285" s="161"/>
      <c r="BZD285" s="163"/>
      <c r="BZE285" s="163"/>
      <c r="BZF285" s="160"/>
      <c r="BZG285" s="161"/>
      <c r="BZH285" s="163"/>
      <c r="BZI285" s="163"/>
      <c r="BZJ285" s="160"/>
      <c r="BZK285" s="161"/>
      <c r="BZL285" s="163"/>
      <c r="BZM285" s="163"/>
      <c r="BZN285" s="160"/>
      <c r="BZO285" s="161"/>
      <c r="BZP285" s="163"/>
      <c r="BZQ285" s="163"/>
      <c r="BZR285" s="160"/>
      <c r="BZS285" s="161"/>
      <c r="BZT285" s="163"/>
      <c r="BZU285" s="163"/>
      <c r="BZV285" s="160"/>
      <c r="BZW285" s="161"/>
      <c r="BZX285" s="163"/>
      <c r="BZY285" s="163"/>
      <c r="BZZ285" s="160"/>
      <c r="CAA285" s="161"/>
      <c r="CAB285" s="163"/>
      <c r="CAC285" s="163"/>
      <c r="CAD285" s="160"/>
      <c r="CAE285" s="161"/>
      <c r="CAF285" s="163"/>
      <c r="CAG285" s="163"/>
      <c r="CAH285" s="160"/>
      <c r="CAI285" s="161"/>
      <c r="CAJ285" s="163"/>
      <c r="CAK285" s="163"/>
      <c r="CAL285" s="160"/>
      <c r="CAM285" s="161"/>
      <c r="CAN285" s="163"/>
      <c r="CAO285" s="163"/>
      <c r="CAP285" s="160"/>
      <c r="CAQ285" s="161"/>
      <c r="CAR285" s="163"/>
      <c r="CAS285" s="163"/>
      <c r="CAT285" s="160"/>
      <c r="CAU285" s="161"/>
      <c r="CAV285" s="163"/>
      <c r="CAW285" s="163"/>
      <c r="CAX285" s="160"/>
      <c r="CAY285" s="161"/>
      <c r="CAZ285" s="163"/>
      <c r="CBA285" s="163"/>
      <c r="CBB285" s="160"/>
      <c r="CBC285" s="161"/>
      <c r="CBD285" s="163"/>
      <c r="CBE285" s="163"/>
      <c r="CBF285" s="160"/>
      <c r="CBG285" s="161"/>
      <c r="CBH285" s="163"/>
      <c r="CBI285" s="163"/>
      <c r="CBJ285" s="160"/>
      <c r="CBK285" s="161"/>
      <c r="CBL285" s="163"/>
      <c r="CBM285" s="163"/>
      <c r="CBN285" s="160"/>
      <c r="CBO285" s="161"/>
      <c r="CBP285" s="163"/>
      <c r="CBQ285" s="163"/>
      <c r="CBR285" s="160"/>
      <c r="CBS285" s="161"/>
      <c r="CBT285" s="163"/>
      <c r="CBU285" s="163"/>
      <c r="CBV285" s="160"/>
      <c r="CBW285" s="161"/>
      <c r="CBX285" s="163"/>
      <c r="CBY285" s="163"/>
      <c r="CBZ285" s="160"/>
      <c r="CCA285" s="161"/>
      <c r="CCB285" s="163"/>
      <c r="CCC285" s="163"/>
      <c r="CCD285" s="160"/>
      <c r="CCE285" s="161"/>
      <c r="CCF285" s="163"/>
      <c r="CCG285" s="163"/>
      <c r="CCH285" s="160"/>
      <c r="CCI285" s="161"/>
      <c r="CCJ285" s="163"/>
      <c r="CCK285" s="163"/>
      <c r="CCL285" s="160"/>
      <c r="CCM285" s="161"/>
      <c r="CCN285" s="163"/>
      <c r="CCO285" s="163"/>
      <c r="CCP285" s="160"/>
      <c r="CCQ285" s="161"/>
      <c r="CCR285" s="163"/>
      <c r="CCS285" s="163"/>
      <c r="CCT285" s="160"/>
      <c r="CCU285" s="161"/>
      <c r="CCV285" s="163"/>
      <c r="CCW285" s="163"/>
      <c r="CCX285" s="160"/>
      <c r="CCY285" s="161"/>
      <c r="CCZ285" s="163"/>
      <c r="CDA285" s="163"/>
      <c r="CDB285" s="160"/>
      <c r="CDC285" s="161"/>
      <c r="CDD285" s="163"/>
      <c r="CDE285" s="163"/>
      <c r="CDF285" s="160"/>
      <c r="CDG285" s="161"/>
      <c r="CDH285" s="163"/>
      <c r="CDI285" s="163"/>
      <c r="CDJ285" s="160"/>
      <c r="CDK285" s="161"/>
      <c r="CDL285" s="163"/>
      <c r="CDM285" s="163"/>
      <c r="CDN285" s="160"/>
      <c r="CDO285" s="161"/>
      <c r="CDP285" s="163"/>
      <c r="CDQ285" s="163"/>
      <c r="CDR285" s="160"/>
      <c r="CDS285" s="161"/>
      <c r="CDT285" s="163"/>
      <c r="CDU285" s="163"/>
      <c r="CDV285" s="160"/>
      <c r="CDW285" s="161"/>
      <c r="CDX285" s="163"/>
      <c r="CDY285" s="163"/>
      <c r="CDZ285" s="160"/>
      <c r="CEA285" s="161"/>
      <c r="CEB285" s="163"/>
      <c r="CEC285" s="163"/>
      <c r="CED285" s="160"/>
      <c r="CEE285" s="161"/>
      <c r="CEF285" s="163"/>
      <c r="CEG285" s="163"/>
      <c r="CEH285" s="160"/>
      <c r="CEI285" s="161"/>
      <c r="CEJ285" s="163"/>
      <c r="CEK285" s="163"/>
      <c r="CEL285" s="160"/>
      <c r="CEM285" s="161"/>
      <c r="CEN285" s="163"/>
      <c r="CEO285" s="163"/>
      <c r="CEP285" s="160"/>
      <c r="CEQ285" s="161"/>
      <c r="CER285" s="163"/>
      <c r="CES285" s="163"/>
      <c r="CET285" s="160"/>
      <c r="CEU285" s="161"/>
      <c r="CEV285" s="163"/>
      <c r="CEW285" s="163"/>
      <c r="CEX285" s="160"/>
      <c r="CEY285" s="161"/>
      <c r="CEZ285" s="163"/>
      <c r="CFA285" s="163"/>
      <c r="CFB285" s="160"/>
      <c r="CFC285" s="161"/>
      <c r="CFD285" s="163"/>
      <c r="CFE285" s="163"/>
      <c r="CFF285" s="160"/>
      <c r="CFG285" s="161"/>
      <c r="CFH285" s="163"/>
      <c r="CFI285" s="163"/>
      <c r="CFJ285" s="160"/>
      <c r="CFK285" s="161"/>
      <c r="CFL285" s="163"/>
      <c r="CFM285" s="163"/>
      <c r="CFN285" s="160"/>
      <c r="CFO285" s="161"/>
      <c r="CFP285" s="163"/>
      <c r="CFQ285" s="163"/>
      <c r="CFR285" s="160"/>
      <c r="CFS285" s="161"/>
      <c r="CFT285" s="163"/>
      <c r="CFU285" s="163"/>
      <c r="CFV285" s="160"/>
      <c r="CFW285" s="161"/>
      <c r="CFX285" s="163"/>
      <c r="CFY285" s="163"/>
      <c r="CFZ285" s="160"/>
      <c r="CGA285" s="161"/>
      <c r="CGB285" s="163"/>
      <c r="CGC285" s="163"/>
      <c r="CGD285" s="160"/>
      <c r="CGE285" s="161"/>
      <c r="CGF285" s="163"/>
      <c r="CGG285" s="163"/>
      <c r="CGH285" s="160"/>
      <c r="CGI285" s="161"/>
      <c r="CGJ285" s="163"/>
      <c r="CGK285" s="163"/>
      <c r="CGL285" s="160"/>
      <c r="CGM285" s="161"/>
      <c r="CGN285" s="163"/>
      <c r="CGO285" s="163"/>
      <c r="CGP285" s="160"/>
      <c r="CGQ285" s="161"/>
      <c r="CGR285" s="163"/>
      <c r="CGS285" s="163"/>
      <c r="CGT285" s="160"/>
      <c r="CGU285" s="161"/>
      <c r="CGV285" s="163"/>
      <c r="CGW285" s="163"/>
      <c r="CGX285" s="160"/>
      <c r="CGY285" s="161"/>
      <c r="CGZ285" s="163"/>
      <c r="CHA285" s="163"/>
      <c r="CHB285" s="160"/>
      <c r="CHC285" s="161"/>
      <c r="CHD285" s="163"/>
      <c r="CHE285" s="163"/>
      <c r="CHF285" s="160"/>
      <c r="CHG285" s="161"/>
      <c r="CHH285" s="163"/>
      <c r="CHI285" s="163"/>
      <c r="CHJ285" s="160"/>
      <c r="CHK285" s="161"/>
      <c r="CHL285" s="163"/>
      <c r="CHM285" s="163"/>
      <c r="CHN285" s="160"/>
      <c r="CHO285" s="161"/>
      <c r="CHP285" s="163"/>
      <c r="CHQ285" s="163"/>
      <c r="CHR285" s="160"/>
      <c r="CHS285" s="161"/>
      <c r="CHT285" s="163"/>
      <c r="CHU285" s="163"/>
      <c r="CHV285" s="160"/>
      <c r="CHW285" s="161"/>
      <c r="CHX285" s="163"/>
      <c r="CHY285" s="163"/>
      <c r="CHZ285" s="160"/>
      <c r="CIA285" s="161"/>
      <c r="CIB285" s="163"/>
      <c r="CIC285" s="163"/>
      <c r="CID285" s="160"/>
      <c r="CIE285" s="161"/>
      <c r="CIF285" s="163"/>
      <c r="CIG285" s="163"/>
      <c r="CIH285" s="160"/>
      <c r="CII285" s="161"/>
      <c r="CIJ285" s="163"/>
      <c r="CIK285" s="163"/>
      <c r="CIL285" s="160"/>
      <c r="CIM285" s="161"/>
      <c r="CIN285" s="163"/>
      <c r="CIO285" s="163"/>
      <c r="CIP285" s="160"/>
      <c r="CIQ285" s="161"/>
      <c r="CIR285" s="163"/>
      <c r="CIS285" s="163"/>
      <c r="CIT285" s="160"/>
      <c r="CIU285" s="161"/>
      <c r="CIV285" s="163"/>
      <c r="CIW285" s="163"/>
      <c r="CIX285" s="160"/>
      <c r="CIY285" s="161"/>
      <c r="CIZ285" s="163"/>
      <c r="CJA285" s="163"/>
      <c r="CJB285" s="160"/>
      <c r="CJC285" s="161"/>
      <c r="CJD285" s="163"/>
      <c r="CJE285" s="163"/>
      <c r="CJF285" s="160"/>
      <c r="CJG285" s="161"/>
      <c r="CJH285" s="163"/>
      <c r="CJI285" s="163"/>
      <c r="CJJ285" s="160"/>
      <c r="CJK285" s="161"/>
      <c r="CJL285" s="163"/>
      <c r="CJM285" s="163"/>
      <c r="CJN285" s="160"/>
      <c r="CJO285" s="161"/>
      <c r="CJP285" s="163"/>
      <c r="CJQ285" s="163"/>
      <c r="CJR285" s="160"/>
      <c r="CJS285" s="161"/>
      <c r="CJT285" s="163"/>
      <c r="CJU285" s="163"/>
      <c r="CJV285" s="160"/>
      <c r="CJW285" s="161"/>
      <c r="CJX285" s="163"/>
      <c r="CJY285" s="163"/>
      <c r="CJZ285" s="160"/>
      <c r="CKA285" s="161"/>
      <c r="CKB285" s="163"/>
      <c r="CKC285" s="163"/>
      <c r="CKD285" s="160"/>
      <c r="CKE285" s="161"/>
      <c r="CKF285" s="163"/>
      <c r="CKG285" s="163"/>
      <c r="CKH285" s="160"/>
      <c r="CKI285" s="161"/>
      <c r="CKJ285" s="163"/>
      <c r="CKK285" s="163"/>
      <c r="CKL285" s="160"/>
      <c r="CKM285" s="161"/>
      <c r="CKN285" s="163"/>
      <c r="CKO285" s="163"/>
      <c r="CKP285" s="160"/>
      <c r="CKQ285" s="161"/>
      <c r="CKR285" s="163"/>
      <c r="CKS285" s="163"/>
      <c r="CKT285" s="160"/>
      <c r="CKU285" s="161"/>
      <c r="CKV285" s="163"/>
      <c r="CKW285" s="163"/>
      <c r="CKX285" s="160"/>
      <c r="CKY285" s="161"/>
      <c r="CKZ285" s="163"/>
      <c r="CLA285" s="163"/>
      <c r="CLB285" s="160"/>
      <c r="CLC285" s="161"/>
      <c r="CLD285" s="163"/>
      <c r="CLE285" s="163"/>
      <c r="CLF285" s="160"/>
      <c r="CLG285" s="161"/>
      <c r="CLH285" s="163"/>
      <c r="CLI285" s="163"/>
      <c r="CLJ285" s="160"/>
      <c r="CLK285" s="161"/>
      <c r="CLL285" s="163"/>
      <c r="CLM285" s="163"/>
      <c r="CLN285" s="160"/>
      <c r="CLO285" s="161"/>
      <c r="CLP285" s="163"/>
      <c r="CLQ285" s="163"/>
      <c r="CLR285" s="160"/>
      <c r="CLS285" s="161"/>
      <c r="CLT285" s="163"/>
      <c r="CLU285" s="163"/>
      <c r="CLV285" s="160"/>
      <c r="CLW285" s="161"/>
      <c r="CLX285" s="163"/>
      <c r="CLY285" s="163"/>
      <c r="CLZ285" s="160"/>
      <c r="CMA285" s="161"/>
      <c r="CMB285" s="163"/>
      <c r="CMC285" s="163"/>
      <c r="CMD285" s="160"/>
      <c r="CME285" s="161"/>
      <c r="CMF285" s="163"/>
      <c r="CMG285" s="163"/>
      <c r="CMH285" s="160"/>
      <c r="CMI285" s="161"/>
      <c r="CMJ285" s="163"/>
      <c r="CMK285" s="163"/>
      <c r="CML285" s="160"/>
      <c r="CMM285" s="161"/>
      <c r="CMN285" s="163"/>
      <c r="CMO285" s="163"/>
      <c r="CMP285" s="160"/>
      <c r="CMQ285" s="161"/>
      <c r="CMR285" s="163"/>
      <c r="CMS285" s="163"/>
      <c r="CMT285" s="160"/>
      <c r="CMU285" s="161"/>
      <c r="CMV285" s="163"/>
      <c r="CMW285" s="163"/>
      <c r="CMX285" s="160"/>
      <c r="CMY285" s="161"/>
      <c r="CMZ285" s="163"/>
      <c r="CNA285" s="163"/>
      <c r="CNB285" s="160"/>
      <c r="CNC285" s="161"/>
      <c r="CND285" s="163"/>
      <c r="CNE285" s="163"/>
      <c r="CNF285" s="160"/>
      <c r="CNG285" s="161"/>
      <c r="CNH285" s="163"/>
      <c r="CNI285" s="163"/>
      <c r="CNJ285" s="160"/>
      <c r="CNK285" s="161"/>
      <c r="CNL285" s="163"/>
      <c r="CNM285" s="163"/>
      <c r="CNN285" s="160"/>
      <c r="CNO285" s="161"/>
      <c r="CNP285" s="163"/>
      <c r="CNQ285" s="163"/>
      <c r="CNR285" s="160"/>
      <c r="CNS285" s="161"/>
      <c r="CNT285" s="163"/>
      <c r="CNU285" s="163"/>
      <c r="CNV285" s="160"/>
      <c r="CNW285" s="161"/>
      <c r="CNX285" s="163"/>
      <c r="CNY285" s="163"/>
      <c r="CNZ285" s="160"/>
      <c r="COA285" s="161"/>
      <c r="COB285" s="163"/>
      <c r="COC285" s="163"/>
      <c r="COD285" s="160"/>
      <c r="COE285" s="161"/>
      <c r="COF285" s="163"/>
      <c r="COG285" s="163"/>
      <c r="COH285" s="160"/>
      <c r="COI285" s="161"/>
      <c r="COJ285" s="163"/>
      <c r="COK285" s="163"/>
      <c r="COL285" s="160"/>
      <c r="COM285" s="161"/>
      <c r="CON285" s="163"/>
      <c r="COO285" s="163"/>
      <c r="COP285" s="160"/>
      <c r="COQ285" s="161"/>
      <c r="COR285" s="163"/>
      <c r="COS285" s="163"/>
      <c r="COT285" s="160"/>
      <c r="COU285" s="161"/>
      <c r="COV285" s="163"/>
      <c r="COW285" s="163"/>
      <c r="COX285" s="160"/>
      <c r="COY285" s="161"/>
      <c r="COZ285" s="163"/>
      <c r="CPA285" s="163"/>
      <c r="CPB285" s="160"/>
      <c r="CPC285" s="161"/>
      <c r="CPD285" s="163"/>
      <c r="CPE285" s="163"/>
      <c r="CPF285" s="160"/>
      <c r="CPG285" s="161"/>
      <c r="CPH285" s="163"/>
      <c r="CPI285" s="163"/>
      <c r="CPJ285" s="160"/>
      <c r="CPK285" s="161"/>
      <c r="CPL285" s="163"/>
      <c r="CPM285" s="163"/>
      <c r="CPN285" s="160"/>
      <c r="CPO285" s="161"/>
      <c r="CPP285" s="163"/>
      <c r="CPQ285" s="163"/>
      <c r="CPR285" s="160"/>
      <c r="CPS285" s="161"/>
      <c r="CPT285" s="163"/>
      <c r="CPU285" s="163"/>
      <c r="CPV285" s="160"/>
      <c r="CPW285" s="161"/>
      <c r="CPX285" s="163"/>
      <c r="CPY285" s="163"/>
      <c r="CPZ285" s="160"/>
      <c r="CQA285" s="161"/>
      <c r="CQB285" s="163"/>
      <c r="CQC285" s="163"/>
      <c r="CQD285" s="160"/>
      <c r="CQE285" s="161"/>
      <c r="CQF285" s="163"/>
      <c r="CQG285" s="163"/>
      <c r="CQH285" s="160"/>
      <c r="CQI285" s="161"/>
      <c r="CQJ285" s="163"/>
      <c r="CQK285" s="163"/>
      <c r="CQL285" s="160"/>
      <c r="CQM285" s="161"/>
      <c r="CQN285" s="163"/>
      <c r="CQO285" s="163"/>
      <c r="CQP285" s="160"/>
      <c r="CQQ285" s="161"/>
      <c r="CQR285" s="163"/>
      <c r="CQS285" s="163"/>
      <c r="CQT285" s="160"/>
      <c r="CQU285" s="161"/>
      <c r="CQV285" s="163"/>
      <c r="CQW285" s="163"/>
      <c r="CQX285" s="160"/>
      <c r="CQY285" s="161"/>
      <c r="CQZ285" s="163"/>
      <c r="CRA285" s="163"/>
      <c r="CRB285" s="160"/>
      <c r="CRC285" s="161"/>
      <c r="CRD285" s="163"/>
      <c r="CRE285" s="163"/>
      <c r="CRF285" s="160"/>
      <c r="CRG285" s="161"/>
      <c r="CRH285" s="163"/>
      <c r="CRI285" s="163"/>
      <c r="CRJ285" s="160"/>
      <c r="CRK285" s="161"/>
      <c r="CRL285" s="163"/>
      <c r="CRM285" s="163"/>
      <c r="CRN285" s="160"/>
      <c r="CRO285" s="161"/>
      <c r="CRP285" s="163"/>
      <c r="CRQ285" s="163"/>
      <c r="CRR285" s="160"/>
      <c r="CRS285" s="161"/>
      <c r="CRT285" s="163"/>
      <c r="CRU285" s="163"/>
      <c r="CRV285" s="160"/>
      <c r="CRW285" s="161"/>
      <c r="CRX285" s="163"/>
      <c r="CRY285" s="163"/>
      <c r="CRZ285" s="160"/>
      <c r="CSA285" s="161"/>
      <c r="CSB285" s="163"/>
      <c r="CSC285" s="163"/>
      <c r="CSD285" s="160"/>
      <c r="CSE285" s="161"/>
      <c r="CSF285" s="163"/>
      <c r="CSG285" s="163"/>
      <c r="CSH285" s="160"/>
      <c r="CSI285" s="161"/>
      <c r="CSJ285" s="163"/>
      <c r="CSK285" s="163"/>
      <c r="CSL285" s="160"/>
      <c r="CSM285" s="161"/>
      <c r="CSN285" s="163"/>
      <c r="CSO285" s="163"/>
      <c r="CSP285" s="160"/>
      <c r="CSQ285" s="161"/>
      <c r="CSR285" s="163"/>
      <c r="CSS285" s="163"/>
      <c r="CST285" s="160"/>
      <c r="CSU285" s="161"/>
      <c r="CSV285" s="163"/>
      <c r="CSW285" s="163"/>
      <c r="CSX285" s="160"/>
      <c r="CSY285" s="161"/>
      <c r="CSZ285" s="163"/>
      <c r="CTA285" s="163"/>
      <c r="CTB285" s="160"/>
      <c r="CTC285" s="161"/>
      <c r="CTD285" s="163"/>
      <c r="CTE285" s="163"/>
      <c r="CTF285" s="160"/>
      <c r="CTG285" s="161"/>
      <c r="CTH285" s="163"/>
      <c r="CTI285" s="163"/>
      <c r="CTJ285" s="160"/>
      <c r="CTK285" s="161"/>
      <c r="CTL285" s="163"/>
      <c r="CTM285" s="163"/>
      <c r="CTN285" s="160"/>
      <c r="CTO285" s="161"/>
      <c r="CTP285" s="163"/>
      <c r="CTQ285" s="163"/>
      <c r="CTR285" s="160"/>
      <c r="CTS285" s="161"/>
      <c r="CTT285" s="163"/>
      <c r="CTU285" s="163"/>
      <c r="CTV285" s="160"/>
      <c r="CTW285" s="161"/>
      <c r="CTX285" s="163"/>
      <c r="CTY285" s="163"/>
      <c r="CTZ285" s="160"/>
      <c r="CUA285" s="161"/>
      <c r="CUB285" s="163"/>
      <c r="CUC285" s="163"/>
      <c r="CUD285" s="160"/>
      <c r="CUE285" s="161"/>
      <c r="CUF285" s="163"/>
      <c r="CUG285" s="163"/>
      <c r="CUH285" s="160"/>
      <c r="CUI285" s="161"/>
      <c r="CUJ285" s="163"/>
      <c r="CUK285" s="163"/>
      <c r="CUL285" s="160"/>
      <c r="CUM285" s="161"/>
      <c r="CUN285" s="163"/>
      <c r="CUO285" s="163"/>
      <c r="CUP285" s="160"/>
      <c r="CUQ285" s="161"/>
      <c r="CUR285" s="163"/>
      <c r="CUS285" s="163"/>
      <c r="CUT285" s="160"/>
      <c r="CUU285" s="161"/>
      <c r="CUV285" s="163"/>
      <c r="CUW285" s="163"/>
      <c r="CUX285" s="160"/>
      <c r="CUY285" s="161"/>
      <c r="CUZ285" s="163"/>
      <c r="CVA285" s="163"/>
      <c r="CVB285" s="160"/>
      <c r="CVC285" s="161"/>
      <c r="CVD285" s="163"/>
      <c r="CVE285" s="163"/>
      <c r="CVF285" s="160"/>
      <c r="CVG285" s="161"/>
      <c r="CVH285" s="163"/>
      <c r="CVI285" s="163"/>
      <c r="CVJ285" s="160"/>
      <c r="CVK285" s="161"/>
      <c r="CVL285" s="163"/>
      <c r="CVM285" s="163"/>
      <c r="CVN285" s="160"/>
      <c r="CVO285" s="161"/>
      <c r="CVP285" s="163"/>
      <c r="CVQ285" s="163"/>
      <c r="CVR285" s="160"/>
      <c r="CVS285" s="161"/>
      <c r="CVT285" s="163"/>
      <c r="CVU285" s="163"/>
      <c r="CVV285" s="160"/>
      <c r="CVW285" s="161"/>
      <c r="CVX285" s="163"/>
      <c r="CVY285" s="163"/>
      <c r="CVZ285" s="160"/>
      <c r="CWA285" s="161"/>
      <c r="CWB285" s="163"/>
      <c r="CWC285" s="163"/>
      <c r="CWD285" s="160"/>
      <c r="CWE285" s="161"/>
      <c r="CWF285" s="163"/>
      <c r="CWG285" s="163"/>
      <c r="CWH285" s="160"/>
      <c r="CWI285" s="161"/>
      <c r="CWJ285" s="163"/>
      <c r="CWK285" s="163"/>
      <c r="CWL285" s="160"/>
      <c r="CWM285" s="161"/>
      <c r="CWN285" s="163"/>
      <c r="CWO285" s="163"/>
      <c r="CWP285" s="160"/>
      <c r="CWQ285" s="161"/>
      <c r="CWR285" s="163"/>
      <c r="CWS285" s="163"/>
      <c r="CWT285" s="160"/>
      <c r="CWU285" s="161"/>
      <c r="CWV285" s="163"/>
      <c r="CWW285" s="163"/>
      <c r="CWX285" s="160"/>
      <c r="CWY285" s="161"/>
      <c r="CWZ285" s="163"/>
      <c r="CXA285" s="163"/>
      <c r="CXB285" s="160"/>
      <c r="CXC285" s="161"/>
      <c r="CXD285" s="163"/>
      <c r="CXE285" s="163"/>
      <c r="CXF285" s="160"/>
      <c r="CXG285" s="161"/>
      <c r="CXH285" s="163"/>
      <c r="CXI285" s="163"/>
      <c r="CXJ285" s="160"/>
      <c r="CXK285" s="161"/>
      <c r="CXL285" s="163"/>
      <c r="CXM285" s="163"/>
      <c r="CXN285" s="160"/>
      <c r="CXO285" s="161"/>
      <c r="CXP285" s="163"/>
      <c r="CXQ285" s="163"/>
      <c r="CXR285" s="160"/>
      <c r="CXS285" s="161"/>
      <c r="CXT285" s="163"/>
      <c r="CXU285" s="163"/>
      <c r="CXV285" s="160"/>
      <c r="CXW285" s="161"/>
      <c r="CXX285" s="163"/>
      <c r="CXY285" s="163"/>
      <c r="CXZ285" s="160"/>
      <c r="CYA285" s="161"/>
      <c r="CYB285" s="163"/>
      <c r="CYC285" s="163"/>
      <c r="CYD285" s="160"/>
      <c r="CYE285" s="161"/>
      <c r="CYF285" s="163"/>
      <c r="CYG285" s="163"/>
      <c r="CYH285" s="160"/>
      <c r="CYI285" s="161"/>
      <c r="CYJ285" s="163"/>
      <c r="CYK285" s="163"/>
      <c r="CYL285" s="160"/>
      <c r="CYM285" s="161"/>
      <c r="CYN285" s="163"/>
      <c r="CYO285" s="163"/>
      <c r="CYP285" s="160"/>
      <c r="CYQ285" s="161"/>
      <c r="CYR285" s="163"/>
      <c r="CYS285" s="163"/>
      <c r="CYT285" s="160"/>
      <c r="CYU285" s="161"/>
      <c r="CYV285" s="163"/>
      <c r="CYW285" s="163"/>
      <c r="CYX285" s="160"/>
      <c r="CYY285" s="161"/>
      <c r="CYZ285" s="163"/>
      <c r="CZA285" s="163"/>
      <c r="CZB285" s="160"/>
      <c r="CZC285" s="161"/>
      <c r="CZD285" s="163"/>
      <c r="CZE285" s="163"/>
      <c r="CZF285" s="160"/>
      <c r="CZG285" s="161"/>
      <c r="CZH285" s="163"/>
      <c r="CZI285" s="163"/>
      <c r="CZJ285" s="160"/>
      <c r="CZK285" s="161"/>
      <c r="CZL285" s="163"/>
      <c r="CZM285" s="163"/>
      <c r="CZN285" s="160"/>
      <c r="CZO285" s="161"/>
      <c r="CZP285" s="163"/>
      <c r="CZQ285" s="163"/>
      <c r="CZR285" s="160"/>
      <c r="CZS285" s="161"/>
      <c r="CZT285" s="163"/>
      <c r="CZU285" s="163"/>
      <c r="CZV285" s="160"/>
      <c r="CZW285" s="161"/>
      <c r="CZX285" s="163"/>
      <c r="CZY285" s="163"/>
      <c r="CZZ285" s="160"/>
      <c r="DAA285" s="161"/>
      <c r="DAB285" s="163"/>
      <c r="DAC285" s="163"/>
      <c r="DAD285" s="160"/>
      <c r="DAE285" s="161"/>
      <c r="DAF285" s="163"/>
      <c r="DAG285" s="163"/>
      <c r="DAH285" s="160"/>
      <c r="DAI285" s="161"/>
      <c r="DAJ285" s="163"/>
      <c r="DAK285" s="163"/>
      <c r="DAL285" s="160"/>
      <c r="DAM285" s="161"/>
      <c r="DAN285" s="163"/>
      <c r="DAO285" s="163"/>
      <c r="DAP285" s="160"/>
      <c r="DAQ285" s="161"/>
      <c r="DAR285" s="163"/>
      <c r="DAS285" s="163"/>
      <c r="DAT285" s="160"/>
      <c r="DAU285" s="161"/>
      <c r="DAV285" s="163"/>
      <c r="DAW285" s="163"/>
      <c r="DAX285" s="160"/>
      <c r="DAY285" s="161"/>
      <c r="DAZ285" s="163"/>
      <c r="DBA285" s="163"/>
      <c r="DBB285" s="160"/>
      <c r="DBC285" s="161"/>
      <c r="DBD285" s="163"/>
      <c r="DBE285" s="163"/>
      <c r="DBF285" s="160"/>
      <c r="DBG285" s="161"/>
      <c r="DBH285" s="163"/>
      <c r="DBI285" s="163"/>
      <c r="DBJ285" s="160"/>
      <c r="DBK285" s="161"/>
      <c r="DBL285" s="163"/>
      <c r="DBM285" s="163"/>
      <c r="DBN285" s="160"/>
      <c r="DBO285" s="161"/>
      <c r="DBP285" s="163"/>
      <c r="DBQ285" s="163"/>
      <c r="DBR285" s="160"/>
      <c r="DBS285" s="161"/>
      <c r="DBT285" s="163"/>
      <c r="DBU285" s="163"/>
      <c r="DBV285" s="160"/>
      <c r="DBW285" s="161"/>
      <c r="DBX285" s="163"/>
      <c r="DBY285" s="163"/>
      <c r="DBZ285" s="160"/>
      <c r="DCA285" s="161"/>
      <c r="DCB285" s="163"/>
      <c r="DCC285" s="163"/>
      <c r="DCD285" s="160"/>
      <c r="DCE285" s="161"/>
      <c r="DCF285" s="163"/>
      <c r="DCG285" s="163"/>
      <c r="DCH285" s="160"/>
      <c r="DCI285" s="161"/>
      <c r="DCJ285" s="163"/>
      <c r="DCK285" s="163"/>
      <c r="DCL285" s="160"/>
      <c r="DCM285" s="161"/>
      <c r="DCN285" s="163"/>
      <c r="DCO285" s="163"/>
      <c r="DCP285" s="160"/>
      <c r="DCQ285" s="161"/>
      <c r="DCR285" s="163"/>
      <c r="DCS285" s="163"/>
      <c r="DCT285" s="160"/>
      <c r="DCU285" s="161"/>
      <c r="DCV285" s="163"/>
      <c r="DCW285" s="163"/>
      <c r="DCX285" s="160"/>
      <c r="DCY285" s="161"/>
      <c r="DCZ285" s="163"/>
      <c r="DDA285" s="163"/>
      <c r="DDB285" s="160"/>
      <c r="DDC285" s="161"/>
      <c r="DDD285" s="163"/>
      <c r="DDE285" s="163"/>
      <c r="DDF285" s="160"/>
      <c r="DDG285" s="161"/>
      <c r="DDH285" s="163"/>
      <c r="DDI285" s="163"/>
      <c r="DDJ285" s="160"/>
      <c r="DDK285" s="161"/>
      <c r="DDL285" s="163"/>
      <c r="DDM285" s="163"/>
      <c r="DDN285" s="160"/>
      <c r="DDO285" s="161"/>
      <c r="DDP285" s="163"/>
      <c r="DDQ285" s="163"/>
      <c r="DDR285" s="160"/>
      <c r="DDS285" s="161"/>
      <c r="DDT285" s="163"/>
      <c r="DDU285" s="163"/>
      <c r="DDV285" s="160"/>
      <c r="DDW285" s="161"/>
      <c r="DDX285" s="163"/>
      <c r="DDY285" s="163"/>
      <c r="DDZ285" s="160"/>
      <c r="DEA285" s="161"/>
      <c r="DEB285" s="163"/>
      <c r="DEC285" s="163"/>
      <c r="DED285" s="160"/>
      <c r="DEE285" s="161"/>
      <c r="DEF285" s="163"/>
      <c r="DEG285" s="163"/>
      <c r="DEH285" s="160"/>
      <c r="DEI285" s="161"/>
      <c r="DEJ285" s="163"/>
      <c r="DEK285" s="163"/>
      <c r="DEL285" s="160"/>
      <c r="DEM285" s="161"/>
      <c r="DEN285" s="163"/>
      <c r="DEO285" s="163"/>
      <c r="DEP285" s="160"/>
      <c r="DEQ285" s="161"/>
      <c r="DER285" s="163"/>
      <c r="DES285" s="163"/>
      <c r="DET285" s="160"/>
      <c r="DEU285" s="161"/>
      <c r="DEV285" s="163"/>
      <c r="DEW285" s="163"/>
      <c r="DEX285" s="160"/>
      <c r="DEY285" s="161"/>
      <c r="DEZ285" s="163"/>
      <c r="DFA285" s="163"/>
      <c r="DFB285" s="160"/>
      <c r="DFC285" s="161"/>
      <c r="DFD285" s="163"/>
      <c r="DFE285" s="163"/>
      <c r="DFF285" s="160"/>
      <c r="DFG285" s="161"/>
      <c r="DFH285" s="163"/>
      <c r="DFI285" s="163"/>
      <c r="DFJ285" s="160"/>
      <c r="DFK285" s="161"/>
      <c r="DFL285" s="163"/>
      <c r="DFM285" s="163"/>
      <c r="DFN285" s="160"/>
      <c r="DFO285" s="161"/>
      <c r="DFP285" s="163"/>
      <c r="DFQ285" s="163"/>
      <c r="DFR285" s="160"/>
      <c r="DFS285" s="161"/>
      <c r="DFT285" s="163"/>
      <c r="DFU285" s="163"/>
      <c r="DFV285" s="160"/>
      <c r="DFW285" s="161"/>
      <c r="DFX285" s="163"/>
      <c r="DFY285" s="163"/>
      <c r="DFZ285" s="160"/>
      <c r="DGA285" s="161"/>
      <c r="DGB285" s="163"/>
      <c r="DGC285" s="163"/>
      <c r="DGD285" s="160"/>
      <c r="DGE285" s="161"/>
      <c r="DGF285" s="163"/>
      <c r="DGG285" s="163"/>
      <c r="DGH285" s="160"/>
      <c r="DGI285" s="161"/>
      <c r="DGJ285" s="163"/>
      <c r="DGK285" s="163"/>
      <c r="DGL285" s="160"/>
      <c r="DGM285" s="161"/>
      <c r="DGN285" s="163"/>
      <c r="DGO285" s="163"/>
      <c r="DGP285" s="160"/>
      <c r="DGQ285" s="161"/>
      <c r="DGR285" s="163"/>
      <c r="DGS285" s="163"/>
      <c r="DGT285" s="160"/>
      <c r="DGU285" s="161"/>
      <c r="DGV285" s="163"/>
      <c r="DGW285" s="163"/>
      <c r="DGX285" s="160"/>
      <c r="DGY285" s="161"/>
      <c r="DGZ285" s="163"/>
      <c r="DHA285" s="163"/>
      <c r="DHB285" s="160"/>
      <c r="DHC285" s="161"/>
      <c r="DHD285" s="163"/>
      <c r="DHE285" s="163"/>
      <c r="DHF285" s="160"/>
      <c r="DHG285" s="161"/>
      <c r="DHH285" s="163"/>
      <c r="DHI285" s="163"/>
      <c r="DHJ285" s="160"/>
      <c r="DHK285" s="161"/>
      <c r="DHL285" s="163"/>
      <c r="DHM285" s="163"/>
      <c r="DHN285" s="160"/>
      <c r="DHO285" s="161"/>
      <c r="DHP285" s="163"/>
      <c r="DHQ285" s="163"/>
      <c r="DHR285" s="160"/>
      <c r="DHS285" s="161"/>
      <c r="DHT285" s="163"/>
      <c r="DHU285" s="163"/>
      <c r="DHV285" s="160"/>
      <c r="DHW285" s="161"/>
      <c r="DHX285" s="163"/>
      <c r="DHY285" s="163"/>
      <c r="DHZ285" s="160"/>
      <c r="DIA285" s="161"/>
      <c r="DIB285" s="163"/>
      <c r="DIC285" s="163"/>
      <c r="DID285" s="160"/>
      <c r="DIE285" s="161"/>
      <c r="DIF285" s="163"/>
      <c r="DIG285" s="163"/>
      <c r="DIH285" s="160"/>
      <c r="DII285" s="161"/>
      <c r="DIJ285" s="163"/>
      <c r="DIK285" s="163"/>
      <c r="DIL285" s="160"/>
      <c r="DIM285" s="161"/>
      <c r="DIN285" s="163"/>
      <c r="DIO285" s="163"/>
      <c r="DIP285" s="160"/>
      <c r="DIQ285" s="161"/>
      <c r="DIR285" s="163"/>
      <c r="DIS285" s="163"/>
      <c r="DIT285" s="160"/>
      <c r="DIU285" s="161"/>
      <c r="DIV285" s="163"/>
      <c r="DIW285" s="163"/>
      <c r="DIX285" s="160"/>
      <c r="DIY285" s="161"/>
      <c r="DIZ285" s="163"/>
      <c r="DJA285" s="163"/>
      <c r="DJB285" s="160"/>
      <c r="DJC285" s="161"/>
      <c r="DJD285" s="163"/>
      <c r="DJE285" s="163"/>
      <c r="DJF285" s="160"/>
      <c r="DJG285" s="161"/>
      <c r="DJH285" s="163"/>
      <c r="DJI285" s="163"/>
      <c r="DJJ285" s="160"/>
      <c r="DJK285" s="161"/>
      <c r="DJL285" s="163"/>
      <c r="DJM285" s="163"/>
      <c r="DJN285" s="160"/>
      <c r="DJO285" s="161"/>
      <c r="DJP285" s="163"/>
      <c r="DJQ285" s="163"/>
      <c r="DJR285" s="160"/>
      <c r="DJS285" s="161"/>
      <c r="DJT285" s="163"/>
      <c r="DJU285" s="163"/>
      <c r="DJV285" s="160"/>
      <c r="DJW285" s="161"/>
      <c r="DJX285" s="163"/>
      <c r="DJY285" s="163"/>
      <c r="DJZ285" s="160"/>
      <c r="DKA285" s="161"/>
      <c r="DKB285" s="163"/>
      <c r="DKC285" s="163"/>
      <c r="DKD285" s="160"/>
      <c r="DKE285" s="161"/>
      <c r="DKF285" s="163"/>
      <c r="DKG285" s="163"/>
      <c r="DKH285" s="160"/>
      <c r="DKI285" s="161"/>
      <c r="DKJ285" s="163"/>
      <c r="DKK285" s="163"/>
      <c r="DKL285" s="160"/>
      <c r="DKM285" s="161"/>
      <c r="DKN285" s="163"/>
      <c r="DKO285" s="163"/>
      <c r="DKP285" s="160"/>
      <c r="DKQ285" s="161"/>
      <c r="DKR285" s="163"/>
      <c r="DKS285" s="163"/>
      <c r="DKT285" s="160"/>
      <c r="DKU285" s="161"/>
      <c r="DKV285" s="163"/>
      <c r="DKW285" s="163"/>
      <c r="DKX285" s="160"/>
      <c r="DKY285" s="161"/>
      <c r="DKZ285" s="163"/>
      <c r="DLA285" s="163"/>
      <c r="DLB285" s="160"/>
      <c r="DLC285" s="161"/>
      <c r="DLD285" s="163"/>
      <c r="DLE285" s="163"/>
      <c r="DLF285" s="160"/>
      <c r="DLG285" s="161"/>
      <c r="DLH285" s="163"/>
      <c r="DLI285" s="163"/>
      <c r="DLJ285" s="160"/>
      <c r="DLK285" s="161"/>
      <c r="DLL285" s="163"/>
      <c r="DLM285" s="163"/>
      <c r="DLN285" s="160"/>
      <c r="DLO285" s="161"/>
      <c r="DLP285" s="163"/>
      <c r="DLQ285" s="163"/>
      <c r="DLR285" s="160"/>
      <c r="DLS285" s="161"/>
      <c r="DLT285" s="163"/>
      <c r="DLU285" s="163"/>
      <c r="DLV285" s="160"/>
      <c r="DLW285" s="161"/>
      <c r="DLX285" s="163"/>
      <c r="DLY285" s="163"/>
      <c r="DLZ285" s="160"/>
      <c r="DMA285" s="161"/>
      <c r="DMB285" s="163"/>
      <c r="DMC285" s="163"/>
      <c r="DMD285" s="160"/>
      <c r="DME285" s="161"/>
      <c r="DMF285" s="163"/>
      <c r="DMG285" s="163"/>
      <c r="DMH285" s="160"/>
      <c r="DMI285" s="161"/>
      <c r="DMJ285" s="163"/>
      <c r="DMK285" s="163"/>
      <c r="DML285" s="160"/>
      <c r="DMM285" s="161"/>
      <c r="DMN285" s="163"/>
      <c r="DMO285" s="163"/>
      <c r="DMP285" s="160"/>
      <c r="DMQ285" s="161"/>
      <c r="DMR285" s="163"/>
      <c r="DMS285" s="163"/>
      <c r="DMT285" s="160"/>
      <c r="DMU285" s="161"/>
      <c r="DMV285" s="163"/>
      <c r="DMW285" s="163"/>
      <c r="DMX285" s="160"/>
      <c r="DMY285" s="161"/>
      <c r="DMZ285" s="163"/>
      <c r="DNA285" s="163"/>
      <c r="DNB285" s="160"/>
      <c r="DNC285" s="161"/>
      <c r="DND285" s="163"/>
      <c r="DNE285" s="163"/>
      <c r="DNF285" s="160"/>
      <c r="DNG285" s="161"/>
      <c r="DNH285" s="163"/>
      <c r="DNI285" s="163"/>
      <c r="DNJ285" s="160"/>
      <c r="DNK285" s="161"/>
      <c r="DNL285" s="163"/>
      <c r="DNM285" s="163"/>
      <c r="DNN285" s="160"/>
      <c r="DNO285" s="161"/>
      <c r="DNP285" s="163"/>
      <c r="DNQ285" s="163"/>
      <c r="DNR285" s="160"/>
      <c r="DNS285" s="161"/>
      <c r="DNT285" s="163"/>
      <c r="DNU285" s="163"/>
      <c r="DNV285" s="160"/>
      <c r="DNW285" s="161"/>
      <c r="DNX285" s="163"/>
      <c r="DNY285" s="163"/>
      <c r="DNZ285" s="160"/>
      <c r="DOA285" s="161"/>
      <c r="DOB285" s="163"/>
      <c r="DOC285" s="163"/>
      <c r="DOD285" s="160"/>
      <c r="DOE285" s="161"/>
      <c r="DOF285" s="163"/>
      <c r="DOG285" s="163"/>
      <c r="DOH285" s="160"/>
      <c r="DOI285" s="161"/>
      <c r="DOJ285" s="163"/>
      <c r="DOK285" s="163"/>
      <c r="DOL285" s="160"/>
      <c r="DOM285" s="161"/>
      <c r="DON285" s="163"/>
      <c r="DOO285" s="163"/>
      <c r="DOP285" s="160"/>
      <c r="DOQ285" s="161"/>
      <c r="DOR285" s="163"/>
      <c r="DOS285" s="163"/>
      <c r="DOT285" s="160"/>
      <c r="DOU285" s="161"/>
      <c r="DOV285" s="163"/>
      <c r="DOW285" s="163"/>
      <c r="DOX285" s="160"/>
      <c r="DOY285" s="161"/>
      <c r="DOZ285" s="163"/>
      <c r="DPA285" s="163"/>
      <c r="DPB285" s="160"/>
      <c r="DPC285" s="161"/>
      <c r="DPD285" s="163"/>
      <c r="DPE285" s="163"/>
      <c r="DPF285" s="160"/>
      <c r="DPG285" s="161"/>
      <c r="DPH285" s="163"/>
      <c r="DPI285" s="163"/>
      <c r="DPJ285" s="160"/>
      <c r="DPK285" s="161"/>
      <c r="DPL285" s="163"/>
      <c r="DPM285" s="163"/>
      <c r="DPN285" s="160"/>
      <c r="DPO285" s="161"/>
      <c r="DPP285" s="163"/>
      <c r="DPQ285" s="163"/>
      <c r="DPR285" s="160"/>
      <c r="DPS285" s="161"/>
      <c r="DPT285" s="163"/>
      <c r="DPU285" s="163"/>
      <c r="DPV285" s="160"/>
      <c r="DPW285" s="161"/>
      <c r="DPX285" s="163"/>
      <c r="DPY285" s="163"/>
      <c r="DPZ285" s="160"/>
      <c r="DQA285" s="161"/>
      <c r="DQB285" s="163"/>
      <c r="DQC285" s="163"/>
      <c r="DQD285" s="160"/>
      <c r="DQE285" s="161"/>
      <c r="DQF285" s="163"/>
      <c r="DQG285" s="163"/>
      <c r="DQH285" s="160"/>
      <c r="DQI285" s="161"/>
      <c r="DQJ285" s="163"/>
      <c r="DQK285" s="163"/>
      <c r="DQL285" s="160"/>
      <c r="DQM285" s="161"/>
      <c r="DQN285" s="163"/>
      <c r="DQO285" s="163"/>
      <c r="DQP285" s="160"/>
      <c r="DQQ285" s="161"/>
      <c r="DQR285" s="163"/>
      <c r="DQS285" s="163"/>
      <c r="DQT285" s="160"/>
      <c r="DQU285" s="161"/>
      <c r="DQV285" s="163"/>
      <c r="DQW285" s="163"/>
      <c r="DQX285" s="160"/>
      <c r="DQY285" s="161"/>
      <c r="DQZ285" s="163"/>
      <c r="DRA285" s="163"/>
      <c r="DRB285" s="160"/>
      <c r="DRC285" s="161"/>
      <c r="DRD285" s="163"/>
      <c r="DRE285" s="163"/>
      <c r="DRF285" s="160"/>
      <c r="DRG285" s="161"/>
      <c r="DRH285" s="163"/>
      <c r="DRI285" s="163"/>
      <c r="DRJ285" s="160"/>
      <c r="DRK285" s="161"/>
      <c r="DRL285" s="163"/>
      <c r="DRM285" s="163"/>
      <c r="DRN285" s="160"/>
      <c r="DRO285" s="161"/>
      <c r="DRP285" s="163"/>
      <c r="DRQ285" s="163"/>
      <c r="DRR285" s="160"/>
      <c r="DRS285" s="161"/>
      <c r="DRT285" s="163"/>
      <c r="DRU285" s="163"/>
      <c r="DRV285" s="160"/>
      <c r="DRW285" s="161"/>
      <c r="DRX285" s="163"/>
      <c r="DRY285" s="163"/>
      <c r="DRZ285" s="160"/>
      <c r="DSA285" s="161"/>
      <c r="DSB285" s="163"/>
      <c r="DSC285" s="163"/>
      <c r="DSD285" s="160"/>
      <c r="DSE285" s="161"/>
      <c r="DSF285" s="163"/>
      <c r="DSG285" s="163"/>
      <c r="DSH285" s="160"/>
      <c r="DSI285" s="161"/>
      <c r="DSJ285" s="163"/>
      <c r="DSK285" s="163"/>
      <c r="DSL285" s="160"/>
      <c r="DSM285" s="161"/>
      <c r="DSN285" s="163"/>
      <c r="DSO285" s="163"/>
      <c r="DSP285" s="160"/>
      <c r="DSQ285" s="161"/>
      <c r="DSR285" s="163"/>
      <c r="DSS285" s="163"/>
      <c r="DST285" s="160"/>
      <c r="DSU285" s="161"/>
      <c r="DSV285" s="163"/>
      <c r="DSW285" s="163"/>
      <c r="DSX285" s="160"/>
      <c r="DSY285" s="161"/>
      <c r="DSZ285" s="163"/>
      <c r="DTA285" s="163"/>
      <c r="DTB285" s="160"/>
      <c r="DTC285" s="161"/>
      <c r="DTD285" s="163"/>
      <c r="DTE285" s="163"/>
      <c r="DTF285" s="160"/>
      <c r="DTG285" s="161"/>
      <c r="DTH285" s="163"/>
      <c r="DTI285" s="163"/>
      <c r="DTJ285" s="160"/>
      <c r="DTK285" s="161"/>
      <c r="DTL285" s="163"/>
      <c r="DTM285" s="163"/>
      <c r="DTN285" s="160"/>
      <c r="DTO285" s="161"/>
      <c r="DTP285" s="163"/>
      <c r="DTQ285" s="163"/>
      <c r="DTR285" s="160"/>
      <c r="DTS285" s="161"/>
      <c r="DTT285" s="163"/>
      <c r="DTU285" s="163"/>
      <c r="DTV285" s="160"/>
      <c r="DTW285" s="161"/>
      <c r="DTX285" s="163"/>
      <c r="DTY285" s="163"/>
      <c r="DTZ285" s="160"/>
      <c r="DUA285" s="161"/>
      <c r="DUB285" s="163"/>
      <c r="DUC285" s="163"/>
      <c r="DUD285" s="160"/>
      <c r="DUE285" s="161"/>
      <c r="DUF285" s="163"/>
      <c r="DUG285" s="163"/>
      <c r="DUH285" s="160"/>
      <c r="DUI285" s="161"/>
      <c r="DUJ285" s="163"/>
      <c r="DUK285" s="163"/>
      <c r="DUL285" s="160"/>
      <c r="DUM285" s="161"/>
      <c r="DUN285" s="163"/>
      <c r="DUO285" s="163"/>
      <c r="DUP285" s="160"/>
      <c r="DUQ285" s="161"/>
      <c r="DUR285" s="163"/>
      <c r="DUS285" s="163"/>
      <c r="DUT285" s="160"/>
      <c r="DUU285" s="161"/>
      <c r="DUV285" s="163"/>
      <c r="DUW285" s="163"/>
      <c r="DUX285" s="160"/>
      <c r="DUY285" s="161"/>
      <c r="DUZ285" s="163"/>
      <c r="DVA285" s="163"/>
      <c r="DVB285" s="160"/>
      <c r="DVC285" s="161"/>
      <c r="DVD285" s="163"/>
      <c r="DVE285" s="163"/>
      <c r="DVF285" s="160"/>
      <c r="DVG285" s="161"/>
      <c r="DVH285" s="163"/>
      <c r="DVI285" s="163"/>
      <c r="DVJ285" s="160"/>
      <c r="DVK285" s="161"/>
      <c r="DVL285" s="163"/>
      <c r="DVM285" s="163"/>
      <c r="DVN285" s="160"/>
      <c r="DVO285" s="161"/>
      <c r="DVP285" s="163"/>
      <c r="DVQ285" s="163"/>
      <c r="DVR285" s="160"/>
      <c r="DVS285" s="161"/>
      <c r="DVT285" s="163"/>
      <c r="DVU285" s="163"/>
      <c r="DVV285" s="160"/>
      <c r="DVW285" s="161"/>
      <c r="DVX285" s="163"/>
      <c r="DVY285" s="163"/>
      <c r="DVZ285" s="160"/>
      <c r="DWA285" s="161"/>
      <c r="DWB285" s="163"/>
      <c r="DWC285" s="163"/>
      <c r="DWD285" s="160"/>
      <c r="DWE285" s="161"/>
      <c r="DWF285" s="163"/>
      <c r="DWG285" s="163"/>
      <c r="DWH285" s="160"/>
      <c r="DWI285" s="161"/>
      <c r="DWJ285" s="163"/>
      <c r="DWK285" s="163"/>
      <c r="DWL285" s="160"/>
      <c r="DWM285" s="161"/>
      <c r="DWN285" s="163"/>
      <c r="DWO285" s="163"/>
      <c r="DWP285" s="160"/>
      <c r="DWQ285" s="161"/>
      <c r="DWR285" s="163"/>
      <c r="DWS285" s="163"/>
      <c r="DWT285" s="160"/>
      <c r="DWU285" s="161"/>
      <c r="DWV285" s="163"/>
      <c r="DWW285" s="163"/>
      <c r="DWX285" s="160"/>
      <c r="DWY285" s="161"/>
      <c r="DWZ285" s="163"/>
      <c r="DXA285" s="163"/>
      <c r="DXB285" s="160"/>
      <c r="DXC285" s="161"/>
      <c r="DXD285" s="163"/>
      <c r="DXE285" s="163"/>
      <c r="DXF285" s="160"/>
      <c r="DXG285" s="161"/>
      <c r="DXH285" s="163"/>
      <c r="DXI285" s="163"/>
      <c r="DXJ285" s="160"/>
      <c r="DXK285" s="161"/>
      <c r="DXL285" s="163"/>
      <c r="DXM285" s="163"/>
      <c r="DXN285" s="160"/>
      <c r="DXO285" s="161"/>
      <c r="DXP285" s="163"/>
      <c r="DXQ285" s="163"/>
      <c r="DXR285" s="160"/>
      <c r="DXS285" s="161"/>
      <c r="DXT285" s="163"/>
      <c r="DXU285" s="163"/>
      <c r="DXV285" s="160"/>
      <c r="DXW285" s="161"/>
      <c r="DXX285" s="163"/>
      <c r="DXY285" s="163"/>
      <c r="DXZ285" s="160"/>
      <c r="DYA285" s="161"/>
      <c r="DYB285" s="163"/>
      <c r="DYC285" s="163"/>
      <c r="DYD285" s="160"/>
      <c r="DYE285" s="161"/>
      <c r="DYF285" s="163"/>
      <c r="DYG285" s="163"/>
      <c r="DYH285" s="160"/>
      <c r="DYI285" s="161"/>
      <c r="DYJ285" s="163"/>
      <c r="DYK285" s="163"/>
      <c r="DYL285" s="160"/>
      <c r="DYM285" s="161"/>
      <c r="DYN285" s="163"/>
      <c r="DYO285" s="163"/>
      <c r="DYP285" s="160"/>
      <c r="DYQ285" s="161"/>
      <c r="DYR285" s="163"/>
      <c r="DYS285" s="163"/>
      <c r="DYT285" s="160"/>
      <c r="DYU285" s="161"/>
      <c r="DYV285" s="163"/>
      <c r="DYW285" s="163"/>
      <c r="DYX285" s="160"/>
      <c r="DYY285" s="161"/>
      <c r="DYZ285" s="163"/>
      <c r="DZA285" s="163"/>
      <c r="DZB285" s="160"/>
      <c r="DZC285" s="161"/>
      <c r="DZD285" s="163"/>
      <c r="DZE285" s="163"/>
      <c r="DZF285" s="160"/>
      <c r="DZG285" s="161"/>
      <c r="DZH285" s="163"/>
      <c r="DZI285" s="163"/>
      <c r="DZJ285" s="160"/>
      <c r="DZK285" s="161"/>
      <c r="DZL285" s="163"/>
      <c r="DZM285" s="163"/>
      <c r="DZN285" s="160"/>
      <c r="DZO285" s="161"/>
      <c r="DZP285" s="163"/>
      <c r="DZQ285" s="163"/>
      <c r="DZR285" s="160"/>
      <c r="DZS285" s="161"/>
      <c r="DZT285" s="163"/>
      <c r="DZU285" s="163"/>
      <c r="DZV285" s="160"/>
      <c r="DZW285" s="161"/>
      <c r="DZX285" s="163"/>
      <c r="DZY285" s="163"/>
      <c r="DZZ285" s="160"/>
      <c r="EAA285" s="161"/>
      <c r="EAB285" s="163"/>
      <c r="EAC285" s="163"/>
      <c r="EAD285" s="160"/>
      <c r="EAE285" s="161"/>
      <c r="EAF285" s="163"/>
      <c r="EAG285" s="163"/>
      <c r="EAH285" s="160"/>
      <c r="EAI285" s="161"/>
      <c r="EAJ285" s="163"/>
      <c r="EAK285" s="163"/>
      <c r="EAL285" s="160"/>
      <c r="EAM285" s="161"/>
      <c r="EAN285" s="163"/>
      <c r="EAO285" s="163"/>
      <c r="EAP285" s="160"/>
      <c r="EAQ285" s="161"/>
      <c r="EAR285" s="163"/>
      <c r="EAS285" s="163"/>
      <c r="EAT285" s="160"/>
      <c r="EAU285" s="161"/>
      <c r="EAV285" s="163"/>
      <c r="EAW285" s="163"/>
      <c r="EAX285" s="160"/>
      <c r="EAY285" s="161"/>
      <c r="EAZ285" s="163"/>
      <c r="EBA285" s="163"/>
      <c r="EBB285" s="160"/>
      <c r="EBC285" s="161"/>
      <c r="EBD285" s="163"/>
      <c r="EBE285" s="163"/>
      <c r="EBF285" s="160"/>
      <c r="EBG285" s="161"/>
      <c r="EBH285" s="163"/>
      <c r="EBI285" s="163"/>
      <c r="EBJ285" s="160"/>
      <c r="EBK285" s="161"/>
      <c r="EBL285" s="163"/>
      <c r="EBM285" s="163"/>
      <c r="EBN285" s="160"/>
      <c r="EBO285" s="161"/>
      <c r="EBP285" s="163"/>
      <c r="EBQ285" s="163"/>
      <c r="EBR285" s="160"/>
      <c r="EBS285" s="161"/>
      <c r="EBT285" s="163"/>
      <c r="EBU285" s="163"/>
      <c r="EBV285" s="160"/>
      <c r="EBW285" s="161"/>
      <c r="EBX285" s="163"/>
      <c r="EBY285" s="163"/>
      <c r="EBZ285" s="160"/>
      <c r="ECA285" s="161"/>
      <c r="ECB285" s="163"/>
      <c r="ECC285" s="163"/>
      <c r="ECD285" s="160"/>
      <c r="ECE285" s="161"/>
      <c r="ECF285" s="163"/>
      <c r="ECG285" s="163"/>
      <c r="ECH285" s="160"/>
      <c r="ECI285" s="161"/>
      <c r="ECJ285" s="163"/>
      <c r="ECK285" s="163"/>
      <c r="ECL285" s="160"/>
      <c r="ECM285" s="161"/>
      <c r="ECN285" s="163"/>
      <c r="ECO285" s="163"/>
      <c r="ECP285" s="160"/>
      <c r="ECQ285" s="161"/>
      <c r="ECR285" s="163"/>
      <c r="ECS285" s="163"/>
      <c r="ECT285" s="160"/>
      <c r="ECU285" s="161"/>
      <c r="ECV285" s="163"/>
      <c r="ECW285" s="163"/>
      <c r="ECX285" s="160"/>
      <c r="ECY285" s="161"/>
      <c r="ECZ285" s="163"/>
      <c r="EDA285" s="163"/>
      <c r="EDB285" s="160"/>
      <c r="EDC285" s="161"/>
      <c r="EDD285" s="163"/>
      <c r="EDE285" s="163"/>
      <c r="EDF285" s="160"/>
      <c r="EDG285" s="161"/>
      <c r="EDH285" s="163"/>
      <c r="EDI285" s="163"/>
      <c r="EDJ285" s="160"/>
      <c r="EDK285" s="161"/>
      <c r="EDL285" s="163"/>
      <c r="EDM285" s="163"/>
      <c r="EDN285" s="160"/>
      <c r="EDO285" s="161"/>
      <c r="EDP285" s="163"/>
      <c r="EDQ285" s="163"/>
      <c r="EDR285" s="160"/>
      <c r="EDS285" s="161"/>
      <c r="EDT285" s="163"/>
      <c r="EDU285" s="163"/>
      <c r="EDV285" s="160"/>
      <c r="EDW285" s="161"/>
      <c r="EDX285" s="163"/>
      <c r="EDY285" s="163"/>
      <c r="EDZ285" s="160"/>
      <c r="EEA285" s="161"/>
      <c r="EEB285" s="163"/>
      <c r="EEC285" s="163"/>
      <c r="EED285" s="160"/>
      <c r="EEE285" s="161"/>
      <c r="EEF285" s="163"/>
      <c r="EEG285" s="163"/>
      <c r="EEH285" s="160"/>
      <c r="EEI285" s="161"/>
      <c r="EEJ285" s="163"/>
      <c r="EEK285" s="163"/>
      <c r="EEL285" s="160"/>
      <c r="EEM285" s="161"/>
      <c r="EEN285" s="163"/>
      <c r="EEO285" s="163"/>
      <c r="EEP285" s="160"/>
      <c r="EEQ285" s="161"/>
      <c r="EER285" s="163"/>
      <c r="EES285" s="163"/>
      <c r="EET285" s="160"/>
      <c r="EEU285" s="161"/>
      <c r="EEV285" s="163"/>
      <c r="EEW285" s="163"/>
      <c r="EEX285" s="160"/>
      <c r="EEY285" s="161"/>
      <c r="EEZ285" s="163"/>
      <c r="EFA285" s="163"/>
      <c r="EFB285" s="160"/>
      <c r="EFC285" s="161"/>
      <c r="EFD285" s="163"/>
      <c r="EFE285" s="163"/>
      <c r="EFF285" s="160"/>
      <c r="EFG285" s="161"/>
      <c r="EFH285" s="163"/>
      <c r="EFI285" s="163"/>
      <c r="EFJ285" s="160"/>
      <c r="EFK285" s="161"/>
      <c r="EFL285" s="163"/>
      <c r="EFM285" s="163"/>
      <c r="EFN285" s="160"/>
      <c r="EFO285" s="161"/>
      <c r="EFP285" s="163"/>
      <c r="EFQ285" s="163"/>
      <c r="EFR285" s="160"/>
      <c r="EFS285" s="161"/>
      <c r="EFT285" s="163"/>
      <c r="EFU285" s="163"/>
      <c r="EFV285" s="160"/>
      <c r="EFW285" s="161"/>
      <c r="EFX285" s="163"/>
      <c r="EFY285" s="163"/>
      <c r="EFZ285" s="160"/>
      <c r="EGA285" s="161"/>
      <c r="EGB285" s="163"/>
      <c r="EGC285" s="163"/>
      <c r="EGD285" s="160"/>
      <c r="EGE285" s="161"/>
      <c r="EGF285" s="163"/>
      <c r="EGG285" s="163"/>
      <c r="EGH285" s="160"/>
      <c r="EGI285" s="161"/>
      <c r="EGJ285" s="163"/>
      <c r="EGK285" s="163"/>
      <c r="EGL285" s="160"/>
      <c r="EGM285" s="161"/>
      <c r="EGN285" s="163"/>
      <c r="EGO285" s="163"/>
      <c r="EGP285" s="160"/>
      <c r="EGQ285" s="161"/>
      <c r="EGR285" s="163"/>
      <c r="EGS285" s="163"/>
      <c r="EGT285" s="160"/>
      <c r="EGU285" s="161"/>
      <c r="EGV285" s="163"/>
      <c r="EGW285" s="163"/>
      <c r="EGX285" s="160"/>
      <c r="EGY285" s="161"/>
      <c r="EGZ285" s="163"/>
      <c r="EHA285" s="163"/>
      <c r="EHB285" s="160"/>
      <c r="EHC285" s="161"/>
      <c r="EHD285" s="163"/>
      <c r="EHE285" s="163"/>
      <c r="EHF285" s="160"/>
      <c r="EHG285" s="161"/>
      <c r="EHH285" s="163"/>
      <c r="EHI285" s="163"/>
      <c r="EHJ285" s="160"/>
      <c r="EHK285" s="161"/>
      <c r="EHL285" s="163"/>
      <c r="EHM285" s="163"/>
      <c r="EHN285" s="160"/>
      <c r="EHO285" s="161"/>
      <c r="EHP285" s="163"/>
      <c r="EHQ285" s="163"/>
      <c r="EHR285" s="160"/>
      <c r="EHS285" s="161"/>
      <c r="EHT285" s="163"/>
      <c r="EHU285" s="163"/>
      <c r="EHV285" s="160"/>
      <c r="EHW285" s="161"/>
      <c r="EHX285" s="163"/>
      <c r="EHY285" s="163"/>
      <c r="EHZ285" s="160"/>
      <c r="EIA285" s="161"/>
      <c r="EIB285" s="163"/>
      <c r="EIC285" s="163"/>
      <c r="EID285" s="160"/>
      <c r="EIE285" s="161"/>
      <c r="EIF285" s="163"/>
      <c r="EIG285" s="163"/>
      <c r="EIH285" s="160"/>
      <c r="EII285" s="161"/>
      <c r="EIJ285" s="163"/>
      <c r="EIK285" s="163"/>
      <c r="EIL285" s="160"/>
      <c r="EIM285" s="161"/>
      <c r="EIN285" s="163"/>
      <c r="EIO285" s="163"/>
      <c r="EIP285" s="160"/>
      <c r="EIQ285" s="161"/>
      <c r="EIR285" s="163"/>
      <c r="EIS285" s="163"/>
      <c r="EIT285" s="160"/>
      <c r="EIU285" s="161"/>
      <c r="EIV285" s="163"/>
      <c r="EIW285" s="163"/>
      <c r="EIX285" s="160"/>
      <c r="EIY285" s="161"/>
      <c r="EIZ285" s="163"/>
      <c r="EJA285" s="163"/>
      <c r="EJB285" s="160"/>
      <c r="EJC285" s="161"/>
      <c r="EJD285" s="163"/>
      <c r="EJE285" s="163"/>
      <c r="EJF285" s="160"/>
      <c r="EJG285" s="161"/>
      <c r="EJH285" s="163"/>
      <c r="EJI285" s="163"/>
      <c r="EJJ285" s="160"/>
      <c r="EJK285" s="161"/>
      <c r="EJL285" s="163"/>
      <c r="EJM285" s="163"/>
      <c r="EJN285" s="160"/>
      <c r="EJO285" s="161"/>
      <c r="EJP285" s="163"/>
      <c r="EJQ285" s="163"/>
      <c r="EJR285" s="160"/>
      <c r="EJS285" s="161"/>
      <c r="EJT285" s="163"/>
      <c r="EJU285" s="163"/>
      <c r="EJV285" s="160"/>
      <c r="EJW285" s="161"/>
      <c r="EJX285" s="163"/>
      <c r="EJY285" s="163"/>
      <c r="EJZ285" s="160"/>
      <c r="EKA285" s="161"/>
      <c r="EKB285" s="163"/>
      <c r="EKC285" s="163"/>
      <c r="EKD285" s="160"/>
      <c r="EKE285" s="161"/>
      <c r="EKF285" s="163"/>
      <c r="EKG285" s="163"/>
      <c r="EKH285" s="160"/>
      <c r="EKI285" s="161"/>
      <c r="EKJ285" s="163"/>
      <c r="EKK285" s="163"/>
      <c r="EKL285" s="160"/>
      <c r="EKM285" s="161"/>
      <c r="EKN285" s="163"/>
      <c r="EKO285" s="163"/>
      <c r="EKP285" s="160"/>
      <c r="EKQ285" s="161"/>
      <c r="EKR285" s="163"/>
      <c r="EKS285" s="163"/>
      <c r="EKT285" s="160"/>
      <c r="EKU285" s="161"/>
      <c r="EKV285" s="163"/>
      <c r="EKW285" s="163"/>
      <c r="EKX285" s="160"/>
      <c r="EKY285" s="161"/>
      <c r="EKZ285" s="163"/>
      <c r="ELA285" s="163"/>
      <c r="ELB285" s="160"/>
      <c r="ELC285" s="161"/>
      <c r="ELD285" s="163"/>
      <c r="ELE285" s="163"/>
      <c r="ELF285" s="160"/>
      <c r="ELG285" s="161"/>
      <c r="ELH285" s="163"/>
      <c r="ELI285" s="163"/>
      <c r="ELJ285" s="160"/>
      <c r="ELK285" s="161"/>
      <c r="ELL285" s="163"/>
      <c r="ELM285" s="163"/>
      <c r="ELN285" s="160"/>
      <c r="ELO285" s="161"/>
      <c r="ELP285" s="163"/>
      <c r="ELQ285" s="163"/>
      <c r="ELR285" s="160"/>
      <c r="ELS285" s="161"/>
      <c r="ELT285" s="163"/>
      <c r="ELU285" s="163"/>
      <c r="ELV285" s="160"/>
      <c r="ELW285" s="161"/>
      <c r="ELX285" s="163"/>
      <c r="ELY285" s="163"/>
      <c r="ELZ285" s="160"/>
      <c r="EMA285" s="161"/>
      <c r="EMB285" s="163"/>
      <c r="EMC285" s="163"/>
      <c r="EMD285" s="160"/>
      <c r="EME285" s="161"/>
      <c r="EMF285" s="163"/>
      <c r="EMG285" s="163"/>
      <c r="EMH285" s="160"/>
      <c r="EMI285" s="161"/>
      <c r="EMJ285" s="163"/>
      <c r="EMK285" s="163"/>
      <c r="EML285" s="160"/>
      <c r="EMM285" s="161"/>
      <c r="EMN285" s="163"/>
      <c r="EMO285" s="163"/>
      <c r="EMP285" s="160"/>
      <c r="EMQ285" s="161"/>
      <c r="EMR285" s="163"/>
      <c r="EMS285" s="163"/>
      <c r="EMT285" s="160"/>
      <c r="EMU285" s="161"/>
      <c r="EMV285" s="163"/>
      <c r="EMW285" s="163"/>
      <c r="EMX285" s="160"/>
      <c r="EMY285" s="161"/>
      <c r="EMZ285" s="163"/>
      <c r="ENA285" s="163"/>
      <c r="ENB285" s="160"/>
      <c r="ENC285" s="161"/>
      <c r="END285" s="163"/>
      <c r="ENE285" s="163"/>
      <c r="ENF285" s="160"/>
      <c r="ENG285" s="161"/>
      <c r="ENH285" s="163"/>
      <c r="ENI285" s="163"/>
      <c r="ENJ285" s="160"/>
      <c r="ENK285" s="161"/>
      <c r="ENL285" s="163"/>
      <c r="ENM285" s="163"/>
      <c r="ENN285" s="160"/>
      <c r="ENO285" s="161"/>
      <c r="ENP285" s="163"/>
      <c r="ENQ285" s="163"/>
      <c r="ENR285" s="160"/>
      <c r="ENS285" s="161"/>
      <c r="ENT285" s="163"/>
      <c r="ENU285" s="163"/>
      <c r="ENV285" s="160"/>
      <c r="ENW285" s="161"/>
      <c r="ENX285" s="163"/>
      <c r="ENY285" s="163"/>
      <c r="ENZ285" s="160"/>
      <c r="EOA285" s="161"/>
      <c r="EOB285" s="163"/>
      <c r="EOC285" s="163"/>
      <c r="EOD285" s="160"/>
      <c r="EOE285" s="161"/>
      <c r="EOF285" s="163"/>
      <c r="EOG285" s="163"/>
      <c r="EOH285" s="160"/>
      <c r="EOI285" s="161"/>
      <c r="EOJ285" s="163"/>
      <c r="EOK285" s="163"/>
      <c r="EOL285" s="160"/>
      <c r="EOM285" s="161"/>
      <c r="EON285" s="163"/>
      <c r="EOO285" s="163"/>
      <c r="EOP285" s="160"/>
      <c r="EOQ285" s="161"/>
      <c r="EOR285" s="163"/>
      <c r="EOS285" s="163"/>
      <c r="EOT285" s="160"/>
      <c r="EOU285" s="161"/>
      <c r="EOV285" s="163"/>
      <c r="EOW285" s="163"/>
      <c r="EOX285" s="160"/>
      <c r="EOY285" s="161"/>
      <c r="EOZ285" s="163"/>
      <c r="EPA285" s="163"/>
      <c r="EPB285" s="160"/>
      <c r="EPC285" s="161"/>
      <c r="EPD285" s="163"/>
      <c r="EPE285" s="163"/>
      <c r="EPF285" s="160"/>
      <c r="EPG285" s="161"/>
      <c r="EPH285" s="163"/>
      <c r="EPI285" s="163"/>
      <c r="EPJ285" s="160"/>
      <c r="EPK285" s="161"/>
      <c r="EPL285" s="163"/>
      <c r="EPM285" s="163"/>
      <c r="EPN285" s="160"/>
      <c r="EPO285" s="161"/>
      <c r="EPP285" s="163"/>
      <c r="EPQ285" s="163"/>
      <c r="EPR285" s="160"/>
      <c r="EPS285" s="161"/>
      <c r="EPT285" s="163"/>
      <c r="EPU285" s="163"/>
      <c r="EPV285" s="160"/>
      <c r="EPW285" s="161"/>
      <c r="EPX285" s="163"/>
      <c r="EPY285" s="163"/>
      <c r="EPZ285" s="160"/>
      <c r="EQA285" s="161"/>
      <c r="EQB285" s="163"/>
      <c r="EQC285" s="163"/>
      <c r="EQD285" s="160"/>
      <c r="EQE285" s="161"/>
      <c r="EQF285" s="163"/>
      <c r="EQG285" s="163"/>
      <c r="EQH285" s="160"/>
      <c r="EQI285" s="161"/>
      <c r="EQJ285" s="163"/>
      <c r="EQK285" s="163"/>
      <c r="EQL285" s="160"/>
      <c r="EQM285" s="161"/>
      <c r="EQN285" s="163"/>
      <c r="EQO285" s="163"/>
      <c r="EQP285" s="160"/>
      <c r="EQQ285" s="161"/>
      <c r="EQR285" s="163"/>
      <c r="EQS285" s="163"/>
      <c r="EQT285" s="160"/>
      <c r="EQU285" s="161"/>
      <c r="EQV285" s="163"/>
      <c r="EQW285" s="163"/>
      <c r="EQX285" s="160"/>
      <c r="EQY285" s="161"/>
      <c r="EQZ285" s="163"/>
      <c r="ERA285" s="163"/>
      <c r="ERB285" s="160"/>
      <c r="ERC285" s="161"/>
      <c r="ERD285" s="163"/>
      <c r="ERE285" s="163"/>
      <c r="ERF285" s="160"/>
      <c r="ERG285" s="161"/>
      <c r="ERH285" s="163"/>
      <c r="ERI285" s="163"/>
      <c r="ERJ285" s="160"/>
      <c r="ERK285" s="161"/>
      <c r="ERL285" s="163"/>
      <c r="ERM285" s="163"/>
      <c r="ERN285" s="160"/>
      <c r="ERO285" s="161"/>
      <c r="ERP285" s="163"/>
      <c r="ERQ285" s="163"/>
      <c r="ERR285" s="160"/>
      <c r="ERS285" s="161"/>
      <c r="ERT285" s="163"/>
      <c r="ERU285" s="163"/>
      <c r="ERV285" s="160"/>
      <c r="ERW285" s="161"/>
      <c r="ERX285" s="163"/>
      <c r="ERY285" s="163"/>
      <c r="ERZ285" s="160"/>
      <c r="ESA285" s="161"/>
      <c r="ESB285" s="163"/>
      <c r="ESC285" s="163"/>
      <c r="ESD285" s="160"/>
      <c r="ESE285" s="161"/>
      <c r="ESF285" s="163"/>
      <c r="ESG285" s="163"/>
      <c r="ESH285" s="160"/>
      <c r="ESI285" s="161"/>
      <c r="ESJ285" s="163"/>
      <c r="ESK285" s="163"/>
      <c r="ESL285" s="160"/>
      <c r="ESM285" s="161"/>
      <c r="ESN285" s="163"/>
      <c r="ESO285" s="163"/>
      <c r="ESP285" s="160"/>
      <c r="ESQ285" s="161"/>
      <c r="ESR285" s="163"/>
      <c r="ESS285" s="163"/>
      <c r="EST285" s="160"/>
      <c r="ESU285" s="161"/>
      <c r="ESV285" s="163"/>
      <c r="ESW285" s="163"/>
      <c r="ESX285" s="160"/>
      <c r="ESY285" s="161"/>
      <c r="ESZ285" s="163"/>
      <c r="ETA285" s="163"/>
      <c r="ETB285" s="160"/>
      <c r="ETC285" s="161"/>
      <c r="ETD285" s="163"/>
      <c r="ETE285" s="163"/>
      <c r="ETF285" s="160"/>
      <c r="ETG285" s="161"/>
      <c r="ETH285" s="163"/>
      <c r="ETI285" s="163"/>
      <c r="ETJ285" s="160"/>
      <c r="ETK285" s="161"/>
      <c r="ETL285" s="163"/>
      <c r="ETM285" s="163"/>
      <c r="ETN285" s="160"/>
      <c r="ETO285" s="161"/>
      <c r="ETP285" s="163"/>
      <c r="ETQ285" s="163"/>
      <c r="ETR285" s="160"/>
      <c r="ETS285" s="161"/>
      <c r="ETT285" s="163"/>
      <c r="ETU285" s="163"/>
      <c r="ETV285" s="160"/>
      <c r="ETW285" s="161"/>
      <c r="ETX285" s="163"/>
      <c r="ETY285" s="163"/>
      <c r="ETZ285" s="160"/>
      <c r="EUA285" s="161"/>
      <c r="EUB285" s="163"/>
      <c r="EUC285" s="163"/>
      <c r="EUD285" s="160"/>
      <c r="EUE285" s="161"/>
      <c r="EUF285" s="163"/>
      <c r="EUG285" s="163"/>
      <c r="EUH285" s="160"/>
      <c r="EUI285" s="161"/>
      <c r="EUJ285" s="163"/>
      <c r="EUK285" s="163"/>
      <c r="EUL285" s="160"/>
      <c r="EUM285" s="161"/>
      <c r="EUN285" s="163"/>
      <c r="EUO285" s="163"/>
      <c r="EUP285" s="160"/>
      <c r="EUQ285" s="161"/>
      <c r="EUR285" s="163"/>
      <c r="EUS285" s="163"/>
      <c r="EUT285" s="160"/>
      <c r="EUU285" s="161"/>
      <c r="EUV285" s="163"/>
      <c r="EUW285" s="163"/>
      <c r="EUX285" s="160"/>
      <c r="EUY285" s="161"/>
      <c r="EUZ285" s="163"/>
      <c r="EVA285" s="163"/>
      <c r="EVB285" s="160"/>
      <c r="EVC285" s="161"/>
      <c r="EVD285" s="163"/>
      <c r="EVE285" s="163"/>
      <c r="EVF285" s="160"/>
      <c r="EVG285" s="161"/>
      <c r="EVH285" s="163"/>
      <c r="EVI285" s="163"/>
      <c r="EVJ285" s="160"/>
      <c r="EVK285" s="161"/>
      <c r="EVL285" s="163"/>
      <c r="EVM285" s="163"/>
      <c r="EVN285" s="160"/>
      <c r="EVO285" s="161"/>
      <c r="EVP285" s="163"/>
      <c r="EVQ285" s="163"/>
      <c r="EVR285" s="160"/>
      <c r="EVS285" s="161"/>
      <c r="EVT285" s="163"/>
      <c r="EVU285" s="163"/>
      <c r="EVV285" s="160"/>
      <c r="EVW285" s="161"/>
      <c r="EVX285" s="163"/>
      <c r="EVY285" s="163"/>
      <c r="EVZ285" s="160"/>
      <c r="EWA285" s="161"/>
      <c r="EWB285" s="163"/>
      <c r="EWC285" s="163"/>
      <c r="EWD285" s="160"/>
      <c r="EWE285" s="161"/>
      <c r="EWF285" s="163"/>
      <c r="EWG285" s="163"/>
      <c r="EWH285" s="160"/>
      <c r="EWI285" s="161"/>
      <c r="EWJ285" s="163"/>
      <c r="EWK285" s="163"/>
      <c r="EWL285" s="160"/>
      <c r="EWM285" s="161"/>
      <c r="EWN285" s="163"/>
      <c r="EWO285" s="163"/>
      <c r="EWP285" s="160"/>
      <c r="EWQ285" s="161"/>
      <c r="EWR285" s="163"/>
      <c r="EWS285" s="163"/>
      <c r="EWT285" s="160"/>
      <c r="EWU285" s="161"/>
      <c r="EWV285" s="163"/>
      <c r="EWW285" s="163"/>
      <c r="EWX285" s="160"/>
      <c r="EWY285" s="161"/>
      <c r="EWZ285" s="163"/>
      <c r="EXA285" s="163"/>
      <c r="EXB285" s="160"/>
      <c r="EXC285" s="161"/>
      <c r="EXD285" s="163"/>
      <c r="EXE285" s="163"/>
      <c r="EXF285" s="160"/>
      <c r="EXG285" s="161"/>
      <c r="EXH285" s="163"/>
      <c r="EXI285" s="163"/>
      <c r="EXJ285" s="160"/>
      <c r="EXK285" s="161"/>
      <c r="EXL285" s="163"/>
      <c r="EXM285" s="163"/>
      <c r="EXN285" s="160"/>
      <c r="EXO285" s="161"/>
      <c r="EXP285" s="163"/>
      <c r="EXQ285" s="163"/>
      <c r="EXR285" s="160"/>
      <c r="EXS285" s="161"/>
      <c r="EXT285" s="163"/>
      <c r="EXU285" s="163"/>
      <c r="EXV285" s="160"/>
      <c r="EXW285" s="161"/>
      <c r="EXX285" s="163"/>
      <c r="EXY285" s="163"/>
      <c r="EXZ285" s="160"/>
      <c r="EYA285" s="161"/>
      <c r="EYB285" s="163"/>
      <c r="EYC285" s="163"/>
      <c r="EYD285" s="160"/>
      <c r="EYE285" s="161"/>
      <c r="EYF285" s="163"/>
      <c r="EYG285" s="163"/>
      <c r="EYH285" s="160"/>
      <c r="EYI285" s="161"/>
      <c r="EYJ285" s="163"/>
      <c r="EYK285" s="163"/>
      <c r="EYL285" s="160"/>
      <c r="EYM285" s="161"/>
      <c r="EYN285" s="163"/>
      <c r="EYO285" s="163"/>
      <c r="EYP285" s="160"/>
      <c r="EYQ285" s="161"/>
      <c r="EYR285" s="163"/>
      <c r="EYS285" s="163"/>
      <c r="EYT285" s="160"/>
      <c r="EYU285" s="161"/>
      <c r="EYV285" s="163"/>
      <c r="EYW285" s="163"/>
      <c r="EYX285" s="160"/>
      <c r="EYY285" s="161"/>
      <c r="EYZ285" s="163"/>
      <c r="EZA285" s="163"/>
      <c r="EZB285" s="160"/>
      <c r="EZC285" s="161"/>
      <c r="EZD285" s="163"/>
      <c r="EZE285" s="163"/>
      <c r="EZF285" s="160"/>
      <c r="EZG285" s="161"/>
      <c r="EZH285" s="163"/>
      <c r="EZI285" s="163"/>
      <c r="EZJ285" s="160"/>
      <c r="EZK285" s="161"/>
      <c r="EZL285" s="163"/>
      <c r="EZM285" s="163"/>
      <c r="EZN285" s="160"/>
      <c r="EZO285" s="161"/>
      <c r="EZP285" s="163"/>
      <c r="EZQ285" s="163"/>
      <c r="EZR285" s="160"/>
      <c r="EZS285" s="161"/>
      <c r="EZT285" s="163"/>
      <c r="EZU285" s="163"/>
      <c r="EZV285" s="160"/>
      <c r="EZW285" s="161"/>
      <c r="EZX285" s="163"/>
      <c r="EZY285" s="163"/>
      <c r="EZZ285" s="160"/>
      <c r="FAA285" s="161"/>
      <c r="FAB285" s="163"/>
      <c r="FAC285" s="163"/>
      <c r="FAD285" s="160"/>
      <c r="FAE285" s="161"/>
      <c r="FAF285" s="163"/>
      <c r="FAG285" s="163"/>
      <c r="FAH285" s="160"/>
      <c r="FAI285" s="161"/>
      <c r="FAJ285" s="163"/>
      <c r="FAK285" s="163"/>
      <c r="FAL285" s="160"/>
      <c r="FAM285" s="161"/>
      <c r="FAN285" s="163"/>
      <c r="FAO285" s="163"/>
      <c r="FAP285" s="160"/>
      <c r="FAQ285" s="161"/>
      <c r="FAR285" s="163"/>
      <c r="FAS285" s="163"/>
      <c r="FAT285" s="160"/>
      <c r="FAU285" s="161"/>
      <c r="FAV285" s="163"/>
      <c r="FAW285" s="163"/>
      <c r="FAX285" s="160"/>
      <c r="FAY285" s="161"/>
      <c r="FAZ285" s="163"/>
      <c r="FBA285" s="163"/>
      <c r="FBB285" s="160"/>
      <c r="FBC285" s="161"/>
      <c r="FBD285" s="163"/>
      <c r="FBE285" s="163"/>
      <c r="FBF285" s="160"/>
      <c r="FBG285" s="161"/>
      <c r="FBH285" s="163"/>
      <c r="FBI285" s="163"/>
      <c r="FBJ285" s="160"/>
      <c r="FBK285" s="161"/>
      <c r="FBL285" s="163"/>
      <c r="FBM285" s="163"/>
      <c r="FBN285" s="160"/>
      <c r="FBO285" s="161"/>
      <c r="FBP285" s="163"/>
      <c r="FBQ285" s="163"/>
      <c r="FBR285" s="160"/>
      <c r="FBS285" s="161"/>
      <c r="FBT285" s="163"/>
      <c r="FBU285" s="163"/>
      <c r="FBV285" s="160"/>
      <c r="FBW285" s="161"/>
      <c r="FBX285" s="163"/>
      <c r="FBY285" s="163"/>
      <c r="FBZ285" s="160"/>
      <c r="FCA285" s="161"/>
      <c r="FCB285" s="163"/>
      <c r="FCC285" s="163"/>
      <c r="FCD285" s="160"/>
      <c r="FCE285" s="161"/>
      <c r="FCF285" s="163"/>
      <c r="FCG285" s="163"/>
      <c r="FCH285" s="160"/>
      <c r="FCI285" s="161"/>
      <c r="FCJ285" s="163"/>
      <c r="FCK285" s="163"/>
      <c r="FCL285" s="160"/>
      <c r="FCM285" s="161"/>
      <c r="FCN285" s="163"/>
      <c r="FCO285" s="163"/>
      <c r="FCP285" s="160"/>
      <c r="FCQ285" s="161"/>
      <c r="FCR285" s="163"/>
      <c r="FCS285" s="163"/>
      <c r="FCT285" s="160"/>
      <c r="FCU285" s="161"/>
      <c r="FCV285" s="163"/>
      <c r="FCW285" s="163"/>
      <c r="FCX285" s="160"/>
      <c r="FCY285" s="161"/>
      <c r="FCZ285" s="163"/>
      <c r="FDA285" s="163"/>
      <c r="FDB285" s="160"/>
      <c r="FDC285" s="161"/>
      <c r="FDD285" s="163"/>
      <c r="FDE285" s="163"/>
      <c r="FDF285" s="160"/>
      <c r="FDG285" s="161"/>
      <c r="FDH285" s="163"/>
      <c r="FDI285" s="163"/>
      <c r="FDJ285" s="160"/>
      <c r="FDK285" s="161"/>
      <c r="FDL285" s="163"/>
      <c r="FDM285" s="163"/>
      <c r="FDN285" s="160"/>
      <c r="FDO285" s="161"/>
      <c r="FDP285" s="163"/>
      <c r="FDQ285" s="163"/>
      <c r="FDR285" s="160"/>
      <c r="FDS285" s="161"/>
      <c r="FDT285" s="163"/>
      <c r="FDU285" s="163"/>
      <c r="FDV285" s="160"/>
      <c r="FDW285" s="161"/>
      <c r="FDX285" s="163"/>
      <c r="FDY285" s="163"/>
      <c r="FDZ285" s="160"/>
      <c r="FEA285" s="161"/>
      <c r="FEB285" s="163"/>
      <c r="FEC285" s="163"/>
      <c r="FED285" s="160"/>
      <c r="FEE285" s="161"/>
      <c r="FEF285" s="163"/>
      <c r="FEG285" s="163"/>
      <c r="FEH285" s="160"/>
      <c r="FEI285" s="161"/>
      <c r="FEJ285" s="163"/>
      <c r="FEK285" s="163"/>
      <c r="FEL285" s="160"/>
      <c r="FEM285" s="161"/>
      <c r="FEN285" s="163"/>
      <c r="FEO285" s="163"/>
      <c r="FEP285" s="160"/>
      <c r="FEQ285" s="161"/>
      <c r="FER285" s="163"/>
      <c r="FES285" s="163"/>
      <c r="FET285" s="160"/>
      <c r="FEU285" s="161"/>
      <c r="FEV285" s="163"/>
      <c r="FEW285" s="163"/>
      <c r="FEX285" s="160"/>
      <c r="FEY285" s="161"/>
      <c r="FEZ285" s="163"/>
      <c r="FFA285" s="163"/>
      <c r="FFB285" s="160"/>
      <c r="FFC285" s="161"/>
      <c r="FFD285" s="163"/>
      <c r="FFE285" s="163"/>
      <c r="FFF285" s="160"/>
      <c r="FFG285" s="161"/>
      <c r="FFH285" s="163"/>
      <c r="FFI285" s="163"/>
      <c r="FFJ285" s="160"/>
      <c r="FFK285" s="161"/>
      <c r="FFL285" s="163"/>
      <c r="FFM285" s="163"/>
      <c r="FFN285" s="160"/>
      <c r="FFO285" s="161"/>
      <c r="FFP285" s="163"/>
      <c r="FFQ285" s="163"/>
      <c r="FFR285" s="160"/>
      <c r="FFS285" s="161"/>
      <c r="FFT285" s="163"/>
      <c r="FFU285" s="163"/>
      <c r="FFV285" s="160"/>
      <c r="FFW285" s="161"/>
      <c r="FFX285" s="163"/>
      <c r="FFY285" s="163"/>
      <c r="FFZ285" s="160"/>
      <c r="FGA285" s="161"/>
      <c r="FGB285" s="163"/>
      <c r="FGC285" s="163"/>
      <c r="FGD285" s="160"/>
      <c r="FGE285" s="161"/>
      <c r="FGF285" s="163"/>
      <c r="FGG285" s="163"/>
      <c r="FGH285" s="160"/>
      <c r="FGI285" s="161"/>
      <c r="FGJ285" s="163"/>
      <c r="FGK285" s="163"/>
      <c r="FGL285" s="160"/>
      <c r="FGM285" s="161"/>
      <c r="FGN285" s="163"/>
      <c r="FGO285" s="163"/>
      <c r="FGP285" s="160"/>
      <c r="FGQ285" s="161"/>
      <c r="FGR285" s="163"/>
      <c r="FGS285" s="163"/>
      <c r="FGT285" s="160"/>
      <c r="FGU285" s="161"/>
      <c r="FGV285" s="163"/>
      <c r="FGW285" s="163"/>
      <c r="FGX285" s="160"/>
      <c r="FGY285" s="161"/>
      <c r="FGZ285" s="163"/>
      <c r="FHA285" s="163"/>
      <c r="FHB285" s="160"/>
      <c r="FHC285" s="161"/>
      <c r="FHD285" s="163"/>
      <c r="FHE285" s="163"/>
      <c r="FHF285" s="160"/>
      <c r="FHG285" s="161"/>
      <c r="FHH285" s="163"/>
      <c r="FHI285" s="163"/>
      <c r="FHJ285" s="160"/>
      <c r="FHK285" s="161"/>
      <c r="FHL285" s="163"/>
      <c r="FHM285" s="163"/>
      <c r="FHN285" s="160"/>
      <c r="FHO285" s="161"/>
      <c r="FHP285" s="163"/>
      <c r="FHQ285" s="163"/>
      <c r="FHR285" s="160"/>
      <c r="FHS285" s="161"/>
      <c r="FHT285" s="163"/>
      <c r="FHU285" s="163"/>
      <c r="FHV285" s="160"/>
      <c r="FHW285" s="161"/>
      <c r="FHX285" s="163"/>
      <c r="FHY285" s="163"/>
      <c r="FHZ285" s="160"/>
      <c r="FIA285" s="161"/>
      <c r="FIB285" s="163"/>
      <c r="FIC285" s="163"/>
      <c r="FID285" s="160"/>
      <c r="FIE285" s="161"/>
      <c r="FIF285" s="163"/>
      <c r="FIG285" s="163"/>
      <c r="FIH285" s="160"/>
      <c r="FII285" s="161"/>
      <c r="FIJ285" s="163"/>
      <c r="FIK285" s="163"/>
      <c r="FIL285" s="160"/>
      <c r="FIM285" s="161"/>
      <c r="FIN285" s="163"/>
      <c r="FIO285" s="163"/>
      <c r="FIP285" s="160"/>
      <c r="FIQ285" s="161"/>
      <c r="FIR285" s="163"/>
      <c r="FIS285" s="163"/>
      <c r="FIT285" s="160"/>
      <c r="FIU285" s="161"/>
      <c r="FIV285" s="163"/>
      <c r="FIW285" s="163"/>
      <c r="FIX285" s="160"/>
      <c r="FIY285" s="161"/>
      <c r="FIZ285" s="163"/>
      <c r="FJA285" s="163"/>
      <c r="FJB285" s="160"/>
      <c r="FJC285" s="161"/>
      <c r="FJD285" s="163"/>
      <c r="FJE285" s="163"/>
      <c r="FJF285" s="160"/>
      <c r="FJG285" s="161"/>
      <c r="FJH285" s="163"/>
      <c r="FJI285" s="163"/>
      <c r="FJJ285" s="160"/>
      <c r="FJK285" s="161"/>
      <c r="FJL285" s="163"/>
      <c r="FJM285" s="163"/>
      <c r="FJN285" s="160"/>
      <c r="FJO285" s="161"/>
      <c r="FJP285" s="163"/>
      <c r="FJQ285" s="163"/>
      <c r="FJR285" s="160"/>
      <c r="FJS285" s="161"/>
      <c r="FJT285" s="163"/>
      <c r="FJU285" s="163"/>
      <c r="FJV285" s="160"/>
      <c r="FJW285" s="161"/>
      <c r="FJX285" s="163"/>
      <c r="FJY285" s="163"/>
      <c r="FJZ285" s="160"/>
      <c r="FKA285" s="161"/>
      <c r="FKB285" s="163"/>
      <c r="FKC285" s="163"/>
      <c r="FKD285" s="160"/>
      <c r="FKE285" s="161"/>
      <c r="FKF285" s="163"/>
      <c r="FKG285" s="163"/>
      <c r="FKH285" s="160"/>
      <c r="FKI285" s="161"/>
      <c r="FKJ285" s="163"/>
      <c r="FKK285" s="163"/>
      <c r="FKL285" s="160"/>
      <c r="FKM285" s="161"/>
      <c r="FKN285" s="163"/>
      <c r="FKO285" s="163"/>
      <c r="FKP285" s="160"/>
      <c r="FKQ285" s="161"/>
      <c r="FKR285" s="163"/>
      <c r="FKS285" s="163"/>
      <c r="FKT285" s="160"/>
      <c r="FKU285" s="161"/>
      <c r="FKV285" s="163"/>
      <c r="FKW285" s="163"/>
      <c r="FKX285" s="160"/>
      <c r="FKY285" s="161"/>
      <c r="FKZ285" s="163"/>
      <c r="FLA285" s="163"/>
      <c r="FLB285" s="160"/>
      <c r="FLC285" s="161"/>
      <c r="FLD285" s="163"/>
      <c r="FLE285" s="163"/>
      <c r="FLF285" s="160"/>
      <c r="FLG285" s="161"/>
      <c r="FLH285" s="163"/>
      <c r="FLI285" s="163"/>
      <c r="FLJ285" s="160"/>
      <c r="FLK285" s="161"/>
      <c r="FLL285" s="163"/>
      <c r="FLM285" s="163"/>
      <c r="FLN285" s="160"/>
      <c r="FLO285" s="161"/>
      <c r="FLP285" s="163"/>
      <c r="FLQ285" s="163"/>
      <c r="FLR285" s="160"/>
      <c r="FLS285" s="161"/>
      <c r="FLT285" s="163"/>
      <c r="FLU285" s="163"/>
      <c r="FLV285" s="160"/>
      <c r="FLW285" s="161"/>
      <c r="FLX285" s="163"/>
      <c r="FLY285" s="163"/>
      <c r="FLZ285" s="160"/>
      <c r="FMA285" s="161"/>
      <c r="FMB285" s="163"/>
      <c r="FMC285" s="163"/>
      <c r="FMD285" s="160"/>
      <c r="FME285" s="161"/>
      <c r="FMF285" s="163"/>
      <c r="FMG285" s="163"/>
      <c r="FMH285" s="160"/>
      <c r="FMI285" s="161"/>
      <c r="FMJ285" s="163"/>
      <c r="FMK285" s="163"/>
      <c r="FML285" s="160"/>
      <c r="FMM285" s="161"/>
      <c r="FMN285" s="163"/>
      <c r="FMO285" s="163"/>
      <c r="FMP285" s="160"/>
      <c r="FMQ285" s="161"/>
      <c r="FMR285" s="163"/>
      <c r="FMS285" s="163"/>
      <c r="FMT285" s="160"/>
      <c r="FMU285" s="161"/>
      <c r="FMV285" s="163"/>
      <c r="FMW285" s="163"/>
      <c r="FMX285" s="160"/>
      <c r="FMY285" s="161"/>
      <c r="FMZ285" s="163"/>
      <c r="FNA285" s="163"/>
      <c r="FNB285" s="160"/>
      <c r="FNC285" s="161"/>
      <c r="FND285" s="163"/>
      <c r="FNE285" s="163"/>
      <c r="FNF285" s="160"/>
      <c r="FNG285" s="161"/>
      <c r="FNH285" s="163"/>
      <c r="FNI285" s="163"/>
      <c r="FNJ285" s="160"/>
      <c r="FNK285" s="161"/>
      <c r="FNL285" s="163"/>
      <c r="FNM285" s="163"/>
      <c r="FNN285" s="160"/>
      <c r="FNO285" s="161"/>
      <c r="FNP285" s="163"/>
      <c r="FNQ285" s="163"/>
      <c r="FNR285" s="160"/>
      <c r="FNS285" s="161"/>
      <c r="FNT285" s="163"/>
      <c r="FNU285" s="163"/>
      <c r="FNV285" s="160"/>
      <c r="FNW285" s="161"/>
      <c r="FNX285" s="163"/>
      <c r="FNY285" s="163"/>
      <c r="FNZ285" s="160"/>
      <c r="FOA285" s="161"/>
      <c r="FOB285" s="163"/>
      <c r="FOC285" s="163"/>
      <c r="FOD285" s="160"/>
      <c r="FOE285" s="161"/>
      <c r="FOF285" s="163"/>
      <c r="FOG285" s="163"/>
      <c r="FOH285" s="160"/>
      <c r="FOI285" s="161"/>
      <c r="FOJ285" s="163"/>
      <c r="FOK285" s="163"/>
      <c r="FOL285" s="160"/>
      <c r="FOM285" s="161"/>
      <c r="FON285" s="163"/>
      <c r="FOO285" s="163"/>
      <c r="FOP285" s="160"/>
      <c r="FOQ285" s="161"/>
      <c r="FOR285" s="163"/>
      <c r="FOS285" s="163"/>
      <c r="FOT285" s="160"/>
      <c r="FOU285" s="161"/>
      <c r="FOV285" s="163"/>
      <c r="FOW285" s="163"/>
      <c r="FOX285" s="160"/>
      <c r="FOY285" s="161"/>
      <c r="FOZ285" s="163"/>
      <c r="FPA285" s="163"/>
      <c r="FPB285" s="160"/>
      <c r="FPC285" s="161"/>
      <c r="FPD285" s="163"/>
      <c r="FPE285" s="163"/>
      <c r="FPF285" s="160"/>
      <c r="FPG285" s="161"/>
      <c r="FPH285" s="163"/>
      <c r="FPI285" s="163"/>
      <c r="FPJ285" s="160"/>
      <c r="FPK285" s="161"/>
      <c r="FPL285" s="163"/>
      <c r="FPM285" s="163"/>
      <c r="FPN285" s="160"/>
      <c r="FPO285" s="161"/>
      <c r="FPP285" s="163"/>
      <c r="FPQ285" s="163"/>
      <c r="FPR285" s="160"/>
      <c r="FPS285" s="161"/>
      <c r="FPT285" s="163"/>
      <c r="FPU285" s="163"/>
      <c r="FPV285" s="160"/>
      <c r="FPW285" s="161"/>
      <c r="FPX285" s="163"/>
      <c r="FPY285" s="163"/>
      <c r="FPZ285" s="160"/>
      <c r="FQA285" s="161"/>
      <c r="FQB285" s="163"/>
      <c r="FQC285" s="163"/>
      <c r="FQD285" s="160"/>
      <c r="FQE285" s="161"/>
      <c r="FQF285" s="163"/>
      <c r="FQG285" s="163"/>
      <c r="FQH285" s="160"/>
      <c r="FQI285" s="161"/>
      <c r="FQJ285" s="163"/>
      <c r="FQK285" s="163"/>
      <c r="FQL285" s="160"/>
      <c r="FQM285" s="161"/>
      <c r="FQN285" s="163"/>
      <c r="FQO285" s="163"/>
      <c r="FQP285" s="160"/>
      <c r="FQQ285" s="161"/>
      <c r="FQR285" s="163"/>
      <c r="FQS285" s="163"/>
      <c r="FQT285" s="160"/>
      <c r="FQU285" s="161"/>
      <c r="FQV285" s="163"/>
      <c r="FQW285" s="163"/>
      <c r="FQX285" s="160"/>
      <c r="FQY285" s="161"/>
      <c r="FQZ285" s="163"/>
      <c r="FRA285" s="163"/>
      <c r="FRB285" s="160"/>
      <c r="FRC285" s="161"/>
      <c r="FRD285" s="163"/>
      <c r="FRE285" s="163"/>
      <c r="FRF285" s="160"/>
      <c r="FRG285" s="161"/>
      <c r="FRH285" s="163"/>
      <c r="FRI285" s="163"/>
      <c r="FRJ285" s="160"/>
      <c r="FRK285" s="161"/>
      <c r="FRL285" s="163"/>
      <c r="FRM285" s="163"/>
      <c r="FRN285" s="160"/>
      <c r="FRO285" s="161"/>
      <c r="FRP285" s="163"/>
      <c r="FRQ285" s="163"/>
      <c r="FRR285" s="160"/>
      <c r="FRS285" s="161"/>
      <c r="FRT285" s="163"/>
      <c r="FRU285" s="163"/>
      <c r="FRV285" s="160"/>
      <c r="FRW285" s="161"/>
      <c r="FRX285" s="163"/>
      <c r="FRY285" s="163"/>
      <c r="FRZ285" s="160"/>
      <c r="FSA285" s="161"/>
      <c r="FSB285" s="163"/>
      <c r="FSC285" s="163"/>
      <c r="FSD285" s="160"/>
      <c r="FSE285" s="161"/>
      <c r="FSF285" s="163"/>
      <c r="FSG285" s="163"/>
      <c r="FSH285" s="160"/>
      <c r="FSI285" s="161"/>
      <c r="FSJ285" s="163"/>
      <c r="FSK285" s="163"/>
      <c r="FSL285" s="160"/>
      <c r="FSM285" s="161"/>
      <c r="FSN285" s="163"/>
      <c r="FSO285" s="163"/>
      <c r="FSP285" s="160"/>
      <c r="FSQ285" s="161"/>
      <c r="FSR285" s="163"/>
      <c r="FSS285" s="163"/>
      <c r="FST285" s="160"/>
      <c r="FSU285" s="161"/>
      <c r="FSV285" s="163"/>
      <c r="FSW285" s="163"/>
      <c r="FSX285" s="160"/>
      <c r="FSY285" s="161"/>
      <c r="FSZ285" s="163"/>
      <c r="FTA285" s="163"/>
      <c r="FTB285" s="160"/>
      <c r="FTC285" s="161"/>
      <c r="FTD285" s="163"/>
      <c r="FTE285" s="163"/>
      <c r="FTF285" s="160"/>
      <c r="FTG285" s="161"/>
      <c r="FTH285" s="163"/>
      <c r="FTI285" s="163"/>
      <c r="FTJ285" s="160"/>
      <c r="FTK285" s="161"/>
      <c r="FTL285" s="163"/>
      <c r="FTM285" s="163"/>
      <c r="FTN285" s="160"/>
      <c r="FTO285" s="161"/>
      <c r="FTP285" s="163"/>
      <c r="FTQ285" s="163"/>
      <c r="FTR285" s="160"/>
      <c r="FTS285" s="161"/>
      <c r="FTT285" s="163"/>
      <c r="FTU285" s="163"/>
      <c r="FTV285" s="160"/>
      <c r="FTW285" s="161"/>
      <c r="FTX285" s="163"/>
      <c r="FTY285" s="163"/>
      <c r="FTZ285" s="160"/>
      <c r="FUA285" s="161"/>
      <c r="FUB285" s="163"/>
      <c r="FUC285" s="163"/>
      <c r="FUD285" s="160"/>
      <c r="FUE285" s="161"/>
      <c r="FUF285" s="163"/>
      <c r="FUG285" s="163"/>
      <c r="FUH285" s="160"/>
      <c r="FUI285" s="161"/>
      <c r="FUJ285" s="163"/>
      <c r="FUK285" s="163"/>
      <c r="FUL285" s="160"/>
      <c r="FUM285" s="161"/>
      <c r="FUN285" s="163"/>
      <c r="FUO285" s="163"/>
      <c r="FUP285" s="160"/>
      <c r="FUQ285" s="161"/>
      <c r="FUR285" s="163"/>
      <c r="FUS285" s="163"/>
      <c r="FUT285" s="160"/>
      <c r="FUU285" s="161"/>
      <c r="FUV285" s="163"/>
      <c r="FUW285" s="163"/>
      <c r="FUX285" s="160"/>
      <c r="FUY285" s="161"/>
      <c r="FUZ285" s="163"/>
      <c r="FVA285" s="163"/>
      <c r="FVB285" s="160"/>
      <c r="FVC285" s="161"/>
      <c r="FVD285" s="163"/>
      <c r="FVE285" s="163"/>
      <c r="FVF285" s="160"/>
      <c r="FVG285" s="161"/>
      <c r="FVH285" s="163"/>
      <c r="FVI285" s="163"/>
      <c r="FVJ285" s="160"/>
      <c r="FVK285" s="161"/>
      <c r="FVL285" s="163"/>
      <c r="FVM285" s="163"/>
      <c r="FVN285" s="160"/>
      <c r="FVO285" s="161"/>
      <c r="FVP285" s="163"/>
      <c r="FVQ285" s="163"/>
      <c r="FVR285" s="160"/>
      <c r="FVS285" s="161"/>
      <c r="FVT285" s="163"/>
      <c r="FVU285" s="163"/>
      <c r="FVV285" s="160"/>
      <c r="FVW285" s="161"/>
      <c r="FVX285" s="163"/>
      <c r="FVY285" s="163"/>
      <c r="FVZ285" s="160"/>
      <c r="FWA285" s="161"/>
      <c r="FWB285" s="163"/>
      <c r="FWC285" s="163"/>
      <c r="FWD285" s="160"/>
      <c r="FWE285" s="161"/>
      <c r="FWF285" s="163"/>
      <c r="FWG285" s="163"/>
      <c r="FWH285" s="160"/>
      <c r="FWI285" s="161"/>
      <c r="FWJ285" s="163"/>
      <c r="FWK285" s="163"/>
      <c r="FWL285" s="160"/>
      <c r="FWM285" s="161"/>
      <c r="FWN285" s="163"/>
      <c r="FWO285" s="163"/>
      <c r="FWP285" s="160"/>
      <c r="FWQ285" s="161"/>
      <c r="FWR285" s="163"/>
      <c r="FWS285" s="163"/>
      <c r="FWT285" s="160"/>
      <c r="FWU285" s="161"/>
      <c r="FWV285" s="163"/>
      <c r="FWW285" s="163"/>
      <c r="FWX285" s="160"/>
      <c r="FWY285" s="161"/>
      <c r="FWZ285" s="163"/>
      <c r="FXA285" s="163"/>
      <c r="FXB285" s="160"/>
      <c r="FXC285" s="161"/>
      <c r="FXD285" s="163"/>
      <c r="FXE285" s="163"/>
      <c r="FXF285" s="160"/>
      <c r="FXG285" s="161"/>
      <c r="FXH285" s="163"/>
      <c r="FXI285" s="163"/>
      <c r="FXJ285" s="160"/>
      <c r="FXK285" s="161"/>
      <c r="FXL285" s="163"/>
      <c r="FXM285" s="163"/>
      <c r="FXN285" s="160"/>
      <c r="FXO285" s="161"/>
      <c r="FXP285" s="163"/>
      <c r="FXQ285" s="163"/>
      <c r="FXR285" s="160"/>
      <c r="FXS285" s="161"/>
      <c r="FXT285" s="163"/>
      <c r="FXU285" s="163"/>
      <c r="FXV285" s="160"/>
      <c r="FXW285" s="161"/>
      <c r="FXX285" s="163"/>
      <c r="FXY285" s="163"/>
      <c r="FXZ285" s="160"/>
      <c r="FYA285" s="161"/>
      <c r="FYB285" s="163"/>
      <c r="FYC285" s="163"/>
      <c r="FYD285" s="160"/>
      <c r="FYE285" s="161"/>
      <c r="FYF285" s="163"/>
      <c r="FYG285" s="163"/>
      <c r="FYH285" s="160"/>
      <c r="FYI285" s="161"/>
      <c r="FYJ285" s="163"/>
      <c r="FYK285" s="163"/>
      <c r="FYL285" s="160"/>
      <c r="FYM285" s="161"/>
      <c r="FYN285" s="163"/>
      <c r="FYO285" s="163"/>
      <c r="FYP285" s="160"/>
      <c r="FYQ285" s="161"/>
      <c r="FYR285" s="163"/>
      <c r="FYS285" s="163"/>
      <c r="FYT285" s="160"/>
      <c r="FYU285" s="161"/>
      <c r="FYV285" s="163"/>
      <c r="FYW285" s="163"/>
      <c r="FYX285" s="160"/>
      <c r="FYY285" s="161"/>
      <c r="FYZ285" s="163"/>
      <c r="FZA285" s="163"/>
      <c r="FZB285" s="160"/>
      <c r="FZC285" s="161"/>
      <c r="FZD285" s="163"/>
      <c r="FZE285" s="163"/>
      <c r="FZF285" s="160"/>
      <c r="FZG285" s="161"/>
      <c r="FZH285" s="163"/>
      <c r="FZI285" s="163"/>
      <c r="FZJ285" s="160"/>
      <c r="FZK285" s="161"/>
      <c r="FZL285" s="163"/>
      <c r="FZM285" s="163"/>
      <c r="FZN285" s="160"/>
      <c r="FZO285" s="161"/>
      <c r="FZP285" s="163"/>
      <c r="FZQ285" s="163"/>
      <c r="FZR285" s="160"/>
      <c r="FZS285" s="161"/>
      <c r="FZT285" s="163"/>
      <c r="FZU285" s="163"/>
      <c r="FZV285" s="160"/>
      <c r="FZW285" s="161"/>
      <c r="FZX285" s="163"/>
      <c r="FZY285" s="163"/>
      <c r="FZZ285" s="160"/>
      <c r="GAA285" s="161"/>
      <c r="GAB285" s="163"/>
      <c r="GAC285" s="163"/>
      <c r="GAD285" s="160"/>
      <c r="GAE285" s="161"/>
      <c r="GAF285" s="163"/>
      <c r="GAG285" s="163"/>
      <c r="GAH285" s="160"/>
      <c r="GAI285" s="161"/>
      <c r="GAJ285" s="163"/>
      <c r="GAK285" s="163"/>
      <c r="GAL285" s="160"/>
      <c r="GAM285" s="161"/>
      <c r="GAN285" s="163"/>
      <c r="GAO285" s="163"/>
      <c r="GAP285" s="160"/>
      <c r="GAQ285" s="161"/>
      <c r="GAR285" s="163"/>
      <c r="GAS285" s="163"/>
      <c r="GAT285" s="160"/>
      <c r="GAU285" s="161"/>
      <c r="GAV285" s="163"/>
      <c r="GAW285" s="163"/>
      <c r="GAX285" s="160"/>
      <c r="GAY285" s="161"/>
      <c r="GAZ285" s="163"/>
      <c r="GBA285" s="163"/>
      <c r="GBB285" s="160"/>
      <c r="GBC285" s="161"/>
      <c r="GBD285" s="163"/>
      <c r="GBE285" s="163"/>
      <c r="GBF285" s="160"/>
      <c r="GBG285" s="161"/>
      <c r="GBH285" s="163"/>
      <c r="GBI285" s="163"/>
      <c r="GBJ285" s="160"/>
      <c r="GBK285" s="161"/>
      <c r="GBL285" s="163"/>
      <c r="GBM285" s="163"/>
      <c r="GBN285" s="160"/>
      <c r="GBO285" s="161"/>
      <c r="GBP285" s="163"/>
      <c r="GBQ285" s="163"/>
      <c r="GBR285" s="160"/>
      <c r="GBS285" s="161"/>
      <c r="GBT285" s="163"/>
      <c r="GBU285" s="163"/>
      <c r="GBV285" s="160"/>
      <c r="GBW285" s="161"/>
      <c r="GBX285" s="163"/>
      <c r="GBY285" s="163"/>
      <c r="GBZ285" s="160"/>
      <c r="GCA285" s="161"/>
      <c r="GCB285" s="163"/>
      <c r="GCC285" s="163"/>
      <c r="GCD285" s="160"/>
      <c r="GCE285" s="161"/>
      <c r="GCF285" s="163"/>
      <c r="GCG285" s="163"/>
      <c r="GCH285" s="160"/>
      <c r="GCI285" s="161"/>
      <c r="GCJ285" s="163"/>
      <c r="GCK285" s="163"/>
      <c r="GCL285" s="160"/>
      <c r="GCM285" s="161"/>
      <c r="GCN285" s="163"/>
      <c r="GCO285" s="163"/>
      <c r="GCP285" s="160"/>
      <c r="GCQ285" s="161"/>
      <c r="GCR285" s="163"/>
      <c r="GCS285" s="163"/>
      <c r="GCT285" s="160"/>
      <c r="GCU285" s="161"/>
      <c r="GCV285" s="163"/>
      <c r="GCW285" s="163"/>
      <c r="GCX285" s="160"/>
      <c r="GCY285" s="161"/>
      <c r="GCZ285" s="163"/>
      <c r="GDA285" s="163"/>
      <c r="GDB285" s="160"/>
      <c r="GDC285" s="161"/>
      <c r="GDD285" s="163"/>
      <c r="GDE285" s="163"/>
      <c r="GDF285" s="160"/>
      <c r="GDG285" s="161"/>
      <c r="GDH285" s="163"/>
      <c r="GDI285" s="163"/>
      <c r="GDJ285" s="160"/>
      <c r="GDK285" s="161"/>
      <c r="GDL285" s="163"/>
      <c r="GDM285" s="163"/>
      <c r="GDN285" s="160"/>
      <c r="GDO285" s="161"/>
      <c r="GDP285" s="163"/>
      <c r="GDQ285" s="163"/>
      <c r="GDR285" s="160"/>
      <c r="GDS285" s="161"/>
      <c r="GDT285" s="163"/>
      <c r="GDU285" s="163"/>
      <c r="GDV285" s="160"/>
      <c r="GDW285" s="161"/>
      <c r="GDX285" s="163"/>
      <c r="GDY285" s="163"/>
      <c r="GDZ285" s="160"/>
      <c r="GEA285" s="161"/>
      <c r="GEB285" s="163"/>
      <c r="GEC285" s="163"/>
      <c r="GED285" s="160"/>
      <c r="GEE285" s="161"/>
      <c r="GEF285" s="163"/>
      <c r="GEG285" s="163"/>
      <c r="GEH285" s="160"/>
      <c r="GEI285" s="161"/>
      <c r="GEJ285" s="163"/>
      <c r="GEK285" s="163"/>
      <c r="GEL285" s="160"/>
      <c r="GEM285" s="161"/>
      <c r="GEN285" s="163"/>
      <c r="GEO285" s="163"/>
      <c r="GEP285" s="160"/>
      <c r="GEQ285" s="161"/>
      <c r="GER285" s="163"/>
      <c r="GES285" s="163"/>
      <c r="GET285" s="160"/>
      <c r="GEU285" s="161"/>
      <c r="GEV285" s="163"/>
      <c r="GEW285" s="163"/>
      <c r="GEX285" s="160"/>
      <c r="GEY285" s="161"/>
      <c r="GEZ285" s="163"/>
      <c r="GFA285" s="163"/>
      <c r="GFB285" s="160"/>
      <c r="GFC285" s="161"/>
      <c r="GFD285" s="163"/>
      <c r="GFE285" s="163"/>
      <c r="GFF285" s="160"/>
      <c r="GFG285" s="161"/>
      <c r="GFH285" s="163"/>
      <c r="GFI285" s="163"/>
      <c r="GFJ285" s="160"/>
      <c r="GFK285" s="161"/>
      <c r="GFL285" s="163"/>
      <c r="GFM285" s="163"/>
      <c r="GFN285" s="160"/>
      <c r="GFO285" s="161"/>
      <c r="GFP285" s="163"/>
      <c r="GFQ285" s="163"/>
      <c r="GFR285" s="160"/>
      <c r="GFS285" s="161"/>
      <c r="GFT285" s="163"/>
      <c r="GFU285" s="163"/>
      <c r="GFV285" s="160"/>
      <c r="GFW285" s="161"/>
      <c r="GFX285" s="163"/>
      <c r="GFY285" s="163"/>
      <c r="GFZ285" s="160"/>
      <c r="GGA285" s="161"/>
      <c r="GGB285" s="163"/>
      <c r="GGC285" s="163"/>
      <c r="GGD285" s="160"/>
      <c r="GGE285" s="161"/>
      <c r="GGF285" s="163"/>
      <c r="GGG285" s="163"/>
      <c r="GGH285" s="160"/>
      <c r="GGI285" s="161"/>
      <c r="GGJ285" s="163"/>
      <c r="GGK285" s="163"/>
      <c r="GGL285" s="160"/>
      <c r="GGM285" s="161"/>
      <c r="GGN285" s="163"/>
      <c r="GGO285" s="163"/>
      <c r="GGP285" s="160"/>
      <c r="GGQ285" s="161"/>
      <c r="GGR285" s="163"/>
      <c r="GGS285" s="163"/>
      <c r="GGT285" s="160"/>
      <c r="GGU285" s="161"/>
      <c r="GGV285" s="163"/>
      <c r="GGW285" s="163"/>
      <c r="GGX285" s="160"/>
      <c r="GGY285" s="161"/>
      <c r="GGZ285" s="163"/>
      <c r="GHA285" s="163"/>
      <c r="GHB285" s="160"/>
      <c r="GHC285" s="161"/>
      <c r="GHD285" s="163"/>
      <c r="GHE285" s="163"/>
      <c r="GHF285" s="160"/>
      <c r="GHG285" s="161"/>
      <c r="GHH285" s="163"/>
      <c r="GHI285" s="163"/>
      <c r="GHJ285" s="160"/>
      <c r="GHK285" s="161"/>
      <c r="GHL285" s="163"/>
      <c r="GHM285" s="163"/>
      <c r="GHN285" s="160"/>
      <c r="GHO285" s="161"/>
      <c r="GHP285" s="163"/>
      <c r="GHQ285" s="163"/>
      <c r="GHR285" s="160"/>
      <c r="GHS285" s="161"/>
      <c r="GHT285" s="163"/>
      <c r="GHU285" s="163"/>
      <c r="GHV285" s="160"/>
      <c r="GHW285" s="161"/>
      <c r="GHX285" s="163"/>
      <c r="GHY285" s="163"/>
      <c r="GHZ285" s="160"/>
      <c r="GIA285" s="161"/>
      <c r="GIB285" s="163"/>
      <c r="GIC285" s="163"/>
      <c r="GID285" s="160"/>
      <c r="GIE285" s="161"/>
      <c r="GIF285" s="163"/>
      <c r="GIG285" s="163"/>
      <c r="GIH285" s="160"/>
      <c r="GII285" s="161"/>
      <c r="GIJ285" s="163"/>
      <c r="GIK285" s="163"/>
      <c r="GIL285" s="160"/>
      <c r="GIM285" s="161"/>
      <c r="GIN285" s="163"/>
      <c r="GIO285" s="163"/>
      <c r="GIP285" s="160"/>
      <c r="GIQ285" s="161"/>
      <c r="GIR285" s="163"/>
      <c r="GIS285" s="163"/>
      <c r="GIT285" s="160"/>
      <c r="GIU285" s="161"/>
      <c r="GIV285" s="163"/>
      <c r="GIW285" s="163"/>
      <c r="GIX285" s="160"/>
      <c r="GIY285" s="161"/>
      <c r="GIZ285" s="163"/>
      <c r="GJA285" s="163"/>
      <c r="GJB285" s="160"/>
      <c r="GJC285" s="161"/>
      <c r="GJD285" s="163"/>
      <c r="GJE285" s="163"/>
      <c r="GJF285" s="160"/>
      <c r="GJG285" s="161"/>
      <c r="GJH285" s="163"/>
      <c r="GJI285" s="163"/>
      <c r="GJJ285" s="160"/>
      <c r="GJK285" s="161"/>
      <c r="GJL285" s="163"/>
      <c r="GJM285" s="163"/>
      <c r="GJN285" s="160"/>
      <c r="GJO285" s="161"/>
      <c r="GJP285" s="163"/>
      <c r="GJQ285" s="163"/>
      <c r="GJR285" s="160"/>
      <c r="GJS285" s="161"/>
      <c r="GJT285" s="163"/>
      <c r="GJU285" s="163"/>
      <c r="GJV285" s="160"/>
      <c r="GJW285" s="161"/>
      <c r="GJX285" s="163"/>
      <c r="GJY285" s="163"/>
      <c r="GJZ285" s="160"/>
      <c r="GKA285" s="161"/>
      <c r="GKB285" s="163"/>
      <c r="GKC285" s="163"/>
      <c r="GKD285" s="160"/>
      <c r="GKE285" s="161"/>
      <c r="GKF285" s="163"/>
      <c r="GKG285" s="163"/>
      <c r="GKH285" s="160"/>
      <c r="GKI285" s="161"/>
      <c r="GKJ285" s="163"/>
      <c r="GKK285" s="163"/>
      <c r="GKL285" s="160"/>
      <c r="GKM285" s="161"/>
      <c r="GKN285" s="163"/>
      <c r="GKO285" s="163"/>
      <c r="GKP285" s="160"/>
      <c r="GKQ285" s="161"/>
      <c r="GKR285" s="163"/>
      <c r="GKS285" s="163"/>
      <c r="GKT285" s="160"/>
      <c r="GKU285" s="161"/>
      <c r="GKV285" s="163"/>
      <c r="GKW285" s="163"/>
      <c r="GKX285" s="160"/>
      <c r="GKY285" s="161"/>
      <c r="GKZ285" s="163"/>
      <c r="GLA285" s="163"/>
      <c r="GLB285" s="160"/>
      <c r="GLC285" s="161"/>
      <c r="GLD285" s="163"/>
      <c r="GLE285" s="163"/>
      <c r="GLF285" s="160"/>
      <c r="GLG285" s="161"/>
      <c r="GLH285" s="163"/>
      <c r="GLI285" s="163"/>
      <c r="GLJ285" s="160"/>
      <c r="GLK285" s="161"/>
      <c r="GLL285" s="163"/>
      <c r="GLM285" s="163"/>
      <c r="GLN285" s="160"/>
      <c r="GLO285" s="161"/>
      <c r="GLP285" s="163"/>
      <c r="GLQ285" s="163"/>
      <c r="GLR285" s="160"/>
      <c r="GLS285" s="161"/>
      <c r="GLT285" s="163"/>
      <c r="GLU285" s="163"/>
      <c r="GLV285" s="160"/>
      <c r="GLW285" s="161"/>
      <c r="GLX285" s="163"/>
      <c r="GLY285" s="163"/>
      <c r="GLZ285" s="160"/>
      <c r="GMA285" s="161"/>
      <c r="GMB285" s="163"/>
      <c r="GMC285" s="163"/>
      <c r="GMD285" s="160"/>
      <c r="GME285" s="161"/>
      <c r="GMF285" s="163"/>
      <c r="GMG285" s="163"/>
      <c r="GMH285" s="160"/>
      <c r="GMI285" s="161"/>
      <c r="GMJ285" s="163"/>
      <c r="GMK285" s="163"/>
      <c r="GML285" s="160"/>
      <c r="GMM285" s="161"/>
      <c r="GMN285" s="163"/>
      <c r="GMO285" s="163"/>
      <c r="GMP285" s="160"/>
      <c r="GMQ285" s="161"/>
      <c r="GMR285" s="163"/>
      <c r="GMS285" s="163"/>
      <c r="GMT285" s="160"/>
      <c r="GMU285" s="161"/>
      <c r="GMV285" s="163"/>
      <c r="GMW285" s="163"/>
      <c r="GMX285" s="160"/>
      <c r="GMY285" s="161"/>
      <c r="GMZ285" s="163"/>
      <c r="GNA285" s="163"/>
      <c r="GNB285" s="160"/>
      <c r="GNC285" s="161"/>
      <c r="GND285" s="163"/>
      <c r="GNE285" s="163"/>
      <c r="GNF285" s="160"/>
      <c r="GNG285" s="161"/>
      <c r="GNH285" s="163"/>
      <c r="GNI285" s="163"/>
      <c r="GNJ285" s="160"/>
      <c r="GNK285" s="161"/>
      <c r="GNL285" s="163"/>
      <c r="GNM285" s="163"/>
      <c r="GNN285" s="160"/>
      <c r="GNO285" s="161"/>
      <c r="GNP285" s="163"/>
      <c r="GNQ285" s="163"/>
      <c r="GNR285" s="160"/>
      <c r="GNS285" s="161"/>
      <c r="GNT285" s="163"/>
      <c r="GNU285" s="163"/>
      <c r="GNV285" s="160"/>
      <c r="GNW285" s="161"/>
      <c r="GNX285" s="163"/>
      <c r="GNY285" s="163"/>
      <c r="GNZ285" s="160"/>
      <c r="GOA285" s="161"/>
      <c r="GOB285" s="163"/>
      <c r="GOC285" s="163"/>
      <c r="GOD285" s="160"/>
      <c r="GOE285" s="161"/>
      <c r="GOF285" s="163"/>
      <c r="GOG285" s="163"/>
      <c r="GOH285" s="160"/>
      <c r="GOI285" s="161"/>
      <c r="GOJ285" s="163"/>
      <c r="GOK285" s="163"/>
      <c r="GOL285" s="160"/>
      <c r="GOM285" s="161"/>
      <c r="GON285" s="163"/>
      <c r="GOO285" s="163"/>
      <c r="GOP285" s="160"/>
      <c r="GOQ285" s="161"/>
      <c r="GOR285" s="163"/>
      <c r="GOS285" s="163"/>
      <c r="GOT285" s="160"/>
      <c r="GOU285" s="161"/>
      <c r="GOV285" s="163"/>
      <c r="GOW285" s="163"/>
      <c r="GOX285" s="160"/>
      <c r="GOY285" s="161"/>
      <c r="GOZ285" s="163"/>
      <c r="GPA285" s="163"/>
      <c r="GPB285" s="160"/>
      <c r="GPC285" s="161"/>
      <c r="GPD285" s="163"/>
      <c r="GPE285" s="163"/>
      <c r="GPF285" s="160"/>
      <c r="GPG285" s="161"/>
      <c r="GPH285" s="163"/>
      <c r="GPI285" s="163"/>
      <c r="GPJ285" s="160"/>
      <c r="GPK285" s="161"/>
      <c r="GPL285" s="163"/>
      <c r="GPM285" s="163"/>
      <c r="GPN285" s="160"/>
      <c r="GPO285" s="161"/>
      <c r="GPP285" s="163"/>
      <c r="GPQ285" s="163"/>
      <c r="GPR285" s="160"/>
      <c r="GPS285" s="161"/>
      <c r="GPT285" s="163"/>
      <c r="GPU285" s="163"/>
      <c r="GPV285" s="160"/>
      <c r="GPW285" s="161"/>
      <c r="GPX285" s="163"/>
      <c r="GPY285" s="163"/>
      <c r="GPZ285" s="160"/>
      <c r="GQA285" s="161"/>
      <c r="GQB285" s="163"/>
      <c r="GQC285" s="163"/>
      <c r="GQD285" s="160"/>
      <c r="GQE285" s="161"/>
      <c r="GQF285" s="163"/>
      <c r="GQG285" s="163"/>
      <c r="GQH285" s="160"/>
      <c r="GQI285" s="161"/>
      <c r="GQJ285" s="163"/>
      <c r="GQK285" s="163"/>
      <c r="GQL285" s="160"/>
      <c r="GQM285" s="161"/>
      <c r="GQN285" s="163"/>
      <c r="GQO285" s="163"/>
      <c r="GQP285" s="160"/>
      <c r="GQQ285" s="161"/>
      <c r="GQR285" s="163"/>
      <c r="GQS285" s="163"/>
      <c r="GQT285" s="160"/>
      <c r="GQU285" s="161"/>
      <c r="GQV285" s="163"/>
      <c r="GQW285" s="163"/>
      <c r="GQX285" s="160"/>
      <c r="GQY285" s="161"/>
      <c r="GQZ285" s="163"/>
      <c r="GRA285" s="163"/>
      <c r="GRB285" s="160"/>
      <c r="GRC285" s="161"/>
      <c r="GRD285" s="163"/>
      <c r="GRE285" s="163"/>
      <c r="GRF285" s="160"/>
      <c r="GRG285" s="161"/>
      <c r="GRH285" s="163"/>
      <c r="GRI285" s="163"/>
      <c r="GRJ285" s="160"/>
      <c r="GRK285" s="161"/>
      <c r="GRL285" s="163"/>
      <c r="GRM285" s="163"/>
      <c r="GRN285" s="160"/>
      <c r="GRO285" s="161"/>
      <c r="GRP285" s="163"/>
      <c r="GRQ285" s="163"/>
      <c r="GRR285" s="160"/>
      <c r="GRS285" s="161"/>
      <c r="GRT285" s="163"/>
      <c r="GRU285" s="163"/>
      <c r="GRV285" s="160"/>
      <c r="GRW285" s="161"/>
      <c r="GRX285" s="163"/>
      <c r="GRY285" s="163"/>
      <c r="GRZ285" s="160"/>
      <c r="GSA285" s="161"/>
      <c r="GSB285" s="163"/>
      <c r="GSC285" s="163"/>
      <c r="GSD285" s="160"/>
      <c r="GSE285" s="161"/>
      <c r="GSF285" s="163"/>
      <c r="GSG285" s="163"/>
      <c r="GSH285" s="160"/>
      <c r="GSI285" s="161"/>
      <c r="GSJ285" s="163"/>
      <c r="GSK285" s="163"/>
      <c r="GSL285" s="160"/>
      <c r="GSM285" s="161"/>
      <c r="GSN285" s="163"/>
      <c r="GSO285" s="163"/>
      <c r="GSP285" s="160"/>
      <c r="GSQ285" s="161"/>
      <c r="GSR285" s="163"/>
      <c r="GSS285" s="163"/>
      <c r="GST285" s="160"/>
      <c r="GSU285" s="161"/>
      <c r="GSV285" s="163"/>
      <c r="GSW285" s="163"/>
      <c r="GSX285" s="160"/>
      <c r="GSY285" s="161"/>
      <c r="GSZ285" s="163"/>
      <c r="GTA285" s="163"/>
      <c r="GTB285" s="160"/>
      <c r="GTC285" s="161"/>
      <c r="GTD285" s="163"/>
      <c r="GTE285" s="163"/>
      <c r="GTF285" s="160"/>
      <c r="GTG285" s="161"/>
      <c r="GTH285" s="163"/>
      <c r="GTI285" s="163"/>
      <c r="GTJ285" s="160"/>
      <c r="GTK285" s="161"/>
      <c r="GTL285" s="163"/>
      <c r="GTM285" s="163"/>
      <c r="GTN285" s="160"/>
      <c r="GTO285" s="161"/>
      <c r="GTP285" s="163"/>
      <c r="GTQ285" s="163"/>
      <c r="GTR285" s="160"/>
      <c r="GTS285" s="161"/>
      <c r="GTT285" s="163"/>
      <c r="GTU285" s="163"/>
      <c r="GTV285" s="160"/>
      <c r="GTW285" s="161"/>
      <c r="GTX285" s="163"/>
      <c r="GTY285" s="163"/>
      <c r="GTZ285" s="160"/>
      <c r="GUA285" s="161"/>
      <c r="GUB285" s="163"/>
      <c r="GUC285" s="163"/>
      <c r="GUD285" s="160"/>
      <c r="GUE285" s="161"/>
      <c r="GUF285" s="163"/>
      <c r="GUG285" s="163"/>
      <c r="GUH285" s="160"/>
      <c r="GUI285" s="161"/>
      <c r="GUJ285" s="163"/>
      <c r="GUK285" s="163"/>
      <c r="GUL285" s="160"/>
      <c r="GUM285" s="161"/>
      <c r="GUN285" s="163"/>
      <c r="GUO285" s="163"/>
      <c r="GUP285" s="160"/>
      <c r="GUQ285" s="161"/>
      <c r="GUR285" s="163"/>
      <c r="GUS285" s="163"/>
      <c r="GUT285" s="160"/>
      <c r="GUU285" s="161"/>
      <c r="GUV285" s="163"/>
      <c r="GUW285" s="163"/>
      <c r="GUX285" s="160"/>
      <c r="GUY285" s="161"/>
      <c r="GUZ285" s="163"/>
      <c r="GVA285" s="163"/>
      <c r="GVB285" s="160"/>
      <c r="GVC285" s="161"/>
      <c r="GVD285" s="163"/>
      <c r="GVE285" s="163"/>
      <c r="GVF285" s="160"/>
      <c r="GVG285" s="161"/>
      <c r="GVH285" s="163"/>
      <c r="GVI285" s="163"/>
      <c r="GVJ285" s="160"/>
      <c r="GVK285" s="161"/>
      <c r="GVL285" s="163"/>
      <c r="GVM285" s="163"/>
      <c r="GVN285" s="160"/>
      <c r="GVO285" s="161"/>
      <c r="GVP285" s="163"/>
      <c r="GVQ285" s="163"/>
      <c r="GVR285" s="160"/>
      <c r="GVS285" s="161"/>
      <c r="GVT285" s="163"/>
      <c r="GVU285" s="163"/>
      <c r="GVV285" s="160"/>
      <c r="GVW285" s="161"/>
      <c r="GVX285" s="163"/>
      <c r="GVY285" s="163"/>
      <c r="GVZ285" s="160"/>
      <c r="GWA285" s="161"/>
      <c r="GWB285" s="163"/>
      <c r="GWC285" s="163"/>
      <c r="GWD285" s="160"/>
      <c r="GWE285" s="161"/>
      <c r="GWF285" s="163"/>
      <c r="GWG285" s="163"/>
      <c r="GWH285" s="160"/>
      <c r="GWI285" s="161"/>
      <c r="GWJ285" s="163"/>
      <c r="GWK285" s="163"/>
      <c r="GWL285" s="160"/>
      <c r="GWM285" s="161"/>
      <c r="GWN285" s="163"/>
      <c r="GWO285" s="163"/>
      <c r="GWP285" s="160"/>
      <c r="GWQ285" s="161"/>
      <c r="GWR285" s="163"/>
      <c r="GWS285" s="163"/>
      <c r="GWT285" s="160"/>
      <c r="GWU285" s="161"/>
      <c r="GWV285" s="163"/>
      <c r="GWW285" s="163"/>
      <c r="GWX285" s="160"/>
      <c r="GWY285" s="161"/>
      <c r="GWZ285" s="163"/>
      <c r="GXA285" s="163"/>
      <c r="GXB285" s="160"/>
      <c r="GXC285" s="161"/>
      <c r="GXD285" s="163"/>
      <c r="GXE285" s="163"/>
      <c r="GXF285" s="160"/>
      <c r="GXG285" s="161"/>
      <c r="GXH285" s="163"/>
      <c r="GXI285" s="163"/>
      <c r="GXJ285" s="160"/>
      <c r="GXK285" s="161"/>
      <c r="GXL285" s="163"/>
      <c r="GXM285" s="163"/>
      <c r="GXN285" s="160"/>
      <c r="GXO285" s="161"/>
      <c r="GXP285" s="163"/>
      <c r="GXQ285" s="163"/>
      <c r="GXR285" s="160"/>
      <c r="GXS285" s="161"/>
      <c r="GXT285" s="163"/>
      <c r="GXU285" s="163"/>
      <c r="GXV285" s="160"/>
      <c r="GXW285" s="161"/>
      <c r="GXX285" s="163"/>
      <c r="GXY285" s="163"/>
      <c r="GXZ285" s="160"/>
      <c r="GYA285" s="161"/>
      <c r="GYB285" s="163"/>
      <c r="GYC285" s="163"/>
      <c r="GYD285" s="160"/>
      <c r="GYE285" s="161"/>
      <c r="GYF285" s="163"/>
      <c r="GYG285" s="163"/>
      <c r="GYH285" s="160"/>
      <c r="GYI285" s="161"/>
      <c r="GYJ285" s="163"/>
      <c r="GYK285" s="163"/>
      <c r="GYL285" s="160"/>
      <c r="GYM285" s="161"/>
      <c r="GYN285" s="163"/>
      <c r="GYO285" s="163"/>
      <c r="GYP285" s="160"/>
      <c r="GYQ285" s="161"/>
      <c r="GYR285" s="163"/>
      <c r="GYS285" s="163"/>
      <c r="GYT285" s="160"/>
      <c r="GYU285" s="161"/>
      <c r="GYV285" s="163"/>
      <c r="GYW285" s="163"/>
      <c r="GYX285" s="160"/>
      <c r="GYY285" s="161"/>
      <c r="GYZ285" s="163"/>
      <c r="GZA285" s="163"/>
      <c r="GZB285" s="160"/>
      <c r="GZC285" s="161"/>
      <c r="GZD285" s="163"/>
      <c r="GZE285" s="163"/>
      <c r="GZF285" s="160"/>
      <c r="GZG285" s="161"/>
      <c r="GZH285" s="163"/>
      <c r="GZI285" s="163"/>
      <c r="GZJ285" s="160"/>
      <c r="GZK285" s="161"/>
      <c r="GZL285" s="163"/>
      <c r="GZM285" s="163"/>
      <c r="GZN285" s="160"/>
      <c r="GZO285" s="161"/>
      <c r="GZP285" s="163"/>
      <c r="GZQ285" s="163"/>
      <c r="GZR285" s="160"/>
      <c r="GZS285" s="161"/>
      <c r="GZT285" s="163"/>
      <c r="GZU285" s="163"/>
      <c r="GZV285" s="160"/>
      <c r="GZW285" s="161"/>
      <c r="GZX285" s="163"/>
      <c r="GZY285" s="163"/>
      <c r="GZZ285" s="160"/>
      <c r="HAA285" s="161"/>
      <c r="HAB285" s="163"/>
      <c r="HAC285" s="163"/>
      <c r="HAD285" s="160"/>
      <c r="HAE285" s="161"/>
      <c r="HAF285" s="163"/>
      <c r="HAG285" s="163"/>
      <c r="HAH285" s="160"/>
      <c r="HAI285" s="161"/>
      <c r="HAJ285" s="163"/>
      <c r="HAK285" s="163"/>
      <c r="HAL285" s="160"/>
      <c r="HAM285" s="161"/>
      <c r="HAN285" s="163"/>
      <c r="HAO285" s="163"/>
      <c r="HAP285" s="160"/>
      <c r="HAQ285" s="161"/>
      <c r="HAR285" s="163"/>
      <c r="HAS285" s="163"/>
      <c r="HAT285" s="160"/>
      <c r="HAU285" s="161"/>
      <c r="HAV285" s="163"/>
      <c r="HAW285" s="163"/>
      <c r="HAX285" s="160"/>
      <c r="HAY285" s="161"/>
      <c r="HAZ285" s="163"/>
      <c r="HBA285" s="163"/>
      <c r="HBB285" s="160"/>
      <c r="HBC285" s="161"/>
      <c r="HBD285" s="163"/>
      <c r="HBE285" s="163"/>
      <c r="HBF285" s="160"/>
      <c r="HBG285" s="161"/>
      <c r="HBH285" s="163"/>
      <c r="HBI285" s="163"/>
      <c r="HBJ285" s="160"/>
      <c r="HBK285" s="161"/>
      <c r="HBL285" s="163"/>
      <c r="HBM285" s="163"/>
      <c r="HBN285" s="160"/>
      <c r="HBO285" s="161"/>
      <c r="HBP285" s="163"/>
      <c r="HBQ285" s="163"/>
      <c r="HBR285" s="160"/>
      <c r="HBS285" s="161"/>
      <c r="HBT285" s="163"/>
      <c r="HBU285" s="163"/>
      <c r="HBV285" s="160"/>
      <c r="HBW285" s="161"/>
      <c r="HBX285" s="163"/>
      <c r="HBY285" s="163"/>
      <c r="HBZ285" s="160"/>
      <c r="HCA285" s="161"/>
      <c r="HCB285" s="163"/>
      <c r="HCC285" s="163"/>
      <c r="HCD285" s="160"/>
      <c r="HCE285" s="161"/>
      <c r="HCF285" s="163"/>
      <c r="HCG285" s="163"/>
      <c r="HCH285" s="160"/>
      <c r="HCI285" s="161"/>
      <c r="HCJ285" s="163"/>
      <c r="HCK285" s="163"/>
      <c r="HCL285" s="160"/>
      <c r="HCM285" s="161"/>
      <c r="HCN285" s="163"/>
      <c r="HCO285" s="163"/>
      <c r="HCP285" s="160"/>
      <c r="HCQ285" s="161"/>
      <c r="HCR285" s="163"/>
      <c r="HCS285" s="163"/>
      <c r="HCT285" s="160"/>
      <c r="HCU285" s="161"/>
      <c r="HCV285" s="163"/>
      <c r="HCW285" s="163"/>
      <c r="HCX285" s="160"/>
      <c r="HCY285" s="161"/>
      <c r="HCZ285" s="163"/>
      <c r="HDA285" s="163"/>
      <c r="HDB285" s="160"/>
      <c r="HDC285" s="161"/>
      <c r="HDD285" s="163"/>
      <c r="HDE285" s="163"/>
      <c r="HDF285" s="160"/>
      <c r="HDG285" s="161"/>
      <c r="HDH285" s="163"/>
      <c r="HDI285" s="163"/>
      <c r="HDJ285" s="160"/>
      <c r="HDK285" s="161"/>
      <c r="HDL285" s="163"/>
      <c r="HDM285" s="163"/>
      <c r="HDN285" s="160"/>
      <c r="HDO285" s="161"/>
      <c r="HDP285" s="163"/>
      <c r="HDQ285" s="163"/>
      <c r="HDR285" s="160"/>
      <c r="HDS285" s="161"/>
      <c r="HDT285" s="163"/>
      <c r="HDU285" s="163"/>
      <c r="HDV285" s="160"/>
      <c r="HDW285" s="161"/>
      <c r="HDX285" s="163"/>
      <c r="HDY285" s="163"/>
      <c r="HDZ285" s="160"/>
      <c r="HEA285" s="161"/>
      <c r="HEB285" s="163"/>
      <c r="HEC285" s="163"/>
      <c r="HED285" s="160"/>
      <c r="HEE285" s="161"/>
      <c r="HEF285" s="163"/>
      <c r="HEG285" s="163"/>
      <c r="HEH285" s="160"/>
      <c r="HEI285" s="161"/>
      <c r="HEJ285" s="163"/>
      <c r="HEK285" s="163"/>
      <c r="HEL285" s="160"/>
      <c r="HEM285" s="161"/>
      <c r="HEN285" s="163"/>
      <c r="HEO285" s="163"/>
      <c r="HEP285" s="160"/>
      <c r="HEQ285" s="161"/>
      <c r="HER285" s="163"/>
      <c r="HES285" s="163"/>
      <c r="HET285" s="160"/>
      <c r="HEU285" s="161"/>
      <c r="HEV285" s="163"/>
      <c r="HEW285" s="163"/>
      <c r="HEX285" s="160"/>
      <c r="HEY285" s="161"/>
      <c r="HEZ285" s="163"/>
      <c r="HFA285" s="163"/>
      <c r="HFB285" s="160"/>
      <c r="HFC285" s="161"/>
      <c r="HFD285" s="163"/>
      <c r="HFE285" s="163"/>
      <c r="HFF285" s="160"/>
      <c r="HFG285" s="161"/>
      <c r="HFH285" s="163"/>
      <c r="HFI285" s="163"/>
      <c r="HFJ285" s="160"/>
      <c r="HFK285" s="161"/>
      <c r="HFL285" s="163"/>
      <c r="HFM285" s="163"/>
      <c r="HFN285" s="160"/>
      <c r="HFO285" s="161"/>
      <c r="HFP285" s="163"/>
      <c r="HFQ285" s="163"/>
      <c r="HFR285" s="160"/>
      <c r="HFS285" s="161"/>
      <c r="HFT285" s="163"/>
      <c r="HFU285" s="163"/>
      <c r="HFV285" s="160"/>
      <c r="HFW285" s="161"/>
      <c r="HFX285" s="163"/>
      <c r="HFY285" s="163"/>
      <c r="HFZ285" s="160"/>
      <c r="HGA285" s="161"/>
      <c r="HGB285" s="163"/>
      <c r="HGC285" s="163"/>
      <c r="HGD285" s="160"/>
      <c r="HGE285" s="161"/>
      <c r="HGF285" s="163"/>
      <c r="HGG285" s="163"/>
      <c r="HGH285" s="160"/>
      <c r="HGI285" s="161"/>
      <c r="HGJ285" s="163"/>
      <c r="HGK285" s="163"/>
      <c r="HGL285" s="160"/>
      <c r="HGM285" s="161"/>
      <c r="HGN285" s="163"/>
      <c r="HGO285" s="163"/>
      <c r="HGP285" s="160"/>
      <c r="HGQ285" s="161"/>
      <c r="HGR285" s="163"/>
      <c r="HGS285" s="163"/>
      <c r="HGT285" s="160"/>
      <c r="HGU285" s="161"/>
      <c r="HGV285" s="163"/>
      <c r="HGW285" s="163"/>
      <c r="HGX285" s="160"/>
      <c r="HGY285" s="161"/>
      <c r="HGZ285" s="163"/>
      <c r="HHA285" s="163"/>
      <c r="HHB285" s="160"/>
      <c r="HHC285" s="161"/>
      <c r="HHD285" s="163"/>
      <c r="HHE285" s="163"/>
      <c r="HHF285" s="160"/>
      <c r="HHG285" s="161"/>
      <c r="HHH285" s="163"/>
      <c r="HHI285" s="163"/>
      <c r="HHJ285" s="160"/>
      <c r="HHK285" s="161"/>
      <c r="HHL285" s="163"/>
      <c r="HHM285" s="163"/>
      <c r="HHN285" s="160"/>
      <c r="HHO285" s="161"/>
      <c r="HHP285" s="163"/>
      <c r="HHQ285" s="163"/>
      <c r="HHR285" s="160"/>
      <c r="HHS285" s="161"/>
      <c r="HHT285" s="163"/>
      <c r="HHU285" s="163"/>
      <c r="HHV285" s="160"/>
      <c r="HHW285" s="161"/>
      <c r="HHX285" s="163"/>
      <c r="HHY285" s="163"/>
      <c r="HHZ285" s="160"/>
      <c r="HIA285" s="161"/>
      <c r="HIB285" s="163"/>
      <c r="HIC285" s="163"/>
      <c r="HID285" s="160"/>
      <c r="HIE285" s="161"/>
      <c r="HIF285" s="163"/>
      <c r="HIG285" s="163"/>
      <c r="HIH285" s="160"/>
      <c r="HII285" s="161"/>
      <c r="HIJ285" s="163"/>
      <c r="HIK285" s="163"/>
      <c r="HIL285" s="160"/>
      <c r="HIM285" s="161"/>
      <c r="HIN285" s="163"/>
      <c r="HIO285" s="163"/>
      <c r="HIP285" s="160"/>
      <c r="HIQ285" s="161"/>
      <c r="HIR285" s="163"/>
      <c r="HIS285" s="163"/>
      <c r="HIT285" s="160"/>
      <c r="HIU285" s="161"/>
      <c r="HIV285" s="163"/>
      <c r="HIW285" s="163"/>
      <c r="HIX285" s="160"/>
      <c r="HIY285" s="161"/>
      <c r="HIZ285" s="163"/>
      <c r="HJA285" s="163"/>
      <c r="HJB285" s="160"/>
      <c r="HJC285" s="161"/>
      <c r="HJD285" s="163"/>
      <c r="HJE285" s="163"/>
      <c r="HJF285" s="160"/>
      <c r="HJG285" s="161"/>
      <c r="HJH285" s="163"/>
      <c r="HJI285" s="163"/>
      <c r="HJJ285" s="160"/>
      <c r="HJK285" s="161"/>
      <c r="HJL285" s="163"/>
      <c r="HJM285" s="163"/>
      <c r="HJN285" s="160"/>
      <c r="HJO285" s="161"/>
      <c r="HJP285" s="163"/>
      <c r="HJQ285" s="163"/>
      <c r="HJR285" s="160"/>
      <c r="HJS285" s="161"/>
      <c r="HJT285" s="163"/>
      <c r="HJU285" s="163"/>
      <c r="HJV285" s="160"/>
      <c r="HJW285" s="161"/>
      <c r="HJX285" s="163"/>
      <c r="HJY285" s="163"/>
      <c r="HJZ285" s="160"/>
      <c r="HKA285" s="161"/>
      <c r="HKB285" s="163"/>
      <c r="HKC285" s="163"/>
      <c r="HKD285" s="160"/>
      <c r="HKE285" s="161"/>
      <c r="HKF285" s="163"/>
      <c r="HKG285" s="163"/>
      <c r="HKH285" s="160"/>
      <c r="HKI285" s="161"/>
      <c r="HKJ285" s="163"/>
      <c r="HKK285" s="163"/>
      <c r="HKL285" s="160"/>
      <c r="HKM285" s="161"/>
      <c r="HKN285" s="163"/>
      <c r="HKO285" s="163"/>
      <c r="HKP285" s="160"/>
      <c r="HKQ285" s="161"/>
      <c r="HKR285" s="163"/>
      <c r="HKS285" s="163"/>
      <c r="HKT285" s="160"/>
      <c r="HKU285" s="161"/>
      <c r="HKV285" s="163"/>
      <c r="HKW285" s="163"/>
      <c r="HKX285" s="160"/>
      <c r="HKY285" s="161"/>
      <c r="HKZ285" s="163"/>
      <c r="HLA285" s="163"/>
      <c r="HLB285" s="160"/>
      <c r="HLC285" s="161"/>
      <c r="HLD285" s="163"/>
      <c r="HLE285" s="163"/>
      <c r="HLF285" s="160"/>
      <c r="HLG285" s="161"/>
      <c r="HLH285" s="163"/>
      <c r="HLI285" s="163"/>
      <c r="HLJ285" s="160"/>
      <c r="HLK285" s="161"/>
      <c r="HLL285" s="163"/>
      <c r="HLM285" s="163"/>
      <c r="HLN285" s="160"/>
      <c r="HLO285" s="161"/>
      <c r="HLP285" s="163"/>
      <c r="HLQ285" s="163"/>
      <c r="HLR285" s="160"/>
      <c r="HLS285" s="161"/>
      <c r="HLT285" s="163"/>
      <c r="HLU285" s="163"/>
      <c r="HLV285" s="160"/>
      <c r="HLW285" s="161"/>
      <c r="HLX285" s="163"/>
      <c r="HLY285" s="163"/>
      <c r="HLZ285" s="160"/>
      <c r="HMA285" s="161"/>
      <c r="HMB285" s="163"/>
      <c r="HMC285" s="163"/>
      <c r="HMD285" s="160"/>
      <c r="HME285" s="161"/>
      <c r="HMF285" s="163"/>
      <c r="HMG285" s="163"/>
      <c r="HMH285" s="160"/>
      <c r="HMI285" s="161"/>
      <c r="HMJ285" s="163"/>
      <c r="HMK285" s="163"/>
      <c r="HML285" s="160"/>
      <c r="HMM285" s="161"/>
      <c r="HMN285" s="163"/>
      <c r="HMO285" s="163"/>
      <c r="HMP285" s="160"/>
      <c r="HMQ285" s="161"/>
      <c r="HMR285" s="163"/>
      <c r="HMS285" s="163"/>
      <c r="HMT285" s="160"/>
      <c r="HMU285" s="161"/>
      <c r="HMV285" s="163"/>
      <c r="HMW285" s="163"/>
      <c r="HMX285" s="160"/>
      <c r="HMY285" s="161"/>
      <c r="HMZ285" s="163"/>
      <c r="HNA285" s="163"/>
      <c r="HNB285" s="160"/>
      <c r="HNC285" s="161"/>
      <c r="HND285" s="163"/>
      <c r="HNE285" s="163"/>
      <c r="HNF285" s="160"/>
      <c r="HNG285" s="161"/>
      <c r="HNH285" s="163"/>
      <c r="HNI285" s="163"/>
      <c r="HNJ285" s="160"/>
      <c r="HNK285" s="161"/>
      <c r="HNL285" s="163"/>
      <c r="HNM285" s="163"/>
      <c r="HNN285" s="160"/>
      <c r="HNO285" s="161"/>
      <c r="HNP285" s="163"/>
      <c r="HNQ285" s="163"/>
      <c r="HNR285" s="160"/>
      <c r="HNS285" s="161"/>
      <c r="HNT285" s="163"/>
      <c r="HNU285" s="163"/>
      <c r="HNV285" s="160"/>
      <c r="HNW285" s="161"/>
      <c r="HNX285" s="163"/>
      <c r="HNY285" s="163"/>
      <c r="HNZ285" s="160"/>
      <c r="HOA285" s="161"/>
      <c r="HOB285" s="163"/>
      <c r="HOC285" s="163"/>
      <c r="HOD285" s="160"/>
      <c r="HOE285" s="161"/>
      <c r="HOF285" s="163"/>
      <c r="HOG285" s="163"/>
      <c r="HOH285" s="160"/>
      <c r="HOI285" s="161"/>
      <c r="HOJ285" s="163"/>
      <c r="HOK285" s="163"/>
      <c r="HOL285" s="160"/>
      <c r="HOM285" s="161"/>
      <c r="HON285" s="163"/>
      <c r="HOO285" s="163"/>
      <c r="HOP285" s="160"/>
      <c r="HOQ285" s="161"/>
      <c r="HOR285" s="163"/>
      <c r="HOS285" s="163"/>
      <c r="HOT285" s="160"/>
      <c r="HOU285" s="161"/>
      <c r="HOV285" s="163"/>
      <c r="HOW285" s="163"/>
      <c r="HOX285" s="160"/>
      <c r="HOY285" s="161"/>
      <c r="HOZ285" s="163"/>
      <c r="HPA285" s="163"/>
      <c r="HPB285" s="160"/>
      <c r="HPC285" s="161"/>
      <c r="HPD285" s="163"/>
      <c r="HPE285" s="163"/>
      <c r="HPF285" s="160"/>
      <c r="HPG285" s="161"/>
      <c r="HPH285" s="163"/>
      <c r="HPI285" s="163"/>
      <c r="HPJ285" s="160"/>
      <c r="HPK285" s="161"/>
      <c r="HPL285" s="163"/>
      <c r="HPM285" s="163"/>
      <c r="HPN285" s="160"/>
      <c r="HPO285" s="161"/>
      <c r="HPP285" s="163"/>
      <c r="HPQ285" s="163"/>
      <c r="HPR285" s="160"/>
      <c r="HPS285" s="161"/>
      <c r="HPT285" s="163"/>
      <c r="HPU285" s="163"/>
      <c r="HPV285" s="160"/>
      <c r="HPW285" s="161"/>
      <c r="HPX285" s="163"/>
      <c r="HPY285" s="163"/>
      <c r="HPZ285" s="160"/>
      <c r="HQA285" s="161"/>
      <c r="HQB285" s="163"/>
      <c r="HQC285" s="163"/>
      <c r="HQD285" s="160"/>
      <c r="HQE285" s="161"/>
      <c r="HQF285" s="163"/>
      <c r="HQG285" s="163"/>
      <c r="HQH285" s="160"/>
      <c r="HQI285" s="161"/>
      <c r="HQJ285" s="163"/>
      <c r="HQK285" s="163"/>
      <c r="HQL285" s="160"/>
      <c r="HQM285" s="161"/>
      <c r="HQN285" s="163"/>
      <c r="HQO285" s="163"/>
      <c r="HQP285" s="160"/>
      <c r="HQQ285" s="161"/>
      <c r="HQR285" s="163"/>
      <c r="HQS285" s="163"/>
      <c r="HQT285" s="160"/>
      <c r="HQU285" s="161"/>
      <c r="HQV285" s="163"/>
      <c r="HQW285" s="163"/>
      <c r="HQX285" s="160"/>
      <c r="HQY285" s="161"/>
      <c r="HQZ285" s="163"/>
      <c r="HRA285" s="163"/>
      <c r="HRB285" s="160"/>
      <c r="HRC285" s="161"/>
      <c r="HRD285" s="163"/>
      <c r="HRE285" s="163"/>
      <c r="HRF285" s="160"/>
      <c r="HRG285" s="161"/>
      <c r="HRH285" s="163"/>
      <c r="HRI285" s="163"/>
      <c r="HRJ285" s="160"/>
      <c r="HRK285" s="161"/>
      <c r="HRL285" s="163"/>
      <c r="HRM285" s="163"/>
      <c r="HRN285" s="160"/>
      <c r="HRO285" s="161"/>
      <c r="HRP285" s="163"/>
      <c r="HRQ285" s="163"/>
      <c r="HRR285" s="160"/>
      <c r="HRS285" s="161"/>
      <c r="HRT285" s="163"/>
      <c r="HRU285" s="163"/>
      <c r="HRV285" s="160"/>
      <c r="HRW285" s="161"/>
      <c r="HRX285" s="163"/>
      <c r="HRY285" s="163"/>
      <c r="HRZ285" s="160"/>
      <c r="HSA285" s="161"/>
      <c r="HSB285" s="163"/>
      <c r="HSC285" s="163"/>
      <c r="HSD285" s="160"/>
      <c r="HSE285" s="161"/>
      <c r="HSF285" s="163"/>
      <c r="HSG285" s="163"/>
      <c r="HSH285" s="160"/>
      <c r="HSI285" s="161"/>
      <c r="HSJ285" s="163"/>
      <c r="HSK285" s="163"/>
      <c r="HSL285" s="160"/>
      <c r="HSM285" s="161"/>
      <c r="HSN285" s="163"/>
      <c r="HSO285" s="163"/>
      <c r="HSP285" s="160"/>
      <c r="HSQ285" s="161"/>
      <c r="HSR285" s="163"/>
      <c r="HSS285" s="163"/>
      <c r="HST285" s="160"/>
      <c r="HSU285" s="161"/>
      <c r="HSV285" s="163"/>
      <c r="HSW285" s="163"/>
      <c r="HSX285" s="160"/>
      <c r="HSY285" s="161"/>
      <c r="HSZ285" s="163"/>
      <c r="HTA285" s="163"/>
      <c r="HTB285" s="160"/>
      <c r="HTC285" s="161"/>
      <c r="HTD285" s="163"/>
      <c r="HTE285" s="163"/>
      <c r="HTF285" s="160"/>
      <c r="HTG285" s="161"/>
      <c r="HTH285" s="163"/>
      <c r="HTI285" s="163"/>
      <c r="HTJ285" s="160"/>
      <c r="HTK285" s="161"/>
      <c r="HTL285" s="163"/>
      <c r="HTM285" s="163"/>
      <c r="HTN285" s="160"/>
      <c r="HTO285" s="161"/>
      <c r="HTP285" s="163"/>
      <c r="HTQ285" s="163"/>
      <c r="HTR285" s="160"/>
      <c r="HTS285" s="161"/>
      <c r="HTT285" s="163"/>
      <c r="HTU285" s="163"/>
      <c r="HTV285" s="160"/>
      <c r="HTW285" s="161"/>
      <c r="HTX285" s="163"/>
      <c r="HTY285" s="163"/>
      <c r="HTZ285" s="160"/>
      <c r="HUA285" s="161"/>
      <c r="HUB285" s="163"/>
      <c r="HUC285" s="163"/>
      <c r="HUD285" s="160"/>
      <c r="HUE285" s="161"/>
      <c r="HUF285" s="163"/>
      <c r="HUG285" s="163"/>
      <c r="HUH285" s="160"/>
      <c r="HUI285" s="161"/>
      <c r="HUJ285" s="163"/>
      <c r="HUK285" s="163"/>
      <c r="HUL285" s="160"/>
      <c r="HUM285" s="161"/>
      <c r="HUN285" s="163"/>
      <c r="HUO285" s="163"/>
      <c r="HUP285" s="160"/>
      <c r="HUQ285" s="161"/>
      <c r="HUR285" s="163"/>
      <c r="HUS285" s="163"/>
      <c r="HUT285" s="160"/>
      <c r="HUU285" s="161"/>
      <c r="HUV285" s="163"/>
      <c r="HUW285" s="163"/>
      <c r="HUX285" s="160"/>
      <c r="HUY285" s="161"/>
      <c r="HUZ285" s="163"/>
      <c r="HVA285" s="163"/>
      <c r="HVB285" s="160"/>
      <c r="HVC285" s="161"/>
      <c r="HVD285" s="163"/>
      <c r="HVE285" s="163"/>
      <c r="HVF285" s="160"/>
      <c r="HVG285" s="161"/>
      <c r="HVH285" s="163"/>
      <c r="HVI285" s="163"/>
      <c r="HVJ285" s="160"/>
      <c r="HVK285" s="161"/>
      <c r="HVL285" s="163"/>
      <c r="HVM285" s="163"/>
      <c r="HVN285" s="160"/>
      <c r="HVO285" s="161"/>
      <c r="HVP285" s="163"/>
      <c r="HVQ285" s="163"/>
      <c r="HVR285" s="160"/>
      <c r="HVS285" s="161"/>
      <c r="HVT285" s="163"/>
      <c r="HVU285" s="163"/>
      <c r="HVV285" s="160"/>
      <c r="HVW285" s="161"/>
      <c r="HVX285" s="163"/>
      <c r="HVY285" s="163"/>
      <c r="HVZ285" s="160"/>
      <c r="HWA285" s="161"/>
      <c r="HWB285" s="163"/>
      <c r="HWC285" s="163"/>
      <c r="HWD285" s="160"/>
      <c r="HWE285" s="161"/>
      <c r="HWF285" s="163"/>
      <c r="HWG285" s="163"/>
      <c r="HWH285" s="160"/>
      <c r="HWI285" s="161"/>
      <c r="HWJ285" s="163"/>
      <c r="HWK285" s="163"/>
      <c r="HWL285" s="160"/>
      <c r="HWM285" s="161"/>
      <c r="HWN285" s="163"/>
      <c r="HWO285" s="163"/>
      <c r="HWP285" s="160"/>
      <c r="HWQ285" s="161"/>
      <c r="HWR285" s="163"/>
      <c r="HWS285" s="163"/>
      <c r="HWT285" s="160"/>
      <c r="HWU285" s="161"/>
      <c r="HWV285" s="163"/>
      <c r="HWW285" s="163"/>
      <c r="HWX285" s="160"/>
      <c r="HWY285" s="161"/>
      <c r="HWZ285" s="163"/>
      <c r="HXA285" s="163"/>
      <c r="HXB285" s="160"/>
      <c r="HXC285" s="161"/>
      <c r="HXD285" s="163"/>
      <c r="HXE285" s="163"/>
      <c r="HXF285" s="160"/>
      <c r="HXG285" s="161"/>
      <c r="HXH285" s="163"/>
      <c r="HXI285" s="163"/>
      <c r="HXJ285" s="160"/>
      <c r="HXK285" s="161"/>
      <c r="HXL285" s="163"/>
      <c r="HXM285" s="163"/>
      <c r="HXN285" s="160"/>
      <c r="HXO285" s="161"/>
      <c r="HXP285" s="163"/>
      <c r="HXQ285" s="163"/>
      <c r="HXR285" s="160"/>
      <c r="HXS285" s="161"/>
      <c r="HXT285" s="163"/>
      <c r="HXU285" s="163"/>
      <c r="HXV285" s="160"/>
      <c r="HXW285" s="161"/>
      <c r="HXX285" s="163"/>
      <c r="HXY285" s="163"/>
      <c r="HXZ285" s="160"/>
      <c r="HYA285" s="161"/>
      <c r="HYB285" s="163"/>
      <c r="HYC285" s="163"/>
      <c r="HYD285" s="160"/>
      <c r="HYE285" s="161"/>
      <c r="HYF285" s="163"/>
      <c r="HYG285" s="163"/>
      <c r="HYH285" s="160"/>
      <c r="HYI285" s="161"/>
      <c r="HYJ285" s="163"/>
      <c r="HYK285" s="163"/>
      <c r="HYL285" s="160"/>
      <c r="HYM285" s="161"/>
      <c r="HYN285" s="163"/>
      <c r="HYO285" s="163"/>
      <c r="HYP285" s="160"/>
      <c r="HYQ285" s="161"/>
      <c r="HYR285" s="163"/>
      <c r="HYS285" s="163"/>
      <c r="HYT285" s="160"/>
      <c r="HYU285" s="161"/>
      <c r="HYV285" s="163"/>
      <c r="HYW285" s="163"/>
      <c r="HYX285" s="160"/>
      <c r="HYY285" s="161"/>
      <c r="HYZ285" s="163"/>
      <c r="HZA285" s="163"/>
      <c r="HZB285" s="160"/>
      <c r="HZC285" s="161"/>
      <c r="HZD285" s="163"/>
      <c r="HZE285" s="163"/>
      <c r="HZF285" s="160"/>
      <c r="HZG285" s="161"/>
      <c r="HZH285" s="163"/>
      <c r="HZI285" s="163"/>
      <c r="HZJ285" s="160"/>
      <c r="HZK285" s="161"/>
      <c r="HZL285" s="163"/>
      <c r="HZM285" s="163"/>
      <c r="HZN285" s="160"/>
      <c r="HZO285" s="161"/>
      <c r="HZP285" s="163"/>
      <c r="HZQ285" s="163"/>
      <c r="HZR285" s="160"/>
      <c r="HZS285" s="161"/>
      <c r="HZT285" s="163"/>
      <c r="HZU285" s="163"/>
      <c r="HZV285" s="160"/>
      <c r="HZW285" s="161"/>
      <c r="HZX285" s="163"/>
      <c r="HZY285" s="163"/>
      <c r="HZZ285" s="160"/>
      <c r="IAA285" s="161"/>
      <c r="IAB285" s="163"/>
      <c r="IAC285" s="163"/>
      <c r="IAD285" s="160"/>
      <c r="IAE285" s="161"/>
      <c r="IAF285" s="163"/>
      <c r="IAG285" s="163"/>
      <c r="IAH285" s="160"/>
      <c r="IAI285" s="161"/>
      <c r="IAJ285" s="163"/>
      <c r="IAK285" s="163"/>
      <c r="IAL285" s="160"/>
      <c r="IAM285" s="161"/>
      <c r="IAN285" s="163"/>
      <c r="IAO285" s="163"/>
      <c r="IAP285" s="160"/>
      <c r="IAQ285" s="161"/>
      <c r="IAR285" s="163"/>
      <c r="IAS285" s="163"/>
      <c r="IAT285" s="160"/>
      <c r="IAU285" s="161"/>
      <c r="IAV285" s="163"/>
      <c r="IAW285" s="163"/>
      <c r="IAX285" s="160"/>
      <c r="IAY285" s="161"/>
      <c r="IAZ285" s="163"/>
      <c r="IBA285" s="163"/>
      <c r="IBB285" s="160"/>
      <c r="IBC285" s="161"/>
      <c r="IBD285" s="163"/>
      <c r="IBE285" s="163"/>
      <c r="IBF285" s="160"/>
      <c r="IBG285" s="161"/>
      <c r="IBH285" s="163"/>
      <c r="IBI285" s="163"/>
      <c r="IBJ285" s="160"/>
      <c r="IBK285" s="161"/>
      <c r="IBL285" s="163"/>
      <c r="IBM285" s="163"/>
      <c r="IBN285" s="160"/>
      <c r="IBO285" s="161"/>
      <c r="IBP285" s="163"/>
      <c r="IBQ285" s="163"/>
      <c r="IBR285" s="160"/>
      <c r="IBS285" s="161"/>
      <c r="IBT285" s="163"/>
      <c r="IBU285" s="163"/>
      <c r="IBV285" s="160"/>
      <c r="IBW285" s="161"/>
      <c r="IBX285" s="163"/>
      <c r="IBY285" s="163"/>
      <c r="IBZ285" s="160"/>
      <c r="ICA285" s="161"/>
      <c r="ICB285" s="163"/>
      <c r="ICC285" s="163"/>
      <c r="ICD285" s="160"/>
      <c r="ICE285" s="161"/>
      <c r="ICF285" s="163"/>
      <c r="ICG285" s="163"/>
      <c r="ICH285" s="160"/>
      <c r="ICI285" s="161"/>
      <c r="ICJ285" s="163"/>
      <c r="ICK285" s="163"/>
      <c r="ICL285" s="160"/>
      <c r="ICM285" s="161"/>
      <c r="ICN285" s="163"/>
      <c r="ICO285" s="163"/>
      <c r="ICP285" s="160"/>
      <c r="ICQ285" s="161"/>
      <c r="ICR285" s="163"/>
      <c r="ICS285" s="163"/>
      <c r="ICT285" s="160"/>
      <c r="ICU285" s="161"/>
      <c r="ICV285" s="163"/>
      <c r="ICW285" s="163"/>
      <c r="ICX285" s="160"/>
      <c r="ICY285" s="161"/>
      <c r="ICZ285" s="163"/>
      <c r="IDA285" s="163"/>
      <c r="IDB285" s="160"/>
      <c r="IDC285" s="161"/>
      <c r="IDD285" s="163"/>
      <c r="IDE285" s="163"/>
      <c r="IDF285" s="160"/>
      <c r="IDG285" s="161"/>
      <c r="IDH285" s="163"/>
      <c r="IDI285" s="163"/>
      <c r="IDJ285" s="160"/>
      <c r="IDK285" s="161"/>
      <c r="IDL285" s="163"/>
      <c r="IDM285" s="163"/>
      <c r="IDN285" s="160"/>
      <c r="IDO285" s="161"/>
      <c r="IDP285" s="163"/>
      <c r="IDQ285" s="163"/>
      <c r="IDR285" s="160"/>
      <c r="IDS285" s="161"/>
      <c r="IDT285" s="163"/>
      <c r="IDU285" s="163"/>
      <c r="IDV285" s="160"/>
      <c r="IDW285" s="161"/>
      <c r="IDX285" s="163"/>
      <c r="IDY285" s="163"/>
      <c r="IDZ285" s="160"/>
      <c r="IEA285" s="161"/>
      <c r="IEB285" s="163"/>
      <c r="IEC285" s="163"/>
      <c r="IED285" s="160"/>
      <c r="IEE285" s="161"/>
      <c r="IEF285" s="163"/>
      <c r="IEG285" s="163"/>
      <c r="IEH285" s="160"/>
      <c r="IEI285" s="161"/>
      <c r="IEJ285" s="163"/>
      <c r="IEK285" s="163"/>
      <c r="IEL285" s="160"/>
      <c r="IEM285" s="161"/>
      <c r="IEN285" s="163"/>
      <c r="IEO285" s="163"/>
      <c r="IEP285" s="160"/>
      <c r="IEQ285" s="161"/>
      <c r="IER285" s="163"/>
      <c r="IES285" s="163"/>
      <c r="IET285" s="160"/>
      <c r="IEU285" s="161"/>
      <c r="IEV285" s="163"/>
      <c r="IEW285" s="163"/>
      <c r="IEX285" s="160"/>
      <c r="IEY285" s="161"/>
      <c r="IEZ285" s="163"/>
      <c r="IFA285" s="163"/>
      <c r="IFB285" s="160"/>
      <c r="IFC285" s="161"/>
      <c r="IFD285" s="163"/>
      <c r="IFE285" s="163"/>
      <c r="IFF285" s="160"/>
      <c r="IFG285" s="161"/>
      <c r="IFH285" s="163"/>
      <c r="IFI285" s="163"/>
      <c r="IFJ285" s="160"/>
      <c r="IFK285" s="161"/>
      <c r="IFL285" s="163"/>
      <c r="IFM285" s="163"/>
      <c r="IFN285" s="160"/>
      <c r="IFO285" s="161"/>
      <c r="IFP285" s="163"/>
      <c r="IFQ285" s="163"/>
      <c r="IFR285" s="160"/>
      <c r="IFS285" s="161"/>
      <c r="IFT285" s="163"/>
      <c r="IFU285" s="163"/>
      <c r="IFV285" s="160"/>
      <c r="IFW285" s="161"/>
      <c r="IFX285" s="163"/>
      <c r="IFY285" s="163"/>
      <c r="IFZ285" s="160"/>
      <c r="IGA285" s="161"/>
      <c r="IGB285" s="163"/>
      <c r="IGC285" s="163"/>
      <c r="IGD285" s="160"/>
      <c r="IGE285" s="161"/>
      <c r="IGF285" s="163"/>
      <c r="IGG285" s="163"/>
      <c r="IGH285" s="160"/>
      <c r="IGI285" s="161"/>
      <c r="IGJ285" s="163"/>
      <c r="IGK285" s="163"/>
      <c r="IGL285" s="160"/>
      <c r="IGM285" s="161"/>
      <c r="IGN285" s="163"/>
      <c r="IGO285" s="163"/>
      <c r="IGP285" s="160"/>
      <c r="IGQ285" s="161"/>
      <c r="IGR285" s="163"/>
      <c r="IGS285" s="163"/>
      <c r="IGT285" s="160"/>
      <c r="IGU285" s="161"/>
      <c r="IGV285" s="163"/>
      <c r="IGW285" s="163"/>
      <c r="IGX285" s="160"/>
      <c r="IGY285" s="161"/>
      <c r="IGZ285" s="163"/>
      <c r="IHA285" s="163"/>
      <c r="IHB285" s="160"/>
      <c r="IHC285" s="161"/>
      <c r="IHD285" s="163"/>
      <c r="IHE285" s="163"/>
      <c r="IHF285" s="160"/>
      <c r="IHG285" s="161"/>
      <c r="IHH285" s="163"/>
      <c r="IHI285" s="163"/>
      <c r="IHJ285" s="160"/>
      <c r="IHK285" s="161"/>
      <c r="IHL285" s="163"/>
      <c r="IHM285" s="163"/>
      <c r="IHN285" s="160"/>
      <c r="IHO285" s="161"/>
      <c r="IHP285" s="163"/>
      <c r="IHQ285" s="163"/>
      <c r="IHR285" s="160"/>
      <c r="IHS285" s="161"/>
      <c r="IHT285" s="163"/>
      <c r="IHU285" s="163"/>
      <c r="IHV285" s="160"/>
      <c r="IHW285" s="161"/>
      <c r="IHX285" s="163"/>
      <c r="IHY285" s="163"/>
      <c r="IHZ285" s="160"/>
      <c r="IIA285" s="161"/>
      <c r="IIB285" s="163"/>
      <c r="IIC285" s="163"/>
      <c r="IID285" s="160"/>
      <c r="IIE285" s="161"/>
      <c r="IIF285" s="163"/>
      <c r="IIG285" s="163"/>
      <c r="IIH285" s="160"/>
      <c r="III285" s="161"/>
      <c r="IIJ285" s="163"/>
      <c r="IIK285" s="163"/>
      <c r="IIL285" s="160"/>
      <c r="IIM285" s="161"/>
      <c r="IIN285" s="163"/>
      <c r="IIO285" s="163"/>
      <c r="IIP285" s="160"/>
      <c r="IIQ285" s="161"/>
      <c r="IIR285" s="163"/>
      <c r="IIS285" s="163"/>
      <c r="IIT285" s="160"/>
      <c r="IIU285" s="161"/>
      <c r="IIV285" s="163"/>
      <c r="IIW285" s="163"/>
      <c r="IIX285" s="160"/>
      <c r="IIY285" s="161"/>
      <c r="IIZ285" s="163"/>
      <c r="IJA285" s="163"/>
      <c r="IJB285" s="160"/>
      <c r="IJC285" s="161"/>
      <c r="IJD285" s="163"/>
      <c r="IJE285" s="163"/>
      <c r="IJF285" s="160"/>
      <c r="IJG285" s="161"/>
      <c r="IJH285" s="163"/>
      <c r="IJI285" s="163"/>
      <c r="IJJ285" s="160"/>
      <c r="IJK285" s="161"/>
      <c r="IJL285" s="163"/>
      <c r="IJM285" s="163"/>
      <c r="IJN285" s="160"/>
      <c r="IJO285" s="161"/>
      <c r="IJP285" s="163"/>
      <c r="IJQ285" s="163"/>
      <c r="IJR285" s="160"/>
      <c r="IJS285" s="161"/>
      <c r="IJT285" s="163"/>
      <c r="IJU285" s="163"/>
      <c r="IJV285" s="160"/>
      <c r="IJW285" s="161"/>
      <c r="IJX285" s="163"/>
      <c r="IJY285" s="163"/>
      <c r="IJZ285" s="160"/>
      <c r="IKA285" s="161"/>
      <c r="IKB285" s="163"/>
      <c r="IKC285" s="163"/>
      <c r="IKD285" s="160"/>
      <c r="IKE285" s="161"/>
      <c r="IKF285" s="163"/>
      <c r="IKG285" s="163"/>
      <c r="IKH285" s="160"/>
      <c r="IKI285" s="161"/>
      <c r="IKJ285" s="163"/>
      <c r="IKK285" s="163"/>
      <c r="IKL285" s="160"/>
      <c r="IKM285" s="161"/>
      <c r="IKN285" s="163"/>
      <c r="IKO285" s="163"/>
      <c r="IKP285" s="160"/>
      <c r="IKQ285" s="161"/>
      <c r="IKR285" s="163"/>
      <c r="IKS285" s="163"/>
      <c r="IKT285" s="160"/>
      <c r="IKU285" s="161"/>
      <c r="IKV285" s="163"/>
      <c r="IKW285" s="163"/>
      <c r="IKX285" s="160"/>
      <c r="IKY285" s="161"/>
      <c r="IKZ285" s="163"/>
      <c r="ILA285" s="163"/>
      <c r="ILB285" s="160"/>
      <c r="ILC285" s="161"/>
      <c r="ILD285" s="163"/>
      <c r="ILE285" s="163"/>
      <c r="ILF285" s="160"/>
      <c r="ILG285" s="161"/>
      <c r="ILH285" s="163"/>
      <c r="ILI285" s="163"/>
      <c r="ILJ285" s="160"/>
      <c r="ILK285" s="161"/>
      <c r="ILL285" s="163"/>
      <c r="ILM285" s="163"/>
      <c r="ILN285" s="160"/>
      <c r="ILO285" s="161"/>
      <c r="ILP285" s="163"/>
      <c r="ILQ285" s="163"/>
      <c r="ILR285" s="160"/>
      <c r="ILS285" s="161"/>
      <c r="ILT285" s="163"/>
      <c r="ILU285" s="163"/>
      <c r="ILV285" s="160"/>
      <c r="ILW285" s="161"/>
      <c r="ILX285" s="163"/>
      <c r="ILY285" s="163"/>
      <c r="ILZ285" s="160"/>
      <c r="IMA285" s="161"/>
      <c r="IMB285" s="163"/>
      <c r="IMC285" s="163"/>
      <c r="IMD285" s="160"/>
      <c r="IME285" s="161"/>
      <c r="IMF285" s="163"/>
      <c r="IMG285" s="163"/>
      <c r="IMH285" s="160"/>
      <c r="IMI285" s="161"/>
      <c r="IMJ285" s="163"/>
      <c r="IMK285" s="163"/>
      <c r="IML285" s="160"/>
      <c r="IMM285" s="161"/>
      <c r="IMN285" s="163"/>
      <c r="IMO285" s="163"/>
      <c r="IMP285" s="160"/>
      <c r="IMQ285" s="161"/>
      <c r="IMR285" s="163"/>
      <c r="IMS285" s="163"/>
      <c r="IMT285" s="160"/>
      <c r="IMU285" s="161"/>
      <c r="IMV285" s="163"/>
      <c r="IMW285" s="163"/>
      <c r="IMX285" s="160"/>
      <c r="IMY285" s="161"/>
      <c r="IMZ285" s="163"/>
      <c r="INA285" s="163"/>
      <c r="INB285" s="160"/>
      <c r="INC285" s="161"/>
      <c r="IND285" s="163"/>
      <c r="INE285" s="163"/>
      <c r="INF285" s="160"/>
      <c r="ING285" s="161"/>
      <c r="INH285" s="163"/>
      <c r="INI285" s="163"/>
      <c r="INJ285" s="160"/>
      <c r="INK285" s="161"/>
      <c r="INL285" s="163"/>
      <c r="INM285" s="163"/>
      <c r="INN285" s="160"/>
      <c r="INO285" s="161"/>
      <c r="INP285" s="163"/>
      <c r="INQ285" s="163"/>
      <c r="INR285" s="160"/>
      <c r="INS285" s="161"/>
      <c r="INT285" s="163"/>
      <c r="INU285" s="163"/>
      <c r="INV285" s="160"/>
      <c r="INW285" s="161"/>
      <c r="INX285" s="163"/>
      <c r="INY285" s="163"/>
      <c r="INZ285" s="160"/>
      <c r="IOA285" s="161"/>
      <c r="IOB285" s="163"/>
      <c r="IOC285" s="163"/>
      <c r="IOD285" s="160"/>
      <c r="IOE285" s="161"/>
      <c r="IOF285" s="163"/>
      <c r="IOG285" s="163"/>
      <c r="IOH285" s="160"/>
      <c r="IOI285" s="161"/>
      <c r="IOJ285" s="163"/>
      <c r="IOK285" s="163"/>
      <c r="IOL285" s="160"/>
      <c r="IOM285" s="161"/>
      <c r="ION285" s="163"/>
      <c r="IOO285" s="163"/>
      <c r="IOP285" s="160"/>
      <c r="IOQ285" s="161"/>
      <c r="IOR285" s="163"/>
      <c r="IOS285" s="163"/>
      <c r="IOT285" s="160"/>
      <c r="IOU285" s="161"/>
      <c r="IOV285" s="163"/>
      <c r="IOW285" s="163"/>
      <c r="IOX285" s="160"/>
      <c r="IOY285" s="161"/>
      <c r="IOZ285" s="163"/>
      <c r="IPA285" s="163"/>
      <c r="IPB285" s="160"/>
      <c r="IPC285" s="161"/>
      <c r="IPD285" s="163"/>
      <c r="IPE285" s="163"/>
      <c r="IPF285" s="160"/>
      <c r="IPG285" s="161"/>
      <c r="IPH285" s="163"/>
      <c r="IPI285" s="163"/>
      <c r="IPJ285" s="160"/>
      <c r="IPK285" s="161"/>
      <c r="IPL285" s="163"/>
      <c r="IPM285" s="163"/>
      <c r="IPN285" s="160"/>
      <c r="IPO285" s="161"/>
      <c r="IPP285" s="163"/>
      <c r="IPQ285" s="163"/>
      <c r="IPR285" s="160"/>
      <c r="IPS285" s="161"/>
      <c r="IPT285" s="163"/>
      <c r="IPU285" s="163"/>
      <c r="IPV285" s="160"/>
      <c r="IPW285" s="161"/>
      <c r="IPX285" s="163"/>
      <c r="IPY285" s="163"/>
      <c r="IPZ285" s="160"/>
      <c r="IQA285" s="161"/>
      <c r="IQB285" s="163"/>
      <c r="IQC285" s="163"/>
      <c r="IQD285" s="160"/>
      <c r="IQE285" s="161"/>
      <c r="IQF285" s="163"/>
      <c r="IQG285" s="163"/>
      <c r="IQH285" s="160"/>
      <c r="IQI285" s="161"/>
      <c r="IQJ285" s="163"/>
      <c r="IQK285" s="163"/>
      <c r="IQL285" s="160"/>
      <c r="IQM285" s="161"/>
      <c r="IQN285" s="163"/>
      <c r="IQO285" s="163"/>
      <c r="IQP285" s="160"/>
      <c r="IQQ285" s="161"/>
      <c r="IQR285" s="163"/>
      <c r="IQS285" s="163"/>
      <c r="IQT285" s="160"/>
      <c r="IQU285" s="161"/>
      <c r="IQV285" s="163"/>
      <c r="IQW285" s="163"/>
      <c r="IQX285" s="160"/>
      <c r="IQY285" s="161"/>
      <c r="IQZ285" s="163"/>
      <c r="IRA285" s="163"/>
      <c r="IRB285" s="160"/>
      <c r="IRC285" s="161"/>
      <c r="IRD285" s="163"/>
      <c r="IRE285" s="163"/>
      <c r="IRF285" s="160"/>
      <c r="IRG285" s="161"/>
      <c r="IRH285" s="163"/>
      <c r="IRI285" s="163"/>
      <c r="IRJ285" s="160"/>
      <c r="IRK285" s="161"/>
      <c r="IRL285" s="163"/>
      <c r="IRM285" s="163"/>
      <c r="IRN285" s="160"/>
      <c r="IRO285" s="161"/>
      <c r="IRP285" s="163"/>
      <c r="IRQ285" s="163"/>
      <c r="IRR285" s="160"/>
      <c r="IRS285" s="161"/>
      <c r="IRT285" s="163"/>
      <c r="IRU285" s="163"/>
      <c r="IRV285" s="160"/>
      <c r="IRW285" s="161"/>
      <c r="IRX285" s="163"/>
      <c r="IRY285" s="163"/>
      <c r="IRZ285" s="160"/>
      <c r="ISA285" s="161"/>
      <c r="ISB285" s="163"/>
      <c r="ISC285" s="163"/>
      <c r="ISD285" s="160"/>
      <c r="ISE285" s="161"/>
      <c r="ISF285" s="163"/>
      <c r="ISG285" s="163"/>
      <c r="ISH285" s="160"/>
      <c r="ISI285" s="161"/>
      <c r="ISJ285" s="163"/>
      <c r="ISK285" s="163"/>
      <c r="ISL285" s="160"/>
      <c r="ISM285" s="161"/>
      <c r="ISN285" s="163"/>
      <c r="ISO285" s="163"/>
      <c r="ISP285" s="160"/>
      <c r="ISQ285" s="161"/>
      <c r="ISR285" s="163"/>
      <c r="ISS285" s="163"/>
      <c r="IST285" s="160"/>
      <c r="ISU285" s="161"/>
      <c r="ISV285" s="163"/>
      <c r="ISW285" s="163"/>
      <c r="ISX285" s="160"/>
      <c r="ISY285" s="161"/>
      <c r="ISZ285" s="163"/>
      <c r="ITA285" s="163"/>
      <c r="ITB285" s="160"/>
      <c r="ITC285" s="161"/>
      <c r="ITD285" s="163"/>
      <c r="ITE285" s="163"/>
      <c r="ITF285" s="160"/>
      <c r="ITG285" s="161"/>
      <c r="ITH285" s="163"/>
      <c r="ITI285" s="163"/>
      <c r="ITJ285" s="160"/>
      <c r="ITK285" s="161"/>
      <c r="ITL285" s="163"/>
      <c r="ITM285" s="163"/>
      <c r="ITN285" s="160"/>
      <c r="ITO285" s="161"/>
      <c r="ITP285" s="163"/>
      <c r="ITQ285" s="163"/>
      <c r="ITR285" s="160"/>
      <c r="ITS285" s="161"/>
      <c r="ITT285" s="163"/>
      <c r="ITU285" s="163"/>
      <c r="ITV285" s="160"/>
      <c r="ITW285" s="161"/>
      <c r="ITX285" s="163"/>
      <c r="ITY285" s="163"/>
      <c r="ITZ285" s="160"/>
      <c r="IUA285" s="161"/>
      <c r="IUB285" s="163"/>
      <c r="IUC285" s="163"/>
      <c r="IUD285" s="160"/>
      <c r="IUE285" s="161"/>
      <c r="IUF285" s="163"/>
      <c r="IUG285" s="163"/>
      <c r="IUH285" s="160"/>
      <c r="IUI285" s="161"/>
      <c r="IUJ285" s="163"/>
      <c r="IUK285" s="163"/>
      <c r="IUL285" s="160"/>
      <c r="IUM285" s="161"/>
      <c r="IUN285" s="163"/>
      <c r="IUO285" s="163"/>
      <c r="IUP285" s="160"/>
      <c r="IUQ285" s="161"/>
      <c r="IUR285" s="163"/>
      <c r="IUS285" s="163"/>
      <c r="IUT285" s="160"/>
      <c r="IUU285" s="161"/>
      <c r="IUV285" s="163"/>
      <c r="IUW285" s="163"/>
      <c r="IUX285" s="160"/>
      <c r="IUY285" s="161"/>
      <c r="IUZ285" s="163"/>
      <c r="IVA285" s="163"/>
      <c r="IVB285" s="160"/>
      <c r="IVC285" s="161"/>
      <c r="IVD285" s="163"/>
      <c r="IVE285" s="163"/>
      <c r="IVF285" s="160"/>
      <c r="IVG285" s="161"/>
      <c r="IVH285" s="163"/>
      <c r="IVI285" s="163"/>
      <c r="IVJ285" s="160"/>
      <c r="IVK285" s="161"/>
      <c r="IVL285" s="163"/>
      <c r="IVM285" s="163"/>
      <c r="IVN285" s="160"/>
      <c r="IVO285" s="161"/>
      <c r="IVP285" s="163"/>
      <c r="IVQ285" s="163"/>
      <c r="IVR285" s="160"/>
      <c r="IVS285" s="161"/>
      <c r="IVT285" s="163"/>
      <c r="IVU285" s="163"/>
      <c r="IVV285" s="160"/>
      <c r="IVW285" s="161"/>
      <c r="IVX285" s="163"/>
      <c r="IVY285" s="163"/>
      <c r="IVZ285" s="160"/>
      <c r="IWA285" s="161"/>
      <c r="IWB285" s="163"/>
      <c r="IWC285" s="163"/>
      <c r="IWD285" s="160"/>
      <c r="IWE285" s="161"/>
      <c r="IWF285" s="163"/>
      <c r="IWG285" s="163"/>
      <c r="IWH285" s="160"/>
      <c r="IWI285" s="161"/>
      <c r="IWJ285" s="163"/>
      <c r="IWK285" s="163"/>
      <c r="IWL285" s="160"/>
      <c r="IWM285" s="161"/>
      <c r="IWN285" s="163"/>
      <c r="IWO285" s="163"/>
      <c r="IWP285" s="160"/>
      <c r="IWQ285" s="161"/>
      <c r="IWR285" s="163"/>
      <c r="IWS285" s="163"/>
      <c r="IWT285" s="160"/>
      <c r="IWU285" s="161"/>
      <c r="IWV285" s="163"/>
      <c r="IWW285" s="163"/>
      <c r="IWX285" s="160"/>
      <c r="IWY285" s="161"/>
      <c r="IWZ285" s="163"/>
      <c r="IXA285" s="163"/>
      <c r="IXB285" s="160"/>
      <c r="IXC285" s="161"/>
      <c r="IXD285" s="163"/>
      <c r="IXE285" s="163"/>
      <c r="IXF285" s="160"/>
      <c r="IXG285" s="161"/>
      <c r="IXH285" s="163"/>
      <c r="IXI285" s="163"/>
      <c r="IXJ285" s="160"/>
      <c r="IXK285" s="161"/>
      <c r="IXL285" s="163"/>
      <c r="IXM285" s="163"/>
      <c r="IXN285" s="160"/>
      <c r="IXO285" s="161"/>
      <c r="IXP285" s="163"/>
      <c r="IXQ285" s="163"/>
      <c r="IXR285" s="160"/>
      <c r="IXS285" s="161"/>
      <c r="IXT285" s="163"/>
      <c r="IXU285" s="163"/>
      <c r="IXV285" s="160"/>
      <c r="IXW285" s="161"/>
      <c r="IXX285" s="163"/>
      <c r="IXY285" s="163"/>
      <c r="IXZ285" s="160"/>
      <c r="IYA285" s="161"/>
      <c r="IYB285" s="163"/>
      <c r="IYC285" s="163"/>
      <c r="IYD285" s="160"/>
      <c r="IYE285" s="161"/>
      <c r="IYF285" s="163"/>
      <c r="IYG285" s="163"/>
      <c r="IYH285" s="160"/>
      <c r="IYI285" s="161"/>
      <c r="IYJ285" s="163"/>
      <c r="IYK285" s="163"/>
      <c r="IYL285" s="160"/>
      <c r="IYM285" s="161"/>
      <c r="IYN285" s="163"/>
      <c r="IYO285" s="163"/>
      <c r="IYP285" s="160"/>
      <c r="IYQ285" s="161"/>
      <c r="IYR285" s="163"/>
      <c r="IYS285" s="163"/>
      <c r="IYT285" s="160"/>
      <c r="IYU285" s="161"/>
      <c r="IYV285" s="163"/>
      <c r="IYW285" s="163"/>
      <c r="IYX285" s="160"/>
      <c r="IYY285" s="161"/>
      <c r="IYZ285" s="163"/>
      <c r="IZA285" s="163"/>
      <c r="IZB285" s="160"/>
      <c r="IZC285" s="161"/>
      <c r="IZD285" s="163"/>
      <c r="IZE285" s="163"/>
      <c r="IZF285" s="160"/>
      <c r="IZG285" s="161"/>
      <c r="IZH285" s="163"/>
      <c r="IZI285" s="163"/>
      <c r="IZJ285" s="160"/>
      <c r="IZK285" s="161"/>
      <c r="IZL285" s="163"/>
      <c r="IZM285" s="163"/>
      <c r="IZN285" s="160"/>
      <c r="IZO285" s="161"/>
      <c r="IZP285" s="163"/>
      <c r="IZQ285" s="163"/>
      <c r="IZR285" s="160"/>
      <c r="IZS285" s="161"/>
      <c r="IZT285" s="163"/>
      <c r="IZU285" s="163"/>
      <c r="IZV285" s="160"/>
      <c r="IZW285" s="161"/>
      <c r="IZX285" s="163"/>
      <c r="IZY285" s="163"/>
      <c r="IZZ285" s="160"/>
      <c r="JAA285" s="161"/>
      <c r="JAB285" s="163"/>
      <c r="JAC285" s="163"/>
      <c r="JAD285" s="160"/>
      <c r="JAE285" s="161"/>
      <c r="JAF285" s="163"/>
      <c r="JAG285" s="163"/>
      <c r="JAH285" s="160"/>
      <c r="JAI285" s="161"/>
      <c r="JAJ285" s="163"/>
      <c r="JAK285" s="163"/>
      <c r="JAL285" s="160"/>
      <c r="JAM285" s="161"/>
      <c r="JAN285" s="163"/>
      <c r="JAO285" s="163"/>
      <c r="JAP285" s="160"/>
      <c r="JAQ285" s="161"/>
      <c r="JAR285" s="163"/>
      <c r="JAS285" s="163"/>
      <c r="JAT285" s="160"/>
      <c r="JAU285" s="161"/>
      <c r="JAV285" s="163"/>
      <c r="JAW285" s="163"/>
      <c r="JAX285" s="160"/>
      <c r="JAY285" s="161"/>
      <c r="JAZ285" s="163"/>
      <c r="JBA285" s="163"/>
      <c r="JBB285" s="160"/>
      <c r="JBC285" s="161"/>
      <c r="JBD285" s="163"/>
      <c r="JBE285" s="163"/>
      <c r="JBF285" s="160"/>
      <c r="JBG285" s="161"/>
      <c r="JBH285" s="163"/>
      <c r="JBI285" s="163"/>
      <c r="JBJ285" s="160"/>
      <c r="JBK285" s="161"/>
      <c r="JBL285" s="163"/>
      <c r="JBM285" s="163"/>
      <c r="JBN285" s="160"/>
      <c r="JBO285" s="161"/>
      <c r="JBP285" s="163"/>
      <c r="JBQ285" s="163"/>
      <c r="JBR285" s="160"/>
      <c r="JBS285" s="161"/>
      <c r="JBT285" s="163"/>
      <c r="JBU285" s="163"/>
      <c r="JBV285" s="160"/>
      <c r="JBW285" s="161"/>
      <c r="JBX285" s="163"/>
      <c r="JBY285" s="163"/>
      <c r="JBZ285" s="160"/>
      <c r="JCA285" s="161"/>
      <c r="JCB285" s="163"/>
      <c r="JCC285" s="163"/>
      <c r="JCD285" s="160"/>
      <c r="JCE285" s="161"/>
      <c r="JCF285" s="163"/>
      <c r="JCG285" s="163"/>
      <c r="JCH285" s="160"/>
      <c r="JCI285" s="161"/>
      <c r="JCJ285" s="163"/>
      <c r="JCK285" s="163"/>
      <c r="JCL285" s="160"/>
      <c r="JCM285" s="161"/>
      <c r="JCN285" s="163"/>
      <c r="JCO285" s="163"/>
      <c r="JCP285" s="160"/>
      <c r="JCQ285" s="161"/>
      <c r="JCR285" s="163"/>
      <c r="JCS285" s="163"/>
      <c r="JCT285" s="160"/>
      <c r="JCU285" s="161"/>
      <c r="JCV285" s="163"/>
      <c r="JCW285" s="163"/>
      <c r="JCX285" s="160"/>
      <c r="JCY285" s="161"/>
      <c r="JCZ285" s="163"/>
      <c r="JDA285" s="163"/>
      <c r="JDB285" s="160"/>
      <c r="JDC285" s="161"/>
      <c r="JDD285" s="163"/>
      <c r="JDE285" s="163"/>
      <c r="JDF285" s="160"/>
      <c r="JDG285" s="161"/>
      <c r="JDH285" s="163"/>
      <c r="JDI285" s="163"/>
      <c r="JDJ285" s="160"/>
      <c r="JDK285" s="161"/>
      <c r="JDL285" s="163"/>
      <c r="JDM285" s="163"/>
      <c r="JDN285" s="160"/>
      <c r="JDO285" s="161"/>
      <c r="JDP285" s="163"/>
      <c r="JDQ285" s="163"/>
      <c r="JDR285" s="160"/>
      <c r="JDS285" s="161"/>
      <c r="JDT285" s="163"/>
      <c r="JDU285" s="163"/>
      <c r="JDV285" s="160"/>
      <c r="JDW285" s="161"/>
      <c r="JDX285" s="163"/>
      <c r="JDY285" s="163"/>
      <c r="JDZ285" s="160"/>
      <c r="JEA285" s="161"/>
      <c r="JEB285" s="163"/>
      <c r="JEC285" s="163"/>
      <c r="JED285" s="160"/>
      <c r="JEE285" s="161"/>
      <c r="JEF285" s="163"/>
      <c r="JEG285" s="163"/>
      <c r="JEH285" s="160"/>
      <c r="JEI285" s="161"/>
      <c r="JEJ285" s="163"/>
      <c r="JEK285" s="163"/>
      <c r="JEL285" s="160"/>
      <c r="JEM285" s="161"/>
      <c r="JEN285" s="163"/>
      <c r="JEO285" s="163"/>
      <c r="JEP285" s="160"/>
      <c r="JEQ285" s="161"/>
      <c r="JER285" s="163"/>
      <c r="JES285" s="163"/>
      <c r="JET285" s="160"/>
      <c r="JEU285" s="161"/>
      <c r="JEV285" s="163"/>
      <c r="JEW285" s="163"/>
      <c r="JEX285" s="160"/>
      <c r="JEY285" s="161"/>
      <c r="JEZ285" s="163"/>
      <c r="JFA285" s="163"/>
      <c r="JFB285" s="160"/>
      <c r="JFC285" s="161"/>
      <c r="JFD285" s="163"/>
      <c r="JFE285" s="163"/>
      <c r="JFF285" s="160"/>
      <c r="JFG285" s="161"/>
      <c r="JFH285" s="163"/>
      <c r="JFI285" s="163"/>
      <c r="JFJ285" s="160"/>
      <c r="JFK285" s="161"/>
      <c r="JFL285" s="163"/>
      <c r="JFM285" s="163"/>
      <c r="JFN285" s="160"/>
      <c r="JFO285" s="161"/>
      <c r="JFP285" s="163"/>
      <c r="JFQ285" s="163"/>
      <c r="JFR285" s="160"/>
      <c r="JFS285" s="161"/>
      <c r="JFT285" s="163"/>
      <c r="JFU285" s="163"/>
      <c r="JFV285" s="160"/>
      <c r="JFW285" s="161"/>
      <c r="JFX285" s="163"/>
      <c r="JFY285" s="163"/>
      <c r="JFZ285" s="160"/>
      <c r="JGA285" s="161"/>
      <c r="JGB285" s="163"/>
      <c r="JGC285" s="163"/>
      <c r="JGD285" s="160"/>
      <c r="JGE285" s="161"/>
      <c r="JGF285" s="163"/>
      <c r="JGG285" s="163"/>
      <c r="JGH285" s="160"/>
      <c r="JGI285" s="161"/>
      <c r="JGJ285" s="163"/>
      <c r="JGK285" s="163"/>
      <c r="JGL285" s="160"/>
      <c r="JGM285" s="161"/>
      <c r="JGN285" s="163"/>
      <c r="JGO285" s="163"/>
      <c r="JGP285" s="160"/>
      <c r="JGQ285" s="161"/>
      <c r="JGR285" s="163"/>
      <c r="JGS285" s="163"/>
      <c r="JGT285" s="160"/>
      <c r="JGU285" s="161"/>
      <c r="JGV285" s="163"/>
      <c r="JGW285" s="163"/>
      <c r="JGX285" s="160"/>
      <c r="JGY285" s="161"/>
      <c r="JGZ285" s="163"/>
      <c r="JHA285" s="163"/>
      <c r="JHB285" s="160"/>
      <c r="JHC285" s="161"/>
      <c r="JHD285" s="163"/>
      <c r="JHE285" s="163"/>
      <c r="JHF285" s="160"/>
      <c r="JHG285" s="161"/>
      <c r="JHH285" s="163"/>
      <c r="JHI285" s="163"/>
      <c r="JHJ285" s="160"/>
      <c r="JHK285" s="161"/>
      <c r="JHL285" s="163"/>
      <c r="JHM285" s="163"/>
      <c r="JHN285" s="160"/>
      <c r="JHO285" s="161"/>
      <c r="JHP285" s="163"/>
      <c r="JHQ285" s="163"/>
      <c r="JHR285" s="160"/>
      <c r="JHS285" s="161"/>
      <c r="JHT285" s="163"/>
      <c r="JHU285" s="163"/>
      <c r="JHV285" s="160"/>
      <c r="JHW285" s="161"/>
      <c r="JHX285" s="163"/>
      <c r="JHY285" s="163"/>
      <c r="JHZ285" s="160"/>
      <c r="JIA285" s="161"/>
      <c r="JIB285" s="163"/>
      <c r="JIC285" s="163"/>
      <c r="JID285" s="160"/>
      <c r="JIE285" s="161"/>
      <c r="JIF285" s="163"/>
      <c r="JIG285" s="163"/>
      <c r="JIH285" s="160"/>
      <c r="JII285" s="161"/>
      <c r="JIJ285" s="163"/>
      <c r="JIK285" s="163"/>
      <c r="JIL285" s="160"/>
      <c r="JIM285" s="161"/>
      <c r="JIN285" s="163"/>
      <c r="JIO285" s="163"/>
      <c r="JIP285" s="160"/>
      <c r="JIQ285" s="161"/>
      <c r="JIR285" s="163"/>
      <c r="JIS285" s="163"/>
      <c r="JIT285" s="160"/>
      <c r="JIU285" s="161"/>
      <c r="JIV285" s="163"/>
      <c r="JIW285" s="163"/>
      <c r="JIX285" s="160"/>
      <c r="JIY285" s="161"/>
      <c r="JIZ285" s="163"/>
      <c r="JJA285" s="163"/>
      <c r="JJB285" s="160"/>
      <c r="JJC285" s="161"/>
      <c r="JJD285" s="163"/>
      <c r="JJE285" s="163"/>
      <c r="JJF285" s="160"/>
      <c r="JJG285" s="161"/>
      <c r="JJH285" s="163"/>
      <c r="JJI285" s="163"/>
      <c r="JJJ285" s="160"/>
      <c r="JJK285" s="161"/>
      <c r="JJL285" s="163"/>
      <c r="JJM285" s="163"/>
      <c r="JJN285" s="160"/>
      <c r="JJO285" s="161"/>
      <c r="JJP285" s="163"/>
      <c r="JJQ285" s="163"/>
      <c r="JJR285" s="160"/>
      <c r="JJS285" s="161"/>
      <c r="JJT285" s="163"/>
      <c r="JJU285" s="163"/>
      <c r="JJV285" s="160"/>
      <c r="JJW285" s="161"/>
      <c r="JJX285" s="163"/>
      <c r="JJY285" s="163"/>
      <c r="JJZ285" s="160"/>
      <c r="JKA285" s="161"/>
      <c r="JKB285" s="163"/>
      <c r="JKC285" s="163"/>
      <c r="JKD285" s="160"/>
      <c r="JKE285" s="161"/>
      <c r="JKF285" s="163"/>
      <c r="JKG285" s="163"/>
      <c r="JKH285" s="160"/>
      <c r="JKI285" s="161"/>
      <c r="JKJ285" s="163"/>
      <c r="JKK285" s="163"/>
      <c r="JKL285" s="160"/>
      <c r="JKM285" s="161"/>
      <c r="JKN285" s="163"/>
      <c r="JKO285" s="163"/>
      <c r="JKP285" s="160"/>
      <c r="JKQ285" s="161"/>
      <c r="JKR285" s="163"/>
      <c r="JKS285" s="163"/>
      <c r="JKT285" s="160"/>
      <c r="JKU285" s="161"/>
      <c r="JKV285" s="163"/>
      <c r="JKW285" s="163"/>
      <c r="JKX285" s="160"/>
      <c r="JKY285" s="161"/>
      <c r="JKZ285" s="163"/>
      <c r="JLA285" s="163"/>
      <c r="JLB285" s="160"/>
      <c r="JLC285" s="161"/>
      <c r="JLD285" s="163"/>
      <c r="JLE285" s="163"/>
      <c r="JLF285" s="160"/>
      <c r="JLG285" s="161"/>
      <c r="JLH285" s="163"/>
      <c r="JLI285" s="163"/>
      <c r="JLJ285" s="160"/>
      <c r="JLK285" s="161"/>
      <c r="JLL285" s="163"/>
      <c r="JLM285" s="163"/>
      <c r="JLN285" s="160"/>
      <c r="JLO285" s="161"/>
      <c r="JLP285" s="163"/>
      <c r="JLQ285" s="163"/>
      <c r="JLR285" s="160"/>
      <c r="JLS285" s="161"/>
      <c r="JLT285" s="163"/>
      <c r="JLU285" s="163"/>
      <c r="JLV285" s="160"/>
      <c r="JLW285" s="161"/>
      <c r="JLX285" s="163"/>
      <c r="JLY285" s="163"/>
      <c r="JLZ285" s="160"/>
      <c r="JMA285" s="161"/>
      <c r="JMB285" s="163"/>
      <c r="JMC285" s="163"/>
      <c r="JMD285" s="160"/>
      <c r="JME285" s="161"/>
      <c r="JMF285" s="163"/>
      <c r="JMG285" s="163"/>
      <c r="JMH285" s="160"/>
      <c r="JMI285" s="161"/>
      <c r="JMJ285" s="163"/>
      <c r="JMK285" s="163"/>
      <c r="JML285" s="160"/>
      <c r="JMM285" s="161"/>
      <c r="JMN285" s="163"/>
      <c r="JMO285" s="163"/>
      <c r="JMP285" s="160"/>
      <c r="JMQ285" s="161"/>
      <c r="JMR285" s="163"/>
      <c r="JMS285" s="163"/>
      <c r="JMT285" s="160"/>
      <c r="JMU285" s="161"/>
      <c r="JMV285" s="163"/>
      <c r="JMW285" s="163"/>
      <c r="JMX285" s="160"/>
      <c r="JMY285" s="161"/>
      <c r="JMZ285" s="163"/>
      <c r="JNA285" s="163"/>
      <c r="JNB285" s="160"/>
      <c r="JNC285" s="161"/>
      <c r="JND285" s="163"/>
      <c r="JNE285" s="163"/>
      <c r="JNF285" s="160"/>
      <c r="JNG285" s="161"/>
      <c r="JNH285" s="163"/>
      <c r="JNI285" s="163"/>
      <c r="JNJ285" s="160"/>
      <c r="JNK285" s="161"/>
      <c r="JNL285" s="163"/>
      <c r="JNM285" s="163"/>
      <c r="JNN285" s="160"/>
      <c r="JNO285" s="161"/>
      <c r="JNP285" s="163"/>
      <c r="JNQ285" s="163"/>
      <c r="JNR285" s="160"/>
      <c r="JNS285" s="161"/>
      <c r="JNT285" s="163"/>
      <c r="JNU285" s="163"/>
      <c r="JNV285" s="160"/>
      <c r="JNW285" s="161"/>
      <c r="JNX285" s="163"/>
      <c r="JNY285" s="163"/>
      <c r="JNZ285" s="160"/>
      <c r="JOA285" s="161"/>
      <c r="JOB285" s="163"/>
      <c r="JOC285" s="163"/>
      <c r="JOD285" s="160"/>
      <c r="JOE285" s="161"/>
      <c r="JOF285" s="163"/>
      <c r="JOG285" s="163"/>
      <c r="JOH285" s="160"/>
      <c r="JOI285" s="161"/>
      <c r="JOJ285" s="163"/>
      <c r="JOK285" s="163"/>
      <c r="JOL285" s="160"/>
      <c r="JOM285" s="161"/>
      <c r="JON285" s="163"/>
      <c r="JOO285" s="163"/>
      <c r="JOP285" s="160"/>
      <c r="JOQ285" s="161"/>
      <c r="JOR285" s="163"/>
      <c r="JOS285" s="163"/>
      <c r="JOT285" s="160"/>
      <c r="JOU285" s="161"/>
      <c r="JOV285" s="163"/>
      <c r="JOW285" s="163"/>
      <c r="JOX285" s="160"/>
      <c r="JOY285" s="161"/>
      <c r="JOZ285" s="163"/>
      <c r="JPA285" s="163"/>
      <c r="JPB285" s="160"/>
      <c r="JPC285" s="161"/>
      <c r="JPD285" s="163"/>
      <c r="JPE285" s="163"/>
      <c r="JPF285" s="160"/>
      <c r="JPG285" s="161"/>
      <c r="JPH285" s="163"/>
      <c r="JPI285" s="163"/>
      <c r="JPJ285" s="160"/>
      <c r="JPK285" s="161"/>
      <c r="JPL285" s="163"/>
      <c r="JPM285" s="163"/>
      <c r="JPN285" s="160"/>
      <c r="JPO285" s="161"/>
      <c r="JPP285" s="163"/>
      <c r="JPQ285" s="163"/>
      <c r="JPR285" s="160"/>
      <c r="JPS285" s="161"/>
      <c r="JPT285" s="163"/>
      <c r="JPU285" s="163"/>
      <c r="JPV285" s="160"/>
      <c r="JPW285" s="161"/>
      <c r="JPX285" s="163"/>
      <c r="JPY285" s="163"/>
      <c r="JPZ285" s="160"/>
      <c r="JQA285" s="161"/>
      <c r="JQB285" s="163"/>
      <c r="JQC285" s="163"/>
      <c r="JQD285" s="160"/>
      <c r="JQE285" s="161"/>
      <c r="JQF285" s="163"/>
      <c r="JQG285" s="163"/>
      <c r="JQH285" s="160"/>
      <c r="JQI285" s="161"/>
      <c r="JQJ285" s="163"/>
      <c r="JQK285" s="163"/>
      <c r="JQL285" s="160"/>
      <c r="JQM285" s="161"/>
      <c r="JQN285" s="163"/>
      <c r="JQO285" s="163"/>
      <c r="JQP285" s="160"/>
      <c r="JQQ285" s="161"/>
      <c r="JQR285" s="163"/>
      <c r="JQS285" s="163"/>
      <c r="JQT285" s="160"/>
      <c r="JQU285" s="161"/>
      <c r="JQV285" s="163"/>
      <c r="JQW285" s="163"/>
      <c r="JQX285" s="160"/>
      <c r="JQY285" s="161"/>
      <c r="JQZ285" s="163"/>
      <c r="JRA285" s="163"/>
      <c r="JRB285" s="160"/>
      <c r="JRC285" s="161"/>
      <c r="JRD285" s="163"/>
      <c r="JRE285" s="163"/>
      <c r="JRF285" s="160"/>
      <c r="JRG285" s="161"/>
      <c r="JRH285" s="163"/>
      <c r="JRI285" s="163"/>
      <c r="JRJ285" s="160"/>
      <c r="JRK285" s="161"/>
      <c r="JRL285" s="163"/>
      <c r="JRM285" s="163"/>
      <c r="JRN285" s="160"/>
      <c r="JRO285" s="161"/>
      <c r="JRP285" s="163"/>
      <c r="JRQ285" s="163"/>
      <c r="JRR285" s="160"/>
      <c r="JRS285" s="161"/>
      <c r="JRT285" s="163"/>
      <c r="JRU285" s="163"/>
      <c r="JRV285" s="160"/>
      <c r="JRW285" s="161"/>
      <c r="JRX285" s="163"/>
      <c r="JRY285" s="163"/>
      <c r="JRZ285" s="160"/>
      <c r="JSA285" s="161"/>
      <c r="JSB285" s="163"/>
      <c r="JSC285" s="163"/>
      <c r="JSD285" s="160"/>
      <c r="JSE285" s="161"/>
      <c r="JSF285" s="163"/>
      <c r="JSG285" s="163"/>
      <c r="JSH285" s="160"/>
      <c r="JSI285" s="161"/>
      <c r="JSJ285" s="163"/>
      <c r="JSK285" s="163"/>
      <c r="JSL285" s="160"/>
      <c r="JSM285" s="161"/>
      <c r="JSN285" s="163"/>
      <c r="JSO285" s="163"/>
      <c r="JSP285" s="160"/>
      <c r="JSQ285" s="161"/>
      <c r="JSR285" s="163"/>
      <c r="JSS285" s="163"/>
      <c r="JST285" s="160"/>
      <c r="JSU285" s="161"/>
      <c r="JSV285" s="163"/>
      <c r="JSW285" s="163"/>
      <c r="JSX285" s="160"/>
      <c r="JSY285" s="161"/>
      <c r="JSZ285" s="163"/>
      <c r="JTA285" s="163"/>
      <c r="JTB285" s="160"/>
      <c r="JTC285" s="161"/>
      <c r="JTD285" s="163"/>
      <c r="JTE285" s="163"/>
      <c r="JTF285" s="160"/>
      <c r="JTG285" s="161"/>
      <c r="JTH285" s="163"/>
      <c r="JTI285" s="163"/>
      <c r="JTJ285" s="160"/>
      <c r="JTK285" s="161"/>
      <c r="JTL285" s="163"/>
      <c r="JTM285" s="163"/>
      <c r="JTN285" s="160"/>
      <c r="JTO285" s="161"/>
      <c r="JTP285" s="163"/>
      <c r="JTQ285" s="163"/>
      <c r="JTR285" s="160"/>
      <c r="JTS285" s="161"/>
      <c r="JTT285" s="163"/>
      <c r="JTU285" s="163"/>
      <c r="JTV285" s="160"/>
      <c r="JTW285" s="161"/>
      <c r="JTX285" s="163"/>
      <c r="JTY285" s="163"/>
      <c r="JTZ285" s="160"/>
      <c r="JUA285" s="161"/>
      <c r="JUB285" s="163"/>
      <c r="JUC285" s="163"/>
      <c r="JUD285" s="160"/>
      <c r="JUE285" s="161"/>
      <c r="JUF285" s="163"/>
      <c r="JUG285" s="163"/>
      <c r="JUH285" s="160"/>
      <c r="JUI285" s="161"/>
      <c r="JUJ285" s="163"/>
      <c r="JUK285" s="163"/>
      <c r="JUL285" s="160"/>
      <c r="JUM285" s="161"/>
      <c r="JUN285" s="163"/>
      <c r="JUO285" s="163"/>
      <c r="JUP285" s="160"/>
      <c r="JUQ285" s="161"/>
      <c r="JUR285" s="163"/>
      <c r="JUS285" s="163"/>
      <c r="JUT285" s="160"/>
      <c r="JUU285" s="161"/>
      <c r="JUV285" s="163"/>
      <c r="JUW285" s="163"/>
      <c r="JUX285" s="160"/>
      <c r="JUY285" s="161"/>
      <c r="JUZ285" s="163"/>
      <c r="JVA285" s="163"/>
      <c r="JVB285" s="160"/>
      <c r="JVC285" s="161"/>
      <c r="JVD285" s="163"/>
      <c r="JVE285" s="163"/>
      <c r="JVF285" s="160"/>
      <c r="JVG285" s="161"/>
      <c r="JVH285" s="163"/>
      <c r="JVI285" s="163"/>
      <c r="JVJ285" s="160"/>
      <c r="JVK285" s="161"/>
      <c r="JVL285" s="163"/>
      <c r="JVM285" s="163"/>
      <c r="JVN285" s="160"/>
      <c r="JVO285" s="161"/>
      <c r="JVP285" s="163"/>
      <c r="JVQ285" s="163"/>
      <c r="JVR285" s="160"/>
      <c r="JVS285" s="161"/>
      <c r="JVT285" s="163"/>
      <c r="JVU285" s="163"/>
      <c r="JVV285" s="160"/>
      <c r="JVW285" s="161"/>
      <c r="JVX285" s="163"/>
      <c r="JVY285" s="163"/>
      <c r="JVZ285" s="160"/>
      <c r="JWA285" s="161"/>
      <c r="JWB285" s="163"/>
      <c r="JWC285" s="163"/>
      <c r="JWD285" s="160"/>
      <c r="JWE285" s="161"/>
      <c r="JWF285" s="163"/>
      <c r="JWG285" s="163"/>
      <c r="JWH285" s="160"/>
      <c r="JWI285" s="161"/>
      <c r="JWJ285" s="163"/>
      <c r="JWK285" s="163"/>
      <c r="JWL285" s="160"/>
      <c r="JWM285" s="161"/>
      <c r="JWN285" s="163"/>
      <c r="JWO285" s="163"/>
      <c r="JWP285" s="160"/>
      <c r="JWQ285" s="161"/>
      <c r="JWR285" s="163"/>
      <c r="JWS285" s="163"/>
      <c r="JWT285" s="160"/>
      <c r="JWU285" s="161"/>
      <c r="JWV285" s="163"/>
      <c r="JWW285" s="163"/>
      <c r="JWX285" s="160"/>
      <c r="JWY285" s="161"/>
      <c r="JWZ285" s="163"/>
      <c r="JXA285" s="163"/>
      <c r="JXB285" s="160"/>
      <c r="JXC285" s="161"/>
      <c r="JXD285" s="163"/>
      <c r="JXE285" s="163"/>
      <c r="JXF285" s="160"/>
      <c r="JXG285" s="161"/>
      <c r="JXH285" s="163"/>
      <c r="JXI285" s="163"/>
      <c r="JXJ285" s="160"/>
      <c r="JXK285" s="161"/>
      <c r="JXL285" s="163"/>
      <c r="JXM285" s="163"/>
      <c r="JXN285" s="160"/>
      <c r="JXO285" s="161"/>
      <c r="JXP285" s="163"/>
      <c r="JXQ285" s="163"/>
      <c r="JXR285" s="160"/>
      <c r="JXS285" s="161"/>
      <c r="JXT285" s="163"/>
      <c r="JXU285" s="163"/>
      <c r="JXV285" s="160"/>
      <c r="JXW285" s="161"/>
      <c r="JXX285" s="163"/>
      <c r="JXY285" s="163"/>
      <c r="JXZ285" s="160"/>
      <c r="JYA285" s="161"/>
      <c r="JYB285" s="163"/>
      <c r="JYC285" s="163"/>
      <c r="JYD285" s="160"/>
      <c r="JYE285" s="161"/>
      <c r="JYF285" s="163"/>
      <c r="JYG285" s="163"/>
      <c r="JYH285" s="160"/>
      <c r="JYI285" s="161"/>
      <c r="JYJ285" s="163"/>
      <c r="JYK285" s="163"/>
      <c r="JYL285" s="160"/>
      <c r="JYM285" s="161"/>
      <c r="JYN285" s="163"/>
      <c r="JYO285" s="163"/>
      <c r="JYP285" s="160"/>
      <c r="JYQ285" s="161"/>
      <c r="JYR285" s="163"/>
      <c r="JYS285" s="163"/>
      <c r="JYT285" s="160"/>
      <c r="JYU285" s="161"/>
      <c r="JYV285" s="163"/>
      <c r="JYW285" s="163"/>
      <c r="JYX285" s="160"/>
      <c r="JYY285" s="161"/>
      <c r="JYZ285" s="163"/>
      <c r="JZA285" s="163"/>
      <c r="JZB285" s="160"/>
      <c r="JZC285" s="161"/>
      <c r="JZD285" s="163"/>
      <c r="JZE285" s="163"/>
      <c r="JZF285" s="160"/>
      <c r="JZG285" s="161"/>
      <c r="JZH285" s="163"/>
      <c r="JZI285" s="163"/>
      <c r="JZJ285" s="160"/>
      <c r="JZK285" s="161"/>
      <c r="JZL285" s="163"/>
      <c r="JZM285" s="163"/>
      <c r="JZN285" s="160"/>
      <c r="JZO285" s="161"/>
      <c r="JZP285" s="163"/>
      <c r="JZQ285" s="163"/>
      <c r="JZR285" s="160"/>
      <c r="JZS285" s="161"/>
      <c r="JZT285" s="163"/>
      <c r="JZU285" s="163"/>
      <c r="JZV285" s="160"/>
      <c r="JZW285" s="161"/>
      <c r="JZX285" s="163"/>
      <c r="JZY285" s="163"/>
      <c r="JZZ285" s="160"/>
      <c r="KAA285" s="161"/>
      <c r="KAB285" s="163"/>
      <c r="KAC285" s="163"/>
      <c r="KAD285" s="160"/>
      <c r="KAE285" s="161"/>
      <c r="KAF285" s="163"/>
      <c r="KAG285" s="163"/>
      <c r="KAH285" s="160"/>
      <c r="KAI285" s="161"/>
      <c r="KAJ285" s="163"/>
      <c r="KAK285" s="163"/>
      <c r="KAL285" s="160"/>
      <c r="KAM285" s="161"/>
      <c r="KAN285" s="163"/>
      <c r="KAO285" s="163"/>
      <c r="KAP285" s="160"/>
      <c r="KAQ285" s="161"/>
      <c r="KAR285" s="163"/>
      <c r="KAS285" s="163"/>
      <c r="KAT285" s="160"/>
      <c r="KAU285" s="161"/>
      <c r="KAV285" s="163"/>
      <c r="KAW285" s="163"/>
      <c r="KAX285" s="160"/>
      <c r="KAY285" s="161"/>
      <c r="KAZ285" s="163"/>
      <c r="KBA285" s="163"/>
      <c r="KBB285" s="160"/>
      <c r="KBC285" s="161"/>
      <c r="KBD285" s="163"/>
      <c r="KBE285" s="163"/>
      <c r="KBF285" s="160"/>
      <c r="KBG285" s="161"/>
      <c r="KBH285" s="163"/>
      <c r="KBI285" s="163"/>
      <c r="KBJ285" s="160"/>
      <c r="KBK285" s="161"/>
      <c r="KBL285" s="163"/>
      <c r="KBM285" s="163"/>
      <c r="KBN285" s="160"/>
      <c r="KBO285" s="161"/>
      <c r="KBP285" s="163"/>
      <c r="KBQ285" s="163"/>
      <c r="KBR285" s="160"/>
      <c r="KBS285" s="161"/>
      <c r="KBT285" s="163"/>
      <c r="KBU285" s="163"/>
      <c r="KBV285" s="160"/>
      <c r="KBW285" s="161"/>
      <c r="KBX285" s="163"/>
      <c r="KBY285" s="163"/>
      <c r="KBZ285" s="160"/>
      <c r="KCA285" s="161"/>
      <c r="KCB285" s="163"/>
      <c r="KCC285" s="163"/>
      <c r="KCD285" s="160"/>
      <c r="KCE285" s="161"/>
      <c r="KCF285" s="163"/>
      <c r="KCG285" s="163"/>
      <c r="KCH285" s="160"/>
      <c r="KCI285" s="161"/>
      <c r="KCJ285" s="163"/>
      <c r="KCK285" s="163"/>
      <c r="KCL285" s="160"/>
      <c r="KCM285" s="161"/>
      <c r="KCN285" s="163"/>
      <c r="KCO285" s="163"/>
      <c r="KCP285" s="160"/>
      <c r="KCQ285" s="161"/>
      <c r="KCR285" s="163"/>
      <c r="KCS285" s="163"/>
      <c r="KCT285" s="160"/>
      <c r="KCU285" s="161"/>
      <c r="KCV285" s="163"/>
      <c r="KCW285" s="163"/>
      <c r="KCX285" s="160"/>
      <c r="KCY285" s="161"/>
      <c r="KCZ285" s="163"/>
      <c r="KDA285" s="163"/>
      <c r="KDB285" s="160"/>
      <c r="KDC285" s="161"/>
      <c r="KDD285" s="163"/>
      <c r="KDE285" s="163"/>
      <c r="KDF285" s="160"/>
      <c r="KDG285" s="161"/>
      <c r="KDH285" s="163"/>
      <c r="KDI285" s="163"/>
      <c r="KDJ285" s="160"/>
      <c r="KDK285" s="161"/>
      <c r="KDL285" s="163"/>
      <c r="KDM285" s="163"/>
      <c r="KDN285" s="160"/>
      <c r="KDO285" s="161"/>
      <c r="KDP285" s="163"/>
      <c r="KDQ285" s="163"/>
      <c r="KDR285" s="160"/>
      <c r="KDS285" s="161"/>
      <c r="KDT285" s="163"/>
      <c r="KDU285" s="163"/>
      <c r="KDV285" s="160"/>
      <c r="KDW285" s="161"/>
      <c r="KDX285" s="163"/>
      <c r="KDY285" s="163"/>
      <c r="KDZ285" s="160"/>
      <c r="KEA285" s="161"/>
      <c r="KEB285" s="163"/>
      <c r="KEC285" s="163"/>
      <c r="KED285" s="160"/>
      <c r="KEE285" s="161"/>
      <c r="KEF285" s="163"/>
      <c r="KEG285" s="163"/>
      <c r="KEH285" s="160"/>
      <c r="KEI285" s="161"/>
      <c r="KEJ285" s="163"/>
      <c r="KEK285" s="163"/>
      <c r="KEL285" s="160"/>
      <c r="KEM285" s="161"/>
      <c r="KEN285" s="163"/>
      <c r="KEO285" s="163"/>
      <c r="KEP285" s="160"/>
      <c r="KEQ285" s="161"/>
      <c r="KER285" s="163"/>
      <c r="KES285" s="163"/>
      <c r="KET285" s="160"/>
      <c r="KEU285" s="161"/>
      <c r="KEV285" s="163"/>
      <c r="KEW285" s="163"/>
      <c r="KEX285" s="160"/>
      <c r="KEY285" s="161"/>
      <c r="KEZ285" s="163"/>
      <c r="KFA285" s="163"/>
      <c r="KFB285" s="160"/>
      <c r="KFC285" s="161"/>
      <c r="KFD285" s="163"/>
      <c r="KFE285" s="163"/>
      <c r="KFF285" s="160"/>
      <c r="KFG285" s="161"/>
      <c r="KFH285" s="163"/>
      <c r="KFI285" s="163"/>
      <c r="KFJ285" s="160"/>
      <c r="KFK285" s="161"/>
      <c r="KFL285" s="163"/>
      <c r="KFM285" s="163"/>
      <c r="KFN285" s="160"/>
      <c r="KFO285" s="161"/>
      <c r="KFP285" s="163"/>
      <c r="KFQ285" s="163"/>
      <c r="KFR285" s="160"/>
      <c r="KFS285" s="161"/>
      <c r="KFT285" s="163"/>
      <c r="KFU285" s="163"/>
      <c r="KFV285" s="160"/>
      <c r="KFW285" s="161"/>
      <c r="KFX285" s="163"/>
      <c r="KFY285" s="163"/>
      <c r="KFZ285" s="160"/>
      <c r="KGA285" s="161"/>
      <c r="KGB285" s="163"/>
      <c r="KGC285" s="163"/>
      <c r="KGD285" s="160"/>
      <c r="KGE285" s="161"/>
      <c r="KGF285" s="163"/>
      <c r="KGG285" s="163"/>
      <c r="KGH285" s="160"/>
      <c r="KGI285" s="161"/>
      <c r="KGJ285" s="163"/>
      <c r="KGK285" s="163"/>
      <c r="KGL285" s="160"/>
      <c r="KGM285" s="161"/>
      <c r="KGN285" s="163"/>
      <c r="KGO285" s="163"/>
      <c r="KGP285" s="160"/>
      <c r="KGQ285" s="161"/>
      <c r="KGR285" s="163"/>
      <c r="KGS285" s="163"/>
      <c r="KGT285" s="160"/>
      <c r="KGU285" s="161"/>
      <c r="KGV285" s="163"/>
      <c r="KGW285" s="163"/>
      <c r="KGX285" s="160"/>
      <c r="KGY285" s="161"/>
      <c r="KGZ285" s="163"/>
      <c r="KHA285" s="163"/>
      <c r="KHB285" s="160"/>
      <c r="KHC285" s="161"/>
      <c r="KHD285" s="163"/>
      <c r="KHE285" s="163"/>
      <c r="KHF285" s="160"/>
      <c r="KHG285" s="161"/>
      <c r="KHH285" s="163"/>
      <c r="KHI285" s="163"/>
      <c r="KHJ285" s="160"/>
      <c r="KHK285" s="161"/>
      <c r="KHL285" s="163"/>
      <c r="KHM285" s="163"/>
      <c r="KHN285" s="160"/>
      <c r="KHO285" s="161"/>
      <c r="KHP285" s="163"/>
      <c r="KHQ285" s="163"/>
      <c r="KHR285" s="160"/>
      <c r="KHS285" s="161"/>
      <c r="KHT285" s="163"/>
      <c r="KHU285" s="163"/>
      <c r="KHV285" s="160"/>
      <c r="KHW285" s="161"/>
      <c r="KHX285" s="163"/>
      <c r="KHY285" s="163"/>
      <c r="KHZ285" s="160"/>
      <c r="KIA285" s="161"/>
      <c r="KIB285" s="163"/>
      <c r="KIC285" s="163"/>
      <c r="KID285" s="160"/>
      <c r="KIE285" s="161"/>
      <c r="KIF285" s="163"/>
      <c r="KIG285" s="163"/>
      <c r="KIH285" s="160"/>
      <c r="KII285" s="161"/>
      <c r="KIJ285" s="163"/>
      <c r="KIK285" s="163"/>
      <c r="KIL285" s="160"/>
      <c r="KIM285" s="161"/>
      <c r="KIN285" s="163"/>
      <c r="KIO285" s="163"/>
      <c r="KIP285" s="160"/>
      <c r="KIQ285" s="161"/>
      <c r="KIR285" s="163"/>
      <c r="KIS285" s="163"/>
      <c r="KIT285" s="160"/>
      <c r="KIU285" s="161"/>
      <c r="KIV285" s="163"/>
      <c r="KIW285" s="163"/>
      <c r="KIX285" s="160"/>
      <c r="KIY285" s="161"/>
      <c r="KIZ285" s="163"/>
      <c r="KJA285" s="163"/>
      <c r="KJB285" s="160"/>
      <c r="KJC285" s="161"/>
      <c r="KJD285" s="163"/>
      <c r="KJE285" s="163"/>
      <c r="KJF285" s="160"/>
      <c r="KJG285" s="161"/>
      <c r="KJH285" s="163"/>
      <c r="KJI285" s="163"/>
      <c r="KJJ285" s="160"/>
      <c r="KJK285" s="161"/>
      <c r="KJL285" s="163"/>
      <c r="KJM285" s="163"/>
      <c r="KJN285" s="160"/>
      <c r="KJO285" s="161"/>
      <c r="KJP285" s="163"/>
      <c r="KJQ285" s="163"/>
      <c r="KJR285" s="160"/>
      <c r="KJS285" s="161"/>
      <c r="KJT285" s="163"/>
      <c r="KJU285" s="163"/>
      <c r="KJV285" s="160"/>
      <c r="KJW285" s="161"/>
      <c r="KJX285" s="163"/>
      <c r="KJY285" s="163"/>
      <c r="KJZ285" s="160"/>
      <c r="KKA285" s="161"/>
      <c r="KKB285" s="163"/>
      <c r="KKC285" s="163"/>
      <c r="KKD285" s="160"/>
      <c r="KKE285" s="161"/>
      <c r="KKF285" s="163"/>
      <c r="KKG285" s="163"/>
      <c r="KKH285" s="160"/>
      <c r="KKI285" s="161"/>
      <c r="KKJ285" s="163"/>
      <c r="KKK285" s="163"/>
      <c r="KKL285" s="160"/>
      <c r="KKM285" s="161"/>
      <c r="KKN285" s="163"/>
      <c r="KKO285" s="163"/>
      <c r="KKP285" s="160"/>
      <c r="KKQ285" s="161"/>
      <c r="KKR285" s="163"/>
      <c r="KKS285" s="163"/>
      <c r="KKT285" s="160"/>
      <c r="KKU285" s="161"/>
      <c r="KKV285" s="163"/>
      <c r="KKW285" s="163"/>
      <c r="KKX285" s="160"/>
      <c r="KKY285" s="161"/>
      <c r="KKZ285" s="163"/>
      <c r="KLA285" s="163"/>
      <c r="KLB285" s="160"/>
      <c r="KLC285" s="161"/>
      <c r="KLD285" s="163"/>
      <c r="KLE285" s="163"/>
      <c r="KLF285" s="160"/>
      <c r="KLG285" s="161"/>
      <c r="KLH285" s="163"/>
      <c r="KLI285" s="163"/>
      <c r="KLJ285" s="160"/>
      <c r="KLK285" s="161"/>
      <c r="KLL285" s="163"/>
      <c r="KLM285" s="163"/>
      <c r="KLN285" s="160"/>
      <c r="KLO285" s="161"/>
      <c r="KLP285" s="163"/>
      <c r="KLQ285" s="163"/>
      <c r="KLR285" s="160"/>
      <c r="KLS285" s="161"/>
      <c r="KLT285" s="163"/>
      <c r="KLU285" s="163"/>
      <c r="KLV285" s="160"/>
      <c r="KLW285" s="161"/>
      <c r="KLX285" s="163"/>
      <c r="KLY285" s="163"/>
      <c r="KLZ285" s="160"/>
      <c r="KMA285" s="161"/>
      <c r="KMB285" s="163"/>
      <c r="KMC285" s="163"/>
      <c r="KMD285" s="160"/>
      <c r="KME285" s="161"/>
      <c r="KMF285" s="163"/>
      <c r="KMG285" s="163"/>
      <c r="KMH285" s="160"/>
      <c r="KMI285" s="161"/>
      <c r="KMJ285" s="163"/>
      <c r="KMK285" s="163"/>
      <c r="KML285" s="160"/>
      <c r="KMM285" s="161"/>
      <c r="KMN285" s="163"/>
      <c r="KMO285" s="163"/>
      <c r="KMP285" s="160"/>
      <c r="KMQ285" s="161"/>
      <c r="KMR285" s="163"/>
      <c r="KMS285" s="163"/>
      <c r="KMT285" s="160"/>
      <c r="KMU285" s="161"/>
      <c r="KMV285" s="163"/>
      <c r="KMW285" s="163"/>
      <c r="KMX285" s="160"/>
      <c r="KMY285" s="161"/>
      <c r="KMZ285" s="163"/>
      <c r="KNA285" s="163"/>
      <c r="KNB285" s="160"/>
      <c r="KNC285" s="161"/>
      <c r="KND285" s="163"/>
      <c r="KNE285" s="163"/>
      <c r="KNF285" s="160"/>
      <c r="KNG285" s="161"/>
      <c r="KNH285" s="163"/>
      <c r="KNI285" s="163"/>
      <c r="KNJ285" s="160"/>
      <c r="KNK285" s="161"/>
      <c r="KNL285" s="163"/>
      <c r="KNM285" s="163"/>
      <c r="KNN285" s="160"/>
      <c r="KNO285" s="161"/>
      <c r="KNP285" s="163"/>
      <c r="KNQ285" s="163"/>
      <c r="KNR285" s="160"/>
      <c r="KNS285" s="161"/>
      <c r="KNT285" s="163"/>
      <c r="KNU285" s="163"/>
      <c r="KNV285" s="160"/>
      <c r="KNW285" s="161"/>
      <c r="KNX285" s="163"/>
      <c r="KNY285" s="163"/>
      <c r="KNZ285" s="160"/>
      <c r="KOA285" s="161"/>
      <c r="KOB285" s="163"/>
      <c r="KOC285" s="163"/>
      <c r="KOD285" s="160"/>
      <c r="KOE285" s="161"/>
      <c r="KOF285" s="163"/>
      <c r="KOG285" s="163"/>
      <c r="KOH285" s="160"/>
      <c r="KOI285" s="161"/>
      <c r="KOJ285" s="163"/>
      <c r="KOK285" s="163"/>
      <c r="KOL285" s="160"/>
      <c r="KOM285" s="161"/>
      <c r="KON285" s="163"/>
      <c r="KOO285" s="163"/>
      <c r="KOP285" s="160"/>
      <c r="KOQ285" s="161"/>
      <c r="KOR285" s="163"/>
      <c r="KOS285" s="163"/>
      <c r="KOT285" s="160"/>
      <c r="KOU285" s="161"/>
      <c r="KOV285" s="163"/>
      <c r="KOW285" s="163"/>
      <c r="KOX285" s="160"/>
      <c r="KOY285" s="161"/>
      <c r="KOZ285" s="163"/>
      <c r="KPA285" s="163"/>
      <c r="KPB285" s="160"/>
      <c r="KPC285" s="161"/>
      <c r="KPD285" s="163"/>
      <c r="KPE285" s="163"/>
      <c r="KPF285" s="160"/>
      <c r="KPG285" s="161"/>
      <c r="KPH285" s="163"/>
      <c r="KPI285" s="163"/>
      <c r="KPJ285" s="160"/>
      <c r="KPK285" s="161"/>
      <c r="KPL285" s="163"/>
      <c r="KPM285" s="163"/>
      <c r="KPN285" s="160"/>
      <c r="KPO285" s="161"/>
      <c r="KPP285" s="163"/>
      <c r="KPQ285" s="163"/>
      <c r="KPR285" s="160"/>
      <c r="KPS285" s="161"/>
      <c r="KPT285" s="163"/>
      <c r="KPU285" s="163"/>
      <c r="KPV285" s="160"/>
      <c r="KPW285" s="161"/>
      <c r="KPX285" s="163"/>
      <c r="KPY285" s="163"/>
      <c r="KPZ285" s="160"/>
      <c r="KQA285" s="161"/>
      <c r="KQB285" s="163"/>
      <c r="KQC285" s="163"/>
      <c r="KQD285" s="160"/>
      <c r="KQE285" s="161"/>
      <c r="KQF285" s="163"/>
      <c r="KQG285" s="163"/>
      <c r="KQH285" s="160"/>
      <c r="KQI285" s="161"/>
      <c r="KQJ285" s="163"/>
      <c r="KQK285" s="163"/>
      <c r="KQL285" s="160"/>
      <c r="KQM285" s="161"/>
      <c r="KQN285" s="163"/>
      <c r="KQO285" s="163"/>
      <c r="KQP285" s="160"/>
      <c r="KQQ285" s="161"/>
      <c r="KQR285" s="163"/>
      <c r="KQS285" s="163"/>
      <c r="KQT285" s="160"/>
      <c r="KQU285" s="161"/>
      <c r="KQV285" s="163"/>
      <c r="KQW285" s="163"/>
      <c r="KQX285" s="160"/>
      <c r="KQY285" s="161"/>
      <c r="KQZ285" s="163"/>
      <c r="KRA285" s="163"/>
      <c r="KRB285" s="160"/>
      <c r="KRC285" s="161"/>
      <c r="KRD285" s="163"/>
      <c r="KRE285" s="163"/>
      <c r="KRF285" s="160"/>
      <c r="KRG285" s="161"/>
      <c r="KRH285" s="163"/>
      <c r="KRI285" s="163"/>
      <c r="KRJ285" s="160"/>
      <c r="KRK285" s="161"/>
      <c r="KRL285" s="163"/>
      <c r="KRM285" s="163"/>
      <c r="KRN285" s="160"/>
      <c r="KRO285" s="161"/>
      <c r="KRP285" s="163"/>
      <c r="KRQ285" s="163"/>
      <c r="KRR285" s="160"/>
      <c r="KRS285" s="161"/>
      <c r="KRT285" s="163"/>
      <c r="KRU285" s="163"/>
      <c r="KRV285" s="160"/>
      <c r="KRW285" s="161"/>
      <c r="KRX285" s="163"/>
      <c r="KRY285" s="163"/>
      <c r="KRZ285" s="160"/>
      <c r="KSA285" s="161"/>
      <c r="KSB285" s="163"/>
      <c r="KSC285" s="163"/>
      <c r="KSD285" s="160"/>
      <c r="KSE285" s="161"/>
      <c r="KSF285" s="163"/>
      <c r="KSG285" s="163"/>
      <c r="KSH285" s="160"/>
      <c r="KSI285" s="161"/>
      <c r="KSJ285" s="163"/>
      <c r="KSK285" s="163"/>
      <c r="KSL285" s="160"/>
      <c r="KSM285" s="161"/>
      <c r="KSN285" s="163"/>
      <c r="KSO285" s="163"/>
      <c r="KSP285" s="160"/>
      <c r="KSQ285" s="161"/>
      <c r="KSR285" s="163"/>
      <c r="KSS285" s="163"/>
      <c r="KST285" s="160"/>
      <c r="KSU285" s="161"/>
      <c r="KSV285" s="163"/>
      <c r="KSW285" s="163"/>
      <c r="KSX285" s="160"/>
      <c r="KSY285" s="161"/>
      <c r="KSZ285" s="163"/>
      <c r="KTA285" s="163"/>
      <c r="KTB285" s="160"/>
      <c r="KTC285" s="161"/>
      <c r="KTD285" s="163"/>
      <c r="KTE285" s="163"/>
      <c r="KTF285" s="160"/>
      <c r="KTG285" s="161"/>
      <c r="KTH285" s="163"/>
      <c r="KTI285" s="163"/>
      <c r="KTJ285" s="160"/>
      <c r="KTK285" s="161"/>
      <c r="KTL285" s="163"/>
      <c r="KTM285" s="163"/>
      <c r="KTN285" s="160"/>
      <c r="KTO285" s="161"/>
      <c r="KTP285" s="163"/>
      <c r="KTQ285" s="163"/>
      <c r="KTR285" s="160"/>
      <c r="KTS285" s="161"/>
      <c r="KTT285" s="163"/>
      <c r="KTU285" s="163"/>
      <c r="KTV285" s="160"/>
      <c r="KTW285" s="161"/>
      <c r="KTX285" s="163"/>
      <c r="KTY285" s="163"/>
      <c r="KTZ285" s="160"/>
      <c r="KUA285" s="161"/>
      <c r="KUB285" s="163"/>
      <c r="KUC285" s="163"/>
      <c r="KUD285" s="160"/>
      <c r="KUE285" s="161"/>
      <c r="KUF285" s="163"/>
      <c r="KUG285" s="163"/>
      <c r="KUH285" s="160"/>
      <c r="KUI285" s="161"/>
      <c r="KUJ285" s="163"/>
      <c r="KUK285" s="163"/>
      <c r="KUL285" s="160"/>
      <c r="KUM285" s="161"/>
      <c r="KUN285" s="163"/>
      <c r="KUO285" s="163"/>
      <c r="KUP285" s="160"/>
      <c r="KUQ285" s="161"/>
      <c r="KUR285" s="163"/>
      <c r="KUS285" s="163"/>
      <c r="KUT285" s="160"/>
      <c r="KUU285" s="161"/>
      <c r="KUV285" s="163"/>
      <c r="KUW285" s="163"/>
      <c r="KUX285" s="160"/>
      <c r="KUY285" s="161"/>
      <c r="KUZ285" s="163"/>
      <c r="KVA285" s="163"/>
      <c r="KVB285" s="160"/>
      <c r="KVC285" s="161"/>
      <c r="KVD285" s="163"/>
      <c r="KVE285" s="163"/>
      <c r="KVF285" s="160"/>
      <c r="KVG285" s="161"/>
      <c r="KVH285" s="163"/>
      <c r="KVI285" s="163"/>
      <c r="KVJ285" s="160"/>
      <c r="KVK285" s="161"/>
      <c r="KVL285" s="163"/>
      <c r="KVM285" s="163"/>
      <c r="KVN285" s="160"/>
      <c r="KVO285" s="161"/>
      <c r="KVP285" s="163"/>
      <c r="KVQ285" s="163"/>
      <c r="KVR285" s="160"/>
      <c r="KVS285" s="161"/>
      <c r="KVT285" s="163"/>
      <c r="KVU285" s="163"/>
      <c r="KVV285" s="160"/>
      <c r="KVW285" s="161"/>
      <c r="KVX285" s="163"/>
      <c r="KVY285" s="163"/>
      <c r="KVZ285" s="160"/>
      <c r="KWA285" s="161"/>
      <c r="KWB285" s="163"/>
      <c r="KWC285" s="163"/>
      <c r="KWD285" s="160"/>
      <c r="KWE285" s="161"/>
      <c r="KWF285" s="163"/>
      <c r="KWG285" s="163"/>
      <c r="KWH285" s="160"/>
      <c r="KWI285" s="161"/>
      <c r="KWJ285" s="163"/>
      <c r="KWK285" s="163"/>
      <c r="KWL285" s="160"/>
      <c r="KWM285" s="161"/>
      <c r="KWN285" s="163"/>
      <c r="KWO285" s="163"/>
      <c r="KWP285" s="160"/>
      <c r="KWQ285" s="161"/>
      <c r="KWR285" s="163"/>
      <c r="KWS285" s="163"/>
      <c r="KWT285" s="160"/>
      <c r="KWU285" s="161"/>
      <c r="KWV285" s="163"/>
      <c r="KWW285" s="163"/>
      <c r="KWX285" s="160"/>
      <c r="KWY285" s="161"/>
      <c r="KWZ285" s="163"/>
      <c r="KXA285" s="163"/>
      <c r="KXB285" s="160"/>
      <c r="KXC285" s="161"/>
      <c r="KXD285" s="163"/>
      <c r="KXE285" s="163"/>
      <c r="KXF285" s="160"/>
      <c r="KXG285" s="161"/>
      <c r="KXH285" s="163"/>
      <c r="KXI285" s="163"/>
      <c r="KXJ285" s="160"/>
      <c r="KXK285" s="161"/>
      <c r="KXL285" s="163"/>
      <c r="KXM285" s="163"/>
      <c r="KXN285" s="160"/>
      <c r="KXO285" s="161"/>
      <c r="KXP285" s="163"/>
      <c r="KXQ285" s="163"/>
      <c r="KXR285" s="160"/>
      <c r="KXS285" s="161"/>
      <c r="KXT285" s="163"/>
      <c r="KXU285" s="163"/>
      <c r="KXV285" s="160"/>
      <c r="KXW285" s="161"/>
      <c r="KXX285" s="163"/>
      <c r="KXY285" s="163"/>
      <c r="KXZ285" s="160"/>
      <c r="KYA285" s="161"/>
      <c r="KYB285" s="163"/>
      <c r="KYC285" s="163"/>
      <c r="KYD285" s="160"/>
      <c r="KYE285" s="161"/>
      <c r="KYF285" s="163"/>
      <c r="KYG285" s="163"/>
      <c r="KYH285" s="160"/>
      <c r="KYI285" s="161"/>
      <c r="KYJ285" s="163"/>
      <c r="KYK285" s="163"/>
      <c r="KYL285" s="160"/>
      <c r="KYM285" s="161"/>
      <c r="KYN285" s="163"/>
      <c r="KYO285" s="163"/>
      <c r="KYP285" s="160"/>
      <c r="KYQ285" s="161"/>
      <c r="KYR285" s="163"/>
      <c r="KYS285" s="163"/>
      <c r="KYT285" s="160"/>
      <c r="KYU285" s="161"/>
      <c r="KYV285" s="163"/>
      <c r="KYW285" s="163"/>
      <c r="KYX285" s="160"/>
      <c r="KYY285" s="161"/>
      <c r="KYZ285" s="163"/>
      <c r="KZA285" s="163"/>
      <c r="KZB285" s="160"/>
      <c r="KZC285" s="161"/>
      <c r="KZD285" s="163"/>
      <c r="KZE285" s="163"/>
      <c r="KZF285" s="160"/>
      <c r="KZG285" s="161"/>
      <c r="KZH285" s="163"/>
      <c r="KZI285" s="163"/>
      <c r="KZJ285" s="160"/>
      <c r="KZK285" s="161"/>
      <c r="KZL285" s="163"/>
      <c r="KZM285" s="163"/>
      <c r="KZN285" s="160"/>
      <c r="KZO285" s="161"/>
      <c r="KZP285" s="163"/>
      <c r="KZQ285" s="163"/>
      <c r="KZR285" s="160"/>
      <c r="KZS285" s="161"/>
      <c r="KZT285" s="163"/>
      <c r="KZU285" s="163"/>
      <c r="KZV285" s="160"/>
      <c r="KZW285" s="161"/>
      <c r="KZX285" s="163"/>
      <c r="KZY285" s="163"/>
      <c r="KZZ285" s="160"/>
      <c r="LAA285" s="161"/>
      <c r="LAB285" s="163"/>
      <c r="LAC285" s="163"/>
      <c r="LAD285" s="160"/>
      <c r="LAE285" s="161"/>
      <c r="LAF285" s="163"/>
      <c r="LAG285" s="163"/>
      <c r="LAH285" s="160"/>
      <c r="LAI285" s="161"/>
      <c r="LAJ285" s="163"/>
      <c r="LAK285" s="163"/>
      <c r="LAL285" s="160"/>
      <c r="LAM285" s="161"/>
      <c r="LAN285" s="163"/>
      <c r="LAO285" s="163"/>
      <c r="LAP285" s="160"/>
      <c r="LAQ285" s="161"/>
      <c r="LAR285" s="163"/>
      <c r="LAS285" s="163"/>
      <c r="LAT285" s="160"/>
      <c r="LAU285" s="161"/>
      <c r="LAV285" s="163"/>
      <c r="LAW285" s="163"/>
      <c r="LAX285" s="160"/>
      <c r="LAY285" s="161"/>
      <c r="LAZ285" s="163"/>
      <c r="LBA285" s="163"/>
      <c r="LBB285" s="160"/>
      <c r="LBC285" s="161"/>
      <c r="LBD285" s="163"/>
      <c r="LBE285" s="163"/>
      <c r="LBF285" s="160"/>
      <c r="LBG285" s="161"/>
      <c r="LBH285" s="163"/>
      <c r="LBI285" s="163"/>
      <c r="LBJ285" s="160"/>
      <c r="LBK285" s="161"/>
      <c r="LBL285" s="163"/>
      <c r="LBM285" s="163"/>
      <c r="LBN285" s="160"/>
      <c r="LBO285" s="161"/>
      <c r="LBP285" s="163"/>
      <c r="LBQ285" s="163"/>
      <c r="LBR285" s="160"/>
      <c r="LBS285" s="161"/>
      <c r="LBT285" s="163"/>
      <c r="LBU285" s="163"/>
      <c r="LBV285" s="160"/>
      <c r="LBW285" s="161"/>
      <c r="LBX285" s="163"/>
      <c r="LBY285" s="163"/>
      <c r="LBZ285" s="160"/>
      <c r="LCA285" s="161"/>
      <c r="LCB285" s="163"/>
      <c r="LCC285" s="163"/>
      <c r="LCD285" s="160"/>
      <c r="LCE285" s="161"/>
      <c r="LCF285" s="163"/>
      <c r="LCG285" s="163"/>
      <c r="LCH285" s="160"/>
      <c r="LCI285" s="161"/>
      <c r="LCJ285" s="163"/>
      <c r="LCK285" s="163"/>
      <c r="LCL285" s="160"/>
      <c r="LCM285" s="161"/>
      <c r="LCN285" s="163"/>
      <c r="LCO285" s="163"/>
      <c r="LCP285" s="160"/>
      <c r="LCQ285" s="161"/>
      <c r="LCR285" s="163"/>
      <c r="LCS285" s="163"/>
      <c r="LCT285" s="160"/>
      <c r="LCU285" s="161"/>
      <c r="LCV285" s="163"/>
      <c r="LCW285" s="163"/>
      <c r="LCX285" s="160"/>
      <c r="LCY285" s="161"/>
      <c r="LCZ285" s="163"/>
      <c r="LDA285" s="163"/>
      <c r="LDB285" s="160"/>
      <c r="LDC285" s="161"/>
      <c r="LDD285" s="163"/>
      <c r="LDE285" s="163"/>
      <c r="LDF285" s="160"/>
      <c r="LDG285" s="161"/>
      <c r="LDH285" s="163"/>
      <c r="LDI285" s="163"/>
      <c r="LDJ285" s="160"/>
      <c r="LDK285" s="161"/>
      <c r="LDL285" s="163"/>
      <c r="LDM285" s="163"/>
      <c r="LDN285" s="160"/>
      <c r="LDO285" s="161"/>
      <c r="LDP285" s="163"/>
      <c r="LDQ285" s="163"/>
      <c r="LDR285" s="160"/>
      <c r="LDS285" s="161"/>
      <c r="LDT285" s="163"/>
      <c r="LDU285" s="163"/>
      <c r="LDV285" s="160"/>
      <c r="LDW285" s="161"/>
      <c r="LDX285" s="163"/>
      <c r="LDY285" s="163"/>
      <c r="LDZ285" s="160"/>
      <c r="LEA285" s="161"/>
      <c r="LEB285" s="163"/>
      <c r="LEC285" s="163"/>
      <c r="LED285" s="160"/>
      <c r="LEE285" s="161"/>
      <c r="LEF285" s="163"/>
      <c r="LEG285" s="163"/>
      <c r="LEH285" s="160"/>
      <c r="LEI285" s="161"/>
      <c r="LEJ285" s="163"/>
      <c r="LEK285" s="163"/>
      <c r="LEL285" s="160"/>
      <c r="LEM285" s="161"/>
      <c r="LEN285" s="163"/>
      <c r="LEO285" s="163"/>
      <c r="LEP285" s="160"/>
      <c r="LEQ285" s="161"/>
      <c r="LER285" s="163"/>
      <c r="LES285" s="163"/>
      <c r="LET285" s="160"/>
      <c r="LEU285" s="161"/>
      <c r="LEV285" s="163"/>
      <c r="LEW285" s="163"/>
      <c r="LEX285" s="160"/>
      <c r="LEY285" s="161"/>
      <c r="LEZ285" s="163"/>
      <c r="LFA285" s="163"/>
      <c r="LFB285" s="160"/>
      <c r="LFC285" s="161"/>
      <c r="LFD285" s="163"/>
      <c r="LFE285" s="163"/>
      <c r="LFF285" s="160"/>
      <c r="LFG285" s="161"/>
      <c r="LFH285" s="163"/>
      <c r="LFI285" s="163"/>
      <c r="LFJ285" s="160"/>
      <c r="LFK285" s="161"/>
      <c r="LFL285" s="163"/>
      <c r="LFM285" s="163"/>
      <c r="LFN285" s="160"/>
      <c r="LFO285" s="161"/>
      <c r="LFP285" s="163"/>
      <c r="LFQ285" s="163"/>
      <c r="LFR285" s="160"/>
      <c r="LFS285" s="161"/>
      <c r="LFT285" s="163"/>
      <c r="LFU285" s="163"/>
      <c r="LFV285" s="160"/>
      <c r="LFW285" s="161"/>
      <c r="LFX285" s="163"/>
      <c r="LFY285" s="163"/>
      <c r="LFZ285" s="160"/>
      <c r="LGA285" s="161"/>
      <c r="LGB285" s="163"/>
      <c r="LGC285" s="163"/>
      <c r="LGD285" s="160"/>
      <c r="LGE285" s="161"/>
      <c r="LGF285" s="163"/>
      <c r="LGG285" s="163"/>
      <c r="LGH285" s="160"/>
      <c r="LGI285" s="161"/>
      <c r="LGJ285" s="163"/>
      <c r="LGK285" s="163"/>
      <c r="LGL285" s="160"/>
      <c r="LGM285" s="161"/>
      <c r="LGN285" s="163"/>
      <c r="LGO285" s="163"/>
      <c r="LGP285" s="160"/>
      <c r="LGQ285" s="161"/>
      <c r="LGR285" s="163"/>
      <c r="LGS285" s="163"/>
      <c r="LGT285" s="160"/>
      <c r="LGU285" s="161"/>
      <c r="LGV285" s="163"/>
      <c r="LGW285" s="163"/>
      <c r="LGX285" s="160"/>
      <c r="LGY285" s="161"/>
      <c r="LGZ285" s="163"/>
      <c r="LHA285" s="163"/>
      <c r="LHB285" s="160"/>
      <c r="LHC285" s="161"/>
      <c r="LHD285" s="163"/>
      <c r="LHE285" s="163"/>
      <c r="LHF285" s="160"/>
      <c r="LHG285" s="161"/>
      <c r="LHH285" s="163"/>
      <c r="LHI285" s="163"/>
      <c r="LHJ285" s="160"/>
      <c r="LHK285" s="161"/>
      <c r="LHL285" s="163"/>
      <c r="LHM285" s="163"/>
      <c r="LHN285" s="160"/>
      <c r="LHO285" s="161"/>
      <c r="LHP285" s="163"/>
      <c r="LHQ285" s="163"/>
      <c r="LHR285" s="160"/>
      <c r="LHS285" s="161"/>
      <c r="LHT285" s="163"/>
      <c r="LHU285" s="163"/>
      <c r="LHV285" s="160"/>
      <c r="LHW285" s="161"/>
      <c r="LHX285" s="163"/>
      <c r="LHY285" s="163"/>
      <c r="LHZ285" s="160"/>
      <c r="LIA285" s="161"/>
      <c r="LIB285" s="163"/>
      <c r="LIC285" s="163"/>
      <c r="LID285" s="160"/>
      <c r="LIE285" s="161"/>
      <c r="LIF285" s="163"/>
      <c r="LIG285" s="163"/>
      <c r="LIH285" s="160"/>
      <c r="LII285" s="161"/>
      <c r="LIJ285" s="163"/>
      <c r="LIK285" s="163"/>
      <c r="LIL285" s="160"/>
      <c r="LIM285" s="161"/>
      <c r="LIN285" s="163"/>
      <c r="LIO285" s="163"/>
      <c r="LIP285" s="160"/>
      <c r="LIQ285" s="161"/>
      <c r="LIR285" s="163"/>
      <c r="LIS285" s="163"/>
      <c r="LIT285" s="160"/>
      <c r="LIU285" s="161"/>
      <c r="LIV285" s="163"/>
      <c r="LIW285" s="163"/>
      <c r="LIX285" s="160"/>
      <c r="LIY285" s="161"/>
      <c r="LIZ285" s="163"/>
      <c r="LJA285" s="163"/>
      <c r="LJB285" s="160"/>
      <c r="LJC285" s="161"/>
      <c r="LJD285" s="163"/>
      <c r="LJE285" s="163"/>
      <c r="LJF285" s="160"/>
      <c r="LJG285" s="161"/>
      <c r="LJH285" s="163"/>
      <c r="LJI285" s="163"/>
      <c r="LJJ285" s="160"/>
      <c r="LJK285" s="161"/>
      <c r="LJL285" s="163"/>
      <c r="LJM285" s="163"/>
      <c r="LJN285" s="160"/>
      <c r="LJO285" s="161"/>
      <c r="LJP285" s="163"/>
      <c r="LJQ285" s="163"/>
      <c r="LJR285" s="160"/>
      <c r="LJS285" s="161"/>
      <c r="LJT285" s="163"/>
      <c r="LJU285" s="163"/>
      <c r="LJV285" s="160"/>
      <c r="LJW285" s="161"/>
      <c r="LJX285" s="163"/>
      <c r="LJY285" s="163"/>
      <c r="LJZ285" s="160"/>
      <c r="LKA285" s="161"/>
      <c r="LKB285" s="163"/>
      <c r="LKC285" s="163"/>
      <c r="LKD285" s="160"/>
      <c r="LKE285" s="161"/>
      <c r="LKF285" s="163"/>
      <c r="LKG285" s="163"/>
      <c r="LKH285" s="160"/>
      <c r="LKI285" s="161"/>
      <c r="LKJ285" s="163"/>
      <c r="LKK285" s="163"/>
      <c r="LKL285" s="160"/>
      <c r="LKM285" s="161"/>
      <c r="LKN285" s="163"/>
      <c r="LKO285" s="163"/>
      <c r="LKP285" s="160"/>
      <c r="LKQ285" s="161"/>
      <c r="LKR285" s="163"/>
      <c r="LKS285" s="163"/>
      <c r="LKT285" s="160"/>
      <c r="LKU285" s="161"/>
      <c r="LKV285" s="163"/>
      <c r="LKW285" s="163"/>
      <c r="LKX285" s="160"/>
      <c r="LKY285" s="161"/>
      <c r="LKZ285" s="163"/>
      <c r="LLA285" s="163"/>
      <c r="LLB285" s="160"/>
      <c r="LLC285" s="161"/>
      <c r="LLD285" s="163"/>
      <c r="LLE285" s="163"/>
      <c r="LLF285" s="160"/>
      <c r="LLG285" s="161"/>
      <c r="LLH285" s="163"/>
      <c r="LLI285" s="163"/>
      <c r="LLJ285" s="160"/>
      <c r="LLK285" s="161"/>
      <c r="LLL285" s="163"/>
      <c r="LLM285" s="163"/>
      <c r="LLN285" s="160"/>
      <c r="LLO285" s="161"/>
      <c r="LLP285" s="163"/>
      <c r="LLQ285" s="163"/>
      <c r="LLR285" s="160"/>
      <c r="LLS285" s="161"/>
      <c r="LLT285" s="163"/>
      <c r="LLU285" s="163"/>
      <c r="LLV285" s="160"/>
      <c r="LLW285" s="161"/>
      <c r="LLX285" s="163"/>
      <c r="LLY285" s="163"/>
      <c r="LLZ285" s="160"/>
      <c r="LMA285" s="161"/>
      <c r="LMB285" s="163"/>
      <c r="LMC285" s="163"/>
      <c r="LMD285" s="160"/>
      <c r="LME285" s="161"/>
      <c r="LMF285" s="163"/>
      <c r="LMG285" s="163"/>
      <c r="LMH285" s="160"/>
      <c r="LMI285" s="161"/>
      <c r="LMJ285" s="163"/>
      <c r="LMK285" s="163"/>
      <c r="LML285" s="160"/>
      <c r="LMM285" s="161"/>
      <c r="LMN285" s="163"/>
      <c r="LMO285" s="163"/>
      <c r="LMP285" s="160"/>
      <c r="LMQ285" s="161"/>
      <c r="LMR285" s="163"/>
      <c r="LMS285" s="163"/>
      <c r="LMT285" s="160"/>
      <c r="LMU285" s="161"/>
      <c r="LMV285" s="163"/>
      <c r="LMW285" s="163"/>
      <c r="LMX285" s="160"/>
      <c r="LMY285" s="161"/>
      <c r="LMZ285" s="163"/>
      <c r="LNA285" s="163"/>
      <c r="LNB285" s="160"/>
      <c r="LNC285" s="161"/>
      <c r="LND285" s="163"/>
      <c r="LNE285" s="163"/>
      <c r="LNF285" s="160"/>
      <c r="LNG285" s="161"/>
      <c r="LNH285" s="163"/>
      <c r="LNI285" s="163"/>
      <c r="LNJ285" s="160"/>
      <c r="LNK285" s="161"/>
      <c r="LNL285" s="163"/>
      <c r="LNM285" s="163"/>
      <c r="LNN285" s="160"/>
      <c r="LNO285" s="161"/>
      <c r="LNP285" s="163"/>
      <c r="LNQ285" s="163"/>
      <c r="LNR285" s="160"/>
      <c r="LNS285" s="161"/>
      <c r="LNT285" s="163"/>
      <c r="LNU285" s="163"/>
      <c r="LNV285" s="160"/>
      <c r="LNW285" s="161"/>
      <c r="LNX285" s="163"/>
      <c r="LNY285" s="163"/>
      <c r="LNZ285" s="160"/>
      <c r="LOA285" s="161"/>
      <c r="LOB285" s="163"/>
      <c r="LOC285" s="163"/>
      <c r="LOD285" s="160"/>
      <c r="LOE285" s="161"/>
      <c r="LOF285" s="163"/>
      <c r="LOG285" s="163"/>
      <c r="LOH285" s="160"/>
      <c r="LOI285" s="161"/>
      <c r="LOJ285" s="163"/>
      <c r="LOK285" s="163"/>
      <c r="LOL285" s="160"/>
      <c r="LOM285" s="161"/>
      <c r="LON285" s="163"/>
      <c r="LOO285" s="163"/>
      <c r="LOP285" s="160"/>
      <c r="LOQ285" s="161"/>
      <c r="LOR285" s="163"/>
      <c r="LOS285" s="163"/>
      <c r="LOT285" s="160"/>
      <c r="LOU285" s="161"/>
      <c r="LOV285" s="163"/>
      <c r="LOW285" s="163"/>
      <c r="LOX285" s="160"/>
      <c r="LOY285" s="161"/>
      <c r="LOZ285" s="163"/>
      <c r="LPA285" s="163"/>
      <c r="LPB285" s="160"/>
      <c r="LPC285" s="161"/>
      <c r="LPD285" s="163"/>
      <c r="LPE285" s="163"/>
      <c r="LPF285" s="160"/>
      <c r="LPG285" s="161"/>
      <c r="LPH285" s="163"/>
      <c r="LPI285" s="163"/>
      <c r="LPJ285" s="160"/>
      <c r="LPK285" s="161"/>
      <c r="LPL285" s="163"/>
      <c r="LPM285" s="163"/>
      <c r="LPN285" s="160"/>
      <c r="LPO285" s="161"/>
      <c r="LPP285" s="163"/>
      <c r="LPQ285" s="163"/>
      <c r="LPR285" s="160"/>
      <c r="LPS285" s="161"/>
      <c r="LPT285" s="163"/>
      <c r="LPU285" s="163"/>
      <c r="LPV285" s="160"/>
      <c r="LPW285" s="161"/>
      <c r="LPX285" s="163"/>
      <c r="LPY285" s="163"/>
      <c r="LPZ285" s="160"/>
      <c r="LQA285" s="161"/>
      <c r="LQB285" s="163"/>
      <c r="LQC285" s="163"/>
      <c r="LQD285" s="160"/>
      <c r="LQE285" s="161"/>
      <c r="LQF285" s="163"/>
      <c r="LQG285" s="163"/>
      <c r="LQH285" s="160"/>
      <c r="LQI285" s="161"/>
      <c r="LQJ285" s="163"/>
      <c r="LQK285" s="163"/>
      <c r="LQL285" s="160"/>
      <c r="LQM285" s="161"/>
      <c r="LQN285" s="163"/>
      <c r="LQO285" s="163"/>
      <c r="LQP285" s="160"/>
      <c r="LQQ285" s="161"/>
      <c r="LQR285" s="163"/>
      <c r="LQS285" s="163"/>
      <c r="LQT285" s="160"/>
      <c r="LQU285" s="161"/>
      <c r="LQV285" s="163"/>
      <c r="LQW285" s="163"/>
      <c r="LQX285" s="160"/>
      <c r="LQY285" s="161"/>
      <c r="LQZ285" s="163"/>
      <c r="LRA285" s="163"/>
      <c r="LRB285" s="160"/>
      <c r="LRC285" s="161"/>
      <c r="LRD285" s="163"/>
      <c r="LRE285" s="163"/>
      <c r="LRF285" s="160"/>
      <c r="LRG285" s="161"/>
      <c r="LRH285" s="163"/>
      <c r="LRI285" s="163"/>
      <c r="LRJ285" s="160"/>
      <c r="LRK285" s="161"/>
      <c r="LRL285" s="163"/>
      <c r="LRM285" s="163"/>
      <c r="LRN285" s="160"/>
      <c r="LRO285" s="161"/>
      <c r="LRP285" s="163"/>
      <c r="LRQ285" s="163"/>
      <c r="LRR285" s="160"/>
      <c r="LRS285" s="161"/>
      <c r="LRT285" s="163"/>
      <c r="LRU285" s="163"/>
      <c r="LRV285" s="160"/>
      <c r="LRW285" s="161"/>
      <c r="LRX285" s="163"/>
      <c r="LRY285" s="163"/>
      <c r="LRZ285" s="160"/>
      <c r="LSA285" s="161"/>
      <c r="LSB285" s="163"/>
      <c r="LSC285" s="163"/>
      <c r="LSD285" s="160"/>
      <c r="LSE285" s="161"/>
      <c r="LSF285" s="163"/>
      <c r="LSG285" s="163"/>
      <c r="LSH285" s="160"/>
      <c r="LSI285" s="161"/>
      <c r="LSJ285" s="163"/>
      <c r="LSK285" s="163"/>
      <c r="LSL285" s="160"/>
      <c r="LSM285" s="161"/>
      <c r="LSN285" s="163"/>
      <c r="LSO285" s="163"/>
      <c r="LSP285" s="160"/>
      <c r="LSQ285" s="161"/>
      <c r="LSR285" s="163"/>
      <c r="LSS285" s="163"/>
      <c r="LST285" s="160"/>
      <c r="LSU285" s="161"/>
      <c r="LSV285" s="163"/>
      <c r="LSW285" s="163"/>
      <c r="LSX285" s="160"/>
      <c r="LSY285" s="161"/>
      <c r="LSZ285" s="163"/>
      <c r="LTA285" s="163"/>
      <c r="LTB285" s="160"/>
      <c r="LTC285" s="161"/>
      <c r="LTD285" s="163"/>
      <c r="LTE285" s="163"/>
      <c r="LTF285" s="160"/>
      <c r="LTG285" s="161"/>
      <c r="LTH285" s="163"/>
      <c r="LTI285" s="163"/>
      <c r="LTJ285" s="160"/>
      <c r="LTK285" s="161"/>
      <c r="LTL285" s="163"/>
      <c r="LTM285" s="163"/>
      <c r="LTN285" s="160"/>
      <c r="LTO285" s="161"/>
      <c r="LTP285" s="163"/>
      <c r="LTQ285" s="163"/>
      <c r="LTR285" s="160"/>
      <c r="LTS285" s="161"/>
      <c r="LTT285" s="163"/>
      <c r="LTU285" s="163"/>
      <c r="LTV285" s="160"/>
      <c r="LTW285" s="161"/>
      <c r="LTX285" s="163"/>
      <c r="LTY285" s="163"/>
      <c r="LTZ285" s="160"/>
      <c r="LUA285" s="161"/>
      <c r="LUB285" s="163"/>
      <c r="LUC285" s="163"/>
      <c r="LUD285" s="160"/>
      <c r="LUE285" s="161"/>
      <c r="LUF285" s="163"/>
      <c r="LUG285" s="163"/>
      <c r="LUH285" s="160"/>
      <c r="LUI285" s="161"/>
      <c r="LUJ285" s="163"/>
      <c r="LUK285" s="163"/>
      <c r="LUL285" s="160"/>
      <c r="LUM285" s="161"/>
      <c r="LUN285" s="163"/>
      <c r="LUO285" s="163"/>
      <c r="LUP285" s="160"/>
      <c r="LUQ285" s="161"/>
      <c r="LUR285" s="163"/>
      <c r="LUS285" s="163"/>
      <c r="LUT285" s="160"/>
      <c r="LUU285" s="161"/>
      <c r="LUV285" s="163"/>
      <c r="LUW285" s="163"/>
      <c r="LUX285" s="160"/>
      <c r="LUY285" s="161"/>
      <c r="LUZ285" s="163"/>
      <c r="LVA285" s="163"/>
      <c r="LVB285" s="160"/>
      <c r="LVC285" s="161"/>
      <c r="LVD285" s="163"/>
      <c r="LVE285" s="163"/>
      <c r="LVF285" s="160"/>
      <c r="LVG285" s="161"/>
      <c r="LVH285" s="163"/>
      <c r="LVI285" s="163"/>
      <c r="LVJ285" s="160"/>
      <c r="LVK285" s="161"/>
      <c r="LVL285" s="163"/>
      <c r="LVM285" s="163"/>
      <c r="LVN285" s="160"/>
      <c r="LVO285" s="161"/>
      <c r="LVP285" s="163"/>
      <c r="LVQ285" s="163"/>
      <c r="LVR285" s="160"/>
      <c r="LVS285" s="161"/>
      <c r="LVT285" s="163"/>
      <c r="LVU285" s="163"/>
      <c r="LVV285" s="160"/>
      <c r="LVW285" s="161"/>
      <c r="LVX285" s="163"/>
      <c r="LVY285" s="163"/>
      <c r="LVZ285" s="160"/>
      <c r="LWA285" s="161"/>
      <c r="LWB285" s="163"/>
      <c r="LWC285" s="163"/>
      <c r="LWD285" s="160"/>
      <c r="LWE285" s="161"/>
      <c r="LWF285" s="163"/>
      <c r="LWG285" s="163"/>
      <c r="LWH285" s="160"/>
      <c r="LWI285" s="161"/>
      <c r="LWJ285" s="163"/>
      <c r="LWK285" s="163"/>
      <c r="LWL285" s="160"/>
      <c r="LWM285" s="161"/>
      <c r="LWN285" s="163"/>
      <c r="LWO285" s="163"/>
      <c r="LWP285" s="160"/>
      <c r="LWQ285" s="161"/>
      <c r="LWR285" s="163"/>
      <c r="LWS285" s="163"/>
      <c r="LWT285" s="160"/>
      <c r="LWU285" s="161"/>
      <c r="LWV285" s="163"/>
      <c r="LWW285" s="163"/>
      <c r="LWX285" s="160"/>
      <c r="LWY285" s="161"/>
      <c r="LWZ285" s="163"/>
      <c r="LXA285" s="163"/>
      <c r="LXB285" s="160"/>
      <c r="LXC285" s="161"/>
      <c r="LXD285" s="163"/>
      <c r="LXE285" s="163"/>
      <c r="LXF285" s="160"/>
      <c r="LXG285" s="161"/>
      <c r="LXH285" s="163"/>
      <c r="LXI285" s="163"/>
      <c r="LXJ285" s="160"/>
      <c r="LXK285" s="161"/>
      <c r="LXL285" s="163"/>
      <c r="LXM285" s="163"/>
      <c r="LXN285" s="160"/>
      <c r="LXO285" s="161"/>
      <c r="LXP285" s="163"/>
      <c r="LXQ285" s="163"/>
      <c r="LXR285" s="160"/>
      <c r="LXS285" s="161"/>
      <c r="LXT285" s="163"/>
      <c r="LXU285" s="163"/>
      <c r="LXV285" s="160"/>
      <c r="LXW285" s="161"/>
      <c r="LXX285" s="163"/>
      <c r="LXY285" s="163"/>
      <c r="LXZ285" s="160"/>
      <c r="LYA285" s="161"/>
      <c r="LYB285" s="163"/>
      <c r="LYC285" s="163"/>
      <c r="LYD285" s="160"/>
      <c r="LYE285" s="161"/>
      <c r="LYF285" s="163"/>
      <c r="LYG285" s="163"/>
      <c r="LYH285" s="160"/>
      <c r="LYI285" s="161"/>
      <c r="LYJ285" s="163"/>
      <c r="LYK285" s="163"/>
      <c r="LYL285" s="160"/>
      <c r="LYM285" s="161"/>
      <c r="LYN285" s="163"/>
      <c r="LYO285" s="163"/>
      <c r="LYP285" s="160"/>
      <c r="LYQ285" s="161"/>
      <c r="LYR285" s="163"/>
      <c r="LYS285" s="163"/>
      <c r="LYT285" s="160"/>
      <c r="LYU285" s="161"/>
      <c r="LYV285" s="163"/>
      <c r="LYW285" s="163"/>
      <c r="LYX285" s="160"/>
      <c r="LYY285" s="161"/>
      <c r="LYZ285" s="163"/>
      <c r="LZA285" s="163"/>
      <c r="LZB285" s="160"/>
      <c r="LZC285" s="161"/>
      <c r="LZD285" s="163"/>
      <c r="LZE285" s="163"/>
      <c r="LZF285" s="160"/>
      <c r="LZG285" s="161"/>
      <c r="LZH285" s="163"/>
      <c r="LZI285" s="163"/>
      <c r="LZJ285" s="160"/>
      <c r="LZK285" s="161"/>
      <c r="LZL285" s="163"/>
      <c r="LZM285" s="163"/>
      <c r="LZN285" s="160"/>
      <c r="LZO285" s="161"/>
      <c r="LZP285" s="163"/>
      <c r="LZQ285" s="163"/>
      <c r="LZR285" s="160"/>
      <c r="LZS285" s="161"/>
      <c r="LZT285" s="163"/>
      <c r="LZU285" s="163"/>
      <c r="LZV285" s="160"/>
      <c r="LZW285" s="161"/>
      <c r="LZX285" s="163"/>
      <c r="LZY285" s="163"/>
      <c r="LZZ285" s="160"/>
      <c r="MAA285" s="161"/>
      <c r="MAB285" s="163"/>
      <c r="MAC285" s="163"/>
      <c r="MAD285" s="160"/>
      <c r="MAE285" s="161"/>
      <c r="MAF285" s="163"/>
      <c r="MAG285" s="163"/>
      <c r="MAH285" s="160"/>
      <c r="MAI285" s="161"/>
      <c r="MAJ285" s="163"/>
      <c r="MAK285" s="163"/>
      <c r="MAL285" s="160"/>
      <c r="MAM285" s="161"/>
      <c r="MAN285" s="163"/>
      <c r="MAO285" s="163"/>
      <c r="MAP285" s="160"/>
      <c r="MAQ285" s="161"/>
      <c r="MAR285" s="163"/>
      <c r="MAS285" s="163"/>
      <c r="MAT285" s="160"/>
      <c r="MAU285" s="161"/>
      <c r="MAV285" s="163"/>
      <c r="MAW285" s="163"/>
      <c r="MAX285" s="160"/>
      <c r="MAY285" s="161"/>
      <c r="MAZ285" s="163"/>
      <c r="MBA285" s="163"/>
      <c r="MBB285" s="160"/>
      <c r="MBC285" s="161"/>
      <c r="MBD285" s="163"/>
      <c r="MBE285" s="163"/>
      <c r="MBF285" s="160"/>
      <c r="MBG285" s="161"/>
      <c r="MBH285" s="163"/>
      <c r="MBI285" s="163"/>
      <c r="MBJ285" s="160"/>
      <c r="MBK285" s="161"/>
      <c r="MBL285" s="163"/>
      <c r="MBM285" s="163"/>
      <c r="MBN285" s="160"/>
      <c r="MBO285" s="161"/>
      <c r="MBP285" s="163"/>
      <c r="MBQ285" s="163"/>
      <c r="MBR285" s="160"/>
      <c r="MBS285" s="161"/>
      <c r="MBT285" s="163"/>
      <c r="MBU285" s="163"/>
      <c r="MBV285" s="160"/>
      <c r="MBW285" s="161"/>
      <c r="MBX285" s="163"/>
      <c r="MBY285" s="163"/>
      <c r="MBZ285" s="160"/>
      <c r="MCA285" s="161"/>
      <c r="MCB285" s="163"/>
      <c r="MCC285" s="163"/>
      <c r="MCD285" s="160"/>
      <c r="MCE285" s="161"/>
      <c r="MCF285" s="163"/>
      <c r="MCG285" s="163"/>
      <c r="MCH285" s="160"/>
      <c r="MCI285" s="161"/>
      <c r="MCJ285" s="163"/>
      <c r="MCK285" s="163"/>
      <c r="MCL285" s="160"/>
      <c r="MCM285" s="161"/>
      <c r="MCN285" s="163"/>
      <c r="MCO285" s="163"/>
      <c r="MCP285" s="160"/>
      <c r="MCQ285" s="161"/>
      <c r="MCR285" s="163"/>
      <c r="MCS285" s="163"/>
      <c r="MCT285" s="160"/>
      <c r="MCU285" s="161"/>
      <c r="MCV285" s="163"/>
      <c r="MCW285" s="163"/>
      <c r="MCX285" s="160"/>
      <c r="MCY285" s="161"/>
      <c r="MCZ285" s="163"/>
      <c r="MDA285" s="163"/>
      <c r="MDB285" s="160"/>
      <c r="MDC285" s="161"/>
      <c r="MDD285" s="163"/>
      <c r="MDE285" s="163"/>
      <c r="MDF285" s="160"/>
      <c r="MDG285" s="161"/>
      <c r="MDH285" s="163"/>
      <c r="MDI285" s="163"/>
      <c r="MDJ285" s="160"/>
      <c r="MDK285" s="161"/>
      <c r="MDL285" s="163"/>
      <c r="MDM285" s="163"/>
      <c r="MDN285" s="160"/>
      <c r="MDO285" s="161"/>
      <c r="MDP285" s="163"/>
      <c r="MDQ285" s="163"/>
      <c r="MDR285" s="160"/>
      <c r="MDS285" s="161"/>
      <c r="MDT285" s="163"/>
      <c r="MDU285" s="163"/>
      <c r="MDV285" s="160"/>
      <c r="MDW285" s="161"/>
      <c r="MDX285" s="163"/>
      <c r="MDY285" s="163"/>
      <c r="MDZ285" s="160"/>
      <c r="MEA285" s="161"/>
      <c r="MEB285" s="163"/>
      <c r="MEC285" s="163"/>
      <c r="MED285" s="160"/>
      <c r="MEE285" s="161"/>
      <c r="MEF285" s="163"/>
      <c r="MEG285" s="163"/>
      <c r="MEH285" s="160"/>
      <c r="MEI285" s="161"/>
      <c r="MEJ285" s="163"/>
      <c r="MEK285" s="163"/>
      <c r="MEL285" s="160"/>
      <c r="MEM285" s="161"/>
      <c r="MEN285" s="163"/>
      <c r="MEO285" s="163"/>
      <c r="MEP285" s="160"/>
      <c r="MEQ285" s="161"/>
      <c r="MER285" s="163"/>
      <c r="MES285" s="163"/>
      <c r="MET285" s="160"/>
      <c r="MEU285" s="161"/>
      <c r="MEV285" s="163"/>
      <c r="MEW285" s="163"/>
      <c r="MEX285" s="160"/>
      <c r="MEY285" s="161"/>
      <c r="MEZ285" s="163"/>
      <c r="MFA285" s="163"/>
      <c r="MFB285" s="160"/>
      <c r="MFC285" s="161"/>
      <c r="MFD285" s="163"/>
      <c r="MFE285" s="163"/>
      <c r="MFF285" s="160"/>
      <c r="MFG285" s="161"/>
      <c r="MFH285" s="163"/>
      <c r="MFI285" s="163"/>
      <c r="MFJ285" s="160"/>
      <c r="MFK285" s="161"/>
      <c r="MFL285" s="163"/>
      <c r="MFM285" s="163"/>
      <c r="MFN285" s="160"/>
      <c r="MFO285" s="161"/>
      <c r="MFP285" s="163"/>
      <c r="MFQ285" s="163"/>
      <c r="MFR285" s="160"/>
      <c r="MFS285" s="161"/>
      <c r="MFT285" s="163"/>
      <c r="MFU285" s="163"/>
      <c r="MFV285" s="160"/>
      <c r="MFW285" s="161"/>
      <c r="MFX285" s="163"/>
      <c r="MFY285" s="163"/>
      <c r="MFZ285" s="160"/>
      <c r="MGA285" s="161"/>
      <c r="MGB285" s="163"/>
      <c r="MGC285" s="163"/>
      <c r="MGD285" s="160"/>
      <c r="MGE285" s="161"/>
      <c r="MGF285" s="163"/>
      <c r="MGG285" s="163"/>
      <c r="MGH285" s="160"/>
      <c r="MGI285" s="161"/>
      <c r="MGJ285" s="163"/>
      <c r="MGK285" s="163"/>
      <c r="MGL285" s="160"/>
      <c r="MGM285" s="161"/>
      <c r="MGN285" s="163"/>
      <c r="MGO285" s="163"/>
      <c r="MGP285" s="160"/>
      <c r="MGQ285" s="161"/>
      <c r="MGR285" s="163"/>
      <c r="MGS285" s="163"/>
      <c r="MGT285" s="160"/>
      <c r="MGU285" s="161"/>
      <c r="MGV285" s="163"/>
      <c r="MGW285" s="163"/>
      <c r="MGX285" s="160"/>
      <c r="MGY285" s="161"/>
      <c r="MGZ285" s="163"/>
      <c r="MHA285" s="163"/>
      <c r="MHB285" s="160"/>
      <c r="MHC285" s="161"/>
      <c r="MHD285" s="163"/>
      <c r="MHE285" s="163"/>
      <c r="MHF285" s="160"/>
      <c r="MHG285" s="161"/>
      <c r="MHH285" s="163"/>
      <c r="MHI285" s="163"/>
      <c r="MHJ285" s="160"/>
      <c r="MHK285" s="161"/>
      <c r="MHL285" s="163"/>
      <c r="MHM285" s="163"/>
      <c r="MHN285" s="160"/>
      <c r="MHO285" s="161"/>
      <c r="MHP285" s="163"/>
      <c r="MHQ285" s="163"/>
      <c r="MHR285" s="160"/>
      <c r="MHS285" s="161"/>
      <c r="MHT285" s="163"/>
      <c r="MHU285" s="163"/>
      <c r="MHV285" s="160"/>
      <c r="MHW285" s="161"/>
      <c r="MHX285" s="163"/>
      <c r="MHY285" s="163"/>
      <c r="MHZ285" s="160"/>
      <c r="MIA285" s="161"/>
      <c r="MIB285" s="163"/>
      <c r="MIC285" s="163"/>
      <c r="MID285" s="160"/>
      <c r="MIE285" s="161"/>
      <c r="MIF285" s="163"/>
      <c r="MIG285" s="163"/>
      <c r="MIH285" s="160"/>
      <c r="MII285" s="161"/>
      <c r="MIJ285" s="163"/>
      <c r="MIK285" s="163"/>
      <c r="MIL285" s="160"/>
      <c r="MIM285" s="161"/>
      <c r="MIN285" s="163"/>
      <c r="MIO285" s="163"/>
      <c r="MIP285" s="160"/>
      <c r="MIQ285" s="161"/>
      <c r="MIR285" s="163"/>
      <c r="MIS285" s="163"/>
      <c r="MIT285" s="160"/>
      <c r="MIU285" s="161"/>
      <c r="MIV285" s="163"/>
      <c r="MIW285" s="163"/>
      <c r="MIX285" s="160"/>
      <c r="MIY285" s="161"/>
      <c r="MIZ285" s="163"/>
      <c r="MJA285" s="163"/>
      <c r="MJB285" s="160"/>
      <c r="MJC285" s="161"/>
      <c r="MJD285" s="163"/>
      <c r="MJE285" s="163"/>
      <c r="MJF285" s="160"/>
      <c r="MJG285" s="161"/>
      <c r="MJH285" s="163"/>
      <c r="MJI285" s="163"/>
      <c r="MJJ285" s="160"/>
      <c r="MJK285" s="161"/>
      <c r="MJL285" s="163"/>
      <c r="MJM285" s="163"/>
      <c r="MJN285" s="160"/>
      <c r="MJO285" s="161"/>
      <c r="MJP285" s="163"/>
      <c r="MJQ285" s="163"/>
      <c r="MJR285" s="160"/>
      <c r="MJS285" s="161"/>
      <c r="MJT285" s="163"/>
      <c r="MJU285" s="163"/>
      <c r="MJV285" s="160"/>
      <c r="MJW285" s="161"/>
      <c r="MJX285" s="163"/>
      <c r="MJY285" s="163"/>
      <c r="MJZ285" s="160"/>
      <c r="MKA285" s="161"/>
      <c r="MKB285" s="163"/>
      <c r="MKC285" s="163"/>
      <c r="MKD285" s="160"/>
      <c r="MKE285" s="161"/>
      <c r="MKF285" s="163"/>
      <c r="MKG285" s="163"/>
      <c r="MKH285" s="160"/>
      <c r="MKI285" s="161"/>
      <c r="MKJ285" s="163"/>
      <c r="MKK285" s="163"/>
      <c r="MKL285" s="160"/>
      <c r="MKM285" s="161"/>
      <c r="MKN285" s="163"/>
      <c r="MKO285" s="163"/>
      <c r="MKP285" s="160"/>
      <c r="MKQ285" s="161"/>
      <c r="MKR285" s="163"/>
      <c r="MKS285" s="163"/>
      <c r="MKT285" s="160"/>
      <c r="MKU285" s="161"/>
      <c r="MKV285" s="163"/>
      <c r="MKW285" s="163"/>
      <c r="MKX285" s="160"/>
      <c r="MKY285" s="161"/>
      <c r="MKZ285" s="163"/>
      <c r="MLA285" s="163"/>
      <c r="MLB285" s="160"/>
      <c r="MLC285" s="161"/>
      <c r="MLD285" s="163"/>
      <c r="MLE285" s="163"/>
      <c r="MLF285" s="160"/>
      <c r="MLG285" s="161"/>
      <c r="MLH285" s="163"/>
      <c r="MLI285" s="163"/>
      <c r="MLJ285" s="160"/>
      <c r="MLK285" s="161"/>
      <c r="MLL285" s="163"/>
      <c r="MLM285" s="163"/>
      <c r="MLN285" s="160"/>
      <c r="MLO285" s="161"/>
      <c r="MLP285" s="163"/>
      <c r="MLQ285" s="163"/>
      <c r="MLR285" s="160"/>
      <c r="MLS285" s="161"/>
      <c r="MLT285" s="163"/>
      <c r="MLU285" s="163"/>
      <c r="MLV285" s="160"/>
      <c r="MLW285" s="161"/>
      <c r="MLX285" s="163"/>
      <c r="MLY285" s="163"/>
      <c r="MLZ285" s="160"/>
      <c r="MMA285" s="161"/>
      <c r="MMB285" s="163"/>
      <c r="MMC285" s="163"/>
      <c r="MMD285" s="160"/>
      <c r="MME285" s="161"/>
      <c r="MMF285" s="163"/>
      <c r="MMG285" s="163"/>
      <c r="MMH285" s="160"/>
      <c r="MMI285" s="161"/>
      <c r="MMJ285" s="163"/>
      <c r="MMK285" s="163"/>
      <c r="MML285" s="160"/>
      <c r="MMM285" s="161"/>
      <c r="MMN285" s="163"/>
      <c r="MMO285" s="163"/>
      <c r="MMP285" s="160"/>
      <c r="MMQ285" s="161"/>
      <c r="MMR285" s="163"/>
      <c r="MMS285" s="163"/>
      <c r="MMT285" s="160"/>
      <c r="MMU285" s="161"/>
      <c r="MMV285" s="163"/>
      <c r="MMW285" s="163"/>
      <c r="MMX285" s="160"/>
      <c r="MMY285" s="161"/>
      <c r="MMZ285" s="163"/>
      <c r="MNA285" s="163"/>
      <c r="MNB285" s="160"/>
      <c r="MNC285" s="161"/>
      <c r="MND285" s="163"/>
      <c r="MNE285" s="163"/>
      <c r="MNF285" s="160"/>
      <c r="MNG285" s="161"/>
      <c r="MNH285" s="163"/>
      <c r="MNI285" s="163"/>
      <c r="MNJ285" s="160"/>
      <c r="MNK285" s="161"/>
      <c r="MNL285" s="163"/>
      <c r="MNM285" s="163"/>
      <c r="MNN285" s="160"/>
      <c r="MNO285" s="161"/>
      <c r="MNP285" s="163"/>
      <c r="MNQ285" s="163"/>
      <c r="MNR285" s="160"/>
      <c r="MNS285" s="161"/>
      <c r="MNT285" s="163"/>
      <c r="MNU285" s="163"/>
      <c r="MNV285" s="160"/>
      <c r="MNW285" s="161"/>
      <c r="MNX285" s="163"/>
      <c r="MNY285" s="163"/>
      <c r="MNZ285" s="160"/>
      <c r="MOA285" s="161"/>
      <c r="MOB285" s="163"/>
      <c r="MOC285" s="163"/>
      <c r="MOD285" s="160"/>
      <c r="MOE285" s="161"/>
      <c r="MOF285" s="163"/>
      <c r="MOG285" s="163"/>
      <c r="MOH285" s="160"/>
      <c r="MOI285" s="161"/>
      <c r="MOJ285" s="163"/>
      <c r="MOK285" s="163"/>
      <c r="MOL285" s="160"/>
      <c r="MOM285" s="161"/>
      <c r="MON285" s="163"/>
      <c r="MOO285" s="163"/>
      <c r="MOP285" s="160"/>
      <c r="MOQ285" s="161"/>
      <c r="MOR285" s="163"/>
      <c r="MOS285" s="163"/>
      <c r="MOT285" s="160"/>
      <c r="MOU285" s="161"/>
      <c r="MOV285" s="163"/>
      <c r="MOW285" s="163"/>
      <c r="MOX285" s="160"/>
      <c r="MOY285" s="161"/>
      <c r="MOZ285" s="163"/>
      <c r="MPA285" s="163"/>
      <c r="MPB285" s="160"/>
      <c r="MPC285" s="161"/>
      <c r="MPD285" s="163"/>
      <c r="MPE285" s="163"/>
      <c r="MPF285" s="160"/>
      <c r="MPG285" s="161"/>
      <c r="MPH285" s="163"/>
      <c r="MPI285" s="163"/>
      <c r="MPJ285" s="160"/>
      <c r="MPK285" s="161"/>
      <c r="MPL285" s="163"/>
      <c r="MPM285" s="163"/>
      <c r="MPN285" s="160"/>
      <c r="MPO285" s="161"/>
      <c r="MPP285" s="163"/>
      <c r="MPQ285" s="163"/>
      <c r="MPR285" s="160"/>
      <c r="MPS285" s="161"/>
      <c r="MPT285" s="163"/>
      <c r="MPU285" s="163"/>
      <c r="MPV285" s="160"/>
      <c r="MPW285" s="161"/>
      <c r="MPX285" s="163"/>
      <c r="MPY285" s="163"/>
      <c r="MPZ285" s="160"/>
      <c r="MQA285" s="161"/>
      <c r="MQB285" s="163"/>
      <c r="MQC285" s="163"/>
      <c r="MQD285" s="160"/>
      <c r="MQE285" s="161"/>
      <c r="MQF285" s="163"/>
      <c r="MQG285" s="163"/>
      <c r="MQH285" s="160"/>
      <c r="MQI285" s="161"/>
      <c r="MQJ285" s="163"/>
      <c r="MQK285" s="163"/>
      <c r="MQL285" s="160"/>
      <c r="MQM285" s="161"/>
      <c r="MQN285" s="163"/>
      <c r="MQO285" s="163"/>
      <c r="MQP285" s="160"/>
      <c r="MQQ285" s="161"/>
      <c r="MQR285" s="163"/>
      <c r="MQS285" s="163"/>
      <c r="MQT285" s="160"/>
      <c r="MQU285" s="161"/>
      <c r="MQV285" s="163"/>
      <c r="MQW285" s="163"/>
      <c r="MQX285" s="160"/>
      <c r="MQY285" s="161"/>
      <c r="MQZ285" s="163"/>
      <c r="MRA285" s="163"/>
      <c r="MRB285" s="160"/>
      <c r="MRC285" s="161"/>
      <c r="MRD285" s="163"/>
      <c r="MRE285" s="163"/>
      <c r="MRF285" s="160"/>
      <c r="MRG285" s="161"/>
      <c r="MRH285" s="163"/>
      <c r="MRI285" s="163"/>
      <c r="MRJ285" s="160"/>
      <c r="MRK285" s="161"/>
      <c r="MRL285" s="163"/>
      <c r="MRM285" s="163"/>
      <c r="MRN285" s="160"/>
      <c r="MRO285" s="161"/>
      <c r="MRP285" s="163"/>
      <c r="MRQ285" s="163"/>
      <c r="MRR285" s="160"/>
      <c r="MRS285" s="161"/>
      <c r="MRT285" s="163"/>
      <c r="MRU285" s="163"/>
      <c r="MRV285" s="160"/>
      <c r="MRW285" s="161"/>
      <c r="MRX285" s="163"/>
      <c r="MRY285" s="163"/>
      <c r="MRZ285" s="160"/>
      <c r="MSA285" s="161"/>
      <c r="MSB285" s="163"/>
      <c r="MSC285" s="163"/>
      <c r="MSD285" s="160"/>
      <c r="MSE285" s="161"/>
      <c r="MSF285" s="163"/>
      <c r="MSG285" s="163"/>
      <c r="MSH285" s="160"/>
      <c r="MSI285" s="161"/>
      <c r="MSJ285" s="163"/>
      <c r="MSK285" s="163"/>
      <c r="MSL285" s="160"/>
      <c r="MSM285" s="161"/>
      <c r="MSN285" s="163"/>
      <c r="MSO285" s="163"/>
      <c r="MSP285" s="160"/>
      <c r="MSQ285" s="161"/>
      <c r="MSR285" s="163"/>
      <c r="MSS285" s="163"/>
      <c r="MST285" s="160"/>
      <c r="MSU285" s="161"/>
      <c r="MSV285" s="163"/>
      <c r="MSW285" s="163"/>
      <c r="MSX285" s="160"/>
      <c r="MSY285" s="161"/>
      <c r="MSZ285" s="163"/>
      <c r="MTA285" s="163"/>
      <c r="MTB285" s="160"/>
      <c r="MTC285" s="161"/>
      <c r="MTD285" s="163"/>
      <c r="MTE285" s="163"/>
      <c r="MTF285" s="160"/>
      <c r="MTG285" s="161"/>
      <c r="MTH285" s="163"/>
      <c r="MTI285" s="163"/>
      <c r="MTJ285" s="160"/>
      <c r="MTK285" s="161"/>
      <c r="MTL285" s="163"/>
      <c r="MTM285" s="163"/>
      <c r="MTN285" s="160"/>
      <c r="MTO285" s="161"/>
      <c r="MTP285" s="163"/>
      <c r="MTQ285" s="163"/>
      <c r="MTR285" s="160"/>
      <c r="MTS285" s="161"/>
      <c r="MTT285" s="163"/>
      <c r="MTU285" s="163"/>
      <c r="MTV285" s="160"/>
      <c r="MTW285" s="161"/>
      <c r="MTX285" s="163"/>
      <c r="MTY285" s="163"/>
      <c r="MTZ285" s="160"/>
      <c r="MUA285" s="161"/>
      <c r="MUB285" s="163"/>
      <c r="MUC285" s="163"/>
      <c r="MUD285" s="160"/>
      <c r="MUE285" s="161"/>
      <c r="MUF285" s="163"/>
      <c r="MUG285" s="163"/>
      <c r="MUH285" s="160"/>
      <c r="MUI285" s="161"/>
      <c r="MUJ285" s="163"/>
      <c r="MUK285" s="163"/>
      <c r="MUL285" s="160"/>
      <c r="MUM285" s="161"/>
      <c r="MUN285" s="163"/>
      <c r="MUO285" s="163"/>
      <c r="MUP285" s="160"/>
      <c r="MUQ285" s="161"/>
      <c r="MUR285" s="163"/>
      <c r="MUS285" s="163"/>
      <c r="MUT285" s="160"/>
      <c r="MUU285" s="161"/>
      <c r="MUV285" s="163"/>
      <c r="MUW285" s="163"/>
      <c r="MUX285" s="160"/>
      <c r="MUY285" s="161"/>
      <c r="MUZ285" s="163"/>
      <c r="MVA285" s="163"/>
      <c r="MVB285" s="160"/>
      <c r="MVC285" s="161"/>
      <c r="MVD285" s="163"/>
      <c r="MVE285" s="163"/>
      <c r="MVF285" s="160"/>
      <c r="MVG285" s="161"/>
      <c r="MVH285" s="163"/>
      <c r="MVI285" s="163"/>
      <c r="MVJ285" s="160"/>
      <c r="MVK285" s="161"/>
      <c r="MVL285" s="163"/>
      <c r="MVM285" s="163"/>
      <c r="MVN285" s="160"/>
      <c r="MVO285" s="161"/>
      <c r="MVP285" s="163"/>
      <c r="MVQ285" s="163"/>
      <c r="MVR285" s="160"/>
      <c r="MVS285" s="161"/>
      <c r="MVT285" s="163"/>
      <c r="MVU285" s="163"/>
      <c r="MVV285" s="160"/>
      <c r="MVW285" s="161"/>
      <c r="MVX285" s="163"/>
      <c r="MVY285" s="163"/>
      <c r="MVZ285" s="160"/>
      <c r="MWA285" s="161"/>
      <c r="MWB285" s="163"/>
      <c r="MWC285" s="163"/>
      <c r="MWD285" s="160"/>
      <c r="MWE285" s="161"/>
      <c r="MWF285" s="163"/>
      <c r="MWG285" s="163"/>
      <c r="MWH285" s="160"/>
      <c r="MWI285" s="161"/>
      <c r="MWJ285" s="163"/>
      <c r="MWK285" s="163"/>
      <c r="MWL285" s="160"/>
      <c r="MWM285" s="161"/>
      <c r="MWN285" s="163"/>
      <c r="MWO285" s="163"/>
      <c r="MWP285" s="160"/>
      <c r="MWQ285" s="161"/>
      <c r="MWR285" s="163"/>
      <c r="MWS285" s="163"/>
      <c r="MWT285" s="160"/>
      <c r="MWU285" s="161"/>
      <c r="MWV285" s="163"/>
      <c r="MWW285" s="163"/>
      <c r="MWX285" s="160"/>
      <c r="MWY285" s="161"/>
      <c r="MWZ285" s="163"/>
      <c r="MXA285" s="163"/>
      <c r="MXB285" s="160"/>
      <c r="MXC285" s="161"/>
      <c r="MXD285" s="163"/>
      <c r="MXE285" s="163"/>
      <c r="MXF285" s="160"/>
      <c r="MXG285" s="161"/>
      <c r="MXH285" s="163"/>
      <c r="MXI285" s="163"/>
      <c r="MXJ285" s="160"/>
      <c r="MXK285" s="161"/>
      <c r="MXL285" s="163"/>
      <c r="MXM285" s="163"/>
      <c r="MXN285" s="160"/>
      <c r="MXO285" s="161"/>
      <c r="MXP285" s="163"/>
      <c r="MXQ285" s="163"/>
      <c r="MXR285" s="160"/>
      <c r="MXS285" s="161"/>
      <c r="MXT285" s="163"/>
      <c r="MXU285" s="163"/>
      <c r="MXV285" s="160"/>
      <c r="MXW285" s="161"/>
      <c r="MXX285" s="163"/>
      <c r="MXY285" s="163"/>
      <c r="MXZ285" s="160"/>
      <c r="MYA285" s="161"/>
      <c r="MYB285" s="163"/>
      <c r="MYC285" s="163"/>
      <c r="MYD285" s="160"/>
      <c r="MYE285" s="161"/>
      <c r="MYF285" s="163"/>
      <c r="MYG285" s="163"/>
      <c r="MYH285" s="160"/>
      <c r="MYI285" s="161"/>
      <c r="MYJ285" s="163"/>
      <c r="MYK285" s="163"/>
      <c r="MYL285" s="160"/>
      <c r="MYM285" s="161"/>
      <c r="MYN285" s="163"/>
      <c r="MYO285" s="163"/>
      <c r="MYP285" s="160"/>
      <c r="MYQ285" s="161"/>
      <c r="MYR285" s="163"/>
      <c r="MYS285" s="163"/>
      <c r="MYT285" s="160"/>
      <c r="MYU285" s="161"/>
      <c r="MYV285" s="163"/>
      <c r="MYW285" s="163"/>
      <c r="MYX285" s="160"/>
      <c r="MYY285" s="161"/>
      <c r="MYZ285" s="163"/>
      <c r="MZA285" s="163"/>
      <c r="MZB285" s="160"/>
      <c r="MZC285" s="161"/>
      <c r="MZD285" s="163"/>
      <c r="MZE285" s="163"/>
      <c r="MZF285" s="160"/>
      <c r="MZG285" s="161"/>
      <c r="MZH285" s="163"/>
      <c r="MZI285" s="163"/>
      <c r="MZJ285" s="160"/>
      <c r="MZK285" s="161"/>
      <c r="MZL285" s="163"/>
      <c r="MZM285" s="163"/>
      <c r="MZN285" s="160"/>
      <c r="MZO285" s="161"/>
      <c r="MZP285" s="163"/>
      <c r="MZQ285" s="163"/>
      <c r="MZR285" s="160"/>
      <c r="MZS285" s="161"/>
      <c r="MZT285" s="163"/>
      <c r="MZU285" s="163"/>
      <c r="MZV285" s="160"/>
      <c r="MZW285" s="161"/>
      <c r="MZX285" s="163"/>
      <c r="MZY285" s="163"/>
      <c r="MZZ285" s="160"/>
      <c r="NAA285" s="161"/>
      <c r="NAB285" s="163"/>
      <c r="NAC285" s="163"/>
      <c r="NAD285" s="160"/>
      <c r="NAE285" s="161"/>
      <c r="NAF285" s="163"/>
      <c r="NAG285" s="163"/>
      <c r="NAH285" s="160"/>
      <c r="NAI285" s="161"/>
      <c r="NAJ285" s="163"/>
      <c r="NAK285" s="163"/>
      <c r="NAL285" s="160"/>
      <c r="NAM285" s="161"/>
      <c r="NAN285" s="163"/>
      <c r="NAO285" s="163"/>
      <c r="NAP285" s="160"/>
      <c r="NAQ285" s="161"/>
      <c r="NAR285" s="163"/>
      <c r="NAS285" s="163"/>
      <c r="NAT285" s="160"/>
      <c r="NAU285" s="161"/>
      <c r="NAV285" s="163"/>
      <c r="NAW285" s="163"/>
      <c r="NAX285" s="160"/>
      <c r="NAY285" s="161"/>
      <c r="NAZ285" s="163"/>
      <c r="NBA285" s="163"/>
      <c r="NBB285" s="160"/>
      <c r="NBC285" s="161"/>
      <c r="NBD285" s="163"/>
      <c r="NBE285" s="163"/>
      <c r="NBF285" s="160"/>
      <c r="NBG285" s="161"/>
      <c r="NBH285" s="163"/>
      <c r="NBI285" s="163"/>
      <c r="NBJ285" s="160"/>
      <c r="NBK285" s="161"/>
      <c r="NBL285" s="163"/>
      <c r="NBM285" s="163"/>
      <c r="NBN285" s="160"/>
      <c r="NBO285" s="161"/>
      <c r="NBP285" s="163"/>
      <c r="NBQ285" s="163"/>
      <c r="NBR285" s="160"/>
      <c r="NBS285" s="161"/>
      <c r="NBT285" s="163"/>
      <c r="NBU285" s="163"/>
      <c r="NBV285" s="160"/>
      <c r="NBW285" s="161"/>
      <c r="NBX285" s="163"/>
      <c r="NBY285" s="163"/>
      <c r="NBZ285" s="160"/>
      <c r="NCA285" s="161"/>
      <c r="NCB285" s="163"/>
      <c r="NCC285" s="163"/>
      <c r="NCD285" s="160"/>
      <c r="NCE285" s="161"/>
      <c r="NCF285" s="163"/>
      <c r="NCG285" s="163"/>
      <c r="NCH285" s="160"/>
      <c r="NCI285" s="161"/>
      <c r="NCJ285" s="163"/>
      <c r="NCK285" s="163"/>
      <c r="NCL285" s="160"/>
      <c r="NCM285" s="161"/>
      <c r="NCN285" s="163"/>
      <c r="NCO285" s="163"/>
      <c r="NCP285" s="160"/>
      <c r="NCQ285" s="161"/>
      <c r="NCR285" s="163"/>
      <c r="NCS285" s="163"/>
      <c r="NCT285" s="160"/>
      <c r="NCU285" s="161"/>
      <c r="NCV285" s="163"/>
      <c r="NCW285" s="163"/>
      <c r="NCX285" s="160"/>
      <c r="NCY285" s="161"/>
      <c r="NCZ285" s="163"/>
      <c r="NDA285" s="163"/>
      <c r="NDB285" s="160"/>
      <c r="NDC285" s="161"/>
      <c r="NDD285" s="163"/>
      <c r="NDE285" s="163"/>
      <c r="NDF285" s="160"/>
      <c r="NDG285" s="161"/>
      <c r="NDH285" s="163"/>
      <c r="NDI285" s="163"/>
      <c r="NDJ285" s="160"/>
      <c r="NDK285" s="161"/>
      <c r="NDL285" s="163"/>
      <c r="NDM285" s="163"/>
      <c r="NDN285" s="160"/>
      <c r="NDO285" s="161"/>
      <c r="NDP285" s="163"/>
      <c r="NDQ285" s="163"/>
      <c r="NDR285" s="160"/>
      <c r="NDS285" s="161"/>
      <c r="NDT285" s="163"/>
      <c r="NDU285" s="163"/>
      <c r="NDV285" s="160"/>
      <c r="NDW285" s="161"/>
      <c r="NDX285" s="163"/>
      <c r="NDY285" s="163"/>
      <c r="NDZ285" s="160"/>
      <c r="NEA285" s="161"/>
      <c r="NEB285" s="163"/>
      <c r="NEC285" s="163"/>
      <c r="NED285" s="160"/>
      <c r="NEE285" s="161"/>
      <c r="NEF285" s="163"/>
      <c r="NEG285" s="163"/>
      <c r="NEH285" s="160"/>
      <c r="NEI285" s="161"/>
      <c r="NEJ285" s="163"/>
      <c r="NEK285" s="163"/>
      <c r="NEL285" s="160"/>
      <c r="NEM285" s="161"/>
      <c r="NEN285" s="163"/>
      <c r="NEO285" s="163"/>
      <c r="NEP285" s="160"/>
      <c r="NEQ285" s="161"/>
      <c r="NER285" s="163"/>
      <c r="NES285" s="163"/>
      <c r="NET285" s="160"/>
      <c r="NEU285" s="161"/>
      <c r="NEV285" s="163"/>
      <c r="NEW285" s="163"/>
      <c r="NEX285" s="160"/>
      <c r="NEY285" s="161"/>
      <c r="NEZ285" s="163"/>
      <c r="NFA285" s="163"/>
      <c r="NFB285" s="160"/>
      <c r="NFC285" s="161"/>
      <c r="NFD285" s="163"/>
      <c r="NFE285" s="163"/>
      <c r="NFF285" s="160"/>
      <c r="NFG285" s="161"/>
      <c r="NFH285" s="163"/>
      <c r="NFI285" s="163"/>
      <c r="NFJ285" s="160"/>
      <c r="NFK285" s="161"/>
      <c r="NFL285" s="163"/>
      <c r="NFM285" s="163"/>
      <c r="NFN285" s="160"/>
      <c r="NFO285" s="161"/>
      <c r="NFP285" s="163"/>
      <c r="NFQ285" s="163"/>
      <c r="NFR285" s="160"/>
      <c r="NFS285" s="161"/>
      <c r="NFT285" s="163"/>
      <c r="NFU285" s="163"/>
      <c r="NFV285" s="160"/>
      <c r="NFW285" s="161"/>
      <c r="NFX285" s="163"/>
      <c r="NFY285" s="163"/>
      <c r="NFZ285" s="160"/>
      <c r="NGA285" s="161"/>
      <c r="NGB285" s="163"/>
      <c r="NGC285" s="163"/>
      <c r="NGD285" s="160"/>
      <c r="NGE285" s="161"/>
      <c r="NGF285" s="163"/>
      <c r="NGG285" s="163"/>
      <c r="NGH285" s="160"/>
      <c r="NGI285" s="161"/>
      <c r="NGJ285" s="163"/>
      <c r="NGK285" s="163"/>
      <c r="NGL285" s="160"/>
      <c r="NGM285" s="161"/>
      <c r="NGN285" s="163"/>
      <c r="NGO285" s="163"/>
      <c r="NGP285" s="160"/>
      <c r="NGQ285" s="161"/>
      <c r="NGR285" s="163"/>
      <c r="NGS285" s="163"/>
      <c r="NGT285" s="160"/>
      <c r="NGU285" s="161"/>
      <c r="NGV285" s="163"/>
      <c r="NGW285" s="163"/>
      <c r="NGX285" s="160"/>
      <c r="NGY285" s="161"/>
      <c r="NGZ285" s="163"/>
      <c r="NHA285" s="163"/>
      <c r="NHB285" s="160"/>
      <c r="NHC285" s="161"/>
      <c r="NHD285" s="163"/>
      <c r="NHE285" s="163"/>
      <c r="NHF285" s="160"/>
      <c r="NHG285" s="161"/>
      <c r="NHH285" s="163"/>
      <c r="NHI285" s="163"/>
      <c r="NHJ285" s="160"/>
      <c r="NHK285" s="161"/>
      <c r="NHL285" s="163"/>
      <c r="NHM285" s="163"/>
      <c r="NHN285" s="160"/>
      <c r="NHO285" s="161"/>
      <c r="NHP285" s="163"/>
      <c r="NHQ285" s="163"/>
      <c r="NHR285" s="160"/>
      <c r="NHS285" s="161"/>
      <c r="NHT285" s="163"/>
      <c r="NHU285" s="163"/>
      <c r="NHV285" s="160"/>
      <c r="NHW285" s="161"/>
      <c r="NHX285" s="163"/>
      <c r="NHY285" s="163"/>
      <c r="NHZ285" s="160"/>
      <c r="NIA285" s="161"/>
      <c r="NIB285" s="163"/>
      <c r="NIC285" s="163"/>
      <c r="NID285" s="160"/>
      <c r="NIE285" s="161"/>
      <c r="NIF285" s="163"/>
      <c r="NIG285" s="163"/>
      <c r="NIH285" s="160"/>
      <c r="NII285" s="161"/>
      <c r="NIJ285" s="163"/>
      <c r="NIK285" s="163"/>
      <c r="NIL285" s="160"/>
      <c r="NIM285" s="161"/>
      <c r="NIN285" s="163"/>
      <c r="NIO285" s="163"/>
      <c r="NIP285" s="160"/>
      <c r="NIQ285" s="161"/>
      <c r="NIR285" s="163"/>
      <c r="NIS285" s="163"/>
      <c r="NIT285" s="160"/>
      <c r="NIU285" s="161"/>
      <c r="NIV285" s="163"/>
      <c r="NIW285" s="163"/>
      <c r="NIX285" s="160"/>
      <c r="NIY285" s="161"/>
      <c r="NIZ285" s="163"/>
      <c r="NJA285" s="163"/>
      <c r="NJB285" s="160"/>
      <c r="NJC285" s="161"/>
      <c r="NJD285" s="163"/>
      <c r="NJE285" s="163"/>
      <c r="NJF285" s="160"/>
      <c r="NJG285" s="161"/>
      <c r="NJH285" s="163"/>
      <c r="NJI285" s="163"/>
      <c r="NJJ285" s="160"/>
      <c r="NJK285" s="161"/>
      <c r="NJL285" s="163"/>
      <c r="NJM285" s="163"/>
      <c r="NJN285" s="160"/>
      <c r="NJO285" s="161"/>
      <c r="NJP285" s="163"/>
      <c r="NJQ285" s="163"/>
      <c r="NJR285" s="160"/>
      <c r="NJS285" s="161"/>
      <c r="NJT285" s="163"/>
      <c r="NJU285" s="163"/>
      <c r="NJV285" s="160"/>
      <c r="NJW285" s="161"/>
      <c r="NJX285" s="163"/>
      <c r="NJY285" s="163"/>
      <c r="NJZ285" s="160"/>
      <c r="NKA285" s="161"/>
      <c r="NKB285" s="163"/>
      <c r="NKC285" s="163"/>
      <c r="NKD285" s="160"/>
      <c r="NKE285" s="161"/>
      <c r="NKF285" s="163"/>
      <c r="NKG285" s="163"/>
      <c r="NKH285" s="160"/>
      <c r="NKI285" s="161"/>
      <c r="NKJ285" s="163"/>
      <c r="NKK285" s="163"/>
      <c r="NKL285" s="160"/>
      <c r="NKM285" s="161"/>
      <c r="NKN285" s="163"/>
      <c r="NKO285" s="163"/>
      <c r="NKP285" s="160"/>
      <c r="NKQ285" s="161"/>
      <c r="NKR285" s="163"/>
      <c r="NKS285" s="163"/>
      <c r="NKT285" s="160"/>
      <c r="NKU285" s="161"/>
      <c r="NKV285" s="163"/>
      <c r="NKW285" s="163"/>
      <c r="NKX285" s="160"/>
      <c r="NKY285" s="161"/>
      <c r="NKZ285" s="163"/>
      <c r="NLA285" s="163"/>
      <c r="NLB285" s="160"/>
      <c r="NLC285" s="161"/>
      <c r="NLD285" s="163"/>
      <c r="NLE285" s="163"/>
      <c r="NLF285" s="160"/>
      <c r="NLG285" s="161"/>
      <c r="NLH285" s="163"/>
      <c r="NLI285" s="163"/>
      <c r="NLJ285" s="160"/>
      <c r="NLK285" s="161"/>
      <c r="NLL285" s="163"/>
      <c r="NLM285" s="163"/>
      <c r="NLN285" s="160"/>
      <c r="NLO285" s="161"/>
      <c r="NLP285" s="163"/>
      <c r="NLQ285" s="163"/>
      <c r="NLR285" s="160"/>
      <c r="NLS285" s="161"/>
      <c r="NLT285" s="163"/>
      <c r="NLU285" s="163"/>
      <c r="NLV285" s="160"/>
      <c r="NLW285" s="161"/>
      <c r="NLX285" s="163"/>
      <c r="NLY285" s="163"/>
      <c r="NLZ285" s="160"/>
      <c r="NMA285" s="161"/>
      <c r="NMB285" s="163"/>
      <c r="NMC285" s="163"/>
      <c r="NMD285" s="160"/>
      <c r="NME285" s="161"/>
      <c r="NMF285" s="163"/>
      <c r="NMG285" s="163"/>
      <c r="NMH285" s="160"/>
      <c r="NMI285" s="161"/>
      <c r="NMJ285" s="163"/>
      <c r="NMK285" s="163"/>
      <c r="NML285" s="160"/>
      <c r="NMM285" s="161"/>
      <c r="NMN285" s="163"/>
      <c r="NMO285" s="163"/>
      <c r="NMP285" s="160"/>
      <c r="NMQ285" s="161"/>
      <c r="NMR285" s="163"/>
      <c r="NMS285" s="163"/>
      <c r="NMT285" s="160"/>
      <c r="NMU285" s="161"/>
      <c r="NMV285" s="163"/>
      <c r="NMW285" s="163"/>
      <c r="NMX285" s="160"/>
      <c r="NMY285" s="161"/>
      <c r="NMZ285" s="163"/>
      <c r="NNA285" s="163"/>
      <c r="NNB285" s="160"/>
      <c r="NNC285" s="161"/>
      <c r="NND285" s="163"/>
      <c r="NNE285" s="163"/>
      <c r="NNF285" s="160"/>
      <c r="NNG285" s="161"/>
      <c r="NNH285" s="163"/>
      <c r="NNI285" s="163"/>
      <c r="NNJ285" s="160"/>
      <c r="NNK285" s="161"/>
      <c r="NNL285" s="163"/>
      <c r="NNM285" s="163"/>
      <c r="NNN285" s="160"/>
      <c r="NNO285" s="161"/>
      <c r="NNP285" s="163"/>
      <c r="NNQ285" s="163"/>
      <c r="NNR285" s="160"/>
      <c r="NNS285" s="161"/>
      <c r="NNT285" s="163"/>
      <c r="NNU285" s="163"/>
      <c r="NNV285" s="160"/>
      <c r="NNW285" s="161"/>
      <c r="NNX285" s="163"/>
      <c r="NNY285" s="163"/>
      <c r="NNZ285" s="160"/>
      <c r="NOA285" s="161"/>
      <c r="NOB285" s="163"/>
      <c r="NOC285" s="163"/>
      <c r="NOD285" s="160"/>
      <c r="NOE285" s="161"/>
      <c r="NOF285" s="163"/>
      <c r="NOG285" s="163"/>
      <c r="NOH285" s="160"/>
      <c r="NOI285" s="161"/>
      <c r="NOJ285" s="163"/>
      <c r="NOK285" s="163"/>
      <c r="NOL285" s="160"/>
      <c r="NOM285" s="161"/>
      <c r="NON285" s="163"/>
      <c r="NOO285" s="163"/>
      <c r="NOP285" s="160"/>
      <c r="NOQ285" s="161"/>
      <c r="NOR285" s="163"/>
      <c r="NOS285" s="163"/>
      <c r="NOT285" s="160"/>
      <c r="NOU285" s="161"/>
      <c r="NOV285" s="163"/>
      <c r="NOW285" s="163"/>
      <c r="NOX285" s="160"/>
      <c r="NOY285" s="161"/>
      <c r="NOZ285" s="163"/>
      <c r="NPA285" s="163"/>
      <c r="NPB285" s="160"/>
      <c r="NPC285" s="161"/>
      <c r="NPD285" s="163"/>
      <c r="NPE285" s="163"/>
      <c r="NPF285" s="160"/>
      <c r="NPG285" s="161"/>
      <c r="NPH285" s="163"/>
      <c r="NPI285" s="163"/>
      <c r="NPJ285" s="160"/>
      <c r="NPK285" s="161"/>
      <c r="NPL285" s="163"/>
      <c r="NPM285" s="163"/>
      <c r="NPN285" s="160"/>
      <c r="NPO285" s="161"/>
      <c r="NPP285" s="163"/>
      <c r="NPQ285" s="163"/>
      <c r="NPR285" s="160"/>
      <c r="NPS285" s="161"/>
      <c r="NPT285" s="163"/>
      <c r="NPU285" s="163"/>
      <c r="NPV285" s="160"/>
      <c r="NPW285" s="161"/>
      <c r="NPX285" s="163"/>
      <c r="NPY285" s="163"/>
      <c r="NPZ285" s="160"/>
      <c r="NQA285" s="161"/>
      <c r="NQB285" s="163"/>
      <c r="NQC285" s="163"/>
      <c r="NQD285" s="160"/>
      <c r="NQE285" s="161"/>
      <c r="NQF285" s="163"/>
      <c r="NQG285" s="163"/>
      <c r="NQH285" s="160"/>
      <c r="NQI285" s="161"/>
      <c r="NQJ285" s="163"/>
      <c r="NQK285" s="163"/>
      <c r="NQL285" s="160"/>
      <c r="NQM285" s="161"/>
      <c r="NQN285" s="163"/>
      <c r="NQO285" s="163"/>
      <c r="NQP285" s="160"/>
      <c r="NQQ285" s="161"/>
      <c r="NQR285" s="163"/>
      <c r="NQS285" s="163"/>
      <c r="NQT285" s="160"/>
      <c r="NQU285" s="161"/>
      <c r="NQV285" s="163"/>
      <c r="NQW285" s="163"/>
      <c r="NQX285" s="160"/>
      <c r="NQY285" s="161"/>
      <c r="NQZ285" s="163"/>
      <c r="NRA285" s="163"/>
      <c r="NRB285" s="160"/>
      <c r="NRC285" s="161"/>
      <c r="NRD285" s="163"/>
      <c r="NRE285" s="163"/>
      <c r="NRF285" s="160"/>
      <c r="NRG285" s="161"/>
      <c r="NRH285" s="163"/>
      <c r="NRI285" s="163"/>
      <c r="NRJ285" s="160"/>
      <c r="NRK285" s="161"/>
      <c r="NRL285" s="163"/>
      <c r="NRM285" s="163"/>
      <c r="NRN285" s="160"/>
      <c r="NRO285" s="161"/>
      <c r="NRP285" s="163"/>
      <c r="NRQ285" s="163"/>
      <c r="NRR285" s="160"/>
      <c r="NRS285" s="161"/>
      <c r="NRT285" s="163"/>
      <c r="NRU285" s="163"/>
      <c r="NRV285" s="160"/>
      <c r="NRW285" s="161"/>
      <c r="NRX285" s="163"/>
      <c r="NRY285" s="163"/>
      <c r="NRZ285" s="160"/>
      <c r="NSA285" s="161"/>
      <c r="NSB285" s="163"/>
      <c r="NSC285" s="163"/>
      <c r="NSD285" s="160"/>
      <c r="NSE285" s="161"/>
      <c r="NSF285" s="163"/>
      <c r="NSG285" s="163"/>
      <c r="NSH285" s="160"/>
      <c r="NSI285" s="161"/>
      <c r="NSJ285" s="163"/>
      <c r="NSK285" s="163"/>
      <c r="NSL285" s="160"/>
      <c r="NSM285" s="161"/>
      <c r="NSN285" s="163"/>
      <c r="NSO285" s="163"/>
      <c r="NSP285" s="160"/>
      <c r="NSQ285" s="161"/>
      <c r="NSR285" s="163"/>
      <c r="NSS285" s="163"/>
      <c r="NST285" s="160"/>
      <c r="NSU285" s="161"/>
      <c r="NSV285" s="163"/>
      <c r="NSW285" s="163"/>
      <c r="NSX285" s="160"/>
      <c r="NSY285" s="161"/>
      <c r="NSZ285" s="163"/>
      <c r="NTA285" s="163"/>
      <c r="NTB285" s="160"/>
      <c r="NTC285" s="161"/>
      <c r="NTD285" s="163"/>
      <c r="NTE285" s="163"/>
      <c r="NTF285" s="160"/>
      <c r="NTG285" s="161"/>
      <c r="NTH285" s="163"/>
      <c r="NTI285" s="163"/>
      <c r="NTJ285" s="160"/>
      <c r="NTK285" s="161"/>
      <c r="NTL285" s="163"/>
      <c r="NTM285" s="163"/>
      <c r="NTN285" s="160"/>
      <c r="NTO285" s="161"/>
      <c r="NTP285" s="163"/>
      <c r="NTQ285" s="163"/>
      <c r="NTR285" s="160"/>
      <c r="NTS285" s="161"/>
      <c r="NTT285" s="163"/>
      <c r="NTU285" s="163"/>
      <c r="NTV285" s="160"/>
      <c r="NTW285" s="161"/>
      <c r="NTX285" s="163"/>
      <c r="NTY285" s="163"/>
      <c r="NTZ285" s="160"/>
      <c r="NUA285" s="161"/>
      <c r="NUB285" s="163"/>
      <c r="NUC285" s="163"/>
      <c r="NUD285" s="160"/>
      <c r="NUE285" s="161"/>
      <c r="NUF285" s="163"/>
      <c r="NUG285" s="163"/>
      <c r="NUH285" s="160"/>
      <c r="NUI285" s="161"/>
      <c r="NUJ285" s="163"/>
      <c r="NUK285" s="163"/>
      <c r="NUL285" s="160"/>
      <c r="NUM285" s="161"/>
      <c r="NUN285" s="163"/>
      <c r="NUO285" s="163"/>
      <c r="NUP285" s="160"/>
      <c r="NUQ285" s="161"/>
      <c r="NUR285" s="163"/>
      <c r="NUS285" s="163"/>
      <c r="NUT285" s="160"/>
      <c r="NUU285" s="161"/>
      <c r="NUV285" s="163"/>
      <c r="NUW285" s="163"/>
      <c r="NUX285" s="160"/>
      <c r="NUY285" s="161"/>
      <c r="NUZ285" s="163"/>
      <c r="NVA285" s="163"/>
      <c r="NVB285" s="160"/>
      <c r="NVC285" s="161"/>
      <c r="NVD285" s="163"/>
      <c r="NVE285" s="163"/>
      <c r="NVF285" s="160"/>
      <c r="NVG285" s="161"/>
      <c r="NVH285" s="163"/>
      <c r="NVI285" s="163"/>
      <c r="NVJ285" s="160"/>
      <c r="NVK285" s="161"/>
      <c r="NVL285" s="163"/>
      <c r="NVM285" s="163"/>
      <c r="NVN285" s="160"/>
      <c r="NVO285" s="161"/>
      <c r="NVP285" s="163"/>
      <c r="NVQ285" s="163"/>
      <c r="NVR285" s="160"/>
      <c r="NVS285" s="161"/>
      <c r="NVT285" s="163"/>
      <c r="NVU285" s="163"/>
      <c r="NVV285" s="160"/>
      <c r="NVW285" s="161"/>
      <c r="NVX285" s="163"/>
      <c r="NVY285" s="163"/>
      <c r="NVZ285" s="160"/>
      <c r="NWA285" s="161"/>
      <c r="NWB285" s="163"/>
      <c r="NWC285" s="163"/>
      <c r="NWD285" s="160"/>
      <c r="NWE285" s="161"/>
      <c r="NWF285" s="163"/>
      <c r="NWG285" s="163"/>
      <c r="NWH285" s="160"/>
      <c r="NWI285" s="161"/>
      <c r="NWJ285" s="163"/>
      <c r="NWK285" s="163"/>
      <c r="NWL285" s="160"/>
      <c r="NWM285" s="161"/>
      <c r="NWN285" s="163"/>
      <c r="NWO285" s="163"/>
      <c r="NWP285" s="160"/>
      <c r="NWQ285" s="161"/>
      <c r="NWR285" s="163"/>
      <c r="NWS285" s="163"/>
      <c r="NWT285" s="160"/>
      <c r="NWU285" s="161"/>
      <c r="NWV285" s="163"/>
      <c r="NWW285" s="163"/>
      <c r="NWX285" s="160"/>
      <c r="NWY285" s="161"/>
      <c r="NWZ285" s="163"/>
      <c r="NXA285" s="163"/>
      <c r="NXB285" s="160"/>
      <c r="NXC285" s="161"/>
      <c r="NXD285" s="163"/>
      <c r="NXE285" s="163"/>
      <c r="NXF285" s="160"/>
      <c r="NXG285" s="161"/>
      <c r="NXH285" s="163"/>
      <c r="NXI285" s="163"/>
      <c r="NXJ285" s="160"/>
      <c r="NXK285" s="161"/>
      <c r="NXL285" s="163"/>
      <c r="NXM285" s="163"/>
      <c r="NXN285" s="160"/>
      <c r="NXO285" s="161"/>
      <c r="NXP285" s="163"/>
      <c r="NXQ285" s="163"/>
      <c r="NXR285" s="160"/>
      <c r="NXS285" s="161"/>
      <c r="NXT285" s="163"/>
      <c r="NXU285" s="163"/>
      <c r="NXV285" s="160"/>
      <c r="NXW285" s="161"/>
      <c r="NXX285" s="163"/>
      <c r="NXY285" s="163"/>
      <c r="NXZ285" s="160"/>
      <c r="NYA285" s="161"/>
      <c r="NYB285" s="163"/>
      <c r="NYC285" s="163"/>
      <c r="NYD285" s="160"/>
      <c r="NYE285" s="161"/>
      <c r="NYF285" s="163"/>
      <c r="NYG285" s="163"/>
      <c r="NYH285" s="160"/>
      <c r="NYI285" s="161"/>
      <c r="NYJ285" s="163"/>
      <c r="NYK285" s="163"/>
      <c r="NYL285" s="160"/>
      <c r="NYM285" s="161"/>
      <c r="NYN285" s="163"/>
      <c r="NYO285" s="163"/>
      <c r="NYP285" s="160"/>
      <c r="NYQ285" s="161"/>
      <c r="NYR285" s="163"/>
      <c r="NYS285" s="163"/>
      <c r="NYT285" s="160"/>
      <c r="NYU285" s="161"/>
      <c r="NYV285" s="163"/>
      <c r="NYW285" s="163"/>
      <c r="NYX285" s="160"/>
      <c r="NYY285" s="161"/>
      <c r="NYZ285" s="163"/>
      <c r="NZA285" s="163"/>
      <c r="NZB285" s="160"/>
      <c r="NZC285" s="161"/>
      <c r="NZD285" s="163"/>
      <c r="NZE285" s="163"/>
      <c r="NZF285" s="160"/>
      <c r="NZG285" s="161"/>
      <c r="NZH285" s="163"/>
      <c r="NZI285" s="163"/>
      <c r="NZJ285" s="160"/>
      <c r="NZK285" s="161"/>
      <c r="NZL285" s="163"/>
      <c r="NZM285" s="163"/>
      <c r="NZN285" s="160"/>
      <c r="NZO285" s="161"/>
      <c r="NZP285" s="163"/>
      <c r="NZQ285" s="163"/>
      <c r="NZR285" s="160"/>
      <c r="NZS285" s="161"/>
      <c r="NZT285" s="163"/>
      <c r="NZU285" s="163"/>
      <c r="NZV285" s="160"/>
      <c r="NZW285" s="161"/>
      <c r="NZX285" s="163"/>
      <c r="NZY285" s="163"/>
      <c r="NZZ285" s="160"/>
      <c r="OAA285" s="161"/>
      <c r="OAB285" s="163"/>
      <c r="OAC285" s="163"/>
      <c r="OAD285" s="160"/>
      <c r="OAE285" s="161"/>
      <c r="OAF285" s="163"/>
      <c r="OAG285" s="163"/>
      <c r="OAH285" s="160"/>
      <c r="OAI285" s="161"/>
      <c r="OAJ285" s="163"/>
      <c r="OAK285" s="163"/>
      <c r="OAL285" s="160"/>
      <c r="OAM285" s="161"/>
      <c r="OAN285" s="163"/>
      <c r="OAO285" s="163"/>
      <c r="OAP285" s="160"/>
      <c r="OAQ285" s="161"/>
      <c r="OAR285" s="163"/>
      <c r="OAS285" s="163"/>
      <c r="OAT285" s="160"/>
      <c r="OAU285" s="161"/>
      <c r="OAV285" s="163"/>
      <c r="OAW285" s="163"/>
      <c r="OAX285" s="160"/>
      <c r="OAY285" s="161"/>
      <c r="OAZ285" s="163"/>
      <c r="OBA285" s="163"/>
      <c r="OBB285" s="160"/>
      <c r="OBC285" s="161"/>
      <c r="OBD285" s="163"/>
      <c r="OBE285" s="163"/>
      <c r="OBF285" s="160"/>
      <c r="OBG285" s="161"/>
      <c r="OBH285" s="163"/>
      <c r="OBI285" s="163"/>
      <c r="OBJ285" s="160"/>
      <c r="OBK285" s="161"/>
      <c r="OBL285" s="163"/>
      <c r="OBM285" s="163"/>
      <c r="OBN285" s="160"/>
      <c r="OBO285" s="161"/>
      <c r="OBP285" s="163"/>
      <c r="OBQ285" s="163"/>
      <c r="OBR285" s="160"/>
      <c r="OBS285" s="161"/>
      <c r="OBT285" s="163"/>
      <c r="OBU285" s="163"/>
      <c r="OBV285" s="160"/>
      <c r="OBW285" s="161"/>
      <c r="OBX285" s="163"/>
      <c r="OBY285" s="163"/>
      <c r="OBZ285" s="160"/>
      <c r="OCA285" s="161"/>
      <c r="OCB285" s="163"/>
      <c r="OCC285" s="163"/>
      <c r="OCD285" s="160"/>
      <c r="OCE285" s="161"/>
      <c r="OCF285" s="163"/>
      <c r="OCG285" s="163"/>
      <c r="OCH285" s="160"/>
      <c r="OCI285" s="161"/>
      <c r="OCJ285" s="163"/>
      <c r="OCK285" s="163"/>
      <c r="OCL285" s="160"/>
      <c r="OCM285" s="161"/>
      <c r="OCN285" s="163"/>
      <c r="OCO285" s="163"/>
      <c r="OCP285" s="160"/>
      <c r="OCQ285" s="161"/>
      <c r="OCR285" s="163"/>
      <c r="OCS285" s="163"/>
      <c r="OCT285" s="160"/>
      <c r="OCU285" s="161"/>
      <c r="OCV285" s="163"/>
      <c r="OCW285" s="163"/>
      <c r="OCX285" s="160"/>
      <c r="OCY285" s="161"/>
      <c r="OCZ285" s="163"/>
      <c r="ODA285" s="163"/>
      <c r="ODB285" s="160"/>
      <c r="ODC285" s="161"/>
      <c r="ODD285" s="163"/>
      <c r="ODE285" s="163"/>
      <c r="ODF285" s="160"/>
      <c r="ODG285" s="161"/>
      <c r="ODH285" s="163"/>
      <c r="ODI285" s="163"/>
      <c r="ODJ285" s="160"/>
      <c r="ODK285" s="161"/>
      <c r="ODL285" s="163"/>
      <c r="ODM285" s="163"/>
      <c r="ODN285" s="160"/>
      <c r="ODO285" s="161"/>
      <c r="ODP285" s="163"/>
      <c r="ODQ285" s="163"/>
      <c r="ODR285" s="160"/>
      <c r="ODS285" s="161"/>
      <c r="ODT285" s="163"/>
      <c r="ODU285" s="163"/>
      <c r="ODV285" s="160"/>
      <c r="ODW285" s="161"/>
      <c r="ODX285" s="163"/>
      <c r="ODY285" s="163"/>
      <c r="ODZ285" s="160"/>
      <c r="OEA285" s="161"/>
      <c r="OEB285" s="163"/>
      <c r="OEC285" s="163"/>
      <c r="OED285" s="160"/>
      <c r="OEE285" s="161"/>
      <c r="OEF285" s="163"/>
      <c r="OEG285" s="163"/>
      <c r="OEH285" s="160"/>
      <c r="OEI285" s="161"/>
      <c r="OEJ285" s="163"/>
      <c r="OEK285" s="163"/>
      <c r="OEL285" s="160"/>
      <c r="OEM285" s="161"/>
      <c r="OEN285" s="163"/>
      <c r="OEO285" s="163"/>
      <c r="OEP285" s="160"/>
      <c r="OEQ285" s="161"/>
      <c r="OER285" s="163"/>
      <c r="OES285" s="163"/>
      <c r="OET285" s="160"/>
      <c r="OEU285" s="161"/>
      <c r="OEV285" s="163"/>
      <c r="OEW285" s="163"/>
      <c r="OEX285" s="160"/>
      <c r="OEY285" s="161"/>
      <c r="OEZ285" s="163"/>
      <c r="OFA285" s="163"/>
      <c r="OFB285" s="160"/>
      <c r="OFC285" s="161"/>
      <c r="OFD285" s="163"/>
      <c r="OFE285" s="163"/>
      <c r="OFF285" s="160"/>
      <c r="OFG285" s="161"/>
      <c r="OFH285" s="163"/>
      <c r="OFI285" s="163"/>
      <c r="OFJ285" s="160"/>
      <c r="OFK285" s="161"/>
      <c r="OFL285" s="163"/>
      <c r="OFM285" s="163"/>
      <c r="OFN285" s="160"/>
      <c r="OFO285" s="161"/>
      <c r="OFP285" s="163"/>
      <c r="OFQ285" s="163"/>
      <c r="OFR285" s="160"/>
      <c r="OFS285" s="161"/>
      <c r="OFT285" s="163"/>
      <c r="OFU285" s="163"/>
      <c r="OFV285" s="160"/>
      <c r="OFW285" s="161"/>
      <c r="OFX285" s="163"/>
      <c r="OFY285" s="163"/>
      <c r="OFZ285" s="160"/>
      <c r="OGA285" s="161"/>
      <c r="OGB285" s="163"/>
      <c r="OGC285" s="163"/>
      <c r="OGD285" s="160"/>
      <c r="OGE285" s="161"/>
      <c r="OGF285" s="163"/>
      <c r="OGG285" s="163"/>
      <c r="OGH285" s="160"/>
      <c r="OGI285" s="161"/>
      <c r="OGJ285" s="163"/>
      <c r="OGK285" s="163"/>
      <c r="OGL285" s="160"/>
      <c r="OGM285" s="161"/>
      <c r="OGN285" s="163"/>
      <c r="OGO285" s="163"/>
      <c r="OGP285" s="160"/>
      <c r="OGQ285" s="161"/>
      <c r="OGR285" s="163"/>
      <c r="OGS285" s="163"/>
      <c r="OGT285" s="160"/>
      <c r="OGU285" s="161"/>
      <c r="OGV285" s="163"/>
      <c r="OGW285" s="163"/>
      <c r="OGX285" s="160"/>
      <c r="OGY285" s="161"/>
      <c r="OGZ285" s="163"/>
      <c r="OHA285" s="163"/>
      <c r="OHB285" s="160"/>
      <c r="OHC285" s="161"/>
      <c r="OHD285" s="163"/>
      <c r="OHE285" s="163"/>
      <c r="OHF285" s="160"/>
      <c r="OHG285" s="161"/>
      <c r="OHH285" s="163"/>
      <c r="OHI285" s="163"/>
      <c r="OHJ285" s="160"/>
      <c r="OHK285" s="161"/>
      <c r="OHL285" s="163"/>
      <c r="OHM285" s="163"/>
      <c r="OHN285" s="160"/>
      <c r="OHO285" s="161"/>
      <c r="OHP285" s="163"/>
      <c r="OHQ285" s="163"/>
      <c r="OHR285" s="160"/>
      <c r="OHS285" s="161"/>
      <c r="OHT285" s="163"/>
      <c r="OHU285" s="163"/>
      <c r="OHV285" s="160"/>
      <c r="OHW285" s="161"/>
      <c r="OHX285" s="163"/>
      <c r="OHY285" s="163"/>
      <c r="OHZ285" s="160"/>
      <c r="OIA285" s="161"/>
      <c r="OIB285" s="163"/>
      <c r="OIC285" s="163"/>
      <c r="OID285" s="160"/>
      <c r="OIE285" s="161"/>
      <c r="OIF285" s="163"/>
      <c r="OIG285" s="163"/>
      <c r="OIH285" s="160"/>
      <c r="OII285" s="161"/>
      <c r="OIJ285" s="163"/>
      <c r="OIK285" s="163"/>
      <c r="OIL285" s="160"/>
      <c r="OIM285" s="161"/>
      <c r="OIN285" s="163"/>
      <c r="OIO285" s="163"/>
      <c r="OIP285" s="160"/>
      <c r="OIQ285" s="161"/>
      <c r="OIR285" s="163"/>
      <c r="OIS285" s="163"/>
      <c r="OIT285" s="160"/>
      <c r="OIU285" s="161"/>
      <c r="OIV285" s="163"/>
      <c r="OIW285" s="163"/>
      <c r="OIX285" s="160"/>
      <c r="OIY285" s="161"/>
      <c r="OIZ285" s="163"/>
      <c r="OJA285" s="163"/>
      <c r="OJB285" s="160"/>
      <c r="OJC285" s="161"/>
      <c r="OJD285" s="163"/>
      <c r="OJE285" s="163"/>
      <c r="OJF285" s="160"/>
      <c r="OJG285" s="161"/>
      <c r="OJH285" s="163"/>
      <c r="OJI285" s="163"/>
      <c r="OJJ285" s="160"/>
      <c r="OJK285" s="161"/>
      <c r="OJL285" s="163"/>
      <c r="OJM285" s="163"/>
      <c r="OJN285" s="160"/>
      <c r="OJO285" s="161"/>
      <c r="OJP285" s="163"/>
      <c r="OJQ285" s="163"/>
      <c r="OJR285" s="160"/>
      <c r="OJS285" s="161"/>
      <c r="OJT285" s="163"/>
      <c r="OJU285" s="163"/>
      <c r="OJV285" s="160"/>
      <c r="OJW285" s="161"/>
      <c r="OJX285" s="163"/>
      <c r="OJY285" s="163"/>
      <c r="OJZ285" s="160"/>
      <c r="OKA285" s="161"/>
      <c r="OKB285" s="163"/>
      <c r="OKC285" s="163"/>
      <c r="OKD285" s="160"/>
      <c r="OKE285" s="161"/>
      <c r="OKF285" s="163"/>
      <c r="OKG285" s="163"/>
      <c r="OKH285" s="160"/>
      <c r="OKI285" s="161"/>
      <c r="OKJ285" s="163"/>
      <c r="OKK285" s="163"/>
      <c r="OKL285" s="160"/>
      <c r="OKM285" s="161"/>
      <c r="OKN285" s="163"/>
      <c r="OKO285" s="163"/>
      <c r="OKP285" s="160"/>
      <c r="OKQ285" s="161"/>
      <c r="OKR285" s="163"/>
      <c r="OKS285" s="163"/>
      <c r="OKT285" s="160"/>
      <c r="OKU285" s="161"/>
      <c r="OKV285" s="163"/>
      <c r="OKW285" s="163"/>
      <c r="OKX285" s="160"/>
      <c r="OKY285" s="161"/>
      <c r="OKZ285" s="163"/>
      <c r="OLA285" s="163"/>
      <c r="OLB285" s="160"/>
      <c r="OLC285" s="161"/>
      <c r="OLD285" s="163"/>
      <c r="OLE285" s="163"/>
      <c r="OLF285" s="160"/>
      <c r="OLG285" s="161"/>
      <c r="OLH285" s="163"/>
      <c r="OLI285" s="163"/>
      <c r="OLJ285" s="160"/>
      <c r="OLK285" s="161"/>
      <c r="OLL285" s="163"/>
      <c r="OLM285" s="163"/>
      <c r="OLN285" s="160"/>
      <c r="OLO285" s="161"/>
      <c r="OLP285" s="163"/>
      <c r="OLQ285" s="163"/>
      <c r="OLR285" s="160"/>
      <c r="OLS285" s="161"/>
      <c r="OLT285" s="163"/>
      <c r="OLU285" s="163"/>
      <c r="OLV285" s="160"/>
      <c r="OLW285" s="161"/>
      <c r="OLX285" s="163"/>
      <c r="OLY285" s="163"/>
      <c r="OLZ285" s="160"/>
      <c r="OMA285" s="161"/>
      <c r="OMB285" s="163"/>
      <c r="OMC285" s="163"/>
      <c r="OMD285" s="160"/>
      <c r="OME285" s="161"/>
      <c r="OMF285" s="163"/>
      <c r="OMG285" s="163"/>
      <c r="OMH285" s="160"/>
      <c r="OMI285" s="161"/>
      <c r="OMJ285" s="163"/>
      <c r="OMK285" s="163"/>
      <c r="OML285" s="160"/>
      <c r="OMM285" s="161"/>
      <c r="OMN285" s="163"/>
      <c r="OMO285" s="163"/>
      <c r="OMP285" s="160"/>
      <c r="OMQ285" s="161"/>
      <c r="OMR285" s="163"/>
      <c r="OMS285" s="163"/>
      <c r="OMT285" s="160"/>
      <c r="OMU285" s="161"/>
      <c r="OMV285" s="163"/>
      <c r="OMW285" s="163"/>
      <c r="OMX285" s="160"/>
      <c r="OMY285" s="161"/>
      <c r="OMZ285" s="163"/>
      <c r="ONA285" s="163"/>
      <c r="ONB285" s="160"/>
      <c r="ONC285" s="161"/>
      <c r="OND285" s="163"/>
      <c r="ONE285" s="163"/>
      <c r="ONF285" s="160"/>
      <c r="ONG285" s="161"/>
      <c r="ONH285" s="163"/>
      <c r="ONI285" s="163"/>
      <c r="ONJ285" s="160"/>
      <c r="ONK285" s="161"/>
      <c r="ONL285" s="163"/>
      <c r="ONM285" s="163"/>
      <c r="ONN285" s="160"/>
      <c r="ONO285" s="161"/>
      <c r="ONP285" s="163"/>
      <c r="ONQ285" s="163"/>
      <c r="ONR285" s="160"/>
      <c r="ONS285" s="161"/>
      <c r="ONT285" s="163"/>
      <c r="ONU285" s="163"/>
      <c r="ONV285" s="160"/>
      <c r="ONW285" s="161"/>
      <c r="ONX285" s="163"/>
      <c r="ONY285" s="163"/>
      <c r="ONZ285" s="160"/>
      <c r="OOA285" s="161"/>
      <c r="OOB285" s="163"/>
      <c r="OOC285" s="163"/>
      <c r="OOD285" s="160"/>
      <c r="OOE285" s="161"/>
      <c r="OOF285" s="163"/>
      <c r="OOG285" s="163"/>
      <c r="OOH285" s="160"/>
      <c r="OOI285" s="161"/>
      <c r="OOJ285" s="163"/>
      <c r="OOK285" s="163"/>
      <c r="OOL285" s="160"/>
      <c r="OOM285" s="161"/>
      <c r="OON285" s="163"/>
      <c r="OOO285" s="163"/>
      <c r="OOP285" s="160"/>
      <c r="OOQ285" s="161"/>
      <c r="OOR285" s="163"/>
      <c r="OOS285" s="163"/>
      <c r="OOT285" s="160"/>
      <c r="OOU285" s="161"/>
      <c r="OOV285" s="163"/>
      <c r="OOW285" s="163"/>
      <c r="OOX285" s="160"/>
      <c r="OOY285" s="161"/>
      <c r="OOZ285" s="163"/>
      <c r="OPA285" s="163"/>
      <c r="OPB285" s="160"/>
      <c r="OPC285" s="161"/>
      <c r="OPD285" s="163"/>
      <c r="OPE285" s="163"/>
      <c r="OPF285" s="160"/>
      <c r="OPG285" s="161"/>
      <c r="OPH285" s="163"/>
      <c r="OPI285" s="163"/>
      <c r="OPJ285" s="160"/>
      <c r="OPK285" s="161"/>
      <c r="OPL285" s="163"/>
      <c r="OPM285" s="163"/>
      <c r="OPN285" s="160"/>
      <c r="OPO285" s="161"/>
      <c r="OPP285" s="163"/>
      <c r="OPQ285" s="163"/>
      <c r="OPR285" s="160"/>
      <c r="OPS285" s="161"/>
      <c r="OPT285" s="163"/>
      <c r="OPU285" s="163"/>
      <c r="OPV285" s="160"/>
      <c r="OPW285" s="161"/>
      <c r="OPX285" s="163"/>
      <c r="OPY285" s="163"/>
      <c r="OPZ285" s="160"/>
      <c r="OQA285" s="161"/>
      <c r="OQB285" s="163"/>
      <c r="OQC285" s="163"/>
      <c r="OQD285" s="160"/>
      <c r="OQE285" s="161"/>
      <c r="OQF285" s="163"/>
      <c r="OQG285" s="163"/>
      <c r="OQH285" s="160"/>
      <c r="OQI285" s="161"/>
      <c r="OQJ285" s="163"/>
      <c r="OQK285" s="163"/>
      <c r="OQL285" s="160"/>
      <c r="OQM285" s="161"/>
      <c r="OQN285" s="163"/>
      <c r="OQO285" s="163"/>
      <c r="OQP285" s="160"/>
      <c r="OQQ285" s="161"/>
      <c r="OQR285" s="163"/>
      <c r="OQS285" s="163"/>
      <c r="OQT285" s="160"/>
      <c r="OQU285" s="161"/>
      <c r="OQV285" s="163"/>
      <c r="OQW285" s="163"/>
      <c r="OQX285" s="160"/>
      <c r="OQY285" s="161"/>
      <c r="OQZ285" s="163"/>
      <c r="ORA285" s="163"/>
      <c r="ORB285" s="160"/>
      <c r="ORC285" s="161"/>
      <c r="ORD285" s="163"/>
      <c r="ORE285" s="163"/>
      <c r="ORF285" s="160"/>
      <c r="ORG285" s="161"/>
      <c r="ORH285" s="163"/>
      <c r="ORI285" s="163"/>
      <c r="ORJ285" s="160"/>
      <c r="ORK285" s="161"/>
      <c r="ORL285" s="163"/>
      <c r="ORM285" s="163"/>
      <c r="ORN285" s="160"/>
      <c r="ORO285" s="161"/>
      <c r="ORP285" s="163"/>
      <c r="ORQ285" s="163"/>
      <c r="ORR285" s="160"/>
      <c r="ORS285" s="161"/>
      <c r="ORT285" s="163"/>
      <c r="ORU285" s="163"/>
      <c r="ORV285" s="160"/>
      <c r="ORW285" s="161"/>
      <c r="ORX285" s="163"/>
      <c r="ORY285" s="163"/>
      <c r="ORZ285" s="160"/>
      <c r="OSA285" s="161"/>
      <c r="OSB285" s="163"/>
      <c r="OSC285" s="163"/>
      <c r="OSD285" s="160"/>
      <c r="OSE285" s="161"/>
      <c r="OSF285" s="163"/>
      <c r="OSG285" s="163"/>
      <c r="OSH285" s="160"/>
      <c r="OSI285" s="161"/>
      <c r="OSJ285" s="163"/>
      <c r="OSK285" s="163"/>
      <c r="OSL285" s="160"/>
      <c r="OSM285" s="161"/>
      <c r="OSN285" s="163"/>
      <c r="OSO285" s="163"/>
      <c r="OSP285" s="160"/>
      <c r="OSQ285" s="161"/>
      <c r="OSR285" s="163"/>
      <c r="OSS285" s="163"/>
      <c r="OST285" s="160"/>
      <c r="OSU285" s="161"/>
      <c r="OSV285" s="163"/>
      <c r="OSW285" s="163"/>
      <c r="OSX285" s="160"/>
      <c r="OSY285" s="161"/>
      <c r="OSZ285" s="163"/>
      <c r="OTA285" s="163"/>
      <c r="OTB285" s="160"/>
      <c r="OTC285" s="161"/>
      <c r="OTD285" s="163"/>
      <c r="OTE285" s="163"/>
      <c r="OTF285" s="160"/>
      <c r="OTG285" s="161"/>
      <c r="OTH285" s="163"/>
      <c r="OTI285" s="163"/>
      <c r="OTJ285" s="160"/>
      <c r="OTK285" s="161"/>
      <c r="OTL285" s="163"/>
      <c r="OTM285" s="163"/>
      <c r="OTN285" s="160"/>
      <c r="OTO285" s="161"/>
      <c r="OTP285" s="163"/>
      <c r="OTQ285" s="163"/>
      <c r="OTR285" s="160"/>
      <c r="OTS285" s="161"/>
      <c r="OTT285" s="163"/>
      <c r="OTU285" s="163"/>
      <c r="OTV285" s="160"/>
      <c r="OTW285" s="161"/>
      <c r="OTX285" s="163"/>
      <c r="OTY285" s="163"/>
      <c r="OTZ285" s="160"/>
      <c r="OUA285" s="161"/>
      <c r="OUB285" s="163"/>
      <c r="OUC285" s="163"/>
      <c r="OUD285" s="160"/>
      <c r="OUE285" s="161"/>
      <c r="OUF285" s="163"/>
      <c r="OUG285" s="163"/>
      <c r="OUH285" s="160"/>
      <c r="OUI285" s="161"/>
      <c r="OUJ285" s="163"/>
      <c r="OUK285" s="163"/>
      <c r="OUL285" s="160"/>
      <c r="OUM285" s="161"/>
      <c r="OUN285" s="163"/>
      <c r="OUO285" s="163"/>
      <c r="OUP285" s="160"/>
      <c r="OUQ285" s="161"/>
      <c r="OUR285" s="163"/>
      <c r="OUS285" s="163"/>
      <c r="OUT285" s="160"/>
      <c r="OUU285" s="161"/>
      <c r="OUV285" s="163"/>
      <c r="OUW285" s="163"/>
      <c r="OUX285" s="160"/>
      <c r="OUY285" s="161"/>
      <c r="OUZ285" s="163"/>
      <c r="OVA285" s="163"/>
      <c r="OVB285" s="160"/>
      <c r="OVC285" s="161"/>
      <c r="OVD285" s="163"/>
      <c r="OVE285" s="163"/>
      <c r="OVF285" s="160"/>
      <c r="OVG285" s="161"/>
      <c r="OVH285" s="163"/>
      <c r="OVI285" s="163"/>
      <c r="OVJ285" s="160"/>
      <c r="OVK285" s="161"/>
      <c r="OVL285" s="163"/>
      <c r="OVM285" s="163"/>
      <c r="OVN285" s="160"/>
      <c r="OVO285" s="161"/>
      <c r="OVP285" s="163"/>
      <c r="OVQ285" s="163"/>
      <c r="OVR285" s="160"/>
      <c r="OVS285" s="161"/>
      <c r="OVT285" s="163"/>
      <c r="OVU285" s="163"/>
      <c r="OVV285" s="160"/>
      <c r="OVW285" s="161"/>
      <c r="OVX285" s="163"/>
      <c r="OVY285" s="163"/>
      <c r="OVZ285" s="160"/>
      <c r="OWA285" s="161"/>
      <c r="OWB285" s="163"/>
      <c r="OWC285" s="163"/>
      <c r="OWD285" s="160"/>
      <c r="OWE285" s="161"/>
      <c r="OWF285" s="163"/>
      <c r="OWG285" s="163"/>
      <c r="OWH285" s="160"/>
      <c r="OWI285" s="161"/>
      <c r="OWJ285" s="163"/>
      <c r="OWK285" s="163"/>
      <c r="OWL285" s="160"/>
      <c r="OWM285" s="161"/>
      <c r="OWN285" s="163"/>
      <c r="OWO285" s="163"/>
      <c r="OWP285" s="160"/>
      <c r="OWQ285" s="161"/>
      <c r="OWR285" s="163"/>
      <c r="OWS285" s="163"/>
      <c r="OWT285" s="160"/>
      <c r="OWU285" s="161"/>
      <c r="OWV285" s="163"/>
      <c r="OWW285" s="163"/>
      <c r="OWX285" s="160"/>
      <c r="OWY285" s="161"/>
      <c r="OWZ285" s="163"/>
      <c r="OXA285" s="163"/>
      <c r="OXB285" s="160"/>
      <c r="OXC285" s="161"/>
      <c r="OXD285" s="163"/>
      <c r="OXE285" s="163"/>
      <c r="OXF285" s="160"/>
      <c r="OXG285" s="161"/>
      <c r="OXH285" s="163"/>
      <c r="OXI285" s="163"/>
      <c r="OXJ285" s="160"/>
      <c r="OXK285" s="161"/>
      <c r="OXL285" s="163"/>
      <c r="OXM285" s="163"/>
      <c r="OXN285" s="160"/>
      <c r="OXO285" s="161"/>
      <c r="OXP285" s="163"/>
      <c r="OXQ285" s="163"/>
      <c r="OXR285" s="160"/>
      <c r="OXS285" s="161"/>
      <c r="OXT285" s="163"/>
      <c r="OXU285" s="163"/>
      <c r="OXV285" s="160"/>
      <c r="OXW285" s="161"/>
      <c r="OXX285" s="163"/>
      <c r="OXY285" s="163"/>
      <c r="OXZ285" s="160"/>
      <c r="OYA285" s="161"/>
      <c r="OYB285" s="163"/>
      <c r="OYC285" s="163"/>
      <c r="OYD285" s="160"/>
      <c r="OYE285" s="161"/>
      <c r="OYF285" s="163"/>
      <c r="OYG285" s="163"/>
      <c r="OYH285" s="160"/>
      <c r="OYI285" s="161"/>
      <c r="OYJ285" s="163"/>
      <c r="OYK285" s="163"/>
      <c r="OYL285" s="160"/>
      <c r="OYM285" s="161"/>
      <c r="OYN285" s="163"/>
      <c r="OYO285" s="163"/>
      <c r="OYP285" s="160"/>
      <c r="OYQ285" s="161"/>
      <c r="OYR285" s="163"/>
      <c r="OYS285" s="163"/>
      <c r="OYT285" s="160"/>
      <c r="OYU285" s="161"/>
      <c r="OYV285" s="163"/>
      <c r="OYW285" s="163"/>
      <c r="OYX285" s="160"/>
      <c r="OYY285" s="161"/>
      <c r="OYZ285" s="163"/>
      <c r="OZA285" s="163"/>
      <c r="OZB285" s="160"/>
      <c r="OZC285" s="161"/>
      <c r="OZD285" s="163"/>
      <c r="OZE285" s="163"/>
      <c r="OZF285" s="160"/>
      <c r="OZG285" s="161"/>
      <c r="OZH285" s="163"/>
      <c r="OZI285" s="163"/>
      <c r="OZJ285" s="160"/>
      <c r="OZK285" s="161"/>
      <c r="OZL285" s="163"/>
      <c r="OZM285" s="163"/>
      <c r="OZN285" s="160"/>
      <c r="OZO285" s="161"/>
      <c r="OZP285" s="163"/>
      <c r="OZQ285" s="163"/>
      <c r="OZR285" s="160"/>
      <c r="OZS285" s="161"/>
      <c r="OZT285" s="163"/>
      <c r="OZU285" s="163"/>
      <c r="OZV285" s="160"/>
      <c r="OZW285" s="161"/>
      <c r="OZX285" s="163"/>
      <c r="OZY285" s="163"/>
      <c r="OZZ285" s="160"/>
      <c r="PAA285" s="161"/>
      <c r="PAB285" s="163"/>
      <c r="PAC285" s="163"/>
      <c r="PAD285" s="160"/>
      <c r="PAE285" s="161"/>
      <c r="PAF285" s="163"/>
      <c r="PAG285" s="163"/>
      <c r="PAH285" s="160"/>
      <c r="PAI285" s="161"/>
      <c r="PAJ285" s="163"/>
      <c r="PAK285" s="163"/>
      <c r="PAL285" s="160"/>
      <c r="PAM285" s="161"/>
      <c r="PAN285" s="163"/>
      <c r="PAO285" s="163"/>
      <c r="PAP285" s="160"/>
      <c r="PAQ285" s="161"/>
      <c r="PAR285" s="163"/>
      <c r="PAS285" s="163"/>
      <c r="PAT285" s="160"/>
      <c r="PAU285" s="161"/>
      <c r="PAV285" s="163"/>
      <c r="PAW285" s="163"/>
      <c r="PAX285" s="160"/>
      <c r="PAY285" s="161"/>
      <c r="PAZ285" s="163"/>
      <c r="PBA285" s="163"/>
      <c r="PBB285" s="160"/>
      <c r="PBC285" s="161"/>
      <c r="PBD285" s="163"/>
      <c r="PBE285" s="163"/>
      <c r="PBF285" s="160"/>
      <c r="PBG285" s="161"/>
      <c r="PBH285" s="163"/>
      <c r="PBI285" s="163"/>
      <c r="PBJ285" s="160"/>
      <c r="PBK285" s="161"/>
      <c r="PBL285" s="163"/>
      <c r="PBM285" s="163"/>
      <c r="PBN285" s="160"/>
      <c r="PBO285" s="161"/>
      <c r="PBP285" s="163"/>
      <c r="PBQ285" s="163"/>
      <c r="PBR285" s="160"/>
      <c r="PBS285" s="161"/>
      <c r="PBT285" s="163"/>
      <c r="PBU285" s="163"/>
      <c r="PBV285" s="160"/>
      <c r="PBW285" s="161"/>
      <c r="PBX285" s="163"/>
      <c r="PBY285" s="163"/>
      <c r="PBZ285" s="160"/>
      <c r="PCA285" s="161"/>
      <c r="PCB285" s="163"/>
      <c r="PCC285" s="163"/>
      <c r="PCD285" s="160"/>
      <c r="PCE285" s="161"/>
      <c r="PCF285" s="163"/>
      <c r="PCG285" s="163"/>
      <c r="PCH285" s="160"/>
      <c r="PCI285" s="161"/>
      <c r="PCJ285" s="163"/>
      <c r="PCK285" s="163"/>
      <c r="PCL285" s="160"/>
      <c r="PCM285" s="161"/>
      <c r="PCN285" s="163"/>
      <c r="PCO285" s="163"/>
      <c r="PCP285" s="160"/>
      <c r="PCQ285" s="161"/>
      <c r="PCR285" s="163"/>
      <c r="PCS285" s="163"/>
      <c r="PCT285" s="160"/>
      <c r="PCU285" s="161"/>
      <c r="PCV285" s="163"/>
      <c r="PCW285" s="163"/>
      <c r="PCX285" s="160"/>
      <c r="PCY285" s="161"/>
      <c r="PCZ285" s="163"/>
      <c r="PDA285" s="163"/>
      <c r="PDB285" s="160"/>
      <c r="PDC285" s="161"/>
      <c r="PDD285" s="163"/>
      <c r="PDE285" s="163"/>
      <c r="PDF285" s="160"/>
      <c r="PDG285" s="161"/>
      <c r="PDH285" s="163"/>
      <c r="PDI285" s="163"/>
      <c r="PDJ285" s="160"/>
      <c r="PDK285" s="161"/>
      <c r="PDL285" s="163"/>
      <c r="PDM285" s="163"/>
      <c r="PDN285" s="160"/>
      <c r="PDO285" s="161"/>
      <c r="PDP285" s="163"/>
      <c r="PDQ285" s="163"/>
      <c r="PDR285" s="160"/>
      <c r="PDS285" s="161"/>
      <c r="PDT285" s="163"/>
      <c r="PDU285" s="163"/>
      <c r="PDV285" s="160"/>
      <c r="PDW285" s="161"/>
      <c r="PDX285" s="163"/>
      <c r="PDY285" s="163"/>
      <c r="PDZ285" s="160"/>
      <c r="PEA285" s="161"/>
      <c r="PEB285" s="163"/>
      <c r="PEC285" s="163"/>
      <c r="PED285" s="160"/>
      <c r="PEE285" s="161"/>
      <c r="PEF285" s="163"/>
      <c r="PEG285" s="163"/>
      <c r="PEH285" s="160"/>
      <c r="PEI285" s="161"/>
      <c r="PEJ285" s="163"/>
      <c r="PEK285" s="163"/>
      <c r="PEL285" s="160"/>
      <c r="PEM285" s="161"/>
      <c r="PEN285" s="163"/>
      <c r="PEO285" s="163"/>
      <c r="PEP285" s="160"/>
      <c r="PEQ285" s="161"/>
      <c r="PER285" s="163"/>
      <c r="PES285" s="163"/>
      <c r="PET285" s="160"/>
      <c r="PEU285" s="161"/>
      <c r="PEV285" s="163"/>
      <c r="PEW285" s="163"/>
      <c r="PEX285" s="160"/>
      <c r="PEY285" s="161"/>
      <c r="PEZ285" s="163"/>
      <c r="PFA285" s="163"/>
      <c r="PFB285" s="160"/>
      <c r="PFC285" s="161"/>
      <c r="PFD285" s="163"/>
      <c r="PFE285" s="163"/>
      <c r="PFF285" s="160"/>
      <c r="PFG285" s="161"/>
      <c r="PFH285" s="163"/>
      <c r="PFI285" s="163"/>
      <c r="PFJ285" s="160"/>
      <c r="PFK285" s="161"/>
      <c r="PFL285" s="163"/>
      <c r="PFM285" s="163"/>
      <c r="PFN285" s="160"/>
      <c r="PFO285" s="161"/>
      <c r="PFP285" s="163"/>
      <c r="PFQ285" s="163"/>
      <c r="PFR285" s="160"/>
      <c r="PFS285" s="161"/>
      <c r="PFT285" s="163"/>
      <c r="PFU285" s="163"/>
      <c r="PFV285" s="160"/>
      <c r="PFW285" s="161"/>
      <c r="PFX285" s="163"/>
      <c r="PFY285" s="163"/>
      <c r="PFZ285" s="160"/>
      <c r="PGA285" s="161"/>
      <c r="PGB285" s="163"/>
      <c r="PGC285" s="163"/>
      <c r="PGD285" s="160"/>
      <c r="PGE285" s="161"/>
      <c r="PGF285" s="163"/>
      <c r="PGG285" s="163"/>
      <c r="PGH285" s="160"/>
      <c r="PGI285" s="161"/>
      <c r="PGJ285" s="163"/>
      <c r="PGK285" s="163"/>
      <c r="PGL285" s="160"/>
      <c r="PGM285" s="161"/>
      <c r="PGN285" s="163"/>
      <c r="PGO285" s="163"/>
      <c r="PGP285" s="160"/>
      <c r="PGQ285" s="161"/>
      <c r="PGR285" s="163"/>
      <c r="PGS285" s="163"/>
      <c r="PGT285" s="160"/>
      <c r="PGU285" s="161"/>
      <c r="PGV285" s="163"/>
      <c r="PGW285" s="163"/>
      <c r="PGX285" s="160"/>
      <c r="PGY285" s="161"/>
      <c r="PGZ285" s="163"/>
      <c r="PHA285" s="163"/>
      <c r="PHB285" s="160"/>
      <c r="PHC285" s="161"/>
      <c r="PHD285" s="163"/>
      <c r="PHE285" s="163"/>
      <c r="PHF285" s="160"/>
      <c r="PHG285" s="161"/>
      <c r="PHH285" s="163"/>
      <c r="PHI285" s="163"/>
      <c r="PHJ285" s="160"/>
      <c r="PHK285" s="161"/>
      <c r="PHL285" s="163"/>
      <c r="PHM285" s="163"/>
      <c r="PHN285" s="160"/>
      <c r="PHO285" s="161"/>
      <c r="PHP285" s="163"/>
      <c r="PHQ285" s="163"/>
      <c r="PHR285" s="160"/>
      <c r="PHS285" s="161"/>
      <c r="PHT285" s="163"/>
      <c r="PHU285" s="163"/>
      <c r="PHV285" s="160"/>
      <c r="PHW285" s="161"/>
      <c r="PHX285" s="163"/>
      <c r="PHY285" s="163"/>
      <c r="PHZ285" s="160"/>
      <c r="PIA285" s="161"/>
      <c r="PIB285" s="163"/>
      <c r="PIC285" s="163"/>
      <c r="PID285" s="160"/>
      <c r="PIE285" s="161"/>
      <c r="PIF285" s="163"/>
      <c r="PIG285" s="163"/>
      <c r="PIH285" s="160"/>
      <c r="PII285" s="161"/>
      <c r="PIJ285" s="163"/>
      <c r="PIK285" s="163"/>
      <c r="PIL285" s="160"/>
      <c r="PIM285" s="161"/>
      <c r="PIN285" s="163"/>
      <c r="PIO285" s="163"/>
      <c r="PIP285" s="160"/>
      <c r="PIQ285" s="161"/>
      <c r="PIR285" s="163"/>
      <c r="PIS285" s="163"/>
      <c r="PIT285" s="160"/>
      <c r="PIU285" s="161"/>
      <c r="PIV285" s="163"/>
      <c r="PIW285" s="163"/>
      <c r="PIX285" s="160"/>
      <c r="PIY285" s="161"/>
      <c r="PIZ285" s="163"/>
      <c r="PJA285" s="163"/>
      <c r="PJB285" s="160"/>
      <c r="PJC285" s="161"/>
      <c r="PJD285" s="163"/>
      <c r="PJE285" s="163"/>
      <c r="PJF285" s="160"/>
      <c r="PJG285" s="161"/>
      <c r="PJH285" s="163"/>
      <c r="PJI285" s="163"/>
      <c r="PJJ285" s="160"/>
      <c r="PJK285" s="161"/>
      <c r="PJL285" s="163"/>
      <c r="PJM285" s="163"/>
      <c r="PJN285" s="160"/>
      <c r="PJO285" s="161"/>
      <c r="PJP285" s="163"/>
      <c r="PJQ285" s="163"/>
      <c r="PJR285" s="160"/>
      <c r="PJS285" s="161"/>
      <c r="PJT285" s="163"/>
      <c r="PJU285" s="163"/>
      <c r="PJV285" s="160"/>
      <c r="PJW285" s="161"/>
      <c r="PJX285" s="163"/>
      <c r="PJY285" s="163"/>
      <c r="PJZ285" s="160"/>
      <c r="PKA285" s="161"/>
      <c r="PKB285" s="163"/>
      <c r="PKC285" s="163"/>
      <c r="PKD285" s="160"/>
      <c r="PKE285" s="161"/>
      <c r="PKF285" s="163"/>
      <c r="PKG285" s="163"/>
      <c r="PKH285" s="160"/>
      <c r="PKI285" s="161"/>
      <c r="PKJ285" s="163"/>
      <c r="PKK285" s="163"/>
      <c r="PKL285" s="160"/>
      <c r="PKM285" s="161"/>
      <c r="PKN285" s="163"/>
      <c r="PKO285" s="163"/>
      <c r="PKP285" s="160"/>
      <c r="PKQ285" s="161"/>
      <c r="PKR285" s="163"/>
      <c r="PKS285" s="163"/>
      <c r="PKT285" s="160"/>
      <c r="PKU285" s="161"/>
      <c r="PKV285" s="163"/>
      <c r="PKW285" s="163"/>
      <c r="PKX285" s="160"/>
      <c r="PKY285" s="161"/>
      <c r="PKZ285" s="163"/>
      <c r="PLA285" s="163"/>
      <c r="PLB285" s="160"/>
      <c r="PLC285" s="161"/>
      <c r="PLD285" s="163"/>
      <c r="PLE285" s="163"/>
      <c r="PLF285" s="160"/>
      <c r="PLG285" s="161"/>
      <c r="PLH285" s="163"/>
      <c r="PLI285" s="163"/>
      <c r="PLJ285" s="160"/>
      <c r="PLK285" s="161"/>
      <c r="PLL285" s="163"/>
      <c r="PLM285" s="163"/>
      <c r="PLN285" s="160"/>
      <c r="PLO285" s="161"/>
      <c r="PLP285" s="163"/>
      <c r="PLQ285" s="163"/>
      <c r="PLR285" s="160"/>
      <c r="PLS285" s="161"/>
      <c r="PLT285" s="163"/>
      <c r="PLU285" s="163"/>
      <c r="PLV285" s="160"/>
      <c r="PLW285" s="161"/>
      <c r="PLX285" s="163"/>
      <c r="PLY285" s="163"/>
      <c r="PLZ285" s="160"/>
      <c r="PMA285" s="161"/>
      <c r="PMB285" s="163"/>
      <c r="PMC285" s="163"/>
      <c r="PMD285" s="160"/>
      <c r="PME285" s="161"/>
      <c r="PMF285" s="163"/>
      <c r="PMG285" s="163"/>
      <c r="PMH285" s="160"/>
      <c r="PMI285" s="161"/>
      <c r="PMJ285" s="163"/>
      <c r="PMK285" s="163"/>
      <c r="PML285" s="160"/>
      <c r="PMM285" s="161"/>
      <c r="PMN285" s="163"/>
      <c r="PMO285" s="163"/>
      <c r="PMP285" s="160"/>
      <c r="PMQ285" s="161"/>
      <c r="PMR285" s="163"/>
      <c r="PMS285" s="163"/>
      <c r="PMT285" s="160"/>
      <c r="PMU285" s="161"/>
      <c r="PMV285" s="163"/>
      <c r="PMW285" s="163"/>
      <c r="PMX285" s="160"/>
      <c r="PMY285" s="161"/>
      <c r="PMZ285" s="163"/>
      <c r="PNA285" s="163"/>
      <c r="PNB285" s="160"/>
      <c r="PNC285" s="161"/>
      <c r="PND285" s="163"/>
      <c r="PNE285" s="163"/>
      <c r="PNF285" s="160"/>
      <c r="PNG285" s="161"/>
      <c r="PNH285" s="163"/>
      <c r="PNI285" s="163"/>
      <c r="PNJ285" s="160"/>
      <c r="PNK285" s="161"/>
      <c r="PNL285" s="163"/>
      <c r="PNM285" s="163"/>
      <c r="PNN285" s="160"/>
      <c r="PNO285" s="161"/>
      <c r="PNP285" s="163"/>
      <c r="PNQ285" s="163"/>
      <c r="PNR285" s="160"/>
      <c r="PNS285" s="161"/>
      <c r="PNT285" s="163"/>
      <c r="PNU285" s="163"/>
      <c r="PNV285" s="160"/>
      <c r="PNW285" s="161"/>
      <c r="PNX285" s="163"/>
      <c r="PNY285" s="163"/>
      <c r="PNZ285" s="160"/>
      <c r="POA285" s="161"/>
      <c r="POB285" s="163"/>
      <c r="POC285" s="163"/>
      <c r="POD285" s="160"/>
      <c r="POE285" s="161"/>
      <c r="POF285" s="163"/>
      <c r="POG285" s="163"/>
      <c r="POH285" s="160"/>
      <c r="POI285" s="161"/>
      <c r="POJ285" s="163"/>
      <c r="POK285" s="163"/>
      <c r="POL285" s="160"/>
      <c r="POM285" s="161"/>
      <c r="PON285" s="163"/>
      <c r="POO285" s="163"/>
      <c r="POP285" s="160"/>
      <c r="POQ285" s="161"/>
      <c r="POR285" s="163"/>
      <c r="POS285" s="163"/>
      <c r="POT285" s="160"/>
      <c r="POU285" s="161"/>
      <c r="POV285" s="163"/>
      <c r="POW285" s="163"/>
      <c r="POX285" s="160"/>
      <c r="POY285" s="161"/>
      <c r="POZ285" s="163"/>
      <c r="PPA285" s="163"/>
      <c r="PPB285" s="160"/>
      <c r="PPC285" s="161"/>
      <c r="PPD285" s="163"/>
      <c r="PPE285" s="163"/>
      <c r="PPF285" s="160"/>
      <c r="PPG285" s="161"/>
      <c r="PPH285" s="163"/>
      <c r="PPI285" s="163"/>
      <c r="PPJ285" s="160"/>
      <c r="PPK285" s="161"/>
      <c r="PPL285" s="163"/>
      <c r="PPM285" s="163"/>
      <c r="PPN285" s="160"/>
      <c r="PPO285" s="161"/>
      <c r="PPP285" s="163"/>
      <c r="PPQ285" s="163"/>
      <c r="PPR285" s="160"/>
      <c r="PPS285" s="161"/>
      <c r="PPT285" s="163"/>
      <c r="PPU285" s="163"/>
      <c r="PPV285" s="160"/>
      <c r="PPW285" s="161"/>
      <c r="PPX285" s="163"/>
      <c r="PPY285" s="163"/>
      <c r="PPZ285" s="160"/>
      <c r="PQA285" s="161"/>
      <c r="PQB285" s="163"/>
      <c r="PQC285" s="163"/>
      <c r="PQD285" s="160"/>
      <c r="PQE285" s="161"/>
      <c r="PQF285" s="163"/>
      <c r="PQG285" s="163"/>
      <c r="PQH285" s="160"/>
      <c r="PQI285" s="161"/>
      <c r="PQJ285" s="163"/>
      <c r="PQK285" s="163"/>
      <c r="PQL285" s="160"/>
      <c r="PQM285" s="161"/>
      <c r="PQN285" s="163"/>
      <c r="PQO285" s="163"/>
      <c r="PQP285" s="160"/>
      <c r="PQQ285" s="161"/>
      <c r="PQR285" s="163"/>
      <c r="PQS285" s="163"/>
      <c r="PQT285" s="160"/>
      <c r="PQU285" s="161"/>
      <c r="PQV285" s="163"/>
      <c r="PQW285" s="163"/>
      <c r="PQX285" s="160"/>
      <c r="PQY285" s="161"/>
      <c r="PQZ285" s="163"/>
      <c r="PRA285" s="163"/>
      <c r="PRB285" s="160"/>
      <c r="PRC285" s="161"/>
      <c r="PRD285" s="163"/>
      <c r="PRE285" s="163"/>
      <c r="PRF285" s="160"/>
      <c r="PRG285" s="161"/>
      <c r="PRH285" s="163"/>
      <c r="PRI285" s="163"/>
      <c r="PRJ285" s="160"/>
      <c r="PRK285" s="161"/>
      <c r="PRL285" s="163"/>
      <c r="PRM285" s="163"/>
      <c r="PRN285" s="160"/>
      <c r="PRO285" s="161"/>
      <c r="PRP285" s="163"/>
      <c r="PRQ285" s="163"/>
      <c r="PRR285" s="160"/>
      <c r="PRS285" s="161"/>
      <c r="PRT285" s="163"/>
      <c r="PRU285" s="163"/>
      <c r="PRV285" s="160"/>
      <c r="PRW285" s="161"/>
      <c r="PRX285" s="163"/>
      <c r="PRY285" s="163"/>
      <c r="PRZ285" s="160"/>
      <c r="PSA285" s="161"/>
      <c r="PSB285" s="163"/>
      <c r="PSC285" s="163"/>
      <c r="PSD285" s="160"/>
      <c r="PSE285" s="161"/>
      <c r="PSF285" s="163"/>
      <c r="PSG285" s="163"/>
      <c r="PSH285" s="160"/>
      <c r="PSI285" s="161"/>
      <c r="PSJ285" s="163"/>
      <c r="PSK285" s="163"/>
      <c r="PSL285" s="160"/>
      <c r="PSM285" s="161"/>
      <c r="PSN285" s="163"/>
      <c r="PSO285" s="163"/>
      <c r="PSP285" s="160"/>
      <c r="PSQ285" s="161"/>
      <c r="PSR285" s="163"/>
      <c r="PSS285" s="163"/>
      <c r="PST285" s="160"/>
      <c r="PSU285" s="161"/>
      <c r="PSV285" s="163"/>
      <c r="PSW285" s="163"/>
      <c r="PSX285" s="160"/>
      <c r="PSY285" s="161"/>
      <c r="PSZ285" s="163"/>
      <c r="PTA285" s="163"/>
      <c r="PTB285" s="160"/>
      <c r="PTC285" s="161"/>
      <c r="PTD285" s="163"/>
      <c r="PTE285" s="163"/>
      <c r="PTF285" s="160"/>
      <c r="PTG285" s="161"/>
      <c r="PTH285" s="163"/>
      <c r="PTI285" s="163"/>
      <c r="PTJ285" s="160"/>
      <c r="PTK285" s="161"/>
      <c r="PTL285" s="163"/>
      <c r="PTM285" s="163"/>
      <c r="PTN285" s="160"/>
      <c r="PTO285" s="161"/>
      <c r="PTP285" s="163"/>
      <c r="PTQ285" s="163"/>
      <c r="PTR285" s="160"/>
      <c r="PTS285" s="161"/>
      <c r="PTT285" s="163"/>
      <c r="PTU285" s="163"/>
      <c r="PTV285" s="160"/>
      <c r="PTW285" s="161"/>
      <c r="PTX285" s="163"/>
      <c r="PTY285" s="163"/>
      <c r="PTZ285" s="160"/>
      <c r="PUA285" s="161"/>
      <c r="PUB285" s="163"/>
      <c r="PUC285" s="163"/>
      <c r="PUD285" s="160"/>
      <c r="PUE285" s="161"/>
      <c r="PUF285" s="163"/>
      <c r="PUG285" s="163"/>
      <c r="PUH285" s="160"/>
      <c r="PUI285" s="161"/>
      <c r="PUJ285" s="163"/>
      <c r="PUK285" s="163"/>
      <c r="PUL285" s="160"/>
      <c r="PUM285" s="161"/>
      <c r="PUN285" s="163"/>
      <c r="PUO285" s="163"/>
      <c r="PUP285" s="160"/>
      <c r="PUQ285" s="161"/>
      <c r="PUR285" s="163"/>
      <c r="PUS285" s="163"/>
      <c r="PUT285" s="160"/>
      <c r="PUU285" s="161"/>
      <c r="PUV285" s="163"/>
      <c r="PUW285" s="163"/>
      <c r="PUX285" s="160"/>
      <c r="PUY285" s="161"/>
      <c r="PUZ285" s="163"/>
      <c r="PVA285" s="163"/>
      <c r="PVB285" s="160"/>
      <c r="PVC285" s="161"/>
      <c r="PVD285" s="163"/>
      <c r="PVE285" s="163"/>
      <c r="PVF285" s="160"/>
      <c r="PVG285" s="161"/>
      <c r="PVH285" s="163"/>
      <c r="PVI285" s="163"/>
      <c r="PVJ285" s="160"/>
      <c r="PVK285" s="161"/>
      <c r="PVL285" s="163"/>
      <c r="PVM285" s="163"/>
      <c r="PVN285" s="160"/>
      <c r="PVO285" s="161"/>
      <c r="PVP285" s="163"/>
      <c r="PVQ285" s="163"/>
      <c r="PVR285" s="160"/>
      <c r="PVS285" s="161"/>
      <c r="PVT285" s="163"/>
      <c r="PVU285" s="163"/>
      <c r="PVV285" s="160"/>
      <c r="PVW285" s="161"/>
      <c r="PVX285" s="163"/>
      <c r="PVY285" s="163"/>
      <c r="PVZ285" s="160"/>
      <c r="PWA285" s="161"/>
      <c r="PWB285" s="163"/>
      <c r="PWC285" s="163"/>
      <c r="PWD285" s="160"/>
      <c r="PWE285" s="161"/>
      <c r="PWF285" s="163"/>
      <c r="PWG285" s="163"/>
      <c r="PWH285" s="160"/>
      <c r="PWI285" s="161"/>
      <c r="PWJ285" s="163"/>
      <c r="PWK285" s="163"/>
      <c r="PWL285" s="160"/>
      <c r="PWM285" s="161"/>
      <c r="PWN285" s="163"/>
      <c r="PWO285" s="163"/>
      <c r="PWP285" s="160"/>
      <c r="PWQ285" s="161"/>
      <c r="PWR285" s="163"/>
      <c r="PWS285" s="163"/>
      <c r="PWT285" s="160"/>
      <c r="PWU285" s="161"/>
      <c r="PWV285" s="163"/>
      <c r="PWW285" s="163"/>
      <c r="PWX285" s="160"/>
      <c r="PWY285" s="161"/>
      <c r="PWZ285" s="163"/>
      <c r="PXA285" s="163"/>
      <c r="PXB285" s="160"/>
      <c r="PXC285" s="161"/>
      <c r="PXD285" s="163"/>
      <c r="PXE285" s="163"/>
      <c r="PXF285" s="160"/>
      <c r="PXG285" s="161"/>
      <c r="PXH285" s="163"/>
      <c r="PXI285" s="163"/>
      <c r="PXJ285" s="160"/>
      <c r="PXK285" s="161"/>
      <c r="PXL285" s="163"/>
      <c r="PXM285" s="163"/>
      <c r="PXN285" s="160"/>
      <c r="PXO285" s="161"/>
      <c r="PXP285" s="163"/>
      <c r="PXQ285" s="163"/>
      <c r="PXR285" s="160"/>
      <c r="PXS285" s="161"/>
      <c r="PXT285" s="163"/>
      <c r="PXU285" s="163"/>
      <c r="PXV285" s="160"/>
      <c r="PXW285" s="161"/>
      <c r="PXX285" s="163"/>
      <c r="PXY285" s="163"/>
      <c r="PXZ285" s="160"/>
      <c r="PYA285" s="161"/>
      <c r="PYB285" s="163"/>
      <c r="PYC285" s="163"/>
      <c r="PYD285" s="160"/>
      <c r="PYE285" s="161"/>
      <c r="PYF285" s="163"/>
      <c r="PYG285" s="163"/>
      <c r="PYH285" s="160"/>
      <c r="PYI285" s="161"/>
      <c r="PYJ285" s="163"/>
      <c r="PYK285" s="163"/>
      <c r="PYL285" s="160"/>
      <c r="PYM285" s="161"/>
      <c r="PYN285" s="163"/>
      <c r="PYO285" s="163"/>
      <c r="PYP285" s="160"/>
      <c r="PYQ285" s="161"/>
      <c r="PYR285" s="163"/>
      <c r="PYS285" s="163"/>
      <c r="PYT285" s="160"/>
      <c r="PYU285" s="161"/>
      <c r="PYV285" s="163"/>
      <c r="PYW285" s="163"/>
      <c r="PYX285" s="160"/>
      <c r="PYY285" s="161"/>
      <c r="PYZ285" s="163"/>
      <c r="PZA285" s="163"/>
      <c r="PZB285" s="160"/>
      <c r="PZC285" s="161"/>
      <c r="PZD285" s="163"/>
      <c r="PZE285" s="163"/>
      <c r="PZF285" s="160"/>
      <c r="PZG285" s="161"/>
      <c r="PZH285" s="163"/>
      <c r="PZI285" s="163"/>
      <c r="PZJ285" s="160"/>
      <c r="PZK285" s="161"/>
      <c r="PZL285" s="163"/>
      <c r="PZM285" s="163"/>
      <c r="PZN285" s="160"/>
      <c r="PZO285" s="161"/>
      <c r="PZP285" s="163"/>
      <c r="PZQ285" s="163"/>
      <c r="PZR285" s="160"/>
      <c r="PZS285" s="161"/>
      <c r="PZT285" s="163"/>
      <c r="PZU285" s="163"/>
      <c r="PZV285" s="160"/>
      <c r="PZW285" s="161"/>
      <c r="PZX285" s="163"/>
      <c r="PZY285" s="163"/>
      <c r="PZZ285" s="160"/>
      <c r="QAA285" s="161"/>
      <c r="QAB285" s="163"/>
      <c r="QAC285" s="163"/>
      <c r="QAD285" s="160"/>
      <c r="QAE285" s="161"/>
      <c r="QAF285" s="163"/>
      <c r="QAG285" s="163"/>
      <c r="QAH285" s="160"/>
      <c r="QAI285" s="161"/>
      <c r="QAJ285" s="163"/>
      <c r="QAK285" s="163"/>
      <c r="QAL285" s="160"/>
      <c r="QAM285" s="161"/>
      <c r="QAN285" s="163"/>
      <c r="QAO285" s="163"/>
      <c r="QAP285" s="160"/>
      <c r="QAQ285" s="161"/>
      <c r="QAR285" s="163"/>
      <c r="QAS285" s="163"/>
      <c r="QAT285" s="160"/>
      <c r="QAU285" s="161"/>
      <c r="QAV285" s="163"/>
      <c r="QAW285" s="163"/>
      <c r="QAX285" s="160"/>
      <c r="QAY285" s="161"/>
      <c r="QAZ285" s="163"/>
      <c r="QBA285" s="163"/>
      <c r="QBB285" s="160"/>
      <c r="QBC285" s="161"/>
      <c r="QBD285" s="163"/>
      <c r="QBE285" s="163"/>
      <c r="QBF285" s="160"/>
      <c r="QBG285" s="161"/>
      <c r="QBH285" s="163"/>
      <c r="QBI285" s="163"/>
      <c r="QBJ285" s="160"/>
      <c r="QBK285" s="161"/>
      <c r="QBL285" s="163"/>
      <c r="QBM285" s="163"/>
      <c r="QBN285" s="160"/>
      <c r="QBO285" s="161"/>
      <c r="QBP285" s="163"/>
      <c r="QBQ285" s="163"/>
      <c r="QBR285" s="160"/>
      <c r="QBS285" s="161"/>
      <c r="QBT285" s="163"/>
      <c r="QBU285" s="163"/>
      <c r="QBV285" s="160"/>
      <c r="QBW285" s="161"/>
      <c r="QBX285" s="163"/>
      <c r="QBY285" s="163"/>
      <c r="QBZ285" s="160"/>
      <c r="QCA285" s="161"/>
      <c r="QCB285" s="163"/>
      <c r="QCC285" s="163"/>
      <c r="QCD285" s="160"/>
      <c r="QCE285" s="161"/>
      <c r="QCF285" s="163"/>
      <c r="QCG285" s="163"/>
      <c r="QCH285" s="160"/>
      <c r="QCI285" s="161"/>
      <c r="QCJ285" s="163"/>
      <c r="QCK285" s="163"/>
      <c r="QCL285" s="160"/>
      <c r="QCM285" s="161"/>
      <c r="QCN285" s="163"/>
      <c r="QCO285" s="163"/>
      <c r="QCP285" s="160"/>
      <c r="QCQ285" s="161"/>
      <c r="QCR285" s="163"/>
      <c r="QCS285" s="163"/>
      <c r="QCT285" s="160"/>
      <c r="QCU285" s="161"/>
      <c r="QCV285" s="163"/>
      <c r="QCW285" s="163"/>
      <c r="QCX285" s="160"/>
      <c r="QCY285" s="161"/>
      <c r="QCZ285" s="163"/>
      <c r="QDA285" s="163"/>
      <c r="QDB285" s="160"/>
      <c r="QDC285" s="161"/>
      <c r="QDD285" s="163"/>
      <c r="QDE285" s="163"/>
      <c r="QDF285" s="160"/>
      <c r="QDG285" s="161"/>
      <c r="QDH285" s="163"/>
      <c r="QDI285" s="163"/>
      <c r="QDJ285" s="160"/>
      <c r="QDK285" s="161"/>
      <c r="QDL285" s="163"/>
      <c r="QDM285" s="163"/>
      <c r="QDN285" s="160"/>
      <c r="QDO285" s="161"/>
      <c r="QDP285" s="163"/>
      <c r="QDQ285" s="163"/>
      <c r="QDR285" s="160"/>
      <c r="QDS285" s="161"/>
      <c r="QDT285" s="163"/>
      <c r="QDU285" s="163"/>
      <c r="QDV285" s="160"/>
      <c r="QDW285" s="161"/>
      <c r="QDX285" s="163"/>
      <c r="QDY285" s="163"/>
      <c r="QDZ285" s="160"/>
      <c r="QEA285" s="161"/>
      <c r="QEB285" s="163"/>
      <c r="QEC285" s="163"/>
      <c r="QED285" s="160"/>
      <c r="QEE285" s="161"/>
      <c r="QEF285" s="163"/>
      <c r="QEG285" s="163"/>
      <c r="QEH285" s="160"/>
      <c r="QEI285" s="161"/>
      <c r="QEJ285" s="163"/>
      <c r="QEK285" s="163"/>
      <c r="QEL285" s="160"/>
      <c r="QEM285" s="161"/>
      <c r="QEN285" s="163"/>
      <c r="QEO285" s="163"/>
      <c r="QEP285" s="160"/>
      <c r="QEQ285" s="161"/>
      <c r="QER285" s="163"/>
      <c r="QES285" s="163"/>
      <c r="QET285" s="160"/>
      <c r="QEU285" s="161"/>
      <c r="QEV285" s="163"/>
      <c r="QEW285" s="163"/>
      <c r="QEX285" s="160"/>
      <c r="QEY285" s="161"/>
      <c r="QEZ285" s="163"/>
      <c r="QFA285" s="163"/>
      <c r="QFB285" s="160"/>
      <c r="QFC285" s="161"/>
      <c r="QFD285" s="163"/>
      <c r="QFE285" s="163"/>
      <c r="QFF285" s="160"/>
      <c r="QFG285" s="161"/>
      <c r="QFH285" s="163"/>
      <c r="QFI285" s="163"/>
      <c r="QFJ285" s="160"/>
      <c r="QFK285" s="161"/>
      <c r="QFL285" s="163"/>
      <c r="QFM285" s="163"/>
      <c r="QFN285" s="160"/>
      <c r="QFO285" s="161"/>
      <c r="QFP285" s="163"/>
      <c r="QFQ285" s="163"/>
      <c r="QFR285" s="160"/>
      <c r="QFS285" s="161"/>
      <c r="QFT285" s="163"/>
      <c r="QFU285" s="163"/>
      <c r="QFV285" s="160"/>
      <c r="QFW285" s="161"/>
      <c r="QFX285" s="163"/>
      <c r="QFY285" s="163"/>
      <c r="QFZ285" s="160"/>
      <c r="QGA285" s="161"/>
      <c r="QGB285" s="163"/>
      <c r="QGC285" s="163"/>
      <c r="QGD285" s="160"/>
      <c r="QGE285" s="161"/>
      <c r="QGF285" s="163"/>
      <c r="QGG285" s="163"/>
      <c r="QGH285" s="160"/>
      <c r="QGI285" s="161"/>
      <c r="QGJ285" s="163"/>
      <c r="QGK285" s="163"/>
      <c r="QGL285" s="160"/>
      <c r="QGM285" s="161"/>
      <c r="QGN285" s="163"/>
      <c r="QGO285" s="163"/>
      <c r="QGP285" s="160"/>
      <c r="QGQ285" s="161"/>
      <c r="QGR285" s="163"/>
      <c r="QGS285" s="163"/>
      <c r="QGT285" s="160"/>
      <c r="QGU285" s="161"/>
      <c r="QGV285" s="163"/>
      <c r="QGW285" s="163"/>
      <c r="QGX285" s="160"/>
      <c r="QGY285" s="161"/>
      <c r="QGZ285" s="163"/>
      <c r="QHA285" s="163"/>
      <c r="QHB285" s="160"/>
      <c r="QHC285" s="161"/>
      <c r="QHD285" s="163"/>
      <c r="QHE285" s="163"/>
      <c r="QHF285" s="160"/>
      <c r="QHG285" s="161"/>
      <c r="QHH285" s="163"/>
      <c r="QHI285" s="163"/>
      <c r="QHJ285" s="160"/>
      <c r="QHK285" s="161"/>
      <c r="QHL285" s="163"/>
      <c r="QHM285" s="163"/>
      <c r="QHN285" s="160"/>
      <c r="QHO285" s="161"/>
      <c r="QHP285" s="163"/>
      <c r="QHQ285" s="163"/>
      <c r="QHR285" s="160"/>
      <c r="QHS285" s="161"/>
      <c r="QHT285" s="163"/>
      <c r="QHU285" s="163"/>
      <c r="QHV285" s="160"/>
      <c r="QHW285" s="161"/>
      <c r="QHX285" s="163"/>
      <c r="QHY285" s="163"/>
      <c r="QHZ285" s="160"/>
      <c r="QIA285" s="161"/>
      <c r="QIB285" s="163"/>
      <c r="QIC285" s="163"/>
      <c r="QID285" s="160"/>
      <c r="QIE285" s="161"/>
      <c r="QIF285" s="163"/>
      <c r="QIG285" s="163"/>
      <c r="QIH285" s="160"/>
      <c r="QII285" s="161"/>
      <c r="QIJ285" s="163"/>
      <c r="QIK285" s="163"/>
      <c r="QIL285" s="160"/>
      <c r="QIM285" s="161"/>
      <c r="QIN285" s="163"/>
      <c r="QIO285" s="163"/>
      <c r="QIP285" s="160"/>
      <c r="QIQ285" s="161"/>
      <c r="QIR285" s="163"/>
      <c r="QIS285" s="163"/>
      <c r="QIT285" s="160"/>
      <c r="QIU285" s="161"/>
      <c r="QIV285" s="163"/>
      <c r="QIW285" s="163"/>
      <c r="QIX285" s="160"/>
      <c r="QIY285" s="161"/>
      <c r="QIZ285" s="163"/>
      <c r="QJA285" s="163"/>
      <c r="QJB285" s="160"/>
      <c r="QJC285" s="161"/>
      <c r="QJD285" s="163"/>
      <c r="QJE285" s="163"/>
      <c r="QJF285" s="160"/>
      <c r="QJG285" s="161"/>
      <c r="QJH285" s="163"/>
      <c r="QJI285" s="163"/>
      <c r="QJJ285" s="160"/>
      <c r="QJK285" s="161"/>
      <c r="QJL285" s="163"/>
      <c r="QJM285" s="163"/>
      <c r="QJN285" s="160"/>
      <c r="QJO285" s="161"/>
      <c r="QJP285" s="163"/>
      <c r="QJQ285" s="163"/>
      <c r="QJR285" s="160"/>
      <c r="QJS285" s="161"/>
      <c r="QJT285" s="163"/>
      <c r="QJU285" s="163"/>
      <c r="QJV285" s="160"/>
      <c r="QJW285" s="161"/>
      <c r="QJX285" s="163"/>
      <c r="QJY285" s="163"/>
      <c r="QJZ285" s="160"/>
      <c r="QKA285" s="161"/>
      <c r="QKB285" s="163"/>
      <c r="QKC285" s="163"/>
      <c r="QKD285" s="160"/>
      <c r="QKE285" s="161"/>
      <c r="QKF285" s="163"/>
      <c r="QKG285" s="163"/>
      <c r="QKH285" s="160"/>
      <c r="QKI285" s="161"/>
      <c r="QKJ285" s="163"/>
      <c r="QKK285" s="163"/>
      <c r="QKL285" s="160"/>
      <c r="QKM285" s="161"/>
      <c r="QKN285" s="163"/>
      <c r="QKO285" s="163"/>
      <c r="QKP285" s="160"/>
      <c r="QKQ285" s="161"/>
      <c r="QKR285" s="163"/>
      <c r="QKS285" s="163"/>
      <c r="QKT285" s="160"/>
      <c r="QKU285" s="161"/>
      <c r="QKV285" s="163"/>
      <c r="QKW285" s="163"/>
      <c r="QKX285" s="160"/>
      <c r="QKY285" s="161"/>
      <c r="QKZ285" s="163"/>
      <c r="QLA285" s="163"/>
      <c r="QLB285" s="160"/>
      <c r="QLC285" s="161"/>
      <c r="QLD285" s="163"/>
      <c r="QLE285" s="163"/>
      <c r="QLF285" s="160"/>
      <c r="QLG285" s="161"/>
      <c r="QLH285" s="163"/>
      <c r="QLI285" s="163"/>
      <c r="QLJ285" s="160"/>
      <c r="QLK285" s="161"/>
      <c r="QLL285" s="163"/>
      <c r="QLM285" s="163"/>
      <c r="QLN285" s="160"/>
      <c r="QLO285" s="161"/>
      <c r="QLP285" s="163"/>
      <c r="QLQ285" s="163"/>
      <c r="QLR285" s="160"/>
      <c r="QLS285" s="161"/>
      <c r="QLT285" s="163"/>
      <c r="QLU285" s="163"/>
      <c r="QLV285" s="160"/>
      <c r="QLW285" s="161"/>
      <c r="QLX285" s="163"/>
      <c r="QLY285" s="163"/>
      <c r="QLZ285" s="160"/>
      <c r="QMA285" s="161"/>
      <c r="QMB285" s="163"/>
      <c r="QMC285" s="163"/>
      <c r="QMD285" s="160"/>
      <c r="QME285" s="161"/>
      <c r="QMF285" s="163"/>
      <c r="QMG285" s="163"/>
      <c r="QMH285" s="160"/>
      <c r="QMI285" s="161"/>
      <c r="QMJ285" s="163"/>
      <c r="QMK285" s="163"/>
      <c r="QML285" s="160"/>
      <c r="QMM285" s="161"/>
      <c r="QMN285" s="163"/>
      <c r="QMO285" s="163"/>
      <c r="QMP285" s="160"/>
      <c r="QMQ285" s="161"/>
      <c r="QMR285" s="163"/>
      <c r="QMS285" s="163"/>
      <c r="QMT285" s="160"/>
      <c r="QMU285" s="161"/>
      <c r="QMV285" s="163"/>
      <c r="QMW285" s="163"/>
      <c r="QMX285" s="160"/>
      <c r="QMY285" s="161"/>
      <c r="QMZ285" s="163"/>
      <c r="QNA285" s="163"/>
      <c r="QNB285" s="160"/>
      <c r="QNC285" s="161"/>
      <c r="QND285" s="163"/>
      <c r="QNE285" s="163"/>
      <c r="QNF285" s="160"/>
      <c r="QNG285" s="161"/>
      <c r="QNH285" s="163"/>
      <c r="QNI285" s="163"/>
      <c r="QNJ285" s="160"/>
      <c r="QNK285" s="161"/>
      <c r="QNL285" s="163"/>
      <c r="QNM285" s="163"/>
      <c r="QNN285" s="160"/>
      <c r="QNO285" s="161"/>
      <c r="QNP285" s="163"/>
      <c r="QNQ285" s="163"/>
      <c r="QNR285" s="160"/>
      <c r="QNS285" s="161"/>
      <c r="QNT285" s="163"/>
      <c r="QNU285" s="163"/>
      <c r="QNV285" s="160"/>
      <c r="QNW285" s="161"/>
      <c r="QNX285" s="163"/>
      <c r="QNY285" s="163"/>
      <c r="QNZ285" s="160"/>
      <c r="QOA285" s="161"/>
      <c r="QOB285" s="163"/>
      <c r="QOC285" s="163"/>
      <c r="QOD285" s="160"/>
      <c r="QOE285" s="161"/>
      <c r="QOF285" s="163"/>
      <c r="QOG285" s="163"/>
      <c r="QOH285" s="160"/>
      <c r="QOI285" s="161"/>
      <c r="QOJ285" s="163"/>
      <c r="QOK285" s="163"/>
      <c r="QOL285" s="160"/>
      <c r="QOM285" s="161"/>
      <c r="QON285" s="163"/>
      <c r="QOO285" s="163"/>
      <c r="QOP285" s="160"/>
      <c r="QOQ285" s="161"/>
      <c r="QOR285" s="163"/>
      <c r="QOS285" s="163"/>
      <c r="QOT285" s="160"/>
      <c r="QOU285" s="161"/>
      <c r="QOV285" s="163"/>
      <c r="QOW285" s="163"/>
      <c r="QOX285" s="160"/>
      <c r="QOY285" s="161"/>
      <c r="QOZ285" s="163"/>
      <c r="QPA285" s="163"/>
      <c r="QPB285" s="160"/>
      <c r="QPC285" s="161"/>
      <c r="QPD285" s="163"/>
      <c r="QPE285" s="163"/>
      <c r="QPF285" s="160"/>
      <c r="QPG285" s="161"/>
      <c r="QPH285" s="163"/>
      <c r="QPI285" s="163"/>
      <c r="QPJ285" s="160"/>
      <c r="QPK285" s="161"/>
      <c r="QPL285" s="163"/>
      <c r="QPM285" s="163"/>
      <c r="QPN285" s="160"/>
      <c r="QPO285" s="161"/>
      <c r="QPP285" s="163"/>
      <c r="QPQ285" s="163"/>
      <c r="QPR285" s="160"/>
      <c r="QPS285" s="161"/>
      <c r="QPT285" s="163"/>
      <c r="QPU285" s="163"/>
      <c r="QPV285" s="160"/>
      <c r="QPW285" s="161"/>
      <c r="QPX285" s="163"/>
      <c r="QPY285" s="163"/>
      <c r="QPZ285" s="160"/>
      <c r="QQA285" s="161"/>
      <c r="QQB285" s="163"/>
      <c r="QQC285" s="163"/>
      <c r="QQD285" s="160"/>
      <c r="QQE285" s="161"/>
      <c r="QQF285" s="163"/>
      <c r="QQG285" s="163"/>
      <c r="QQH285" s="160"/>
      <c r="QQI285" s="161"/>
      <c r="QQJ285" s="163"/>
      <c r="QQK285" s="163"/>
      <c r="QQL285" s="160"/>
      <c r="QQM285" s="161"/>
      <c r="QQN285" s="163"/>
      <c r="QQO285" s="163"/>
      <c r="QQP285" s="160"/>
      <c r="QQQ285" s="161"/>
      <c r="QQR285" s="163"/>
      <c r="QQS285" s="163"/>
      <c r="QQT285" s="160"/>
      <c r="QQU285" s="161"/>
      <c r="QQV285" s="163"/>
      <c r="QQW285" s="163"/>
      <c r="QQX285" s="160"/>
      <c r="QQY285" s="161"/>
      <c r="QQZ285" s="163"/>
      <c r="QRA285" s="163"/>
      <c r="QRB285" s="160"/>
      <c r="QRC285" s="161"/>
      <c r="QRD285" s="163"/>
      <c r="QRE285" s="163"/>
      <c r="QRF285" s="160"/>
      <c r="QRG285" s="161"/>
      <c r="QRH285" s="163"/>
      <c r="QRI285" s="163"/>
      <c r="QRJ285" s="160"/>
      <c r="QRK285" s="161"/>
      <c r="QRL285" s="163"/>
      <c r="QRM285" s="163"/>
      <c r="QRN285" s="160"/>
      <c r="QRO285" s="161"/>
      <c r="QRP285" s="163"/>
      <c r="QRQ285" s="163"/>
      <c r="QRR285" s="160"/>
      <c r="QRS285" s="161"/>
      <c r="QRT285" s="163"/>
      <c r="QRU285" s="163"/>
      <c r="QRV285" s="160"/>
      <c r="QRW285" s="161"/>
      <c r="QRX285" s="163"/>
      <c r="QRY285" s="163"/>
      <c r="QRZ285" s="160"/>
      <c r="QSA285" s="161"/>
      <c r="QSB285" s="163"/>
      <c r="QSC285" s="163"/>
      <c r="QSD285" s="160"/>
      <c r="QSE285" s="161"/>
      <c r="QSF285" s="163"/>
      <c r="QSG285" s="163"/>
      <c r="QSH285" s="160"/>
      <c r="QSI285" s="161"/>
      <c r="QSJ285" s="163"/>
      <c r="QSK285" s="163"/>
      <c r="QSL285" s="160"/>
      <c r="QSM285" s="161"/>
      <c r="QSN285" s="163"/>
      <c r="QSO285" s="163"/>
      <c r="QSP285" s="160"/>
      <c r="QSQ285" s="161"/>
      <c r="QSR285" s="163"/>
      <c r="QSS285" s="163"/>
      <c r="QST285" s="160"/>
      <c r="QSU285" s="161"/>
      <c r="QSV285" s="163"/>
      <c r="QSW285" s="163"/>
      <c r="QSX285" s="160"/>
      <c r="QSY285" s="161"/>
      <c r="QSZ285" s="163"/>
      <c r="QTA285" s="163"/>
      <c r="QTB285" s="160"/>
      <c r="QTC285" s="161"/>
      <c r="QTD285" s="163"/>
      <c r="QTE285" s="163"/>
      <c r="QTF285" s="160"/>
      <c r="QTG285" s="161"/>
      <c r="QTH285" s="163"/>
      <c r="QTI285" s="163"/>
      <c r="QTJ285" s="160"/>
      <c r="QTK285" s="161"/>
      <c r="QTL285" s="163"/>
      <c r="QTM285" s="163"/>
      <c r="QTN285" s="160"/>
      <c r="QTO285" s="161"/>
      <c r="QTP285" s="163"/>
      <c r="QTQ285" s="163"/>
      <c r="QTR285" s="160"/>
      <c r="QTS285" s="161"/>
      <c r="QTT285" s="163"/>
      <c r="QTU285" s="163"/>
      <c r="QTV285" s="160"/>
      <c r="QTW285" s="161"/>
      <c r="QTX285" s="163"/>
      <c r="QTY285" s="163"/>
      <c r="QTZ285" s="160"/>
      <c r="QUA285" s="161"/>
      <c r="QUB285" s="163"/>
      <c r="QUC285" s="163"/>
      <c r="QUD285" s="160"/>
      <c r="QUE285" s="161"/>
      <c r="QUF285" s="163"/>
      <c r="QUG285" s="163"/>
      <c r="QUH285" s="160"/>
      <c r="QUI285" s="161"/>
      <c r="QUJ285" s="163"/>
      <c r="QUK285" s="163"/>
      <c r="QUL285" s="160"/>
      <c r="QUM285" s="161"/>
      <c r="QUN285" s="163"/>
      <c r="QUO285" s="163"/>
      <c r="QUP285" s="160"/>
      <c r="QUQ285" s="161"/>
      <c r="QUR285" s="163"/>
      <c r="QUS285" s="163"/>
      <c r="QUT285" s="160"/>
      <c r="QUU285" s="161"/>
      <c r="QUV285" s="163"/>
      <c r="QUW285" s="163"/>
      <c r="QUX285" s="160"/>
      <c r="QUY285" s="161"/>
      <c r="QUZ285" s="163"/>
      <c r="QVA285" s="163"/>
      <c r="QVB285" s="160"/>
      <c r="QVC285" s="161"/>
      <c r="QVD285" s="163"/>
      <c r="QVE285" s="163"/>
      <c r="QVF285" s="160"/>
      <c r="QVG285" s="161"/>
      <c r="QVH285" s="163"/>
      <c r="QVI285" s="163"/>
      <c r="QVJ285" s="160"/>
      <c r="QVK285" s="161"/>
      <c r="QVL285" s="163"/>
      <c r="QVM285" s="163"/>
      <c r="QVN285" s="160"/>
      <c r="QVO285" s="161"/>
      <c r="QVP285" s="163"/>
      <c r="QVQ285" s="163"/>
      <c r="QVR285" s="160"/>
      <c r="QVS285" s="161"/>
      <c r="QVT285" s="163"/>
      <c r="QVU285" s="163"/>
      <c r="QVV285" s="160"/>
      <c r="QVW285" s="161"/>
      <c r="QVX285" s="163"/>
      <c r="QVY285" s="163"/>
      <c r="QVZ285" s="160"/>
      <c r="QWA285" s="161"/>
      <c r="QWB285" s="163"/>
      <c r="QWC285" s="163"/>
      <c r="QWD285" s="160"/>
      <c r="QWE285" s="161"/>
      <c r="QWF285" s="163"/>
      <c r="QWG285" s="163"/>
      <c r="QWH285" s="160"/>
      <c r="QWI285" s="161"/>
      <c r="QWJ285" s="163"/>
      <c r="QWK285" s="163"/>
      <c r="QWL285" s="160"/>
      <c r="QWM285" s="161"/>
      <c r="QWN285" s="163"/>
      <c r="QWO285" s="163"/>
      <c r="QWP285" s="160"/>
      <c r="QWQ285" s="161"/>
      <c r="QWR285" s="163"/>
      <c r="QWS285" s="163"/>
      <c r="QWT285" s="160"/>
      <c r="QWU285" s="161"/>
      <c r="QWV285" s="163"/>
      <c r="QWW285" s="163"/>
      <c r="QWX285" s="160"/>
      <c r="QWY285" s="161"/>
      <c r="QWZ285" s="163"/>
      <c r="QXA285" s="163"/>
      <c r="QXB285" s="160"/>
      <c r="QXC285" s="161"/>
      <c r="QXD285" s="163"/>
      <c r="QXE285" s="163"/>
      <c r="QXF285" s="160"/>
      <c r="QXG285" s="161"/>
      <c r="QXH285" s="163"/>
      <c r="QXI285" s="163"/>
      <c r="QXJ285" s="160"/>
      <c r="QXK285" s="161"/>
      <c r="QXL285" s="163"/>
      <c r="QXM285" s="163"/>
      <c r="QXN285" s="160"/>
      <c r="QXO285" s="161"/>
      <c r="QXP285" s="163"/>
      <c r="QXQ285" s="163"/>
      <c r="QXR285" s="160"/>
      <c r="QXS285" s="161"/>
      <c r="QXT285" s="163"/>
      <c r="QXU285" s="163"/>
      <c r="QXV285" s="160"/>
      <c r="QXW285" s="161"/>
      <c r="QXX285" s="163"/>
      <c r="QXY285" s="163"/>
      <c r="QXZ285" s="160"/>
      <c r="QYA285" s="161"/>
      <c r="QYB285" s="163"/>
      <c r="QYC285" s="163"/>
      <c r="QYD285" s="160"/>
      <c r="QYE285" s="161"/>
      <c r="QYF285" s="163"/>
      <c r="QYG285" s="163"/>
      <c r="QYH285" s="160"/>
      <c r="QYI285" s="161"/>
      <c r="QYJ285" s="163"/>
      <c r="QYK285" s="163"/>
      <c r="QYL285" s="160"/>
      <c r="QYM285" s="161"/>
      <c r="QYN285" s="163"/>
      <c r="QYO285" s="163"/>
      <c r="QYP285" s="160"/>
      <c r="QYQ285" s="161"/>
      <c r="QYR285" s="163"/>
      <c r="QYS285" s="163"/>
      <c r="QYT285" s="160"/>
      <c r="QYU285" s="161"/>
      <c r="QYV285" s="163"/>
      <c r="QYW285" s="163"/>
      <c r="QYX285" s="160"/>
      <c r="QYY285" s="161"/>
      <c r="QYZ285" s="163"/>
      <c r="QZA285" s="163"/>
      <c r="QZB285" s="160"/>
      <c r="QZC285" s="161"/>
      <c r="QZD285" s="163"/>
      <c r="QZE285" s="163"/>
      <c r="QZF285" s="160"/>
      <c r="QZG285" s="161"/>
      <c r="QZH285" s="163"/>
      <c r="QZI285" s="163"/>
      <c r="QZJ285" s="160"/>
      <c r="QZK285" s="161"/>
      <c r="QZL285" s="163"/>
      <c r="QZM285" s="163"/>
      <c r="QZN285" s="160"/>
      <c r="QZO285" s="161"/>
      <c r="QZP285" s="163"/>
      <c r="QZQ285" s="163"/>
      <c r="QZR285" s="160"/>
      <c r="QZS285" s="161"/>
      <c r="QZT285" s="163"/>
      <c r="QZU285" s="163"/>
      <c r="QZV285" s="160"/>
      <c r="QZW285" s="161"/>
      <c r="QZX285" s="163"/>
      <c r="QZY285" s="163"/>
      <c r="QZZ285" s="160"/>
      <c r="RAA285" s="161"/>
      <c r="RAB285" s="163"/>
      <c r="RAC285" s="163"/>
      <c r="RAD285" s="160"/>
      <c r="RAE285" s="161"/>
      <c r="RAF285" s="163"/>
      <c r="RAG285" s="163"/>
      <c r="RAH285" s="160"/>
      <c r="RAI285" s="161"/>
      <c r="RAJ285" s="163"/>
      <c r="RAK285" s="163"/>
      <c r="RAL285" s="160"/>
      <c r="RAM285" s="161"/>
      <c r="RAN285" s="163"/>
      <c r="RAO285" s="163"/>
      <c r="RAP285" s="160"/>
      <c r="RAQ285" s="161"/>
      <c r="RAR285" s="163"/>
      <c r="RAS285" s="163"/>
      <c r="RAT285" s="160"/>
      <c r="RAU285" s="161"/>
      <c r="RAV285" s="163"/>
      <c r="RAW285" s="163"/>
      <c r="RAX285" s="160"/>
      <c r="RAY285" s="161"/>
      <c r="RAZ285" s="163"/>
      <c r="RBA285" s="163"/>
      <c r="RBB285" s="160"/>
      <c r="RBC285" s="161"/>
      <c r="RBD285" s="163"/>
      <c r="RBE285" s="163"/>
      <c r="RBF285" s="160"/>
      <c r="RBG285" s="161"/>
      <c r="RBH285" s="163"/>
      <c r="RBI285" s="163"/>
      <c r="RBJ285" s="160"/>
      <c r="RBK285" s="161"/>
      <c r="RBL285" s="163"/>
      <c r="RBM285" s="163"/>
      <c r="RBN285" s="160"/>
      <c r="RBO285" s="161"/>
      <c r="RBP285" s="163"/>
      <c r="RBQ285" s="163"/>
      <c r="RBR285" s="160"/>
      <c r="RBS285" s="161"/>
      <c r="RBT285" s="163"/>
      <c r="RBU285" s="163"/>
      <c r="RBV285" s="160"/>
      <c r="RBW285" s="161"/>
      <c r="RBX285" s="163"/>
      <c r="RBY285" s="163"/>
      <c r="RBZ285" s="160"/>
      <c r="RCA285" s="161"/>
      <c r="RCB285" s="163"/>
      <c r="RCC285" s="163"/>
      <c r="RCD285" s="160"/>
      <c r="RCE285" s="161"/>
      <c r="RCF285" s="163"/>
      <c r="RCG285" s="163"/>
      <c r="RCH285" s="160"/>
      <c r="RCI285" s="161"/>
      <c r="RCJ285" s="163"/>
      <c r="RCK285" s="163"/>
      <c r="RCL285" s="160"/>
      <c r="RCM285" s="161"/>
      <c r="RCN285" s="163"/>
      <c r="RCO285" s="163"/>
      <c r="RCP285" s="160"/>
      <c r="RCQ285" s="161"/>
      <c r="RCR285" s="163"/>
      <c r="RCS285" s="163"/>
      <c r="RCT285" s="160"/>
      <c r="RCU285" s="161"/>
      <c r="RCV285" s="163"/>
      <c r="RCW285" s="163"/>
      <c r="RCX285" s="160"/>
      <c r="RCY285" s="161"/>
      <c r="RCZ285" s="163"/>
      <c r="RDA285" s="163"/>
      <c r="RDB285" s="160"/>
      <c r="RDC285" s="161"/>
      <c r="RDD285" s="163"/>
      <c r="RDE285" s="163"/>
      <c r="RDF285" s="160"/>
      <c r="RDG285" s="161"/>
      <c r="RDH285" s="163"/>
      <c r="RDI285" s="163"/>
      <c r="RDJ285" s="160"/>
      <c r="RDK285" s="161"/>
      <c r="RDL285" s="163"/>
      <c r="RDM285" s="163"/>
      <c r="RDN285" s="160"/>
      <c r="RDO285" s="161"/>
      <c r="RDP285" s="163"/>
      <c r="RDQ285" s="163"/>
      <c r="RDR285" s="160"/>
      <c r="RDS285" s="161"/>
      <c r="RDT285" s="163"/>
      <c r="RDU285" s="163"/>
      <c r="RDV285" s="160"/>
      <c r="RDW285" s="161"/>
      <c r="RDX285" s="163"/>
      <c r="RDY285" s="163"/>
      <c r="RDZ285" s="160"/>
      <c r="REA285" s="161"/>
      <c r="REB285" s="163"/>
      <c r="REC285" s="163"/>
      <c r="RED285" s="160"/>
      <c r="REE285" s="161"/>
      <c r="REF285" s="163"/>
      <c r="REG285" s="163"/>
      <c r="REH285" s="160"/>
      <c r="REI285" s="161"/>
      <c r="REJ285" s="163"/>
      <c r="REK285" s="163"/>
      <c r="REL285" s="160"/>
      <c r="REM285" s="161"/>
      <c r="REN285" s="163"/>
      <c r="REO285" s="163"/>
      <c r="REP285" s="160"/>
      <c r="REQ285" s="161"/>
      <c r="RER285" s="163"/>
      <c r="RES285" s="163"/>
      <c r="RET285" s="160"/>
      <c r="REU285" s="161"/>
      <c r="REV285" s="163"/>
      <c r="REW285" s="163"/>
      <c r="REX285" s="160"/>
      <c r="REY285" s="161"/>
      <c r="REZ285" s="163"/>
      <c r="RFA285" s="163"/>
      <c r="RFB285" s="160"/>
      <c r="RFC285" s="161"/>
      <c r="RFD285" s="163"/>
      <c r="RFE285" s="163"/>
      <c r="RFF285" s="160"/>
      <c r="RFG285" s="161"/>
      <c r="RFH285" s="163"/>
      <c r="RFI285" s="163"/>
      <c r="RFJ285" s="160"/>
      <c r="RFK285" s="161"/>
      <c r="RFL285" s="163"/>
      <c r="RFM285" s="163"/>
      <c r="RFN285" s="160"/>
      <c r="RFO285" s="161"/>
      <c r="RFP285" s="163"/>
      <c r="RFQ285" s="163"/>
      <c r="RFR285" s="160"/>
      <c r="RFS285" s="161"/>
      <c r="RFT285" s="163"/>
      <c r="RFU285" s="163"/>
      <c r="RFV285" s="160"/>
      <c r="RFW285" s="161"/>
      <c r="RFX285" s="163"/>
      <c r="RFY285" s="163"/>
      <c r="RFZ285" s="160"/>
      <c r="RGA285" s="161"/>
      <c r="RGB285" s="163"/>
      <c r="RGC285" s="163"/>
      <c r="RGD285" s="160"/>
      <c r="RGE285" s="161"/>
      <c r="RGF285" s="163"/>
      <c r="RGG285" s="163"/>
      <c r="RGH285" s="160"/>
      <c r="RGI285" s="161"/>
      <c r="RGJ285" s="163"/>
      <c r="RGK285" s="163"/>
      <c r="RGL285" s="160"/>
      <c r="RGM285" s="161"/>
      <c r="RGN285" s="163"/>
      <c r="RGO285" s="163"/>
      <c r="RGP285" s="160"/>
      <c r="RGQ285" s="161"/>
      <c r="RGR285" s="163"/>
      <c r="RGS285" s="163"/>
      <c r="RGT285" s="160"/>
      <c r="RGU285" s="161"/>
      <c r="RGV285" s="163"/>
      <c r="RGW285" s="163"/>
      <c r="RGX285" s="160"/>
      <c r="RGY285" s="161"/>
      <c r="RGZ285" s="163"/>
      <c r="RHA285" s="163"/>
      <c r="RHB285" s="160"/>
      <c r="RHC285" s="161"/>
      <c r="RHD285" s="163"/>
      <c r="RHE285" s="163"/>
      <c r="RHF285" s="160"/>
      <c r="RHG285" s="161"/>
      <c r="RHH285" s="163"/>
      <c r="RHI285" s="163"/>
      <c r="RHJ285" s="160"/>
      <c r="RHK285" s="161"/>
      <c r="RHL285" s="163"/>
      <c r="RHM285" s="163"/>
      <c r="RHN285" s="160"/>
      <c r="RHO285" s="161"/>
      <c r="RHP285" s="163"/>
      <c r="RHQ285" s="163"/>
      <c r="RHR285" s="160"/>
      <c r="RHS285" s="161"/>
      <c r="RHT285" s="163"/>
      <c r="RHU285" s="163"/>
      <c r="RHV285" s="160"/>
      <c r="RHW285" s="161"/>
      <c r="RHX285" s="163"/>
      <c r="RHY285" s="163"/>
      <c r="RHZ285" s="160"/>
      <c r="RIA285" s="161"/>
      <c r="RIB285" s="163"/>
      <c r="RIC285" s="163"/>
      <c r="RID285" s="160"/>
      <c r="RIE285" s="161"/>
      <c r="RIF285" s="163"/>
      <c r="RIG285" s="163"/>
      <c r="RIH285" s="160"/>
      <c r="RII285" s="161"/>
      <c r="RIJ285" s="163"/>
      <c r="RIK285" s="163"/>
      <c r="RIL285" s="160"/>
      <c r="RIM285" s="161"/>
      <c r="RIN285" s="163"/>
      <c r="RIO285" s="163"/>
      <c r="RIP285" s="160"/>
      <c r="RIQ285" s="161"/>
      <c r="RIR285" s="163"/>
      <c r="RIS285" s="163"/>
      <c r="RIT285" s="160"/>
      <c r="RIU285" s="161"/>
      <c r="RIV285" s="163"/>
      <c r="RIW285" s="163"/>
      <c r="RIX285" s="160"/>
      <c r="RIY285" s="161"/>
      <c r="RIZ285" s="163"/>
      <c r="RJA285" s="163"/>
      <c r="RJB285" s="160"/>
      <c r="RJC285" s="161"/>
      <c r="RJD285" s="163"/>
      <c r="RJE285" s="163"/>
      <c r="RJF285" s="160"/>
      <c r="RJG285" s="161"/>
      <c r="RJH285" s="163"/>
      <c r="RJI285" s="163"/>
      <c r="RJJ285" s="160"/>
      <c r="RJK285" s="161"/>
      <c r="RJL285" s="163"/>
      <c r="RJM285" s="163"/>
      <c r="RJN285" s="160"/>
      <c r="RJO285" s="161"/>
      <c r="RJP285" s="163"/>
      <c r="RJQ285" s="163"/>
      <c r="RJR285" s="160"/>
      <c r="RJS285" s="161"/>
      <c r="RJT285" s="163"/>
      <c r="RJU285" s="163"/>
      <c r="RJV285" s="160"/>
      <c r="RJW285" s="161"/>
      <c r="RJX285" s="163"/>
      <c r="RJY285" s="163"/>
      <c r="RJZ285" s="160"/>
      <c r="RKA285" s="161"/>
      <c r="RKB285" s="163"/>
      <c r="RKC285" s="163"/>
      <c r="RKD285" s="160"/>
      <c r="RKE285" s="161"/>
      <c r="RKF285" s="163"/>
      <c r="RKG285" s="163"/>
      <c r="RKH285" s="160"/>
      <c r="RKI285" s="161"/>
      <c r="RKJ285" s="163"/>
      <c r="RKK285" s="163"/>
      <c r="RKL285" s="160"/>
      <c r="RKM285" s="161"/>
      <c r="RKN285" s="163"/>
      <c r="RKO285" s="163"/>
      <c r="RKP285" s="160"/>
      <c r="RKQ285" s="161"/>
      <c r="RKR285" s="163"/>
      <c r="RKS285" s="163"/>
      <c r="RKT285" s="160"/>
      <c r="RKU285" s="161"/>
      <c r="RKV285" s="163"/>
      <c r="RKW285" s="163"/>
      <c r="RKX285" s="160"/>
      <c r="RKY285" s="161"/>
      <c r="RKZ285" s="163"/>
      <c r="RLA285" s="163"/>
      <c r="RLB285" s="160"/>
      <c r="RLC285" s="161"/>
      <c r="RLD285" s="163"/>
      <c r="RLE285" s="163"/>
      <c r="RLF285" s="160"/>
      <c r="RLG285" s="161"/>
      <c r="RLH285" s="163"/>
      <c r="RLI285" s="163"/>
      <c r="RLJ285" s="160"/>
      <c r="RLK285" s="161"/>
      <c r="RLL285" s="163"/>
      <c r="RLM285" s="163"/>
      <c r="RLN285" s="160"/>
      <c r="RLO285" s="161"/>
      <c r="RLP285" s="163"/>
      <c r="RLQ285" s="163"/>
      <c r="RLR285" s="160"/>
      <c r="RLS285" s="161"/>
      <c r="RLT285" s="163"/>
      <c r="RLU285" s="163"/>
      <c r="RLV285" s="160"/>
      <c r="RLW285" s="161"/>
      <c r="RLX285" s="163"/>
      <c r="RLY285" s="163"/>
      <c r="RLZ285" s="160"/>
      <c r="RMA285" s="161"/>
      <c r="RMB285" s="163"/>
      <c r="RMC285" s="163"/>
      <c r="RMD285" s="160"/>
      <c r="RME285" s="161"/>
      <c r="RMF285" s="163"/>
      <c r="RMG285" s="163"/>
      <c r="RMH285" s="160"/>
      <c r="RMI285" s="161"/>
      <c r="RMJ285" s="163"/>
      <c r="RMK285" s="163"/>
      <c r="RML285" s="160"/>
      <c r="RMM285" s="161"/>
      <c r="RMN285" s="163"/>
      <c r="RMO285" s="163"/>
      <c r="RMP285" s="160"/>
      <c r="RMQ285" s="161"/>
      <c r="RMR285" s="163"/>
      <c r="RMS285" s="163"/>
      <c r="RMT285" s="160"/>
      <c r="RMU285" s="161"/>
      <c r="RMV285" s="163"/>
      <c r="RMW285" s="163"/>
      <c r="RMX285" s="160"/>
      <c r="RMY285" s="161"/>
      <c r="RMZ285" s="163"/>
      <c r="RNA285" s="163"/>
      <c r="RNB285" s="160"/>
      <c r="RNC285" s="161"/>
      <c r="RND285" s="163"/>
      <c r="RNE285" s="163"/>
      <c r="RNF285" s="160"/>
      <c r="RNG285" s="161"/>
      <c r="RNH285" s="163"/>
      <c r="RNI285" s="163"/>
      <c r="RNJ285" s="160"/>
      <c r="RNK285" s="161"/>
      <c r="RNL285" s="163"/>
      <c r="RNM285" s="163"/>
      <c r="RNN285" s="160"/>
      <c r="RNO285" s="161"/>
      <c r="RNP285" s="163"/>
      <c r="RNQ285" s="163"/>
      <c r="RNR285" s="160"/>
      <c r="RNS285" s="161"/>
      <c r="RNT285" s="163"/>
      <c r="RNU285" s="163"/>
      <c r="RNV285" s="160"/>
      <c r="RNW285" s="161"/>
      <c r="RNX285" s="163"/>
      <c r="RNY285" s="163"/>
      <c r="RNZ285" s="160"/>
      <c r="ROA285" s="161"/>
      <c r="ROB285" s="163"/>
      <c r="ROC285" s="163"/>
      <c r="ROD285" s="160"/>
      <c r="ROE285" s="161"/>
      <c r="ROF285" s="163"/>
      <c r="ROG285" s="163"/>
      <c r="ROH285" s="160"/>
      <c r="ROI285" s="161"/>
      <c r="ROJ285" s="163"/>
      <c r="ROK285" s="163"/>
      <c r="ROL285" s="160"/>
      <c r="ROM285" s="161"/>
      <c r="RON285" s="163"/>
      <c r="ROO285" s="163"/>
      <c r="ROP285" s="160"/>
      <c r="ROQ285" s="161"/>
      <c r="ROR285" s="163"/>
      <c r="ROS285" s="163"/>
      <c r="ROT285" s="160"/>
      <c r="ROU285" s="161"/>
      <c r="ROV285" s="163"/>
      <c r="ROW285" s="163"/>
      <c r="ROX285" s="160"/>
      <c r="ROY285" s="161"/>
      <c r="ROZ285" s="163"/>
      <c r="RPA285" s="163"/>
      <c r="RPB285" s="160"/>
      <c r="RPC285" s="161"/>
      <c r="RPD285" s="163"/>
      <c r="RPE285" s="163"/>
      <c r="RPF285" s="160"/>
      <c r="RPG285" s="161"/>
      <c r="RPH285" s="163"/>
      <c r="RPI285" s="163"/>
      <c r="RPJ285" s="160"/>
      <c r="RPK285" s="161"/>
      <c r="RPL285" s="163"/>
      <c r="RPM285" s="163"/>
      <c r="RPN285" s="160"/>
      <c r="RPO285" s="161"/>
      <c r="RPP285" s="163"/>
      <c r="RPQ285" s="163"/>
      <c r="RPR285" s="160"/>
      <c r="RPS285" s="161"/>
      <c r="RPT285" s="163"/>
      <c r="RPU285" s="163"/>
      <c r="RPV285" s="160"/>
      <c r="RPW285" s="161"/>
      <c r="RPX285" s="163"/>
      <c r="RPY285" s="163"/>
      <c r="RPZ285" s="160"/>
      <c r="RQA285" s="161"/>
      <c r="RQB285" s="163"/>
      <c r="RQC285" s="163"/>
      <c r="RQD285" s="160"/>
      <c r="RQE285" s="161"/>
      <c r="RQF285" s="163"/>
      <c r="RQG285" s="163"/>
      <c r="RQH285" s="160"/>
      <c r="RQI285" s="161"/>
      <c r="RQJ285" s="163"/>
      <c r="RQK285" s="163"/>
      <c r="RQL285" s="160"/>
      <c r="RQM285" s="161"/>
      <c r="RQN285" s="163"/>
      <c r="RQO285" s="163"/>
      <c r="RQP285" s="160"/>
      <c r="RQQ285" s="161"/>
      <c r="RQR285" s="163"/>
      <c r="RQS285" s="163"/>
      <c r="RQT285" s="160"/>
      <c r="RQU285" s="161"/>
      <c r="RQV285" s="163"/>
      <c r="RQW285" s="163"/>
      <c r="RQX285" s="160"/>
      <c r="RQY285" s="161"/>
      <c r="RQZ285" s="163"/>
      <c r="RRA285" s="163"/>
      <c r="RRB285" s="160"/>
      <c r="RRC285" s="161"/>
      <c r="RRD285" s="163"/>
      <c r="RRE285" s="163"/>
      <c r="RRF285" s="160"/>
      <c r="RRG285" s="161"/>
      <c r="RRH285" s="163"/>
      <c r="RRI285" s="163"/>
      <c r="RRJ285" s="160"/>
      <c r="RRK285" s="161"/>
      <c r="RRL285" s="163"/>
      <c r="RRM285" s="163"/>
      <c r="RRN285" s="160"/>
      <c r="RRO285" s="161"/>
      <c r="RRP285" s="163"/>
      <c r="RRQ285" s="163"/>
      <c r="RRR285" s="160"/>
      <c r="RRS285" s="161"/>
      <c r="RRT285" s="163"/>
      <c r="RRU285" s="163"/>
      <c r="RRV285" s="160"/>
      <c r="RRW285" s="161"/>
      <c r="RRX285" s="163"/>
      <c r="RRY285" s="163"/>
      <c r="RRZ285" s="160"/>
      <c r="RSA285" s="161"/>
      <c r="RSB285" s="163"/>
      <c r="RSC285" s="163"/>
      <c r="RSD285" s="160"/>
      <c r="RSE285" s="161"/>
      <c r="RSF285" s="163"/>
      <c r="RSG285" s="163"/>
      <c r="RSH285" s="160"/>
      <c r="RSI285" s="161"/>
      <c r="RSJ285" s="163"/>
      <c r="RSK285" s="163"/>
      <c r="RSL285" s="160"/>
      <c r="RSM285" s="161"/>
      <c r="RSN285" s="163"/>
      <c r="RSO285" s="163"/>
      <c r="RSP285" s="160"/>
      <c r="RSQ285" s="161"/>
      <c r="RSR285" s="163"/>
      <c r="RSS285" s="163"/>
      <c r="RST285" s="160"/>
      <c r="RSU285" s="161"/>
      <c r="RSV285" s="163"/>
      <c r="RSW285" s="163"/>
      <c r="RSX285" s="160"/>
      <c r="RSY285" s="161"/>
      <c r="RSZ285" s="163"/>
      <c r="RTA285" s="163"/>
      <c r="RTB285" s="160"/>
      <c r="RTC285" s="161"/>
      <c r="RTD285" s="163"/>
      <c r="RTE285" s="163"/>
      <c r="RTF285" s="160"/>
      <c r="RTG285" s="161"/>
      <c r="RTH285" s="163"/>
      <c r="RTI285" s="163"/>
      <c r="RTJ285" s="160"/>
      <c r="RTK285" s="161"/>
      <c r="RTL285" s="163"/>
      <c r="RTM285" s="163"/>
      <c r="RTN285" s="160"/>
      <c r="RTO285" s="161"/>
      <c r="RTP285" s="163"/>
      <c r="RTQ285" s="163"/>
      <c r="RTR285" s="160"/>
      <c r="RTS285" s="161"/>
      <c r="RTT285" s="163"/>
      <c r="RTU285" s="163"/>
      <c r="RTV285" s="160"/>
      <c r="RTW285" s="161"/>
      <c r="RTX285" s="163"/>
      <c r="RTY285" s="163"/>
      <c r="RTZ285" s="160"/>
      <c r="RUA285" s="161"/>
      <c r="RUB285" s="163"/>
      <c r="RUC285" s="163"/>
      <c r="RUD285" s="160"/>
      <c r="RUE285" s="161"/>
      <c r="RUF285" s="163"/>
      <c r="RUG285" s="163"/>
      <c r="RUH285" s="160"/>
      <c r="RUI285" s="161"/>
      <c r="RUJ285" s="163"/>
      <c r="RUK285" s="163"/>
      <c r="RUL285" s="160"/>
      <c r="RUM285" s="161"/>
      <c r="RUN285" s="163"/>
      <c r="RUO285" s="163"/>
      <c r="RUP285" s="160"/>
      <c r="RUQ285" s="161"/>
      <c r="RUR285" s="163"/>
      <c r="RUS285" s="163"/>
      <c r="RUT285" s="160"/>
      <c r="RUU285" s="161"/>
      <c r="RUV285" s="163"/>
      <c r="RUW285" s="163"/>
      <c r="RUX285" s="160"/>
      <c r="RUY285" s="161"/>
      <c r="RUZ285" s="163"/>
      <c r="RVA285" s="163"/>
      <c r="RVB285" s="160"/>
      <c r="RVC285" s="161"/>
      <c r="RVD285" s="163"/>
      <c r="RVE285" s="163"/>
      <c r="RVF285" s="160"/>
      <c r="RVG285" s="161"/>
      <c r="RVH285" s="163"/>
      <c r="RVI285" s="163"/>
      <c r="RVJ285" s="160"/>
      <c r="RVK285" s="161"/>
      <c r="RVL285" s="163"/>
      <c r="RVM285" s="163"/>
      <c r="RVN285" s="160"/>
      <c r="RVO285" s="161"/>
      <c r="RVP285" s="163"/>
      <c r="RVQ285" s="163"/>
      <c r="RVR285" s="160"/>
      <c r="RVS285" s="161"/>
      <c r="RVT285" s="163"/>
      <c r="RVU285" s="163"/>
      <c r="RVV285" s="160"/>
      <c r="RVW285" s="161"/>
      <c r="RVX285" s="163"/>
      <c r="RVY285" s="163"/>
      <c r="RVZ285" s="160"/>
      <c r="RWA285" s="161"/>
      <c r="RWB285" s="163"/>
      <c r="RWC285" s="163"/>
      <c r="RWD285" s="160"/>
      <c r="RWE285" s="161"/>
      <c r="RWF285" s="163"/>
      <c r="RWG285" s="163"/>
      <c r="RWH285" s="160"/>
      <c r="RWI285" s="161"/>
      <c r="RWJ285" s="163"/>
      <c r="RWK285" s="163"/>
      <c r="RWL285" s="160"/>
      <c r="RWM285" s="161"/>
      <c r="RWN285" s="163"/>
      <c r="RWO285" s="163"/>
      <c r="RWP285" s="160"/>
      <c r="RWQ285" s="161"/>
      <c r="RWR285" s="163"/>
      <c r="RWS285" s="163"/>
      <c r="RWT285" s="160"/>
      <c r="RWU285" s="161"/>
      <c r="RWV285" s="163"/>
      <c r="RWW285" s="163"/>
      <c r="RWX285" s="160"/>
      <c r="RWY285" s="161"/>
      <c r="RWZ285" s="163"/>
      <c r="RXA285" s="163"/>
      <c r="RXB285" s="160"/>
      <c r="RXC285" s="161"/>
      <c r="RXD285" s="163"/>
      <c r="RXE285" s="163"/>
      <c r="RXF285" s="160"/>
      <c r="RXG285" s="161"/>
      <c r="RXH285" s="163"/>
      <c r="RXI285" s="163"/>
      <c r="RXJ285" s="160"/>
      <c r="RXK285" s="161"/>
      <c r="RXL285" s="163"/>
      <c r="RXM285" s="163"/>
      <c r="RXN285" s="160"/>
      <c r="RXO285" s="161"/>
      <c r="RXP285" s="163"/>
      <c r="RXQ285" s="163"/>
      <c r="RXR285" s="160"/>
      <c r="RXS285" s="161"/>
      <c r="RXT285" s="163"/>
      <c r="RXU285" s="163"/>
      <c r="RXV285" s="160"/>
      <c r="RXW285" s="161"/>
      <c r="RXX285" s="163"/>
      <c r="RXY285" s="163"/>
      <c r="RXZ285" s="160"/>
      <c r="RYA285" s="161"/>
      <c r="RYB285" s="163"/>
      <c r="RYC285" s="163"/>
      <c r="RYD285" s="160"/>
      <c r="RYE285" s="161"/>
      <c r="RYF285" s="163"/>
      <c r="RYG285" s="163"/>
      <c r="RYH285" s="160"/>
      <c r="RYI285" s="161"/>
      <c r="RYJ285" s="163"/>
      <c r="RYK285" s="163"/>
      <c r="RYL285" s="160"/>
      <c r="RYM285" s="161"/>
      <c r="RYN285" s="163"/>
      <c r="RYO285" s="163"/>
      <c r="RYP285" s="160"/>
      <c r="RYQ285" s="161"/>
      <c r="RYR285" s="163"/>
      <c r="RYS285" s="163"/>
      <c r="RYT285" s="160"/>
      <c r="RYU285" s="161"/>
      <c r="RYV285" s="163"/>
      <c r="RYW285" s="163"/>
      <c r="RYX285" s="160"/>
      <c r="RYY285" s="161"/>
      <c r="RYZ285" s="163"/>
      <c r="RZA285" s="163"/>
      <c r="RZB285" s="160"/>
      <c r="RZC285" s="161"/>
      <c r="RZD285" s="163"/>
      <c r="RZE285" s="163"/>
      <c r="RZF285" s="160"/>
      <c r="RZG285" s="161"/>
      <c r="RZH285" s="163"/>
      <c r="RZI285" s="163"/>
      <c r="RZJ285" s="160"/>
      <c r="RZK285" s="161"/>
      <c r="RZL285" s="163"/>
      <c r="RZM285" s="163"/>
      <c r="RZN285" s="160"/>
      <c r="RZO285" s="161"/>
      <c r="RZP285" s="163"/>
      <c r="RZQ285" s="163"/>
      <c r="RZR285" s="160"/>
      <c r="RZS285" s="161"/>
      <c r="RZT285" s="163"/>
      <c r="RZU285" s="163"/>
      <c r="RZV285" s="160"/>
      <c r="RZW285" s="161"/>
      <c r="RZX285" s="163"/>
      <c r="RZY285" s="163"/>
      <c r="RZZ285" s="160"/>
      <c r="SAA285" s="161"/>
      <c r="SAB285" s="163"/>
      <c r="SAC285" s="163"/>
      <c r="SAD285" s="160"/>
      <c r="SAE285" s="161"/>
      <c r="SAF285" s="163"/>
      <c r="SAG285" s="163"/>
      <c r="SAH285" s="160"/>
      <c r="SAI285" s="161"/>
      <c r="SAJ285" s="163"/>
      <c r="SAK285" s="163"/>
      <c r="SAL285" s="160"/>
      <c r="SAM285" s="161"/>
      <c r="SAN285" s="163"/>
      <c r="SAO285" s="163"/>
      <c r="SAP285" s="160"/>
      <c r="SAQ285" s="161"/>
      <c r="SAR285" s="163"/>
      <c r="SAS285" s="163"/>
      <c r="SAT285" s="160"/>
      <c r="SAU285" s="161"/>
      <c r="SAV285" s="163"/>
      <c r="SAW285" s="163"/>
      <c r="SAX285" s="160"/>
      <c r="SAY285" s="161"/>
      <c r="SAZ285" s="163"/>
      <c r="SBA285" s="163"/>
      <c r="SBB285" s="160"/>
      <c r="SBC285" s="161"/>
      <c r="SBD285" s="163"/>
      <c r="SBE285" s="163"/>
      <c r="SBF285" s="160"/>
      <c r="SBG285" s="161"/>
      <c r="SBH285" s="163"/>
      <c r="SBI285" s="163"/>
      <c r="SBJ285" s="160"/>
      <c r="SBK285" s="161"/>
      <c r="SBL285" s="163"/>
      <c r="SBM285" s="163"/>
      <c r="SBN285" s="160"/>
      <c r="SBO285" s="161"/>
      <c r="SBP285" s="163"/>
      <c r="SBQ285" s="163"/>
      <c r="SBR285" s="160"/>
      <c r="SBS285" s="161"/>
      <c r="SBT285" s="163"/>
      <c r="SBU285" s="163"/>
      <c r="SBV285" s="160"/>
      <c r="SBW285" s="161"/>
      <c r="SBX285" s="163"/>
      <c r="SBY285" s="163"/>
      <c r="SBZ285" s="160"/>
      <c r="SCA285" s="161"/>
      <c r="SCB285" s="163"/>
      <c r="SCC285" s="163"/>
      <c r="SCD285" s="160"/>
      <c r="SCE285" s="161"/>
      <c r="SCF285" s="163"/>
      <c r="SCG285" s="163"/>
      <c r="SCH285" s="160"/>
      <c r="SCI285" s="161"/>
      <c r="SCJ285" s="163"/>
      <c r="SCK285" s="163"/>
      <c r="SCL285" s="160"/>
      <c r="SCM285" s="161"/>
      <c r="SCN285" s="163"/>
      <c r="SCO285" s="163"/>
      <c r="SCP285" s="160"/>
      <c r="SCQ285" s="161"/>
      <c r="SCR285" s="163"/>
      <c r="SCS285" s="163"/>
      <c r="SCT285" s="160"/>
      <c r="SCU285" s="161"/>
      <c r="SCV285" s="163"/>
      <c r="SCW285" s="163"/>
      <c r="SCX285" s="160"/>
      <c r="SCY285" s="161"/>
      <c r="SCZ285" s="163"/>
      <c r="SDA285" s="163"/>
      <c r="SDB285" s="160"/>
      <c r="SDC285" s="161"/>
      <c r="SDD285" s="163"/>
      <c r="SDE285" s="163"/>
      <c r="SDF285" s="160"/>
      <c r="SDG285" s="161"/>
      <c r="SDH285" s="163"/>
      <c r="SDI285" s="163"/>
      <c r="SDJ285" s="160"/>
      <c r="SDK285" s="161"/>
      <c r="SDL285" s="163"/>
      <c r="SDM285" s="163"/>
      <c r="SDN285" s="160"/>
      <c r="SDO285" s="161"/>
      <c r="SDP285" s="163"/>
      <c r="SDQ285" s="163"/>
      <c r="SDR285" s="160"/>
      <c r="SDS285" s="161"/>
      <c r="SDT285" s="163"/>
      <c r="SDU285" s="163"/>
      <c r="SDV285" s="160"/>
      <c r="SDW285" s="161"/>
      <c r="SDX285" s="163"/>
      <c r="SDY285" s="163"/>
      <c r="SDZ285" s="160"/>
      <c r="SEA285" s="161"/>
      <c r="SEB285" s="163"/>
      <c r="SEC285" s="163"/>
      <c r="SED285" s="160"/>
      <c r="SEE285" s="161"/>
      <c r="SEF285" s="163"/>
      <c r="SEG285" s="163"/>
      <c r="SEH285" s="160"/>
      <c r="SEI285" s="161"/>
      <c r="SEJ285" s="163"/>
      <c r="SEK285" s="163"/>
      <c r="SEL285" s="160"/>
      <c r="SEM285" s="161"/>
      <c r="SEN285" s="163"/>
      <c r="SEO285" s="163"/>
      <c r="SEP285" s="160"/>
      <c r="SEQ285" s="161"/>
      <c r="SER285" s="163"/>
      <c r="SES285" s="163"/>
      <c r="SET285" s="160"/>
      <c r="SEU285" s="161"/>
      <c r="SEV285" s="163"/>
      <c r="SEW285" s="163"/>
      <c r="SEX285" s="160"/>
      <c r="SEY285" s="161"/>
      <c r="SEZ285" s="163"/>
      <c r="SFA285" s="163"/>
      <c r="SFB285" s="160"/>
      <c r="SFC285" s="161"/>
      <c r="SFD285" s="163"/>
      <c r="SFE285" s="163"/>
      <c r="SFF285" s="160"/>
      <c r="SFG285" s="161"/>
      <c r="SFH285" s="163"/>
      <c r="SFI285" s="163"/>
      <c r="SFJ285" s="160"/>
      <c r="SFK285" s="161"/>
      <c r="SFL285" s="163"/>
      <c r="SFM285" s="163"/>
      <c r="SFN285" s="160"/>
      <c r="SFO285" s="161"/>
      <c r="SFP285" s="163"/>
      <c r="SFQ285" s="163"/>
      <c r="SFR285" s="160"/>
      <c r="SFS285" s="161"/>
      <c r="SFT285" s="163"/>
      <c r="SFU285" s="163"/>
      <c r="SFV285" s="160"/>
      <c r="SFW285" s="161"/>
      <c r="SFX285" s="163"/>
      <c r="SFY285" s="163"/>
      <c r="SFZ285" s="160"/>
      <c r="SGA285" s="161"/>
      <c r="SGB285" s="163"/>
      <c r="SGC285" s="163"/>
      <c r="SGD285" s="160"/>
      <c r="SGE285" s="161"/>
      <c r="SGF285" s="163"/>
      <c r="SGG285" s="163"/>
      <c r="SGH285" s="160"/>
      <c r="SGI285" s="161"/>
      <c r="SGJ285" s="163"/>
      <c r="SGK285" s="163"/>
      <c r="SGL285" s="160"/>
      <c r="SGM285" s="161"/>
      <c r="SGN285" s="163"/>
      <c r="SGO285" s="163"/>
      <c r="SGP285" s="160"/>
      <c r="SGQ285" s="161"/>
      <c r="SGR285" s="163"/>
      <c r="SGS285" s="163"/>
      <c r="SGT285" s="160"/>
      <c r="SGU285" s="161"/>
      <c r="SGV285" s="163"/>
      <c r="SGW285" s="163"/>
      <c r="SGX285" s="160"/>
      <c r="SGY285" s="161"/>
      <c r="SGZ285" s="163"/>
      <c r="SHA285" s="163"/>
      <c r="SHB285" s="160"/>
      <c r="SHC285" s="161"/>
      <c r="SHD285" s="163"/>
      <c r="SHE285" s="163"/>
      <c r="SHF285" s="160"/>
      <c r="SHG285" s="161"/>
      <c r="SHH285" s="163"/>
      <c r="SHI285" s="163"/>
      <c r="SHJ285" s="160"/>
      <c r="SHK285" s="161"/>
      <c r="SHL285" s="163"/>
      <c r="SHM285" s="163"/>
      <c r="SHN285" s="160"/>
      <c r="SHO285" s="161"/>
      <c r="SHP285" s="163"/>
      <c r="SHQ285" s="163"/>
      <c r="SHR285" s="160"/>
      <c r="SHS285" s="161"/>
      <c r="SHT285" s="163"/>
      <c r="SHU285" s="163"/>
      <c r="SHV285" s="160"/>
      <c r="SHW285" s="161"/>
      <c r="SHX285" s="163"/>
      <c r="SHY285" s="163"/>
      <c r="SHZ285" s="160"/>
      <c r="SIA285" s="161"/>
      <c r="SIB285" s="163"/>
      <c r="SIC285" s="163"/>
      <c r="SID285" s="160"/>
      <c r="SIE285" s="161"/>
      <c r="SIF285" s="163"/>
      <c r="SIG285" s="163"/>
      <c r="SIH285" s="160"/>
      <c r="SII285" s="161"/>
      <c r="SIJ285" s="163"/>
      <c r="SIK285" s="163"/>
      <c r="SIL285" s="160"/>
      <c r="SIM285" s="161"/>
      <c r="SIN285" s="163"/>
      <c r="SIO285" s="163"/>
      <c r="SIP285" s="160"/>
      <c r="SIQ285" s="161"/>
      <c r="SIR285" s="163"/>
      <c r="SIS285" s="163"/>
      <c r="SIT285" s="160"/>
      <c r="SIU285" s="161"/>
      <c r="SIV285" s="163"/>
      <c r="SIW285" s="163"/>
      <c r="SIX285" s="160"/>
      <c r="SIY285" s="161"/>
      <c r="SIZ285" s="163"/>
      <c r="SJA285" s="163"/>
      <c r="SJB285" s="160"/>
      <c r="SJC285" s="161"/>
      <c r="SJD285" s="163"/>
      <c r="SJE285" s="163"/>
      <c r="SJF285" s="160"/>
      <c r="SJG285" s="161"/>
      <c r="SJH285" s="163"/>
      <c r="SJI285" s="163"/>
      <c r="SJJ285" s="160"/>
      <c r="SJK285" s="161"/>
      <c r="SJL285" s="163"/>
      <c r="SJM285" s="163"/>
      <c r="SJN285" s="160"/>
      <c r="SJO285" s="161"/>
      <c r="SJP285" s="163"/>
      <c r="SJQ285" s="163"/>
      <c r="SJR285" s="160"/>
      <c r="SJS285" s="161"/>
      <c r="SJT285" s="163"/>
      <c r="SJU285" s="163"/>
      <c r="SJV285" s="160"/>
      <c r="SJW285" s="161"/>
      <c r="SJX285" s="163"/>
      <c r="SJY285" s="163"/>
      <c r="SJZ285" s="160"/>
      <c r="SKA285" s="161"/>
      <c r="SKB285" s="163"/>
      <c r="SKC285" s="163"/>
      <c r="SKD285" s="160"/>
      <c r="SKE285" s="161"/>
      <c r="SKF285" s="163"/>
      <c r="SKG285" s="163"/>
      <c r="SKH285" s="160"/>
      <c r="SKI285" s="161"/>
      <c r="SKJ285" s="163"/>
      <c r="SKK285" s="163"/>
      <c r="SKL285" s="160"/>
      <c r="SKM285" s="161"/>
      <c r="SKN285" s="163"/>
      <c r="SKO285" s="163"/>
      <c r="SKP285" s="160"/>
      <c r="SKQ285" s="161"/>
      <c r="SKR285" s="163"/>
      <c r="SKS285" s="163"/>
      <c r="SKT285" s="160"/>
      <c r="SKU285" s="161"/>
      <c r="SKV285" s="163"/>
      <c r="SKW285" s="163"/>
      <c r="SKX285" s="160"/>
      <c r="SKY285" s="161"/>
      <c r="SKZ285" s="163"/>
      <c r="SLA285" s="163"/>
      <c r="SLB285" s="160"/>
      <c r="SLC285" s="161"/>
      <c r="SLD285" s="163"/>
      <c r="SLE285" s="163"/>
      <c r="SLF285" s="160"/>
      <c r="SLG285" s="161"/>
      <c r="SLH285" s="163"/>
      <c r="SLI285" s="163"/>
      <c r="SLJ285" s="160"/>
      <c r="SLK285" s="161"/>
      <c r="SLL285" s="163"/>
      <c r="SLM285" s="163"/>
      <c r="SLN285" s="160"/>
      <c r="SLO285" s="161"/>
      <c r="SLP285" s="163"/>
      <c r="SLQ285" s="163"/>
      <c r="SLR285" s="160"/>
      <c r="SLS285" s="161"/>
      <c r="SLT285" s="163"/>
      <c r="SLU285" s="163"/>
      <c r="SLV285" s="160"/>
      <c r="SLW285" s="161"/>
      <c r="SLX285" s="163"/>
      <c r="SLY285" s="163"/>
      <c r="SLZ285" s="160"/>
      <c r="SMA285" s="161"/>
      <c r="SMB285" s="163"/>
      <c r="SMC285" s="163"/>
      <c r="SMD285" s="160"/>
      <c r="SME285" s="161"/>
      <c r="SMF285" s="163"/>
      <c r="SMG285" s="163"/>
      <c r="SMH285" s="160"/>
      <c r="SMI285" s="161"/>
      <c r="SMJ285" s="163"/>
      <c r="SMK285" s="163"/>
      <c r="SML285" s="160"/>
      <c r="SMM285" s="161"/>
      <c r="SMN285" s="163"/>
      <c r="SMO285" s="163"/>
      <c r="SMP285" s="160"/>
      <c r="SMQ285" s="161"/>
      <c r="SMR285" s="163"/>
      <c r="SMS285" s="163"/>
      <c r="SMT285" s="160"/>
      <c r="SMU285" s="161"/>
      <c r="SMV285" s="163"/>
      <c r="SMW285" s="163"/>
      <c r="SMX285" s="160"/>
      <c r="SMY285" s="161"/>
      <c r="SMZ285" s="163"/>
      <c r="SNA285" s="163"/>
      <c r="SNB285" s="160"/>
      <c r="SNC285" s="161"/>
      <c r="SND285" s="163"/>
      <c r="SNE285" s="163"/>
      <c r="SNF285" s="160"/>
      <c r="SNG285" s="161"/>
      <c r="SNH285" s="163"/>
      <c r="SNI285" s="163"/>
      <c r="SNJ285" s="160"/>
      <c r="SNK285" s="161"/>
      <c r="SNL285" s="163"/>
      <c r="SNM285" s="163"/>
      <c r="SNN285" s="160"/>
      <c r="SNO285" s="161"/>
      <c r="SNP285" s="163"/>
      <c r="SNQ285" s="163"/>
      <c r="SNR285" s="160"/>
      <c r="SNS285" s="161"/>
      <c r="SNT285" s="163"/>
      <c r="SNU285" s="163"/>
      <c r="SNV285" s="160"/>
      <c r="SNW285" s="161"/>
      <c r="SNX285" s="163"/>
      <c r="SNY285" s="163"/>
      <c r="SNZ285" s="160"/>
      <c r="SOA285" s="161"/>
      <c r="SOB285" s="163"/>
      <c r="SOC285" s="163"/>
      <c r="SOD285" s="160"/>
      <c r="SOE285" s="161"/>
      <c r="SOF285" s="163"/>
      <c r="SOG285" s="163"/>
      <c r="SOH285" s="160"/>
      <c r="SOI285" s="161"/>
      <c r="SOJ285" s="163"/>
      <c r="SOK285" s="163"/>
      <c r="SOL285" s="160"/>
      <c r="SOM285" s="161"/>
      <c r="SON285" s="163"/>
      <c r="SOO285" s="163"/>
      <c r="SOP285" s="160"/>
      <c r="SOQ285" s="161"/>
      <c r="SOR285" s="163"/>
      <c r="SOS285" s="163"/>
      <c r="SOT285" s="160"/>
      <c r="SOU285" s="161"/>
      <c r="SOV285" s="163"/>
      <c r="SOW285" s="163"/>
      <c r="SOX285" s="160"/>
      <c r="SOY285" s="161"/>
      <c r="SOZ285" s="163"/>
      <c r="SPA285" s="163"/>
      <c r="SPB285" s="160"/>
      <c r="SPC285" s="161"/>
      <c r="SPD285" s="163"/>
      <c r="SPE285" s="163"/>
      <c r="SPF285" s="160"/>
      <c r="SPG285" s="161"/>
      <c r="SPH285" s="163"/>
      <c r="SPI285" s="163"/>
      <c r="SPJ285" s="160"/>
      <c r="SPK285" s="161"/>
      <c r="SPL285" s="163"/>
      <c r="SPM285" s="163"/>
      <c r="SPN285" s="160"/>
      <c r="SPO285" s="161"/>
      <c r="SPP285" s="163"/>
      <c r="SPQ285" s="163"/>
      <c r="SPR285" s="160"/>
      <c r="SPS285" s="161"/>
      <c r="SPT285" s="163"/>
      <c r="SPU285" s="163"/>
      <c r="SPV285" s="160"/>
      <c r="SPW285" s="161"/>
      <c r="SPX285" s="163"/>
      <c r="SPY285" s="163"/>
      <c r="SPZ285" s="160"/>
      <c r="SQA285" s="161"/>
      <c r="SQB285" s="163"/>
      <c r="SQC285" s="163"/>
      <c r="SQD285" s="160"/>
      <c r="SQE285" s="161"/>
      <c r="SQF285" s="163"/>
      <c r="SQG285" s="163"/>
      <c r="SQH285" s="160"/>
      <c r="SQI285" s="161"/>
      <c r="SQJ285" s="163"/>
      <c r="SQK285" s="163"/>
      <c r="SQL285" s="160"/>
      <c r="SQM285" s="161"/>
      <c r="SQN285" s="163"/>
      <c r="SQO285" s="163"/>
      <c r="SQP285" s="160"/>
      <c r="SQQ285" s="161"/>
      <c r="SQR285" s="163"/>
      <c r="SQS285" s="163"/>
      <c r="SQT285" s="160"/>
      <c r="SQU285" s="161"/>
      <c r="SQV285" s="163"/>
      <c r="SQW285" s="163"/>
      <c r="SQX285" s="160"/>
      <c r="SQY285" s="161"/>
      <c r="SQZ285" s="163"/>
      <c r="SRA285" s="163"/>
      <c r="SRB285" s="160"/>
      <c r="SRC285" s="161"/>
      <c r="SRD285" s="163"/>
      <c r="SRE285" s="163"/>
      <c r="SRF285" s="160"/>
      <c r="SRG285" s="161"/>
      <c r="SRH285" s="163"/>
      <c r="SRI285" s="163"/>
      <c r="SRJ285" s="160"/>
      <c r="SRK285" s="161"/>
      <c r="SRL285" s="163"/>
      <c r="SRM285" s="163"/>
      <c r="SRN285" s="160"/>
      <c r="SRO285" s="161"/>
      <c r="SRP285" s="163"/>
      <c r="SRQ285" s="163"/>
      <c r="SRR285" s="160"/>
      <c r="SRS285" s="161"/>
      <c r="SRT285" s="163"/>
      <c r="SRU285" s="163"/>
      <c r="SRV285" s="160"/>
      <c r="SRW285" s="161"/>
      <c r="SRX285" s="163"/>
      <c r="SRY285" s="163"/>
      <c r="SRZ285" s="160"/>
      <c r="SSA285" s="161"/>
      <c r="SSB285" s="163"/>
      <c r="SSC285" s="163"/>
      <c r="SSD285" s="160"/>
      <c r="SSE285" s="161"/>
      <c r="SSF285" s="163"/>
      <c r="SSG285" s="163"/>
      <c r="SSH285" s="160"/>
      <c r="SSI285" s="161"/>
      <c r="SSJ285" s="163"/>
      <c r="SSK285" s="163"/>
      <c r="SSL285" s="160"/>
      <c r="SSM285" s="161"/>
      <c r="SSN285" s="163"/>
      <c r="SSO285" s="163"/>
      <c r="SSP285" s="160"/>
      <c r="SSQ285" s="161"/>
      <c r="SSR285" s="163"/>
      <c r="SSS285" s="163"/>
      <c r="SST285" s="160"/>
      <c r="SSU285" s="161"/>
      <c r="SSV285" s="163"/>
      <c r="SSW285" s="163"/>
      <c r="SSX285" s="160"/>
      <c r="SSY285" s="161"/>
      <c r="SSZ285" s="163"/>
      <c r="STA285" s="163"/>
      <c r="STB285" s="160"/>
      <c r="STC285" s="161"/>
      <c r="STD285" s="163"/>
      <c r="STE285" s="163"/>
      <c r="STF285" s="160"/>
      <c r="STG285" s="161"/>
      <c r="STH285" s="163"/>
      <c r="STI285" s="163"/>
      <c r="STJ285" s="160"/>
      <c r="STK285" s="161"/>
      <c r="STL285" s="163"/>
      <c r="STM285" s="163"/>
      <c r="STN285" s="160"/>
      <c r="STO285" s="161"/>
      <c r="STP285" s="163"/>
      <c r="STQ285" s="163"/>
      <c r="STR285" s="160"/>
      <c r="STS285" s="161"/>
      <c r="STT285" s="163"/>
      <c r="STU285" s="163"/>
      <c r="STV285" s="160"/>
      <c r="STW285" s="161"/>
      <c r="STX285" s="163"/>
      <c r="STY285" s="163"/>
      <c r="STZ285" s="160"/>
      <c r="SUA285" s="161"/>
      <c r="SUB285" s="163"/>
      <c r="SUC285" s="163"/>
      <c r="SUD285" s="160"/>
      <c r="SUE285" s="161"/>
      <c r="SUF285" s="163"/>
      <c r="SUG285" s="163"/>
      <c r="SUH285" s="160"/>
      <c r="SUI285" s="161"/>
      <c r="SUJ285" s="163"/>
      <c r="SUK285" s="163"/>
      <c r="SUL285" s="160"/>
      <c r="SUM285" s="161"/>
      <c r="SUN285" s="163"/>
      <c r="SUO285" s="163"/>
      <c r="SUP285" s="160"/>
      <c r="SUQ285" s="161"/>
      <c r="SUR285" s="163"/>
      <c r="SUS285" s="163"/>
      <c r="SUT285" s="160"/>
      <c r="SUU285" s="161"/>
      <c r="SUV285" s="163"/>
      <c r="SUW285" s="163"/>
      <c r="SUX285" s="160"/>
      <c r="SUY285" s="161"/>
      <c r="SUZ285" s="163"/>
      <c r="SVA285" s="163"/>
      <c r="SVB285" s="160"/>
      <c r="SVC285" s="161"/>
      <c r="SVD285" s="163"/>
      <c r="SVE285" s="163"/>
      <c r="SVF285" s="160"/>
      <c r="SVG285" s="161"/>
      <c r="SVH285" s="163"/>
      <c r="SVI285" s="163"/>
      <c r="SVJ285" s="160"/>
      <c r="SVK285" s="161"/>
      <c r="SVL285" s="163"/>
      <c r="SVM285" s="163"/>
      <c r="SVN285" s="160"/>
      <c r="SVO285" s="161"/>
      <c r="SVP285" s="163"/>
      <c r="SVQ285" s="163"/>
      <c r="SVR285" s="160"/>
      <c r="SVS285" s="161"/>
      <c r="SVT285" s="163"/>
      <c r="SVU285" s="163"/>
      <c r="SVV285" s="160"/>
      <c r="SVW285" s="161"/>
      <c r="SVX285" s="163"/>
      <c r="SVY285" s="163"/>
      <c r="SVZ285" s="160"/>
      <c r="SWA285" s="161"/>
      <c r="SWB285" s="163"/>
      <c r="SWC285" s="163"/>
      <c r="SWD285" s="160"/>
      <c r="SWE285" s="161"/>
      <c r="SWF285" s="163"/>
      <c r="SWG285" s="163"/>
      <c r="SWH285" s="160"/>
      <c r="SWI285" s="161"/>
      <c r="SWJ285" s="163"/>
      <c r="SWK285" s="163"/>
      <c r="SWL285" s="160"/>
      <c r="SWM285" s="161"/>
      <c r="SWN285" s="163"/>
      <c r="SWO285" s="163"/>
      <c r="SWP285" s="160"/>
      <c r="SWQ285" s="161"/>
      <c r="SWR285" s="163"/>
      <c r="SWS285" s="163"/>
      <c r="SWT285" s="160"/>
      <c r="SWU285" s="161"/>
      <c r="SWV285" s="163"/>
      <c r="SWW285" s="163"/>
      <c r="SWX285" s="160"/>
      <c r="SWY285" s="161"/>
      <c r="SWZ285" s="163"/>
      <c r="SXA285" s="163"/>
      <c r="SXB285" s="160"/>
      <c r="SXC285" s="161"/>
      <c r="SXD285" s="163"/>
      <c r="SXE285" s="163"/>
      <c r="SXF285" s="160"/>
      <c r="SXG285" s="161"/>
      <c r="SXH285" s="163"/>
      <c r="SXI285" s="163"/>
      <c r="SXJ285" s="160"/>
      <c r="SXK285" s="161"/>
      <c r="SXL285" s="163"/>
      <c r="SXM285" s="163"/>
      <c r="SXN285" s="160"/>
      <c r="SXO285" s="161"/>
      <c r="SXP285" s="163"/>
      <c r="SXQ285" s="163"/>
      <c r="SXR285" s="160"/>
      <c r="SXS285" s="161"/>
      <c r="SXT285" s="163"/>
      <c r="SXU285" s="163"/>
      <c r="SXV285" s="160"/>
      <c r="SXW285" s="161"/>
      <c r="SXX285" s="163"/>
      <c r="SXY285" s="163"/>
      <c r="SXZ285" s="160"/>
      <c r="SYA285" s="161"/>
      <c r="SYB285" s="163"/>
      <c r="SYC285" s="163"/>
      <c r="SYD285" s="160"/>
      <c r="SYE285" s="161"/>
      <c r="SYF285" s="163"/>
      <c r="SYG285" s="163"/>
      <c r="SYH285" s="160"/>
      <c r="SYI285" s="161"/>
      <c r="SYJ285" s="163"/>
      <c r="SYK285" s="163"/>
      <c r="SYL285" s="160"/>
      <c r="SYM285" s="161"/>
      <c r="SYN285" s="163"/>
      <c r="SYO285" s="163"/>
      <c r="SYP285" s="160"/>
      <c r="SYQ285" s="161"/>
      <c r="SYR285" s="163"/>
      <c r="SYS285" s="163"/>
      <c r="SYT285" s="160"/>
      <c r="SYU285" s="161"/>
      <c r="SYV285" s="163"/>
      <c r="SYW285" s="163"/>
      <c r="SYX285" s="160"/>
      <c r="SYY285" s="161"/>
      <c r="SYZ285" s="163"/>
      <c r="SZA285" s="163"/>
      <c r="SZB285" s="160"/>
      <c r="SZC285" s="161"/>
      <c r="SZD285" s="163"/>
      <c r="SZE285" s="163"/>
      <c r="SZF285" s="160"/>
      <c r="SZG285" s="161"/>
      <c r="SZH285" s="163"/>
      <c r="SZI285" s="163"/>
      <c r="SZJ285" s="160"/>
      <c r="SZK285" s="161"/>
      <c r="SZL285" s="163"/>
      <c r="SZM285" s="163"/>
      <c r="SZN285" s="160"/>
      <c r="SZO285" s="161"/>
      <c r="SZP285" s="163"/>
      <c r="SZQ285" s="163"/>
      <c r="SZR285" s="160"/>
      <c r="SZS285" s="161"/>
      <c r="SZT285" s="163"/>
      <c r="SZU285" s="163"/>
      <c r="SZV285" s="160"/>
      <c r="SZW285" s="161"/>
      <c r="SZX285" s="163"/>
      <c r="SZY285" s="163"/>
      <c r="SZZ285" s="160"/>
      <c r="TAA285" s="161"/>
      <c r="TAB285" s="163"/>
      <c r="TAC285" s="163"/>
      <c r="TAD285" s="160"/>
      <c r="TAE285" s="161"/>
      <c r="TAF285" s="163"/>
      <c r="TAG285" s="163"/>
      <c r="TAH285" s="160"/>
      <c r="TAI285" s="161"/>
      <c r="TAJ285" s="163"/>
      <c r="TAK285" s="163"/>
      <c r="TAL285" s="160"/>
      <c r="TAM285" s="161"/>
      <c r="TAN285" s="163"/>
      <c r="TAO285" s="163"/>
      <c r="TAP285" s="160"/>
      <c r="TAQ285" s="161"/>
      <c r="TAR285" s="163"/>
      <c r="TAS285" s="163"/>
      <c r="TAT285" s="160"/>
      <c r="TAU285" s="161"/>
      <c r="TAV285" s="163"/>
      <c r="TAW285" s="163"/>
      <c r="TAX285" s="160"/>
      <c r="TAY285" s="161"/>
      <c r="TAZ285" s="163"/>
      <c r="TBA285" s="163"/>
      <c r="TBB285" s="160"/>
      <c r="TBC285" s="161"/>
      <c r="TBD285" s="163"/>
      <c r="TBE285" s="163"/>
      <c r="TBF285" s="160"/>
      <c r="TBG285" s="161"/>
      <c r="TBH285" s="163"/>
      <c r="TBI285" s="163"/>
      <c r="TBJ285" s="160"/>
      <c r="TBK285" s="161"/>
      <c r="TBL285" s="163"/>
      <c r="TBM285" s="163"/>
      <c r="TBN285" s="160"/>
      <c r="TBO285" s="161"/>
      <c r="TBP285" s="163"/>
      <c r="TBQ285" s="163"/>
      <c r="TBR285" s="160"/>
      <c r="TBS285" s="161"/>
      <c r="TBT285" s="163"/>
      <c r="TBU285" s="163"/>
      <c r="TBV285" s="160"/>
      <c r="TBW285" s="161"/>
      <c r="TBX285" s="163"/>
      <c r="TBY285" s="163"/>
      <c r="TBZ285" s="160"/>
      <c r="TCA285" s="161"/>
      <c r="TCB285" s="163"/>
      <c r="TCC285" s="163"/>
      <c r="TCD285" s="160"/>
      <c r="TCE285" s="161"/>
      <c r="TCF285" s="163"/>
      <c r="TCG285" s="163"/>
      <c r="TCH285" s="160"/>
      <c r="TCI285" s="161"/>
      <c r="TCJ285" s="163"/>
      <c r="TCK285" s="163"/>
      <c r="TCL285" s="160"/>
      <c r="TCM285" s="161"/>
      <c r="TCN285" s="163"/>
      <c r="TCO285" s="163"/>
      <c r="TCP285" s="160"/>
      <c r="TCQ285" s="161"/>
      <c r="TCR285" s="163"/>
      <c r="TCS285" s="163"/>
      <c r="TCT285" s="160"/>
      <c r="TCU285" s="161"/>
      <c r="TCV285" s="163"/>
      <c r="TCW285" s="163"/>
      <c r="TCX285" s="160"/>
      <c r="TCY285" s="161"/>
      <c r="TCZ285" s="163"/>
      <c r="TDA285" s="163"/>
      <c r="TDB285" s="160"/>
      <c r="TDC285" s="161"/>
      <c r="TDD285" s="163"/>
      <c r="TDE285" s="163"/>
      <c r="TDF285" s="160"/>
      <c r="TDG285" s="161"/>
      <c r="TDH285" s="163"/>
      <c r="TDI285" s="163"/>
      <c r="TDJ285" s="160"/>
      <c r="TDK285" s="161"/>
      <c r="TDL285" s="163"/>
      <c r="TDM285" s="163"/>
      <c r="TDN285" s="160"/>
      <c r="TDO285" s="161"/>
      <c r="TDP285" s="163"/>
      <c r="TDQ285" s="163"/>
      <c r="TDR285" s="160"/>
      <c r="TDS285" s="161"/>
      <c r="TDT285" s="163"/>
      <c r="TDU285" s="163"/>
      <c r="TDV285" s="160"/>
      <c r="TDW285" s="161"/>
      <c r="TDX285" s="163"/>
      <c r="TDY285" s="163"/>
      <c r="TDZ285" s="160"/>
      <c r="TEA285" s="161"/>
      <c r="TEB285" s="163"/>
      <c r="TEC285" s="163"/>
      <c r="TED285" s="160"/>
      <c r="TEE285" s="161"/>
      <c r="TEF285" s="163"/>
      <c r="TEG285" s="163"/>
      <c r="TEH285" s="160"/>
      <c r="TEI285" s="161"/>
      <c r="TEJ285" s="163"/>
      <c r="TEK285" s="163"/>
      <c r="TEL285" s="160"/>
      <c r="TEM285" s="161"/>
      <c r="TEN285" s="163"/>
      <c r="TEO285" s="163"/>
      <c r="TEP285" s="160"/>
      <c r="TEQ285" s="161"/>
      <c r="TER285" s="163"/>
      <c r="TES285" s="163"/>
      <c r="TET285" s="160"/>
      <c r="TEU285" s="161"/>
      <c r="TEV285" s="163"/>
      <c r="TEW285" s="163"/>
      <c r="TEX285" s="160"/>
      <c r="TEY285" s="161"/>
      <c r="TEZ285" s="163"/>
      <c r="TFA285" s="163"/>
      <c r="TFB285" s="160"/>
      <c r="TFC285" s="161"/>
      <c r="TFD285" s="163"/>
      <c r="TFE285" s="163"/>
      <c r="TFF285" s="160"/>
      <c r="TFG285" s="161"/>
      <c r="TFH285" s="163"/>
      <c r="TFI285" s="163"/>
      <c r="TFJ285" s="160"/>
      <c r="TFK285" s="161"/>
      <c r="TFL285" s="163"/>
      <c r="TFM285" s="163"/>
      <c r="TFN285" s="160"/>
      <c r="TFO285" s="161"/>
      <c r="TFP285" s="163"/>
      <c r="TFQ285" s="163"/>
      <c r="TFR285" s="160"/>
      <c r="TFS285" s="161"/>
      <c r="TFT285" s="163"/>
      <c r="TFU285" s="163"/>
      <c r="TFV285" s="160"/>
      <c r="TFW285" s="161"/>
      <c r="TFX285" s="163"/>
      <c r="TFY285" s="163"/>
      <c r="TFZ285" s="160"/>
      <c r="TGA285" s="161"/>
      <c r="TGB285" s="163"/>
      <c r="TGC285" s="163"/>
      <c r="TGD285" s="160"/>
      <c r="TGE285" s="161"/>
      <c r="TGF285" s="163"/>
      <c r="TGG285" s="163"/>
      <c r="TGH285" s="160"/>
      <c r="TGI285" s="161"/>
      <c r="TGJ285" s="163"/>
      <c r="TGK285" s="163"/>
      <c r="TGL285" s="160"/>
      <c r="TGM285" s="161"/>
      <c r="TGN285" s="163"/>
      <c r="TGO285" s="163"/>
      <c r="TGP285" s="160"/>
      <c r="TGQ285" s="161"/>
      <c r="TGR285" s="163"/>
      <c r="TGS285" s="163"/>
      <c r="TGT285" s="160"/>
      <c r="TGU285" s="161"/>
      <c r="TGV285" s="163"/>
      <c r="TGW285" s="163"/>
      <c r="TGX285" s="160"/>
      <c r="TGY285" s="161"/>
      <c r="TGZ285" s="163"/>
      <c r="THA285" s="163"/>
      <c r="THB285" s="160"/>
      <c r="THC285" s="161"/>
      <c r="THD285" s="163"/>
      <c r="THE285" s="163"/>
      <c r="THF285" s="160"/>
      <c r="THG285" s="161"/>
      <c r="THH285" s="163"/>
      <c r="THI285" s="163"/>
      <c r="THJ285" s="160"/>
      <c r="THK285" s="161"/>
      <c r="THL285" s="163"/>
      <c r="THM285" s="163"/>
      <c r="THN285" s="160"/>
      <c r="THO285" s="161"/>
      <c r="THP285" s="163"/>
      <c r="THQ285" s="163"/>
      <c r="THR285" s="160"/>
      <c r="THS285" s="161"/>
      <c r="THT285" s="163"/>
      <c r="THU285" s="163"/>
      <c r="THV285" s="160"/>
      <c r="THW285" s="161"/>
      <c r="THX285" s="163"/>
      <c r="THY285" s="163"/>
      <c r="THZ285" s="160"/>
      <c r="TIA285" s="161"/>
      <c r="TIB285" s="163"/>
      <c r="TIC285" s="163"/>
      <c r="TID285" s="160"/>
      <c r="TIE285" s="161"/>
      <c r="TIF285" s="163"/>
      <c r="TIG285" s="163"/>
      <c r="TIH285" s="160"/>
      <c r="TII285" s="161"/>
      <c r="TIJ285" s="163"/>
      <c r="TIK285" s="163"/>
      <c r="TIL285" s="160"/>
      <c r="TIM285" s="161"/>
      <c r="TIN285" s="163"/>
      <c r="TIO285" s="163"/>
      <c r="TIP285" s="160"/>
      <c r="TIQ285" s="161"/>
      <c r="TIR285" s="163"/>
      <c r="TIS285" s="163"/>
      <c r="TIT285" s="160"/>
      <c r="TIU285" s="161"/>
      <c r="TIV285" s="163"/>
      <c r="TIW285" s="163"/>
      <c r="TIX285" s="160"/>
      <c r="TIY285" s="161"/>
      <c r="TIZ285" s="163"/>
      <c r="TJA285" s="163"/>
      <c r="TJB285" s="160"/>
      <c r="TJC285" s="161"/>
      <c r="TJD285" s="163"/>
      <c r="TJE285" s="163"/>
      <c r="TJF285" s="160"/>
      <c r="TJG285" s="161"/>
      <c r="TJH285" s="163"/>
      <c r="TJI285" s="163"/>
      <c r="TJJ285" s="160"/>
      <c r="TJK285" s="161"/>
      <c r="TJL285" s="163"/>
      <c r="TJM285" s="163"/>
      <c r="TJN285" s="160"/>
      <c r="TJO285" s="161"/>
      <c r="TJP285" s="163"/>
      <c r="TJQ285" s="163"/>
      <c r="TJR285" s="160"/>
      <c r="TJS285" s="161"/>
      <c r="TJT285" s="163"/>
      <c r="TJU285" s="163"/>
      <c r="TJV285" s="160"/>
      <c r="TJW285" s="161"/>
      <c r="TJX285" s="163"/>
      <c r="TJY285" s="163"/>
      <c r="TJZ285" s="160"/>
      <c r="TKA285" s="161"/>
      <c r="TKB285" s="163"/>
      <c r="TKC285" s="163"/>
      <c r="TKD285" s="160"/>
      <c r="TKE285" s="161"/>
      <c r="TKF285" s="163"/>
      <c r="TKG285" s="163"/>
      <c r="TKH285" s="160"/>
      <c r="TKI285" s="161"/>
      <c r="TKJ285" s="163"/>
      <c r="TKK285" s="163"/>
      <c r="TKL285" s="160"/>
      <c r="TKM285" s="161"/>
      <c r="TKN285" s="163"/>
      <c r="TKO285" s="163"/>
      <c r="TKP285" s="160"/>
      <c r="TKQ285" s="161"/>
      <c r="TKR285" s="163"/>
      <c r="TKS285" s="163"/>
      <c r="TKT285" s="160"/>
      <c r="TKU285" s="161"/>
      <c r="TKV285" s="163"/>
      <c r="TKW285" s="163"/>
      <c r="TKX285" s="160"/>
      <c r="TKY285" s="161"/>
      <c r="TKZ285" s="163"/>
      <c r="TLA285" s="163"/>
      <c r="TLB285" s="160"/>
      <c r="TLC285" s="161"/>
      <c r="TLD285" s="163"/>
      <c r="TLE285" s="163"/>
      <c r="TLF285" s="160"/>
      <c r="TLG285" s="161"/>
      <c r="TLH285" s="163"/>
      <c r="TLI285" s="163"/>
      <c r="TLJ285" s="160"/>
      <c r="TLK285" s="161"/>
      <c r="TLL285" s="163"/>
      <c r="TLM285" s="163"/>
      <c r="TLN285" s="160"/>
      <c r="TLO285" s="161"/>
      <c r="TLP285" s="163"/>
      <c r="TLQ285" s="163"/>
      <c r="TLR285" s="160"/>
      <c r="TLS285" s="161"/>
      <c r="TLT285" s="163"/>
      <c r="TLU285" s="163"/>
      <c r="TLV285" s="160"/>
      <c r="TLW285" s="161"/>
      <c r="TLX285" s="163"/>
      <c r="TLY285" s="163"/>
      <c r="TLZ285" s="160"/>
      <c r="TMA285" s="161"/>
      <c r="TMB285" s="163"/>
      <c r="TMC285" s="163"/>
      <c r="TMD285" s="160"/>
      <c r="TME285" s="161"/>
      <c r="TMF285" s="163"/>
      <c r="TMG285" s="163"/>
      <c r="TMH285" s="160"/>
      <c r="TMI285" s="161"/>
      <c r="TMJ285" s="163"/>
      <c r="TMK285" s="163"/>
      <c r="TML285" s="160"/>
      <c r="TMM285" s="161"/>
      <c r="TMN285" s="163"/>
      <c r="TMO285" s="163"/>
      <c r="TMP285" s="160"/>
      <c r="TMQ285" s="161"/>
      <c r="TMR285" s="163"/>
      <c r="TMS285" s="163"/>
      <c r="TMT285" s="160"/>
      <c r="TMU285" s="161"/>
      <c r="TMV285" s="163"/>
      <c r="TMW285" s="163"/>
      <c r="TMX285" s="160"/>
      <c r="TMY285" s="161"/>
      <c r="TMZ285" s="163"/>
      <c r="TNA285" s="163"/>
      <c r="TNB285" s="160"/>
      <c r="TNC285" s="161"/>
      <c r="TND285" s="163"/>
      <c r="TNE285" s="163"/>
      <c r="TNF285" s="160"/>
      <c r="TNG285" s="161"/>
      <c r="TNH285" s="163"/>
      <c r="TNI285" s="163"/>
      <c r="TNJ285" s="160"/>
      <c r="TNK285" s="161"/>
      <c r="TNL285" s="163"/>
      <c r="TNM285" s="163"/>
      <c r="TNN285" s="160"/>
      <c r="TNO285" s="161"/>
      <c r="TNP285" s="163"/>
      <c r="TNQ285" s="163"/>
      <c r="TNR285" s="160"/>
      <c r="TNS285" s="161"/>
      <c r="TNT285" s="163"/>
      <c r="TNU285" s="163"/>
      <c r="TNV285" s="160"/>
      <c r="TNW285" s="161"/>
      <c r="TNX285" s="163"/>
      <c r="TNY285" s="163"/>
      <c r="TNZ285" s="160"/>
      <c r="TOA285" s="161"/>
      <c r="TOB285" s="163"/>
      <c r="TOC285" s="163"/>
      <c r="TOD285" s="160"/>
      <c r="TOE285" s="161"/>
      <c r="TOF285" s="163"/>
      <c r="TOG285" s="163"/>
      <c r="TOH285" s="160"/>
      <c r="TOI285" s="161"/>
      <c r="TOJ285" s="163"/>
      <c r="TOK285" s="163"/>
      <c r="TOL285" s="160"/>
      <c r="TOM285" s="161"/>
      <c r="TON285" s="163"/>
      <c r="TOO285" s="163"/>
      <c r="TOP285" s="160"/>
      <c r="TOQ285" s="161"/>
      <c r="TOR285" s="163"/>
      <c r="TOS285" s="163"/>
      <c r="TOT285" s="160"/>
      <c r="TOU285" s="161"/>
      <c r="TOV285" s="163"/>
      <c r="TOW285" s="163"/>
      <c r="TOX285" s="160"/>
      <c r="TOY285" s="161"/>
      <c r="TOZ285" s="163"/>
      <c r="TPA285" s="163"/>
      <c r="TPB285" s="160"/>
      <c r="TPC285" s="161"/>
      <c r="TPD285" s="163"/>
      <c r="TPE285" s="163"/>
      <c r="TPF285" s="160"/>
      <c r="TPG285" s="161"/>
      <c r="TPH285" s="163"/>
      <c r="TPI285" s="163"/>
      <c r="TPJ285" s="160"/>
      <c r="TPK285" s="161"/>
      <c r="TPL285" s="163"/>
      <c r="TPM285" s="163"/>
      <c r="TPN285" s="160"/>
      <c r="TPO285" s="161"/>
      <c r="TPP285" s="163"/>
      <c r="TPQ285" s="163"/>
      <c r="TPR285" s="160"/>
      <c r="TPS285" s="161"/>
      <c r="TPT285" s="163"/>
      <c r="TPU285" s="163"/>
      <c r="TPV285" s="160"/>
      <c r="TPW285" s="161"/>
      <c r="TPX285" s="163"/>
      <c r="TPY285" s="163"/>
      <c r="TPZ285" s="160"/>
      <c r="TQA285" s="161"/>
      <c r="TQB285" s="163"/>
      <c r="TQC285" s="163"/>
      <c r="TQD285" s="160"/>
      <c r="TQE285" s="161"/>
      <c r="TQF285" s="163"/>
      <c r="TQG285" s="163"/>
      <c r="TQH285" s="160"/>
      <c r="TQI285" s="161"/>
      <c r="TQJ285" s="163"/>
      <c r="TQK285" s="163"/>
      <c r="TQL285" s="160"/>
      <c r="TQM285" s="161"/>
      <c r="TQN285" s="163"/>
      <c r="TQO285" s="163"/>
      <c r="TQP285" s="160"/>
      <c r="TQQ285" s="161"/>
      <c r="TQR285" s="163"/>
      <c r="TQS285" s="163"/>
      <c r="TQT285" s="160"/>
      <c r="TQU285" s="161"/>
      <c r="TQV285" s="163"/>
      <c r="TQW285" s="163"/>
      <c r="TQX285" s="160"/>
      <c r="TQY285" s="161"/>
      <c r="TQZ285" s="163"/>
      <c r="TRA285" s="163"/>
      <c r="TRB285" s="160"/>
      <c r="TRC285" s="161"/>
      <c r="TRD285" s="163"/>
      <c r="TRE285" s="163"/>
      <c r="TRF285" s="160"/>
      <c r="TRG285" s="161"/>
      <c r="TRH285" s="163"/>
      <c r="TRI285" s="163"/>
      <c r="TRJ285" s="160"/>
      <c r="TRK285" s="161"/>
      <c r="TRL285" s="163"/>
      <c r="TRM285" s="163"/>
      <c r="TRN285" s="160"/>
      <c r="TRO285" s="161"/>
      <c r="TRP285" s="163"/>
      <c r="TRQ285" s="163"/>
      <c r="TRR285" s="160"/>
      <c r="TRS285" s="161"/>
      <c r="TRT285" s="163"/>
      <c r="TRU285" s="163"/>
      <c r="TRV285" s="160"/>
      <c r="TRW285" s="161"/>
      <c r="TRX285" s="163"/>
      <c r="TRY285" s="163"/>
      <c r="TRZ285" s="160"/>
      <c r="TSA285" s="161"/>
      <c r="TSB285" s="163"/>
      <c r="TSC285" s="163"/>
      <c r="TSD285" s="160"/>
      <c r="TSE285" s="161"/>
      <c r="TSF285" s="163"/>
      <c r="TSG285" s="163"/>
      <c r="TSH285" s="160"/>
      <c r="TSI285" s="161"/>
      <c r="TSJ285" s="163"/>
      <c r="TSK285" s="163"/>
      <c r="TSL285" s="160"/>
      <c r="TSM285" s="161"/>
      <c r="TSN285" s="163"/>
      <c r="TSO285" s="163"/>
      <c r="TSP285" s="160"/>
      <c r="TSQ285" s="161"/>
      <c r="TSR285" s="163"/>
      <c r="TSS285" s="163"/>
      <c r="TST285" s="160"/>
      <c r="TSU285" s="161"/>
      <c r="TSV285" s="163"/>
      <c r="TSW285" s="163"/>
      <c r="TSX285" s="160"/>
      <c r="TSY285" s="161"/>
      <c r="TSZ285" s="163"/>
      <c r="TTA285" s="163"/>
      <c r="TTB285" s="160"/>
      <c r="TTC285" s="161"/>
      <c r="TTD285" s="163"/>
      <c r="TTE285" s="163"/>
      <c r="TTF285" s="160"/>
      <c r="TTG285" s="161"/>
      <c r="TTH285" s="163"/>
      <c r="TTI285" s="163"/>
      <c r="TTJ285" s="160"/>
      <c r="TTK285" s="161"/>
      <c r="TTL285" s="163"/>
      <c r="TTM285" s="163"/>
      <c r="TTN285" s="160"/>
      <c r="TTO285" s="161"/>
      <c r="TTP285" s="163"/>
      <c r="TTQ285" s="163"/>
      <c r="TTR285" s="160"/>
      <c r="TTS285" s="161"/>
      <c r="TTT285" s="163"/>
      <c r="TTU285" s="163"/>
      <c r="TTV285" s="160"/>
      <c r="TTW285" s="161"/>
      <c r="TTX285" s="163"/>
      <c r="TTY285" s="163"/>
      <c r="TTZ285" s="160"/>
      <c r="TUA285" s="161"/>
      <c r="TUB285" s="163"/>
      <c r="TUC285" s="163"/>
      <c r="TUD285" s="160"/>
      <c r="TUE285" s="161"/>
      <c r="TUF285" s="163"/>
      <c r="TUG285" s="163"/>
      <c r="TUH285" s="160"/>
      <c r="TUI285" s="161"/>
      <c r="TUJ285" s="163"/>
      <c r="TUK285" s="163"/>
      <c r="TUL285" s="160"/>
      <c r="TUM285" s="161"/>
      <c r="TUN285" s="163"/>
      <c r="TUO285" s="163"/>
      <c r="TUP285" s="160"/>
      <c r="TUQ285" s="161"/>
      <c r="TUR285" s="163"/>
      <c r="TUS285" s="163"/>
      <c r="TUT285" s="160"/>
      <c r="TUU285" s="161"/>
      <c r="TUV285" s="163"/>
      <c r="TUW285" s="163"/>
      <c r="TUX285" s="160"/>
      <c r="TUY285" s="161"/>
      <c r="TUZ285" s="163"/>
      <c r="TVA285" s="163"/>
      <c r="TVB285" s="160"/>
      <c r="TVC285" s="161"/>
      <c r="TVD285" s="163"/>
      <c r="TVE285" s="163"/>
      <c r="TVF285" s="160"/>
      <c r="TVG285" s="161"/>
      <c r="TVH285" s="163"/>
      <c r="TVI285" s="163"/>
      <c r="TVJ285" s="160"/>
      <c r="TVK285" s="161"/>
      <c r="TVL285" s="163"/>
      <c r="TVM285" s="163"/>
      <c r="TVN285" s="160"/>
      <c r="TVO285" s="161"/>
      <c r="TVP285" s="163"/>
      <c r="TVQ285" s="163"/>
      <c r="TVR285" s="160"/>
      <c r="TVS285" s="161"/>
      <c r="TVT285" s="163"/>
      <c r="TVU285" s="163"/>
      <c r="TVV285" s="160"/>
      <c r="TVW285" s="161"/>
      <c r="TVX285" s="163"/>
      <c r="TVY285" s="163"/>
      <c r="TVZ285" s="160"/>
      <c r="TWA285" s="161"/>
      <c r="TWB285" s="163"/>
      <c r="TWC285" s="163"/>
      <c r="TWD285" s="160"/>
      <c r="TWE285" s="161"/>
      <c r="TWF285" s="163"/>
      <c r="TWG285" s="163"/>
      <c r="TWH285" s="160"/>
      <c r="TWI285" s="161"/>
      <c r="TWJ285" s="163"/>
      <c r="TWK285" s="163"/>
      <c r="TWL285" s="160"/>
      <c r="TWM285" s="161"/>
      <c r="TWN285" s="163"/>
      <c r="TWO285" s="163"/>
      <c r="TWP285" s="160"/>
      <c r="TWQ285" s="161"/>
      <c r="TWR285" s="163"/>
      <c r="TWS285" s="163"/>
      <c r="TWT285" s="160"/>
      <c r="TWU285" s="161"/>
      <c r="TWV285" s="163"/>
      <c r="TWW285" s="163"/>
      <c r="TWX285" s="160"/>
      <c r="TWY285" s="161"/>
      <c r="TWZ285" s="163"/>
      <c r="TXA285" s="163"/>
      <c r="TXB285" s="160"/>
      <c r="TXC285" s="161"/>
      <c r="TXD285" s="163"/>
      <c r="TXE285" s="163"/>
      <c r="TXF285" s="160"/>
      <c r="TXG285" s="161"/>
      <c r="TXH285" s="163"/>
      <c r="TXI285" s="163"/>
      <c r="TXJ285" s="160"/>
      <c r="TXK285" s="161"/>
      <c r="TXL285" s="163"/>
      <c r="TXM285" s="163"/>
      <c r="TXN285" s="160"/>
      <c r="TXO285" s="161"/>
      <c r="TXP285" s="163"/>
      <c r="TXQ285" s="163"/>
      <c r="TXR285" s="160"/>
      <c r="TXS285" s="161"/>
      <c r="TXT285" s="163"/>
      <c r="TXU285" s="163"/>
      <c r="TXV285" s="160"/>
      <c r="TXW285" s="161"/>
      <c r="TXX285" s="163"/>
      <c r="TXY285" s="163"/>
      <c r="TXZ285" s="160"/>
      <c r="TYA285" s="161"/>
      <c r="TYB285" s="163"/>
      <c r="TYC285" s="163"/>
      <c r="TYD285" s="160"/>
      <c r="TYE285" s="161"/>
      <c r="TYF285" s="163"/>
      <c r="TYG285" s="163"/>
      <c r="TYH285" s="160"/>
      <c r="TYI285" s="161"/>
      <c r="TYJ285" s="163"/>
      <c r="TYK285" s="163"/>
      <c r="TYL285" s="160"/>
      <c r="TYM285" s="161"/>
      <c r="TYN285" s="163"/>
      <c r="TYO285" s="163"/>
      <c r="TYP285" s="160"/>
      <c r="TYQ285" s="161"/>
      <c r="TYR285" s="163"/>
      <c r="TYS285" s="163"/>
      <c r="TYT285" s="160"/>
      <c r="TYU285" s="161"/>
      <c r="TYV285" s="163"/>
      <c r="TYW285" s="163"/>
      <c r="TYX285" s="160"/>
      <c r="TYY285" s="161"/>
      <c r="TYZ285" s="163"/>
      <c r="TZA285" s="163"/>
      <c r="TZB285" s="160"/>
      <c r="TZC285" s="161"/>
      <c r="TZD285" s="163"/>
      <c r="TZE285" s="163"/>
      <c r="TZF285" s="160"/>
      <c r="TZG285" s="161"/>
      <c r="TZH285" s="163"/>
      <c r="TZI285" s="163"/>
      <c r="TZJ285" s="160"/>
      <c r="TZK285" s="161"/>
      <c r="TZL285" s="163"/>
      <c r="TZM285" s="163"/>
      <c r="TZN285" s="160"/>
      <c r="TZO285" s="161"/>
      <c r="TZP285" s="163"/>
      <c r="TZQ285" s="163"/>
      <c r="TZR285" s="160"/>
      <c r="TZS285" s="161"/>
      <c r="TZT285" s="163"/>
      <c r="TZU285" s="163"/>
      <c r="TZV285" s="160"/>
      <c r="TZW285" s="161"/>
      <c r="TZX285" s="163"/>
      <c r="TZY285" s="163"/>
      <c r="TZZ285" s="160"/>
      <c r="UAA285" s="161"/>
      <c r="UAB285" s="163"/>
      <c r="UAC285" s="163"/>
      <c r="UAD285" s="160"/>
      <c r="UAE285" s="161"/>
      <c r="UAF285" s="163"/>
      <c r="UAG285" s="163"/>
      <c r="UAH285" s="160"/>
      <c r="UAI285" s="161"/>
      <c r="UAJ285" s="163"/>
      <c r="UAK285" s="163"/>
      <c r="UAL285" s="160"/>
      <c r="UAM285" s="161"/>
      <c r="UAN285" s="163"/>
      <c r="UAO285" s="163"/>
      <c r="UAP285" s="160"/>
      <c r="UAQ285" s="161"/>
      <c r="UAR285" s="163"/>
      <c r="UAS285" s="163"/>
      <c r="UAT285" s="160"/>
      <c r="UAU285" s="161"/>
      <c r="UAV285" s="163"/>
      <c r="UAW285" s="163"/>
      <c r="UAX285" s="160"/>
      <c r="UAY285" s="161"/>
      <c r="UAZ285" s="163"/>
      <c r="UBA285" s="163"/>
      <c r="UBB285" s="160"/>
      <c r="UBC285" s="161"/>
      <c r="UBD285" s="163"/>
      <c r="UBE285" s="163"/>
      <c r="UBF285" s="160"/>
      <c r="UBG285" s="161"/>
      <c r="UBH285" s="163"/>
      <c r="UBI285" s="163"/>
      <c r="UBJ285" s="160"/>
      <c r="UBK285" s="161"/>
      <c r="UBL285" s="163"/>
      <c r="UBM285" s="163"/>
      <c r="UBN285" s="160"/>
      <c r="UBO285" s="161"/>
      <c r="UBP285" s="163"/>
      <c r="UBQ285" s="163"/>
      <c r="UBR285" s="160"/>
      <c r="UBS285" s="161"/>
      <c r="UBT285" s="163"/>
      <c r="UBU285" s="163"/>
      <c r="UBV285" s="160"/>
      <c r="UBW285" s="161"/>
      <c r="UBX285" s="163"/>
      <c r="UBY285" s="163"/>
      <c r="UBZ285" s="160"/>
      <c r="UCA285" s="161"/>
      <c r="UCB285" s="163"/>
      <c r="UCC285" s="163"/>
      <c r="UCD285" s="160"/>
      <c r="UCE285" s="161"/>
      <c r="UCF285" s="163"/>
      <c r="UCG285" s="163"/>
      <c r="UCH285" s="160"/>
      <c r="UCI285" s="161"/>
      <c r="UCJ285" s="163"/>
      <c r="UCK285" s="163"/>
      <c r="UCL285" s="160"/>
      <c r="UCM285" s="161"/>
      <c r="UCN285" s="163"/>
      <c r="UCO285" s="163"/>
      <c r="UCP285" s="160"/>
      <c r="UCQ285" s="161"/>
      <c r="UCR285" s="163"/>
      <c r="UCS285" s="163"/>
      <c r="UCT285" s="160"/>
      <c r="UCU285" s="161"/>
      <c r="UCV285" s="163"/>
      <c r="UCW285" s="163"/>
      <c r="UCX285" s="160"/>
      <c r="UCY285" s="161"/>
      <c r="UCZ285" s="163"/>
      <c r="UDA285" s="163"/>
      <c r="UDB285" s="160"/>
      <c r="UDC285" s="161"/>
      <c r="UDD285" s="163"/>
      <c r="UDE285" s="163"/>
      <c r="UDF285" s="160"/>
      <c r="UDG285" s="161"/>
      <c r="UDH285" s="163"/>
      <c r="UDI285" s="163"/>
      <c r="UDJ285" s="160"/>
      <c r="UDK285" s="161"/>
      <c r="UDL285" s="163"/>
      <c r="UDM285" s="163"/>
      <c r="UDN285" s="160"/>
      <c r="UDO285" s="161"/>
      <c r="UDP285" s="163"/>
      <c r="UDQ285" s="163"/>
      <c r="UDR285" s="160"/>
      <c r="UDS285" s="161"/>
      <c r="UDT285" s="163"/>
      <c r="UDU285" s="163"/>
      <c r="UDV285" s="160"/>
      <c r="UDW285" s="161"/>
      <c r="UDX285" s="163"/>
      <c r="UDY285" s="163"/>
      <c r="UDZ285" s="160"/>
      <c r="UEA285" s="161"/>
      <c r="UEB285" s="163"/>
      <c r="UEC285" s="163"/>
      <c r="UED285" s="160"/>
      <c r="UEE285" s="161"/>
      <c r="UEF285" s="163"/>
      <c r="UEG285" s="163"/>
      <c r="UEH285" s="160"/>
      <c r="UEI285" s="161"/>
      <c r="UEJ285" s="163"/>
      <c r="UEK285" s="163"/>
      <c r="UEL285" s="160"/>
      <c r="UEM285" s="161"/>
      <c r="UEN285" s="163"/>
      <c r="UEO285" s="163"/>
      <c r="UEP285" s="160"/>
      <c r="UEQ285" s="161"/>
      <c r="UER285" s="163"/>
      <c r="UES285" s="163"/>
      <c r="UET285" s="160"/>
      <c r="UEU285" s="161"/>
      <c r="UEV285" s="163"/>
      <c r="UEW285" s="163"/>
      <c r="UEX285" s="160"/>
      <c r="UEY285" s="161"/>
      <c r="UEZ285" s="163"/>
      <c r="UFA285" s="163"/>
      <c r="UFB285" s="160"/>
      <c r="UFC285" s="161"/>
      <c r="UFD285" s="163"/>
      <c r="UFE285" s="163"/>
      <c r="UFF285" s="160"/>
      <c r="UFG285" s="161"/>
      <c r="UFH285" s="163"/>
      <c r="UFI285" s="163"/>
      <c r="UFJ285" s="160"/>
      <c r="UFK285" s="161"/>
      <c r="UFL285" s="163"/>
      <c r="UFM285" s="163"/>
      <c r="UFN285" s="160"/>
      <c r="UFO285" s="161"/>
      <c r="UFP285" s="163"/>
      <c r="UFQ285" s="163"/>
      <c r="UFR285" s="160"/>
      <c r="UFS285" s="161"/>
      <c r="UFT285" s="163"/>
      <c r="UFU285" s="163"/>
      <c r="UFV285" s="160"/>
      <c r="UFW285" s="161"/>
      <c r="UFX285" s="163"/>
      <c r="UFY285" s="163"/>
      <c r="UFZ285" s="160"/>
      <c r="UGA285" s="161"/>
      <c r="UGB285" s="163"/>
      <c r="UGC285" s="163"/>
      <c r="UGD285" s="160"/>
      <c r="UGE285" s="161"/>
      <c r="UGF285" s="163"/>
      <c r="UGG285" s="163"/>
      <c r="UGH285" s="160"/>
      <c r="UGI285" s="161"/>
      <c r="UGJ285" s="163"/>
      <c r="UGK285" s="163"/>
      <c r="UGL285" s="160"/>
      <c r="UGM285" s="161"/>
      <c r="UGN285" s="163"/>
      <c r="UGO285" s="163"/>
      <c r="UGP285" s="160"/>
      <c r="UGQ285" s="161"/>
      <c r="UGR285" s="163"/>
      <c r="UGS285" s="163"/>
      <c r="UGT285" s="160"/>
      <c r="UGU285" s="161"/>
      <c r="UGV285" s="163"/>
      <c r="UGW285" s="163"/>
      <c r="UGX285" s="160"/>
      <c r="UGY285" s="161"/>
      <c r="UGZ285" s="163"/>
      <c r="UHA285" s="163"/>
      <c r="UHB285" s="160"/>
      <c r="UHC285" s="161"/>
      <c r="UHD285" s="163"/>
      <c r="UHE285" s="163"/>
      <c r="UHF285" s="160"/>
      <c r="UHG285" s="161"/>
      <c r="UHH285" s="163"/>
      <c r="UHI285" s="163"/>
      <c r="UHJ285" s="160"/>
      <c r="UHK285" s="161"/>
      <c r="UHL285" s="163"/>
      <c r="UHM285" s="163"/>
      <c r="UHN285" s="160"/>
      <c r="UHO285" s="161"/>
      <c r="UHP285" s="163"/>
      <c r="UHQ285" s="163"/>
      <c r="UHR285" s="160"/>
      <c r="UHS285" s="161"/>
      <c r="UHT285" s="163"/>
      <c r="UHU285" s="163"/>
      <c r="UHV285" s="160"/>
      <c r="UHW285" s="161"/>
      <c r="UHX285" s="163"/>
      <c r="UHY285" s="163"/>
      <c r="UHZ285" s="160"/>
      <c r="UIA285" s="161"/>
      <c r="UIB285" s="163"/>
      <c r="UIC285" s="163"/>
      <c r="UID285" s="160"/>
      <c r="UIE285" s="161"/>
      <c r="UIF285" s="163"/>
      <c r="UIG285" s="163"/>
      <c r="UIH285" s="160"/>
      <c r="UII285" s="161"/>
      <c r="UIJ285" s="163"/>
      <c r="UIK285" s="163"/>
      <c r="UIL285" s="160"/>
      <c r="UIM285" s="161"/>
      <c r="UIN285" s="163"/>
      <c r="UIO285" s="163"/>
      <c r="UIP285" s="160"/>
      <c r="UIQ285" s="161"/>
      <c r="UIR285" s="163"/>
      <c r="UIS285" s="163"/>
      <c r="UIT285" s="160"/>
      <c r="UIU285" s="161"/>
      <c r="UIV285" s="163"/>
      <c r="UIW285" s="163"/>
      <c r="UIX285" s="160"/>
      <c r="UIY285" s="161"/>
      <c r="UIZ285" s="163"/>
      <c r="UJA285" s="163"/>
      <c r="UJB285" s="160"/>
      <c r="UJC285" s="161"/>
      <c r="UJD285" s="163"/>
      <c r="UJE285" s="163"/>
      <c r="UJF285" s="160"/>
      <c r="UJG285" s="161"/>
      <c r="UJH285" s="163"/>
      <c r="UJI285" s="163"/>
      <c r="UJJ285" s="160"/>
      <c r="UJK285" s="161"/>
      <c r="UJL285" s="163"/>
      <c r="UJM285" s="163"/>
      <c r="UJN285" s="160"/>
      <c r="UJO285" s="161"/>
      <c r="UJP285" s="163"/>
      <c r="UJQ285" s="163"/>
      <c r="UJR285" s="160"/>
      <c r="UJS285" s="161"/>
      <c r="UJT285" s="163"/>
      <c r="UJU285" s="163"/>
      <c r="UJV285" s="160"/>
      <c r="UJW285" s="161"/>
      <c r="UJX285" s="163"/>
      <c r="UJY285" s="163"/>
      <c r="UJZ285" s="160"/>
      <c r="UKA285" s="161"/>
      <c r="UKB285" s="163"/>
      <c r="UKC285" s="163"/>
      <c r="UKD285" s="160"/>
      <c r="UKE285" s="161"/>
      <c r="UKF285" s="163"/>
      <c r="UKG285" s="163"/>
      <c r="UKH285" s="160"/>
      <c r="UKI285" s="161"/>
      <c r="UKJ285" s="163"/>
      <c r="UKK285" s="163"/>
      <c r="UKL285" s="160"/>
      <c r="UKM285" s="161"/>
      <c r="UKN285" s="163"/>
      <c r="UKO285" s="163"/>
      <c r="UKP285" s="160"/>
      <c r="UKQ285" s="161"/>
      <c r="UKR285" s="163"/>
      <c r="UKS285" s="163"/>
      <c r="UKT285" s="160"/>
      <c r="UKU285" s="161"/>
      <c r="UKV285" s="163"/>
      <c r="UKW285" s="163"/>
      <c r="UKX285" s="160"/>
      <c r="UKY285" s="161"/>
      <c r="UKZ285" s="163"/>
      <c r="ULA285" s="163"/>
      <c r="ULB285" s="160"/>
      <c r="ULC285" s="161"/>
      <c r="ULD285" s="163"/>
      <c r="ULE285" s="163"/>
      <c r="ULF285" s="160"/>
      <c r="ULG285" s="161"/>
      <c r="ULH285" s="163"/>
      <c r="ULI285" s="163"/>
      <c r="ULJ285" s="160"/>
      <c r="ULK285" s="161"/>
      <c r="ULL285" s="163"/>
      <c r="ULM285" s="163"/>
      <c r="ULN285" s="160"/>
      <c r="ULO285" s="161"/>
      <c r="ULP285" s="163"/>
      <c r="ULQ285" s="163"/>
      <c r="ULR285" s="160"/>
      <c r="ULS285" s="161"/>
      <c r="ULT285" s="163"/>
      <c r="ULU285" s="163"/>
      <c r="ULV285" s="160"/>
      <c r="ULW285" s="161"/>
      <c r="ULX285" s="163"/>
      <c r="ULY285" s="163"/>
      <c r="ULZ285" s="160"/>
      <c r="UMA285" s="161"/>
      <c r="UMB285" s="163"/>
      <c r="UMC285" s="163"/>
      <c r="UMD285" s="160"/>
      <c r="UME285" s="161"/>
      <c r="UMF285" s="163"/>
      <c r="UMG285" s="163"/>
      <c r="UMH285" s="160"/>
      <c r="UMI285" s="161"/>
      <c r="UMJ285" s="163"/>
      <c r="UMK285" s="163"/>
      <c r="UML285" s="160"/>
      <c r="UMM285" s="161"/>
      <c r="UMN285" s="163"/>
      <c r="UMO285" s="163"/>
      <c r="UMP285" s="160"/>
      <c r="UMQ285" s="161"/>
      <c r="UMR285" s="163"/>
      <c r="UMS285" s="163"/>
      <c r="UMT285" s="160"/>
      <c r="UMU285" s="161"/>
      <c r="UMV285" s="163"/>
      <c r="UMW285" s="163"/>
      <c r="UMX285" s="160"/>
      <c r="UMY285" s="161"/>
      <c r="UMZ285" s="163"/>
      <c r="UNA285" s="163"/>
      <c r="UNB285" s="160"/>
      <c r="UNC285" s="161"/>
      <c r="UND285" s="163"/>
      <c r="UNE285" s="163"/>
      <c r="UNF285" s="160"/>
      <c r="UNG285" s="161"/>
      <c r="UNH285" s="163"/>
      <c r="UNI285" s="163"/>
      <c r="UNJ285" s="160"/>
      <c r="UNK285" s="161"/>
      <c r="UNL285" s="163"/>
      <c r="UNM285" s="163"/>
      <c r="UNN285" s="160"/>
      <c r="UNO285" s="161"/>
      <c r="UNP285" s="163"/>
      <c r="UNQ285" s="163"/>
      <c r="UNR285" s="160"/>
      <c r="UNS285" s="161"/>
      <c r="UNT285" s="163"/>
      <c r="UNU285" s="163"/>
      <c r="UNV285" s="160"/>
      <c r="UNW285" s="161"/>
      <c r="UNX285" s="163"/>
      <c r="UNY285" s="163"/>
      <c r="UNZ285" s="160"/>
      <c r="UOA285" s="161"/>
      <c r="UOB285" s="163"/>
      <c r="UOC285" s="163"/>
      <c r="UOD285" s="160"/>
      <c r="UOE285" s="161"/>
      <c r="UOF285" s="163"/>
      <c r="UOG285" s="163"/>
      <c r="UOH285" s="160"/>
      <c r="UOI285" s="161"/>
      <c r="UOJ285" s="163"/>
      <c r="UOK285" s="163"/>
      <c r="UOL285" s="160"/>
      <c r="UOM285" s="161"/>
      <c r="UON285" s="163"/>
      <c r="UOO285" s="163"/>
      <c r="UOP285" s="160"/>
      <c r="UOQ285" s="161"/>
      <c r="UOR285" s="163"/>
      <c r="UOS285" s="163"/>
      <c r="UOT285" s="160"/>
      <c r="UOU285" s="161"/>
      <c r="UOV285" s="163"/>
      <c r="UOW285" s="163"/>
      <c r="UOX285" s="160"/>
      <c r="UOY285" s="161"/>
      <c r="UOZ285" s="163"/>
      <c r="UPA285" s="163"/>
      <c r="UPB285" s="160"/>
      <c r="UPC285" s="161"/>
      <c r="UPD285" s="163"/>
      <c r="UPE285" s="163"/>
      <c r="UPF285" s="160"/>
      <c r="UPG285" s="161"/>
      <c r="UPH285" s="163"/>
      <c r="UPI285" s="163"/>
      <c r="UPJ285" s="160"/>
      <c r="UPK285" s="161"/>
      <c r="UPL285" s="163"/>
      <c r="UPM285" s="163"/>
      <c r="UPN285" s="160"/>
      <c r="UPO285" s="161"/>
      <c r="UPP285" s="163"/>
      <c r="UPQ285" s="163"/>
      <c r="UPR285" s="160"/>
      <c r="UPS285" s="161"/>
      <c r="UPT285" s="163"/>
      <c r="UPU285" s="163"/>
      <c r="UPV285" s="160"/>
      <c r="UPW285" s="161"/>
      <c r="UPX285" s="163"/>
      <c r="UPY285" s="163"/>
      <c r="UPZ285" s="160"/>
      <c r="UQA285" s="161"/>
      <c r="UQB285" s="163"/>
      <c r="UQC285" s="163"/>
      <c r="UQD285" s="160"/>
      <c r="UQE285" s="161"/>
      <c r="UQF285" s="163"/>
      <c r="UQG285" s="163"/>
      <c r="UQH285" s="160"/>
      <c r="UQI285" s="161"/>
      <c r="UQJ285" s="163"/>
      <c r="UQK285" s="163"/>
      <c r="UQL285" s="160"/>
      <c r="UQM285" s="161"/>
      <c r="UQN285" s="163"/>
      <c r="UQO285" s="163"/>
      <c r="UQP285" s="160"/>
      <c r="UQQ285" s="161"/>
      <c r="UQR285" s="163"/>
      <c r="UQS285" s="163"/>
      <c r="UQT285" s="160"/>
      <c r="UQU285" s="161"/>
      <c r="UQV285" s="163"/>
      <c r="UQW285" s="163"/>
      <c r="UQX285" s="160"/>
      <c r="UQY285" s="161"/>
      <c r="UQZ285" s="163"/>
      <c r="URA285" s="163"/>
      <c r="URB285" s="160"/>
      <c r="URC285" s="161"/>
      <c r="URD285" s="163"/>
      <c r="URE285" s="163"/>
      <c r="URF285" s="160"/>
      <c r="URG285" s="161"/>
      <c r="URH285" s="163"/>
      <c r="URI285" s="163"/>
      <c r="URJ285" s="160"/>
      <c r="URK285" s="161"/>
      <c r="URL285" s="163"/>
      <c r="URM285" s="163"/>
      <c r="URN285" s="160"/>
      <c r="URO285" s="161"/>
      <c r="URP285" s="163"/>
      <c r="URQ285" s="163"/>
      <c r="URR285" s="160"/>
      <c r="URS285" s="161"/>
      <c r="URT285" s="163"/>
      <c r="URU285" s="163"/>
      <c r="URV285" s="160"/>
      <c r="URW285" s="161"/>
      <c r="URX285" s="163"/>
      <c r="URY285" s="163"/>
      <c r="URZ285" s="160"/>
      <c r="USA285" s="161"/>
      <c r="USB285" s="163"/>
      <c r="USC285" s="163"/>
      <c r="USD285" s="160"/>
      <c r="USE285" s="161"/>
      <c r="USF285" s="163"/>
      <c r="USG285" s="163"/>
      <c r="USH285" s="160"/>
      <c r="USI285" s="161"/>
      <c r="USJ285" s="163"/>
      <c r="USK285" s="163"/>
      <c r="USL285" s="160"/>
      <c r="USM285" s="161"/>
      <c r="USN285" s="163"/>
      <c r="USO285" s="163"/>
      <c r="USP285" s="160"/>
      <c r="USQ285" s="161"/>
      <c r="USR285" s="163"/>
      <c r="USS285" s="163"/>
      <c r="UST285" s="160"/>
      <c r="USU285" s="161"/>
      <c r="USV285" s="163"/>
      <c r="USW285" s="163"/>
      <c r="USX285" s="160"/>
      <c r="USY285" s="161"/>
      <c r="USZ285" s="163"/>
      <c r="UTA285" s="163"/>
      <c r="UTB285" s="160"/>
      <c r="UTC285" s="161"/>
      <c r="UTD285" s="163"/>
      <c r="UTE285" s="163"/>
      <c r="UTF285" s="160"/>
      <c r="UTG285" s="161"/>
      <c r="UTH285" s="163"/>
      <c r="UTI285" s="163"/>
      <c r="UTJ285" s="160"/>
      <c r="UTK285" s="161"/>
      <c r="UTL285" s="163"/>
      <c r="UTM285" s="163"/>
      <c r="UTN285" s="160"/>
      <c r="UTO285" s="161"/>
      <c r="UTP285" s="163"/>
      <c r="UTQ285" s="163"/>
      <c r="UTR285" s="160"/>
      <c r="UTS285" s="161"/>
      <c r="UTT285" s="163"/>
      <c r="UTU285" s="163"/>
      <c r="UTV285" s="160"/>
      <c r="UTW285" s="161"/>
      <c r="UTX285" s="163"/>
      <c r="UTY285" s="163"/>
      <c r="UTZ285" s="160"/>
      <c r="UUA285" s="161"/>
      <c r="UUB285" s="163"/>
      <c r="UUC285" s="163"/>
      <c r="UUD285" s="160"/>
      <c r="UUE285" s="161"/>
      <c r="UUF285" s="163"/>
      <c r="UUG285" s="163"/>
      <c r="UUH285" s="160"/>
      <c r="UUI285" s="161"/>
      <c r="UUJ285" s="163"/>
      <c r="UUK285" s="163"/>
      <c r="UUL285" s="160"/>
      <c r="UUM285" s="161"/>
      <c r="UUN285" s="163"/>
      <c r="UUO285" s="163"/>
      <c r="UUP285" s="160"/>
      <c r="UUQ285" s="161"/>
      <c r="UUR285" s="163"/>
      <c r="UUS285" s="163"/>
      <c r="UUT285" s="160"/>
      <c r="UUU285" s="161"/>
      <c r="UUV285" s="163"/>
      <c r="UUW285" s="163"/>
      <c r="UUX285" s="160"/>
      <c r="UUY285" s="161"/>
      <c r="UUZ285" s="163"/>
      <c r="UVA285" s="163"/>
      <c r="UVB285" s="160"/>
      <c r="UVC285" s="161"/>
      <c r="UVD285" s="163"/>
      <c r="UVE285" s="163"/>
      <c r="UVF285" s="160"/>
      <c r="UVG285" s="161"/>
      <c r="UVH285" s="163"/>
      <c r="UVI285" s="163"/>
      <c r="UVJ285" s="160"/>
      <c r="UVK285" s="161"/>
      <c r="UVL285" s="163"/>
      <c r="UVM285" s="163"/>
      <c r="UVN285" s="160"/>
      <c r="UVO285" s="161"/>
      <c r="UVP285" s="163"/>
      <c r="UVQ285" s="163"/>
      <c r="UVR285" s="160"/>
      <c r="UVS285" s="161"/>
      <c r="UVT285" s="163"/>
      <c r="UVU285" s="163"/>
      <c r="UVV285" s="160"/>
      <c r="UVW285" s="161"/>
      <c r="UVX285" s="163"/>
      <c r="UVY285" s="163"/>
      <c r="UVZ285" s="160"/>
      <c r="UWA285" s="161"/>
      <c r="UWB285" s="163"/>
      <c r="UWC285" s="163"/>
      <c r="UWD285" s="160"/>
      <c r="UWE285" s="161"/>
      <c r="UWF285" s="163"/>
      <c r="UWG285" s="163"/>
      <c r="UWH285" s="160"/>
      <c r="UWI285" s="161"/>
      <c r="UWJ285" s="163"/>
      <c r="UWK285" s="163"/>
      <c r="UWL285" s="160"/>
      <c r="UWM285" s="161"/>
      <c r="UWN285" s="163"/>
      <c r="UWO285" s="163"/>
      <c r="UWP285" s="160"/>
      <c r="UWQ285" s="161"/>
      <c r="UWR285" s="163"/>
      <c r="UWS285" s="163"/>
      <c r="UWT285" s="160"/>
      <c r="UWU285" s="161"/>
      <c r="UWV285" s="163"/>
      <c r="UWW285" s="163"/>
      <c r="UWX285" s="160"/>
      <c r="UWY285" s="161"/>
      <c r="UWZ285" s="163"/>
      <c r="UXA285" s="163"/>
      <c r="UXB285" s="160"/>
      <c r="UXC285" s="161"/>
      <c r="UXD285" s="163"/>
      <c r="UXE285" s="163"/>
      <c r="UXF285" s="160"/>
      <c r="UXG285" s="161"/>
      <c r="UXH285" s="163"/>
      <c r="UXI285" s="163"/>
      <c r="UXJ285" s="160"/>
      <c r="UXK285" s="161"/>
      <c r="UXL285" s="163"/>
      <c r="UXM285" s="163"/>
      <c r="UXN285" s="160"/>
      <c r="UXO285" s="161"/>
      <c r="UXP285" s="163"/>
      <c r="UXQ285" s="163"/>
      <c r="UXR285" s="160"/>
      <c r="UXS285" s="161"/>
      <c r="UXT285" s="163"/>
      <c r="UXU285" s="163"/>
      <c r="UXV285" s="160"/>
      <c r="UXW285" s="161"/>
      <c r="UXX285" s="163"/>
      <c r="UXY285" s="163"/>
      <c r="UXZ285" s="160"/>
      <c r="UYA285" s="161"/>
      <c r="UYB285" s="163"/>
      <c r="UYC285" s="163"/>
      <c r="UYD285" s="160"/>
      <c r="UYE285" s="161"/>
      <c r="UYF285" s="163"/>
      <c r="UYG285" s="163"/>
      <c r="UYH285" s="160"/>
      <c r="UYI285" s="161"/>
      <c r="UYJ285" s="163"/>
      <c r="UYK285" s="163"/>
      <c r="UYL285" s="160"/>
      <c r="UYM285" s="161"/>
      <c r="UYN285" s="163"/>
      <c r="UYO285" s="163"/>
      <c r="UYP285" s="160"/>
      <c r="UYQ285" s="161"/>
      <c r="UYR285" s="163"/>
      <c r="UYS285" s="163"/>
      <c r="UYT285" s="160"/>
      <c r="UYU285" s="161"/>
      <c r="UYV285" s="163"/>
      <c r="UYW285" s="163"/>
      <c r="UYX285" s="160"/>
      <c r="UYY285" s="161"/>
      <c r="UYZ285" s="163"/>
      <c r="UZA285" s="163"/>
      <c r="UZB285" s="160"/>
      <c r="UZC285" s="161"/>
      <c r="UZD285" s="163"/>
      <c r="UZE285" s="163"/>
      <c r="UZF285" s="160"/>
      <c r="UZG285" s="161"/>
      <c r="UZH285" s="163"/>
      <c r="UZI285" s="163"/>
      <c r="UZJ285" s="160"/>
      <c r="UZK285" s="161"/>
      <c r="UZL285" s="163"/>
      <c r="UZM285" s="163"/>
      <c r="UZN285" s="160"/>
      <c r="UZO285" s="161"/>
      <c r="UZP285" s="163"/>
      <c r="UZQ285" s="163"/>
      <c r="UZR285" s="160"/>
      <c r="UZS285" s="161"/>
      <c r="UZT285" s="163"/>
      <c r="UZU285" s="163"/>
      <c r="UZV285" s="160"/>
      <c r="UZW285" s="161"/>
      <c r="UZX285" s="163"/>
      <c r="UZY285" s="163"/>
      <c r="UZZ285" s="160"/>
      <c r="VAA285" s="161"/>
      <c r="VAB285" s="163"/>
      <c r="VAC285" s="163"/>
      <c r="VAD285" s="160"/>
      <c r="VAE285" s="161"/>
      <c r="VAF285" s="163"/>
      <c r="VAG285" s="163"/>
      <c r="VAH285" s="160"/>
      <c r="VAI285" s="161"/>
      <c r="VAJ285" s="163"/>
      <c r="VAK285" s="163"/>
      <c r="VAL285" s="160"/>
      <c r="VAM285" s="161"/>
      <c r="VAN285" s="163"/>
      <c r="VAO285" s="163"/>
      <c r="VAP285" s="160"/>
      <c r="VAQ285" s="161"/>
      <c r="VAR285" s="163"/>
      <c r="VAS285" s="163"/>
      <c r="VAT285" s="160"/>
      <c r="VAU285" s="161"/>
      <c r="VAV285" s="163"/>
      <c r="VAW285" s="163"/>
      <c r="VAX285" s="160"/>
      <c r="VAY285" s="161"/>
      <c r="VAZ285" s="163"/>
      <c r="VBA285" s="163"/>
      <c r="VBB285" s="160"/>
      <c r="VBC285" s="161"/>
      <c r="VBD285" s="163"/>
      <c r="VBE285" s="163"/>
      <c r="VBF285" s="160"/>
      <c r="VBG285" s="161"/>
      <c r="VBH285" s="163"/>
      <c r="VBI285" s="163"/>
      <c r="VBJ285" s="160"/>
      <c r="VBK285" s="161"/>
      <c r="VBL285" s="163"/>
      <c r="VBM285" s="163"/>
      <c r="VBN285" s="160"/>
      <c r="VBO285" s="161"/>
      <c r="VBP285" s="163"/>
      <c r="VBQ285" s="163"/>
      <c r="VBR285" s="160"/>
      <c r="VBS285" s="161"/>
      <c r="VBT285" s="163"/>
      <c r="VBU285" s="163"/>
      <c r="VBV285" s="160"/>
      <c r="VBW285" s="161"/>
      <c r="VBX285" s="163"/>
      <c r="VBY285" s="163"/>
      <c r="VBZ285" s="160"/>
      <c r="VCA285" s="161"/>
      <c r="VCB285" s="163"/>
      <c r="VCC285" s="163"/>
      <c r="VCD285" s="160"/>
      <c r="VCE285" s="161"/>
      <c r="VCF285" s="163"/>
      <c r="VCG285" s="163"/>
      <c r="VCH285" s="160"/>
      <c r="VCI285" s="161"/>
      <c r="VCJ285" s="163"/>
      <c r="VCK285" s="163"/>
      <c r="VCL285" s="160"/>
      <c r="VCM285" s="161"/>
      <c r="VCN285" s="163"/>
      <c r="VCO285" s="163"/>
      <c r="VCP285" s="160"/>
      <c r="VCQ285" s="161"/>
      <c r="VCR285" s="163"/>
      <c r="VCS285" s="163"/>
      <c r="VCT285" s="160"/>
      <c r="VCU285" s="161"/>
      <c r="VCV285" s="163"/>
      <c r="VCW285" s="163"/>
      <c r="VCX285" s="160"/>
      <c r="VCY285" s="161"/>
      <c r="VCZ285" s="163"/>
      <c r="VDA285" s="163"/>
      <c r="VDB285" s="160"/>
      <c r="VDC285" s="161"/>
      <c r="VDD285" s="163"/>
      <c r="VDE285" s="163"/>
      <c r="VDF285" s="160"/>
      <c r="VDG285" s="161"/>
      <c r="VDH285" s="163"/>
      <c r="VDI285" s="163"/>
      <c r="VDJ285" s="160"/>
      <c r="VDK285" s="161"/>
      <c r="VDL285" s="163"/>
      <c r="VDM285" s="163"/>
      <c r="VDN285" s="160"/>
      <c r="VDO285" s="161"/>
      <c r="VDP285" s="163"/>
      <c r="VDQ285" s="163"/>
      <c r="VDR285" s="160"/>
      <c r="VDS285" s="161"/>
      <c r="VDT285" s="163"/>
      <c r="VDU285" s="163"/>
      <c r="VDV285" s="160"/>
      <c r="VDW285" s="161"/>
      <c r="VDX285" s="163"/>
      <c r="VDY285" s="163"/>
      <c r="VDZ285" s="160"/>
      <c r="VEA285" s="161"/>
      <c r="VEB285" s="163"/>
      <c r="VEC285" s="163"/>
      <c r="VED285" s="160"/>
      <c r="VEE285" s="161"/>
      <c r="VEF285" s="163"/>
      <c r="VEG285" s="163"/>
      <c r="VEH285" s="160"/>
      <c r="VEI285" s="161"/>
      <c r="VEJ285" s="163"/>
      <c r="VEK285" s="163"/>
      <c r="VEL285" s="160"/>
      <c r="VEM285" s="161"/>
      <c r="VEN285" s="163"/>
      <c r="VEO285" s="163"/>
      <c r="VEP285" s="160"/>
      <c r="VEQ285" s="161"/>
      <c r="VER285" s="163"/>
      <c r="VES285" s="163"/>
      <c r="VET285" s="160"/>
      <c r="VEU285" s="161"/>
      <c r="VEV285" s="163"/>
      <c r="VEW285" s="163"/>
      <c r="VEX285" s="160"/>
      <c r="VEY285" s="161"/>
      <c r="VEZ285" s="163"/>
      <c r="VFA285" s="163"/>
      <c r="VFB285" s="160"/>
      <c r="VFC285" s="161"/>
      <c r="VFD285" s="163"/>
      <c r="VFE285" s="163"/>
      <c r="VFF285" s="160"/>
      <c r="VFG285" s="161"/>
      <c r="VFH285" s="163"/>
      <c r="VFI285" s="163"/>
      <c r="VFJ285" s="160"/>
      <c r="VFK285" s="161"/>
      <c r="VFL285" s="163"/>
      <c r="VFM285" s="163"/>
      <c r="VFN285" s="160"/>
      <c r="VFO285" s="161"/>
      <c r="VFP285" s="163"/>
      <c r="VFQ285" s="163"/>
      <c r="VFR285" s="160"/>
      <c r="VFS285" s="161"/>
      <c r="VFT285" s="163"/>
      <c r="VFU285" s="163"/>
      <c r="VFV285" s="160"/>
      <c r="VFW285" s="161"/>
      <c r="VFX285" s="163"/>
      <c r="VFY285" s="163"/>
      <c r="VFZ285" s="160"/>
      <c r="VGA285" s="161"/>
      <c r="VGB285" s="163"/>
      <c r="VGC285" s="163"/>
      <c r="VGD285" s="160"/>
      <c r="VGE285" s="161"/>
      <c r="VGF285" s="163"/>
      <c r="VGG285" s="163"/>
      <c r="VGH285" s="160"/>
      <c r="VGI285" s="161"/>
      <c r="VGJ285" s="163"/>
      <c r="VGK285" s="163"/>
      <c r="VGL285" s="160"/>
      <c r="VGM285" s="161"/>
      <c r="VGN285" s="163"/>
      <c r="VGO285" s="163"/>
      <c r="VGP285" s="160"/>
      <c r="VGQ285" s="161"/>
      <c r="VGR285" s="163"/>
      <c r="VGS285" s="163"/>
      <c r="VGT285" s="160"/>
      <c r="VGU285" s="161"/>
      <c r="VGV285" s="163"/>
      <c r="VGW285" s="163"/>
      <c r="VGX285" s="160"/>
      <c r="VGY285" s="161"/>
      <c r="VGZ285" s="163"/>
      <c r="VHA285" s="163"/>
      <c r="VHB285" s="160"/>
      <c r="VHC285" s="161"/>
      <c r="VHD285" s="163"/>
      <c r="VHE285" s="163"/>
      <c r="VHF285" s="160"/>
      <c r="VHG285" s="161"/>
      <c r="VHH285" s="163"/>
      <c r="VHI285" s="163"/>
      <c r="VHJ285" s="160"/>
      <c r="VHK285" s="161"/>
      <c r="VHL285" s="163"/>
      <c r="VHM285" s="163"/>
      <c r="VHN285" s="160"/>
      <c r="VHO285" s="161"/>
      <c r="VHP285" s="163"/>
      <c r="VHQ285" s="163"/>
      <c r="VHR285" s="160"/>
      <c r="VHS285" s="161"/>
      <c r="VHT285" s="163"/>
      <c r="VHU285" s="163"/>
      <c r="VHV285" s="160"/>
      <c r="VHW285" s="161"/>
      <c r="VHX285" s="163"/>
      <c r="VHY285" s="163"/>
      <c r="VHZ285" s="160"/>
      <c r="VIA285" s="161"/>
      <c r="VIB285" s="163"/>
      <c r="VIC285" s="163"/>
      <c r="VID285" s="160"/>
      <c r="VIE285" s="161"/>
      <c r="VIF285" s="163"/>
      <c r="VIG285" s="163"/>
      <c r="VIH285" s="160"/>
      <c r="VII285" s="161"/>
      <c r="VIJ285" s="163"/>
      <c r="VIK285" s="163"/>
      <c r="VIL285" s="160"/>
      <c r="VIM285" s="161"/>
      <c r="VIN285" s="163"/>
      <c r="VIO285" s="163"/>
      <c r="VIP285" s="160"/>
      <c r="VIQ285" s="161"/>
      <c r="VIR285" s="163"/>
      <c r="VIS285" s="163"/>
      <c r="VIT285" s="160"/>
      <c r="VIU285" s="161"/>
      <c r="VIV285" s="163"/>
      <c r="VIW285" s="163"/>
      <c r="VIX285" s="160"/>
      <c r="VIY285" s="161"/>
      <c r="VIZ285" s="163"/>
      <c r="VJA285" s="163"/>
      <c r="VJB285" s="160"/>
      <c r="VJC285" s="161"/>
      <c r="VJD285" s="163"/>
      <c r="VJE285" s="163"/>
      <c r="VJF285" s="160"/>
      <c r="VJG285" s="161"/>
      <c r="VJH285" s="163"/>
      <c r="VJI285" s="163"/>
      <c r="VJJ285" s="160"/>
      <c r="VJK285" s="161"/>
      <c r="VJL285" s="163"/>
      <c r="VJM285" s="163"/>
      <c r="VJN285" s="160"/>
      <c r="VJO285" s="161"/>
      <c r="VJP285" s="163"/>
      <c r="VJQ285" s="163"/>
      <c r="VJR285" s="160"/>
      <c r="VJS285" s="161"/>
      <c r="VJT285" s="163"/>
      <c r="VJU285" s="163"/>
      <c r="VJV285" s="160"/>
      <c r="VJW285" s="161"/>
      <c r="VJX285" s="163"/>
      <c r="VJY285" s="163"/>
      <c r="VJZ285" s="160"/>
      <c r="VKA285" s="161"/>
      <c r="VKB285" s="163"/>
      <c r="VKC285" s="163"/>
      <c r="VKD285" s="160"/>
      <c r="VKE285" s="161"/>
      <c r="VKF285" s="163"/>
      <c r="VKG285" s="163"/>
      <c r="VKH285" s="160"/>
      <c r="VKI285" s="161"/>
      <c r="VKJ285" s="163"/>
      <c r="VKK285" s="163"/>
      <c r="VKL285" s="160"/>
      <c r="VKM285" s="161"/>
      <c r="VKN285" s="163"/>
      <c r="VKO285" s="163"/>
      <c r="VKP285" s="160"/>
      <c r="VKQ285" s="161"/>
      <c r="VKR285" s="163"/>
      <c r="VKS285" s="163"/>
      <c r="VKT285" s="160"/>
      <c r="VKU285" s="161"/>
      <c r="VKV285" s="163"/>
      <c r="VKW285" s="163"/>
      <c r="VKX285" s="160"/>
      <c r="VKY285" s="161"/>
      <c r="VKZ285" s="163"/>
      <c r="VLA285" s="163"/>
      <c r="VLB285" s="160"/>
      <c r="VLC285" s="161"/>
      <c r="VLD285" s="163"/>
      <c r="VLE285" s="163"/>
      <c r="VLF285" s="160"/>
      <c r="VLG285" s="161"/>
      <c r="VLH285" s="163"/>
      <c r="VLI285" s="163"/>
      <c r="VLJ285" s="160"/>
      <c r="VLK285" s="161"/>
      <c r="VLL285" s="163"/>
      <c r="VLM285" s="163"/>
      <c r="VLN285" s="160"/>
      <c r="VLO285" s="161"/>
      <c r="VLP285" s="163"/>
      <c r="VLQ285" s="163"/>
      <c r="VLR285" s="160"/>
      <c r="VLS285" s="161"/>
      <c r="VLT285" s="163"/>
      <c r="VLU285" s="163"/>
      <c r="VLV285" s="160"/>
      <c r="VLW285" s="161"/>
      <c r="VLX285" s="163"/>
      <c r="VLY285" s="163"/>
      <c r="VLZ285" s="160"/>
      <c r="VMA285" s="161"/>
      <c r="VMB285" s="163"/>
      <c r="VMC285" s="163"/>
      <c r="VMD285" s="160"/>
      <c r="VME285" s="161"/>
      <c r="VMF285" s="163"/>
      <c r="VMG285" s="163"/>
      <c r="VMH285" s="160"/>
      <c r="VMI285" s="161"/>
      <c r="VMJ285" s="163"/>
      <c r="VMK285" s="163"/>
      <c r="VML285" s="160"/>
      <c r="VMM285" s="161"/>
      <c r="VMN285" s="163"/>
      <c r="VMO285" s="163"/>
      <c r="VMP285" s="160"/>
      <c r="VMQ285" s="161"/>
      <c r="VMR285" s="163"/>
      <c r="VMS285" s="163"/>
      <c r="VMT285" s="160"/>
      <c r="VMU285" s="161"/>
      <c r="VMV285" s="163"/>
      <c r="VMW285" s="163"/>
      <c r="VMX285" s="160"/>
      <c r="VMY285" s="161"/>
      <c r="VMZ285" s="163"/>
      <c r="VNA285" s="163"/>
      <c r="VNB285" s="160"/>
      <c r="VNC285" s="161"/>
      <c r="VND285" s="163"/>
      <c r="VNE285" s="163"/>
      <c r="VNF285" s="160"/>
      <c r="VNG285" s="161"/>
      <c r="VNH285" s="163"/>
      <c r="VNI285" s="163"/>
      <c r="VNJ285" s="160"/>
      <c r="VNK285" s="161"/>
      <c r="VNL285" s="163"/>
      <c r="VNM285" s="163"/>
      <c r="VNN285" s="160"/>
      <c r="VNO285" s="161"/>
      <c r="VNP285" s="163"/>
      <c r="VNQ285" s="163"/>
      <c r="VNR285" s="160"/>
      <c r="VNS285" s="161"/>
      <c r="VNT285" s="163"/>
      <c r="VNU285" s="163"/>
      <c r="VNV285" s="160"/>
      <c r="VNW285" s="161"/>
      <c r="VNX285" s="163"/>
      <c r="VNY285" s="163"/>
      <c r="VNZ285" s="160"/>
      <c r="VOA285" s="161"/>
      <c r="VOB285" s="163"/>
      <c r="VOC285" s="163"/>
      <c r="VOD285" s="160"/>
      <c r="VOE285" s="161"/>
      <c r="VOF285" s="163"/>
      <c r="VOG285" s="163"/>
      <c r="VOH285" s="160"/>
      <c r="VOI285" s="161"/>
      <c r="VOJ285" s="163"/>
      <c r="VOK285" s="163"/>
      <c r="VOL285" s="160"/>
      <c r="VOM285" s="161"/>
      <c r="VON285" s="163"/>
      <c r="VOO285" s="163"/>
      <c r="VOP285" s="160"/>
      <c r="VOQ285" s="161"/>
      <c r="VOR285" s="163"/>
      <c r="VOS285" s="163"/>
      <c r="VOT285" s="160"/>
      <c r="VOU285" s="161"/>
      <c r="VOV285" s="163"/>
      <c r="VOW285" s="163"/>
      <c r="VOX285" s="160"/>
      <c r="VOY285" s="161"/>
      <c r="VOZ285" s="163"/>
      <c r="VPA285" s="163"/>
      <c r="VPB285" s="160"/>
      <c r="VPC285" s="161"/>
      <c r="VPD285" s="163"/>
      <c r="VPE285" s="163"/>
      <c r="VPF285" s="160"/>
      <c r="VPG285" s="161"/>
      <c r="VPH285" s="163"/>
      <c r="VPI285" s="163"/>
      <c r="VPJ285" s="160"/>
      <c r="VPK285" s="161"/>
      <c r="VPL285" s="163"/>
      <c r="VPM285" s="163"/>
      <c r="VPN285" s="160"/>
      <c r="VPO285" s="161"/>
      <c r="VPP285" s="163"/>
      <c r="VPQ285" s="163"/>
      <c r="VPR285" s="160"/>
      <c r="VPS285" s="161"/>
      <c r="VPT285" s="163"/>
      <c r="VPU285" s="163"/>
      <c r="VPV285" s="160"/>
      <c r="VPW285" s="161"/>
      <c r="VPX285" s="163"/>
      <c r="VPY285" s="163"/>
      <c r="VPZ285" s="160"/>
      <c r="VQA285" s="161"/>
      <c r="VQB285" s="163"/>
      <c r="VQC285" s="163"/>
      <c r="VQD285" s="160"/>
      <c r="VQE285" s="161"/>
      <c r="VQF285" s="163"/>
      <c r="VQG285" s="163"/>
      <c r="VQH285" s="160"/>
      <c r="VQI285" s="161"/>
      <c r="VQJ285" s="163"/>
      <c r="VQK285" s="163"/>
      <c r="VQL285" s="160"/>
      <c r="VQM285" s="161"/>
      <c r="VQN285" s="163"/>
      <c r="VQO285" s="163"/>
      <c r="VQP285" s="160"/>
      <c r="VQQ285" s="161"/>
      <c r="VQR285" s="163"/>
      <c r="VQS285" s="163"/>
      <c r="VQT285" s="160"/>
      <c r="VQU285" s="161"/>
      <c r="VQV285" s="163"/>
      <c r="VQW285" s="163"/>
      <c r="VQX285" s="160"/>
      <c r="VQY285" s="161"/>
      <c r="VQZ285" s="163"/>
      <c r="VRA285" s="163"/>
      <c r="VRB285" s="160"/>
      <c r="VRC285" s="161"/>
      <c r="VRD285" s="163"/>
      <c r="VRE285" s="163"/>
      <c r="VRF285" s="160"/>
      <c r="VRG285" s="161"/>
      <c r="VRH285" s="163"/>
      <c r="VRI285" s="163"/>
      <c r="VRJ285" s="160"/>
      <c r="VRK285" s="161"/>
      <c r="VRL285" s="163"/>
      <c r="VRM285" s="163"/>
      <c r="VRN285" s="160"/>
      <c r="VRO285" s="161"/>
      <c r="VRP285" s="163"/>
      <c r="VRQ285" s="163"/>
      <c r="VRR285" s="160"/>
      <c r="VRS285" s="161"/>
      <c r="VRT285" s="163"/>
      <c r="VRU285" s="163"/>
      <c r="VRV285" s="160"/>
      <c r="VRW285" s="161"/>
      <c r="VRX285" s="163"/>
      <c r="VRY285" s="163"/>
      <c r="VRZ285" s="160"/>
      <c r="VSA285" s="161"/>
      <c r="VSB285" s="163"/>
      <c r="VSC285" s="163"/>
      <c r="VSD285" s="160"/>
      <c r="VSE285" s="161"/>
      <c r="VSF285" s="163"/>
      <c r="VSG285" s="163"/>
      <c r="VSH285" s="160"/>
      <c r="VSI285" s="161"/>
      <c r="VSJ285" s="163"/>
      <c r="VSK285" s="163"/>
      <c r="VSL285" s="160"/>
      <c r="VSM285" s="161"/>
      <c r="VSN285" s="163"/>
      <c r="VSO285" s="163"/>
      <c r="VSP285" s="160"/>
      <c r="VSQ285" s="161"/>
      <c r="VSR285" s="163"/>
      <c r="VSS285" s="163"/>
      <c r="VST285" s="160"/>
      <c r="VSU285" s="161"/>
      <c r="VSV285" s="163"/>
      <c r="VSW285" s="163"/>
      <c r="VSX285" s="160"/>
      <c r="VSY285" s="161"/>
      <c r="VSZ285" s="163"/>
      <c r="VTA285" s="163"/>
      <c r="VTB285" s="160"/>
      <c r="VTC285" s="161"/>
      <c r="VTD285" s="163"/>
      <c r="VTE285" s="163"/>
      <c r="VTF285" s="160"/>
      <c r="VTG285" s="161"/>
      <c r="VTH285" s="163"/>
      <c r="VTI285" s="163"/>
      <c r="VTJ285" s="160"/>
      <c r="VTK285" s="161"/>
      <c r="VTL285" s="163"/>
      <c r="VTM285" s="163"/>
      <c r="VTN285" s="160"/>
      <c r="VTO285" s="161"/>
      <c r="VTP285" s="163"/>
      <c r="VTQ285" s="163"/>
      <c r="VTR285" s="160"/>
      <c r="VTS285" s="161"/>
      <c r="VTT285" s="163"/>
      <c r="VTU285" s="163"/>
      <c r="VTV285" s="160"/>
      <c r="VTW285" s="161"/>
      <c r="VTX285" s="163"/>
      <c r="VTY285" s="163"/>
      <c r="VTZ285" s="160"/>
      <c r="VUA285" s="161"/>
      <c r="VUB285" s="163"/>
      <c r="VUC285" s="163"/>
      <c r="VUD285" s="160"/>
      <c r="VUE285" s="161"/>
      <c r="VUF285" s="163"/>
      <c r="VUG285" s="163"/>
      <c r="VUH285" s="160"/>
      <c r="VUI285" s="161"/>
      <c r="VUJ285" s="163"/>
      <c r="VUK285" s="163"/>
      <c r="VUL285" s="160"/>
      <c r="VUM285" s="161"/>
      <c r="VUN285" s="163"/>
      <c r="VUO285" s="163"/>
      <c r="VUP285" s="160"/>
      <c r="VUQ285" s="161"/>
      <c r="VUR285" s="163"/>
      <c r="VUS285" s="163"/>
      <c r="VUT285" s="160"/>
      <c r="VUU285" s="161"/>
      <c r="VUV285" s="163"/>
      <c r="VUW285" s="163"/>
      <c r="VUX285" s="160"/>
      <c r="VUY285" s="161"/>
      <c r="VUZ285" s="163"/>
      <c r="VVA285" s="163"/>
      <c r="VVB285" s="160"/>
      <c r="VVC285" s="161"/>
      <c r="VVD285" s="163"/>
      <c r="VVE285" s="163"/>
      <c r="VVF285" s="160"/>
      <c r="VVG285" s="161"/>
      <c r="VVH285" s="163"/>
      <c r="VVI285" s="163"/>
      <c r="VVJ285" s="160"/>
      <c r="VVK285" s="161"/>
      <c r="VVL285" s="163"/>
      <c r="VVM285" s="163"/>
      <c r="VVN285" s="160"/>
      <c r="VVO285" s="161"/>
      <c r="VVP285" s="163"/>
      <c r="VVQ285" s="163"/>
      <c r="VVR285" s="160"/>
      <c r="VVS285" s="161"/>
      <c r="VVT285" s="163"/>
      <c r="VVU285" s="163"/>
      <c r="VVV285" s="160"/>
      <c r="VVW285" s="161"/>
      <c r="VVX285" s="163"/>
      <c r="VVY285" s="163"/>
      <c r="VVZ285" s="160"/>
      <c r="VWA285" s="161"/>
      <c r="VWB285" s="163"/>
      <c r="VWC285" s="163"/>
      <c r="VWD285" s="160"/>
      <c r="VWE285" s="161"/>
      <c r="VWF285" s="163"/>
      <c r="VWG285" s="163"/>
      <c r="VWH285" s="160"/>
      <c r="VWI285" s="161"/>
      <c r="VWJ285" s="163"/>
      <c r="VWK285" s="163"/>
      <c r="VWL285" s="160"/>
      <c r="VWM285" s="161"/>
      <c r="VWN285" s="163"/>
      <c r="VWO285" s="163"/>
      <c r="VWP285" s="160"/>
      <c r="VWQ285" s="161"/>
      <c r="VWR285" s="163"/>
      <c r="VWS285" s="163"/>
      <c r="VWT285" s="160"/>
      <c r="VWU285" s="161"/>
      <c r="VWV285" s="163"/>
      <c r="VWW285" s="163"/>
      <c r="VWX285" s="160"/>
      <c r="VWY285" s="161"/>
      <c r="VWZ285" s="163"/>
      <c r="VXA285" s="163"/>
      <c r="VXB285" s="160"/>
      <c r="VXC285" s="161"/>
      <c r="VXD285" s="163"/>
      <c r="VXE285" s="163"/>
      <c r="VXF285" s="160"/>
      <c r="VXG285" s="161"/>
      <c r="VXH285" s="163"/>
      <c r="VXI285" s="163"/>
      <c r="VXJ285" s="160"/>
      <c r="VXK285" s="161"/>
      <c r="VXL285" s="163"/>
      <c r="VXM285" s="163"/>
      <c r="VXN285" s="160"/>
      <c r="VXO285" s="161"/>
      <c r="VXP285" s="163"/>
      <c r="VXQ285" s="163"/>
      <c r="VXR285" s="160"/>
      <c r="VXS285" s="161"/>
      <c r="VXT285" s="163"/>
      <c r="VXU285" s="163"/>
      <c r="VXV285" s="160"/>
      <c r="VXW285" s="161"/>
      <c r="VXX285" s="163"/>
      <c r="VXY285" s="163"/>
      <c r="VXZ285" s="160"/>
      <c r="VYA285" s="161"/>
      <c r="VYB285" s="163"/>
      <c r="VYC285" s="163"/>
      <c r="VYD285" s="160"/>
      <c r="VYE285" s="161"/>
      <c r="VYF285" s="163"/>
      <c r="VYG285" s="163"/>
      <c r="VYH285" s="160"/>
      <c r="VYI285" s="161"/>
      <c r="VYJ285" s="163"/>
      <c r="VYK285" s="163"/>
      <c r="VYL285" s="160"/>
      <c r="VYM285" s="161"/>
      <c r="VYN285" s="163"/>
      <c r="VYO285" s="163"/>
      <c r="VYP285" s="160"/>
      <c r="VYQ285" s="161"/>
      <c r="VYR285" s="163"/>
      <c r="VYS285" s="163"/>
      <c r="VYT285" s="160"/>
      <c r="VYU285" s="161"/>
      <c r="VYV285" s="163"/>
      <c r="VYW285" s="163"/>
      <c r="VYX285" s="160"/>
      <c r="VYY285" s="161"/>
      <c r="VYZ285" s="163"/>
      <c r="VZA285" s="163"/>
      <c r="VZB285" s="160"/>
      <c r="VZC285" s="161"/>
      <c r="VZD285" s="163"/>
      <c r="VZE285" s="163"/>
      <c r="VZF285" s="160"/>
      <c r="VZG285" s="161"/>
      <c r="VZH285" s="163"/>
      <c r="VZI285" s="163"/>
      <c r="VZJ285" s="160"/>
      <c r="VZK285" s="161"/>
      <c r="VZL285" s="163"/>
      <c r="VZM285" s="163"/>
      <c r="VZN285" s="160"/>
      <c r="VZO285" s="161"/>
      <c r="VZP285" s="163"/>
      <c r="VZQ285" s="163"/>
      <c r="VZR285" s="160"/>
      <c r="VZS285" s="161"/>
      <c r="VZT285" s="163"/>
      <c r="VZU285" s="163"/>
      <c r="VZV285" s="160"/>
      <c r="VZW285" s="161"/>
      <c r="VZX285" s="163"/>
      <c r="VZY285" s="163"/>
      <c r="VZZ285" s="160"/>
      <c r="WAA285" s="161"/>
      <c r="WAB285" s="163"/>
      <c r="WAC285" s="163"/>
      <c r="WAD285" s="160"/>
      <c r="WAE285" s="161"/>
      <c r="WAF285" s="163"/>
      <c r="WAG285" s="163"/>
      <c r="WAH285" s="160"/>
      <c r="WAI285" s="161"/>
      <c r="WAJ285" s="163"/>
      <c r="WAK285" s="163"/>
      <c r="WAL285" s="160"/>
      <c r="WAM285" s="161"/>
      <c r="WAN285" s="163"/>
      <c r="WAO285" s="163"/>
      <c r="WAP285" s="160"/>
      <c r="WAQ285" s="161"/>
      <c r="WAR285" s="163"/>
      <c r="WAS285" s="163"/>
      <c r="WAT285" s="160"/>
      <c r="WAU285" s="161"/>
      <c r="WAV285" s="163"/>
      <c r="WAW285" s="163"/>
      <c r="WAX285" s="160"/>
      <c r="WAY285" s="161"/>
      <c r="WAZ285" s="163"/>
      <c r="WBA285" s="163"/>
      <c r="WBB285" s="160"/>
      <c r="WBC285" s="161"/>
      <c r="WBD285" s="163"/>
      <c r="WBE285" s="163"/>
      <c r="WBF285" s="160"/>
      <c r="WBG285" s="161"/>
      <c r="WBH285" s="163"/>
      <c r="WBI285" s="163"/>
      <c r="WBJ285" s="160"/>
      <c r="WBK285" s="161"/>
      <c r="WBL285" s="163"/>
      <c r="WBM285" s="163"/>
      <c r="WBN285" s="160"/>
      <c r="WBO285" s="161"/>
      <c r="WBP285" s="163"/>
      <c r="WBQ285" s="163"/>
      <c r="WBR285" s="160"/>
      <c r="WBS285" s="161"/>
      <c r="WBT285" s="163"/>
      <c r="WBU285" s="163"/>
      <c r="WBV285" s="160"/>
      <c r="WBW285" s="161"/>
      <c r="WBX285" s="163"/>
      <c r="WBY285" s="163"/>
      <c r="WBZ285" s="160"/>
      <c r="WCA285" s="161"/>
      <c r="WCB285" s="163"/>
      <c r="WCC285" s="163"/>
      <c r="WCD285" s="160"/>
      <c r="WCE285" s="161"/>
      <c r="WCF285" s="163"/>
      <c r="WCG285" s="163"/>
      <c r="WCH285" s="160"/>
      <c r="WCI285" s="161"/>
      <c r="WCJ285" s="163"/>
      <c r="WCK285" s="163"/>
      <c r="WCL285" s="160"/>
      <c r="WCM285" s="161"/>
      <c r="WCN285" s="163"/>
      <c r="WCO285" s="163"/>
      <c r="WCP285" s="160"/>
      <c r="WCQ285" s="161"/>
      <c r="WCR285" s="163"/>
      <c r="WCS285" s="163"/>
      <c r="WCT285" s="160"/>
      <c r="WCU285" s="161"/>
      <c r="WCV285" s="163"/>
      <c r="WCW285" s="163"/>
      <c r="WCX285" s="160"/>
      <c r="WCY285" s="161"/>
      <c r="WCZ285" s="163"/>
      <c r="WDA285" s="163"/>
      <c r="WDB285" s="160"/>
      <c r="WDC285" s="161"/>
      <c r="WDD285" s="163"/>
      <c r="WDE285" s="163"/>
      <c r="WDF285" s="160"/>
      <c r="WDG285" s="161"/>
      <c r="WDH285" s="163"/>
      <c r="WDI285" s="163"/>
      <c r="WDJ285" s="160"/>
      <c r="WDK285" s="161"/>
      <c r="WDL285" s="163"/>
      <c r="WDM285" s="163"/>
      <c r="WDN285" s="160"/>
      <c r="WDO285" s="161"/>
      <c r="WDP285" s="163"/>
      <c r="WDQ285" s="163"/>
      <c r="WDR285" s="160"/>
      <c r="WDS285" s="161"/>
      <c r="WDT285" s="163"/>
      <c r="WDU285" s="163"/>
      <c r="WDV285" s="160"/>
      <c r="WDW285" s="161"/>
      <c r="WDX285" s="163"/>
      <c r="WDY285" s="163"/>
      <c r="WDZ285" s="160"/>
      <c r="WEA285" s="161"/>
      <c r="WEB285" s="163"/>
      <c r="WEC285" s="163"/>
      <c r="WED285" s="160"/>
      <c r="WEE285" s="161"/>
      <c r="WEF285" s="163"/>
      <c r="WEG285" s="163"/>
      <c r="WEH285" s="160"/>
      <c r="WEI285" s="161"/>
      <c r="WEJ285" s="163"/>
      <c r="WEK285" s="163"/>
      <c r="WEL285" s="160"/>
      <c r="WEM285" s="161"/>
      <c r="WEN285" s="163"/>
      <c r="WEO285" s="163"/>
      <c r="WEP285" s="160"/>
      <c r="WEQ285" s="161"/>
      <c r="WER285" s="163"/>
      <c r="WES285" s="163"/>
      <c r="WET285" s="160"/>
      <c r="WEU285" s="161"/>
      <c r="WEV285" s="163"/>
      <c r="WEW285" s="163"/>
      <c r="WEX285" s="160"/>
      <c r="WEY285" s="161"/>
      <c r="WEZ285" s="163"/>
      <c r="WFA285" s="163"/>
      <c r="WFB285" s="160"/>
      <c r="WFC285" s="161"/>
      <c r="WFD285" s="163"/>
      <c r="WFE285" s="163"/>
      <c r="WFF285" s="160"/>
      <c r="WFG285" s="161"/>
      <c r="WFH285" s="163"/>
      <c r="WFI285" s="163"/>
      <c r="WFJ285" s="160"/>
      <c r="WFK285" s="161"/>
      <c r="WFL285" s="163"/>
      <c r="WFM285" s="163"/>
      <c r="WFN285" s="160"/>
      <c r="WFO285" s="161"/>
      <c r="WFP285" s="163"/>
      <c r="WFQ285" s="163"/>
      <c r="WFR285" s="160"/>
      <c r="WFS285" s="161"/>
      <c r="WFT285" s="163"/>
      <c r="WFU285" s="163"/>
      <c r="WFV285" s="160"/>
      <c r="WFW285" s="161"/>
      <c r="WFX285" s="163"/>
      <c r="WFY285" s="163"/>
      <c r="WFZ285" s="160"/>
      <c r="WGA285" s="161"/>
      <c r="WGB285" s="163"/>
      <c r="WGC285" s="163"/>
      <c r="WGD285" s="160"/>
      <c r="WGE285" s="161"/>
      <c r="WGF285" s="163"/>
      <c r="WGG285" s="163"/>
      <c r="WGH285" s="160"/>
      <c r="WGI285" s="161"/>
      <c r="WGJ285" s="163"/>
      <c r="WGK285" s="163"/>
      <c r="WGL285" s="160"/>
      <c r="WGM285" s="161"/>
      <c r="WGN285" s="163"/>
      <c r="WGO285" s="163"/>
      <c r="WGP285" s="160"/>
      <c r="WGQ285" s="161"/>
      <c r="WGR285" s="163"/>
      <c r="WGS285" s="163"/>
      <c r="WGT285" s="160"/>
      <c r="WGU285" s="161"/>
      <c r="WGV285" s="163"/>
      <c r="WGW285" s="163"/>
      <c r="WGX285" s="160"/>
      <c r="WGY285" s="161"/>
      <c r="WGZ285" s="163"/>
      <c r="WHA285" s="163"/>
      <c r="WHB285" s="160"/>
      <c r="WHC285" s="161"/>
      <c r="WHD285" s="163"/>
      <c r="WHE285" s="163"/>
      <c r="WHF285" s="160"/>
      <c r="WHG285" s="161"/>
      <c r="WHH285" s="163"/>
      <c r="WHI285" s="163"/>
      <c r="WHJ285" s="160"/>
      <c r="WHK285" s="161"/>
      <c r="WHL285" s="163"/>
      <c r="WHM285" s="163"/>
      <c r="WHN285" s="160"/>
      <c r="WHO285" s="161"/>
      <c r="WHP285" s="163"/>
      <c r="WHQ285" s="163"/>
      <c r="WHR285" s="160"/>
      <c r="WHS285" s="161"/>
      <c r="WHT285" s="163"/>
      <c r="WHU285" s="163"/>
      <c r="WHV285" s="160"/>
      <c r="WHW285" s="161"/>
      <c r="WHX285" s="163"/>
      <c r="WHY285" s="163"/>
      <c r="WHZ285" s="160"/>
      <c r="WIA285" s="161"/>
      <c r="WIB285" s="163"/>
      <c r="WIC285" s="163"/>
      <c r="WID285" s="160"/>
      <c r="WIE285" s="161"/>
      <c r="WIF285" s="163"/>
      <c r="WIG285" s="163"/>
      <c r="WIH285" s="160"/>
      <c r="WII285" s="161"/>
      <c r="WIJ285" s="163"/>
      <c r="WIK285" s="163"/>
      <c r="WIL285" s="160"/>
      <c r="WIM285" s="161"/>
      <c r="WIN285" s="163"/>
      <c r="WIO285" s="163"/>
      <c r="WIP285" s="160"/>
      <c r="WIQ285" s="161"/>
      <c r="WIR285" s="163"/>
      <c r="WIS285" s="163"/>
      <c r="WIT285" s="160"/>
      <c r="WIU285" s="161"/>
      <c r="WIV285" s="163"/>
      <c r="WIW285" s="163"/>
      <c r="WIX285" s="160"/>
      <c r="WIY285" s="161"/>
      <c r="WIZ285" s="163"/>
      <c r="WJA285" s="163"/>
      <c r="WJB285" s="160"/>
      <c r="WJC285" s="161"/>
      <c r="WJD285" s="163"/>
      <c r="WJE285" s="163"/>
      <c r="WJF285" s="160"/>
      <c r="WJG285" s="161"/>
      <c r="WJH285" s="163"/>
      <c r="WJI285" s="163"/>
      <c r="WJJ285" s="160"/>
      <c r="WJK285" s="161"/>
      <c r="WJL285" s="163"/>
      <c r="WJM285" s="163"/>
      <c r="WJN285" s="160"/>
      <c r="WJO285" s="161"/>
      <c r="WJP285" s="163"/>
      <c r="WJQ285" s="163"/>
      <c r="WJR285" s="160"/>
      <c r="WJS285" s="161"/>
      <c r="WJT285" s="163"/>
      <c r="WJU285" s="163"/>
      <c r="WJV285" s="160"/>
      <c r="WJW285" s="161"/>
      <c r="WJX285" s="163"/>
      <c r="WJY285" s="163"/>
      <c r="WJZ285" s="160"/>
      <c r="WKA285" s="161"/>
      <c r="WKB285" s="163"/>
      <c r="WKC285" s="163"/>
      <c r="WKD285" s="160"/>
      <c r="WKE285" s="161"/>
      <c r="WKF285" s="163"/>
      <c r="WKG285" s="163"/>
      <c r="WKH285" s="160"/>
      <c r="WKI285" s="161"/>
      <c r="WKJ285" s="163"/>
      <c r="WKK285" s="163"/>
      <c r="WKL285" s="160"/>
      <c r="WKM285" s="161"/>
      <c r="WKN285" s="163"/>
      <c r="WKO285" s="163"/>
      <c r="WKP285" s="160"/>
      <c r="WKQ285" s="161"/>
      <c r="WKR285" s="163"/>
      <c r="WKS285" s="163"/>
      <c r="WKT285" s="160"/>
      <c r="WKU285" s="161"/>
      <c r="WKV285" s="163"/>
      <c r="WKW285" s="163"/>
      <c r="WKX285" s="160"/>
      <c r="WKY285" s="161"/>
      <c r="WKZ285" s="163"/>
      <c r="WLA285" s="163"/>
      <c r="WLB285" s="160"/>
      <c r="WLC285" s="161"/>
      <c r="WLD285" s="163"/>
      <c r="WLE285" s="163"/>
      <c r="WLF285" s="160"/>
      <c r="WLG285" s="161"/>
      <c r="WLH285" s="163"/>
      <c r="WLI285" s="163"/>
      <c r="WLJ285" s="160"/>
      <c r="WLK285" s="161"/>
      <c r="WLL285" s="163"/>
      <c r="WLM285" s="163"/>
      <c r="WLN285" s="160"/>
      <c r="WLO285" s="161"/>
      <c r="WLP285" s="163"/>
      <c r="WLQ285" s="163"/>
      <c r="WLR285" s="160"/>
      <c r="WLS285" s="161"/>
      <c r="WLT285" s="163"/>
      <c r="WLU285" s="163"/>
      <c r="WLV285" s="160"/>
      <c r="WLW285" s="161"/>
      <c r="WLX285" s="163"/>
      <c r="WLY285" s="163"/>
      <c r="WLZ285" s="160"/>
      <c r="WMA285" s="161"/>
      <c r="WMB285" s="163"/>
      <c r="WMC285" s="163"/>
      <c r="WMD285" s="160"/>
      <c r="WME285" s="161"/>
      <c r="WMF285" s="163"/>
      <c r="WMG285" s="163"/>
      <c r="WMH285" s="160"/>
      <c r="WMI285" s="161"/>
      <c r="WMJ285" s="163"/>
      <c r="WMK285" s="163"/>
      <c r="WML285" s="160"/>
      <c r="WMM285" s="161"/>
      <c r="WMN285" s="163"/>
      <c r="WMO285" s="163"/>
      <c r="WMP285" s="160"/>
      <c r="WMQ285" s="161"/>
      <c r="WMR285" s="163"/>
      <c r="WMS285" s="163"/>
      <c r="WMT285" s="160"/>
      <c r="WMU285" s="161"/>
      <c r="WMV285" s="163"/>
      <c r="WMW285" s="163"/>
      <c r="WMX285" s="160"/>
      <c r="WMY285" s="161"/>
      <c r="WMZ285" s="163"/>
      <c r="WNA285" s="163"/>
      <c r="WNB285" s="160"/>
      <c r="WNC285" s="161"/>
      <c r="WND285" s="163"/>
      <c r="WNE285" s="163"/>
      <c r="WNF285" s="160"/>
      <c r="WNG285" s="161"/>
      <c r="WNH285" s="163"/>
      <c r="WNI285" s="163"/>
      <c r="WNJ285" s="160"/>
      <c r="WNK285" s="161"/>
      <c r="WNL285" s="163"/>
      <c r="WNM285" s="163"/>
      <c r="WNN285" s="160"/>
      <c r="WNO285" s="161"/>
      <c r="WNP285" s="163"/>
      <c r="WNQ285" s="163"/>
      <c r="WNR285" s="160"/>
      <c r="WNS285" s="161"/>
      <c r="WNT285" s="163"/>
      <c r="WNU285" s="163"/>
      <c r="WNV285" s="160"/>
      <c r="WNW285" s="161"/>
      <c r="WNX285" s="163"/>
      <c r="WNY285" s="163"/>
      <c r="WNZ285" s="160"/>
      <c r="WOA285" s="161"/>
      <c r="WOB285" s="163"/>
      <c r="WOC285" s="163"/>
      <c r="WOD285" s="160"/>
      <c r="WOE285" s="161"/>
      <c r="WOF285" s="163"/>
      <c r="WOG285" s="163"/>
      <c r="WOH285" s="160"/>
      <c r="WOI285" s="161"/>
      <c r="WOJ285" s="163"/>
      <c r="WOK285" s="163"/>
      <c r="WOL285" s="160"/>
      <c r="WOM285" s="161"/>
      <c r="WON285" s="163"/>
      <c r="WOO285" s="163"/>
      <c r="WOP285" s="160"/>
      <c r="WOQ285" s="161"/>
      <c r="WOR285" s="163"/>
      <c r="WOS285" s="163"/>
      <c r="WOT285" s="160"/>
      <c r="WOU285" s="161"/>
      <c r="WOV285" s="163"/>
      <c r="WOW285" s="163"/>
      <c r="WOX285" s="160"/>
      <c r="WOY285" s="161"/>
      <c r="WOZ285" s="163"/>
      <c r="WPA285" s="163"/>
      <c r="WPB285" s="160"/>
      <c r="WPC285" s="161"/>
      <c r="WPD285" s="163"/>
      <c r="WPE285" s="163"/>
      <c r="WPF285" s="160"/>
      <c r="WPG285" s="161"/>
      <c r="WPH285" s="163"/>
      <c r="WPI285" s="163"/>
      <c r="WPJ285" s="160"/>
      <c r="WPK285" s="161"/>
      <c r="WPL285" s="163"/>
      <c r="WPM285" s="163"/>
      <c r="WPN285" s="160"/>
      <c r="WPO285" s="161"/>
      <c r="WPP285" s="163"/>
      <c r="WPQ285" s="163"/>
      <c r="WPR285" s="160"/>
      <c r="WPS285" s="161"/>
      <c r="WPT285" s="163"/>
      <c r="WPU285" s="163"/>
      <c r="WPV285" s="160"/>
      <c r="WPW285" s="161"/>
      <c r="WPX285" s="163"/>
      <c r="WPY285" s="163"/>
      <c r="WPZ285" s="160"/>
      <c r="WQA285" s="161"/>
      <c r="WQB285" s="163"/>
      <c r="WQC285" s="163"/>
      <c r="WQD285" s="160"/>
      <c r="WQE285" s="161"/>
      <c r="WQF285" s="163"/>
      <c r="WQG285" s="163"/>
      <c r="WQH285" s="160"/>
      <c r="WQI285" s="161"/>
      <c r="WQJ285" s="163"/>
      <c r="WQK285" s="163"/>
      <c r="WQL285" s="160"/>
      <c r="WQM285" s="161"/>
      <c r="WQN285" s="163"/>
      <c r="WQO285" s="163"/>
      <c r="WQP285" s="160"/>
      <c r="WQQ285" s="161"/>
      <c r="WQR285" s="163"/>
      <c r="WQS285" s="163"/>
      <c r="WQT285" s="160"/>
      <c r="WQU285" s="161"/>
      <c r="WQV285" s="163"/>
      <c r="WQW285" s="163"/>
      <c r="WQX285" s="160"/>
      <c r="WQY285" s="161"/>
      <c r="WQZ285" s="163"/>
      <c r="WRA285" s="163"/>
      <c r="WRB285" s="160"/>
      <c r="WRC285" s="161"/>
      <c r="WRD285" s="163"/>
      <c r="WRE285" s="163"/>
      <c r="WRF285" s="160"/>
      <c r="WRG285" s="161"/>
      <c r="WRH285" s="163"/>
      <c r="WRI285" s="163"/>
      <c r="WRJ285" s="160"/>
      <c r="WRK285" s="161"/>
      <c r="WRL285" s="163"/>
      <c r="WRM285" s="163"/>
      <c r="WRN285" s="160"/>
      <c r="WRO285" s="161"/>
      <c r="WRP285" s="163"/>
      <c r="WRQ285" s="163"/>
      <c r="WRR285" s="160"/>
      <c r="WRS285" s="161"/>
      <c r="WRT285" s="163"/>
      <c r="WRU285" s="163"/>
      <c r="WRV285" s="160"/>
      <c r="WRW285" s="161"/>
      <c r="WRX285" s="163"/>
      <c r="WRY285" s="163"/>
      <c r="WRZ285" s="160"/>
      <c r="WSA285" s="161"/>
      <c r="WSB285" s="163"/>
      <c r="WSC285" s="163"/>
      <c r="WSD285" s="160"/>
      <c r="WSE285" s="161"/>
      <c r="WSF285" s="163"/>
      <c r="WSG285" s="163"/>
      <c r="WSH285" s="160"/>
      <c r="WSI285" s="161"/>
      <c r="WSJ285" s="163"/>
      <c r="WSK285" s="163"/>
      <c r="WSL285" s="160"/>
      <c r="WSM285" s="161"/>
      <c r="WSN285" s="163"/>
      <c r="WSO285" s="163"/>
      <c r="WSP285" s="160"/>
      <c r="WSQ285" s="161"/>
      <c r="WSR285" s="163"/>
      <c r="WSS285" s="163"/>
      <c r="WST285" s="160"/>
      <c r="WSU285" s="161"/>
      <c r="WSV285" s="163"/>
      <c r="WSW285" s="163"/>
      <c r="WSX285" s="160"/>
      <c r="WSY285" s="161"/>
      <c r="WSZ285" s="163"/>
      <c r="WTA285" s="163"/>
      <c r="WTB285" s="160"/>
      <c r="WTC285" s="161"/>
      <c r="WTD285" s="163"/>
      <c r="WTE285" s="163"/>
      <c r="WTF285" s="160"/>
      <c r="WTG285" s="161"/>
      <c r="WTH285" s="163"/>
      <c r="WTI285" s="163"/>
      <c r="WTJ285" s="160"/>
      <c r="WTK285" s="161"/>
      <c r="WTL285" s="163"/>
      <c r="WTM285" s="163"/>
      <c r="WTN285" s="160"/>
      <c r="WTO285" s="161"/>
      <c r="WTP285" s="163"/>
      <c r="WTQ285" s="163"/>
      <c r="WTR285" s="160"/>
      <c r="WTS285" s="161"/>
      <c r="WTT285" s="163"/>
      <c r="WTU285" s="163"/>
      <c r="WTV285" s="160"/>
      <c r="WTW285" s="161"/>
      <c r="WTX285" s="163"/>
      <c r="WTY285" s="163"/>
      <c r="WTZ285" s="160"/>
      <c r="WUA285" s="161"/>
      <c r="WUB285" s="163"/>
      <c r="WUC285" s="163"/>
      <c r="WUD285" s="160"/>
      <c r="WUE285" s="161"/>
      <c r="WUF285" s="163"/>
      <c r="WUG285" s="163"/>
      <c r="WUH285" s="160"/>
      <c r="WUI285" s="161"/>
      <c r="WUJ285" s="163"/>
      <c r="WUK285" s="163"/>
      <c r="WUL285" s="160"/>
      <c r="WUM285" s="161"/>
      <c r="WUN285" s="163"/>
      <c r="WUO285" s="163"/>
      <c r="WUP285" s="160"/>
      <c r="WUQ285" s="161"/>
      <c r="WUR285" s="163"/>
      <c r="WUS285" s="163"/>
      <c r="WUT285" s="160"/>
      <c r="WUU285" s="161"/>
      <c r="WUV285" s="163"/>
      <c r="WUW285" s="163"/>
      <c r="WUX285" s="160"/>
      <c r="WUY285" s="161"/>
      <c r="WUZ285" s="163"/>
      <c r="WVA285" s="163"/>
      <c r="WVB285" s="160"/>
      <c r="WVC285" s="161"/>
      <c r="WVD285" s="163"/>
      <c r="WVE285" s="163"/>
      <c r="WVF285" s="160"/>
      <c r="WVG285" s="161"/>
      <c r="WVH285" s="163"/>
      <c r="WVI285" s="163"/>
      <c r="WVJ285" s="160"/>
      <c r="WVK285" s="161"/>
      <c r="WVL285" s="163"/>
      <c r="WVM285" s="163"/>
      <c r="WVN285" s="160"/>
      <c r="WVO285" s="161"/>
      <c r="WVP285" s="163"/>
      <c r="WVQ285" s="163"/>
      <c r="WVR285" s="160"/>
      <c r="WVS285" s="161"/>
      <c r="WVT285" s="163"/>
      <c r="WVU285" s="163"/>
      <c r="WVV285" s="160"/>
      <c r="WVW285" s="161"/>
      <c r="WVX285" s="163"/>
      <c r="WVY285" s="163"/>
      <c r="WVZ285" s="160"/>
      <c r="WWA285" s="161"/>
      <c r="WWB285" s="163"/>
      <c r="WWC285" s="163"/>
      <c r="WWD285" s="160"/>
      <c r="WWE285" s="161"/>
      <c r="WWF285" s="163"/>
      <c r="WWG285" s="163"/>
      <c r="WWH285" s="160"/>
      <c r="WWI285" s="161"/>
      <c r="WWJ285" s="163"/>
      <c r="WWK285" s="163"/>
      <c r="WWL285" s="160"/>
      <c r="WWM285" s="161"/>
      <c r="WWN285" s="163"/>
      <c r="WWO285" s="163"/>
      <c r="WWP285" s="160"/>
      <c r="WWQ285" s="161"/>
      <c r="WWR285" s="163"/>
      <c r="WWS285" s="163"/>
      <c r="WWT285" s="160"/>
      <c r="WWU285" s="161"/>
      <c r="WWV285" s="163"/>
      <c r="WWW285" s="163"/>
      <c r="WWX285" s="160"/>
      <c r="WWY285" s="161"/>
      <c r="WWZ285" s="163"/>
      <c r="WXA285" s="163"/>
      <c r="WXB285" s="160"/>
      <c r="WXC285" s="161"/>
      <c r="WXD285" s="163"/>
      <c r="WXE285" s="163"/>
      <c r="WXF285" s="160"/>
      <c r="WXG285" s="161"/>
      <c r="WXH285" s="163"/>
      <c r="WXI285" s="163"/>
      <c r="WXJ285" s="160"/>
      <c r="WXK285" s="161"/>
      <c r="WXL285" s="163"/>
      <c r="WXM285" s="163"/>
      <c r="WXN285" s="160"/>
      <c r="WXO285" s="161"/>
      <c r="WXP285" s="163"/>
      <c r="WXQ285" s="163"/>
      <c r="WXR285" s="160"/>
      <c r="WXS285" s="161"/>
      <c r="WXT285" s="163"/>
      <c r="WXU285" s="163"/>
      <c r="WXV285" s="160"/>
      <c r="WXW285" s="161"/>
      <c r="WXX285" s="163"/>
      <c r="WXY285" s="163"/>
      <c r="WXZ285" s="160"/>
      <c r="WYA285" s="161"/>
      <c r="WYB285" s="163"/>
      <c r="WYC285" s="163"/>
      <c r="WYD285" s="160"/>
      <c r="WYE285" s="161"/>
      <c r="WYF285" s="163"/>
      <c r="WYG285" s="163"/>
      <c r="WYH285" s="160"/>
      <c r="WYI285" s="161"/>
      <c r="WYJ285" s="163"/>
      <c r="WYK285" s="163"/>
      <c r="WYL285" s="160"/>
      <c r="WYM285" s="161"/>
      <c r="WYN285" s="163"/>
      <c r="WYO285" s="163"/>
      <c r="WYP285" s="160"/>
      <c r="WYQ285" s="161"/>
      <c r="WYR285" s="163"/>
      <c r="WYS285" s="163"/>
      <c r="WYT285" s="160"/>
      <c r="WYU285" s="161"/>
      <c r="WYV285" s="163"/>
      <c r="WYW285" s="163"/>
      <c r="WYX285" s="160"/>
      <c r="WYY285" s="161"/>
      <c r="WYZ285" s="163"/>
      <c r="WZA285" s="163"/>
      <c r="WZB285" s="160"/>
      <c r="WZC285" s="161"/>
      <c r="WZD285" s="163"/>
      <c r="WZE285" s="163"/>
      <c r="WZF285" s="160"/>
      <c r="WZG285" s="161"/>
      <c r="WZH285" s="163"/>
      <c r="WZI285" s="163"/>
      <c r="WZJ285" s="160"/>
      <c r="WZK285" s="161"/>
      <c r="WZL285" s="163"/>
      <c r="WZM285" s="163"/>
      <c r="WZN285" s="160"/>
      <c r="WZO285" s="161"/>
      <c r="WZP285" s="163"/>
      <c r="WZQ285" s="163"/>
      <c r="WZR285" s="160"/>
      <c r="WZS285" s="161"/>
      <c r="WZT285" s="163"/>
      <c r="WZU285" s="163"/>
      <c r="WZV285" s="160"/>
      <c r="WZW285" s="161"/>
      <c r="WZX285" s="163"/>
      <c r="WZY285" s="163"/>
      <c r="WZZ285" s="160"/>
      <c r="XAA285" s="161"/>
      <c r="XAB285" s="163"/>
      <c r="XAC285" s="163"/>
      <c r="XAD285" s="160"/>
      <c r="XAE285" s="161"/>
      <c r="XAF285" s="163"/>
      <c r="XAG285" s="163"/>
      <c r="XAH285" s="160"/>
      <c r="XAI285" s="161"/>
      <c r="XAJ285" s="163"/>
      <c r="XAK285" s="163"/>
      <c r="XAL285" s="160"/>
      <c r="XAM285" s="161"/>
      <c r="XAN285" s="163"/>
      <c r="XAO285" s="163"/>
      <c r="XAP285" s="160"/>
      <c r="XAQ285" s="161"/>
      <c r="XAR285" s="163"/>
      <c r="XAS285" s="163"/>
      <c r="XAT285" s="160"/>
      <c r="XAU285" s="161"/>
      <c r="XAV285" s="163"/>
      <c r="XAW285" s="163"/>
      <c r="XAX285" s="160"/>
      <c r="XAY285" s="161"/>
      <c r="XAZ285" s="163"/>
      <c r="XBA285" s="163"/>
      <c r="XBB285" s="160"/>
      <c r="XBC285" s="161"/>
      <c r="XBD285" s="163"/>
      <c r="XBE285" s="163"/>
      <c r="XBF285" s="160"/>
      <c r="XBG285" s="161"/>
      <c r="XBH285" s="163"/>
      <c r="XBI285" s="163"/>
      <c r="XBJ285" s="160"/>
      <c r="XBK285" s="161"/>
      <c r="XBL285" s="163"/>
      <c r="XBM285" s="163"/>
      <c r="XBN285" s="160"/>
      <c r="XBO285" s="161"/>
      <c r="XBP285" s="163"/>
      <c r="XBQ285" s="163"/>
      <c r="XBR285" s="160"/>
      <c r="XBS285" s="161"/>
      <c r="XBT285" s="163"/>
      <c r="XBU285" s="163"/>
      <c r="XBV285" s="160"/>
      <c r="XBW285" s="161"/>
      <c r="XBX285" s="163"/>
      <c r="XBY285" s="163"/>
      <c r="XBZ285" s="160"/>
      <c r="XCA285" s="161"/>
      <c r="XCB285" s="163"/>
      <c r="XCC285" s="163"/>
      <c r="XCD285" s="160"/>
      <c r="XCE285" s="161"/>
      <c r="XCF285" s="163"/>
      <c r="XCG285" s="163"/>
      <c r="XCH285" s="160"/>
      <c r="XCI285" s="161"/>
      <c r="XCJ285" s="163"/>
      <c r="XCK285" s="163"/>
      <c r="XCL285" s="160"/>
      <c r="XCM285" s="161"/>
      <c r="XCN285" s="163"/>
      <c r="XCO285" s="163"/>
      <c r="XCP285" s="160"/>
      <c r="XCQ285" s="161"/>
      <c r="XCR285" s="163"/>
      <c r="XCS285" s="163"/>
      <c r="XCT285" s="160"/>
      <c r="XCU285" s="161"/>
      <c r="XCV285" s="163"/>
      <c r="XCW285" s="163"/>
      <c r="XCX285" s="160"/>
      <c r="XCY285" s="161"/>
      <c r="XCZ285" s="163"/>
      <c r="XDA285" s="163"/>
      <c r="XDB285" s="160"/>
      <c r="XDC285" s="161"/>
      <c r="XDD285" s="163"/>
      <c r="XDE285" s="163"/>
      <c r="XDF285" s="160"/>
      <c r="XDG285" s="161"/>
      <c r="XDH285" s="163"/>
      <c r="XDI285" s="163"/>
      <c r="XDJ285" s="160"/>
      <c r="XDK285" s="161"/>
      <c r="XDL285" s="163"/>
      <c r="XDM285" s="163"/>
      <c r="XDN285" s="160"/>
      <c r="XDO285" s="161"/>
      <c r="XDP285" s="163"/>
      <c r="XDQ285" s="163"/>
      <c r="XDR285" s="160"/>
      <c r="XDS285" s="161"/>
      <c r="XDT285" s="163"/>
      <c r="XDU285" s="163"/>
      <c r="XDV285" s="160"/>
      <c r="XDW285" s="161"/>
      <c r="XDX285" s="163"/>
      <c r="XDY285" s="163"/>
      <c r="XDZ285" s="160"/>
      <c r="XEA285" s="161"/>
      <c r="XEB285" s="163"/>
      <c r="XEC285" s="163"/>
      <c r="XED285" s="160"/>
      <c r="XEE285" s="161"/>
      <c r="XEF285" s="163"/>
      <c r="XEG285" s="163"/>
      <c r="XEH285" s="160"/>
      <c r="XEI285" s="161"/>
      <c r="XEJ285" s="163"/>
      <c r="XEK285" s="163"/>
      <c r="XEL285" s="160"/>
      <c r="XEM285" s="161"/>
      <c r="XEN285" s="163"/>
      <c r="XEO285" s="163"/>
      <c r="XEP285" s="160"/>
      <c r="XEQ285" s="161"/>
      <c r="XER285" s="163"/>
      <c r="XES285" s="163"/>
      <c r="XET285" s="160"/>
      <c r="XEU285" s="161"/>
      <c r="XEV285" s="163"/>
      <c r="XEW285" s="163"/>
      <c r="XEX285" s="160"/>
      <c r="XEY285" s="161"/>
      <c r="XEZ285" s="163"/>
      <c r="XFA285" s="163"/>
      <c r="XFB285" s="160"/>
      <c r="XFC285" s="161"/>
    </row>
    <row r="286" spans="1:16383" s="129" customFormat="1" hidden="1">
      <c r="A286" s="239">
        <v>16</v>
      </c>
      <c r="B286" s="279" t="s">
        <v>699</v>
      </c>
      <c r="C286" s="320" t="s">
        <v>45</v>
      </c>
      <c r="D286" s="320" t="s">
        <v>204</v>
      </c>
      <c r="E286" s="138">
        <f>F286+G286</f>
        <v>5.15</v>
      </c>
      <c r="F286" s="247"/>
      <c r="G286" s="139">
        <f t="shared" si="14"/>
        <v>5.15</v>
      </c>
      <c r="H286" s="150"/>
      <c r="I286" s="150">
        <v>5.15</v>
      </c>
      <c r="J286" s="154"/>
      <c r="K286" s="150"/>
      <c r="L286" s="157"/>
      <c r="M286" s="150"/>
      <c r="N286" s="219"/>
      <c r="O286" s="150"/>
      <c r="P286" s="150"/>
      <c r="Q286" s="162"/>
      <c r="R286" s="162"/>
      <c r="S286" s="220"/>
      <c r="T286" s="158" t="s">
        <v>191</v>
      </c>
      <c r="U286" s="163"/>
      <c r="V286" s="216"/>
      <c r="W286" s="217"/>
      <c r="X286" s="163"/>
      <c r="Y286" s="163"/>
      <c r="Z286" s="216"/>
      <c r="AA286" s="217"/>
      <c r="AB286" s="163"/>
      <c r="AC286" s="163"/>
      <c r="AD286" s="216"/>
      <c r="AE286" s="217"/>
      <c r="AF286" s="163"/>
      <c r="AG286" s="163"/>
      <c r="AH286" s="216"/>
      <c r="AI286" s="217"/>
      <c r="AJ286" s="163"/>
      <c r="AK286" s="163"/>
      <c r="AL286" s="216"/>
      <c r="AM286" s="217"/>
      <c r="AN286" s="163"/>
      <c r="AO286" s="163"/>
      <c r="AP286" s="216"/>
      <c r="AQ286" s="217"/>
      <c r="AR286" s="163"/>
      <c r="AS286" s="163"/>
      <c r="AT286" s="216"/>
      <c r="AU286" s="217"/>
      <c r="AV286" s="163"/>
      <c r="AW286" s="163"/>
      <c r="AX286" s="216"/>
      <c r="AY286" s="217"/>
      <c r="AZ286" s="163"/>
      <c r="BA286" s="163"/>
      <c r="BB286" s="216"/>
      <c r="BC286" s="217"/>
      <c r="BD286" s="163"/>
      <c r="BE286" s="163"/>
      <c r="BF286" s="216"/>
      <c r="BG286" s="217"/>
      <c r="BH286" s="163"/>
      <c r="BI286" s="163"/>
      <c r="BJ286" s="216"/>
      <c r="BK286" s="217"/>
      <c r="BL286" s="163"/>
      <c r="BM286" s="163"/>
      <c r="BN286" s="216"/>
      <c r="BO286" s="217"/>
      <c r="BP286" s="163"/>
      <c r="BQ286" s="163"/>
      <c r="BR286" s="216"/>
      <c r="BS286" s="217"/>
      <c r="BT286" s="163"/>
      <c r="BU286" s="163"/>
      <c r="BV286" s="216"/>
      <c r="BW286" s="217"/>
      <c r="BX286" s="163"/>
      <c r="BY286" s="163"/>
      <c r="BZ286" s="216"/>
      <c r="CA286" s="217"/>
      <c r="CB286" s="163"/>
      <c r="CC286" s="163"/>
      <c r="CD286" s="216"/>
      <c r="CE286" s="217"/>
      <c r="CF286" s="163"/>
      <c r="CG286" s="163"/>
      <c r="CH286" s="216"/>
      <c r="CI286" s="217"/>
      <c r="CJ286" s="163"/>
      <c r="CK286" s="163"/>
      <c r="CL286" s="216"/>
      <c r="CM286" s="217"/>
      <c r="CN286" s="163"/>
      <c r="CO286" s="163"/>
      <c r="CP286" s="216"/>
      <c r="CQ286" s="217"/>
      <c r="CR286" s="163"/>
      <c r="CS286" s="163"/>
      <c r="CT286" s="216"/>
      <c r="CU286" s="217"/>
      <c r="CV286" s="163"/>
      <c r="CW286" s="163"/>
      <c r="CX286" s="216"/>
      <c r="CY286" s="217"/>
      <c r="CZ286" s="163"/>
      <c r="DA286" s="163"/>
      <c r="DB286" s="216"/>
      <c r="DC286" s="217"/>
      <c r="DD286" s="163"/>
      <c r="DE286" s="163"/>
      <c r="DF286" s="216"/>
      <c r="DG286" s="217"/>
      <c r="DH286" s="163"/>
      <c r="DI286" s="163"/>
      <c r="DJ286" s="216"/>
      <c r="DK286" s="217"/>
      <c r="DL286" s="163"/>
      <c r="DM286" s="163"/>
      <c r="DN286" s="216"/>
      <c r="DO286" s="217"/>
      <c r="DP286" s="163"/>
      <c r="DQ286" s="163"/>
      <c r="DR286" s="216"/>
      <c r="DS286" s="217"/>
      <c r="DT286" s="163"/>
      <c r="DU286" s="163"/>
      <c r="DV286" s="216"/>
      <c r="DW286" s="217"/>
      <c r="DX286" s="163"/>
      <c r="DY286" s="163"/>
      <c r="DZ286" s="216"/>
      <c r="EA286" s="217"/>
      <c r="EB286" s="163"/>
      <c r="EC286" s="163"/>
      <c r="ED286" s="216"/>
      <c r="EE286" s="217"/>
      <c r="EF286" s="163"/>
      <c r="EG286" s="163"/>
      <c r="EH286" s="216"/>
      <c r="EI286" s="217"/>
      <c r="EJ286" s="163"/>
      <c r="EK286" s="163"/>
      <c r="EL286" s="216"/>
      <c r="EM286" s="217"/>
      <c r="EN286" s="163"/>
      <c r="EO286" s="163"/>
      <c r="EP286" s="216"/>
      <c r="EQ286" s="217"/>
      <c r="ER286" s="163"/>
      <c r="ES286" s="163"/>
      <c r="ET286" s="216"/>
      <c r="EU286" s="217"/>
      <c r="EV286" s="163"/>
      <c r="EW286" s="163"/>
      <c r="EX286" s="216"/>
      <c r="EY286" s="217"/>
      <c r="EZ286" s="163"/>
      <c r="FA286" s="163"/>
      <c r="FB286" s="216"/>
      <c r="FC286" s="217"/>
      <c r="FD286" s="163"/>
      <c r="FE286" s="163"/>
      <c r="FF286" s="216"/>
      <c r="FG286" s="217"/>
      <c r="FH286" s="163"/>
      <c r="FI286" s="163"/>
      <c r="FJ286" s="216"/>
      <c r="FK286" s="217"/>
      <c r="FL286" s="163"/>
      <c r="FM286" s="163"/>
      <c r="FN286" s="216"/>
      <c r="FO286" s="217"/>
      <c r="FP286" s="163"/>
      <c r="FQ286" s="163"/>
      <c r="FR286" s="216"/>
      <c r="FS286" s="217"/>
      <c r="FT286" s="163"/>
      <c r="FU286" s="163"/>
      <c r="FV286" s="216"/>
      <c r="FW286" s="217"/>
      <c r="FX286" s="163"/>
      <c r="FY286" s="163"/>
      <c r="FZ286" s="216"/>
      <c r="GA286" s="217"/>
      <c r="GB286" s="163"/>
      <c r="GC286" s="163"/>
      <c r="GD286" s="216"/>
      <c r="GE286" s="217"/>
      <c r="GF286" s="163"/>
      <c r="GG286" s="163"/>
      <c r="GH286" s="216"/>
      <c r="GI286" s="217"/>
      <c r="GJ286" s="163"/>
      <c r="GK286" s="163"/>
      <c r="GL286" s="216"/>
      <c r="GM286" s="217"/>
      <c r="GN286" s="163"/>
      <c r="GO286" s="163"/>
      <c r="GP286" s="216"/>
      <c r="GQ286" s="217"/>
      <c r="GR286" s="163"/>
      <c r="GS286" s="163"/>
      <c r="GT286" s="216"/>
      <c r="GU286" s="217"/>
      <c r="GV286" s="163"/>
      <c r="GW286" s="163"/>
      <c r="GX286" s="216"/>
      <c r="GY286" s="217"/>
      <c r="GZ286" s="163"/>
      <c r="HA286" s="163"/>
      <c r="HB286" s="216"/>
      <c r="HC286" s="217"/>
      <c r="HD286" s="163"/>
      <c r="HE286" s="163"/>
      <c r="HF286" s="216"/>
      <c r="HG286" s="217"/>
      <c r="HH286" s="163"/>
      <c r="HI286" s="163"/>
      <c r="HJ286" s="216"/>
      <c r="HK286" s="217"/>
      <c r="HL286" s="163"/>
      <c r="HM286" s="163"/>
      <c r="HN286" s="216"/>
      <c r="HO286" s="217"/>
      <c r="HP286" s="163"/>
      <c r="HQ286" s="163"/>
      <c r="HR286" s="216"/>
      <c r="HS286" s="217"/>
      <c r="HT286" s="163"/>
      <c r="HU286" s="163"/>
      <c r="HV286" s="216"/>
      <c r="HW286" s="217"/>
      <c r="HX286" s="163"/>
      <c r="HY286" s="163"/>
      <c r="HZ286" s="216"/>
      <c r="IA286" s="217"/>
      <c r="IB286" s="163"/>
      <c r="IC286" s="163"/>
      <c r="ID286" s="216"/>
      <c r="IE286" s="217"/>
      <c r="IF286" s="163"/>
      <c r="IG286" s="163"/>
      <c r="IH286" s="216"/>
      <c r="II286" s="217"/>
      <c r="IJ286" s="163"/>
      <c r="IK286" s="163"/>
      <c r="IL286" s="216"/>
      <c r="IM286" s="217"/>
      <c r="IN286" s="163"/>
      <c r="IO286" s="163"/>
      <c r="IP286" s="216"/>
      <c r="IQ286" s="217"/>
      <c r="IR286" s="163"/>
      <c r="IS286" s="163"/>
      <c r="IT286" s="216"/>
      <c r="IU286" s="217"/>
      <c r="IV286" s="163"/>
      <c r="IW286" s="163"/>
      <c r="IX286" s="216"/>
      <c r="IY286" s="217"/>
      <c r="IZ286" s="163"/>
      <c r="JA286" s="163"/>
      <c r="JB286" s="216"/>
      <c r="JC286" s="217"/>
      <c r="JD286" s="163"/>
      <c r="JE286" s="163"/>
      <c r="JF286" s="216"/>
      <c r="JG286" s="217"/>
      <c r="JH286" s="163"/>
      <c r="JI286" s="163"/>
      <c r="JJ286" s="216"/>
      <c r="JK286" s="217"/>
      <c r="JL286" s="163"/>
      <c r="JM286" s="163"/>
      <c r="JN286" s="216"/>
      <c r="JO286" s="217"/>
      <c r="JP286" s="163"/>
      <c r="JQ286" s="163"/>
      <c r="JR286" s="216"/>
      <c r="JS286" s="217"/>
      <c r="JT286" s="163"/>
      <c r="JU286" s="163"/>
      <c r="JV286" s="216"/>
      <c r="JW286" s="217"/>
      <c r="JX286" s="163"/>
      <c r="JY286" s="163"/>
      <c r="JZ286" s="216"/>
      <c r="KA286" s="217"/>
      <c r="KB286" s="163"/>
      <c r="KC286" s="163"/>
      <c r="KD286" s="216"/>
      <c r="KE286" s="217"/>
      <c r="KF286" s="163"/>
      <c r="KG286" s="163"/>
      <c r="KH286" s="216"/>
      <c r="KI286" s="217"/>
      <c r="KJ286" s="163"/>
      <c r="KK286" s="163"/>
      <c r="KL286" s="216"/>
      <c r="KM286" s="217"/>
      <c r="KN286" s="163"/>
      <c r="KO286" s="163"/>
      <c r="KP286" s="216"/>
      <c r="KQ286" s="217"/>
      <c r="KR286" s="163"/>
      <c r="KS286" s="163"/>
      <c r="KT286" s="216"/>
      <c r="KU286" s="217"/>
      <c r="KV286" s="163"/>
      <c r="KW286" s="163"/>
      <c r="KX286" s="216"/>
      <c r="KY286" s="217"/>
      <c r="KZ286" s="163"/>
      <c r="LA286" s="163"/>
      <c r="LB286" s="216"/>
      <c r="LC286" s="217"/>
      <c r="LD286" s="163"/>
      <c r="LE286" s="163"/>
      <c r="LF286" s="216"/>
      <c r="LG286" s="217"/>
      <c r="LH286" s="163"/>
      <c r="LI286" s="163"/>
      <c r="LJ286" s="216"/>
      <c r="LK286" s="217"/>
      <c r="LL286" s="163"/>
      <c r="LM286" s="163"/>
      <c r="LN286" s="216"/>
      <c r="LO286" s="217"/>
      <c r="LP286" s="163"/>
      <c r="LQ286" s="163"/>
      <c r="LR286" s="216"/>
      <c r="LS286" s="217"/>
      <c r="LT286" s="163"/>
      <c r="LU286" s="163"/>
      <c r="LV286" s="216"/>
      <c r="LW286" s="217"/>
      <c r="LX286" s="163"/>
      <c r="LY286" s="163"/>
      <c r="LZ286" s="216"/>
      <c r="MA286" s="217"/>
      <c r="MB286" s="163"/>
      <c r="MC286" s="163"/>
      <c r="MD286" s="216"/>
      <c r="ME286" s="217"/>
      <c r="MF286" s="163"/>
      <c r="MG286" s="163"/>
      <c r="MH286" s="216"/>
      <c r="MI286" s="217"/>
      <c r="MJ286" s="163"/>
      <c r="MK286" s="163"/>
      <c r="ML286" s="216"/>
      <c r="MM286" s="217"/>
      <c r="MN286" s="163"/>
      <c r="MO286" s="163"/>
      <c r="MP286" s="216"/>
      <c r="MQ286" s="217"/>
      <c r="MR286" s="163"/>
      <c r="MS286" s="163"/>
      <c r="MT286" s="216"/>
      <c r="MU286" s="217"/>
      <c r="MV286" s="163"/>
      <c r="MW286" s="163"/>
      <c r="MX286" s="216"/>
      <c r="MY286" s="217"/>
      <c r="MZ286" s="163"/>
      <c r="NA286" s="163"/>
      <c r="NB286" s="216"/>
      <c r="NC286" s="217"/>
      <c r="ND286" s="163"/>
      <c r="NE286" s="163"/>
      <c r="NF286" s="216"/>
      <c r="NG286" s="217"/>
      <c r="NH286" s="163"/>
      <c r="NI286" s="163"/>
      <c r="NJ286" s="216"/>
      <c r="NK286" s="217"/>
      <c r="NL286" s="163"/>
      <c r="NM286" s="163"/>
      <c r="NN286" s="216"/>
      <c r="NO286" s="217"/>
      <c r="NP286" s="163"/>
      <c r="NQ286" s="163"/>
      <c r="NR286" s="216"/>
      <c r="NS286" s="217"/>
      <c r="NT286" s="163"/>
      <c r="NU286" s="163"/>
      <c r="NV286" s="216"/>
      <c r="NW286" s="217"/>
      <c r="NX286" s="163"/>
      <c r="NY286" s="163"/>
      <c r="NZ286" s="216"/>
      <c r="OA286" s="217"/>
      <c r="OB286" s="163"/>
      <c r="OC286" s="163"/>
      <c r="OD286" s="216"/>
      <c r="OE286" s="217"/>
      <c r="OF286" s="163"/>
      <c r="OG286" s="163"/>
      <c r="OH286" s="216"/>
      <c r="OI286" s="217"/>
      <c r="OJ286" s="163"/>
      <c r="OK286" s="163"/>
      <c r="OL286" s="216"/>
      <c r="OM286" s="217"/>
      <c r="ON286" s="163"/>
      <c r="OO286" s="163"/>
      <c r="OP286" s="216"/>
      <c r="OQ286" s="217"/>
      <c r="OR286" s="163"/>
      <c r="OS286" s="163"/>
      <c r="OT286" s="216"/>
      <c r="OU286" s="217"/>
      <c r="OV286" s="163"/>
      <c r="OW286" s="163"/>
      <c r="OX286" s="216"/>
      <c r="OY286" s="217"/>
      <c r="OZ286" s="163"/>
      <c r="PA286" s="163"/>
      <c r="PB286" s="216"/>
      <c r="PC286" s="217"/>
      <c r="PD286" s="163"/>
      <c r="PE286" s="163"/>
      <c r="PF286" s="216"/>
      <c r="PG286" s="217"/>
      <c r="PH286" s="163"/>
      <c r="PI286" s="163"/>
      <c r="PJ286" s="216"/>
      <c r="PK286" s="217"/>
      <c r="PL286" s="163"/>
      <c r="PM286" s="163"/>
      <c r="PN286" s="216"/>
      <c r="PO286" s="217"/>
      <c r="PP286" s="163"/>
      <c r="PQ286" s="163"/>
      <c r="PR286" s="216"/>
      <c r="PS286" s="217"/>
      <c r="PT286" s="163"/>
      <c r="PU286" s="163"/>
      <c r="PV286" s="216"/>
      <c r="PW286" s="217"/>
      <c r="PX286" s="163"/>
      <c r="PY286" s="163"/>
      <c r="PZ286" s="216"/>
      <c r="QA286" s="217"/>
      <c r="QB286" s="163"/>
      <c r="QC286" s="163"/>
      <c r="QD286" s="216"/>
      <c r="QE286" s="217"/>
      <c r="QF286" s="163"/>
      <c r="QG286" s="163"/>
      <c r="QH286" s="216"/>
      <c r="QI286" s="217"/>
      <c r="QJ286" s="163"/>
      <c r="QK286" s="163"/>
      <c r="QL286" s="216"/>
      <c r="QM286" s="217"/>
      <c r="QN286" s="163"/>
      <c r="QO286" s="163"/>
      <c r="QP286" s="216"/>
      <c r="QQ286" s="217"/>
      <c r="QR286" s="163"/>
      <c r="QS286" s="163"/>
      <c r="QT286" s="216"/>
      <c r="QU286" s="217"/>
      <c r="QV286" s="163"/>
      <c r="QW286" s="163"/>
      <c r="QX286" s="216"/>
      <c r="QY286" s="217"/>
      <c r="QZ286" s="163"/>
      <c r="RA286" s="163"/>
      <c r="RB286" s="216"/>
      <c r="RC286" s="217"/>
      <c r="RD286" s="163"/>
      <c r="RE286" s="163"/>
      <c r="RF286" s="216"/>
      <c r="RG286" s="217"/>
      <c r="RH286" s="163"/>
      <c r="RI286" s="163"/>
      <c r="RJ286" s="216"/>
      <c r="RK286" s="217"/>
      <c r="RL286" s="163"/>
      <c r="RM286" s="163"/>
      <c r="RN286" s="216"/>
      <c r="RO286" s="217"/>
      <c r="RP286" s="163"/>
      <c r="RQ286" s="163"/>
      <c r="RR286" s="216"/>
      <c r="RS286" s="217"/>
      <c r="RT286" s="163"/>
      <c r="RU286" s="163"/>
      <c r="RV286" s="216"/>
      <c r="RW286" s="217"/>
      <c r="RX286" s="163"/>
      <c r="RY286" s="163"/>
      <c r="RZ286" s="216"/>
      <c r="SA286" s="217"/>
      <c r="SB286" s="163"/>
      <c r="SC286" s="163"/>
      <c r="SD286" s="216"/>
      <c r="SE286" s="217"/>
      <c r="SF286" s="163"/>
      <c r="SG286" s="163"/>
      <c r="SH286" s="216"/>
      <c r="SI286" s="217"/>
      <c r="SJ286" s="163"/>
      <c r="SK286" s="163"/>
      <c r="SL286" s="216"/>
      <c r="SM286" s="217"/>
      <c r="SN286" s="163"/>
      <c r="SO286" s="163"/>
      <c r="SP286" s="216"/>
      <c r="SQ286" s="217"/>
      <c r="SR286" s="163"/>
      <c r="SS286" s="163"/>
      <c r="ST286" s="216"/>
      <c r="SU286" s="217"/>
      <c r="SV286" s="163"/>
      <c r="SW286" s="163"/>
      <c r="SX286" s="216"/>
      <c r="SY286" s="217"/>
      <c r="SZ286" s="163"/>
      <c r="TA286" s="163"/>
      <c r="TB286" s="216"/>
      <c r="TC286" s="217"/>
      <c r="TD286" s="163"/>
      <c r="TE286" s="163"/>
      <c r="TF286" s="216"/>
      <c r="TG286" s="217"/>
      <c r="TH286" s="163"/>
      <c r="TI286" s="163"/>
      <c r="TJ286" s="216"/>
      <c r="TK286" s="217"/>
      <c r="TL286" s="163"/>
      <c r="TM286" s="163"/>
      <c r="TN286" s="216"/>
      <c r="TO286" s="217"/>
      <c r="TP286" s="163"/>
      <c r="TQ286" s="163"/>
      <c r="TR286" s="216"/>
      <c r="TS286" s="217"/>
      <c r="TT286" s="163"/>
      <c r="TU286" s="163"/>
      <c r="TV286" s="216"/>
      <c r="TW286" s="217"/>
      <c r="TX286" s="163"/>
      <c r="TY286" s="163"/>
      <c r="TZ286" s="216"/>
      <c r="UA286" s="217"/>
      <c r="UB286" s="163"/>
      <c r="UC286" s="163"/>
      <c r="UD286" s="216"/>
      <c r="UE286" s="217"/>
      <c r="UF286" s="163"/>
      <c r="UG286" s="163"/>
      <c r="UH286" s="216"/>
      <c r="UI286" s="217"/>
      <c r="UJ286" s="163"/>
      <c r="UK286" s="163"/>
      <c r="UL286" s="216"/>
      <c r="UM286" s="217"/>
      <c r="UN286" s="163"/>
      <c r="UO286" s="163"/>
      <c r="UP286" s="216"/>
      <c r="UQ286" s="217"/>
      <c r="UR286" s="163"/>
      <c r="US286" s="163"/>
      <c r="UT286" s="216"/>
      <c r="UU286" s="217"/>
      <c r="UV286" s="163"/>
      <c r="UW286" s="163"/>
      <c r="UX286" s="216"/>
      <c r="UY286" s="217"/>
      <c r="UZ286" s="163"/>
      <c r="VA286" s="163"/>
      <c r="VB286" s="216"/>
      <c r="VC286" s="217"/>
      <c r="VD286" s="163"/>
      <c r="VE286" s="163"/>
      <c r="VF286" s="216"/>
      <c r="VG286" s="217"/>
      <c r="VH286" s="163"/>
      <c r="VI286" s="163"/>
      <c r="VJ286" s="216"/>
      <c r="VK286" s="217"/>
      <c r="VL286" s="163"/>
      <c r="VM286" s="163"/>
      <c r="VN286" s="216"/>
      <c r="VO286" s="217"/>
      <c r="VP286" s="163"/>
      <c r="VQ286" s="163"/>
      <c r="VR286" s="216"/>
      <c r="VS286" s="217"/>
      <c r="VT286" s="163"/>
      <c r="VU286" s="163"/>
      <c r="VV286" s="216"/>
      <c r="VW286" s="217"/>
      <c r="VX286" s="163"/>
      <c r="VY286" s="163"/>
      <c r="VZ286" s="216"/>
      <c r="WA286" s="217"/>
      <c r="WB286" s="163"/>
      <c r="WC286" s="163"/>
      <c r="WD286" s="216"/>
      <c r="WE286" s="217"/>
      <c r="WF286" s="163"/>
      <c r="WG286" s="163"/>
      <c r="WH286" s="216"/>
      <c r="WI286" s="217"/>
      <c r="WJ286" s="163"/>
      <c r="WK286" s="163"/>
      <c r="WL286" s="216"/>
      <c r="WM286" s="217"/>
      <c r="WN286" s="163"/>
      <c r="WO286" s="163"/>
      <c r="WP286" s="216"/>
      <c r="WQ286" s="217"/>
      <c r="WR286" s="163"/>
      <c r="WS286" s="163"/>
      <c r="WT286" s="216"/>
      <c r="WU286" s="217"/>
      <c r="WV286" s="163"/>
      <c r="WW286" s="163"/>
      <c r="WX286" s="216"/>
      <c r="WY286" s="217"/>
      <c r="WZ286" s="163"/>
      <c r="XA286" s="163"/>
      <c r="XB286" s="216"/>
      <c r="XC286" s="217"/>
      <c r="XD286" s="163"/>
      <c r="XE286" s="163"/>
      <c r="XF286" s="216"/>
      <c r="XG286" s="217"/>
      <c r="XH286" s="163"/>
      <c r="XI286" s="163"/>
      <c r="XJ286" s="216"/>
      <c r="XK286" s="217"/>
      <c r="XL286" s="163"/>
      <c r="XM286" s="163"/>
      <c r="XN286" s="216"/>
      <c r="XO286" s="217"/>
      <c r="XP286" s="163"/>
      <c r="XQ286" s="163"/>
      <c r="XR286" s="216"/>
      <c r="XS286" s="217"/>
      <c r="XT286" s="163"/>
      <c r="XU286" s="163"/>
      <c r="XV286" s="216"/>
      <c r="XW286" s="217"/>
      <c r="XX286" s="163"/>
      <c r="XY286" s="163"/>
      <c r="XZ286" s="216"/>
      <c r="YA286" s="217"/>
      <c r="YB286" s="163"/>
      <c r="YC286" s="163"/>
      <c r="YD286" s="216"/>
      <c r="YE286" s="217"/>
      <c r="YF286" s="163"/>
      <c r="YG286" s="163"/>
      <c r="YH286" s="216"/>
      <c r="YI286" s="217"/>
      <c r="YJ286" s="163"/>
      <c r="YK286" s="163"/>
      <c r="YL286" s="216"/>
      <c r="YM286" s="217"/>
      <c r="YN286" s="163"/>
      <c r="YO286" s="163"/>
      <c r="YP286" s="216"/>
      <c r="YQ286" s="217"/>
      <c r="YR286" s="163"/>
      <c r="YS286" s="163"/>
      <c r="YT286" s="216"/>
      <c r="YU286" s="217"/>
      <c r="YV286" s="163"/>
      <c r="YW286" s="163"/>
      <c r="YX286" s="216"/>
      <c r="YY286" s="217"/>
      <c r="YZ286" s="163"/>
      <c r="ZA286" s="163"/>
      <c r="ZB286" s="216"/>
      <c r="ZC286" s="217"/>
      <c r="ZD286" s="163"/>
      <c r="ZE286" s="163"/>
      <c r="ZF286" s="216"/>
      <c r="ZG286" s="217"/>
      <c r="ZH286" s="163"/>
      <c r="ZI286" s="163"/>
      <c r="ZJ286" s="216"/>
      <c r="ZK286" s="217"/>
      <c r="ZL286" s="163"/>
      <c r="ZM286" s="163"/>
      <c r="ZN286" s="216"/>
      <c r="ZO286" s="217"/>
      <c r="ZP286" s="163"/>
      <c r="ZQ286" s="163"/>
      <c r="ZR286" s="216"/>
      <c r="ZS286" s="217"/>
      <c r="ZT286" s="163"/>
      <c r="ZU286" s="163"/>
      <c r="ZV286" s="216"/>
      <c r="ZW286" s="217"/>
      <c r="ZX286" s="163"/>
      <c r="ZY286" s="163"/>
      <c r="ZZ286" s="216"/>
      <c r="AAA286" s="217"/>
      <c r="AAB286" s="163"/>
      <c r="AAC286" s="163"/>
      <c r="AAD286" s="216"/>
      <c r="AAE286" s="217"/>
      <c r="AAF286" s="163"/>
      <c r="AAG286" s="163"/>
      <c r="AAH286" s="216"/>
      <c r="AAI286" s="217"/>
      <c r="AAJ286" s="163"/>
      <c r="AAK286" s="163"/>
      <c r="AAL286" s="216"/>
      <c r="AAM286" s="217"/>
      <c r="AAN286" s="163"/>
      <c r="AAO286" s="163"/>
      <c r="AAP286" s="216"/>
      <c r="AAQ286" s="217"/>
      <c r="AAR286" s="163"/>
      <c r="AAS286" s="163"/>
      <c r="AAT286" s="216"/>
      <c r="AAU286" s="217"/>
      <c r="AAV286" s="163"/>
      <c r="AAW286" s="163"/>
      <c r="AAX286" s="216"/>
      <c r="AAY286" s="217"/>
      <c r="AAZ286" s="163"/>
      <c r="ABA286" s="163"/>
      <c r="ABB286" s="216"/>
      <c r="ABC286" s="217"/>
      <c r="ABD286" s="163"/>
      <c r="ABE286" s="163"/>
      <c r="ABF286" s="216"/>
      <c r="ABG286" s="217"/>
      <c r="ABH286" s="163"/>
      <c r="ABI286" s="163"/>
      <c r="ABJ286" s="216"/>
      <c r="ABK286" s="217"/>
      <c r="ABL286" s="163"/>
      <c r="ABM286" s="163"/>
      <c r="ABN286" s="216"/>
      <c r="ABO286" s="217"/>
      <c r="ABP286" s="163"/>
      <c r="ABQ286" s="163"/>
      <c r="ABR286" s="216"/>
      <c r="ABS286" s="217"/>
      <c r="ABT286" s="163"/>
      <c r="ABU286" s="163"/>
      <c r="ABV286" s="216"/>
      <c r="ABW286" s="217"/>
      <c r="ABX286" s="163"/>
      <c r="ABY286" s="163"/>
      <c r="ABZ286" s="216"/>
      <c r="ACA286" s="217"/>
      <c r="ACB286" s="163"/>
      <c r="ACC286" s="163"/>
      <c r="ACD286" s="216"/>
      <c r="ACE286" s="217"/>
      <c r="ACF286" s="163"/>
      <c r="ACG286" s="163"/>
      <c r="ACH286" s="216"/>
      <c r="ACI286" s="217"/>
      <c r="ACJ286" s="163"/>
      <c r="ACK286" s="163"/>
      <c r="ACL286" s="216"/>
      <c r="ACM286" s="217"/>
      <c r="ACN286" s="163"/>
      <c r="ACO286" s="163"/>
      <c r="ACP286" s="216"/>
      <c r="ACQ286" s="217"/>
      <c r="ACR286" s="163"/>
      <c r="ACS286" s="163"/>
      <c r="ACT286" s="216"/>
      <c r="ACU286" s="217"/>
      <c r="ACV286" s="163"/>
      <c r="ACW286" s="163"/>
      <c r="ACX286" s="216"/>
      <c r="ACY286" s="217"/>
      <c r="ACZ286" s="163"/>
      <c r="ADA286" s="163"/>
      <c r="ADB286" s="216"/>
      <c r="ADC286" s="217"/>
      <c r="ADD286" s="163"/>
      <c r="ADE286" s="163"/>
      <c r="ADF286" s="216"/>
      <c r="ADG286" s="217"/>
      <c r="ADH286" s="163"/>
      <c r="ADI286" s="163"/>
      <c r="ADJ286" s="216"/>
      <c r="ADK286" s="217"/>
      <c r="ADL286" s="163"/>
      <c r="ADM286" s="163"/>
      <c r="ADN286" s="216"/>
      <c r="ADO286" s="217"/>
      <c r="ADP286" s="163"/>
      <c r="ADQ286" s="163"/>
      <c r="ADR286" s="216"/>
      <c r="ADS286" s="217"/>
      <c r="ADT286" s="163"/>
      <c r="ADU286" s="163"/>
      <c r="ADV286" s="216"/>
      <c r="ADW286" s="217"/>
      <c r="ADX286" s="163"/>
      <c r="ADY286" s="163"/>
      <c r="ADZ286" s="216"/>
      <c r="AEA286" s="217"/>
      <c r="AEB286" s="163"/>
      <c r="AEC286" s="163"/>
      <c r="AED286" s="216"/>
      <c r="AEE286" s="217"/>
      <c r="AEF286" s="163"/>
      <c r="AEG286" s="163"/>
      <c r="AEH286" s="216"/>
      <c r="AEI286" s="217"/>
      <c r="AEJ286" s="163"/>
      <c r="AEK286" s="163"/>
      <c r="AEL286" s="216"/>
      <c r="AEM286" s="217"/>
      <c r="AEN286" s="163"/>
      <c r="AEO286" s="163"/>
      <c r="AEP286" s="216"/>
      <c r="AEQ286" s="217"/>
      <c r="AER286" s="163"/>
      <c r="AES286" s="163"/>
      <c r="AET286" s="216"/>
      <c r="AEU286" s="217"/>
      <c r="AEV286" s="163"/>
      <c r="AEW286" s="163"/>
      <c r="AEX286" s="216"/>
      <c r="AEY286" s="217"/>
      <c r="AEZ286" s="163"/>
      <c r="AFA286" s="163"/>
      <c r="AFB286" s="216"/>
      <c r="AFC286" s="217"/>
      <c r="AFD286" s="163"/>
      <c r="AFE286" s="163"/>
      <c r="AFF286" s="216"/>
      <c r="AFG286" s="217"/>
      <c r="AFH286" s="163"/>
      <c r="AFI286" s="163"/>
      <c r="AFJ286" s="216"/>
      <c r="AFK286" s="217"/>
      <c r="AFL286" s="163"/>
      <c r="AFM286" s="163"/>
      <c r="AFN286" s="216"/>
      <c r="AFO286" s="217"/>
      <c r="AFP286" s="163"/>
      <c r="AFQ286" s="163"/>
      <c r="AFR286" s="216"/>
      <c r="AFS286" s="217"/>
      <c r="AFT286" s="163"/>
      <c r="AFU286" s="163"/>
      <c r="AFV286" s="216"/>
      <c r="AFW286" s="217"/>
      <c r="AFX286" s="163"/>
      <c r="AFY286" s="163"/>
      <c r="AFZ286" s="216"/>
      <c r="AGA286" s="217"/>
      <c r="AGB286" s="163"/>
      <c r="AGC286" s="163"/>
      <c r="AGD286" s="216"/>
      <c r="AGE286" s="217"/>
      <c r="AGF286" s="163"/>
      <c r="AGG286" s="163"/>
      <c r="AGH286" s="216"/>
      <c r="AGI286" s="217"/>
      <c r="AGJ286" s="163"/>
      <c r="AGK286" s="163"/>
      <c r="AGL286" s="216"/>
      <c r="AGM286" s="217"/>
      <c r="AGN286" s="163"/>
      <c r="AGO286" s="163"/>
      <c r="AGP286" s="216"/>
      <c r="AGQ286" s="217"/>
      <c r="AGR286" s="163"/>
      <c r="AGS286" s="163"/>
      <c r="AGT286" s="216"/>
      <c r="AGU286" s="217"/>
      <c r="AGV286" s="163"/>
      <c r="AGW286" s="163"/>
      <c r="AGX286" s="216"/>
      <c r="AGY286" s="217"/>
      <c r="AGZ286" s="163"/>
      <c r="AHA286" s="163"/>
      <c r="AHB286" s="216"/>
      <c r="AHC286" s="217"/>
      <c r="AHD286" s="163"/>
      <c r="AHE286" s="163"/>
      <c r="AHF286" s="216"/>
      <c r="AHG286" s="217"/>
      <c r="AHH286" s="163"/>
      <c r="AHI286" s="163"/>
      <c r="AHJ286" s="216"/>
      <c r="AHK286" s="217"/>
      <c r="AHL286" s="163"/>
      <c r="AHM286" s="163"/>
      <c r="AHN286" s="216"/>
      <c r="AHO286" s="217"/>
      <c r="AHP286" s="163"/>
      <c r="AHQ286" s="163"/>
      <c r="AHR286" s="216"/>
      <c r="AHS286" s="217"/>
      <c r="AHT286" s="163"/>
      <c r="AHU286" s="163"/>
      <c r="AHV286" s="216"/>
      <c r="AHW286" s="217"/>
      <c r="AHX286" s="163"/>
      <c r="AHY286" s="163"/>
      <c r="AHZ286" s="216"/>
      <c r="AIA286" s="217"/>
      <c r="AIB286" s="163"/>
      <c r="AIC286" s="163"/>
      <c r="AID286" s="216"/>
      <c r="AIE286" s="217"/>
      <c r="AIF286" s="163"/>
      <c r="AIG286" s="163"/>
      <c r="AIH286" s="216"/>
      <c r="AII286" s="217"/>
      <c r="AIJ286" s="163"/>
      <c r="AIK286" s="163"/>
      <c r="AIL286" s="216"/>
      <c r="AIM286" s="217"/>
      <c r="AIN286" s="163"/>
      <c r="AIO286" s="163"/>
      <c r="AIP286" s="216"/>
      <c r="AIQ286" s="217"/>
      <c r="AIR286" s="163"/>
      <c r="AIS286" s="163"/>
      <c r="AIT286" s="216"/>
      <c r="AIU286" s="217"/>
      <c r="AIV286" s="163"/>
      <c r="AIW286" s="163"/>
      <c r="AIX286" s="216"/>
      <c r="AIY286" s="217"/>
      <c r="AIZ286" s="163"/>
      <c r="AJA286" s="163"/>
      <c r="AJB286" s="216"/>
      <c r="AJC286" s="217"/>
      <c r="AJD286" s="163"/>
      <c r="AJE286" s="163"/>
      <c r="AJF286" s="216"/>
      <c r="AJG286" s="217"/>
      <c r="AJH286" s="163"/>
      <c r="AJI286" s="163"/>
      <c r="AJJ286" s="216"/>
      <c r="AJK286" s="217"/>
      <c r="AJL286" s="163"/>
      <c r="AJM286" s="163"/>
      <c r="AJN286" s="216"/>
      <c r="AJO286" s="217"/>
      <c r="AJP286" s="163"/>
      <c r="AJQ286" s="163"/>
      <c r="AJR286" s="216"/>
      <c r="AJS286" s="217"/>
      <c r="AJT286" s="163"/>
      <c r="AJU286" s="163"/>
      <c r="AJV286" s="216"/>
      <c r="AJW286" s="217"/>
      <c r="AJX286" s="163"/>
      <c r="AJY286" s="163"/>
      <c r="AJZ286" s="216"/>
      <c r="AKA286" s="217"/>
      <c r="AKB286" s="163"/>
      <c r="AKC286" s="163"/>
      <c r="AKD286" s="216"/>
      <c r="AKE286" s="217"/>
      <c r="AKF286" s="163"/>
      <c r="AKG286" s="163"/>
      <c r="AKH286" s="216"/>
      <c r="AKI286" s="217"/>
      <c r="AKJ286" s="163"/>
      <c r="AKK286" s="163"/>
      <c r="AKL286" s="216"/>
      <c r="AKM286" s="217"/>
      <c r="AKN286" s="163"/>
      <c r="AKO286" s="163"/>
      <c r="AKP286" s="216"/>
      <c r="AKQ286" s="217"/>
      <c r="AKR286" s="163"/>
      <c r="AKS286" s="163"/>
      <c r="AKT286" s="216"/>
      <c r="AKU286" s="217"/>
      <c r="AKV286" s="163"/>
      <c r="AKW286" s="163"/>
      <c r="AKX286" s="216"/>
      <c r="AKY286" s="217"/>
      <c r="AKZ286" s="163"/>
      <c r="ALA286" s="163"/>
      <c r="ALB286" s="216"/>
      <c r="ALC286" s="217"/>
      <c r="ALD286" s="163"/>
      <c r="ALE286" s="163"/>
      <c r="ALF286" s="216"/>
      <c r="ALG286" s="217"/>
      <c r="ALH286" s="163"/>
      <c r="ALI286" s="163"/>
      <c r="ALJ286" s="216"/>
      <c r="ALK286" s="217"/>
      <c r="ALL286" s="163"/>
      <c r="ALM286" s="163"/>
      <c r="ALN286" s="216"/>
      <c r="ALO286" s="217"/>
      <c r="ALP286" s="163"/>
      <c r="ALQ286" s="163"/>
      <c r="ALR286" s="216"/>
      <c r="ALS286" s="217"/>
      <c r="ALT286" s="163"/>
      <c r="ALU286" s="163"/>
      <c r="ALV286" s="216"/>
      <c r="ALW286" s="217"/>
      <c r="ALX286" s="163"/>
      <c r="ALY286" s="163"/>
      <c r="ALZ286" s="216"/>
      <c r="AMA286" s="217"/>
      <c r="AMB286" s="163"/>
      <c r="AMC286" s="163"/>
      <c r="AMD286" s="216"/>
      <c r="AME286" s="217"/>
      <c r="AMF286" s="163"/>
      <c r="AMG286" s="163"/>
      <c r="AMH286" s="216"/>
      <c r="AMI286" s="217"/>
      <c r="AMJ286" s="163"/>
      <c r="AMK286" s="163"/>
      <c r="AML286" s="216"/>
      <c r="AMM286" s="217"/>
      <c r="AMN286" s="163"/>
      <c r="AMO286" s="163"/>
      <c r="AMP286" s="216"/>
      <c r="AMQ286" s="217"/>
      <c r="AMR286" s="163"/>
      <c r="AMS286" s="163"/>
      <c r="AMT286" s="216"/>
      <c r="AMU286" s="217"/>
      <c r="AMV286" s="163"/>
      <c r="AMW286" s="163"/>
      <c r="AMX286" s="216"/>
      <c r="AMY286" s="217"/>
      <c r="AMZ286" s="163"/>
      <c r="ANA286" s="163"/>
      <c r="ANB286" s="216"/>
      <c r="ANC286" s="217"/>
      <c r="AND286" s="163"/>
      <c r="ANE286" s="163"/>
      <c r="ANF286" s="216"/>
      <c r="ANG286" s="217"/>
      <c r="ANH286" s="163"/>
      <c r="ANI286" s="163"/>
      <c r="ANJ286" s="216"/>
      <c r="ANK286" s="217"/>
      <c r="ANL286" s="163"/>
      <c r="ANM286" s="163"/>
      <c r="ANN286" s="216"/>
      <c r="ANO286" s="217"/>
      <c r="ANP286" s="163"/>
      <c r="ANQ286" s="163"/>
      <c r="ANR286" s="216"/>
      <c r="ANS286" s="217"/>
      <c r="ANT286" s="163"/>
      <c r="ANU286" s="163"/>
      <c r="ANV286" s="216"/>
      <c r="ANW286" s="217"/>
      <c r="ANX286" s="163"/>
      <c r="ANY286" s="163"/>
      <c r="ANZ286" s="216"/>
      <c r="AOA286" s="217"/>
      <c r="AOB286" s="163"/>
      <c r="AOC286" s="163"/>
      <c r="AOD286" s="216"/>
      <c r="AOE286" s="217"/>
      <c r="AOF286" s="163"/>
      <c r="AOG286" s="163"/>
      <c r="AOH286" s="216"/>
      <c r="AOI286" s="217"/>
      <c r="AOJ286" s="163"/>
      <c r="AOK286" s="163"/>
      <c r="AOL286" s="216"/>
      <c r="AOM286" s="217"/>
      <c r="AON286" s="163"/>
      <c r="AOO286" s="163"/>
      <c r="AOP286" s="216"/>
      <c r="AOQ286" s="217"/>
      <c r="AOR286" s="163"/>
      <c r="AOS286" s="163"/>
      <c r="AOT286" s="216"/>
      <c r="AOU286" s="217"/>
      <c r="AOV286" s="163"/>
      <c r="AOW286" s="163"/>
      <c r="AOX286" s="216"/>
      <c r="AOY286" s="217"/>
      <c r="AOZ286" s="163"/>
      <c r="APA286" s="163"/>
      <c r="APB286" s="216"/>
      <c r="APC286" s="217"/>
      <c r="APD286" s="163"/>
      <c r="APE286" s="163"/>
      <c r="APF286" s="216"/>
      <c r="APG286" s="217"/>
      <c r="APH286" s="163"/>
      <c r="API286" s="163"/>
      <c r="APJ286" s="216"/>
      <c r="APK286" s="217"/>
      <c r="APL286" s="163"/>
      <c r="APM286" s="163"/>
      <c r="APN286" s="216"/>
      <c r="APO286" s="217"/>
      <c r="APP286" s="163"/>
      <c r="APQ286" s="163"/>
      <c r="APR286" s="216"/>
      <c r="APS286" s="217"/>
      <c r="APT286" s="163"/>
      <c r="APU286" s="163"/>
      <c r="APV286" s="216"/>
      <c r="APW286" s="217"/>
      <c r="APX286" s="163"/>
      <c r="APY286" s="163"/>
      <c r="APZ286" s="216"/>
      <c r="AQA286" s="217"/>
      <c r="AQB286" s="163"/>
      <c r="AQC286" s="163"/>
      <c r="AQD286" s="216"/>
      <c r="AQE286" s="217"/>
      <c r="AQF286" s="163"/>
      <c r="AQG286" s="163"/>
      <c r="AQH286" s="216"/>
      <c r="AQI286" s="217"/>
      <c r="AQJ286" s="163"/>
      <c r="AQK286" s="163"/>
      <c r="AQL286" s="216"/>
      <c r="AQM286" s="217"/>
      <c r="AQN286" s="163"/>
      <c r="AQO286" s="163"/>
      <c r="AQP286" s="216"/>
      <c r="AQQ286" s="217"/>
      <c r="AQR286" s="163"/>
      <c r="AQS286" s="163"/>
      <c r="AQT286" s="216"/>
      <c r="AQU286" s="217"/>
      <c r="AQV286" s="163"/>
      <c r="AQW286" s="163"/>
      <c r="AQX286" s="216"/>
      <c r="AQY286" s="217"/>
      <c r="AQZ286" s="163"/>
      <c r="ARA286" s="163"/>
      <c r="ARB286" s="216"/>
      <c r="ARC286" s="217"/>
      <c r="ARD286" s="163"/>
      <c r="ARE286" s="163"/>
      <c r="ARF286" s="216"/>
      <c r="ARG286" s="217"/>
      <c r="ARH286" s="163"/>
      <c r="ARI286" s="163"/>
      <c r="ARJ286" s="216"/>
      <c r="ARK286" s="217"/>
      <c r="ARL286" s="163"/>
      <c r="ARM286" s="163"/>
      <c r="ARN286" s="216"/>
      <c r="ARO286" s="217"/>
      <c r="ARP286" s="163"/>
      <c r="ARQ286" s="163"/>
      <c r="ARR286" s="216"/>
      <c r="ARS286" s="217"/>
      <c r="ART286" s="163"/>
      <c r="ARU286" s="163"/>
      <c r="ARV286" s="216"/>
      <c r="ARW286" s="217"/>
      <c r="ARX286" s="163"/>
      <c r="ARY286" s="163"/>
      <c r="ARZ286" s="216"/>
      <c r="ASA286" s="217"/>
      <c r="ASB286" s="163"/>
      <c r="ASC286" s="163"/>
      <c r="ASD286" s="216"/>
      <c r="ASE286" s="217"/>
      <c r="ASF286" s="163"/>
      <c r="ASG286" s="163"/>
      <c r="ASH286" s="216"/>
      <c r="ASI286" s="217"/>
      <c r="ASJ286" s="163"/>
      <c r="ASK286" s="163"/>
      <c r="ASL286" s="216"/>
      <c r="ASM286" s="217"/>
      <c r="ASN286" s="163"/>
      <c r="ASO286" s="163"/>
      <c r="ASP286" s="216"/>
      <c r="ASQ286" s="217"/>
      <c r="ASR286" s="163"/>
      <c r="ASS286" s="163"/>
      <c r="AST286" s="216"/>
      <c r="ASU286" s="217"/>
      <c r="ASV286" s="163"/>
      <c r="ASW286" s="163"/>
      <c r="ASX286" s="216"/>
      <c r="ASY286" s="217"/>
      <c r="ASZ286" s="163"/>
      <c r="ATA286" s="163"/>
      <c r="ATB286" s="216"/>
      <c r="ATC286" s="217"/>
      <c r="ATD286" s="163"/>
      <c r="ATE286" s="163"/>
      <c r="ATF286" s="216"/>
      <c r="ATG286" s="217"/>
      <c r="ATH286" s="163"/>
      <c r="ATI286" s="163"/>
      <c r="ATJ286" s="216"/>
      <c r="ATK286" s="217"/>
      <c r="ATL286" s="163"/>
      <c r="ATM286" s="163"/>
      <c r="ATN286" s="216"/>
      <c r="ATO286" s="217"/>
      <c r="ATP286" s="163"/>
      <c r="ATQ286" s="163"/>
      <c r="ATR286" s="216"/>
      <c r="ATS286" s="217"/>
      <c r="ATT286" s="163"/>
      <c r="ATU286" s="163"/>
      <c r="ATV286" s="216"/>
      <c r="ATW286" s="217"/>
      <c r="ATX286" s="163"/>
      <c r="ATY286" s="163"/>
      <c r="ATZ286" s="216"/>
      <c r="AUA286" s="217"/>
      <c r="AUB286" s="163"/>
      <c r="AUC286" s="163"/>
      <c r="AUD286" s="216"/>
      <c r="AUE286" s="217"/>
      <c r="AUF286" s="163"/>
      <c r="AUG286" s="163"/>
      <c r="AUH286" s="216"/>
      <c r="AUI286" s="217"/>
      <c r="AUJ286" s="163"/>
      <c r="AUK286" s="163"/>
      <c r="AUL286" s="216"/>
      <c r="AUM286" s="217"/>
      <c r="AUN286" s="163"/>
      <c r="AUO286" s="163"/>
      <c r="AUP286" s="216"/>
      <c r="AUQ286" s="217"/>
      <c r="AUR286" s="163"/>
      <c r="AUS286" s="163"/>
      <c r="AUT286" s="216"/>
      <c r="AUU286" s="217"/>
      <c r="AUV286" s="163"/>
      <c r="AUW286" s="163"/>
      <c r="AUX286" s="216"/>
      <c r="AUY286" s="217"/>
      <c r="AUZ286" s="163"/>
      <c r="AVA286" s="163"/>
      <c r="AVB286" s="216"/>
      <c r="AVC286" s="217"/>
      <c r="AVD286" s="163"/>
      <c r="AVE286" s="163"/>
      <c r="AVF286" s="216"/>
      <c r="AVG286" s="217"/>
      <c r="AVH286" s="163"/>
      <c r="AVI286" s="163"/>
      <c r="AVJ286" s="216"/>
      <c r="AVK286" s="217"/>
      <c r="AVL286" s="163"/>
      <c r="AVM286" s="163"/>
      <c r="AVN286" s="216"/>
      <c r="AVO286" s="217"/>
      <c r="AVP286" s="163"/>
      <c r="AVQ286" s="163"/>
      <c r="AVR286" s="216"/>
      <c r="AVS286" s="217"/>
      <c r="AVT286" s="163"/>
      <c r="AVU286" s="163"/>
      <c r="AVV286" s="216"/>
      <c r="AVW286" s="217"/>
      <c r="AVX286" s="163"/>
      <c r="AVY286" s="163"/>
      <c r="AVZ286" s="216"/>
      <c r="AWA286" s="217"/>
      <c r="AWB286" s="163"/>
      <c r="AWC286" s="163"/>
      <c r="AWD286" s="216"/>
      <c r="AWE286" s="217"/>
      <c r="AWF286" s="163"/>
      <c r="AWG286" s="163"/>
      <c r="AWH286" s="216"/>
      <c r="AWI286" s="217"/>
      <c r="AWJ286" s="163"/>
      <c r="AWK286" s="163"/>
      <c r="AWL286" s="216"/>
      <c r="AWM286" s="217"/>
      <c r="AWN286" s="163"/>
      <c r="AWO286" s="163"/>
      <c r="AWP286" s="216"/>
      <c r="AWQ286" s="217"/>
      <c r="AWR286" s="163"/>
      <c r="AWS286" s="163"/>
      <c r="AWT286" s="216"/>
      <c r="AWU286" s="217"/>
      <c r="AWV286" s="163"/>
      <c r="AWW286" s="163"/>
      <c r="AWX286" s="216"/>
      <c r="AWY286" s="217"/>
      <c r="AWZ286" s="163"/>
      <c r="AXA286" s="163"/>
      <c r="AXB286" s="216"/>
      <c r="AXC286" s="217"/>
      <c r="AXD286" s="163"/>
      <c r="AXE286" s="163"/>
      <c r="AXF286" s="216"/>
      <c r="AXG286" s="217"/>
      <c r="AXH286" s="163"/>
      <c r="AXI286" s="163"/>
      <c r="AXJ286" s="216"/>
      <c r="AXK286" s="217"/>
      <c r="AXL286" s="163"/>
      <c r="AXM286" s="163"/>
      <c r="AXN286" s="216"/>
      <c r="AXO286" s="217"/>
      <c r="AXP286" s="163"/>
      <c r="AXQ286" s="163"/>
      <c r="AXR286" s="216"/>
      <c r="AXS286" s="217"/>
      <c r="AXT286" s="163"/>
      <c r="AXU286" s="163"/>
      <c r="AXV286" s="216"/>
      <c r="AXW286" s="217"/>
      <c r="AXX286" s="163"/>
      <c r="AXY286" s="163"/>
      <c r="AXZ286" s="216"/>
      <c r="AYA286" s="217"/>
      <c r="AYB286" s="163"/>
      <c r="AYC286" s="163"/>
      <c r="AYD286" s="216"/>
      <c r="AYE286" s="217"/>
      <c r="AYF286" s="163"/>
      <c r="AYG286" s="163"/>
      <c r="AYH286" s="216"/>
      <c r="AYI286" s="217"/>
      <c r="AYJ286" s="163"/>
      <c r="AYK286" s="163"/>
      <c r="AYL286" s="216"/>
      <c r="AYM286" s="217"/>
      <c r="AYN286" s="163"/>
      <c r="AYO286" s="163"/>
      <c r="AYP286" s="216"/>
      <c r="AYQ286" s="217"/>
      <c r="AYR286" s="163"/>
      <c r="AYS286" s="163"/>
      <c r="AYT286" s="216"/>
      <c r="AYU286" s="217"/>
      <c r="AYV286" s="163"/>
      <c r="AYW286" s="163"/>
      <c r="AYX286" s="216"/>
      <c r="AYY286" s="217"/>
      <c r="AYZ286" s="163"/>
      <c r="AZA286" s="163"/>
      <c r="AZB286" s="216"/>
      <c r="AZC286" s="217"/>
      <c r="AZD286" s="163"/>
      <c r="AZE286" s="163"/>
      <c r="AZF286" s="216"/>
      <c r="AZG286" s="217"/>
      <c r="AZH286" s="163"/>
      <c r="AZI286" s="163"/>
      <c r="AZJ286" s="216"/>
      <c r="AZK286" s="217"/>
      <c r="AZL286" s="163"/>
      <c r="AZM286" s="163"/>
      <c r="AZN286" s="216"/>
      <c r="AZO286" s="217"/>
      <c r="AZP286" s="163"/>
      <c r="AZQ286" s="163"/>
      <c r="AZR286" s="216"/>
      <c r="AZS286" s="217"/>
      <c r="AZT286" s="163"/>
      <c r="AZU286" s="163"/>
      <c r="AZV286" s="216"/>
      <c r="AZW286" s="217"/>
      <c r="AZX286" s="163"/>
      <c r="AZY286" s="163"/>
      <c r="AZZ286" s="216"/>
      <c r="BAA286" s="217"/>
      <c r="BAB286" s="163"/>
      <c r="BAC286" s="163"/>
      <c r="BAD286" s="216"/>
      <c r="BAE286" s="217"/>
      <c r="BAF286" s="163"/>
      <c r="BAG286" s="163"/>
      <c r="BAH286" s="216"/>
      <c r="BAI286" s="217"/>
      <c r="BAJ286" s="163"/>
      <c r="BAK286" s="163"/>
      <c r="BAL286" s="216"/>
      <c r="BAM286" s="217"/>
      <c r="BAN286" s="163"/>
      <c r="BAO286" s="163"/>
      <c r="BAP286" s="216"/>
      <c r="BAQ286" s="217"/>
      <c r="BAR286" s="163"/>
      <c r="BAS286" s="163"/>
      <c r="BAT286" s="216"/>
      <c r="BAU286" s="217"/>
      <c r="BAV286" s="163"/>
      <c r="BAW286" s="163"/>
      <c r="BAX286" s="216"/>
      <c r="BAY286" s="217"/>
      <c r="BAZ286" s="163"/>
      <c r="BBA286" s="163"/>
      <c r="BBB286" s="216"/>
      <c r="BBC286" s="217"/>
      <c r="BBD286" s="163"/>
      <c r="BBE286" s="163"/>
      <c r="BBF286" s="216"/>
      <c r="BBG286" s="217"/>
      <c r="BBH286" s="163"/>
      <c r="BBI286" s="163"/>
      <c r="BBJ286" s="216"/>
      <c r="BBK286" s="217"/>
      <c r="BBL286" s="163"/>
      <c r="BBM286" s="163"/>
      <c r="BBN286" s="216"/>
      <c r="BBO286" s="217"/>
      <c r="BBP286" s="163"/>
      <c r="BBQ286" s="163"/>
      <c r="BBR286" s="216"/>
      <c r="BBS286" s="217"/>
      <c r="BBT286" s="163"/>
      <c r="BBU286" s="163"/>
      <c r="BBV286" s="216"/>
      <c r="BBW286" s="217"/>
      <c r="BBX286" s="163"/>
      <c r="BBY286" s="163"/>
      <c r="BBZ286" s="216"/>
      <c r="BCA286" s="217"/>
      <c r="BCB286" s="163"/>
      <c r="BCC286" s="163"/>
      <c r="BCD286" s="216"/>
      <c r="BCE286" s="217"/>
      <c r="BCF286" s="163"/>
      <c r="BCG286" s="163"/>
      <c r="BCH286" s="216"/>
      <c r="BCI286" s="217"/>
      <c r="BCJ286" s="163"/>
      <c r="BCK286" s="163"/>
      <c r="BCL286" s="216"/>
      <c r="BCM286" s="217"/>
      <c r="BCN286" s="163"/>
      <c r="BCO286" s="163"/>
      <c r="BCP286" s="216"/>
      <c r="BCQ286" s="217"/>
      <c r="BCR286" s="163"/>
      <c r="BCS286" s="163"/>
      <c r="BCT286" s="216"/>
      <c r="BCU286" s="217"/>
      <c r="BCV286" s="163"/>
      <c r="BCW286" s="163"/>
      <c r="BCX286" s="216"/>
      <c r="BCY286" s="217"/>
      <c r="BCZ286" s="163"/>
      <c r="BDA286" s="163"/>
      <c r="BDB286" s="216"/>
      <c r="BDC286" s="217"/>
      <c r="BDD286" s="163"/>
      <c r="BDE286" s="163"/>
      <c r="BDF286" s="216"/>
      <c r="BDG286" s="217"/>
      <c r="BDH286" s="163"/>
      <c r="BDI286" s="163"/>
      <c r="BDJ286" s="216"/>
      <c r="BDK286" s="217"/>
      <c r="BDL286" s="163"/>
      <c r="BDM286" s="163"/>
      <c r="BDN286" s="216"/>
      <c r="BDO286" s="217"/>
      <c r="BDP286" s="163"/>
      <c r="BDQ286" s="163"/>
      <c r="BDR286" s="216"/>
      <c r="BDS286" s="217"/>
      <c r="BDT286" s="163"/>
      <c r="BDU286" s="163"/>
      <c r="BDV286" s="216"/>
      <c r="BDW286" s="217"/>
      <c r="BDX286" s="163"/>
      <c r="BDY286" s="163"/>
      <c r="BDZ286" s="216"/>
      <c r="BEA286" s="217"/>
      <c r="BEB286" s="163"/>
      <c r="BEC286" s="163"/>
      <c r="BED286" s="216"/>
      <c r="BEE286" s="217"/>
      <c r="BEF286" s="163"/>
      <c r="BEG286" s="163"/>
      <c r="BEH286" s="216"/>
      <c r="BEI286" s="217"/>
      <c r="BEJ286" s="163"/>
      <c r="BEK286" s="163"/>
      <c r="BEL286" s="216"/>
      <c r="BEM286" s="217"/>
      <c r="BEN286" s="163"/>
      <c r="BEO286" s="163"/>
      <c r="BEP286" s="216"/>
      <c r="BEQ286" s="217"/>
      <c r="BER286" s="163"/>
      <c r="BES286" s="163"/>
      <c r="BET286" s="216"/>
      <c r="BEU286" s="217"/>
      <c r="BEV286" s="163"/>
      <c r="BEW286" s="163"/>
      <c r="BEX286" s="216"/>
      <c r="BEY286" s="217"/>
      <c r="BEZ286" s="163"/>
      <c r="BFA286" s="163"/>
      <c r="BFB286" s="216"/>
      <c r="BFC286" s="217"/>
      <c r="BFD286" s="163"/>
      <c r="BFE286" s="163"/>
      <c r="BFF286" s="216"/>
      <c r="BFG286" s="217"/>
      <c r="BFH286" s="163"/>
      <c r="BFI286" s="163"/>
      <c r="BFJ286" s="216"/>
      <c r="BFK286" s="217"/>
      <c r="BFL286" s="163"/>
      <c r="BFM286" s="163"/>
      <c r="BFN286" s="216"/>
      <c r="BFO286" s="217"/>
      <c r="BFP286" s="163"/>
      <c r="BFQ286" s="163"/>
      <c r="BFR286" s="216"/>
      <c r="BFS286" s="217"/>
      <c r="BFT286" s="163"/>
      <c r="BFU286" s="163"/>
      <c r="BFV286" s="216"/>
      <c r="BFW286" s="217"/>
      <c r="BFX286" s="163"/>
      <c r="BFY286" s="163"/>
      <c r="BFZ286" s="216"/>
      <c r="BGA286" s="217"/>
      <c r="BGB286" s="163"/>
      <c r="BGC286" s="163"/>
      <c r="BGD286" s="216"/>
      <c r="BGE286" s="217"/>
      <c r="BGF286" s="163"/>
      <c r="BGG286" s="163"/>
      <c r="BGH286" s="216"/>
      <c r="BGI286" s="217"/>
      <c r="BGJ286" s="163"/>
      <c r="BGK286" s="163"/>
      <c r="BGL286" s="216"/>
      <c r="BGM286" s="217"/>
      <c r="BGN286" s="163"/>
      <c r="BGO286" s="163"/>
      <c r="BGP286" s="216"/>
      <c r="BGQ286" s="217"/>
      <c r="BGR286" s="163"/>
      <c r="BGS286" s="163"/>
      <c r="BGT286" s="216"/>
      <c r="BGU286" s="217"/>
      <c r="BGV286" s="163"/>
      <c r="BGW286" s="163"/>
      <c r="BGX286" s="216"/>
      <c r="BGY286" s="217"/>
      <c r="BGZ286" s="163"/>
      <c r="BHA286" s="163"/>
      <c r="BHB286" s="216"/>
      <c r="BHC286" s="217"/>
      <c r="BHD286" s="163"/>
      <c r="BHE286" s="163"/>
      <c r="BHF286" s="216"/>
      <c r="BHG286" s="217"/>
      <c r="BHH286" s="163"/>
      <c r="BHI286" s="163"/>
      <c r="BHJ286" s="216"/>
      <c r="BHK286" s="217"/>
      <c r="BHL286" s="163"/>
      <c r="BHM286" s="163"/>
      <c r="BHN286" s="216"/>
      <c r="BHO286" s="217"/>
      <c r="BHP286" s="163"/>
      <c r="BHQ286" s="163"/>
      <c r="BHR286" s="216"/>
      <c r="BHS286" s="217"/>
      <c r="BHT286" s="163"/>
      <c r="BHU286" s="163"/>
      <c r="BHV286" s="216"/>
      <c r="BHW286" s="217"/>
      <c r="BHX286" s="163"/>
      <c r="BHY286" s="163"/>
      <c r="BHZ286" s="216"/>
      <c r="BIA286" s="217"/>
      <c r="BIB286" s="163"/>
      <c r="BIC286" s="163"/>
      <c r="BID286" s="216"/>
      <c r="BIE286" s="217"/>
      <c r="BIF286" s="163"/>
      <c r="BIG286" s="163"/>
      <c r="BIH286" s="216"/>
      <c r="BII286" s="217"/>
      <c r="BIJ286" s="163"/>
      <c r="BIK286" s="163"/>
      <c r="BIL286" s="216"/>
      <c r="BIM286" s="217"/>
      <c r="BIN286" s="163"/>
      <c r="BIO286" s="163"/>
      <c r="BIP286" s="216"/>
      <c r="BIQ286" s="217"/>
      <c r="BIR286" s="163"/>
      <c r="BIS286" s="163"/>
      <c r="BIT286" s="216"/>
      <c r="BIU286" s="217"/>
      <c r="BIV286" s="163"/>
      <c r="BIW286" s="163"/>
      <c r="BIX286" s="216"/>
      <c r="BIY286" s="217"/>
      <c r="BIZ286" s="163"/>
      <c r="BJA286" s="163"/>
      <c r="BJB286" s="216"/>
      <c r="BJC286" s="217"/>
      <c r="BJD286" s="163"/>
      <c r="BJE286" s="163"/>
      <c r="BJF286" s="216"/>
      <c r="BJG286" s="217"/>
      <c r="BJH286" s="163"/>
      <c r="BJI286" s="163"/>
      <c r="BJJ286" s="216"/>
      <c r="BJK286" s="217"/>
      <c r="BJL286" s="163"/>
      <c r="BJM286" s="163"/>
      <c r="BJN286" s="216"/>
      <c r="BJO286" s="217"/>
      <c r="BJP286" s="163"/>
      <c r="BJQ286" s="163"/>
      <c r="BJR286" s="216"/>
      <c r="BJS286" s="217"/>
      <c r="BJT286" s="163"/>
      <c r="BJU286" s="163"/>
      <c r="BJV286" s="216"/>
      <c r="BJW286" s="217"/>
      <c r="BJX286" s="163"/>
      <c r="BJY286" s="163"/>
      <c r="BJZ286" s="216"/>
      <c r="BKA286" s="217"/>
      <c r="BKB286" s="163"/>
      <c r="BKC286" s="163"/>
      <c r="BKD286" s="216"/>
      <c r="BKE286" s="217"/>
      <c r="BKF286" s="163"/>
      <c r="BKG286" s="163"/>
      <c r="BKH286" s="216"/>
      <c r="BKI286" s="217"/>
      <c r="BKJ286" s="163"/>
      <c r="BKK286" s="163"/>
      <c r="BKL286" s="216"/>
      <c r="BKM286" s="217"/>
      <c r="BKN286" s="163"/>
      <c r="BKO286" s="163"/>
      <c r="BKP286" s="216"/>
      <c r="BKQ286" s="217"/>
      <c r="BKR286" s="163"/>
      <c r="BKS286" s="163"/>
      <c r="BKT286" s="216"/>
      <c r="BKU286" s="217"/>
      <c r="BKV286" s="163"/>
      <c r="BKW286" s="163"/>
      <c r="BKX286" s="216"/>
      <c r="BKY286" s="217"/>
      <c r="BKZ286" s="163"/>
      <c r="BLA286" s="163"/>
      <c r="BLB286" s="216"/>
      <c r="BLC286" s="217"/>
      <c r="BLD286" s="163"/>
      <c r="BLE286" s="163"/>
      <c r="BLF286" s="216"/>
      <c r="BLG286" s="217"/>
      <c r="BLH286" s="163"/>
      <c r="BLI286" s="163"/>
      <c r="BLJ286" s="216"/>
      <c r="BLK286" s="217"/>
      <c r="BLL286" s="163"/>
      <c r="BLM286" s="163"/>
      <c r="BLN286" s="216"/>
      <c r="BLO286" s="217"/>
      <c r="BLP286" s="163"/>
      <c r="BLQ286" s="163"/>
      <c r="BLR286" s="216"/>
      <c r="BLS286" s="217"/>
      <c r="BLT286" s="163"/>
      <c r="BLU286" s="163"/>
      <c r="BLV286" s="216"/>
      <c r="BLW286" s="217"/>
      <c r="BLX286" s="163"/>
      <c r="BLY286" s="163"/>
      <c r="BLZ286" s="216"/>
      <c r="BMA286" s="217"/>
      <c r="BMB286" s="163"/>
      <c r="BMC286" s="163"/>
      <c r="BMD286" s="216"/>
      <c r="BME286" s="217"/>
      <c r="BMF286" s="163"/>
      <c r="BMG286" s="163"/>
      <c r="BMH286" s="216"/>
      <c r="BMI286" s="217"/>
      <c r="BMJ286" s="163"/>
      <c r="BMK286" s="163"/>
      <c r="BML286" s="216"/>
      <c r="BMM286" s="217"/>
      <c r="BMN286" s="163"/>
      <c r="BMO286" s="163"/>
      <c r="BMP286" s="216"/>
      <c r="BMQ286" s="217"/>
      <c r="BMR286" s="163"/>
      <c r="BMS286" s="163"/>
      <c r="BMT286" s="216"/>
      <c r="BMU286" s="217"/>
      <c r="BMV286" s="163"/>
      <c r="BMW286" s="163"/>
      <c r="BMX286" s="216"/>
      <c r="BMY286" s="217"/>
      <c r="BMZ286" s="163"/>
      <c r="BNA286" s="163"/>
      <c r="BNB286" s="216"/>
      <c r="BNC286" s="217"/>
      <c r="BND286" s="163"/>
      <c r="BNE286" s="163"/>
      <c r="BNF286" s="216"/>
      <c r="BNG286" s="217"/>
      <c r="BNH286" s="163"/>
      <c r="BNI286" s="163"/>
      <c r="BNJ286" s="216"/>
      <c r="BNK286" s="217"/>
      <c r="BNL286" s="163"/>
      <c r="BNM286" s="163"/>
      <c r="BNN286" s="216"/>
      <c r="BNO286" s="217"/>
      <c r="BNP286" s="163"/>
      <c r="BNQ286" s="163"/>
      <c r="BNR286" s="216"/>
      <c r="BNS286" s="217"/>
      <c r="BNT286" s="163"/>
      <c r="BNU286" s="163"/>
      <c r="BNV286" s="216"/>
      <c r="BNW286" s="217"/>
      <c r="BNX286" s="163"/>
      <c r="BNY286" s="163"/>
      <c r="BNZ286" s="216"/>
      <c r="BOA286" s="217"/>
      <c r="BOB286" s="163"/>
      <c r="BOC286" s="163"/>
      <c r="BOD286" s="216"/>
      <c r="BOE286" s="217"/>
      <c r="BOF286" s="163"/>
      <c r="BOG286" s="163"/>
      <c r="BOH286" s="216"/>
      <c r="BOI286" s="217"/>
      <c r="BOJ286" s="163"/>
      <c r="BOK286" s="163"/>
      <c r="BOL286" s="216"/>
      <c r="BOM286" s="217"/>
      <c r="BON286" s="163"/>
      <c r="BOO286" s="163"/>
      <c r="BOP286" s="216"/>
      <c r="BOQ286" s="217"/>
      <c r="BOR286" s="163"/>
      <c r="BOS286" s="163"/>
      <c r="BOT286" s="216"/>
      <c r="BOU286" s="217"/>
      <c r="BOV286" s="163"/>
      <c r="BOW286" s="163"/>
      <c r="BOX286" s="216"/>
      <c r="BOY286" s="217"/>
      <c r="BOZ286" s="163"/>
      <c r="BPA286" s="163"/>
      <c r="BPB286" s="216"/>
      <c r="BPC286" s="217"/>
      <c r="BPD286" s="163"/>
      <c r="BPE286" s="163"/>
      <c r="BPF286" s="216"/>
      <c r="BPG286" s="217"/>
      <c r="BPH286" s="163"/>
      <c r="BPI286" s="163"/>
      <c r="BPJ286" s="216"/>
      <c r="BPK286" s="217"/>
      <c r="BPL286" s="163"/>
      <c r="BPM286" s="163"/>
      <c r="BPN286" s="216"/>
      <c r="BPO286" s="217"/>
      <c r="BPP286" s="163"/>
      <c r="BPQ286" s="163"/>
      <c r="BPR286" s="216"/>
      <c r="BPS286" s="217"/>
      <c r="BPT286" s="163"/>
      <c r="BPU286" s="163"/>
      <c r="BPV286" s="216"/>
      <c r="BPW286" s="217"/>
      <c r="BPX286" s="163"/>
      <c r="BPY286" s="163"/>
      <c r="BPZ286" s="216"/>
      <c r="BQA286" s="217"/>
      <c r="BQB286" s="163"/>
      <c r="BQC286" s="163"/>
      <c r="BQD286" s="216"/>
      <c r="BQE286" s="217"/>
      <c r="BQF286" s="163"/>
      <c r="BQG286" s="163"/>
      <c r="BQH286" s="216"/>
      <c r="BQI286" s="217"/>
      <c r="BQJ286" s="163"/>
      <c r="BQK286" s="163"/>
      <c r="BQL286" s="216"/>
      <c r="BQM286" s="217"/>
      <c r="BQN286" s="163"/>
      <c r="BQO286" s="163"/>
      <c r="BQP286" s="216"/>
      <c r="BQQ286" s="217"/>
      <c r="BQR286" s="163"/>
      <c r="BQS286" s="163"/>
      <c r="BQT286" s="216"/>
      <c r="BQU286" s="217"/>
      <c r="BQV286" s="163"/>
      <c r="BQW286" s="163"/>
      <c r="BQX286" s="216"/>
      <c r="BQY286" s="217"/>
      <c r="BQZ286" s="163"/>
      <c r="BRA286" s="163"/>
      <c r="BRB286" s="216"/>
      <c r="BRC286" s="217"/>
      <c r="BRD286" s="163"/>
      <c r="BRE286" s="163"/>
      <c r="BRF286" s="216"/>
      <c r="BRG286" s="217"/>
      <c r="BRH286" s="163"/>
      <c r="BRI286" s="163"/>
      <c r="BRJ286" s="216"/>
      <c r="BRK286" s="217"/>
      <c r="BRL286" s="163"/>
      <c r="BRM286" s="163"/>
      <c r="BRN286" s="216"/>
      <c r="BRO286" s="217"/>
      <c r="BRP286" s="163"/>
      <c r="BRQ286" s="163"/>
      <c r="BRR286" s="216"/>
      <c r="BRS286" s="217"/>
      <c r="BRT286" s="163"/>
      <c r="BRU286" s="163"/>
      <c r="BRV286" s="216"/>
      <c r="BRW286" s="217"/>
      <c r="BRX286" s="163"/>
      <c r="BRY286" s="163"/>
      <c r="BRZ286" s="216"/>
      <c r="BSA286" s="217"/>
      <c r="BSB286" s="163"/>
      <c r="BSC286" s="163"/>
      <c r="BSD286" s="216"/>
      <c r="BSE286" s="217"/>
      <c r="BSF286" s="163"/>
      <c r="BSG286" s="163"/>
      <c r="BSH286" s="216"/>
      <c r="BSI286" s="217"/>
      <c r="BSJ286" s="163"/>
      <c r="BSK286" s="163"/>
      <c r="BSL286" s="216"/>
      <c r="BSM286" s="217"/>
      <c r="BSN286" s="163"/>
      <c r="BSO286" s="163"/>
      <c r="BSP286" s="216"/>
      <c r="BSQ286" s="217"/>
      <c r="BSR286" s="163"/>
      <c r="BSS286" s="163"/>
      <c r="BST286" s="216"/>
      <c r="BSU286" s="217"/>
      <c r="BSV286" s="163"/>
      <c r="BSW286" s="163"/>
      <c r="BSX286" s="216"/>
      <c r="BSY286" s="217"/>
      <c r="BSZ286" s="163"/>
      <c r="BTA286" s="163"/>
      <c r="BTB286" s="216"/>
      <c r="BTC286" s="217"/>
      <c r="BTD286" s="163"/>
      <c r="BTE286" s="163"/>
      <c r="BTF286" s="216"/>
      <c r="BTG286" s="217"/>
      <c r="BTH286" s="163"/>
      <c r="BTI286" s="163"/>
      <c r="BTJ286" s="216"/>
      <c r="BTK286" s="217"/>
      <c r="BTL286" s="163"/>
      <c r="BTM286" s="163"/>
      <c r="BTN286" s="216"/>
      <c r="BTO286" s="217"/>
      <c r="BTP286" s="163"/>
      <c r="BTQ286" s="163"/>
      <c r="BTR286" s="216"/>
      <c r="BTS286" s="217"/>
      <c r="BTT286" s="163"/>
      <c r="BTU286" s="163"/>
      <c r="BTV286" s="216"/>
      <c r="BTW286" s="217"/>
      <c r="BTX286" s="163"/>
      <c r="BTY286" s="163"/>
      <c r="BTZ286" s="216"/>
      <c r="BUA286" s="217"/>
      <c r="BUB286" s="163"/>
      <c r="BUC286" s="163"/>
      <c r="BUD286" s="216"/>
      <c r="BUE286" s="217"/>
      <c r="BUF286" s="163"/>
      <c r="BUG286" s="163"/>
      <c r="BUH286" s="216"/>
      <c r="BUI286" s="217"/>
      <c r="BUJ286" s="163"/>
      <c r="BUK286" s="163"/>
      <c r="BUL286" s="216"/>
      <c r="BUM286" s="217"/>
      <c r="BUN286" s="163"/>
      <c r="BUO286" s="163"/>
      <c r="BUP286" s="216"/>
      <c r="BUQ286" s="217"/>
      <c r="BUR286" s="163"/>
      <c r="BUS286" s="163"/>
      <c r="BUT286" s="216"/>
      <c r="BUU286" s="217"/>
      <c r="BUV286" s="163"/>
      <c r="BUW286" s="163"/>
      <c r="BUX286" s="216"/>
      <c r="BUY286" s="217"/>
      <c r="BUZ286" s="163"/>
      <c r="BVA286" s="163"/>
      <c r="BVB286" s="216"/>
      <c r="BVC286" s="217"/>
      <c r="BVD286" s="163"/>
      <c r="BVE286" s="163"/>
      <c r="BVF286" s="216"/>
      <c r="BVG286" s="217"/>
      <c r="BVH286" s="163"/>
      <c r="BVI286" s="163"/>
      <c r="BVJ286" s="216"/>
      <c r="BVK286" s="217"/>
      <c r="BVL286" s="163"/>
      <c r="BVM286" s="163"/>
      <c r="BVN286" s="216"/>
      <c r="BVO286" s="217"/>
      <c r="BVP286" s="163"/>
      <c r="BVQ286" s="163"/>
      <c r="BVR286" s="216"/>
      <c r="BVS286" s="217"/>
      <c r="BVT286" s="163"/>
      <c r="BVU286" s="163"/>
      <c r="BVV286" s="216"/>
      <c r="BVW286" s="217"/>
      <c r="BVX286" s="163"/>
      <c r="BVY286" s="163"/>
      <c r="BVZ286" s="216"/>
      <c r="BWA286" s="217"/>
      <c r="BWB286" s="163"/>
      <c r="BWC286" s="163"/>
      <c r="BWD286" s="216"/>
      <c r="BWE286" s="217"/>
      <c r="BWF286" s="163"/>
      <c r="BWG286" s="163"/>
      <c r="BWH286" s="216"/>
      <c r="BWI286" s="217"/>
      <c r="BWJ286" s="163"/>
      <c r="BWK286" s="163"/>
      <c r="BWL286" s="216"/>
      <c r="BWM286" s="217"/>
      <c r="BWN286" s="163"/>
      <c r="BWO286" s="163"/>
      <c r="BWP286" s="216"/>
      <c r="BWQ286" s="217"/>
      <c r="BWR286" s="163"/>
      <c r="BWS286" s="163"/>
      <c r="BWT286" s="216"/>
      <c r="BWU286" s="217"/>
      <c r="BWV286" s="163"/>
      <c r="BWW286" s="163"/>
      <c r="BWX286" s="216"/>
      <c r="BWY286" s="217"/>
      <c r="BWZ286" s="163"/>
      <c r="BXA286" s="163"/>
      <c r="BXB286" s="216"/>
      <c r="BXC286" s="217"/>
      <c r="BXD286" s="163"/>
      <c r="BXE286" s="163"/>
      <c r="BXF286" s="216"/>
      <c r="BXG286" s="217"/>
      <c r="BXH286" s="163"/>
      <c r="BXI286" s="163"/>
      <c r="BXJ286" s="216"/>
      <c r="BXK286" s="217"/>
      <c r="BXL286" s="163"/>
      <c r="BXM286" s="163"/>
      <c r="BXN286" s="216"/>
      <c r="BXO286" s="217"/>
      <c r="BXP286" s="163"/>
      <c r="BXQ286" s="163"/>
      <c r="BXR286" s="216"/>
      <c r="BXS286" s="217"/>
      <c r="BXT286" s="163"/>
      <c r="BXU286" s="163"/>
      <c r="BXV286" s="216"/>
      <c r="BXW286" s="217"/>
      <c r="BXX286" s="163"/>
      <c r="BXY286" s="163"/>
      <c r="BXZ286" s="216"/>
      <c r="BYA286" s="217"/>
      <c r="BYB286" s="163"/>
      <c r="BYC286" s="163"/>
      <c r="BYD286" s="216"/>
      <c r="BYE286" s="217"/>
      <c r="BYF286" s="163"/>
      <c r="BYG286" s="163"/>
      <c r="BYH286" s="216"/>
      <c r="BYI286" s="217"/>
      <c r="BYJ286" s="163"/>
      <c r="BYK286" s="163"/>
      <c r="BYL286" s="216"/>
      <c r="BYM286" s="217"/>
      <c r="BYN286" s="163"/>
      <c r="BYO286" s="163"/>
      <c r="BYP286" s="216"/>
      <c r="BYQ286" s="217"/>
      <c r="BYR286" s="163"/>
      <c r="BYS286" s="163"/>
      <c r="BYT286" s="216"/>
      <c r="BYU286" s="217"/>
      <c r="BYV286" s="163"/>
      <c r="BYW286" s="163"/>
      <c r="BYX286" s="216"/>
      <c r="BYY286" s="217"/>
      <c r="BYZ286" s="163"/>
      <c r="BZA286" s="163"/>
      <c r="BZB286" s="216"/>
      <c r="BZC286" s="217"/>
      <c r="BZD286" s="163"/>
      <c r="BZE286" s="163"/>
      <c r="BZF286" s="216"/>
      <c r="BZG286" s="217"/>
      <c r="BZH286" s="163"/>
      <c r="BZI286" s="163"/>
      <c r="BZJ286" s="216"/>
      <c r="BZK286" s="217"/>
      <c r="BZL286" s="163"/>
      <c r="BZM286" s="163"/>
      <c r="BZN286" s="216"/>
      <c r="BZO286" s="217"/>
      <c r="BZP286" s="163"/>
      <c r="BZQ286" s="163"/>
      <c r="BZR286" s="216"/>
      <c r="BZS286" s="217"/>
      <c r="BZT286" s="163"/>
      <c r="BZU286" s="163"/>
      <c r="BZV286" s="216"/>
      <c r="BZW286" s="217"/>
      <c r="BZX286" s="163"/>
      <c r="BZY286" s="163"/>
      <c r="BZZ286" s="216"/>
      <c r="CAA286" s="217"/>
      <c r="CAB286" s="163"/>
      <c r="CAC286" s="163"/>
      <c r="CAD286" s="216"/>
      <c r="CAE286" s="217"/>
      <c r="CAF286" s="163"/>
      <c r="CAG286" s="163"/>
      <c r="CAH286" s="216"/>
      <c r="CAI286" s="217"/>
      <c r="CAJ286" s="163"/>
      <c r="CAK286" s="163"/>
      <c r="CAL286" s="216"/>
      <c r="CAM286" s="217"/>
      <c r="CAN286" s="163"/>
      <c r="CAO286" s="163"/>
      <c r="CAP286" s="216"/>
      <c r="CAQ286" s="217"/>
      <c r="CAR286" s="163"/>
      <c r="CAS286" s="163"/>
      <c r="CAT286" s="216"/>
      <c r="CAU286" s="217"/>
      <c r="CAV286" s="163"/>
      <c r="CAW286" s="163"/>
      <c r="CAX286" s="216"/>
      <c r="CAY286" s="217"/>
      <c r="CAZ286" s="163"/>
      <c r="CBA286" s="163"/>
      <c r="CBB286" s="216"/>
      <c r="CBC286" s="217"/>
      <c r="CBD286" s="163"/>
      <c r="CBE286" s="163"/>
      <c r="CBF286" s="216"/>
      <c r="CBG286" s="217"/>
      <c r="CBH286" s="163"/>
      <c r="CBI286" s="163"/>
      <c r="CBJ286" s="216"/>
      <c r="CBK286" s="217"/>
      <c r="CBL286" s="163"/>
      <c r="CBM286" s="163"/>
      <c r="CBN286" s="216"/>
      <c r="CBO286" s="217"/>
      <c r="CBP286" s="163"/>
      <c r="CBQ286" s="163"/>
      <c r="CBR286" s="216"/>
      <c r="CBS286" s="217"/>
      <c r="CBT286" s="163"/>
      <c r="CBU286" s="163"/>
      <c r="CBV286" s="216"/>
      <c r="CBW286" s="217"/>
      <c r="CBX286" s="163"/>
      <c r="CBY286" s="163"/>
      <c r="CBZ286" s="216"/>
      <c r="CCA286" s="217"/>
      <c r="CCB286" s="163"/>
      <c r="CCC286" s="163"/>
      <c r="CCD286" s="216"/>
      <c r="CCE286" s="217"/>
      <c r="CCF286" s="163"/>
      <c r="CCG286" s="163"/>
      <c r="CCH286" s="216"/>
      <c r="CCI286" s="217"/>
      <c r="CCJ286" s="163"/>
      <c r="CCK286" s="163"/>
      <c r="CCL286" s="216"/>
      <c r="CCM286" s="217"/>
      <c r="CCN286" s="163"/>
      <c r="CCO286" s="163"/>
      <c r="CCP286" s="216"/>
      <c r="CCQ286" s="217"/>
      <c r="CCR286" s="163"/>
      <c r="CCS286" s="163"/>
      <c r="CCT286" s="216"/>
      <c r="CCU286" s="217"/>
      <c r="CCV286" s="163"/>
      <c r="CCW286" s="163"/>
      <c r="CCX286" s="216"/>
      <c r="CCY286" s="217"/>
      <c r="CCZ286" s="163"/>
      <c r="CDA286" s="163"/>
      <c r="CDB286" s="216"/>
      <c r="CDC286" s="217"/>
      <c r="CDD286" s="163"/>
      <c r="CDE286" s="163"/>
      <c r="CDF286" s="216"/>
      <c r="CDG286" s="217"/>
      <c r="CDH286" s="163"/>
      <c r="CDI286" s="163"/>
      <c r="CDJ286" s="216"/>
      <c r="CDK286" s="217"/>
      <c r="CDL286" s="163"/>
      <c r="CDM286" s="163"/>
      <c r="CDN286" s="216"/>
      <c r="CDO286" s="217"/>
      <c r="CDP286" s="163"/>
      <c r="CDQ286" s="163"/>
      <c r="CDR286" s="216"/>
      <c r="CDS286" s="217"/>
      <c r="CDT286" s="163"/>
      <c r="CDU286" s="163"/>
      <c r="CDV286" s="216"/>
      <c r="CDW286" s="217"/>
      <c r="CDX286" s="163"/>
      <c r="CDY286" s="163"/>
      <c r="CDZ286" s="216"/>
      <c r="CEA286" s="217"/>
      <c r="CEB286" s="163"/>
      <c r="CEC286" s="163"/>
      <c r="CED286" s="216"/>
      <c r="CEE286" s="217"/>
      <c r="CEF286" s="163"/>
      <c r="CEG286" s="163"/>
      <c r="CEH286" s="216"/>
      <c r="CEI286" s="217"/>
      <c r="CEJ286" s="163"/>
      <c r="CEK286" s="163"/>
      <c r="CEL286" s="216"/>
      <c r="CEM286" s="217"/>
      <c r="CEN286" s="163"/>
      <c r="CEO286" s="163"/>
      <c r="CEP286" s="216"/>
      <c r="CEQ286" s="217"/>
      <c r="CER286" s="163"/>
      <c r="CES286" s="163"/>
      <c r="CET286" s="216"/>
      <c r="CEU286" s="217"/>
      <c r="CEV286" s="163"/>
      <c r="CEW286" s="163"/>
      <c r="CEX286" s="216"/>
      <c r="CEY286" s="217"/>
      <c r="CEZ286" s="163"/>
      <c r="CFA286" s="163"/>
      <c r="CFB286" s="216"/>
      <c r="CFC286" s="217"/>
      <c r="CFD286" s="163"/>
      <c r="CFE286" s="163"/>
      <c r="CFF286" s="216"/>
      <c r="CFG286" s="217"/>
      <c r="CFH286" s="163"/>
      <c r="CFI286" s="163"/>
      <c r="CFJ286" s="216"/>
      <c r="CFK286" s="217"/>
      <c r="CFL286" s="163"/>
      <c r="CFM286" s="163"/>
      <c r="CFN286" s="216"/>
      <c r="CFO286" s="217"/>
      <c r="CFP286" s="163"/>
      <c r="CFQ286" s="163"/>
      <c r="CFR286" s="216"/>
      <c r="CFS286" s="217"/>
      <c r="CFT286" s="163"/>
      <c r="CFU286" s="163"/>
      <c r="CFV286" s="216"/>
      <c r="CFW286" s="217"/>
      <c r="CFX286" s="163"/>
      <c r="CFY286" s="163"/>
      <c r="CFZ286" s="216"/>
      <c r="CGA286" s="217"/>
      <c r="CGB286" s="163"/>
      <c r="CGC286" s="163"/>
      <c r="CGD286" s="216"/>
      <c r="CGE286" s="217"/>
      <c r="CGF286" s="163"/>
      <c r="CGG286" s="163"/>
      <c r="CGH286" s="216"/>
      <c r="CGI286" s="217"/>
      <c r="CGJ286" s="163"/>
      <c r="CGK286" s="163"/>
      <c r="CGL286" s="216"/>
      <c r="CGM286" s="217"/>
      <c r="CGN286" s="163"/>
      <c r="CGO286" s="163"/>
      <c r="CGP286" s="216"/>
      <c r="CGQ286" s="217"/>
      <c r="CGR286" s="163"/>
      <c r="CGS286" s="163"/>
      <c r="CGT286" s="216"/>
      <c r="CGU286" s="217"/>
      <c r="CGV286" s="163"/>
      <c r="CGW286" s="163"/>
      <c r="CGX286" s="216"/>
      <c r="CGY286" s="217"/>
      <c r="CGZ286" s="163"/>
      <c r="CHA286" s="163"/>
      <c r="CHB286" s="216"/>
      <c r="CHC286" s="217"/>
      <c r="CHD286" s="163"/>
      <c r="CHE286" s="163"/>
      <c r="CHF286" s="216"/>
      <c r="CHG286" s="217"/>
      <c r="CHH286" s="163"/>
      <c r="CHI286" s="163"/>
      <c r="CHJ286" s="216"/>
      <c r="CHK286" s="217"/>
      <c r="CHL286" s="163"/>
      <c r="CHM286" s="163"/>
      <c r="CHN286" s="216"/>
      <c r="CHO286" s="217"/>
      <c r="CHP286" s="163"/>
      <c r="CHQ286" s="163"/>
      <c r="CHR286" s="216"/>
      <c r="CHS286" s="217"/>
      <c r="CHT286" s="163"/>
      <c r="CHU286" s="163"/>
      <c r="CHV286" s="216"/>
      <c r="CHW286" s="217"/>
      <c r="CHX286" s="163"/>
      <c r="CHY286" s="163"/>
      <c r="CHZ286" s="216"/>
      <c r="CIA286" s="217"/>
      <c r="CIB286" s="163"/>
      <c r="CIC286" s="163"/>
      <c r="CID286" s="216"/>
      <c r="CIE286" s="217"/>
      <c r="CIF286" s="163"/>
      <c r="CIG286" s="163"/>
      <c r="CIH286" s="216"/>
      <c r="CII286" s="217"/>
      <c r="CIJ286" s="163"/>
      <c r="CIK286" s="163"/>
      <c r="CIL286" s="216"/>
      <c r="CIM286" s="217"/>
      <c r="CIN286" s="163"/>
      <c r="CIO286" s="163"/>
      <c r="CIP286" s="216"/>
      <c r="CIQ286" s="217"/>
      <c r="CIR286" s="163"/>
      <c r="CIS286" s="163"/>
      <c r="CIT286" s="216"/>
      <c r="CIU286" s="217"/>
      <c r="CIV286" s="163"/>
      <c r="CIW286" s="163"/>
      <c r="CIX286" s="216"/>
      <c r="CIY286" s="217"/>
      <c r="CIZ286" s="163"/>
      <c r="CJA286" s="163"/>
      <c r="CJB286" s="216"/>
      <c r="CJC286" s="217"/>
      <c r="CJD286" s="163"/>
      <c r="CJE286" s="163"/>
      <c r="CJF286" s="216"/>
      <c r="CJG286" s="217"/>
      <c r="CJH286" s="163"/>
      <c r="CJI286" s="163"/>
      <c r="CJJ286" s="216"/>
      <c r="CJK286" s="217"/>
      <c r="CJL286" s="163"/>
      <c r="CJM286" s="163"/>
      <c r="CJN286" s="216"/>
      <c r="CJO286" s="217"/>
      <c r="CJP286" s="163"/>
      <c r="CJQ286" s="163"/>
      <c r="CJR286" s="216"/>
      <c r="CJS286" s="217"/>
      <c r="CJT286" s="163"/>
      <c r="CJU286" s="163"/>
      <c r="CJV286" s="216"/>
      <c r="CJW286" s="217"/>
      <c r="CJX286" s="163"/>
      <c r="CJY286" s="163"/>
      <c r="CJZ286" s="216"/>
      <c r="CKA286" s="217"/>
      <c r="CKB286" s="163"/>
      <c r="CKC286" s="163"/>
      <c r="CKD286" s="216"/>
      <c r="CKE286" s="217"/>
      <c r="CKF286" s="163"/>
      <c r="CKG286" s="163"/>
      <c r="CKH286" s="216"/>
      <c r="CKI286" s="217"/>
      <c r="CKJ286" s="163"/>
      <c r="CKK286" s="163"/>
      <c r="CKL286" s="216"/>
      <c r="CKM286" s="217"/>
      <c r="CKN286" s="163"/>
      <c r="CKO286" s="163"/>
      <c r="CKP286" s="216"/>
      <c r="CKQ286" s="217"/>
      <c r="CKR286" s="163"/>
      <c r="CKS286" s="163"/>
      <c r="CKT286" s="216"/>
      <c r="CKU286" s="217"/>
      <c r="CKV286" s="163"/>
      <c r="CKW286" s="163"/>
      <c r="CKX286" s="216"/>
      <c r="CKY286" s="217"/>
      <c r="CKZ286" s="163"/>
      <c r="CLA286" s="163"/>
      <c r="CLB286" s="216"/>
      <c r="CLC286" s="217"/>
      <c r="CLD286" s="163"/>
      <c r="CLE286" s="163"/>
      <c r="CLF286" s="216"/>
      <c r="CLG286" s="217"/>
      <c r="CLH286" s="163"/>
      <c r="CLI286" s="163"/>
      <c r="CLJ286" s="216"/>
      <c r="CLK286" s="217"/>
      <c r="CLL286" s="163"/>
      <c r="CLM286" s="163"/>
      <c r="CLN286" s="216"/>
      <c r="CLO286" s="217"/>
      <c r="CLP286" s="163"/>
      <c r="CLQ286" s="163"/>
      <c r="CLR286" s="216"/>
      <c r="CLS286" s="217"/>
      <c r="CLT286" s="163"/>
      <c r="CLU286" s="163"/>
      <c r="CLV286" s="216"/>
      <c r="CLW286" s="217"/>
      <c r="CLX286" s="163"/>
      <c r="CLY286" s="163"/>
      <c r="CLZ286" s="216"/>
      <c r="CMA286" s="217"/>
      <c r="CMB286" s="163"/>
      <c r="CMC286" s="163"/>
      <c r="CMD286" s="216"/>
      <c r="CME286" s="217"/>
      <c r="CMF286" s="163"/>
      <c r="CMG286" s="163"/>
      <c r="CMH286" s="216"/>
      <c r="CMI286" s="217"/>
      <c r="CMJ286" s="163"/>
      <c r="CMK286" s="163"/>
      <c r="CML286" s="216"/>
      <c r="CMM286" s="217"/>
      <c r="CMN286" s="163"/>
      <c r="CMO286" s="163"/>
      <c r="CMP286" s="216"/>
      <c r="CMQ286" s="217"/>
      <c r="CMR286" s="163"/>
      <c r="CMS286" s="163"/>
      <c r="CMT286" s="216"/>
      <c r="CMU286" s="217"/>
      <c r="CMV286" s="163"/>
      <c r="CMW286" s="163"/>
      <c r="CMX286" s="216"/>
      <c r="CMY286" s="217"/>
      <c r="CMZ286" s="163"/>
      <c r="CNA286" s="163"/>
      <c r="CNB286" s="216"/>
      <c r="CNC286" s="217"/>
      <c r="CND286" s="163"/>
      <c r="CNE286" s="163"/>
      <c r="CNF286" s="216"/>
      <c r="CNG286" s="217"/>
      <c r="CNH286" s="163"/>
      <c r="CNI286" s="163"/>
      <c r="CNJ286" s="216"/>
      <c r="CNK286" s="217"/>
      <c r="CNL286" s="163"/>
      <c r="CNM286" s="163"/>
      <c r="CNN286" s="216"/>
      <c r="CNO286" s="217"/>
      <c r="CNP286" s="163"/>
      <c r="CNQ286" s="163"/>
      <c r="CNR286" s="216"/>
      <c r="CNS286" s="217"/>
      <c r="CNT286" s="163"/>
      <c r="CNU286" s="163"/>
      <c r="CNV286" s="216"/>
      <c r="CNW286" s="217"/>
      <c r="CNX286" s="163"/>
      <c r="CNY286" s="163"/>
      <c r="CNZ286" s="216"/>
      <c r="COA286" s="217"/>
      <c r="COB286" s="163"/>
      <c r="COC286" s="163"/>
      <c r="COD286" s="216"/>
      <c r="COE286" s="217"/>
      <c r="COF286" s="163"/>
      <c r="COG286" s="163"/>
      <c r="COH286" s="216"/>
      <c r="COI286" s="217"/>
      <c r="COJ286" s="163"/>
      <c r="COK286" s="163"/>
      <c r="COL286" s="216"/>
      <c r="COM286" s="217"/>
      <c r="CON286" s="163"/>
      <c r="COO286" s="163"/>
      <c r="COP286" s="216"/>
      <c r="COQ286" s="217"/>
      <c r="COR286" s="163"/>
      <c r="COS286" s="163"/>
      <c r="COT286" s="216"/>
      <c r="COU286" s="217"/>
      <c r="COV286" s="163"/>
      <c r="COW286" s="163"/>
      <c r="COX286" s="216"/>
      <c r="COY286" s="217"/>
      <c r="COZ286" s="163"/>
      <c r="CPA286" s="163"/>
      <c r="CPB286" s="216"/>
      <c r="CPC286" s="217"/>
      <c r="CPD286" s="163"/>
      <c r="CPE286" s="163"/>
      <c r="CPF286" s="216"/>
      <c r="CPG286" s="217"/>
      <c r="CPH286" s="163"/>
      <c r="CPI286" s="163"/>
      <c r="CPJ286" s="216"/>
      <c r="CPK286" s="217"/>
      <c r="CPL286" s="163"/>
      <c r="CPM286" s="163"/>
      <c r="CPN286" s="216"/>
      <c r="CPO286" s="217"/>
      <c r="CPP286" s="163"/>
      <c r="CPQ286" s="163"/>
      <c r="CPR286" s="216"/>
      <c r="CPS286" s="217"/>
      <c r="CPT286" s="163"/>
      <c r="CPU286" s="163"/>
      <c r="CPV286" s="216"/>
      <c r="CPW286" s="217"/>
      <c r="CPX286" s="163"/>
      <c r="CPY286" s="163"/>
      <c r="CPZ286" s="216"/>
      <c r="CQA286" s="217"/>
      <c r="CQB286" s="163"/>
      <c r="CQC286" s="163"/>
      <c r="CQD286" s="216"/>
      <c r="CQE286" s="217"/>
      <c r="CQF286" s="163"/>
      <c r="CQG286" s="163"/>
      <c r="CQH286" s="216"/>
      <c r="CQI286" s="217"/>
      <c r="CQJ286" s="163"/>
      <c r="CQK286" s="163"/>
      <c r="CQL286" s="216"/>
      <c r="CQM286" s="217"/>
      <c r="CQN286" s="163"/>
      <c r="CQO286" s="163"/>
      <c r="CQP286" s="216"/>
      <c r="CQQ286" s="217"/>
      <c r="CQR286" s="163"/>
      <c r="CQS286" s="163"/>
      <c r="CQT286" s="216"/>
      <c r="CQU286" s="217"/>
      <c r="CQV286" s="163"/>
      <c r="CQW286" s="163"/>
      <c r="CQX286" s="216"/>
      <c r="CQY286" s="217"/>
      <c r="CQZ286" s="163"/>
      <c r="CRA286" s="163"/>
      <c r="CRB286" s="216"/>
      <c r="CRC286" s="217"/>
      <c r="CRD286" s="163"/>
      <c r="CRE286" s="163"/>
      <c r="CRF286" s="216"/>
      <c r="CRG286" s="217"/>
      <c r="CRH286" s="163"/>
      <c r="CRI286" s="163"/>
      <c r="CRJ286" s="216"/>
      <c r="CRK286" s="217"/>
      <c r="CRL286" s="163"/>
      <c r="CRM286" s="163"/>
      <c r="CRN286" s="216"/>
      <c r="CRO286" s="217"/>
      <c r="CRP286" s="163"/>
      <c r="CRQ286" s="163"/>
      <c r="CRR286" s="216"/>
      <c r="CRS286" s="217"/>
      <c r="CRT286" s="163"/>
      <c r="CRU286" s="163"/>
      <c r="CRV286" s="216"/>
      <c r="CRW286" s="217"/>
      <c r="CRX286" s="163"/>
      <c r="CRY286" s="163"/>
      <c r="CRZ286" s="216"/>
      <c r="CSA286" s="217"/>
      <c r="CSB286" s="163"/>
      <c r="CSC286" s="163"/>
      <c r="CSD286" s="216"/>
      <c r="CSE286" s="217"/>
      <c r="CSF286" s="163"/>
      <c r="CSG286" s="163"/>
      <c r="CSH286" s="216"/>
      <c r="CSI286" s="217"/>
      <c r="CSJ286" s="163"/>
      <c r="CSK286" s="163"/>
      <c r="CSL286" s="216"/>
      <c r="CSM286" s="217"/>
      <c r="CSN286" s="163"/>
      <c r="CSO286" s="163"/>
      <c r="CSP286" s="216"/>
      <c r="CSQ286" s="217"/>
      <c r="CSR286" s="163"/>
      <c r="CSS286" s="163"/>
      <c r="CST286" s="216"/>
      <c r="CSU286" s="217"/>
      <c r="CSV286" s="163"/>
      <c r="CSW286" s="163"/>
      <c r="CSX286" s="216"/>
      <c r="CSY286" s="217"/>
      <c r="CSZ286" s="163"/>
      <c r="CTA286" s="163"/>
      <c r="CTB286" s="216"/>
      <c r="CTC286" s="217"/>
      <c r="CTD286" s="163"/>
      <c r="CTE286" s="163"/>
      <c r="CTF286" s="216"/>
      <c r="CTG286" s="217"/>
      <c r="CTH286" s="163"/>
      <c r="CTI286" s="163"/>
      <c r="CTJ286" s="216"/>
      <c r="CTK286" s="217"/>
      <c r="CTL286" s="163"/>
      <c r="CTM286" s="163"/>
      <c r="CTN286" s="216"/>
      <c r="CTO286" s="217"/>
      <c r="CTP286" s="163"/>
      <c r="CTQ286" s="163"/>
      <c r="CTR286" s="216"/>
      <c r="CTS286" s="217"/>
      <c r="CTT286" s="163"/>
      <c r="CTU286" s="163"/>
      <c r="CTV286" s="216"/>
      <c r="CTW286" s="217"/>
      <c r="CTX286" s="163"/>
      <c r="CTY286" s="163"/>
      <c r="CTZ286" s="216"/>
      <c r="CUA286" s="217"/>
      <c r="CUB286" s="163"/>
      <c r="CUC286" s="163"/>
      <c r="CUD286" s="216"/>
      <c r="CUE286" s="217"/>
      <c r="CUF286" s="163"/>
      <c r="CUG286" s="163"/>
      <c r="CUH286" s="216"/>
      <c r="CUI286" s="217"/>
      <c r="CUJ286" s="163"/>
      <c r="CUK286" s="163"/>
      <c r="CUL286" s="216"/>
      <c r="CUM286" s="217"/>
      <c r="CUN286" s="163"/>
      <c r="CUO286" s="163"/>
      <c r="CUP286" s="216"/>
      <c r="CUQ286" s="217"/>
      <c r="CUR286" s="163"/>
      <c r="CUS286" s="163"/>
      <c r="CUT286" s="216"/>
      <c r="CUU286" s="217"/>
      <c r="CUV286" s="163"/>
      <c r="CUW286" s="163"/>
      <c r="CUX286" s="216"/>
      <c r="CUY286" s="217"/>
      <c r="CUZ286" s="163"/>
      <c r="CVA286" s="163"/>
      <c r="CVB286" s="216"/>
      <c r="CVC286" s="217"/>
      <c r="CVD286" s="163"/>
      <c r="CVE286" s="163"/>
      <c r="CVF286" s="216"/>
      <c r="CVG286" s="217"/>
      <c r="CVH286" s="163"/>
      <c r="CVI286" s="163"/>
      <c r="CVJ286" s="216"/>
      <c r="CVK286" s="217"/>
      <c r="CVL286" s="163"/>
      <c r="CVM286" s="163"/>
      <c r="CVN286" s="216"/>
      <c r="CVO286" s="217"/>
      <c r="CVP286" s="163"/>
      <c r="CVQ286" s="163"/>
      <c r="CVR286" s="216"/>
      <c r="CVS286" s="217"/>
      <c r="CVT286" s="163"/>
      <c r="CVU286" s="163"/>
      <c r="CVV286" s="216"/>
      <c r="CVW286" s="217"/>
      <c r="CVX286" s="163"/>
      <c r="CVY286" s="163"/>
      <c r="CVZ286" s="216"/>
      <c r="CWA286" s="217"/>
      <c r="CWB286" s="163"/>
      <c r="CWC286" s="163"/>
      <c r="CWD286" s="216"/>
      <c r="CWE286" s="217"/>
      <c r="CWF286" s="163"/>
      <c r="CWG286" s="163"/>
      <c r="CWH286" s="216"/>
      <c r="CWI286" s="217"/>
      <c r="CWJ286" s="163"/>
      <c r="CWK286" s="163"/>
      <c r="CWL286" s="216"/>
      <c r="CWM286" s="217"/>
      <c r="CWN286" s="163"/>
      <c r="CWO286" s="163"/>
      <c r="CWP286" s="216"/>
      <c r="CWQ286" s="217"/>
      <c r="CWR286" s="163"/>
      <c r="CWS286" s="163"/>
      <c r="CWT286" s="216"/>
      <c r="CWU286" s="217"/>
      <c r="CWV286" s="163"/>
      <c r="CWW286" s="163"/>
      <c r="CWX286" s="216"/>
      <c r="CWY286" s="217"/>
      <c r="CWZ286" s="163"/>
      <c r="CXA286" s="163"/>
      <c r="CXB286" s="216"/>
      <c r="CXC286" s="217"/>
      <c r="CXD286" s="163"/>
      <c r="CXE286" s="163"/>
      <c r="CXF286" s="216"/>
      <c r="CXG286" s="217"/>
      <c r="CXH286" s="163"/>
      <c r="CXI286" s="163"/>
      <c r="CXJ286" s="216"/>
      <c r="CXK286" s="217"/>
      <c r="CXL286" s="163"/>
      <c r="CXM286" s="163"/>
      <c r="CXN286" s="216"/>
      <c r="CXO286" s="217"/>
      <c r="CXP286" s="163"/>
      <c r="CXQ286" s="163"/>
      <c r="CXR286" s="216"/>
      <c r="CXS286" s="217"/>
      <c r="CXT286" s="163"/>
      <c r="CXU286" s="163"/>
      <c r="CXV286" s="216"/>
      <c r="CXW286" s="217"/>
      <c r="CXX286" s="163"/>
      <c r="CXY286" s="163"/>
      <c r="CXZ286" s="216"/>
      <c r="CYA286" s="217"/>
      <c r="CYB286" s="163"/>
      <c r="CYC286" s="163"/>
      <c r="CYD286" s="216"/>
      <c r="CYE286" s="217"/>
      <c r="CYF286" s="163"/>
      <c r="CYG286" s="163"/>
      <c r="CYH286" s="216"/>
      <c r="CYI286" s="217"/>
      <c r="CYJ286" s="163"/>
      <c r="CYK286" s="163"/>
      <c r="CYL286" s="216"/>
      <c r="CYM286" s="217"/>
      <c r="CYN286" s="163"/>
      <c r="CYO286" s="163"/>
      <c r="CYP286" s="216"/>
      <c r="CYQ286" s="217"/>
      <c r="CYR286" s="163"/>
      <c r="CYS286" s="163"/>
      <c r="CYT286" s="216"/>
      <c r="CYU286" s="217"/>
      <c r="CYV286" s="163"/>
      <c r="CYW286" s="163"/>
      <c r="CYX286" s="216"/>
      <c r="CYY286" s="217"/>
      <c r="CYZ286" s="163"/>
      <c r="CZA286" s="163"/>
      <c r="CZB286" s="216"/>
      <c r="CZC286" s="217"/>
      <c r="CZD286" s="163"/>
      <c r="CZE286" s="163"/>
      <c r="CZF286" s="216"/>
      <c r="CZG286" s="217"/>
      <c r="CZH286" s="163"/>
      <c r="CZI286" s="163"/>
      <c r="CZJ286" s="216"/>
      <c r="CZK286" s="217"/>
      <c r="CZL286" s="163"/>
      <c r="CZM286" s="163"/>
      <c r="CZN286" s="216"/>
      <c r="CZO286" s="217"/>
      <c r="CZP286" s="163"/>
      <c r="CZQ286" s="163"/>
      <c r="CZR286" s="216"/>
      <c r="CZS286" s="217"/>
      <c r="CZT286" s="163"/>
      <c r="CZU286" s="163"/>
      <c r="CZV286" s="216"/>
      <c r="CZW286" s="217"/>
      <c r="CZX286" s="163"/>
      <c r="CZY286" s="163"/>
      <c r="CZZ286" s="216"/>
      <c r="DAA286" s="217"/>
      <c r="DAB286" s="163"/>
      <c r="DAC286" s="163"/>
      <c r="DAD286" s="216"/>
      <c r="DAE286" s="217"/>
      <c r="DAF286" s="163"/>
      <c r="DAG286" s="163"/>
      <c r="DAH286" s="216"/>
      <c r="DAI286" s="217"/>
      <c r="DAJ286" s="163"/>
      <c r="DAK286" s="163"/>
      <c r="DAL286" s="216"/>
      <c r="DAM286" s="217"/>
      <c r="DAN286" s="163"/>
      <c r="DAO286" s="163"/>
      <c r="DAP286" s="216"/>
      <c r="DAQ286" s="217"/>
      <c r="DAR286" s="163"/>
      <c r="DAS286" s="163"/>
      <c r="DAT286" s="216"/>
      <c r="DAU286" s="217"/>
      <c r="DAV286" s="163"/>
      <c r="DAW286" s="163"/>
      <c r="DAX286" s="216"/>
      <c r="DAY286" s="217"/>
      <c r="DAZ286" s="163"/>
      <c r="DBA286" s="163"/>
      <c r="DBB286" s="216"/>
      <c r="DBC286" s="217"/>
      <c r="DBD286" s="163"/>
      <c r="DBE286" s="163"/>
      <c r="DBF286" s="216"/>
      <c r="DBG286" s="217"/>
      <c r="DBH286" s="163"/>
      <c r="DBI286" s="163"/>
      <c r="DBJ286" s="216"/>
      <c r="DBK286" s="217"/>
      <c r="DBL286" s="163"/>
      <c r="DBM286" s="163"/>
      <c r="DBN286" s="216"/>
      <c r="DBO286" s="217"/>
      <c r="DBP286" s="163"/>
      <c r="DBQ286" s="163"/>
      <c r="DBR286" s="216"/>
      <c r="DBS286" s="217"/>
      <c r="DBT286" s="163"/>
      <c r="DBU286" s="163"/>
      <c r="DBV286" s="216"/>
      <c r="DBW286" s="217"/>
      <c r="DBX286" s="163"/>
      <c r="DBY286" s="163"/>
      <c r="DBZ286" s="216"/>
      <c r="DCA286" s="217"/>
      <c r="DCB286" s="163"/>
      <c r="DCC286" s="163"/>
      <c r="DCD286" s="216"/>
      <c r="DCE286" s="217"/>
      <c r="DCF286" s="163"/>
      <c r="DCG286" s="163"/>
      <c r="DCH286" s="216"/>
      <c r="DCI286" s="217"/>
      <c r="DCJ286" s="163"/>
      <c r="DCK286" s="163"/>
      <c r="DCL286" s="216"/>
      <c r="DCM286" s="217"/>
      <c r="DCN286" s="163"/>
      <c r="DCO286" s="163"/>
      <c r="DCP286" s="216"/>
      <c r="DCQ286" s="217"/>
      <c r="DCR286" s="163"/>
      <c r="DCS286" s="163"/>
      <c r="DCT286" s="216"/>
      <c r="DCU286" s="217"/>
      <c r="DCV286" s="163"/>
      <c r="DCW286" s="163"/>
      <c r="DCX286" s="216"/>
      <c r="DCY286" s="217"/>
      <c r="DCZ286" s="163"/>
      <c r="DDA286" s="163"/>
      <c r="DDB286" s="216"/>
      <c r="DDC286" s="217"/>
      <c r="DDD286" s="163"/>
      <c r="DDE286" s="163"/>
      <c r="DDF286" s="216"/>
      <c r="DDG286" s="217"/>
      <c r="DDH286" s="163"/>
      <c r="DDI286" s="163"/>
      <c r="DDJ286" s="216"/>
      <c r="DDK286" s="217"/>
      <c r="DDL286" s="163"/>
      <c r="DDM286" s="163"/>
      <c r="DDN286" s="216"/>
      <c r="DDO286" s="217"/>
      <c r="DDP286" s="163"/>
      <c r="DDQ286" s="163"/>
      <c r="DDR286" s="216"/>
      <c r="DDS286" s="217"/>
      <c r="DDT286" s="163"/>
      <c r="DDU286" s="163"/>
      <c r="DDV286" s="216"/>
      <c r="DDW286" s="217"/>
      <c r="DDX286" s="163"/>
      <c r="DDY286" s="163"/>
      <c r="DDZ286" s="216"/>
      <c r="DEA286" s="217"/>
      <c r="DEB286" s="163"/>
      <c r="DEC286" s="163"/>
      <c r="DED286" s="216"/>
      <c r="DEE286" s="217"/>
      <c r="DEF286" s="163"/>
      <c r="DEG286" s="163"/>
      <c r="DEH286" s="216"/>
      <c r="DEI286" s="217"/>
      <c r="DEJ286" s="163"/>
      <c r="DEK286" s="163"/>
      <c r="DEL286" s="216"/>
      <c r="DEM286" s="217"/>
      <c r="DEN286" s="163"/>
      <c r="DEO286" s="163"/>
      <c r="DEP286" s="216"/>
      <c r="DEQ286" s="217"/>
      <c r="DER286" s="163"/>
      <c r="DES286" s="163"/>
      <c r="DET286" s="216"/>
      <c r="DEU286" s="217"/>
      <c r="DEV286" s="163"/>
      <c r="DEW286" s="163"/>
      <c r="DEX286" s="216"/>
      <c r="DEY286" s="217"/>
      <c r="DEZ286" s="163"/>
      <c r="DFA286" s="163"/>
      <c r="DFB286" s="216"/>
      <c r="DFC286" s="217"/>
      <c r="DFD286" s="163"/>
      <c r="DFE286" s="163"/>
      <c r="DFF286" s="216"/>
      <c r="DFG286" s="217"/>
      <c r="DFH286" s="163"/>
      <c r="DFI286" s="163"/>
      <c r="DFJ286" s="216"/>
      <c r="DFK286" s="217"/>
      <c r="DFL286" s="163"/>
      <c r="DFM286" s="163"/>
      <c r="DFN286" s="216"/>
      <c r="DFO286" s="217"/>
      <c r="DFP286" s="163"/>
      <c r="DFQ286" s="163"/>
      <c r="DFR286" s="216"/>
      <c r="DFS286" s="217"/>
      <c r="DFT286" s="163"/>
      <c r="DFU286" s="163"/>
      <c r="DFV286" s="216"/>
      <c r="DFW286" s="217"/>
      <c r="DFX286" s="163"/>
      <c r="DFY286" s="163"/>
      <c r="DFZ286" s="216"/>
      <c r="DGA286" s="217"/>
      <c r="DGB286" s="163"/>
      <c r="DGC286" s="163"/>
      <c r="DGD286" s="216"/>
      <c r="DGE286" s="217"/>
      <c r="DGF286" s="163"/>
      <c r="DGG286" s="163"/>
      <c r="DGH286" s="216"/>
      <c r="DGI286" s="217"/>
      <c r="DGJ286" s="163"/>
      <c r="DGK286" s="163"/>
      <c r="DGL286" s="216"/>
      <c r="DGM286" s="217"/>
      <c r="DGN286" s="163"/>
      <c r="DGO286" s="163"/>
      <c r="DGP286" s="216"/>
      <c r="DGQ286" s="217"/>
      <c r="DGR286" s="163"/>
      <c r="DGS286" s="163"/>
      <c r="DGT286" s="216"/>
      <c r="DGU286" s="217"/>
      <c r="DGV286" s="163"/>
      <c r="DGW286" s="163"/>
      <c r="DGX286" s="216"/>
      <c r="DGY286" s="217"/>
      <c r="DGZ286" s="163"/>
      <c r="DHA286" s="163"/>
      <c r="DHB286" s="216"/>
      <c r="DHC286" s="217"/>
      <c r="DHD286" s="163"/>
      <c r="DHE286" s="163"/>
      <c r="DHF286" s="216"/>
      <c r="DHG286" s="217"/>
      <c r="DHH286" s="163"/>
      <c r="DHI286" s="163"/>
      <c r="DHJ286" s="216"/>
      <c r="DHK286" s="217"/>
      <c r="DHL286" s="163"/>
      <c r="DHM286" s="163"/>
      <c r="DHN286" s="216"/>
      <c r="DHO286" s="217"/>
      <c r="DHP286" s="163"/>
      <c r="DHQ286" s="163"/>
      <c r="DHR286" s="216"/>
      <c r="DHS286" s="217"/>
      <c r="DHT286" s="163"/>
      <c r="DHU286" s="163"/>
      <c r="DHV286" s="216"/>
      <c r="DHW286" s="217"/>
      <c r="DHX286" s="163"/>
      <c r="DHY286" s="163"/>
      <c r="DHZ286" s="216"/>
      <c r="DIA286" s="217"/>
      <c r="DIB286" s="163"/>
      <c r="DIC286" s="163"/>
      <c r="DID286" s="216"/>
      <c r="DIE286" s="217"/>
      <c r="DIF286" s="163"/>
      <c r="DIG286" s="163"/>
      <c r="DIH286" s="216"/>
      <c r="DII286" s="217"/>
      <c r="DIJ286" s="163"/>
      <c r="DIK286" s="163"/>
      <c r="DIL286" s="216"/>
      <c r="DIM286" s="217"/>
      <c r="DIN286" s="163"/>
      <c r="DIO286" s="163"/>
      <c r="DIP286" s="216"/>
      <c r="DIQ286" s="217"/>
      <c r="DIR286" s="163"/>
      <c r="DIS286" s="163"/>
      <c r="DIT286" s="216"/>
      <c r="DIU286" s="217"/>
      <c r="DIV286" s="163"/>
      <c r="DIW286" s="163"/>
      <c r="DIX286" s="216"/>
      <c r="DIY286" s="217"/>
      <c r="DIZ286" s="163"/>
      <c r="DJA286" s="163"/>
      <c r="DJB286" s="216"/>
      <c r="DJC286" s="217"/>
      <c r="DJD286" s="163"/>
      <c r="DJE286" s="163"/>
      <c r="DJF286" s="216"/>
      <c r="DJG286" s="217"/>
      <c r="DJH286" s="163"/>
      <c r="DJI286" s="163"/>
      <c r="DJJ286" s="216"/>
      <c r="DJK286" s="217"/>
      <c r="DJL286" s="163"/>
      <c r="DJM286" s="163"/>
      <c r="DJN286" s="216"/>
      <c r="DJO286" s="217"/>
      <c r="DJP286" s="163"/>
      <c r="DJQ286" s="163"/>
      <c r="DJR286" s="216"/>
      <c r="DJS286" s="217"/>
      <c r="DJT286" s="163"/>
      <c r="DJU286" s="163"/>
      <c r="DJV286" s="216"/>
      <c r="DJW286" s="217"/>
      <c r="DJX286" s="163"/>
      <c r="DJY286" s="163"/>
      <c r="DJZ286" s="216"/>
      <c r="DKA286" s="217"/>
      <c r="DKB286" s="163"/>
      <c r="DKC286" s="163"/>
      <c r="DKD286" s="216"/>
      <c r="DKE286" s="217"/>
      <c r="DKF286" s="163"/>
      <c r="DKG286" s="163"/>
      <c r="DKH286" s="216"/>
      <c r="DKI286" s="217"/>
      <c r="DKJ286" s="163"/>
      <c r="DKK286" s="163"/>
      <c r="DKL286" s="216"/>
      <c r="DKM286" s="217"/>
      <c r="DKN286" s="163"/>
      <c r="DKO286" s="163"/>
      <c r="DKP286" s="216"/>
      <c r="DKQ286" s="217"/>
      <c r="DKR286" s="163"/>
      <c r="DKS286" s="163"/>
      <c r="DKT286" s="216"/>
      <c r="DKU286" s="217"/>
      <c r="DKV286" s="163"/>
      <c r="DKW286" s="163"/>
      <c r="DKX286" s="216"/>
      <c r="DKY286" s="217"/>
      <c r="DKZ286" s="163"/>
      <c r="DLA286" s="163"/>
      <c r="DLB286" s="216"/>
      <c r="DLC286" s="217"/>
      <c r="DLD286" s="163"/>
      <c r="DLE286" s="163"/>
      <c r="DLF286" s="216"/>
      <c r="DLG286" s="217"/>
      <c r="DLH286" s="163"/>
      <c r="DLI286" s="163"/>
      <c r="DLJ286" s="216"/>
      <c r="DLK286" s="217"/>
      <c r="DLL286" s="163"/>
      <c r="DLM286" s="163"/>
      <c r="DLN286" s="216"/>
      <c r="DLO286" s="217"/>
      <c r="DLP286" s="163"/>
      <c r="DLQ286" s="163"/>
      <c r="DLR286" s="216"/>
      <c r="DLS286" s="217"/>
      <c r="DLT286" s="163"/>
      <c r="DLU286" s="163"/>
      <c r="DLV286" s="216"/>
      <c r="DLW286" s="217"/>
      <c r="DLX286" s="163"/>
      <c r="DLY286" s="163"/>
      <c r="DLZ286" s="216"/>
      <c r="DMA286" s="217"/>
      <c r="DMB286" s="163"/>
      <c r="DMC286" s="163"/>
      <c r="DMD286" s="216"/>
      <c r="DME286" s="217"/>
      <c r="DMF286" s="163"/>
      <c r="DMG286" s="163"/>
      <c r="DMH286" s="216"/>
      <c r="DMI286" s="217"/>
      <c r="DMJ286" s="163"/>
      <c r="DMK286" s="163"/>
      <c r="DML286" s="216"/>
      <c r="DMM286" s="217"/>
      <c r="DMN286" s="163"/>
      <c r="DMO286" s="163"/>
      <c r="DMP286" s="216"/>
      <c r="DMQ286" s="217"/>
      <c r="DMR286" s="163"/>
      <c r="DMS286" s="163"/>
      <c r="DMT286" s="216"/>
      <c r="DMU286" s="217"/>
      <c r="DMV286" s="163"/>
      <c r="DMW286" s="163"/>
      <c r="DMX286" s="216"/>
      <c r="DMY286" s="217"/>
      <c r="DMZ286" s="163"/>
      <c r="DNA286" s="163"/>
      <c r="DNB286" s="216"/>
      <c r="DNC286" s="217"/>
      <c r="DND286" s="163"/>
      <c r="DNE286" s="163"/>
      <c r="DNF286" s="216"/>
      <c r="DNG286" s="217"/>
      <c r="DNH286" s="163"/>
      <c r="DNI286" s="163"/>
      <c r="DNJ286" s="216"/>
      <c r="DNK286" s="217"/>
      <c r="DNL286" s="163"/>
      <c r="DNM286" s="163"/>
      <c r="DNN286" s="216"/>
      <c r="DNO286" s="217"/>
      <c r="DNP286" s="163"/>
      <c r="DNQ286" s="163"/>
      <c r="DNR286" s="216"/>
      <c r="DNS286" s="217"/>
      <c r="DNT286" s="163"/>
      <c r="DNU286" s="163"/>
      <c r="DNV286" s="216"/>
      <c r="DNW286" s="217"/>
      <c r="DNX286" s="163"/>
      <c r="DNY286" s="163"/>
      <c r="DNZ286" s="216"/>
      <c r="DOA286" s="217"/>
      <c r="DOB286" s="163"/>
      <c r="DOC286" s="163"/>
      <c r="DOD286" s="216"/>
      <c r="DOE286" s="217"/>
      <c r="DOF286" s="163"/>
      <c r="DOG286" s="163"/>
      <c r="DOH286" s="216"/>
      <c r="DOI286" s="217"/>
      <c r="DOJ286" s="163"/>
      <c r="DOK286" s="163"/>
      <c r="DOL286" s="216"/>
      <c r="DOM286" s="217"/>
      <c r="DON286" s="163"/>
      <c r="DOO286" s="163"/>
      <c r="DOP286" s="216"/>
      <c r="DOQ286" s="217"/>
      <c r="DOR286" s="163"/>
      <c r="DOS286" s="163"/>
      <c r="DOT286" s="216"/>
      <c r="DOU286" s="217"/>
      <c r="DOV286" s="163"/>
      <c r="DOW286" s="163"/>
      <c r="DOX286" s="216"/>
      <c r="DOY286" s="217"/>
      <c r="DOZ286" s="163"/>
      <c r="DPA286" s="163"/>
      <c r="DPB286" s="216"/>
      <c r="DPC286" s="217"/>
      <c r="DPD286" s="163"/>
      <c r="DPE286" s="163"/>
      <c r="DPF286" s="216"/>
      <c r="DPG286" s="217"/>
      <c r="DPH286" s="163"/>
      <c r="DPI286" s="163"/>
      <c r="DPJ286" s="216"/>
      <c r="DPK286" s="217"/>
      <c r="DPL286" s="163"/>
      <c r="DPM286" s="163"/>
      <c r="DPN286" s="216"/>
      <c r="DPO286" s="217"/>
      <c r="DPP286" s="163"/>
      <c r="DPQ286" s="163"/>
      <c r="DPR286" s="216"/>
      <c r="DPS286" s="217"/>
      <c r="DPT286" s="163"/>
      <c r="DPU286" s="163"/>
      <c r="DPV286" s="216"/>
      <c r="DPW286" s="217"/>
      <c r="DPX286" s="163"/>
      <c r="DPY286" s="163"/>
      <c r="DPZ286" s="216"/>
      <c r="DQA286" s="217"/>
      <c r="DQB286" s="163"/>
      <c r="DQC286" s="163"/>
      <c r="DQD286" s="216"/>
      <c r="DQE286" s="217"/>
      <c r="DQF286" s="163"/>
      <c r="DQG286" s="163"/>
      <c r="DQH286" s="216"/>
      <c r="DQI286" s="217"/>
      <c r="DQJ286" s="163"/>
      <c r="DQK286" s="163"/>
      <c r="DQL286" s="216"/>
      <c r="DQM286" s="217"/>
      <c r="DQN286" s="163"/>
      <c r="DQO286" s="163"/>
      <c r="DQP286" s="216"/>
      <c r="DQQ286" s="217"/>
      <c r="DQR286" s="163"/>
      <c r="DQS286" s="163"/>
      <c r="DQT286" s="216"/>
      <c r="DQU286" s="217"/>
      <c r="DQV286" s="163"/>
      <c r="DQW286" s="163"/>
      <c r="DQX286" s="216"/>
      <c r="DQY286" s="217"/>
      <c r="DQZ286" s="163"/>
      <c r="DRA286" s="163"/>
      <c r="DRB286" s="216"/>
      <c r="DRC286" s="217"/>
      <c r="DRD286" s="163"/>
      <c r="DRE286" s="163"/>
      <c r="DRF286" s="216"/>
      <c r="DRG286" s="217"/>
      <c r="DRH286" s="163"/>
      <c r="DRI286" s="163"/>
      <c r="DRJ286" s="216"/>
      <c r="DRK286" s="217"/>
      <c r="DRL286" s="163"/>
      <c r="DRM286" s="163"/>
      <c r="DRN286" s="216"/>
      <c r="DRO286" s="217"/>
      <c r="DRP286" s="163"/>
      <c r="DRQ286" s="163"/>
      <c r="DRR286" s="216"/>
      <c r="DRS286" s="217"/>
      <c r="DRT286" s="163"/>
      <c r="DRU286" s="163"/>
      <c r="DRV286" s="216"/>
      <c r="DRW286" s="217"/>
      <c r="DRX286" s="163"/>
      <c r="DRY286" s="163"/>
      <c r="DRZ286" s="216"/>
      <c r="DSA286" s="217"/>
      <c r="DSB286" s="163"/>
      <c r="DSC286" s="163"/>
      <c r="DSD286" s="216"/>
      <c r="DSE286" s="217"/>
      <c r="DSF286" s="163"/>
      <c r="DSG286" s="163"/>
      <c r="DSH286" s="216"/>
      <c r="DSI286" s="217"/>
      <c r="DSJ286" s="163"/>
      <c r="DSK286" s="163"/>
      <c r="DSL286" s="216"/>
      <c r="DSM286" s="217"/>
      <c r="DSN286" s="163"/>
      <c r="DSO286" s="163"/>
      <c r="DSP286" s="216"/>
      <c r="DSQ286" s="217"/>
      <c r="DSR286" s="163"/>
      <c r="DSS286" s="163"/>
      <c r="DST286" s="216"/>
      <c r="DSU286" s="217"/>
      <c r="DSV286" s="163"/>
      <c r="DSW286" s="163"/>
      <c r="DSX286" s="216"/>
      <c r="DSY286" s="217"/>
      <c r="DSZ286" s="163"/>
      <c r="DTA286" s="163"/>
      <c r="DTB286" s="216"/>
      <c r="DTC286" s="217"/>
      <c r="DTD286" s="163"/>
      <c r="DTE286" s="163"/>
      <c r="DTF286" s="216"/>
      <c r="DTG286" s="217"/>
      <c r="DTH286" s="163"/>
      <c r="DTI286" s="163"/>
      <c r="DTJ286" s="216"/>
      <c r="DTK286" s="217"/>
      <c r="DTL286" s="163"/>
      <c r="DTM286" s="163"/>
      <c r="DTN286" s="216"/>
      <c r="DTO286" s="217"/>
      <c r="DTP286" s="163"/>
      <c r="DTQ286" s="163"/>
      <c r="DTR286" s="216"/>
      <c r="DTS286" s="217"/>
      <c r="DTT286" s="163"/>
      <c r="DTU286" s="163"/>
      <c r="DTV286" s="216"/>
      <c r="DTW286" s="217"/>
      <c r="DTX286" s="163"/>
      <c r="DTY286" s="163"/>
      <c r="DTZ286" s="216"/>
      <c r="DUA286" s="217"/>
      <c r="DUB286" s="163"/>
      <c r="DUC286" s="163"/>
      <c r="DUD286" s="216"/>
      <c r="DUE286" s="217"/>
      <c r="DUF286" s="163"/>
      <c r="DUG286" s="163"/>
      <c r="DUH286" s="216"/>
      <c r="DUI286" s="217"/>
      <c r="DUJ286" s="163"/>
      <c r="DUK286" s="163"/>
      <c r="DUL286" s="216"/>
      <c r="DUM286" s="217"/>
      <c r="DUN286" s="163"/>
      <c r="DUO286" s="163"/>
      <c r="DUP286" s="216"/>
      <c r="DUQ286" s="217"/>
      <c r="DUR286" s="163"/>
      <c r="DUS286" s="163"/>
      <c r="DUT286" s="216"/>
      <c r="DUU286" s="217"/>
      <c r="DUV286" s="163"/>
      <c r="DUW286" s="163"/>
      <c r="DUX286" s="216"/>
      <c r="DUY286" s="217"/>
      <c r="DUZ286" s="163"/>
      <c r="DVA286" s="163"/>
      <c r="DVB286" s="216"/>
      <c r="DVC286" s="217"/>
      <c r="DVD286" s="163"/>
      <c r="DVE286" s="163"/>
      <c r="DVF286" s="216"/>
      <c r="DVG286" s="217"/>
      <c r="DVH286" s="163"/>
      <c r="DVI286" s="163"/>
      <c r="DVJ286" s="216"/>
      <c r="DVK286" s="217"/>
      <c r="DVL286" s="163"/>
      <c r="DVM286" s="163"/>
      <c r="DVN286" s="216"/>
      <c r="DVO286" s="217"/>
      <c r="DVP286" s="163"/>
      <c r="DVQ286" s="163"/>
      <c r="DVR286" s="216"/>
      <c r="DVS286" s="217"/>
      <c r="DVT286" s="163"/>
      <c r="DVU286" s="163"/>
      <c r="DVV286" s="216"/>
      <c r="DVW286" s="217"/>
      <c r="DVX286" s="163"/>
      <c r="DVY286" s="163"/>
      <c r="DVZ286" s="216"/>
      <c r="DWA286" s="217"/>
      <c r="DWB286" s="163"/>
      <c r="DWC286" s="163"/>
      <c r="DWD286" s="216"/>
      <c r="DWE286" s="217"/>
      <c r="DWF286" s="163"/>
      <c r="DWG286" s="163"/>
      <c r="DWH286" s="216"/>
      <c r="DWI286" s="217"/>
      <c r="DWJ286" s="163"/>
      <c r="DWK286" s="163"/>
      <c r="DWL286" s="216"/>
      <c r="DWM286" s="217"/>
      <c r="DWN286" s="163"/>
      <c r="DWO286" s="163"/>
      <c r="DWP286" s="216"/>
      <c r="DWQ286" s="217"/>
      <c r="DWR286" s="163"/>
      <c r="DWS286" s="163"/>
      <c r="DWT286" s="216"/>
      <c r="DWU286" s="217"/>
      <c r="DWV286" s="163"/>
      <c r="DWW286" s="163"/>
      <c r="DWX286" s="216"/>
      <c r="DWY286" s="217"/>
      <c r="DWZ286" s="163"/>
      <c r="DXA286" s="163"/>
      <c r="DXB286" s="216"/>
      <c r="DXC286" s="217"/>
      <c r="DXD286" s="163"/>
      <c r="DXE286" s="163"/>
      <c r="DXF286" s="216"/>
      <c r="DXG286" s="217"/>
      <c r="DXH286" s="163"/>
      <c r="DXI286" s="163"/>
      <c r="DXJ286" s="216"/>
      <c r="DXK286" s="217"/>
      <c r="DXL286" s="163"/>
      <c r="DXM286" s="163"/>
      <c r="DXN286" s="216"/>
      <c r="DXO286" s="217"/>
      <c r="DXP286" s="163"/>
      <c r="DXQ286" s="163"/>
      <c r="DXR286" s="216"/>
      <c r="DXS286" s="217"/>
      <c r="DXT286" s="163"/>
      <c r="DXU286" s="163"/>
      <c r="DXV286" s="216"/>
      <c r="DXW286" s="217"/>
      <c r="DXX286" s="163"/>
      <c r="DXY286" s="163"/>
      <c r="DXZ286" s="216"/>
      <c r="DYA286" s="217"/>
      <c r="DYB286" s="163"/>
      <c r="DYC286" s="163"/>
      <c r="DYD286" s="216"/>
      <c r="DYE286" s="217"/>
      <c r="DYF286" s="163"/>
      <c r="DYG286" s="163"/>
      <c r="DYH286" s="216"/>
      <c r="DYI286" s="217"/>
      <c r="DYJ286" s="163"/>
      <c r="DYK286" s="163"/>
      <c r="DYL286" s="216"/>
      <c r="DYM286" s="217"/>
      <c r="DYN286" s="163"/>
      <c r="DYO286" s="163"/>
      <c r="DYP286" s="216"/>
      <c r="DYQ286" s="217"/>
      <c r="DYR286" s="163"/>
      <c r="DYS286" s="163"/>
      <c r="DYT286" s="216"/>
      <c r="DYU286" s="217"/>
      <c r="DYV286" s="163"/>
      <c r="DYW286" s="163"/>
      <c r="DYX286" s="216"/>
      <c r="DYY286" s="217"/>
      <c r="DYZ286" s="163"/>
      <c r="DZA286" s="163"/>
      <c r="DZB286" s="216"/>
      <c r="DZC286" s="217"/>
      <c r="DZD286" s="163"/>
      <c r="DZE286" s="163"/>
      <c r="DZF286" s="216"/>
      <c r="DZG286" s="217"/>
      <c r="DZH286" s="163"/>
      <c r="DZI286" s="163"/>
      <c r="DZJ286" s="216"/>
      <c r="DZK286" s="217"/>
      <c r="DZL286" s="163"/>
      <c r="DZM286" s="163"/>
      <c r="DZN286" s="216"/>
      <c r="DZO286" s="217"/>
      <c r="DZP286" s="163"/>
      <c r="DZQ286" s="163"/>
      <c r="DZR286" s="216"/>
      <c r="DZS286" s="217"/>
      <c r="DZT286" s="163"/>
      <c r="DZU286" s="163"/>
      <c r="DZV286" s="216"/>
      <c r="DZW286" s="217"/>
      <c r="DZX286" s="163"/>
      <c r="DZY286" s="163"/>
      <c r="DZZ286" s="216"/>
      <c r="EAA286" s="217"/>
      <c r="EAB286" s="163"/>
      <c r="EAC286" s="163"/>
      <c r="EAD286" s="216"/>
      <c r="EAE286" s="217"/>
      <c r="EAF286" s="163"/>
      <c r="EAG286" s="163"/>
      <c r="EAH286" s="216"/>
      <c r="EAI286" s="217"/>
      <c r="EAJ286" s="163"/>
      <c r="EAK286" s="163"/>
      <c r="EAL286" s="216"/>
      <c r="EAM286" s="217"/>
      <c r="EAN286" s="163"/>
      <c r="EAO286" s="163"/>
      <c r="EAP286" s="216"/>
      <c r="EAQ286" s="217"/>
      <c r="EAR286" s="163"/>
      <c r="EAS286" s="163"/>
      <c r="EAT286" s="216"/>
      <c r="EAU286" s="217"/>
      <c r="EAV286" s="163"/>
      <c r="EAW286" s="163"/>
      <c r="EAX286" s="216"/>
      <c r="EAY286" s="217"/>
      <c r="EAZ286" s="163"/>
      <c r="EBA286" s="163"/>
      <c r="EBB286" s="216"/>
      <c r="EBC286" s="217"/>
      <c r="EBD286" s="163"/>
      <c r="EBE286" s="163"/>
      <c r="EBF286" s="216"/>
      <c r="EBG286" s="217"/>
      <c r="EBH286" s="163"/>
      <c r="EBI286" s="163"/>
      <c r="EBJ286" s="216"/>
      <c r="EBK286" s="217"/>
      <c r="EBL286" s="163"/>
      <c r="EBM286" s="163"/>
      <c r="EBN286" s="216"/>
      <c r="EBO286" s="217"/>
      <c r="EBP286" s="163"/>
      <c r="EBQ286" s="163"/>
      <c r="EBR286" s="216"/>
      <c r="EBS286" s="217"/>
      <c r="EBT286" s="163"/>
      <c r="EBU286" s="163"/>
      <c r="EBV286" s="216"/>
      <c r="EBW286" s="217"/>
      <c r="EBX286" s="163"/>
      <c r="EBY286" s="163"/>
      <c r="EBZ286" s="216"/>
      <c r="ECA286" s="217"/>
      <c r="ECB286" s="163"/>
      <c r="ECC286" s="163"/>
      <c r="ECD286" s="216"/>
      <c r="ECE286" s="217"/>
      <c r="ECF286" s="163"/>
      <c r="ECG286" s="163"/>
      <c r="ECH286" s="216"/>
      <c r="ECI286" s="217"/>
      <c r="ECJ286" s="163"/>
      <c r="ECK286" s="163"/>
      <c r="ECL286" s="216"/>
      <c r="ECM286" s="217"/>
      <c r="ECN286" s="163"/>
      <c r="ECO286" s="163"/>
      <c r="ECP286" s="216"/>
      <c r="ECQ286" s="217"/>
      <c r="ECR286" s="163"/>
      <c r="ECS286" s="163"/>
      <c r="ECT286" s="216"/>
      <c r="ECU286" s="217"/>
      <c r="ECV286" s="163"/>
      <c r="ECW286" s="163"/>
      <c r="ECX286" s="216"/>
      <c r="ECY286" s="217"/>
      <c r="ECZ286" s="163"/>
      <c r="EDA286" s="163"/>
      <c r="EDB286" s="216"/>
      <c r="EDC286" s="217"/>
      <c r="EDD286" s="163"/>
      <c r="EDE286" s="163"/>
      <c r="EDF286" s="216"/>
      <c r="EDG286" s="217"/>
      <c r="EDH286" s="163"/>
      <c r="EDI286" s="163"/>
      <c r="EDJ286" s="216"/>
      <c r="EDK286" s="217"/>
      <c r="EDL286" s="163"/>
      <c r="EDM286" s="163"/>
      <c r="EDN286" s="216"/>
      <c r="EDO286" s="217"/>
      <c r="EDP286" s="163"/>
      <c r="EDQ286" s="163"/>
      <c r="EDR286" s="216"/>
      <c r="EDS286" s="217"/>
      <c r="EDT286" s="163"/>
      <c r="EDU286" s="163"/>
      <c r="EDV286" s="216"/>
      <c r="EDW286" s="217"/>
      <c r="EDX286" s="163"/>
      <c r="EDY286" s="163"/>
      <c r="EDZ286" s="216"/>
      <c r="EEA286" s="217"/>
      <c r="EEB286" s="163"/>
      <c r="EEC286" s="163"/>
      <c r="EED286" s="216"/>
      <c r="EEE286" s="217"/>
      <c r="EEF286" s="163"/>
      <c r="EEG286" s="163"/>
      <c r="EEH286" s="216"/>
      <c r="EEI286" s="217"/>
      <c r="EEJ286" s="163"/>
      <c r="EEK286" s="163"/>
      <c r="EEL286" s="216"/>
      <c r="EEM286" s="217"/>
      <c r="EEN286" s="163"/>
      <c r="EEO286" s="163"/>
      <c r="EEP286" s="216"/>
      <c r="EEQ286" s="217"/>
      <c r="EER286" s="163"/>
      <c r="EES286" s="163"/>
      <c r="EET286" s="216"/>
      <c r="EEU286" s="217"/>
      <c r="EEV286" s="163"/>
      <c r="EEW286" s="163"/>
      <c r="EEX286" s="216"/>
      <c r="EEY286" s="217"/>
      <c r="EEZ286" s="163"/>
      <c r="EFA286" s="163"/>
      <c r="EFB286" s="216"/>
      <c r="EFC286" s="217"/>
      <c r="EFD286" s="163"/>
      <c r="EFE286" s="163"/>
      <c r="EFF286" s="216"/>
      <c r="EFG286" s="217"/>
      <c r="EFH286" s="163"/>
      <c r="EFI286" s="163"/>
      <c r="EFJ286" s="216"/>
      <c r="EFK286" s="217"/>
      <c r="EFL286" s="163"/>
      <c r="EFM286" s="163"/>
      <c r="EFN286" s="216"/>
      <c r="EFO286" s="217"/>
      <c r="EFP286" s="163"/>
      <c r="EFQ286" s="163"/>
      <c r="EFR286" s="216"/>
      <c r="EFS286" s="217"/>
      <c r="EFT286" s="163"/>
      <c r="EFU286" s="163"/>
      <c r="EFV286" s="216"/>
      <c r="EFW286" s="217"/>
      <c r="EFX286" s="163"/>
      <c r="EFY286" s="163"/>
      <c r="EFZ286" s="216"/>
      <c r="EGA286" s="217"/>
      <c r="EGB286" s="163"/>
      <c r="EGC286" s="163"/>
      <c r="EGD286" s="216"/>
      <c r="EGE286" s="217"/>
      <c r="EGF286" s="163"/>
      <c r="EGG286" s="163"/>
      <c r="EGH286" s="216"/>
      <c r="EGI286" s="217"/>
      <c r="EGJ286" s="163"/>
      <c r="EGK286" s="163"/>
      <c r="EGL286" s="216"/>
      <c r="EGM286" s="217"/>
      <c r="EGN286" s="163"/>
      <c r="EGO286" s="163"/>
      <c r="EGP286" s="216"/>
      <c r="EGQ286" s="217"/>
      <c r="EGR286" s="163"/>
      <c r="EGS286" s="163"/>
      <c r="EGT286" s="216"/>
      <c r="EGU286" s="217"/>
      <c r="EGV286" s="163"/>
      <c r="EGW286" s="163"/>
      <c r="EGX286" s="216"/>
      <c r="EGY286" s="217"/>
      <c r="EGZ286" s="163"/>
      <c r="EHA286" s="163"/>
      <c r="EHB286" s="216"/>
      <c r="EHC286" s="217"/>
      <c r="EHD286" s="163"/>
      <c r="EHE286" s="163"/>
      <c r="EHF286" s="216"/>
      <c r="EHG286" s="217"/>
      <c r="EHH286" s="163"/>
      <c r="EHI286" s="163"/>
      <c r="EHJ286" s="216"/>
      <c r="EHK286" s="217"/>
      <c r="EHL286" s="163"/>
      <c r="EHM286" s="163"/>
      <c r="EHN286" s="216"/>
      <c r="EHO286" s="217"/>
      <c r="EHP286" s="163"/>
      <c r="EHQ286" s="163"/>
      <c r="EHR286" s="216"/>
      <c r="EHS286" s="217"/>
      <c r="EHT286" s="163"/>
      <c r="EHU286" s="163"/>
      <c r="EHV286" s="216"/>
      <c r="EHW286" s="217"/>
      <c r="EHX286" s="163"/>
      <c r="EHY286" s="163"/>
      <c r="EHZ286" s="216"/>
      <c r="EIA286" s="217"/>
      <c r="EIB286" s="163"/>
      <c r="EIC286" s="163"/>
      <c r="EID286" s="216"/>
      <c r="EIE286" s="217"/>
      <c r="EIF286" s="163"/>
      <c r="EIG286" s="163"/>
      <c r="EIH286" s="216"/>
      <c r="EII286" s="217"/>
      <c r="EIJ286" s="163"/>
      <c r="EIK286" s="163"/>
      <c r="EIL286" s="216"/>
      <c r="EIM286" s="217"/>
      <c r="EIN286" s="163"/>
      <c r="EIO286" s="163"/>
      <c r="EIP286" s="216"/>
      <c r="EIQ286" s="217"/>
      <c r="EIR286" s="163"/>
      <c r="EIS286" s="163"/>
      <c r="EIT286" s="216"/>
      <c r="EIU286" s="217"/>
      <c r="EIV286" s="163"/>
      <c r="EIW286" s="163"/>
      <c r="EIX286" s="216"/>
      <c r="EIY286" s="217"/>
      <c r="EIZ286" s="163"/>
      <c r="EJA286" s="163"/>
      <c r="EJB286" s="216"/>
      <c r="EJC286" s="217"/>
      <c r="EJD286" s="163"/>
      <c r="EJE286" s="163"/>
      <c r="EJF286" s="216"/>
      <c r="EJG286" s="217"/>
      <c r="EJH286" s="163"/>
      <c r="EJI286" s="163"/>
      <c r="EJJ286" s="216"/>
      <c r="EJK286" s="217"/>
      <c r="EJL286" s="163"/>
      <c r="EJM286" s="163"/>
      <c r="EJN286" s="216"/>
      <c r="EJO286" s="217"/>
      <c r="EJP286" s="163"/>
      <c r="EJQ286" s="163"/>
      <c r="EJR286" s="216"/>
      <c r="EJS286" s="217"/>
      <c r="EJT286" s="163"/>
      <c r="EJU286" s="163"/>
      <c r="EJV286" s="216"/>
      <c r="EJW286" s="217"/>
      <c r="EJX286" s="163"/>
      <c r="EJY286" s="163"/>
      <c r="EJZ286" s="216"/>
      <c r="EKA286" s="217"/>
      <c r="EKB286" s="163"/>
      <c r="EKC286" s="163"/>
      <c r="EKD286" s="216"/>
      <c r="EKE286" s="217"/>
      <c r="EKF286" s="163"/>
      <c r="EKG286" s="163"/>
      <c r="EKH286" s="216"/>
      <c r="EKI286" s="217"/>
      <c r="EKJ286" s="163"/>
      <c r="EKK286" s="163"/>
      <c r="EKL286" s="216"/>
      <c r="EKM286" s="217"/>
      <c r="EKN286" s="163"/>
      <c r="EKO286" s="163"/>
      <c r="EKP286" s="216"/>
      <c r="EKQ286" s="217"/>
      <c r="EKR286" s="163"/>
      <c r="EKS286" s="163"/>
      <c r="EKT286" s="216"/>
      <c r="EKU286" s="217"/>
      <c r="EKV286" s="163"/>
      <c r="EKW286" s="163"/>
      <c r="EKX286" s="216"/>
      <c r="EKY286" s="217"/>
      <c r="EKZ286" s="163"/>
      <c r="ELA286" s="163"/>
      <c r="ELB286" s="216"/>
      <c r="ELC286" s="217"/>
      <c r="ELD286" s="163"/>
      <c r="ELE286" s="163"/>
      <c r="ELF286" s="216"/>
      <c r="ELG286" s="217"/>
      <c r="ELH286" s="163"/>
      <c r="ELI286" s="163"/>
      <c r="ELJ286" s="216"/>
      <c r="ELK286" s="217"/>
      <c r="ELL286" s="163"/>
      <c r="ELM286" s="163"/>
      <c r="ELN286" s="216"/>
      <c r="ELO286" s="217"/>
      <c r="ELP286" s="163"/>
      <c r="ELQ286" s="163"/>
      <c r="ELR286" s="216"/>
      <c r="ELS286" s="217"/>
      <c r="ELT286" s="163"/>
      <c r="ELU286" s="163"/>
      <c r="ELV286" s="216"/>
      <c r="ELW286" s="217"/>
      <c r="ELX286" s="163"/>
      <c r="ELY286" s="163"/>
      <c r="ELZ286" s="216"/>
      <c r="EMA286" s="217"/>
      <c r="EMB286" s="163"/>
      <c r="EMC286" s="163"/>
      <c r="EMD286" s="216"/>
      <c r="EME286" s="217"/>
      <c r="EMF286" s="163"/>
      <c r="EMG286" s="163"/>
      <c r="EMH286" s="216"/>
      <c r="EMI286" s="217"/>
      <c r="EMJ286" s="163"/>
      <c r="EMK286" s="163"/>
      <c r="EML286" s="216"/>
      <c r="EMM286" s="217"/>
      <c r="EMN286" s="163"/>
      <c r="EMO286" s="163"/>
      <c r="EMP286" s="216"/>
      <c r="EMQ286" s="217"/>
      <c r="EMR286" s="163"/>
      <c r="EMS286" s="163"/>
      <c r="EMT286" s="216"/>
      <c r="EMU286" s="217"/>
      <c r="EMV286" s="163"/>
      <c r="EMW286" s="163"/>
      <c r="EMX286" s="216"/>
      <c r="EMY286" s="217"/>
      <c r="EMZ286" s="163"/>
      <c r="ENA286" s="163"/>
      <c r="ENB286" s="216"/>
      <c r="ENC286" s="217"/>
      <c r="END286" s="163"/>
      <c r="ENE286" s="163"/>
      <c r="ENF286" s="216"/>
      <c r="ENG286" s="217"/>
      <c r="ENH286" s="163"/>
      <c r="ENI286" s="163"/>
      <c r="ENJ286" s="216"/>
      <c r="ENK286" s="217"/>
      <c r="ENL286" s="163"/>
      <c r="ENM286" s="163"/>
      <c r="ENN286" s="216"/>
      <c r="ENO286" s="217"/>
      <c r="ENP286" s="163"/>
      <c r="ENQ286" s="163"/>
      <c r="ENR286" s="216"/>
      <c r="ENS286" s="217"/>
      <c r="ENT286" s="163"/>
      <c r="ENU286" s="163"/>
      <c r="ENV286" s="216"/>
      <c r="ENW286" s="217"/>
      <c r="ENX286" s="163"/>
      <c r="ENY286" s="163"/>
      <c r="ENZ286" s="216"/>
      <c r="EOA286" s="217"/>
      <c r="EOB286" s="163"/>
      <c r="EOC286" s="163"/>
      <c r="EOD286" s="216"/>
      <c r="EOE286" s="217"/>
      <c r="EOF286" s="163"/>
      <c r="EOG286" s="163"/>
      <c r="EOH286" s="216"/>
      <c r="EOI286" s="217"/>
      <c r="EOJ286" s="163"/>
      <c r="EOK286" s="163"/>
      <c r="EOL286" s="216"/>
      <c r="EOM286" s="217"/>
      <c r="EON286" s="163"/>
      <c r="EOO286" s="163"/>
      <c r="EOP286" s="216"/>
      <c r="EOQ286" s="217"/>
      <c r="EOR286" s="163"/>
      <c r="EOS286" s="163"/>
      <c r="EOT286" s="216"/>
      <c r="EOU286" s="217"/>
      <c r="EOV286" s="163"/>
      <c r="EOW286" s="163"/>
      <c r="EOX286" s="216"/>
      <c r="EOY286" s="217"/>
      <c r="EOZ286" s="163"/>
      <c r="EPA286" s="163"/>
      <c r="EPB286" s="216"/>
      <c r="EPC286" s="217"/>
      <c r="EPD286" s="163"/>
      <c r="EPE286" s="163"/>
      <c r="EPF286" s="216"/>
      <c r="EPG286" s="217"/>
      <c r="EPH286" s="163"/>
      <c r="EPI286" s="163"/>
      <c r="EPJ286" s="216"/>
      <c r="EPK286" s="217"/>
      <c r="EPL286" s="163"/>
      <c r="EPM286" s="163"/>
      <c r="EPN286" s="216"/>
      <c r="EPO286" s="217"/>
      <c r="EPP286" s="163"/>
      <c r="EPQ286" s="163"/>
      <c r="EPR286" s="216"/>
      <c r="EPS286" s="217"/>
      <c r="EPT286" s="163"/>
      <c r="EPU286" s="163"/>
      <c r="EPV286" s="216"/>
      <c r="EPW286" s="217"/>
      <c r="EPX286" s="163"/>
      <c r="EPY286" s="163"/>
      <c r="EPZ286" s="216"/>
      <c r="EQA286" s="217"/>
      <c r="EQB286" s="163"/>
      <c r="EQC286" s="163"/>
      <c r="EQD286" s="216"/>
      <c r="EQE286" s="217"/>
      <c r="EQF286" s="163"/>
      <c r="EQG286" s="163"/>
      <c r="EQH286" s="216"/>
      <c r="EQI286" s="217"/>
      <c r="EQJ286" s="163"/>
      <c r="EQK286" s="163"/>
      <c r="EQL286" s="216"/>
      <c r="EQM286" s="217"/>
      <c r="EQN286" s="163"/>
      <c r="EQO286" s="163"/>
      <c r="EQP286" s="216"/>
      <c r="EQQ286" s="217"/>
      <c r="EQR286" s="163"/>
      <c r="EQS286" s="163"/>
      <c r="EQT286" s="216"/>
      <c r="EQU286" s="217"/>
      <c r="EQV286" s="163"/>
      <c r="EQW286" s="163"/>
      <c r="EQX286" s="216"/>
      <c r="EQY286" s="217"/>
      <c r="EQZ286" s="163"/>
      <c r="ERA286" s="163"/>
      <c r="ERB286" s="216"/>
      <c r="ERC286" s="217"/>
      <c r="ERD286" s="163"/>
      <c r="ERE286" s="163"/>
      <c r="ERF286" s="216"/>
      <c r="ERG286" s="217"/>
      <c r="ERH286" s="163"/>
      <c r="ERI286" s="163"/>
      <c r="ERJ286" s="216"/>
      <c r="ERK286" s="217"/>
      <c r="ERL286" s="163"/>
      <c r="ERM286" s="163"/>
      <c r="ERN286" s="216"/>
      <c r="ERO286" s="217"/>
      <c r="ERP286" s="163"/>
      <c r="ERQ286" s="163"/>
      <c r="ERR286" s="216"/>
      <c r="ERS286" s="217"/>
      <c r="ERT286" s="163"/>
      <c r="ERU286" s="163"/>
      <c r="ERV286" s="216"/>
      <c r="ERW286" s="217"/>
      <c r="ERX286" s="163"/>
      <c r="ERY286" s="163"/>
      <c r="ERZ286" s="216"/>
      <c r="ESA286" s="217"/>
      <c r="ESB286" s="163"/>
      <c r="ESC286" s="163"/>
      <c r="ESD286" s="216"/>
      <c r="ESE286" s="217"/>
      <c r="ESF286" s="163"/>
      <c r="ESG286" s="163"/>
      <c r="ESH286" s="216"/>
      <c r="ESI286" s="217"/>
      <c r="ESJ286" s="163"/>
      <c r="ESK286" s="163"/>
      <c r="ESL286" s="216"/>
      <c r="ESM286" s="217"/>
      <c r="ESN286" s="163"/>
      <c r="ESO286" s="163"/>
      <c r="ESP286" s="216"/>
      <c r="ESQ286" s="217"/>
      <c r="ESR286" s="163"/>
      <c r="ESS286" s="163"/>
      <c r="EST286" s="216"/>
      <c r="ESU286" s="217"/>
      <c r="ESV286" s="163"/>
      <c r="ESW286" s="163"/>
      <c r="ESX286" s="216"/>
      <c r="ESY286" s="217"/>
      <c r="ESZ286" s="163"/>
      <c r="ETA286" s="163"/>
      <c r="ETB286" s="216"/>
      <c r="ETC286" s="217"/>
      <c r="ETD286" s="163"/>
      <c r="ETE286" s="163"/>
      <c r="ETF286" s="216"/>
      <c r="ETG286" s="217"/>
      <c r="ETH286" s="163"/>
      <c r="ETI286" s="163"/>
      <c r="ETJ286" s="216"/>
      <c r="ETK286" s="217"/>
      <c r="ETL286" s="163"/>
      <c r="ETM286" s="163"/>
      <c r="ETN286" s="216"/>
      <c r="ETO286" s="217"/>
      <c r="ETP286" s="163"/>
      <c r="ETQ286" s="163"/>
      <c r="ETR286" s="216"/>
      <c r="ETS286" s="217"/>
      <c r="ETT286" s="163"/>
      <c r="ETU286" s="163"/>
      <c r="ETV286" s="216"/>
      <c r="ETW286" s="217"/>
      <c r="ETX286" s="163"/>
      <c r="ETY286" s="163"/>
      <c r="ETZ286" s="216"/>
      <c r="EUA286" s="217"/>
      <c r="EUB286" s="163"/>
      <c r="EUC286" s="163"/>
      <c r="EUD286" s="216"/>
      <c r="EUE286" s="217"/>
      <c r="EUF286" s="163"/>
      <c r="EUG286" s="163"/>
      <c r="EUH286" s="216"/>
      <c r="EUI286" s="217"/>
      <c r="EUJ286" s="163"/>
      <c r="EUK286" s="163"/>
      <c r="EUL286" s="216"/>
      <c r="EUM286" s="217"/>
      <c r="EUN286" s="163"/>
      <c r="EUO286" s="163"/>
      <c r="EUP286" s="216"/>
      <c r="EUQ286" s="217"/>
      <c r="EUR286" s="163"/>
      <c r="EUS286" s="163"/>
      <c r="EUT286" s="216"/>
      <c r="EUU286" s="217"/>
      <c r="EUV286" s="163"/>
      <c r="EUW286" s="163"/>
      <c r="EUX286" s="216"/>
      <c r="EUY286" s="217"/>
      <c r="EUZ286" s="163"/>
      <c r="EVA286" s="163"/>
      <c r="EVB286" s="216"/>
      <c r="EVC286" s="217"/>
      <c r="EVD286" s="163"/>
      <c r="EVE286" s="163"/>
      <c r="EVF286" s="216"/>
      <c r="EVG286" s="217"/>
      <c r="EVH286" s="163"/>
      <c r="EVI286" s="163"/>
      <c r="EVJ286" s="216"/>
      <c r="EVK286" s="217"/>
      <c r="EVL286" s="163"/>
      <c r="EVM286" s="163"/>
      <c r="EVN286" s="216"/>
      <c r="EVO286" s="217"/>
      <c r="EVP286" s="163"/>
      <c r="EVQ286" s="163"/>
      <c r="EVR286" s="216"/>
      <c r="EVS286" s="217"/>
      <c r="EVT286" s="163"/>
      <c r="EVU286" s="163"/>
      <c r="EVV286" s="216"/>
      <c r="EVW286" s="217"/>
      <c r="EVX286" s="163"/>
      <c r="EVY286" s="163"/>
      <c r="EVZ286" s="216"/>
      <c r="EWA286" s="217"/>
      <c r="EWB286" s="163"/>
      <c r="EWC286" s="163"/>
      <c r="EWD286" s="216"/>
      <c r="EWE286" s="217"/>
      <c r="EWF286" s="163"/>
      <c r="EWG286" s="163"/>
      <c r="EWH286" s="216"/>
      <c r="EWI286" s="217"/>
      <c r="EWJ286" s="163"/>
      <c r="EWK286" s="163"/>
      <c r="EWL286" s="216"/>
      <c r="EWM286" s="217"/>
      <c r="EWN286" s="163"/>
      <c r="EWO286" s="163"/>
      <c r="EWP286" s="216"/>
      <c r="EWQ286" s="217"/>
      <c r="EWR286" s="163"/>
      <c r="EWS286" s="163"/>
      <c r="EWT286" s="216"/>
      <c r="EWU286" s="217"/>
      <c r="EWV286" s="163"/>
      <c r="EWW286" s="163"/>
      <c r="EWX286" s="216"/>
      <c r="EWY286" s="217"/>
      <c r="EWZ286" s="163"/>
      <c r="EXA286" s="163"/>
      <c r="EXB286" s="216"/>
      <c r="EXC286" s="217"/>
      <c r="EXD286" s="163"/>
      <c r="EXE286" s="163"/>
      <c r="EXF286" s="216"/>
      <c r="EXG286" s="217"/>
      <c r="EXH286" s="163"/>
      <c r="EXI286" s="163"/>
      <c r="EXJ286" s="216"/>
      <c r="EXK286" s="217"/>
      <c r="EXL286" s="163"/>
      <c r="EXM286" s="163"/>
      <c r="EXN286" s="216"/>
      <c r="EXO286" s="217"/>
      <c r="EXP286" s="163"/>
      <c r="EXQ286" s="163"/>
      <c r="EXR286" s="216"/>
      <c r="EXS286" s="217"/>
      <c r="EXT286" s="163"/>
      <c r="EXU286" s="163"/>
      <c r="EXV286" s="216"/>
      <c r="EXW286" s="217"/>
      <c r="EXX286" s="163"/>
      <c r="EXY286" s="163"/>
      <c r="EXZ286" s="216"/>
      <c r="EYA286" s="217"/>
      <c r="EYB286" s="163"/>
      <c r="EYC286" s="163"/>
      <c r="EYD286" s="216"/>
      <c r="EYE286" s="217"/>
      <c r="EYF286" s="163"/>
      <c r="EYG286" s="163"/>
      <c r="EYH286" s="216"/>
      <c r="EYI286" s="217"/>
      <c r="EYJ286" s="163"/>
      <c r="EYK286" s="163"/>
      <c r="EYL286" s="216"/>
      <c r="EYM286" s="217"/>
      <c r="EYN286" s="163"/>
      <c r="EYO286" s="163"/>
      <c r="EYP286" s="216"/>
      <c r="EYQ286" s="217"/>
      <c r="EYR286" s="163"/>
      <c r="EYS286" s="163"/>
      <c r="EYT286" s="216"/>
      <c r="EYU286" s="217"/>
      <c r="EYV286" s="163"/>
      <c r="EYW286" s="163"/>
      <c r="EYX286" s="216"/>
      <c r="EYY286" s="217"/>
      <c r="EYZ286" s="163"/>
      <c r="EZA286" s="163"/>
      <c r="EZB286" s="216"/>
      <c r="EZC286" s="217"/>
      <c r="EZD286" s="163"/>
      <c r="EZE286" s="163"/>
      <c r="EZF286" s="216"/>
      <c r="EZG286" s="217"/>
      <c r="EZH286" s="163"/>
      <c r="EZI286" s="163"/>
      <c r="EZJ286" s="216"/>
      <c r="EZK286" s="217"/>
      <c r="EZL286" s="163"/>
      <c r="EZM286" s="163"/>
      <c r="EZN286" s="216"/>
      <c r="EZO286" s="217"/>
      <c r="EZP286" s="163"/>
      <c r="EZQ286" s="163"/>
      <c r="EZR286" s="216"/>
      <c r="EZS286" s="217"/>
      <c r="EZT286" s="163"/>
      <c r="EZU286" s="163"/>
      <c r="EZV286" s="216"/>
      <c r="EZW286" s="217"/>
      <c r="EZX286" s="163"/>
      <c r="EZY286" s="163"/>
      <c r="EZZ286" s="216"/>
      <c r="FAA286" s="217"/>
      <c r="FAB286" s="163"/>
      <c r="FAC286" s="163"/>
      <c r="FAD286" s="216"/>
      <c r="FAE286" s="217"/>
      <c r="FAF286" s="163"/>
      <c r="FAG286" s="163"/>
      <c r="FAH286" s="216"/>
      <c r="FAI286" s="217"/>
      <c r="FAJ286" s="163"/>
      <c r="FAK286" s="163"/>
      <c r="FAL286" s="216"/>
      <c r="FAM286" s="217"/>
      <c r="FAN286" s="163"/>
      <c r="FAO286" s="163"/>
      <c r="FAP286" s="216"/>
      <c r="FAQ286" s="217"/>
      <c r="FAR286" s="163"/>
      <c r="FAS286" s="163"/>
      <c r="FAT286" s="216"/>
      <c r="FAU286" s="217"/>
      <c r="FAV286" s="163"/>
      <c r="FAW286" s="163"/>
      <c r="FAX286" s="216"/>
      <c r="FAY286" s="217"/>
      <c r="FAZ286" s="163"/>
      <c r="FBA286" s="163"/>
      <c r="FBB286" s="216"/>
      <c r="FBC286" s="217"/>
      <c r="FBD286" s="163"/>
      <c r="FBE286" s="163"/>
      <c r="FBF286" s="216"/>
      <c r="FBG286" s="217"/>
      <c r="FBH286" s="163"/>
      <c r="FBI286" s="163"/>
      <c r="FBJ286" s="216"/>
      <c r="FBK286" s="217"/>
      <c r="FBL286" s="163"/>
      <c r="FBM286" s="163"/>
      <c r="FBN286" s="216"/>
      <c r="FBO286" s="217"/>
      <c r="FBP286" s="163"/>
      <c r="FBQ286" s="163"/>
      <c r="FBR286" s="216"/>
      <c r="FBS286" s="217"/>
      <c r="FBT286" s="163"/>
      <c r="FBU286" s="163"/>
      <c r="FBV286" s="216"/>
      <c r="FBW286" s="217"/>
      <c r="FBX286" s="163"/>
      <c r="FBY286" s="163"/>
      <c r="FBZ286" s="216"/>
      <c r="FCA286" s="217"/>
      <c r="FCB286" s="163"/>
      <c r="FCC286" s="163"/>
      <c r="FCD286" s="216"/>
      <c r="FCE286" s="217"/>
      <c r="FCF286" s="163"/>
      <c r="FCG286" s="163"/>
      <c r="FCH286" s="216"/>
      <c r="FCI286" s="217"/>
      <c r="FCJ286" s="163"/>
      <c r="FCK286" s="163"/>
      <c r="FCL286" s="216"/>
      <c r="FCM286" s="217"/>
      <c r="FCN286" s="163"/>
      <c r="FCO286" s="163"/>
      <c r="FCP286" s="216"/>
      <c r="FCQ286" s="217"/>
      <c r="FCR286" s="163"/>
      <c r="FCS286" s="163"/>
      <c r="FCT286" s="216"/>
      <c r="FCU286" s="217"/>
      <c r="FCV286" s="163"/>
      <c r="FCW286" s="163"/>
      <c r="FCX286" s="216"/>
      <c r="FCY286" s="217"/>
      <c r="FCZ286" s="163"/>
      <c r="FDA286" s="163"/>
      <c r="FDB286" s="216"/>
      <c r="FDC286" s="217"/>
      <c r="FDD286" s="163"/>
      <c r="FDE286" s="163"/>
      <c r="FDF286" s="216"/>
      <c r="FDG286" s="217"/>
      <c r="FDH286" s="163"/>
      <c r="FDI286" s="163"/>
      <c r="FDJ286" s="216"/>
      <c r="FDK286" s="217"/>
      <c r="FDL286" s="163"/>
      <c r="FDM286" s="163"/>
      <c r="FDN286" s="216"/>
      <c r="FDO286" s="217"/>
      <c r="FDP286" s="163"/>
      <c r="FDQ286" s="163"/>
      <c r="FDR286" s="216"/>
      <c r="FDS286" s="217"/>
      <c r="FDT286" s="163"/>
      <c r="FDU286" s="163"/>
      <c r="FDV286" s="216"/>
      <c r="FDW286" s="217"/>
      <c r="FDX286" s="163"/>
      <c r="FDY286" s="163"/>
      <c r="FDZ286" s="216"/>
      <c r="FEA286" s="217"/>
      <c r="FEB286" s="163"/>
      <c r="FEC286" s="163"/>
      <c r="FED286" s="216"/>
      <c r="FEE286" s="217"/>
      <c r="FEF286" s="163"/>
      <c r="FEG286" s="163"/>
      <c r="FEH286" s="216"/>
      <c r="FEI286" s="217"/>
      <c r="FEJ286" s="163"/>
      <c r="FEK286" s="163"/>
      <c r="FEL286" s="216"/>
      <c r="FEM286" s="217"/>
      <c r="FEN286" s="163"/>
      <c r="FEO286" s="163"/>
      <c r="FEP286" s="216"/>
      <c r="FEQ286" s="217"/>
      <c r="FER286" s="163"/>
      <c r="FES286" s="163"/>
      <c r="FET286" s="216"/>
      <c r="FEU286" s="217"/>
      <c r="FEV286" s="163"/>
      <c r="FEW286" s="163"/>
      <c r="FEX286" s="216"/>
      <c r="FEY286" s="217"/>
      <c r="FEZ286" s="163"/>
      <c r="FFA286" s="163"/>
      <c r="FFB286" s="216"/>
      <c r="FFC286" s="217"/>
      <c r="FFD286" s="163"/>
      <c r="FFE286" s="163"/>
      <c r="FFF286" s="216"/>
      <c r="FFG286" s="217"/>
      <c r="FFH286" s="163"/>
      <c r="FFI286" s="163"/>
      <c r="FFJ286" s="216"/>
      <c r="FFK286" s="217"/>
      <c r="FFL286" s="163"/>
      <c r="FFM286" s="163"/>
      <c r="FFN286" s="216"/>
      <c r="FFO286" s="217"/>
      <c r="FFP286" s="163"/>
      <c r="FFQ286" s="163"/>
      <c r="FFR286" s="216"/>
      <c r="FFS286" s="217"/>
      <c r="FFT286" s="163"/>
      <c r="FFU286" s="163"/>
      <c r="FFV286" s="216"/>
      <c r="FFW286" s="217"/>
      <c r="FFX286" s="163"/>
      <c r="FFY286" s="163"/>
      <c r="FFZ286" s="216"/>
      <c r="FGA286" s="217"/>
      <c r="FGB286" s="163"/>
      <c r="FGC286" s="163"/>
      <c r="FGD286" s="216"/>
      <c r="FGE286" s="217"/>
      <c r="FGF286" s="163"/>
      <c r="FGG286" s="163"/>
      <c r="FGH286" s="216"/>
      <c r="FGI286" s="217"/>
      <c r="FGJ286" s="163"/>
      <c r="FGK286" s="163"/>
      <c r="FGL286" s="216"/>
      <c r="FGM286" s="217"/>
      <c r="FGN286" s="163"/>
      <c r="FGO286" s="163"/>
      <c r="FGP286" s="216"/>
      <c r="FGQ286" s="217"/>
      <c r="FGR286" s="163"/>
      <c r="FGS286" s="163"/>
      <c r="FGT286" s="216"/>
      <c r="FGU286" s="217"/>
      <c r="FGV286" s="163"/>
      <c r="FGW286" s="163"/>
      <c r="FGX286" s="216"/>
      <c r="FGY286" s="217"/>
      <c r="FGZ286" s="163"/>
      <c r="FHA286" s="163"/>
      <c r="FHB286" s="216"/>
      <c r="FHC286" s="217"/>
      <c r="FHD286" s="163"/>
      <c r="FHE286" s="163"/>
      <c r="FHF286" s="216"/>
      <c r="FHG286" s="217"/>
      <c r="FHH286" s="163"/>
      <c r="FHI286" s="163"/>
      <c r="FHJ286" s="216"/>
      <c r="FHK286" s="217"/>
      <c r="FHL286" s="163"/>
      <c r="FHM286" s="163"/>
      <c r="FHN286" s="216"/>
      <c r="FHO286" s="217"/>
      <c r="FHP286" s="163"/>
      <c r="FHQ286" s="163"/>
      <c r="FHR286" s="216"/>
      <c r="FHS286" s="217"/>
      <c r="FHT286" s="163"/>
      <c r="FHU286" s="163"/>
      <c r="FHV286" s="216"/>
      <c r="FHW286" s="217"/>
      <c r="FHX286" s="163"/>
      <c r="FHY286" s="163"/>
      <c r="FHZ286" s="216"/>
      <c r="FIA286" s="217"/>
      <c r="FIB286" s="163"/>
      <c r="FIC286" s="163"/>
      <c r="FID286" s="216"/>
      <c r="FIE286" s="217"/>
      <c r="FIF286" s="163"/>
      <c r="FIG286" s="163"/>
      <c r="FIH286" s="216"/>
      <c r="FII286" s="217"/>
      <c r="FIJ286" s="163"/>
      <c r="FIK286" s="163"/>
      <c r="FIL286" s="216"/>
      <c r="FIM286" s="217"/>
      <c r="FIN286" s="163"/>
      <c r="FIO286" s="163"/>
      <c r="FIP286" s="216"/>
      <c r="FIQ286" s="217"/>
      <c r="FIR286" s="163"/>
      <c r="FIS286" s="163"/>
      <c r="FIT286" s="216"/>
      <c r="FIU286" s="217"/>
      <c r="FIV286" s="163"/>
      <c r="FIW286" s="163"/>
      <c r="FIX286" s="216"/>
      <c r="FIY286" s="217"/>
      <c r="FIZ286" s="163"/>
      <c r="FJA286" s="163"/>
      <c r="FJB286" s="216"/>
      <c r="FJC286" s="217"/>
      <c r="FJD286" s="163"/>
      <c r="FJE286" s="163"/>
      <c r="FJF286" s="216"/>
      <c r="FJG286" s="217"/>
      <c r="FJH286" s="163"/>
      <c r="FJI286" s="163"/>
      <c r="FJJ286" s="216"/>
      <c r="FJK286" s="217"/>
      <c r="FJL286" s="163"/>
      <c r="FJM286" s="163"/>
      <c r="FJN286" s="216"/>
      <c r="FJO286" s="217"/>
      <c r="FJP286" s="163"/>
      <c r="FJQ286" s="163"/>
      <c r="FJR286" s="216"/>
      <c r="FJS286" s="217"/>
      <c r="FJT286" s="163"/>
      <c r="FJU286" s="163"/>
      <c r="FJV286" s="216"/>
      <c r="FJW286" s="217"/>
      <c r="FJX286" s="163"/>
      <c r="FJY286" s="163"/>
      <c r="FJZ286" s="216"/>
      <c r="FKA286" s="217"/>
      <c r="FKB286" s="163"/>
      <c r="FKC286" s="163"/>
      <c r="FKD286" s="216"/>
      <c r="FKE286" s="217"/>
      <c r="FKF286" s="163"/>
      <c r="FKG286" s="163"/>
      <c r="FKH286" s="216"/>
      <c r="FKI286" s="217"/>
      <c r="FKJ286" s="163"/>
      <c r="FKK286" s="163"/>
      <c r="FKL286" s="216"/>
      <c r="FKM286" s="217"/>
      <c r="FKN286" s="163"/>
      <c r="FKO286" s="163"/>
      <c r="FKP286" s="216"/>
      <c r="FKQ286" s="217"/>
      <c r="FKR286" s="163"/>
      <c r="FKS286" s="163"/>
      <c r="FKT286" s="216"/>
      <c r="FKU286" s="217"/>
      <c r="FKV286" s="163"/>
      <c r="FKW286" s="163"/>
      <c r="FKX286" s="216"/>
      <c r="FKY286" s="217"/>
      <c r="FKZ286" s="163"/>
      <c r="FLA286" s="163"/>
      <c r="FLB286" s="216"/>
      <c r="FLC286" s="217"/>
      <c r="FLD286" s="163"/>
      <c r="FLE286" s="163"/>
      <c r="FLF286" s="216"/>
      <c r="FLG286" s="217"/>
      <c r="FLH286" s="163"/>
      <c r="FLI286" s="163"/>
      <c r="FLJ286" s="216"/>
      <c r="FLK286" s="217"/>
      <c r="FLL286" s="163"/>
      <c r="FLM286" s="163"/>
      <c r="FLN286" s="216"/>
      <c r="FLO286" s="217"/>
      <c r="FLP286" s="163"/>
      <c r="FLQ286" s="163"/>
      <c r="FLR286" s="216"/>
      <c r="FLS286" s="217"/>
      <c r="FLT286" s="163"/>
      <c r="FLU286" s="163"/>
      <c r="FLV286" s="216"/>
      <c r="FLW286" s="217"/>
      <c r="FLX286" s="163"/>
      <c r="FLY286" s="163"/>
      <c r="FLZ286" s="216"/>
      <c r="FMA286" s="217"/>
      <c r="FMB286" s="163"/>
      <c r="FMC286" s="163"/>
      <c r="FMD286" s="216"/>
      <c r="FME286" s="217"/>
      <c r="FMF286" s="163"/>
      <c r="FMG286" s="163"/>
      <c r="FMH286" s="216"/>
      <c r="FMI286" s="217"/>
      <c r="FMJ286" s="163"/>
      <c r="FMK286" s="163"/>
      <c r="FML286" s="216"/>
      <c r="FMM286" s="217"/>
      <c r="FMN286" s="163"/>
      <c r="FMO286" s="163"/>
      <c r="FMP286" s="216"/>
      <c r="FMQ286" s="217"/>
      <c r="FMR286" s="163"/>
      <c r="FMS286" s="163"/>
      <c r="FMT286" s="216"/>
      <c r="FMU286" s="217"/>
      <c r="FMV286" s="163"/>
      <c r="FMW286" s="163"/>
      <c r="FMX286" s="216"/>
      <c r="FMY286" s="217"/>
      <c r="FMZ286" s="163"/>
      <c r="FNA286" s="163"/>
      <c r="FNB286" s="216"/>
      <c r="FNC286" s="217"/>
      <c r="FND286" s="163"/>
      <c r="FNE286" s="163"/>
      <c r="FNF286" s="216"/>
      <c r="FNG286" s="217"/>
      <c r="FNH286" s="163"/>
      <c r="FNI286" s="163"/>
      <c r="FNJ286" s="216"/>
      <c r="FNK286" s="217"/>
      <c r="FNL286" s="163"/>
      <c r="FNM286" s="163"/>
      <c r="FNN286" s="216"/>
      <c r="FNO286" s="217"/>
      <c r="FNP286" s="163"/>
      <c r="FNQ286" s="163"/>
      <c r="FNR286" s="216"/>
      <c r="FNS286" s="217"/>
      <c r="FNT286" s="163"/>
      <c r="FNU286" s="163"/>
      <c r="FNV286" s="216"/>
      <c r="FNW286" s="217"/>
      <c r="FNX286" s="163"/>
      <c r="FNY286" s="163"/>
      <c r="FNZ286" s="216"/>
      <c r="FOA286" s="217"/>
      <c r="FOB286" s="163"/>
      <c r="FOC286" s="163"/>
      <c r="FOD286" s="216"/>
      <c r="FOE286" s="217"/>
      <c r="FOF286" s="163"/>
      <c r="FOG286" s="163"/>
      <c r="FOH286" s="216"/>
      <c r="FOI286" s="217"/>
      <c r="FOJ286" s="163"/>
      <c r="FOK286" s="163"/>
      <c r="FOL286" s="216"/>
      <c r="FOM286" s="217"/>
      <c r="FON286" s="163"/>
      <c r="FOO286" s="163"/>
      <c r="FOP286" s="216"/>
      <c r="FOQ286" s="217"/>
      <c r="FOR286" s="163"/>
      <c r="FOS286" s="163"/>
      <c r="FOT286" s="216"/>
      <c r="FOU286" s="217"/>
      <c r="FOV286" s="163"/>
      <c r="FOW286" s="163"/>
      <c r="FOX286" s="216"/>
      <c r="FOY286" s="217"/>
      <c r="FOZ286" s="163"/>
      <c r="FPA286" s="163"/>
      <c r="FPB286" s="216"/>
      <c r="FPC286" s="217"/>
      <c r="FPD286" s="163"/>
      <c r="FPE286" s="163"/>
      <c r="FPF286" s="216"/>
      <c r="FPG286" s="217"/>
      <c r="FPH286" s="163"/>
      <c r="FPI286" s="163"/>
      <c r="FPJ286" s="216"/>
      <c r="FPK286" s="217"/>
      <c r="FPL286" s="163"/>
      <c r="FPM286" s="163"/>
      <c r="FPN286" s="216"/>
      <c r="FPO286" s="217"/>
      <c r="FPP286" s="163"/>
      <c r="FPQ286" s="163"/>
      <c r="FPR286" s="216"/>
      <c r="FPS286" s="217"/>
      <c r="FPT286" s="163"/>
      <c r="FPU286" s="163"/>
      <c r="FPV286" s="216"/>
      <c r="FPW286" s="217"/>
      <c r="FPX286" s="163"/>
      <c r="FPY286" s="163"/>
      <c r="FPZ286" s="216"/>
      <c r="FQA286" s="217"/>
      <c r="FQB286" s="163"/>
      <c r="FQC286" s="163"/>
      <c r="FQD286" s="216"/>
      <c r="FQE286" s="217"/>
      <c r="FQF286" s="163"/>
      <c r="FQG286" s="163"/>
      <c r="FQH286" s="216"/>
      <c r="FQI286" s="217"/>
      <c r="FQJ286" s="163"/>
      <c r="FQK286" s="163"/>
      <c r="FQL286" s="216"/>
      <c r="FQM286" s="217"/>
      <c r="FQN286" s="163"/>
      <c r="FQO286" s="163"/>
      <c r="FQP286" s="216"/>
      <c r="FQQ286" s="217"/>
      <c r="FQR286" s="163"/>
      <c r="FQS286" s="163"/>
      <c r="FQT286" s="216"/>
      <c r="FQU286" s="217"/>
      <c r="FQV286" s="163"/>
      <c r="FQW286" s="163"/>
      <c r="FQX286" s="216"/>
      <c r="FQY286" s="217"/>
      <c r="FQZ286" s="163"/>
      <c r="FRA286" s="163"/>
      <c r="FRB286" s="216"/>
      <c r="FRC286" s="217"/>
      <c r="FRD286" s="163"/>
      <c r="FRE286" s="163"/>
      <c r="FRF286" s="216"/>
      <c r="FRG286" s="217"/>
      <c r="FRH286" s="163"/>
      <c r="FRI286" s="163"/>
      <c r="FRJ286" s="216"/>
      <c r="FRK286" s="217"/>
      <c r="FRL286" s="163"/>
      <c r="FRM286" s="163"/>
      <c r="FRN286" s="216"/>
      <c r="FRO286" s="217"/>
      <c r="FRP286" s="163"/>
      <c r="FRQ286" s="163"/>
      <c r="FRR286" s="216"/>
      <c r="FRS286" s="217"/>
      <c r="FRT286" s="163"/>
      <c r="FRU286" s="163"/>
      <c r="FRV286" s="216"/>
      <c r="FRW286" s="217"/>
      <c r="FRX286" s="163"/>
      <c r="FRY286" s="163"/>
      <c r="FRZ286" s="216"/>
      <c r="FSA286" s="217"/>
      <c r="FSB286" s="163"/>
      <c r="FSC286" s="163"/>
      <c r="FSD286" s="216"/>
      <c r="FSE286" s="217"/>
      <c r="FSF286" s="163"/>
      <c r="FSG286" s="163"/>
      <c r="FSH286" s="216"/>
      <c r="FSI286" s="217"/>
      <c r="FSJ286" s="163"/>
      <c r="FSK286" s="163"/>
      <c r="FSL286" s="216"/>
      <c r="FSM286" s="217"/>
      <c r="FSN286" s="163"/>
      <c r="FSO286" s="163"/>
      <c r="FSP286" s="216"/>
      <c r="FSQ286" s="217"/>
      <c r="FSR286" s="163"/>
      <c r="FSS286" s="163"/>
      <c r="FST286" s="216"/>
      <c r="FSU286" s="217"/>
      <c r="FSV286" s="163"/>
      <c r="FSW286" s="163"/>
      <c r="FSX286" s="216"/>
      <c r="FSY286" s="217"/>
      <c r="FSZ286" s="163"/>
      <c r="FTA286" s="163"/>
      <c r="FTB286" s="216"/>
      <c r="FTC286" s="217"/>
      <c r="FTD286" s="163"/>
      <c r="FTE286" s="163"/>
      <c r="FTF286" s="216"/>
      <c r="FTG286" s="217"/>
      <c r="FTH286" s="163"/>
      <c r="FTI286" s="163"/>
      <c r="FTJ286" s="216"/>
      <c r="FTK286" s="217"/>
      <c r="FTL286" s="163"/>
      <c r="FTM286" s="163"/>
      <c r="FTN286" s="216"/>
      <c r="FTO286" s="217"/>
      <c r="FTP286" s="163"/>
      <c r="FTQ286" s="163"/>
      <c r="FTR286" s="216"/>
      <c r="FTS286" s="217"/>
      <c r="FTT286" s="163"/>
      <c r="FTU286" s="163"/>
      <c r="FTV286" s="216"/>
      <c r="FTW286" s="217"/>
      <c r="FTX286" s="163"/>
      <c r="FTY286" s="163"/>
      <c r="FTZ286" s="216"/>
      <c r="FUA286" s="217"/>
      <c r="FUB286" s="163"/>
      <c r="FUC286" s="163"/>
      <c r="FUD286" s="216"/>
      <c r="FUE286" s="217"/>
      <c r="FUF286" s="163"/>
      <c r="FUG286" s="163"/>
      <c r="FUH286" s="216"/>
      <c r="FUI286" s="217"/>
      <c r="FUJ286" s="163"/>
      <c r="FUK286" s="163"/>
      <c r="FUL286" s="216"/>
      <c r="FUM286" s="217"/>
      <c r="FUN286" s="163"/>
      <c r="FUO286" s="163"/>
      <c r="FUP286" s="216"/>
      <c r="FUQ286" s="217"/>
      <c r="FUR286" s="163"/>
      <c r="FUS286" s="163"/>
      <c r="FUT286" s="216"/>
      <c r="FUU286" s="217"/>
      <c r="FUV286" s="163"/>
      <c r="FUW286" s="163"/>
      <c r="FUX286" s="216"/>
      <c r="FUY286" s="217"/>
      <c r="FUZ286" s="163"/>
      <c r="FVA286" s="163"/>
      <c r="FVB286" s="216"/>
      <c r="FVC286" s="217"/>
      <c r="FVD286" s="163"/>
      <c r="FVE286" s="163"/>
      <c r="FVF286" s="216"/>
      <c r="FVG286" s="217"/>
      <c r="FVH286" s="163"/>
      <c r="FVI286" s="163"/>
      <c r="FVJ286" s="216"/>
      <c r="FVK286" s="217"/>
      <c r="FVL286" s="163"/>
      <c r="FVM286" s="163"/>
      <c r="FVN286" s="216"/>
      <c r="FVO286" s="217"/>
      <c r="FVP286" s="163"/>
      <c r="FVQ286" s="163"/>
      <c r="FVR286" s="216"/>
      <c r="FVS286" s="217"/>
      <c r="FVT286" s="163"/>
      <c r="FVU286" s="163"/>
      <c r="FVV286" s="216"/>
      <c r="FVW286" s="217"/>
      <c r="FVX286" s="163"/>
      <c r="FVY286" s="163"/>
      <c r="FVZ286" s="216"/>
      <c r="FWA286" s="217"/>
      <c r="FWB286" s="163"/>
      <c r="FWC286" s="163"/>
      <c r="FWD286" s="216"/>
      <c r="FWE286" s="217"/>
      <c r="FWF286" s="163"/>
      <c r="FWG286" s="163"/>
      <c r="FWH286" s="216"/>
      <c r="FWI286" s="217"/>
      <c r="FWJ286" s="163"/>
      <c r="FWK286" s="163"/>
      <c r="FWL286" s="216"/>
      <c r="FWM286" s="217"/>
      <c r="FWN286" s="163"/>
      <c r="FWO286" s="163"/>
      <c r="FWP286" s="216"/>
      <c r="FWQ286" s="217"/>
      <c r="FWR286" s="163"/>
      <c r="FWS286" s="163"/>
      <c r="FWT286" s="216"/>
      <c r="FWU286" s="217"/>
      <c r="FWV286" s="163"/>
      <c r="FWW286" s="163"/>
      <c r="FWX286" s="216"/>
      <c r="FWY286" s="217"/>
      <c r="FWZ286" s="163"/>
      <c r="FXA286" s="163"/>
      <c r="FXB286" s="216"/>
      <c r="FXC286" s="217"/>
      <c r="FXD286" s="163"/>
      <c r="FXE286" s="163"/>
      <c r="FXF286" s="216"/>
      <c r="FXG286" s="217"/>
      <c r="FXH286" s="163"/>
      <c r="FXI286" s="163"/>
      <c r="FXJ286" s="216"/>
      <c r="FXK286" s="217"/>
      <c r="FXL286" s="163"/>
      <c r="FXM286" s="163"/>
      <c r="FXN286" s="216"/>
      <c r="FXO286" s="217"/>
      <c r="FXP286" s="163"/>
      <c r="FXQ286" s="163"/>
      <c r="FXR286" s="216"/>
      <c r="FXS286" s="217"/>
      <c r="FXT286" s="163"/>
      <c r="FXU286" s="163"/>
      <c r="FXV286" s="216"/>
      <c r="FXW286" s="217"/>
      <c r="FXX286" s="163"/>
      <c r="FXY286" s="163"/>
      <c r="FXZ286" s="216"/>
      <c r="FYA286" s="217"/>
      <c r="FYB286" s="163"/>
      <c r="FYC286" s="163"/>
      <c r="FYD286" s="216"/>
      <c r="FYE286" s="217"/>
      <c r="FYF286" s="163"/>
      <c r="FYG286" s="163"/>
      <c r="FYH286" s="216"/>
      <c r="FYI286" s="217"/>
      <c r="FYJ286" s="163"/>
      <c r="FYK286" s="163"/>
      <c r="FYL286" s="216"/>
      <c r="FYM286" s="217"/>
      <c r="FYN286" s="163"/>
      <c r="FYO286" s="163"/>
      <c r="FYP286" s="216"/>
      <c r="FYQ286" s="217"/>
      <c r="FYR286" s="163"/>
      <c r="FYS286" s="163"/>
      <c r="FYT286" s="216"/>
      <c r="FYU286" s="217"/>
      <c r="FYV286" s="163"/>
      <c r="FYW286" s="163"/>
      <c r="FYX286" s="216"/>
      <c r="FYY286" s="217"/>
      <c r="FYZ286" s="163"/>
      <c r="FZA286" s="163"/>
      <c r="FZB286" s="216"/>
      <c r="FZC286" s="217"/>
      <c r="FZD286" s="163"/>
      <c r="FZE286" s="163"/>
      <c r="FZF286" s="216"/>
      <c r="FZG286" s="217"/>
      <c r="FZH286" s="163"/>
      <c r="FZI286" s="163"/>
      <c r="FZJ286" s="216"/>
      <c r="FZK286" s="217"/>
      <c r="FZL286" s="163"/>
      <c r="FZM286" s="163"/>
      <c r="FZN286" s="216"/>
      <c r="FZO286" s="217"/>
      <c r="FZP286" s="163"/>
      <c r="FZQ286" s="163"/>
      <c r="FZR286" s="216"/>
      <c r="FZS286" s="217"/>
      <c r="FZT286" s="163"/>
      <c r="FZU286" s="163"/>
      <c r="FZV286" s="216"/>
      <c r="FZW286" s="217"/>
      <c r="FZX286" s="163"/>
      <c r="FZY286" s="163"/>
      <c r="FZZ286" s="216"/>
      <c r="GAA286" s="217"/>
      <c r="GAB286" s="163"/>
      <c r="GAC286" s="163"/>
      <c r="GAD286" s="216"/>
      <c r="GAE286" s="217"/>
      <c r="GAF286" s="163"/>
      <c r="GAG286" s="163"/>
      <c r="GAH286" s="216"/>
      <c r="GAI286" s="217"/>
      <c r="GAJ286" s="163"/>
      <c r="GAK286" s="163"/>
      <c r="GAL286" s="216"/>
      <c r="GAM286" s="217"/>
      <c r="GAN286" s="163"/>
      <c r="GAO286" s="163"/>
      <c r="GAP286" s="216"/>
      <c r="GAQ286" s="217"/>
      <c r="GAR286" s="163"/>
      <c r="GAS286" s="163"/>
      <c r="GAT286" s="216"/>
      <c r="GAU286" s="217"/>
      <c r="GAV286" s="163"/>
      <c r="GAW286" s="163"/>
      <c r="GAX286" s="216"/>
      <c r="GAY286" s="217"/>
      <c r="GAZ286" s="163"/>
      <c r="GBA286" s="163"/>
      <c r="GBB286" s="216"/>
      <c r="GBC286" s="217"/>
      <c r="GBD286" s="163"/>
      <c r="GBE286" s="163"/>
      <c r="GBF286" s="216"/>
      <c r="GBG286" s="217"/>
      <c r="GBH286" s="163"/>
      <c r="GBI286" s="163"/>
      <c r="GBJ286" s="216"/>
      <c r="GBK286" s="217"/>
      <c r="GBL286" s="163"/>
      <c r="GBM286" s="163"/>
      <c r="GBN286" s="216"/>
      <c r="GBO286" s="217"/>
      <c r="GBP286" s="163"/>
      <c r="GBQ286" s="163"/>
      <c r="GBR286" s="216"/>
      <c r="GBS286" s="217"/>
      <c r="GBT286" s="163"/>
      <c r="GBU286" s="163"/>
      <c r="GBV286" s="216"/>
      <c r="GBW286" s="217"/>
      <c r="GBX286" s="163"/>
      <c r="GBY286" s="163"/>
      <c r="GBZ286" s="216"/>
      <c r="GCA286" s="217"/>
      <c r="GCB286" s="163"/>
      <c r="GCC286" s="163"/>
      <c r="GCD286" s="216"/>
      <c r="GCE286" s="217"/>
      <c r="GCF286" s="163"/>
      <c r="GCG286" s="163"/>
      <c r="GCH286" s="216"/>
      <c r="GCI286" s="217"/>
      <c r="GCJ286" s="163"/>
      <c r="GCK286" s="163"/>
      <c r="GCL286" s="216"/>
      <c r="GCM286" s="217"/>
      <c r="GCN286" s="163"/>
      <c r="GCO286" s="163"/>
      <c r="GCP286" s="216"/>
      <c r="GCQ286" s="217"/>
      <c r="GCR286" s="163"/>
      <c r="GCS286" s="163"/>
      <c r="GCT286" s="216"/>
      <c r="GCU286" s="217"/>
      <c r="GCV286" s="163"/>
      <c r="GCW286" s="163"/>
      <c r="GCX286" s="216"/>
      <c r="GCY286" s="217"/>
      <c r="GCZ286" s="163"/>
      <c r="GDA286" s="163"/>
      <c r="GDB286" s="216"/>
      <c r="GDC286" s="217"/>
      <c r="GDD286" s="163"/>
      <c r="GDE286" s="163"/>
      <c r="GDF286" s="216"/>
      <c r="GDG286" s="217"/>
      <c r="GDH286" s="163"/>
      <c r="GDI286" s="163"/>
      <c r="GDJ286" s="216"/>
      <c r="GDK286" s="217"/>
      <c r="GDL286" s="163"/>
      <c r="GDM286" s="163"/>
      <c r="GDN286" s="216"/>
      <c r="GDO286" s="217"/>
      <c r="GDP286" s="163"/>
      <c r="GDQ286" s="163"/>
      <c r="GDR286" s="216"/>
      <c r="GDS286" s="217"/>
      <c r="GDT286" s="163"/>
      <c r="GDU286" s="163"/>
      <c r="GDV286" s="216"/>
      <c r="GDW286" s="217"/>
      <c r="GDX286" s="163"/>
      <c r="GDY286" s="163"/>
      <c r="GDZ286" s="216"/>
      <c r="GEA286" s="217"/>
      <c r="GEB286" s="163"/>
      <c r="GEC286" s="163"/>
      <c r="GED286" s="216"/>
      <c r="GEE286" s="217"/>
      <c r="GEF286" s="163"/>
      <c r="GEG286" s="163"/>
      <c r="GEH286" s="216"/>
      <c r="GEI286" s="217"/>
      <c r="GEJ286" s="163"/>
      <c r="GEK286" s="163"/>
      <c r="GEL286" s="216"/>
      <c r="GEM286" s="217"/>
      <c r="GEN286" s="163"/>
      <c r="GEO286" s="163"/>
      <c r="GEP286" s="216"/>
      <c r="GEQ286" s="217"/>
      <c r="GER286" s="163"/>
      <c r="GES286" s="163"/>
      <c r="GET286" s="216"/>
      <c r="GEU286" s="217"/>
      <c r="GEV286" s="163"/>
      <c r="GEW286" s="163"/>
      <c r="GEX286" s="216"/>
      <c r="GEY286" s="217"/>
      <c r="GEZ286" s="163"/>
      <c r="GFA286" s="163"/>
      <c r="GFB286" s="216"/>
      <c r="GFC286" s="217"/>
      <c r="GFD286" s="163"/>
      <c r="GFE286" s="163"/>
      <c r="GFF286" s="216"/>
      <c r="GFG286" s="217"/>
      <c r="GFH286" s="163"/>
      <c r="GFI286" s="163"/>
      <c r="GFJ286" s="216"/>
      <c r="GFK286" s="217"/>
      <c r="GFL286" s="163"/>
      <c r="GFM286" s="163"/>
      <c r="GFN286" s="216"/>
      <c r="GFO286" s="217"/>
      <c r="GFP286" s="163"/>
      <c r="GFQ286" s="163"/>
      <c r="GFR286" s="216"/>
      <c r="GFS286" s="217"/>
      <c r="GFT286" s="163"/>
      <c r="GFU286" s="163"/>
      <c r="GFV286" s="216"/>
      <c r="GFW286" s="217"/>
      <c r="GFX286" s="163"/>
      <c r="GFY286" s="163"/>
      <c r="GFZ286" s="216"/>
      <c r="GGA286" s="217"/>
      <c r="GGB286" s="163"/>
      <c r="GGC286" s="163"/>
      <c r="GGD286" s="216"/>
      <c r="GGE286" s="217"/>
      <c r="GGF286" s="163"/>
      <c r="GGG286" s="163"/>
      <c r="GGH286" s="216"/>
      <c r="GGI286" s="217"/>
      <c r="GGJ286" s="163"/>
      <c r="GGK286" s="163"/>
      <c r="GGL286" s="216"/>
      <c r="GGM286" s="217"/>
      <c r="GGN286" s="163"/>
      <c r="GGO286" s="163"/>
      <c r="GGP286" s="216"/>
      <c r="GGQ286" s="217"/>
      <c r="GGR286" s="163"/>
      <c r="GGS286" s="163"/>
      <c r="GGT286" s="216"/>
      <c r="GGU286" s="217"/>
      <c r="GGV286" s="163"/>
      <c r="GGW286" s="163"/>
      <c r="GGX286" s="216"/>
      <c r="GGY286" s="217"/>
      <c r="GGZ286" s="163"/>
      <c r="GHA286" s="163"/>
      <c r="GHB286" s="216"/>
      <c r="GHC286" s="217"/>
      <c r="GHD286" s="163"/>
      <c r="GHE286" s="163"/>
      <c r="GHF286" s="216"/>
      <c r="GHG286" s="217"/>
      <c r="GHH286" s="163"/>
      <c r="GHI286" s="163"/>
      <c r="GHJ286" s="216"/>
      <c r="GHK286" s="217"/>
      <c r="GHL286" s="163"/>
      <c r="GHM286" s="163"/>
      <c r="GHN286" s="216"/>
      <c r="GHO286" s="217"/>
      <c r="GHP286" s="163"/>
      <c r="GHQ286" s="163"/>
      <c r="GHR286" s="216"/>
      <c r="GHS286" s="217"/>
      <c r="GHT286" s="163"/>
      <c r="GHU286" s="163"/>
      <c r="GHV286" s="216"/>
      <c r="GHW286" s="217"/>
      <c r="GHX286" s="163"/>
      <c r="GHY286" s="163"/>
      <c r="GHZ286" s="216"/>
      <c r="GIA286" s="217"/>
      <c r="GIB286" s="163"/>
      <c r="GIC286" s="163"/>
      <c r="GID286" s="216"/>
      <c r="GIE286" s="217"/>
      <c r="GIF286" s="163"/>
      <c r="GIG286" s="163"/>
      <c r="GIH286" s="216"/>
      <c r="GII286" s="217"/>
      <c r="GIJ286" s="163"/>
      <c r="GIK286" s="163"/>
      <c r="GIL286" s="216"/>
      <c r="GIM286" s="217"/>
      <c r="GIN286" s="163"/>
      <c r="GIO286" s="163"/>
      <c r="GIP286" s="216"/>
      <c r="GIQ286" s="217"/>
      <c r="GIR286" s="163"/>
      <c r="GIS286" s="163"/>
      <c r="GIT286" s="216"/>
      <c r="GIU286" s="217"/>
      <c r="GIV286" s="163"/>
      <c r="GIW286" s="163"/>
      <c r="GIX286" s="216"/>
      <c r="GIY286" s="217"/>
      <c r="GIZ286" s="163"/>
      <c r="GJA286" s="163"/>
      <c r="GJB286" s="216"/>
      <c r="GJC286" s="217"/>
      <c r="GJD286" s="163"/>
      <c r="GJE286" s="163"/>
      <c r="GJF286" s="216"/>
      <c r="GJG286" s="217"/>
      <c r="GJH286" s="163"/>
      <c r="GJI286" s="163"/>
      <c r="GJJ286" s="216"/>
      <c r="GJK286" s="217"/>
      <c r="GJL286" s="163"/>
      <c r="GJM286" s="163"/>
      <c r="GJN286" s="216"/>
      <c r="GJO286" s="217"/>
      <c r="GJP286" s="163"/>
      <c r="GJQ286" s="163"/>
      <c r="GJR286" s="216"/>
      <c r="GJS286" s="217"/>
      <c r="GJT286" s="163"/>
      <c r="GJU286" s="163"/>
      <c r="GJV286" s="216"/>
      <c r="GJW286" s="217"/>
      <c r="GJX286" s="163"/>
      <c r="GJY286" s="163"/>
      <c r="GJZ286" s="216"/>
      <c r="GKA286" s="217"/>
      <c r="GKB286" s="163"/>
      <c r="GKC286" s="163"/>
      <c r="GKD286" s="216"/>
      <c r="GKE286" s="217"/>
      <c r="GKF286" s="163"/>
      <c r="GKG286" s="163"/>
      <c r="GKH286" s="216"/>
      <c r="GKI286" s="217"/>
      <c r="GKJ286" s="163"/>
      <c r="GKK286" s="163"/>
      <c r="GKL286" s="216"/>
      <c r="GKM286" s="217"/>
      <c r="GKN286" s="163"/>
      <c r="GKO286" s="163"/>
      <c r="GKP286" s="216"/>
      <c r="GKQ286" s="217"/>
      <c r="GKR286" s="163"/>
      <c r="GKS286" s="163"/>
      <c r="GKT286" s="216"/>
      <c r="GKU286" s="217"/>
      <c r="GKV286" s="163"/>
      <c r="GKW286" s="163"/>
      <c r="GKX286" s="216"/>
      <c r="GKY286" s="217"/>
      <c r="GKZ286" s="163"/>
      <c r="GLA286" s="163"/>
      <c r="GLB286" s="216"/>
      <c r="GLC286" s="217"/>
      <c r="GLD286" s="163"/>
      <c r="GLE286" s="163"/>
      <c r="GLF286" s="216"/>
      <c r="GLG286" s="217"/>
      <c r="GLH286" s="163"/>
      <c r="GLI286" s="163"/>
      <c r="GLJ286" s="216"/>
      <c r="GLK286" s="217"/>
      <c r="GLL286" s="163"/>
      <c r="GLM286" s="163"/>
      <c r="GLN286" s="216"/>
      <c r="GLO286" s="217"/>
      <c r="GLP286" s="163"/>
      <c r="GLQ286" s="163"/>
      <c r="GLR286" s="216"/>
      <c r="GLS286" s="217"/>
      <c r="GLT286" s="163"/>
      <c r="GLU286" s="163"/>
      <c r="GLV286" s="216"/>
      <c r="GLW286" s="217"/>
      <c r="GLX286" s="163"/>
      <c r="GLY286" s="163"/>
      <c r="GLZ286" s="216"/>
      <c r="GMA286" s="217"/>
      <c r="GMB286" s="163"/>
      <c r="GMC286" s="163"/>
      <c r="GMD286" s="216"/>
      <c r="GME286" s="217"/>
      <c r="GMF286" s="163"/>
      <c r="GMG286" s="163"/>
      <c r="GMH286" s="216"/>
      <c r="GMI286" s="217"/>
      <c r="GMJ286" s="163"/>
      <c r="GMK286" s="163"/>
      <c r="GML286" s="216"/>
      <c r="GMM286" s="217"/>
      <c r="GMN286" s="163"/>
      <c r="GMO286" s="163"/>
      <c r="GMP286" s="216"/>
      <c r="GMQ286" s="217"/>
      <c r="GMR286" s="163"/>
      <c r="GMS286" s="163"/>
      <c r="GMT286" s="216"/>
      <c r="GMU286" s="217"/>
      <c r="GMV286" s="163"/>
      <c r="GMW286" s="163"/>
      <c r="GMX286" s="216"/>
      <c r="GMY286" s="217"/>
      <c r="GMZ286" s="163"/>
      <c r="GNA286" s="163"/>
      <c r="GNB286" s="216"/>
      <c r="GNC286" s="217"/>
      <c r="GND286" s="163"/>
      <c r="GNE286" s="163"/>
      <c r="GNF286" s="216"/>
      <c r="GNG286" s="217"/>
      <c r="GNH286" s="163"/>
      <c r="GNI286" s="163"/>
      <c r="GNJ286" s="216"/>
      <c r="GNK286" s="217"/>
      <c r="GNL286" s="163"/>
      <c r="GNM286" s="163"/>
      <c r="GNN286" s="216"/>
      <c r="GNO286" s="217"/>
      <c r="GNP286" s="163"/>
      <c r="GNQ286" s="163"/>
      <c r="GNR286" s="216"/>
      <c r="GNS286" s="217"/>
      <c r="GNT286" s="163"/>
      <c r="GNU286" s="163"/>
      <c r="GNV286" s="216"/>
      <c r="GNW286" s="217"/>
      <c r="GNX286" s="163"/>
      <c r="GNY286" s="163"/>
      <c r="GNZ286" s="216"/>
      <c r="GOA286" s="217"/>
      <c r="GOB286" s="163"/>
      <c r="GOC286" s="163"/>
      <c r="GOD286" s="216"/>
      <c r="GOE286" s="217"/>
      <c r="GOF286" s="163"/>
      <c r="GOG286" s="163"/>
      <c r="GOH286" s="216"/>
      <c r="GOI286" s="217"/>
      <c r="GOJ286" s="163"/>
      <c r="GOK286" s="163"/>
      <c r="GOL286" s="216"/>
      <c r="GOM286" s="217"/>
      <c r="GON286" s="163"/>
      <c r="GOO286" s="163"/>
      <c r="GOP286" s="216"/>
      <c r="GOQ286" s="217"/>
      <c r="GOR286" s="163"/>
      <c r="GOS286" s="163"/>
      <c r="GOT286" s="216"/>
      <c r="GOU286" s="217"/>
      <c r="GOV286" s="163"/>
      <c r="GOW286" s="163"/>
      <c r="GOX286" s="216"/>
      <c r="GOY286" s="217"/>
      <c r="GOZ286" s="163"/>
      <c r="GPA286" s="163"/>
      <c r="GPB286" s="216"/>
      <c r="GPC286" s="217"/>
      <c r="GPD286" s="163"/>
      <c r="GPE286" s="163"/>
      <c r="GPF286" s="216"/>
      <c r="GPG286" s="217"/>
      <c r="GPH286" s="163"/>
      <c r="GPI286" s="163"/>
      <c r="GPJ286" s="216"/>
      <c r="GPK286" s="217"/>
      <c r="GPL286" s="163"/>
      <c r="GPM286" s="163"/>
      <c r="GPN286" s="216"/>
      <c r="GPO286" s="217"/>
      <c r="GPP286" s="163"/>
      <c r="GPQ286" s="163"/>
      <c r="GPR286" s="216"/>
      <c r="GPS286" s="217"/>
      <c r="GPT286" s="163"/>
      <c r="GPU286" s="163"/>
      <c r="GPV286" s="216"/>
      <c r="GPW286" s="217"/>
      <c r="GPX286" s="163"/>
      <c r="GPY286" s="163"/>
      <c r="GPZ286" s="216"/>
      <c r="GQA286" s="217"/>
      <c r="GQB286" s="163"/>
      <c r="GQC286" s="163"/>
      <c r="GQD286" s="216"/>
      <c r="GQE286" s="217"/>
      <c r="GQF286" s="163"/>
      <c r="GQG286" s="163"/>
      <c r="GQH286" s="216"/>
      <c r="GQI286" s="217"/>
      <c r="GQJ286" s="163"/>
      <c r="GQK286" s="163"/>
      <c r="GQL286" s="216"/>
      <c r="GQM286" s="217"/>
      <c r="GQN286" s="163"/>
      <c r="GQO286" s="163"/>
      <c r="GQP286" s="216"/>
      <c r="GQQ286" s="217"/>
      <c r="GQR286" s="163"/>
      <c r="GQS286" s="163"/>
      <c r="GQT286" s="216"/>
      <c r="GQU286" s="217"/>
      <c r="GQV286" s="163"/>
      <c r="GQW286" s="163"/>
      <c r="GQX286" s="216"/>
      <c r="GQY286" s="217"/>
      <c r="GQZ286" s="163"/>
      <c r="GRA286" s="163"/>
      <c r="GRB286" s="216"/>
      <c r="GRC286" s="217"/>
      <c r="GRD286" s="163"/>
      <c r="GRE286" s="163"/>
      <c r="GRF286" s="216"/>
      <c r="GRG286" s="217"/>
      <c r="GRH286" s="163"/>
      <c r="GRI286" s="163"/>
      <c r="GRJ286" s="216"/>
      <c r="GRK286" s="217"/>
      <c r="GRL286" s="163"/>
      <c r="GRM286" s="163"/>
      <c r="GRN286" s="216"/>
      <c r="GRO286" s="217"/>
      <c r="GRP286" s="163"/>
      <c r="GRQ286" s="163"/>
      <c r="GRR286" s="216"/>
      <c r="GRS286" s="217"/>
      <c r="GRT286" s="163"/>
      <c r="GRU286" s="163"/>
      <c r="GRV286" s="216"/>
      <c r="GRW286" s="217"/>
      <c r="GRX286" s="163"/>
      <c r="GRY286" s="163"/>
      <c r="GRZ286" s="216"/>
      <c r="GSA286" s="217"/>
      <c r="GSB286" s="163"/>
      <c r="GSC286" s="163"/>
      <c r="GSD286" s="216"/>
      <c r="GSE286" s="217"/>
      <c r="GSF286" s="163"/>
      <c r="GSG286" s="163"/>
      <c r="GSH286" s="216"/>
      <c r="GSI286" s="217"/>
      <c r="GSJ286" s="163"/>
      <c r="GSK286" s="163"/>
      <c r="GSL286" s="216"/>
      <c r="GSM286" s="217"/>
      <c r="GSN286" s="163"/>
      <c r="GSO286" s="163"/>
      <c r="GSP286" s="216"/>
      <c r="GSQ286" s="217"/>
      <c r="GSR286" s="163"/>
      <c r="GSS286" s="163"/>
      <c r="GST286" s="216"/>
      <c r="GSU286" s="217"/>
      <c r="GSV286" s="163"/>
      <c r="GSW286" s="163"/>
      <c r="GSX286" s="216"/>
      <c r="GSY286" s="217"/>
      <c r="GSZ286" s="163"/>
      <c r="GTA286" s="163"/>
      <c r="GTB286" s="216"/>
      <c r="GTC286" s="217"/>
      <c r="GTD286" s="163"/>
      <c r="GTE286" s="163"/>
      <c r="GTF286" s="216"/>
      <c r="GTG286" s="217"/>
      <c r="GTH286" s="163"/>
      <c r="GTI286" s="163"/>
      <c r="GTJ286" s="216"/>
      <c r="GTK286" s="217"/>
      <c r="GTL286" s="163"/>
      <c r="GTM286" s="163"/>
      <c r="GTN286" s="216"/>
      <c r="GTO286" s="217"/>
      <c r="GTP286" s="163"/>
      <c r="GTQ286" s="163"/>
      <c r="GTR286" s="216"/>
      <c r="GTS286" s="217"/>
      <c r="GTT286" s="163"/>
      <c r="GTU286" s="163"/>
      <c r="GTV286" s="216"/>
      <c r="GTW286" s="217"/>
      <c r="GTX286" s="163"/>
      <c r="GTY286" s="163"/>
      <c r="GTZ286" s="216"/>
      <c r="GUA286" s="217"/>
      <c r="GUB286" s="163"/>
      <c r="GUC286" s="163"/>
      <c r="GUD286" s="216"/>
      <c r="GUE286" s="217"/>
      <c r="GUF286" s="163"/>
      <c r="GUG286" s="163"/>
      <c r="GUH286" s="216"/>
      <c r="GUI286" s="217"/>
      <c r="GUJ286" s="163"/>
      <c r="GUK286" s="163"/>
      <c r="GUL286" s="216"/>
      <c r="GUM286" s="217"/>
      <c r="GUN286" s="163"/>
      <c r="GUO286" s="163"/>
      <c r="GUP286" s="216"/>
      <c r="GUQ286" s="217"/>
      <c r="GUR286" s="163"/>
      <c r="GUS286" s="163"/>
      <c r="GUT286" s="216"/>
      <c r="GUU286" s="217"/>
      <c r="GUV286" s="163"/>
      <c r="GUW286" s="163"/>
      <c r="GUX286" s="216"/>
      <c r="GUY286" s="217"/>
      <c r="GUZ286" s="163"/>
      <c r="GVA286" s="163"/>
      <c r="GVB286" s="216"/>
      <c r="GVC286" s="217"/>
      <c r="GVD286" s="163"/>
      <c r="GVE286" s="163"/>
      <c r="GVF286" s="216"/>
      <c r="GVG286" s="217"/>
      <c r="GVH286" s="163"/>
      <c r="GVI286" s="163"/>
      <c r="GVJ286" s="216"/>
      <c r="GVK286" s="217"/>
      <c r="GVL286" s="163"/>
      <c r="GVM286" s="163"/>
      <c r="GVN286" s="216"/>
      <c r="GVO286" s="217"/>
      <c r="GVP286" s="163"/>
      <c r="GVQ286" s="163"/>
      <c r="GVR286" s="216"/>
      <c r="GVS286" s="217"/>
      <c r="GVT286" s="163"/>
      <c r="GVU286" s="163"/>
      <c r="GVV286" s="216"/>
      <c r="GVW286" s="217"/>
      <c r="GVX286" s="163"/>
      <c r="GVY286" s="163"/>
      <c r="GVZ286" s="216"/>
      <c r="GWA286" s="217"/>
      <c r="GWB286" s="163"/>
      <c r="GWC286" s="163"/>
      <c r="GWD286" s="216"/>
      <c r="GWE286" s="217"/>
      <c r="GWF286" s="163"/>
      <c r="GWG286" s="163"/>
      <c r="GWH286" s="216"/>
      <c r="GWI286" s="217"/>
      <c r="GWJ286" s="163"/>
      <c r="GWK286" s="163"/>
      <c r="GWL286" s="216"/>
      <c r="GWM286" s="217"/>
      <c r="GWN286" s="163"/>
      <c r="GWO286" s="163"/>
      <c r="GWP286" s="216"/>
      <c r="GWQ286" s="217"/>
      <c r="GWR286" s="163"/>
      <c r="GWS286" s="163"/>
      <c r="GWT286" s="216"/>
      <c r="GWU286" s="217"/>
      <c r="GWV286" s="163"/>
      <c r="GWW286" s="163"/>
      <c r="GWX286" s="216"/>
      <c r="GWY286" s="217"/>
      <c r="GWZ286" s="163"/>
      <c r="GXA286" s="163"/>
      <c r="GXB286" s="216"/>
      <c r="GXC286" s="217"/>
      <c r="GXD286" s="163"/>
      <c r="GXE286" s="163"/>
      <c r="GXF286" s="216"/>
      <c r="GXG286" s="217"/>
      <c r="GXH286" s="163"/>
      <c r="GXI286" s="163"/>
      <c r="GXJ286" s="216"/>
      <c r="GXK286" s="217"/>
      <c r="GXL286" s="163"/>
      <c r="GXM286" s="163"/>
      <c r="GXN286" s="216"/>
      <c r="GXO286" s="217"/>
      <c r="GXP286" s="163"/>
      <c r="GXQ286" s="163"/>
      <c r="GXR286" s="216"/>
      <c r="GXS286" s="217"/>
      <c r="GXT286" s="163"/>
      <c r="GXU286" s="163"/>
      <c r="GXV286" s="216"/>
      <c r="GXW286" s="217"/>
      <c r="GXX286" s="163"/>
      <c r="GXY286" s="163"/>
      <c r="GXZ286" s="216"/>
      <c r="GYA286" s="217"/>
      <c r="GYB286" s="163"/>
      <c r="GYC286" s="163"/>
      <c r="GYD286" s="216"/>
      <c r="GYE286" s="217"/>
      <c r="GYF286" s="163"/>
      <c r="GYG286" s="163"/>
      <c r="GYH286" s="216"/>
      <c r="GYI286" s="217"/>
      <c r="GYJ286" s="163"/>
      <c r="GYK286" s="163"/>
      <c r="GYL286" s="216"/>
      <c r="GYM286" s="217"/>
      <c r="GYN286" s="163"/>
      <c r="GYO286" s="163"/>
      <c r="GYP286" s="216"/>
      <c r="GYQ286" s="217"/>
      <c r="GYR286" s="163"/>
      <c r="GYS286" s="163"/>
      <c r="GYT286" s="216"/>
      <c r="GYU286" s="217"/>
      <c r="GYV286" s="163"/>
      <c r="GYW286" s="163"/>
      <c r="GYX286" s="216"/>
      <c r="GYY286" s="217"/>
      <c r="GYZ286" s="163"/>
      <c r="GZA286" s="163"/>
      <c r="GZB286" s="216"/>
      <c r="GZC286" s="217"/>
      <c r="GZD286" s="163"/>
      <c r="GZE286" s="163"/>
      <c r="GZF286" s="216"/>
      <c r="GZG286" s="217"/>
      <c r="GZH286" s="163"/>
      <c r="GZI286" s="163"/>
      <c r="GZJ286" s="216"/>
      <c r="GZK286" s="217"/>
      <c r="GZL286" s="163"/>
      <c r="GZM286" s="163"/>
      <c r="GZN286" s="216"/>
      <c r="GZO286" s="217"/>
      <c r="GZP286" s="163"/>
      <c r="GZQ286" s="163"/>
      <c r="GZR286" s="216"/>
      <c r="GZS286" s="217"/>
      <c r="GZT286" s="163"/>
      <c r="GZU286" s="163"/>
      <c r="GZV286" s="216"/>
      <c r="GZW286" s="217"/>
      <c r="GZX286" s="163"/>
      <c r="GZY286" s="163"/>
      <c r="GZZ286" s="216"/>
      <c r="HAA286" s="217"/>
      <c r="HAB286" s="163"/>
      <c r="HAC286" s="163"/>
      <c r="HAD286" s="216"/>
      <c r="HAE286" s="217"/>
      <c r="HAF286" s="163"/>
      <c r="HAG286" s="163"/>
      <c r="HAH286" s="216"/>
      <c r="HAI286" s="217"/>
      <c r="HAJ286" s="163"/>
      <c r="HAK286" s="163"/>
      <c r="HAL286" s="216"/>
      <c r="HAM286" s="217"/>
      <c r="HAN286" s="163"/>
      <c r="HAO286" s="163"/>
      <c r="HAP286" s="216"/>
      <c r="HAQ286" s="217"/>
      <c r="HAR286" s="163"/>
      <c r="HAS286" s="163"/>
      <c r="HAT286" s="216"/>
      <c r="HAU286" s="217"/>
      <c r="HAV286" s="163"/>
      <c r="HAW286" s="163"/>
      <c r="HAX286" s="216"/>
      <c r="HAY286" s="217"/>
      <c r="HAZ286" s="163"/>
      <c r="HBA286" s="163"/>
      <c r="HBB286" s="216"/>
      <c r="HBC286" s="217"/>
      <c r="HBD286" s="163"/>
      <c r="HBE286" s="163"/>
      <c r="HBF286" s="216"/>
      <c r="HBG286" s="217"/>
      <c r="HBH286" s="163"/>
      <c r="HBI286" s="163"/>
      <c r="HBJ286" s="216"/>
      <c r="HBK286" s="217"/>
      <c r="HBL286" s="163"/>
      <c r="HBM286" s="163"/>
      <c r="HBN286" s="216"/>
      <c r="HBO286" s="217"/>
      <c r="HBP286" s="163"/>
      <c r="HBQ286" s="163"/>
      <c r="HBR286" s="216"/>
      <c r="HBS286" s="217"/>
      <c r="HBT286" s="163"/>
      <c r="HBU286" s="163"/>
      <c r="HBV286" s="216"/>
      <c r="HBW286" s="217"/>
      <c r="HBX286" s="163"/>
      <c r="HBY286" s="163"/>
      <c r="HBZ286" s="216"/>
      <c r="HCA286" s="217"/>
      <c r="HCB286" s="163"/>
      <c r="HCC286" s="163"/>
      <c r="HCD286" s="216"/>
      <c r="HCE286" s="217"/>
      <c r="HCF286" s="163"/>
      <c r="HCG286" s="163"/>
      <c r="HCH286" s="216"/>
      <c r="HCI286" s="217"/>
      <c r="HCJ286" s="163"/>
      <c r="HCK286" s="163"/>
      <c r="HCL286" s="216"/>
      <c r="HCM286" s="217"/>
      <c r="HCN286" s="163"/>
      <c r="HCO286" s="163"/>
      <c r="HCP286" s="216"/>
      <c r="HCQ286" s="217"/>
      <c r="HCR286" s="163"/>
      <c r="HCS286" s="163"/>
      <c r="HCT286" s="216"/>
      <c r="HCU286" s="217"/>
      <c r="HCV286" s="163"/>
      <c r="HCW286" s="163"/>
      <c r="HCX286" s="216"/>
      <c r="HCY286" s="217"/>
      <c r="HCZ286" s="163"/>
      <c r="HDA286" s="163"/>
      <c r="HDB286" s="216"/>
      <c r="HDC286" s="217"/>
      <c r="HDD286" s="163"/>
      <c r="HDE286" s="163"/>
      <c r="HDF286" s="216"/>
      <c r="HDG286" s="217"/>
      <c r="HDH286" s="163"/>
      <c r="HDI286" s="163"/>
      <c r="HDJ286" s="216"/>
      <c r="HDK286" s="217"/>
      <c r="HDL286" s="163"/>
      <c r="HDM286" s="163"/>
      <c r="HDN286" s="216"/>
      <c r="HDO286" s="217"/>
      <c r="HDP286" s="163"/>
      <c r="HDQ286" s="163"/>
      <c r="HDR286" s="216"/>
      <c r="HDS286" s="217"/>
      <c r="HDT286" s="163"/>
      <c r="HDU286" s="163"/>
      <c r="HDV286" s="216"/>
      <c r="HDW286" s="217"/>
      <c r="HDX286" s="163"/>
      <c r="HDY286" s="163"/>
      <c r="HDZ286" s="216"/>
      <c r="HEA286" s="217"/>
      <c r="HEB286" s="163"/>
      <c r="HEC286" s="163"/>
      <c r="HED286" s="216"/>
      <c r="HEE286" s="217"/>
      <c r="HEF286" s="163"/>
      <c r="HEG286" s="163"/>
      <c r="HEH286" s="216"/>
      <c r="HEI286" s="217"/>
      <c r="HEJ286" s="163"/>
      <c r="HEK286" s="163"/>
      <c r="HEL286" s="216"/>
      <c r="HEM286" s="217"/>
      <c r="HEN286" s="163"/>
      <c r="HEO286" s="163"/>
      <c r="HEP286" s="216"/>
      <c r="HEQ286" s="217"/>
      <c r="HER286" s="163"/>
      <c r="HES286" s="163"/>
      <c r="HET286" s="216"/>
      <c r="HEU286" s="217"/>
      <c r="HEV286" s="163"/>
      <c r="HEW286" s="163"/>
      <c r="HEX286" s="216"/>
      <c r="HEY286" s="217"/>
      <c r="HEZ286" s="163"/>
      <c r="HFA286" s="163"/>
      <c r="HFB286" s="216"/>
      <c r="HFC286" s="217"/>
      <c r="HFD286" s="163"/>
      <c r="HFE286" s="163"/>
      <c r="HFF286" s="216"/>
      <c r="HFG286" s="217"/>
      <c r="HFH286" s="163"/>
      <c r="HFI286" s="163"/>
      <c r="HFJ286" s="216"/>
      <c r="HFK286" s="217"/>
      <c r="HFL286" s="163"/>
      <c r="HFM286" s="163"/>
      <c r="HFN286" s="216"/>
      <c r="HFO286" s="217"/>
      <c r="HFP286" s="163"/>
      <c r="HFQ286" s="163"/>
      <c r="HFR286" s="216"/>
      <c r="HFS286" s="217"/>
      <c r="HFT286" s="163"/>
      <c r="HFU286" s="163"/>
      <c r="HFV286" s="216"/>
      <c r="HFW286" s="217"/>
      <c r="HFX286" s="163"/>
      <c r="HFY286" s="163"/>
      <c r="HFZ286" s="216"/>
      <c r="HGA286" s="217"/>
      <c r="HGB286" s="163"/>
      <c r="HGC286" s="163"/>
      <c r="HGD286" s="216"/>
      <c r="HGE286" s="217"/>
      <c r="HGF286" s="163"/>
      <c r="HGG286" s="163"/>
      <c r="HGH286" s="216"/>
      <c r="HGI286" s="217"/>
      <c r="HGJ286" s="163"/>
      <c r="HGK286" s="163"/>
      <c r="HGL286" s="216"/>
      <c r="HGM286" s="217"/>
      <c r="HGN286" s="163"/>
      <c r="HGO286" s="163"/>
      <c r="HGP286" s="216"/>
      <c r="HGQ286" s="217"/>
      <c r="HGR286" s="163"/>
      <c r="HGS286" s="163"/>
      <c r="HGT286" s="216"/>
      <c r="HGU286" s="217"/>
      <c r="HGV286" s="163"/>
      <c r="HGW286" s="163"/>
      <c r="HGX286" s="216"/>
      <c r="HGY286" s="217"/>
      <c r="HGZ286" s="163"/>
      <c r="HHA286" s="163"/>
      <c r="HHB286" s="216"/>
      <c r="HHC286" s="217"/>
      <c r="HHD286" s="163"/>
      <c r="HHE286" s="163"/>
      <c r="HHF286" s="216"/>
      <c r="HHG286" s="217"/>
      <c r="HHH286" s="163"/>
      <c r="HHI286" s="163"/>
      <c r="HHJ286" s="216"/>
      <c r="HHK286" s="217"/>
      <c r="HHL286" s="163"/>
      <c r="HHM286" s="163"/>
      <c r="HHN286" s="216"/>
      <c r="HHO286" s="217"/>
      <c r="HHP286" s="163"/>
      <c r="HHQ286" s="163"/>
      <c r="HHR286" s="216"/>
      <c r="HHS286" s="217"/>
      <c r="HHT286" s="163"/>
      <c r="HHU286" s="163"/>
      <c r="HHV286" s="216"/>
      <c r="HHW286" s="217"/>
      <c r="HHX286" s="163"/>
      <c r="HHY286" s="163"/>
      <c r="HHZ286" s="216"/>
      <c r="HIA286" s="217"/>
      <c r="HIB286" s="163"/>
      <c r="HIC286" s="163"/>
      <c r="HID286" s="216"/>
      <c r="HIE286" s="217"/>
      <c r="HIF286" s="163"/>
      <c r="HIG286" s="163"/>
      <c r="HIH286" s="216"/>
      <c r="HII286" s="217"/>
      <c r="HIJ286" s="163"/>
      <c r="HIK286" s="163"/>
      <c r="HIL286" s="216"/>
      <c r="HIM286" s="217"/>
      <c r="HIN286" s="163"/>
      <c r="HIO286" s="163"/>
      <c r="HIP286" s="216"/>
      <c r="HIQ286" s="217"/>
      <c r="HIR286" s="163"/>
      <c r="HIS286" s="163"/>
      <c r="HIT286" s="216"/>
      <c r="HIU286" s="217"/>
      <c r="HIV286" s="163"/>
      <c r="HIW286" s="163"/>
      <c r="HIX286" s="216"/>
      <c r="HIY286" s="217"/>
      <c r="HIZ286" s="163"/>
      <c r="HJA286" s="163"/>
      <c r="HJB286" s="216"/>
      <c r="HJC286" s="217"/>
      <c r="HJD286" s="163"/>
      <c r="HJE286" s="163"/>
      <c r="HJF286" s="216"/>
      <c r="HJG286" s="217"/>
      <c r="HJH286" s="163"/>
      <c r="HJI286" s="163"/>
      <c r="HJJ286" s="216"/>
      <c r="HJK286" s="217"/>
      <c r="HJL286" s="163"/>
      <c r="HJM286" s="163"/>
      <c r="HJN286" s="216"/>
      <c r="HJO286" s="217"/>
      <c r="HJP286" s="163"/>
      <c r="HJQ286" s="163"/>
      <c r="HJR286" s="216"/>
      <c r="HJS286" s="217"/>
      <c r="HJT286" s="163"/>
      <c r="HJU286" s="163"/>
      <c r="HJV286" s="216"/>
      <c r="HJW286" s="217"/>
      <c r="HJX286" s="163"/>
      <c r="HJY286" s="163"/>
      <c r="HJZ286" s="216"/>
      <c r="HKA286" s="217"/>
      <c r="HKB286" s="163"/>
      <c r="HKC286" s="163"/>
      <c r="HKD286" s="216"/>
      <c r="HKE286" s="217"/>
      <c r="HKF286" s="163"/>
      <c r="HKG286" s="163"/>
      <c r="HKH286" s="216"/>
      <c r="HKI286" s="217"/>
      <c r="HKJ286" s="163"/>
      <c r="HKK286" s="163"/>
      <c r="HKL286" s="216"/>
      <c r="HKM286" s="217"/>
      <c r="HKN286" s="163"/>
      <c r="HKO286" s="163"/>
      <c r="HKP286" s="216"/>
      <c r="HKQ286" s="217"/>
      <c r="HKR286" s="163"/>
      <c r="HKS286" s="163"/>
      <c r="HKT286" s="216"/>
      <c r="HKU286" s="217"/>
      <c r="HKV286" s="163"/>
      <c r="HKW286" s="163"/>
      <c r="HKX286" s="216"/>
      <c r="HKY286" s="217"/>
      <c r="HKZ286" s="163"/>
      <c r="HLA286" s="163"/>
      <c r="HLB286" s="216"/>
      <c r="HLC286" s="217"/>
      <c r="HLD286" s="163"/>
      <c r="HLE286" s="163"/>
      <c r="HLF286" s="216"/>
      <c r="HLG286" s="217"/>
      <c r="HLH286" s="163"/>
      <c r="HLI286" s="163"/>
      <c r="HLJ286" s="216"/>
      <c r="HLK286" s="217"/>
      <c r="HLL286" s="163"/>
      <c r="HLM286" s="163"/>
      <c r="HLN286" s="216"/>
      <c r="HLO286" s="217"/>
      <c r="HLP286" s="163"/>
      <c r="HLQ286" s="163"/>
      <c r="HLR286" s="216"/>
      <c r="HLS286" s="217"/>
      <c r="HLT286" s="163"/>
      <c r="HLU286" s="163"/>
      <c r="HLV286" s="216"/>
      <c r="HLW286" s="217"/>
      <c r="HLX286" s="163"/>
      <c r="HLY286" s="163"/>
      <c r="HLZ286" s="216"/>
      <c r="HMA286" s="217"/>
      <c r="HMB286" s="163"/>
      <c r="HMC286" s="163"/>
      <c r="HMD286" s="216"/>
      <c r="HME286" s="217"/>
      <c r="HMF286" s="163"/>
      <c r="HMG286" s="163"/>
      <c r="HMH286" s="216"/>
      <c r="HMI286" s="217"/>
      <c r="HMJ286" s="163"/>
      <c r="HMK286" s="163"/>
      <c r="HML286" s="216"/>
      <c r="HMM286" s="217"/>
      <c r="HMN286" s="163"/>
      <c r="HMO286" s="163"/>
      <c r="HMP286" s="216"/>
      <c r="HMQ286" s="217"/>
      <c r="HMR286" s="163"/>
      <c r="HMS286" s="163"/>
      <c r="HMT286" s="216"/>
      <c r="HMU286" s="217"/>
      <c r="HMV286" s="163"/>
      <c r="HMW286" s="163"/>
      <c r="HMX286" s="216"/>
      <c r="HMY286" s="217"/>
      <c r="HMZ286" s="163"/>
      <c r="HNA286" s="163"/>
      <c r="HNB286" s="216"/>
      <c r="HNC286" s="217"/>
      <c r="HND286" s="163"/>
      <c r="HNE286" s="163"/>
      <c r="HNF286" s="216"/>
      <c r="HNG286" s="217"/>
      <c r="HNH286" s="163"/>
      <c r="HNI286" s="163"/>
      <c r="HNJ286" s="216"/>
      <c r="HNK286" s="217"/>
      <c r="HNL286" s="163"/>
      <c r="HNM286" s="163"/>
      <c r="HNN286" s="216"/>
      <c r="HNO286" s="217"/>
      <c r="HNP286" s="163"/>
      <c r="HNQ286" s="163"/>
      <c r="HNR286" s="216"/>
      <c r="HNS286" s="217"/>
      <c r="HNT286" s="163"/>
      <c r="HNU286" s="163"/>
      <c r="HNV286" s="216"/>
      <c r="HNW286" s="217"/>
      <c r="HNX286" s="163"/>
      <c r="HNY286" s="163"/>
      <c r="HNZ286" s="216"/>
      <c r="HOA286" s="217"/>
      <c r="HOB286" s="163"/>
      <c r="HOC286" s="163"/>
      <c r="HOD286" s="216"/>
      <c r="HOE286" s="217"/>
      <c r="HOF286" s="163"/>
      <c r="HOG286" s="163"/>
      <c r="HOH286" s="216"/>
      <c r="HOI286" s="217"/>
      <c r="HOJ286" s="163"/>
      <c r="HOK286" s="163"/>
      <c r="HOL286" s="216"/>
      <c r="HOM286" s="217"/>
      <c r="HON286" s="163"/>
      <c r="HOO286" s="163"/>
      <c r="HOP286" s="216"/>
      <c r="HOQ286" s="217"/>
      <c r="HOR286" s="163"/>
      <c r="HOS286" s="163"/>
      <c r="HOT286" s="216"/>
      <c r="HOU286" s="217"/>
      <c r="HOV286" s="163"/>
      <c r="HOW286" s="163"/>
      <c r="HOX286" s="216"/>
      <c r="HOY286" s="217"/>
      <c r="HOZ286" s="163"/>
      <c r="HPA286" s="163"/>
      <c r="HPB286" s="216"/>
      <c r="HPC286" s="217"/>
      <c r="HPD286" s="163"/>
      <c r="HPE286" s="163"/>
      <c r="HPF286" s="216"/>
      <c r="HPG286" s="217"/>
      <c r="HPH286" s="163"/>
      <c r="HPI286" s="163"/>
      <c r="HPJ286" s="216"/>
      <c r="HPK286" s="217"/>
      <c r="HPL286" s="163"/>
      <c r="HPM286" s="163"/>
      <c r="HPN286" s="216"/>
      <c r="HPO286" s="217"/>
      <c r="HPP286" s="163"/>
      <c r="HPQ286" s="163"/>
      <c r="HPR286" s="216"/>
      <c r="HPS286" s="217"/>
      <c r="HPT286" s="163"/>
      <c r="HPU286" s="163"/>
      <c r="HPV286" s="216"/>
      <c r="HPW286" s="217"/>
      <c r="HPX286" s="163"/>
      <c r="HPY286" s="163"/>
      <c r="HPZ286" s="216"/>
      <c r="HQA286" s="217"/>
      <c r="HQB286" s="163"/>
      <c r="HQC286" s="163"/>
      <c r="HQD286" s="216"/>
      <c r="HQE286" s="217"/>
      <c r="HQF286" s="163"/>
      <c r="HQG286" s="163"/>
      <c r="HQH286" s="216"/>
      <c r="HQI286" s="217"/>
      <c r="HQJ286" s="163"/>
      <c r="HQK286" s="163"/>
      <c r="HQL286" s="216"/>
      <c r="HQM286" s="217"/>
      <c r="HQN286" s="163"/>
      <c r="HQO286" s="163"/>
      <c r="HQP286" s="216"/>
      <c r="HQQ286" s="217"/>
      <c r="HQR286" s="163"/>
      <c r="HQS286" s="163"/>
      <c r="HQT286" s="216"/>
      <c r="HQU286" s="217"/>
      <c r="HQV286" s="163"/>
      <c r="HQW286" s="163"/>
      <c r="HQX286" s="216"/>
      <c r="HQY286" s="217"/>
      <c r="HQZ286" s="163"/>
      <c r="HRA286" s="163"/>
      <c r="HRB286" s="216"/>
      <c r="HRC286" s="217"/>
      <c r="HRD286" s="163"/>
      <c r="HRE286" s="163"/>
      <c r="HRF286" s="216"/>
      <c r="HRG286" s="217"/>
      <c r="HRH286" s="163"/>
      <c r="HRI286" s="163"/>
      <c r="HRJ286" s="216"/>
      <c r="HRK286" s="217"/>
      <c r="HRL286" s="163"/>
      <c r="HRM286" s="163"/>
      <c r="HRN286" s="216"/>
      <c r="HRO286" s="217"/>
      <c r="HRP286" s="163"/>
      <c r="HRQ286" s="163"/>
      <c r="HRR286" s="216"/>
      <c r="HRS286" s="217"/>
      <c r="HRT286" s="163"/>
      <c r="HRU286" s="163"/>
      <c r="HRV286" s="216"/>
      <c r="HRW286" s="217"/>
      <c r="HRX286" s="163"/>
      <c r="HRY286" s="163"/>
      <c r="HRZ286" s="216"/>
      <c r="HSA286" s="217"/>
      <c r="HSB286" s="163"/>
      <c r="HSC286" s="163"/>
      <c r="HSD286" s="216"/>
      <c r="HSE286" s="217"/>
      <c r="HSF286" s="163"/>
      <c r="HSG286" s="163"/>
      <c r="HSH286" s="216"/>
      <c r="HSI286" s="217"/>
      <c r="HSJ286" s="163"/>
      <c r="HSK286" s="163"/>
      <c r="HSL286" s="216"/>
      <c r="HSM286" s="217"/>
      <c r="HSN286" s="163"/>
      <c r="HSO286" s="163"/>
      <c r="HSP286" s="216"/>
      <c r="HSQ286" s="217"/>
      <c r="HSR286" s="163"/>
      <c r="HSS286" s="163"/>
      <c r="HST286" s="216"/>
      <c r="HSU286" s="217"/>
      <c r="HSV286" s="163"/>
      <c r="HSW286" s="163"/>
      <c r="HSX286" s="216"/>
      <c r="HSY286" s="217"/>
      <c r="HSZ286" s="163"/>
      <c r="HTA286" s="163"/>
      <c r="HTB286" s="216"/>
      <c r="HTC286" s="217"/>
      <c r="HTD286" s="163"/>
      <c r="HTE286" s="163"/>
      <c r="HTF286" s="216"/>
      <c r="HTG286" s="217"/>
      <c r="HTH286" s="163"/>
      <c r="HTI286" s="163"/>
      <c r="HTJ286" s="216"/>
      <c r="HTK286" s="217"/>
      <c r="HTL286" s="163"/>
      <c r="HTM286" s="163"/>
      <c r="HTN286" s="216"/>
      <c r="HTO286" s="217"/>
      <c r="HTP286" s="163"/>
      <c r="HTQ286" s="163"/>
      <c r="HTR286" s="216"/>
      <c r="HTS286" s="217"/>
      <c r="HTT286" s="163"/>
      <c r="HTU286" s="163"/>
      <c r="HTV286" s="216"/>
      <c r="HTW286" s="217"/>
      <c r="HTX286" s="163"/>
      <c r="HTY286" s="163"/>
      <c r="HTZ286" s="216"/>
      <c r="HUA286" s="217"/>
      <c r="HUB286" s="163"/>
      <c r="HUC286" s="163"/>
      <c r="HUD286" s="216"/>
      <c r="HUE286" s="217"/>
      <c r="HUF286" s="163"/>
      <c r="HUG286" s="163"/>
      <c r="HUH286" s="216"/>
      <c r="HUI286" s="217"/>
      <c r="HUJ286" s="163"/>
      <c r="HUK286" s="163"/>
      <c r="HUL286" s="216"/>
      <c r="HUM286" s="217"/>
      <c r="HUN286" s="163"/>
      <c r="HUO286" s="163"/>
      <c r="HUP286" s="216"/>
      <c r="HUQ286" s="217"/>
      <c r="HUR286" s="163"/>
      <c r="HUS286" s="163"/>
      <c r="HUT286" s="216"/>
      <c r="HUU286" s="217"/>
      <c r="HUV286" s="163"/>
      <c r="HUW286" s="163"/>
      <c r="HUX286" s="216"/>
      <c r="HUY286" s="217"/>
      <c r="HUZ286" s="163"/>
      <c r="HVA286" s="163"/>
      <c r="HVB286" s="216"/>
      <c r="HVC286" s="217"/>
      <c r="HVD286" s="163"/>
      <c r="HVE286" s="163"/>
      <c r="HVF286" s="216"/>
      <c r="HVG286" s="217"/>
      <c r="HVH286" s="163"/>
      <c r="HVI286" s="163"/>
      <c r="HVJ286" s="216"/>
      <c r="HVK286" s="217"/>
      <c r="HVL286" s="163"/>
      <c r="HVM286" s="163"/>
      <c r="HVN286" s="216"/>
      <c r="HVO286" s="217"/>
      <c r="HVP286" s="163"/>
      <c r="HVQ286" s="163"/>
      <c r="HVR286" s="216"/>
      <c r="HVS286" s="217"/>
      <c r="HVT286" s="163"/>
      <c r="HVU286" s="163"/>
      <c r="HVV286" s="216"/>
      <c r="HVW286" s="217"/>
      <c r="HVX286" s="163"/>
      <c r="HVY286" s="163"/>
      <c r="HVZ286" s="216"/>
      <c r="HWA286" s="217"/>
      <c r="HWB286" s="163"/>
      <c r="HWC286" s="163"/>
      <c r="HWD286" s="216"/>
      <c r="HWE286" s="217"/>
      <c r="HWF286" s="163"/>
      <c r="HWG286" s="163"/>
      <c r="HWH286" s="216"/>
      <c r="HWI286" s="217"/>
      <c r="HWJ286" s="163"/>
      <c r="HWK286" s="163"/>
      <c r="HWL286" s="216"/>
      <c r="HWM286" s="217"/>
      <c r="HWN286" s="163"/>
      <c r="HWO286" s="163"/>
      <c r="HWP286" s="216"/>
      <c r="HWQ286" s="217"/>
      <c r="HWR286" s="163"/>
      <c r="HWS286" s="163"/>
      <c r="HWT286" s="216"/>
      <c r="HWU286" s="217"/>
      <c r="HWV286" s="163"/>
      <c r="HWW286" s="163"/>
      <c r="HWX286" s="216"/>
      <c r="HWY286" s="217"/>
      <c r="HWZ286" s="163"/>
      <c r="HXA286" s="163"/>
      <c r="HXB286" s="216"/>
      <c r="HXC286" s="217"/>
      <c r="HXD286" s="163"/>
      <c r="HXE286" s="163"/>
      <c r="HXF286" s="216"/>
      <c r="HXG286" s="217"/>
      <c r="HXH286" s="163"/>
      <c r="HXI286" s="163"/>
      <c r="HXJ286" s="216"/>
      <c r="HXK286" s="217"/>
      <c r="HXL286" s="163"/>
      <c r="HXM286" s="163"/>
      <c r="HXN286" s="216"/>
      <c r="HXO286" s="217"/>
      <c r="HXP286" s="163"/>
      <c r="HXQ286" s="163"/>
      <c r="HXR286" s="216"/>
      <c r="HXS286" s="217"/>
      <c r="HXT286" s="163"/>
      <c r="HXU286" s="163"/>
      <c r="HXV286" s="216"/>
      <c r="HXW286" s="217"/>
      <c r="HXX286" s="163"/>
      <c r="HXY286" s="163"/>
      <c r="HXZ286" s="216"/>
      <c r="HYA286" s="217"/>
      <c r="HYB286" s="163"/>
      <c r="HYC286" s="163"/>
      <c r="HYD286" s="216"/>
      <c r="HYE286" s="217"/>
      <c r="HYF286" s="163"/>
      <c r="HYG286" s="163"/>
      <c r="HYH286" s="216"/>
      <c r="HYI286" s="217"/>
      <c r="HYJ286" s="163"/>
      <c r="HYK286" s="163"/>
      <c r="HYL286" s="216"/>
      <c r="HYM286" s="217"/>
      <c r="HYN286" s="163"/>
      <c r="HYO286" s="163"/>
      <c r="HYP286" s="216"/>
      <c r="HYQ286" s="217"/>
      <c r="HYR286" s="163"/>
      <c r="HYS286" s="163"/>
      <c r="HYT286" s="216"/>
      <c r="HYU286" s="217"/>
      <c r="HYV286" s="163"/>
      <c r="HYW286" s="163"/>
      <c r="HYX286" s="216"/>
      <c r="HYY286" s="217"/>
      <c r="HYZ286" s="163"/>
      <c r="HZA286" s="163"/>
      <c r="HZB286" s="216"/>
      <c r="HZC286" s="217"/>
      <c r="HZD286" s="163"/>
      <c r="HZE286" s="163"/>
      <c r="HZF286" s="216"/>
      <c r="HZG286" s="217"/>
      <c r="HZH286" s="163"/>
      <c r="HZI286" s="163"/>
      <c r="HZJ286" s="216"/>
      <c r="HZK286" s="217"/>
      <c r="HZL286" s="163"/>
      <c r="HZM286" s="163"/>
      <c r="HZN286" s="216"/>
      <c r="HZO286" s="217"/>
      <c r="HZP286" s="163"/>
      <c r="HZQ286" s="163"/>
      <c r="HZR286" s="216"/>
      <c r="HZS286" s="217"/>
      <c r="HZT286" s="163"/>
      <c r="HZU286" s="163"/>
      <c r="HZV286" s="216"/>
      <c r="HZW286" s="217"/>
      <c r="HZX286" s="163"/>
      <c r="HZY286" s="163"/>
      <c r="HZZ286" s="216"/>
      <c r="IAA286" s="217"/>
      <c r="IAB286" s="163"/>
      <c r="IAC286" s="163"/>
      <c r="IAD286" s="216"/>
      <c r="IAE286" s="217"/>
      <c r="IAF286" s="163"/>
      <c r="IAG286" s="163"/>
      <c r="IAH286" s="216"/>
      <c r="IAI286" s="217"/>
      <c r="IAJ286" s="163"/>
      <c r="IAK286" s="163"/>
      <c r="IAL286" s="216"/>
      <c r="IAM286" s="217"/>
      <c r="IAN286" s="163"/>
      <c r="IAO286" s="163"/>
      <c r="IAP286" s="216"/>
      <c r="IAQ286" s="217"/>
      <c r="IAR286" s="163"/>
      <c r="IAS286" s="163"/>
      <c r="IAT286" s="216"/>
      <c r="IAU286" s="217"/>
      <c r="IAV286" s="163"/>
      <c r="IAW286" s="163"/>
      <c r="IAX286" s="216"/>
      <c r="IAY286" s="217"/>
      <c r="IAZ286" s="163"/>
      <c r="IBA286" s="163"/>
      <c r="IBB286" s="216"/>
      <c r="IBC286" s="217"/>
      <c r="IBD286" s="163"/>
      <c r="IBE286" s="163"/>
      <c r="IBF286" s="216"/>
      <c r="IBG286" s="217"/>
      <c r="IBH286" s="163"/>
      <c r="IBI286" s="163"/>
      <c r="IBJ286" s="216"/>
      <c r="IBK286" s="217"/>
      <c r="IBL286" s="163"/>
      <c r="IBM286" s="163"/>
      <c r="IBN286" s="216"/>
      <c r="IBO286" s="217"/>
      <c r="IBP286" s="163"/>
      <c r="IBQ286" s="163"/>
      <c r="IBR286" s="216"/>
      <c r="IBS286" s="217"/>
      <c r="IBT286" s="163"/>
      <c r="IBU286" s="163"/>
      <c r="IBV286" s="216"/>
      <c r="IBW286" s="217"/>
      <c r="IBX286" s="163"/>
      <c r="IBY286" s="163"/>
      <c r="IBZ286" s="216"/>
      <c r="ICA286" s="217"/>
      <c r="ICB286" s="163"/>
      <c r="ICC286" s="163"/>
      <c r="ICD286" s="216"/>
      <c r="ICE286" s="217"/>
      <c r="ICF286" s="163"/>
      <c r="ICG286" s="163"/>
      <c r="ICH286" s="216"/>
      <c r="ICI286" s="217"/>
      <c r="ICJ286" s="163"/>
      <c r="ICK286" s="163"/>
      <c r="ICL286" s="216"/>
      <c r="ICM286" s="217"/>
      <c r="ICN286" s="163"/>
      <c r="ICO286" s="163"/>
      <c r="ICP286" s="216"/>
      <c r="ICQ286" s="217"/>
      <c r="ICR286" s="163"/>
      <c r="ICS286" s="163"/>
      <c r="ICT286" s="216"/>
      <c r="ICU286" s="217"/>
      <c r="ICV286" s="163"/>
      <c r="ICW286" s="163"/>
      <c r="ICX286" s="216"/>
      <c r="ICY286" s="217"/>
      <c r="ICZ286" s="163"/>
      <c r="IDA286" s="163"/>
      <c r="IDB286" s="216"/>
      <c r="IDC286" s="217"/>
      <c r="IDD286" s="163"/>
      <c r="IDE286" s="163"/>
      <c r="IDF286" s="216"/>
      <c r="IDG286" s="217"/>
      <c r="IDH286" s="163"/>
      <c r="IDI286" s="163"/>
      <c r="IDJ286" s="216"/>
      <c r="IDK286" s="217"/>
      <c r="IDL286" s="163"/>
      <c r="IDM286" s="163"/>
      <c r="IDN286" s="216"/>
      <c r="IDO286" s="217"/>
      <c r="IDP286" s="163"/>
      <c r="IDQ286" s="163"/>
      <c r="IDR286" s="216"/>
      <c r="IDS286" s="217"/>
      <c r="IDT286" s="163"/>
      <c r="IDU286" s="163"/>
      <c r="IDV286" s="216"/>
      <c r="IDW286" s="217"/>
      <c r="IDX286" s="163"/>
      <c r="IDY286" s="163"/>
      <c r="IDZ286" s="216"/>
      <c r="IEA286" s="217"/>
      <c r="IEB286" s="163"/>
      <c r="IEC286" s="163"/>
      <c r="IED286" s="216"/>
      <c r="IEE286" s="217"/>
      <c r="IEF286" s="163"/>
      <c r="IEG286" s="163"/>
      <c r="IEH286" s="216"/>
      <c r="IEI286" s="217"/>
      <c r="IEJ286" s="163"/>
      <c r="IEK286" s="163"/>
      <c r="IEL286" s="216"/>
      <c r="IEM286" s="217"/>
      <c r="IEN286" s="163"/>
      <c r="IEO286" s="163"/>
      <c r="IEP286" s="216"/>
      <c r="IEQ286" s="217"/>
      <c r="IER286" s="163"/>
      <c r="IES286" s="163"/>
      <c r="IET286" s="216"/>
      <c r="IEU286" s="217"/>
      <c r="IEV286" s="163"/>
      <c r="IEW286" s="163"/>
      <c r="IEX286" s="216"/>
      <c r="IEY286" s="217"/>
      <c r="IEZ286" s="163"/>
      <c r="IFA286" s="163"/>
      <c r="IFB286" s="216"/>
      <c r="IFC286" s="217"/>
      <c r="IFD286" s="163"/>
      <c r="IFE286" s="163"/>
      <c r="IFF286" s="216"/>
      <c r="IFG286" s="217"/>
      <c r="IFH286" s="163"/>
      <c r="IFI286" s="163"/>
      <c r="IFJ286" s="216"/>
      <c r="IFK286" s="217"/>
      <c r="IFL286" s="163"/>
      <c r="IFM286" s="163"/>
      <c r="IFN286" s="216"/>
      <c r="IFO286" s="217"/>
      <c r="IFP286" s="163"/>
      <c r="IFQ286" s="163"/>
      <c r="IFR286" s="216"/>
      <c r="IFS286" s="217"/>
      <c r="IFT286" s="163"/>
      <c r="IFU286" s="163"/>
      <c r="IFV286" s="216"/>
      <c r="IFW286" s="217"/>
      <c r="IFX286" s="163"/>
      <c r="IFY286" s="163"/>
      <c r="IFZ286" s="216"/>
      <c r="IGA286" s="217"/>
      <c r="IGB286" s="163"/>
      <c r="IGC286" s="163"/>
      <c r="IGD286" s="216"/>
      <c r="IGE286" s="217"/>
      <c r="IGF286" s="163"/>
      <c r="IGG286" s="163"/>
      <c r="IGH286" s="216"/>
      <c r="IGI286" s="217"/>
      <c r="IGJ286" s="163"/>
      <c r="IGK286" s="163"/>
      <c r="IGL286" s="216"/>
      <c r="IGM286" s="217"/>
      <c r="IGN286" s="163"/>
      <c r="IGO286" s="163"/>
      <c r="IGP286" s="216"/>
      <c r="IGQ286" s="217"/>
      <c r="IGR286" s="163"/>
      <c r="IGS286" s="163"/>
      <c r="IGT286" s="216"/>
      <c r="IGU286" s="217"/>
      <c r="IGV286" s="163"/>
      <c r="IGW286" s="163"/>
      <c r="IGX286" s="216"/>
      <c r="IGY286" s="217"/>
      <c r="IGZ286" s="163"/>
      <c r="IHA286" s="163"/>
      <c r="IHB286" s="216"/>
      <c r="IHC286" s="217"/>
      <c r="IHD286" s="163"/>
      <c r="IHE286" s="163"/>
      <c r="IHF286" s="216"/>
      <c r="IHG286" s="217"/>
      <c r="IHH286" s="163"/>
      <c r="IHI286" s="163"/>
      <c r="IHJ286" s="216"/>
      <c r="IHK286" s="217"/>
      <c r="IHL286" s="163"/>
      <c r="IHM286" s="163"/>
      <c r="IHN286" s="216"/>
      <c r="IHO286" s="217"/>
      <c r="IHP286" s="163"/>
      <c r="IHQ286" s="163"/>
      <c r="IHR286" s="216"/>
      <c r="IHS286" s="217"/>
      <c r="IHT286" s="163"/>
      <c r="IHU286" s="163"/>
      <c r="IHV286" s="216"/>
      <c r="IHW286" s="217"/>
      <c r="IHX286" s="163"/>
      <c r="IHY286" s="163"/>
      <c r="IHZ286" s="216"/>
      <c r="IIA286" s="217"/>
      <c r="IIB286" s="163"/>
      <c r="IIC286" s="163"/>
      <c r="IID286" s="216"/>
      <c r="IIE286" s="217"/>
      <c r="IIF286" s="163"/>
      <c r="IIG286" s="163"/>
      <c r="IIH286" s="216"/>
      <c r="III286" s="217"/>
      <c r="IIJ286" s="163"/>
      <c r="IIK286" s="163"/>
      <c r="IIL286" s="216"/>
      <c r="IIM286" s="217"/>
      <c r="IIN286" s="163"/>
      <c r="IIO286" s="163"/>
      <c r="IIP286" s="216"/>
      <c r="IIQ286" s="217"/>
      <c r="IIR286" s="163"/>
      <c r="IIS286" s="163"/>
      <c r="IIT286" s="216"/>
      <c r="IIU286" s="217"/>
      <c r="IIV286" s="163"/>
      <c r="IIW286" s="163"/>
      <c r="IIX286" s="216"/>
      <c r="IIY286" s="217"/>
      <c r="IIZ286" s="163"/>
      <c r="IJA286" s="163"/>
      <c r="IJB286" s="216"/>
      <c r="IJC286" s="217"/>
      <c r="IJD286" s="163"/>
      <c r="IJE286" s="163"/>
      <c r="IJF286" s="216"/>
      <c r="IJG286" s="217"/>
      <c r="IJH286" s="163"/>
      <c r="IJI286" s="163"/>
      <c r="IJJ286" s="216"/>
      <c r="IJK286" s="217"/>
      <c r="IJL286" s="163"/>
      <c r="IJM286" s="163"/>
      <c r="IJN286" s="216"/>
      <c r="IJO286" s="217"/>
      <c r="IJP286" s="163"/>
      <c r="IJQ286" s="163"/>
      <c r="IJR286" s="216"/>
      <c r="IJS286" s="217"/>
      <c r="IJT286" s="163"/>
      <c r="IJU286" s="163"/>
      <c r="IJV286" s="216"/>
      <c r="IJW286" s="217"/>
      <c r="IJX286" s="163"/>
      <c r="IJY286" s="163"/>
      <c r="IJZ286" s="216"/>
      <c r="IKA286" s="217"/>
      <c r="IKB286" s="163"/>
      <c r="IKC286" s="163"/>
      <c r="IKD286" s="216"/>
      <c r="IKE286" s="217"/>
      <c r="IKF286" s="163"/>
      <c r="IKG286" s="163"/>
      <c r="IKH286" s="216"/>
      <c r="IKI286" s="217"/>
      <c r="IKJ286" s="163"/>
      <c r="IKK286" s="163"/>
      <c r="IKL286" s="216"/>
      <c r="IKM286" s="217"/>
      <c r="IKN286" s="163"/>
      <c r="IKO286" s="163"/>
      <c r="IKP286" s="216"/>
      <c r="IKQ286" s="217"/>
      <c r="IKR286" s="163"/>
      <c r="IKS286" s="163"/>
      <c r="IKT286" s="216"/>
      <c r="IKU286" s="217"/>
      <c r="IKV286" s="163"/>
      <c r="IKW286" s="163"/>
      <c r="IKX286" s="216"/>
      <c r="IKY286" s="217"/>
      <c r="IKZ286" s="163"/>
      <c r="ILA286" s="163"/>
      <c r="ILB286" s="216"/>
      <c r="ILC286" s="217"/>
      <c r="ILD286" s="163"/>
      <c r="ILE286" s="163"/>
      <c r="ILF286" s="216"/>
      <c r="ILG286" s="217"/>
      <c r="ILH286" s="163"/>
      <c r="ILI286" s="163"/>
      <c r="ILJ286" s="216"/>
      <c r="ILK286" s="217"/>
      <c r="ILL286" s="163"/>
      <c r="ILM286" s="163"/>
      <c r="ILN286" s="216"/>
      <c r="ILO286" s="217"/>
      <c r="ILP286" s="163"/>
      <c r="ILQ286" s="163"/>
      <c r="ILR286" s="216"/>
      <c r="ILS286" s="217"/>
      <c r="ILT286" s="163"/>
      <c r="ILU286" s="163"/>
      <c r="ILV286" s="216"/>
      <c r="ILW286" s="217"/>
      <c r="ILX286" s="163"/>
      <c r="ILY286" s="163"/>
      <c r="ILZ286" s="216"/>
      <c r="IMA286" s="217"/>
      <c r="IMB286" s="163"/>
      <c r="IMC286" s="163"/>
      <c r="IMD286" s="216"/>
      <c r="IME286" s="217"/>
      <c r="IMF286" s="163"/>
      <c r="IMG286" s="163"/>
      <c r="IMH286" s="216"/>
      <c r="IMI286" s="217"/>
      <c r="IMJ286" s="163"/>
      <c r="IMK286" s="163"/>
      <c r="IML286" s="216"/>
      <c r="IMM286" s="217"/>
      <c r="IMN286" s="163"/>
      <c r="IMO286" s="163"/>
      <c r="IMP286" s="216"/>
      <c r="IMQ286" s="217"/>
      <c r="IMR286" s="163"/>
      <c r="IMS286" s="163"/>
      <c r="IMT286" s="216"/>
      <c r="IMU286" s="217"/>
      <c r="IMV286" s="163"/>
      <c r="IMW286" s="163"/>
      <c r="IMX286" s="216"/>
      <c r="IMY286" s="217"/>
      <c r="IMZ286" s="163"/>
      <c r="INA286" s="163"/>
      <c r="INB286" s="216"/>
      <c r="INC286" s="217"/>
      <c r="IND286" s="163"/>
      <c r="INE286" s="163"/>
      <c r="INF286" s="216"/>
      <c r="ING286" s="217"/>
      <c r="INH286" s="163"/>
      <c r="INI286" s="163"/>
      <c r="INJ286" s="216"/>
      <c r="INK286" s="217"/>
      <c r="INL286" s="163"/>
      <c r="INM286" s="163"/>
      <c r="INN286" s="216"/>
      <c r="INO286" s="217"/>
      <c r="INP286" s="163"/>
      <c r="INQ286" s="163"/>
      <c r="INR286" s="216"/>
      <c r="INS286" s="217"/>
      <c r="INT286" s="163"/>
      <c r="INU286" s="163"/>
      <c r="INV286" s="216"/>
      <c r="INW286" s="217"/>
      <c r="INX286" s="163"/>
      <c r="INY286" s="163"/>
      <c r="INZ286" s="216"/>
      <c r="IOA286" s="217"/>
      <c r="IOB286" s="163"/>
      <c r="IOC286" s="163"/>
      <c r="IOD286" s="216"/>
      <c r="IOE286" s="217"/>
      <c r="IOF286" s="163"/>
      <c r="IOG286" s="163"/>
      <c r="IOH286" s="216"/>
      <c r="IOI286" s="217"/>
      <c r="IOJ286" s="163"/>
      <c r="IOK286" s="163"/>
      <c r="IOL286" s="216"/>
      <c r="IOM286" s="217"/>
      <c r="ION286" s="163"/>
      <c r="IOO286" s="163"/>
      <c r="IOP286" s="216"/>
      <c r="IOQ286" s="217"/>
      <c r="IOR286" s="163"/>
      <c r="IOS286" s="163"/>
      <c r="IOT286" s="216"/>
      <c r="IOU286" s="217"/>
      <c r="IOV286" s="163"/>
      <c r="IOW286" s="163"/>
      <c r="IOX286" s="216"/>
      <c r="IOY286" s="217"/>
      <c r="IOZ286" s="163"/>
      <c r="IPA286" s="163"/>
      <c r="IPB286" s="216"/>
      <c r="IPC286" s="217"/>
      <c r="IPD286" s="163"/>
      <c r="IPE286" s="163"/>
      <c r="IPF286" s="216"/>
      <c r="IPG286" s="217"/>
      <c r="IPH286" s="163"/>
      <c r="IPI286" s="163"/>
      <c r="IPJ286" s="216"/>
      <c r="IPK286" s="217"/>
      <c r="IPL286" s="163"/>
      <c r="IPM286" s="163"/>
      <c r="IPN286" s="216"/>
      <c r="IPO286" s="217"/>
      <c r="IPP286" s="163"/>
      <c r="IPQ286" s="163"/>
      <c r="IPR286" s="216"/>
      <c r="IPS286" s="217"/>
      <c r="IPT286" s="163"/>
      <c r="IPU286" s="163"/>
      <c r="IPV286" s="216"/>
      <c r="IPW286" s="217"/>
      <c r="IPX286" s="163"/>
      <c r="IPY286" s="163"/>
      <c r="IPZ286" s="216"/>
      <c r="IQA286" s="217"/>
      <c r="IQB286" s="163"/>
      <c r="IQC286" s="163"/>
      <c r="IQD286" s="216"/>
      <c r="IQE286" s="217"/>
      <c r="IQF286" s="163"/>
      <c r="IQG286" s="163"/>
      <c r="IQH286" s="216"/>
      <c r="IQI286" s="217"/>
      <c r="IQJ286" s="163"/>
      <c r="IQK286" s="163"/>
      <c r="IQL286" s="216"/>
      <c r="IQM286" s="217"/>
      <c r="IQN286" s="163"/>
      <c r="IQO286" s="163"/>
      <c r="IQP286" s="216"/>
      <c r="IQQ286" s="217"/>
      <c r="IQR286" s="163"/>
      <c r="IQS286" s="163"/>
      <c r="IQT286" s="216"/>
      <c r="IQU286" s="217"/>
      <c r="IQV286" s="163"/>
      <c r="IQW286" s="163"/>
      <c r="IQX286" s="216"/>
      <c r="IQY286" s="217"/>
      <c r="IQZ286" s="163"/>
      <c r="IRA286" s="163"/>
      <c r="IRB286" s="216"/>
      <c r="IRC286" s="217"/>
      <c r="IRD286" s="163"/>
      <c r="IRE286" s="163"/>
      <c r="IRF286" s="216"/>
      <c r="IRG286" s="217"/>
      <c r="IRH286" s="163"/>
      <c r="IRI286" s="163"/>
      <c r="IRJ286" s="216"/>
      <c r="IRK286" s="217"/>
      <c r="IRL286" s="163"/>
      <c r="IRM286" s="163"/>
      <c r="IRN286" s="216"/>
      <c r="IRO286" s="217"/>
      <c r="IRP286" s="163"/>
      <c r="IRQ286" s="163"/>
      <c r="IRR286" s="216"/>
      <c r="IRS286" s="217"/>
      <c r="IRT286" s="163"/>
      <c r="IRU286" s="163"/>
      <c r="IRV286" s="216"/>
      <c r="IRW286" s="217"/>
      <c r="IRX286" s="163"/>
      <c r="IRY286" s="163"/>
      <c r="IRZ286" s="216"/>
      <c r="ISA286" s="217"/>
      <c r="ISB286" s="163"/>
      <c r="ISC286" s="163"/>
      <c r="ISD286" s="216"/>
      <c r="ISE286" s="217"/>
      <c r="ISF286" s="163"/>
      <c r="ISG286" s="163"/>
      <c r="ISH286" s="216"/>
      <c r="ISI286" s="217"/>
      <c r="ISJ286" s="163"/>
      <c r="ISK286" s="163"/>
      <c r="ISL286" s="216"/>
      <c r="ISM286" s="217"/>
      <c r="ISN286" s="163"/>
      <c r="ISO286" s="163"/>
      <c r="ISP286" s="216"/>
      <c r="ISQ286" s="217"/>
      <c r="ISR286" s="163"/>
      <c r="ISS286" s="163"/>
      <c r="IST286" s="216"/>
      <c r="ISU286" s="217"/>
      <c r="ISV286" s="163"/>
      <c r="ISW286" s="163"/>
      <c r="ISX286" s="216"/>
      <c r="ISY286" s="217"/>
      <c r="ISZ286" s="163"/>
      <c r="ITA286" s="163"/>
      <c r="ITB286" s="216"/>
      <c r="ITC286" s="217"/>
      <c r="ITD286" s="163"/>
      <c r="ITE286" s="163"/>
      <c r="ITF286" s="216"/>
      <c r="ITG286" s="217"/>
      <c r="ITH286" s="163"/>
      <c r="ITI286" s="163"/>
      <c r="ITJ286" s="216"/>
      <c r="ITK286" s="217"/>
      <c r="ITL286" s="163"/>
      <c r="ITM286" s="163"/>
      <c r="ITN286" s="216"/>
      <c r="ITO286" s="217"/>
      <c r="ITP286" s="163"/>
      <c r="ITQ286" s="163"/>
      <c r="ITR286" s="216"/>
      <c r="ITS286" s="217"/>
      <c r="ITT286" s="163"/>
      <c r="ITU286" s="163"/>
      <c r="ITV286" s="216"/>
      <c r="ITW286" s="217"/>
      <c r="ITX286" s="163"/>
      <c r="ITY286" s="163"/>
      <c r="ITZ286" s="216"/>
      <c r="IUA286" s="217"/>
      <c r="IUB286" s="163"/>
      <c r="IUC286" s="163"/>
      <c r="IUD286" s="216"/>
      <c r="IUE286" s="217"/>
      <c r="IUF286" s="163"/>
      <c r="IUG286" s="163"/>
      <c r="IUH286" s="216"/>
      <c r="IUI286" s="217"/>
      <c r="IUJ286" s="163"/>
      <c r="IUK286" s="163"/>
      <c r="IUL286" s="216"/>
      <c r="IUM286" s="217"/>
      <c r="IUN286" s="163"/>
      <c r="IUO286" s="163"/>
      <c r="IUP286" s="216"/>
      <c r="IUQ286" s="217"/>
      <c r="IUR286" s="163"/>
      <c r="IUS286" s="163"/>
      <c r="IUT286" s="216"/>
      <c r="IUU286" s="217"/>
      <c r="IUV286" s="163"/>
      <c r="IUW286" s="163"/>
      <c r="IUX286" s="216"/>
      <c r="IUY286" s="217"/>
      <c r="IUZ286" s="163"/>
      <c r="IVA286" s="163"/>
      <c r="IVB286" s="216"/>
      <c r="IVC286" s="217"/>
      <c r="IVD286" s="163"/>
      <c r="IVE286" s="163"/>
      <c r="IVF286" s="216"/>
      <c r="IVG286" s="217"/>
      <c r="IVH286" s="163"/>
      <c r="IVI286" s="163"/>
      <c r="IVJ286" s="216"/>
      <c r="IVK286" s="217"/>
      <c r="IVL286" s="163"/>
      <c r="IVM286" s="163"/>
      <c r="IVN286" s="216"/>
      <c r="IVO286" s="217"/>
      <c r="IVP286" s="163"/>
      <c r="IVQ286" s="163"/>
      <c r="IVR286" s="216"/>
      <c r="IVS286" s="217"/>
      <c r="IVT286" s="163"/>
      <c r="IVU286" s="163"/>
      <c r="IVV286" s="216"/>
      <c r="IVW286" s="217"/>
      <c r="IVX286" s="163"/>
      <c r="IVY286" s="163"/>
      <c r="IVZ286" s="216"/>
      <c r="IWA286" s="217"/>
      <c r="IWB286" s="163"/>
      <c r="IWC286" s="163"/>
      <c r="IWD286" s="216"/>
      <c r="IWE286" s="217"/>
      <c r="IWF286" s="163"/>
      <c r="IWG286" s="163"/>
      <c r="IWH286" s="216"/>
      <c r="IWI286" s="217"/>
      <c r="IWJ286" s="163"/>
      <c r="IWK286" s="163"/>
      <c r="IWL286" s="216"/>
      <c r="IWM286" s="217"/>
      <c r="IWN286" s="163"/>
      <c r="IWO286" s="163"/>
      <c r="IWP286" s="216"/>
      <c r="IWQ286" s="217"/>
      <c r="IWR286" s="163"/>
      <c r="IWS286" s="163"/>
      <c r="IWT286" s="216"/>
      <c r="IWU286" s="217"/>
      <c r="IWV286" s="163"/>
      <c r="IWW286" s="163"/>
      <c r="IWX286" s="216"/>
      <c r="IWY286" s="217"/>
      <c r="IWZ286" s="163"/>
      <c r="IXA286" s="163"/>
      <c r="IXB286" s="216"/>
      <c r="IXC286" s="217"/>
      <c r="IXD286" s="163"/>
      <c r="IXE286" s="163"/>
      <c r="IXF286" s="216"/>
      <c r="IXG286" s="217"/>
      <c r="IXH286" s="163"/>
      <c r="IXI286" s="163"/>
      <c r="IXJ286" s="216"/>
      <c r="IXK286" s="217"/>
      <c r="IXL286" s="163"/>
      <c r="IXM286" s="163"/>
      <c r="IXN286" s="216"/>
      <c r="IXO286" s="217"/>
      <c r="IXP286" s="163"/>
      <c r="IXQ286" s="163"/>
      <c r="IXR286" s="216"/>
      <c r="IXS286" s="217"/>
      <c r="IXT286" s="163"/>
      <c r="IXU286" s="163"/>
      <c r="IXV286" s="216"/>
      <c r="IXW286" s="217"/>
      <c r="IXX286" s="163"/>
      <c r="IXY286" s="163"/>
      <c r="IXZ286" s="216"/>
      <c r="IYA286" s="217"/>
      <c r="IYB286" s="163"/>
      <c r="IYC286" s="163"/>
      <c r="IYD286" s="216"/>
      <c r="IYE286" s="217"/>
      <c r="IYF286" s="163"/>
      <c r="IYG286" s="163"/>
      <c r="IYH286" s="216"/>
      <c r="IYI286" s="217"/>
      <c r="IYJ286" s="163"/>
      <c r="IYK286" s="163"/>
      <c r="IYL286" s="216"/>
      <c r="IYM286" s="217"/>
      <c r="IYN286" s="163"/>
      <c r="IYO286" s="163"/>
      <c r="IYP286" s="216"/>
      <c r="IYQ286" s="217"/>
      <c r="IYR286" s="163"/>
      <c r="IYS286" s="163"/>
      <c r="IYT286" s="216"/>
      <c r="IYU286" s="217"/>
      <c r="IYV286" s="163"/>
      <c r="IYW286" s="163"/>
      <c r="IYX286" s="216"/>
      <c r="IYY286" s="217"/>
      <c r="IYZ286" s="163"/>
      <c r="IZA286" s="163"/>
      <c r="IZB286" s="216"/>
      <c r="IZC286" s="217"/>
      <c r="IZD286" s="163"/>
      <c r="IZE286" s="163"/>
      <c r="IZF286" s="216"/>
      <c r="IZG286" s="217"/>
      <c r="IZH286" s="163"/>
      <c r="IZI286" s="163"/>
      <c r="IZJ286" s="216"/>
      <c r="IZK286" s="217"/>
      <c r="IZL286" s="163"/>
      <c r="IZM286" s="163"/>
      <c r="IZN286" s="216"/>
      <c r="IZO286" s="217"/>
      <c r="IZP286" s="163"/>
      <c r="IZQ286" s="163"/>
      <c r="IZR286" s="216"/>
      <c r="IZS286" s="217"/>
      <c r="IZT286" s="163"/>
      <c r="IZU286" s="163"/>
      <c r="IZV286" s="216"/>
      <c r="IZW286" s="217"/>
      <c r="IZX286" s="163"/>
      <c r="IZY286" s="163"/>
      <c r="IZZ286" s="216"/>
      <c r="JAA286" s="217"/>
      <c r="JAB286" s="163"/>
      <c r="JAC286" s="163"/>
      <c r="JAD286" s="216"/>
      <c r="JAE286" s="217"/>
      <c r="JAF286" s="163"/>
      <c r="JAG286" s="163"/>
      <c r="JAH286" s="216"/>
      <c r="JAI286" s="217"/>
      <c r="JAJ286" s="163"/>
      <c r="JAK286" s="163"/>
      <c r="JAL286" s="216"/>
      <c r="JAM286" s="217"/>
      <c r="JAN286" s="163"/>
      <c r="JAO286" s="163"/>
      <c r="JAP286" s="216"/>
      <c r="JAQ286" s="217"/>
      <c r="JAR286" s="163"/>
      <c r="JAS286" s="163"/>
      <c r="JAT286" s="216"/>
      <c r="JAU286" s="217"/>
      <c r="JAV286" s="163"/>
      <c r="JAW286" s="163"/>
      <c r="JAX286" s="216"/>
      <c r="JAY286" s="217"/>
      <c r="JAZ286" s="163"/>
      <c r="JBA286" s="163"/>
      <c r="JBB286" s="216"/>
      <c r="JBC286" s="217"/>
      <c r="JBD286" s="163"/>
      <c r="JBE286" s="163"/>
      <c r="JBF286" s="216"/>
      <c r="JBG286" s="217"/>
      <c r="JBH286" s="163"/>
      <c r="JBI286" s="163"/>
      <c r="JBJ286" s="216"/>
      <c r="JBK286" s="217"/>
      <c r="JBL286" s="163"/>
      <c r="JBM286" s="163"/>
      <c r="JBN286" s="216"/>
      <c r="JBO286" s="217"/>
      <c r="JBP286" s="163"/>
      <c r="JBQ286" s="163"/>
      <c r="JBR286" s="216"/>
      <c r="JBS286" s="217"/>
      <c r="JBT286" s="163"/>
      <c r="JBU286" s="163"/>
      <c r="JBV286" s="216"/>
      <c r="JBW286" s="217"/>
      <c r="JBX286" s="163"/>
      <c r="JBY286" s="163"/>
      <c r="JBZ286" s="216"/>
      <c r="JCA286" s="217"/>
      <c r="JCB286" s="163"/>
      <c r="JCC286" s="163"/>
      <c r="JCD286" s="216"/>
      <c r="JCE286" s="217"/>
      <c r="JCF286" s="163"/>
      <c r="JCG286" s="163"/>
      <c r="JCH286" s="216"/>
      <c r="JCI286" s="217"/>
      <c r="JCJ286" s="163"/>
      <c r="JCK286" s="163"/>
      <c r="JCL286" s="216"/>
      <c r="JCM286" s="217"/>
      <c r="JCN286" s="163"/>
      <c r="JCO286" s="163"/>
      <c r="JCP286" s="216"/>
      <c r="JCQ286" s="217"/>
      <c r="JCR286" s="163"/>
      <c r="JCS286" s="163"/>
      <c r="JCT286" s="216"/>
      <c r="JCU286" s="217"/>
      <c r="JCV286" s="163"/>
      <c r="JCW286" s="163"/>
      <c r="JCX286" s="216"/>
      <c r="JCY286" s="217"/>
      <c r="JCZ286" s="163"/>
      <c r="JDA286" s="163"/>
      <c r="JDB286" s="216"/>
      <c r="JDC286" s="217"/>
      <c r="JDD286" s="163"/>
      <c r="JDE286" s="163"/>
      <c r="JDF286" s="216"/>
      <c r="JDG286" s="217"/>
      <c r="JDH286" s="163"/>
      <c r="JDI286" s="163"/>
      <c r="JDJ286" s="216"/>
      <c r="JDK286" s="217"/>
      <c r="JDL286" s="163"/>
      <c r="JDM286" s="163"/>
      <c r="JDN286" s="216"/>
      <c r="JDO286" s="217"/>
      <c r="JDP286" s="163"/>
      <c r="JDQ286" s="163"/>
      <c r="JDR286" s="216"/>
      <c r="JDS286" s="217"/>
      <c r="JDT286" s="163"/>
      <c r="JDU286" s="163"/>
      <c r="JDV286" s="216"/>
      <c r="JDW286" s="217"/>
      <c r="JDX286" s="163"/>
      <c r="JDY286" s="163"/>
      <c r="JDZ286" s="216"/>
      <c r="JEA286" s="217"/>
      <c r="JEB286" s="163"/>
      <c r="JEC286" s="163"/>
      <c r="JED286" s="216"/>
      <c r="JEE286" s="217"/>
      <c r="JEF286" s="163"/>
      <c r="JEG286" s="163"/>
      <c r="JEH286" s="216"/>
      <c r="JEI286" s="217"/>
      <c r="JEJ286" s="163"/>
      <c r="JEK286" s="163"/>
      <c r="JEL286" s="216"/>
      <c r="JEM286" s="217"/>
      <c r="JEN286" s="163"/>
      <c r="JEO286" s="163"/>
      <c r="JEP286" s="216"/>
      <c r="JEQ286" s="217"/>
      <c r="JER286" s="163"/>
      <c r="JES286" s="163"/>
      <c r="JET286" s="216"/>
      <c r="JEU286" s="217"/>
      <c r="JEV286" s="163"/>
      <c r="JEW286" s="163"/>
      <c r="JEX286" s="216"/>
      <c r="JEY286" s="217"/>
      <c r="JEZ286" s="163"/>
      <c r="JFA286" s="163"/>
      <c r="JFB286" s="216"/>
      <c r="JFC286" s="217"/>
      <c r="JFD286" s="163"/>
      <c r="JFE286" s="163"/>
      <c r="JFF286" s="216"/>
      <c r="JFG286" s="217"/>
      <c r="JFH286" s="163"/>
      <c r="JFI286" s="163"/>
      <c r="JFJ286" s="216"/>
      <c r="JFK286" s="217"/>
      <c r="JFL286" s="163"/>
      <c r="JFM286" s="163"/>
      <c r="JFN286" s="216"/>
      <c r="JFO286" s="217"/>
      <c r="JFP286" s="163"/>
      <c r="JFQ286" s="163"/>
      <c r="JFR286" s="216"/>
      <c r="JFS286" s="217"/>
      <c r="JFT286" s="163"/>
      <c r="JFU286" s="163"/>
      <c r="JFV286" s="216"/>
      <c r="JFW286" s="217"/>
      <c r="JFX286" s="163"/>
      <c r="JFY286" s="163"/>
      <c r="JFZ286" s="216"/>
      <c r="JGA286" s="217"/>
      <c r="JGB286" s="163"/>
      <c r="JGC286" s="163"/>
      <c r="JGD286" s="216"/>
      <c r="JGE286" s="217"/>
      <c r="JGF286" s="163"/>
      <c r="JGG286" s="163"/>
      <c r="JGH286" s="216"/>
      <c r="JGI286" s="217"/>
      <c r="JGJ286" s="163"/>
      <c r="JGK286" s="163"/>
      <c r="JGL286" s="216"/>
      <c r="JGM286" s="217"/>
      <c r="JGN286" s="163"/>
      <c r="JGO286" s="163"/>
      <c r="JGP286" s="216"/>
      <c r="JGQ286" s="217"/>
      <c r="JGR286" s="163"/>
      <c r="JGS286" s="163"/>
      <c r="JGT286" s="216"/>
      <c r="JGU286" s="217"/>
      <c r="JGV286" s="163"/>
      <c r="JGW286" s="163"/>
      <c r="JGX286" s="216"/>
      <c r="JGY286" s="217"/>
      <c r="JGZ286" s="163"/>
      <c r="JHA286" s="163"/>
      <c r="JHB286" s="216"/>
      <c r="JHC286" s="217"/>
      <c r="JHD286" s="163"/>
      <c r="JHE286" s="163"/>
      <c r="JHF286" s="216"/>
      <c r="JHG286" s="217"/>
      <c r="JHH286" s="163"/>
      <c r="JHI286" s="163"/>
      <c r="JHJ286" s="216"/>
      <c r="JHK286" s="217"/>
      <c r="JHL286" s="163"/>
      <c r="JHM286" s="163"/>
      <c r="JHN286" s="216"/>
      <c r="JHO286" s="217"/>
      <c r="JHP286" s="163"/>
      <c r="JHQ286" s="163"/>
      <c r="JHR286" s="216"/>
      <c r="JHS286" s="217"/>
      <c r="JHT286" s="163"/>
      <c r="JHU286" s="163"/>
      <c r="JHV286" s="216"/>
      <c r="JHW286" s="217"/>
      <c r="JHX286" s="163"/>
      <c r="JHY286" s="163"/>
      <c r="JHZ286" s="216"/>
      <c r="JIA286" s="217"/>
      <c r="JIB286" s="163"/>
      <c r="JIC286" s="163"/>
      <c r="JID286" s="216"/>
      <c r="JIE286" s="217"/>
      <c r="JIF286" s="163"/>
      <c r="JIG286" s="163"/>
      <c r="JIH286" s="216"/>
      <c r="JII286" s="217"/>
      <c r="JIJ286" s="163"/>
      <c r="JIK286" s="163"/>
      <c r="JIL286" s="216"/>
      <c r="JIM286" s="217"/>
      <c r="JIN286" s="163"/>
      <c r="JIO286" s="163"/>
      <c r="JIP286" s="216"/>
      <c r="JIQ286" s="217"/>
      <c r="JIR286" s="163"/>
      <c r="JIS286" s="163"/>
      <c r="JIT286" s="216"/>
      <c r="JIU286" s="217"/>
      <c r="JIV286" s="163"/>
      <c r="JIW286" s="163"/>
      <c r="JIX286" s="216"/>
      <c r="JIY286" s="217"/>
      <c r="JIZ286" s="163"/>
      <c r="JJA286" s="163"/>
      <c r="JJB286" s="216"/>
      <c r="JJC286" s="217"/>
      <c r="JJD286" s="163"/>
      <c r="JJE286" s="163"/>
      <c r="JJF286" s="216"/>
      <c r="JJG286" s="217"/>
      <c r="JJH286" s="163"/>
      <c r="JJI286" s="163"/>
      <c r="JJJ286" s="216"/>
      <c r="JJK286" s="217"/>
      <c r="JJL286" s="163"/>
      <c r="JJM286" s="163"/>
      <c r="JJN286" s="216"/>
      <c r="JJO286" s="217"/>
      <c r="JJP286" s="163"/>
      <c r="JJQ286" s="163"/>
      <c r="JJR286" s="216"/>
      <c r="JJS286" s="217"/>
      <c r="JJT286" s="163"/>
      <c r="JJU286" s="163"/>
      <c r="JJV286" s="216"/>
      <c r="JJW286" s="217"/>
      <c r="JJX286" s="163"/>
      <c r="JJY286" s="163"/>
      <c r="JJZ286" s="216"/>
      <c r="JKA286" s="217"/>
      <c r="JKB286" s="163"/>
      <c r="JKC286" s="163"/>
      <c r="JKD286" s="216"/>
      <c r="JKE286" s="217"/>
      <c r="JKF286" s="163"/>
      <c r="JKG286" s="163"/>
      <c r="JKH286" s="216"/>
      <c r="JKI286" s="217"/>
      <c r="JKJ286" s="163"/>
      <c r="JKK286" s="163"/>
      <c r="JKL286" s="216"/>
      <c r="JKM286" s="217"/>
      <c r="JKN286" s="163"/>
      <c r="JKO286" s="163"/>
      <c r="JKP286" s="216"/>
      <c r="JKQ286" s="217"/>
      <c r="JKR286" s="163"/>
      <c r="JKS286" s="163"/>
      <c r="JKT286" s="216"/>
      <c r="JKU286" s="217"/>
      <c r="JKV286" s="163"/>
      <c r="JKW286" s="163"/>
      <c r="JKX286" s="216"/>
      <c r="JKY286" s="217"/>
      <c r="JKZ286" s="163"/>
      <c r="JLA286" s="163"/>
      <c r="JLB286" s="216"/>
      <c r="JLC286" s="217"/>
      <c r="JLD286" s="163"/>
      <c r="JLE286" s="163"/>
      <c r="JLF286" s="216"/>
      <c r="JLG286" s="217"/>
      <c r="JLH286" s="163"/>
      <c r="JLI286" s="163"/>
      <c r="JLJ286" s="216"/>
      <c r="JLK286" s="217"/>
      <c r="JLL286" s="163"/>
      <c r="JLM286" s="163"/>
      <c r="JLN286" s="216"/>
      <c r="JLO286" s="217"/>
      <c r="JLP286" s="163"/>
      <c r="JLQ286" s="163"/>
      <c r="JLR286" s="216"/>
      <c r="JLS286" s="217"/>
      <c r="JLT286" s="163"/>
      <c r="JLU286" s="163"/>
      <c r="JLV286" s="216"/>
      <c r="JLW286" s="217"/>
      <c r="JLX286" s="163"/>
      <c r="JLY286" s="163"/>
      <c r="JLZ286" s="216"/>
      <c r="JMA286" s="217"/>
      <c r="JMB286" s="163"/>
      <c r="JMC286" s="163"/>
      <c r="JMD286" s="216"/>
      <c r="JME286" s="217"/>
      <c r="JMF286" s="163"/>
      <c r="JMG286" s="163"/>
      <c r="JMH286" s="216"/>
      <c r="JMI286" s="217"/>
      <c r="JMJ286" s="163"/>
      <c r="JMK286" s="163"/>
      <c r="JML286" s="216"/>
      <c r="JMM286" s="217"/>
      <c r="JMN286" s="163"/>
      <c r="JMO286" s="163"/>
      <c r="JMP286" s="216"/>
      <c r="JMQ286" s="217"/>
      <c r="JMR286" s="163"/>
      <c r="JMS286" s="163"/>
      <c r="JMT286" s="216"/>
      <c r="JMU286" s="217"/>
      <c r="JMV286" s="163"/>
      <c r="JMW286" s="163"/>
      <c r="JMX286" s="216"/>
      <c r="JMY286" s="217"/>
      <c r="JMZ286" s="163"/>
      <c r="JNA286" s="163"/>
      <c r="JNB286" s="216"/>
      <c r="JNC286" s="217"/>
      <c r="JND286" s="163"/>
      <c r="JNE286" s="163"/>
      <c r="JNF286" s="216"/>
      <c r="JNG286" s="217"/>
      <c r="JNH286" s="163"/>
      <c r="JNI286" s="163"/>
      <c r="JNJ286" s="216"/>
      <c r="JNK286" s="217"/>
      <c r="JNL286" s="163"/>
      <c r="JNM286" s="163"/>
      <c r="JNN286" s="216"/>
      <c r="JNO286" s="217"/>
      <c r="JNP286" s="163"/>
      <c r="JNQ286" s="163"/>
      <c r="JNR286" s="216"/>
      <c r="JNS286" s="217"/>
      <c r="JNT286" s="163"/>
      <c r="JNU286" s="163"/>
      <c r="JNV286" s="216"/>
      <c r="JNW286" s="217"/>
      <c r="JNX286" s="163"/>
      <c r="JNY286" s="163"/>
      <c r="JNZ286" s="216"/>
      <c r="JOA286" s="217"/>
      <c r="JOB286" s="163"/>
      <c r="JOC286" s="163"/>
      <c r="JOD286" s="216"/>
      <c r="JOE286" s="217"/>
      <c r="JOF286" s="163"/>
      <c r="JOG286" s="163"/>
      <c r="JOH286" s="216"/>
      <c r="JOI286" s="217"/>
      <c r="JOJ286" s="163"/>
      <c r="JOK286" s="163"/>
      <c r="JOL286" s="216"/>
      <c r="JOM286" s="217"/>
      <c r="JON286" s="163"/>
      <c r="JOO286" s="163"/>
      <c r="JOP286" s="216"/>
      <c r="JOQ286" s="217"/>
      <c r="JOR286" s="163"/>
      <c r="JOS286" s="163"/>
      <c r="JOT286" s="216"/>
      <c r="JOU286" s="217"/>
      <c r="JOV286" s="163"/>
      <c r="JOW286" s="163"/>
      <c r="JOX286" s="216"/>
      <c r="JOY286" s="217"/>
      <c r="JOZ286" s="163"/>
      <c r="JPA286" s="163"/>
      <c r="JPB286" s="216"/>
      <c r="JPC286" s="217"/>
      <c r="JPD286" s="163"/>
      <c r="JPE286" s="163"/>
      <c r="JPF286" s="216"/>
      <c r="JPG286" s="217"/>
      <c r="JPH286" s="163"/>
      <c r="JPI286" s="163"/>
      <c r="JPJ286" s="216"/>
      <c r="JPK286" s="217"/>
      <c r="JPL286" s="163"/>
      <c r="JPM286" s="163"/>
      <c r="JPN286" s="216"/>
      <c r="JPO286" s="217"/>
      <c r="JPP286" s="163"/>
      <c r="JPQ286" s="163"/>
      <c r="JPR286" s="216"/>
      <c r="JPS286" s="217"/>
      <c r="JPT286" s="163"/>
      <c r="JPU286" s="163"/>
      <c r="JPV286" s="216"/>
      <c r="JPW286" s="217"/>
      <c r="JPX286" s="163"/>
      <c r="JPY286" s="163"/>
      <c r="JPZ286" s="216"/>
      <c r="JQA286" s="217"/>
      <c r="JQB286" s="163"/>
      <c r="JQC286" s="163"/>
      <c r="JQD286" s="216"/>
      <c r="JQE286" s="217"/>
      <c r="JQF286" s="163"/>
      <c r="JQG286" s="163"/>
      <c r="JQH286" s="216"/>
      <c r="JQI286" s="217"/>
      <c r="JQJ286" s="163"/>
      <c r="JQK286" s="163"/>
      <c r="JQL286" s="216"/>
      <c r="JQM286" s="217"/>
      <c r="JQN286" s="163"/>
      <c r="JQO286" s="163"/>
      <c r="JQP286" s="216"/>
      <c r="JQQ286" s="217"/>
      <c r="JQR286" s="163"/>
      <c r="JQS286" s="163"/>
      <c r="JQT286" s="216"/>
      <c r="JQU286" s="217"/>
      <c r="JQV286" s="163"/>
      <c r="JQW286" s="163"/>
      <c r="JQX286" s="216"/>
      <c r="JQY286" s="217"/>
      <c r="JQZ286" s="163"/>
      <c r="JRA286" s="163"/>
      <c r="JRB286" s="216"/>
      <c r="JRC286" s="217"/>
      <c r="JRD286" s="163"/>
      <c r="JRE286" s="163"/>
      <c r="JRF286" s="216"/>
      <c r="JRG286" s="217"/>
      <c r="JRH286" s="163"/>
      <c r="JRI286" s="163"/>
      <c r="JRJ286" s="216"/>
      <c r="JRK286" s="217"/>
      <c r="JRL286" s="163"/>
      <c r="JRM286" s="163"/>
      <c r="JRN286" s="216"/>
      <c r="JRO286" s="217"/>
      <c r="JRP286" s="163"/>
      <c r="JRQ286" s="163"/>
      <c r="JRR286" s="216"/>
      <c r="JRS286" s="217"/>
      <c r="JRT286" s="163"/>
      <c r="JRU286" s="163"/>
      <c r="JRV286" s="216"/>
      <c r="JRW286" s="217"/>
      <c r="JRX286" s="163"/>
      <c r="JRY286" s="163"/>
      <c r="JRZ286" s="216"/>
      <c r="JSA286" s="217"/>
      <c r="JSB286" s="163"/>
      <c r="JSC286" s="163"/>
      <c r="JSD286" s="216"/>
      <c r="JSE286" s="217"/>
      <c r="JSF286" s="163"/>
      <c r="JSG286" s="163"/>
      <c r="JSH286" s="216"/>
      <c r="JSI286" s="217"/>
      <c r="JSJ286" s="163"/>
      <c r="JSK286" s="163"/>
      <c r="JSL286" s="216"/>
      <c r="JSM286" s="217"/>
      <c r="JSN286" s="163"/>
      <c r="JSO286" s="163"/>
      <c r="JSP286" s="216"/>
      <c r="JSQ286" s="217"/>
      <c r="JSR286" s="163"/>
      <c r="JSS286" s="163"/>
      <c r="JST286" s="216"/>
      <c r="JSU286" s="217"/>
      <c r="JSV286" s="163"/>
      <c r="JSW286" s="163"/>
      <c r="JSX286" s="216"/>
      <c r="JSY286" s="217"/>
      <c r="JSZ286" s="163"/>
      <c r="JTA286" s="163"/>
      <c r="JTB286" s="216"/>
      <c r="JTC286" s="217"/>
      <c r="JTD286" s="163"/>
      <c r="JTE286" s="163"/>
      <c r="JTF286" s="216"/>
      <c r="JTG286" s="217"/>
      <c r="JTH286" s="163"/>
      <c r="JTI286" s="163"/>
      <c r="JTJ286" s="216"/>
      <c r="JTK286" s="217"/>
      <c r="JTL286" s="163"/>
      <c r="JTM286" s="163"/>
      <c r="JTN286" s="216"/>
      <c r="JTO286" s="217"/>
      <c r="JTP286" s="163"/>
      <c r="JTQ286" s="163"/>
      <c r="JTR286" s="216"/>
      <c r="JTS286" s="217"/>
      <c r="JTT286" s="163"/>
      <c r="JTU286" s="163"/>
      <c r="JTV286" s="216"/>
      <c r="JTW286" s="217"/>
      <c r="JTX286" s="163"/>
      <c r="JTY286" s="163"/>
      <c r="JTZ286" s="216"/>
      <c r="JUA286" s="217"/>
      <c r="JUB286" s="163"/>
      <c r="JUC286" s="163"/>
      <c r="JUD286" s="216"/>
      <c r="JUE286" s="217"/>
      <c r="JUF286" s="163"/>
      <c r="JUG286" s="163"/>
      <c r="JUH286" s="216"/>
      <c r="JUI286" s="217"/>
      <c r="JUJ286" s="163"/>
      <c r="JUK286" s="163"/>
      <c r="JUL286" s="216"/>
      <c r="JUM286" s="217"/>
      <c r="JUN286" s="163"/>
      <c r="JUO286" s="163"/>
      <c r="JUP286" s="216"/>
      <c r="JUQ286" s="217"/>
      <c r="JUR286" s="163"/>
      <c r="JUS286" s="163"/>
      <c r="JUT286" s="216"/>
      <c r="JUU286" s="217"/>
      <c r="JUV286" s="163"/>
      <c r="JUW286" s="163"/>
      <c r="JUX286" s="216"/>
      <c r="JUY286" s="217"/>
      <c r="JUZ286" s="163"/>
      <c r="JVA286" s="163"/>
      <c r="JVB286" s="216"/>
      <c r="JVC286" s="217"/>
      <c r="JVD286" s="163"/>
      <c r="JVE286" s="163"/>
      <c r="JVF286" s="216"/>
      <c r="JVG286" s="217"/>
      <c r="JVH286" s="163"/>
      <c r="JVI286" s="163"/>
      <c r="JVJ286" s="216"/>
      <c r="JVK286" s="217"/>
      <c r="JVL286" s="163"/>
      <c r="JVM286" s="163"/>
      <c r="JVN286" s="216"/>
      <c r="JVO286" s="217"/>
      <c r="JVP286" s="163"/>
      <c r="JVQ286" s="163"/>
      <c r="JVR286" s="216"/>
      <c r="JVS286" s="217"/>
      <c r="JVT286" s="163"/>
      <c r="JVU286" s="163"/>
      <c r="JVV286" s="216"/>
      <c r="JVW286" s="217"/>
      <c r="JVX286" s="163"/>
      <c r="JVY286" s="163"/>
      <c r="JVZ286" s="216"/>
      <c r="JWA286" s="217"/>
      <c r="JWB286" s="163"/>
      <c r="JWC286" s="163"/>
      <c r="JWD286" s="216"/>
      <c r="JWE286" s="217"/>
      <c r="JWF286" s="163"/>
      <c r="JWG286" s="163"/>
      <c r="JWH286" s="216"/>
      <c r="JWI286" s="217"/>
      <c r="JWJ286" s="163"/>
      <c r="JWK286" s="163"/>
      <c r="JWL286" s="216"/>
      <c r="JWM286" s="217"/>
      <c r="JWN286" s="163"/>
      <c r="JWO286" s="163"/>
      <c r="JWP286" s="216"/>
      <c r="JWQ286" s="217"/>
      <c r="JWR286" s="163"/>
      <c r="JWS286" s="163"/>
      <c r="JWT286" s="216"/>
      <c r="JWU286" s="217"/>
      <c r="JWV286" s="163"/>
      <c r="JWW286" s="163"/>
      <c r="JWX286" s="216"/>
      <c r="JWY286" s="217"/>
      <c r="JWZ286" s="163"/>
      <c r="JXA286" s="163"/>
      <c r="JXB286" s="216"/>
      <c r="JXC286" s="217"/>
      <c r="JXD286" s="163"/>
      <c r="JXE286" s="163"/>
      <c r="JXF286" s="216"/>
      <c r="JXG286" s="217"/>
      <c r="JXH286" s="163"/>
      <c r="JXI286" s="163"/>
      <c r="JXJ286" s="216"/>
      <c r="JXK286" s="217"/>
      <c r="JXL286" s="163"/>
      <c r="JXM286" s="163"/>
      <c r="JXN286" s="216"/>
      <c r="JXO286" s="217"/>
      <c r="JXP286" s="163"/>
      <c r="JXQ286" s="163"/>
      <c r="JXR286" s="216"/>
      <c r="JXS286" s="217"/>
      <c r="JXT286" s="163"/>
      <c r="JXU286" s="163"/>
      <c r="JXV286" s="216"/>
      <c r="JXW286" s="217"/>
      <c r="JXX286" s="163"/>
      <c r="JXY286" s="163"/>
      <c r="JXZ286" s="216"/>
      <c r="JYA286" s="217"/>
      <c r="JYB286" s="163"/>
      <c r="JYC286" s="163"/>
      <c r="JYD286" s="216"/>
      <c r="JYE286" s="217"/>
      <c r="JYF286" s="163"/>
      <c r="JYG286" s="163"/>
      <c r="JYH286" s="216"/>
      <c r="JYI286" s="217"/>
      <c r="JYJ286" s="163"/>
      <c r="JYK286" s="163"/>
      <c r="JYL286" s="216"/>
      <c r="JYM286" s="217"/>
      <c r="JYN286" s="163"/>
      <c r="JYO286" s="163"/>
      <c r="JYP286" s="216"/>
      <c r="JYQ286" s="217"/>
      <c r="JYR286" s="163"/>
      <c r="JYS286" s="163"/>
      <c r="JYT286" s="216"/>
      <c r="JYU286" s="217"/>
      <c r="JYV286" s="163"/>
      <c r="JYW286" s="163"/>
      <c r="JYX286" s="216"/>
      <c r="JYY286" s="217"/>
      <c r="JYZ286" s="163"/>
      <c r="JZA286" s="163"/>
      <c r="JZB286" s="216"/>
      <c r="JZC286" s="217"/>
      <c r="JZD286" s="163"/>
      <c r="JZE286" s="163"/>
      <c r="JZF286" s="216"/>
      <c r="JZG286" s="217"/>
      <c r="JZH286" s="163"/>
      <c r="JZI286" s="163"/>
      <c r="JZJ286" s="216"/>
      <c r="JZK286" s="217"/>
      <c r="JZL286" s="163"/>
      <c r="JZM286" s="163"/>
      <c r="JZN286" s="216"/>
      <c r="JZO286" s="217"/>
      <c r="JZP286" s="163"/>
      <c r="JZQ286" s="163"/>
      <c r="JZR286" s="216"/>
      <c r="JZS286" s="217"/>
      <c r="JZT286" s="163"/>
      <c r="JZU286" s="163"/>
      <c r="JZV286" s="216"/>
      <c r="JZW286" s="217"/>
      <c r="JZX286" s="163"/>
      <c r="JZY286" s="163"/>
      <c r="JZZ286" s="216"/>
      <c r="KAA286" s="217"/>
      <c r="KAB286" s="163"/>
      <c r="KAC286" s="163"/>
      <c r="KAD286" s="216"/>
      <c r="KAE286" s="217"/>
      <c r="KAF286" s="163"/>
      <c r="KAG286" s="163"/>
      <c r="KAH286" s="216"/>
      <c r="KAI286" s="217"/>
      <c r="KAJ286" s="163"/>
      <c r="KAK286" s="163"/>
      <c r="KAL286" s="216"/>
      <c r="KAM286" s="217"/>
      <c r="KAN286" s="163"/>
      <c r="KAO286" s="163"/>
      <c r="KAP286" s="216"/>
      <c r="KAQ286" s="217"/>
      <c r="KAR286" s="163"/>
      <c r="KAS286" s="163"/>
      <c r="KAT286" s="216"/>
      <c r="KAU286" s="217"/>
      <c r="KAV286" s="163"/>
      <c r="KAW286" s="163"/>
      <c r="KAX286" s="216"/>
      <c r="KAY286" s="217"/>
      <c r="KAZ286" s="163"/>
      <c r="KBA286" s="163"/>
      <c r="KBB286" s="216"/>
      <c r="KBC286" s="217"/>
      <c r="KBD286" s="163"/>
      <c r="KBE286" s="163"/>
      <c r="KBF286" s="216"/>
      <c r="KBG286" s="217"/>
      <c r="KBH286" s="163"/>
      <c r="KBI286" s="163"/>
      <c r="KBJ286" s="216"/>
      <c r="KBK286" s="217"/>
      <c r="KBL286" s="163"/>
      <c r="KBM286" s="163"/>
      <c r="KBN286" s="216"/>
      <c r="KBO286" s="217"/>
      <c r="KBP286" s="163"/>
      <c r="KBQ286" s="163"/>
      <c r="KBR286" s="216"/>
      <c r="KBS286" s="217"/>
      <c r="KBT286" s="163"/>
      <c r="KBU286" s="163"/>
      <c r="KBV286" s="216"/>
      <c r="KBW286" s="217"/>
      <c r="KBX286" s="163"/>
      <c r="KBY286" s="163"/>
      <c r="KBZ286" s="216"/>
      <c r="KCA286" s="217"/>
      <c r="KCB286" s="163"/>
      <c r="KCC286" s="163"/>
      <c r="KCD286" s="216"/>
      <c r="KCE286" s="217"/>
      <c r="KCF286" s="163"/>
      <c r="KCG286" s="163"/>
      <c r="KCH286" s="216"/>
      <c r="KCI286" s="217"/>
      <c r="KCJ286" s="163"/>
      <c r="KCK286" s="163"/>
      <c r="KCL286" s="216"/>
      <c r="KCM286" s="217"/>
      <c r="KCN286" s="163"/>
      <c r="KCO286" s="163"/>
      <c r="KCP286" s="216"/>
      <c r="KCQ286" s="217"/>
      <c r="KCR286" s="163"/>
      <c r="KCS286" s="163"/>
      <c r="KCT286" s="216"/>
      <c r="KCU286" s="217"/>
      <c r="KCV286" s="163"/>
      <c r="KCW286" s="163"/>
      <c r="KCX286" s="216"/>
      <c r="KCY286" s="217"/>
      <c r="KCZ286" s="163"/>
      <c r="KDA286" s="163"/>
      <c r="KDB286" s="216"/>
      <c r="KDC286" s="217"/>
      <c r="KDD286" s="163"/>
      <c r="KDE286" s="163"/>
      <c r="KDF286" s="216"/>
      <c r="KDG286" s="217"/>
      <c r="KDH286" s="163"/>
      <c r="KDI286" s="163"/>
      <c r="KDJ286" s="216"/>
      <c r="KDK286" s="217"/>
      <c r="KDL286" s="163"/>
      <c r="KDM286" s="163"/>
      <c r="KDN286" s="216"/>
      <c r="KDO286" s="217"/>
      <c r="KDP286" s="163"/>
      <c r="KDQ286" s="163"/>
      <c r="KDR286" s="216"/>
      <c r="KDS286" s="217"/>
      <c r="KDT286" s="163"/>
      <c r="KDU286" s="163"/>
      <c r="KDV286" s="216"/>
      <c r="KDW286" s="217"/>
      <c r="KDX286" s="163"/>
      <c r="KDY286" s="163"/>
      <c r="KDZ286" s="216"/>
      <c r="KEA286" s="217"/>
      <c r="KEB286" s="163"/>
      <c r="KEC286" s="163"/>
      <c r="KED286" s="216"/>
      <c r="KEE286" s="217"/>
      <c r="KEF286" s="163"/>
      <c r="KEG286" s="163"/>
      <c r="KEH286" s="216"/>
      <c r="KEI286" s="217"/>
      <c r="KEJ286" s="163"/>
      <c r="KEK286" s="163"/>
      <c r="KEL286" s="216"/>
      <c r="KEM286" s="217"/>
      <c r="KEN286" s="163"/>
      <c r="KEO286" s="163"/>
      <c r="KEP286" s="216"/>
      <c r="KEQ286" s="217"/>
      <c r="KER286" s="163"/>
      <c r="KES286" s="163"/>
      <c r="KET286" s="216"/>
      <c r="KEU286" s="217"/>
      <c r="KEV286" s="163"/>
      <c r="KEW286" s="163"/>
      <c r="KEX286" s="216"/>
      <c r="KEY286" s="217"/>
      <c r="KEZ286" s="163"/>
      <c r="KFA286" s="163"/>
      <c r="KFB286" s="216"/>
      <c r="KFC286" s="217"/>
      <c r="KFD286" s="163"/>
      <c r="KFE286" s="163"/>
      <c r="KFF286" s="216"/>
      <c r="KFG286" s="217"/>
      <c r="KFH286" s="163"/>
      <c r="KFI286" s="163"/>
      <c r="KFJ286" s="216"/>
      <c r="KFK286" s="217"/>
      <c r="KFL286" s="163"/>
      <c r="KFM286" s="163"/>
      <c r="KFN286" s="216"/>
      <c r="KFO286" s="217"/>
      <c r="KFP286" s="163"/>
      <c r="KFQ286" s="163"/>
      <c r="KFR286" s="216"/>
      <c r="KFS286" s="217"/>
      <c r="KFT286" s="163"/>
      <c r="KFU286" s="163"/>
      <c r="KFV286" s="216"/>
      <c r="KFW286" s="217"/>
      <c r="KFX286" s="163"/>
      <c r="KFY286" s="163"/>
      <c r="KFZ286" s="216"/>
      <c r="KGA286" s="217"/>
      <c r="KGB286" s="163"/>
      <c r="KGC286" s="163"/>
      <c r="KGD286" s="216"/>
      <c r="KGE286" s="217"/>
      <c r="KGF286" s="163"/>
      <c r="KGG286" s="163"/>
      <c r="KGH286" s="216"/>
      <c r="KGI286" s="217"/>
      <c r="KGJ286" s="163"/>
      <c r="KGK286" s="163"/>
      <c r="KGL286" s="216"/>
      <c r="KGM286" s="217"/>
      <c r="KGN286" s="163"/>
      <c r="KGO286" s="163"/>
      <c r="KGP286" s="216"/>
      <c r="KGQ286" s="217"/>
      <c r="KGR286" s="163"/>
      <c r="KGS286" s="163"/>
      <c r="KGT286" s="216"/>
      <c r="KGU286" s="217"/>
      <c r="KGV286" s="163"/>
      <c r="KGW286" s="163"/>
      <c r="KGX286" s="216"/>
      <c r="KGY286" s="217"/>
      <c r="KGZ286" s="163"/>
      <c r="KHA286" s="163"/>
      <c r="KHB286" s="216"/>
      <c r="KHC286" s="217"/>
      <c r="KHD286" s="163"/>
      <c r="KHE286" s="163"/>
      <c r="KHF286" s="216"/>
      <c r="KHG286" s="217"/>
      <c r="KHH286" s="163"/>
      <c r="KHI286" s="163"/>
      <c r="KHJ286" s="216"/>
      <c r="KHK286" s="217"/>
      <c r="KHL286" s="163"/>
      <c r="KHM286" s="163"/>
      <c r="KHN286" s="216"/>
      <c r="KHO286" s="217"/>
      <c r="KHP286" s="163"/>
      <c r="KHQ286" s="163"/>
      <c r="KHR286" s="216"/>
      <c r="KHS286" s="217"/>
      <c r="KHT286" s="163"/>
      <c r="KHU286" s="163"/>
      <c r="KHV286" s="216"/>
      <c r="KHW286" s="217"/>
      <c r="KHX286" s="163"/>
      <c r="KHY286" s="163"/>
      <c r="KHZ286" s="216"/>
      <c r="KIA286" s="217"/>
      <c r="KIB286" s="163"/>
      <c r="KIC286" s="163"/>
      <c r="KID286" s="216"/>
      <c r="KIE286" s="217"/>
      <c r="KIF286" s="163"/>
      <c r="KIG286" s="163"/>
      <c r="KIH286" s="216"/>
      <c r="KII286" s="217"/>
      <c r="KIJ286" s="163"/>
      <c r="KIK286" s="163"/>
      <c r="KIL286" s="216"/>
      <c r="KIM286" s="217"/>
      <c r="KIN286" s="163"/>
      <c r="KIO286" s="163"/>
      <c r="KIP286" s="216"/>
      <c r="KIQ286" s="217"/>
      <c r="KIR286" s="163"/>
      <c r="KIS286" s="163"/>
      <c r="KIT286" s="216"/>
      <c r="KIU286" s="217"/>
      <c r="KIV286" s="163"/>
      <c r="KIW286" s="163"/>
      <c r="KIX286" s="216"/>
      <c r="KIY286" s="217"/>
      <c r="KIZ286" s="163"/>
      <c r="KJA286" s="163"/>
      <c r="KJB286" s="216"/>
      <c r="KJC286" s="217"/>
      <c r="KJD286" s="163"/>
      <c r="KJE286" s="163"/>
      <c r="KJF286" s="216"/>
      <c r="KJG286" s="217"/>
      <c r="KJH286" s="163"/>
      <c r="KJI286" s="163"/>
      <c r="KJJ286" s="216"/>
      <c r="KJK286" s="217"/>
      <c r="KJL286" s="163"/>
      <c r="KJM286" s="163"/>
      <c r="KJN286" s="216"/>
      <c r="KJO286" s="217"/>
      <c r="KJP286" s="163"/>
      <c r="KJQ286" s="163"/>
      <c r="KJR286" s="216"/>
      <c r="KJS286" s="217"/>
      <c r="KJT286" s="163"/>
      <c r="KJU286" s="163"/>
      <c r="KJV286" s="216"/>
      <c r="KJW286" s="217"/>
      <c r="KJX286" s="163"/>
      <c r="KJY286" s="163"/>
      <c r="KJZ286" s="216"/>
      <c r="KKA286" s="217"/>
      <c r="KKB286" s="163"/>
      <c r="KKC286" s="163"/>
      <c r="KKD286" s="216"/>
      <c r="KKE286" s="217"/>
      <c r="KKF286" s="163"/>
      <c r="KKG286" s="163"/>
      <c r="KKH286" s="216"/>
      <c r="KKI286" s="217"/>
      <c r="KKJ286" s="163"/>
      <c r="KKK286" s="163"/>
      <c r="KKL286" s="216"/>
      <c r="KKM286" s="217"/>
      <c r="KKN286" s="163"/>
      <c r="KKO286" s="163"/>
      <c r="KKP286" s="216"/>
      <c r="KKQ286" s="217"/>
      <c r="KKR286" s="163"/>
      <c r="KKS286" s="163"/>
      <c r="KKT286" s="216"/>
      <c r="KKU286" s="217"/>
      <c r="KKV286" s="163"/>
      <c r="KKW286" s="163"/>
      <c r="KKX286" s="216"/>
      <c r="KKY286" s="217"/>
      <c r="KKZ286" s="163"/>
      <c r="KLA286" s="163"/>
      <c r="KLB286" s="216"/>
      <c r="KLC286" s="217"/>
      <c r="KLD286" s="163"/>
      <c r="KLE286" s="163"/>
      <c r="KLF286" s="216"/>
      <c r="KLG286" s="217"/>
      <c r="KLH286" s="163"/>
      <c r="KLI286" s="163"/>
      <c r="KLJ286" s="216"/>
      <c r="KLK286" s="217"/>
      <c r="KLL286" s="163"/>
      <c r="KLM286" s="163"/>
      <c r="KLN286" s="216"/>
      <c r="KLO286" s="217"/>
      <c r="KLP286" s="163"/>
      <c r="KLQ286" s="163"/>
      <c r="KLR286" s="216"/>
      <c r="KLS286" s="217"/>
      <c r="KLT286" s="163"/>
      <c r="KLU286" s="163"/>
      <c r="KLV286" s="216"/>
      <c r="KLW286" s="217"/>
      <c r="KLX286" s="163"/>
      <c r="KLY286" s="163"/>
      <c r="KLZ286" s="216"/>
      <c r="KMA286" s="217"/>
      <c r="KMB286" s="163"/>
      <c r="KMC286" s="163"/>
      <c r="KMD286" s="216"/>
      <c r="KME286" s="217"/>
      <c r="KMF286" s="163"/>
      <c r="KMG286" s="163"/>
      <c r="KMH286" s="216"/>
      <c r="KMI286" s="217"/>
      <c r="KMJ286" s="163"/>
      <c r="KMK286" s="163"/>
      <c r="KML286" s="216"/>
      <c r="KMM286" s="217"/>
      <c r="KMN286" s="163"/>
      <c r="KMO286" s="163"/>
      <c r="KMP286" s="216"/>
      <c r="KMQ286" s="217"/>
      <c r="KMR286" s="163"/>
      <c r="KMS286" s="163"/>
      <c r="KMT286" s="216"/>
      <c r="KMU286" s="217"/>
      <c r="KMV286" s="163"/>
      <c r="KMW286" s="163"/>
      <c r="KMX286" s="216"/>
      <c r="KMY286" s="217"/>
      <c r="KMZ286" s="163"/>
      <c r="KNA286" s="163"/>
      <c r="KNB286" s="216"/>
      <c r="KNC286" s="217"/>
      <c r="KND286" s="163"/>
      <c r="KNE286" s="163"/>
      <c r="KNF286" s="216"/>
      <c r="KNG286" s="217"/>
      <c r="KNH286" s="163"/>
      <c r="KNI286" s="163"/>
      <c r="KNJ286" s="216"/>
      <c r="KNK286" s="217"/>
      <c r="KNL286" s="163"/>
      <c r="KNM286" s="163"/>
      <c r="KNN286" s="216"/>
      <c r="KNO286" s="217"/>
      <c r="KNP286" s="163"/>
      <c r="KNQ286" s="163"/>
      <c r="KNR286" s="216"/>
      <c r="KNS286" s="217"/>
      <c r="KNT286" s="163"/>
      <c r="KNU286" s="163"/>
      <c r="KNV286" s="216"/>
      <c r="KNW286" s="217"/>
      <c r="KNX286" s="163"/>
      <c r="KNY286" s="163"/>
      <c r="KNZ286" s="216"/>
      <c r="KOA286" s="217"/>
      <c r="KOB286" s="163"/>
      <c r="KOC286" s="163"/>
      <c r="KOD286" s="216"/>
      <c r="KOE286" s="217"/>
      <c r="KOF286" s="163"/>
      <c r="KOG286" s="163"/>
      <c r="KOH286" s="216"/>
      <c r="KOI286" s="217"/>
      <c r="KOJ286" s="163"/>
      <c r="KOK286" s="163"/>
      <c r="KOL286" s="216"/>
      <c r="KOM286" s="217"/>
      <c r="KON286" s="163"/>
      <c r="KOO286" s="163"/>
      <c r="KOP286" s="216"/>
      <c r="KOQ286" s="217"/>
      <c r="KOR286" s="163"/>
      <c r="KOS286" s="163"/>
      <c r="KOT286" s="216"/>
      <c r="KOU286" s="217"/>
      <c r="KOV286" s="163"/>
      <c r="KOW286" s="163"/>
      <c r="KOX286" s="216"/>
      <c r="KOY286" s="217"/>
      <c r="KOZ286" s="163"/>
      <c r="KPA286" s="163"/>
      <c r="KPB286" s="216"/>
      <c r="KPC286" s="217"/>
      <c r="KPD286" s="163"/>
      <c r="KPE286" s="163"/>
      <c r="KPF286" s="216"/>
      <c r="KPG286" s="217"/>
      <c r="KPH286" s="163"/>
      <c r="KPI286" s="163"/>
      <c r="KPJ286" s="216"/>
      <c r="KPK286" s="217"/>
      <c r="KPL286" s="163"/>
      <c r="KPM286" s="163"/>
      <c r="KPN286" s="216"/>
      <c r="KPO286" s="217"/>
      <c r="KPP286" s="163"/>
      <c r="KPQ286" s="163"/>
      <c r="KPR286" s="216"/>
      <c r="KPS286" s="217"/>
      <c r="KPT286" s="163"/>
      <c r="KPU286" s="163"/>
      <c r="KPV286" s="216"/>
      <c r="KPW286" s="217"/>
      <c r="KPX286" s="163"/>
      <c r="KPY286" s="163"/>
      <c r="KPZ286" s="216"/>
      <c r="KQA286" s="217"/>
      <c r="KQB286" s="163"/>
      <c r="KQC286" s="163"/>
      <c r="KQD286" s="216"/>
      <c r="KQE286" s="217"/>
      <c r="KQF286" s="163"/>
      <c r="KQG286" s="163"/>
      <c r="KQH286" s="216"/>
      <c r="KQI286" s="217"/>
      <c r="KQJ286" s="163"/>
      <c r="KQK286" s="163"/>
      <c r="KQL286" s="216"/>
      <c r="KQM286" s="217"/>
      <c r="KQN286" s="163"/>
      <c r="KQO286" s="163"/>
      <c r="KQP286" s="216"/>
      <c r="KQQ286" s="217"/>
      <c r="KQR286" s="163"/>
      <c r="KQS286" s="163"/>
      <c r="KQT286" s="216"/>
      <c r="KQU286" s="217"/>
      <c r="KQV286" s="163"/>
      <c r="KQW286" s="163"/>
      <c r="KQX286" s="216"/>
      <c r="KQY286" s="217"/>
      <c r="KQZ286" s="163"/>
      <c r="KRA286" s="163"/>
      <c r="KRB286" s="216"/>
      <c r="KRC286" s="217"/>
      <c r="KRD286" s="163"/>
      <c r="KRE286" s="163"/>
      <c r="KRF286" s="216"/>
      <c r="KRG286" s="217"/>
      <c r="KRH286" s="163"/>
      <c r="KRI286" s="163"/>
      <c r="KRJ286" s="216"/>
      <c r="KRK286" s="217"/>
      <c r="KRL286" s="163"/>
      <c r="KRM286" s="163"/>
      <c r="KRN286" s="216"/>
      <c r="KRO286" s="217"/>
      <c r="KRP286" s="163"/>
      <c r="KRQ286" s="163"/>
      <c r="KRR286" s="216"/>
      <c r="KRS286" s="217"/>
      <c r="KRT286" s="163"/>
      <c r="KRU286" s="163"/>
      <c r="KRV286" s="216"/>
      <c r="KRW286" s="217"/>
      <c r="KRX286" s="163"/>
      <c r="KRY286" s="163"/>
      <c r="KRZ286" s="216"/>
      <c r="KSA286" s="217"/>
      <c r="KSB286" s="163"/>
      <c r="KSC286" s="163"/>
      <c r="KSD286" s="216"/>
      <c r="KSE286" s="217"/>
      <c r="KSF286" s="163"/>
      <c r="KSG286" s="163"/>
      <c r="KSH286" s="216"/>
      <c r="KSI286" s="217"/>
      <c r="KSJ286" s="163"/>
      <c r="KSK286" s="163"/>
      <c r="KSL286" s="216"/>
      <c r="KSM286" s="217"/>
      <c r="KSN286" s="163"/>
      <c r="KSO286" s="163"/>
      <c r="KSP286" s="216"/>
      <c r="KSQ286" s="217"/>
      <c r="KSR286" s="163"/>
      <c r="KSS286" s="163"/>
      <c r="KST286" s="216"/>
      <c r="KSU286" s="217"/>
      <c r="KSV286" s="163"/>
      <c r="KSW286" s="163"/>
      <c r="KSX286" s="216"/>
      <c r="KSY286" s="217"/>
      <c r="KSZ286" s="163"/>
      <c r="KTA286" s="163"/>
      <c r="KTB286" s="216"/>
      <c r="KTC286" s="217"/>
      <c r="KTD286" s="163"/>
      <c r="KTE286" s="163"/>
      <c r="KTF286" s="216"/>
      <c r="KTG286" s="217"/>
      <c r="KTH286" s="163"/>
      <c r="KTI286" s="163"/>
      <c r="KTJ286" s="216"/>
      <c r="KTK286" s="217"/>
      <c r="KTL286" s="163"/>
      <c r="KTM286" s="163"/>
      <c r="KTN286" s="216"/>
      <c r="KTO286" s="217"/>
      <c r="KTP286" s="163"/>
      <c r="KTQ286" s="163"/>
      <c r="KTR286" s="216"/>
      <c r="KTS286" s="217"/>
      <c r="KTT286" s="163"/>
      <c r="KTU286" s="163"/>
      <c r="KTV286" s="216"/>
      <c r="KTW286" s="217"/>
      <c r="KTX286" s="163"/>
      <c r="KTY286" s="163"/>
      <c r="KTZ286" s="216"/>
      <c r="KUA286" s="217"/>
      <c r="KUB286" s="163"/>
      <c r="KUC286" s="163"/>
      <c r="KUD286" s="216"/>
      <c r="KUE286" s="217"/>
      <c r="KUF286" s="163"/>
      <c r="KUG286" s="163"/>
      <c r="KUH286" s="216"/>
      <c r="KUI286" s="217"/>
      <c r="KUJ286" s="163"/>
      <c r="KUK286" s="163"/>
      <c r="KUL286" s="216"/>
      <c r="KUM286" s="217"/>
      <c r="KUN286" s="163"/>
      <c r="KUO286" s="163"/>
      <c r="KUP286" s="216"/>
      <c r="KUQ286" s="217"/>
      <c r="KUR286" s="163"/>
      <c r="KUS286" s="163"/>
      <c r="KUT286" s="216"/>
      <c r="KUU286" s="217"/>
      <c r="KUV286" s="163"/>
      <c r="KUW286" s="163"/>
      <c r="KUX286" s="216"/>
      <c r="KUY286" s="217"/>
      <c r="KUZ286" s="163"/>
      <c r="KVA286" s="163"/>
      <c r="KVB286" s="216"/>
      <c r="KVC286" s="217"/>
      <c r="KVD286" s="163"/>
      <c r="KVE286" s="163"/>
      <c r="KVF286" s="216"/>
      <c r="KVG286" s="217"/>
      <c r="KVH286" s="163"/>
      <c r="KVI286" s="163"/>
      <c r="KVJ286" s="216"/>
      <c r="KVK286" s="217"/>
      <c r="KVL286" s="163"/>
      <c r="KVM286" s="163"/>
      <c r="KVN286" s="216"/>
      <c r="KVO286" s="217"/>
      <c r="KVP286" s="163"/>
      <c r="KVQ286" s="163"/>
      <c r="KVR286" s="216"/>
      <c r="KVS286" s="217"/>
      <c r="KVT286" s="163"/>
      <c r="KVU286" s="163"/>
      <c r="KVV286" s="216"/>
      <c r="KVW286" s="217"/>
      <c r="KVX286" s="163"/>
      <c r="KVY286" s="163"/>
      <c r="KVZ286" s="216"/>
      <c r="KWA286" s="217"/>
      <c r="KWB286" s="163"/>
      <c r="KWC286" s="163"/>
      <c r="KWD286" s="216"/>
      <c r="KWE286" s="217"/>
      <c r="KWF286" s="163"/>
      <c r="KWG286" s="163"/>
      <c r="KWH286" s="216"/>
      <c r="KWI286" s="217"/>
      <c r="KWJ286" s="163"/>
      <c r="KWK286" s="163"/>
      <c r="KWL286" s="216"/>
      <c r="KWM286" s="217"/>
      <c r="KWN286" s="163"/>
      <c r="KWO286" s="163"/>
      <c r="KWP286" s="216"/>
      <c r="KWQ286" s="217"/>
      <c r="KWR286" s="163"/>
      <c r="KWS286" s="163"/>
      <c r="KWT286" s="216"/>
      <c r="KWU286" s="217"/>
      <c r="KWV286" s="163"/>
      <c r="KWW286" s="163"/>
      <c r="KWX286" s="216"/>
      <c r="KWY286" s="217"/>
      <c r="KWZ286" s="163"/>
      <c r="KXA286" s="163"/>
      <c r="KXB286" s="216"/>
      <c r="KXC286" s="217"/>
      <c r="KXD286" s="163"/>
      <c r="KXE286" s="163"/>
      <c r="KXF286" s="216"/>
      <c r="KXG286" s="217"/>
      <c r="KXH286" s="163"/>
      <c r="KXI286" s="163"/>
      <c r="KXJ286" s="216"/>
      <c r="KXK286" s="217"/>
      <c r="KXL286" s="163"/>
      <c r="KXM286" s="163"/>
      <c r="KXN286" s="216"/>
      <c r="KXO286" s="217"/>
      <c r="KXP286" s="163"/>
      <c r="KXQ286" s="163"/>
      <c r="KXR286" s="216"/>
      <c r="KXS286" s="217"/>
      <c r="KXT286" s="163"/>
      <c r="KXU286" s="163"/>
      <c r="KXV286" s="216"/>
      <c r="KXW286" s="217"/>
      <c r="KXX286" s="163"/>
      <c r="KXY286" s="163"/>
      <c r="KXZ286" s="216"/>
      <c r="KYA286" s="217"/>
      <c r="KYB286" s="163"/>
      <c r="KYC286" s="163"/>
      <c r="KYD286" s="216"/>
      <c r="KYE286" s="217"/>
      <c r="KYF286" s="163"/>
      <c r="KYG286" s="163"/>
      <c r="KYH286" s="216"/>
      <c r="KYI286" s="217"/>
      <c r="KYJ286" s="163"/>
      <c r="KYK286" s="163"/>
      <c r="KYL286" s="216"/>
      <c r="KYM286" s="217"/>
      <c r="KYN286" s="163"/>
      <c r="KYO286" s="163"/>
      <c r="KYP286" s="216"/>
      <c r="KYQ286" s="217"/>
      <c r="KYR286" s="163"/>
      <c r="KYS286" s="163"/>
      <c r="KYT286" s="216"/>
      <c r="KYU286" s="217"/>
      <c r="KYV286" s="163"/>
      <c r="KYW286" s="163"/>
      <c r="KYX286" s="216"/>
      <c r="KYY286" s="217"/>
      <c r="KYZ286" s="163"/>
      <c r="KZA286" s="163"/>
      <c r="KZB286" s="216"/>
      <c r="KZC286" s="217"/>
      <c r="KZD286" s="163"/>
      <c r="KZE286" s="163"/>
      <c r="KZF286" s="216"/>
      <c r="KZG286" s="217"/>
      <c r="KZH286" s="163"/>
      <c r="KZI286" s="163"/>
      <c r="KZJ286" s="216"/>
      <c r="KZK286" s="217"/>
      <c r="KZL286" s="163"/>
      <c r="KZM286" s="163"/>
      <c r="KZN286" s="216"/>
      <c r="KZO286" s="217"/>
      <c r="KZP286" s="163"/>
      <c r="KZQ286" s="163"/>
      <c r="KZR286" s="216"/>
      <c r="KZS286" s="217"/>
      <c r="KZT286" s="163"/>
      <c r="KZU286" s="163"/>
      <c r="KZV286" s="216"/>
      <c r="KZW286" s="217"/>
      <c r="KZX286" s="163"/>
      <c r="KZY286" s="163"/>
      <c r="KZZ286" s="216"/>
      <c r="LAA286" s="217"/>
      <c r="LAB286" s="163"/>
      <c r="LAC286" s="163"/>
      <c r="LAD286" s="216"/>
      <c r="LAE286" s="217"/>
      <c r="LAF286" s="163"/>
      <c r="LAG286" s="163"/>
      <c r="LAH286" s="216"/>
      <c r="LAI286" s="217"/>
      <c r="LAJ286" s="163"/>
      <c r="LAK286" s="163"/>
      <c r="LAL286" s="216"/>
      <c r="LAM286" s="217"/>
      <c r="LAN286" s="163"/>
      <c r="LAO286" s="163"/>
      <c r="LAP286" s="216"/>
      <c r="LAQ286" s="217"/>
      <c r="LAR286" s="163"/>
      <c r="LAS286" s="163"/>
      <c r="LAT286" s="216"/>
      <c r="LAU286" s="217"/>
      <c r="LAV286" s="163"/>
      <c r="LAW286" s="163"/>
      <c r="LAX286" s="216"/>
      <c r="LAY286" s="217"/>
      <c r="LAZ286" s="163"/>
      <c r="LBA286" s="163"/>
      <c r="LBB286" s="216"/>
      <c r="LBC286" s="217"/>
      <c r="LBD286" s="163"/>
      <c r="LBE286" s="163"/>
      <c r="LBF286" s="216"/>
      <c r="LBG286" s="217"/>
      <c r="LBH286" s="163"/>
      <c r="LBI286" s="163"/>
      <c r="LBJ286" s="216"/>
      <c r="LBK286" s="217"/>
      <c r="LBL286" s="163"/>
      <c r="LBM286" s="163"/>
      <c r="LBN286" s="216"/>
      <c r="LBO286" s="217"/>
      <c r="LBP286" s="163"/>
      <c r="LBQ286" s="163"/>
      <c r="LBR286" s="216"/>
      <c r="LBS286" s="217"/>
      <c r="LBT286" s="163"/>
      <c r="LBU286" s="163"/>
      <c r="LBV286" s="216"/>
      <c r="LBW286" s="217"/>
      <c r="LBX286" s="163"/>
      <c r="LBY286" s="163"/>
      <c r="LBZ286" s="216"/>
      <c r="LCA286" s="217"/>
      <c r="LCB286" s="163"/>
      <c r="LCC286" s="163"/>
      <c r="LCD286" s="216"/>
      <c r="LCE286" s="217"/>
      <c r="LCF286" s="163"/>
      <c r="LCG286" s="163"/>
      <c r="LCH286" s="216"/>
      <c r="LCI286" s="217"/>
      <c r="LCJ286" s="163"/>
      <c r="LCK286" s="163"/>
      <c r="LCL286" s="216"/>
      <c r="LCM286" s="217"/>
      <c r="LCN286" s="163"/>
      <c r="LCO286" s="163"/>
      <c r="LCP286" s="216"/>
      <c r="LCQ286" s="217"/>
      <c r="LCR286" s="163"/>
      <c r="LCS286" s="163"/>
      <c r="LCT286" s="216"/>
      <c r="LCU286" s="217"/>
      <c r="LCV286" s="163"/>
      <c r="LCW286" s="163"/>
      <c r="LCX286" s="216"/>
      <c r="LCY286" s="217"/>
      <c r="LCZ286" s="163"/>
      <c r="LDA286" s="163"/>
      <c r="LDB286" s="216"/>
      <c r="LDC286" s="217"/>
      <c r="LDD286" s="163"/>
      <c r="LDE286" s="163"/>
      <c r="LDF286" s="216"/>
      <c r="LDG286" s="217"/>
      <c r="LDH286" s="163"/>
      <c r="LDI286" s="163"/>
      <c r="LDJ286" s="216"/>
      <c r="LDK286" s="217"/>
      <c r="LDL286" s="163"/>
      <c r="LDM286" s="163"/>
      <c r="LDN286" s="216"/>
      <c r="LDO286" s="217"/>
      <c r="LDP286" s="163"/>
      <c r="LDQ286" s="163"/>
      <c r="LDR286" s="216"/>
      <c r="LDS286" s="217"/>
      <c r="LDT286" s="163"/>
      <c r="LDU286" s="163"/>
      <c r="LDV286" s="216"/>
      <c r="LDW286" s="217"/>
      <c r="LDX286" s="163"/>
      <c r="LDY286" s="163"/>
      <c r="LDZ286" s="216"/>
      <c r="LEA286" s="217"/>
      <c r="LEB286" s="163"/>
      <c r="LEC286" s="163"/>
      <c r="LED286" s="216"/>
      <c r="LEE286" s="217"/>
      <c r="LEF286" s="163"/>
      <c r="LEG286" s="163"/>
      <c r="LEH286" s="216"/>
      <c r="LEI286" s="217"/>
      <c r="LEJ286" s="163"/>
      <c r="LEK286" s="163"/>
      <c r="LEL286" s="216"/>
      <c r="LEM286" s="217"/>
      <c r="LEN286" s="163"/>
      <c r="LEO286" s="163"/>
      <c r="LEP286" s="216"/>
      <c r="LEQ286" s="217"/>
      <c r="LER286" s="163"/>
      <c r="LES286" s="163"/>
      <c r="LET286" s="216"/>
      <c r="LEU286" s="217"/>
      <c r="LEV286" s="163"/>
      <c r="LEW286" s="163"/>
      <c r="LEX286" s="216"/>
      <c r="LEY286" s="217"/>
      <c r="LEZ286" s="163"/>
      <c r="LFA286" s="163"/>
      <c r="LFB286" s="216"/>
      <c r="LFC286" s="217"/>
      <c r="LFD286" s="163"/>
      <c r="LFE286" s="163"/>
      <c r="LFF286" s="216"/>
      <c r="LFG286" s="217"/>
      <c r="LFH286" s="163"/>
      <c r="LFI286" s="163"/>
      <c r="LFJ286" s="216"/>
      <c r="LFK286" s="217"/>
      <c r="LFL286" s="163"/>
      <c r="LFM286" s="163"/>
      <c r="LFN286" s="216"/>
      <c r="LFO286" s="217"/>
      <c r="LFP286" s="163"/>
      <c r="LFQ286" s="163"/>
      <c r="LFR286" s="216"/>
      <c r="LFS286" s="217"/>
      <c r="LFT286" s="163"/>
      <c r="LFU286" s="163"/>
      <c r="LFV286" s="216"/>
      <c r="LFW286" s="217"/>
      <c r="LFX286" s="163"/>
      <c r="LFY286" s="163"/>
      <c r="LFZ286" s="216"/>
      <c r="LGA286" s="217"/>
      <c r="LGB286" s="163"/>
      <c r="LGC286" s="163"/>
      <c r="LGD286" s="216"/>
      <c r="LGE286" s="217"/>
      <c r="LGF286" s="163"/>
      <c r="LGG286" s="163"/>
      <c r="LGH286" s="216"/>
      <c r="LGI286" s="217"/>
      <c r="LGJ286" s="163"/>
      <c r="LGK286" s="163"/>
      <c r="LGL286" s="216"/>
      <c r="LGM286" s="217"/>
      <c r="LGN286" s="163"/>
      <c r="LGO286" s="163"/>
      <c r="LGP286" s="216"/>
      <c r="LGQ286" s="217"/>
      <c r="LGR286" s="163"/>
      <c r="LGS286" s="163"/>
      <c r="LGT286" s="216"/>
      <c r="LGU286" s="217"/>
      <c r="LGV286" s="163"/>
      <c r="LGW286" s="163"/>
      <c r="LGX286" s="216"/>
      <c r="LGY286" s="217"/>
      <c r="LGZ286" s="163"/>
      <c r="LHA286" s="163"/>
      <c r="LHB286" s="216"/>
      <c r="LHC286" s="217"/>
      <c r="LHD286" s="163"/>
      <c r="LHE286" s="163"/>
      <c r="LHF286" s="216"/>
      <c r="LHG286" s="217"/>
      <c r="LHH286" s="163"/>
      <c r="LHI286" s="163"/>
      <c r="LHJ286" s="216"/>
      <c r="LHK286" s="217"/>
      <c r="LHL286" s="163"/>
      <c r="LHM286" s="163"/>
      <c r="LHN286" s="216"/>
      <c r="LHO286" s="217"/>
      <c r="LHP286" s="163"/>
      <c r="LHQ286" s="163"/>
      <c r="LHR286" s="216"/>
      <c r="LHS286" s="217"/>
      <c r="LHT286" s="163"/>
      <c r="LHU286" s="163"/>
      <c r="LHV286" s="216"/>
      <c r="LHW286" s="217"/>
      <c r="LHX286" s="163"/>
      <c r="LHY286" s="163"/>
      <c r="LHZ286" s="216"/>
      <c r="LIA286" s="217"/>
      <c r="LIB286" s="163"/>
      <c r="LIC286" s="163"/>
      <c r="LID286" s="216"/>
      <c r="LIE286" s="217"/>
      <c r="LIF286" s="163"/>
      <c r="LIG286" s="163"/>
      <c r="LIH286" s="216"/>
      <c r="LII286" s="217"/>
      <c r="LIJ286" s="163"/>
      <c r="LIK286" s="163"/>
      <c r="LIL286" s="216"/>
      <c r="LIM286" s="217"/>
      <c r="LIN286" s="163"/>
      <c r="LIO286" s="163"/>
      <c r="LIP286" s="216"/>
      <c r="LIQ286" s="217"/>
      <c r="LIR286" s="163"/>
      <c r="LIS286" s="163"/>
      <c r="LIT286" s="216"/>
      <c r="LIU286" s="217"/>
      <c r="LIV286" s="163"/>
      <c r="LIW286" s="163"/>
      <c r="LIX286" s="216"/>
      <c r="LIY286" s="217"/>
      <c r="LIZ286" s="163"/>
      <c r="LJA286" s="163"/>
      <c r="LJB286" s="216"/>
      <c r="LJC286" s="217"/>
      <c r="LJD286" s="163"/>
      <c r="LJE286" s="163"/>
      <c r="LJF286" s="216"/>
      <c r="LJG286" s="217"/>
      <c r="LJH286" s="163"/>
      <c r="LJI286" s="163"/>
      <c r="LJJ286" s="216"/>
      <c r="LJK286" s="217"/>
      <c r="LJL286" s="163"/>
      <c r="LJM286" s="163"/>
      <c r="LJN286" s="216"/>
      <c r="LJO286" s="217"/>
      <c r="LJP286" s="163"/>
      <c r="LJQ286" s="163"/>
      <c r="LJR286" s="216"/>
      <c r="LJS286" s="217"/>
      <c r="LJT286" s="163"/>
      <c r="LJU286" s="163"/>
      <c r="LJV286" s="216"/>
      <c r="LJW286" s="217"/>
      <c r="LJX286" s="163"/>
      <c r="LJY286" s="163"/>
      <c r="LJZ286" s="216"/>
      <c r="LKA286" s="217"/>
      <c r="LKB286" s="163"/>
      <c r="LKC286" s="163"/>
      <c r="LKD286" s="216"/>
      <c r="LKE286" s="217"/>
      <c r="LKF286" s="163"/>
      <c r="LKG286" s="163"/>
      <c r="LKH286" s="216"/>
      <c r="LKI286" s="217"/>
      <c r="LKJ286" s="163"/>
      <c r="LKK286" s="163"/>
      <c r="LKL286" s="216"/>
      <c r="LKM286" s="217"/>
      <c r="LKN286" s="163"/>
      <c r="LKO286" s="163"/>
      <c r="LKP286" s="216"/>
      <c r="LKQ286" s="217"/>
      <c r="LKR286" s="163"/>
      <c r="LKS286" s="163"/>
      <c r="LKT286" s="216"/>
      <c r="LKU286" s="217"/>
      <c r="LKV286" s="163"/>
      <c r="LKW286" s="163"/>
      <c r="LKX286" s="216"/>
      <c r="LKY286" s="217"/>
      <c r="LKZ286" s="163"/>
      <c r="LLA286" s="163"/>
      <c r="LLB286" s="216"/>
      <c r="LLC286" s="217"/>
      <c r="LLD286" s="163"/>
      <c r="LLE286" s="163"/>
      <c r="LLF286" s="216"/>
      <c r="LLG286" s="217"/>
      <c r="LLH286" s="163"/>
      <c r="LLI286" s="163"/>
      <c r="LLJ286" s="216"/>
      <c r="LLK286" s="217"/>
      <c r="LLL286" s="163"/>
      <c r="LLM286" s="163"/>
      <c r="LLN286" s="216"/>
      <c r="LLO286" s="217"/>
      <c r="LLP286" s="163"/>
      <c r="LLQ286" s="163"/>
      <c r="LLR286" s="216"/>
      <c r="LLS286" s="217"/>
      <c r="LLT286" s="163"/>
      <c r="LLU286" s="163"/>
      <c r="LLV286" s="216"/>
      <c r="LLW286" s="217"/>
      <c r="LLX286" s="163"/>
      <c r="LLY286" s="163"/>
      <c r="LLZ286" s="216"/>
      <c r="LMA286" s="217"/>
      <c r="LMB286" s="163"/>
      <c r="LMC286" s="163"/>
      <c r="LMD286" s="216"/>
      <c r="LME286" s="217"/>
      <c r="LMF286" s="163"/>
      <c r="LMG286" s="163"/>
      <c r="LMH286" s="216"/>
      <c r="LMI286" s="217"/>
      <c r="LMJ286" s="163"/>
      <c r="LMK286" s="163"/>
      <c r="LML286" s="216"/>
      <c r="LMM286" s="217"/>
      <c r="LMN286" s="163"/>
      <c r="LMO286" s="163"/>
      <c r="LMP286" s="216"/>
      <c r="LMQ286" s="217"/>
      <c r="LMR286" s="163"/>
      <c r="LMS286" s="163"/>
      <c r="LMT286" s="216"/>
      <c r="LMU286" s="217"/>
      <c r="LMV286" s="163"/>
      <c r="LMW286" s="163"/>
      <c r="LMX286" s="216"/>
      <c r="LMY286" s="217"/>
      <c r="LMZ286" s="163"/>
      <c r="LNA286" s="163"/>
      <c r="LNB286" s="216"/>
      <c r="LNC286" s="217"/>
      <c r="LND286" s="163"/>
      <c r="LNE286" s="163"/>
      <c r="LNF286" s="216"/>
      <c r="LNG286" s="217"/>
      <c r="LNH286" s="163"/>
      <c r="LNI286" s="163"/>
      <c r="LNJ286" s="216"/>
      <c r="LNK286" s="217"/>
      <c r="LNL286" s="163"/>
      <c r="LNM286" s="163"/>
      <c r="LNN286" s="216"/>
      <c r="LNO286" s="217"/>
      <c r="LNP286" s="163"/>
      <c r="LNQ286" s="163"/>
      <c r="LNR286" s="216"/>
      <c r="LNS286" s="217"/>
      <c r="LNT286" s="163"/>
      <c r="LNU286" s="163"/>
      <c r="LNV286" s="216"/>
      <c r="LNW286" s="217"/>
      <c r="LNX286" s="163"/>
      <c r="LNY286" s="163"/>
      <c r="LNZ286" s="216"/>
      <c r="LOA286" s="217"/>
      <c r="LOB286" s="163"/>
      <c r="LOC286" s="163"/>
      <c r="LOD286" s="216"/>
      <c r="LOE286" s="217"/>
      <c r="LOF286" s="163"/>
      <c r="LOG286" s="163"/>
      <c r="LOH286" s="216"/>
      <c r="LOI286" s="217"/>
      <c r="LOJ286" s="163"/>
      <c r="LOK286" s="163"/>
      <c r="LOL286" s="216"/>
      <c r="LOM286" s="217"/>
      <c r="LON286" s="163"/>
      <c r="LOO286" s="163"/>
      <c r="LOP286" s="216"/>
      <c r="LOQ286" s="217"/>
      <c r="LOR286" s="163"/>
      <c r="LOS286" s="163"/>
      <c r="LOT286" s="216"/>
      <c r="LOU286" s="217"/>
      <c r="LOV286" s="163"/>
      <c r="LOW286" s="163"/>
      <c r="LOX286" s="216"/>
      <c r="LOY286" s="217"/>
      <c r="LOZ286" s="163"/>
      <c r="LPA286" s="163"/>
      <c r="LPB286" s="216"/>
      <c r="LPC286" s="217"/>
      <c r="LPD286" s="163"/>
      <c r="LPE286" s="163"/>
      <c r="LPF286" s="216"/>
      <c r="LPG286" s="217"/>
      <c r="LPH286" s="163"/>
      <c r="LPI286" s="163"/>
      <c r="LPJ286" s="216"/>
      <c r="LPK286" s="217"/>
      <c r="LPL286" s="163"/>
      <c r="LPM286" s="163"/>
      <c r="LPN286" s="216"/>
      <c r="LPO286" s="217"/>
      <c r="LPP286" s="163"/>
      <c r="LPQ286" s="163"/>
      <c r="LPR286" s="216"/>
      <c r="LPS286" s="217"/>
      <c r="LPT286" s="163"/>
      <c r="LPU286" s="163"/>
      <c r="LPV286" s="216"/>
      <c r="LPW286" s="217"/>
      <c r="LPX286" s="163"/>
      <c r="LPY286" s="163"/>
      <c r="LPZ286" s="216"/>
      <c r="LQA286" s="217"/>
      <c r="LQB286" s="163"/>
      <c r="LQC286" s="163"/>
      <c r="LQD286" s="216"/>
      <c r="LQE286" s="217"/>
      <c r="LQF286" s="163"/>
      <c r="LQG286" s="163"/>
      <c r="LQH286" s="216"/>
      <c r="LQI286" s="217"/>
      <c r="LQJ286" s="163"/>
      <c r="LQK286" s="163"/>
      <c r="LQL286" s="216"/>
      <c r="LQM286" s="217"/>
      <c r="LQN286" s="163"/>
      <c r="LQO286" s="163"/>
      <c r="LQP286" s="216"/>
      <c r="LQQ286" s="217"/>
      <c r="LQR286" s="163"/>
      <c r="LQS286" s="163"/>
      <c r="LQT286" s="216"/>
      <c r="LQU286" s="217"/>
      <c r="LQV286" s="163"/>
      <c r="LQW286" s="163"/>
      <c r="LQX286" s="216"/>
      <c r="LQY286" s="217"/>
      <c r="LQZ286" s="163"/>
      <c r="LRA286" s="163"/>
      <c r="LRB286" s="216"/>
      <c r="LRC286" s="217"/>
      <c r="LRD286" s="163"/>
      <c r="LRE286" s="163"/>
      <c r="LRF286" s="216"/>
      <c r="LRG286" s="217"/>
      <c r="LRH286" s="163"/>
      <c r="LRI286" s="163"/>
      <c r="LRJ286" s="216"/>
      <c r="LRK286" s="217"/>
      <c r="LRL286" s="163"/>
      <c r="LRM286" s="163"/>
      <c r="LRN286" s="216"/>
      <c r="LRO286" s="217"/>
      <c r="LRP286" s="163"/>
      <c r="LRQ286" s="163"/>
      <c r="LRR286" s="216"/>
      <c r="LRS286" s="217"/>
      <c r="LRT286" s="163"/>
      <c r="LRU286" s="163"/>
      <c r="LRV286" s="216"/>
      <c r="LRW286" s="217"/>
      <c r="LRX286" s="163"/>
      <c r="LRY286" s="163"/>
      <c r="LRZ286" s="216"/>
      <c r="LSA286" s="217"/>
      <c r="LSB286" s="163"/>
      <c r="LSC286" s="163"/>
      <c r="LSD286" s="216"/>
      <c r="LSE286" s="217"/>
      <c r="LSF286" s="163"/>
      <c r="LSG286" s="163"/>
      <c r="LSH286" s="216"/>
      <c r="LSI286" s="217"/>
      <c r="LSJ286" s="163"/>
      <c r="LSK286" s="163"/>
      <c r="LSL286" s="216"/>
      <c r="LSM286" s="217"/>
      <c r="LSN286" s="163"/>
      <c r="LSO286" s="163"/>
      <c r="LSP286" s="216"/>
      <c r="LSQ286" s="217"/>
      <c r="LSR286" s="163"/>
      <c r="LSS286" s="163"/>
      <c r="LST286" s="216"/>
      <c r="LSU286" s="217"/>
      <c r="LSV286" s="163"/>
      <c r="LSW286" s="163"/>
      <c r="LSX286" s="216"/>
      <c r="LSY286" s="217"/>
      <c r="LSZ286" s="163"/>
      <c r="LTA286" s="163"/>
      <c r="LTB286" s="216"/>
      <c r="LTC286" s="217"/>
      <c r="LTD286" s="163"/>
      <c r="LTE286" s="163"/>
      <c r="LTF286" s="216"/>
      <c r="LTG286" s="217"/>
      <c r="LTH286" s="163"/>
      <c r="LTI286" s="163"/>
      <c r="LTJ286" s="216"/>
      <c r="LTK286" s="217"/>
      <c r="LTL286" s="163"/>
      <c r="LTM286" s="163"/>
      <c r="LTN286" s="216"/>
      <c r="LTO286" s="217"/>
      <c r="LTP286" s="163"/>
      <c r="LTQ286" s="163"/>
      <c r="LTR286" s="216"/>
      <c r="LTS286" s="217"/>
      <c r="LTT286" s="163"/>
      <c r="LTU286" s="163"/>
      <c r="LTV286" s="216"/>
      <c r="LTW286" s="217"/>
      <c r="LTX286" s="163"/>
      <c r="LTY286" s="163"/>
      <c r="LTZ286" s="216"/>
      <c r="LUA286" s="217"/>
      <c r="LUB286" s="163"/>
      <c r="LUC286" s="163"/>
      <c r="LUD286" s="216"/>
      <c r="LUE286" s="217"/>
      <c r="LUF286" s="163"/>
      <c r="LUG286" s="163"/>
      <c r="LUH286" s="216"/>
      <c r="LUI286" s="217"/>
      <c r="LUJ286" s="163"/>
      <c r="LUK286" s="163"/>
      <c r="LUL286" s="216"/>
      <c r="LUM286" s="217"/>
      <c r="LUN286" s="163"/>
      <c r="LUO286" s="163"/>
      <c r="LUP286" s="216"/>
      <c r="LUQ286" s="217"/>
      <c r="LUR286" s="163"/>
      <c r="LUS286" s="163"/>
      <c r="LUT286" s="216"/>
      <c r="LUU286" s="217"/>
      <c r="LUV286" s="163"/>
      <c r="LUW286" s="163"/>
      <c r="LUX286" s="216"/>
      <c r="LUY286" s="217"/>
      <c r="LUZ286" s="163"/>
      <c r="LVA286" s="163"/>
      <c r="LVB286" s="216"/>
      <c r="LVC286" s="217"/>
      <c r="LVD286" s="163"/>
      <c r="LVE286" s="163"/>
      <c r="LVF286" s="216"/>
      <c r="LVG286" s="217"/>
      <c r="LVH286" s="163"/>
      <c r="LVI286" s="163"/>
      <c r="LVJ286" s="216"/>
      <c r="LVK286" s="217"/>
      <c r="LVL286" s="163"/>
      <c r="LVM286" s="163"/>
      <c r="LVN286" s="216"/>
      <c r="LVO286" s="217"/>
      <c r="LVP286" s="163"/>
      <c r="LVQ286" s="163"/>
      <c r="LVR286" s="216"/>
      <c r="LVS286" s="217"/>
      <c r="LVT286" s="163"/>
      <c r="LVU286" s="163"/>
      <c r="LVV286" s="216"/>
      <c r="LVW286" s="217"/>
      <c r="LVX286" s="163"/>
      <c r="LVY286" s="163"/>
      <c r="LVZ286" s="216"/>
      <c r="LWA286" s="217"/>
      <c r="LWB286" s="163"/>
      <c r="LWC286" s="163"/>
      <c r="LWD286" s="216"/>
      <c r="LWE286" s="217"/>
      <c r="LWF286" s="163"/>
      <c r="LWG286" s="163"/>
      <c r="LWH286" s="216"/>
      <c r="LWI286" s="217"/>
      <c r="LWJ286" s="163"/>
      <c r="LWK286" s="163"/>
      <c r="LWL286" s="216"/>
      <c r="LWM286" s="217"/>
      <c r="LWN286" s="163"/>
      <c r="LWO286" s="163"/>
      <c r="LWP286" s="216"/>
      <c r="LWQ286" s="217"/>
      <c r="LWR286" s="163"/>
      <c r="LWS286" s="163"/>
      <c r="LWT286" s="216"/>
      <c r="LWU286" s="217"/>
      <c r="LWV286" s="163"/>
      <c r="LWW286" s="163"/>
      <c r="LWX286" s="216"/>
      <c r="LWY286" s="217"/>
      <c r="LWZ286" s="163"/>
      <c r="LXA286" s="163"/>
      <c r="LXB286" s="216"/>
      <c r="LXC286" s="217"/>
      <c r="LXD286" s="163"/>
      <c r="LXE286" s="163"/>
      <c r="LXF286" s="216"/>
      <c r="LXG286" s="217"/>
      <c r="LXH286" s="163"/>
      <c r="LXI286" s="163"/>
      <c r="LXJ286" s="216"/>
      <c r="LXK286" s="217"/>
      <c r="LXL286" s="163"/>
      <c r="LXM286" s="163"/>
      <c r="LXN286" s="216"/>
      <c r="LXO286" s="217"/>
      <c r="LXP286" s="163"/>
      <c r="LXQ286" s="163"/>
      <c r="LXR286" s="216"/>
      <c r="LXS286" s="217"/>
      <c r="LXT286" s="163"/>
      <c r="LXU286" s="163"/>
      <c r="LXV286" s="216"/>
      <c r="LXW286" s="217"/>
      <c r="LXX286" s="163"/>
      <c r="LXY286" s="163"/>
      <c r="LXZ286" s="216"/>
      <c r="LYA286" s="217"/>
      <c r="LYB286" s="163"/>
      <c r="LYC286" s="163"/>
      <c r="LYD286" s="216"/>
      <c r="LYE286" s="217"/>
      <c r="LYF286" s="163"/>
      <c r="LYG286" s="163"/>
      <c r="LYH286" s="216"/>
      <c r="LYI286" s="217"/>
      <c r="LYJ286" s="163"/>
      <c r="LYK286" s="163"/>
      <c r="LYL286" s="216"/>
      <c r="LYM286" s="217"/>
      <c r="LYN286" s="163"/>
      <c r="LYO286" s="163"/>
      <c r="LYP286" s="216"/>
      <c r="LYQ286" s="217"/>
      <c r="LYR286" s="163"/>
      <c r="LYS286" s="163"/>
      <c r="LYT286" s="216"/>
      <c r="LYU286" s="217"/>
      <c r="LYV286" s="163"/>
      <c r="LYW286" s="163"/>
      <c r="LYX286" s="216"/>
      <c r="LYY286" s="217"/>
      <c r="LYZ286" s="163"/>
      <c r="LZA286" s="163"/>
      <c r="LZB286" s="216"/>
      <c r="LZC286" s="217"/>
      <c r="LZD286" s="163"/>
      <c r="LZE286" s="163"/>
      <c r="LZF286" s="216"/>
      <c r="LZG286" s="217"/>
      <c r="LZH286" s="163"/>
      <c r="LZI286" s="163"/>
      <c r="LZJ286" s="216"/>
      <c r="LZK286" s="217"/>
      <c r="LZL286" s="163"/>
      <c r="LZM286" s="163"/>
      <c r="LZN286" s="216"/>
      <c r="LZO286" s="217"/>
      <c r="LZP286" s="163"/>
      <c r="LZQ286" s="163"/>
      <c r="LZR286" s="216"/>
      <c r="LZS286" s="217"/>
      <c r="LZT286" s="163"/>
      <c r="LZU286" s="163"/>
      <c r="LZV286" s="216"/>
      <c r="LZW286" s="217"/>
      <c r="LZX286" s="163"/>
      <c r="LZY286" s="163"/>
      <c r="LZZ286" s="216"/>
      <c r="MAA286" s="217"/>
      <c r="MAB286" s="163"/>
      <c r="MAC286" s="163"/>
      <c r="MAD286" s="216"/>
      <c r="MAE286" s="217"/>
      <c r="MAF286" s="163"/>
      <c r="MAG286" s="163"/>
      <c r="MAH286" s="216"/>
      <c r="MAI286" s="217"/>
      <c r="MAJ286" s="163"/>
      <c r="MAK286" s="163"/>
      <c r="MAL286" s="216"/>
      <c r="MAM286" s="217"/>
      <c r="MAN286" s="163"/>
      <c r="MAO286" s="163"/>
      <c r="MAP286" s="216"/>
      <c r="MAQ286" s="217"/>
      <c r="MAR286" s="163"/>
      <c r="MAS286" s="163"/>
      <c r="MAT286" s="216"/>
      <c r="MAU286" s="217"/>
      <c r="MAV286" s="163"/>
      <c r="MAW286" s="163"/>
      <c r="MAX286" s="216"/>
      <c r="MAY286" s="217"/>
      <c r="MAZ286" s="163"/>
      <c r="MBA286" s="163"/>
      <c r="MBB286" s="216"/>
      <c r="MBC286" s="217"/>
      <c r="MBD286" s="163"/>
      <c r="MBE286" s="163"/>
      <c r="MBF286" s="216"/>
      <c r="MBG286" s="217"/>
      <c r="MBH286" s="163"/>
      <c r="MBI286" s="163"/>
      <c r="MBJ286" s="216"/>
      <c r="MBK286" s="217"/>
      <c r="MBL286" s="163"/>
      <c r="MBM286" s="163"/>
      <c r="MBN286" s="216"/>
      <c r="MBO286" s="217"/>
      <c r="MBP286" s="163"/>
      <c r="MBQ286" s="163"/>
      <c r="MBR286" s="216"/>
      <c r="MBS286" s="217"/>
      <c r="MBT286" s="163"/>
      <c r="MBU286" s="163"/>
      <c r="MBV286" s="216"/>
      <c r="MBW286" s="217"/>
      <c r="MBX286" s="163"/>
      <c r="MBY286" s="163"/>
      <c r="MBZ286" s="216"/>
      <c r="MCA286" s="217"/>
      <c r="MCB286" s="163"/>
      <c r="MCC286" s="163"/>
      <c r="MCD286" s="216"/>
      <c r="MCE286" s="217"/>
      <c r="MCF286" s="163"/>
      <c r="MCG286" s="163"/>
      <c r="MCH286" s="216"/>
      <c r="MCI286" s="217"/>
      <c r="MCJ286" s="163"/>
      <c r="MCK286" s="163"/>
      <c r="MCL286" s="216"/>
      <c r="MCM286" s="217"/>
      <c r="MCN286" s="163"/>
      <c r="MCO286" s="163"/>
      <c r="MCP286" s="216"/>
      <c r="MCQ286" s="217"/>
      <c r="MCR286" s="163"/>
      <c r="MCS286" s="163"/>
      <c r="MCT286" s="216"/>
      <c r="MCU286" s="217"/>
      <c r="MCV286" s="163"/>
      <c r="MCW286" s="163"/>
      <c r="MCX286" s="216"/>
      <c r="MCY286" s="217"/>
      <c r="MCZ286" s="163"/>
      <c r="MDA286" s="163"/>
      <c r="MDB286" s="216"/>
      <c r="MDC286" s="217"/>
      <c r="MDD286" s="163"/>
      <c r="MDE286" s="163"/>
      <c r="MDF286" s="216"/>
      <c r="MDG286" s="217"/>
      <c r="MDH286" s="163"/>
      <c r="MDI286" s="163"/>
      <c r="MDJ286" s="216"/>
      <c r="MDK286" s="217"/>
      <c r="MDL286" s="163"/>
      <c r="MDM286" s="163"/>
      <c r="MDN286" s="216"/>
      <c r="MDO286" s="217"/>
      <c r="MDP286" s="163"/>
      <c r="MDQ286" s="163"/>
      <c r="MDR286" s="216"/>
      <c r="MDS286" s="217"/>
      <c r="MDT286" s="163"/>
      <c r="MDU286" s="163"/>
      <c r="MDV286" s="216"/>
      <c r="MDW286" s="217"/>
      <c r="MDX286" s="163"/>
      <c r="MDY286" s="163"/>
      <c r="MDZ286" s="216"/>
      <c r="MEA286" s="217"/>
      <c r="MEB286" s="163"/>
      <c r="MEC286" s="163"/>
      <c r="MED286" s="216"/>
      <c r="MEE286" s="217"/>
      <c r="MEF286" s="163"/>
      <c r="MEG286" s="163"/>
      <c r="MEH286" s="216"/>
      <c r="MEI286" s="217"/>
      <c r="MEJ286" s="163"/>
      <c r="MEK286" s="163"/>
      <c r="MEL286" s="216"/>
      <c r="MEM286" s="217"/>
      <c r="MEN286" s="163"/>
      <c r="MEO286" s="163"/>
      <c r="MEP286" s="216"/>
      <c r="MEQ286" s="217"/>
      <c r="MER286" s="163"/>
      <c r="MES286" s="163"/>
      <c r="MET286" s="216"/>
      <c r="MEU286" s="217"/>
      <c r="MEV286" s="163"/>
      <c r="MEW286" s="163"/>
      <c r="MEX286" s="216"/>
      <c r="MEY286" s="217"/>
      <c r="MEZ286" s="163"/>
      <c r="MFA286" s="163"/>
      <c r="MFB286" s="216"/>
      <c r="MFC286" s="217"/>
      <c r="MFD286" s="163"/>
      <c r="MFE286" s="163"/>
      <c r="MFF286" s="216"/>
      <c r="MFG286" s="217"/>
      <c r="MFH286" s="163"/>
      <c r="MFI286" s="163"/>
      <c r="MFJ286" s="216"/>
      <c r="MFK286" s="217"/>
      <c r="MFL286" s="163"/>
      <c r="MFM286" s="163"/>
      <c r="MFN286" s="216"/>
      <c r="MFO286" s="217"/>
      <c r="MFP286" s="163"/>
      <c r="MFQ286" s="163"/>
      <c r="MFR286" s="216"/>
      <c r="MFS286" s="217"/>
      <c r="MFT286" s="163"/>
      <c r="MFU286" s="163"/>
      <c r="MFV286" s="216"/>
      <c r="MFW286" s="217"/>
      <c r="MFX286" s="163"/>
      <c r="MFY286" s="163"/>
      <c r="MFZ286" s="216"/>
      <c r="MGA286" s="217"/>
      <c r="MGB286" s="163"/>
      <c r="MGC286" s="163"/>
      <c r="MGD286" s="216"/>
      <c r="MGE286" s="217"/>
      <c r="MGF286" s="163"/>
      <c r="MGG286" s="163"/>
      <c r="MGH286" s="216"/>
      <c r="MGI286" s="217"/>
      <c r="MGJ286" s="163"/>
      <c r="MGK286" s="163"/>
      <c r="MGL286" s="216"/>
      <c r="MGM286" s="217"/>
      <c r="MGN286" s="163"/>
      <c r="MGO286" s="163"/>
      <c r="MGP286" s="216"/>
      <c r="MGQ286" s="217"/>
      <c r="MGR286" s="163"/>
      <c r="MGS286" s="163"/>
      <c r="MGT286" s="216"/>
      <c r="MGU286" s="217"/>
      <c r="MGV286" s="163"/>
      <c r="MGW286" s="163"/>
      <c r="MGX286" s="216"/>
      <c r="MGY286" s="217"/>
      <c r="MGZ286" s="163"/>
      <c r="MHA286" s="163"/>
      <c r="MHB286" s="216"/>
      <c r="MHC286" s="217"/>
      <c r="MHD286" s="163"/>
      <c r="MHE286" s="163"/>
      <c r="MHF286" s="216"/>
      <c r="MHG286" s="217"/>
      <c r="MHH286" s="163"/>
      <c r="MHI286" s="163"/>
      <c r="MHJ286" s="216"/>
      <c r="MHK286" s="217"/>
      <c r="MHL286" s="163"/>
      <c r="MHM286" s="163"/>
      <c r="MHN286" s="216"/>
      <c r="MHO286" s="217"/>
      <c r="MHP286" s="163"/>
      <c r="MHQ286" s="163"/>
      <c r="MHR286" s="216"/>
      <c r="MHS286" s="217"/>
      <c r="MHT286" s="163"/>
      <c r="MHU286" s="163"/>
      <c r="MHV286" s="216"/>
      <c r="MHW286" s="217"/>
      <c r="MHX286" s="163"/>
      <c r="MHY286" s="163"/>
      <c r="MHZ286" s="216"/>
      <c r="MIA286" s="217"/>
      <c r="MIB286" s="163"/>
      <c r="MIC286" s="163"/>
      <c r="MID286" s="216"/>
      <c r="MIE286" s="217"/>
      <c r="MIF286" s="163"/>
      <c r="MIG286" s="163"/>
      <c r="MIH286" s="216"/>
      <c r="MII286" s="217"/>
      <c r="MIJ286" s="163"/>
      <c r="MIK286" s="163"/>
      <c r="MIL286" s="216"/>
      <c r="MIM286" s="217"/>
      <c r="MIN286" s="163"/>
      <c r="MIO286" s="163"/>
      <c r="MIP286" s="216"/>
      <c r="MIQ286" s="217"/>
      <c r="MIR286" s="163"/>
      <c r="MIS286" s="163"/>
      <c r="MIT286" s="216"/>
      <c r="MIU286" s="217"/>
      <c r="MIV286" s="163"/>
      <c r="MIW286" s="163"/>
      <c r="MIX286" s="216"/>
      <c r="MIY286" s="217"/>
      <c r="MIZ286" s="163"/>
      <c r="MJA286" s="163"/>
      <c r="MJB286" s="216"/>
      <c r="MJC286" s="217"/>
      <c r="MJD286" s="163"/>
      <c r="MJE286" s="163"/>
      <c r="MJF286" s="216"/>
      <c r="MJG286" s="217"/>
      <c r="MJH286" s="163"/>
      <c r="MJI286" s="163"/>
      <c r="MJJ286" s="216"/>
      <c r="MJK286" s="217"/>
      <c r="MJL286" s="163"/>
      <c r="MJM286" s="163"/>
      <c r="MJN286" s="216"/>
      <c r="MJO286" s="217"/>
      <c r="MJP286" s="163"/>
      <c r="MJQ286" s="163"/>
      <c r="MJR286" s="216"/>
      <c r="MJS286" s="217"/>
      <c r="MJT286" s="163"/>
      <c r="MJU286" s="163"/>
      <c r="MJV286" s="216"/>
      <c r="MJW286" s="217"/>
      <c r="MJX286" s="163"/>
      <c r="MJY286" s="163"/>
      <c r="MJZ286" s="216"/>
      <c r="MKA286" s="217"/>
      <c r="MKB286" s="163"/>
      <c r="MKC286" s="163"/>
      <c r="MKD286" s="216"/>
      <c r="MKE286" s="217"/>
      <c r="MKF286" s="163"/>
      <c r="MKG286" s="163"/>
      <c r="MKH286" s="216"/>
      <c r="MKI286" s="217"/>
      <c r="MKJ286" s="163"/>
      <c r="MKK286" s="163"/>
      <c r="MKL286" s="216"/>
      <c r="MKM286" s="217"/>
      <c r="MKN286" s="163"/>
      <c r="MKO286" s="163"/>
      <c r="MKP286" s="216"/>
      <c r="MKQ286" s="217"/>
      <c r="MKR286" s="163"/>
      <c r="MKS286" s="163"/>
      <c r="MKT286" s="216"/>
      <c r="MKU286" s="217"/>
      <c r="MKV286" s="163"/>
      <c r="MKW286" s="163"/>
      <c r="MKX286" s="216"/>
      <c r="MKY286" s="217"/>
      <c r="MKZ286" s="163"/>
      <c r="MLA286" s="163"/>
      <c r="MLB286" s="216"/>
      <c r="MLC286" s="217"/>
      <c r="MLD286" s="163"/>
      <c r="MLE286" s="163"/>
      <c r="MLF286" s="216"/>
      <c r="MLG286" s="217"/>
      <c r="MLH286" s="163"/>
      <c r="MLI286" s="163"/>
      <c r="MLJ286" s="216"/>
      <c r="MLK286" s="217"/>
      <c r="MLL286" s="163"/>
      <c r="MLM286" s="163"/>
      <c r="MLN286" s="216"/>
      <c r="MLO286" s="217"/>
      <c r="MLP286" s="163"/>
      <c r="MLQ286" s="163"/>
      <c r="MLR286" s="216"/>
      <c r="MLS286" s="217"/>
      <c r="MLT286" s="163"/>
      <c r="MLU286" s="163"/>
      <c r="MLV286" s="216"/>
      <c r="MLW286" s="217"/>
      <c r="MLX286" s="163"/>
      <c r="MLY286" s="163"/>
      <c r="MLZ286" s="216"/>
      <c r="MMA286" s="217"/>
      <c r="MMB286" s="163"/>
      <c r="MMC286" s="163"/>
      <c r="MMD286" s="216"/>
      <c r="MME286" s="217"/>
      <c r="MMF286" s="163"/>
      <c r="MMG286" s="163"/>
      <c r="MMH286" s="216"/>
      <c r="MMI286" s="217"/>
      <c r="MMJ286" s="163"/>
      <c r="MMK286" s="163"/>
      <c r="MML286" s="216"/>
      <c r="MMM286" s="217"/>
      <c r="MMN286" s="163"/>
      <c r="MMO286" s="163"/>
      <c r="MMP286" s="216"/>
      <c r="MMQ286" s="217"/>
      <c r="MMR286" s="163"/>
      <c r="MMS286" s="163"/>
      <c r="MMT286" s="216"/>
      <c r="MMU286" s="217"/>
      <c r="MMV286" s="163"/>
      <c r="MMW286" s="163"/>
      <c r="MMX286" s="216"/>
      <c r="MMY286" s="217"/>
      <c r="MMZ286" s="163"/>
      <c r="MNA286" s="163"/>
      <c r="MNB286" s="216"/>
      <c r="MNC286" s="217"/>
      <c r="MND286" s="163"/>
      <c r="MNE286" s="163"/>
      <c r="MNF286" s="216"/>
      <c r="MNG286" s="217"/>
      <c r="MNH286" s="163"/>
      <c r="MNI286" s="163"/>
      <c r="MNJ286" s="216"/>
      <c r="MNK286" s="217"/>
      <c r="MNL286" s="163"/>
      <c r="MNM286" s="163"/>
      <c r="MNN286" s="216"/>
      <c r="MNO286" s="217"/>
      <c r="MNP286" s="163"/>
      <c r="MNQ286" s="163"/>
      <c r="MNR286" s="216"/>
      <c r="MNS286" s="217"/>
      <c r="MNT286" s="163"/>
      <c r="MNU286" s="163"/>
      <c r="MNV286" s="216"/>
      <c r="MNW286" s="217"/>
      <c r="MNX286" s="163"/>
      <c r="MNY286" s="163"/>
      <c r="MNZ286" s="216"/>
      <c r="MOA286" s="217"/>
      <c r="MOB286" s="163"/>
      <c r="MOC286" s="163"/>
      <c r="MOD286" s="216"/>
      <c r="MOE286" s="217"/>
      <c r="MOF286" s="163"/>
      <c r="MOG286" s="163"/>
      <c r="MOH286" s="216"/>
      <c r="MOI286" s="217"/>
      <c r="MOJ286" s="163"/>
      <c r="MOK286" s="163"/>
      <c r="MOL286" s="216"/>
      <c r="MOM286" s="217"/>
      <c r="MON286" s="163"/>
      <c r="MOO286" s="163"/>
      <c r="MOP286" s="216"/>
      <c r="MOQ286" s="217"/>
      <c r="MOR286" s="163"/>
      <c r="MOS286" s="163"/>
      <c r="MOT286" s="216"/>
      <c r="MOU286" s="217"/>
      <c r="MOV286" s="163"/>
      <c r="MOW286" s="163"/>
      <c r="MOX286" s="216"/>
      <c r="MOY286" s="217"/>
      <c r="MOZ286" s="163"/>
      <c r="MPA286" s="163"/>
      <c r="MPB286" s="216"/>
      <c r="MPC286" s="217"/>
      <c r="MPD286" s="163"/>
      <c r="MPE286" s="163"/>
      <c r="MPF286" s="216"/>
      <c r="MPG286" s="217"/>
      <c r="MPH286" s="163"/>
      <c r="MPI286" s="163"/>
      <c r="MPJ286" s="216"/>
      <c r="MPK286" s="217"/>
      <c r="MPL286" s="163"/>
      <c r="MPM286" s="163"/>
      <c r="MPN286" s="216"/>
      <c r="MPO286" s="217"/>
      <c r="MPP286" s="163"/>
      <c r="MPQ286" s="163"/>
      <c r="MPR286" s="216"/>
      <c r="MPS286" s="217"/>
      <c r="MPT286" s="163"/>
      <c r="MPU286" s="163"/>
      <c r="MPV286" s="216"/>
      <c r="MPW286" s="217"/>
      <c r="MPX286" s="163"/>
      <c r="MPY286" s="163"/>
      <c r="MPZ286" s="216"/>
      <c r="MQA286" s="217"/>
      <c r="MQB286" s="163"/>
      <c r="MQC286" s="163"/>
      <c r="MQD286" s="216"/>
      <c r="MQE286" s="217"/>
      <c r="MQF286" s="163"/>
      <c r="MQG286" s="163"/>
      <c r="MQH286" s="216"/>
      <c r="MQI286" s="217"/>
      <c r="MQJ286" s="163"/>
      <c r="MQK286" s="163"/>
      <c r="MQL286" s="216"/>
      <c r="MQM286" s="217"/>
      <c r="MQN286" s="163"/>
      <c r="MQO286" s="163"/>
      <c r="MQP286" s="216"/>
      <c r="MQQ286" s="217"/>
      <c r="MQR286" s="163"/>
      <c r="MQS286" s="163"/>
      <c r="MQT286" s="216"/>
      <c r="MQU286" s="217"/>
      <c r="MQV286" s="163"/>
      <c r="MQW286" s="163"/>
      <c r="MQX286" s="216"/>
      <c r="MQY286" s="217"/>
      <c r="MQZ286" s="163"/>
      <c r="MRA286" s="163"/>
      <c r="MRB286" s="216"/>
      <c r="MRC286" s="217"/>
      <c r="MRD286" s="163"/>
      <c r="MRE286" s="163"/>
      <c r="MRF286" s="216"/>
      <c r="MRG286" s="217"/>
      <c r="MRH286" s="163"/>
      <c r="MRI286" s="163"/>
      <c r="MRJ286" s="216"/>
      <c r="MRK286" s="217"/>
      <c r="MRL286" s="163"/>
      <c r="MRM286" s="163"/>
      <c r="MRN286" s="216"/>
      <c r="MRO286" s="217"/>
      <c r="MRP286" s="163"/>
      <c r="MRQ286" s="163"/>
      <c r="MRR286" s="216"/>
      <c r="MRS286" s="217"/>
      <c r="MRT286" s="163"/>
      <c r="MRU286" s="163"/>
      <c r="MRV286" s="216"/>
      <c r="MRW286" s="217"/>
      <c r="MRX286" s="163"/>
      <c r="MRY286" s="163"/>
      <c r="MRZ286" s="216"/>
      <c r="MSA286" s="217"/>
      <c r="MSB286" s="163"/>
      <c r="MSC286" s="163"/>
      <c r="MSD286" s="216"/>
      <c r="MSE286" s="217"/>
      <c r="MSF286" s="163"/>
      <c r="MSG286" s="163"/>
      <c r="MSH286" s="216"/>
      <c r="MSI286" s="217"/>
      <c r="MSJ286" s="163"/>
      <c r="MSK286" s="163"/>
      <c r="MSL286" s="216"/>
      <c r="MSM286" s="217"/>
      <c r="MSN286" s="163"/>
      <c r="MSO286" s="163"/>
      <c r="MSP286" s="216"/>
      <c r="MSQ286" s="217"/>
      <c r="MSR286" s="163"/>
      <c r="MSS286" s="163"/>
      <c r="MST286" s="216"/>
      <c r="MSU286" s="217"/>
      <c r="MSV286" s="163"/>
      <c r="MSW286" s="163"/>
      <c r="MSX286" s="216"/>
      <c r="MSY286" s="217"/>
      <c r="MSZ286" s="163"/>
      <c r="MTA286" s="163"/>
      <c r="MTB286" s="216"/>
      <c r="MTC286" s="217"/>
      <c r="MTD286" s="163"/>
      <c r="MTE286" s="163"/>
      <c r="MTF286" s="216"/>
      <c r="MTG286" s="217"/>
      <c r="MTH286" s="163"/>
      <c r="MTI286" s="163"/>
      <c r="MTJ286" s="216"/>
      <c r="MTK286" s="217"/>
      <c r="MTL286" s="163"/>
      <c r="MTM286" s="163"/>
      <c r="MTN286" s="216"/>
      <c r="MTO286" s="217"/>
      <c r="MTP286" s="163"/>
      <c r="MTQ286" s="163"/>
      <c r="MTR286" s="216"/>
      <c r="MTS286" s="217"/>
      <c r="MTT286" s="163"/>
      <c r="MTU286" s="163"/>
      <c r="MTV286" s="216"/>
      <c r="MTW286" s="217"/>
      <c r="MTX286" s="163"/>
      <c r="MTY286" s="163"/>
      <c r="MTZ286" s="216"/>
      <c r="MUA286" s="217"/>
      <c r="MUB286" s="163"/>
      <c r="MUC286" s="163"/>
      <c r="MUD286" s="216"/>
      <c r="MUE286" s="217"/>
      <c r="MUF286" s="163"/>
      <c r="MUG286" s="163"/>
      <c r="MUH286" s="216"/>
      <c r="MUI286" s="217"/>
      <c r="MUJ286" s="163"/>
      <c r="MUK286" s="163"/>
      <c r="MUL286" s="216"/>
      <c r="MUM286" s="217"/>
      <c r="MUN286" s="163"/>
      <c r="MUO286" s="163"/>
      <c r="MUP286" s="216"/>
      <c r="MUQ286" s="217"/>
      <c r="MUR286" s="163"/>
      <c r="MUS286" s="163"/>
      <c r="MUT286" s="216"/>
      <c r="MUU286" s="217"/>
      <c r="MUV286" s="163"/>
      <c r="MUW286" s="163"/>
      <c r="MUX286" s="216"/>
      <c r="MUY286" s="217"/>
      <c r="MUZ286" s="163"/>
      <c r="MVA286" s="163"/>
      <c r="MVB286" s="216"/>
      <c r="MVC286" s="217"/>
      <c r="MVD286" s="163"/>
      <c r="MVE286" s="163"/>
      <c r="MVF286" s="216"/>
      <c r="MVG286" s="217"/>
      <c r="MVH286" s="163"/>
      <c r="MVI286" s="163"/>
      <c r="MVJ286" s="216"/>
      <c r="MVK286" s="217"/>
      <c r="MVL286" s="163"/>
      <c r="MVM286" s="163"/>
      <c r="MVN286" s="216"/>
      <c r="MVO286" s="217"/>
      <c r="MVP286" s="163"/>
      <c r="MVQ286" s="163"/>
      <c r="MVR286" s="216"/>
      <c r="MVS286" s="217"/>
      <c r="MVT286" s="163"/>
      <c r="MVU286" s="163"/>
      <c r="MVV286" s="216"/>
      <c r="MVW286" s="217"/>
      <c r="MVX286" s="163"/>
      <c r="MVY286" s="163"/>
      <c r="MVZ286" s="216"/>
      <c r="MWA286" s="217"/>
      <c r="MWB286" s="163"/>
      <c r="MWC286" s="163"/>
      <c r="MWD286" s="216"/>
      <c r="MWE286" s="217"/>
      <c r="MWF286" s="163"/>
      <c r="MWG286" s="163"/>
      <c r="MWH286" s="216"/>
      <c r="MWI286" s="217"/>
      <c r="MWJ286" s="163"/>
      <c r="MWK286" s="163"/>
      <c r="MWL286" s="216"/>
      <c r="MWM286" s="217"/>
      <c r="MWN286" s="163"/>
      <c r="MWO286" s="163"/>
      <c r="MWP286" s="216"/>
      <c r="MWQ286" s="217"/>
      <c r="MWR286" s="163"/>
      <c r="MWS286" s="163"/>
      <c r="MWT286" s="216"/>
      <c r="MWU286" s="217"/>
      <c r="MWV286" s="163"/>
      <c r="MWW286" s="163"/>
      <c r="MWX286" s="216"/>
      <c r="MWY286" s="217"/>
      <c r="MWZ286" s="163"/>
      <c r="MXA286" s="163"/>
      <c r="MXB286" s="216"/>
      <c r="MXC286" s="217"/>
      <c r="MXD286" s="163"/>
      <c r="MXE286" s="163"/>
      <c r="MXF286" s="216"/>
      <c r="MXG286" s="217"/>
      <c r="MXH286" s="163"/>
      <c r="MXI286" s="163"/>
      <c r="MXJ286" s="216"/>
      <c r="MXK286" s="217"/>
      <c r="MXL286" s="163"/>
      <c r="MXM286" s="163"/>
      <c r="MXN286" s="216"/>
      <c r="MXO286" s="217"/>
      <c r="MXP286" s="163"/>
      <c r="MXQ286" s="163"/>
      <c r="MXR286" s="216"/>
      <c r="MXS286" s="217"/>
      <c r="MXT286" s="163"/>
      <c r="MXU286" s="163"/>
      <c r="MXV286" s="216"/>
      <c r="MXW286" s="217"/>
      <c r="MXX286" s="163"/>
      <c r="MXY286" s="163"/>
      <c r="MXZ286" s="216"/>
      <c r="MYA286" s="217"/>
      <c r="MYB286" s="163"/>
      <c r="MYC286" s="163"/>
      <c r="MYD286" s="216"/>
      <c r="MYE286" s="217"/>
      <c r="MYF286" s="163"/>
      <c r="MYG286" s="163"/>
      <c r="MYH286" s="216"/>
      <c r="MYI286" s="217"/>
      <c r="MYJ286" s="163"/>
      <c r="MYK286" s="163"/>
      <c r="MYL286" s="216"/>
      <c r="MYM286" s="217"/>
      <c r="MYN286" s="163"/>
      <c r="MYO286" s="163"/>
      <c r="MYP286" s="216"/>
      <c r="MYQ286" s="217"/>
      <c r="MYR286" s="163"/>
      <c r="MYS286" s="163"/>
      <c r="MYT286" s="216"/>
      <c r="MYU286" s="217"/>
      <c r="MYV286" s="163"/>
      <c r="MYW286" s="163"/>
      <c r="MYX286" s="216"/>
      <c r="MYY286" s="217"/>
      <c r="MYZ286" s="163"/>
      <c r="MZA286" s="163"/>
      <c r="MZB286" s="216"/>
      <c r="MZC286" s="217"/>
      <c r="MZD286" s="163"/>
      <c r="MZE286" s="163"/>
      <c r="MZF286" s="216"/>
      <c r="MZG286" s="217"/>
      <c r="MZH286" s="163"/>
      <c r="MZI286" s="163"/>
      <c r="MZJ286" s="216"/>
      <c r="MZK286" s="217"/>
      <c r="MZL286" s="163"/>
      <c r="MZM286" s="163"/>
      <c r="MZN286" s="216"/>
      <c r="MZO286" s="217"/>
      <c r="MZP286" s="163"/>
      <c r="MZQ286" s="163"/>
      <c r="MZR286" s="216"/>
      <c r="MZS286" s="217"/>
      <c r="MZT286" s="163"/>
      <c r="MZU286" s="163"/>
      <c r="MZV286" s="216"/>
      <c r="MZW286" s="217"/>
      <c r="MZX286" s="163"/>
      <c r="MZY286" s="163"/>
      <c r="MZZ286" s="216"/>
      <c r="NAA286" s="217"/>
      <c r="NAB286" s="163"/>
      <c r="NAC286" s="163"/>
      <c r="NAD286" s="216"/>
      <c r="NAE286" s="217"/>
      <c r="NAF286" s="163"/>
      <c r="NAG286" s="163"/>
      <c r="NAH286" s="216"/>
      <c r="NAI286" s="217"/>
      <c r="NAJ286" s="163"/>
      <c r="NAK286" s="163"/>
      <c r="NAL286" s="216"/>
      <c r="NAM286" s="217"/>
      <c r="NAN286" s="163"/>
      <c r="NAO286" s="163"/>
      <c r="NAP286" s="216"/>
      <c r="NAQ286" s="217"/>
      <c r="NAR286" s="163"/>
      <c r="NAS286" s="163"/>
      <c r="NAT286" s="216"/>
      <c r="NAU286" s="217"/>
      <c r="NAV286" s="163"/>
      <c r="NAW286" s="163"/>
      <c r="NAX286" s="216"/>
      <c r="NAY286" s="217"/>
      <c r="NAZ286" s="163"/>
      <c r="NBA286" s="163"/>
      <c r="NBB286" s="216"/>
      <c r="NBC286" s="217"/>
      <c r="NBD286" s="163"/>
      <c r="NBE286" s="163"/>
      <c r="NBF286" s="216"/>
      <c r="NBG286" s="217"/>
      <c r="NBH286" s="163"/>
      <c r="NBI286" s="163"/>
      <c r="NBJ286" s="216"/>
      <c r="NBK286" s="217"/>
      <c r="NBL286" s="163"/>
      <c r="NBM286" s="163"/>
      <c r="NBN286" s="216"/>
      <c r="NBO286" s="217"/>
      <c r="NBP286" s="163"/>
      <c r="NBQ286" s="163"/>
      <c r="NBR286" s="216"/>
      <c r="NBS286" s="217"/>
      <c r="NBT286" s="163"/>
      <c r="NBU286" s="163"/>
      <c r="NBV286" s="216"/>
      <c r="NBW286" s="217"/>
      <c r="NBX286" s="163"/>
      <c r="NBY286" s="163"/>
      <c r="NBZ286" s="216"/>
      <c r="NCA286" s="217"/>
      <c r="NCB286" s="163"/>
      <c r="NCC286" s="163"/>
      <c r="NCD286" s="216"/>
      <c r="NCE286" s="217"/>
      <c r="NCF286" s="163"/>
      <c r="NCG286" s="163"/>
      <c r="NCH286" s="216"/>
      <c r="NCI286" s="217"/>
      <c r="NCJ286" s="163"/>
      <c r="NCK286" s="163"/>
      <c r="NCL286" s="216"/>
      <c r="NCM286" s="217"/>
      <c r="NCN286" s="163"/>
      <c r="NCO286" s="163"/>
      <c r="NCP286" s="216"/>
      <c r="NCQ286" s="217"/>
      <c r="NCR286" s="163"/>
      <c r="NCS286" s="163"/>
      <c r="NCT286" s="216"/>
      <c r="NCU286" s="217"/>
      <c r="NCV286" s="163"/>
      <c r="NCW286" s="163"/>
      <c r="NCX286" s="216"/>
      <c r="NCY286" s="217"/>
      <c r="NCZ286" s="163"/>
      <c r="NDA286" s="163"/>
      <c r="NDB286" s="216"/>
      <c r="NDC286" s="217"/>
      <c r="NDD286" s="163"/>
      <c r="NDE286" s="163"/>
      <c r="NDF286" s="216"/>
      <c r="NDG286" s="217"/>
      <c r="NDH286" s="163"/>
      <c r="NDI286" s="163"/>
      <c r="NDJ286" s="216"/>
      <c r="NDK286" s="217"/>
      <c r="NDL286" s="163"/>
      <c r="NDM286" s="163"/>
      <c r="NDN286" s="216"/>
      <c r="NDO286" s="217"/>
      <c r="NDP286" s="163"/>
      <c r="NDQ286" s="163"/>
      <c r="NDR286" s="216"/>
      <c r="NDS286" s="217"/>
      <c r="NDT286" s="163"/>
      <c r="NDU286" s="163"/>
      <c r="NDV286" s="216"/>
      <c r="NDW286" s="217"/>
      <c r="NDX286" s="163"/>
      <c r="NDY286" s="163"/>
      <c r="NDZ286" s="216"/>
      <c r="NEA286" s="217"/>
      <c r="NEB286" s="163"/>
      <c r="NEC286" s="163"/>
      <c r="NED286" s="216"/>
      <c r="NEE286" s="217"/>
      <c r="NEF286" s="163"/>
      <c r="NEG286" s="163"/>
      <c r="NEH286" s="216"/>
      <c r="NEI286" s="217"/>
      <c r="NEJ286" s="163"/>
      <c r="NEK286" s="163"/>
      <c r="NEL286" s="216"/>
      <c r="NEM286" s="217"/>
      <c r="NEN286" s="163"/>
      <c r="NEO286" s="163"/>
      <c r="NEP286" s="216"/>
      <c r="NEQ286" s="217"/>
      <c r="NER286" s="163"/>
      <c r="NES286" s="163"/>
      <c r="NET286" s="216"/>
      <c r="NEU286" s="217"/>
      <c r="NEV286" s="163"/>
      <c r="NEW286" s="163"/>
      <c r="NEX286" s="216"/>
      <c r="NEY286" s="217"/>
      <c r="NEZ286" s="163"/>
      <c r="NFA286" s="163"/>
      <c r="NFB286" s="216"/>
      <c r="NFC286" s="217"/>
      <c r="NFD286" s="163"/>
      <c r="NFE286" s="163"/>
      <c r="NFF286" s="216"/>
      <c r="NFG286" s="217"/>
      <c r="NFH286" s="163"/>
      <c r="NFI286" s="163"/>
      <c r="NFJ286" s="216"/>
      <c r="NFK286" s="217"/>
      <c r="NFL286" s="163"/>
      <c r="NFM286" s="163"/>
      <c r="NFN286" s="216"/>
      <c r="NFO286" s="217"/>
      <c r="NFP286" s="163"/>
      <c r="NFQ286" s="163"/>
      <c r="NFR286" s="216"/>
      <c r="NFS286" s="217"/>
      <c r="NFT286" s="163"/>
      <c r="NFU286" s="163"/>
      <c r="NFV286" s="216"/>
      <c r="NFW286" s="217"/>
      <c r="NFX286" s="163"/>
      <c r="NFY286" s="163"/>
      <c r="NFZ286" s="216"/>
      <c r="NGA286" s="217"/>
      <c r="NGB286" s="163"/>
      <c r="NGC286" s="163"/>
      <c r="NGD286" s="216"/>
      <c r="NGE286" s="217"/>
      <c r="NGF286" s="163"/>
      <c r="NGG286" s="163"/>
      <c r="NGH286" s="216"/>
      <c r="NGI286" s="217"/>
      <c r="NGJ286" s="163"/>
      <c r="NGK286" s="163"/>
      <c r="NGL286" s="216"/>
      <c r="NGM286" s="217"/>
      <c r="NGN286" s="163"/>
      <c r="NGO286" s="163"/>
      <c r="NGP286" s="216"/>
      <c r="NGQ286" s="217"/>
      <c r="NGR286" s="163"/>
      <c r="NGS286" s="163"/>
      <c r="NGT286" s="216"/>
      <c r="NGU286" s="217"/>
      <c r="NGV286" s="163"/>
      <c r="NGW286" s="163"/>
      <c r="NGX286" s="216"/>
      <c r="NGY286" s="217"/>
      <c r="NGZ286" s="163"/>
      <c r="NHA286" s="163"/>
      <c r="NHB286" s="216"/>
      <c r="NHC286" s="217"/>
      <c r="NHD286" s="163"/>
      <c r="NHE286" s="163"/>
      <c r="NHF286" s="216"/>
      <c r="NHG286" s="217"/>
      <c r="NHH286" s="163"/>
      <c r="NHI286" s="163"/>
      <c r="NHJ286" s="216"/>
      <c r="NHK286" s="217"/>
      <c r="NHL286" s="163"/>
      <c r="NHM286" s="163"/>
      <c r="NHN286" s="216"/>
      <c r="NHO286" s="217"/>
      <c r="NHP286" s="163"/>
      <c r="NHQ286" s="163"/>
      <c r="NHR286" s="216"/>
      <c r="NHS286" s="217"/>
      <c r="NHT286" s="163"/>
      <c r="NHU286" s="163"/>
      <c r="NHV286" s="216"/>
      <c r="NHW286" s="217"/>
      <c r="NHX286" s="163"/>
      <c r="NHY286" s="163"/>
      <c r="NHZ286" s="216"/>
      <c r="NIA286" s="217"/>
      <c r="NIB286" s="163"/>
      <c r="NIC286" s="163"/>
      <c r="NID286" s="216"/>
      <c r="NIE286" s="217"/>
      <c r="NIF286" s="163"/>
      <c r="NIG286" s="163"/>
      <c r="NIH286" s="216"/>
      <c r="NII286" s="217"/>
      <c r="NIJ286" s="163"/>
      <c r="NIK286" s="163"/>
      <c r="NIL286" s="216"/>
      <c r="NIM286" s="217"/>
      <c r="NIN286" s="163"/>
      <c r="NIO286" s="163"/>
      <c r="NIP286" s="216"/>
      <c r="NIQ286" s="217"/>
      <c r="NIR286" s="163"/>
      <c r="NIS286" s="163"/>
      <c r="NIT286" s="216"/>
      <c r="NIU286" s="217"/>
      <c r="NIV286" s="163"/>
      <c r="NIW286" s="163"/>
      <c r="NIX286" s="216"/>
      <c r="NIY286" s="217"/>
      <c r="NIZ286" s="163"/>
      <c r="NJA286" s="163"/>
      <c r="NJB286" s="216"/>
      <c r="NJC286" s="217"/>
      <c r="NJD286" s="163"/>
      <c r="NJE286" s="163"/>
      <c r="NJF286" s="216"/>
      <c r="NJG286" s="217"/>
      <c r="NJH286" s="163"/>
      <c r="NJI286" s="163"/>
      <c r="NJJ286" s="216"/>
      <c r="NJK286" s="217"/>
      <c r="NJL286" s="163"/>
      <c r="NJM286" s="163"/>
      <c r="NJN286" s="216"/>
      <c r="NJO286" s="217"/>
      <c r="NJP286" s="163"/>
      <c r="NJQ286" s="163"/>
      <c r="NJR286" s="216"/>
      <c r="NJS286" s="217"/>
      <c r="NJT286" s="163"/>
      <c r="NJU286" s="163"/>
      <c r="NJV286" s="216"/>
      <c r="NJW286" s="217"/>
      <c r="NJX286" s="163"/>
      <c r="NJY286" s="163"/>
      <c r="NJZ286" s="216"/>
      <c r="NKA286" s="217"/>
      <c r="NKB286" s="163"/>
      <c r="NKC286" s="163"/>
      <c r="NKD286" s="216"/>
      <c r="NKE286" s="217"/>
      <c r="NKF286" s="163"/>
      <c r="NKG286" s="163"/>
      <c r="NKH286" s="216"/>
      <c r="NKI286" s="217"/>
      <c r="NKJ286" s="163"/>
      <c r="NKK286" s="163"/>
      <c r="NKL286" s="216"/>
      <c r="NKM286" s="217"/>
      <c r="NKN286" s="163"/>
      <c r="NKO286" s="163"/>
      <c r="NKP286" s="216"/>
      <c r="NKQ286" s="217"/>
      <c r="NKR286" s="163"/>
      <c r="NKS286" s="163"/>
      <c r="NKT286" s="216"/>
      <c r="NKU286" s="217"/>
      <c r="NKV286" s="163"/>
      <c r="NKW286" s="163"/>
      <c r="NKX286" s="216"/>
      <c r="NKY286" s="217"/>
      <c r="NKZ286" s="163"/>
      <c r="NLA286" s="163"/>
      <c r="NLB286" s="216"/>
      <c r="NLC286" s="217"/>
      <c r="NLD286" s="163"/>
      <c r="NLE286" s="163"/>
      <c r="NLF286" s="216"/>
      <c r="NLG286" s="217"/>
      <c r="NLH286" s="163"/>
      <c r="NLI286" s="163"/>
      <c r="NLJ286" s="216"/>
      <c r="NLK286" s="217"/>
      <c r="NLL286" s="163"/>
      <c r="NLM286" s="163"/>
      <c r="NLN286" s="216"/>
      <c r="NLO286" s="217"/>
      <c r="NLP286" s="163"/>
      <c r="NLQ286" s="163"/>
      <c r="NLR286" s="216"/>
      <c r="NLS286" s="217"/>
      <c r="NLT286" s="163"/>
      <c r="NLU286" s="163"/>
      <c r="NLV286" s="216"/>
      <c r="NLW286" s="217"/>
      <c r="NLX286" s="163"/>
      <c r="NLY286" s="163"/>
      <c r="NLZ286" s="216"/>
      <c r="NMA286" s="217"/>
      <c r="NMB286" s="163"/>
      <c r="NMC286" s="163"/>
      <c r="NMD286" s="216"/>
      <c r="NME286" s="217"/>
      <c r="NMF286" s="163"/>
      <c r="NMG286" s="163"/>
      <c r="NMH286" s="216"/>
      <c r="NMI286" s="217"/>
      <c r="NMJ286" s="163"/>
      <c r="NMK286" s="163"/>
      <c r="NML286" s="216"/>
      <c r="NMM286" s="217"/>
      <c r="NMN286" s="163"/>
      <c r="NMO286" s="163"/>
      <c r="NMP286" s="216"/>
      <c r="NMQ286" s="217"/>
      <c r="NMR286" s="163"/>
      <c r="NMS286" s="163"/>
      <c r="NMT286" s="216"/>
      <c r="NMU286" s="217"/>
      <c r="NMV286" s="163"/>
      <c r="NMW286" s="163"/>
      <c r="NMX286" s="216"/>
      <c r="NMY286" s="217"/>
      <c r="NMZ286" s="163"/>
      <c r="NNA286" s="163"/>
      <c r="NNB286" s="216"/>
      <c r="NNC286" s="217"/>
      <c r="NND286" s="163"/>
      <c r="NNE286" s="163"/>
      <c r="NNF286" s="216"/>
      <c r="NNG286" s="217"/>
      <c r="NNH286" s="163"/>
      <c r="NNI286" s="163"/>
      <c r="NNJ286" s="216"/>
      <c r="NNK286" s="217"/>
      <c r="NNL286" s="163"/>
      <c r="NNM286" s="163"/>
      <c r="NNN286" s="216"/>
      <c r="NNO286" s="217"/>
      <c r="NNP286" s="163"/>
      <c r="NNQ286" s="163"/>
      <c r="NNR286" s="216"/>
      <c r="NNS286" s="217"/>
      <c r="NNT286" s="163"/>
      <c r="NNU286" s="163"/>
      <c r="NNV286" s="216"/>
      <c r="NNW286" s="217"/>
      <c r="NNX286" s="163"/>
      <c r="NNY286" s="163"/>
      <c r="NNZ286" s="216"/>
      <c r="NOA286" s="217"/>
      <c r="NOB286" s="163"/>
      <c r="NOC286" s="163"/>
      <c r="NOD286" s="216"/>
      <c r="NOE286" s="217"/>
      <c r="NOF286" s="163"/>
      <c r="NOG286" s="163"/>
      <c r="NOH286" s="216"/>
      <c r="NOI286" s="217"/>
      <c r="NOJ286" s="163"/>
      <c r="NOK286" s="163"/>
      <c r="NOL286" s="216"/>
      <c r="NOM286" s="217"/>
      <c r="NON286" s="163"/>
      <c r="NOO286" s="163"/>
      <c r="NOP286" s="216"/>
      <c r="NOQ286" s="217"/>
      <c r="NOR286" s="163"/>
      <c r="NOS286" s="163"/>
      <c r="NOT286" s="216"/>
      <c r="NOU286" s="217"/>
      <c r="NOV286" s="163"/>
      <c r="NOW286" s="163"/>
      <c r="NOX286" s="216"/>
      <c r="NOY286" s="217"/>
      <c r="NOZ286" s="163"/>
      <c r="NPA286" s="163"/>
      <c r="NPB286" s="216"/>
      <c r="NPC286" s="217"/>
      <c r="NPD286" s="163"/>
      <c r="NPE286" s="163"/>
      <c r="NPF286" s="216"/>
      <c r="NPG286" s="217"/>
      <c r="NPH286" s="163"/>
      <c r="NPI286" s="163"/>
      <c r="NPJ286" s="216"/>
      <c r="NPK286" s="217"/>
      <c r="NPL286" s="163"/>
      <c r="NPM286" s="163"/>
      <c r="NPN286" s="216"/>
      <c r="NPO286" s="217"/>
      <c r="NPP286" s="163"/>
      <c r="NPQ286" s="163"/>
      <c r="NPR286" s="216"/>
      <c r="NPS286" s="217"/>
      <c r="NPT286" s="163"/>
      <c r="NPU286" s="163"/>
      <c r="NPV286" s="216"/>
      <c r="NPW286" s="217"/>
      <c r="NPX286" s="163"/>
      <c r="NPY286" s="163"/>
      <c r="NPZ286" s="216"/>
      <c r="NQA286" s="217"/>
      <c r="NQB286" s="163"/>
      <c r="NQC286" s="163"/>
      <c r="NQD286" s="216"/>
      <c r="NQE286" s="217"/>
      <c r="NQF286" s="163"/>
      <c r="NQG286" s="163"/>
      <c r="NQH286" s="216"/>
      <c r="NQI286" s="217"/>
      <c r="NQJ286" s="163"/>
      <c r="NQK286" s="163"/>
      <c r="NQL286" s="216"/>
      <c r="NQM286" s="217"/>
      <c r="NQN286" s="163"/>
      <c r="NQO286" s="163"/>
      <c r="NQP286" s="216"/>
      <c r="NQQ286" s="217"/>
      <c r="NQR286" s="163"/>
      <c r="NQS286" s="163"/>
      <c r="NQT286" s="216"/>
      <c r="NQU286" s="217"/>
      <c r="NQV286" s="163"/>
      <c r="NQW286" s="163"/>
      <c r="NQX286" s="216"/>
      <c r="NQY286" s="217"/>
      <c r="NQZ286" s="163"/>
      <c r="NRA286" s="163"/>
      <c r="NRB286" s="216"/>
      <c r="NRC286" s="217"/>
      <c r="NRD286" s="163"/>
      <c r="NRE286" s="163"/>
      <c r="NRF286" s="216"/>
      <c r="NRG286" s="217"/>
      <c r="NRH286" s="163"/>
      <c r="NRI286" s="163"/>
      <c r="NRJ286" s="216"/>
      <c r="NRK286" s="217"/>
      <c r="NRL286" s="163"/>
      <c r="NRM286" s="163"/>
      <c r="NRN286" s="216"/>
      <c r="NRO286" s="217"/>
      <c r="NRP286" s="163"/>
      <c r="NRQ286" s="163"/>
      <c r="NRR286" s="216"/>
      <c r="NRS286" s="217"/>
      <c r="NRT286" s="163"/>
      <c r="NRU286" s="163"/>
      <c r="NRV286" s="216"/>
      <c r="NRW286" s="217"/>
      <c r="NRX286" s="163"/>
      <c r="NRY286" s="163"/>
      <c r="NRZ286" s="216"/>
      <c r="NSA286" s="217"/>
      <c r="NSB286" s="163"/>
      <c r="NSC286" s="163"/>
      <c r="NSD286" s="216"/>
      <c r="NSE286" s="217"/>
      <c r="NSF286" s="163"/>
      <c r="NSG286" s="163"/>
      <c r="NSH286" s="216"/>
      <c r="NSI286" s="217"/>
      <c r="NSJ286" s="163"/>
      <c r="NSK286" s="163"/>
      <c r="NSL286" s="216"/>
      <c r="NSM286" s="217"/>
      <c r="NSN286" s="163"/>
      <c r="NSO286" s="163"/>
      <c r="NSP286" s="216"/>
      <c r="NSQ286" s="217"/>
      <c r="NSR286" s="163"/>
      <c r="NSS286" s="163"/>
      <c r="NST286" s="216"/>
      <c r="NSU286" s="217"/>
      <c r="NSV286" s="163"/>
      <c r="NSW286" s="163"/>
      <c r="NSX286" s="216"/>
      <c r="NSY286" s="217"/>
      <c r="NSZ286" s="163"/>
      <c r="NTA286" s="163"/>
      <c r="NTB286" s="216"/>
      <c r="NTC286" s="217"/>
      <c r="NTD286" s="163"/>
      <c r="NTE286" s="163"/>
      <c r="NTF286" s="216"/>
      <c r="NTG286" s="217"/>
      <c r="NTH286" s="163"/>
      <c r="NTI286" s="163"/>
      <c r="NTJ286" s="216"/>
      <c r="NTK286" s="217"/>
      <c r="NTL286" s="163"/>
      <c r="NTM286" s="163"/>
      <c r="NTN286" s="216"/>
      <c r="NTO286" s="217"/>
      <c r="NTP286" s="163"/>
      <c r="NTQ286" s="163"/>
      <c r="NTR286" s="216"/>
      <c r="NTS286" s="217"/>
      <c r="NTT286" s="163"/>
      <c r="NTU286" s="163"/>
      <c r="NTV286" s="216"/>
      <c r="NTW286" s="217"/>
      <c r="NTX286" s="163"/>
      <c r="NTY286" s="163"/>
      <c r="NTZ286" s="216"/>
      <c r="NUA286" s="217"/>
      <c r="NUB286" s="163"/>
      <c r="NUC286" s="163"/>
      <c r="NUD286" s="216"/>
      <c r="NUE286" s="217"/>
      <c r="NUF286" s="163"/>
      <c r="NUG286" s="163"/>
      <c r="NUH286" s="216"/>
      <c r="NUI286" s="217"/>
      <c r="NUJ286" s="163"/>
      <c r="NUK286" s="163"/>
      <c r="NUL286" s="216"/>
      <c r="NUM286" s="217"/>
      <c r="NUN286" s="163"/>
      <c r="NUO286" s="163"/>
      <c r="NUP286" s="216"/>
      <c r="NUQ286" s="217"/>
      <c r="NUR286" s="163"/>
      <c r="NUS286" s="163"/>
      <c r="NUT286" s="216"/>
      <c r="NUU286" s="217"/>
      <c r="NUV286" s="163"/>
      <c r="NUW286" s="163"/>
      <c r="NUX286" s="216"/>
      <c r="NUY286" s="217"/>
      <c r="NUZ286" s="163"/>
      <c r="NVA286" s="163"/>
      <c r="NVB286" s="216"/>
      <c r="NVC286" s="217"/>
      <c r="NVD286" s="163"/>
      <c r="NVE286" s="163"/>
      <c r="NVF286" s="216"/>
      <c r="NVG286" s="217"/>
      <c r="NVH286" s="163"/>
      <c r="NVI286" s="163"/>
      <c r="NVJ286" s="216"/>
      <c r="NVK286" s="217"/>
      <c r="NVL286" s="163"/>
      <c r="NVM286" s="163"/>
      <c r="NVN286" s="216"/>
      <c r="NVO286" s="217"/>
      <c r="NVP286" s="163"/>
      <c r="NVQ286" s="163"/>
      <c r="NVR286" s="216"/>
      <c r="NVS286" s="217"/>
      <c r="NVT286" s="163"/>
      <c r="NVU286" s="163"/>
      <c r="NVV286" s="216"/>
      <c r="NVW286" s="217"/>
      <c r="NVX286" s="163"/>
      <c r="NVY286" s="163"/>
      <c r="NVZ286" s="216"/>
      <c r="NWA286" s="217"/>
      <c r="NWB286" s="163"/>
      <c r="NWC286" s="163"/>
      <c r="NWD286" s="216"/>
      <c r="NWE286" s="217"/>
      <c r="NWF286" s="163"/>
      <c r="NWG286" s="163"/>
      <c r="NWH286" s="216"/>
      <c r="NWI286" s="217"/>
      <c r="NWJ286" s="163"/>
      <c r="NWK286" s="163"/>
      <c r="NWL286" s="216"/>
      <c r="NWM286" s="217"/>
      <c r="NWN286" s="163"/>
      <c r="NWO286" s="163"/>
      <c r="NWP286" s="216"/>
      <c r="NWQ286" s="217"/>
      <c r="NWR286" s="163"/>
      <c r="NWS286" s="163"/>
      <c r="NWT286" s="216"/>
      <c r="NWU286" s="217"/>
      <c r="NWV286" s="163"/>
      <c r="NWW286" s="163"/>
      <c r="NWX286" s="216"/>
      <c r="NWY286" s="217"/>
      <c r="NWZ286" s="163"/>
      <c r="NXA286" s="163"/>
      <c r="NXB286" s="216"/>
      <c r="NXC286" s="217"/>
      <c r="NXD286" s="163"/>
      <c r="NXE286" s="163"/>
      <c r="NXF286" s="216"/>
      <c r="NXG286" s="217"/>
      <c r="NXH286" s="163"/>
      <c r="NXI286" s="163"/>
      <c r="NXJ286" s="216"/>
      <c r="NXK286" s="217"/>
      <c r="NXL286" s="163"/>
      <c r="NXM286" s="163"/>
      <c r="NXN286" s="216"/>
      <c r="NXO286" s="217"/>
      <c r="NXP286" s="163"/>
      <c r="NXQ286" s="163"/>
      <c r="NXR286" s="216"/>
      <c r="NXS286" s="217"/>
      <c r="NXT286" s="163"/>
      <c r="NXU286" s="163"/>
      <c r="NXV286" s="216"/>
      <c r="NXW286" s="217"/>
      <c r="NXX286" s="163"/>
      <c r="NXY286" s="163"/>
      <c r="NXZ286" s="216"/>
      <c r="NYA286" s="217"/>
      <c r="NYB286" s="163"/>
      <c r="NYC286" s="163"/>
      <c r="NYD286" s="216"/>
      <c r="NYE286" s="217"/>
      <c r="NYF286" s="163"/>
      <c r="NYG286" s="163"/>
      <c r="NYH286" s="216"/>
      <c r="NYI286" s="217"/>
      <c r="NYJ286" s="163"/>
      <c r="NYK286" s="163"/>
      <c r="NYL286" s="216"/>
      <c r="NYM286" s="217"/>
      <c r="NYN286" s="163"/>
      <c r="NYO286" s="163"/>
      <c r="NYP286" s="216"/>
      <c r="NYQ286" s="217"/>
      <c r="NYR286" s="163"/>
      <c r="NYS286" s="163"/>
      <c r="NYT286" s="216"/>
      <c r="NYU286" s="217"/>
      <c r="NYV286" s="163"/>
      <c r="NYW286" s="163"/>
      <c r="NYX286" s="216"/>
      <c r="NYY286" s="217"/>
      <c r="NYZ286" s="163"/>
      <c r="NZA286" s="163"/>
      <c r="NZB286" s="216"/>
      <c r="NZC286" s="217"/>
      <c r="NZD286" s="163"/>
      <c r="NZE286" s="163"/>
      <c r="NZF286" s="216"/>
      <c r="NZG286" s="217"/>
      <c r="NZH286" s="163"/>
      <c r="NZI286" s="163"/>
      <c r="NZJ286" s="216"/>
      <c r="NZK286" s="217"/>
      <c r="NZL286" s="163"/>
      <c r="NZM286" s="163"/>
      <c r="NZN286" s="216"/>
      <c r="NZO286" s="217"/>
      <c r="NZP286" s="163"/>
      <c r="NZQ286" s="163"/>
      <c r="NZR286" s="216"/>
      <c r="NZS286" s="217"/>
      <c r="NZT286" s="163"/>
      <c r="NZU286" s="163"/>
      <c r="NZV286" s="216"/>
      <c r="NZW286" s="217"/>
      <c r="NZX286" s="163"/>
      <c r="NZY286" s="163"/>
      <c r="NZZ286" s="216"/>
      <c r="OAA286" s="217"/>
      <c r="OAB286" s="163"/>
      <c r="OAC286" s="163"/>
      <c r="OAD286" s="216"/>
      <c r="OAE286" s="217"/>
      <c r="OAF286" s="163"/>
      <c r="OAG286" s="163"/>
      <c r="OAH286" s="216"/>
      <c r="OAI286" s="217"/>
      <c r="OAJ286" s="163"/>
      <c r="OAK286" s="163"/>
      <c r="OAL286" s="216"/>
      <c r="OAM286" s="217"/>
      <c r="OAN286" s="163"/>
      <c r="OAO286" s="163"/>
      <c r="OAP286" s="216"/>
      <c r="OAQ286" s="217"/>
      <c r="OAR286" s="163"/>
      <c r="OAS286" s="163"/>
      <c r="OAT286" s="216"/>
      <c r="OAU286" s="217"/>
      <c r="OAV286" s="163"/>
      <c r="OAW286" s="163"/>
      <c r="OAX286" s="216"/>
      <c r="OAY286" s="217"/>
      <c r="OAZ286" s="163"/>
      <c r="OBA286" s="163"/>
      <c r="OBB286" s="216"/>
      <c r="OBC286" s="217"/>
      <c r="OBD286" s="163"/>
      <c r="OBE286" s="163"/>
      <c r="OBF286" s="216"/>
      <c r="OBG286" s="217"/>
      <c r="OBH286" s="163"/>
      <c r="OBI286" s="163"/>
      <c r="OBJ286" s="216"/>
      <c r="OBK286" s="217"/>
      <c r="OBL286" s="163"/>
      <c r="OBM286" s="163"/>
      <c r="OBN286" s="216"/>
      <c r="OBO286" s="217"/>
      <c r="OBP286" s="163"/>
      <c r="OBQ286" s="163"/>
      <c r="OBR286" s="216"/>
      <c r="OBS286" s="217"/>
      <c r="OBT286" s="163"/>
      <c r="OBU286" s="163"/>
      <c r="OBV286" s="216"/>
      <c r="OBW286" s="217"/>
      <c r="OBX286" s="163"/>
      <c r="OBY286" s="163"/>
      <c r="OBZ286" s="216"/>
      <c r="OCA286" s="217"/>
      <c r="OCB286" s="163"/>
      <c r="OCC286" s="163"/>
      <c r="OCD286" s="216"/>
      <c r="OCE286" s="217"/>
      <c r="OCF286" s="163"/>
      <c r="OCG286" s="163"/>
      <c r="OCH286" s="216"/>
      <c r="OCI286" s="217"/>
      <c r="OCJ286" s="163"/>
      <c r="OCK286" s="163"/>
      <c r="OCL286" s="216"/>
      <c r="OCM286" s="217"/>
      <c r="OCN286" s="163"/>
      <c r="OCO286" s="163"/>
      <c r="OCP286" s="216"/>
      <c r="OCQ286" s="217"/>
      <c r="OCR286" s="163"/>
      <c r="OCS286" s="163"/>
      <c r="OCT286" s="216"/>
      <c r="OCU286" s="217"/>
      <c r="OCV286" s="163"/>
      <c r="OCW286" s="163"/>
      <c r="OCX286" s="216"/>
      <c r="OCY286" s="217"/>
      <c r="OCZ286" s="163"/>
      <c r="ODA286" s="163"/>
      <c r="ODB286" s="216"/>
      <c r="ODC286" s="217"/>
      <c r="ODD286" s="163"/>
      <c r="ODE286" s="163"/>
      <c r="ODF286" s="216"/>
      <c r="ODG286" s="217"/>
      <c r="ODH286" s="163"/>
      <c r="ODI286" s="163"/>
      <c r="ODJ286" s="216"/>
      <c r="ODK286" s="217"/>
      <c r="ODL286" s="163"/>
      <c r="ODM286" s="163"/>
      <c r="ODN286" s="216"/>
      <c r="ODO286" s="217"/>
      <c r="ODP286" s="163"/>
      <c r="ODQ286" s="163"/>
      <c r="ODR286" s="216"/>
      <c r="ODS286" s="217"/>
      <c r="ODT286" s="163"/>
      <c r="ODU286" s="163"/>
      <c r="ODV286" s="216"/>
      <c r="ODW286" s="217"/>
      <c r="ODX286" s="163"/>
      <c r="ODY286" s="163"/>
      <c r="ODZ286" s="216"/>
      <c r="OEA286" s="217"/>
      <c r="OEB286" s="163"/>
      <c r="OEC286" s="163"/>
      <c r="OED286" s="216"/>
      <c r="OEE286" s="217"/>
      <c r="OEF286" s="163"/>
      <c r="OEG286" s="163"/>
      <c r="OEH286" s="216"/>
      <c r="OEI286" s="217"/>
      <c r="OEJ286" s="163"/>
      <c r="OEK286" s="163"/>
      <c r="OEL286" s="216"/>
      <c r="OEM286" s="217"/>
      <c r="OEN286" s="163"/>
      <c r="OEO286" s="163"/>
      <c r="OEP286" s="216"/>
      <c r="OEQ286" s="217"/>
      <c r="OER286" s="163"/>
      <c r="OES286" s="163"/>
      <c r="OET286" s="216"/>
      <c r="OEU286" s="217"/>
      <c r="OEV286" s="163"/>
      <c r="OEW286" s="163"/>
      <c r="OEX286" s="216"/>
      <c r="OEY286" s="217"/>
      <c r="OEZ286" s="163"/>
      <c r="OFA286" s="163"/>
      <c r="OFB286" s="216"/>
      <c r="OFC286" s="217"/>
      <c r="OFD286" s="163"/>
      <c r="OFE286" s="163"/>
      <c r="OFF286" s="216"/>
      <c r="OFG286" s="217"/>
      <c r="OFH286" s="163"/>
      <c r="OFI286" s="163"/>
      <c r="OFJ286" s="216"/>
      <c r="OFK286" s="217"/>
      <c r="OFL286" s="163"/>
      <c r="OFM286" s="163"/>
      <c r="OFN286" s="216"/>
      <c r="OFO286" s="217"/>
      <c r="OFP286" s="163"/>
      <c r="OFQ286" s="163"/>
      <c r="OFR286" s="216"/>
      <c r="OFS286" s="217"/>
      <c r="OFT286" s="163"/>
      <c r="OFU286" s="163"/>
      <c r="OFV286" s="216"/>
      <c r="OFW286" s="217"/>
      <c r="OFX286" s="163"/>
      <c r="OFY286" s="163"/>
      <c r="OFZ286" s="216"/>
      <c r="OGA286" s="217"/>
      <c r="OGB286" s="163"/>
      <c r="OGC286" s="163"/>
      <c r="OGD286" s="216"/>
      <c r="OGE286" s="217"/>
      <c r="OGF286" s="163"/>
      <c r="OGG286" s="163"/>
      <c r="OGH286" s="216"/>
      <c r="OGI286" s="217"/>
      <c r="OGJ286" s="163"/>
      <c r="OGK286" s="163"/>
      <c r="OGL286" s="216"/>
      <c r="OGM286" s="217"/>
      <c r="OGN286" s="163"/>
      <c r="OGO286" s="163"/>
      <c r="OGP286" s="216"/>
      <c r="OGQ286" s="217"/>
      <c r="OGR286" s="163"/>
      <c r="OGS286" s="163"/>
      <c r="OGT286" s="216"/>
      <c r="OGU286" s="217"/>
      <c r="OGV286" s="163"/>
      <c r="OGW286" s="163"/>
      <c r="OGX286" s="216"/>
      <c r="OGY286" s="217"/>
      <c r="OGZ286" s="163"/>
      <c r="OHA286" s="163"/>
      <c r="OHB286" s="216"/>
      <c r="OHC286" s="217"/>
      <c r="OHD286" s="163"/>
      <c r="OHE286" s="163"/>
      <c r="OHF286" s="216"/>
      <c r="OHG286" s="217"/>
      <c r="OHH286" s="163"/>
      <c r="OHI286" s="163"/>
      <c r="OHJ286" s="216"/>
      <c r="OHK286" s="217"/>
      <c r="OHL286" s="163"/>
      <c r="OHM286" s="163"/>
      <c r="OHN286" s="216"/>
      <c r="OHO286" s="217"/>
      <c r="OHP286" s="163"/>
      <c r="OHQ286" s="163"/>
      <c r="OHR286" s="216"/>
      <c r="OHS286" s="217"/>
      <c r="OHT286" s="163"/>
      <c r="OHU286" s="163"/>
      <c r="OHV286" s="216"/>
      <c r="OHW286" s="217"/>
      <c r="OHX286" s="163"/>
      <c r="OHY286" s="163"/>
      <c r="OHZ286" s="216"/>
      <c r="OIA286" s="217"/>
      <c r="OIB286" s="163"/>
      <c r="OIC286" s="163"/>
      <c r="OID286" s="216"/>
      <c r="OIE286" s="217"/>
      <c r="OIF286" s="163"/>
      <c r="OIG286" s="163"/>
      <c r="OIH286" s="216"/>
      <c r="OII286" s="217"/>
      <c r="OIJ286" s="163"/>
      <c r="OIK286" s="163"/>
      <c r="OIL286" s="216"/>
      <c r="OIM286" s="217"/>
      <c r="OIN286" s="163"/>
      <c r="OIO286" s="163"/>
      <c r="OIP286" s="216"/>
      <c r="OIQ286" s="217"/>
      <c r="OIR286" s="163"/>
      <c r="OIS286" s="163"/>
      <c r="OIT286" s="216"/>
      <c r="OIU286" s="217"/>
      <c r="OIV286" s="163"/>
      <c r="OIW286" s="163"/>
      <c r="OIX286" s="216"/>
      <c r="OIY286" s="217"/>
      <c r="OIZ286" s="163"/>
      <c r="OJA286" s="163"/>
      <c r="OJB286" s="216"/>
      <c r="OJC286" s="217"/>
      <c r="OJD286" s="163"/>
      <c r="OJE286" s="163"/>
      <c r="OJF286" s="216"/>
      <c r="OJG286" s="217"/>
      <c r="OJH286" s="163"/>
      <c r="OJI286" s="163"/>
      <c r="OJJ286" s="216"/>
      <c r="OJK286" s="217"/>
      <c r="OJL286" s="163"/>
      <c r="OJM286" s="163"/>
      <c r="OJN286" s="216"/>
      <c r="OJO286" s="217"/>
      <c r="OJP286" s="163"/>
      <c r="OJQ286" s="163"/>
      <c r="OJR286" s="216"/>
      <c r="OJS286" s="217"/>
      <c r="OJT286" s="163"/>
      <c r="OJU286" s="163"/>
      <c r="OJV286" s="216"/>
      <c r="OJW286" s="217"/>
      <c r="OJX286" s="163"/>
      <c r="OJY286" s="163"/>
      <c r="OJZ286" s="216"/>
      <c r="OKA286" s="217"/>
      <c r="OKB286" s="163"/>
      <c r="OKC286" s="163"/>
      <c r="OKD286" s="216"/>
      <c r="OKE286" s="217"/>
      <c r="OKF286" s="163"/>
      <c r="OKG286" s="163"/>
      <c r="OKH286" s="216"/>
      <c r="OKI286" s="217"/>
      <c r="OKJ286" s="163"/>
      <c r="OKK286" s="163"/>
      <c r="OKL286" s="216"/>
      <c r="OKM286" s="217"/>
      <c r="OKN286" s="163"/>
      <c r="OKO286" s="163"/>
      <c r="OKP286" s="216"/>
      <c r="OKQ286" s="217"/>
      <c r="OKR286" s="163"/>
      <c r="OKS286" s="163"/>
      <c r="OKT286" s="216"/>
      <c r="OKU286" s="217"/>
      <c r="OKV286" s="163"/>
      <c r="OKW286" s="163"/>
      <c r="OKX286" s="216"/>
      <c r="OKY286" s="217"/>
      <c r="OKZ286" s="163"/>
      <c r="OLA286" s="163"/>
      <c r="OLB286" s="216"/>
      <c r="OLC286" s="217"/>
      <c r="OLD286" s="163"/>
      <c r="OLE286" s="163"/>
      <c r="OLF286" s="216"/>
      <c r="OLG286" s="217"/>
      <c r="OLH286" s="163"/>
      <c r="OLI286" s="163"/>
      <c r="OLJ286" s="216"/>
      <c r="OLK286" s="217"/>
      <c r="OLL286" s="163"/>
      <c r="OLM286" s="163"/>
      <c r="OLN286" s="216"/>
      <c r="OLO286" s="217"/>
      <c r="OLP286" s="163"/>
      <c r="OLQ286" s="163"/>
      <c r="OLR286" s="216"/>
      <c r="OLS286" s="217"/>
      <c r="OLT286" s="163"/>
      <c r="OLU286" s="163"/>
      <c r="OLV286" s="216"/>
      <c r="OLW286" s="217"/>
      <c r="OLX286" s="163"/>
      <c r="OLY286" s="163"/>
      <c r="OLZ286" s="216"/>
      <c r="OMA286" s="217"/>
      <c r="OMB286" s="163"/>
      <c r="OMC286" s="163"/>
      <c r="OMD286" s="216"/>
      <c r="OME286" s="217"/>
      <c r="OMF286" s="163"/>
      <c r="OMG286" s="163"/>
      <c r="OMH286" s="216"/>
      <c r="OMI286" s="217"/>
      <c r="OMJ286" s="163"/>
      <c r="OMK286" s="163"/>
      <c r="OML286" s="216"/>
      <c r="OMM286" s="217"/>
      <c r="OMN286" s="163"/>
      <c r="OMO286" s="163"/>
      <c r="OMP286" s="216"/>
      <c r="OMQ286" s="217"/>
      <c r="OMR286" s="163"/>
      <c r="OMS286" s="163"/>
      <c r="OMT286" s="216"/>
      <c r="OMU286" s="217"/>
      <c r="OMV286" s="163"/>
      <c r="OMW286" s="163"/>
      <c r="OMX286" s="216"/>
      <c r="OMY286" s="217"/>
      <c r="OMZ286" s="163"/>
      <c r="ONA286" s="163"/>
      <c r="ONB286" s="216"/>
      <c r="ONC286" s="217"/>
      <c r="OND286" s="163"/>
      <c r="ONE286" s="163"/>
      <c r="ONF286" s="216"/>
      <c r="ONG286" s="217"/>
      <c r="ONH286" s="163"/>
      <c r="ONI286" s="163"/>
      <c r="ONJ286" s="216"/>
      <c r="ONK286" s="217"/>
      <c r="ONL286" s="163"/>
      <c r="ONM286" s="163"/>
      <c r="ONN286" s="216"/>
      <c r="ONO286" s="217"/>
      <c r="ONP286" s="163"/>
      <c r="ONQ286" s="163"/>
      <c r="ONR286" s="216"/>
      <c r="ONS286" s="217"/>
      <c r="ONT286" s="163"/>
      <c r="ONU286" s="163"/>
      <c r="ONV286" s="216"/>
      <c r="ONW286" s="217"/>
      <c r="ONX286" s="163"/>
      <c r="ONY286" s="163"/>
      <c r="ONZ286" s="216"/>
      <c r="OOA286" s="217"/>
      <c r="OOB286" s="163"/>
      <c r="OOC286" s="163"/>
      <c r="OOD286" s="216"/>
      <c r="OOE286" s="217"/>
      <c r="OOF286" s="163"/>
      <c r="OOG286" s="163"/>
      <c r="OOH286" s="216"/>
      <c r="OOI286" s="217"/>
      <c r="OOJ286" s="163"/>
      <c r="OOK286" s="163"/>
      <c r="OOL286" s="216"/>
      <c r="OOM286" s="217"/>
      <c r="OON286" s="163"/>
      <c r="OOO286" s="163"/>
      <c r="OOP286" s="216"/>
      <c r="OOQ286" s="217"/>
      <c r="OOR286" s="163"/>
      <c r="OOS286" s="163"/>
      <c r="OOT286" s="216"/>
      <c r="OOU286" s="217"/>
      <c r="OOV286" s="163"/>
      <c r="OOW286" s="163"/>
      <c r="OOX286" s="216"/>
      <c r="OOY286" s="217"/>
      <c r="OOZ286" s="163"/>
      <c r="OPA286" s="163"/>
      <c r="OPB286" s="216"/>
      <c r="OPC286" s="217"/>
      <c r="OPD286" s="163"/>
      <c r="OPE286" s="163"/>
      <c r="OPF286" s="216"/>
      <c r="OPG286" s="217"/>
      <c r="OPH286" s="163"/>
      <c r="OPI286" s="163"/>
      <c r="OPJ286" s="216"/>
      <c r="OPK286" s="217"/>
      <c r="OPL286" s="163"/>
      <c r="OPM286" s="163"/>
      <c r="OPN286" s="216"/>
      <c r="OPO286" s="217"/>
      <c r="OPP286" s="163"/>
      <c r="OPQ286" s="163"/>
      <c r="OPR286" s="216"/>
      <c r="OPS286" s="217"/>
      <c r="OPT286" s="163"/>
      <c r="OPU286" s="163"/>
      <c r="OPV286" s="216"/>
      <c r="OPW286" s="217"/>
      <c r="OPX286" s="163"/>
      <c r="OPY286" s="163"/>
      <c r="OPZ286" s="216"/>
      <c r="OQA286" s="217"/>
      <c r="OQB286" s="163"/>
      <c r="OQC286" s="163"/>
      <c r="OQD286" s="216"/>
      <c r="OQE286" s="217"/>
      <c r="OQF286" s="163"/>
      <c r="OQG286" s="163"/>
      <c r="OQH286" s="216"/>
      <c r="OQI286" s="217"/>
      <c r="OQJ286" s="163"/>
      <c r="OQK286" s="163"/>
      <c r="OQL286" s="216"/>
      <c r="OQM286" s="217"/>
      <c r="OQN286" s="163"/>
      <c r="OQO286" s="163"/>
      <c r="OQP286" s="216"/>
      <c r="OQQ286" s="217"/>
      <c r="OQR286" s="163"/>
      <c r="OQS286" s="163"/>
      <c r="OQT286" s="216"/>
      <c r="OQU286" s="217"/>
      <c r="OQV286" s="163"/>
      <c r="OQW286" s="163"/>
      <c r="OQX286" s="216"/>
      <c r="OQY286" s="217"/>
      <c r="OQZ286" s="163"/>
      <c r="ORA286" s="163"/>
      <c r="ORB286" s="216"/>
      <c r="ORC286" s="217"/>
      <c r="ORD286" s="163"/>
      <c r="ORE286" s="163"/>
      <c r="ORF286" s="216"/>
      <c r="ORG286" s="217"/>
      <c r="ORH286" s="163"/>
      <c r="ORI286" s="163"/>
      <c r="ORJ286" s="216"/>
      <c r="ORK286" s="217"/>
      <c r="ORL286" s="163"/>
      <c r="ORM286" s="163"/>
      <c r="ORN286" s="216"/>
      <c r="ORO286" s="217"/>
      <c r="ORP286" s="163"/>
      <c r="ORQ286" s="163"/>
      <c r="ORR286" s="216"/>
      <c r="ORS286" s="217"/>
      <c r="ORT286" s="163"/>
      <c r="ORU286" s="163"/>
      <c r="ORV286" s="216"/>
      <c r="ORW286" s="217"/>
      <c r="ORX286" s="163"/>
      <c r="ORY286" s="163"/>
      <c r="ORZ286" s="216"/>
      <c r="OSA286" s="217"/>
      <c r="OSB286" s="163"/>
      <c r="OSC286" s="163"/>
      <c r="OSD286" s="216"/>
      <c r="OSE286" s="217"/>
      <c r="OSF286" s="163"/>
      <c r="OSG286" s="163"/>
      <c r="OSH286" s="216"/>
      <c r="OSI286" s="217"/>
      <c r="OSJ286" s="163"/>
      <c r="OSK286" s="163"/>
      <c r="OSL286" s="216"/>
      <c r="OSM286" s="217"/>
      <c r="OSN286" s="163"/>
      <c r="OSO286" s="163"/>
      <c r="OSP286" s="216"/>
      <c r="OSQ286" s="217"/>
      <c r="OSR286" s="163"/>
      <c r="OSS286" s="163"/>
      <c r="OST286" s="216"/>
      <c r="OSU286" s="217"/>
      <c r="OSV286" s="163"/>
      <c r="OSW286" s="163"/>
      <c r="OSX286" s="216"/>
      <c r="OSY286" s="217"/>
      <c r="OSZ286" s="163"/>
      <c r="OTA286" s="163"/>
      <c r="OTB286" s="216"/>
      <c r="OTC286" s="217"/>
      <c r="OTD286" s="163"/>
      <c r="OTE286" s="163"/>
      <c r="OTF286" s="216"/>
      <c r="OTG286" s="217"/>
      <c r="OTH286" s="163"/>
      <c r="OTI286" s="163"/>
      <c r="OTJ286" s="216"/>
      <c r="OTK286" s="217"/>
      <c r="OTL286" s="163"/>
      <c r="OTM286" s="163"/>
      <c r="OTN286" s="216"/>
      <c r="OTO286" s="217"/>
      <c r="OTP286" s="163"/>
      <c r="OTQ286" s="163"/>
      <c r="OTR286" s="216"/>
      <c r="OTS286" s="217"/>
      <c r="OTT286" s="163"/>
      <c r="OTU286" s="163"/>
      <c r="OTV286" s="216"/>
      <c r="OTW286" s="217"/>
      <c r="OTX286" s="163"/>
      <c r="OTY286" s="163"/>
      <c r="OTZ286" s="216"/>
      <c r="OUA286" s="217"/>
      <c r="OUB286" s="163"/>
      <c r="OUC286" s="163"/>
      <c r="OUD286" s="216"/>
      <c r="OUE286" s="217"/>
      <c r="OUF286" s="163"/>
      <c r="OUG286" s="163"/>
      <c r="OUH286" s="216"/>
      <c r="OUI286" s="217"/>
      <c r="OUJ286" s="163"/>
      <c r="OUK286" s="163"/>
      <c r="OUL286" s="216"/>
      <c r="OUM286" s="217"/>
      <c r="OUN286" s="163"/>
      <c r="OUO286" s="163"/>
      <c r="OUP286" s="216"/>
      <c r="OUQ286" s="217"/>
      <c r="OUR286" s="163"/>
      <c r="OUS286" s="163"/>
      <c r="OUT286" s="216"/>
      <c r="OUU286" s="217"/>
      <c r="OUV286" s="163"/>
      <c r="OUW286" s="163"/>
      <c r="OUX286" s="216"/>
      <c r="OUY286" s="217"/>
      <c r="OUZ286" s="163"/>
      <c r="OVA286" s="163"/>
      <c r="OVB286" s="216"/>
      <c r="OVC286" s="217"/>
      <c r="OVD286" s="163"/>
      <c r="OVE286" s="163"/>
      <c r="OVF286" s="216"/>
      <c r="OVG286" s="217"/>
      <c r="OVH286" s="163"/>
      <c r="OVI286" s="163"/>
      <c r="OVJ286" s="216"/>
      <c r="OVK286" s="217"/>
      <c r="OVL286" s="163"/>
      <c r="OVM286" s="163"/>
      <c r="OVN286" s="216"/>
      <c r="OVO286" s="217"/>
      <c r="OVP286" s="163"/>
      <c r="OVQ286" s="163"/>
      <c r="OVR286" s="216"/>
      <c r="OVS286" s="217"/>
      <c r="OVT286" s="163"/>
      <c r="OVU286" s="163"/>
      <c r="OVV286" s="216"/>
      <c r="OVW286" s="217"/>
      <c r="OVX286" s="163"/>
      <c r="OVY286" s="163"/>
      <c r="OVZ286" s="216"/>
      <c r="OWA286" s="217"/>
      <c r="OWB286" s="163"/>
      <c r="OWC286" s="163"/>
      <c r="OWD286" s="216"/>
      <c r="OWE286" s="217"/>
      <c r="OWF286" s="163"/>
      <c r="OWG286" s="163"/>
      <c r="OWH286" s="216"/>
      <c r="OWI286" s="217"/>
      <c r="OWJ286" s="163"/>
      <c r="OWK286" s="163"/>
      <c r="OWL286" s="216"/>
      <c r="OWM286" s="217"/>
      <c r="OWN286" s="163"/>
      <c r="OWO286" s="163"/>
      <c r="OWP286" s="216"/>
      <c r="OWQ286" s="217"/>
      <c r="OWR286" s="163"/>
      <c r="OWS286" s="163"/>
      <c r="OWT286" s="216"/>
      <c r="OWU286" s="217"/>
      <c r="OWV286" s="163"/>
      <c r="OWW286" s="163"/>
      <c r="OWX286" s="216"/>
      <c r="OWY286" s="217"/>
      <c r="OWZ286" s="163"/>
      <c r="OXA286" s="163"/>
      <c r="OXB286" s="216"/>
      <c r="OXC286" s="217"/>
      <c r="OXD286" s="163"/>
      <c r="OXE286" s="163"/>
      <c r="OXF286" s="216"/>
      <c r="OXG286" s="217"/>
      <c r="OXH286" s="163"/>
      <c r="OXI286" s="163"/>
      <c r="OXJ286" s="216"/>
      <c r="OXK286" s="217"/>
      <c r="OXL286" s="163"/>
      <c r="OXM286" s="163"/>
      <c r="OXN286" s="216"/>
      <c r="OXO286" s="217"/>
      <c r="OXP286" s="163"/>
      <c r="OXQ286" s="163"/>
      <c r="OXR286" s="216"/>
      <c r="OXS286" s="217"/>
      <c r="OXT286" s="163"/>
      <c r="OXU286" s="163"/>
      <c r="OXV286" s="216"/>
      <c r="OXW286" s="217"/>
      <c r="OXX286" s="163"/>
      <c r="OXY286" s="163"/>
      <c r="OXZ286" s="216"/>
      <c r="OYA286" s="217"/>
      <c r="OYB286" s="163"/>
      <c r="OYC286" s="163"/>
      <c r="OYD286" s="216"/>
      <c r="OYE286" s="217"/>
      <c r="OYF286" s="163"/>
      <c r="OYG286" s="163"/>
      <c r="OYH286" s="216"/>
      <c r="OYI286" s="217"/>
      <c r="OYJ286" s="163"/>
      <c r="OYK286" s="163"/>
      <c r="OYL286" s="216"/>
      <c r="OYM286" s="217"/>
      <c r="OYN286" s="163"/>
      <c r="OYO286" s="163"/>
      <c r="OYP286" s="216"/>
      <c r="OYQ286" s="217"/>
      <c r="OYR286" s="163"/>
      <c r="OYS286" s="163"/>
      <c r="OYT286" s="216"/>
      <c r="OYU286" s="217"/>
      <c r="OYV286" s="163"/>
      <c r="OYW286" s="163"/>
      <c r="OYX286" s="216"/>
      <c r="OYY286" s="217"/>
      <c r="OYZ286" s="163"/>
      <c r="OZA286" s="163"/>
      <c r="OZB286" s="216"/>
      <c r="OZC286" s="217"/>
      <c r="OZD286" s="163"/>
      <c r="OZE286" s="163"/>
      <c r="OZF286" s="216"/>
      <c r="OZG286" s="217"/>
      <c r="OZH286" s="163"/>
      <c r="OZI286" s="163"/>
      <c r="OZJ286" s="216"/>
      <c r="OZK286" s="217"/>
      <c r="OZL286" s="163"/>
      <c r="OZM286" s="163"/>
      <c r="OZN286" s="216"/>
      <c r="OZO286" s="217"/>
      <c r="OZP286" s="163"/>
      <c r="OZQ286" s="163"/>
      <c r="OZR286" s="216"/>
      <c r="OZS286" s="217"/>
      <c r="OZT286" s="163"/>
      <c r="OZU286" s="163"/>
      <c r="OZV286" s="216"/>
      <c r="OZW286" s="217"/>
      <c r="OZX286" s="163"/>
      <c r="OZY286" s="163"/>
      <c r="OZZ286" s="216"/>
      <c r="PAA286" s="217"/>
      <c r="PAB286" s="163"/>
      <c r="PAC286" s="163"/>
      <c r="PAD286" s="216"/>
      <c r="PAE286" s="217"/>
      <c r="PAF286" s="163"/>
      <c r="PAG286" s="163"/>
      <c r="PAH286" s="216"/>
      <c r="PAI286" s="217"/>
      <c r="PAJ286" s="163"/>
      <c r="PAK286" s="163"/>
      <c r="PAL286" s="216"/>
      <c r="PAM286" s="217"/>
      <c r="PAN286" s="163"/>
      <c r="PAO286" s="163"/>
      <c r="PAP286" s="216"/>
      <c r="PAQ286" s="217"/>
      <c r="PAR286" s="163"/>
      <c r="PAS286" s="163"/>
      <c r="PAT286" s="216"/>
      <c r="PAU286" s="217"/>
      <c r="PAV286" s="163"/>
      <c r="PAW286" s="163"/>
      <c r="PAX286" s="216"/>
      <c r="PAY286" s="217"/>
      <c r="PAZ286" s="163"/>
      <c r="PBA286" s="163"/>
      <c r="PBB286" s="216"/>
      <c r="PBC286" s="217"/>
      <c r="PBD286" s="163"/>
      <c r="PBE286" s="163"/>
      <c r="PBF286" s="216"/>
      <c r="PBG286" s="217"/>
      <c r="PBH286" s="163"/>
      <c r="PBI286" s="163"/>
      <c r="PBJ286" s="216"/>
      <c r="PBK286" s="217"/>
      <c r="PBL286" s="163"/>
      <c r="PBM286" s="163"/>
      <c r="PBN286" s="216"/>
      <c r="PBO286" s="217"/>
      <c r="PBP286" s="163"/>
      <c r="PBQ286" s="163"/>
      <c r="PBR286" s="216"/>
      <c r="PBS286" s="217"/>
      <c r="PBT286" s="163"/>
      <c r="PBU286" s="163"/>
      <c r="PBV286" s="216"/>
      <c r="PBW286" s="217"/>
      <c r="PBX286" s="163"/>
      <c r="PBY286" s="163"/>
      <c r="PBZ286" s="216"/>
      <c r="PCA286" s="217"/>
      <c r="PCB286" s="163"/>
      <c r="PCC286" s="163"/>
      <c r="PCD286" s="216"/>
      <c r="PCE286" s="217"/>
      <c r="PCF286" s="163"/>
      <c r="PCG286" s="163"/>
      <c r="PCH286" s="216"/>
      <c r="PCI286" s="217"/>
      <c r="PCJ286" s="163"/>
      <c r="PCK286" s="163"/>
      <c r="PCL286" s="216"/>
      <c r="PCM286" s="217"/>
      <c r="PCN286" s="163"/>
      <c r="PCO286" s="163"/>
      <c r="PCP286" s="216"/>
      <c r="PCQ286" s="217"/>
      <c r="PCR286" s="163"/>
      <c r="PCS286" s="163"/>
      <c r="PCT286" s="216"/>
      <c r="PCU286" s="217"/>
      <c r="PCV286" s="163"/>
      <c r="PCW286" s="163"/>
      <c r="PCX286" s="216"/>
      <c r="PCY286" s="217"/>
      <c r="PCZ286" s="163"/>
      <c r="PDA286" s="163"/>
      <c r="PDB286" s="216"/>
      <c r="PDC286" s="217"/>
      <c r="PDD286" s="163"/>
      <c r="PDE286" s="163"/>
      <c r="PDF286" s="216"/>
      <c r="PDG286" s="217"/>
      <c r="PDH286" s="163"/>
      <c r="PDI286" s="163"/>
      <c r="PDJ286" s="216"/>
      <c r="PDK286" s="217"/>
      <c r="PDL286" s="163"/>
      <c r="PDM286" s="163"/>
      <c r="PDN286" s="216"/>
      <c r="PDO286" s="217"/>
      <c r="PDP286" s="163"/>
      <c r="PDQ286" s="163"/>
      <c r="PDR286" s="216"/>
      <c r="PDS286" s="217"/>
      <c r="PDT286" s="163"/>
      <c r="PDU286" s="163"/>
      <c r="PDV286" s="216"/>
      <c r="PDW286" s="217"/>
      <c r="PDX286" s="163"/>
      <c r="PDY286" s="163"/>
      <c r="PDZ286" s="216"/>
      <c r="PEA286" s="217"/>
      <c r="PEB286" s="163"/>
      <c r="PEC286" s="163"/>
      <c r="PED286" s="216"/>
      <c r="PEE286" s="217"/>
      <c r="PEF286" s="163"/>
      <c r="PEG286" s="163"/>
      <c r="PEH286" s="216"/>
      <c r="PEI286" s="217"/>
      <c r="PEJ286" s="163"/>
      <c r="PEK286" s="163"/>
      <c r="PEL286" s="216"/>
      <c r="PEM286" s="217"/>
      <c r="PEN286" s="163"/>
      <c r="PEO286" s="163"/>
      <c r="PEP286" s="216"/>
      <c r="PEQ286" s="217"/>
      <c r="PER286" s="163"/>
      <c r="PES286" s="163"/>
      <c r="PET286" s="216"/>
      <c r="PEU286" s="217"/>
      <c r="PEV286" s="163"/>
      <c r="PEW286" s="163"/>
      <c r="PEX286" s="216"/>
      <c r="PEY286" s="217"/>
      <c r="PEZ286" s="163"/>
      <c r="PFA286" s="163"/>
      <c r="PFB286" s="216"/>
      <c r="PFC286" s="217"/>
      <c r="PFD286" s="163"/>
      <c r="PFE286" s="163"/>
      <c r="PFF286" s="216"/>
      <c r="PFG286" s="217"/>
      <c r="PFH286" s="163"/>
      <c r="PFI286" s="163"/>
      <c r="PFJ286" s="216"/>
      <c r="PFK286" s="217"/>
      <c r="PFL286" s="163"/>
      <c r="PFM286" s="163"/>
      <c r="PFN286" s="216"/>
      <c r="PFO286" s="217"/>
      <c r="PFP286" s="163"/>
      <c r="PFQ286" s="163"/>
      <c r="PFR286" s="216"/>
      <c r="PFS286" s="217"/>
      <c r="PFT286" s="163"/>
      <c r="PFU286" s="163"/>
      <c r="PFV286" s="216"/>
      <c r="PFW286" s="217"/>
      <c r="PFX286" s="163"/>
      <c r="PFY286" s="163"/>
      <c r="PFZ286" s="216"/>
      <c r="PGA286" s="217"/>
      <c r="PGB286" s="163"/>
      <c r="PGC286" s="163"/>
      <c r="PGD286" s="216"/>
      <c r="PGE286" s="217"/>
      <c r="PGF286" s="163"/>
      <c r="PGG286" s="163"/>
      <c r="PGH286" s="216"/>
      <c r="PGI286" s="217"/>
      <c r="PGJ286" s="163"/>
      <c r="PGK286" s="163"/>
      <c r="PGL286" s="216"/>
      <c r="PGM286" s="217"/>
      <c r="PGN286" s="163"/>
      <c r="PGO286" s="163"/>
      <c r="PGP286" s="216"/>
      <c r="PGQ286" s="217"/>
      <c r="PGR286" s="163"/>
      <c r="PGS286" s="163"/>
      <c r="PGT286" s="216"/>
      <c r="PGU286" s="217"/>
      <c r="PGV286" s="163"/>
      <c r="PGW286" s="163"/>
      <c r="PGX286" s="216"/>
      <c r="PGY286" s="217"/>
      <c r="PGZ286" s="163"/>
      <c r="PHA286" s="163"/>
      <c r="PHB286" s="216"/>
      <c r="PHC286" s="217"/>
      <c r="PHD286" s="163"/>
      <c r="PHE286" s="163"/>
      <c r="PHF286" s="216"/>
      <c r="PHG286" s="217"/>
      <c r="PHH286" s="163"/>
      <c r="PHI286" s="163"/>
      <c r="PHJ286" s="216"/>
      <c r="PHK286" s="217"/>
      <c r="PHL286" s="163"/>
      <c r="PHM286" s="163"/>
      <c r="PHN286" s="216"/>
      <c r="PHO286" s="217"/>
      <c r="PHP286" s="163"/>
      <c r="PHQ286" s="163"/>
      <c r="PHR286" s="216"/>
      <c r="PHS286" s="217"/>
      <c r="PHT286" s="163"/>
      <c r="PHU286" s="163"/>
      <c r="PHV286" s="216"/>
      <c r="PHW286" s="217"/>
      <c r="PHX286" s="163"/>
      <c r="PHY286" s="163"/>
      <c r="PHZ286" s="216"/>
      <c r="PIA286" s="217"/>
      <c r="PIB286" s="163"/>
      <c r="PIC286" s="163"/>
      <c r="PID286" s="216"/>
      <c r="PIE286" s="217"/>
      <c r="PIF286" s="163"/>
      <c r="PIG286" s="163"/>
      <c r="PIH286" s="216"/>
      <c r="PII286" s="217"/>
      <c r="PIJ286" s="163"/>
      <c r="PIK286" s="163"/>
      <c r="PIL286" s="216"/>
      <c r="PIM286" s="217"/>
      <c r="PIN286" s="163"/>
      <c r="PIO286" s="163"/>
      <c r="PIP286" s="216"/>
      <c r="PIQ286" s="217"/>
      <c r="PIR286" s="163"/>
      <c r="PIS286" s="163"/>
      <c r="PIT286" s="216"/>
      <c r="PIU286" s="217"/>
      <c r="PIV286" s="163"/>
      <c r="PIW286" s="163"/>
      <c r="PIX286" s="216"/>
      <c r="PIY286" s="217"/>
      <c r="PIZ286" s="163"/>
      <c r="PJA286" s="163"/>
      <c r="PJB286" s="216"/>
      <c r="PJC286" s="217"/>
      <c r="PJD286" s="163"/>
      <c r="PJE286" s="163"/>
      <c r="PJF286" s="216"/>
      <c r="PJG286" s="217"/>
      <c r="PJH286" s="163"/>
      <c r="PJI286" s="163"/>
      <c r="PJJ286" s="216"/>
      <c r="PJK286" s="217"/>
      <c r="PJL286" s="163"/>
      <c r="PJM286" s="163"/>
      <c r="PJN286" s="216"/>
      <c r="PJO286" s="217"/>
      <c r="PJP286" s="163"/>
      <c r="PJQ286" s="163"/>
      <c r="PJR286" s="216"/>
      <c r="PJS286" s="217"/>
      <c r="PJT286" s="163"/>
      <c r="PJU286" s="163"/>
      <c r="PJV286" s="216"/>
      <c r="PJW286" s="217"/>
      <c r="PJX286" s="163"/>
      <c r="PJY286" s="163"/>
      <c r="PJZ286" s="216"/>
      <c r="PKA286" s="217"/>
      <c r="PKB286" s="163"/>
      <c r="PKC286" s="163"/>
      <c r="PKD286" s="216"/>
      <c r="PKE286" s="217"/>
      <c r="PKF286" s="163"/>
      <c r="PKG286" s="163"/>
      <c r="PKH286" s="216"/>
      <c r="PKI286" s="217"/>
      <c r="PKJ286" s="163"/>
      <c r="PKK286" s="163"/>
      <c r="PKL286" s="216"/>
      <c r="PKM286" s="217"/>
      <c r="PKN286" s="163"/>
      <c r="PKO286" s="163"/>
      <c r="PKP286" s="216"/>
      <c r="PKQ286" s="217"/>
      <c r="PKR286" s="163"/>
      <c r="PKS286" s="163"/>
      <c r="PKT286" s="216"/>
      <c r="PKU286" s="217"/>
      <c r="PKV286" s="163"/>
      <c r="PKW286" s="163"/>
      <c r="PKX286" s="216"/>
      <c r="PKY286" s="217"/>
      <c r="PKZ286" s="163"/>
      <c r="PLA286" s="163"/>
      <c r="PLB286" s="216"/>
      <c r="PLC286" s="217"/>
      <c r="PLD286" s="163"/>
      <c r="PLE286" s="163"/>
      <c r="PLF286" s="216"/>
      <c r="PLG286" s="217"/>
      <c r="PLH286" s="163"/>
      <c r="PLI286" s="163"/>
      <c r="PLJ286" s="216"/>
      <c r="PLK286" s="217"/>
      <c r="PLL286" s="163"/>
      <c r="PLM286" s="163"/>
      <c r="PLN286" s="216"/>
      <c r="PLO286" s="217"/>
      <c r="PLP286" s="163"/>
      <c r="PLQ286" s="163"/>
      <c r="PLR286" s="216"/>
      <c r="PLS286" s="217"/>
      <c r="PLT286" s="163"/>
      <c r="PLU286" s="163"/>
      <c r="PLV286" s="216"/>
      <c r="PLW286" s="217"/>
      <c r="PLX286" s="163"/>
      <c r="PLY286" s="163"/>
      <c r="PLZ286" s="216"/>
      <c r="PMA286" s="217"/>
      <c r="PMB286" s="163"/>
      <c r="PMC286" s="163"/>
      <c r="PMD286" s="216"/>
      <c r="PME286" s="217"/>
      <c r="PMF286" s="163"/>
      <c r="PMG286" s="163"/>
      <c r="PMH286" s="216"/>
      <c r="PMI286" s="217"/>
      <c r="PMJ286" s="163"/>
      <c r="PMK286" s="163"/>
      <c r="PML286" s="216"/>
      <c r="PMM286" s="217"/>
      <c r="PMN286" s="163"/>
      <c r="PMO286" s="163"/>
      <c r="PMP286" s="216"/>
      <c r="PMQ286" s="217"/>
      <c r="PMR286" s="163"/>
      <c r="PMS286" s="163"/>
      <c r="PMT286" s="216"/>
      <c r="PMU286" s="217"/>
      <c r="PMV286" s="163"/>
      <c r="PMW286" s="163"/>
      <c r="PMX286" s="216"/>
      <c r="PMY286" s="217"/>
      <c r="PMZ286" s="163"/>
      <c r="PNA286" s="163"/>
      <c r="PNB286" s="216"/>
      <c r="PNC286" s="217"/>
      <c r="PND286" s="163"/>
      <c r="PNE286" s="163"/>
      <c r="PNF286" s="216"/>
      <c r="PNG286" s="217"/>
      <c r="PNH286" s="163"/>
      <c r="PNI286" s="163"/>
      <c r="PNJ286" s="216"/>
      <c r="PNK286" s="217"/>
      <c r="PNL286" s="163"/>
      <c r="PNM286" s="163"/>
      <c r="PNN286" s="216"/>
      <c r="PNO286" s="217"/>
      <c r="PNP286" s="163"/>
      <c r="PNQ286" s="163"/>
      <c r="PNR286" s="216"/>
      <c r="PNS286" s="217"/>
      <c r="PNT286" s="163"/>
      <c r="PNU286" s="163"/>
      <c r="PNV286" s="216"/>
      <c r="PNW286" s="217"/>
      <c r="PNX286" s="163"/>
      <c r="PNY286" s="163"/>
      <c r="PNZ286" s="216"/>
      <c r="POA286" s="217"/>
      <c r="POB286" s="163"/>
      <c r="POC286" s="163"/>
      <c r="POD286" s="216"/>
      <c r="POE286" s="217"/>
      <c r="POF286" s="163"/>
      <c r="POG286" s="163"/>
      <c r="POH286" s="216"/>
      <c r="POI286" s="217"/>
      <c r="POJ286" s="163"/>
      <c r="POK286" s="163"/>
      <c r="POL286" s="216"/>
      <c r="POM286" s="217"/>
      <c r="PON286" s="163"/>
      <c r="POO286" s="163"/>
      <c r="POP286" s="216"/>
      <c r="POQ286" s="217"/>
      <c r="POR286" s="163"/>
      <c r="POS286" s="163"/>
      <c r="POT286" s="216"/>
      <c r="POU286" s="217"/>
      <c r="POV286" s="163"/>
      <c r="POW286" s="163"/>
      <c r="POX286" s="216"/>
      <c r="POY286" s="217"/>
      <c r="POZ286" s="163"/>
      <c r="PPA286" s="163"/>
      <c r="PPB286" s="216"/>
      <c r="PPC286" s="217"/>
      <c r="PPD286" s="163"/>
      <c r="PPE286" s="163"/>
      <c r="PPF286" s="216"/>
      <c r="PPG286" s="217"/>
      <c r="PPH286" s="163"/>
      <c r="PPI286" s="163"/>
      <c r="PPJ286" s="216"/>
      <c r="PPK286" s="217"/>
      <c r="PPL286" s="163"/>
      <c r="PPM286" s="163"/>
      <c r="PPN286" s="216"/>
      <c r="PPO286" s="217"/>
      <c r="PPP286" s="163"/>
      <c r="PPQ286" s="163"/>
      <c r="PPR286" s="216"/>
      <c r="PPS286" s="217"/>
      <c r="PPT286" s="163"/>
      <c r="PPU286" s="163"/>
      <c r="PPV286" s="216"/>
      <c r="PPW286" s="217"/>
      <c r="PPX286" s="163"/>
      <c r="PPY286" s="163"/>
      <c r="PPZ286" s="216"/>
      <c r="PQA286" s="217"/>
      <c r="PQB286" s="163"/>
      <c r="PQC286" s="163"/>
      <c r="PQD286" s="216"/>
      <c r="PQE286" s="217"/>
      <c r="PQF286" s="163"/>
      <c r="PQG286" s="163"/>
      <c r="PQH286" s="216"/>
      <c r="PQI286" s="217"/>
      <c r="PQJ286" s="163"/>
      <c r="PQK286" s="163"/>
      <c r="PQL286" s="216"/>
      <c r="PQM286" s="217"/>
      <c r="PQN286" s="163"/>
      <c r="PQO286" s="163"/>
      <c r="PQP286" s="216"/>
      <c r="PQQ286" s="217"/>
      <c r="PQR286" s="163"/>
      <c r="PQS286" s="163"/>
      <c r="PQT286" s="216"/>
      <c r="PQU286" s="217"/>
      <c r="PQV286" s="163"/>
      <c r="PQW286" s="163"/>
      <c r="PQX286" s="216"/>
      <c r="PQY286" s="217"/>
      <c r="PQZ286" s="163"/>
      <c r="PRA286" s="163"/>
      <c r="PRB286" s="216"/>
      <c r="PRC286" s="217"/>
      <c r="PRD286" s="163"/>
      <c r="PRE286" s="163"/>
      <c r="PRF286" s="216"/>
      <c r="PRG286" s="217"/>
      <c r="PRH286" s="163"/>
      <c r="PRI286" s="163"/>
      <c r="PRJ286" s="216"/>
      <c r="PRK286" s="217"/>
      <c r="PRL286" s="163"/>
      <c r="PRM286" s="163"/>
      <c r="PRN286" s="216"/>
      <c r="PRO286" s="217"/>
      <c r="PRP286" s="163"/>
      <c r="PRQ286" s="163"/>
      <c r="PRR286" s="216"/>
      <c r="PRS286" s="217"/>
      <c r="PRT286" s="163"/>
      <c r="PRU286" s="163"/>
      <c r="PRV286" s="216"/>
      <c r="PRW286" s="217"/>
      <c r="PRX286" s="163"/>
      <c r="PRY286" s="163"/>
      <c r="PRZ286" s="216"/>
      <c r="PSA286" s="217"/>
      <c r="PSB286" s="163"/>
      <c r="PSC286" s="163"/>
      <c r="PSD286" s="216"/>
      <c r="PSE286" s="217"/>
      <c r="PSF286" s="163"/>
      <c r="PSG286" s="163"/>
      <c r="PSH286" s="216"/>
      <c r="PSI286" s="217"/>
      <c r="PSJ286" s="163"/>
      <c r="PSK286" s="163"/>
      <c r="PSL286" s="216"/>
      <c r="PSM286" s="217"/>
      <c r="PSN286" s="163"/>
      <c r="PSO286" s="163"/>
      <c r="PSP286" s="216"/>
      <c r="PSQ286" s="217"/>
      <c r="PSR286" s="163"/>
      <c r="PSS286" s="163"/>
      <c r="PST286" s="216"/>
      <c r="PSU286" s="217"/>
      <c r="PSV286" s="163"/>
      <c r="PSW286" s="163"/>
      <c r="PSX286" s="216"/>
      <c r="PSY286" s="217"/>
      <c r="PSZ286" s="163"/>
      <c r="PTA286" s="163"/>
      <c r="PTB286" s="216"/>
      <c r="PTC286" s="217"/>
      <c r="PTD286" s="163"/>
      <c r="PTE286" s="163"/>
      <c r="PTF286" s="216"/>
      <c r="PTG286" s="217"/>
      <c r="PTH286" s="163"/>
      <c r="PTI286" s="163"/>
      <c r="PTJ286" s="216"/>
      <c r="PTK286" s="217"/>
      <c r="PTL286" s="163"/>
      <c r="PTM286" s="163"/>
      <c r="PTN286" s="216"/>
      <c r="PTO286" s="217"/>
      <c r="PTP286" s="163"/>
      <c r="PTQ286" s="163"/>
      <c r="PTR286" s="216"/>
      <c r="PTS286" s="217"/>
      <c r="PTT286" s="163"/>
      <c r="PTU286" s="163"/>
      <c r="PTV286" s="216"/>
      <c r="PTW286" s="217"/>
      <c r="PTX286" s="163"/>
      <c r="PTY286" s="163"/>
      <c r="PTZ286" s="216"/>
      <c r="PUA286" s="217"/>
      <c r="PUB286" s="163"/>
      <c r="PUC286" s="163"/>
      <c r="PUD286" s="216"/>
      <c r="PUE286" s="217"/>
      <c r="PUF286" s="163"/>
      <c r="PUG286" s="163"/>
      <c r="PUH286" s="216"/>
      <c r="PUI286" s="217"/>
      <c r="PUJ286" s="163"/>
      <c r="PUK286" s="163"/>
      <c r="PUL286" s="216"/>
      <c r="PUM286" s="217"/>
      <c r="PUN286" s="163"/>
      <c r="PUO286" s="163"/>
      <c r="PUP286" s="216"/>
      <c r="PUQ286" s="217"/>
      <c r="PUR286" s="163"/>
      <c r="PUS286" s="163"/>
      <c r="PUT286" s="216"/>
      <c r="PUU286" s="217"/>
      <c r="PUV286" s="163"/>
      <c r="PUW286" s="163"/>
      <c r="PUX286" s="216"/>
      <c r="PUY286" s="217"/>
      <c r="PUZ286" s="163"/>
      <c r="PVA286" s="163"/>
      <c r="PVB286" s="216"/>
      <c r="PVC286" s="217"/>
      <c r="PVD286" s="163"/>
      <c r="PVE286" s="163"/>
      <c r="PVF286" s="216"/>
      <c r="PVG286" s="217"/>
      <c r="PVH286" s="163"/>
      <c r="PVI286" s="163"/>
      <c r="PVJ286" s="216"/>
      <c r="PVK286" s="217"/>
      <c r="PVL286" s="163"/>
      <c r="PVM286" s="163"/>
      <c r="PVN286" s="216"/>
      <c r="PVO286" s="217"/>
      <c r="PVP286" s="163"/>
      <c r="PVQ286" s="163"/>
      <c r="PVR286" s="216"/>
      <c r="PVS286" s="217"/>
      <c r="PVT286" s="163"/>
      <c r="PVU286" s="163"/>
      <c r="PVV286" s="216"/>
      <c r="PVW286" s="217"/>
      <c r="PVX286" s="163"/>
      <c r="PVY286" s="163"/>
      <c r="PVZ286" s="216"/>
      <c r="PWA286" s="217"/>
      <c r="PWB286" s="163"/>
      <c r="PWC286" s="163"/>
      <c r="PWD286" s="216"/>
      <c r="PWE286" s="217"/>
      <c r="PWF286" s="163"/>
      <c r="PWG286" s="163"/>
      <c r="PWH286" s="216"/>
      <c r="PWI286" s="217"/>
      <c r="PWJ286" s="163"/>
      <c r="PWK286" s="163"/>
      <c r="PWL286" s="216"/>
      <c r="PWM286" s="217"/>
      <c r="PWN286" s="163"/>
      <c r="PWO286" s="163"/>
      <c r="PWP286" s="216"/>
      <c r="PWQ286" s="217"/>
      <c r="PWR286" s="163"/>
      <c r="PWS286" s="163"/>
      <c r="PWT286" s="216"/>
      <c r="PWU286" s="217"/>
      <c r="PWV286" s="163"/>
      <c r="PWW286" s="163"/>
      <c r="PWX286" s="216"/>
      <c r="PWY286" s="217"/>
      <c r="PWZ286" s="163"/>
      <c r="PXA286" s="163"/>
      <c r="PXB286" s="216"/>
      <c r="PXC286" s="217"/>
      <c r="PXD286" s="163"/>
      <c r="PXE286" s="163"/>
      <c r="PXF286" s="216"/>
      <c r="PXG286" s="217"/>
      <c r="PXH286" s="163"/>
      <c r="PXI286" s="163"/>
      <c r="PXJ286" s="216"/>
      <c r="PXK286" s="217"/>
      <c r="PXL286" s="163"/>
      <c r="PXM286" s="163"/>
      <c r="PXN286" s="216"/>
      <c r="PXO286" s="217"/>
      <c r="PXP286" s="163"/>
      <c r="PXQ286" s="163"/>
      <c r="PXR286" s="216"/>
      <c r="PXS286" s="217"/>
      <c r="PXT286" s="163"/>
      <c r="PXU286" s="163"/>
      <c r="PXV286" s="216"/>
      <c r="PXW286" s="217"/>
      <c r="PXX286" s="163"/>
      <c r="PXY286" s="163"/>
      <c r="PXZ286" s="216"/>
      <c r="PYA286" s="217"/>
      <c r="PYB286" s="163"/>
      <c r="PYC286" s="163"/>
      <c r="PYD286" s="216"/>
      <c r="PYE286" s="217"/>
      <c r="PYF286" s="163"/>
      <c r="PYG286" s="163"/>
      <c r="PYH286" s="216"/>
      <c r="PYI286" s="217"/>
      <c r="PYJ286" s="163"/>
      <c r="PYK286" s="163"/>
      <c r="PYL286" s="216"/>
      <c r="PYM286" s="217"/>
      <c r="PYN286" s="163"/>
      <c r="PYO286" s="163"/>
      <c r="PYP286" s="216"/>
      <c r="PYQ286" s="217"/>
      <c r="PYR286" s="163"/>
      <c r="PYS286" s="163"/>
      <c r="PYT286" s="216"/>
      <c r="PYU286" s="217"/>
      <c r="PYV286" s="163"/>
      <c r="PYW286" s="163"/>
      <c r="PYX286" s="216"/>
      <c r="PYY286" s="217"/>
      <c r="PYZ286" s="163"/>
      <c r="PZA286" s="163"/>
      <c r="PZB286" s="216"/>
      <c r="PZC286" s="217"/>
      <c r="PZD286" s="163"/>
      <c r="PZE286" s="163"/>
      <c r="PZF286" s="216"/>
      <c r="PZG286" s="217"/>
      <c r="PZH286" s="163"/>
      <c r="PZI286" s="163"/>
      <c r="PZJ286" s="216"/>
      <c r="PZK286" s="217"/>
      <c r="PZL286" s="163"/>
      <c r="PZM286" s="163"/>
      <c r="PZN286" s="216"/>
      <c r="PZO286" s="217"/>
      <c r="PZP286" s="163"/>
      <c r="PZQ286" s="163"/>
      <c r="PZR286" s="216"/>
      <c r="PZS286" s="217"/>
      <c r="PZT286" s="163"/>
      <c r="PZU286" s="163"/>
      <c r="PZV286" s="216"/>
      <c r="PZW286" s="217"/>
      <c r="PZX286" s="163"/>
      <c r="PZY286" s="163"/>
      <c r="PZZ286" s="216"/>
      <c r="QAA286" s="217"/>
      <c r="QAB286" s="163"/>
      <c r="QAC286" s="163"/>
      <c r="QAD286" s="216"/>
      <c r="QAE286" s="217"/>
      <c r="QAF286" s="163"/>
      <c r="QAG286" s="163"/>
      <c r="QAH286" s="216"/>
      <c r="QAI286" s="217"/>
      <c r="QAJ286" s="163"/>
      <c r="QAK286" s="163"/>
      <c r="QAL286" s="216"/>
      <c r="QAM286" s="217"/>
      <c r="QAN286" s="163"/>
      <c r="QAO286" s="163"/>
      <c r="QAP286" s="216"/>
      <c r="QAQ286" s="217"/>
      <c r="QAR286" s="163"/>
      <c r="QAS286" s="163"/>
      <c r="QAT286" s="216"/>
      <c r="QAU286" s="217"/>
      <c r="QAV286" s="163"/>
      <c r="QAW286" s="163"/>
      <c r="QAX286" s="216"/>
      <c r="QAY286" s="217"/>
      <c r="QAZ286" s="163"/>
      <c r="QBA286" s="163"/>
      <c r="QBB286" s="216"/>
      <c r="QBC286" s="217"/>
      <c r="QBD286" s="163"/>
      <c r="QBE286" s="163"/>
      <c r="QBF286" s="216"/>
      <c r="QBG286" s="217"/>
      <c r="QBH286" s="163"/>
      <c r="QBI286" s="163"/>
      <c r="QBJ286" s="216"/>
      <c r="QBK286" s="217"/>
      <c r="QBL286" s="163"/>
      <c r="QBM286" s="163"/>
      <c r="QBN286" s="216"/>
      <c r="QBO286" s="217"/>
      <c r="QBP286" s="163"/>
      <c r="QBQ286" s="163"/>
      <c r="QBR286" s="216"/>
      <c r="QBS286" s="217"/>
      <c r="QBT286" s="163"/>
      <c r="QBU286" s="163"/>
      <c r="QBV286" s="216"/>
      <c r="QBW286" s="217"/>
      <c r="QBX286" s="163"/>
      <c r="QBY286" s="163"/>
      <c r="QBZ286" s="216"/>
      <c r="QCA286" s="217"/>
      <c r="QCB286" s="163"/>
      <c r="QCC286" s="163"/>
      <c r="QCD286" s="216"/>
      <c r="QCE286" s="217"/>
      <c r="QCF286" s="163"/>
      <c r="QCG286" s="163"/>
      <c r="QCH286" s="216"/>
      <c r="QCI286" s="217"/>
      <c r="QCJ286" s="163"/>
      <c r="QCK286" s="163"/>
      <c r="QCL286" s="216"/>
      <c r="QCM286" s="217"/>
      <c r="QCN286" s="163"/>
      <c r="QCO286" s="163"/>
      <c r="QCP286" s="216"/>
      <c r="QCQ286" s="217"/>
      <c r="QCR286" s="163"/>
      <c r="QCS286" s="163"/>
      <c r="QCT286" s="216"/>
      <c r="QCU286" s="217"/>
      <c r="QCV286" s="163"/>
      <c r="QCW286" s="163"/>
      <c r="QCX286" s="216"/>
      <c r="QCY286" s="217"/>
      <c r="QCZ286" s="163"/>
      <c r="QDA286" s="163"/>
      <c r="QDB286" s="216"/>
      <c r="QDC286" s="217"/>
      <c r="QDD286" s="163"/>
      <c r="QDE286" s="163"/>
      <c r="QDF286" s="216"/>
      <c r="QDG286" s="217"/>
      <c r="QDH286" s="163"/>
      <c r="QDI286" s="163"/>
      <c r="QDJ286" s="216"/>
      <c r="QDK286" s="217"/>
      <c r="QDL286" s="163"/>
      <c r="QDM286" s="163"/>
      <c r="QDN286" s="216"/>
      <c r="QDO286" s="217"/>
      <c r="QDP286" s="163"/>
      <c r="QDQ286" s="163"/>
      <c r="QDR286" s="216"/>
      <c r="QDS286" s="217"/>
      <c r="QDT286" s="163"/>
      <c r="QDU286" s="163"/>
      <c r="QDV286" s="216"/>
      <c r="QDW286" s="217"/>
      <c r="QDX286" s="163"/>
      <c r="QDY286" s="163"/>
      <c r="QDZ286" s="216"/>
      <c r="QEA286" s="217"/>
      <c r="QEB286" s="163"/>
      <c r="QEC286" s="163"/>
      <c r="QED286" s="216"/>
      <c r="QEE286" s="217"/>
      <c r="QEF286" s="163"/>
      <c r="QEG286" s="163"/>
      <c r="QEH286" s="216"/>
      <c r="QEI286" s="217"/>
      <c r="QEJ286" s="163"/>
      <c r="QEK286" s="163"/>
      <c r="QEL286" s="216"/>
      <c r="QEM286" s="217"/>
      <c r="QEN286" s="163"/>
      <c r="QEO286" s="163"/>
      <c r="QEP286" s="216"/>
      <c r="QEQ286" s="217"/>
      <c r="QER286" s="163"/>
      <c r="QES286" s="163"/>
      <c r="QET286" s="216"/>
      <c r="QEU286" s="217"/>
      <c r="QEV286" s="163"/>
      <c r="QEW286" s="163"/>
      <c r="QEX286" s="216"/>
      <c r="QEY286" s="217"/>
      <c r="QEZ286" s="163"/>
      <c r="QFA286" s="163"/>
      <c r="QFB286" s="216"/>
      <c r="QFC286" s="217"/>
      <c r="QFD286" s="163"/>
      <c r="QFE286" s="163"/>
      <c r="QFF286" s="216"/>
      <c r="QFG286" s="217"/>
      <c r="QFH286" s="163"/>
      <c r="QFI286" s="163"/>
      <c r="QFJ286" s="216"/>
      <c r="QFK286" s="217"/>
      <c r="QFL286" s="163"/>
      <c r="QFM286" s="163"/>
      <c r="QFN286" s="216"/>
      <c r="QFO286" s="217"/>
      <c r="QFP286" s="163"/>
      <c r="QFQ286" s="163"/>
      <c r="QFR286" s="216"/>
      <c r="QFS286" s="217"/>
      <c r="QFT286" s="163"/>
      <c r="QFU286" s="163"/>
      <c r="QFV286" s="216"/>
      <c r="QFW286" s="217"/>
      <c r="QFX286" s="163"/>
      <c r="QFY286" s="163"/>
      <c r="QFZ286" s="216"/>
      <c r="QGA286" s="217"/>
      <c r="QGB286" s="163"/>
      <c r="QGC286" s="163"/>
      <c r="QGD286" s="216"/>
      <c r="QGE286" s="217"/>
      <c r="QGF286" s="163"/>
      <c r="QGG286" s="163"/>
      <c r="QGH286" s="216"/>
      <c r="QGI286" s="217"/>
      <c r="QGJ286" s="163"/>
      <c r="QGK286" s="163"/>
      <c r="QGL286" s="216"/>
      <c r="QGM286" s="217"/>
      <c r="QGN286" s="163"/>
      <c r="QGO286" s="163"/>
      <c r="QGP286" s="216"/>
      <c r="QGQ286" s="217"/>
      <c r="QGR286" s="163"/>
      <c r="QGS286" s="163"/>
      <c r="QGT286" s="216"/>
      <c r="QGU286" s="217"/>
      <c r="QGV286" s="163"/>
      <c r="QGW286" s="163"/>
      <c r="QGX286" s="216"/>
      <c r="QGY286" s="217"/>
      <c r="QGZ286" s="163"/>
      <c r="QHA286" s="163"/>
      <c r="QHB286" s="216"/>
      <c r="QHC286" s="217"/>
      <c r="QHD286" s="163"/>
      <c r="QHE286" s="163"/>
      <c r="QHF286" s="216"/>
      <c r="QHG286" s="217"/>
      <c r="QHH286" s="163"/>
      <c r="QHI286" s="163"/>
      <c r="QHJ286" s="216"/>
      <c r="QHK286" s="217"/>
      <c r="QHL286" s="163"/>
      <c r="QHM286" s="163"/>
      <c r="QHN286" s="216"/>
      <c r="QHO286" s="217"/>
      <c r="QHP286" s="163"/>
      <c r="QHQ286" s="163"/>
      <c r="QHR286" s="216"/>
      <c r="QHS286" s="217"/>
      <c r="QHT286" s="163"/>
      <c r="QHU286" s="163"/>
      <c r="QHV286" s="216"/>
      <c r="QHW286" s="217"/>
      <c r="QHX286" s="163"/>
      <c r="QHY286" s="163"/>
      <c r="QHZ286" s="216"/>
      <c r="QIA286" s="217"/>
      <c r="QIB286" s="163"/>
      <c r="QIC286" s="163"/>
      <c r="QID286" s="216"/>
      <c r="QIE286" s="217"/>
      <c r="QIF286" s="163"/>
      <c r="QIG286" s="163"/>
      <c r="QIH286" s="216"/>
      <c r="QII286" s="217"/>
      <c r="QIJ286" s="163"/>
      <c r="QIK286" s="163"/>
      <c r="QIL286" s="216"/>
      <c r="QIM286" s="217"/>
      <c r="QIN286" s="163"/>
      <c r="QIO286" s="163"/>
      <c r="QIP286" s="216"/>
      <c r="QIQ286" s="217"/>
      <c r="QIR286" s="163"/>
      <c r="QIS286" s="163"/>
      <c r="QIT286" s="216"/>
      <c r="QIU286" s="217"/>
      <c r="QIV286" s="163"/>
      <c r="QIW286" s="163"/>
      <c r="QIX286" s="216"/>
      <c r="QIY286" s="217"/>
      <c r="QIZ286" s="163"/>
      <c r="QJA286" s="163"/>
      <c r="QJB286" s="216"/>
      <c r="QJC286" s="217"/>
      <c r="QJD286" s="163"/>
      <c r="QJE286" s="163"/>
      <c r="QJF286" s="216"/>
      <c r="QJG286" s="217"/>
      <c r="QJH286" s="163"/>
      <c r="QJI286" s="163"/>
      <c r="QJJ286" s="216"/>
      <c r="QJK286" s="217"/>
      <c r="QJL286" s="163"/>
      <c r="QJM286" s="163"/>
      <c r="QJN286" s="216"/>
      <c r="QJO286" s="217"/>
      <c r="QJP286" s="163"/>
      <c r="QJQ286" s="163"/>
      <c r="QJR286" s="216"/>
      <c r="QJS286" s="217"/>
      <c r="QJT286" s="163"/>
      <c r="QJU286" s="163"/>
      <c r="QJV286" s="216"/>
      <c r="QJW286" s="217"/>
      <c r="QJX286" s="163"/>
      <c r="QJY286" s="163"/>
      <c r="QJZ286" s="216"/>
      <c r="QKA286" s="217"/>
      <c r="QKB286" s="163"/>
      <c r="QKC286" s="163"/>
      <c r="QKD286" s="216"/>
      <c r="QKE286" s="217"/>
      <c r="QKF286" s="163"/>
      <c r="QKG286" s="163"/>
      <c r="QKH286" s="216"/>
      <c r="QKI286" s="217"/>
      <c r="QKJ286" s="163"/>
      <c r="QKK286" s="163"/>
      <c r="QKL286" s="216"/>
      <c r="QKM286" s="217"/>
      <c r="QKN286" s="163"/>
      <c r="QKO286" s="163"/>
      <c r="QKP286" s="216"/>
      <c r="QKQ286" s="217"/>
      <c r="QKR286" s="163"/>
      <c r="QKS286" s="163"/>
      <c r="QKT286" s="216"/>
      <c r="QKU286" s="217"/>
      <c r="QKV286" s="163"/>
      <c r="QKW286" s="163"/>
      <c r="QKX286" s="216"/>
      <c r="QKY286" s="217"/>
      <c r="QKZ286" s="163"/>
      <c r="QLA286" s="163"/>
      <c r="QLB286" s="216"/>
      <c r="QLC286" s="217"/>
      <c r="QLD286" s="163"/>
      <c r="QLE286" s="163"/>
      <c r="QLF286" s="216"/>
      <c r="QLG286" s="217"/>
      <c r="QLH286" s="163"/>
      <c r="QLI286" s="163"/>
      <c r="QLJ286" s="216"/>
      <c r="QLK286" s="217"/>
      <c r="QLL286" s="163"/>
      <c r="QLM286" s="163"/>
      <c r="QLN286" s="216"/>
      <c r="QLO286" s="217"/>
      <c r="QLP286" s="163"/>
      <c r="QLQ286" s="163"/>
      <c r="QLR286" s="216"/>
      <c r="QLS286" s="217"/>
      <c r="QLT286" s="163"/>
      <c r="QLU286" s="163"/>
      <c r="QLV286" s="216"/>
      <c r="QLW286" s="217"/>
      <c r="QLX286" s="163"/>
      <c r="QLY286" s="163"/>
      <c r="QLZ286" s="216"/>
      <c r="QMA286" s="217"/>
      <c r="QMB286" s="163"/>
      <c r="QMC286" s="163"/>
      <c r="QMD286" s="216"/>
      <c r="QME286" s="217"/>
      <c r="QMF286" s="163"/>
      <c r="QMG286" s="163"/>
      <c r="QMH286" s="216"/>
      <c r="QMI286" s="217"/>
      <c r="QMJ286" s="163"/>
      <c r="QMK286" s="163"/>
      <c r="QML286" s="216"/>
      <c r="QMM286" s="217"/>
      <c r="QMN286" s="163"/>
      <c r="QMO286" s="163"/>
      <c r="QMP286" s="216"/>
      <c r="QMQ286" s="217"/>
      <c r="QMR286" s="163"/>
      <c r="QMS286" s="163"/>
      <c r="QMT286" s="216"/>
      <c r="QMU286" s="217"/>
      <c r="QMV286" s="163"/>
      <c r="QMW286" s="163"/>
      <c r="QMX286" s="216"/>
      <c r="QMY286" s="217"/>
      <c r="QMZ286" s="163"/>
      <c r="QNA286" s="163"/>
      <c r="QNB286" s="216"/>
      <c r="QNC286" s="217"/>
      <c r="QND286" s="163"/>
      <c r="QNE286" s="163"/>
      <c r="QNF286" s="216"/>
      <c r="QNG286" s="217"/>
      <c r="QNH286" s="163"/>
      <c r="QNI286" s="163"/>
      <c r="QNJ286" s="216"/>
      <c r="QNK286" s="217"/>
      <c r="QNL286" s="163"/>
      <c r="QNM286" s="163"/>
      <c r="QNN286" s="216"/>
      <c r="QNO286" s="217"/>
      <c r="QNP286" s="163"/>
      <c r="QNQ286" s="163"/>
      <c r="QNR286" s="216"/>
      <c r="QNS286" s="217"/>
      <c r="QNT286" s="163"/>
      <c r="QNU286" s="163"/>
      <c r="QNV286" s="216"/>
      <c r="QNW286" s="217"/>
      <c r="QNX286" s="163"/>
      <c r="QNY286" s="163"/>
      <c r="QNZ286" s="216"/>
      <c r="QOA286" s="217"/>
      <c r="QOB286" s="163"/>
      <c r="QOC286" s="163"/>
      <c r="QOD286" s="216"/>
      <c r="QOE286" s="217"/>
      <c r="QOF286" s="163"/>
      <c r="QOG286" s="163"/>
      <c r="QOH286" s="216"/>
      <c r="QOI286" s="217"/>
      <c r="QOJ286" s="163"/>
      <c r="QOK286" s="163"/>
      <c r="QOL286" s="216"/>
      <c r="QOM286" s="217"/>
      <c r="QON286" s="163"/>
      <c r="QOO286" s="163"/>
      <c r="QOP286" s="216"/>
      <c r="QOQ286" s="217"/>
      <c r="QOR286" s="163"/>
      <c r="QOS286" s="163"/>
      <c r="QOT286" s="216"/>
      <c r="QOU286" s="217"/>
      <c r="QOV286" s="163"/>
      <c r="QOW286" s="163"/>
      <c r="QOX286" s="216"/>
      <c r="QOY286" s="217"/>
      <c r="QOZ286" s="163"/>
      <c r="QPA286" s="163"/>
      <c r="QPB286" s="216"/>
      <c r="QPC286" s="217"/>
      <c r="QPD286" s="163"/>
      <c r="QPE286" s="163"/>
      <c r="QPF286" s="216"/>
      <c r="QPG286" s="217"/>
      <c r="QPH286" s="163"/>
      <c r="QPI286" s="163"/>
      <c r="QPJ286" s="216"/>
      <c r="QPK286" s="217"/>
      <c r="QPL286" s="163"/>
      <c r="QPM286" s="163"/>
      <c r="QPN286" s="216"/>
      <c r="QPO286" s="217"/>
      <c r="QPP286" s="163"/>
      <c r="QPQ286" s="163"/>
      <c r="QPR286" s="216"/>
      <c r="QPS286" s="217"/>
      <c r="QPT286" s="163"/>
      <c r="QPU286" s="163"/>
      <c r="QPV286" s="216"/>
      <c r="QPW286" s="217"/>
      <c r="QPX286" s="163"/>
      <c r="QPY286" s="163"/>
      <c r="QPZ286" s="216"/>
      <c r="QQA286" s="217"/>
      <c r="QQB286" s="163"/>
      <c r="QQC286" s="163"/>
      <c r="QQD286" s="216"/>
      <c r="QQE286" s="217"/>
      <c r="QQF286" s="163"/>
      <c r="QQG286" s="163"/>
      <c r="QQH286" s="216"/>
      <c r="QQI286" s="217"/>
      <c r="QQJ286" s="163"/>
      <c r="QQK286" s="163"/>
      <c r="QQL286" s="216"/>
      <c r="QQM286" s="217"/>
      <c r="QQN286" s="163"/>
      <c r="QQO286" s="163"/>
      <c r="QQP286" s="216"/>
      <c r="QQQ286" s="217"/>
      <c r="QQR286" s="163"/>
      <c r="QQS286" s="163"/>
      <c r="QQT286" s="216"/>
      <c r="QQU286" s="217"/>
      <c r="QQV286" s="163"/>
      <c r="QQW286" s="163"/>
      <c r="QQX286" s="216"/>
      <c r="QQY286" s="217"/>
      <c r="QQZ286" s="163"/>
      <c r="QRA286" s="163"/>
      <c r="QRB286" s="216"/>
      <c r="QRC286" s="217"/>
      <c r="QRD286" s="163"/>
      <c r="QRE286" s="163"/>
      <c r="QRF286" s="216"/>
      <c r="QRG286" s="217"/>
      <c r="QRH286" s="163"/>
      <c r="QRI286" s="163"/>
      <c r="QRJ286" s="216"/>
      <c r="QRK286" s="217"/>
      <c r="QRL286" s="163"/>
      <c r="QRM286" s="163"/>
      <c r="QRN286" s="216"/>
      <c r="QRO286" s="217"/>
      <c r="QRP286" s="163"/>
      <c r="QRQ286" s="163"/>
      <c r="QRR286" s="216"/>
      <c r="QRS286" s="217"/>
      <c r="QRT286" s="163"/>
      <c r="QRU286" s="163"/>
      <c r="QRV286" s="216"/>
      <c r="QRW286" s="217"/>
      <c r="QRX286" s="163"/>
      <c r="QRY286" s="163"/>
      <c r="QRZ286" s="216"/>
      <c r="QSA286" s="217"/>
      <c r="QSB286" s="163"/>
      <c r="QSC286" s="163"/>
      <c r="QSD286" s="216"/>
      <c r="QSE286" s="217"/>
      <c r="QSF286" s="163"/>
      <c r="QSG286" s="163"/>
      <c r="QSH286" s="216"/>
      <c r="QSI286" s="217"/>
      <c r="QSJ286" s="163"/>
      <c r="QSK286" s="163"/>
      <c r="QSL286" s="216"/>
      <c r="QSM286" s="217"/>
      <c r="QSN286" s="163"/>
      <c r="QSO286" s="163"/>
      <c r="QSP286" s="216"/>
      <c r="QSQ286" s="217"/>
      <c r="QSR286" s="163"/>
      <c r="QSS286" s="163"/>
      <c r="QST286" s="216"/>
      <c r="QSU286" s="217"/>
      <c r="QSV286" s="163"/>
      <c r="QSW286" s="163"/>
      <c r="QSX286" s="216"/>
      <c r="QSY286" s="217"/>
      <c r="QSZ286" s="163"/>
      <c r="QTA286" s="163"/>
      <c r="QTB286" s="216"/>
      <c r="QTC286" s="217"/>
      <c r="QTD286" s="163"/>
      <c r="QTE286" s="163"/>
      <c r="QTF286" s="216"/>
      <c r="QTG286" s="217"/>
      <c r="QTH286" s="163"/>
      <c r="QTI286" s="163"/>
      <c r="QTJ286" s="216"/>
      <c r="QTK286" s="217"/>
      <c r="QTL286" s="163"/>
      <c r="QTM286" s="163"/>
      <c r="QTN286" s="216"/>
      <c r="QTO286" s="217"/>
      <c r="QTP286" s="163"/>
      <c r="QTQ286" s="163"/>
      <c r="QTR286" s="216"/>
      <c r="QTS286" s="217"/>
      <c r="QTT286" s="163"/>
      <c r="QTU286" s="163"/>
      <c r="QTV286" s="216"/>
      <c r="QTW286" s="217"/>
      <c r="QTX286" s="163"/>
      <c r="QTY286" s="163"/>
      <c r="QTZ286" s="216"/>
      <c r="QUA286" s="217"/>
      <c r="QUB286" s="163"/>
      <c r="QUC286" s="163"/>
      <c r="QUD286" s="216"/>
      <c r="QUE286" s="217"/>
      <c r="QUF286" s="163"/>
      <c r="QUG286" s="163"/>
      <c r="QUH286" s="216"/>
      <c r="QUI286" s="217"/>
      <c r="QUJ286" s="163"/>
      <c r="QUK286" s="163"/>
      <c r="QUL286" s="216"/>
      <c r="QUM286" s="217"/>
      <c r="QUN286" s="163"/>
      <c r="QUO286" s="163"/>
      <c r="QUP286" s="216"/>
      <c r="QUQ286" s="217"/>
      <c r="QUR286" s="163"/>
      <c r="QUS286" s="163"/>
      <c r="QUT286" s="216"/>
      <c r="QUU286" s="217"/>
      <c r="QUV286" s="163"/>
      <c r="QUW286" s="163"/>
      <c r="QUX286" s="216"/>
      <c r="QUY286" s="217"/>
      <c r="QUZ286" s="163"/>
      <c r="QVA286" s="163"/>
      <c r="QVB286" s="216"/>
      <c r="QVC286" s="217"/>
      <c r="QVD286" s="163"/>
      <c r="QVE286" s="163"/>
      <c r="QVF286" s="216"/>
      <c r="QVG286" s="217"/>
      <c r="QVH286" s="163"/>
      <c r="QVI286" s="163"/>
      <c r="QVJ286" s="216"/>
      <c r="QVK286" s="217"/>
      <c r="QVL286" s="163"/>
      <c r="QVM286" s="163"/>
      <c r="QVN286" s="216"/>
      <c r="QVO286" s="217"/>
      <c r="QVP286" s="163"/>
      <c r="QVQ286" s="163"/>
      <c r="QVR286" s="216"/>
      <c r="QVS286" s="217"/>
      <c r="QVT286" s="163"/>
      <c r="QVU286" s="163"/>
      <c r="QVV286" s="216"/>
      <c r="QVW286" s="217"/>
      <c r="QVX286" s="163"/>
      <c r="QVY286" s="163"/>
      <c r="QVZ286" s="216"/>
      <c r="QWA286" s="217"/>
      <c r="QWB286" s="163"/>
      <c r="QWC286" s="163"/>
      <c r="QWD286" s="216"/>
      <c r="QWE286" s="217"/>
      <c r="QWF286" s="163"/>
      <c r="QWG286" s="163"/>
      <c r="QWH286" s="216"/>
      <c r="QWI286" s="217"/>
      <c r="QWJ286" s="163"/>
      <c r="QWK286" s="163"/>
      <c r="QWL286" s="216"/>
      <c r="QWM286" s="217"/>
      <c r="QWN286" s="163"/>
      <c r="QWO286" s="163"/>
      <c r="QWP286" s="216"/>
      <c r="QWQ286" s="217"/>
      <c r="QWR286" s="163"/>
      <c r="QWS286" s="163"/>
      <c r="QWT286" s="216"/>
      <c r="QWU286" s="217"/>
      <c r="QWV286" s="163"/>
      <c r="QWW286" s="163"/>
      <c r="QWX286" s="216"/>
      <c r="QWY286" s="217"/>
      <c r="QWZ286" s="163"/>
      <c r="QXA286" s="163"/>
      <c r="QXB286" s="216"/>
      <c r="QXC286" s="217"/>
      <c r="QXD286" s="163"/>
      <c r="QXE286" s="163"/>
      <c r="QXF286" s="216"/>
      <c r="QXG286" s="217"/>
      <c r="QXH286" s="163"/>
      <c r="QXI286" s="163"/>
      <c r="QXJ286" s="216"/>
      <c r="QXK286" s="217"/>
      <c r="QXL286" s="163"/>
      <c r="QXM286" s="163"/>
      <c r="QXN286" s="216"/>
      <c r="QXO286" s="217"/>
      <c r="QXP286" s="163"/>
      <c r="QXQ286" s="163"/>
      <c r="QXR286" s="216"/>
      <c r="QXS286" s="217"/>
      <c r="QXT286" s="163"/>
      <c r="QXU286" s="163"/>
      <c r="QXV286" s="216"/>
      <c r="QXW286" s="217"/>
      <c r="QXX286" s="163"/>
      <c r="QXY286" s="163"/>
      <c r="QXZ286" s="216"/>
      <c r="QYA286" s="217"/>
      <c r="QYB286" s="163"/>
      <c r="QYC286" s="163"/>
      <c r="QYD286" s="216"/>
      <c r="QYE286" s="217"/>
      <c r="QYF286" s="163"/>
      <c r="QYG286" s="163"/>
      <c r="QYH286" s="216"/>
      <c r="QYI286" s="217"/>
      <c r="QYJ286" s="163"/>
      <c r="QYK286" s="163"/>
      <c r="QYL286" s="216"/>
      <c r="QYM286" s="217"/>
      <c r="QYN286" s="163"/>
      <c r="QYO286" s="163"/>
      <c r="QYP286" s="216"/>
      <c r="QYQ286" s="217"/>
      <c r="QYR286" s="163"/>
      <c r="QYS286" s="163"/>
      <c r="QYT286" s="216"/>
      <c r="QYU286" s="217"/>
      <c r="QYV286" s="163"/>
      <c r="QYW286" s="163"/>
      <c r="QYX286" s="216"/>
      <c r="QYY286" s="217"/>
      <c r="QYZ286" s="163"/>
      <c r="QZA286" s="163"/>
      <c r="QZB286" s="216"/>
      <c r="QZC286" s="217"/>
      <c r="QZD286" s="163"/>
      <c r="QZE286" s="163"/>
      <c r="QZF286" s="216"/>
      <c r="QZG286" s="217"/>
      <c r="QZH286" s="163"/>
      <c r="QZI286" s="163"/>
      <c r="QZJ286" s="216"/>
      <c r="QZK286" s="217"/>
      <c r="QZL286" s="163"/>
      <c r="QZM286" s="163"/>
      <c r="QZN286" s="216"/>
      <c r="QZO286" s="217"/>
      <c r="QZP286" s="163"/>
      <c r="QZQ286" s="163"/>
      <c r="QZR286" s="216"/>
      <c r="QZS286" s="217"/>
      <c r="QZT286" s="163"/>
      <c r="QZU286" s="163"/>
      <c r="QZV286" s="216"/>
      <c r="QZW286" s="217"/>
      <c r="QZX286" s="163"/>
      <c r="QZY286" s="163"/>
      <c r="QZZ286" s="216"/>
      <c r="RAA286" s="217"/>
      <c r="RAB286" s="163"/>
      <c r="RAC286" s="163"/>
      <c r="RAD286" s="216"/>
      <c r="RAE286" s="217"/>
      <c r="RAF286" s="163"/>
      <c r="RAG286" s="163"/>
      <c r="RAH286" s="216"/>
      <c r="RAI286" s="217"/>
      <c r="RAJ286" s="163"/>
      <c r="RAK286" s="163"/>
      <c r="RAL286" s="216"/>
      <c r="RAM286" s="217"/>
      <c r="RAN286" s="163"/>
      <c r="RAO286" s="163"/>
      <c r="RAP286" s="216"/>
      <c r="RAQ286" s="217"/>
      <c r="RAR286" s="163"/>
      <c r="RAS286" s="163"/>
      <c r="RAT286" s="216"/>
      <c r="RAU286" s="217"/>
      <c r="RAV286" s="163"/>
      <c r="RAW286" s="163"/>
      <c r="RAX286" s="216"/>
      <c r="RAY286" s="217"/>
      <c r="RAZ286" s="163"/>
      <c r="RBA286" s="163"/>
      <c r="RBB286" s="216"/>
      <c r="RBC286" s="217"/>
      <c r="RBD286" s="163"/>
      <c r="RBE286" s="163"/>
      <c r="RBF286" s="216"/>
      <c r="RBG286" s="217"/>
      <c r="RBH286" s="163"/>
      <c r="RBI286" s="163"/>
      <c r="RBJ286" s="216"/>
      <c r="RBK286" s="217"/>
      <c r="RBL286" s="163"/>
      <c r="RBM286" s="163"/>
      <c r="RBN286" s="216"/>
      <c r="RBO286" s="217"/>
      <c r="RBP286" s="163"/>
      <c r="RBQ286" s="163"/>
      <c r="RBR286" s="216"/>
      <c r="RBS286" s="217"/>
      <c r="RBT286" s="163"/>
      <c r="RBU286" s="163"/>
      <c r="RBV286" s="216"/>
      <c r="RBW286" s="217"/>
      <c r="RBX286" s="163"/>
      <c r="RBY286" s="163"/>
      <c r="RBZ286" s="216"/>
      <c r="RCA286" s="217"/>
      <c r="RCB286" s="163"/>
      <c r="RCC286" s="163"/>
      <c r="RCD286" s="216"/>
      <c r="RCE286" s="217"/>
      <c r="RCF286" s="163"/>
      <c r="RCG286" s="163"/>
      <c r="RCH286" s="216"/>
      <c r="RCI286" s="217"/>
      <c r="RCJ286" s="163"/>
      <c r="RCK286" s="163"/>
      <c r="RCL286" s="216"/>
      <c r="RCM286" s="217"/>
      <c r="RCN286" s="163"/>
      <c r="RCO286" s="163"/>
      <c r="RCP286" s="216"/>
      <c r="RCQ286" s="217"/>
      <c r="RCR286" s="163"/>
      <c r="RCS286" s="163"/>
      <c r="RCT286" s="216"/>
      <c r="RCU286" s="217"/>
      <c r="RCV286" s="163"/>
      <c r="RCW286" s="163"/>
      <c r="RCX286" s="216"/>
      <c r="RCY286" s="217"/>
      <c r="RCZ286" s="163"/>
      <c r="RDA286" s="163"/>
      <c r="RDB286" s="216"/>
      <c r="RDC286" s="217"/>
      <c r="RDD286" s="163"/>
      <c r="RDE286" s="163"/>
      <c r="RDF286" s="216"/>
      <c r="RDG286" s="217"/>
      <c r="RDH286" s="163"/>
      <c r="RDI286" s="163"/>
      <c r="RDJ286" s="216"/>
      <c r="RDK286" s="217"/>
      <c r="RDL286" s="163"/>
      <c r="RDM286" s="163"/>
      <c r="RDN286" s="216"/>
      <c r="RDO286" s="217"/>
      <c r="RDP286" s="163"/>
      <c r="RDQ286" s="163"/>
      <c r="RDR286" s="216"/>
      <c r="RDS286" s="217"/>
      <c r="RDT286" s="163"/>
      <c r="RDU286" s="163"/>
      <c r="RDV286" s="216"/>
      <c r="RDW286" s="217"/>
      <c r="RDX286" s="163"/>
      <c r="RDY286" s="163"/>
      <c r="RDZ286" s="216"/>
      <c r="REA286" s="217"/>
      <c r="REB286" s="163"/>
      <c r="REC286" s="163"/>
      <c r="RED286" s="216"/>
      <c r="REE286" s="217"/>
      <c r="REF286" s="163"/>
      <c r="REG286" s="163"/>
      <c r="REH286" s="216"/>
      <c r="REI286" s="217"/>
      <c r="REJ286" s="163"/>
      <c r="REK286" s="163"/>
      <c r="REL286" s="216"/>
      <c r="REM286" s="217"/>
      <c r="REN286" s="163"/>
      <c r="REO286" s="163"/>
      <c r="REP286" s="216"/>
      <c r="REQ286" s="217"/>
      <c r="RER286" s="163"/>
      <c r="RES286" s="163"/>
      <c r="RET286" s="216"/>
      <c r="REU286" s="217"/>
      <c r="REV286" s="163"/>
      <c r="REW286" s="163"/>
      <c r="REX286" s="216"/>
      <c r="REY286" s="217"/>
      <c r="REZ286" s="163"/>
      <c r="RFA286" s="163"/>
      <c r="RFB286" s="216"/>
      <c r="RFC286" s="217"/>
      <c r="RFD286" s="163"/>
      <c r="RFE286" s="163"/>
      <c r="RFF286" s="216"/>
      <c r="RFG286" s="217"/>
      <c r="RFH286" s="163"/>
      <c r="RFI286" s="163"/>
      <c r="RFJ286" s="216"/>
      <c r="RFK286" s="217"/>
      <c r="RFL286" s="163"/>
      <c r="RFM286" s="163"/>
      <c r="RFN286" s="216"/>
      <c r="RFO286" s="217"/>
      <c r="RFP286" s="163"/>
      <c r="RFQ286" s="163"/>
      <c r="RFR286" s="216"/>
      <c r="RFS286" s="217"/>
      <c r="RFT286" s="163"/>
      <c r="RFU286" s="163"/>
      <c r="RFV286" s="216"/>
      <c r="RFW286" s="217"/>
      <c r="RFX286" s="163"/>
      <c r="RFY286" s="163"/>
      <c r="RFZ286" s="216"/>
      <c r="RGA286" s="217"/>
      <c r="RGB286" s="163"/>
      <c r="RGC286" s="163"/>
      <c r="RGD286" s="216"/>
      <c r="RGE286" s="217"/>
      <c r="RGF286" s="163"/>
      <c r="RGG286" s="163"/>
      <c r="RGH286" s="216"/>
      <c r="RGI286" s="217"/>
      <c r="RGJ286" s="163"/>
      <c r="RGK286" s="163"/>
      <c r="RGL286" s="216"/>
      <c r="RGM286" s="217"/>
      <c r="RGN286" s="163"/>
      <c r="RGO286" s="163"/>
      <c r="RGP286" s="216"/>
      <c r="RGQ286" s="217"/>
      <c r="RGR286" s="163"/>
      <c r="RGS286" s="163"/>
      <c r="RGT286" s="216"/>
      <c r="RGU286" s="217"/>
      <c r="RGV286" s="163"/>
      <c r="RGW286" s="163"/>
      <c r="RGX286" s="216"/>
      <c r="RGY286" s="217"/>
      <c r="RGZ286" s="163"/>
      <c r="RHA286" s="163"/>
      <c r="RHB286" s="216"/>
      <c r="RHC286" s="217"/>
      <c r="RHD286" s="163"/>
      <c r="RHE286" s="163"/>
      <c r="RHF286" s="216"/>
      <c r="RHG286" s="217"/>
      <c r="RHH286" s="163"/>
      <c r="RHI286" s="163"/>
      <c r="RHJ286" s="216"/>
      <c r="RHK286" s="217"/>
      <c r="RHL286" s="163"/>
      <c r="RHM286" s="163"/>
      <c r="RHN286" s="216"/>
      <c r="RHO286" s="217"/>
      <c r="RHP286" s="163"/>
      <c r="RHQ286" s="163"/>
      <c r="RHR286" s="216"/>
      <c r="RHS286" s="217"/>
      <c r="RHT286" s="163"/>
      <c r="RHU286" s="163"/>
      <c r="RHV286" s="216"/>
      <c r="RHW286" s="217"/>
      <c r="RHX286" s="163"/>
      <c r="RHY286" s="163"/>
      <c r="RHZ286" s="216"/>
      <c r="RIA286" s="217"/>
      <c r="RIB286" s="163"/>
      <c r="RIC286" s="163"/>
      <c r="RID286" s="216"/>
      <c r="RIE286" s="217"/>
      <c r="RIF286" s="163"/>
      <c r="RIG286" s="163"/>
      <c r="RIH286" s="216"/>
      <c r="RII286" s="217"/>
      <c r="RIJ286" s="163"/>
      <c r="RIK286" s="163"/>
      <c r="RIL286" s="216"/>
      <c r="RIM286" s="217"/>
      <c r="RIN286" s="163"/>
      <c r="RIO286" s="163"/>
      <c r="RIP286" s="216"/>
      <c r="RIQ286" s="217"/>
      <c r="RIR286" s="163"/>
      <c r="RIS286" s="163"/>
      <c r="RIT286" s="216"/>
      <c r="RIU286" s="217"/>
      <c r="RIV286" s="163"/>
      <c r="RIW286" s="163"/>
      <c r="RIX286" s="216"/>
      <c r="RIY286" s="217"/>
      <c r="RIZ286" s="163"/>
      <c r="RJA286" s="163"/>
      <c r="RJB286" s="216"/>
      <c r="RJC286" s="217"/>
      <c r="RJD286" s="163"/>
      <c r="RJE286" s="163"/>
      <c r="RJF286" s="216"/>
      <c r="RJG286" s="217"/>
      <c r="RJH286" s="163"/>
      <c r="RJI286" s="163"/>
      <c r="RJJ286" s="216"/>
      <c r="RJK286" s="217"/>
      <c r="RJL286" s="163"/>
      <c r="RJM286" s="163"/>
      <c r="RJN286" s="216"/>
      <c r="RJO286" s="217"/>
      <c r="RJP286" s="163"/>
      <c r="RJQ286" s="163"/>
      <c r="RJR286" s="216"/>
      <c r="RJS286" s="217"/>
      <c r="RJT286" s="163"/>
      <c r="RJU286" s="163"/>
      <c r="RJV286" s="216"/>
      <c r="RJW286" s="217"/>
      <c r="RJX286" s="163"/>
      <c r="RJY286" s="163"/>
      <c r="RJZ286" s="216"/>
      <c r="RKA286" s="217"/>
      <c r="RKB286" s="163"/>
      <c r="RKC286" s="163"/>
      <c r="RKD286" s="216"/>
      <c r="RKE286" s="217"/>
      <c r="RKF286" s="163"/>
      <c r="RKG286" s="163"/>
      <c r="RKH286" s="216"/>
      <c r="RKI286" s="217"/>
      <c r="RKJ286" s="163"/>
      <c r="RKK286" s="163"/>
      <c r="RKL286" s="216"/>
      <c r="RKM286" s="217"/>
      <c r="RKN286" s="163"/>
      <c r="RKO286" s="163"/>
      <c r="RKP286" s="216"/>
      <c r="RKQ286" s="217"/>
      <c r="RKR286" s="163"/>
      <c r="RKS286" s="163"/>
      <c r="RKT286" s="216"/>
      <c r="RKU286" s="217"/>
      <c r="RKV286" s="163"/>
      <c r="RKW286" s="163"/>
      <c r="RKX286" s="216"/>
      <c r="RKY286" s="217"/>
      <c r="RKZ286" s="163"/>
      <c r="RLA286" s="163"/>
      <c r="RLB286" s="216"/>
      <c r="RLC286" s="217"/>
      <c r="RLD286" s="163"/>
      <c r="RLE286" s="163"/>
      <c r="RLF286" s="216"/>
      <c r="RLG286" s="217"/>
      <c r="RLH286" s="163"/>
      <c r="RLI286" s="163"/>
      <c r="RLJ286" s="216"/>
      <c r="RLK286" s="217"/>
      <c r="RLL286" s="163"/>
      <c r="RLM286" s="163"/>
      <c r="RLN286" s="216"/>
      <c r="RLO286" s="217"/>
      <c r="RLP286" s="163"/>
      <c r="RLQ286" s="163"/>
      <c r="RLR286" s="216"/>
      <c r="RLS286" s="217"/>
      <c r="RLT286" s="163"/>
      <c r="RLU286" s="163"/>
      <c r="RLV286" s="216"/>
      <c r="RLW286" s="217"/>
      <c r="RLX286" s="163"/>
      <c r="RLY286" s="163"/>
      <c r="RLZ286" s="216"/>
      <c r="RMA286" s="217"/>
      <c r="RMB286" s="163"/>
      <c r="RMC286" s="163"/>
      <c r="RMD286" s="216"/>
      <c r="RME286" s="217"/>
      <c r="RMF286" s="163"/>
      <c r="RMG286" s="163"/>
      <c r="RMH286" s="216"/>
      <c r="RMI286" s="217"/>
      <c r="RMJ286" s="163"/>
      <c r="RMK286" s="163"/>
      <c r="RML286" s="216"/>
      <c r="RMM286" s="217"/>
      <c r="RMN286" s="163"/>
      <c r="RMO286" s="163"/>
      <c r="RMP286" s="216"/>
      <c r="RMQ286" s="217"/>
      <c r="RMR286" s="163"/>
      <c r="RMS286" s="163"/>
      <c r="RMT286" s="216"/>
      <c r="RMU286" s="217"/>
      <c r="RMV286" s="163"/>
      <c r="RMW286" s="163"/>
      <c r="RMX286" s="216"/>
      <c r="RMY286" s="217"/>
      <c r="RMZ286" s="163"/>
      <c r="RNA286" s="163"/>
      <c r="RNB286" s="216"/>
      <c r="RNC286" s="217"/>
      <c r="RND286" s="163"/>
      <c r="RNE286" s="163"/>
      <c r="RNF286" s="216"/>
      <c r="RNG286" s="217"/>
      <c r="RNH286" s="163"/>
      <c r="RNI286" s="163"/>
      <c r="RNJ286" s="216"/>
      <c r="RNK286" s="217"/>
      <c r="RNL286" s="163"/>
      <c r="RNM286" s="163"/>
      <c r="RNN286" s="216"/>
      <c r="RNO286" s="217"/>
      <c r="RNP286" s="163"/>
      <c r="RNQ286" s="163"/>
      <c r="RNR286" s="216"/>
      <c r="RNS286" s="217"/>
      <c r="RNT286" s="163"/>
      <c r="RNU286" s="163"/>
      <c r="RNV286" s="216"/>
      <c r="RNW286" s="217"/>
      <c r="RNX286" s="163"/>
      <c r="RNY286" s="163"/>
      <c r="RNZ286" s="216"/>
      <c r="ROA286" s="217"/>
      <c r="ROB286" s="163"/>
      <c r="ROC286" s="163"/>
      <c r="ROD286" s="216"/>
      <c r="ROE286" s="217"/>
      <c r="ROF286" s="163"/>
      <c r="ROG286" s="163"/>
      <c r="ROH286" s="216"/>
      <c r="ROI286" s="217"/>
      <c r="ROJ286" s="163"/>
      <c r="ROK286" s="163"/>
      <c r="ROL286" s="216"/>
      <c r="ROM286" s="217"/>
      <c r="RON286" s="163"/>
      <c r="ROO286" s="163"/>
      <c r="ROP286" s="216"/>
      <c r="ROQ286" s="217"/>
      <c r="ROR286" s="163"/>
      <c r="ROS286" s="163"/>
      <c r="ROT286" s="216"/>
      <c r="ROU286" s="217"/>
      <c r="ROV286" s="163"/>
      <c r="ROW286" s="163"/>
      <c r="ROX286" s="216"/>
      <c r="ROY286" s="217"/>
      <c r="ROZ286" s="163"/>
      <c r="RPA286" s="163"/>
      <c r="RPB286" s="216"/>
      <c r="RPC286" s="217"/>
      <c r="RPD286" s="163"/>
      <c r="RPE286" s="163"/>
      <c r="RPF286" s="216"/>
      <c r="RPG286" s="217"/>
      <c r="RPH286" s="163"/>
      <c r="RPI286" s="163"/>
      <c r="RPJ286" s="216"/>
      <c r="RPK286" s="217"/>
      <c r="RPL286" s="163"/>
      <c r="RPM286" s="163"/>
      <c r="RPN286" s="216"/>
      <c r="RPO286" s="217"/>
      <c r="RPP286" s="163"/>
      <c r="RPQ286" s="163"/>
      <c r="RPR286" s="216"/>
      <c r="RPS286" s="217"/>
      <c r="RPT286" s="163"/>
      <c r="RPU286" s="163"/>
      <c r="RPV286" s="216"/>
      <c r="RPW286" s="217"/>
      <c r="RPX286" s="163"/>
      <c r="RPY286" s="163"/>
      <c r="RPZ286" s="216"/>
      <c r="RQA286" s="217"/>
      <c r="RQB286" s="163"/>
      <c r="RQC286" s="163"/>
      <c r="RQD286" s="216"/>
      <c r="RQE286" s="217"/>
      <c r="RQF286" s="163"/>
      <c r="RQG286" s="163"/>
      <c r="RQH286" s="216"/>
      <c r="RQI286" s="217"/>
      <c r="RQJ286" s="163"/>
      <c r="RQK286" s="163"/>
      <c r="RQL286" s="216"/>
      <c r="RQM286" s="217"/>
      <c r="RQN286" s="163"/>
      <c r="RQO286" s="163"/>
      <c r="RQP286" s="216"/>
      <c r="RQQ286" s="217"/>
      <c r="RQR286" s="163"/>
      <c r="RQS286" s="163"/>
      <c r="RQT286" s="216"/>
      <c r="RQU286" s="217"/>
      <c r="RQV286" s="163"/>
      <c r="RQW286" s="163"/>
      <c r="RQX286" s="216"/>
      <c r="RQY286" s="217"/>
      <c r="RQZ286" s="163"/>
      <c r="RRA286" s="163"/>
      <c r="RRB286" s="216"/>
      <c r="RRC286" s="217"/>
      <c r="RRD286" s="163"/>
      <c r="RRE286" s="163"/>
      <c r="RRF286" s="216"/>
      <c r="RRG286" s="217"/>
      <c r="RRH286" s="163"/>
      <c r="RRI286" s="163"/>
      <c r="RRJ286" s="216"/>
      <c r="RRK286" s="217"/>
      <c r="RRL286" s="163"/>
      <c r="RRM286" s="163"/>
      <c r="RRN286" s="216"/>
      <c r="RRO286" s="217"/>
      <c r="RRP286" s="163"/>
      <c r="RRQ286" s="163"/>
      <c r="RRR286" s="216"/>
      <c r="RRS286" s="217"/>
      <c r="RRT286" s="163"/>
      <c r="RRU286" s="163"/>
      <c r="RRV286" s="216"/>
      <c r="RRW286" s="217"/>
      <c r="RRX286" s="163"/>
      <c r="RRY286" s="163"/>
      <c r="RRZ286" s="216"/>
      <c r="RSA286" s="217"/>
      <c r="RSB286" s="163"/>
      <c r="RSC286" s="163"/>
      <c r="RSD286" s="216"/>
      <c r="RSE286" s="217"/>
      <c r="RSF286" s="163"/>
      <c r="RSG286" s="163"/>
      <c r="RSH286" s="216"/>
      <c r="RSI286" s="217"/>
      <c r="RSJ286" s="163"/>
      <c r="RSK286" s="163"/>
      <c r="RSL286" s="216"/>
      <c r="RSM286" s="217"/>
      <c r="RSN286" s="163"/>
      <c r="RSO286" s="163"/>
      <c r="RSP286" s="216"/>
      <c r="RSQ286" s="217"/>
      <c r="RSR286" s="163"/>
      <c r="RSS286" s="163"/>
      <c r="RST286" s="216"/>
      <c r="RSU286" s="217"/>
      <c r="RSV286" s="163"/>
      <c r="RSW286" s="163"/>
      <c r="RSX286" s="216"/>
      <c r="RSY286" s="217"/>
      <c r="RSZ286" s="163"/>
      <c r="RTA286" s="163"/>
      <c r="RTB286" s="216"/>
      <c r="RTC286" s="217"/>
      <c r="RTD286" s="163"/>
      <c r="RTE286" s="163"/>
      <c r="RTF286" s="216"/>
      <c r="RTG286" s="217"/>
      <c r="RTH286" s="163"/>
      <c r="RTI286" s="163"/>
      <c r="RTJ286" s="216"/>
      <c r="RTK286" s="217"/>
      <c r="RTL286" s="163"/>
      <c r="RTM286" s="163"/>
      <c r="RTN286" s="216"/>
      <c r="RTO286" s="217"/>
      <c r="RTP286" s="163"/>
      <c r="RTQ286" s="163"/>
      <c r="RTR286" s="216"/>
      <c r="RTS286" s="217"/>
      <c r="RTT286" s="163"/>
      <c r="RTU286" s="163"/>
      <c r="RTV286" s="216"/>
      <c r="RTW286" s="217"/>
      <c r="RTX286" s="163"/>
      <c r="RTY286" s="163"/>
      <c r="RTZ286" s="216"/>
      <c r="RUA286" s="217"/>
      <c r="RUB286" s="163"/>
      <c r="RUC286" s="163"/>
      <c r="RUD286" s="216"/>
      <c r="RUE286" s="217"/>
      <c r="RUF286" s="163"/>
      <c r="RUG286" s="163"/>
      <c r="RUH286" s="216"/>
      <c r="RUI286" s="217"/>
      <c r="RUJ286" s="163"/>
      <c r="RUK286" s="163"/>
      <c r="RUL286" s="216"/>
      <c r="RUM286" s="217"/>
      <c r="RUN286" s="163"/>
      <c r="RUO286" s="163"/>
      <c r="RUP286" s="216"/>
      <c r="RUQ286" s="217"/>
      <c r="RUR286" s="163"/>
      <c r="RUS286" s="163"/>
      <c r="RUT286" s="216"/>
      <c r="RUU286" s="217"/>
      <c r="RUV286" s="163"/>
      <c r="RUW286" s="163"/>
      <c r="RUX286" s="216"/>
      <c r="RUY286" s="217"/>
      <c r="RUZ286" s="163"/>
      <c r="RVA286" s="163"/>
      <c r="RVB286" s="216"/>
      <c r="RVC286" s="217"/>
      <c r="RVD286" s="163"/>
      <c r="RVE286" s="163"/>
      <c r="RVF286" s="216"/>
      <c r="RVG286" s="217"/>
      <c r="RVH286" s="163"/>
      <c r="RVI286" s="163"/>
      <c r="RVJ286" s="216"/>
      <c r="RVK286" s="217"/>
      <c r="RVL286" s="163"/>
      <c r="RVM286" s="163"/>
      <c r="RVN286" s="216"/>
      <c r="RVO286" s="217"/>
      <c r="RVP286" s="163"/>
      <c r="RVQ286" s="163"/>
      <c r="RVR286" s="216"/>
      <c r="RVS286" s="217"/>
      <c r="RVT286" s="163"/>
      <c r="RVU286" s="163"/>
      <c r="RVV286" s="216"/>
      <c r="RVW286" s="217"/>
      <c r="RVX286" s="163"/>
      <c r="RVY286" s="163"/>
      <c r="RVZ286" s="216"/>
      <c r="RWA286" s="217"/>
      <c r="RWB286" s="163"/>
      <c r="RWC286" s="163"/>
      <c r="RWD286" s="216"/>
      <c r="RWE286" s="217"/>
      <c r="RWF286" s="163"/>
      <c r="RWG286" s="163"/>
      <c r="RWH286" s="216"/>
      <c r="RWI286" s="217"/>
      <c r="RWJ286" s="163"/>
      <c r="RWK286" s="163"/>
      <c r="RWL286" s="216"/>
      <c r="RWM286" s="217"/>
      <c r="RWN286" s="163"/>
      <c r="RWO286" s="163"/>
      <c r="RWP286" s="216"/>
      <c r="RWQ286" s="217"/>
      <c r="RWR286" s="163"/>
      <c r="RWS286" s="163"/>
      <c r="RWT286" s="216"/>
      <c r="RWU286" s="217"/>
      <c r="RWV286" s="163"/>
      <c r="RWW286" s="163"/>
      <c r="RWX286" s="216"/>
      <c r="RWY286" s="217"/>
      <c r="RWZ286" s="163"/>
      <c r="RXA286" s="163"/>
      <c r="RXB286" s="216"/>
      <c r="RXC286" s="217"/>
      <c r="RXD286" s="163"/>
      <c r="RXE286" s="163"/>
      <c r="RXF286" s="216"/>
      <c r="RXG286" s="217"/>
      <c r="RXH286" s="163"/>
      <c r="RXI286" s="163"/>
      <c r="RXJ286" s="216"/>
      <c r="RXK286" s="217"/>
      <c r="RXL286" s="163"/>
      <c r="RXM286" s="163"/>
      <c r="RXN286" s="216"/>
      <c r="RXO286" s="217"/>
      <c r="RXP286" s="163"/>
      <c r="RXQ286" s="163"/>
      <c r="RXR286" s="216"/>
      <c r="RXS286" s="217"/>
      <c r="RXT286" s="163"/>
      <c r="RXU286" s="163"/>
      <c r="RXV286" s="216"/>
      <c r="RXW286" s="217"/>
      <c r="RXX286" s="163"/>
      <c r="RXY286" s="163"/>
      <c r="RXZ286" s="216"/>
      <c r="RYA286" s="217"/>
      <c r="RYB286" s="163"/>
      <c r="RYC286" s="163"/>
      <c r="RYD286" s="216"/>
      <c r="RYE286" s="217"/>
      <c r="RYF286" s="163"/>
      <c r="RYG286" s="163"/>
      <c r="RYH286" s="216"/>
      <c r="RYI286" s="217"/>
      <c r="RYJ286" s="163"/>
      <c r="RYK286" s="163"/>
      <c r="RYL286" s="216"/>
      <c r="RYM286" s="217"/>
      <c r="RYN286" s="163"/>
      <c r="RYO286" s="163"/>
      <c r="RYP286" s="216"/>
      <c r="RYQ286" s="217"/>
      <c r="RYR286" s="163"/>
      <c r="RYS286" s="163"/>
      <c r="RYT286" s="216"/>
      <c r="RYU286" s="217"/>
      <c r="RYV286" s="163"/>
      <c r="RYW286" s="163"/>
      <c r="RYX286" s="216"/>
      <c r="RYY286" s="217"/>
      <c r="RYZ286" s="163"/>
      <c r="RZA286" s="163"/>
      <c r="RZB286" s="216"/>
      <c r="RZC286" s="217"/>
      <c r="RZD286" s="163"/>
      <c r="RZE286" s="163"/>
      <c r="RZF286" s="216"/>
      <c r="RZG286" s="217"/>
      <c r="RZH286" s="163"/>
      <c r="RZI286" s="163"/>
      <c r="RZJ286" s="216"/>
      <c r="RZK286" s="217"/>
      <c r="RZL286" s="163"/>
      <c r="RZM286" s="163"/>
      <c r="RZN286" s="216"/>
      <c r="RZO286" s="217"/>
      <c r="RZP286" s="163"/>
      <c r="RZQ286" s="163"/>
      <c r="RZR286" s="216"/>
      <c r="RZS286" s="217"/>
      <c r="RZT286" s="163"/>
      <c r="RZU286" s="163"/>
      <c r="RZV286" s="216"/>
      <c r="RZW286" s="217"/>
      <c r="RZX286" s="163"/>
      <c r="RZY286" s="163"/>
      <c r="RZZ286" s="216"/>
      <c r="SAA286" s="217"/>
      <c r="SAB286" s="163"/>
      <c r="SAC286" s="163"/>
      <c r="SAD286" s="216"/>
      <c r="SAE286" s="217"/>
      <c r="SAF286" s="163"/>
      <c r="SAG286" s="163"/>
      <c r="SAH286" s="216"/>
      <c r="SAI286" s="217"/>
      <c r="SAJ286" s="163"/>
      <c r="SAK286" s="163"/>
      <c r="SAL286" s="216"/>
      <c r="SAM286" s="217"/>
      <c r="SAN286" s="163"/>
      <c r="SAO286" s="163"/>
      <c r="SAP286" s="216"/>
      <c r="SAQ286" s="217"/>
      <c r="SAR286" s="163"/>
      <c r="SAS286" s="163"/>
      <c r="SAT286" s="216"/>
      <c r="SAU286" s="217"/>
      <c r="SAV286" s="163"/>
      <c r="SAW286" s="163"/>
      <c r="SAX286" s="216"/>
      <c r="SAY286" s="217"/>
      <c r="SAZ286" s="163"/>
      <c r="SBA286" s="163"/>
      <c r="SBB286" s="216"/>
      <c r="SBC286" s="217"/>
      <c r="SBD286" s="163"/>
      <c r="SBE286" s="163"/>
      <c r="SBF286" s="216"/>
      <c r="SBG286" s="217"/>
      <c r="SBH286" s="163"/>
      <c r="SBI286" s="163"/>
      <c r="SBJ286" s="216"/>
      <c r="SBK286" s="217"/>
      <c r="SBL286" s="163"/>
      <c r="SBM286" s="163"/>
      <c r="SBN286" s="216"/>
      <c r="SBO286" s="217"/>
      <c r="SBP286" s="163"/>
      <c r="SBQ286" s="163"/>
      <c r="SBR286" s="216"/>
      <c r="SBS286" s="217"/>
      <c r="SBT286" s="163"/>
      <c r="SBU286" s="163"/>
      <c r="SBV286" s="216"/>
      <c r="SBW286" s="217"/>
      <c r="SBX286" s="163"/>
      <c r="SBY286" s="163"/>
      <c r="SBZ286" s="216"/>
      <c r="SCA286" s="217"/>
      <c r="SCB286" s="163"/>
      <c r="SCC286" s="163"/>
      <c r="SCD286" s="216"/>
      <c r="SCE286" s="217"/>
      <c r="SCF286" s="163"/>
      <c r="SCG286" s="163"/>
      <c r="SCH286" s="216"/>
      <c r="SCI286" s="217"/>
      <c r="SCJ286" s="163"/>
      <c r="SCK286" s="163"/>
      <c r="SCL286" s="216"/>
      <c r="SCM286" s="217"/>
      <c r="SCN286" s="163"/>
      <c r="SCO286" s="163"/>
      <c r="SCP286" s="216"/>
      <c r="SCQ286" s="217"/>
      <c r="SCR286" s="163"/>
      <c r="SCS286" s="163"/>
      <c r="SCT286" s="216"/>
      <c r="SCU286" s="217"/>
      <c r="SCV286" s="163"/>
      <c r="SCW286" s="163"/>
      <c r="SCX286" s="216"/>
      <c r="SCY286" s="217"/>
      <c r="SCZ286" s="163"/>
      <c r="SDA286" s="163"/>
      <c r="SDB286" s="216"/>
      <c r="SDC286" s="217"/>
      <c r="SDD286" s="163"/>
      <c r="SDE286" s="163"/>
      <c r="SDF286" s="216"/>
      <c r="SDG286" s="217"/>
      <c r="SDH286" s="163"/>
      <c r="SDI286" s="163"/>
      <c r="SDJ286" s="216"/>
      <c r="SDK286" s="217"/>
      <c r="SDL286" s="163"/>
      <c r="SDM286" s="163"/>
      <c r="SDN286" s="216"/>
      <c r="SDO286" s="217"/>
      <c r="SDP286" s="163"/>
      <c r="SDQ286" s="163"/>
      <c r="SDR286" s="216"/>
      <c r="SDS286" s="217"/>
      <c r="SDT286" s="163"/>
      <c r="SDU286" s="163"/>
      <c r="SDV286" s="216"/>
      <c r="SDW286" s="217"/>
      <c r="SDX286" s="163"/>
      <c r="SDY286" s="163"/>
      <c r="SDZ286" s="216"/>
      <c r="SEA286" s="217"/>
      <c r="SEB286" s="163"/>
      <c r="SEC286" s="163"/>
      <c r="SED286" s="216"/>
      <c r="SEE286" s="217"/>
      <c r="SEF286" s="163"/>
      <c r="SEG286" s="163"/>
      <c r="SEH286" s="216"/>
      <c r="SEI286" s="217"/>
      <c r="SEJ286" s="163"/>
      <c r="SEK286" s="163"/>
      <c r="SEL286" s="216"/>
      <c r="SEM286" s="217"/>
      <c r="SEN286" s="163"/>
      <c r="SEO286" s="163"/>
      <c r="SEP286" s="216"/>
      <c r="SEQ286" s="217"/>
      <c r="SER286" s="163"/>
      <c r="SES286" s="163"/>
      <c r="SET286" s="216"/>
      <c r="SEU286" s="217"/>
      <c r="SEV286" s="163"/>
      <c r="SEW286" s="163"/>
      <c r="SEX286" s="216"/>
      <c r="SEY286" s="217"/>
      <c r="SEZ286" s="163"/>
      <c r="SFA286" s="163"/>
      <c r="SFB286" s="216"/>
      <c r="SFC286" s="217"/>
      <c r="SFD286" s="163"/>
      <c r="SFE286" s="163"/>
      <c r="SFF286" s="216"/>
      <c r="SFG286" s="217"/>
      <c r="SFH286" s="163"/>
      <c r="SFI286" s="163"/>
      <c r="SFJ286" s="216"/>
      <c r="SFK286" s="217"/>
      <c r="SFL286" s="163"/>
      <c r="SFM286" s="163"/>
      <c r="SFN286" s="216"/>
      <c r="SFO286" s="217"/>
      <c r="SFP286" s="163"/>
      <c r="SFQ286" s="163"/>
      <c r="SFR286" s="216"/>
      <c r="SFS286" s="217"/>
      <c r="SFT286" s="163"/>
      <c r="SFU286" s="163"/>
      <c r="SFV286" s="216"/>
      <c r="SFW286" s="217"/>
      <c r="SFX286" s="163"/>
      <c r="SFY286" s="163"/>
      <c r="SFZ286" s="216"/>
      <c r="SGA286" s="217"/>
      <c r="SGB286" s="163"/>
      <c r="SGC286" s="163"/>
      <c r="SGD286" s="216"/>
      <c r="SGE286" s="217"/>
      <c r="SGF286" s="163"/>
      <c r="SGG286" s="163"/>
      <c r="SGH286" s="216"/>
      <c r="SGI286" s="217"/>
      <c r="SGJ286" s="163"/>
      <c r="SGK286" s="163"/>
      <c r="SGL286" s="216"/>
      <c r="SGM286" s="217"/>
      <c r="SGN286" s="163"/>
      <c r="SGO286" s="163"/>
      <c r="SGP286" s="216"/>
      <c r="SGQ286" s="217"/>
      <c r="SGR286" s="163"/>
      <c r="SGS286" s="163"/>
      <c r="SGT286" s="216"/>
      <c r="SGU286" s="217"/>
      <c r="SGV286" s="163"/>
      <c r="SGW286" s="163"/>
      <c r="SGX286" s="216"/>
      <c r="SGY286" s="217"/>
      <c r="SGZ286" s="163"/>
      <c r="SHA286" s="163"/>
      <c r="SHB286" s="216"/>
      <c r="SHC286" s="217"/>
      <c r="SHD286" s="163"/>
      <c r="SHE286" s="163"/>
      <c r="SHF286" s="216"/>
      <c r="SHG286" s="217"/>
      <c r="SHH286" s="163"/>
      <c r="SHI286" s="163"/>
      <c r="SHJ286" s="216"/>
      <c r="SHK286" s="217"/>
      <c r="SHL286" s="163"/>
      <c r="SHM286" s="163"/>
      <c r="SHN286" s="216"/>
      <c r="SHO286" s="217"/>
      <c r="SHP286" s="163"/>
      <c r="SHQ286" s="163"/>
      <c r="SHR286" s="216"/>
      <c r="SHS286" s="217"/>
      <c r="SHT286" s="163"/>
      <c r="SHU286" s="163"/>
      <c r="SHV286" s="216"/>
      <c r="SHW286" s="217"/>
      <c r="SHX286" s="163"/>
      <c r="SHY286" s="163"/>
      <c r="SHZ286" s="216"/>
      <c r="SIA286" s="217"/>
      <c r="SIB286" s="163"/>
      <c r="SIC286" s="163"/>
      <c r="SID286" s="216"/>
      <c r="SIE286" s="217"/>
      <c r="SIF286" s="163"/>
      <c r="SIG286" s="163"/>
      <c r="SIH286" s="216"/>
      <c r="SII286" s="217"/>
      <c r="SIJ286" s="163"/>
      <c r="SIK286" s="163"/>
      <c r="SIL286" s="216"/>
      <c r="SIM286" s="217"/>
      <c r="SIN286" s="163"/>
      <c r="SIO286" s="163"/>
      <c r="SIP286" s="216"/>
      <c r="SIQ286" s="217"/>
      <c r="SIR286" s="163"/>
      <c r="SIS286" s="163"/>
      <c r="SIT286" s="216"/>
      <c r="SIU286" s="217"/>
      <c r="SIV286" s="163"/>
      <c r="SIW286" s="163"/>
      <c r="SIX286" s="216"/>
      <c r="SIY286" s="217"/>
      <c r="SIZ286" s="163"/>
      <c r="SJA286" s="163"/>
      <c r="SJB286" s="216"/>
      <c r="SJC286" s="217"/>
      <c r="SJD286" s="163"/>
      <c r="SJE286" s="163"/>
      <c r="SJF286" s="216"/>
      <c r="SJG286" s="217"/>
      <c r="SJH286" s="163"/>
      <c r="SJI286" s="163"/>
      <c r="SJJ286" s="216"/>
      <c r="SJK286" s="217"/>
      <c r="SJL286" s="163"/>
      <c r="SJM286" s="163"/>
      <c r="SJN286" s="216"/>
      <c r="SJO286" s="217"/>
      <c r="SJP286" s="163"/>
      <c r="SJQ286" s="163"/>
      <c r="SJR286" s="216"/>
      <c r="SJS286" s="217"/>
      <c r="SJT286" s="163"/>
      <c r="SJU286" s="163"/>
      <c r="SJV286" s="216"/>
      <c r="SJW286" s="217"/>
      <c r="SJX286" s="163"/>
      <c r="SJY286" s="163"/>
      <c r="SJZ286" s="216"/>
      <c r="SKA286" s="217"/>
      <c r="SKB286" s="163"/>
      <c r="SKC286" s="163"/>
      <c r="SKD286" s="216"/>
      <c r="SKE286" s="217"/>
      <c r="SKF286" s="163"/>
      <c r="SKG286" s="163"/>
      <c r="SKH286" s="216"/>
      <c r="SKI286" s="217"/>
      <c r="SKJ286" s="163"/>
      <c r="SKK286" s="163"/>
      <c r="SKL286" s="216"/>
      <c r="SKM286" s="217"/>
      <c r="SKN286" s="163"/>
      <c r="SKO286" s="163"/>
      <c r="SKP286" s="216"/>
      <c r="SKQ286" s="217"/>
      <c r="SKR286" s="163"/>
      <c r="SKS286" s="163"/>
      <c r="SKT286" s="216"/>
      <c r="SKU286" s="217"/>
      <c r="SKV286" s="163"/>
      <c r="SKW286" s="163"/>
      <c r="SKX286" s="216"/>
      <c r="SKY286" s="217"/>
      <c r="SKZ286" s="163"/>
      <c r="SLA286" s="163"/>
      <c r="SLB286" s="216"/>
      <c r="SLC286" s="217"/>
      <c r="SLD286" s="163"/>
      <c r="SLE286" s="163"/>
      <c r="SLF286" s="216"/>
      <c r="SLG286" s="217"/>
      <c r="SLH286" s="163"/>
      <c r="SLI286" s="163"/>
      <c r="SLJ286" s="216"/>
      <c r="SLK286" s="217"/>
      <c r="SLL286" s="163"/>
      <c r="SLM286" s="163"/>
      <c r="SLN286" s="216"/>
      <c r="SLO286" s="217"/>
      <c r="SLP286" s="163"/>
      <c r="SLQ286" s="163"/>
      <c r="SLR286" s="216"/>
      <c r="SLS286" s="217"/>
      <c r="SLT286" s="163"/>
      <c r="SLU286" s="163"/>
      <c r="SLV286" s="216"/>
      <c r="SLW286" s="217"/>
      <c r="SLX286" s="163"/>
      <c r="SLY286" s="163"/>
      <c r="SLZ286" s="216"/>
      <c r="SMA286" s="217"/>
      <c r="SMB286" s="163"/>
      <c r="SMC286" s="163"/>
      <c r="SMD286" s="216"/>
      <c r="SME286" s="217"/>
      <c r="SMF286" s="163"/>
      <c r="SMG286" s="163"/>
      <c r="SMH286" s="216"/>
      <c r="SMI286" s="217"/>
      <c r="SMJ286" s="163"/>
      <c r="SMK286" s="163"/>
      <c r="SML286" s="216"/>
      <c r="SMM286" s="217"/>
      <c r="SMN286" s="163"/>
      <c r="SMO286" s="163"/>
      <c r="SMP286" s="216"/>
      <c r="SMQ286" s="217"/>
      <c r="SMR286" s="163"/>
      <c r="SMS286" s="163"/>
      <c r="SMT286" s="216"/>
      <c r="SMU286" s="217"/>
      <c r="SMV286" s="163"/>
      <c r="SMW286" s="163"/>
      <c r="SMX286" s="216"/>
      <c r="SMY286" s="217"/>
      <c r="SMZ286" s="163"/>
      <c r="SNA286" s="163"/>
      <c r="SNB286" s="216"/>
      <c r="SNC286" s="217"/>
      <c r="SND286" s="163"/>
      <c r="SNE286" s="163"/>
      <c r="SNF286" s="216"/>
      <c r="SNG286" s="217"/>
      <c r="SNH286" s="163"/>
      <c r="SNI286" s="163"/>
      <c r="SNJ286" s="216"/>
      <c r="SNK286" s="217"/>
      <c r="SNL286" s="163"/>
      <c r="SNM286" s="163"/>
      <c r="SNN286" s="216"/>
      <c r="SNO286" s="217"/>
      <c r="SNP286" s="163"/>
      <c r="SNQ286" s="163"/>
      <c r="SNR286" s="216"/>
      <c r="SNS286" s="217"/>
      <c r="SNT286" s="163"/>
      <c r="SNU286" s="163"/>
      <c r="SNV286" s="216"/>
      <c r="SNW286" s="217"/>
      <c r="SNX286" s="163"/>
      <c r="SNY286" s="163"/>
      <c r="SNZ286" s="216"/>
      <c r="SOA286" s="217"/>
      <c r="SOB286" s="163"/>
      <c r="SOC286" s="163"/>
      <c r="SOD286" s="216"/>
      <c r="SOE286" s="217"/>
      <c r="SOF286" s="163"/>
      <c r="SOG286" s="163"/>
      <c r="SOH286" s="216"/>
      <c r="SOI286" s="217"/>
      <c r="SOJ286" s="163"/>
      <c r="SOK286" s="163"/>
      <c r="SOL286" s="216"/>
      <c r="SOM286" s="217"/>
      <c r="SON286" s="163"/>
      <c r="SOO286" s="163"/>
      <c r="SOP286" s="216"/>
      <c r="SOQ286" s="217"/>
      <c r="SOR286" s="163"/>
      <c r="SOS286" s="163"/>
      <c r="SOT286" s="216"/>
      <c r="SOU286" s="217"/>
      <c r="SOV286" s="163"/>
      <c r="SOW286" s="163"/>
      <c r="SOX286" s="216"/>
      <c r="SOY286" s="217"/>
      <c r="SOZ286" s="163"/>
      <c r="SPA286" s="163"/>
      <c r="SPB286" s="216"/>
      <c r="SPC286" s="217"/>
      <c r="SPD286" s="163"/>
      <c r="SPE286" s="163"/>
      <c r="SPF286" s="216"/>
      <c r="SPG286" s="217"/>
      <c r="SPH286" s="163"/>
      <c r="SPI286" s="163"/>
      <c r="SPJ286" s="216"/>
      <c r="SPK286" s="217"/>
      <c r="SPL286" s="163"/>
      <c r="SPM286" s="163"/>
      <c r="SPN286" s="216"/>
      <c r="SPO286" s="217"/>
      <c r="SPP286" s="163"/>
      <c r="SPQ286" s="163"/>
      <c r="SPR286" s="216"/>
      <c r="SPS286" s="217"/>
      <c r="SPT286" s="163"/>
      <c r="SPU286" s="163"/>
      <c r="SPV286" s="216"/>
      <c r="SPW286" s="217"/>
      <c r="SPX286" s="163"/>
      <c r="SPY286" s="163"/>
      <c r="SPZ286" s="216"/>
      <c r="SQA286" s="217"/>
      <c r="SQB286" s="163"/>
      <c r="SQC286" s="163"/>
      <c r="SQD286" s="216"/>
      <c r="SQE286" s="217"/>
      <c r="SQF286" s="163"/>
      <c r="SQG286" s="163"/>
      <c r="SQH286" s="216"/>
      <c r="SQI286" s="217"/>
      <c r="SQJ286" s="163"/>
      <c r="SQK286" s="163"/>
      <c r="SQL286" s="216"/>
      <c r="SQM286" s="217"/>
      <c r="SQN286" s="163"/>
      <c r="SQO286" s="163"/>
      <c r="SQP286" s="216"/>
      <c r="SQQ286" s="217"/>
      <c r="SQR286" s="163"/>
      <c r="SQS286" s="163"/>
      <c r="SQT286" s="216"/>
      <c r="SQU286" s="217"/>
      <c r="SQV286" s="163"/>
      <c r="SQW286" s="163"/>
      <c r="SQX286" s="216"/>
      <c r="SQY286" s="217"/>
      <c r="SQZ286" s="163"/>
      <c r="SRA286" s="163"/>
      <c r="SRB286" s="216"/>
      <c r="SRC286" s="217"/>
      <c r="SRD286" s="163"/>
      <c r="SRE286" s="163"/>
      <c r="SRF286" s="216"/>
      <c r="SRG286" s="217"/>
      <c r="SRH286" s="163"/>
      <c r="SRI286" s="163"/>
      <c r="SRJ286" s="216"/>
      <c r="SRK286" s="217"/>
      <c r="SRL286" s="163"/>
      <c r="SRM286" s="163"/>
      <c r="SRN286" s="216"/>
      <c r="SRO286" s="217"/>
      <c r="SRP286" s="163"/>
      <c r="SRQ286" s="163"/>
      <c r="SRR286" s="216"/>
      <c r="SRS286" s="217"/>
      <c r="SRT286" s="163"/>
      <c r="SRU286" s="163"/>
      <c r="SRV286" s="216"/>
      <c r="SRW286" s="217"/>
      <c r="SRX286" s="163"/>
      <c r="SRY286" s="163"/>
      <c r="SRZ286" s="216"/>
      <c r="SSA286" s="217"/>
      <c r="SSB286" s="163"/>
      <c r="SSC286" s="163"/>
      <c r="SSD286" s="216"/>
      <c r="SSE286" s="217"/>
      <c r="SSF286" s="163"/>
      <c r="SSG286" s="163"/>
      <c r="SSH286" s="216"/>
      <c r="SSI286" s="217"/>
      <c r="SSJ286" s="163"/>
      <c r="SSK286" s="163"/>
      <c r="SSL286" s="216"/>
      <c r="SSM286" s="217"/>
      <c r="SSN286" s="163"/>
      <c r="SSO286" s="163"/>
      <c r="SSP286" s="216"/>
      <c r="SSQ286" s="217"/>
      <c r="SSR286" s="163"/>
      <c r="SSS286" s="163"/>
      <c r="SST286" s="216"/>
      <c r="SSU286" s="217"/>
      <c r="SSV286" s="163"/>
      <c r="SSW286" s="163"/>
      <c r="SSX286" s="216"/>
      <c r="SSY286" s="217"/>
      <c r="SSZ286" s="163"/>
      <c r="STA286" s="163"/>
      <c r="STB286" s="216"/>
      <c r="STC286" s="217"/>
      <c r="STD286" s="163"/>
      <c r="STE286" s="163"/>
      <c r="STF286" s="216"/>
      <c r="STG286" s="217"/>
      <c r="STH286" s="163"/>
      <c r="STI286" s="163"/>
      <c r="STJ286" s="216"/>
      <c r="STK286" s="217"/>
      <c r="STL286" s="163"/>
      <c r="STM286" s="163"/>
      <c r="STN286" s="216"/>
      <c r="STO286" s="217"/>
      <c r="STP286" s="163"/>
      <c r="STQ286" s="163"/>
      <c r="STR286" s="216"/>
      <c r="STS286" s="217"/>
      <c r="STT286" s="163"/>
      <c r="STU286" s="163"/>
      <c r="STV286" s="216"/>
      <c r="STW286" s="217"/>
      <c r="STX286" s="163"/>
      <c r="STY286" s="163"/>
      <c r="STZ286" s="216"/>
      <c r="SUA286" s="217"/>
      <c r="SUB286" s="163"/>
      <c r="SUC286" s="163"/>
      <c r="SUD286" s="216"/>
      <c r="SUE286" s="217"/>
      <c r="SUF286" s="163"/>
      <c r="SUG286" s="163"/>
      <c r="SUH286" s="216"/>
      <c r="SUI286" s="217"/>
      <c r="SUJ286" s="163"/>
      <c r="SUK286" s="163"/>
      <c r="SUL286" s="216"/>
      <c r="SUM286" s="217"/>
      <c r="SUN286" s="163"/>
      <c r="SUO286" s="163"/>
      <c r="SUP286" s="216"/>
      <c r="SUQ286" s="217"/>
      <c r="SUR286" s="163"/>
      <c r="SUS286" s="163"/>
      <c r="SUT286" s="216"/>
      <c r="SUU286" s="217"/>
      <c r="SUV286" s="163"/>
      <c r="SUW286" s="163"/>
      <c r="SUX286" s="216"/>
      <c r="SUY286" s="217"/>
      <c r="SUZ286" s="163"/>
      <c r="SVA286" s="163"/>
      <c r="SVB286" s="216"/>
      <c r="SVC286" s="217"/>
      <c r="SVD286" s="163"/>
      <c r="SVE286" s="163"/>
      <c r="SVF286" s="216"/>
      <c r="SVG286" s="217"/>
      <c r="SVH286" s="163"/>
      <c r="SVI286" s="163"/>
      <c r="SVJ286" s="216"/>
      <c r="SVK286" s="217"/>
      <c r="SVL286" s="163"/>
      <c r="SVM286" s="163"/>
      <c r="SVN286" s="216"/>
      <c r="SVO286" s="217"/>
      <c r="SVP286" s="163"/>
      <c r="SVQ286" s="163"/>
      <c r="SVR286" s="216"/>
      <c r="SVS286" s="217"/>
      <c r="SVT286" s="163"/>
      <c r="SVU286" s="163"/>
      <c r="SVV286" s="216"/>
      <c r="SVW286" s="217"/>
      <c r="SVX286" s="163"/>
      <c r="SVY286" s="163"/>
      <c r="SVZ286" s="216"/>
      <c r="SWA286" s="217"/>
      <c r="SWB286" s="163"/>
      <c r="SWC286" s="163"/>
      <c r="SWD286" s="216"/>
      <c r="SWE286" s="217"/>
      <c r="SWF286" s="163"/>
      <c r="SWG286" s="163"/>
      <c r="SWH286" s="216"/>
      <c r="SWI286" s="217"/>
      <c r="SWJ286" s="163"/>
      <c r="SWK286" s="163"/>
      <c r="SWL286" s="216"/>
      <c r="SWM286" s="217"/>
      <c r="SWN286" s="163"/>
      <c r="SWO286" s="163"/>
      <c r="SWP286" s="216"/>
      <c r="SWQ286" s="217"/>
      <c r="SWR286" s="163"/>
      <c r="SWS286" s="163"/>
      <c r="SWT286" s="216"/>
      <c r="SWU286" s="217"/>
      <c r="SWV286" s="163"/>
      <c r="SWW286" s="163"/>
      <c r="SWX286" s="216"/>
      <c r="SWY286" s="217"/>
      <c r="SWZ286" s="163"/>
      <c r="SXA286" s="163"/>
      <c r="SXB286" s="216"/>
      <c r="SXC286" s="217"/>
      <c r="SXD286" s="163"/>
      <c r="SXE286" s="163"/>
      <c r="SXF286" s="216"/>
      <c r="SXG286" s="217"/>
      <c r="SXH286" s="163"/>
      <c r="SXI286" s="163"/>
      <c r="SXJ286" s="216"/>
      <c r="SXK286" s="217"/>
      <c r="SXL286" s="163"/>
      <c r="SXM286" s="163"/>
      <c r="SXN286" s="216"/>
      <c r="SXO286" s="217"/>
      <c r="SXP286" s="163"/>
      <c r="SXQ286" s="163"/>
      <c r="SXR286" s="216"/>
      <c r="SXS286" s="217"/>
      <c r="SXT286" s="163"/>
      <c r="SXU286" s="163"/>
      <c r="SXV286" s="216"/>
      <c r="SXW286" s="217"/>
      <c r="SXX286" s="163"/>
      <c r="SXY286" s="163"/>
      <c r="SXZ286" s="216"/>
      <c r="SYA286" s="217"/>
      <c r="SYB286" s="163"/>
      <c r="SYC286" s="163"/>
      <c r="SYD286" s="216"/>
      <c r="SYE286" s="217"/>
      <c r="SYF286" s="163"/>
      <c r="SYG286" s="163"/>
      <c r="SYH286" s="216"/>
      <c r="SYI286" s="217"/>
      <c r="SYJ286" s="163"/>
      <c r="SYK286" s="163"/>
      <c r="SYL286" s="216"/>
      <c r="SYM286" s="217"/>
      <c r="SYN286" s="163"/>
      <c r="SYO286" s="163"/>
      <c r="SYP286" s="216"/>
      <c r="SYQ286" s="217"/>
      <c r="SYR286" s="163"/>
      <c r="SYS286" s="163"/>
      <c r="SYT286" s="216"/>
      <c r="SYU286" s="217"/>
      <c r="SYV286" s="163"/>
      <c r="SYW286" s="163"/>
      <c r="SYX286" s="216"/>
      <c r="SYY286" s="217"/>
      <c r="SYZ286" s="163"/>
      <c r="SZA286" s="163"/>
      <c r="SZB286" s="216"/>
      <c r="SZC286" s="217"/>
      <c r="SZD286" s="163"/>
      <c r="SZE286" s="163"/>
      <c r="SZF286" s="216"/>
      <c r="SZG286" s="217"/>
      <c r="SZH286" s="163"/>
      <c r="SZI286" s="163"/>
      <c r="SZJ286" s="216"/>
      <c r="SZK286" s="217"/>
      <c r="SZL286" s="163"/>
      <c r="SZM286" s="163"/>
      <c r="SZN286" s="216"/>
      <c r="SZO286" s="217"/>
      <c r="SZP286" s="163"/>
      <c r="SZQ286" s="163"/>
      <c r="SZR286" s="216"/>
      <c r="SZS286" s="217"/>
      <c r="SZT286" s="163"/>
      <c r="SZU286" s="163"/>
      <c r="SZV286" s="216"/>
      <c r="SZW286" s="217"/>
      <c r="SZX286" s="163"/>
      <c r="SZY286" s="163"/>
      <c r="SZZ286" s="216"/>
      <c r="TAA286" s="217"/>
      <c r="TAB286" s="163"/>
      <c r="TAC286" s="163"/>
      <c r="TAD286" s="216"/>
      <c r="TAE286" s="217"/>
      <c r="TAF286" s="163"/>
      <c r="TAG286" s="163"/>
      <c r="TAH286" s="216"/>
      <c r="TAI286" s="217"/>
      <c r="TAJ286" s="163"/>
      <c r="TAK286" s="163"/>
      <c r="TAL286" s="216"/>
      <c r="TAM286" s="217"/>
      <c r="TAN286" s="163"/>
      <c r="TAO286" s="163"/>
      <c r="TAP286" s="216"/>
      <c r="TAQ286" s="217"/>
      <c r="TAR286" s="163"/>
      <c r="TAS286" s="163"/>
      <c r="TAT286" s="216"/>
      <c r="TAU286" s="217"/>
      <c r="TAV286" s="163"/>
      <c r="TAW286" s="163"/>
      <c r="TAX286" s="216"/>
      <c r="TAY286" s="217"/>
      <c r="TAZ286" s="163"/>
      <c r="TBA286" s="163"/>
      <c r="TBB286" s="216"/>
      <c r="TBC286" s="217"/>
      <c r="TBD286" s="163"/>
      <c r="TBE286" s="163"/>
      <c r="TBF286" s="216"/>
      <c r="TBG286" s="217"/>
      <c r="TBH286" s="163"/>
      <c r="TBI286" s="163"/>
      <c r="TBJ286" s="216"/>
      <c r="TBK286" s="217"/>
      <c r="TBL286" s="163"/>
      <c r="TBM286" s="163"/>
      <c r="TBN286" s="216"/>
      <c r="TBO286" s="217"/>
      <c r="TBP286" s="163"/>
      <c r="TBQ286" s="163"/>
      <c r="TBR286" s="216"/>
      <c r="TBS286" s="217"/>
      <c r="TBT286" s="163"/>
      <c r="TBU286" s="163"/>
      <c r="TBV286" s="216"/>
      <c r="TBW286" s="217"/>
      <c r="TBX286" s="163"/>
      <c r="TBY286" s="163"/>
      <c r="TBZ286" s="216"/>
      <c r="TCA286" s="217"/>
      <c r="TCB286" s="163"/>
      <c r="TCC286" s="163"/>
      <c r="TCD286" s="216"/>
      <c r="TCE286" s="217"/>
      <c r="TCF286" s="163"/>
      <c r="TCG286" s="163"/>
      <c r="TCH286" s="216"/>
      <c r="TCI286" s="217"/>
      <c r="TCJ286" s="163"/>
      <c r="TCK286" s="163"/>
      <c r="TCL286" s="216"/>
      <c r="TCM286" s="217"/>
      <c r="TCN286" s="163"/>
      <c r="TCO286" s="163"/>
      <c r="TCP286" s="216"/>
      <c r="TCQ286" s="217"/>
      <c r="TCR286" s="163"/>
      <c r="TCS286" s="163"/>
      <c r="TCT286" s="216"/>
      <c r="TCU286" s="217"/>
      <c r="TCV286" s="163"/>
      <c r="TCW286" s="163"/>
      <c r="TCX286" s="216"/>
      <c r="TCY286" s="217"/>
      <c r="TCZ286" s="163"/>
      <c r="TDA286" s="163"/>
      <c r="TDB286" s="216"/>
      <c r="TDC286" s="217"/>
      <c r="TDD286" s="163"/>
      <c r="TDE286" s="163"/>
      <c r="TDF286" s="216"/>
      <c r="TDG286" s="217"/>
      <c r="TDH286" s="163"/>
      <c r="TDI286" s="163"/>
      <c r="TDJ286" s="216"/>
      <c r="TDK286" s="217"/>
      <c r="TDL286" s="163"/>
      <c r="TDM286" s="163"/>
      <c r="TDN286" s="216"/>
      <c r="TDO286" s="217"/>
      <c r="TDP286" s="163"/>
      <c r="TDQ286" s="163"/>
      <c r="TDR286" s="216"/>
      <c r="TDS286" s="217"/>
      <c r="TDT286" s="163"/>
      <c r="TDU286" s="163"/>
      <c r="TDV286" s="216"/>
      <c r="TDW286" s="217"/>
      <c r="TDX286" s="163"/>
      <c r="TDY286" s="163"/>
      <c r="TDZ286" s="216"/>
      <c r="TEA286" s="217"/>
      <c r="TEB286" s="163"/>
      <c r="TEC286" s="163"/>
      <c r="TED286" s="216"/>
      <c r="TEE286" s="217"/>
      <c r="TEF286" s="163"/>
      <c r="TEG286" s="163"/>
      <c r="TEH286" s="216"/>
      <c r="TEI286" s="217"/>
      <c r="TEJ286" s="163"/>
      <c r="TEK286" s="163"/>
      <c r="TEL286" s="216"/>
      <c r="TEM286" s="217"/>
      <c r="TEN286" s="163"/>
      <c r="TEO286" s="163"/>
      <c r="TEP286" s="216"/>
      <c r="TEQ286" s="217"/>
      <c r="TER286" s="163"/>
      <c r="TES286" s="163"/>
      <c r="TET286" s="216"/>
      <c r="TEU286" s="217"/>
      <c r="TEV286" s="163"/>
      <c r="TEW286" s="163"/>
      <c r="TEX286" s="216"/>
      <c r="TEY286" s="217"/>
      <c r="TEZ286" s="163"/>
      <c r="TFA286" s="163"/>
      <c r="TFB286" s="216"/>
      <c r="TFC286" s="217"/>
      <c r="TFD286" s="163"/>
      <c r="TFE286" s="163"/>
      <c r="TFF286" s="216"/>
      <c r="TFG286" s="217"/>
      <c r="TFH286" s="163"/>
      <c r="TFI286" s="163"/>
      <c r="TFJ286" s="216"/>
      <c r="TFK286" s="217"/>
      <c r="TFL286" s="163"/>
      <c r="TFM286" s="163"/>
      <c r="TFN286" s="216"/>
      <c r="TFO286" s="217"/>
      <c r="TFP286" s="163"/>
      <c r="TFQ286" s="163"/>
      <c r="TFR286" s="216"/>
      <c r="TFS286" s="217"/>
      <c r="TFT286" s="163"/>
      <c r="TFU286" s="163"/>
      <c r="TFV286" s="216"/>
      <c r="TFW286" s="217"/>
      <c r="TFX286" s="163"/>
      <c r="TFY286" s="163"/>
      <c r="TFZ286" s="216"/>
      <c r="TGA286" s="217"/>
      <c r="TGB286" s="163"/>
      <c r="TGC286" s="163"/>
      <c r="TGD286" s="216"/>
      <c r="TGE286" s="217"/>
      <c r="TGF286" s="163"/>
      <c r="TGG286" s="163"/>
      <c r="TGH286" s="216"/>
      <c r="TGI286" s="217"/>
      <c r="TGJ286" s="163"/>
      <c r="TGK286" s="163"/>
      <c r="TGL286" s="216"/>
      <c r="TGM286" s="217"/>
      <c r="TGN286" s="163"/>
      <c r="TGO286" s="163"/>
      <c r="TGP286" s="216"/>
      <c r="TGQ286" s="217"/>
      <c r="TGR286" s="163"/>
      <c r="TGS286" s="163"/>
      <c r="TGT286" s="216"/>
      <c r="TGU286" s="217"/>
      <c r="TGV286" s="163"/>
      <c r="TGW286" s="163"/>
      <c r="TGX286" s="216"/>
      <c r="TGY286" s="217"/>
      <c r="TGZ286" s="163"/>
      <c r="THA286" s="163"/>
      <c r="THB286" s="216"/>
      <c r="THC286" s="217"/>
      <c r="THD286" s="163"/>
      <c r="THE286" s="163"/>
      <c r="THF286" s="216"/>
      <c r="THG286" s="217"/>
      <c r="THH286" s="163"/>
      <c r="THI286" s="163"/>
      <c r="THJ286" s="216"/>
      <c r="THK286" s="217"/>
      <c r="THL286" s="163"/>
      <c r="THM286" s="163"/>
      <c r="THN286" s="216"/>
      <c r="THO286" s="217"/>
      <c r="THP286" s="163"/>
      <c r="THQ286" s="163"/>
      <c r="THR286" s="216"/>
      <c r="THS286" s="217"/>
      <c r="THT286" s="163"/>
      <c r="THU286" s="163"/>
      <c r="THV286" s="216"/>
      <c r="THW286" s="217"/>
      <c r="THX286" s="163"/>
      <c r="THY286" s="163"/>
      <c r="THZ286" s="216"/>
      <c r="TIA286" s="217"/>
      <c r="TIB286" s="163"/>
      <c r="TIC286" s="163"/>
      <c r="TID286" s="216"/>
      <c r="TIE286" s="217"/>
      <c r="TIF286" s="163"/>
      <c r="TIG286" s="163"/>
      <c r="TIH286" s="216"/>
      <c r="TII286" s="217"/>
      <c r="TIJ286" s="163"/>
      <c r="TIK286" s="163"/>
      <c r="TIL286" s="216"/>
      <c r="TIM286" s="217"/>
      <c r="TIN286" s="163"/>
      <c r="TIO286" s="163"/>
      <c r="TIP286" s="216"/>
      <c r="TIQ286" s="217"/>
      <c r="TIR286" s="163"/>
      <c r="TIS286" s="163"/>
      <c r="TIT286" s="216"/>
      <c r="TIU286" s="217"/>
      <c r="TIV286" s="163"/>
      <c r="TIW286" s="163"/>
      <c r="TIX286" s="216"/>
      <c r="TIY286" s="217"/>
      <c r="TIZ286" s="163"/>
      <c r="TJA286" s="163"/>
      <c r="TJB286" s="216"/>
      <c r="TJC286" s="217"/>
      <c r="TJD286" s="163"/>
      <c r="TJE286" s="163"/>
      <c r="TJF286" s="216"/>
      <c r="TJG286" s="217"/>
      <c r="TJH286" s="163"/>
      <c r="TJI286" s="163"/>
      <c r="TJJ286" s="216"/>
      <c r="TJK286" s="217"/>
      <c r="TJL286" s="163"/>
      <c r="TJM286" s="163"/>
      <c r="TJN286" s="216"/>
      <c r="TJO286" s="217"/>
      <c r="TJP286" s="163"/>
      <c r="TJQ286" s="163"/>
      <c r="TJR286" s="216"/>
      <c r="TJS286" s="217"/>
      <c r="TJT286" s="163"/>
      <c r="TJU286" s="163"/>
      <c r="TJV286" s="216"/>
      <c r="TJW286" s="217"/>
      <c r="TJX286" s="163"/>
      <c r="TJY286" s="163"/>
      <c r="TJZ286" s="216"/>
      <c r="TKA286" s="217"/>
      <c r="TKB286" s="163"/>
      <c r="TKC286" s="163"/>
      <c r="TKD286" s="216"/>
      <c r="TKE286" s="217"/>
      <c r="TKF286" s="163"/>
      <c r="TKG286" s="163"/>
      <c r="TKH286" s="216"/>
      <c r="TKI286" s="217"/>
      <c r="TKJ286" s="163"/>
      <c r="TKK286" s="163"/>
      <c r="TKL286" s="216"/>
      <c r="TKM286" s="217"/>
      <c r="TKN286" s="163"/>
      <c r="TKO286" s="163"/>
      <c r="TKP286" s="216"/>
      <c r="TKQ286" s="217"/>
      <c r="TKR286" s="163"/>
      <c r="TKS286" s="163"/>
      <c r="TKT286" s="216"/>
      <c r="TKU286" s="217"/>
      <c r="TKV286" s="163"/>
      <c r="TKW286" s="163"/>
      <c r="TKX286" s="216"/>
      <c r="TKY286" s="217"/>
      <c r="TKZ286" s="163"/>
      <c r="TLA286" s="163"/>
      <c r="TLB286" s="216"/>
      <c r="TLC286" s="217"/>
      <c r="TLD286" s="163"/>
      <c r="TLE286" s="163"/>
      <c r="TLF286" s="216"/>
      <c r="TLG286" s="217"/>
      <c r="TLH286" s="163"/>
      <c r="TLI286" s="163"/>
      <c r="TLJ286" s="216"/>
      <c r="TLK286" s="217"/>
      <c r="TLL286" s="163"/>
      <c r="TLM286" s="163"/>
      <c r="TLN286" s="216"/>
      <c r="TLO286" s="217"/>
      <c r="TLP286" s="163"/>
      <c r="TLQ286" s="163"/>
      <c r="TLR286" s="216"/>
      <c r="TLS286" s="217"/>
      <c r="TLT286" s="163"/>
      <c r="TLU286" s="163"/>
      <c r="TLV286" s="216"/>
      <c r="TLW286" s="217"/>
      <c r="TLX286" s="163"/>
      <c r="TLY286" s="163"/>
      <c r="TLZ286" s="216"/>
      <c r="TMA286" s="217"/>
      <c r="TMB286" s="163"/>
      <c r="TMC286" s="163"/>
      <c r="TMD286" s="216"/>
      <c r="TME286" s="217"/>
      <c r="TMF286" s="163"/>
      <c r="TMG286" s="163"/>
      <c r="TMH286" s="216"/>
      <c r="TMI286" s="217"/>
      <c r="TMJ286" s="163"/>
      <c r="TMK286" s="163"/>
      <c r="TML286" s="216"/>
      <c r="TMM286" s="217"/>
      <c r="TMN286" s="163"/>
      <c r="TMO286" s="163"/>
      <c r="TMP286" s="216"/>
      <c r="TMQ286" s="217"/>
      <c r="TMR286" s="163"/>
      <c r="TMS286" s="163"/>
      <c r="TMT286" s="216"/>
      <c r="TMU286" s="217"/>
      <c r="TMV286" s="163"/>
      <c r="TMW286" s="163"/>
      <c r="TMX286" s="216"/>
      <c r="TMY286" s="217"/>
      <c r="TMZ286" s="163"/>
      <c r="TNA286" s="163"/>
      <c r="TNB286" s="216"/>
      <c r="TNC286" s="217"/>
      <c r="TND286" s="163"/>
      <c r="TNE286" s="163"/>
      <c r="TNF286" s="216"/>
      <c r="TNG286" s="217"/>
      <c r="TNH286" s="163"/>
      <c r="TNI286" s="163"/>
      <c r="TNJ286" s="216"/>
      <c r="TNK286" s="217"/>
      <c r="TNL286" s="163"/>
      <c r="TNM286" s="163"/>
      <c r="TNN286" s="216"/>
      <c r="TNO286" s="217"/>
      <c r="TNP286" s="163"/>
      <c r="TNQ286" s="163"/>
      <c r="TNR286" s="216"/>
      <c r="TNS286" s="217"/>
      <c r="TNT286" s="163"/>
      <c r="TNU286" s="163"/>
      <c r="TNV286" s="216"/>
      <c r="TNW286" s="217"/>
      <c r="TNX286" s="163"/>
      <c r="TNY286" s="163"/>
      <c r="TNZ286" s="216"/>
      <c r="TOA286" s="217"/>
      <c r="TOB286" s="163"/>
      <c r="TOC286" s="163"/>
      <c r="TOD286" s="216"/>
      <c r="TOE286" s="217"/>
      <c r="TOF286" s="163"/>
      <c r="TOG286" s="163"/>
      <c r="TOH286" s="216"/>
      <c r="TOI286" s="217"/>
      <c r="TOJ286" s="163"/>
      <c r="TOK286" s="163"/>
      <c r="TOL286" s="216"/>
      <c r="TOM286" s="217"/>
      <c r="TON286" s="163"/>
      <c r="TOO286" s="163"/>
      <c r="TOP286" s="216"/>
      <c r="TOQ286" s="217"/>
      <c r="TOR286" s="163"/>
      <c r="TOS286" s="163"/>
      <c r="TOT286" s="216"/>
      <c r="TOU286" s="217"/>
      <c r="TOV286" s="163"/>
      <c r="TOW286" s="163"/>
      <c r="TOX286" s="216"/>
      <c r="TOY286" s="217"/>
      <c r="TOZ286" s="163"/>
      <c r="TPA286" s="163"/>
      <c r="TPB286" s="216"/>
      <c r="TPC286" s="217"/>
      <c r="TPD286" s="163"/>
      <c r="TPE286" s="163"/>
      <c r="TPF286" s="216"/>
      <c r="TPG286" s="217"/>
      <c r="TPH286" s="163"/>
      <c r="TPI286" s="163"/>
      <c r="TPJ286" s="216"/>
      <c r="TPK286" s="217"/>
      <c r="TPL286" s="163"/>
      <c r="TPM286" s="163"/>
      <c r="TPN286" s="216"/>
      <c r="TPO286" s="217"/>
      <c r="TPP286" s="163"/>
      <c r="TPQ286" s="163"/>
      <c r="TPR286" s="216"/>
      <c r="TPS286" s="217"/>
      <c r="TPT286" s="163"/>
      <c r="TPU286" s="163"/>
      <c r="TPV286" s="216"/>
      <c r="TPW286" s="217"/>
      <c r="TPX286" s="163"/>
      <c r="TPY286" s="163"/>
      <c r="TPZ286" s="216"/>
      <c r="TQA286" s="217"/>
      <c r="TQB286" s="163"/>
      <c r="TQC286" s="163"/>
      <c r="TQD286" s="216"/>
      <c r="TQE286" s="217"/>
      <c r="TQF286" s="163"/>
      <c r="TQG286" s="163"/>
      <c r="TQH286" s="216"/>
      <c r="TQI286" s="217"/>
      <c r="TQJ286" s="163"/>
      <c r="TQK286" s="163"/>
      <c r="TQL286" s="216"/>
      <c r="TQM286" s="217"/>
      <c r="TQN286" s="163"/>
      <c r="TQO286" s="163"/>
      <c r="TQP286" s="216"/>
      <c r="TQQ286" s="217"/>
      <c r="TQR286" s="163"/>
      <c r="TQS286" s="163"/>
      <c r="TQT286" s="216"/>
      <c r="TQU286" s="217"/>
      <c r="TQV286" s="163"/>
      <c r="TQW286" s="163"/>
      <c r="TQX286" s="216"/>
      <c r="TQY286" s="217"/>
      <c r="TQZ286" s="163"/>
      <c r="TRA286" s="163"/>
      <c r="TRB286" s="216"/>
      <c r="TRC286" s="217"/>
      <c r="TRD286" s="163"/>
      <c r="TRE286" s="163"/>
      <c r="TRF286" s="216"/>
      <c r="TRG286" s="217"/>
      <c r="TRH286" s="163"/>
      <c r="TRI286" s="163"/>
      <c r="TRJ286" s="216"/>
      <c r="TRK286" s="217"/>
      <c r="TRL286" s="163"/>
      <c r="TRM286" s="163"/>
      <c r="TRN286" s="216"/>
      <c r="TRO286" s="217"/>
      <c r="TRP286" s="163"/>
      <c r="TRQ286" s="163"/>
      <c r="TRR286" s="216"/>
      <c r="TRS286" s="217"/>
      <c r="TRT286" s="163"/>
      <c r="TRU286" s="163"/>
      <c r="TRV286" s="216"/>
      <c r="TRW286" s="217"/>
      <c r="TRX286" s="163"/>
      <c r="TRY286" s="163"/>
      <c r="TRZ286" s="216"/>
      <c r="TSA286" s="217"/>
      <c r="TSB286" s="163"/>
      <c r="TSC286" s="163"/>
      <c r="TSD286" s="216"/>
      <c r="TSE286" s="217"/>
      <c r="TSF286" s="163"/>
      <c r="TSG286" s="163"/>
      <c r="TSH286" s="216"/>
      <c r="TSI286" s="217"/>
      <c r="TSJ286" s="163"/>
      <c r="TSK286" s="163"/>
      <c r="TSL286" s="216"/>
      <c r="TSM286" s="217"/>
      <c r="TSN286" s="163"/>
      <c r="TSO286" s="163"/>
      <c r="TSP286" s="216"/>
      <c r="TSQ286" s="217"/>
      <c r="TSR286" s="163"/>
      <c r="TSS286" s="163"/>
      <c r="TST286" s="216"/>
      <c r="TSU286" s="217"/>
      <c r="TSV286" s="163"/>
      <c r="TSW286" s="163"/>
      <c r="TSX286" s="216"/>
      <c r="TSY286" s="217"/>
      <c r="TSZ286" s="163"/>
      <c r="TTA286" s="163"/>
      <c r="TTB286" s="216"/>
      <c r="TTC286" s="217"/>
      <c r="TTD286" s="163"/>
      <c r="TTE286" s="163"/>
      <c r="TTF286" s="216"/>
      <c r="TTG286" s="217"/>
      <c r="TTH286" s="163"/>
      <c r="TTI286" s="163"/>
      <c r="TTJ286" s="216"/>
      <c r="TTK286" s="217"/>
      <c r="TTL286" s="163"/>
      <c r="TTM286" s="163"/>
      <c r="TTN286" s="216"/>
      <c r="TTO286" s="217"/>
      <c r="TTP286" s="163"/>
      <c r="TTQ286" s="163"/>
      <c r="TTR286" s="216"/>
      <c r="TTS286" s="217"/>
      <c r="TTT286" s="163"/>
      <c r="TTU286" s="163"/>
      <c r="TTV286" s="216"/>
      <c r="TTW286" s="217"/>
      <c r="TTX286" s="163"/>
      <c r="TTY286" s="163"/>
      <c r="TTZ286" s="216"/>
      <c r="TUA286" s="217"/>
      <c r="TUB286" s="163"/>
      <c r="TUC286" s="163"/>
      <c r="TUD286" s="216"/>
      <c r="TUE286" s="217"/>
      <c r="TUF286" s="163"/>
      <c r="TUG286" s="163"/>
      <c r="TUH286" s="216"/>
      <c r="TUI286" s="217"/>
      <c r="TUJ286" s="163"/>
      <c r="TUK286" s="163"/>
      <c r="TUL286" s="216"/>
      <c r="TUM286" s="217"/>
      <c r="TUN286" s="163"/>
      <c r="TUO286" s="163"/>
      <c r="TUP286" s="216"/>
      <c r="TUQ286" s="217"/>
      <c r="TUR286" s="163"/>
      <c r="TUS286" s="163"/>
      <c r="TUT286" s="216"/>
      <c r="TUU286" s="217"/>
      <c r="TUV286" s="163"/>
      <c r="TUW286" s="163"/>
      <c r="TUX286" s="216"/>
      <c r="TUY286" s="217"/>
      <c r="TUZ286" s="163"/>
      <c r="TVA286" s="163"/>
      <c r="TVB286" s="216"/>
      <c r="TVC286" s="217"/>
      <c r="TVD286" s="163"/>
      <c r="TVE286" s="163"/>
      <c r="TVF286" s="216"/>
      <c r="TVG286" s="217"/>
      <c r="TVH286" s="163"/>
      <c r="TVI286" s="163"/>
      <c r="TVJ286" s="216"/>
      <c r="TVK286" s="217"/>
      <c r="TVL286" s="163"/>
      <c r="TVM286" s="163"/>
      <c r="TVN286" s="216"/>
      <c r="TVO286" s="217"/>
      <c r="TVP286" s="163"/>
      <c r="TVQ286" s="163"/>
      <c r="TVR286" s="216"/>
      <c r="TVS286" s="217"/>
      <c r="TVT286" s="163"/>
      <c r="TVU286" s="163"/>
      <c r="TVV286" s="216"/>
      <c r="TVW286" s="217"/>
      <c r="TVX286" s="163"/>
      <c r="TVY286" s="163"/>
      <c r="TVZ286" s="216"/>
      <c r="TWA286" s="217"/>
      <c r="TWB286" s="163"/>
      <c r="TWC286" s="163"/>
      <c r="TWD286" s="216"/>
      <c r="TWE286" s="217"/>
      <c r="TWF286" s="163"/>
      <c r="TWG286" s="163"/>
      <c r="TWH286" s="216"/>
      <c r="TWI286" s="217"/>
      <c r="TWJ286" s="163"/>
      <c r="TWK286" s="163"/>
      <c r="TWL286" s="216"/>
      <c r="TWM286" s="217"/>
      <c r="TWN286" s="163"/>
      <c r="TWO286" s="163"/>
      <c r="TWP286" s="216"/>
      <c r="TWQ286" s="217"/>
      <c r="TWR286" s="163"/>
      <c r="TWS286" s="163"/>
      <c r="TWT286" s="216"/>
      <c r="TWU286" s="217"/>
      <c r="TWV286" s="163"/>
      <c r="TWW286" s="163"/>
      <c r="TWX286" s="216"/>
      <c r="TWY286" s="217"/>
      <c r="TWZ286" s="163"/>
      <c r="TXA286" s="163"/>
      <c r="TXB286" s="216"/>
      <c r="TXC286" s="217"/>
      <c r="TXD286" s="163"/>
      <c r="TXE286" s="163"/>
      <c r="TXF286" s="216"/>
      <c r="TXG286" s="217"/>
      <c r="TXH286" s="163"/>
      <c r="TXI286" s="163"/>
      <c r="TXJ286" s="216"/>
      <c r="TXK286" s="217"/>
      <c r="TXL286" s="163"/>
      <c r="TXM286" s="163"/>
      <c r="TXN286" s="216"/>
      <c r="TXO286" s="217"/>
      <c r="TXP286" s="163"/>
      <c r="TXQ286" s="163"/>
      <c r="TXR286" s="216"/>
      <c r="TXS286" s="217"/>
      <c r="TXT286" s="163"/>
      <c r="TXU286" s="163"/>
      <c r="TXV286" s="216"/>
      <c r="TXW286" s="217"/>
      <c r="TXX286" s="163"/>
      <c r="TXY286" s="163"/>
      <c r="TXZ286" s="216"/>
      <c r="TYA286" s="217"/>
      <c r="TYB286" s="163"/>
      <c r="TYC286" s="163"/>
      <c r="TYD286" s="216"/>
      <c r="TYE286" s="217"/>
      <c r="TYF286" s="163"/>
      <c r="TYG286" s="163"/>
      <c r="TYH286" s="216"/>
      <c r="TYI286" s="217"/>
      <c r="TYJ286" s="163"/>
      <c r="TYK286" s="163"/>
      <c r="TYL286" s="216"/>
      <c r="TYM286" s="217"/>
      <c r="TYN286" s="163"/>
      <c r="TYO286" s="163"/>
      <c r="TYP286" s="216"/>
      <c r="TYQ286" s="217"/>
      <c r="TYR286" s="163"/>
      <c r="TYS286" s="163"/>
      <c r="TYT286" s="216"/>
      <c r="TYU286" s="217"/>
      <c r="TYV286" s="163"/>
      <c r="TYW286" s="163"/>
      <c r="TYX286" s="216"/>
      <c r="TYY286" s="217"/>
      <c r="TYZ286" s="163"/>
      <c r="TZA286" s="163"/>
      <c r="TZB286" s="216"/>
      <c r="TZC286" s="217"/>
      <c r="TZD286" s="163"/>
      <c r="TZE286" s="163"/>
      <c r="TZF286" s="216"/>
      <c r="TZG286" s="217"/>
      <c r="TZH286" s="163"/>
      <c r="TZI286" s="163"/>
      <c r="TZJ286" s="216"/>
      <c r="TZK286" s="217"/>
      <c r="TZL286" s="163"/>
      <c r="TZM286" s="163"/>
      <c r="TZN286" s="216"/>
      <c r="TZO286" s="217"/>
      <c r="TZP286" s="163"/>
      <c r="TZQ286" s="163"/>
      <c r="TZR286" s="216"/>
      <c r="TZS286" s="217"/>
      <c r="TZT286" s="163"/>
      <c r="TZU286" s="163"/>
      <c r="TZV286" s="216"/>
      <c r="TZW286" s="217"/>
      <c r="TZX286" s="163"/>
      <c r="TZY286" s="163"/>
      <c r="TZZ286" s="216"/>
      <c r="UAA286" s="217"/>
      <c r="UAB286" s="163"/>
      <c r="UAC286" s="163"/>
      <c r="UAD286" s="216"/>
      <c r="UAE286" s="217"/>
      <c r="UAF286" s="163"/>
      <c r="UAG286" s="163"/>
      <c r="UAH286" s="216"/>
      <c r="UAI286" s="217"/>
      <c r="UAJ286" s="163"/>
      <c r="UAK286" s="163"/>
      <c r="UAL286" s="216"/>
      <c r="UAM286" s="217"/>
      <c r="UAN286" s="163"/>
      <c r="UAO286" s="163"/>
      <c r="UAP286" s="216"/>
      <c r="UAQ286" s="217"/>
      <c r="UAR286" s="163"/>
      <c r="UAS286" s="163"/>
      <c r="UAT286" s="216"/>
      <c r="UAU286" s="217"/>
      <c r="UAV286" s="163"/>
      <c r="UAW286" s="163"/>
      <c r="UAX286" s="216"/>
      <c r="UAY286" s="217"/>
      <c r="UAZ286" s="163"/>
      <c r="UBA286" s="163"/>
      <c r="UBB286" s="216"/>
      <c r="UBC286" s="217"/>
      <c r="UBD286" s="163"/>
      <c r="UBE286" s="163"/>
      <c r="UBF286" s="216"/>
      <c r="UBG286" s="217"/>
      <c r="UBH286" s="163"/>
      <c r="UBI286" s="163"/>
      <c r="UBJ286" s="216"/>
      <c r="UBK286" s="217"/>
      <c r="UBL286" s="163"/>
      <c r="UBM286" s="163"/>
      <c r="UBN286" s="216"/>
      <c r="UBO286" s="217"/>
      <c r="UBP286" s="163"/>
      <c r="UBQ286" s="163"/>
      <c r="UBR286" s="216"/>
      <c r="UBS286" s="217"/>
      <c r="UBT286" s="163"/>
      <c r="UBU286" s="163"/>
      <c r="UBV286" s="216"/>
      <c r="UBW286" s="217"/>
      <c r="UBX286" s="163"/>
      <c r="UBY286" s="163"/>
      <c r="UBZ286" s="216"/>
      <c r="UCA286" s="217"/>
      <c r="UCB286" s="163"/>
      <c r="UCC286" s="163"/>
      <c r="UCD286" s="216"/>
      <c r="UCE286" s="217"/>
      <c r="UCF286" s="163"/>
      <c r="UCG286" s="163"/>
      <c r="UCH286" s="216"/>
      <c r="UCI286" s="217"/>
      <c r="UCJ286" s="163"/>
      <c r="UCK286" s="163"/>
      <c r="UCL286" s="216"/>
      <c r="UCM286" s="217"/>
      <c r="UCN286" s="163"/>
      <c r="UCO286" s="163"/>
      <c r="UCP286" s="216"/>
      <c r="UCQ286" s="217"/>
      <c r="UCR286" s="163"/>
      <c r="UCS286" s="163"/>
      <c r="UCT286" s="216"/>
      <c r="UCU286" s="217"/>
      <c r="UCV286" s="163"/>
      <c r="UCW286" s="163"/>
      <c r="UCX286" s="216"/>
      <c r="UCY286" s="217"/>
      <c r="UCZ286" s="163"/>
      <c r="UDA286" s="163"/>
      <c r="UDB286" s="216"/>
      <c r="UDC286" s="217"/>
      <c r="UDD286" s="163"/>
      <c r="UDE286" s="163"/>
      <c r="UDF286" s="216"/>
      <c r="UDG286" s="217"/>
      <c r="UDH286" s="163"/>
      <c r="UDI286" s="163"/>
      <c r="UDJ286" s="216"/>
      <c r="UDK286" s="217"/>
      <c r="UDL286" s="163"/>
      <c r="UDM286" s="163"/>
      <c r="UDN286" s="216"/>
      <c r="UDO286" s="217"/>
      <c r="UDP286" s="163"/>
      <c r="UDQ286" s="163"/>
      <c r="UDR286" s="216"/>
      <c r="UDS286" s="217"/>
      <c r="UDT286" s="163"/>
      <c r="UDU286" s="163"/>
      <c r="UDV286" s="216"/>
      <c r="UDW286" s="217"/>
      <c r="UDX286" s="163"/>
      <c r="UDY286" s="163"/>
      <c r="UDZ286" s="216"/>
      <c r="UEA286" s="217"/>
      <c r="UEB286" s="163"/>
      <c r="UEC286" s="163"/>
      <c r="UED286" s="216"/>
      <c r="UEE286" s="217"/>
      <c r="UEF286" s="163"/>
      <c r="UEG286" s="163"/>
      <c r="UEH286" s="216"/>
      <c r="UEI286" s="217"/>
      <c r="UEJ286" s="163"/>
      <c r="UEK286" s="163"/>
      <c r="UEL286" s="216"/>
      <c r="UEM286" s="217"/>
      <c r="UEN286" s="163"/>
      <c r="UEO286" s="163"/>
      <c r="UEP286" s="216"/>
      <c r="UEQ286" s="217"/>
      <c r="UER286" s="163"/>
      <c r="UES286" s="163"/>
      <c r="UET286" s="216"/>
      <c r="UEU286" s="217"/>
      <c r="UEV286" s="163"/>
      <c r="UEW286" s="163"/>
      <c r="UEX286" s="216"/>
      <c r="UEY286" s="217"/>
      <c r="UEZ286" s="163"/>
      <c r="UFA286" s="163"/>
      <c r="UFB286" s="216"/>
      <c r="UFC286" s="217"/>
      <c r="UFD286" s="163"/>
      <c r="UFE286" s="163"/>
      <c r="UFF286" s="216"/>
      <c r="UFG286" s="217"/>
      <c r="UFH286" s="163"/>
      <c r="UFI286" s="163"/>
      <c r="UFJ286" s="216"/>
      <c r="UFK286" s="217"/>
      <c r="UFL286" s="163"/>
      <c r="UFM286" s="163"/>
      <c r="UFN286" s="216"/>
      <c r="UFO286" s="217"/>
      <c r="UFP286" s="163"/>
      <c r="UFQ286" s="163"/>
      <c r="UFR286" s="216"/>
      <c r="UFS286" s="217"/>
      <c r="UFT286" s="163"/>
      <c r="UFU286" s="163"/>
      <c r="UFV286" s="216"/>
      <c r="UFW286" s="217"/>
      <c r="UFX286" s="163"/>
      <c r="UFY286" s="163"/>
      <c r="UFZ286" s="216"/>
      <c r="UGA286" s="217"/>
      <c r="UGB286" s="163"/>
      <c r="UGC286" s="163"/>
      <c r="UGD286" s="216"/>
      <c r="UGE286" s="217"/>
      <c r="UGF286" s="163"/>
      <c r="UGG286" s="163"/>
      <c r="UGH286" s="216"/>
      <c r="UGI286" s="217"/>
      <c r="UGJ286" s="163"/>
      <c r="UGK286" s="163"/>
      <c r="UGL286" s="216"/>
      <c r="UGM286" s="217"/>
      <c r="UGN286" s="163"/>
      <c r="UGO286" s="163"/>
      <c r="UGP286" s="216"/>
      <c r="UGQ286" s="217"/>
      <c r="UGR286" s="163"/>
      <c r="UGS286" s="163"/>
      <c r="UGT286" s="216"/>
      <c r="UGU286" s="217"/>
      <c r="UGV286" s="163"/>
      <c r="UGW286" s="163"/>
      <c r="UGX286" s="216"/>
      <c r="UGY286" s="217"/>
      <c r="UGZ286" s="163"/>
      <c r="UHA286" s="163"/>
      <c r="UHB286" s="216"/>
      <c r="UHC286" s="217"/>
      <c r="UHD286" s="163"/>
      <c r="UHE286" s="163"/>
      <c r="UHF286" s="216"/>
      <c r="UHG286" s="217"/>
      <c r="UHH286" s="163"/>
      <c r="UHI286" s="163"/>
      <c r="UHJ286" s="216"/>
      <c r="UHK286" s="217"/>
      <c r="UHL286" s="163"/>
      <c r="UHM286" s="163"/>
      <c r="UHN286" s="216"/>
      <c r="UHO286" s="217"/>
      <c r="UHP286" s="163"/>
      <c r="UHQ286" s="163"/>
      <c r="UHR286" s="216"/>
      <c r="UHS286" s="217"/>
      <c r="UHT286" s="163"/>
      <c r="UHU286" s="163"/>
      <c r="UHV286" s="216"/>
      <c r="UHW286" s="217"/>
      <c r="UHX286" s="163"/>
      <c r="UHY286" s="163"/>
      <c r="UHZ286" s="216"/>
      <c r="UIA286" s="217"/>
      <c r="UIB286" s="163"/>
      <c r="UIC286" s="163"/>
      <c r="UID286" s="216"/>
      <c r="UIE286" s="217"/>
      <c r="UIF286" s="163"/>
      <c r="UIG286" s="163"/>
      <c r="UIH286" s="216"/>
      <c r="UII286" s="217"/>
      <c r="UIJ286" s="163"/>
      <c r="UIK286" s="163"/>
      <c r="UIL286" s="216"/>
      <c r="UIM286" s="217"/>
      <c r="UIN286" s="163"/>
      <c r="UIO286" s="163"/>
      <c r="UIP286" s="216"/>
      <c r="UIQ286" s="217"/>
      <c r="UIR286" s="163"/>
      <c r="UIS286" s="163"/>
      <c r="UIT286" s="216"/>
      <c r="UIU286" s="217"/>
      <c r="UIV286" s="163"/>
      <c r="UIW286" s="163"/>
      <c r="UIX286" s="216"/>
      <c r="UIY286" s="217"/>
      <c r="UIZ286" s="163"/>
      <c r="UJA286" s="163"/>
      <c r="UJB286" s="216"/>
      <c r="UJC286" s="217"/>
      <c r="UJD286" s="163"/>
      <c r="UJE286" s="163"/>
      <c r="UJF286" s="216"/>
      <c r="UJG286" s="217"/>
      <c r="UJH286" s="163"/>
      <c r="UJI286" s="163"/>
      <c r="UJJ286" s="216"/>
      <c r="UJK286" s="217"/>
      <c r="UJL286" s="163"/>
      <c r="UJM286" s="163"/>
      <c r="UJN286" s="216"/>
      <c r="UJO286" s="217"/>
      <c r="UJP286" s="163"/>
      <c r="UJQ286" s="163"/>
      <c r="UJR286" s="216"/>
      <c r="UJS286" s="217"/>
      <c r="UJT286" s="163"/>
      <c r="UJU286" s="163"/>
      <c r="UJV286" s="216"/>
      <c r="UJW286" s="217"/>
      <c r="UJX286" s="163"/>
      <c r="UJY286" s="163"/>
      <c r="UJZ286" s="216"/>
      <c r="UKA286" s="217"/>
      <c r="UKB286" s="163"/>
      <c r="UKC286" s="163"/>
      <c r="UKD286" s="216"/>
      <c r="UKE286" s="217"/>
      <c r="UKF286" s="163"/>
      <c r="UKG286" s="163"/>
      <c r="UKH286" s="216"/>
      <c r="UKI286" s="217"/>
      <c r="UKJ286" s="163"/>
      <c r="UKK286" s="163"/>
      <c r="UKL286" s="216"/>
      <c r="UKM286" s="217"/>
      <c r="UKN286" s="163"/>
      <c r="UKO286" s="163"/>
      <c r="UKP286" s="216"/>
      <c r="UKQ286" s="217"/>
      <c r="UKR286" s="163"/>
      <c r="UKS286" s="163"/>
      <c r="UKT286" s="216"/>
      <c r="UKU286" s="217"/>
      <c r="UKV286" s="163"/>
      <c r="UKW286" s="163"/>
      <c r="UKX286" s="216"/>
      <c r="UKY286" s="217"/>
      <c r="UKZ286" s="163"/>
      <c r="ULA286" s="163"/>
      <c r="ULB286" s="216"/>
      <c r="ULC286" s="217"/>
      <c r="ULD286" s="163"/>
      <c r="ULE286" s="163"/>
      <c r="ULF286" s="216"/>
      <c r="ULG286" s="217"/>
      <c r="ULH286" s="163"/>
      <c r="ULI286" s="163"/>
      <c r="ULJ286" s="216"/>
      <c r="ULK286" s="217"/>
      <c r="ULL286" s="163"/>
      <c r="ULM286" s="163"/>
      <c r="ULN286" s="216"/>
      <c r="ULO286" s="217"/>
      <c r="ULP286" s="163"/>
      <c r="ULQ286" s="163"/>
      <c r="ULR286" s="216"/>
      <c r="ULS286" s="217"/>
      <c r="ULT286" s="163"/>
      <c r="ULU286" s="163"/>
      <c r="ULV286" s="216"/>
      <c r="ULW286" s="217"/>
      <c r="ULX286" s="163"/>
      <c r="ULY286" s="163"/>
      <c r="ULZ286" s="216"/>
      <c r="UMA286" s="217"/>
      <c r="UMB286" s="163"/>
      <c r="UMC286" s="163"/>
      <c r="UMD286" s="216"/>
      <c r="UME286" s="217"/>
      <c r="UMF286" s="163"/>
      <c r="UMG286" s="163"/>
      <c r="UMH286" s="216"/>
      <c r="UMI286" s="217"/>
      <c r="UMJ286" s="163"/>
      <c r="UMK286" s="163"/>
      <c r="UML286" s="216"/>
      <c r="UMM286" s="217"/>
      <c r="UMN286" s="163"/>
      <c r="UMO286" s="163"/>
      <c r="UMP286" s="216"/>
      <c r="UMQ286" s="217"/>
      <c r="UMR286" s="163"/>
      <c r="UMS286" s="163"/>
      <c r="UMT286" s="216"/>
      <c r="UMU286" s="217"/>
      <c r="UMV286" s="163"/>
      <c r="UMW286" s="163"/>
      <c r="UMX286" s="216"/>
      <c r="UMY286" s="217"/>
      <c r="UMZ286" s="163"/>
      <c r="UNA286" s="163"/>
      <c r="UNB286" s="216"/>
      <c r="UNC286" s="217"/>
      <c r="UND286" s="163"/>
      <c r="UNE286" s="163"/>
      <c r="UNF286" s="216"/>
      <c r="UNG286" s="217"/>
      <c r="UNH286" s="163"/>
      <c r="UNI286" s="163"/>
      <c r="UNJ286" s="216"/>
      <c r="UNK286" s="217"/>
      <c r="UNL286" s="163"/>
      <c r="UNM286" s="163"/>
      <c r="UNN286" s="216"/>
      <c r="UNO286" s="217"/>
      <c r="UNP286" s="163"/>
      <c r="UNQ286" s="163"/>
      <c r="UNR286" s="216"/>
      <c r="UNS286" s="217"/>
      <c r="UNT286" s="163"/>
      <c r="UNU286" s="163"/>
      <c r="UNV286" s="216"/>
      <c r="UNW286" s="217"/>
      <c r="UNX286" s="163"/>
      <c r="UNY286" s="163"/>
      <c r="UNZ286" s="216"/>
      <c r="UOA286" s="217"/>
      <c r="UOB286" s="163"/>
      <c r="UOC286" s="163"/>
      <c r="UOD286" s="216"/>
      <c r="UOE286" s="217"/>
      <c r="UOF286" s="163"/>
      <c r="UOG286" s="163"/>
      <c r="UOH286" s="216"/>
      <c r="UOI286" s="217"/>
      <c r="UOJ286" s="163"/>
      <c r="UOK286" s="163"/>
      <c r="UOL286" s="216"/>
      <c r="UOM286" s="217"/>
      <c r="UON286" s="163"/>
      <c r="UOO286" s="163"/>
      <c r="UOP286" s="216"/>
      <c r="UOQ286" s="217"/>
      <c r="UOR286" s="163"/>
      <c r="UOS286" s="163"/>
      <c r="UOT286" s="216"/>
      <c r="UOU286" s="217"/>
      <c r="UOV286" s="163"/>
      <c r="UOW286" s="163"/>
      <c r="UOX286" s="216"/>
      <c r="UOY286" s="217"/>
      <c r="UOZ286" s="163"/>
      <c r="UPA286" s="163"/>
      <c r="UPB286" s="216"/>
      <c r="UPC286" s="217"/>
      <c r="UPD286" s="163"/>
      <c r="UPE286" s="163"/>
      <c r="UPF286" s="216"/>
      <c r="UPG286" s="217"/>
      <c r="UPH286" s="163"/>
      <c r="UPI286" s="163"/>
      <c r="UPJ286" s="216"/>
      <c r="UPK286" s="217"/>
      <c r="UPL286" s="163"/>
      <c r="UPM286" s="163"/>
      <c r="UPN286" s="216"/>
      <c r="UPO286" s="217"/>
      <c r="UPP286" s="163"/>
      <c r="UPQ286" s="163"/>
      <c r="UPR286" s="216"/>
      <c r="UPS286" s="217"/>
      <c r="UPT286" s="163"/>
      <c r="UPU286" s="163"/>
      <c r="UPV286" s="216"/>
      <c r="UPW286" s="217"/>
      <c r="UPX286" s="163"/>
      <c r="UPY286" s="163"/>
      <c r="UPZ286" s="216"/>
      <c r="UQA286" s="217"/>
      <c r="UQB286" s="163"/>
      <c r="UQC286" s="163"/>
      <c r="UQD286" s="216"/>
      <c r="UQE286" s="217"/>
      <c r="UQF286" s="163"/>
      <c r="UQG286" s="163"/>
      <c r="UQH286" s="216"/>
      <c r="UQI286" s="217"/>
      <c r="UQJ286" s="163"/>
      <c r="UQK286" s="163"/>
      <c r="UQL286" s="216"/>
      <c r="UQM286" s="217"/>
      <c r="UQN286" s="163"/>
      <c r="UQO286" s="163"/>
      <c r="UQP286" s="216"/>
      <c r="UQQ286" s="217"/>
      <c r="UQR286" s="163"/>
      <c r="UQS286" s="163"/>
      <c r="UQT286" s="216"/>
      <c r="UQU286" s="217"/>
      <c r="UQV286" s="163"/>
      <c r="UQW286" s="163"/>
      <c r="UQX286" s="216"/>
      <c r="UQY286" s="217"/>
      <c r="UQZ286" s="163"/>
      <c r="URA286" s="163"/>
      <c r="URB286" s="216"/>
      <c r="URC286" s="217"/>
      <c r="URD286" s="163"/>
      <c r="URE286" s="163"/>
      <c r="URF286" s="216"/>
      <c r="URG286" s="217"/>
      <c r="URH286" s="163"/>
      <c r="URI286" s="163"/>
      <c r="URJ286" s="216"/>
      <c r="URK286" s="217"/>
      <c r="URL286" s="163"/>
      <c r="URM286" s="163"/>
      <c r="URN286" s="216"/>
      <c r="URO286" s="217"/>
      <c r="URP286" s="163"/>
      <c r="URQ286" s="163"/>
      <c r="URR286" s="216"/>
      <c r="URS286" s="217"/>
      <c r="URT286" s="163"/>
      <c r="URU286" s="163"/>
      <c r="URV286" s="216"/>
      <c r="URW286" s="217"/>
      <c r="URX286" s="163"/>
      <c r="URY286" s="163"/>
      <c r="URZ286" s="216"/>
      <c r="USA286" s="217"/>
      <c r="USB286" s="163"/>
      <c r="USC286" s="163"/>
      <c r="USD286" s="216"/>
      <c r="USE286" s="217"/>
      <c r="USF286" s="163"/>
      <c r="USG286" s="163"/>
      <c r="USH286" s="216"/>
      <c r="USI286" s="217"/>
      <c r="USJ286" s="163"/>
      <c r="USK286" s="163"/>
      <c r="USL286" s="216"/>
      <c r="USM286" s="217"/>
      <c r="USN286" s="163"/>
      <c r="USO286" s="163"/>
      <c r="USP286" s="216"/>
      <c r="USQ286" s="217"/>
      <c r="USR286" s="163"/>
      <c r="USS286" s="163"/>
      <c r="UST286" s="216"/>
      <c r="USU286" s="217"/>
      <c r="USV286" s="163"/>
      <c r="USW286" s="163"/>
      <c r="USX286" s="216"/>
      <c r="USY286" s="217"/>
      <c r="USZ286" s="163"/>
      <c r="UTA286" s="163"/>
      <c r="UTB286" s="216"/>
      <c r="UTC286" s="217"/>
      <c r="UTD286" s="163"/>
      <c r="UTE286" s="163"/>
      <c r="UTF286" s="216"/>
      <c r="UTG286" s="217"/>
      <c r="UTH286" s="163"/>
      <c r="UTI286" s="163"/>
      <c r="UTJ286" s="216"/>
      <c r="UTK286" s="217"/>
      <c r="UTL286" s="163"/>
      <c r="UTM286" s="163"/>
      <c r="UTN286" s="216"/>
      <c r="UTO286" s="217"/>
      <c r="UTP286" s="163"/>
      <c r="UTQ286" s="163"/>
      <c r="UTR286" s="216"/>
      <c r="UTS286" s="217"/>
      <c r="UTT286" s="163"/>
      <c r="UTU286" s="163"/>
      <c r="UTV286" s="216"/>
      <c r="UTW286" s="217"/>
      <c r="UTX286" s="163"/>
      <c r="UTY286" s="163"/>
      <c r="UTZ286" s="216"/>
      <c r="UUA286" s="217"/>
      <c r="UUB286" s="163"/>
      <c r="UUC286" s="163"/>
      <c r="UUD286" s="216"/>
      <c r="UUE286" s="217"/>
      <c r="UUF286" s="163"/>
      <c r="UUG286" s="163"/>
      <c r="UUH286" s="216"/>
      <c r="UUI286" s="217"/>
      <c r="UUJ286" s="163"/>
      <c r="UUK286" s="163"/>
      <c r="UUL286" s="216"/>
      <c r="UUM286" s="217"/>
      <c r="UUN286" s="163"/>
      <c r="UUO286" s="163"/>
      <c r="UUP286" s="216"/>
      <c r="UUQ286" s="217"/>
      <c r="UUR286" s="163"/>
      <c r="UUS286" s="163"/>
      <c r="UUT286" s="216"/>
      <c r="UUU286" s="217"/>
      <c r="UUV286" s="163"/>
      <c r="UUW286" s="163"/>
      <c r="UUX286" s="216"/>
      <c r="UUY286" s="217"/>
      <c r="UUZ286" s="163"/>
      <c r="UVA286" s="163"/>
      <c r="UVB286" s="216"/>
      <c r="UVC286" s="217"/>
      <c r="UVD286" s="163"/>
      <c r="UVE286" s="163"/>
      <c r="UVF286" s="216"/>
      <c r="UVG286" s="217"/>
      <c r="UVH286" s="163"/>
      <c r="UVI286" s="163"/>
      <c r="UVJ286" s="216"/>
      <c r="UVK286" s="217"/>
      <c r="UVL286" s="163"/>
      <c r="UVM286" s="163"/>
      <c r="UVN286" s="216"/>
      <c r="UVO286" s="217"/>
      <c r="UVP286" s="163"/>
      <c r="UVQ286" s="163"/>
      <c r="UVR286" s="216"/>
      <c r="UVS286" s="217"/>
      <c r="UVT286" s="163"/>
      <c r="UVU286" s="163"/>
      <c r="UVV286" s="216"/>
      <c r="UVW286" s="217"/>
      <c r="UVX286" s="163"/>
      <c r="UVY286" s="163"/>
      <c r="UVZ286" s="216"/>
      <c r="UWA286" s="217"/>
      <c r="UWB286" s="163"/>
      <c r="UWC286" s="163"/>
      <c r="UWD286" s="216"/>
      <c r="UWE286" s="217"/>
      <c r="UWF286" s="163"/>
      <c r="UWG286" s="163"/>
      <c r="UWH286" s="216"/>
      <c r="UWI286" s="217"/>
      <c r="UWJ286" s="163"/>
      <c r="UWK286" s="163"/>
      <c r="UWL286" s="216"/>
      <c r="UWM286" s="217"/>
      <c r="UWN286" s="163"/>
      <c r="UWO286" s="163"/>
      <c r="UWP286" s="216"/>
      <c r="UWQ286" s="217"/>
      <c r="UWR286" s="163"/>
      <c r="UWS286" s="163"/>
      <c r="UWT286" s="216"/>
      <c r="UWU286" s="217"/>
      <c r="UWV286" s="163"/>
      <c r="UWW286" s="163"/>
      <c r="UWX286" s="216"/>
      <c r="UWY286" s="217"/>
      <c r="UWZ286" s="163"/>
      <c r="UXA286" s="163"/>
      <c r="UXB286" s="216"/>
      <c r="UXC286" s="217"/>
      <c r="UXD286" s="163"/>
      <c r="UXE286" s="163"/>
      <c r="UXF286" s="216"/>
      <c r="UXG286" s="217"/>
      <c r="UXH286" s="163"/>
      <c r="UXI286" s="163"/>
      <c r="UXJ286" s="216"/>
      <c r="UXK286" s="217"/>
      <c r="UXL286" s="163"/>
      <c r="UXM286" s="163"/>
      <c r="UXN286" s="216"/>
      <c r="UXO286" s="217"/>
      <c r="UXP286" s="163"/>
      <c r="UXQ286" s="163"/>
      <c r="UXR286" s="216"/>
      <c r="UXS286" s="217"/>
      <c r="UXT286" s="163"/>
      <c r="UXU286" s="163"/>
      <c r="UXV286" s="216"/>
      <c r="UXW286" s="217"/>
      <c r="UXX286" s="163"/>
      <c r="UXY286" s="163"/>
      <c r="UXZ286" s="216"/>
      <c r="UYA286" s="217"/>
      <c r="UYB286" s="163"/>
      <c r="UYC286" s="163"/>
      <c r="UYD286" s="216"/>
      <c r="UYE286" s="217"/>
      <c r="UYF286" s="163"/>
      <c r="UYG286" s="163"/>
      <c r="UYH286" s="216"/>
      <c r="UYI286" s="217"/>
      <c r="UYJ286" s="163"/>
      <c r="UYK286" s="163"/>
      <c r="UYL286" s="216"/>
      <c r="UYM286" s="217"/>
      <c r="UYN286" s="163"/>
      <c r="UYO286" s="163"/>
      <c r="UYP286" s="216"/>
      <c r="UYQ286" s="217"/>
      <c r="UYR286" s="163"/>
      <c r="UYS286" s="163"/>
      <c r="UYT286" s="216"/>
      <c r="UYU286" s="217"/>
      <c r="UYV286" s="163"/>
      <c r="UYW286" s="163"/>
      <c r="UYX286" s="216"/>
      <c r="UYY286" s="217"/>
      <c r="UYZ286" s="163"/>
      <c r="UZA286" s="163"/>
      <c r="UZB286" s="216"/>
      <c r="UZC286" s="217"/>
      <c r="UZD286" s="163"/>
      <c r="UZE286" s="163"/>
      <c r="UZF286" s="216"/>
      <c r="UZG286" s="217"/>
      <c r="UZH286" s="163"/>
      <c r="UZI286" s="163"/>
      <c r="UZJ286" s="216"/>
      <c r="UZK286" s="217"/>
      <c r="UZL286" s="163"/>
      <c r="UZM286" s="163"/>
      <c r="UZN286" s="216"/>
      <c r="UZO286" s="217"/>
      <c r="UZP286" s="163"/>
      <c r="UZQ286" s="163"/>
      <c r="UZR286" s="216"/>
      <c r="UZS286" s="217"/>
      <c r="UZT286" s="163"/>
      <c r="UZU286" s="163"/>
      <c r="UZV286" s="216"/>
      <c r="UZW286" s="217"/>
      <c r="UZX286" s="163"/>
      <c r="UZY286" s="163"/>
      <c r="UZZ286" s="216"/>
      <c r="VAA286" s="217"/>
      <c r="VAB286" s="163"/>
      <c r="VAC286" s="163"/>
      <c r="VAD286" s="216"/>
      <c r="VAE286" s="217"/>
      <c r="VAF286" s="163"/>
      <c r="VAG286" s="163"/>
      <c r="VAH286" s="216"/>
      <c r="VAI286" s="217"/>
      <c r="VAJ286" s="163"/>
      <c r="VAK286" s="163"/>
      <c r="VAL286" s="216"/>
      <c r="VAM286" s="217"/>
      <c r="VAN286" s="163"/>
      <c r="VAO286" s="163"/>
      <c r="VAP286" s="216"/>
      <c r="VAQ286" s="217"/>
      <c r="VAR286" s="163"/>
      <c r="VAS286" s="163"/>
      <c r="VAT286" s="216"/>
      <c r="VAU286" s="217"/>
      <c r="VAV286" s="163"/>
      <c r="VAW286" s="163"/>
      <c r="VAX286" s="216"/>
      <c r="VAY286" s="217"/>
      <c r="VAZ286" s="163"/>
      <c r="VBA286" s="163"/>
      <c r="VBB286" s="216"/>
      <c r="VBC286" s="217"/>
      <c r="VBD286" s="163"/>
      <c r="VBE286" s="163"/>
      <c r="VBF286" s="216"/>
      <c r="VBG286" s="217"/>
      <c r="VBH286" s="163"/>
      <c r="VBI286" s="163"/>
      <c r="VBJ286" s="216"/>
      <c r="VBK286" s="217"/>
      <c r="VBL286" s="163"/>
      <c r="VBM286" s="163"/>
      <c r="VBN286" s="216"/>
      <c r="VBO286" s="217"/>
      <c r="VBP286" s="163"/>
      <c r="VBQ286" s="163"/>
      <c r="VBR286" s="216"/>
      <c r="VBS286" s="217"/>
      <c r="VBT286" s="163"/>
      <c r="VBU286" s="163"/>
      <c r="VBV286" s="216"/>
      <c r="VBW286" s="217"/>
      <c r="VBX286" s="163"/>
      <c r="VBY286" s="163"/>
      <c r="VBZ286" s="216"/>
      <c r="VCA286" s="217"/>
      <c r="VCB286" s="163"/>
      <c r="VCC286" s="163"/>
      <c r="VCD286" s="216"/>
      <c r="VCE286" s="217"/>
      <c r="VCF286" s="163"/>
      <c r="VCG286" s="163"/>
      <c r="VCH286" s="216"/>
      <c r="VCI286" s="217"/>
      <c r="VCJ286" s="163"/>
      <c r="VCK286" s="163"/>
      <c r="VCL286" s="216"/>
      <c r="VCM286" s="217"/>
      <c r="VCN286" s="163"/>
      <c r="VCO286" s="163"/>
      <c r="VCP286" s="216"/>
      <c r="VCQ286" s="217"/>
      <c r="VCR286" s="163"/>
      <c r="VCS286" s="163"/>
      <c r="VCT286" s="216"/>
      <c r="VCU286" s="217"/>
      <c r="VCV286" s="163"/>
      <c r="VCW286" s="163"/>
      <c r="VCX286" s="216"/>
      <c r="VCY286" s="217"/>
      <c r="VCZ286" s="163"/>
      <c r="VDA286" s="163"/>
      <c r="VDB286" s="216"/>
      <c r="VDC286" s="217"/>
      <c r="VDD286" s="163"/>
      <c r="VDE286" s="163"/>
      <c r="VDF286" s="216"/>
      <c r="VDG286" s="217"/>
      <c r="VDH286" s="163"/>
      <c r="VDI286" s="163"/>
      <c r="VDJ286" s="216"/>
      <c r="VDK286" s="217"/>
      <c r="VDL286" s="163"/>
      <c r="VDM286" s="163"/>
      <c r="VDN286" s="216"/>
      <c r="VDO286" s="217"/>
      <c r="VDP286" s="163"/>
      <c r="VDQ286" s="163"/>
      <c r="VDR286" s="216"/>
      <c r="VDS286" s="217"/>
      <c r="VDT286" s="163"/>
      <c r="VDU286" s="163"/>
      <c r="VDV286" s="216"/>
      <c r="VDW286" s="217"/>
      <c r="VDX286" s="163"/>
      <c r="VDY286" s="163"/>
      <c r="VDZ286" s="216"/>
      <c r="VEA286" s="217"/>
      <c r="VEB286" s="163"/>
      <c r="VEC286" s="163"/>
      <c r="VED286" s="216"/>
      <c r="VEE286" s="217"/>
      <c r="VEF286" s="163"/>
      <c r="VEG286" s="163"/>
      <c r="VEH286" s="216"/>
      <c r="VEI286" s="217"/>
      <c r="VEJ286" s="163"/>
      <c r="VEK286" s="163"/>
      <c r="VEL286" s="216"/>
      <c r="VEM286" s="217"/>
      <c r="VEN286" s="163"/>
      <c r="VEO286" s="163"/>
      <c r="VEP286" s="216"/>
      <c r="VEQ286" s="217"/>
      <c r="VER286" s="163"/>
      <c r="VES286" s="163"/>
      <c r="VET286" s="216"/>
      <c r="VEU286" s="217"/>
      <c r="VEV286" s="163"/>
      <c r="VEW286" s="163"/>
      <c r="VEX286" s="216"/>
      <c r="VEY286" s="217"/>
      <c r="VEZ286" s="163"/>
      <c r="VFA286" s="163"/>
      <c r="VFB286" s="216"/>
      <c r="VFC286" s="217"/>
      <c r="VFD286" s="163"/>
      <c r="VFE286" s="163"/>
      <c r="VFF286" s="216"/>
      <c r="VFG286" s="217"/>
      <c r="VFH286" s="163"/>
      <c r="VFI286" s="163"/>
      <c r="VFJ286" s="216"/>
      <c r="VFK286" s="217"/>
      <c r="VFL286" s="163"/>
      <c r="VFM286" s="163"/>
      <c r="VFN286" s="216"/>
      <c r="VFO286" s="217"/>
      <c r="VFP286" s="163"/>
      <c r="VFQ286" s="163"/>
      <c r="VFR286" s="216"/>
      <c r="VFS286" s="217"/>
      <c r="VFT286" s="163"/>
      <c r="VFU286" s="163"/>
      <c r="VFV286" s="216"/>
      <c r="VFW286" s="217"/>
      <c r="VFX286" s="163"/>
      <c r="VFY286" s="163"/>
      <c r="VFZ286" s="216"/>
      <c r="VGA286" s="217"/>
      <c r="VGB286" s="163"/>
      <c r="VGC286" s="163"/>
      <c r="VGD286" s="216"/>
      <c r="VGE286" s="217"/>
      <c r="VGF286" s="163"/>
      <c r="VGG286" s="163"/>
      <c r="VGH286" s="216"/>
      <c r="VGI286" s="217"/>
      <c r="VGJ286" s="163"/>
      <c r="VGK286" s="163"/>
      <c r="VGL286" s="216"/>
      <c r="VGM286" s="217"/>
      <c r="VGN286" s="163"/>
      <c r="VGO286" s="163"/>
      <c r="VGP286" s="216"/>
      <c r="VGQ286" s="217"/>
      <c r="VGR286" s="163"/>
      <c r="VGS286" s="163"/>
      <c r="VGT286" s="216"/>
      <c r="VGU286" s="217"/>
      <c r="VGV286" s="163"/>
      <c r="VGW286" s="163"/>
      <c r="VGX286" s="216"/>
      <c r="VGY286" s="217"/>
      <c r="VGZ286" s="163"/>
      <c r="VHA286" s="163"/>
      <c r="VHB286" s="216"/>
      <c r="VHC286" s="217"/>
      <c r="VHD286" s="163"/>
      <c r="VHE286" s="163"/>
      <c r="VHF286" s="216"/>
      <c r="VHG286" s="217"/>
      <c r="VHH286" s="163"/>
      <c r="VHI286" s="163"/>
      <c r="VHJ286" s="216"/>
      <c r="VHK286" s="217"/>
      <c r="VHL286" s="163"/>
      <c r="VHM286" s="163"/>
      <c r="VHN286" s="216"/>
      <c r="VHO286" s="217"/>
      <c r="VHP286" s="163"/>
      <c r="VHQ286" s="163"/>
      <c r="VHR286" s="216"/>
      <c r="VHS286" s="217"/>
      <c r="VHT286" s="163"/>
      <c r="VHU286" s="163"/>
      <c r="VHV286" s="216"/>
      <c r="VHW286" s="217"/>
      <c r="VHX286" s="163"/>
      <c r="VHY286" s="163"/>
      <c r="VHZ286" s="216"/>
      <c r="VIA286" s="217"/>
      <c r="VIB286" s="163"/>
      <c r="VIC286" s="163"/>
      <c r="VID286" s="216"/>
      <c r="VIE286" s="217"/>
      <c r="VIF286" s="163"/>
      <c r="VIG286" s="163"/>
      <c r="VIH286" s="216"/>
      <c r="VII286" s="217"/>
      <c r="VIJ286" s="163"/>
      <c r="VIK286" s="163"/>
      <c r="VIL286" s="216"/>
      <c r="VIM286" s="217"/>
      <c r="VIN286" s="163"/>
      <c r="VIO286" s="163"/>
      <c r="VIP286" s="216"/>
      <c r="VIQ286" s="217"/>
      <c r="VIR286" s="163"/>
      <c r="VIS286" s="163"/>
      <c r="VIT286" s="216"/>
      <c r="VIU286" s="217"/>
      <c r="VIV286" s="163"/>
      <c r="VIW286" s="163"/>
      <c r="VIX286" s="216"/>
      <c r="VIY286" s="217"/>
      <c r="VIZ286" s="163"/>
      <c r="VJA286" s="163"/>
      <c r="VJB286" s="216"/>
      <c r="VJC286" s="217"/>
      <c r="VJD286" s="163"/>
      <c r="VJE286" s="163"/>
      <c r="VJF286" s="216"/>
      <c r="VJG286" s="217"/>
      <c r="VJH286" s="163"/>
      <c r="VJI286" s="163"/>
      <c r="VJJ286" s="216"/>
      <c r="VJK286" s="217"/>
      <c r="VJL286" s="163"/>
      <c r="VJM286" s="163"/>
      <c r="VJN286" s="216"/>
      <c r="VJO286" s="217"/>
      <c r="VJP286" s="163"/>
      <c r="VJQ286" s="163"/>
      <c r="VJR286" s="216"/>
      <c r="VJS286" s="217"/>
      <c r="VJT286" s="163"/>
      <c r="VJU286" s="163"/>
      <c r="VJV286" s="216"/>
      <c r="VJW286" s="217"/>
      <c r="VJX286" s="163"/>
      <c r="VJY286" s="163"/>
      <c r="VJZ286" s="216"/>
      <c r="VKA286" s="217"/>
      <c r="VKB286" s="163"/>
      <c r="VKC286" s="163"/>
      <c r="VKD286" s="216"/>
      <c r="VKE286" s="217"/>
      <c r="VKF286" s="163"/>
      <c r="VKG286" s="163"/>
      <c r="VKH286" s="216"/>
      <c r="VKI286" s="217"/>
      <c r="VKJ286" s="163"/>
      <c r="VKK286" s="163"/>
      <c r="VKL286" s="216"/>
      <c r="VKM286" s="217"/>
      <c r="VKN286" s="163"/>
      <c r="VKO286" s="163"/>
      <c r="VKP286" s="216"/>
      <c r="VKQ286" s="217"/>
      <c r="VKR286" s="163"/>
      <c r="VKS286" s="163"/>
      <c r="VKT286" s="216"/>
      <c r="VKU286" s="217"/>
      <c r="VKV286" s="163"/>
      <c r="VKW286" s="163"/>
      <c r="VKX286" s="216"/>
      <c r="VKY286" s="217"/>
      <c r="VKZ286" s="163"/>
      <c r="VLA286" s="163"/>
      <c r="VLB286" s="216"/>
      <c r="VLC286" s="217"/>
      <c r="VLD286" s="163"/>
      <c r="VLE286" s="163"/>
      <c r="VLF286" s="216"/>
      <c r="VLG286" s="217"/>
      <c r="VLH286" s="163"/>
      <c r="VLI286" s="163"/>
      <c r="VLJ286" s="216"/>
      <c r="VLK286" s="217"/>
      <c r="VLL286" s="163"/>
      <c r="VLM286" s="163"/>
      <c r="VLN286" s="216"/>
      <c r="VLO286" s="217"/>
      <c r="VLP286" s="163"/>
      <c r="VLQ286" s="163"/>
      <c r="VLR286" s="216"/>
      <c r="VLS286" s="217"/>
      <c r="VLT286" s="163"/>
      <c r="VLU286" s="163"/>
      <c r="VLV286" s="216"/>
      <c r="VLW286" s="217"/>
      <c r="VLX286" s="163"/>
      <c r="VLY286" s="163"/>
      <c r="VLZ286" s="216"/>
      <c r="VMA286" s="217"/>
      <c r="VMB286" s="163"/>
      <c r="VMC286" s="163"/>
      <c r="VMD286" s="216"/>
      <c r="VME286" s="217"/>
      <c r="VMF286" s="163"/>
      <c r="VMG286" s="163"/>
      <c r="VMH286" s="216"/>
      <c r="VMI286" s="217"/>
      <c r="VMJ286" s="163"/>
      <c r="VMK286" s="163"/>
      <c r="VML286" s="216"/>
      <c r="VMM286" s="217"/>
      <c r="VMN286" s="163"/>
      <c r="VMO286" s="163"/>
      <c r="VMP286" s="216"/>
      <c r="VMQ286" s="217"/>
      <c r="VMR286" s="163"/>
      <c r="VMS286" s="163"/>
      <c r="VMT286" s="216"/>
      <c r="VMU286" s="217"/>
      <c r="VMV286" s="163"/>
      <c r="VMW286" s="163"/>
      <c r="VMX286" s="216"/>
      <c r="VMY286" s="217"/>
      <c r="VMZ286" s="163"/>
      <c r="VNA286" s="163"/>
      <c r="VNB286" s="216"/>
      <c r="VNC286" s="217"/>
      <c r="VND286" s="163"/>
      <c r="VNE286" s="163"/>
      <c r="VNF286" s="216"/>
      <c r="VNG286" s="217"/>
      <c r="VNH286" s="163"/>
      <c r="VNI286" s="163"/>
      <c r="VNJ286" s="216"/>
      <c r="VNK286" s="217"/>
      <c r="VNL286" s="163"/>
      <c r="VNM286" s="163"/>
      <c r="VNN286" s="216"/>
      <c r="VNO286" s="217"/>
      <c r="VNP286" s="163"/>
      <c r="VNQ286" s="163"/>
      <c r="VNR286" s="216"/>
      <c r="VNS286" s="217"/>
      <c r="VNT286" s="163"/>
      <c r="VNU286" s="163"/>
      <c r="VNV286" s="216"/>
      <c r="VNW286" s="217"/>
      <c r="VNX286" s="163"/>
      <c r="VNY286" s="163"/>
      <c r="VNZ286" s="216"/>
      <c r="VOA286" s="217"/>
      <c r="VOB286" s="163"/>
      <c r="VOC286" s="163"/>
      <c r="VOD286" s="216"/>
      <c r="VOE286" s="217"/>
      <c r="VOF286" s="163"/>
      <c r="VOG286" s="163"/>
      <c r="VOH286" s="216"/>
      <c r="VOI286" s="217"/>
      <c r="VOJ286" s="163"/>
      <c r="VOK286" s="163"/>
      <c r="VOL286" s="216"/>
      <c r="VOM286" s="217"/>
      <c r="VON286" s="163"/>
      <c r="VOO286" s="163"/>
      <c r="VOP286" s="216"/>
      <c r="VOQ286" s="217"/>
      <c r="VOR286" s="163"/>
      <c r="VOS286" s="163"/>
      <c r="VOT286" s="216"/>
      <c r="VOU286" s="217"/>
      <c r="VOV286" s="163"/>
      <c r="VOW286" s="163"/>
      <c r="VOX286" s="216"/>
      <c r="VOY286" s="217"/>
      <c r="VOZ286" s="163"/>
      <c r="VPA286" s="163"/>
      <c r="VPB286" s="216"/>
      <c r="VPC286" s="217"/>
      <c r="VPD286" s="163"/>
      <c r="VPE286" s="163"/>
      <c r="VPF286" s="216"/>
      <c r="VPG286" s="217"/>
      <c r="VPH286" s="163"/>
      <c r="VPI286" s="163"/>
      <c r="VPJ286" s="216"/>
      <c r="VPK286" s="217"/>
      <c r="VPL286" s="163"/>
      <c r="VPM286" s="163"/>
      <c r="VPN286" s="216"/>
      <c r="VPO286" s="217"/>
      <c r="VPP286" s="163"/>
      <c r="VPQ286" s="163"/>
      <c r="VPR286" s="216"/>
      <c r="VPS286" s="217"/>
      <c r="VPT286" s="163"/>
      <c r="VPU286" s="163"/>
      <c r="VPV286" s="216"/>
      <c r="VPW286" s="217"/>
      <c r="VPX286" s="163"/>
      <c r="VPY286" s="163"/>
      <c r="VPZ286" s="216"/>
      <c r="VQA286" s="217"/>
      <c r="VQB286" s="163"/>
      <c r="VQC286" s="163"/>
      <c r="VQD286" s="216"/>
      <c r="VQE286" s="217"/>
      <c r="VQF286" s="163"/>
      <c r="VQG286" s="163"/>
      <c r="VQH286" s="216"/>
      <c r="VQI286" s="217"/>
      <c r="VQJ286" s="163"/>
      <c r="VQK286" s="163"/>
      <c r="VQL286" s="216"/>
      <c r="VQM286" s="217"/>
      <c r="VQN286" s="163"/>
      <c r="VQO286" s="163"/>
      <c r="VQP286" s="216"/>
      <c r="VQQ286" s="217"/>
      <c r="VQR286" s="163"/>
      <c r="VQS286" s="163"/>
      <c r="VQT286" s="216"/>
      <c r="VQU286" s="217"/>
      <c r="VQV286" s="163"/>
      <c r="VQW286" s="163"/>
      <c r="VQX286" s="216"/>
      <c r="VQY286" s="217"/>
      <c r="VQZ286" s="163"/>
      <c r="VRA286" s="163"/>
      <c r="VRB286" s="216"/>
      <c r="VRC286" s="217"/>
      <c r="VRD286" s="163"/>
      <c r="VRE286" s="163"/>
      <c r="VRF286" s="216"/>
      <c r="VRG286" s="217"/>
      <c r="VRH286" s="163"/>
      <c r="VRI286" s="163"/>
      <c r="VRJ286" s="216"/>
      <c r="VRK286" s="217"/>
      <c r="VRL286" s="163"/>
      <c r="VRM286" s="163"/>
      <c r="VRN286" s="216"/>
      <c r="VRO286" s="217"/>
      <c r="VRP286" s="163"/>
      <c r="VRQ286" s="163"/>
      <c r="VRR286" s="216"/>
      <c r="VRS286" s="217"/>
      <c r="VRT286" s="163"/>
      <c r="VRU286" s="163"/>
      <c r="VRV286" s="216"/>
      <c r="VRW286" s="217"/>
      <c r="VRX286" s="163"/>
      <c r="VRY286" s="163"/>
      <c r="VRZ286" s="216"/>
      <c r="VSA286" s="217"/>
      <c r="VSB286" s="163"/>
      <c r="VSC286" s="163"/>
      <c r="VSD286" s="216"/>
      <c r="VSE286" s="217"/>
      <c r="VSF286" s="163"/>
      <c r="VSG286" s="163"/>
      <c r="VSH286" s="216"/>
      <c r="VSI286" s="217"/>
      <c r="VSJ286" s="163"/>
      <c r="VSK286" s="163"/>
      <c r="VSL286" s="216"/>
      <c r="VSM286" s="217"/>
      <c r="VSN286" s="163"/>
      <c r="VSO286" s="163"/>
      <c r="VSP286" s="216"/>
      <c r="VSQ286" s="217"/>
      <c r="VSR286" s="163"/>
      <c r="VSS286" s="163"/>
      <c r="VST286" s="216"/>
      <c r="VSU286" s="217"/>
      <c r="VSV286" s="163"/>
      <c r="VSW286" s="163"/>
      <c r="VSX286" s="216"/>
      <c r="VSY286" s="217"/>
      <c r="VSZ286" s="163"/>
      <c r="VTA286" s="163"/>
      <c r="VTB286" s="216"/>
      <c r="VTC286" s="217"/>
      <c r="VTD286" s="163"/>
      <c r="VTE286" s="163"/>
      <c r="VTF286" s="216"/>
      <c r="VTG286" s="217"/>
      <c r="VTH286" s="163"/>
      <c r="VTI286" s="163"/>
      <c r="VTJ286" s="216"/>
      <c r="VTK286" s="217"/>
      <c r="VTL286" s="163"/>
      <c r="VTM286" s="163"/>
      <c r="VTN286" s="216"/>
      <c r="VTO286" s="217"/>
      <c r="VTP286" s="163"/>
      <c r="VTQ286" s="163"/>
      <c r="VTR286" s="216"/>
      <c r="VTS286" s="217"/>
      <c r="VTT286" s="163"/>
      <c r="VTU286" s="163"/>
      <c r="VTV286" s="216"/>
      <c r="VTW286" s="217"/>
      <c r="VTX286" s="163"/>
      <c r="VTY286" s="163"/>
      <c r="VTZ286" s="216"/>
      <c r="VUA286" s="217"/>
      <c r="VUB286" s="163"/>
      <c r="VUC286" s="163"/>
      <c r="VUD286" s="216"/>
      <c r="VUE286" s="217"/>
      <c r="VUF286" s="163"/>
      <c r="VUG286" s="163"/>
      <c r="VUH286" s="216"/>
      <c r="VUI286" s="217"/>
      <c r="VUJ286" s="163"/>
      <c r="VUK286" s="163"/>
      <c r="VUL286" s="216"/>
      <c r="VUM286" s="217"/>
      <c r="VUN286" s="163"/>
      <c r="VUO286" s="163"/>
      <c r="VUP286" s="216"/>
      <c r="VUQ286" s="217"/>
      <c r="VUR286" s="163"/>
      <c r="VUS286" s="163"/>
      <c r="VUT286" s="216"/>
      <c r="VUU286" s="217"/>
      <c r="VUV286" s="163"/>
      <c r="VUW286" s="163"/>
      <c r="VUX286" s="216"/>
      <c r="VUY286" s="217"/>
      <c r="VUZ286" s="163"/>
      <c r="VVA286" s="163"/>
      <c r="VVB286" s="216"/>
      <c r="VVC286" s="217"/>
      <c r="VVD286" s="163"/>
      <c r="VVE286" s="163"/>
      <c r="VVF286" s="216"/>
      <c r="VVG286" s="217"/>
      <c r="VVH286" s="163"/>
      <c r="VVI286" s="163"/>
      <c r="VVJ286" s="216"/>
      <c r="VVK286" s="217"/>
      <c r="VVL286" s="163"/>
      <c r="VVM286" s="163"/>
      <c r="VVN286" s="216"/>
      <c r="VVO286" s="217"/>
      <c r="VVP286" s="163"/>
      <c r="VVQ286" s="163"/>
      <c r="VVR286" s="216"/>
      <c r="VVS286" s="217"/>
      <c r="VVT286" s="163"/>
      <c r="VVU286" s="163"/>
      <c r="VVV286" s="216"/>
      <c r="VVW286" s="217"/>
      <c r="VVX286" s="163"/>
      <c r="VVY286" s="163"/>
      <c r="VVZ286" s="216"/>
      <c r="VWA286" s="217"/>
      <c r="VWB286" s="163"/>
      <c r="VWC286" s="163"/>
      <c r="VWD286" s="216"/>
      <c r="VWE286" s="217"/>
      <c r="VWF286" s="163"/>
      <c r="VWG286" s="163"/>
      <c r="VWH286" s="216"/>
      <c r="VWI286" s="217"/>
      <c r="VWJ286" s="163"/>
      <c r="VWK286" s="163"/>
      <c r="VWL286" s="216"/>
      <c r="VWM286" s="217"/>
      <c r="VWN286" s="163"/>
      <c r="VWO286" s="163"/>
      <c r="VWP286" s="216"/>
      <c r="VWQ286" s="217"/>
      <c r="VWR286" s="163"/>
      <c r="VWS286" s="163"/>
      <c r="VWT286" s="216"/>
      <c r="VWU286" s="217"/>
      <c r="VWV286" s="163"/>
      <c r="VWW286" s="163"/>
      <c r="VWX286" s="216"/>
      <c r="VWY286" s="217"/>
      <c r="VWZ286" s="163"/>
      <c r="VXA286" s="163"/>
      <c r="VXB286" s="216"/>
      <c r="VXC286" s="217"/>
      <c r="VXD286" s="163"/>
      <c r="VXE286" s="163"/>
      <c r="VXF286" s="216"/>
      <c r="VXG286" s="217"/>
      <c r="VXH286" s="163"/>
      <c r="VXI286" s="163"/>
      <c r="VXJ286" s="216"/>
      <c r="VXK286" s="217"/>
      <c r="VXL286" s="163"/>
      <c r="VXM286" s="163"/>
      <c r="VXN286" s="216"/>
      <c r="VXO286" s="217"/>
      <c r="VXP286" s="163"/>
      <c r="VXQ286" s="163"/>
      <c r="VXR286" s="216"/>
      <c r="VXS286" s="217"/>
      <c r="VXT286" s="163"/>
      <c r="VXU286" s="163"/>
      <c r="VXV286" s="216"/>
      <c r="VXW286" s="217"/>
      <c r="VXX286" s="163"/>
      <c r="VXY286" s="163"/>
      <c r="VXZ286" s="216"/>
      <c r="VYA286" s="217"/>
      <c r="VYB286" s="163"/>
      <c r="VYC286" s="163"/>
      <c r="VYD286" s="216"/>
      <c r="VYE286" s="217"/>
      <c r="VYF286" s="163"/>
      <c r="VYG286" s="163"/>
      <c r="VYH286" s="216"/>
      <c r="VYI286" s="217"/>
      <c r="VYJ286" s="163"/>
      <c r="VYK286" s="163"/>
      <c r="VYL286" s="216"/>
      <c r="VYM286" s="217"/>
      <c r="VYN286" s="163"/>
      <c r="VYO286" s="163"/>
      <c r="VYP286" s="216"/>
      <c r="VYQ286" s="217"/>
      <c r="VYR286" s="163"/>
      <c r="VYS286" s="163"/>
      <c r="VYT286" s="216"/>
      <c r="VYU286" s="217"/>
      <c r="VYV286" s="163"/>
      <c r="VYW286" s="163"/>
      <c r="VYX286" s="216"/>
      <c r="VYY286" s="217"/>
      <c r="VYZ286" s="163"/>
      <c r="VZA286" s="163"/>
      <c r="VZB286" s="216"/>
      <c r="VZC286" s="217"/>
      <c r="VZD286" s="163"/>
      <c r="VZE286" s="163"/>
      <c r="VZF286" s="216"/>
      <c r="VZG286" s="217"/>
      <c r="VZH286" s="163"/>
      <c r="VZI286" s="163"/>
      <c r="VZJ286" s="216"/>
      <c r="VZK286" s="217"/>
      <c r="VZL286" s="163"/>
      <c r="VZM286" s="163"/>
      <c r="VZN286" s="216"/>
      <c r="VZO286" s="217"/>
      <c r="VZP286" s="163"/>
      <c r="VZQ286" s="163"/>
      <c r="VZR286" s="216"/>
      <c r="VZS286" s="217"/>
      <c r="VZT286" s="163"/>
      <c r="VZU286" s="163"/>
      <c r="VZV286" s="216"/>
      <c r="VZW286" s="217"/>
      <c r="VZX286" s="163"/>
      <c r="VZY286" s="163"/>
      <c r="VZZ286" s="216"/>
      <c r="WAA286" s="217"/>
      <c r="WAB286" s="163"/>
      <c r="WAC286" s="163"/>
      <c r="WAD286" s="216"/>
      <c r="WAE286" s="217"/>
      <c r="WAF286" s="163"/>
      <c r="WAG286" s="163"/>
      <c r="WAH286" s="216"/>
      <c r="WAI286" s="217"/>
      <c r="WAJ286" s="163"/>
      <c r="WAK286" s="163"/>
      <c r="WAL286" s="216"/>
      <c r="WAM286" s="217"/>
      <c r="WAN286" s="163"/>
      <c r="WAO286" s="163"/>
      <c r="WAP286" s="216"/>
      <c r="WAQ286" s="217"/>
      <c r="WAR286" s="163"/>
      <c r="WAS286" s="163"/>
      <c r="WAT286" s="216"/>
      <c r="WAU286" s="217"/>
      <c r="WAV286" s="163"/>
      <c r="WAW286" s="163"/>
      <c r="WAX286" s="216"/>
      <c r="WAY286" s="217"/>
      <c r="WAZ286" s="163"/>
      <c r="WBA286" s="163"/>
      <c r="WBB286" s="216"/>
      <c r="WBC286" s="217"/>
      <c r="WBD286" s="163"/>
      <c r="WBE286" s="163"/>
      <c r="WBF286" s="216"/>
      <c r="WBG286" s="217"/>
      <c r="WBH286" s="163"/>
      <c r="WBI286" s="163"/>
      <c r="WBJ286" s="216"/>
      <c r="WBK286" s="217"/>
      <c r="WBL286" s="163"/>
      <c r="WBM286" s="163"/>
      <c r="WBN286" s="216"/>
      <c r="WBO286" s="217"/>
      <c r="WBP286" s="163"/>
      <c r="WBQ286" s="163"/>
      <c r="WBR286" s="216"/>
      <c r="WBS286" s="217"/>
      <c r="WBT286" s="163"/>
      <c r="WBU286" s="163"/>
      <c r="WBV286" s="216"/>
      <c r="WBW286" s="217"/>
      <c r="WBX286" s="163"/>
      <c r="WBY286" s="163"/>
      <c r="WBZ286" s="216"/>
      <c r="WCA286" s="217"/>
      <c r="WCB286" s="163"/>
      <c r="WCC286" s="163"/>
      <c r="WCD286" s="216"/>
      <c r="WCE286" s="217"/>
      <c r="WCF286" s="163"/>
      <c r="WCG286" s="163"/>
      <c r="WCH286" s="216"/>
      <c r="WCI286" s="217"/>
      <c r="WCJ286" s="163"/>
      <c r="WCK286" s="163"/>
      <c r="WCL286" s="216"/>
      <c r="WCM286" s="217"/>
      <c r="WCN286" s="163"/>
      <c r="WCO286" s="163"/>
      <c r="WCP286" s="216"/>
      <c r="WCQ286" s="217"/>
      <c r="WCR286" s="163"/>
      <c r="WCS286" s="163"/>
      <c r="WCT286" s="216"/>
      <c r="WCU286" s="217"/>
      <c r="WCV286" s="163"/>
      <c r="WCW286" s="163"/>
      <c r="WCX286" s="216"/>
      <c r="WCY286" s="217"/>
      <c r="WCZ286" s="163"/>
      <c r="WDA286" s="163"/>
      <c r="WDB286" s="216"/>
      <c r="WDC286" s="217"/>
      <c r="WDD286" s="163"/>
      <c r="WDE286" s="163"/>
      <c r="WDF286" s="216"/>
      <c r="WDG286" s="217"/>
      <c r="WDH286" s="163"/>
      <c r="WDI286" s="163"/>
      <c r="WDJ286" s="216"/>
      <c r="WDK286" s="217"/>
      <c r="WDL286" s="163"/>
      <c r="WDM286" s="163"/>
      <c r="WDN286" s="216"/>
      <c r="WDO286" s="217"/>
      <c r="WDP286" s="163"/>
      <c r="WDQ286" s="163"/>
      <c r="WDR286" s="216"/>
      <c r="WDS286" s="217"/>
      <c r="WDT286" s="163"/>
      <c r="WDU286" s="163"/>
      <c r="WDV286" s="216"/>
      <c r="WDW286" s="217"/>
      <c r="WDX286" s="163"/>
      <c r="WDY286" s="163"/>
      <c r="WDZ286" s="216"/>
      <c r="WEA286" s="217"/>
      <c r="WEB286" s="163"/>
      <c r="WEC286" s="163"/>
      <c r="WED286" s="216"/>
      <c r="WEE286" s="217"/>
      <c r="WEF286" s="163"/>
      <c r="WEG286" s="163"/>
      <c r="WEH286" s="216"/>
      <c r="WEI286" s="217"/>
      <c r="WEJ286" s="163"/>
      <c r="WEK286" s="163"/>
      <c r="WEL286" s="216"/>
      <c r="WEM286" s="217"/>
      <c r="WEN286" s="163"/>
      <c r="WEO286" s="163"/>
      <c r="WEP286" s="216"/>
      <c r="WEQ286" s="217"/>
      <c r="WER286" s="163"/>
      <c r="WES286" s="163"/>
      <c r="WET286" s="216"/>
      <c r="WEU286" s="217"/>
      <c r="WEV286" s="163"/>
      <c r="WEW286" s="163"/>
      <c r="WEX286" s="216"/>
      <c r="WEY286" s="217"/>
      <c r="WEZ286" s="163"/>
      <c r="WFA286" s="163"/>
      <c r="WFB286" s="216"/>
      <c r="WFC286" s="217"/>
      <c r="WFD286" s="163"/>
      <c r="WFE286" s="163"/>
      <c r="WFF286" s="216"/>
      <c r="WFG286" s="217"/>
      <c r="WFH286" s="163"/>
      <c r="WFI286" s="163"/>
      <c r="WFJ286" s="216"/>
      <c r="WFK286" s="217"/>
      <c r="WFL286" s="163"/>
      <c r="WFM286" s="163"/>
      <c r="WFN286" s="216"/>
      <c r="WFO286" s="217"/>
      <c r="WFP286" s="163"/>
      <c r="WFQ286" s="163"/>
      <c r="WFR286" s="216"/>
      <c r="WFS286" s="217"/>
      <c r="WFT286" s="163"/>
      <c r="WFU286" s="163"/>
      <c r="WFV286" s="216"/>
      <c r="WFW286" s="217"/>
      <c r="WFX286" s="163"/>
      <c r="WFY286" s="163"/>
      <c r="WFZ286" s="216"/>
      <c r="WGA286" s="217"/>
      <c r="WGB286" s="163"/>
      <c r="WGC286" s="163"/>
      <c r="WGD286" s="216"/>
      <c r="WGE286" s="217"/>
      <c r="WGF286" s="163"/>
      <c r="WGG286" s="163"/>
      <c r="WGH286" s="216"/>
      <c r="WGI286" s="217"/>
      <c r="WGJ286" s="163"/>
      <c r="WGK286" s="163"/>
      <c r="WGL286" s="216"/>
      <c r="WGM286" s="217"/>
      <c r="WGN286" s="163"/>
      <c r="WGO286" s="163"/>
      <c r="WGP286" s="216"/>
      <c r="WGQ286" s="217"/>
      <c r="WGR286" s="163"/>
      <c r="WGS286" s="163"/>
      <c r="WGT286" s="216"/>
      <c r="WGU286" s="217"/>
      <c r="WGV286" s="163"/>
      <c r="WGW286" s="163"/>
      <c r="WGX286" s="216"/>
      <c r="WGY286" s="217"/>
      <c r="WGZ286" s="163"/>
      <c r="WHA286" s="163"/>
      <c r="WHB286" s="216"/>
      <c r="WHC286" s="217"/>
      <c r="WHD286" s="163"/>
      <c r="WHE286" s="163"/>
      <c r="WHF286" s="216"/>
      <c r="WHG286" s="217"/>
      <c r="WHH286" s="163"/>
      <c r="WHI286" s="163"/>
      <c r="WHJ286" s="216"/>
      <c r="WHK286" s="217"/>
      <c r="WHL286" s="163"/>
      <c r="WHM286" s="163"/>
      <c r="WHN286" s="216"/>
      <c r="WHO286" s="217"/>
      <c r="WHP286" s="163"/>
      <c r="WHQ286" s="163"/>
      <c r="WHR286" s="216"/>
      <c r="WHS286" s="217"/>
      <c r="WHT286" s="163"/>
      <c r="WHU286" s="163"/>
      <c r="WHV286" s="216"/>
      <c r="WHW286" s="217"/>
      <c r="WHX286" s="163"/>
      <c r="WHY286" s="163"/>
      <c r="WHZ286" s="216"/>
      <c r="WIA286" s="217"/>
      <c r="WIB286" s="163"/>
      <c r="WIC286" s="163"/>
      <c r="WID286" s="216"/>
      <c r="WIE286" s="217"/>
      <c r="WIF286" s="163"/>
      <c r="WIG286" s="163"/>
      <c r="WIH286" s="216"/>
      <c r="WII286" s="217"/>
      <c r="WIJ286" s="163"/>
      <c r="WIK286" s="163"/>
      <c r="WIL286" s="216"/>
      <c r="WIM286" s="217"/>
      <c r="WIN286" s="163"/>
      <c r="WIO286" s="163"/>
      <c r="WIP286" s="216"/>
      <c r="WIQ286" s="217"/>
      <c r="WIR286" s="163"/>
      <c r="WIS286" s="163"/>
      <c r="WIT286" s="216"/>
      <c r="WIU286" s="217"/>
      <c r="WIV286" s="163"/>
      <c r="WIW286" s="163"/>
      <c r="WIX286" s="216"/>
      <c r="WIY286" s="217"/>
      <c r="WIZ286" s="163"/>
      <c r="WJA286" s="163"/>
      <c r="WJB286" s="216"/>
      <c r="WJC286" s="217"/>
      <c r="WJD286" s="163"/>
      <c r="WJE286" s="163"/>
      <c r="WJF286" s="216"/>
      <c r="WJG286" s="217"/>
      <c r="WJH286" s="163"/>
      <c r="WJI286" s="163"/>
      <c r="WJJ286" s="216"/>
      <c r="WJK286" s="217"/>
      <c r="WJL286" s="163"/>
      <c r="WJM286" s="163"/>
      <c r="WJN286" s="216"/>
      <c r="WJO286" s="217"/>
      <c r="WJP286" s="163"/>
      <c r="WJQ286" s="163"/>
      <c r="WJR286" s="216"/>
      <c r="WJS286" s="217"/>
      <c r="WJT286" s="163"/>
      <c r="WJU286" s="163"/>
      <c r="WJV286" s="216"/>
      <c r="WJW286" s="217"/>
      <c r="WJX286" s="163"/>
      <c r="WJY286" s="163"/>
      <c r="WJZ286" s="216"/>
      <c r="WKA286" s="217"/>
      <c r="WKB286" s="163"/>
      <c r="WKC286" s="163"/>
      <c r="WKD286" s="216"/>
      <c r="WKE286" s="217"/>
      <c r="WKF286" s="163"/>
      <c r="WKG286" s="163"/>
      <c r="WKH286" s="216"/>
      <c r="WKI286" s="217"/>
      <c r="WKJ286" s="163"/>
      <c r="WKK286" s="163"/>
      <c r="WKL286" s="216"/>
      <c r="WKM286" s="217"/>
      <c r="WKN286" s="163"/>
      <c r="WKO286" s="163"/>
      <c r="WKP286" s="216"/>
      <c r="WKQ286" s="217"/>
      <c r="WKR286" s="163"/>
      <c r="WKS286" s="163"/>
      <c r="WKT286" s="216"/>
      <c r="WKU286" s="217"/>
      <c r="WKV286" s="163"/>
      <c r="WKW286" s="163"/>
      <c r="WKX286" s="216"/>
      <c r="WKY286" s="217"/>
      <c r="WKZ286" s="163"/>
      <c r="WLA286" s="163"/>
      <c r="WLB286" s="216"/>
      <c r="WLC286" s="217"/>
      <c r="WLD286" s="163"/>
      <c r="WLE286" s="163"/>
      <c r="WLF286" s="216"/>
      <c r="WLG286" s="217"/>
      <c r="WLH286" s="163"/>
      <c r="WLI286" s="163"/>
      <c r="WLJ286" s="216"/>
      <c r="WLK286" s="217"/>
      <c r="WLL286" s="163"/>
      <c r="WLM286" s="163"/>
      <c r="WLN286" s="216"/>
      <c r="WLO286" s="217"/>
      <c r="WLP286" s="163"/>
      <c r="WLQ286" s="163"/>
      <c r="WLR286" s="216"/>
      <c r="WLS286" s="217"/>
      <c r="WLT286" s="163"/>
      <c r="WLU286" s="163"/>
      <c r="WLV286" s="216"/>
      <c r="WLW286" s="217"/>
      <c r="WLX286" s="163"/>
      <c r="WLY286" s="163"/>
      <c r="WLZ286" s="216"/>
      <c r="WMA286" s="217"/>
      <c r="WMB286" s="163"/>
      <c r="WMC286" s="163"/>
      <c r="WMD286" s="216"/>
      <c r="WME286" s="217"/>
      <c r="WMF286" s="163"/>
      <c r="WMG286" s="163"/>
      <c r="WMH286" s="216"/>
      <c r="WMI286" s="217"/>
      <c r="WMJ286" s="163"/>
      <c r="WMK286" s="163"/>
      <c r="WML286" s="216"/>
      <c r="WMM286" s="217"/>
      <c r="WMN286" s="163"/>
      <c r="WMO286" s="163"/>
      <c r="WMP286" s="216"/>
      <c r="WMQ286" s="217"/>
      <c r="WMR286" s="163"/>
      <c r="WMS286" s="163"/>
      <c r="WMT286" s="216"/>
      <c r="WMU286" s="217"/>
      <c r="WMV286" s="163"/>
      <c r="WMW286" s="163"/>
      <c r="WMX286" s="216"/>
      <c r="WMY286" s="217"/>
      <c r="WMZ286" s="163"/>
      <c r="WNA286" s="163"/>
      <c r="WNB286" s="216"/>
      <c r="WNC286" s="217"/>
      <c r="WND286" s="163"/>
      <c r="WNE286" s="163"/>
      <c r="WNF286" s="216"/>
      <c r="WNG286" s="217"/>
      <c r="WNH286" s="163"/>
      <c r="WNI286" s="163"/>
      <c r="WNJ286" s="216"/>
      <c r="WNK286" s="217"/>
      <c r="WNL286" s="163"/>
      <c r="WNM286" s="163"/>
      <c r="WNN286" s="216"/>
      <c r="WNO286" s="217"/>
      <c r="WNP286" s="163"/>
      <c r="WNQ286" s="163"/>
      <c r="WNR286" s="216"/>
      <c r="WNS286" s="217"/>
      <c r="WNT286" s="163"/>
      <c r="WNU286" s="163"/>
      <c r="WNV286" s="216"/>
      <c r="WNW286" s="217"/>
      <c r="WNX286" s="163"/>
      <c r="WNY286" s="163"/>
      <c r="WNZ286" s="216"/>
      <c r="WOA286" s="217"/>
      <c r="WOB286" s="163"/>
      <c r="WOC286" s="163"/>
      <c r="WOD286" s="216"/>
      <c r="WOE286" s="217"/>
      <c r="WOF286" s="163"/>
      <c r="WOG286" s="163"/>
      <c r="WOH286" s="216"/>
      <c r="WOI286" s="217"/>
      <c r="WOJ286" s="163"/>
      <c r="WOK286" s="163"/>
      <c r="WOL286" s="216"/>
      <c r="WOM286" s="217"/>
      <c r="WON286" s="163"/>
      <c r="WOO286" s="163"/>
      <c r="WOP286" s="216"/>
      <c r="WOQ286" s="217"/>
      <c r="WOR286" s="163"/>
      <c r="WOS286" s="163"/>
      <c r="WOT286" s="216"/>
      <c r="WOU286" s="217"/>
      <c r="WOV286" s="163"/>
      <c r="WOW286" s="163"/>
      <c r="WOX286" s="216"/>
      <c r="WOY286" s="217"/>
      <c r="WOZ286" s="163"/>
      <c r="WPA286" s="163"/>
      <c r="WPB286" s="216"/>
      <c r="WPC286" s="217"/>
      <c r="WPD286" s="163"/>
      <c r="WPE286" s="163"/>
      <c r="WPF286" s="216"/>
      <c r="WPG286" s="217"/>
      <c r="WPH286" s="163"/>
      <c r="WPI286" s="163"/>
      <c r="WPJ286" s="216"/>
      <c r="WPK286" s="217"/>
      <c r="WPL286" s="163"/>
      <c r="WPM286" s="163"/>
      <c r="WPN286" s="216"/>
      <c r="WPO286" s="217"/>
      <c r="WPP286" s="163"/>
      <c r="WPQ286" s="163"/>
      <c r="WPR286" s="216"/>
      <c r="WPS286" s="217"/>
      <c r="WPT286" s="163"/>
      <c r="WPU286" s="163"/>
      <c r="WPV286" s="216"/>
      <c r="WPW286" s="217"/>
      <c r="WPX286" s="163"/>
      <c r="WPY286" s="163"/>
      <c r="WPZ286" s="216"/>
      <c r="WQA286" s="217"/>
      <c r="WQB286" s="163"/>
      <c r="WQC286" s="163"/>
      <c r="WQD286" s="216"/>
      <c r="WQE286" s="217"/>
      <c r="WQF286" s="163"/>
      <c r="WQG286" s="163"/>
      <c r="WQH286" s="216"/>
      <c r="WQI286" s="217"/>
      <c r="WQJ286" s="163"/>
      <c r="WQK286" s="163"/>
      <c r="WQL286" s="216"/>
      <c r="WQM286" s="217"/>
      <c r="WQN286" s="163"/>
      <c r="WQO286" s="163"/>
      <c r="WQP286" s="216"/>
      <c r="WQQ286" s="217"/>
      <c r="WQR286" s="163"/>
      <c r="WQS286" s="163"/>
      <c r="WQT286" s="216"/>
      <c r="WQU286" s="217"/>
      <c r="WQV286" s="163"/>
      <c r="WQW286" s="163"/>
      <c r="WQX286" s="216"/>
      <c r="WQY286" s="217"/>
      <c r="WQZ286" s="163"/>
      <c r="WRA286" s="163"/>
      <c r="WRB286" s="216"/>
      <c r="WRC286" s="217"/>
      <c r="WRD286" s="163"/>
      <c r="WRE286" s="163"/>
      <c r="WRF286" s="216"/>
      <c r="WRG286" s="217"/>
      <c r="WRH286" s="163"/>
      <c r="WRI286" s="163"/>
      <c r="WRJ286" s="216"/>
      <c r="WRK286" s="217"/>
      <c r="WRL286" s="163"/>
      <c r="WRM286" s="163"/>
      <c r="WRN286" s="216"/>
      <c r="WRO286" s="217"/>
      <c r="WRP286" s="163"/>
      <c r="WRQ286" s="163"/>
      <c r="WRR286" s="216"/>
      <c r="WRS286" s="217"/>
      <c r="WRT286" s="163"/>
      <c r="WRU286" s="163"/>
      <c r="WRV286" s="216"/>
      <c r="WRW286" s="217"/>
      <c r="WRX286" s="163"/>
      <c r="WRY286" s="163"/>
      <c r="WRZ286" s="216"/>
      <c r="WSA286" s="217"/>
      <c r="WSB286" s="163"/>
      <c r="WSC286" s="163"/>
      <c r="WSD286" s="216"/>
      <c r="WSE286" s="217"/>
      <c r="WSF286" s="163"/>
      <c r="WSG286" s="163"/>
      <c r="WSH286" s="216"/>
      <c r="WSI286" s="217"/>
      <c r="WSJ286" s="163"/>
      <c r="WSK286" s="163"/>
      <c r="WSL286" s="216"/>
      <c r="WSM286" s="217"/>
      <c r="WSN286" s="163"/>
      <c r="WSO286" s="163"/>
      <c r="WSP286" s="216"/>
      <c r="WSQ286" s="217"/>
      <c r="WSR286" s="163"/>
      <c r="WSS286" s="163"/>
      <c r="WST286" s="216"/>
      <c r="WSU286" s="217"/>
      <c r="WSV286" s="163"/>
      <c r="WSW286" s="163"/>
      <c r="WSX286" s="216"/>
      <c r="WSY286" s="217"/>
      <c r="WSZ286" s="163"/>
      <c r="WTA286" s="163"/>
      <c r="WTB286" s="216"/>
      <c r="WTC286" s="217"/>
      <c r="WTD286" s="163"/>
      <c r="WTE286" s="163"/>
      <c r="WTF286" s="216"/>
      <c r="WTG286" s="217"/>
      <c r="WTH286" s="163"/>
      <c r="WTI286" s="163"/>
      <c r="WTJ286" s="216"/>
      <c r="WTK286" s="217"/>
      <c r="WTL286" s="163"/>
      <c r="WTM286" s="163"/>
      <c r="WTN286" s="216"/>
      <c r="WTO286" s="217"/>
      <c r="WTP286" s="163"/>
      <c r="WTQ286" s="163"/>
      <c r="WTR286" s="216"/>
      <c r="WTS286" s="217"/>
      <c r="WTT286" s="163"/>
      <c r="WTU286" s="163"/>
      <c r="WTV286" s="216"/>
      <c r="WTW286" s="217"/>
      <c r="WTX286" s="163"/>
      <c r="WTY286" s="163"/>
      <c r="WTZ286" s="216"/>
      <c r="WUA286" s="217"/>
      <c r="WUB286" s="163"/>
      <c r="WUC286" s="163"/>
      <c r="WUD286" s="216"/>
      <c r="WUE286" s="217"/>
      <c r="WUF286" s="163"/>
      <c r="WUG286" s="163"/>
      <c r="WUH286" s="216"/>
      <c r="WUI286" s="217"/>
      <c r="WUJ286" s="163"/>
      <c r="WUK286" s="163"/>
      <c r="WUL286" s="216"/>
      <c r="WUM286" s="217"/>
      <c r="WUN286" s="163"/>
      <c r="WUO286" s="163"/>
      <c r="WUP286" s="216"/>
      <c r="WUQ286" s="217"/>
      <c r="WUR286" s="163"/>
      <c r="WUS286" s="163"/>
      <c r="WUT286" s="216"/>
      <c r="WUU286" s="217"/>
      <c r="WUV286" s="163"/>
      <c r="WUW286" s="163"/>
      <c r="WUX286" s="216"/>
      <c r="WUY286" s="217"/>
      <c r="WUZ286" s="163"/>
      <c r="WVA286" s="163"/>
      <c r="WVB286" s="216"/>
      <c r="WVC286" s="217"/>
      <c r="WVD286" s="163"/>
      <c r="WVE286" s="163"/>
      <c r="WVF286" s="216"/>
      <c r="WVG286" s="217"/>
      <c r="WVH286" s="163"/>
      <c r="WVI286" s="163"/>
      <c r="WVJ286" s="216"/>
      <c r="WVK286" s="217"/>
      <c r="WVL286" s="163"/>
      <c r="WVM286" s="163"/>
      <c r="WVN286" s="216"/>
      <c r="WVO286" s="217"/>
      <c r="WVP286" s="163"/>
      <c r="WVQ286" s="163"/>
      <c r="WVR286" s="216"/>
      <c r="WVS286" s="217"/>
      <c r="WVT286" s="163"/>
      <c r="WVU286" s="163"/>
      <c r="WVV286" s="216"/>
      <c r="WVW286" s="217"/>
      <c r="WVX286" s="163"/>
      <c r="WVY286" s="163"/>
      <c r="WVZ286" s="216"/>
      <c r="WWA286" s="217"/>
      <c r="WWB286" s="163"/>
      <c r="WWC286" s="163"/>
      <c r="WWD286" s="216"/>
      <c r="WWE286" s="217"/>
      <c r="WWF286" s="163"/>
      <c r="WWG286" s="163"/>
      <c r="WWH286" s="216"/>
      <c r="WWI286" s="217"/>
      <c r="WWJ286" s="163"/>
      <c r="WWK286" s="163"/>
      <c r="WWL286" s="216"/>
      <c r="WWM286" s="217"/>
      <c r="WWN286" s="163"/>
      <c r="WWO286" s="163"/>
      <c r="WWP286" s="216"/>
      <c r="WWQ286" s="217"/>
      <c r="WWR286" s="163"/>
      <c r="WWS286" s="163"/>
      <c r="WWT286" s="216"/>
      <c r="WWU286" s="217"/>
      <c r="WWV286" s="163"/>
      <c r="WWW286" s="163"/>
      <c r="WWX286" s="216"/>
      <c r="WWY286" s="217"/>
      <c r="WWZ286" s="163"/>
      <c r="WXA286" s="163"/>
      <c r="WXB286" s="216"/>
      <c r="WXC286" s="217"/>
      <c r="WXD286" s="163"/>
      <c r="WXE286" s="163"/>
      <c r="WXF286" s="216"/>
      <c r="WXG286" s="217"/>
      <c r="WXH286" s="163"/>
      <c r="WXI286" s="163"/>
      <c r="WXJ286" s="216"/>
      <c r="WXK286" s="217"/>
      <c r="WXL286" s="163"/>
      <c r="WXM286" s="163"/>
      <c r="WXN286" s="216"/>
      <c r="WXO286" s="217"/>
      <c r="WXP286" s="163"/>
      <c r="WXQ286" s="163"/>
      <c r="WXR286" s="216"/>
      <c r="WXS286" s="217"/>
      <c r="WXT286" s="163"/>
      <c r="WXU286" s="163"/>
      <c r="WXV286" s="216"/>
      <c r="WXW286" s="217"/>
      <c r="WXX286" s="163"/>
      <c r="WXY286" s="163"/>
      <c r="WXZ286" s="216"/>
      <c r="WYA286" s="217"/>
      <c r="WYB286" s="163"/>
      <c r="WYC286" s="163"/>
      <c r="WYD286" s="216"/>
      <c r="WYE286" s="217"/>
      <c r="WYF286" s="163"/>
      <c r="WYG286" s="163"/>
      <c r="WYH286" s="216"/>
      <c r="WYI286" s="217"/>
      <c r="WYJ286" s="163"/>
      <c r="WYK286" s="163"/>
      <c r="WYL286" s="216"/>
      <c r="WYM286" s="217"/>
      <c r="WYN286" s="163"/>
      <c r="WYO286" s="163"/>
      <c r="WYP286" s="216"/>
      <c r="WYQ286" s="217"/>
      <c r="WYR286" s="163"/>
      <c r="WYS286" s="163"/>
      <c r="WYT286" s="216"/>
      <c r="WYU286" s="217"/>
      <c r="WYV286" s="163"/>
      <c r="WYW286" s="163"/>
      <c r="WYX286" s="216"/>
      <c r="WYY286" s="217"/>
      <c r="WYZ286" s="163"/>
      <c r="WZA286" s="163"/>
      <c r="WZB286" s="216"/>
      <c r="WZC286" s="217"/>
      <c r="WZD286" s="163"/>
      <c r="WZE286" s="163"/>
      <c r="WZF286" s="216"/>
      <c r="WZG286" s="217"/>
      <c r="WZH286" s="163"/>
      <c r="WZI286" s="163"/>
      <c r="WZJ286" s="216"/>
      <c r="WZK286" s="217"/>
      <c r="WZL286" s="163"/>
      <c r="WZM286" s="163"/>
      <c r="WZN286" s="216"/>
      <c r="WZO286" s="217"/>
      <c r="WZP286" s="163"/>
      <c r="WZQ286" s="163"/>
      <c r="WZR286" s="216"/>
      <c r="WZS286" s="217"/>
      <c r="WZT286" s="163"/>
      <c r="WZU286" s="163"/>
      <c r="WZV286" s="216"/>
      <c r="WZW286" s="217"/>
      <c r="WZX286" s="163"/>
      <c r="WZY286" s="163"/>
      <c r="WZZ286" s="216"/>
      <c r="XAA286" s="217"/>
      <c r="XAB286" s="163"/>
      <c r="XAC286" s="163"/>
      <c r="XAD286" s="216"/>
      <c r="XAE286" s="217"/>
      <c r="XAF286" s="163"/>
      <c r="XAG286" s="163"/>
      <c r="XAH286" s="216"/>
      <c r="XAI286" s="217"/>
      <c r="XAJ286" s="163"/>
      <c r="XAK286" s="163"/>
      <c r="XAL286" s="216"/>
      <c r="XAM286" s="217"/>
      <c r="XAN286" s="163"/>
      <c r="XAO286" s="163"/>
      <c r="XAP286" s="216"/>
      <c r="XAQ286" s="217"/>
      <c r="XAR286" s="163"/>
      <c r="XAS286" s="163"/>
      <c r="XAT286" s="216"/>
      <c r="XAU286" s="217"/>
      <c r="XAV286" s="163"/>
      <c r="XAW286" s="163"/>
      <c r="XAX286" s="216"/>
      <c r="XAY286" s="217"/>
      <c r="XAZ286" s="163"/>
      <c r="XBA286" s="163"/>
      <c r="XBB286" s="216"/>
      <c r="XBC286" s="217"/>
      <c r="XBD286" s="163"/>
      <c r="XBE286" s="163"/>
      <c r="XBF286" s="216"/>
      <c r="XBG286" s="217"/>
      <c r="XBH286" s="163"/>
      <c r="XBI286" s="163"/>
      <c r="XBJ286" s="216"/>
      <c r="XBK286" s="217"/>
      <c r="XBL286" s="163"/>
      <c r="XBM286" s="163"/>
      <c r="XBN286" s="216"/>
      <c r="XBO286" s="217"/>
      <c r="XBP286" s="163"/>
      <c r="XBQ286" s="163"/>
      <c r="XBR286" s="216"/>
      <c r="XBS286" s="217"/>
      <c r="XBT286" s="163"/>
      <c r="XBU286" s="163"/>
      <c r="XBV286" s="216"/>
      <c r="XBW286" s="217"/>
      <c r="XBX286" s="163"/>
      <c r="XBY286" s="163"/>
      <c r="XBZ286" s="216"/>
      <c r="XCA286" s="217"/>
      <c r="XCB286" s="163"/>
      <c r="XCC286" s="163"/>
      <c r="XCD286" s="216"/>
      <c r="XCE286" s="217"/>
      <c r="XCF286" s="163"/>
      <c r="XCG286" s="163"/>
      <c r="XCH286" s="216"/>
      <c r="XCI286" s="217"/>
      <c r="XCJ286" s="163"/>
      <c r="XCK286" s="163"/>
      <c r="XCL286" s="216"/>
      <c r="XCM286" s="217"/>
      <c r="XCN286" s="163"/>
      <c r="XCO286" s="163"/>
      <c r="XCP286" s="216"/>
      <c r="XCQ286" s="217"/>
      <c r="XCR286" s="163"/>
      <c r="XCS286" s="163"/>
      <c r="XCT286" s="216"/>
      <c r="XCU286" s="217"/>
      <c r="XCV286" s="163"/>
      <c r="XCW286" s="163"/>
      <c r="XCX286" s="216"/>
      <c r="XCY286" s="217"/>
      <c r="XCZ286" s="163"/>
      <c r="XDA286" s="163"/>
      <c r="XDB286" s="216"/>
      <c r="XDC286" s="217"/>
      <c r="XDD286" s="163"/>
      <c r="XDE286" s="163"/>
      <c r="XDF286" s="216"/>
      <c r="XDG286" s="217"/>
      <c r="XDH286" s="163"/>
      <c r="XDI286" s="163"/>
      <c r="XDJ286" s="216"/>
      <c r="XDK286" s="217"/>
      <c r="XDL286" s="163"/>
      <c r="XDM286" s="163"/>
      <c r="XDN286" s="216"/>
      <c r="XDO286" s="217"/>
      <c r="XDP286" s="163"/>
      <c r="XDQ286" s="163"/>
      <c r="XDR286" s="216"/>
      <c r="XDS286" s="217"/>
      <c r="XDT286" s="163"/>
      <c r="XDU286" s="163"/>
      <c r="XDV286" s="216"/>
      <c r="XDW286" s="217"/>
      <c r="XDX286" s="163"/>
      <c r="XDY286" s="163"/>
      <c r="XDZ286" s="216"/>
      <c r="XEA286" s="217"/>
      <c r="XEB286" s="163"/>
      <c r="XEC286" s="163"/>
      <c r="XED286" s="216"/>
      <c r="XEE286" s="217"/>
      <c r="XEF286" s="163"/>
      <c r="XEG286" s="163"/>
      <c r="XEH286" s="216"/>
      <c r="XEI286" s="217"/>
      <c r="XEJ286" s="163"/>
      <c r="XEK286" s="163"/>
      <c r="XEL286" s="216"/>
      <c r="XEM286" s="217"/>
      <c r="XEN286" s="163"/>
      <c r="XEO286" s="163"/>
      <c r="XEP286" s="216"/>
      <c r="XEQ286" s="217"/>
      <c r="XER286" s="163"/>
      <c r="XES286" s="163"/>
      <c r="XET286" s="216"/>
      <c r="XEU286" s="217"/>
      <c r="XEV286" s="163"/>
      <c r="XEW286" s="163"/>
      <c r="XEX286" s="216"/>
      <c r="XEY286" s="217"/>
      <c r="XEZ286" s="163"/>
      <c r="XFA286" s="163"/>
      <c r="XFB286" s="216"/>
      <c r="XFC286" s="217"/>
    </row>
    <row r="287" spans="1:16383" s="129" customFormat="1" ht="15.75" hidden="1" customHeight="1">
      <c r="A287" s="587">
        <v>17</v>
      </c>
      <c r="B287" s="593" t="s">
        <v>478</v>
      </c>
      <c r="C287" s="156" t="s">
        <v>45</v>
      </c>
      <c r="D287" s="334" t="s">
        <v>204</v>
      </c>
      <c r="E287" s="138">
        <f>F287+G287</f>
        <v>2.2999999999999998</v>
      </c>
      <c r="F287" s="258"/>
      <c r="G287" s="139">
        <f t="shared" si="14"/>
        <v>2.2999999999999998</v>
      </c>
      <c r="H287" s="139">
        <v>2.2999999999999998</v>
      </c>
      <c r="I287" s="139"/>
      <c r="J287" s="139"/>
      <c r="K287" s="138"/>
      <c r="L287" s="139"/>
      <c r="M287" s="139"/>
      <c r="N287" s="139"/>
      <c r="O287" s="139"/>
      <c r="P287" s="139"/>
      <c r="Q287" s="139"/>
      <c r="R287" s="139"/>
      <c r="S287" s="139"/>
      <c r="T287" s="152" t="s">
        <v>183</v>
      </c>
    </row>
    <row r="288" spans="1:16383" s="129" customFormat="1" hidden="1">
      <c r="A288" s="587"/>
      <c r="B288" s="594"/>
      <c r="C288" s="156" t="s">
        <v>45</v>
      </c>
      <c r="D288" s="334" t="s">
        <v>204</v>
      </c>
      <c r="E288" s="138">
        <f>F288+G288</f>
        <v>3.5</v>
      </c>
      <c r="F288" s="258"/>
      <c r="G288" s="139">
        <f t="shared" si="14"/>
        <v>3.5</v>
      </c>
      <c r="H288" s="139"/>
      <c r="I288" s="139"/>
      <c r="J288" s="139"/>
      <c r="K288" s="138">
        <v>3.5</v>
      </c>
      <c r="L288" s="139"/>
      <c r="M288" s="139"/>
      <c r="N288" s="139"/>
      <c r="O288" s="139"/>
      <c r="P288" s="139"/>
      <c r="Q288" s="139"/>
      <c r="R288" s="139"/>
      <c r="S288" s="139"/>
      <c r="T288" s="152" t="s">
        <v>191</v>
      </c>
    </row>
    <row r="289" spans="1:16383" s="129" customFormat="1" hidden="1">
      <c r="A289" s="587"/>
      <c r="B289" s="595"/>
      <c r="C289" s="156" t="s">
        <v>45</v>
      </c>
      <c r="D289" s="334" t="s">
        <v>204</v>
      </c>
      <c r="E289" s="138">
        <f>F289+G289</f>
        <v>4.0999999999999996</v>
      </c>
      <c r="F289" s="258"/>
      <c r="G289" s="139">
        <f t="shared" si="14"/>
        <v>4.0999999999999996</v>
      </c>
      <c r="H289" s="139"/>
      <c r="I289" s="139"/>
      <c r="J289" s="139"/>
      <c r="K289" s="138">
        <v>4.0999999999999996</v>
      </c>
      <c r="L289" s="139"/>
      <c r="M289" s="139"/>
      <c r="N289" s="139"/>
      <c r="O289" s="139"/>
      <c r="P289" s="139"/>
      <c r="Q289" s="139"/>
      <c r="R289" s="139"/>
      <c r="S289" s="139"/>
      <c r="T289" s="152" t="s">
        <v>184</v>
      </c>
      <c r="V289" s="675"/>
    </row>
    <row r="290" spans="1:16383" s="129" customFormat="1" hidden="1">
      <c r="A290" s="587">
        <v>18</v>
      </c>
      <c r="B290" s="588" t="s">
        <v>463</v>
      </c>
      <c r="C290" s="320" t="s">
        <v>45</v>
      </c>
      <c r="D290" s="320" t="s">
        <v>204</v>
      </c>
      <c r="E290" s="138">
        <f>F290+G290</f>
        <v>50</v>
      </c>
      <c r="F290" s="246"/>
      <c r="G290" s="139">
        <f t="shared" si="14"/>
        <v>50</v>
      </c>
      <c r="H290" s="139">
        <v>10</v>
      </c>
      <c r="I290" s="139">
        <v>16</v>
      </c>
      <c r="J290" s="139"/>
      <c r="K290" s="139">
        <v>8.5</v>
      </c>
      <c r="L290" s="139"/>
      <c r="M290" s="139"/>
      <c r="N290" s="139"/>
      <c r="O290" s="139"/>
      <c r="P290" s="139"/>
      <c r="Q290" s="141">
        <v>15.5</v>
      </c>
      <c r="R290" s="141"/>
      <c r="S290" s="139"/>
      <c r="T290" s="153" t="s">
        <v>183</v>
      </c>
    </row>
    <row r="291" spans="1:16383" s="129" customFormat="1" hidden="1">
      <c r="A291" s="587"/>
      <c r="B291" s="588"/>
      <c r="C291" s="320" t="s">
        <v>45</v>
      </c>
      <c r="D291" s="320" t="s">
        <v>204</v>
      </c>
      <c r="E291" s="138">
        <f>F291+G291</f>
        <v>44.93</v>
      </c>
      <c r="F291" s="246"/>
      <c r="G291" s="139">
        <f t="shared" si="14"/>
        <v>44.93</v>
      </c>
      <c r="H291" s="139">
        <v>5</v>
      </c>
      <c r="I291" s="139">
        <v>15</v>
      </c>
      <c r="J291" s="139"/>
      <c r="K291" s="139">
        <v>4.03</v>
      </c>
      <c r="L291" s="139"/>
      <c r="M291" s="139"/>
      <c r="N291" s="139"/>
      <c r="O291" s="139"/>
      <c r="P291" s="139"/>
      <c r="Q291" s="141">
        <v>20.9</v>
      </c>
      <c r="R291" s="141"/>
      <c r="S291" s="139"/>
      <c r="T291" s="153" t="s">
        <v>191</v>
      </c>
    </row>
    <row r="292" spans="1:16383" s="129" customFormat="1" hidden="1">
      <c r="A292" s="587">
        <v>19</v>
      </c>
      <c r="B292" s="588" t="s">
        <v>464</v>
      </c>
      <c r="C292" s="320" t="s">
        <v>45</v>
      </c>
      <c r="D292" s="320" t="s">
        <v>204</v>
      </c>
      <c r="E292" s="138">
        <f>F292+G292</f>
        <v>33.5</v>
      </c>
      <c r="F292" s="246"/>
      <c r="G292" s="139">
        <f t="shared" si="14"/>
        <v>33.5</v>
      </c>
      <c r="H292" s="139">
        <v>5</v>
      </c>
      <c r="I292" s="139">
        <v>10</v>
      </c>
      <c r="J292" s="139"/>
      <c r="K292" s="139">
        <v>8.5</v>
      </c>
      <c r="L292" s="139"/>
      <c r="M292" s="139"/>
      <c r="N292" s="139"/>
      <c r="O292" s="139"/>
      <c r="P292" s="139"/>
      <c r="Q292" s="141">
        <v>10</v>
      </c>
      <c r="R292" s="141"/>
      <c r="S292" s="139"/>
      <c r="T292" s="153" t="s">
        <v>183</v>
      </c>
    </row>
    <row r="293" spans="1:16383" s="129" customFormat="1" hidden="1">
      <c r="A293" s="587"/>
      <c r="B293" s="588"/>
      <c r="C293" s="320" t="s">
        <v>45</v>
      </c>
      <c r="D293" s="320" t="s">
        <v>204</v>
      </c>
      <c r="E293" s="138">
        <f>F293+G293</f>
        <v>34.799999999999997</v>
      </c>
      <c r="F293" s="246"/>
      <c r="G293" s="139">
        <f t="shared" si="14"/>
        <v>34.799999999999997</v>
      </c>
      <c r="H293" s="139">
        <v>6</v>
      </c>
      <c r="I293" s="139">
        <v>12</v>
      </c>
      <c r="J293" s="139"/>
      <c r="K293" s="139">
        <v>6.4</v>
      </c>
      <c r="L293" s="139"/>
      <c r="M293" s="139"/>
      <c r="N293" s="139"/>
      <c r="O293" s="139"/>
      <c r="P293" s="139"/>
      <c r="Q293" s="141">
        <v>10.4</v>
      </c>
      <c r="R293" s="141"/>
      <c r="S293" s="139"/>
      <c r="T293" s="153" t="s">
        <v>191</v>
      </c>
    </row>
    <row r="294" spans="1:16383" s="129" customFormat="1" hidden="1">
      <c r="A294" s="587"/>
      <c r="B294" s="588"/>
      <c r="C294" s="320" t="s">
        <v>45</v>
      </c>
      <c r="D294" s="320" t="s">
        <v>204</v>
      </c>
      <c r="E294" s="138">
        <f>F294+G294</f>
        <v>38.379999999999995</v>
      </c>
      <c r="F294" s="246"/>
      <c r="G294" s="139">
        <f t="shared" si="14"/>
        <v>38.379999999999995</v>
      </c>
      <c r="H294" s="139">
        <v>5</v>
      </c>
      <c r="I294" s="139">
        <v>13</v>
      </c>
      <c r="J294" s="139"/>
      <c r="K294" s="139">
        <v>5.08</v>
      </c>
      <c r="L294" s="139"/>
      <c r="M294" s="139"/>
      <c r="N294" s="139"/>
      <c r="O294" s="139"/>
      <c r="P294" s="139"/>
      <c r="Q294" s="141">
        <v>15.3</v>
      </c>
      <c r="R294" s="141"/>
      <c r="S294" s="139"/>
      <c r="T294" s="153" t="s">
        <v>184</v>
      </c>
      <c r="V294" s="675"/>
    </row>
    <row r="295" spans="1:16383" s="129" customFormat="1" hidden="1">
      <c r="A295" s="587">
        <v>20</v>
      </c>
      <c r="B295" s="588" t="s">
        <v>465</v>
      </c>
      <c r="C295" s="320" t="s">
        <v>45</v>
      </c>
      <c r="D295" s="320" t="s">
        <v>204</v>
      </c>
      <c r="E295" s="138">
        <f>F295+G295</f>
        <v>66</v>
      </c>
      <c r="F295" s="259"/>
      <c r="G295" s="139">
        <f t="shared" si="14"/>
        <v>66</v>
      </c>
      <c r="H295" s="139">
        <v>9</v>
      </c>
      <c r="I295" s="139">
        <v>10</v>
      </c>
      <c r="J295" s="139"/>
      <c r="K295" s="139">
        <v>16.5</v>
      </c>
      <c r="L295" s="139"/>
      <c r="M295" s="139"/>
      <c r="N295" s="139"/>
      <c r="O295" s="139"/>
      <c r="P295" s="139"/>
      <c r="Q295" s="141">
        <v>30.5</v>
      </c>
      <c r="R295" s="141"/>
      <c r="S295" s="139"/>
      <c r="T295" s="153" t="s">
        <v>184</v>
      </c>
      <c r="V295" s="675"/>
    </row>
    <row r="296" spans="1:16383" s="129" customFormat="1" hidden="1">
      <c r="A296" s="587"/>
      <c r="B296" s="588"/>
      <c r="C296" s="320" t="s">
        <v>45</v>
      </c>
      <c r="D296" s="320" t="s">
        <v>204</v>
      </c>
      <c r="E296" s="138">
        <f>F296+G296</f>
        <v>30.27</v>
      </c>
      <c r="F296" s="259"/>
      <c r="G296" s="139">
        <f t="shared" si="14"/>
        <v>30.27</v>
      </c>
      <c r="H296" s="139"/>
      <c r="I296" s="139">
        <v>5</v>
      </c>
      <c r="J296" s="139"/>
      <c r="K296" s="139">
        <v>10</v>
      </c>
      <c r="L296" s="139"/>
      <c r="M296" s="139"/>
      <c r="N296" s="139"/>
      <c r="O296" s="139"/>
      <c r="P296" s="139"/>
      <c r="Q296" s="141">
        <v>15.27</v>
      </c>
      <c r="R296" s="141"/>
      <c r="S296" s="139"/>
      <c r="T296" s="153" t="s">
        <v>191</v>
      </c>
    </row>
    <row r="297" spans="1:16383" s="129" customFormat="1" hidden="1">
      <c r="A297" s="582">
        <v>21</v>
      </c>
      <c r="B297" s="583" t="s">
        <v>662</v>
      </c>
      <c r="C297" s="320" t="s">
        <v>45</v>
      </c>
      <c r="D297" s="320" t="s">
        <v>204</v>
      </c>
      <c r="E297" s="138">
        <f>F297+G297</f>
        <v>4.5</v>
      </c>
      <c r="F297" s="247">
        <v>4.5</v>
      </c>
      <c r="G297" s="139">
        <f t="shared" si="14"/>
        <v>0</v>
      </c>
      <c r="H297" s="150"/>
      <c r="I297" s="155"/>
      <c r="J297" s="154"/>
      <c r="K297" s="150"/>
      <c r="L297" s="157"/>
      <c r="M297" s="150"/>
      <c r="N297" s="155"/>
      <c r="O297" s="150"/>
      <c r="P297" s="150"/>
      <c r="Q297" s="156"/>
      <c r="R297" s="156"/>
      <c r="S297" s="164"/>
      <c r="T297" s="158" t="s">
        <v>184</v>
      </c>
      <c r="U297" s="159"/>
      <c r="V297" s="675"/>
      <c r="W297" s="161"/>
      <c r="X297" s="159"/>
      <c r="Y297" s="159"/>
      <c r="Z297" s="160"/>
      <c r="AA297" s="161"/>
      <c r="AB297" s="159"/>
      <c r="AC297" s="159"/>
      <c r="AD297" s="160"/>
      <c r="AE297" s="161"/>
      <c r="AF297" s="159"/>
      <c r="AG297" s="159"/>
      <c r="AH297" s="160"/>
      <c r="AI297" s="161"/>
      <c r="AJ297" s="159"/>
      <c r="AK297" s="159"/>
      <c r="AL297" s="160"/>
      <c r="AM297" s="161"/>
      <c r="AN297" s="159"/>
      <c r="AO297" s="159"/>
      <c r="AP297" s="160"/>
      <c r="AQ297" s="161"/>
      <c r="AR297" s="159"/>
      <c r="AS297" s="159"/>
      <c r="AT297" s="160"/>
      <c r="AU297" s="161"/>
      <c r="AV297" s="159"/>
      <c r="AW297" s="159"/>
      <c r="AX297" s="160"/>
      <c r="AY297" s="161"/>
      <c r="AZ297" s="159"/>
      <c r="BA297" s="159"/>
      <c r="BB297" s="160"/>
      <c r="BC297" s="161"/>
      <c r="BD297" s="159"/>
      <c r="BE297" s="159"/>
      <c r="BF297" s="160"/>
      <c r="BG297" s="161"/>
      <c r="BH297" s="159"/>
      <c r="BI297" s="159"/>
      <c r="BJ297" s="160"/>
      <c r="BK297" s="161"/>
      <c r="BL297" s="159"/>
      <c r="BM297" s="159"/>
      <c r="BN297" s="160"/>
      <c r="BO297" s="161"/>
      <c r="BP297" s="159"/>
      <c r="BQ297" s="159"/>
      <c r="BR297" s="160"/>
      <c r="BS297" s="161"/>
      <c r="BT297" s="159"/>
      <c r="BU297" s="159"/>
      <c r="BV297" s="160"/>
      <c r="BW297" s="161"/>
      <c r="BX297" s="159"/>
      <c r="BY297" s="159"/>
      <c r="BZ297" s="160"/>
      <c r="CA297" s="161"/>
      <c r="CB297" s="159"/>
      <c r="CC297" s="159"/>
      <c r="CD297" s="160"/>
      <c r="CE297" s="161"/>
      <c r="CF297" s="159"/>
      <c r="CG297" s="159"/>
      <c r="CH297" s="160"/>
      <c r="CI297" s="161"/>
      <c r="CJ297" s="159"/>
      <c r="CK297" s="159"/>
      <c r="CL297" s="160"/>
      <c r="CM297" s="161"/>
      <c r="CN297" s="159"/>
      <c r="CO297" s="159"/>
      <c r="CP297" s="160"/>
      <c r="CQ297" s="161"/>
      <c r="CR297" s="159"/>
      <c r="CS297" s="159"/>
      <c r="CT297" s="160"/>
      <c r="CU297" s="161"/>
      <c r="CV297" s="159"/>
      <c r="CW297" s="159"/>
      <c r="CX297" s="160"/>
      <c r="CY297" s="161"/>
      <c r="CZ297" s="159"/>
      <c r="DA297" s="159"/>
      <c r="DB297" s="160"/>
      <c r="DC297" s="161"/>
      <c r="DD297" s="159"/>
      <c r="DE297" s="159"/>
      <c r="DF297" s="160"/>
      <c r="DG297" s="161"/>
      <c r="DH297" s="159"/>
      <c r="DI297" s="159"/>
      <c r="DJ297" s="160"/>
      <c r="DK297" s="161"/>
      <c r="DL297" s="159"/>
      <c r="DM297" s="159"/>
      <c r="DN297" s="160"/>
      <c r="DO297" s="161"/>
      <c r="DP297" s="159"/>
      <c r="DQ297" s="159"/>
      <c r="DR297" s="160"/>
      <c r="DS297" s="161"/>
      <c r="DT297" s="159"/>
      <c r="DU297" s="159"/>
      <c r="DV297" s="160"/>
      <c r="DW297" s="161"/>
      <c r="DX297" s="159"/>
      <c r="DY297" s="159"/>
      <c r="DZ297" s="160"/>
      <c r="EA297" s="161"/>
      <c r="EB297" s="159"/>
      <c r="EC297" s="159"/>
      <c r="ED297" s="160"/>
      <c r="EE297" s="161"/>
      <c r="EF297" s="159"/>
      <c r="EG297" s="159"/>
      <c r="EH297" s="160"/>
      <c r="EI297" s="161"/>
      <c r="EJ297" s="159"/>
      <c r="EK297" s="159"/>
      <c r="EL297" s="160"/>
      <c r="EM297" s="161"/>
      <c r="EN297" s="159"/>
      <c r="EO297" s="159"/>
      <c r="EP297" s="160"/>
      <c r="EQ297" s="161"/>
      <c r="ER297" s="159"/>
      <c r="ES297" s="159"/>
      <c r="ET297" s="160"/>
      <c r="EU297" s="161"/>
      <c r="EV297" s="159"/>
      <c r="EW297" s="159"/>
      <c r="EX297" s="160"/>
      <c r="EY297" s="161"/>
      <c r="EZ297" s="159"/>
      <c r="FA297" s="159"/>
      <c r="FB297" s="160"/>
      <c r="FC297" s="161"/>
      <c r="FD297" s="159"/>
      <c r="FE297" s="159"/>
      <c r="FF297" s="160"/>
      <c r="FG297" s="161"/>
      <c r="FH297" s="159"/>
      <c r="FI297" s="159"/>
      <c r="FJ297" s="160"/>
      <c r="FK297" s="161"/>
      <c r="FL297" s="159"/>
      <c r="FM297" s="159"/>
      <c r="FN297" s="160"/>
      <c r="FO297" s="161"/>
      <c r="FP297" s="159"/>
      <c r="FQ297" s="159"/>
      <c r="FR297" s="160"/>
      <c r="FS297" s="161"/>
      <c r="FT297" s="159"/>
      <c r="FU297" s="159"/>
      <c r="FV297" s="160"/>
      <c r="FW297" s="161"/>
      <c r="FX297" s="159"/>
      <c r="FY297" s="159"/>
      <c r="FZ297" s="160"/>
      <c r="GA297" s="161"/>
      <c r="GB297" s="159"/>
      <c r="GC297" s="159"/>
      <c r="GD297" s="160"/>
      <c r="GE297" s="161"/>
      <c r="GF297" s="159"/>
      <c r="GG297" s="159"/>
      <c r="GH297" s="160"/>
      <c r="GI297" s="161"/>
      <c r="GJ297" s="159"/>
      <c r="GK297" s="159"/>
      <c r="GL297" s="160"/>
      <c r="GM297" s="161"/>
      <c r="GN297" s="159"/>
      <c r="GO297" s="159"/>
      <c r="GP297" s="160"/>
      <c r="GQ297" s="161"/>
      <c r="GR297" s="159"/>
      <c r="GS297" s="159"/>
      <c r="GT297" s="160"/>
      <c r="GU297" s="161"/>
      <c r="GV297" s="159"/>
      <c r="GW297" s="159"/>
      <c r="GX297" s="160"/>
      <c r="GY297" s="161"/>
      <c r="GZ297" s="159"/>
      <c r="HA297" s="159"/>
      <c r="HB297" s="160"/>
      <c r="HC297" s="161"/>
      <c r="HD297" s="159"/>
      <c r="HE297" s="159"/>
      <c r="HF297" s="160"/>
      <c r="HG297" s="161"/>
      <c r="HH297" s="159"/>
      <c r="HI297" s="159"/>
      <c r="HJ297" s="160"/>
      <c r="HK297" s="161"/>
      <c r="HL297" s="159"/>
      <c r="HM297" s="159"/>
      <c r="HN297" s="160"/>
      <c r="HO297" s="161"/>
      <c r="HP297" s="159"/>
      <c r="HQ297" s="159"/>
      <c r="HR297" s="160"/>
      <c r="HS297" s="161"/>
      <c r="HT297" s="159"/>
      <c r="HU297" s="159"/>
      <c r="HV297" s="160"/>
      <c r="HW297" s="161"/>
      <c r="HX297" s="159"/>
      <c r="HY297" s="159"/>
      <c r="HZ297" s="160"/>
      <c r="IA297" s="161"/>
      <c r="IB297" s="159"/>
      <c r="IC297" s="159"/>
      <c r="ID297" s="160"/>
      <c r="IE297" s="161"/>
      <c r="IF297" s="159"/>
      <c r="IG297" s="159"/>
      <c r="IH297" s="160"/>
      <c r="II297" s="161"/>
      <c r="IJ297" s="159"/>
      <c r="IK297" s="159"/>
      <c r="IL297" s="160"/>
      <c r="IM297" s="161"/>
      <c r="IN297" s="159"/>
      <c r="IO297" s="159"/>
      <c r="IP297" s="160"/>
      <c r="IQ297" s="161"/>
      <c r="IR297" s="159"/>
      <c r="IS297" s="159"/>
      <c r="IT297" s="160"/>
      <c r="IU297" s="161"/>
      <c r="IV297" s="159"/>
      <c r="IW297" s="159"/>
      <c r="IX297" s="160"/>
      <c r="IY297" s="161"/>
      <c r="IZ297" s="159"/>
      <c r="JA297" s="159"/>
      <c r="JB297" s="160"/>
      <c r="JC297" s="161"/>
      <c r="JD297" s="159"/>
      <c r="JE297" s="159"/>
      <c r="JF297" s="160"/>
      <c r="JG297" s="161"/>
      <c r="JH297" s="159"/>
      <c r="JI297" s="159"/>
      <c r="JJ297" s="160"/>
      <c r="JK297" s="161"/>
      <c r="JL297" s="159"/>
      <c r="JM297" s="159"/>
      <c r="JN297" s="160"/>
      <c r="JO297" s="161"/>
      <c r="JP297" s="159"/>
      <c r="JQ297" s="159"/>
      <c r="JR297" s="160"/>
      <c r="JS297" s="161"/>
      <c r="JT297" s="159"/>
      <c r="JU297" s="159"/>
      <c r="JV297" s="160"/>
      <c r="JW297" s="161"/>
      <c r="JX297" s="159"/>
      <c r="JY297" s="159"/>
      <c r="JZ297" s="160"/>
      <c r="KA297" s="161"/>
      <c r="KB297" s="159"/>
      <c r="KC297" s="159"/>
      <c r="KD297" s="160"/>
      <c r="KE297" s="161"/>
      <c r="KF297" s="159"/>
      <c r="KG297" s="159"/>
      <c r="KH297" s="160"/>
      <c r="KI297" s="161"/>
      <c r="KJ297" s="159"/>
      <c r="KK297" s="159"/>
      <c r="KL297" s="160"/>
      <c r="KM297" s="161"/>
      <c r="KN297" s="159"/>
      <c r="KO297" s="159"/>
      <c r="KP297" s="160"/>
      <c r="KQ297" s="161"/>
      <c r="KR297" s="159"/>
      <c r="KS297" s="159"/>
      <c r="KT297" s="160"/>
      <c r="KU297" s="161"/>
      <c r="KV297" s="159"/>
      <c r="KW297" s="159"/>
      <c r="KX297" s="160"/>
      <c r="KY297" s="161"/>
      <c r="KZ297" s="159"/>
      <c r="LA297" s="159"/>
      <c r="LB297" s="160"/>
      <c r="LC297" s="161"/>
      <c r="LD297" s="159"/>
      <c r="LE297" s="159"/>
      <c r="LF297" s="160"/>
      <c r="LG297" s="161"/>
      <c r="LH297" s="159"/>
      <c r="LI297" s="159"/>
      <c r="LJ297" s="160"/>
      <c r="LK297" s="161"/>
      <c r="LL297" s="159"/>
      <c r="LM297" s="159"/>
      <c r="LN297" s="160"/>
      <c r="LO297" s="161"/>
      <c r="LP297" s="159"/>
      <c r="LQ297" s="159"/>
      <c r="LR297" s="160"/>
      <c r="LS297" s="161"/>
      <c r="LT297" s="159"/>
      <c r="LU297" s="159"/>
      <c r="LV297" s="160"/>
      <c r="LW297" s="161"/>
      <c r="LX297" s="159"/>
      <c r="LY297" s="159"/>
      <c r="LZ297" s="160"/>
      <c r="MA297" s="161"/>
      <c r="MB297" s="159"/>
      <c r="MC297" s="159"/>
      <c r="MD297" s="160"/>
      <c r="ME297" s="161"/>
      <c r="MF297" s="159"/>
      <c r="MG297" s="159"/>
      <c r="MH297" s="160"/>
      <c r="MI297" s="161"/>
      <c r="MJ297" s="159"/>
      <c r="MK297" s="159"/>
      <c r="ML297" s="160"/>
      <c r="MM297" s="161"/>
      <c r="MN297" s="159"/>
      <c r="MO297" s="159"/>
      <c r="MP297" s="160"/>
      <c r="MQ297" s="161"/>
      <c r="MR297" s="159"/>
      <c r="MS297" s="159"/>
      <c r="MT297" s="160"/>
      <c r="MU297" s="161"/>
      <c r="MV297" s="159"/>
      <c r="MW297" s="159"/>
      <c r="MX297" s="160"/>
      <c r="MY297" s="161"/>
      <c r="MZ297" s="159"/>
      <c r="NA297" s="159"/>
      <c r="NB297" s="160"/>
      <c r="NC297" s="161"/>
      <c r="ND297" s="159"/>
      <c r="NE297" s="159"/>
      <c r="NF297" s="160"/>
      <c r="NG297" s="161"/>
      <c r="NH297" s="159"/>
      <c r="NI297" s="159"/>
      <c r="NJ297" s="160"/>
      <c r="NK297" s="161"/>
      <c r="NL297" s="159"/>
      <c r="NM297" s="159"/>
      <c r="NN297" s="160"/>
      <c r="NO297" s="161"/>
      <c r="NP297" s="159"/>
      <c r="NQ297" s="159"/>
      <c r="NR297" s="160"/>
      <c r="NS297" s="161"/>
      <c r="NT297" s="159"/>
      <c r="NU297" s="159"/>
      <c r="NV297" s="160"/>
      <c r="NW297" s="161"/>
      <c r="NX297" s="159"/>
      <c r="NY297" s="159"/>
      <c r="NZ297" s="160"/>
      <c r="OA297" s="161"/>
      <c r="OB297" s="159"/>
      <c r="OC297" s="159"/>
      <c r="OD297" s="160"/>
      <c r="OE297" s="161"/>
      <c r="OF297" s="159"/>
      <c r="OG297" s="159"/>
      <c r="OH297" s="160"/>
      <c r="OI297" s="161"/>
      <c r="OJ297" s="159"/>
      <c r="OK297" s="159"/>
      <c r="OL297" s="160"/>
      <c r="OM297" s="161"/>
      <c r="ON297" s="159"/>
      <c r="OO297" s="159"/>
      <c r="OP297" s="160"/>
      <c r="OQ297" s="161"/>
      <c r="OR297" s="159"/>
      <c r="OS297" s="159"/>
      <c r="OT297" s="160"/>
      <c r="OU297" s="161"/>
      <c r="OV297" s="159"/>
      <c r="OW297" s="159"/>
      <c r="OX297" s="160"/>
      <c r="OY297" s="161"/>
      <c r="OZ297" s="159"/>
      <c r="PA297" s="159"/>
      <c r="PB297" s="160"/>
      <c r="PC297" s="161"/>
      <c r="PD297" s="159"/>
      <c r="PE297" s="159"/>
      <c r="PF297" s="160"/>
      <c r="PG297" s="161"/>
      <c r="PH297" s="159"/>
      <c r="PI297" s="159"/>
      <c r="PJ297" s="160"/>
      <c r="PK297" s="161"/>
      <c r="PL297" s="159"/>
      <c r="PM297" s="159"/>
      <c r="PN297" s="160"/>
      <c r="PO297" s="161"/>
      <c r="PP297" s="159"/>
      <c r="PQ297" s="159"/>
      <c r="PR297" s="160"/>
      <c r="PS297" s="161"/>
      <c r="PT297" s="159"/>
      <c r="PU297" s="159"/>
      <c r="PV297" s="160"/>
      <c r="PW297" s="161"/>
      <c r="PX297" s="159"/>
      <c r="PY297" s="159"/>
      <c r="PZ297" s="160"/>
      <c r="QA297" s="161"/>
      <c r="QB297" s="159"/>
      <c r="QC297" s="159"/>
      <c r="QD297" s="160"/>
      <c r="QE297" s="161"/>
      <c r="QF297" s="159"/>
      <c r="QG297" s="159"/>
      <c r="QH297" s="160"/>
      <c r="QI297" s="161"/>
      <c r="QJ297" s="159"/>
      <c r="QK297" s="159"/>
      <c r="QL297" s="160"/>
      <c r="QM297" s="161"/>
      <c r="QN297" s="159"/>
      <c r="QO297" s="159"/>
      <c r="QP297" s="160"/>
      <c r="QQ297" s="161"/>
      <c r="QR297" s="159"/>
      <c r="QS297" s="159"/>
      <c r="QT297" s="160"/>
      <c r="QU297" s="161"/>
      <c r="QV297" s="159"/>
      <c r="QW297" s="159"/>
      <c r="QX297" s="160"/>
      <c r="QY297" s="161"/>
      <c r="QZ297" s="159"/>
      <c r="RA297" s="159"/>
      <c r="RB297" s="160"/>
      <c r="RC297" s="161"/>
      <c r="RD297" s="159"/>
      <c r="RE297" s="159"/>
      <c r="RF297" s="160"/>
      <c r="RG297" s="161"/>
      <c r="RH297" s="159"/>
      <c r="RI297" s="159"/>
      <c r="RJ297" s="160"/>
      <c r="RK297" s="161"/>
      <c r="RL297" s="159"/>
      <c r="RM297" s="159"/>
      <c r="RN297" s="160"/>
      <c r="RO297" s="161"/>
      <c r="RP297" s="159"/>
      <c r="RQ297" s="159"/>
      <c r="RR297" s="160"/>
      <c r="RS297" s="161"/>
      <c r="RT297" s="159"/>
      <c r="RU297" s="159"/>
      <c r="RV297" s="160"/>
      <c r="RW297" s="161"/>
      <c r="RX297" s="159"/>
      <c r="RY297" s="159"/>
      <c r="RZ297" s="160"/>
      <c r="SA297" s="161"/>
      <c r="SB297" s="159"/>
      <c r="SC297" s="159"/>
      <c r="SD297" s="160"/>
      <c r="SE297" s="161"/>
      <c r="SF297" s="159"/>
      <c r="SG297" s="159"/>
      <c r="SH297" s="160"/>
      <c r="SI297" s="161"/>
      <c r="SJ297" s="159"/>
      <c r="SK297" s="159"/>
      <c r="SL297" s="160"/>
      <c r="SM297" s="161"/>
      <c r="SN297" s="159"/>
      <c r="SO297" s="159"/>
      <c r="SP297" s="160"/>
      <c r="SQ297" s="161"/>
      <c r="SR297" s="159"/>
      <c r="SS297" s="159"/>
      <c r="ST297" s="160"/>
      <c r="SU297" s="161"/>
      <c r="SV297" s="159"/>
      <c r="SW297" s="159"/>
      <c r="SX297" s="160"/>
      <c r="SY297" s="161"/>
      <c r="SZ297" s="159"/>
      <c r="TA297" s="159"/>
      <c r="TB297" s="160"/>
      <c r="TC297" s="161"/>
      <c r="TD297" s="159"/>
      <c r="TE297" s="159"/>
      <c r="TF297" s="160"/>
      <c r="TG297" s="161"/>
      <c r="TH297" s="159"/>
      <c r="TI297" s="159"/>
      <c r="TJ297" s="160"/>
      <c r="TK297" s="161"/>
      <c r="TL297" s="159"/>
      <c r="TM297" s="159"/>
      <c r="TN297" s="160"/>
      <c r="TO297" s="161"/>
      <c r="TP297" s="159"/>
      <c r="TQ297" s="159"/>
      <c r="TR297" s="160"/>
      <c r="TS297" s="161"/>
      <c r="TT297" s="159"/>
      <c r="TU297" s="159"/>
      <c r="TV297" s="160"/>
      <c r="TW297" s="161"/>
      <c r="TX297" s="159"/>
      <c r="TY297" s="159"/>
      <c r="TZ297" s="160"/>
      <c r="UA297" s="161"/>
      <c r="UB297" s="159"/>
      <c r="UC297" s="159"/>
      <c r="UD297" s="160"/>
      <c r="UE297" s="161"/>
      <c r="UF297" s="159"/>
      <c r="UG297" s="159"/>
      <c r="UH297" s="160"/>
      <c r="UI297" s="161"/>
      <c r="UJ297" s="159"/>
      <c r="UK297" s="159"/>
      <c r="UL297" s="160"/>
      <c r="UM297" s="161"/>
      <c r="UN297" s="159"/>
      <c r="UO297" s="159"/>
      <c r="UP297" s="160"/>
      <c r="UQ297" s="161"/>
      <c r="UR297" s="159"/>
      <c r="US297" s="159"/>
      <c r="UT297" s="160"/>
      <c r="UU297" s="161"/>
      <c r="UV297" s="159"/>
      <c r="UW297" s="159"/>
      <c r="UX297" s="160"/>
      <c r="UY297" s="161"/>
      <c r="UZ297" s="159"/>
      <c r="VA297" s="159"/>
      <c r="VB297" s="160"/>
      <c r="VC297" s="161"/>
      <c r="VD297" s="159"/>
      <c r="VE297" s="159"/>
      <c r="VF297" s="160"/>
      <c r="VG297" s="161"/>
      <c r="VH297" s="159"/>
      <c r="VI297" s="159"/>
      <c r="VJ297" s="160"/>
      <c r="VK297" s="161"/>
      <c r="VL297" s="159"/>
      <c r="VM297" s="159"/>
      <c r="VN297" s="160"/>
      <c r="VO297" s="161"/>
      <c r="VP297" s="159"/>
      <c r="VQ297" s="159"/>
      <c r="VR297" s="160"/>
      <c r="VS297" s="161"/>
      <c r="VT297" s="159"/>
      <c r="VU297" s="159"/>
      <c r="VV297" s="160"/>
      <c r="VW297" s="161"/>
      <c r="VX297" s="159"/>
      <c r="VY297" s="159"/>
      <c r="VZ297" s="579"/>
      <c r="WA297" s="581"/>
      <c r="WB297" s="159"/>
      <c r="WC297" s="159"/>
      <c r="WD297" s="579"/>
      <c r="WE297" s="581"/>
      <c r="WF297" s="159"/>
      <c r="WG297" s="159"/>
      <c r="WH297" s="579"/>
      <c r="WI297" s="581"/>
      <c r="WJ297" s="159"/>
      <c r="WK297" s="159"/>
      <c r="WL297" s="579"/>
      <c r="WM297" s="581"/>
      <c r="WN297" s="159"/>
      <c r="WO297" s="159"/>
      <c r="WP297" s="579"/>
      <c r="WQ297" s="581"/>
      <c r="WR297" s="159"/>
      <c r="WS297" s="159"/>
      <c r="WT297" s="579"/>
      <c r="WU297" s="581"/>
      <c r="WV297" s="159"/>
      <c r="WW297" s="159"/>
      <c r="WX297" s="579"/>
      <c r="WY297" s="581"/>
      <c r="WZ297" s="159"/>
      <c r="XA297" s="159"/>
      <c r="XB297" s="579"/>
      <c r="XC297" s="581"/>
      <c r="XD297" s="159"/>
      <c r="XE297" s="159"/>
      <c r="XF297" s="579"/>
      <c r="XG297" s="581"/>
      <c r="XH297" s="159"/>
      <c r="XI297" s="159"/>
      <c r="XJ297" s="579"/>
      <c r="XK297" s="581"/>
      <c r="XL297" s="159"/>
      <c r="XM297" s="159"/>
      <c r="XN297" s="579"/>
      <c r="XO297" s="581"/>
      <c r="XP297" s="159"/>
      <c r="XQ297" s="159"/>
      <c r="XR297" s="579"/>
      <c r="XS297" s="581"/>
      <c r="XT297" s="159"/>
      <c r="XU297" s="159"/>
      <c r="XV297" s="579"/>
      <c r="XW297" s="581"/>
      <c r="XX297" s="159"/>
      <c r="XY297" s="159"/>
      <c r="XZ297" s="579"/>
      <c r="YA297" s="581"/>
      <c r="YB297" s="159"/>
      <c r="YC297" s="159"/>
      <c r="YD297" s="579"/>
      <c r="YE297" s="581"/>
      <c r="YF297" s="159"/>
      <c r="YG297" s="159"/>
      <c r="YH297" s="579"/>
      <c r="YI297" s="581"/>
      <c r="YJ297" s="159"/>
      <c r="YK297" s="159"/>
      <c r="YL297" s="579"/>
      <c r="YM297" s="581"/>
      <c r="YN297" s="159"/>
      <c r="YO297" s="159"/>
      <c r="YP297" s="579"/>
      <c r="YQ297" s="581"/>
      <c r="YR297" s="159"/>
      <c r="YS297" s="159"/>
      <c r="YT297" s="579"/>
      <c r="YU297" s="581"/>
      <c r="YV297" s="159"/>
      <c r="YW297" s="159"/>
      <c r="YX297" s="579"/>
      <c r="YY297" s="581"/>
      <c r="YZ297" s="159"/>
      <c r="ZA297" s="159"/>
      <c r="ZB297" s="579"/>
      <c r="ZC297" s="581"/>
      <c r="ZD297" s="159"/>
      <c r="ZE297" s="159"/>
      <c r="ZF297" s="579"/>
      <c r="ZG297" s="581"/>
      <c r="ZH297" s="159"/>
      <c r="ZI297" s="159"/>
      <c r="ZJ297" s="579"/>
      <c r="ZK297" s="581"/>
      <c r="ZL297" s="159"/>
      <c r="ZM297" s="159"/>
      <c r="ZN297" s="579"/>
      <c r="ZO297" s="581"/>
      <c r="ZP297" s="159"/>
      <c r="ZQ297" s="159"/>
      <c r="ZR297" s="579"/>
      <c r="ZS297" s="581"/>
      <c r="ZT297" s="159"/>
      <c r="ZU297" s="159"/>
      <c r="ZV297" s="579"/>
      <c r="ZW297" s="581"/>
      <c r="ZX297" s="159"/>
      <c r="ZY297" s="159"/>
      <c r="ZZ297" s="579"/>
      <c r="AAA297" s="581"/>
      <c r="AAB297" s="159"/>
      <c r="AAC297" s="159"/>
      <c r="AAD297" s="579"/>
      <c r="AAE297" s="581"/>
      <c r="AAF297" s="159"/>
      <c r="AAG297" s="159"/>
      <c r="AAH297" s="579"/>
      <c r="AAI297" s="581"/>
      <c r="AAJ297" s="159"/>
      <c r="AAK297" s="159"/>
      <c r="AAL297" s="579"/>
      <c r="AAM297" s="581"/>
      <c r="AAN297" s="159"/>
      <c r="AAO297" s="159"/>
      <c r="AAP297" s="579"/>
      <c r="AAQ297" s="581"/>
      <c r="AAR297" s="159"/>
      <c r="AAS297" s="159"/>
      <c r="AAT297" s="579"/>
      <c r="AAU297" s="581"/>
      <c r="AAV297" s="159"/>
      <c r="AAW297" s="159"/>
      <c r="AAX297" s="579"/>
      <c r="AAY297" s="581"/>
      <c r="AAZ297" s="159"/>
      <c r="ABA297" s="159"/>
      <c r="ABB297" s="579"/>
      <c r="ABC297" s="581"/>
      <c r="ABD297" s="159"/>
      <c r="ABE297" s="159"/>
      <c r="ABF297" s="579"/>
      <c r="ABG297" s="581"/>
      <c r="ABH297" s="159"/>
      <c r="ABI297" s="159"/>
      <c r="ABJ297" s="579"/>
      <c r="ABK297" s="581"/>
      <c r="ABL297" s="159"/>
      <c r="ABM297" s="159"/>
      <c r="ABN297" s="579"/>
      <c r="ABO297" s="581"/>
      <c r="ABP297" s="159"/>
      <c r="ABQ297" s="159"/>
      <c r="ABR297" s="579"/>
      <c r="ABS297" s="581"/>
      <c r="ABT297" s="159"/>
      <c r="ABU297" s="159"/>
      <c r="ABV297" s="579"/>
      <c r="ABW297" s="581"/>
      <c r="ABX297" s="159"/>
      <c r="ABY297" s="159"/>
      <c r="ABZ297" s="579"/>
      <c r="ACA297" s="581"/>
      <c r="ACB297" s="159"/>
      <c r="ACC297" s="159"/>
      <c r="ACD297" s="579"/>
      <c r="ACE297" s="581"/>
      <c r="ACF297" s="159"/>
      <c r="ACG297" s="159"/>
      <c r="ACH297" s="579"/>
      <c r="ACI297" s="581"/>
      <c r="ACJ297" s="159"/>
      <c r="ACK297" s="159"/>
      <c r="ACL297" s="579"/>
      <c r="ACM297" s="581"/>
      <c r="ACN297" s="159"/>
      <c r="ACO297" s="159"/>
      <c r="ACP297" s="579"/>
      <c r="ACQ297" s="581"/>
      <c r="ACR297" s="159"/>
      <c r="ACS297" s="159"/>
      <c r="ACT297" s="579"/>
      <c r="ACU297" s="581"/>
      <c r="ACV297" s="159"/>
      <c r="ACW297" s="159"/>
      <c r="ACX297" s="579"/>
      <c r="ACY297" s="581"/>
      <c r="ACZ297" s="159"/>
      <c r="ADA297" s="159"/>
      <c r="ADB297" s="579"/>
      <c r="ADC297" s="581"/>
      <c r="ADD297" s="159"/>
      <c r="ADE297" s="159"/>
      <c r="ADF297" s="579"/>
      <c r="ADG297" s="581"/>
      <c r="ADH297" s="159"/>
      <c r="ADI297" s="159"/>
      <c r="ADJ297" s="579"/>
      <c r="ADK297" s="581"/>
      <c r="ADL297" s="159"/>
      <c r="ADM297" s="159"/>
      <c r="ADN297" s="579"/>
      <c r="ADO297" s="581"/>
      <c r="ADP297" s="159"/>
      <c r="ADQ297" s="159"/>
      <c r="ADR297" s="579"/>
      <c r="ADS297" s="581"/>
      <c r="ADT297" s="159"/>
      <c r="ADU297" s="159"/>
      <c r="ADV297" s="579"/>
      <c r="ADW297" s="581"/>
      <c r="ADX297" s="159"/>
      <c r="ADY297" s="159"/>
      <c r="ADZ297" s="579"/>
      <c r="AEA297" s="581"/>
      <c r="AEB297" s="159"/>
      <c r="AEC297" s="159"/>
      <c r="AED297" s="579"/>
      <c r="AEE297" s="581"/>
      <c r="AEF297" s="159"/>
      <c r="AEG297" s="159"/>
      <c r="AEH297" s="579"/>
      <c r="AEI297" s="581"/>
      <c r="AEJ297" s="159"/>
      <c r="AEK297" s="159"/>
      <c r="AEL297" s="579"/>
      <c r="AEM297" s="581"/>
      <c r="AEN297" s="159"/>
      <c r="AEO297" s="159"/>
      <c r="AEP297" s="579"/>
      <c r="AEQ297" s="581"/>
      <c r="AER297" s="159"/>
      <c r="AES297" s="159"/>
      <c r="AET297" s="579"/>
      <c r="AEU297" s="581"/>
      <c r="AEV297" s="159"/>
      <c r="AEW297" s="159"/>
      <c r="AEX297" s="579"/>
      <c r="AEY297" s="581"/>
      <c r="AEZ297" s="159"/>
      <c r="AFA297" s="159"/>
      <c r="AFB297" s="579"/>
      <c r="AFC297" s="581"/>
      <c r="AFD297" s="159"/>
      <c r="AFE297" s="159"/>
      <c r="AFF297" s="579"/>
      <c r="AFG297" s="581"/>
      <c r="AFH297" s="159"/>
      <c r="AFI297" s="159"/>
      <c r="AFJ297" s="579"/>
      <c r="AFK297" s="581"/>
      <c r="AFL297" s="159"/>
      <c r="AFM297" s="159"/>
      <c r="AFN297" s="579"/>
      <c r="AFO297" s="581"/>
      <c r="AFP297" s="159"/>
      <c r="AFQ297" s="159"/>
      <c r="AFR297" s="579"/>
      <c r="AFS297" s="581"/>
      <c r="AFT297" s="159"/>
      <c r="AFU297" s="159"/>
      <c r="AFV297" s="579"/>
      <c r="AFW297" s="581"/>
      <c r="AFX297" s="159"/>
      <c r="AFY297" s="159"/>
      <c r="AFZ297" s="579"/>
      <c r="AGA297" s="581"/>
      <c r="AGB297" s="159"/>
      <c r="AGC297" s="159"/>
      <c r="AGD297" s="579"/>
      <c r="AGE297" s="581"/>
      <c r="AGF297" s="159"/>
      <c r="AGG297" s="159"/>
      <c r="AGH297" s="579"/>
      <c r="AGI297" s="581"/>
      <c r="AGJ297" s="159"/>
      <c r="AGK297" s="159"/>
      <c r="AGL297" s="579"/>
      <c r="AGM297" s="581"/>
      <c r="AGN297" s="159"/>
      <c r="AGO297" s="159"/>
      <c r="AGP297" s="579"/>
      <c r="AGQ297" s="581"/>
      <c r="AGR297" s="159"/>
      <c r="AGS297" s="159"/>
      <c r="AGT297" s="579"/>
      <c r="AGU297" s="581"/>
      <c r="AGV297" s="159"/>
      <c r="AGW297" s="159"/>
      <c r="AGX297" s="579"/>
      <c r="AGY297" s="581"/>
      <c r="AGZ297" s="159"/>
      <c r="AHA297" s="159"/>
      <c r="AHB297" s="579"/>
      <c r="AHC297" s="581"/>
      <c r="AHD297" s="159"/>
      <c r="AHE297" s="159"/>
      <c r="AHF297" s="579"/>
      <c r="AHG297" s="581"/>
      <c r="AHH297" s="159"/>
      <c r="AHI297" s="159"/>
      <c r="AHJ297" s="579"/>
      <c r="AHK297" s="581"/>
      <c r="AHL297" s="159"/>
      <c r="AHM297" s="159"/>
      <c r="AHN297" s="579"/>
      <c r="AHO297" s="581"/>
      <c r="AHP297" s="159"/>
      <c r="AHQ297" s="159"/>
      <c r="AHR297" s="579"/>
      <c r="AHS297" s="581"/>
      <c r="AHT297" s="159"/>
      <c r="AHU297" s="159"/>
      <c r="AHV297" s="579"/>
      <c r="AHW297" s="581"/>
      <c r="AHX297" s="159"/>
      <c r="AHY297" s="159"/>
      <c r="AHZ297" s="579"/>
      <c r="AIA297" s="581"/>
      <c r="AIB297" s="159"/>
      <c r="AIC297" s="159"/>
      <c r="AID297" s="579"/>
      <c r="AIE297" s="581"/>
      <c r="AIF297" s="159"/>
      <c r="AIG297" s="159"/>
      <c r="AIH297" s="579"/>
      <c r="AII297" s="581"/>
      <c r="AIJ297" s="159"/>
      <c r="AIK297" s="159"/>
      <c r="AIL297" s="579"/>
      <c r="AIM297" s="581"/>
      <c r="AIN297" s="159"/>
      <c r="AIO297" s="159"/>
      <c r="AIP297" s="579"/>
      <c r="AIQ297" s="581"/>
      <c r="AIR297" s="159"/>
      <c r="AIS297" s="159"/>
      <c r="AIT297" s="579"/>
      <c r="AIU297" s="581"/>
      <c r="AIV297" s="159"/>
      <c r="AIW297" s="159"/>
      <c r="AIX297" s="579"/>
      <c r="AIY297" s="581"/>
      <c r="AIZ297" s="159"/>
      <c r="AJA297" s="159"/>
      <c r="AJB297" s="579"/>
      <c r="AJC297" s="581"/>
      <c r="AJD297" s="159"/>
      <c r="AJE297" s="159"/>
      <c r="AJF297" s="579"/>
      <c r="AJG297" s="581"/>
      <c r="AJH297" s="159"/>
      <c r="AJI297" s="159"/>
      <c r="AJJ297" s="579"/>
      <c r="AJK297" s="581"/>
      <c r="AJL297" s="159"/>
      <c r="AJM297" s="159"/>
      <c r="AJN297" s="579"/>
      <c r="AJO297" s="581"/>
      <c r="AJP297" s="159"/>
      <c r="AJQ297" s="159"/>
      <c r="AJR297" s="579"/>
      <c r="AJS297" s="581"/>
      <c r="AJT297" s="159"/>
      <c r="AJU297" s="159"/>
      <c r="AJV297" s="579"/>
      <c r="AJW297" s="581"/>
      <c r="AJX297" s="159"/>
      <c r="AJY297" s="159"/>
      <c r="AJZ297" s="579"/>
      <c r="AKA297" s="581"/>
      <c r="AKB297" s="159"/>
      <c r="AKC297" s="159"/>
      <c r="AKD297" s="579"/>
      <c r="AKE297" s="581"/>
      <c r="AKF297" s="159"/>
      <c r="AKG297" s="159"/>
      <c r="AKH297" s="579"/>
      <c r="AKI297" s="581"/>
      <c r="AKJ297" s="159"/>
      <c r="AKK297" s="159"/>
      <c r="AKL297" s="579"/>
      <c r="AKM297" s="581"/>
      <c r="AKN297" s="159"/>
      <c r="AKO297" s="159"/>
      <c r="AKP297" s="579"/>
      <c r="AKQ297" s="581"/>
      <c r="AKR297" s="159"/>
      <c r="AKS297" s="159"/>
      <c r="AKT297" s="579"/>
      <c r="AKU297" s="581"/>
      <c r="AKV297" s="159"/>
      <c r="AKW297" s="159"/>
      <c r="AKX297" s="579"/>
      <c r="AKY297" s="581"/>
      <c r="AKZ297" s="159"/>
      <c r="ALA297" s="159"/>
      <c r="ALB297" s="579"/>
      <c r="ALC297" s="581"/>
      <c r="ALD297" s="159"/>
      <c r="ALE297" s="159"/>
      <c r="ALF297" s="579"/>
      <c r="ALG297" s="581"/>
      <c r="ALH297" s="159"/>
      <c r="ALI297" s="159"/>
      <c r="ALJ297" s="579"/>
      <c r="ALK297" s="581"/>
      <c r="ALL297" s="159"/>
      <c r="ALM297" s="159"/>
      <c r="ALN297" s="579"/>
      <c r="ALO297" s="581"/>
      <c r="ALP297" s="159"/>
      <c r="ALQ297" s="159"/>
      <c r="ALR297" s="579"/>
      <c r="ALS297" s="581"/>
      <c r="ALT297" s="159"/>
      <c r="ALU297" s="159"/>
      <c r="ALV297" s="579"/>
      <c r="ALW297" s="581"/>
      <c r="ALX297" s="159"/>
      <c r="ALY297" s="159"/>
      <c r="ALZ297" s="579"/>
      <c r="AMA297" s="581"/>
      <c r="AMB297" s="159"/>
      <c r="AMC297" s="159"/>
      <c r="AMD297" s="579"/>
      <c r="AME297" s="581"/>
      <c r="AMF297" s="159"/>
      <c r="AMG297" s="159"/>
      <c r="AMH297" s="579"/>
      <c r="AMI297" s="581"/>
      <c r="AMJ297" s="159"/>
      <c r="AMK297" s="159"/>
      <c r="AML297" s="579"/>
      <c r="AMM297" s="581"/>
      <c r="AMN297" s="159"/>
      <c r="AMO297" s="159"/>
      <c r="AMP297" s="579"/>
      <c r="AMQ297" s="581"/>
      <c r="AMR297" s="159"/>
      <c r="AMS297" s="159"/>
      <c r="AMT297" s="579"/>
      <c r="AMU297" s="581"/>
      <c r="AMV297" s="159"/>
      <c r="AMW297" s="159"/>
      <c r="AMX297" s="579"/>
      <c r="AMY297" s="581"/>
      <c r="AMZ297" s="159"/>
      <c r="ANA297" s="159"/>
      <c r="ANB297" s="579"/>
      <c r="ANC297" s="581"/>
      <c r="AND297" s="159"/>
      <c r="ANE297" s="159"/>
      <c r="ANF297" s="579"/>
      <c r="ANG297" s="581"/>
      <c r="ANH297" s="159"/>
      <c r="ANI297" s="159"/>
      <c r="ANJ297" s="579"/>
      <c r="ANK297" s="581"/>
      <c r="ANL297" s="159"/>
      <c r="ANM297" s="159"/>
      <c r="ANN297" s="579"/>
      <c r="ANO297" s="581"/>
      <c r="ANP297" s="159"/>
      <c r="ANQ297" s="159"/>
      <c r="ANR297" s="579"/>
      <c r="ANS297" s="581"/>
      <c r="ANT297" s="159"/>
      <c r="ANU297" s="159"/>
      <c r="ANV297" s="579"/>
      <c r="ANW297" s="581"/>
      <c r="ANX297" s="159"/>
      <c r="ANY297" s="159"/>
      <c r="ANZ297" s="579"/>
      <c r="AOA297" s="581"/>
      <c r="AOB297" s="159"/>
      <c r="AOC297" s="159"/>
      <c r="AOD297" s="579"/>
      <c r="AOE297" s="581"/>
      <c r="AOF297" s="159"/>
      <c r="AOG297" s="159"/>
      <c r="AOH297" s="579"/>
      <c r="AOI297" s="581"/>
      <c r="AOJ297" s="159"/>
      <c r="AOK297" s="159"/>
      <c r="AOL297" s="579"/>
      <c r="AOM297" s="581"/>
      <c r="AON297" s="159"/>
      <c r="AOO297" s="159"/>
      <c r="AOP297" s="579"/>
      <c r="AOQ297" s="581"/>
      <c r="AOR297" s="159"/>
      <c r="AOS297" s="159"/>
      <c r="AOT297" s="579"/>
      <c r="AOU297" s="581"/>
      <c r="AOV297" s="159"/>
      <c r="AOW297" s="159"/>
      <c r="AOX297" s="579"/>
      <c r="AOY297" s="581"/>
      <c r="AOZ297" s="159"/>
      <c r="APA297" s="159"/>
      <c r="APB297" s="579"/>
      <c r="APC297" s="581"/>
      <c r="APD297" s="159"/>
      <c r="APE297" s="159"/>
      <c r="APF297" s="579"/>
      <c r="APG297" s="581"/>
      <c r="APH297" s="159"/>
      <c r="API297" s="159"/>
      <c r="APJ297" s="579"/>
      <c r="APK297" s="581"/>
      <c r="APL297" s="159"/>
      <c r="APM297" s="159"/>
      <c r="APN297" s="579"/>
      <c r="APO297" s="581"/>
      <c r="APP297" s="159"/>
      <c r="APQ297" s="159"/>
      <c r="APR297" s="579"/>
      <c r="APS297" s="581"/>
      <c r="APT297" s="159"/>
      <c r="APU297" s="159"/>
      <c r="APV297" s="579"/>
      <c r="APW297" s="581"/>
      <c r="APX297" s="159"/>
      <c r="APY297" s="159"/>
      <c r="APZ297" s="579"/>
      <c r="AQA297" s="581"/>
      <c r="AQB297" s="159"/>
      <c r="AQC297" s="159"/>
      <c r="AQD297" s="579"/>
      <c r="AQE297" s="581"/>
      <c r="AQF297" s="159"/>
      <c r="AQG297" s="159"/>
      <c r="AQH297" s="579"/>
      <c r="AQI297" s="581"/>
      <c r="AQJ297" s="159"/>
      <c r="AQK297" s="159"/>
      <c r="AQL297" s="579"/>
      <c r="AQM297" s="581"/>
      <c r="AQN297" s="159"/>
      <c r="AQO297" s="159"/>
      <c r="AQP297" s="579"/>
      <c r="AQQ297" s="581"/>
      <c r="AQR297" s="159"/>
      <c r="AQS297" s="159"/>
      <c r="AQT297" s="579"/>
      <c r="AQU297" s="581"/>
      <c r="AQV297" s="159"/>
      <c r="AQW297" s="159"/>
      <c r="AQX297" s="579"/>
      <c r="AQY297" s="581"/>
      <c r="AQZ297" s="159"/>
      <c r="ARA297" s="159"/>
      <c r="ARB297" s="579"/>
      <c r="ARC297" s="581"/>
      <c r="ARD297" s="159"/>
      <c r="ARE297" s="159"/>
      <c r="ARF297" s="579"/>
      <c r="ARG297" s="581"/>
      <c r="ARH297" s="159"/>
      <c r="ARI297" s="159"/>
      <c r="ARJ297" s="579"/>
      <c r="ARK297" s="581"/>
      <c r="ARL297" s="159"/>
      <c r="ARM297" s="159"/>
      <c r="ARN297" s="579"/>
      <c r="ARO297" s="581"/>
      <c r="ARP297" s="159"/>
      <c r="ARQ297" s="159"/>
      <c r="ARR297" s="579"/>
      <c r="ARS297" s="581"/>
      <c r="ART297" s="159"/>
      <c r="ARU297" s="159"/>
      <c r="ARV297" s="579"/>
      <c r="ARW297" s="581"/>
      <c r="ARX297" s="159"/>
      <c r="ARY297" s="159"/>
      <c r="ARZ297" s="579"/>
      <c r="ASA297" s="581"/>
      <c r="ASB297" s="159"/>
      <c r="ASC297" s="159"/>
      <c r="ASD297" s="579"/>
      <c r="ASE297" s="581"/>
      <c r="ASF297" s="159"/>
      <c r="ASG297" s="159"/>
      <c r="ASH297" s="579"/>
      <c r="ASI297" s="581"/>
      <c r="ASJ297" s="159"/>
      <c r="ASK297" s="159"/>
      <c r="ASL297" s="579"/>
      <c r="ASM297" s="581"/>
      <c r="ASN297" s="159"/>
      <c r="ASO297" s="159"/>
      <c r="ASP297" s="579"/>
      <c r="ASQ297" s="581"/>
      <c r="ASR297" s="159"/>
      <c r="ASS297" s="159"/>
      <c r="AST297" s="579"/>
      <c r="ASU297" s="581"/>
      <c r="ASV297" s="159"/>
      <c r="ASW297" s="159"/>
      <c r="ASX297" s="579"/>
      <c r="ASY297" s="581"/>
      <c r="ASZ297" s="159"/>
      <c r="ATA297" s="159"/>
      <c r="ATB297" s="579"/>
      <c r="ATC297" s="581"/>
      <c r="ATD297" s="159"/>
      <c r="ATE297" s="159"/>
      <c r="ATF297" s="579"/>
      <c r="ATG297" s="581"/>
      <c r="ATH297" s="159"/>
      <c r="ATI297" s="159"/>
      <c r="ATJ297" s="579"/>
      <c r="ATK297" s="581"/>
      <c r="ATL297" s="159"/>
      <c r="ATM297" s="159"/>
      <c r="ATN297" s="579"/>
      <c r="ATO297" s="581"/>
      <c r="ATP297" s="159"/>
      <c r="ATQ297" s="159"/>
      <c r="ATR297" s="579"/>
      <c r="ATS297" s="581"/>
      <c r="ATT297" s="159"/>
      <c r="ATU297" s="159"/>
      <c r="ATV297" s="579"/>
      <c r="ATW297" s="581"/>
      <c r="ATX297" s="159"/>
      <c r="ATY297" s="159"/>
      <c r="ATZ297" s="579"/>
      <c r="AUA297" s="581"/>
      <c r="AUB297" s="159"/>
      <c r="AUC297" s="159"/>
      <c r="AUD297" s="579"/>
      <c r="AUE297" s="581"/>
      <c r="AUF297" s="159"/>
      <c r="AUG297" s="159"/>
      <c r="AUH297" s="579"/>
      <c r="AUI297" s="581"/>
      <c r="AUJ297" s="159"/>
      <c r="AUK297" s="159"/>
      <c r="AUL297" s="579"/>
      <c r="AUM297" s="581"/>
      <c r="AUN297" s="159"/>
      <c r="AUO297" s="159"/>
      <c r="AUP297" s="579"/>
      <c r="AUQ297" s="581"/>
      <c r="AUR297" s="159"/>
      <c r="AUS297" s="159"/>
      <c r="AUT297" s="579"/>
      <c r="AUU297" s="581"/>
      <c r="AUV297" s="159"/>
      <c r="AUW297" s="159"/>
      <c r="AUX297" s="579"/>
      <c r="AUY297" s="581"/>
      <c r="AUZ297" s="159"/>
      <c r="AVA297" s="159"/>
      <c r="AVB297" s="579"/>
      <c r="AVC297" s="581"/>
      <c r="AVD297" s="159"/>
      <c r="AVE297" s="159"/>
      <c r="AVF297" s="579"/>
      <c r="AVG297" s="581"/>
      <c r="AVH297" s="159"/>
      <c r="AVI297" s="159"/>
      <c r="AVJ297" s="579"/>
      <c r="AVK297" s="581"/>
      <c r="AVL297" s="159"/>
      <c r="AVM297" s="159"/>
      <c r="AVN297" s="579"/>
      <c r="AVO297" s="581"/>
      <c r="AVP297" s="159"/>
      <c r="AVQ297" s="159"/>
      <c r="AVR297" s="579"/>
      <c r="AVS297" s="581"/>
      <c r="AVT297" s="159"/>
      <c r="AVU297" s="159"/>
      <c r="AVV297" s="579"/>
      <c r="AVW297" s="581"/>
      <c r="AVX297" s="159"/>
      <c r="AVY297" s="159"/>
      <c r="AVZ297" s="579"/>
      <c r="AWA297" s="581"/>
      <c r="AWB297" s="159"/>
      <c r="AWC297" s="159"/>
      <c r="AWD297" s="579"/>
      <c r="AWE297" s="581"/>
      <c r="AWF297" s="159"/>
      <c r="AWG297" s="159"/>
      <c r="AWH297" s="579"/>
      <c r="AWI297" s="581"/>
      <c r="AWJ297" s="159"/>
      <c r="AWK297" s="159"/>
      <c r="AWL297" s="579"/>
      <c r="AWM297" s="581"/>
      <c r="AWN297" s="159"/>
      <c r="AWO297" s="159"/>
      <c r="AWP297" s="579"/>
      <c r="AWQ297" s="581"/>
      <c r="AWR297" s="159"/>
      <c r="AWS297" s="159"/>
      <c r="AWT297" s="579"/>
      <c r="AWU297" s="581"/>
      <c r="AWV297" s="159"/>
      <c r="AWW297" s="159"/>
      <c r="AWX297" s="579"/>
      <c r="AWY297" s="581"/>
      <c r="AWZ297" s="159"/>
      <c r="AXA297" s="159"/>
      <c r="AXB297" s="579"/>
      <c r="AXC297" s="581"/>
      <c r="AXD297" s="159"/>
      <c r="AXE297" s="159"/>
      <c r="AXF297" s="579"/>
      <c r="AXG297" s="581"/>
      <c r="AXH297" s="159"/>
      <c r="AXI297" s="159"/>
      <c r="AXJ297" s="579"/>
      <c r="AXK297" s="581"/>
      <c r="AXL297" s="159"/>
      <c r="AXM297" s="159"/>
      <c r="AXN297" s="579"/>
      <c r="AXO297" s="581"/>
      <c r="AXP297" s="159"/>
      <c r="AXQ297" s="159"/>
      <c r="AXR297" s="579"/>
      <c r="AXS297" s="581"/>
      <c r="AXT297" s="159"/>
      <c r="AXU297" s="159"/>
      <c r="AXV297" s="579"/>
      <c r="AXW297" s="581"/>
      <c r="AXX297" s="159"/>
      <c r="AXY297" s="159"/>
      <c r="AXZ297" s="579"/>
      <c r="AYA297" s="581"/>
      <c r="AYB297" s="159"/>
      <c r="AYC297" s="159"/>
      <c r="AYD297" s="579"/>
      <c r="AYE297" s="581"/>
      <c r="AYF297" s="159"/>
      <c r="AYG297" s="159"/>
      <c r="AYH297" s="579"/>
      <c r="AYI297" s="581"/>
      <c r="AYJ297" s="159"/>
      <c r="AYK297" s="159"/>
      <c r="AYL297" s="579"/>
      <c r="AYM297" s="581"/>
      <c r="AYN297" s="159"/>
      <c r="AYO297" s="159"/>
      <c r="AYP297" s="579"/>
      <c r="AYQ297" s="581"/>
      <c r="AYR297" s="159"/>
      <c r="AYS297" s="159"/>
      <c r="AYT297" s="579"/>
      <c r="AYU297" s="581"/>
      <c r="AYV297" s="159"/>
      <c r="AYW297" s="159"/>
      <c r="AYX297" s="579"/>
      <c r="AYY297" s="581"/>
      <c r="AYZ297" s="159"/>
      <c r="AZA297" s="159"/>
      <c r="AZB297" s="579"/>
      <c r="AZC297" s="581"/>
      <c r="AZD297" s="159"/>
      <c r="AZE297" s="159"/>
      <c r="AZF297" s="579"/>
      <c r="AZG297" s="581"/>
      <c r="AZH297" s="159"/>
      <c r="AZI297" s="159"/>
      <c r="AZJ297" s="579"/>
      <c r="AZK297" s="581"/>
      <c r="AZL297" s="159"/>
      <c r="AZM297" s="159"/>
      <c r="AZN297" s="579"/>
      <c r="AZO297" s="581"/>
      <c r="AZP297" s="159"/>
      <c r="AZQ297" s="159"/>
      <c r="AZR297" s="579"/>
      <c r="AZS297" s="581"/>
      <c r="AZT297" s="159"/>
      <c r="AZU297" s="159"/>
      <c r="AZV297" s="579"/>
      <c r="AZW297" s="581"/>
      <c r="AZX297" s="159"/>
      <c r="AZY297" s="159"/>
      <c r="AZZ297" s="579"/>
      <c r="BAA297" s="581"/>
      <c r="BAB297" s="159"/>
      <c r="BAC297" s="159"/>
      <c r="BAD297" s="579"/>
      <c r="BAE297" s="581"/>
      <c r="BAF297" s="159"/>
      <c r="BAG297" s="159"/>
      <c r="BAH297" s="579"/>
      <c r="BAI297" s="581"/>
      <c r="BAJ297" s="159"/>
      <c r="BAK297" s="159"/>
      <c r="BAL297" s="579"/>
      <c r="BAM297" s="581"/>
      <c r="BAN297" s="159"/>
      <c r="BAO297" s="159"/>
      <c r="BAP297" s="579"/>
      <c r="BAQ297" s="581"/>
      <c r="BAR297" s="159"/>
      <c r="BAS297" s="159"/>
      <c r="BAT297" s="579"/>
      <c r="BAU297" s="581"/>
      <c r="BAV297" s="159"/>
      <c r="BAW297" s="159"/>
      <c r="BAX297" s="579"/>
      <c r="BAY297" s="581"/>
      <c r="BAZ297" s="159"/>
      <c r="BBA297" s="159"/>
      <c r="BBB297" s="579"/>
      <c r="BBC297" s="581"/>
      <c r="BBD297" s="159"/>
      <c r="BBE297" s="159"/>
      <c r="BBF297" s="579"/>
      <c r="BBG297" s="581"/>
      <c r="BBH297" s="159"/>
      <c r="BBI297" s="159"/>
      <c r="BBJ297" s="579"/>
      <c r="BBK297" s="581"/>
      <c r="BBL297" s="159"/>
      <c r="BBM297" s="159"/>
      <c r="BBN297" s="579"/>
      <c r="BBO297" s="581"/>
      <c r="BBP297" s="159"/>
      <c r="BBQ297" s="159"/>
      <c r="BBR297" s="579"/>
      <c r="BBS297" s="581"/>
      <c r="BBT297" s="159"/>
      <c r="BBU297" s="159"/>
      <c r="BBV297" s="579"/>
      <c r="BBW297" s="581"/>
      <c r="BBX297" s="159"/>
      <c r="BBY297" s="159"/>
      <c r="BBZ297" s="579"/>
      <c r="BCA297" s="581"/>
      <c r="BCB297" s="159"/>
      <c r="BCC297" s="159"/>
      <c r="BCD297" s="579"/>
      <c r="BCE297" s="581"/>
      <c r="BCF297" s="159"/>
      <c r="BCG297" s="159"/>
      <c r="BCH297" s="579"/>
      <c r="BCI297" s="581"/>
      <c r="BCJ297" s="159"/>
      <c r="BCK297" s="159"/>
      <c r="BCL297" s="579"/>
      <c r="BCM297" s="581"/>
      <c r="BCN297" s="159"/>
      <c r="BCO297" s="159"/>
      <c r="BCP297" s="579"/>
      <c r="BCQ297" s="581"/>
      <c r="BCR297" s="159"/>
      <c r="BCS297" s="159"/>
      <c r="BCT297" s="579"/>
      <c r="BCU297" s="581"/>
      <c r="BCV297" s="159"/>
      <c r="BCW297" s="159"/>
      <c r="BCX297" s="579"/>
      <c r="BCY297" s="581"/>
      <c r="BCZ297" s="159"/>
      <c r="BDA297" s="159"/>
      <c r="BDB297" s="579"/>
      <c r="BDC297" s="581"/>
      <c r="BDD297" s="159"/>
      <c r="BDE297" s="159"/>
      <c r="BDF297" s="579"/>
      <c r="BDG297" s="581"/>
      <c r="BDH297" s="159"/>
      <c r="BDI297" s="159"/>
      <c r="BDJ297" s="579"/>
      <c r="BDK297" s="581"/>
      <c r="BDL297" s="159"/>
      <c r="BDM297" s="159"/>
      <c r="BDN297" s="579"/>
      <c r="BDO297" s="581"/>
      <c r="BDP297" s="159"/>
      <c r="BDQ297" s="159"/>
      <c r="BDR297" s="579"/>
      <c r="BDS297" s="581"/>
      <c r="BDT297" s="159"/>
      <c r="BDU297" s="159"/>
      <c r="BDV297" s="579"/>
      <c r="BDW297" s="581"/>
      <c r="BDX297" s="159"/>
      <c r="BDY297" s="159"/>
      <c r="BDZ297" s="579"/>
      <c r="BEA297" s="581"/>
      <c r="BEB297" s="159"/>
      <c r="BEC297" s="159"/>
      <c r="BED297" s="579"/>
      <c r="BEE297" s="581"/>
      <c r="BEF297" s="159"/>
      <c r="BEG297" s="159"/>
      <c r="BEH297" s="579"/>
      <c r="BEI297" s="581"/>
      <c r="BEJ297" s="159"/>
      <c r="BEK297" s="159"/>
      <c r="BEL297" s="579"/>
      <c r="BEM297" s="581"/>
      <c r="BEN297" s="159"/>
      <c r="BEO297" s="159"/>
      <c r="BEP297" s="579"/>
      <c r="BEQ297" s="581"/>
      <c r="BER297" s="159"/>
      <c r="BES297" s="159"/>
      <c r="BET297" s="579"/>
      <c r="BEU297" s="581"/>
      <c r="BEV297" s="159"/>
      <c r="BEW297" s="159"/>
      <c r="BEX297" s="579"/>
      <c r="BEY297" s="581"/>
      <c r="BEZ297" s="159"/>
      <c r="BFA297" s="159"/>
      <c r="BFB297" s="579"/>
      <c r="BFC297" s="581"/>
      <c r="BFD297" s="159"/>
      <c r="BFE297" s="159"/>
      <c r="BFF297" s="579"/>
      <c r="BFG297" s="581"/>
      <c r="BFH297" s="159"/>
      <c r="BFI297" s="159"/>
      <c r="BFJ297" s="579"/>
      <c r="BFK297" s="581"/>
      <c r="BFL297" s="159"/>
      <c r="BFM297" s="159"/>
      <c r="BFN297" s="579"/>
      <c r="BFO297" s="581"/>
      <c r="BFP297" s="159"/>
      <c r="BFQ297" s="159"/>
      <c r="BFR297" s="579"/>
      <c r="BFS297" s="581"/>
      <c r="BFT297" s="159"/>
      <c r="BFU297" s="159"/>
      <c r="BFV297" s="579"/>
      <c r="BFW297" s="581"/>
      <c r="BFX297" s="159"/>
      <c r="BFY297" s="159"/>
      <c r="BFZ297" s="579"/>
      <c r="BGA297" s="581"/>
      <c r="BGB297" s="159"/>
      <c r="BGC297" s="159"/>
      <c r="BGD297" s="579"/>
      <c r="BGE297" s="581"/>
      <c r="BGF297" s="159"/>
      <c r="BGG297" s="159"/>
      <c r="BGH297" s="579"/>
      <c r="BGI297" s="581"/>
      <c r="BGJ297" s="159"/>
      <c r="BGK297" s="159"/>
      <c r="BGL297" s="579"/>
      <c r="BGM297" s="581"/>
      <c r="BGN297" s="159"/>
      <c r="BGO297" s="159"/>
      <c r="BGP297" s="579"/>
      <c r="BGQ297" s="581"/>
      <c r="BGR297" s="159"/>
      <c r="BGS297" s="159"/>
      <c r="BGT297" s="579"/>
      <c r="BGU297" s="581"/>
      <c r="BGV297" s="159"/>
      <c r="BGW297" s="159"/>
      <c r="BGX297" s="579"/>
      <c r="BGY297" s="581"/>
      <c r="BGZ297" s="159"/>
      <c r="BHA297" s="159"/>
      <c r="BHB297" s="579"/>
      <c r="BHC297" s="581"/>
      <c r="BHD297" s="159"/>
      <c r="BHE297" s="159"/>
      <c r="BHF297" s="579"/>
      <c r="BHG297" s="581"/>
      <c r="BHH297" s="159"/>
      <c r="BHI297" s="159"/>
      <c r="BHJ297" s="579"/>
      <c r="BHK297" s="581"/>
      <c r="BHL297" s="159"/>
      <c r="BHM297" s="159"/>
      <c r="BHN297" s="579"/>
      <c r="BHO297" s="581"/>
      <c r="BHP297" s="159"/>
      <c r="BHQ297" s="159"/>
      <c r="BHR297" s="579"/>
      <c r="BHS297" s="581"/>
      <c r="BHT297" s="159"/>
      <c r="BHU297" s="159"/>
      <c r="BHV297" s="579"/>
      <c r="BHW297" s="581"/>
      <c r="BHX297" s="159"/>
      <c r="BHY297" s="159"/>
      <c r="BHZ297" s="579"/>
      <c r="BIA297" s="581"/>
      <c r="BIB297" s="159"/>
      <c r="BIC297" s="159"/>
      <c r="BID297" s="579"/>
      <c r="BIE297" s="581"/>
      <c r="BIF297" s="159"/>
      <c r="BIG297" s="159"/>
      <c r="BIH297" s="579"/>
      <c r="BII297" s="581"/>
      <c r="BIJ297" s="159"/>
      <c r="BIK297" s="159"/>
      <c r="BIL297" s="579"/>
      <c r="BIM297" s="581"/>
      <c r="BIN297" s="159"/>
      <c r="BIO297" s="159"/>
      <c r="BIP297" s="579"/>
      <c r="BIQ297" s="581"/>
      <c r="BIR297" s="159"/>
      <c r="BIS297" s="159"/>
      <c r="BIT297" s="579"/>
      <c r="BIU297" s="581"/>
      <c r="BIV297" s="159"/>
      <c r="BIW297" s="159"/>
      <c r="BIX297" s="579"/>
      <c r="BIY297" s="581"/>
      <c r="BIZ297" s="159"/>
      <c r="BJA297" s="159"/>
      <c r="BJB297" s="579"/>
      <c r="BJC297" s="581"/>
      <c r="BJD297" s="159"/>
      <c r="BJE297" s="159"/>
      <c r="BJF297" s="579"/>
      <c r="BJG297" s="581"/>
      <c r="BJH297" s="159"/>
      <c r="BJI297" s="159"/>
      <c r="BJJ297" s="579"/>
      <c r="BJK297" s="581"/>
      <c r="BJL297" s="159"/>
      <c r="BJM297" s="159"/>
      <c r="BJN297" s="579"/>
      <c r="BJO297" s="581"/>
      <c r="BJP297" s="159"/>
      <c r="BJQ297" s="159"/>
      <c r="BJR297" s="579"/>
      <c r="BJS297" s="581"/>
      <c r="BJT297" s="159"/>
      <c r="BJU297" s="159"/>
      <c r="BJV297" s="579"/>
      <c r="BJW297" s="581"/>
      <c r="BJX297" s="159"/>
      <c r="BJY297" s="159"/>
      <c r="BJZ297" s="579"/>
      <c r="BKA297" s="581"/>
      <c r="BKB297" s="159"/>
      <c r="BKC297" s="159"/>
      <c r="BKD297" s="579"/>
      <c r="BKE297" s="581"/>
      <c r="BKF297" s="159"/>
      <c r="BKG297" s="159"/>
      <c r="BKH297" s="579"/>
      <c r="BKI297" s="581"/>
      <c r="BKJ297" s="159"/>
      <c r="BKK297" s="159"/>
      <c r="BKL297" s="579"/>
      <c r="BKM297" s="581"/>
      <c r="BKN297" s="159"/>
      <c r="BKO297" s="159"/>
      <c r="BKP297" s="579"/>
      <c r="BKQ297" s="581"/>
      <c r="BKR297" s="159"/>
      <c r="BKS297" s="159"/>
      <c r="BKT297" s="579"/>
      <c r="BKU297" s="581"/>
      <c r="BKV297" s="159"/>
      <c r="BKW297" s="159"/>
      <c r="BKX297" s="579"/>
      <c r="BKY297" s="581"/>
      <c r="BKZ297" s="159"/>
      <c r="BLA297" s="159"/>
      <c r="BLB297" s="579"/>
      <c r="BLC297" s="581"/>
      <c r="BLD297" s="159"/>
      <c r="BLE297" s="159"/>
      <c r="BLF297" s="579"/>
      <c r="BLG297" s="581"/>
      <c r="BLH297" s="159"/>
      <c r="BLI297" s="159"/>
      <c r="BLJ297" s="579"/>
      <c r="BLK297" s="581"/>
      <c r="BLL297" s="159"/>
      <c r="BLM297" s="159"/>
      <c r="BLN297" s="579"/>
      <c r="BLO297" s="581"/>
      <c r="BLP297" s="159"/>
      <c r="BLQ297" s="159"/>
      <c r="BLR297" s="579"/>
      <c r="BLS297" s="581"/>
      <c r="BLT297" s="159"/>
      <c r="BLU297" s="159"/>
      <c r="BLV297" s="579"/>
      <c r="BLW297" s="581"/>
      <c r="BLX297" s="159"/>
      <c r="BLY297" s="159"/>
      <c r="BLZ297" s="579"/>
      <c r="BMA297" s="581"/>
      <c r="BMB297" s="159"/>
      <c r="BMC297" s="159"/>
      <c r="BMD297" s="579"/>
      <c r="BME297" s="581"/>
      <c r="BMF297" s="159"/>
      <c r="BMG297" s="159"/>
      <c r="BMH297" s="579"/>
      <c r="BMI297" s="581"/>
      <c r="BMJ297" s="159"/>
      <c r="BMK297" s="159"/>
      <c r="BML297" s="579"/>
      <c r="BMM297" s="581"/>
      <c r="BMN297" s="159"/>
      <c r="BMO297" s="159"/>
      <c r="BMP297" s="579"/>
      <c r="BMQ297" s="581"/>
      <c r="BMR297" s="159"/>
      <c r="BMS297" s="159"/>
      <c r="BMT297" s="579"/>
      <c r="BMU297" s="581"/>
      <c r="BMV297" s="159"/>
      <c r="BMW297" s="159"/>
      <c r="BMX297" s="579"/>
      <c r="BMY297" s="581"/>
      <c r="BMZ297" s="159"/>
      <c r="BNA297" s="159"/>
      <c r="BNB297" s="579"/>
      <c r="BNC297" s="581"/>
      <c r="BND297" s="159"/>
      <c r="BNE297" s="159"/>
      <c r="BNF297" s="579"/>
      <c r="BNG297" s="581"/>
      <c r="BNH297" s="159"/>
      <c r="BNI297" s="159"/>
      <c r="BNJ297" s="579"/>
      <c r="BNK297" s="581"/>
      <c r="BNL297" s="159"/>
      <c r="BNM297" s="159"/>
      <c r="BNN297" s="579"/>
      <c r="BNO297" s="581"/>
      <c r="BNP297" s="159"/>
      <c r="BNQ297" s="159"/>
      <c r="BNR297" s="579"/>
      <c r="BNS297" s="581"/>
      <c r="BNT297" s="159"/>
      <c r="BNU297" s="159"/>
      <c r="BNV297" s="579"/>
      <c r="BNW297" s="581"/>
      <c r="BNX297" s="159"/>
      <c r="BNY297" s="159"/>
      <c r="BNZ297" s="579"/>
      <c r="BOA297" s="581"/>
      <c r="BOB297" s="159"/>
      <c r="BOC297" s="159"/>
      <c r="BOD297" s="579"/>
      <c r="BOE297" s="581"/>
      <c r="BOF297" s="159"/>
      <c r="BOG297" s="159"/>
      <c r="BOH297" s="579"/>
      <c r="BOI297" s="581"/>
      <c r="BOJ297" s="159"/>
      <c r="BOK297" s="159"/>
      <c r="BOL297" s="579"/>
      <c r="BOM297" s="581"/>
      <c r="BON297" s="159"/>
      <c r="BOO297" s="159"/>
      <c r="BOP297" s="579"/>
      <c r="BOQ297" s="581"/>
      <c r="BOR297" s="159"/>
      <c r="BOS297" s="159"/>
      <c r="BOT297" s="579"/>
      <c r="BOU297" s="581"/>
      <c r="BOV297" s="159"/>
      <c r="BOW297" s="159"/>
      <c r="BOX297" s="579"/>
      <c r="BOY297" s="581"/>
      <c r="BOZ297" s="159"/>
      <c r="BPA297" s="159"/>
      <c r="BPB297" s="579"/>
      <c r="BPC297" s="581"/>
      <c r="BPD297" s="159"/>
      <c r="BPE297" s="159"/>
      <c r="BPF297" s="579"/>
      <c r="BPG297" s="581"/>
      <c r="BPH297" s="159"/>
      <c r="BPI297" s="159"/>
      <c r="BPJ297" s="579"/>
      <c r="BPK297" s="581"/>
      <c r="BPL297" s="159"/>
      <c r="BPM297" s="159"/>
      <c r="BPN297" s="579"/>
      <c r="BPO297" s="581"/>
      <c r="BPP297" s="159"/>
      <c r="BPQ297" s="159"/>
      <c r="BPR297" s="579"/>
      <c r="BPS297" s="581"/>
      <c r="BPT297" s="159"/>
      <c r="BPU297" s="159"/>
      <c r="BPV297" s="579"/>
      <c r="BPW297" s="581"/>
      <c r="BPX297" s="159"/>
      <c r="BPY297" s="159"/>
      <c r="BPZ297" s="579"/>
      <c r="BQA297" s="581"/>
      <c r="BQB297" s="159"/>
      <c r="BQC297" s="159"/>
      <c r="BQD297" s="579"/>
      <c r="BQE297" s="581"/>
      <c r="BQF297" s="159"/>
      <c r="BQG297" s="159"/>
      <c r="BQH297" s="579"/>
      <c r="BQI297" s="581"/>
      <c r="BQJ297" s="159"/>
      <c r="BQK297" s="159"/>
      <c r="BQL297" s="579"/>
      <c r="BQM297" s="581"/>
      <c r="BQN297" s="159"/>
      <c r="BQO297" s="159"/>
      <c r="BQP297" s="579"/>
      <c r="BQQ297" s="581"/>
      <c r="BQR297" s="159"/>
      <c r="BQS297" s="159"/>
      <c r="BQT297" s="579"/>
      <c r="BQU297" s="581"/>
      <c r="BQV297" s="159"/>
      <c r="BQW297" s="159"/>
      <c r="BQX297" s="579"/>
      <c r="BQY297" s="581"/>
      <c r="BQZ297" s="159"/>
      <c r="BRA297" s="159"/>
      <c r="BRB297" s="579"/>
      <c r="BRC297" s="581"/>
      <c r="BRD297" s="159"/>
      <c r="BRE297" s="159"/>
      <c r="BRF297" s="579"/>
      <c r="BRG297" s="581"/>
      <c r="BRH297" s="159"/>
      <c r="BRI297" s="159"/>
      <c r="BRJ297" s="579"/>
      <c r="BRK297" s="581"/>
      <c r="BRL297" s="159"/>
      <c r="BRM297" s="159"/>
      <c r="BRN297" s="579"/>
      <c r="BRO297" s="581"/>
      <c r="BRP297" s="159"/>
      <c r="BRQ297" s="159"/>
      <c r="BRR297" s="579"/>
      <c r="BRS297" s="581"/>
      <c r="BRT297" s="159"/>
      <c r="BRU297" s="159"/>
      <c r="BRV297" s="579"/>
      <c r="BRW297" s="581"/>
      <c r="BRX297" s="159"/>
      <c r="BRY297" s="159"/>
      <c r="BRZ297" s="579"/>
      <c r="BSA297" s="581"/>
      <c r="BSB297" s="159"/>
      <c r="BSC297" s="159"/>
      <c r="BSD297" s="579"/>
      <c r="BSE297" s="581"/>
      <c r="BSF297" s="159"/>
      <c r="BSG297" s="159"/>
      <c r="BSH297" s="579"/>
      <c r="BSI297" s="581"/>
      <c r="BSJ297" s="159"/>
      <c r="BSK297" s="159"/>
      <c r="BSL297" s="579"/>
      <c r="BSM297" s="581"/>
      <c r="BSN297" s="159"/>
      <c r="BSO297" s="159"/>
      <c r="BSP297" s="579"/>
      <c r="BSQ297" s="581"/>
      <c r="BSR297" s="159"/>
      <c r="BSS297" s="159"/>
      <c r="BST297" s="579"/>
      <c r="BSU297" s="581"/>
      <c r="BSV297" s="159"/>
      <c r="BSW297" s="159"/>
      <c r="BSX297" s="579"/>
      <c r="BSY297" s="581"/>
      <c r="BSZ297" s="159"/>
      <c r="BTA297" s="159"/>
      <c r="BTB297" s="579"/>
      <c r="BTC297" s="581"/>
      <c r="BTD297" s="159"/>
      <c r="BTE297" s="159"/>
      <c r="BTF297" s="579"/>
      <c r="BTG297" s="581"/>
      <c r="BTH297" s="159"/>
      <c r="BTI297" s="159"/>
      <c r="BTJ297" s="579"/>
      <c r="BTK297" s="581"/>
      <c r="BTL297" s="159"/>
      <c r="BTM297" s="159"/>
      <c r="BTN297" s="579"/>
      <c r="BTO297" s="581"/>
      <c r="BTP297" s="159"/>
      <c r="BTQ297" s="159"/>
      <c r="BTR297" s="579"/>
      <c r="BTS297" s="581"/>
      <c r="BTT297" s="159"/>
      <c r="BTU297" s="159"/>
      <c r="BTV297" s="579"/>
      <c r="BTW297" s="581"/>
      <c r="BTX297" s="159"/>
      <c r="BTY297" s="159"/>
      <c r="BTZ297" s="579"/>
      <c r="BUA297" s="581"/>
      <c r="BUB297" s="159"/>
      <c r="BUC297" s="159"/>
      <c r="BUD297" s="579"/>
      <c r="BUE297" s="581"/>
      <c r="BUF297" s="159"/>
      <c r="BUG297" s="159"/>
      <c r="BUH297" s="579"/>
      <c r="BUI297" s="581"/>
      <c r="BUJ297" s="159"/>
      <c r="BUK297" s="159"/>
      <c r="BUL297" s="579"/>
      <c r="BUM297" s="581"/>
      <c r="BUN297" s="159"/>
      <c r="BUO297" s="159"/>
      <c r="BUP297" s="579"/>
      <c r="BUQ297" s="581"/>
      <c r="BUR297" s="159"/>
      <c r="BUS297" s="159"/>
      <c r="BUT297" s="579"/>
      <c r="BUU297" s="581"/>
      <c r="BUV297" s="159"/>
      <c r="BUW297" s="159"/>
      <c r="BUX297" s="579"/>
      <c r="BUY297" s="581"/>
      <c r="BUZ297" s="159"/>
      <c r="BVA297" s="159"/>
      <c r="BVB297" s="579"/>
      <c r="BVC297" s="581"/>
      <c r="BVD297" s="159"/>
      <c r="BVE297" s="159"/>
      <c r="BVF297" s="579"/>
      <c r="BVG297" s="581"/>
      <c r="BVH297" s="159"/>
      <c r="BVI297" s="159"/>
      <c r="BVJ297" s="579"/>
      <c r="BVK297" s="581"/>
      <c r="BVL297" s="159"/>
      <c r="BVM297" s="159"/>
      <c r="BVN297" s="579"/>
      <c r="BVO297" s="581"/>
      <c r="BVP297" s="159"/>
      <c r="BVQ297" s="159"/>
      <c r="BVR297" s="579"/>
      <c r="BVS297" s="581"/>
      <c r="BVT297" s="159"/>
      <c r="BVU297" s="159"/>
      <c r="BVV297" s="579"/>
      <c r="BVW297" s="581"/>
      <c r="BVX297" s="159"/>
      <c r="BVY297" s="159"/>
      <c r="BVZ297" s="579"/>
      <c r="BWA297" s="581"/>
      <c r="BWB297" s="159"/>
      <c r="BWC297" s="159"/>
      <c r="BWD297" s="579"/>
      <c r="BWE297" s="581"/>
      <c r="BWF297" s="159"/>
      <c r="BWG297" s="159"/>
      <c r="BWH297" s="579"/>
      <c r="BWI297" s="581"/>
      <c r="BWJ297" s="159"/>
      <c r="BWK297" s="159"/>
      <c r="BWL297" s="579"/>
      <c r="BWM297" s="581"/>
      <c r="BWN297" s="159"/>
      <c r="BWO297" s="159"/>
      <c r="BWP297" s="579"/>
      <c r="BWQ297" s="581"/>
      <c r="BWR297" s="159"/>
      <c r="BWS297" s="159"/>
      <c r="BWT297" s="579"/>
      <c r="BWU297" s="581"/>
      <c r="BWV297" s="159"/>
      <c r="BWW297" s="159"/>
      <c r="BWX297" s="579"/>
      <c r="BWY297" s="581"/>
      <c r="BWZ297" s="159"/>
      <c r="BXA297" s="159"/>
      <c r="BXB297" s="579"/>
      <c r="BXC297" s="581"/>
      <c r="BXD297" s="159"/>
      <c r="BXE297" s="159"/>
      <c r="BXF297" s="579"/>
      <c r="BXG297" s="581"/>
      <c r="BXH297" s="159"/>
      <c r="BXI297" s="159"/>
      <c r="BXJ297" s="579"/>
      <c r="BXK297" s="581"/>
      <c r="BXL297" s="159"/>
      <c r="BXM297" s="159"/>
      <c r="BXN297" s="579"/>
      <c r="BXO297" s="581"/>
      <c r="BXP297" s="159"/>
      <c r="BXQ297" s="159"/>
      <c r="BXR297" s="579"/>
      <c r="BXS297" s="581"/>
      <c r="BXT297" s="159"/>
      <c r="BXU297" s="159"/>
      <c r="BXV297" s="579"/>
      <c r="BXW297" s="581"/>
      <c r="BXX297" s="159"/>
      <c r="BXY297" s="159"/>
      <c r="BXZ297" s="579"/>
      <c r="BYA297" s="581"/>
      <c r="BYB297" s="159"/>
      <c r="BYC297" s="159"/>
      <c r="BYD297" s="579"/>
      <c r="BYE297" s="581"/>
      <c r="BYF297" s="159"/>
      <c r="BYG297" s="159"/>
      <c r="BYH297" s="579"/>
      <c r="BYI297" s="581"/>
      <c r="BYJ297" s="159"/>
      <c r="BYK297" s="159"/>
      <c r="BYL297" s="579"/>
      <c r="BYM297" s="581"/>
      <c r="BYN297" s="159"/>
      <c r="BYO297" s="159"/>
      <c r="BYP297" s="579"/>
      <c r="BYQ297" s="581"/>
      <c r="BYR297" s="159"/>
      <c r="BYS297" s="159"/>
      <c r="BYT297" s="579"/>
      <c r="BYU297" s="581"/>
      <c r="BYV297" s="159"/>
      <c r="BYW297" s="159"/>
      <c r="BYX297" s="579"/>
      <c r="BYY297" s="581"/>
      <c r="BYZ297" s="159"/>
      <c r="BZA297" s="159"/>
      <c r="BZB297" s="579"/>
      <c r="BZC297" s="581"/>
      <c r="BZD297" s="159"/>
      <c r="BZE297" s="159"/>
      <c r="BZF297" s="579"/>
      <c r="BZG297" s="581"/>
      <c r="BZH297" s="159"/>
      <c r="BZI297" s="159"/>
      <c r="BZJ297" s="579"/>
      <c r="BZK297" s="581"/>
      <c r="BZL297" s="159"/>
      <c r="BZM297" s="159"/>
      <c r="BZN297" s="579"/>
      <c r="BZO297" s="581"/>
      <c r="BZP297" s="159"/>
      <c r="BZQ297" s="159"/>
      <c r="BZR297" s="579"/>
      <c r="BZS297" s="581"/>
      <c r="BZT297" s="159"/>
      <c r="BZU297" s="159"/>
      <c r="BZV297" s="579"/>
      <c r="BZW297" s="581"/>
      <c r="BZX297" s="159"/>
      <c r="BZY297" s="159"/>
      <c r="BZZ297" s="579"/>
      <c r="CAA297" s="581"/>
      <c r="CAB297" s="159"/>
      <c r="CAC297" s="159"/>
      <c r="CAD297" s="579"/>
      <c r="CAE297" s="581"/>
      <c r="CAF297" s="159"/>
      <c r="CAG297" s="159"/>
      <c r="CAH297" s="579"/>
      <c r="CAI297" s="581"/>
      <c r="CAJ297" s="159"/>
      <c r="CAK297" s="159"/>
      <c r="CAL297" s="579"/>
      <c r="CAM297" s="581"/>
      <c r="CAN297" s="159"/>
      <c r="CAO297" s="159"/>
      <c r="CAP297" s="579"/>
      <c r="CAQ297" s="581"/>
      <c r="CAR297" s="159"/>
      <c r="CAS297" s="159"/>
      <c r="CAT297" s="579"/>
      <c r="CAU297" s="581"/>
      <c r="CAV297" s="159"/>
      <c r="CAW297" s="159"/>
      <c r="CAX297" s="579"/>
      <c r="CAY297" s="581"/>
      <c r="CAZ297" s="159"/>
      <c r="CBA297" s="159"/>
      <c r="CBB297" s="579"/>
      <c r="CBC297" s="581"/>
      <c r="CBD297" s="159"/>
      <c r="CBE297" s="159"/>
      <c r="CBF297" s="579"/>
      <c r="CBG297" s="581"/>
      <c r="CBH297" s="159"/>
      <c r="CBI297" s="159"/>
      <c r="CBJ297" s="579"/>
      <c r="CBK297" s="581"/>
      <c r="CBL297" s="159"/>
      <c r="CBM297" s="159"/>
      <c r="CBN297" s="579"/>
      <c r="CBO297" s="581"/>
      <c r="CBP297" s="159"/>
      <c r="CBQ297" s="159"/>
      <c r="CBR297" s="579"/>
      <c r="CBS297" s="581"/>
      <c r="CBT297" s="159"/>
      <c r="CBU297" s="159"/>
      <c r="CBV297" s="579"/>
      <c r="CBW297" s="581"/>
      <c r="CBX297" s="159"/>
      <c r="CBY297" s="159"/>
      <c r="CBZ297" s="579"/>
      <c r="CCA297" s="581"/>
      <c r="CCB297" s="159"/>
      <c r="CCC297" s="159"/>
      <c r="CCD297" s="579"/>
      <c r="CCE297" s="581"/>
      <c r="CCF297" s="159"/>
      <c r="CCG297" s="159"/>
      <c r="CCH297" s="579"/>
      <c r="CCI297" s="581"/>
      <c r="CCJ297" s="159"/>
      <c r="CCK297" s="159"/>
      <c r="CCL297" s="579"/>
      <c r="CCM297" s="581"/>
      <c r="CCN297" s="159"/>
      <c r="CCO297" s="159"/>
      <c r="CCP297" s="579"/>
      <c r="CCQ297" s="581"/>
      <c r="CCR297" s="159"/>
      <c r="CCS297" s="159"/>
      <c r="CCT297" s="579"/>
      <c r="CCU297" s="581"/>
      <c r="CCV297" s="159"/>
      <c r="CCW297" s="159"/>
      <c r="CCX297" s="579"/>
      <c r="CCY297" s="581"/>
      <c r="CCZ297" s="159"/>
      <c r="CDA297" s="159"/>
      <c r="CDB297" s="579"/>
      <c r="CDC297" s="581"/>
      <c r="CDD297" s="159"/>
      <c r="CDE297" s="159"/>
      <c r="CDF297" s="579"/>
      <c r="CDG297" s="581"/>
      <c r="CDH297" s="159"/>
      <c r="CDI297" s="159"/>
      <c r="CDJ297" s="579"/>
      <c r="CDK297" s="581"/>
      <c r="CDL297" s="159"/>
      <c r="CDM297" s="159"/>
      <c r="CDN297" s="579"/>
      <c r="CDO297" s="581"/>
      <c r="CDP297" s="159"/>
      <c r="CDQ297" s="159"/>
      <c r="CDR297" s="579"/>
      <c r="CDS297" s="581"/>
      <c r="CDT297" s="159"/>
      <c r="CDU297" s="159"/>
      <c r="CDV297" s="579"/>
      <c r="CDW297" s="581"/>
      <c r="CDX297" s="159"/>
      <c r="CDY297" s="159"/>
      <c r="CDZ297" s="579"/>
      <c r="CEA297" s="581"/>
      <c r="CEB297" s="159"/>
      <c r="CEC297" s="159"/>
      <c r="CED297" s="579"/>
      <c r="CEE297" s="581"/>
      <c r="CEF297" s="159"/>
      <c r="CEG297" s="159"/>
      <c r="CEH297" s="579"/>
      <c r="CEI297" s="581"/>
      <c r="CEJ297" s="159"/>
      <c r="CEK297" s="159"/>
      <c r="CEL297" s="579"/>
      <c r="CEM297" s="581"/>
      <c r="CEN297" s="159"/>
      <c r="CEO297" s="159"/>
      <c r="CEP297" s="579"/>
      <c r="CEQ297" s="581"/>
      <c r="CER297" s="159"/>
      <c r="CES297" s="159"/>
      <c r="CET297" s="579"/>
      <c r="CEU297" s="581"/>
      <c r="CEV297" s="159"/>
      <c r="CEW297" s="159"/>
      <c r="CEX297" s="579"/>
      <c r="CEY297" s="581"/>
      <c r="CEZ297" s="159"/>
      <c r="CFA297" s="159"/>
      <c r="CFB297" s="579"/>
      <c r="CFC297" s="581"/>
      <c r="CFD297" s="159"/>
      <c r="CFE297" s="159"/>
      <c r="CFF297" s="579"/>
      <c r="CFG297" s="581"/>
      <c r="CFH297" s="159"/>
      <c r="CFI297" s="159"/>
      <c r="CFJ297" s="579"/>
      <c r="CFK297" s="581"/>
      <c r="CFL297" s="159"/>
      <c r="CFM297" s="159"/>
      <c r="CFN297" s="579"/>
      <c r="CFO297" s="581"/>
      <c r="CFP297" s="159"/>
      <c r="CFQ297" s="159"/>
      <c r="CFR297" s="579"/>
      <c r="CFS297" s="581"/>
      <c r="CFT297" s="159"/>
      <c r="CFU297" s="159"/>
      <c r="CFV297" s="579"/>
      <c r="CFW297" s="581"/>
      <c r="CFX297" s="159"/>
      <c r="CFY297" s="159"/>
      <c r="CFZ297" s="579"/>
      <c r="CGA297" s="581"/>
      <c r="CGB297" s="159"/>
      <c r="CGC297" s="159"/>
      <c r="CGD297" s="579"/>
      <c r="CGE297" s="581"/>
      <c r="CGF297" s="159"/>
      <c r="CGG297" s="159"/>
      <c r="CGH297" s="579"/>
      <c r="CGI297" s="581"/>
      <c r="CGJ297" s="159"/>
      <c r="CGK297" s="159"/>
      <c r="CGL297" s="579"/>
      <c r="CGM297" s="581"/>
      <c r="CGN297" s="159"/>
      <c r="CGO297" s="159"/>
      <c r="CGP297" s="579"/>
      <c r="CGQ297" s="581"/>
      <c r="CGR297" s="159"/>
      <c r="CGS297" s="159"/>
      <c r="CGT297" s="579"/>
      <c r="CGU297" s="581"/>
      <c r="CGV297" s="159"/>
      <c r="CGW297" s="159"/>
      <c r="CGX297" s="579"/>
      <c r="CGY297" s="581"/>
      <c r="CGZ297" s="159"/>
      <c r="CHA297" s="159"/>
      <c r="CHB297" s="579"/>
      <c r="CHC297" s="581"/>
      <c r="CHD297" s="159"/>
      <c r="CHE297" s="159"/>
      <c r="CHF297" s="579"/>
      <c r="CHG297" s="581"/>
      <c r="CHH297" s="159"/>
      <c r="CHI297" s="159"/>
      <c r="CHJ297" s="579"/>
      <c r="CHK297" s="581"/>
      <c r="CHL297" s="159"/>
      <c r="CHM297" s="159"/>
      <c r="CHN297" s="579"/>
      <c r="CHO297" s="581"/>
      <c r="CHP297" s="159"/>
      <c r="CHQ297" s="159"/>
      <c r="CHR297" s="579"/>
      <c r="CHS297" s="581"/>
      <c r="CHT297" s="159"/>
      <c r="CHU297" s="159"/>
      <c r="CHV297" s="579"/>
      <c r="CHW297" s="581"/>
      <c r="CHX297" s="159"/>
      <c r="CHY297" s="159"/>
      <c r="CHZ297" s="579"/>
      <c r="CIA297" s="581"/>
      <c r="CIB297" s="159"/>
      <c r="CIC297" s="159"/>
      <c r="CID297" s="579"/>
      <c r="CIE297" s="581"/>
      <c r="CIF297" s="159"/>
      <c r="CIG297" s="159"/>
      <c r="CIH297" s="579"/>
      <c r="CII297" s="581"/>
      <c r="CIJ297" s="159"/>
      <c r="CIK297" s="159"/>
      <c r="CIL297" s="579"/>
      <c r="CIM297" s="581"/>
      <c r="CIN297" s="159"/>
      <c r="CIO297" s="159"/>
      <c r="CIP297" s="579"/>
      <c r="CIQ297" s="581"/>
      <c r="CIR297" s="159"/>
      <c r="CIS297" s="159"/>
      <c r="CIT297" s="579"/>
      <c r="CIU297" s="581"/>
      <c r="CIV297" s="159"/>
      <c r="CIW297" s="159"/>
      <c r="CIX297" s="579"/>
      <c r="CIY297" s="581"/>
      <c r="CIZ297" s="159"/>
      <c r="CJA297" s="159"/>
      <c r="CJB297" s="579"/>
      <c r="CJC297" s="581"/>
      <c r="CJD297" s="159"/>
      <c r="CJE297" s="159"/>
      <c r="CJF297" s="579"/>
      <c r="CJG297" s="581"/>
      <c r="CJH297" s="159"/>
      <c r="CJI297" s="159"/>
      <c r="CJJ297" s="579"/>
      <c r="CJK297" s="581"/>
      <c r="CJL297" s="159"/>
      <c r="CJM297" s="159"/>
      <c r="CJN297" s="579"/>
      <c r="CJO297" s="581"/>
      <c r="CJP297" s="159"/>
      <c r="CJQ297" s="159"/>
      <c r="CJR297" s="579"/>
      <c r="CJS297" s="581"/>
      <c r="CJT297" s="159"/>
      <c r="CJU297" s="159"/>
      <c r="CJV297" s="579"/>
      <c r="CJW297" s="581"/>
      <c r="CJX297" s="159"/>
      <c r="CJY297" s="159"/>
      <c r="CJZ297" s="579"/>
      <c r="CKA297" s="581"/>
      <c r="CKB297" s="159"/>
      <c r="CKC297" s="159"/>
      <c r="CKD297" s="579"/>
      <c r="CKE297" s="581"/>
      <c r="CKF297" s="159"/>
      <c r="CKG297" s="159"/>
      <c r="CKH297" s="579"/>
      <c r="CKI297" s="581"/>
      <c r="CKJ297" s="159"/>
      <c r="CKK297" s="159"/>
      <c r="CKL297" s="579"/>
      <c r="CKM297" s="581"/>
      <c r="CKN297" s="159"/>
      <c r="CKO297" s="159"/>
      <c r="CKP297" s="579"/>
      <c r="CKQ297" s="581"/>
      <c r="CKR297" s="159"/>
      <c r="CKS297" s="159"/>
      <c r="CKT297" s="579"/>
      <c r="CKU297" s="581"/>
      <c r="CKV297" s="159"/>
      <c r="CKW297" s="159"/>
      <c r="CKX297" s="579"/>
      <c r="CKY297" s="581"/>
      <c r="CKZ297" s="159"/>
      <c r="CLA297" s="159"/>
      <c r="CLB297" s="579"/>
      <c r="CLC297" s="581"/>
      <c r="CLD297" s="159"/>
      <c r="CLE297" s="159"/>
      <c r="CLF297" s="579"/>
      <c r="CLG297" s="581"/>
      <c r="CLH297" s="159"/>
      <c r="CLI297" s="159"/>
      <c r="CLJ297" s="579"/>
      <c r="CLK297" s="581"/>
      <c r="CLL297" s="159"/>
      <c r="CLM297" s="159"/>
      <c r="CLN297" s="579"/>
      <c r="CLO297" s="581"/>
      <c r="CLP297" s="159"/>
      <c r="CLQ297" s="159"/>
      <c r="CLR297" s="579"/>
      <c r="CLS297" s="581"/>
      <c r="CLT297" s="159"/>
      <c r="CLU297" s="159"/>
      <c r="CLV297" s="579"/>
      <c r="CLW297" s="581"/>
      <c r="CLX297" s="159"/>
      <c r="CLY297" s="159"/>
      <c r="CLZ297" s="579"/>
      <c r="CMA297" s="581"/>
      <c r="CMB297" s="159"/>
      <c r="CMC297" s="159"/>
      <c r="CMD297" s="579"/>
      <c r="CME297" s="581"/>
      <c r="CMF297" s="159"/>
      <c r="CMG297" s="159"/>
      <c r="CMH297" s="579"/>
      <c r="CMI297" s="581"/>
      <c r="CMJ297" s="159"/>
      <c r="CMK297" s="159"/>
      <c r="CML297" s="579"/>
      <c r="CMM297" s="581"/>
      <c r="CMN297" s="159"/>
      <c r="CMO297" s="159"/>
      <c r="CMP297" s="579"/>
      <c r="CMQ297" s="581"/>
      <c r="CMR297" s="159"/>
      <c r="CMS297" s="159"/>
      <c r="CMT297" s="579"/>
      <c r="CMU297" s="581"/>
      <c r="CMV297" s="159"/>
      <c r="CMW297" s="159"/>
      <c r="CMX297" s="579"/>
      <c r="CMY297" s="581"/>
      <c r="CMZ297" s="159"/>
      <c r="CNA297" s="159"/>
      <c r="CNB297" s="579"/>
      <c r="CNC297" s="581"/>
      <c r="CND297" s="159"/>
      <c r="CNE297" s="159"/>
      <c r="CNF297" s="579"/>
      <c r="CNG297" s="581"/>
      <c r="CNH297" s="159"/>
      <c r="CNI297" s="159"/>
      <c r="CNJ297" s="579"/>
      <c r="CNK297" s="581"/>
      <c r="CNL297" s="159"/>
      <c r="CNM297" s="159"/>
      <c r="CNN297" s="579"/>
      <c r="CNO297" s="581"/>
      <c r="CNP297" s="159"/>
      <c r="CNQ297" s="159"/>
      <c r="CNR297" s="579"/>
      <c r="CNS297" s="581"/>
      <c r="CNT297" s="159"/>
      <c r="CNU297" s="159"/>
      <c r="CNV297" s="579"/>
      <c r="CNW297" s="581"/>
      <c r="CNX297" s="159"/>
      <c r="CNY297" s="159"/>
      <c r="CNZ297" s="579"/>
      <c r="COA297" s="581"/>
      <c r="COB297" s="159"/>
      <c r="COC297" s="159"/>
      <c r="COD297" s="579"/>
      <c r="COE297" s="581"/>
      <c r="COF297" s="159"/>
      <c r="COG297" s="159"/>
      <c r="COH297" s="579"/>
      <c r="COI297" s="581"/>
      <c r="COJ297" s="159"/>
      <c r="COK297" s="159"/>
      <c r="COL297" s="579"/>
      <c r="COM297" s="581"/>
      <c r="CON297" s="159"/>
      <c r="COO297" s="159"/>
      <c r="COP297" s="579"/>
      <c r="COQ297" s="581"/>
      <c r="COR297" s="159"/>
      <c r="COS297" s="159"/>
      <c r="COT297" s="579"/>
      <c r="COU297" s="581"/>
      <c r="COV297" s="159"/>
      <c r="COW297" s="159"/>
      <c r="COX297" s="579"/>
      <c r="COY297" s="581"/>
      <c r="COZ297" s="159"/>
      <c r="CPA297" s="159"/>
      <c r="CPB297" s="579"/>
      <c r="CPC297" s="581"/>
      <c r="CPD297" s="159"/>
      <c r="CPE297" s="159"/>
      <c r="CPF297" s="579"/>
      <c r="CPG297" s="581"/>
      <c r="CPH297" s="159"/>
      <c r="CPI297" s="159"/>
      <c r="CPJ297" s="579"/>
      <c r="CPK297" s="581"/>
      <c r="CPL297" s="159"/>
      <c r="CPM297" s="159"/>
      <c r="CPN297" s="579"/>
      <c r="CPO297" s="581"/>
      <c r="CPP297" s="159"/>
      <c r="CPQ297" s="159"/>
      <c r="CPR297" s="579"/>
      <c r="CPS297" s="581"/>
      <c r="CPT297" s="159"/>
      <c r="CPU297" s="159"/>
      <c r="CPV297" s="579"/>
      <c r="CPW297" s="581"/>
      <c r="CPX297" s="159"/>
      <c r="CPY297" s="159"/>
      <c r="CPZ297" s="579"/>
      <c r="CQA297" s="581"/>
      <c r="CQB297" s="159"/>
      <c r="CQC297" s="159"/>
      <c r="CQD297" s="579"/>
      <c r="CQE297" s="581"/>
      <c r="CQF297" s="159"/>
      <c r="CQG297" s="159"/>
      <c r="CQH297" s="579"/>
      <c r="CQI297" s="581"/>
      <c r="CQJ297" s="159"/>
      <c r="CQK297" s="159"/>
      <c r="CQL297" s="579"/>
      <c r="CQM297" s="581"/>
      <c r="CQN297" s="159"/>
      <c r="CQO297" s="159"/>
      <c r="CQP297" s="579"/>
      <c r="CQQ297" s="581"/>
      <c r="CQR297" s="159"/>
      <c r="CQS297" s="159"/>
      <c r="CQT297" s="579"/>
      <c r="CQU297" s="581"/>
      <c r="CQV297" s="159"/>
      <c r="CQW297" s="159"/>
      <c r="CQX297" s="579"/>
      <c r="CQY297" s="581"/>
      <c r="CQZ297" s="159"/>
      <c r="CRA297" s="159"/>
      <c r="CRB297" s="579"/>
      <c r="CRC297" s="581"/>
      <c r="CRD297" s="159"/>
      <c r="CRE297" s="159"/>
      <c r="CRF297" s="579"/>
      <c r="CRG297" s="581"/>
      <c r="CRH297" s="159"/>
      <c r="CRI297" s="159"/>
      <c r="CRJ297" s="579"/>
      <c r="CRK297" s="581"/>
      <c r="CRL297" s="159"/>
      <c r="CRM297" s="159"/>
      <c r="CRN297" s="579"/>
      <c r="CRO297" s="581"/>
      <c r="CRP297" s="159"/>
      <c r="CRQ297" s="159"/>
      <c r="CRR297" s="579"/>
      <c r="CRS297" s="581"/>
      <c r="CRT297" s="159"/>
      <c r="CRU297" s="159"/>
      <c r="CRV297" s="579"/>
      <c r="CRW297" s="581"/>
      <c r="CRX297" s="159"/>
      <c r="CRY297" s="159"/>
      <c r="CRZ297" s="579"/>
      <c r="CSA297" s="581"/>
      <c r="CSB297" s="159"/>
      <c r="CSC297" s="159"/>
      <c r="CSD297" s="579"/>
      <c r="CSE297" s="581"/>
      <c r="CSF297" s="159"/>
      <c r="CSG297" s="159"/>
      <c r="CSH297" s="579"/>
      <c r="CSI297" s="581"/>
      <c r="CSJ297" s="159"/>
      <c r="CSK297" s="159"/>
      <c r="CSL297" s="579"/>
      <c r="CSM297" s="581"/>
      <c r="CSN297" s="159"/>
      <c r="CSO297" s="159"/>
      <c r="CSP297" s="579"/>
      <c r="CSQ297" s="581"/>
      <c r="CSR297" s="159"/>
      <c r="CSS297" s="159"/>
      <c r="CST297" s="579"/>
      <c r="CSU297" s="581"/>
      <c r="CSV297" s="159"/>
      <c r="CSW297" s="159"/>
      <c r="CSX297" s="579"/>
      <c r="CSY297" s="581"/>
      <c r="CSZ297" s="159"/>
      <c r="CTA297" s="159"/>
      <c r="CTB297" s="579"/>
      <c r="CTC297" s="581"/>
      <c r="CTD297" s="159"/>
      <c r="CTE297" s="159"/>
      <c r="CTF297" s="579"/>
      <c r="CTG297" s="581"/>
      <c r="CTH297" s="159"/>
      <c r="CTI297" s="159"/>
      <c r="CTJ297" s="579"/>
      <c r="CTK297" s="581"/>
      <c r="CTL297" s="159"/>
      <c r="CTM297" s="159"/>
      <c r="CTN297" s="579"/>
      <c r="CTO297" s="581"/>
      <c r="CTP297" s="159"/>
      <c r="CTQ297" s="159"/>
      <c r="CTR297" s="579"/>
      <c r="CTS297" s="581"/>
      <c r="CTT297" s="159"/>
      <c r="CTU297" s="159"/>
      <c r="CTV297" s="579"/>
      <c r="CTW297" s="581"/>
      <c r="CTX297" s="159"/>
      <c r="CTY297" s="159"/>
      <c r="CTZ297" s="579"/>
      <c r="CUA297" s="581"/>
      <c r="CUB297" s="159"/>
      <c r="CUC297" s="159"/>
      <c r="CUD297" s="579"/>
      <c r="CUE297" s="581"/>
      <c r="CUF297" s="159"/>
      <c r="CUG297" s="159"/>
      <c r="CUH297" s="579"/>
      <c r="CUI297" s="581"/>
      <c r="CUJ297" s="159"/>
      <c r="CUK297" s="159"/>
      <c r="CUL297" s="579"/>
      <c r="CUM297" s="581"/>
      <c r="CUN297" s="159"/>
      <c r="CUO297" s="159"/>
      <c r="CUP297" s="579"/>
      <c r="CUQ297" s="581"/>
      <c r="CUR297" s="159"/>
      <c r="CUS297" s="159"/>
      <c r="CUT297" s="579"/>
      <c r="CUU297" s="581"/>
      <c r="CUV297" s="159"/>
      <c r="CUW297" s="159"/>
      <c r="CUX297" s="579"/>
      <c r="CUY297" s="581"/>
      <c r="CUZ297" s="159"/>
      <c r="CVA297" s="159"/>
      <c r="CVB297" s="579"/>
      <c r="CVC297" s="581"/>
      <c r="CVD297" s="159"/>
      <c r="CVE297" s="159"/>
      <c r="CVF297" s="579"/>
      <c r="CVG297" s="581"/>
      <c r="CVH297" s="159"/>
      <c r="CVI297" s="159"/>
      <c r="CVJ297" s="579"/>
      <c r="CVK297" s="581"/>
      <c r="CVL297" s="159"/>
      <c r="CVM297" s="159"/>
      <c r="CVN297" s="579"/>
      <c r="CVO297" s="581"/>
      <c r="CVP297" s="159"/>
      <c r="CVQ297" s="159"/>
      <c r="CVR297" s="579"/>
      <c r="CVS297" s="581"/>
      <c r="CVT297" s="159"/>
      <c r="CVU297" s="159"/>
      <c r="CVV297" s="579"/>
      <c r="CVW297" s="581"/>
      <c r="CVX297" s="159"/>
      <c r="CVY297" s="159"/>
      <c r="CVZ297" s="579"/>
      <c r="CWA297" s="581"/>
      <c r="CWB297" s="159"/>
      <c r="CWC297" s="159"/>
      <c r="CWD297" s="579"/>
      <c r="CWE297" s="581"/>
      <c r="CWF297" s="159"/>
      <c r="CWG297" s="159"/>
      <c r="CWH297" s="579"/>
      <c r="CWI297" s="581"/>
      <c r="CWJ297" s="159"/>
      <c r="CWK297" s="159"/>
      <c r="CWL297" s="579"/>
      <c r="CWM297" s="581"/>
      <c r="CWN297" s="159"/>
      <c r="CWO297" s="159"/>
      <c r="CWP297" s="579"/>
      <c r="CWQ297" s="581"/>
      <c r="CWR297" s="159"/>
      <c r="CWS297" s="159"/>
      <c r="CWT297" s="579"/>
      <c r="CWU297" s="581"/>
      <c r="CWV297" s="159"/>
      <c r="CWW297" s="159"/>
      <c r="CWX297" s="579"/>
      <c r="CWY297" s="581"/>
      <c r="CWZ297" s="159"/>
      <c r="CXA297" s="159"/>
      <c r="CXB297" s="579"/>
      <c r="CXC297" s="581"/>
      <c r="CXD297" s="159"/>
      <c r="CXE297" s="159"/>
      <c r="CXF297" s="579"/>
      <c r="CXG297" s="581"/>
      <c r="CXH297" s="159"/>
      <c r="CXI297" s="159"/>
      <c r="CXJ297" s="579"/>
      <c r="CXK297" s="581"/>
      <c r="CXL297" s="159"/>
      <c r="CXM297" s="159"/>
      <c r="CXN297" s="579"/>
      <c r="CXO297" s="581"/>
      <c r="CXP297" s="159"/>
      <c r="CXQ297" s="159"/>
      <c r="CXR297" s="579"/>
      <c r="CXS297" s="581"/>
      <c r="CXT297" s="159"/>
      <c r="CXU297" s="159"/>
      <c r="CXV297" s="579"/>
      <c r="CXW297" s="581"/>
      <c r="CXX297" s="159"/>
      <c r="CXY297" s="159"/>
      <c r="CXZ297" s="579"/>
      <c r="CYA297" s="581"/>
      <c r="CYB297" s="159"/>
      <c r="CYC297" s="159"/>
      <c r="CYD297" s="579"/>
      <c r="CYE297" s="581"/>
      <c r="CYF297" s="159"/>
      <c r="CYG297" s="159"/>
      <c r="CYH297" s="579"/>
      <c r="CYI297" s="581"/>
      <c r="CYJ297" s="159"/>
      <c r="CYK297" s="159"/>
      <c r="CYL297" s="579"/>
      <c r="CYM297" s="581"/>
      <c r="CYN297" s="159"/>
      <c r="CYO297" s="159"/>
      <c r="CYP297" s="579"/>
      <c r="CYQ297" s="581"/>
      <c r="CYR297" s="159"/>
      <c r="CYS297" s="159"/>
      <c r="CYT297" s="579"/>
      <c r="CYU297" s="581"/>
      <c r="CYV297" s="159"/>
      <c r="CYW297" s="159"/>
      <c r="CYX297" s="579"/>
      <c r="CYY297" s="581"/>
      <c r="CYZ297" s="159"/>
      <c r="CZA297" s="159"/>
      <c r="CZB297" s="579"/>
      <c r="CZC297" s="581"/>
      <c r="CZD297" s="159"/>
      <c r="CZE297" s="159"/>
      <c r="CZF297" s="579"/>
      <c r="CZG297" s="581"/>
      <c r="CZH297" s="159"/>
      <c r="CZI297" s="159"/>
      <c r="CZJ297" s="579"/>
      <c r="CZK297" s="581"/>
      <c r="CZL297" s="159"/>
      <c r="CZM297" s="159"/>
      <c r="CZN297" s="579"/>
      <c r="CZO297" s="581"/>
      <c r="CZP297" s="159"/>
      <c r="CZQ297" s="159"/>
      <c r="CZR297" s="579"/>
      <c r="CZS297" s="581"/>
      <c r="CZT297" s="159"/>
      <c r="CZU297" s="159"/>
      <c r="CZV297" s="579"/>
      <c r="CZW297" s="581"/>
      <c r="CZX297" s="159"/>
      <c r="CZY297" s="159"/>
      <c r="CZZ297" s="579"/>
      <c r="DAA297" s="581"/>
      <c r="DAB297" s="159"/>
      <c r="DAC297" s="159"/>
      <c r="DAD297" s="579"/>
      <c r="DAE297" s="581"/>
      <c r="DAF297" s="159"/>
      <c r="DAG297" s="159"/>
      <c r="DAH297" s="579"/>
      <c r="DAI297" s="581"/>
      <c r="DAJ297" s="159"/>
      <c r="DAK297" s="159"/>
      <c r="DAL297" s="579"/>
      <c r="DAM297" s="581"/>
      <c r="DAN297" s="159"/>
      <c r="DAO297" s="159"/>
      <c r="DAP297" s="579"/>
      <c r="DAQ297" s="581"/>
      <c r="DAR297" s="159"/>
      <c r="DAS297" s="159"/>
      <c r="DAT297" s="579"/>
      <c r="DAU297" s="581"/>
      <c r="DAV297" s="159"/>
      <c r="DAW297" s="159"/>
      <c r="DAX297" s="579"/>
      <c r="DAY297" s="581"/>
      <c r="DAZ297" s="159"/>
      <c r="DBA297" s="159"/>
      <c r="DBB297" s="579"/>
      <c r="DBC297" s="581"/>
      <c r="DBD297" s="159"/>
      <c r="DBE297" s="159"/>
      <c r="DBF297" s="579"/>
      <c r="DBG297" s="581"/>
      <c r="DBH297" s="159"/>
      <c r="DBI297" s="159"/>
      <c r="DBJ297" s="579"/>
      <c r="DBK297" s="581"/>
      <c r="DBL297" s="159"/>
      <c r="DBM297" s="159"/>
      <c r="DBN297" s="579"/>
      <c r="DBO297" s="581"/>
      <c r="DBP297" s="159"/>
      <c r="DBQ297" s="159"/>
      <c r="DBR297" s="579"/>
      <c r="DBS297" s="581"/>
      <c r="DBT297" s="159"/>
      <c r="DBU297" s="159"/>
      <c r="DBV297" s="579"/>
      <c r="DBW297" s="581"/>
      <c r="DBX297" s="159"/>
      <c r="DBY297" s="159"/>
      <c r="DBZ297" s="579"/>
      <c r="DCA297" s="581"/>
      <c r="DCB297" s="159"/>
      <c r="DCC297" s="159"/>
      <c r="DCD297" s="579"/>
      <c r="DCE297" s="581"/>
      <c r="DCF297" s="159"/>
      <c r="DCG297" s="159"/>
      <c r="DCH297" s="579"/>
      <c r="DCI297" s="581"/>
      <c r="DCJ297" s="159"/>
      <c r="DCK297" s="159"/>
      <c r="DCL297" s="579"/>
      <c r="DCM297" s="581"/>
      <c r="DCN297" s="159"/>
      <c r="DCO297" s="159"/>
      <c r="DCP297" s="579"/>
      <c r="DCQ297" s="581"/>
      <c r="DCR297" s="159"/>
      <c r="DCS297" s="159"/>
      <c r="DCT297" s="579"/>
      <c r="DCU297" s="581"/>
      <c r="DCV297" s="159"/>
      <c r="DCW297" s="159"/>
      <c r="DCX297" s="579"/>
      <c r="DCY297" s="581"/>
      <c r="DCZ297" s="159"/>
      <c r="DDA297" s="159"/>
      <c r="DDB297" s="579"/>
      <c r="DDC297" s="581"/>
      <c r="DDD297" s="159"/>
      <c r="DDE297" s="159"/>
      <c r="DDF297" s="579"/>
      <c r="DDG297" s="581"/>
      <c r="DDH297" s="159"/>
      <c r="DDI297" s="159"/>
      <c r="DDJ297" s="579"/>
      <c r="DDK297" s="581"/>
      <c r="DDL297" s="159"/>
      <c r="DDM297" s="159"/>
      <c r="DDN297" s="579"/>
      <c r="DDO297" s="581"/>
      <c r="DDP297" s="159"/>
      <c r="DDQ297" s="159"/>
      <c r="DDR297" s="579"/>
      <c r="DDS297" s="581"/>
      <c r="DDT297" s="159"/>
      <c r="DDU297" s="159"/>
      <c r="DDV297" s="579"/>
      <c r="DDW297" s="581"/>
      <c r="DDX297" s="159"/>
      <c r="DDY297" s="159"/>
      <c r="DDZ297" s="579"/>
      <c r="DEA297" s="581"/>
      <c r="DEB297" s="159"/>
      <c r="DEC297" s="159"/>
      <c r="DED297" s="579"/>
      <c r="DEE297" s="581"/>
      <c r="DEF297" s="159"/>
      <c r="DEG297" s="159"/>
      <c r="DEH297" s="579"/>
      <c r="DEI297" s="581"/>
      <c r="DEJ297" s="159"/>
      <c r="DEK297" s="159"/>
      <c r="DEL297" s="579"/>
      <c r="DEM297" s="581"/>
      <c r="DEN297" s="159"/>
      <c r="DEO297" s="159"/>
      <c r="DEP297" s="579"/>
      <c r="DEQ297" s="581"/>
      <c r="DER297" s="159"/>
      <c r="DES297" s="159"/>
      <c r="DET297" s="579"/>
      <c r="DEU297" s="581"/>
      <c r="DEV297" s="159"/>
      <c r="DEW297" s="159"/>
      <c r="DEX297" s="579"/>
      <c r="DEY297" s="581"/>
      <c r="DEZ297" s="159"/>
      <c r="DFA297" s="159"/>
      <c r="DFB297" s="579"/>
      <c r="DFC297" s="581"/>
      <c r="DFD297" s="159"/>
      <c r="DFE297" s="159"/>
      <c r="DFF297" s="579"/>
      <c r="DFG297" s="581"/>
      <c r="DFH297" s="159"/>
      <c r="DFI297" s="159"/>
      <c r="DFJ297" s="579"/>
      <c r="DFK297" s="581"/>
      <c r="DFL297" s="159"/>
      <c r="DFM297" s="159"/>
      <c r="DFN297" s="579"/>
      <c r="DFO297" s="581"/>
      <c r="DFP297" s="159"/>
      <c r="DFQ297" s="159"/>
      <c r="DFR297" s="579"/>
      <c r="DFS297" s="581"/>
      <c r="DFT297" s="159"/>
      <c r="DFU297" s="159"/>
      <c r="DFV297" s="579"/>
      <c r="DFW297" s="581"/>
      <c r="DFX297" s="159"/>
      <c r="DFY297" s="159"/>
      <c r="DFZ297" s="579"/>
      <c r="DGA297" s="581"/>
      <c r="DGB297" s="159"/>
      <c r="DGC297" s="159"/>
      <c r="DGD297" s="579"/>
      <c r="DGE297" s="581"/>
      <c r="DGF297" s="159"/>
      <c r="DGG297" s="159"/>
      <c r="DGH297" s="579"/>
      <c r="DGI297" s="581"/>
      <c r="DGJ297" s="159"/>
      <c r="DGK297" s="159"/>
      <c r="DGL297" s="579"/>
      <c r="DGM297" s="581"/>
      <c r="DGN297" s="159"/>
      <c r="DGO297" s="159"/>
      <c r="DGP297" s="579"/>
      <c r="DGQ297" s="581"/>
      <c r="DGR297" s="159"/>
      <c r="DGS297" s="159"/>
      <c r="DGT297" s="579"/>
      <c r="DGU297" s="581"/>
      <c r="DGV297" s="159"/>
      <c r="DGW297" s="159"/>
      <c r="DGX297" s="579"/>
      <c r="DGY297" s="581"/>
      <c r="DGZ297" s="159"/>
      <c r="DHA297" s="159"/>
      <c r="DHB297" s="579"/>
      <c r="DHC297" s="581"/>
      <c r="DHD297" s="159"/>
      <c r="DHE297" s="159"/>
      <c r="DHF297" s="579"/>
      <c r="DHG297" s="581"/>
      <c r="DHH297" s="159"/>
      <c r="DHI297" s="159"/>
      <c r="DHJ297" s="579"/>
      <c r="DHK297" s="581"/>
      <c r="DHL297" s="159"/>
      <c r="DHM297" s="159"/>
      <c r="DHN297" s="579"/>
      <c r="DHO297" s="581"/>
      <c r="DHP297" s="159"/>
      <c r="DHQ297" s="159"/>
      <c r="DHR297" s="579"/>
      <c r="DHS297" s="581"/>
      <c r="DHT297" s="159"/>
      <c r="DHU297" s="159"/>
      <c r="DHV297" s="579"/>
      <c r="DHW297" s="581"/>
      <c r="DHX297" s="159"/>
      <c r="DHY297" s="159"/>
      <c r="DHZ297" s="579"/>
      <c r="DIA297" s="581"/>
      <c r="DIB297" s="159"/>
      <c r="DIC297" s="159"/>
      <c r="DID297" s="579"/>
      <c r="DIE297" s="581"/>
      <c r="DIF297" s="159"/>
      <c r="DIG297" s="159"/>
      <c r="DIH297" s="579"/>
      <c r="DII297" s="581"/>
      <c r="DIJ297" s="159"/>
      <c r="DIK297" s="159"/>
      <c r="DIL297" s="579"/>
      <c r="DIM297" s="581"/>
      <c r="DIN297" s="159"/>
      <c r="DIO297" s="159"/>
      <c r="DIP297" s="579"/>
      <c r="DIQ297" s="581"/>
      <c r="DIR297" s="159"/>
      <c r="DIS297" s="159"/>
      <c r="DIT297" s="579"/>
      <c r="DIU297" s="581"/>
      <c r="DIV297" s="159"/>
      <c r="DIW297" s="159"/>
      <c r="DIX297" s="579"/>
      <c r="DIY297" s="581"/>
      <c r="DIZ297" s="159"/>
      <c r="DJA297" s="159"/>
      <c r="DJB297" s="579"/>
      <c r="DJC297" s="581"/>
      <c r="DJD297" s="159"/>
      <c r="DJE297" s="159"/>
      <c r="DJF297" s="579"/>
      <c r="DJG297" s="581"/>
      <c r="DJH297" s="159"/>
      <c r="DJI297" s="159"/>
      <c r="DJJ297" s="579"/>
      <c r="DJK297" s="581"/>
      <c r="DJL297" s="159"/>
      <c r="DJM297" s="159"/>
      <c r="DJN297" s="579"/>
      <c r="DJO297" s="581"/>
      <c r="DJP297" s="159"/>
      <c r="DJQ297" s="159"/>
      <c r="DJR297" s="579"/>
      <c r="DJS297" s="581"/>
      <c r="DJT297" s="159"/>
      <c r="DJU297" s="159"/>
      <c r="DJV297" s="579"/>
      <c r="DJW297" s="581"/>
      <c r="DJX297" s="159"/>
      <c r="DJY297" s="159"/>
      <c r="DJZ297" s="579"/>
      <c r="DKA297" s="581"/>
      <c r="DKB297" s="159"/>
      <c r="DKC297" s="159"/>
      <c r="DKD297" s="579"/>
      <c r="DKE297" s="581"/>
      <c r="DKF297" s="159"/>
      <c r="DKG297" s="159"/>
      <c r="DKH297" s="579"/>
      <c r="DKI297" s="581"/>
      <c r="DKJ297" s="159"/>
      <c r="DKK297" s="159"/>
      <c r="DKL297" s="579"/>
      <c r="DKM297" s="581"/>
      <c r="DKN297" s="159"/>
      <c r="DKO297" s="159"/>
      <c r="DKP297" s="579"/>
      <c r="DKQ297" s="581"/>
      <c r="DKR297" s="159"/>
      <c r="DKS297" s="159"/>
      <c r="DKT297" s="579"/>
      <c r="DKU297" s="581"/>
      <c r="DKV297" s="159"/>
      <c r="DKW297" s="159"/>
      <c r="DKX297" s="579"/>
      <c r="DKY297" s="581"/>
      <c r="DKZ297" s="159"/>
      <c r="DLA297" s="159"/>
      <c r="DLB297" s="579"/>
      <c r="DLC297" s="581"/>
      <c r="DLD297" s="159"/>
      <c r="DLE297" s="159"/>
      <c r="DLF297" s="579"/>
      <c r="DLG297" s="581"/>
      <c r="DLH297" s="159"/>
      <c r="DLI297" s="159"/>
      <c r="DLJ297" s="579"/>
      <c r="DLK297" s="581"/>
      <c r="DLL297" s="159"/>
      <c r="DLM297" s="159"/>
      <c r="DLN297" s="579"/>
      <c r="DLO297" s="581"/>
      <c r="DLP297" s="159"/>
      <c r="DLQ297" s="159"/>
      <c r="DLR297" s="579"/>
      <c r="DLS297" s="581"/>
      <c r="DLT297" s="159"/>
      <c r="DLU297" s="159"/>
      <c r="DLV297" s="579"/>
      <c r="DLW297" s="581"/>
      <c r="DLX297" s="159"/>
      <c r="DLY297" s="159"/>
      <c r="DLZ297" s="579"/>
      <c r="DMA297" s="581"/>
      <c r="DMB297" s="159"/>
      <c r="DMC297" s="159"/>
      <c r="DMD297" s="579"/>
      <c r="DME297" s="581"/>
      <c r="DMF297" s="159"/>
      <c r="DMG297" s="159"/>
      <c r="DMH297" s="579"/>
      <c r="DMI297" s="581"/>
      <c r="DMJ297" s="159"/>
      <c r="DMK297" s="159"/>
      <c r="DML297" s="579"/>
      <c r="DMM297" s="581"/>
      <c r="DMN297" s="159"/>
      <c r="DMO297" s="159"/>
      <c r="DMP297" s="579"/>
      <c r="DMQ297" s="581"/>
      <c r="DMR297" s="159"/>
      <c r="DMS297" s="159"/>
      <c r="DMT297" s="579"/>
      <c r="DMU297" s="581"/>
      <c r="DMV297" s="159"/>
      <c r="DMW297" s="159"/>
      <c r="DMX297" s="579"/>
      <c r="DMY297" s="581"/>
      <c r="DMZ297" s="159"/>
      <c r="DNA297" s="159"/>
      <c r="DNB297" s="579"/>
      <c r="DNC297" s="581"/>
      <c r="DND297" s="159"/>
      <c r="DNE297" s="159"/>
      <c r="DNF297" s="579"/>
      <c r="DNG297" s="581"/>
      <c r="DNH297" s="159"/>
      <c r="DNI297" s="159"/>
      <c r="DNJ297" s="579"/>
      <c r="DNK297" s="581"/>
      <c r="DNL297" s="159"/>
      <c r="DNM297" s="159"/>
      <c r="DNN297" s="579"/>
      <c r="DNO297" s="581"/>
      <c r="DNP297" s="159"/>
      <c r="DNQ297" s="159"/>
      <c r="DNR297" s="579"/>
      <c r="DNS297" s="581"/>
      <c r="DNT297" s="159"/>
      <c r="DNU297" s="159"/>
      <c r="DNV297" s="579"/>
      <c r="DNW297" s="581"/>
      <c r="DNX297" s="159"/>
      <c r="DNY297" s="159"/>
      <c r="DNZ297" s="579"/>
      <c r="DOA297" s="581"/>
      <c r="DOB297" s="159"/>
      <c r="DOC297" s="159"/>
      <c r="DOD297" s="579"/>
      <c r="DOE297" s="581"/>
      <c r="DOF297" s="159"/>
      <c r="DOG297" s="159"/>
      <c r="DOH297" s="579"/>
      <c r="DOI297" s="581"/>
      <c r="DOJ297" s="159"/>
      <c r="DOK297" s="159"/>
      <c r="DOL297" s="579"/>
      <c r="DOM297" s="581"/>
      <c r="DON297" s="159"/>
      <c r="DOO297" s="159"/>
      <c r="DOP297" s="579"/>
      <c r="DOQ297" s="581"/>
      <c r="DOR297" s="159"/>
      <c r="DOS297" s="159"/>
      <c r="DOT297" s="579"/>
      <c r="DOU297" s="581"/>
      <c r="DOV297" s="159"/>
      <c r="DOW297" s="159"/>
      <c r="DOX297" s="579"/>
      <c r="DOY297" s="581"/>
      <c r="DOZ297" s="159"/>
      <c r="DPA297" s="159"/>
      <c r="DPB297" s="579"/>
      <c r="DPC297" s="581"/>
      <c r="DPD297" s="159"/>
      <c r="DPE297" s="159"/>
      <c r="DPF297" s="579"/>
      <c r="DPG297" s="581"/>
      <c r="DPH297" s="159"/>
      <c r="DPI297" s="159"/>
      <c r="DPJ297" s="579"/>
      <c r="DPK297" s="581"/>
      <c r="DPL297" s="159"/>
      <c r="DPM297" s="159"/>
      <c r="DPN297" s="579"/>
      <c r="DPO297" s="581"/>
      <c r="DPP297" s="159"/>
      <c r="DPQ297" s="159"/>
      <c r="DPR297" s="579"/>
      <c r="DPS297" s="581"/>
      <c r="DPT297" s="159"/>
      <c r="DPU297" s="159"/>
      <c r="DPV297" s="579"/>
      <c r="DPW297" s="581"/>
      <c r="DPX297" s="159"/>
      <c r="DPY297" s="159"/>
      <c r="DPZ297" s="579"/>
      <c r="DQA297" s="581"/>
      <c r="DQB297" s="159"/>
      <c r="DQC297" s="159"/>
      <c r="DQD297" s="579"/>
      <c r="DQE297" s="581"/>
      <c r="DQF297" s="159"/>
      <c r="DQG297" s="159"/>
      <c r="DQH297" s="579"/>
      <c r="DQI297" s="581"/>
      <c r="DQJ297" s="159"/>
      <c r="DQK297" s="159"/>
      <c r="DQL297" s="579"/>
      <c r="DQM297" s="581"/>
      <c r="DQN297" s="159"/>
      <c r="DQO297" s="159"/>
      <c r="DQP297" s="579"/>
      <c r="DQQ297" s="581"/>
      <c r="DQR297" s="159"/>
      <c r="DQS297" s="159"/>
      <c r="DQT297" s="579"/>
      <c r="DQU297" s="581"/>
      <c r="DQV297" s="159"/>
      <c r="DQW297" s="159"/>
      <c r="DQX297" s="579"/>
      <c r="DQY297" s="581"/>
      <c r="DQZ297" s="159"/>
      <c r="DRA297" s="159"/>
      <c r="DRB297" s="579"/>
      <c r="DRC297" s="581"/>
      <c r="DRD297" s="159"/>
      <c r="DRE297" s="159"/>
      <c r="DRF297" s="579"/>
      <c r="DRG297" s="581"/>
      <c r="DRH297" s="159"/>
      <c r="DRI297" s="159"/>
      <c r="DRJ297" s="579"/>
      <c r="DRK297" s="581"/>
      <c r="DRL297" s="159"/>
      <c r="DRM297" s="159"/>
      <c r="DRN297" s="579"/>
      <c r="DRO297" s="581"/>
      <c r="DRP297" s="159"/>
      <c r="DRQ297" s="159"/>
      <c r="DRR297" s="579"/>
      <c r="DRS297" s="581"/>
      <c r="DRT297" s="159"/>
      <c r="DRU297" s="159"/>
      <c r="DRV297" s="579"/>
      <c r="DRW297" s="581"/>
      <c r="DRX297" s="159"/>
      <c r="DRY297" s="159"/>
      <c r="DRZ297" s="579"/>
      <c r="DSA297" s="581"/>
      <c r="DSB297" s="159"/>
      <c r="DSC297" s="159"/>
      <c r="DSD297" s="579"/>
      <c r="DSE297" s="581"/>
      <c r="DSF297" s="159"/>
      <c r="DSG297" s="159"/>
      <c r="DSH297" s="579"/>
      <c r="DSI297" s="581"/>
      <c r="DSJ297" s="159"/>
      <c r="DSK297" s="159"/>
      <c r="DSL297" s="579"/>
      <c r="DSM297" s="581"/>
      <c r="DSN297" s="159"/>
      <c r="DSO297" s="159"/>
      <c r="DSP297" s="579"/>
      <c r="DSQ297" s="581"/>
      <c r="DSR297" s="159"/>
      <c r="DSS297" s="159"/>
      <c r="DST297" s="579"/>
      <c r="DSU297" s="581"/>
      <c r="DSV297" s="159"/>
      <c r="DSW297" s="159"/>
      <c r="DSX297" s="579"/>
      <c r="DSY297" s="581"/>
      <c r="DSZ297" s="159"/>
      <c r="DTA297" s="159"/>
      <c r="DTB297" s="579"/>
      <c r="DTC297" s="581"/>
      <c r="DTD297" s="159"/>
      <c r="DTE297" s="159"/>
      <c r="DTF297" s="579"/>
      <c r="DTG297" s="581"/>
      <c r="DTH297" s="159"/>
      <c r="DTI297" s="159"/>
      <c r="DTJ297" s="579"/>
      <c r="DTK297" s="581"/>
      <c r="DTL297" s="159"/>
      <c r="DTM297" s="159"/>
      <c r="DTN297" s="579"/>
      <c r="DTO297" s="581"/>
      <c r="DTP297" s="159"/>
      <c r="DTQ297" s="159"/>
      <c r="DTR297" s="579"/>
      <c r="DTS297" s="581"/>
      <c r="DTT297" s="159"/>
      <c r="DTU297" s="159"/>
      <c r="DTV297" s="579"/>
      <c r="DTW297" s="581"/>
      <c r="DTX297" s="159"/>
      <c r="DTY297" s="159"/>
      <c r="DTZ297" s="579"/>
      <c r="DUA297" s="581"/>
      <c r="DUB297" s="159"/>
      <c r="DUC297" s="159"/>
      <c r="DUD297" s="579"/>
      <c r="DUE297" s="581"/>
      <c r="DUF297" s="159"/>
      <c r="DUG297" s="159"/>
      <c r="DUH297" s="579"/>
      <c r="DUI297" s="581"/>
      <c r="DUJ297" s="159"/>
      <c r="DUK297" s="159"/>
      <c r="DUL297" s="579"/>
      <c r="DUM297" s="581"/>
      <c r="DUN297" s="159"/>
      <c r="DUO297" s="159"/>
      <c r="DUP297" s="579"/>
      <c r="DUQ297" s="581"/>
      <c r="DUR297" s="159"/>
      <c r="DUS297" s="159"/>
      <c r="DUT297" s="579"/>
      <c r="DUU297" s="581"/>
      <c r="DUV297" s="159"/>
      <c r="DUW297" s="159"/>
      <c r="DUX297" s="579"/>
      <c r="DUY297" s="581"/>
      <c r="DUZ297" s="159"/>
      <c r="DVA297" s="159"/>
      <c r="DVB297" s="579"/>
      <c r="DVC297" s="581"/>
      <c r="DVD297" s="159"/>
      <c r="DVE297" s="159"/>
      <c r="DVF297" s="579"/>
      <c r="DVG297" s="581"/>
      <c r="DVH297" s="159"/>
      <c r="DVI297" s="159"/>
      <c r="DVJ297" s="579"/>
      <c r="DVK297" s="581"/>
      <c r="DVL297" s="159"/>
      <c r="DVM297" s="159"/>
      <c r="DVN297" s="579"/>
      <c r="DVO297" s="581"/>
      <c r="DVP297" s="159"/>
      <c r="DVQ297" s="159"/>
      <c r="DVR297" s="579"/>
      <c r="DVS297" s="581"/>
      <c r="DVT297" s="159"/>
      <c r="DVU297" s="159"/>
      <c r="DVV297" s="579"/>
      <c r="DVW297" s="581"/>
      <c r="DVX297" s="159"/>
      <c r="DVY297" s="159"/>
      <c r="DVZ297" s="579"/>
      <c r="DWA297" s="581"/>
      <c r="DWB297" s="159"/>
      <c r="DWC297" s="159"/>
      <c r="DWD297" s="579"/>
      <c r="DWE297" s="581"/>
      <c r="DWF297" s="159"/>
      <c r="DWG297" s="159"/>
      <c r="DWH297" s="579"/>
      <c r="DWI297" s="581"/>
      <c r="DWJ297" s="159"/>
      <c r="DWK297" s="159"/>
      <c r="DWL297" s="579"/>
      <c r="DWM297" s="581"/>
      <c r="DWN297" s="159"/>
      <c r="DWO297" s="159"/>
      <c r="DWP297" s="579"/>
      <c r="DWQ297" s="581"/>
      <c r="DWR297" s="159"/>
      <c r="DWS297" s="159"/>
      <c r="DWT297" s="579"/>
      <c r="DWU297" s="581"/>
      <c r="DWV297" s="159"/>
      <c r="DWW297" s="159"/>
      <c r="DWX297" s="579"/>
      <c r="DWY297" s="581"/>
      <c r="DWZ297" s="159"/>
      <c r="DXA297" s="159"/>
      <c r="DXB297" s="579"/>
      <c r="DXC297" s="581"/>
      <c r="DXD297" s="159"/>
      <c r="DXE297" s="159"/>
      <c r="DXF297" s="579"/>
      <c r="DXG297" s="581"/>
      <c r="DXH297" s="159"/>
      <c r="DXI297" s="159"/>
      <c r="DXJ297" s="579"/>
      <c r="DXK297" s="581"/>
      <c r="DXL297" s="159"/>
      <c r="DXM297" s="159"/>
      <c r="DXN297" s="579"/>
      <c r="DXO297" s="581"/>
      <c r="DXP297" s="159"/>
      <c r="DXQ297" s="159"/>
      <c r="DXR297" s="579"/>
      <c r="DXS297" s="581"/>
      <c r="DXT297" s="159"/>
      <c r="DXU297" s="159"/>
      <c r="DXV297" s="579"/>
      <c r="DXW297" s="581"/>
      <c r="DXX297" s="159"/>
      <c r="DXY297" s="159"/>
      <c r="DXZ297" s="579"/>
      <c r="DYA297" s="581"/>
      <c r="DYB297" s="159"/>
      <c r="DYC297" s="159"/>
      <c r="DYD297" s="579"/>
      <c r="DYE297" s="581"/>
      <c r="DYF297" s="159"/>
      <c r="DYG297" s="159"/>
      <c r="DYH297" s="579"/>
      <c r="DYI297" s="581"/>
      <c r="DYJ297" s="159"/>
      <c r="DYK297" s="159"/>
      <c r="DYL297" s="579"/>
      <c r="DYM297" s="581"/>
      <c r="DYN297" s="159"/>
      <c r="DYO297" s="159"/>
      <c r="DYP297" s="579"/>
      <c r="DYQ297" s="581"/>
      <c r="DYR297" s="159"/>
      <c r="DYS297" s="159"/>
      <c r="DYT297" s="579"/>
      <c r="DYU297" s="581"/>
      <c r="DYV297" s="159"/>
      <c r="DYW297" s="159"/>
      <c r="DYX297" s="579"/>
      <c r="DYY297" s="581"/>
      <c r="DYZ297" s="159"/>
      <c r="DZA297" s="159"/>
      <c r="DZB297" s="579"/>
      <c r="DZC297" s="581"/>
      <c r="DZD297" s="159"/>
      <c r="DZE297" s="159"/>
      <c r="DZF297" s="579"/>
      <c r="DZG297" s="581"/>
      <c r="DZH297" s="159"/>
      <c r="DZI297" s="159"/>
      <c r="DZJ297" s="579"/>
      <c r="DZK297" s="581"/>
      <c r="DZL297" s="159"/>
      <c r="DZM297" s="159"/>
      <c r="DZN297" s="579"/>
      <c r="DZO297" s="581"/>
      <c r="DZP297" s="159"/>
      <c r="DZQ297" s="159"/>
      <c r="DZR297" s="579"/>
      <c r="DZS297" s="581"/>
      <c r="DZT297" s="159"/>
      <c r="DZU297" s="159"/>
      <c r="DZV297" s="579"/>
      <c r="DZW297" s="581"/>
      <c r="DZX297" s="159"/>
      <c r="DZY297" s="159"/>
      <c r="DZZ297" s="579"/>
      <c r="EAA297" s="581"/>
      <c r="EAB297" s="159"/>
      <c r="EAC297" s="159"/>
      <c r="EAD297" s="579"/>
      <c r="EAE297" s="581"/>
      <c r="EAF297" s="159"/>
      <c r="EAG297" s="159"/>
      <c r="EAH297" s="579"/>
      <c r="EAI297" s="581"/>
      <c r="EAJ297" s="159"/>
      <c r="EAK297" s="159"/>
      <c r="EAL297" s="579"/>
      <c r="EAM297" s="581"/>
      <c r="EAN297" s="159"/>
      <c r="EAO297" s="159"/>
      <c r="EAP297" s="579"/>
      <c r="EAQ297" s="581"/>
      <c r="EAR297" s="159"/>
      <c r="EAS297" s="159"/>
      <c r="EAT297" s="579"/>
      <c r="EAU297" s="581"/>
      <c r="EAV297" s="159"/>
      <c r="EAW297" s="159"/>
      <c r="EAX297" s="579"/>
      <c r="EAY297" s="581"/>
      <c r="EAZ297" s="159"/>
      <c r="EBA297" s="159"/>
      <c r="EBB297" s="579"/>
      <c r="EBC297" s="581"/>
      <c r="EBD297" s="159"/>
      <c r="EBE297" s="159"/>
      <c r="EBF297" s="579"/>
      <c r="EBG297" s="581"/>
      <c r="EBH297" s="159"/>
      <c r="EBI297" s="159"/>
      <c r="EBJ297" s="579"/>
      <c r="EBK297" s="581"/>
      <c r="EBL297" s="159"/>
      <c r="EBM297" s="159"/>
      <c r="EBN297" s="579"/>
      <c r="EBO297" s="581"/>
      <c r="EBP297" s="159"/>
      <c r="EBQ297" s="159"/>
      <c r="EBR297" s="579"/>
      <c r="EBS297" s="581"/>
      <c r="EBT297" s="159"/>
      <c r="EBU297" s="159"/>
      <c r="EBV297" s="579"/>
      <c r="EBW297" s="581"/>
      <c r="EBX297" s="159"/>
      <c r="EBY297" s="159"/>
      <c r="EBZ297" s="579"/>
      <c r="ECA297" s="581"/>
      <c r="ECB297" s="159"/>
      <c r="ECC297" s="159"/>
      <c r="ECD297" s="579"/>
      <c r="ECE297" s="581"/>
      <c r="ECF297" s="159"/>
      <c r="ECG297" s="159"/>
      <c r="ECH297" s="579"/>
      <c r="ECI297" s="581"/>
      <c r="ECJ297" s="159"/>
      <c r="ECK297" s="159"/>
      <c r="ECL297" s="579"/>
      <c r="ECM297" s="581"/>
      <c r="ECN297" s="159"/>
      <c r="ECO297" s="159"/>
      <c r="ECP297" s="579"/>
      <c r="ECQ297" s="581"/>
      <c r="ECR297" s="159"/>
      <c r="ECS297" s="159"/>
      <c r="ECT297" s="579"/>
      <c r="ECU297" s="581"/>
      <c r="ECV297" s="159"/>
      <c r="ECW297" s="159"/>
      <c r="ECX297" s="579"/>
      <c r="ECY297" s="581"/>
      <c r="ECZ297" s="159"/>
      <c r="EDA297" s="159"/>
      <c r="EDB297" s="579"/>
      <c r="EDC297" s="581"/>
      <c r="EDD297" s="159"/>
      <c r="EDE297" s="159"/>
      <c r="EDF297" s="579"/>
      <c r="EDG297" s="581"/>
      <c r="EDH297" s="159"/>
      <c r="EDI297" s="159"/>
      <c r="EDJ297" s="579"/>
      <c r="EDK297" s="581"/>
      <c r="EDL297" s="159"/>
      <c r="EDM297" s="159"/>
      <c r="EDN297" s="579"/>
      <c r="EDO297" s="581"/>
      <c r="EDP297" s="159"/>
      <c r="EDQ297" s="159"/>
      <c r="EDR297" s="579"/>
      <c r="EDS297" s="581"/>
      <c r="EDT297" s="159"/>
      <c r="EDU297" s="159"/>
      <c r="EDV297" s="579"/>
      <c r="EDW297" s="581"/>
      <c r="EDX297" s="159"/>
      <c r="EDY297" s="159"/>
      <c r="EDZ297" s="579"/>
      <c r="EEA297" s="581"/>
      <c r="EEB297" s="159"/>
      <c r="EEC297" s="159"/>
      <c r="EED297" s="579"/>
      <c r="EEE297" s="581"/>
      <c r="EEF297" s="159"/>
      <c r="EEG297" s="159"/>
      <c r="EEH297" s="579"/>
      <c r="EEI297" s="581"/>
      <c r="EEJ297" s="159"/>
      <c r="EEK297" s="159"/>
      <c r="EEL297" s="579"/>
      <c r="EEM297" s="581"/>
      <c r="EEN297" s="159"/>
      <c r="EEO297" s="159"/>
      <c r="EEP297" s="579"/>
      <c r="EEQ297" s="581"/>
      <c r="EER297" s="159"/>
      <c r="EES297" s="159"/>
      <c r="EET297" s="579"/>
      <c r="EEU297" s="581"/>
      <c r="EEV297" s="159"/>
      <c r="EEW297" s="159"/>
      <c r="EEX297" s="579"/>
      <c r="EEY297" s="581"/>
      <c r="EEZ297" s="159"/>
      <c r="EFA297" s="159"/>
      <c r="EFB297" s="579"/>
      <c r="EFC297" s="581"/>
      <c r="EFD297" s="159"/>
      <c r="EFE297" s="159"/>
      <c r="EFF297" s="579"/>
      <c r="EFG297" s="581"/>
      <c r="EFH297" s="159"/>
      <c r="EFI297" s="159"/>
      <c r="EFJ297" s="579"/>
      <c r="EFK297" s="581"/>
      <c r="EFL297" s="159"/>
      <c r="EFM297" s="159"/>
      <c r="EFN297" s="579"/>
      <c r="EFO297" s="581"/>
      <c r="EFP297" s="159"/>
      <c r="EFQ297" s="159"/>
      <c r="EFR297" s="579"/>
      <c r="EFS297" s="581"/>
      <c r="EFT297" s="159"/>
      <c r="EFU297" s="159"/>
      <c r="EFV297" s="579"/>
      <c r="EFW297" s="581"/>
      <c r="EFX297" s="159"/>
      <c r="EFY297" s="159"/>
      <c r="EFZ297" s="579"/>
      <c r="EGA297" s="581"/>
      <c r="EGB297" s="159"/>
      <c r="EGC297" s="159"/>
      <c r="EGD297" s="579"/>
      <c r="EGE297" s="581"/>
      <c r="EGF297" s="159"/>
      <c r="EGG297" s="159"/>
      <c r="EGH297" s="579"/>
      <c r="EGI297" s="581"/>
      <c r="EGJ297" s="159"/>
      <c r="EGK297" s="159"/>
      <c r="EGL297" s="579"/>
      <c r="EGM297" s="581"/>
      <c r="EGN297" s="159"/>
      <c r="EGO297" s="159"/>
      <c r="EGP297" s="579"/>
      <c r="EGQ297" s="581"/>
      <c r="EGR297" s="159"/>
      <c r="EGS297" s="159"/>
      <c r="EGT297" s="579"/>
      <c r="EGU297" s="581"/>
      <c r="EGV297" s="159"/>
      <c r="EGW297" s="159"/>
      <c r="EGX297" s="579"/>
      <c r="EGY297" s="581"/>
      <c r="EGZ297" s="159"/>
      <c r="EHA297" s="159"/>
      <c r="EHB297" s="579"/>
      <c r="EHC297" s="581"/>
      <c r="EHD297" s="159"/>
      <c r="EHE297" s="159"/>
      <c r="EHF297" s="579"/>
      <c r="EHG297" s="581"/>
      <c r="EHH297" s="159"/>
      <c r="EHI297" s="159"/>
      <c r="EHJ297" s="579"/>
      <c r="EHK297" s="581"/>
      <c r="EHL297" s="159"/>
      <c r="EHM297" s="159"/>
      <c r="EHN297" s="579"/>
      <c r="EHO297" s="581"/>
      <c r="EHP297" s="159"/>
      <c r="EHQ297" s="159"/>
      <c r="EHR297" s="579"/>
      <c r="EHS297" s="581"/>
      <c r="EHT297" s="159"/>
      <c r="EHU297" s="159"/>
      <c r="EHV297" s="579"/>
      <c r="EHW297" s="581"/>
      <c r="EHX297" s="159"/>
      <c r="EHY297" s="159"/>
      <c r="EHZ297" s="579"/>
      <c r="EIA297" s="581"/>
      <c r="EIB297" s="159"/>
      <c r="EIC297" s="159"/>
      <c r="EID297" s="579"/>
      <c r="EIE297" s="581"/>
      <c r="EIF297" s="159"/>
      <c r="EIG297" s="159"/>
      <c r="EIH297" s="579"/>
      <c r="EII297" s="581"/>
      <c r="EIJ297" s="159"/>
      <c r="EIK297" s="159"/>
      <c r="EIL297" s="579"/>
      <c r="EIM297" s="581"/>
      <c r="EIN297" s="159"/>
      <c r="EIO297" s="159"/>
      <c r="EIP297" s="579"/>
      <c r="EIQ297" s="581"/>
      <c r="EIR297" s="159"/>
      <c r="EIS297" s="159"/>
      <c r="EIT297" s="579"/>
      <c r="EIU297" s="581"/>
      <c r="EIV297" s="159"/>
      <c r="EIW297" s="159"/>
      <c r="EIX297" s="579"/>
      <c r="EIY297" s="581"/>
      <c r="EIZ297" s="159"/>
      <c r="EJA297" s="159"/>
      <c r="EJB297" s="579"/>
      <c r="EJC297" s="581"/>
      <c r="EJD297" s="159"/>
      <c r="EJE297" s="159"/>
      <c r="EJF297" s="579"/>
      <c r="EJG297" s="581"/>
      <c r="EJH297" s="159"/>
      <c r="EJI297" s="159"/>
      <c r="EJJ297" s="579"/>
      <c r="EJK297" s="581"/>
      <c r="EJL297" s="159"/>
      <c r="EJM297" s="159"/>
      <c r="EJN297" s="579"/>
      <c r="EJO297" s="581"/>
      <c r="EJP297" s="159"/>
      <c r="EJQ297" s="159"/>
      <c r="EJR297" s="579"/>
      <c r="EJS297" s="581"/>
      <c r="EJT297" s="159"/>
      <c r="EJU297" s="159"/>
      <c r="EJV297" s="579"/>
      <c r="EJW297" s="581"/>
      <c r="EJX297" s="159"/>
      <c r="EJY297" s="159"/>
      <c r="EJZ297" s="579"/>
      <c r="EKA297" s="581"/>
      <c r="EKB297" s="159"/>
      <c r="EKC297" s="159"/>
      <c r="EKD297" s="579"/>
      <c r="EKE297" s="581"/>
      <c r="EKF297" s="159"/>
      <c r="EKG297" s="159"/>
      <c r="EKH297" s="579"/>
      <c r="EKI297" s="581"/>
      <c r="EKJ297" s="159"/>
      <c r="EKK297" s="159"/>
      <c r="EKL297" s="579"/>
      <c r="EKM297" s="581"/>
      <c r="EKN297" s="159"/>
      <c r="EKO297" s="159"/>
      <c r="EKP297" s="579"/>
      <c r="EKQ297" s="581"/>
      <c r="EKR297" s="159"/>
      <c r="EKS297" s="159"/>
      <c r="EKT297" s="579"/>
      <c r="EKU297" s="581"/>
      <c r="EKV297" s="159"/>
      <c r="EKW297" s="159"/>
      <c r="EKX297" s="579"/>
      <c r="EKY297" s="581"/>
      <c r="EKZ297" s="159"/>
      <c r="ELA297" s="159"/>
      <c r="ELB297" s="579"/>
      <c r="ELC297" s="581"/>
      <c r="ELD297" s="159"/>
      <c r="ELE297" s="159"/>
      <c r="ELF297" s="579"/>
      <c r="ELG297" s="581"/>
      <c r="ELH297" s="159"/>
      <c r="ELI297" s="159"/>
      <c r="ELJ297" s="579"/>
      <c r="ELK297" s="581"/>
      <c r="ELL297" s="159"/>
      <c r="ELM297" s="159"/>
      <c r="ELN297" s="579"/>
      <c r="ELO297" s="581"/>
      <c r="ELP297" s="159"/>
      <c r="ELQ297" s="159"/>
      <c r="ELR297" s="579"/>
      <c r="ELS297" s="581"/>
      <c r="ELT297" s="159"/>
      <c r="ELU297" s="159"/>
      <c r="ELV297" s="579"/>
      <c r="ELW297" s="581"/>
      <c r="ELX297" s="159"/>
      <c r="ELY297" s="159"/>
      <c r="ELZ297" s="579"/>
      <c r="EMA297" s="581"/>
      <c r="EMB297" s="159"/>
      <c r="EMC297" s="159"/>
      <c r="EMD297" s="579"/>
      <c r="EME297" s="581"/>
      <c r="EMF297" s="159"/>
      <c r="EMG297" s="159"/>
      <c r="EMH297" s="579"/>
      <c r="EMI297" s="581"/>
      <c r="EMJ297" s="159"/>
      <c r="EMK297" s="159"/>
      <c r="EML297" s="579"/>
      <c r="EMM297" s="581"/>
      <c r="EMN297" s="159"/>
      <c r="EMO297" s="159"/>
      <c r="EMP297" s="579"/>
      <c r="EMQ297" s="581"/>
      <c r="EMR297" s="159"/>
      <c r="EMS297" s="159"/>
      <c r="EMT297" s="579"/>
      <c r="EMU297" s="581"/>
      <c r="EMV297" s="159"/>
      <c r="EMW297" s="159"/>
      <c r="EMX297" s="579"/>
      <c r="EMY297" s="581"/>
      <c r="EMZ297" s="159"/>
      <c r="ENA297" s="159"/>
      <c r="ENB297" s="579"/>
      <c r="ENC297" s="581"/>
      <c r="END297" s="159"/>
      <c r="ENE297" s="159"/>
      <c r="ENF297" s="579"/>
      <c r="ENG297" s="581"/>
      <c r="ENH297" s="159"/>
      <c r="ENI297" s="159"/>
      <c r="ENJ297" s="579"/>
      <c r="ENK297" s="581"/>
      <c r="ENL297" s="159"/>
      <c r="ENM297" s="159"/>
      <c r="ENN297" s="579"/>
      <c r="ENO297" s="581"/>
      <c r="ENP297" s="159"/>
      <c r="ENQ297" s="159"/>
      <c r="ENR297" s="579"/>
      <c r="ENS297" s="581"/>
      <c r="ENT297" s="159"/>
      <c r="ENU297" s="159"/>
      <c r="ENV297" s="579"/>
      <c r="ENW297" s="581"/>
      <c r="ENX297" s="159"/>
      <c r="ENY297" s="159"/>
      <c r="ENZ297" s="579"/>
      <c r="EOA297" s="581"/>
      <c r="EOB297" s="159"/>
      <c r="EOC297" s="159"/>
      <c r="EOD297" s="579"/>
      <c r="EOE297" s="581"/>
      <c r="EOF297" s="159"/>
      <c r="EOG297" s="159"/>
      <c r="EOH297" s="579"/>
      <c r="EOI297" s="581"/>
      <c r="EOJ297" s="159"/>
      <c r="EOK297" s="159"/>
      <c r="EOL297" s="579"/>
      <c r="EOM297" s="581"/>
      <c r="EON297" s="159"/>
      <c r="EOO297" s="159"/>
      <c r="EOP297" s="579"/>
      <c r="EOQ297" s="581"/>
      <c r="EOR297" s="159"/>
      <c r="EOS297" s="159"/>
      <c r="EOT297" s="579"/>
      <c r="EOU297" s="581"/>
      <c r="EOV297" s="159"/>
      <c r="EOW297" s="159"/>
      <c r="EOX297" s="579"/>
      <c r="EOY297" s="581"/>
      <c r="EOZ297" s="159"/>
      <c r="EPA297" s="159"/>
      <c r="EPB297" s="579"/>
      <c r="EPC297" s="581"/>
      <c r="EPD297" s="159"/>
      <c r="EPE297" s="159"/>
      <c r="EPF297" s="579"/>
      <c r="EPG297" s="581"/>
      <c r="EPH297" s="159"/>
      <c r="EPI297" s="159"/>
      <c r="EPJ297" s="579"/>
      <c r="EPK297" s="581"/>
      <c r="EPL297" s="159"/>
      <c r="EPM297" s="159"/>
      <c r="EPN297" s="579"/>
      <c r="EPO297" s="581"/>
      <c r="EPP297" s="159"/>
      <c r="EPQ297" s="159"/>
      <c r="EPR297" s="579"/>
      <c r="EPS297" s="581"/>
      <c r="EPT297" s="159"/>
      <c r="EPU297" s="159"/>
      <c r="EPV297" s="579"/>
      <c r="EPW297" s="581"/>
      <c r="EPX297" s="159"/>
      <c r="EPY297" s="159"/>
      <c r="EPZ297" s="579"/>
      <c r="EQA297" s="581"/>
      <c r="EQB297" s="159"/>
      <c r="EQC297" s="159"/>
      <c r="EQD297" s="579"/>
      <c r="EQE297" s="581"/>
      <c r="EQF297" s="159"/>
      <c r="EQG297" s="159"/>
      <c r="EQH297" s="579"/>
      <c r="EQI297" s="581"/>
      <c r="EQJ297" s="159"/>
      <c r="EQK297" s="159"/>
      <c r="EQL297" s="579"/>
      <c r="EQM297" s="581"/>
      <c r="EQN297" s="159"/>
      <c r="EQO297" s="159"/>
      <c r="EQP297" s="579"/>
      <c r="EQQ297" s="581"/>
      <c r="EQR297" s="159"/>
      <c r="EQS297" s="159"/>
      <c r="EQT297" s="579"/>
      <c r="EQU297" s="581"/>
      <c r="EQV297" s="159"/>
      <c r="EQW297" s="159"/>
      <c r="EQX297" s="579"/>
      <c r="EQY297" s="581"/>
      <c r="EQZ297" s="159"/>
      <c r="ERA297" s="159"/>
      <c r="ERB297" s="579"/>
      <c r="ERC297" s="581"/>
      <c r="ERD297" s="159"/>
      <c r="ERE297" s="159"/>
      <c r="ERF297" s="579"/>
      <c r="ERG297" s="581"/>
      <c r="ERH297" s="159"/>
      <c r="ERI297" s="159"/>
      <c r="ERJ297" s="579"/>
      <c r="ERK297" s="581"/>
      <c r="ERL297" s="159"/>
      <c r="ERM297" s="159"/>
      <c r="ERN297" s="579"/>
      <c r="ERO297" s="581"/>
      <c r="ERP297" s="159"/>
      <c r="ERQ297" s="159"/>
      <c r="ERR297" s="579"/>
      <c r="ERS297" s="581"/>
      <c r="ERT297" s="159"/>
      <c r="ERU297" s="159"/>
      <c r="ERV297" s="579"/>
      <c r="ERW297" s="581"/>
      <c r="ERX297" s="159"/>
      <c r="ERY297" s="159"/>
      <c r="ERZ297" s="579"/>
      <c r="ESA297" s="581"/>
      <c r="ESB297" s="159"/>
      <c r="ESC297" s="159"/>
      <c r="ESD297" s="579"/>
      <c r="ESE297" s="581"/>
      <c r="ESF297" s="159"/>
      <c r="ESG297" s="159"/>
      <c r="ESH297" s="579"/>
      <c r="ESI297" s="581"/>
      <c r="ESJ297" s="159"/>
      <c r="ESK297" s="159"/>
      <c r="ESL297" s="579"/>
      <c r="ESM297" s="581"/>
      <c r="ESN297" s="159"/>
      <c r="ESO297" s="159"/>
      <c r="ESP297" s="579"/>
      <c r="ESQ297" s="581"/>
      <c r="ESR297" s="159"/>
      <c r="ESS297" s="159"/>
      <c r="EST297" s="579"/>
      <c r="ESU297" s="581"/>
      <c r="ESV297" s="159"/>
      <c r="ESW297" s="159"/>
      <c r="ESX297" s="579"/>
      <c r="ESY297" s="581"/>
      <c r="ESZ297" s="159"/>
      <c r="ETA297" s="159"/>
      <c r="ETB297" s="579"/>
      <c r="ETC297" s="581"/>
      <c r="ETD297" s="159"/>
      <c r="ETE297" s="159"/>
      <c r="ETF297" s="579"/>
      <c r="ETG297" s="581"/>
      <c r="ETH297" s="159"/>
      <c r="ETI297" s="159"/>
      <c r="ETJ297" s="579"/>
      <c r="ETK297" s="581"/>
      <c r="ETL297" s="159"/>
      <c r="ETM297" s="159"/>
      <c r="ETN297" s="579"/>
      <c r="ETO297" s="581"/>
      <c r="ETP297" s="159"/>
      <c r="ETQ297" s="159"/>
      <c r="ETR297" s="579"/>
      <c r="ETS297" s="581"/>
      <c r="ETT297" s="159"/>
      <c r="ETU297" s="159"/>
      <c r="ETV297" s="579"/>
      <c r="ETW297" s="581"/>
      <c r="ETX297" s="159"/>
      <c r="ETY297" s="159"/>
      <c r="ETZ297" s="579"/>
      <c r="EUA297" s="581"/>
      <c r="EUB297" s="159"/>
      <c r="EUC297" s="159"/>
      <c r="EUD297" s="579"/>
      <c r="EUE297" s="581"/>
      <c r="EUF297" s="159"/>
      <c r="EUG297" s="159"/>
      <c r="EUH297" s="579"/>
      <c r="EUI297" s="581"/>
      <c r="EUJ297" s="159"/>
      <c r="EUK297" s="159"/>
      <c r="EUL297" s="579"/>
      <c r="EUM297" s="581"/>
      <c r="EUN297" s="159"/>
      <c r="EUO297" s="159"/>
      <c r="EUP297" s="579"/>
      <c r="EUQ297" s="581"/>
      <c r="EUR297" s="159"/>
      <c r="EUS297" s="159"/>
      <c r="EUT297" s="579"/>
      <c r="EUU297" s="581"/>
      <c r="EUV297" s="159"/>
      <c r="EUW297" s="159"/>
      <c r="EUX297" s="579"/>
      <c r="EUY297" s="581"/>
      <c r="EUZ297" s="159"/>
      <c r="EVA297" s="159"/>
      <c r="EVB297" s="579"/>
      <c r="EVC297" s="581"/>
      <c r="EVD297" s="159"/>
      <c r="EVE297" s="159"/>
      <c r="EVF297" s="579"/>
      <c r="EVG297" s="581"/>
      <c r="EVH297" s="159"/>
      <c r="EVI297" s="159"/>
      <c r="EVJ297" s="579"/>
      <c r="EVK297" s="581"/>
      <c r="EVL297" s="159"/>
      <c r="EVM297" s="159"/>
      <c r="EVN297" s="579"/>
      <c r="EVO297" s="581"/>
      <c r="EVP297" s="159"/>
      <c r="EVQ297" s="159"/>
      <c r="EVR297" s="579"/>
      <c r="EVS297" s="581"/>
      <c r="EVT297" s="159"/>
      <c r="EVU297" s="159"/>
      <c r="EVV297" s="579"/>
      <c r="EVW297" s="581"/>
      <c r="EVX297" s="159"/>
      <c r="EVY297" s="159"/>
      <c r="EVZ297" s="579"/>
      <c r="EWA297" s="581"/>
      <c r="EWB297" s="159"/>
      <c r="EWC297" s="159"/>
      <c r="EWD297" s="579"/>
      <c r="EWE297" s="581"/>
      <c r="EWF297" s="159"/>
      <c r="EWG297" s="159"/>
      <c r="EWH297" s="579"/>
      <c r="EWI297" s="581"/>
      <c r="EWJ297" s="159"/>
      <c r="EWK297" s="159"/>
      <c r="EWL297" s="579"/>
      <c r="EWM297" s="581"/>
      <c r="EWN297" s="159"/>
      <c r="EWO297" s="159"/>
      <c r="EWP297" s="579"/>
      <c r="EWQ297" s="581"/>
      <c r="EWR297" s="159"/>
      <c r="EWS297" s="159"/>
      <c r="EWT297" s="579"/>
      <c r="EWU297" s="581"/>
      <c r="EWV297" s="159"/>
      <c r="EWW297" s="159"/>
      <c r="EWX297" s="579"/>
      <c r="EWY297" s="581"/>
      <c r="EWZ297" s="159"/>
      <c r="EXA297" s="159"/>
      <c r="EXB297" s="579"/>
      <c r="EXC297" s="581"/>
      <c r="EXD297" s="159"/>
      <c r="EXE297" s="159"/>
      <c r="EXF297" s="579"/>
      <c r="EXG297" s="581"/>
      <c r="EXH297" s="159"/>
      <c r="EXI297" s="159"/>
      <c r="EXJ297" s="579"/>
      <c r="EXK297" s="581"/>
      <c r="EXL297" s="159"/>
      <c r="EXM297" s="159"/>
      <c r="EXN297" s="579"/>
      <c r="EXO297" s="581"/>
      <c r="EXP297" s="159"/>
      <c r="EXQ297" s="159"/>
      <c r="EXR297" s="579"/>
      <c r="EXS297" s="581"/>
      <c r="EXT297" s="159"/>
      <c r="EXU297" s="159"/>
      <c r="EXV297" s="579"/>
      <c r="EXW297" s="581"/>
      <c r="EXX297" s="159"/>
      <c r="EXY297" s="159"/>
      <c r="EXZ297" s="579"/>
      <c r="EYA297" s="581"/>
      <c r="EYB297" s="159"/>
      <c r="EYC297" s="159"/>
      <c r="EYD297" s="579"/>
      <c r="EYE297" s="581"/>
      <c r="EYF297" s="159"/>
      <c r="EYG297" s="159"/>
      <c r="EYH297" s="579"/>
      <c r="EYI297" s="581"/>
      <c r="EYJ297" s="159"/>
      <c r="EYK297" s="159"/>
      <c r="EYL297" s="579"/>
      <c r="EYM297" s="581"/>
      <c r="EYN297" s="159"/>
      <c r="EYO297" s="159"/>
      <c r="EYP297" s="579"/>
      <c r="EYQ297" s="581"/>
      <c r="EYR297" s="159"/>
      <c r="EYS297" s="159"/>
      <c r="EYT297" s="579"/>
      <c r="EYU297" s="581"/>
      <c r="EYV297" s="159"/>
      <c r="EYW297" s="159"/>
      <c r="EYX297" s="579"/>
      <c r="EYY297" s="581"/>
      <c r="EYZ297" s="159"/>
      <c r="EZA297" s="159"/>
      <c r="EZB297" s="579"/>
      <c r="EZC297" s="581"/>
      <c r="EZD297" s="159"/>
      <c r="EZE297" s="159"/>
      <c r="EZF297" s="579"/>
      <c r="EZG297" s="581"/>
      <c r="EZH297" s="159"/>
      <c r="EZI297" s="159"/>
      <c r="EZJ297" s="579"/>
      <c r="EZK297" s="581"/>
      <c r="EZL297" s="159"/>
      <c r="EZM297" s="159"/>
      <c r="EZN297" s="579"/>
      <c r="EZO297" s="581"/>
      <c r="EZP297" s="159"/>
      <c r="EZQ297" s="159"/>
      <c r="EZR297" s="579"/>
      <c r="EZS297" s="581"/>
      <c r="EZT297" s="159"/>
      <c r="EZU297" s="159"/>
      <c r="EZV297" s="579"/>
      <c r="EZW297" s="581"/>
      <c r="EZX297" s="159"/>
      <c r="EZY297" s="159"/>
      <c r="EZZ297" s="579"/>
      <c r="FAA297" s="581"/>
      <c r="FAB297" s="159"/>
      <c r="FAC297" s="159"/>
      <c r="FAD297" s="579"/>
      <c r="FAE297" s="581"/>
      <c r="FAF297" s="159"/>
      <c r="FAG297" s="159"/>
      <c r="FAH297" s="579"/>
      <c r="FAI297" s="581"/>
      <c r="FAJ297" s="159"/>
      <c r="FAK297" s="159"/>
      <c r="FAL297" s="579"/>
      <c r="FAM297" s="581"/>
      <c r="FAN297" s="159"/>
      <c r="FAO297" s="159"/>
      <c r="FAP297" s="579"/>
      <c r="FAQ297" s="581"/>
      <c r="FAR297" s="159"/>
      <c r="FAS297" s="159"/>
      <c r="FAT297" s="579"/>
      <c r="FAU297" s="581"/>
      <c r="FAV297" s="159"/>
      <c r="FAW297" s="159"/>
      <c r="FAX297" s="579"/>
      <c r="FAY297" s="581"/>
      <c r="FAZ297" s="159"/>
      <c r="FBA297" s="159"/>
      <c r="FBB297" s="579"/>
      <c r="FBC297" s="581"/>
      <c r="FBD297" s="159"/>
      <c r="FBE297" s="159"/>
      <c r="FBF297" s="579"/>
      <c r="FBG297" s="581"/>
      <c r="FBH297" s="159"/>
      <c r="FBI297" s="159"/>
      <c r="FBJ297" s="579"/>
      <c r="FBK297" s="581"/>
      <c r="FBL297" s="159"/>
      <c r="FBM297" s="159"/>
      <c r="FBN297" s="579"/>
      <c r="FBO297" s="581"/>
      <c r="FBP297" s="159"/>
      <c r="FBQ297" s="159"/>
      <c r="FBR297" s="579"/>
      <c r="FBS297" s="581"/>
      <c r="FBT297" s="159"/>
      <c r="FBU297" s="159"/>
      <c r="FBV297" s="579"/>
      <c r="FBW297" s="581"/>
      <c r="FBX297" s="159"/>
      <c r="FBY297" s="159"/>
      <c r="FBZ297" s="579"/>
      <c r="FCA297" s="581"/>
      <c r="FCB297" s="159"/>
      <c r="FCC297" s="159"/>
      <c r="FCD297" s="579"/>
      <c r="FCE297" s="581"/>
      <c r="FCF297" s="159"/>
      <c r="FCG297" s="159"/>
      <c r="FCH297" s="579"/>
      <c r="FCI297" s="581"/>
      <c r="FCJ297" s="159"/>
      <c r="FCK297" s="159"/>
      <c r="FCL297" s="579"/>
      <c r="FCM297" s="581"/>
      <c r="FCN297" s="159"/>
      <c r="FCO297" s="159"/>
      <c r="FCP297" s="579"/>
      <c r="FCQ297" s="581"/>
      <c r="FCR297" s="159"/>
      <c r="FCS297" s="159"/>
      <c r="FCT297" s="579"/>
      <c r="FCU297" s="581"/>
      <c r="FCV297" s="159"/>
      <c r="FCW297" s="159"/>
      <c r="FCX297" s="579"/>
      <c r="FCY297" s="581"/>
      <c r="FCZ297" s="159"/>
      <c r="FDA297" s="159"/>
      <c r="FDB297" s="579"/>
      <c r="FDC297" s="581"/>
      <c r="FDD297" s="159"/>
      <c r="FDE297" s="159"/>
      <c r="FDF297" s="579"/>
      <c r="FDG297" s="581"/>
      <c r="FDH297" s="159"/>
      <c r="FDI297" s="159"/>
      <c r="FDJ297" s="579"/>
      <c r="FDK297" s="581"/>
      <c r="FDL297" s="159"/>
      <c r="FDM297" s="159"/>
      <c r="FDN297" s="579"/>
      <c r="FDO297" s="581"/>
      <c r="FDP297" s="159"/>
      <c r="FDQ297" s="159"/>
      <c r="FDR297" s="579"/>
      <c r="FDS297" s="581"/>
      <c r="FDT297" s="159"/>
      <c r="FDU297" s="159"/>
      <c r="FDV297" s="579"/>
      <c r="FDW297" s="581"/>
      <c r="FDX297" s="159"/>
      <c r="FDY297" s="159"/>
      <c r="FDZ297" s="579"/>
      <c r="FEA297" s="581"/>
      <c r="FEB297" s="159"/>
      <c r="FEC297" s="159"/>
      <c r="FED297" s="579"/>
      <c r="FEE297" s="581"/>
      <c r="FEF297" s="159"/>
      <c r="FEG297" s="159"/>
      <c r="FEH297" s="579"/>
      <c r="FEI297" s="581"/>
      <c r="FEJ297" s="159"/>
      <c r="FEK297" s="159"/>
      <c r="FEL297" s="579"/>
      <c r="FEM297" s="581"/>
      <c r="FEN297" s="159"/>
      <c r="FEO297" s="159"/>
      <c r="FEP297" s="579"/>
      <c r="FEQ297" s="581"/>
      <c r="FER297" s="159"/>
      <c r="FES297" s="159"/>
      <c r="FET297" s="579"/>
      <c r="FEU297" s="581"/>
      <c r="FEV297" s="159"/>
      <c r="FEW297" s="159"/>
      <c r="FEX297" s="579"/>
      <c r="FEY297" s="581"/>
      <c r="FEZ297" s="159"/>
      <c r="FFA297" s="159"/>
      <c r="FFB297" s="579"/>
      <c r="FFC297" s="581"/>
      <c r="FFD297" s="159"/>
      <c r="FFE297" s="159"/>
      <c r="FFF297" s="579"/>
      <c r="FFG297" s="581"/>
      <c r="FFH297" s="159"/>
      <c r="FFI297" s="159"/>
      <c r="FFJ297" s="579"/>
      <c r="FFK297" s="581"/>
      <c r="FFL297" s="159"/>
      <c r="FFM297" s="159"/>
      <c r="FFN297" s="579"/>
      <c r="FFO297" s="581"/>
      <c r="FFP297" s="159"/>
      <c r="FFQ297" s="159"/>
      <c r="FFR297" s="579"/>
      <c r="FFS297" s="581"/>
      <c r="FFT297" s="159"/>
      <c r="FFU297" s="159"/>
      <c r="FFV297" s="579"/>
      <c r="FFW297" s="581"/>
      <c r="FFX297" s="159"/>
      <c r="FFY297" s="159"/>
      <c r="FFZ297" s="579"/>
      <c r="FGA297" s="581"/>
      <c r="FGB297" s="159"/>
      <c r="FGC297" s="159"/>
      <c r="FGD297" s="579"/>
      <c r="FGE297" s="581"/>
      <c r="FGF297" s="159"/>
      <c r="FGG297" s="159"/>
      <c r="FGH297" s="579"/>
      <c r="FGI297" s="581"/>
      <c r="FGJ297" s="159"/>
      <c r="FGK297" s="159"/>
      <c r="FGL297" s="579"/>
      <c r="FGM297" s="581"/>
      <c r="FGN297" s="159"/>
      <c r="FGO297" s="159"/>
      <c r="FGP297" s="579"/>
      <c r="FGQ297" s="581"/>
      <c r="FGR297" s="159"/>
      <c r="FGS297" s="159"/>
      <c r="FGT297" s="579"/>
      <c r="FGU297" s="581"/>
      <c r="FGV297" s="159"/>
      <c r="FGW297" s="159"/>
      <c r="FGX297" s="579"/>
      <c r="FGY297" s="581"/>
      <c r="FGZ297" s="159"/>
      <c r="FHA297" s="159"/>
      <c r="FHB297" s="579"/>
      <c r="FHC297" s="581"/>
      <c r="FHD297" s="159"/>
      <c r="FHE297" s="159"/>
      <c r="FHF297" s="579"/>
      <c r="FHG297" s="581"/>
      <c r="FHH297" s="159"/>
      <c r="FHI297" s="159"/>
      <c r="FHJ297" s="579"/>
      <c r="FHK297" s="581"/>
      <c r="FHL297" s="159"/>
      <c r="FHM297" s="159"/>
      <c r="FHN297" s="579"/>
      <c r="FHO297" s="581"/>
      <c r="FHP297" s="159"/>
      <c r="FHQ297" s="159"/>
      <c r="FHR297" s="579"/>
      <c r="FHS297" s="581"/>
      <c r="FHT297" s="159"/>
      <c r="FHU297" s="159"/>
      <c r="FHV297" s="579"/>
      <c r="FHW297" s="581"/>
      <c r="FHX297" s="159"/>
      <c r="FHY297" s="159"/>
      <c r="FHZ297" s="579"/>
      <c r="FIA297" s="581"/>
      <c r="FIB297" s="159"/>
      <c r="FIC297" s="159"/>
      <c r="FID297" s="579"/>
      <c r="FIE297" s="581"/>
      <c r="FIF297" s="159"/>
      <c r="FIG297" s="159"/>
      <c r="FIH297" s="579"/>
      <c r="FII297" s="581"/>
      <c r="FIJ297" s="159"/>
      <c r="FIK297" s="159"/>
      <c r="FIL297" s="579"/>
      <c r="FIM297" s="581"/>
      <c r="FIN297" s="159"/>
      <c r="FIO297" s="159"/>
      <c r="FIP297" s="579"/>
      <c r="FIQ297" s="581"/>
      <c r="FIR297" s="159"/>
      <c r="FIS297" s="159"/>
      <c r="FIT297" s="579"/>
      <c r="FIU297" s="581"/>
      <c r="FIV297" s="159"/>
      <c r="FIW297" s="159"/>
      <c r="FIX297" s="579"/>
      <c r="FIY297" s="581"/>
      <c r="FIZ297" s="159"/>
      <c r="FJA297" s="159"/>
      <c r="FJB297" s="579"/>
      <c r="FJC297" s="581"/>
      <c r="FJD297" s="159"/>
      <c r="FJE297" s="159"/>
      <c r="FJF297" s="579"/>
      <c r="FJG297" s="581"/>
      <c r="FJH297" s="159"/>
      <c r="FJI297" s="159"/>
      <c r="FJJ297" s="579"/>
      <c r="FJK297" s="581"/>
      <c r="FJL297" s="159"/>
      <c r="FJM297" s="159"/>
      <c r="FJN297" s="579"/>
      <c r="FJO297" s="581"/>
      <c r="FJP297" s="159"/>
      <c r="FJQ297" s="159"/>
      <c r="FJR297" s="579"/>
      <c r="FJS297" s="581"/>
      <c r="FJT297" s="159"/>
      <c r="FJU297" s="159"/>
      <c r="FJV297" s="579"/>
      <c r="FJW297" s="581"/>
      <c r="FJX297" s="159"/>
      <c r="FJY297" s="159"/>
      <c r="FJZ297" s="579"/>
      <c r="FKA297" s="581"/>
      <c r="FKB297" s="159"/>
      <c r="FKC297" s="159"/>
      <c r="FKD297" s="579"/>
      <c r="FKE297" s="581"/>
      <c r="FKF297" s="159"/>
      <c r="FKG297" s="159"/>
      <c r="FKH297" s="579"/>
      <c r="FKI297" s="581"/>
      <c r="FKJ297" s="159"/>
      <c r="FKK297" s="159"/>
      <c r="FKL297" s="579"/>
      <c r="FKM297" s="581"/>
      <c r="FKN297" s="159"/>
      <c r="FKO297" s="159"/>
      <c r="FKP297" s="579"/>
      <c r="FKQ297" s="581"/>
      <c r="FKR297" s="159"/>
      <c r="FKS297" s="159"/>
      <c r="FKT297" s="579"/>
      <c r="FKU297" s="581"/>
      <c r="FKV297" s="159"/>
      <c r="FKW297" s="159"/>
      <c r="FKX297" s="579"/>
      <c r="FKY297" s="581"/>
      <c r="FKZ297" s="159"/>
      <c r="FLA297" s="159"/>
      <c r="FLB297" s="579"/>
      <c r="FLC297" s="581"/>
      <c r="FLD297" s="159"/>
      <c r="FLE297" s="159"/>
      <c r="FLF297" s="579"/>
      <c r="FLG297" s="581"/>
      <c r="FLH297" s="159"/>
      <c r="FLI297" s="159"/>
      <c r="FLJ297" s="579"/>
      <c r="FLK297" s="581"/>
      <c r="FLL297" s="159"/>
      <c r="FLM297" s="159"/>
      <c r="FLN297" s="579"/>
      <c r="FLO297" s="581"/>
      <c r="FLP297" s="159"/>
      <c r="FLQ297" s="159"/>
      <c r="FLR297" s="579"/>
      <c r="FLS297" s="581"/>
      <c r="FLT297" s="159"/>
      <c r="FLU297" s="159"/>
      <c r="FLV297" s="579"/>
      <c r="FLW297" s="581"/>
      <c r="FLX297" s="159"/>
      <c r="FLY297" s="159"/>
      <c r="FLZ297" s="579"/>
      <c r="FMA297" s="581"/>
      <c r="FMB297" s="159"/>
      <c r="FMC297" s="159"/>
      <c r="FMD297" s="579"/>
      <c r="FME297" s="581"/>
      <c r="FMF297" s="159"/>
      <c r="FMG297" s="159"/>
      <c r="FMH297" s="579"/>
      <c r="FMI297" s="581"/>
      <c r="FMJ297" s="159"/>
      <c r="FMK297" s="159"/>
      <c r="FML297" s="579"/>
      <c r="FMM297" s="581"/>
      <c r="FMN297" s="159"/>
      <c r="FMO297" s="159"/>
      <c r="FMP297" s="579"/>
      <c r="FMQ297" s="581"/>
      <c r="FMR297" s="159"/>
      <c r="FMS297" s="159"/>
      <c r="FMT297" s="579"/>
      <c r="FMU297" s="581"/>
      <c r="FMV297" s="159"/>
      <c r="FMW297" s="159"/>
      <c r="FMX297" s="579"/>
      <c r="FMY297" s="581"/>
      <c r="FMZ297" s="159"/>
      <c r="FNA297" s="159"/>
      <c r="FNB297" s="579"/>
      <c r="FNC297" s="581"/>
      <c r="FND297" s="159"/>
      <c r="FNE297" s="159"/>
      <c r="FNF297" s="579"/>
      <c r="FNG297" s="581"/>
      <c r="FNH297" s="159"/>
      <c r="FNI297" s="159"/>
      <c r="FNJ297" s="579"/>
      <c r="FNK297" s="581"/>
      <c r="FNL297" s="159"/>
      <c r="FNM297" s="159"/>
      <c r="FNN297" s="579"/>
      <c r="FNO297" s="581"/>
      <c r="FNP297" s="159"/>
      <c r="FNQ297" s="159"/>
      <c r="FNR297" s="579"/>
      <c r="FNS297" s="581"/>
      <c r="FNT297" s="159"/>
      <c r="FNU297" s="159"/>
      <c r="FNV297" s="579"/>
      <c r="FNW297" s="581"/>
      <c r="FNX297" s="159"/>
      <c r="FNY297" s="159"/>
      <c r="FNZ297" s="579"/>
      <c r="FOA297" s="581"/>
      <c r="FOB297" s="159"/>
      <c r="FOC297" s="159"/>
      <c r="FOD297" s="579"/>
      <c r="FOE297" s="581"/>
      <c r="FOF297" s="159"/>
      <c r="FOG297" s="159"/>
      <c r="FOH297" s="579"/>
      <c r="FOI297" s="581"/>
      <c r="FOJ297" s="159"/>
      <c r="FOK297" s="159"/>
      <c r="FOL297" s="579"/>
      <c r="FOM297" s="581"/>
      <c r="FON297" s="159"/>
      <c r="FOO297" s="159"/>
      <c r="FOP297" s="579"/>
      <c r="FOQ297" s="581"/>
      <c r="FOR297" s="159"/>
      <c r="FOS297" s="159"/>
      <c r="FOT297" s="579"/>
      <c r="FOU297" s="581"/>
      <c r="FOV297" s="159"/>
      <c r="FOW297" s="159"/>
      <c r="FOX297" s="579"/>
      <c r="FOY297" s="581"/>
      <c r="FOZ297" s="159"/>
      <c r="FPA297" s="159"/>
      <c r="FPB297" s="579"/>
      <c r="FPC297" s="581"/>
      <c r="FPD297" s="159"/>
      <c r="FPE297" s="159"/>
      <c r="FPF297" s="579"/>
      <c r="FPG297" s="581"/>
      <c r="FPH297" s="159"/>
      <c r="FPI297" s="159"/>
      <c r="FPJ297" s="579"/>
      <c r="FPK297" s="581"/>
      <c r="FPL297" s="159"/>
      <c r="FPM297" s="159"/>
      <c r="FPN297" s="579"/>
      <c r="FPO297" s="581"/>
      <c r="FPP297" s="159"/>
      <c r="FPQ297" s="159"/>
      <c r="FPR297" s="579"/>
      <c r="FPS297" s="581"/>
      <c r="FPT297" s="159"/>
      <c r="FPU297" s="159"/>
      <c r="FPV297" s="579"/>
      <c r="FPW297" s="581"/>
      <c r="FPX297" s="159"/>
      <c r="FPY297" s="159"/>
      <c r="FPZ297" s="579"/>
      <c r="FQA297" s="581"/>
      <c r="FQB297" s="159"/>
      <c r="FQC297" s="159"/>
      <c r="FQD297" s="579"/>
      <c r="FQE297" s="581"/>
      <c r="FQF297" s="159"/>
      <c r="FQG297" s="159"/>
      <c r="FQH297" s="579"/>
      <c r="FQI297" s="581"/>
      <c r="FQJ297" s="159"/>
      <c r="FQK297" s="159"/>
      <c r="FQL297" s="579"/>
      <c r="FQM297" s="581"/>
      <c r="FQN297" s="159"/>
      <c r="FQO297" s="159"/>
      <c r="FQP297" s="579"/>
      <c r="FQQ297" s="581"/>
      <c r="FQR297" s="159"/>
      <c r="FQS297" s="159"/>
      <c r="FQT297" s="579"/>
      <c r="FQU297" s="581"/>
      <c r="FQV297" s="159"/>
      <c r="FQW297" s="159"/>
      <c r="FQX297" s="579"/>
      <c r="FQY297" s="581"/>
      <c r="FQZ297" s="159"/>
      <c r="FRA297" s="159"/>
      <c r="FRB297" s="579"/>
      <c r="FRC297" s="581"/>
      <c r="FRD297" s="159"/>
      <c r="FRE297" s="159"/>
      <c r="FRF297" s="579"/>
      <c r="FRG297" s="581"/>
      <c r="FRH297" s="159"/>
      <c r="FRI297" s="159"/>
      <c r="FRJ297" s="579"/>
      <c r="FRK297" s="581"/>
      <c r="FRL297" s="159"/>
      <c r="FRM297" s="159"/>
      <c r="FRN297" s="579"/>
      <c r="FRO297" s="581"/>
      <c r="FRP297" s="159"/>
      <c r="FRQ297" s="159"/>
      <c r="FRR297" s="579"/>
      <c r="FRS297" s="581"/>
      <c r="FRT297" s="159"/>
      <c r="FRU297" s="159"/>
      <c r="FRV297" s="579"/>
      <c r="FRW297" s="581"/>
      <c r="FRX297" s="159"/>
      <c r="FRY297" s="159"/>
      <c r="FRZ297" s="579"/>
      <c r="FSA297" s="581"/>
      <c r="FSB297" s="159"/>
      <c r="FSC297" s="159"/>
      <c r="FSD297" s="579"/>
      <c r="FSE297" s="581"/>
      <c r="FSF297" s="159"/>
      <c r="FSG297" s="159"/>
      <c r="FSH297" s="579"/>
      <c r="FSI297" s="581"/>
      <c r="FSJ297" s="159"/>
      <c r="FSK297" s="159"/>
      <c r="FSL297" s="579"/>
      <c r="FSM297" s="581"/>
      <c r="FSN297" s="159"/>
      <c r="FSO297" s="159"/>
      <c r="FSP297" s="579"/>
      <c r="FSQ297" s="581"/>
      <c r="FSR297" s="159"/>
      <c r="FSS297" s="159"/>
      <c r="FST297" s="579"/>
      <c r="FSU297" s="581"/>
      <c r="FSV297" s="159"/>
      <c r="FSW297" s="159"/>
      <c r="FSX297" s="579"/>
      <c r="FSY297" s="581"/>
      <c r="FSZ297" s="159"/>
      <c r="FTA297" s="159"/>
      <c r="FTB297" s="579"/>
      <c r="FTC297" s="581"/>
      <c r="FTD297" s="159"/>
      <c r="FTE297" s="159"/>
      <c r="FTF297" s="579"/>
      <c r="FTG297" s="581"/>
      <c r="FTH297" s="159"/>
      <c r="FTI297" s="159"/>
      <c r="FTJ297" s="579"/>
      <c r="FTK297" s="581"/>
      <c r="FTL297" s="159"/>
      <c r="FTM297" s="159"/>
      <c r="FTN297" s="579"/>
      <c r="FTO297" s="581"/>
      <c r="FTP297" s="159"/>
      <c r="FTQ297" s="159"/>
      <c r="FTR297" s="579"/>
      <c r="FTS297" s="581"/>
      <c r="FTT297" s="159"/>
      <c r="FTU297" s="159"/>
      <c r="FTV297" s="579"/>
      <c r="FTW297" s="581"/>
      <c r="FTX297" s="159"/>
      <c r="FTY297" s="159"/>
      <c r="FTZ297" s="579"/>
      <c r="FUA297" s="581"/>
      <c r="FUB297" s="159"/>
      <c r="FUC297" s="159"/>
      <c r="FUD297" s="579"/>
      <c r="FUE297" s="581"/>
      <c r="FUF297" s="159"/>
      <c r="FUG297" s="159"/>
      <c r="FUH297" s="579"/>
      <c r="FUI297" s="581"/>
      <c r="FUJ297" s="159"/>
      <c r="FUK297" s="159"/>
      <c r="FUL297" s="579"/>
      <c r="FUM297" s="581"/>
      <c r="FUN297" s="159"/>
      <c r="FUO297" s="159"/>
      <c r="FUP297" s="579"/>
      <c r="FUQ297" s="581"/>
      <c r="FUR297" s="159"/>
      <c r="FUS297" s="159"/>
      <c r="FUT297" s="579"/>
      <c r="FUU297" s="581"/>
      <c r="FUV297" s="159"/>
      <c r="FUW297" s="159"/>
      <c r="FUX297" s="579"/>
      <c r="FUY297" s="581"/>
      <c r="FUZ297" s="159"/>
      <c r="FVA297" s="159"/>
      <c r="FVB297" s="579"/>
      <c r="FVC297" s="581"/>
      <c r="FVD297" s="159"/>
      <c r="FVE297" s="159"/>
      <c r="FVF297" s="579"/>
      <c r="FVG297" s="581"/>
      <c r="FVH297" s="159"/>
      <c r="FVI297" s="159"/>
      <c r="FVJ297" s="579"/>
      <c r="FVK297" s="581"/>
      <c r="FVL297" s="159"/>
      <c r="FVM297" s="159"/>
      <c r="FVN297" s="579"/>
      <c r="FVO297" s="581"/>
      <c r="FVP297" s="159"/>
      <c r="FVQ297" s="159"/>
      <c r="FVR297" s="579"/>
      <c r="FVS297" s="581"/>
      <c r="FVT297" s="159"/>
      <c r="FVU297" s="159"/>
      <c r="FVV297" s="579"/>
      <c r="FVW297" s="581"/>
      <c r="FVX297" s="159"/>
      <c r="FVY297" s="159"/>
      <c r="FVZ297" s="579"/>
      <c r="FWA297" s="581"/>
      <c r="FWB297" s="159"/>
      <c r="FWC297" s="159"/>
      <c r="FWD297" s="579"/>
      <c r="FWE297" s="581"/>
      <c r="FWF297" s="159"/>
      <c r="FWG297" s="159"/>
      <c r="FWH297" s="579"/>
      <c r="FWI297" s="581"/>
      <c r="FWJ297" s="159"/>
      <c r="FWK297" s="159"/>
      <c r="FWL297" s="579"/>
      <c r="FWM297" s="581"/>
      <c r="FWN297" s="159"/>
      <c r="FWO297" s="159"/>
      <c r="FWP297" s="579"/>
      <c r="FWQ297" s="581"/>
      <c r="FWR297" s="159"/>
      <c r="FWS297" s="159"/>
      <c r="FWT297" s="579"/>
      <c r="FWU297" s="581"/>
      <c r="FWV297" s="159"/>
      <c r="FWW297" s="159"/>
      <c r="FWX297" s="579"/>
      <c r="FWY297" s="581"/>
      <c r="FWZ297" s="159"/>
      <c r="FXA297" s="159"/>
      <c r="FXB297" s="579"/>
      <c r="FXC297" s="581"/>
      <c r="FXD297" s="159"/>
      <c r="FXE297" s="159"/>
      <c r="FXF297" s="579"/>
      <c r="FXG297" s="581"/>
      <c r="FXH297" s="159"/>
      <c r="FXI297" s="159"/>
      <c r="FXJ297" s="579"/>
      <c r="FXK297" s="581"/>
      <c r="FXL297" s="159"/>
      <c r="FXM297" s="159"/>
      <c r="FXN297" s="579"/>
      <c r="FXO297" s="581"/>
      <c r="FXP297" s="159"/>
      <c r="FXQ297" s="159"/>
      <c r="FXR297" s="579"/>
      <c r="FXS297" s="581"/>
      <c r="FXT297" s="159"/>
      <c r="FXU297" s="159"/>
      <c r="FXV297" s="579"/>
      <c r="FXW297" s="581"/>
      <c r="FXX297" s="159"/>
      <c r="FXY297" s="159"/>
      <c r="FXZ297" s="579"/>
      <c r="FYA297" s="581"/>
      <c r="FYB297" s="159"/>
      <c r="FYC297" s="159"/>
      <c r="FYD297" s="579"/>
      <c r="FYE297" s="581"/>
      <c r="FYF297" s="159"/>
      <c r="FYG297" s="159"/>
      <c r="FYH297" s="579"/>
      <c r="FYI297" s="581"/>
      <c r="FYJ297" s="159"/>
      <c r="FYK297" s="159"/>
      <c r="FYL297" s="579"/>
      <c r="FYM297" s="581"/>
      <c r="FYN297" s="159"/>
      <c r="FYO297" s="159"/>
      <c r="FYP297" s="579"/>
      <c r="FYQ297" s="581"/>
      <c r="FYR297" s="159"/>
      <c r="FYS297" s="159"/>
      <c r="FYT297" s="579"/>
      <c r="FYU297" s="581"/>
      <c r="FYV297" s="159"/>
      <c r="FYW297" s="159"/>
      <c r="FYX297" s="579"/>
      <c r="FYY297" s="581"/>
      <c r="FYZ297" s="159"/>
      <c r="FZA297" s="159"/>
      <c r="FZB297" s="579"/>
      <c r="FZC297" s="581"/>
      <c r="FZD297" s="159"/>
      <c r="FZE297" s="159"/>
      <c r="FZF297" s="579"/>
      <c r="FZG297" s="581"/>
      <c r="FZH297" s="159"/>
      <c r="FZI297" s="159"/>
      <c r="FZJ297" s="579"/>
      <c r="FZK297" s="581"/>
      <c r="FZL297" s="159"/>
      <c r="FZM297" s="159"/>
      <c r="FZN297" s="579"/>
      <c r="FZO297" s="581"/>
      <c r="FZP297" s="159"/>
      <c r="FZQ297" s="159"/>
      <c r="FZR297" s="579"/>
      <c r="FZS297" s="581"/>
      <c r="FZT297" s="159"/>
      <c r="FZU297" s="159"/>
      <c r="FZV297" s="579"/>
      <c r="FZW297" s="581"/>
      <c r="FZX297" s="159"/>
      <c r="FZY297" s="159"/>
      <c r="FZZ297" s="579"/>
      <c r="GAA297" s="581"/>
      <c r="GAB297" s="159"/>
      <c r="GAC297" s="159"/>
      <c r="GAD297" s="579"/>
      <c r="GAE297" s="581"/>
      <c r="GAF297" s="159"/>
      <c r="GAG297" s="159"/>
      <c r="GAH297" s="579"/>
      <c r="GAI297" s="581"/>
      <c r="GAJ297" s="159"/>
      <c r="GAK297" s="159"/>
      <c r="GAL297" s="579"/>
      <c r="GAM297" s="581"/>
      <c r="GAN297" s="159"/>
      <c r="GAO297" s="159"/>
      <c r="GAP297" s="579"/>
      <c r="GAQ297" s="581"/>
      <c r="GAR297" s="159"/>
      <c r="GAS297" s="159"/>
      <c r="GAT297" s="579"/>
      <c r="GAU297" s="581"/>
      <c r="GAV297" s="159"/>
      <c r="GAW297" s="159"/>
      <c r="GAX297" s="579"/>
      <c r="GAY297" s="581"/>
      <c r="GAZ297" s="159"/>
      <c r="GBA297" s="159"/>
      <c r="GBB297" s="579"/>
      <c r="GBC297" s="581"/>
      <c r="GBD297" s="159"/>
      <c r="GBE297" s="159"/>
      <c r="GBF297" s="579"/>
      <c r="GBG297" s="581"/>
      <c r="GBH297" s="159"/>
      <c r="GBI297" s="159"/>
      <c r="GBJ297" s="579"/>
      <c r="GBK297" s="581"/>
      <c r="GBL297" s="159"/>
      <c r="GBM297" s="159"/>
      <c r="GBN297" s="579"/>
      <c r="GBO297" s="581"/>
      <c r="GBP297" s="159"/>
      <c r="GBQ297" s="159"/>
      <c r="GBR297" s="579"/>
      <c r="GBS297" s="581"/>
      <c r="GBT297" s="159"/>
      <c r="GBU297" s="159"/>
      <c r="GBV297" s="579"/>
      <c r="GBW297" s="581"/>
      <c r="GBX297" s="159"/>
      <c r="GBY297" s="159"/>
      <c r="GBZ297" s="579"/>
      <c r="GCA297" s="581"/>
      <c r="GCB297" s="159"/>
      <c r="GCC297" s="159"/>
      <c r="GCD297" s="579"/>
      <c r="GCE297" s="581"/>
      <c r="GCF297" s="159"/>
      <c r="GCG297" s="159"/>
      <c r="GCH297" s="579"/>
      <c r="GCI297" s="581"/>
      <c r="GCJ297" s="159"/>
      <c r="GCK297" s="159"/>
      <c r="GCL297" s="579"/>
      <c r="GCM297" s="581"/>
      <c r="GCN297" s="159"/>
      <c r="GCO297" s="159"/>
      <c r="GCP297" s="579"/>
      <c r="GCQ297" s="581"/>
      <c r="GCR297" s="159"/>
      <c r="GCS297" s="159"/>
      <c r="GCT297" s="579"/>
      <c r="GCU297" s="581"/>
      <c r="GCV297" s="159"/>
      <c r="GCW297" s="159"/>
      <c r="GCX297" s="579"/>
      <c r="GCY297" s="581"/>
      <c r="GCZ297" s="159"/>
      <c r="GDA297" s="159"/>
      <c r="GDB297" s="579"/>
      <c r="GDC297" s="581"/>
      <c r="GDD297" s="159"/>
      <c r="GDE297" s="159"/>
      <c r="GDF297" s="579"/>
      <c r="GDG297" s="581"/>
      <c r="GDH297" s="159"/>
      <c r="GDI297" s="159"/>
      <c r="GDJ297" s="579"/>
      <c r="GDK297" s="581"/>
      <c r="GDL297" s="159"/>
      <c r="GDM297" s="159"/>
      <c r="GDN297" s="579"/>
      <c r="GDO297" s="581"/>
      <c r="GDP297" s="159"/>
      <c r="GDQ297" s="159"/>
      <c r="GDR297" s="579"/>
      <c r="GDS297" s="581"/>
      <c r="GDT297" s="159"/>
      <c r="GDU297" s="159"/>
      <c r="GDV297" s="579"/>
      <c r="GDW297" s="581"/>
      <c r="GDX297" s="159"/>
      <c r="GDY297" s="159"/>
      <c r="GDZ297" s="579"/>
      <c r="GEA297" s="581"/>
      <c r="GEB297" s="159"/>
      <c r="GEC297" s="159"/>
      <c r="GED297" s="579"/>
      <c r="GEE297" s="581"/>
      <c r="GEF297" s="159"/>
      <c r="GEG297" s="159"/>
      <c r="GEH297" s="579"/>
      <c r="GEI297" s="581"/>
      <c r="GEJ297" s="159"/>
      <c r="GEK297" s="159"/>
      <c r="GEL297" s="579"/>
      <c r="GEM297" s="581"/>
      <c r="GEN297" s="159"/>
      <c r="GEO297" s="159"/>
      <c r="GEP297" s="579"/>
      <c r="GEQ297" s="581"/>
      <c r="GER297" s="159"/>
      <c r="GES297" s="159"/>
      <c r="GET297" s="579"/>
      <c r="GEU297" s="581"/>
      <c r="GEV297" s="159"/>
      <c r="GEW297" s="159"/>
      <c r="GEX297" s="579"/>
      <c r="GEY297" s="581"/>
      <c r="GEZ297" s="159"/>
      <c r="GFA297" s="159"/>
      <c r="GFB297" s="579"/>
      <c r="GFC297" s="581"/>
      <c r="GFD297" s="159"/>
      <c r="GFE297" s="159"/>
      <c r="GFF297" s="579"/>
      <c r="GFG297" s="581"/>
      <c r="GFH297" s="159"/>
      <c r="GFI297" s="159"/>
      <c r="GFJ297" s="579"/>
      <c r="GFK297" s="581"/>
      <c r="GFL297" s="159"/>
      <c r="GFM297" s="159"/>
      <c r="GFN297" s="579"/>
      <c r="GFO297" s="581"/>
      <c r="GFP297" s="159"/>
      <c r="GFQ297" s="159"/>
      <c r="GFR297" s="579"/>
      <c r="GFS297" s="581"/>
      <c r="GFT297" s="159"/>
      <c r="GFU297" s="159"/>
      <c r="GFV297" s="579"/>
      <c r="GFW297" s="581"/>
      <c r="GFX297" s="159"/>
      <c r="GFY297" s="159"/>
      <c r="GFZ297" s="579"/>
      <c r="GGA297" s="581"/>
      <c r="GGB297" s="159"/>
      <c r="GGC297" s="159"/>
      <c r="GGD297" s="579"/>
      <c r="GGE297" s="581"/>
      <c r="GGF297" s="159"/>
      <c r="GGG297" s="159"/>
      <c r="GGH297" s="579"/>
      <c r="GGI297" s="581"/>
      <c r="GGJ297" s="159"/>
      <c r="GGK297" s="159"/>
      <c r="GGL297" s="579"/>
      <c r="GGM297" s="581"/>
      <c r="GGN297" s="159"/>
      <c r="GGO297" s="159"/>
      <c r="GGP297" s="579"/>
      <c r="GGQ297" s="581"/>
      <c r="GGR297" s="159"/>
      <c r="GGS297" s="159"/>
      <c r="GGT297" s="579"/>
      <c r="GGU297" s="581"/>
      <c r="GGV297" s="159"/>
      <c r="GGW297" s="159"/>
      <c r="GGX297" s="579"/>
      <c r="GGY297" s="581"/>
      <c r="GGZ297" s="159"/>
      <c r="GHA297" s="159"/>
      <c r="GHB297" s="579"/>
      <c r="GHC297" s="581"/>
      <c r="GHD297" s="159"/>
      <c r="GHE297" s="159"/>
      <c r="GHF297" s="579"/>
      <c r="GHG297" s="581"/>
      <c r="GHH297" s="159"/>
      <c r="GHI297" s="159"/>
      <c r="GHJ297" s="579"/>
      <c r="GHK297" s="581"/>
      <c r="GHL297" s="159"/>
      <c r="GHM297" s="159"/>
      <c r="GHN297" s="579"/>
      <c r="GHO297" s="581"/>
      <c r="GHP297" s="159"/>
      <c r="GHQ297" s="159"/>
      <c r="GHR297" s="579"/>
      <c r="GHS297" s="581"/>
      <c r="GHT297" s="159"/>
      <c r="GHU297" s="159"/>
      <c r="GHV297" s="579"/>
      <c r="GHW297" s="581"/>
      <c r="GHX297" s="159"/>
      <c r="GHY297" s="159"/>
      <c r="GHZ297" s="579"/>
      <c r="GIA297" s="581"/>
      <c r="GIB297" s="159"/>
      <c r="GIC297" s="159"/>
      <c r="GID297" s="579"/>
      <c r="GIE297" s="581"/>
      <c r="GIF297" s="159"/>
      <c r="GIG297" s="159"/>
      <c r="GIH297" s="579"/>
      <c r="GII297" s="581"/>
      <c r="GIJ297" s="159"/>
      <c r="GIK297" s="159"/>
      <c r="GIL297" s="579"/>
      <c r="GIM297" s="581"/>
      <c r="GIN297" s="159"/>
      <c r="GIO297" s="159"/>
      <c r="GIP297" s="579"/>
      <c r="GIQ297" s="581"/>
      <c r="GIR297" s="159"/>
      <c r="GIS297" s="159"/>
      <c r="GIT297" s="579"/>
      <c r="GIU297" s="581"/>
      <c r="GIV297" s="159"/>
      <c r="GIW297" s="159"/>
      <c r="GIX297" s="579"/>
      <c r="GIY297" s="581"/>
      <c r="GIZ297" s="159"/>
      <c r="GJA297" s="159"/>
      <c r="GJB297" s="579"/>
      <c r="GJC297" s="581"/>
      <c r="GJD297" s="159"/>
      <c r="GJE297" s="159"/>
      <c r="GJF297" s="579"/>
      <c r="GJG297" s="581"/>
      <c r="GJH297" s="159"/>
      <c r="GJI297" s="159"/>
      <c r="GJJ297" s="579"/>
      <c r="GJK297" s="581"/>
      <c r="GJL297" s="159"/>
      <c r="GJM297" s="159"/>
      <c r="GJN297" s="579"/>
      <c r="GJO297" s="581"/>
      <c r="GJP297" s="159"/>
      <c r="GJQ297" s="159"/>
      <c r="GJR297" s="579"/>
      <c r="GJS297" s="581"/>
      <c r="GJT297" s="159"/>
      <c r="GJU297" s="159"/>
      <c r="GJV297" s="579"/>
      <c r="GJW297" s="581"/>
      <c r="GJX297" s="159"/>
      <c r="GJY297" s="159"/>
      <c r="GJZ297" s="579"/>
      <c r="GKA297" s="581"/>
      <c r="GKB297" s="159"/>
      <c r="GKC297" s="159"/>
      <c r="GKD297" s="579"/>
      <c r="GKE297" s="581"/>
      <c r="GKF297" s="159"/>
      <c r="GKG297" s="159"/>
      <c r="GKH297" s="579"/>
      <c r="GKI297" s="581"/>
      <c r="GKJ297" s="159"/>
      <c r="GKK297" s="159"/>
      <c r="GKL297" s="579"/>
      <c r="GKM297" s="581"/>
      <c r="GKN297" s="159"/>
      <c r="GKO297" s="159"/>
      <c r="GKP297" s="579"/>
      <c r="GKQ297" s="581"/>
      <c r="GKR297" s="159"/>
      <c r="GKS297" s="159"/>
      <c r="GKT297" s="579"/>
      <c r="GKU297" s="581"/>
      <c r="GKV297" s="159"/>
      <c r="GKW297" s="159"/>
      <c r="GKX297" s="579"/>
      <c r="GKY297" s="581"/>
      <c r="GKZ297" s="159"/>
      <c r="GLA297" s="159"/>
      <c r="GLB297" s="579"/>
      <c r="GLC297" s="581"/>
      <c r="GLD297" s="159"/>
      <c r="GLE297" s="159"/>
      <c r="GLF297" s="579"/>
      <c r="GLG297" s="581"/>
      <c r="GLH297" s="159"/>
      <c r="GLI297" s="159"/>
      <c r="GLJ297" s="579"/>
      <c r="GLK297" s="581"/>
      <c r="GLL297" s="159"/>
      <c r="GLM297" s="159"/>
      <c r="GLN297" s="579"/>
      <c r="GLO297" s="581"/>
      <c r="GLP297" s="159"/>
      <c r="GLQ297" s="159"/>
      <c r="GLR297" s="579"/>
      <c r="GLS297" s="581"/>
      <c r="GLT297" s="159"/>
      <c r="GLU297" s="159"/>
      <c r="GLV297" s="579"/>
      <c r="GLW297" s="581"/>
      <c r="GLX297" s="159"/>
      <c r="GLY297" s="159"/>
      <c r="GLZ297" s="579"/>
      <c r="GMA297" s="581"/>
      <c r="GMB297" s="159"/>
      <c r="GMC297" s="159"/>
      <c r="GMD297" s="579"/>
      <c r="GME297" s="581"/>
      <c r="GMF297" s="159"/>
      <c r="GMG297" s="159"/>
      <c r="GMH297" s="579"/>
      <c r="GMI297" s="581"/>
      <c r="GMJ297" s="159"/>
      <c r="GMK297" s="159"/>
      <c r="GML297" s="579"/>
      <c r="GMM297" s="581"/>
      <c r="GMN297" s="159"/>
      <c r="GMO297" s="159"/>
      <c r="GMP297" s="579"/>
      <c r="GMQ297" s="581"/>
      <c r="GMR297" s="159"/>
      <c r="GMS297" s="159"/>
      <c r="GMT297" s="579"/>
      <c r="GMU297" s="581"/>
      <c r="GMV297" s="159"/>
      <c r="GMW297" s="159"/>
      <c r="GMX297" s="579"/>
      <c r="GMY297" s="581"/>
      <c r="GMZ297" s="159"/>
      <c r="GNA297" s="159"/>
      <c r="GNB297" s="579"/>
      <c r="GNC297" s="581"/>
      <c r="GND297" s="159"/>
      <c r="GNE297" s="159"/>
      <c r="GNF297" s="579"/>
      <c r="GNG297" s="581"/>
      <c r="GNH297" s="159"/>
      <c r="GNI297" s="159"/>
      <c r="GNJ297" s="579"/>
      <c r="GNK297" s="581"/>
      <c r="GNL297" s="159"/>
      <c r="GNM297" s="159"/>
      <c r="GNN297" s="579"/>
      <c r="GNO297" s="581"/>
      <c r="GNP297" s="159"/>
      <c r="GNQ297" s="159"/>
      <c r="GNR297" s="579"/>
      <c r="GNS297" s="581"/>
      <c r="GNT297" s="159"/>
      <c r="GNU297" s="159"/>
      <c r="GNV297" s="579"/>
      <c r="GNW297" s="581"/>
      <c r="GNX297" s="159"/>
      <c r="GNY297" s="159"/>
      <c r="GNZ297" s="579"/>
      <c r="GOA297" s="581"/>
      <c r="GOB297" s="159"/>
      <c r="GOC297" s="159"/>
      <c r="GOD297" s="579"/>
      <c r="GOE297" s="581"/>
      <c r="GOF297" s="159"/>
      <c r="GOG297" s="159"/>
      <c r="GOH297" s="579"/>
      <c r="GOI297" s="581"/>
      <c r="GOJ297" s="159"/>
      <c r="GOK297" s="159"/>
      <c r="GOL297" s="579"/>
      <c r="GOM297" s="581"/>
      <c r="GON297" s="159"/>
      <c r="GOO297" s="159"/>
      <c r="GOP297" s="579"/>
      <c r="GOQ297" s="581"/>
      <c r="GOR297" s="159"/>
      <c r="GOS297" s="159"/>
      <c r="GOT297" s="579"/>
      <c r="GOU297" s="581"/>
      <c r="GOV297" s="159"/>
      <c r="GOW297" s="159"/>
      <c r="GOX297" s="579"/>
      <c r="GOY297" s="581"/>
      <c r="GOZ297" s="159"/>
      <c r="GPA297" s="159"/>
      <c r="GPB297" s="579"/>
      <c r="GPC297" s="581"/>
      <c r="GPD297" s="159"/>
      <c r="GPE297" s="159"/>
      <c r="GPF297" s="579"/>
      <c r="GPG297" s="581"/>
      <c r="GPH297" s="159"/>
      <c r="GPI297" s="159"/>
      <c r="GPJ297" s="579"/>
      <c r="GPK297" s="581"/>
      <c r="GPL297" s="159"/>
      <c r="GPM297" s="159"/>
      <c r="GPN297" s="579"/>
      <c r="GPO297" s="581"/>
      <c r="GPP297" s="159"/>
      <c r="GPQ297" s="159"/>
      <c r="GPR297" s="579"/>
      <c r="GPS297" s="581"/>
      <c r="GPT297" s="159"/>
      <c r="GPU297" s="159"/>
      <c r="GPV297" s="579"/>
      <c r="GPW297" s="581"/>
      <c r="GPX297" s="159"/>
      <c r="GPY297" s="159"/>
      <c r="GPZ297" s="579"/>
      <c r="GQA297" s="581"/>
      <c r="GQB297" s="159"/>
      <c r="GQC297" s="159"/>
      <c r="GQD297" s="579"/>
      <c r="GQE297" s="581"/>
      <c r="GQF297" s="159"/>
      <c r="GQG297" s="159"/>
      <c r="GQH297" s="579"/>
      <c r="GQI297" s="581"/>
      <c r="GQJ297" s="159"/>
      <c r="GQK297" s="159"/>
      <c r="GQL297" s="579"/>
      <c r="GQM297" s="581"/>
      <c r="GQN297" s="159"/>
      <c r="GQO297" s="159"/>
      <c r="GQP297" s="579"/>
      <c r="GQQ297" s="581"/>
      <c r="GQR297" s="159"/>
      <c r="GQS297" s="159"/>
      <c r="GQT297" s="579"/>
      <c r="GQU297" s="581"/>
      <c r="GQV297" s="159"/>
      <c r="GQW297" s="159"/>
      <c r="GQX297" s="579"/>
      <c r="GQY297" s="581"/>
      <c r="GQZ297" s="159"/>
      <c r="GRA297" s="159"/>
      <c r="GRB297" s="579"/>
      <c r="GRC297" s="581"/>
      <c r="GRD297" s="159"/>
      <c r="GRE297" s="159"/>
      <c r="GRF297" s="579"/>
      <c r="GRG297" s="581"/>
      <c r="GRH297" s="159"/>
      <c r="GRI297" s="159"/>
      <c r="GRJ297" s="579"/>
      <c r="GRK297" s="581"/>
      <c r="GRL297" s="159"/>
      <c r="GRM297" s="159"/>
      <c r="GRN297" s="579"/>
      <c r="GRO297" s="581"/>
      <c r="GRP297" s="159"/>
      <c r="GRQ297" s="159"/>
      <c r="GRR297" s="579"/>
      <c r="GRS297" s="581"/>
      <c r="GRT297" s="159"/>
      <c r="GRU297" s="159"/>
      <c r="GRV297" s="579"/>
      <c r="GRW297" s="581"/>
      <c r="GRX297" s="159"/>
      <c r="GRY297" s="159"/>
      <c r="GRZ297" s="579"/>
      <c r="GSA297" s="581"/>
      <c r="GSB297" s="159"/>
      <c r="GSC297" s="159"/>
      <c r="GSD297" s="579"/>
      <c r="GSE297" s="581"/>
      <c r="GSF297" s="159"/>
      <c r="GSG297" s="159"/>
      <c r="GSH297" s="579"/>
      <c r="GSI297" s="581"/>
      <c r="GSJ297" s="159"/>
      <c r="GSK297" s="159"/>
      <c r="GSL297" s="579"/>
      <c r="GSM297" s="581"/>
      <c r="GSN297" s="159"/>
      <c r="GSO297" s="159"/>
      <c r="GSP297" s="579"/>
      <c r="GSQ297" s="581"/>
      <c r="GSR297" s="159"/>
      <c r="GSS297" s="159"/>
      <c r="GST297" s="579"/>
      <c r="GSU297" s="581"/>
      <c r="GSV297" s="159"/>
      <c r="GSW297" s="159"/>
      <c r="GSX297" s="579"/>
      <c r="GSY297" s="581"/>
      <c r="GSZ297" s="159"/>
      <c r="GTA297" s="159"/>
      <c r="GTB297" s="579"/>
      <c r="GTC297" s="581"/>
      <c r="GTD297" s="159"/>
      <c r="GTE297" s="159"/>
      <c r="GTF297" s="579"/>
      <c r="GTG297" s="581"/>
      <c r="GTH297" s="159"/>
      <c r="GTI297" s="159"/>
      <c r="GTJ297" s="579"/>
      <c r="GTK297" s="581"/>
      <c r="GTL297" s="159"/>
      <c r="GTM297" s="159"/>
      <c r="GTN297" s="579"/>
      <c r="GTO297" s="581"/>
      <c r="GTP297" s="159"/>
      <c r="GTQ297" s="159"/>
      <c r="GTR297" s="579"/>
      <c r="GTS297" s="581"/>
      <c r="GTT297" s="159"/>
      <c r="GTU297" s="159"/>
      <c r="GTV297" s="579"/>
      <c r="GTW297" s="581"/>
      <c r="GTX297" s="159"/>
      <c r="GTY297" s="159"/>
      <c r="GTZ297" s="579"/>
      <c r="GUA297" s="581"/>
      <c r="GUB297" s="159"/>
      <c r="GUC297" s="159"/>
      <c r="GUD297" s="579"/>
      <c r="GUE297" s="581"/>
      <c r="GUF297" s="159"/>
      <c r="GUG297" s="159"/>
      <c r="GUH297" s="579"/>
      <c r="GUI297" s="581"/>
      <c r="GUJ297" s="159"/>
      <c r="GUK297" s="159"/>
      <c r="GUL297" s="579"/>
      <c r="GUM297" s="581"/>
      <c r="GUN297" s="159"/>
      <c r="GUO297" s="159"/>
      <c r="GUP297" s="579"/>
      <c r="GUQ297" s="581"/>
      <c r="GUR297" s="159"/>
      <c r="GUS297" s="159"/>
      <c r="GUT297" s="579"/>
      <c r="GUU297" s="581"/>
      <c r="GUV297" s="159"/>
      <c r="GUW297" s="159"/>
      <c r="GUX297" s="579"/>
      <c r="GUY297" s="581"/>
      <c r="GUZ297" s="159"/>
      <c r="GVA297" s="159"/>
      <c r="GVB297" s="579"/>
      <c r="GVC297" s="581"/>
      <c r="GVD297" s="159"/>
      <c r="GVE297" s="159"/>
      <c r="GVF297" s="579"/>
      <c r="GVG297" s="581"/>
      <c r="GVH297" s="159"/>
      <c r="GVI297" s="159"/>
      <c r="GVJ297" s="579"/>
      <c r="GVK297" s="581"/>
      <c r="GVL297" s="159"/>
      <c r="GVM297" s="159"/>
      <c r="GVN297" s="579"/>
      <c r="GVO297" s="581"/>
      <c r="GVP297" s="159"/>
      <c r="GVQ297" s="159"/>
      <c r="GVR297" s="579"/>
      <c r="GVS297" s="581"/>
      <c r="GVT297" s="159"/>
      <c r="GVU297" s="159"/>
      <c r="GVV297" s="579"/>
      <c r="GVW297" s="581"/>
      <c r="GVX297" s="159"/>
      <c r="GVY297" s="159"/>
      <c r="GVZ297" s="579"/>
      <c r="GWA297" s="581"/>
      <c r="GWB297" s="159"/>
      <c r="GWC297" s="159"/>
      <c r="GWD297" s="579"/>
      <c r="GWE297" s="581"/>
      <c r="GWF297" s="159"/>
      <c r="GWG297" s="159"/>
      <c r="GWH297" s="579"/>
      <c r="GWI297" s="581"/>
      <c r="GWJ297" s="159"/>
      <c r="GWK297" s="159"/>
      <c r="GWL297" s="579"/>
      <c r="GWM297" s="581"/>
      <c r="GWN297" s="159"/>
      <c r="GWO297" s="159"/>
      <c r="GWP297" s="579"/>
      <c r="GWQ297" s="581"/>
      <c r="GWR297" s="159"/>
      <c r="GWS297" s="159"/>
      <c r="GWT297" s="579"/>
      <c r="GWU297" s="581"/>
      <c r="GWV297" s="159"/>
      <c r="GWW297" s="159"/>
      <c r="GWX297" s="579"/>
      <c r="GWY297" s="581"/>
      <c r="GWZ297" s="159"/>
      <c r="GXA297" s="159"/>
      <c r="GXB297" s="579"/>
      <c r="GXC297" s="581"/>
      <c r="GXD297" s="159"/>
      <c r="GXE297" s="159"/>
      <c r="GXF297" s="579"/>
      <c r="GXG297" s="581"/>
      <c r="GXH297" s="159"/>
      <c r="GXI297" s="159"/>
      <c r="GXJ297" s="579"/>
      <c r="GXK297" s="581"/>
      <c r="GXL297" s="159"/>
      <c r="GXM297" s="159"/>
      <c r="GXN297" s="579"/>
      <c r="GXO297" s="581"/>
      <c r="GXP297" s="159"/>
      <c r="GXQ297" s="159"/>
      <c r="GXR297" s="579"/>
      <c r="GXS297" s="581"/>
      <c r="GXT297" s="159"/>
      <c r="GXU297" s="159"/>
      <c r="GXV297" s="579"/>
      <c r="GXW297" s="581"/>
      <c r="GXX297" s="159"/>
      <c r="GXY297" s="159"/>
      <c r="GXZ297" s="579"/>
      <c r="GYA297" s="581"/>
      <c r="GYB297" s="159"/>
      <c r="GYC297" s="159"/>
      <c r="GYD297" s="579"/>
      <c r="GYE297" s="581"/>
      <c r="GYF297" s="159"/>
      <c r="GYG297" s="159"/>
      <c r="GYH297" s="579"/>
      <c r="GYI297" s="581"/>
      <c r="GYJ297" s="159"/>
      <c r="GYK297" s="159"/>
      <c r="GYL297" s="579"/>
      <c r="GYM297" s="581"/>
      <c r="GYN297" s="159"/>
      <c r="GYO297" s="159"/>
      <c r="GYP297" s="579"/>
      <c r="GYQ297" s="581"/>
      <c r="GYR297" s="159"/>
      <c r="GYS297" s="159"/>
      <c r="GYT297" s="579"/>
      <c r="GYU297" s="581"/>
      <c r="GYV297" s="159"/>
      <c r="GYW297" s="159"/>
      <c r="GYX297" s="579"/>
      <c r="GYY297" s="581"/>
      <c r="GYZ297" s="159"/>
      <c r="GZA297" s="159"/>
      <c r="GZB297" s="579"/>
      <c r="GZC297" s="581"/>
      <c r="GZD297" s="159"/>
      <c r="GZE297" s="159"/>
      <c r="GZF297" s="579"/>
      <c r="GZG297" s="581"/>
      <c r="GZH297" s="159"/>
      <c r="GZI297" s="159"/>
      <c r="GZJ297" s="579"/>
      <c r="GZK297" s="581"/>
      <c r="GZL297" s="159"/>
      <c r="GZM297" s="159"/>
      <c r="GZN297" s="579"/>
      <c r="GZO297" s="581"/>
      <c r="GZP297" s="159"/>
      <c r="GZQ297" s="159"/>
      <c r="GZR297" s="579"/>
      <c r="GZS297" s="581"/>
      <c r="GZT297" s="159"/>
      <c r="GZU297" s="159"/>
      <c r="GZV297" s="579"/>
      <c r="GZW297" s="581"/>
      <c r="GZX297" s="159"/>
      <c r="GZY297" s="159"/>
      <c r="GZZ297" s="579"/>
      <c r="HAA297" s="581"/>
      <c r="HAB297" s="159"/>
      <c r="HAC297" s="159"/>
      <c r="HAD297" s="579"/>
      <c r="HAE297" s="581"/>
      <c r="HAF297" s="159"/>
      <c r="HAG297" s="159"/>
      <c r="HAH297" s="579"/>
      <c r="HAI297" s="581"/>
      <c r="HAJ297" s="159"/>
      <c r="HAK297" s="159"/>
      <c r="HAL297" s="579"/>
      <c r="HAM297" s="581"/>
      <c r="HAN297" s="159"/>
      <c r="HAO297" s="159"/>
      <c r="HAP297" s="579"/>
      <c r="HAQ297" s="581"/>
      <c r="HAR297" s="159"/>
      <c r="HAS297" s="159"/>
      <c r="HAT297" s="579"/>
      <c r="HAU297" s="581"/>
      <c r="HAV297" s="159"/>
      <c r="HAW297" s="159"/>
      <c r="HAX297" s="579"/>
      <c r="HAY297" s="581"/>
      <c r="HAZ297" s="159"/>
      <c r="HBA297" s="159"/>
      <c r="HBB297" s="579"/>
      <c r="HBC297" s="581"/>
      <c r="HBD297" s="159"/>
      <c r="HBE297" s="159"/>
      <c r="HBF297" s="579"/>
      <c r="HBG297" s="581"/>
      <c r="HBH297" s="159"/>
      <c r="HBI297" s="159"/>
      <c r="HBJ297" s="579"/>
      <c r="HBK297" s="581"/>
      <c r="HBL297" s="159"/>
      <c r="HBM297" s="159"/>
      <c r="HBN297" s="579"/>
      <c r="HBO297" s="581"/>
      <c r="HBP297" s="159"/>
      <c r="HBQ297" s="159"/>
      <c r="HBR297" s="579"/>
      <c r="HBS297" s="581"/>
      <c r="HBT297" s="159"/>
      <c r="HBU297" s="159"/>
      <c r="HBV297" s="579"/>
      <c r="HBW297" s="581"/>
      <c r="HBX297" s="159"/>
      <c r="HBY297" s="159"/>
      <c r="HBZ297" s="579"/>
      <c r="HCA297" s="581"/>
      <c r="HCB297" s="159"/>
      <c r="HCC297" s="159"/>
      <c r="HCD297" s="579"/>
      <c r="HCE297" s="581"/>
      <c r="HCF297" s="159"/>
      <c r="HCG297" s="159"/>
      <c r="HCH297" s="579"/>
      <c r="HCI297" s="581"/>
      <c r="HCJ297" s="159"/>
      <c r="HCK297" s="159"/>
      <c r="HCL297" s="579"/>
      <c r="HCM297" s="581"/>
      <c r="HCN297" s="159"/>
      <c r="HCO297" s="159"/>
      <c r="HCP297" s="579"/>
      <c r="HCQ297" s="581"/>
      <c r="HCR297" s="159"/>
      <c r="HCS297" s="159"/>
      <c r="HCT297" s="579"/>
      <c r="HCU297" s="581"/>
      <c r="HCV297" s="159"/>
      <c r="HCW297" s="159"/>
      <c r="HCX297" s="579"/>
      <c r="HCY297" s="581"/>
      <c r="HCZ297" s="159"/>
      <c r="HDA297" s="159"/>
      <c r="HDB297" s="579"/>
      <c r="HDC297" s="581"/>
      <c r="HDD297" s="159"/>
      <c r="HDE297" s="159"/>
      <c r="HDF297" s="579"/>
      <c r="HDG297" s="581"/>
      <c r="HDH297" s="159"/>
      <c r="HDI297" s="159"/>
      <c r="HDJ297" s="579"/>
      <c r="HDK297" s="581"/>
      <c r="HDL297" s="159"/>
      <c r="HDM297" s="159"/>
      <c r="HDN297" s="579"/>
      <c r="HDO297" s="581"/>
      <c r="HDP297" s="159"/>
      <c r="HDQ297" s="159"/>
      <c r="HDR297" s="579"/>
      <c r="HDS297" s="581"/>
      <c r="HDT297" s="159"/>
      <c r="HDU297" s="159"/>
      <c r="HDV297" s="579"/>
      <c r="HDW297" s="581"/>
      <c r="HDX297" s="159"/>
      <c r="HDY297" s="159"/>
      <c r="HDZ297" s="579"/>
      <c r="HEA297" s="581"/>
      <c r="HEB297" s="159"/>
      <c r="HEC297" s="159"/>
      <c r="HED297" s="579"/>
      <c r="HEE297" s="581"/>
      <c r="HEF297" s="159"/>
      <c r="HEG297" s="159"/>
      <c r="HEH297" s="579"/>
      <c r="HEI297" s="581"/>
      <c r="HEJ297" s="159"/>
      <c r="HEK297" s="159"/>
      <c r="HEL297" s="579"/>
      <c r="HEM297" s="581"/>
      <c r="HEN297" s="159"/>
      <c r="HEO297" s="159"/>
      <c r="HEP297" s="579"/>
      <c r="HEQ297" s="581"/>
      <c r="HER297" s="159"/>
      <c r="HES297" s="159"/>
      <c r="HET297" s="579"/>
      <c r="HEU297" s="581"/>
      <c r="HEV297" s="159"/>
      <c r="HEW297" s="159"/>
      <c r="HEX297" s="579"/>
      <c r="HEY297" s="581"/>
      <c r="HEZ297" s="159"/>
      <c r="HFA297" s="159"/>
      <c r="HFB297" s="579"/>
      <c r="HFC297" s="581"/>
      <c r="HFD297" s="159"/>
      <c r="HFE297" s="159"/>
      <c r="HFF297" s="579"/>
      <c r="HFG297" s="581"/>
      <c r="HFH297" s="159"/>
      <c r="HFI297" s="159"/>
      <c r="HFJ297" s="579"/>
      <c r="HFK297" s="581"/>
      <c r="HFL297" s="159"/>
      <c r="HFM297" s="159"/>
      <c r="HFN297" s="579"/>
      <c r="HFO297" s="581"/>
      <c r="HFP297" s="159"/>
      <c r="HFQ297" s="159"/>
      <c r="HFR297" s="579"/>
      <c r="HFS297" s="581"/>
      <c r="HFT297" s="159"/>
      <c r="HFU297" s="159"/>
      <c r="HFV297" s="579"/>
      <c r="HFW297" s="581"/>
      <c r="HFX297" s="159"/>
      <c r="HFY297" s="159"/>
      <c r="HFZ297" s="579"/>
      <c r="HGA297" s="581"/>
      <c r="HGB297" s="159"/>
      <c r="HGC297" s="159"/>
      <c r="HGD297" s="579"/>
      <c r="HGE297" s="581"/>
      <c r="HGF297" s="159"/>
      <c r="HGG297" s="159"/>
      <c r="HGH297" s="579"/>
      <c r="HGI297" s="581"/>
      <c r="HGJ297" s="159"/>
      <c r="HGK297" s="159"/>
      <c r="HGL297" s="579"/>
      <c r="HGM297" s="581"/>
      <c r="HGN297" s="159"/>
      <c r="HGO297" s="159"/>
      <c r="HGP297" s="579"/>
      <c r="HGQ297" s="581"/>
      <c r="HGR297" s="159"/>
      <c r="HGS297" s="159"/>
      <c r="HGT297" s="579"/>
      <c r="HGU297" s="581"/>
      <c r="HGV297" s="159"/>
      <c r="HGW297" s="159"/>
      <c r="HGX297" s="579"/>
      <c r="HGY297" s="581"/>
      <c r="HGZ297" s="159"/>
      <c r="HHA297" s="159"/>
      <c r="HHB297" s="579"/>
      <c r="HHC297" s="581"/>
      <c r="HHD297" s="159"/>
      <c r="HHE297" s="159"/>
      <c r="HHF297" s="579"/>
      <c r="HHG297" s="581"/>
      <c r="HHH297" s="159"/>
      <c r="HHI297" s="159"/>
      <c r="HHJ297" s="579"/>
      <c r="HHK297" s="581"/>
      <c r="HHL297" s="159"/>
      <c r="HHM297" s="159"/>
      <c r="HHN297" s="579"/>
      <c r="HHO297" s="581"/>
      <c r="HHP297" s="159"/>
      <c r="HHQ297" s="159"/>
      <c r="HHR297" s="579"/>
      <c r="HHS297" s="581"/>
      <c r="HHT297" s="159"/>
      <c r="HHU297" s="159"/>
      <c r="HHV297" s="579"/>
      <c r="HHW297" s="581"/>
      <c r="HHX297" s="159"/>
      <c r="HHY297" s="159"/>
      <c r="HHZ297" s="579"/>
      <c r="HIA297" s="581"/>
      <c r="HIB297" s="159"/>
      <c r="HIC297" s="159"/>
      <c r="HID297" s="579"/>
      <c r="HIE297" s="581"/>
      <c r="HIF297" s="159"/>
      <c r="HIG297" s="159"/>
      <c r="HIH297" s="579"/>
      <c r="HII297" s="581"/>
      <c r="HIJ297" s="159"/>
      <c r="HIK297" s="159"/>
      <c r="HIL297" s="579"/>
      <c r="HIM297" s="581"/>
      <c r="HIN297" s="159"/>
      <c r="HIO297" s="159"/>
      <c r="HIP297" s="579"/>
      <c r="HIQ297" s="581"/>
      <c r="HIR297" s="159"/>
      <c r="HIS297" s="159"/>
      <c r="HIT297" s="579"/>
      <c r="HIU297" s="581"/>
      <c r="HIV297" s="159"/>
      <c r="HIW297" s="159"/>
      <c r="HIX297" s="579"/>
      <c r="HIY297" s="581"/>
      <c r="HIZ297" s="159"/>
      <c r="HJA297" s="159"/>
      <c r="HJB297" s="579"/>
      <c r="HJC297" s="581"/>
      <c r="HJD297" s="159"/>
      <c r="HJE297" s="159"/>
      <c r="HJF297" s="579"/>
      <c r="HJG297" s="581"/>
      <c r="HJH297" s="159"/>
      <c r="HJI297" s="159"/>
      <c r="HJJ297" s="579"/>
      <c r="HJK297" s="581"/>
      <c r="HJL297" s="159"/>
      <c r="HJM297" s="159"/>
      <c r="HJN297" s="579"/>
      <c r="HJO297" s="581"/>
      <c r="HJP297" s="159"/>
      <c r="HJQ297" s="159"/>
      <c r="HJR297" s="579"/>
      <c r="HJS297" s="581"/>
      <c r="HJT297" s="159"/>
      <c r="HJU297" s="159"/>
      <c r="HJV297" s="579"/>
      <c r="HJW297" s="581"/>
      <c r="HJX297" s="159"/>
      <c r="HJY297" s="159"/>
      <c r="HJZ297" s="579"/>
      <c r="HKA297" s="581"/>
      <c r="HKB297" s="159"/>
      <c r="HKC297" s="159"/>
      <c r="HKD297" s="579"/>
      <c r="HKE297" s="581"/>
      <c r="HKF297" s="159"/>
      <c r="HKG297" s="159"/>
      <c r="HKH297" s="579"/>
      <c r="HKI297" s="581"/>
      <c r="HKJ297" s="159"/>
      <c r="HKK297" s="159"/>
      <c r="HKL297" s="579"/>
      <c r="HKM297" s="581"/>
      <c r="HKN297" s="159"/>
      <c r="HKO297" s="159"/>
      <c r="HKP297" s="579"/>
      <c r="HKQ297" s="581"/>
      <c r="HKR297" s="159"/>
      <c r="HKS297" s="159"/>
      <c r="HKT297" s="579"/>
      <c r="HKU297" s="581"/>
      <c r="HKV297" s="159"/>
      <c r="HKW297" s="159"/>
      <c r="HKX297" s="579"/>
      <c r="HKY297" s="581"/>
      <c r="HKZ297" s="159"/>
      <c r="HLA297" s="159"/>
      <c r="HLB297" s="579"/>
      <c r="HLC297" s="581"/>
      <c r="HLD297" s="159"/>
      <c r="HLE297" s="159"/>
      <c r="HLF297" s="579"/>
      <c r="HLG297" s="581"/>
      <c r="HLH297" s="159"/>
      <c r="HLI297" s="159"/>
      <c r="HLJ297" s="579"/>
      <c r="HLK297" s="581"/>
      <c r="HLL297" s="159"/>
      <c r="HLM297" s="159"/>
      <c r="HLN297" s="579"/>
      <c r="HLO297" s="581"/>
      <c r="HLP297" s="159"/>
      <c r="HLQ297" s="159"/>
      <c r="HLR297" s="579"/>
      <c r="HLS297" s="581"/>
      <c r="HLT297" s="159"/>
      <c r="HLU297" s="159"/>
      <c r="HLV297" s="579"/>
      <c r="HLW297" s="581"/>
      <c r="HLX297" s="159"/>
      <c r="HLY297" s="159"/>
      <c r="HLZ297" s="579"/>
      <c r="HMA297" s="581"/>
      <c r="HMB297" s="159"/>
      <c r="HMC297" s="159"/>
      <c r="HMD297" s="579"/>
      <c r="HME297" s="581"/>
      <c r="HMF297" s="159"/>
      <c r="HMG297" s="159"/>
      <c r="HMH297" s="579"/>
      <c r="HMI297" s="581"/>
      <c r="HMJ297" s="159"/>
      <c r="HMK297" s="159"/>
      <c r="HML297" s="579"/>
      <c r="HMM297" s="581"/>
      <c r="HMN297" s="159"/>
      <c r="HMO297" s="159"/>
      <c r="HMP297" s="579"/>
      <c r="HMQ297" s="581"/>
      <c r="HMR297" s="159"/>
      <c r="HMS297" s="159"/>
      <c r="HMT297" s="579"/>
      <c r="HMU297" s="581"/>
      <c r="HMV297" s="159"/>
      <c r="HMW297" s="159"/>
      <c r="HMX297" s="579"/>
      <c r="HMY297" s="581"/>
      <c r="HMZ297" s="159"/>
      <c r="HNA297" s="159"/>
      <c r="HNB297" s="579"/>
      <c r="HNC297" s="581"/>
      <c r="HND297" s="159"/>
      <c r="HNE297" s="159"/>
      <c r="HNF297" s="579"/>
      <c r="HNG297" s="581"/>
      <c r="HNH297" s="159"/>
      <c r="HNI297" s="159"/>
      <c r="HNJ297" s="579"/>
      <c r="HNK297" s="581"/>
      <c r="HNL297" s="159"/>
      <c r="HNM297" s="159"/>
      <c r="HNN297" s="579"/>
      <c r="HNO297" s="581"/>
      <c r="HNP297" s="159"/>
      <c r="HNQ297" s="159"/>
      <c r="HNR297" s="579"/>
      <c r="HNS297" s="581"/>
      <c r="HNT297" s="159"/>
      <c r="HNU297" s="159"/>
      <c r="HNV297" s="579"/>
      <c r="HNW297" s="581"/>
      <c r="HNX297" s="159"/>
      <c r="HNY297" s="159"/>
      <c r="HNZ297" s="579"/>
      <c r="HOA297" s="581"/>
      <c r="HOB297" s="159"/>
      <c r="HOC297" s="159"/>
      <c r="HOD297" s="579"/>
      <c r="HOE297" s="581"/>
      <c r="HOF297" s="159"/>
      <c r="HOG297" s="159"/>
      <c r="HOH297" s="579"/>
      <c r="HOI297" s="581"/>
      <c r="HOJ297" s="159"/>
      <c r="HOK297" s="159"/>
      <c r="HOL297" s="579"/>
      <c r="HOM297" s="581"/>
      <c r="HON297" s="159"/>
      <c r="HOO297" s="159"/>
      <c r="HOP297" s="579"/>
      <c r="HOQ297" s="581"/>
      <c r="HOR297" s="159"/>
      <c r="HOS297" s="159"/>
      <c r="HOT297" s="579"/>
      <c r="HOU297" s="581"/>
      <c r="HOV297" s="159"/>
      <c r="HOW297" s="159"/>
      <c r="HOX297" s="579"/>
      <c r="HOY297" s="581"/>
      <c r="HOZ297" s="159"/>
      <c r="HPA297" s="159"/>
      <c r="HPB297" s="579"/>
      <c r="HPC297" s="581"/>
      <c r="HPD297" s="159"/>
      <c r="HPE297" s="159"/>
      <c r="HPF297" s="579"/>
      <c r="HPG297" s="581"/>
      <c r="HPH297" s="159"/>
      <c r="HPI297" s="159"/>
      <c r="HPJ297" s="579"/>
      <c r="HPK297" s="581"/>
      <c r="HPL297" s="159"/>
      <c r="HPM297" s="159"/>
      <c r="HPN297" s="579"/>
      <c r="HPO297" s="581"/>
      <c r="HPP297" s="159"/>
      <c r="HPQ297" s="159"/>
      <c r="HPR297" s="579"/>
      <c r="HPS297" s="581"/>
      <c r="HPT297" s="159"/>
      <c r="HPU297" s="159"/>
      <c r="HPV297" s="579"/>
      <c r="HPW297" s="581"/>
      <c r="HPX297" s="159"/>
      <c r="HPY297" s="159"/>
      <c r="HPZ297" s="579"/>
      <c r="HQA297" s="581"/>
      <c r="HQB297" s="159"/>
      <c r="HQC297" s="159"/>
      <c r="HQD297" s="579"/>
      <c r="HQE297" s="581"/>
      <c r="HQF297" s="159"/>
      <c r="HQG297" s="159"/>
      <c r="HQH297" s="579"/>
      <c r="HQI297" s="581"/>
      <c r="HQJ297" s="159"/>
      <c r="HQK297" s="159"/>
      <c r="HQL297" s="579"/>
      <c r="HQM297" s="581"/>
      <c r="HQN297" s="159"/>
      <c r="HQO297" s="159"/>
      <c r="HQP297" s="579"/>
      <c r="HQQ297" s="581"/>
      <c r="HQR297" s="159"/>
      <c r="HQS297" s="159"/>
      <c r="HQT297" s="579"/>
      <c r="HQU297" s="581"/>
      <c r="HQV297" s="159"/>
      <c r="HQW297" s="159"/>
      <c r="HQX297" s="579"/>
      <c r="HQY297" s="581"/>
      <c r="HQZ297" s="159"/>
      <c r="HRA297" s="159"/>
      <c r="HRB297" s="579"/>
      <c r="HRC297" s="581"/>
      <c r="HRD297" s="159"/>
      <c r="HRE297" s="159"/>
      <c r="HRF297" s="579"/>
      <c r="HRG297" s="581"/>
      <c r="HRH297" s="159"/>
      <c r="HRI297" s="159"/>
      <c r="HRJ297" s="579"/>
      <c r="HRK297" s="581"/>
      <c r="HRL297" s="159"/>
      <c r="HRM297" s="159"/>
      <c r="HRN297" s="579"/>
      <c r="HRO297" s="581"/>
      <c r="HRP297" s="159"/>
      <c r="HRQ297" s="159"/>
      <c r="HRR297" s="579"/>
      <c r="HRS297" s="581"/>
      <c r="HRT297" s="159"/>
      <c r="HRU297" s="159"/>
      <c r="HRV297" s="579"/>
      <c r="HRW297" s="581"/>
      <c r="HRX297" s="159"/>
      <c r="HRY297" s="159"/>
      <c r="HRZ297" s="579"/>
      <c r="HSA297" s="581"/>
      <c r="HSB297" s="159"/>
      <c r="HSC297" s="159"/>
      <c r="HSD297" s="579"/>
      <c r="HSE297" s="581"/>
      <c r="HSF297" s="159"/>
      <c r="HSG297" s="159"/>
      <c r="HSH297" s="579"/>
      <c r="HSI297" s="581"/>
      <c r="HSJ297" s="159"/>
      <c r="HSK297" s="159"/>
      <c r="HSL297" s="579"/>
      <c r="HSM297" s="581"/>
      <c r="HSN297" s="159"/>
      <c r="HSO297" s="159"/>
      <c r="HSP297" s="579"/>
      <c r="HSQ297" s="581"/>
      <c r="HSR297" s="159"/>
      <c r="HSS297" s="159"/>
      <c r="HST297" s="579"/>
      <c r="HSU297" s="581"/>
      <c r="HSV297" s="159"/>
      <c r="HSW297" s="159"/>
      <c r="HSX297" s="579"/>
      <c r="HSY297" s="581"/>
      <c r="HSZ297" s="159"/>
      <c r="HTA297" s="159"/>
      <c r="HTB297" s="579"/>
      <c r="HTC297" s="581"/>
      <c r="HTD297" s="159"/>
      <c r="HTE297" s="159"/>
      <c r="HTF297" s="579"/>
      <c r="HTG297" s="581"/>
      <c r="HTH297" s="159"/>
      <c r="HTI297" s="159"/>
      <c r="HTJ297" s="579"/>
      <c r="HTK297" s="581"/>
      <c r="HTL297" s="159"/>
      <c r="HTM297" s="159"/>
      <c r="HTN297" s="579"/>
      <c r="HTO297" s="581"/>
      <c r="HTP297" s="159"/>
      <c r="HTQ297" s="159"/>
      <c r="HTR297" s="579"/>
      <c r="HTS297" s="581"/>
      <c r="HTT297" s="159"/>
      <c r="HTU297" s="159"/>
      <c r="HTV297" s="579"/>
      <c r="HTW297" s="581"/>
      <c r="HTX297" s="159"/>
      <c r="HTY297" s="159"/>
      <c r="HTZ297" s="579"/>
      <c r="HUA297" s="581"/>
      <c r="HUB297" s="159"/>
      <c r="HUC297" s="159"/>
      <c r="HUD297" s="579"/>
      <c r="HUE297" s="581"/>
      <c r="HUF297" s="159"/>
      <c r="HUG297" s="159"/>
      <c r="HUH297" s="579"/>
      <c r="HUI297" s="581"/>
      <c r="HUJ297" s="159"/>
      <c r="HUK297" s="159"/>
      <c r="HUL297" s="579"/>
      <c r="HUM297" s="581"/>
      <c r="HUN297" s="159"/>
      <c r="HUO297" s="159"/>
      <c r="HUP297" s="579"/>
      <c r="HUQ297" s="581"/>
      <c r="HUR297" s="159"/>
      <c r="HUS297" s="159"/>
      <c r="HUT297" s="579"/>
      <c r="HUU297" s="581"/>
      <c r="HUV297" s="159"/>
      <c r="HUW297" s="159"/>
      <c r="HUX297" s="579"/>
      <c r="HUY297" s="581"/>
      <c r="HUZ297" s="159"/>
      <c r="HVA297" s="159"/>
      <c r="HVB297" s="579"/>
      <c r="HVC297" s="581"/>
      <c r="HVD297" s="159"/>
      <c r="HVE297" s="159"/>
      <c r="HVF297" s="579"/>
      <c r="HVG297" s="581"/>
      <c r="HVH297" s="159"/>
      <c r="HVI297" s="159"/>
      <c r="HVJ297" s="579"/>
      <c r="HVK297" s="581"/>
      <c r="HVL297" s="159"/>
      <c r="HVM297" s="159"/>
      <c r="HVN297" s="579"/>
      <c r="HVO297" s="581"/>
      <c r="HVP297" s="159"/>
      <c r="HVQ297" s="159"/>
      <c r="HVR297" s="579"/>
      <c r="HVS297" s="581"/>
      <c r="HVT297" s="159"/>
      <c r="HVU297" s="159"/>
      <c r="HVV297" s="579"/>
      <c r="HVW297" s="581"/>
      <c r="HVX297" s="159"/>
      <c r="HVY297" s="159"/>
      <c r="HVZ297" s="579"/>
      <c r="HWA297" s="581"/>
      <c r="HWB297" s="159"/>
      <c r="HWC297" s="159"/>
      <c r="HWD297" s="579"/>
      <c r="HWE297" s="581"/>
      <c r="HWF297" s="159"/>
      <c r="HWG297" s="159"/>
      <c r="HWH297" s="579"/>
      <c r="HWI297" s="581"/>
      <c r="HWJ297" s="159"/>
      <c r="HWK297" s="159"/>
      <c r="HWL297" s="579"/>
      <c r="HWM297" s="581"/>
      <c r="HWN297" s="159"/>
      <c r="HWO297" s="159"/>
      <c r="HWP297" s="579"/>
      <c r="HWQ297" s="581"/>
      <c r="HWR297" s="159"/>
      <c r="HWS297" s="159"/>
      <c r="HWT297" s="579"/>
      <c r="HWU297" s="581"/>
      <c r="HWV297" s="159"/>
      <c r="HWW297" s="159"/>
      <c r="HWX297" s="579"/>
      <c r="HWY297" s="581"/>
      <c r="HWZ297" s="159"/>
      <c r="HXA297" s="159"/>
      <c r="HXB297" s="579"/>
      <c r="HXC297" s="581"/>
      <c r="HXD297" s="159"/>
      <c r="HXE297" s="159"/>
      <c r="HXF297" s="579"/>
      <c r="HXG297" s="581"/>
      <c r="HXH297" s="159"/>
      <c r="HXI297" s="159"/>
      <c r="HXJ297" s="579"/>
      <c r="HXK297" s="581"/>
      <c r="HXL297" s="159"/>
      <c r="HXM297" s="159"/>
      <c r="HXN297" s="579"/>
      <c r="HXO297" s="581"/>
      <c r="HXP297" s="159"/>
      <c r="HXQ297" s="159"/>
      <c r="HXR297" s="579"/>
      <c r="HXS297" s="581"/>
      <c r="HXT297" s="159"/>
      <c r="HXU297" s="159"/>
      <c r="HXV297" s="579"/>
      <c r="HXW297" s="581"/>
      <c r="HXX297" s="159"/>
      <c r="HXY297" s="159"/>
      <c r="HXZ297" s="579"/>
      <c r="HYA297" s="581"/>
      <c r="HYB297" s="159"/>
      <c r="HYC297" s="159"/>
      <c r="HYD297" s="579"/>
      <c r="HYE297" s="581"/>
      <c r="HYF297" s="159"/>
      <c r="HYG297" s="159"/>
      <c r="HYH297" s="579"/>
      <c r="HYI297" s="581"/>
      <c r="HYJ297" s="159"/>
      <c r="HYK297" s="159"/>
      <c r="HYL297" s="579"/>
      <c r="HYM297" s="581"/>
      <c r="HYN297" s="159"/>
      <c r="HYO297" s="159"/>
      <c r="HYP297" s="579"/>
      <c r="HYQ297" s="581"/>
      <c r="HYR297" s="159"/>
      <c r="HYS297" s="159"/>
      <c r="HYT297" s="579"/>
      <c r="HYU297" s="581"/>
      <c r="HYV297" s="159"/>
      <c r="HYW297" s="159"/>
      <c r="HYX297" s="579"/>
      <c r="HYY297" s="581"/>
      <c r="HYZ297" s="159"/>
      <c r="HZA297" s="159"/>
      <c r="HZB297" s="579"/>
      <c r="HZC297" s="581"/>
      <c r="HZD297" s="159"/>
      <c r="HZE297" s="159"/>
      <c r="HZF297" s="579"/>
      <c r="HZG297" s="581"/>
      <c r="HZH297" s="159"/>
      <c r="HZI297" s="159"/>
      <c r="HZJ297" s="579"/>
      <c r="HZK297" s="581"/>
      <c r="HZL297" s="159"/>
      <c r="HZM297" s="159"/>
      <c r="HZN297" s="579"/>
      <c r="HZO297" s="581"/>
      <c r="HZP297" s="159"/>
      <c r="HZQ297" s="159"/>
      <c r="HZR297" s="579"/>
      <c r="HZS297" s="581"/>
      <c r="HZT297" s="159"/>
      <c r="HZU297" s="159"/>
      <c r="HZV297" s="579"/>
      <c r="HZW297" s="581"/>
      <c r="HZX297" s="159"/>
      <c r="HZY297" s="159"/>
      <c r="HZZ297" s="579"/>
      <c r="IAA297" s="581"/>
      <c r="IAB297" s="159"/>
      <c r="IAC297" s="159"/>
      <c r="IAD297" s="579"/>
      <c r="IAE297" s="581"/>
      <c r="IAF297" s="159"/>
      <c r="IAG297" s="159"/>
      <c r="IAH297" s="579"/>
      <c r="IAI297" s="581"/>
      <c r="IAJ297" s="159"/>
      <c r="IAK297" s="159"/>
      <c r="IAL297" s="579"/>
      <c r="IAM297" s="581"/>
      <c r="IAN297" s="159"/>
      <c r="IAO297" s="159"/>
      <c r="IAP297" s="579"/>
      <c r="IAQ297" s="581"/>
      <c r="IAR297" s="159"/>
      <c r="IAS297" s="159"/>
      <c r="IAT297" s="579"/>
      <c r="IAU297" s="581"/>
      <c r="IAV297" s="159"/>
      <c r="IAW297" s="159"/>
      <c r="IAX297" s="579"/>
      <c r="IAY297" s="581"/>
      <c r="IAZ297" s="159"/>
      <c r="IBA297" s="159"/>
      <c r="IBB297" s="579"/>
      <c r="IBC297" s="581"/>
      <c r="IBD297" s="159"/>
      <c r="IBE297" s="159"/>
      <c r="IBF297" s="579"/>
      <c r="IBG297" s="581"/>
      <c r="IBH297" s="159"/>
      <c r="IBI297" s="159"/>
      <c r="IBJ297" s="579"/>
      <c r="IBK297" s="581"/>
      <c r="IBL297" s="159"/>
      <c r="IBM297" s="159"/>
      <c r="IBN297" s="579"/>
      <c r="IBO297" s="581"/>
      <c r="IBP297" s="159"/>
      <c r="IBQ297" s="159"/>
      <c r="IBR297" s="579"/>
      <c r="IBS297" s="581"/>
      <c r="IBT297" s="159"/>
      <c r="IBU297" s="159"/>
      <c r="IBV297" s="579"/>
      <c r="IBW297" s="581"/>
      <c r="IBX297" s="159"/>
      <c r="IBY297" s="159"/>
      <c r="IBZ297" s="579"/>
      <c r="ICA297" s="581"/>
      <c r="ICB297" s="159"/>
      <c r="ICC297" s="159"/>
      <c r="ICD297" s="579"/>
      <c r="ICE297" s="581"/>
      <c r="ICF297" s="159"/>
      <c r="ICG297" s="159"/>
      <c r="ICH297" s="579"/>
      <c r="ICI297" s="581"/>
      <c r="ICJ297" s="159"/>
      <c r="ICK297" s="159"/>
      <c r="ICL297" s="579"/>
      <c r="ICM297" s="581"/>
      <c r="ICN297" s="159"/>
      <c r="ICO297" s="159"/>
      <c r="ICP297" s="579"/>
      <c r="ICQ297" s="581"/>
      <c r="ICR297" s="159"/>
      <c r="ICS297" s="159"/>
      <c r="ICT297" s="579"/>
      <c r="ICU297" s="581"/>
      <c r="ICV297" s="159"/>
      <c r="ICW297" s="159"/>
      <c r="ICX297" s="579"/>
      <c r="ICY297" s="581"/>
      <c r="ICZ297" s="159"/>
      <c r="IDA297" s="159"/>
      <c r="IDB297" s="579"/>
      <c r="IDC297" s="581"/>
      <c r="IDD297" s="159"/>
      <c r="IDE297" s="159"/>
      <c r="IDF297" s="579"/>
      <c r="IDG297" s="581"/>
      <c r="IDH297" s="159"/>
      <c r="IDI297" s="159"/>
      <c r="IDJ297" s="579"/>
      <c r="IDK297" s="581"/>
      <c r="IDL297" s="159"/>
      <c r="IDM297" s="159"/>
      <c r="IDN297" s="579"/>
      <c r="IDO297" s="581"/>
      <c r="IDP297" s="159"/>
      <c r="IDQ297" s="159"/>
      <c r="IDR297" s="579"/>
      <c r="IDS297" s="581"/>
      <c r="IDT297" s="159"/>
      <c r="IDU297" s="159"/>
      <c r="IDV297" s="579"/>
      <c r="IDW297" s="581"/>
      <c r="IDX297" s="159"/>
      <c r="IDY297" s="159"/>
      <c r="IDZ297" s="579"/>
      <c r="IEA297" s="581"/>
      <c r="IEB297" s="159"/>
      <c r="IEC297" s="159"/>
      <c r="IED297" s="579"/>
      <c r="IEE297" s="581"/>
      <c r="IEF297" s="159"/>
      <c r="IEG297" s="159"/>
      <c r="IEH297" s="579"/>
      <c r="IEI297" s="581"/>
      <c r="IEJ297" s="159"/>
      <c r="IEK297" s="159"/>
      <c r="IEL297" s="579"/>
      <c r="IEM297" s="581"/>
      <c r="IEN297" s="159"/>
      <c r="IEO297" s="159"/>
      <c r="IEP297" s="579"/>
      <c r="IEQ297" s="581"/>
      <c r="IER297" s="159"/>
      <c r="IES297" s="159"/>
      <c r="IET297" s="579"/>
      <c r="IEU297" s="581"/>
      <c r="IEV297" s="159"/>
      <c r="IEW297" s="159"/>
      <c r="IEX297" s="579"/>
      <c r="IEY297" s="581"/>
      <c r="IEZ297" s="159"/>
      <c r="IFA297" s="159"/>
      <c r="IFB297" s="579"/>
      <c r="IFC297" s="581"/>
      <c r="IFD297" s="159"/>
      <c r="IFE297" s="159"/>
      <c r="IFF297" s="579"/>
      <c r="IFG297" s="581"/>
      <c r="IFH297" s="159"/>
      <c r="IFI297" s="159"/>
      <c r="IFJ297" s="579"/>
      <c r="IFK297" s="581"/>
      <c r="IFL297" s="159"/>
      <c r="IFM297" s="159"/>
      <c r="IFN297" s="579"/>
      <c r="IFO297" s="581"/>
      <c r="IFP297" s="159"/>
      <c r="IFQ297" s="159"/>
      <c r="IFR297" s="579"/>
      <c r="IFS297" s="581"/>
      <c r="IFT297" s="159"/>
      <c r="IFU297" s="159"/>
      <c r="IFV297" s="579"/>
      <c r="IFW297" s="581"/>
      <c r="IFX297" s="159"/>
      <c r="IFY297" s="159"/>
      <c r="IFZ297" s="579"/>
      <c r="IGA297" s="581"/>
      <c r="IGB297" s="159"/>
      <c r="IGC297" s="159"/>
      <c r="IGD297" s="579"/>
      <c r="IGE297" s="581"/>
      <c r="IGF297" s="159"/>
      <c r="IGG297" s="159"/>
      <c r="IGH297" s="579"/>
      <c r="IGI297" s="581"/>
      <c r="IGJ297" s="159"/>
      <c r="IGK297" s="159"/>
      <c r="IGL297" s="579"/>
      <c r="IGM297" s="581"/>
      <c r="IGN297" s="159"/>
      <c r="IGO297" s="159"/>
      <c r="IGP297" s="579"/>
      <c r="IGQ297" s="581"/>
      <c r="IGR297" s="159"/>
      <c r="IGS297" s="159"/>
      <c r="IGT297" s="579"/>
      <c r="IGU297" s="581"/>
      <c r="IGV297" s="159"/>
      <c r="IGW297" s="159"/>
      <c r="IGX297" s="579"/>
      <c r="IGY297" s="581"/>
      <c r="IGZ297" s="159"/>
      <c r="IHA297" s="159"/>
      <c r="IHB297" s="579"/>
      <c r="IHC297" s="581"/>
      <c r="IHD297" s="159"/>
      <c r="IHE297" s="159"/>
      <c r="IHF297" s="579"/>
      <c r="IHG297" s="581"/>
      <c r="IHH297" s="159"/>
      <c r="IHI297" s="159"/>
      <c r="IHJ297" s="579"/>
      <c r="IHK297" s="581"/>
      <c r="IHL297" s="159"/>
      <c r="IHM297" s="159"/>
      <c r="IHN297" s="579"/>
      <c r="IHO297" s="581"/>
      <c r="IHP297" s="159"/>
      <c r="IHQ297" s="159"/>
      <c r="IHR297" s="579"/>
      <c r="IHS297" s="581"/>
      <c r="IHT297" s="159"/>
      <c r="IHU297" s="159"/>
      <c r="IHV297" s="579"/>
      <c r="IHW297" s="581"/>
      <c r="IHX297" s="159"/>
      <c r="IHY297" s="159"/>
      <c r="IHZ297" s="579"/>
      <c r="IIA297" s="581"/>
      <c r="IIB297" s="159"/>
      <c r="IIC297" s="159"/>
      <c r="IID297" s="579"/>
      <c r="IIE297" s="581"/>
      <c r="IIF297" s="159"/>
      <c r="IIG297" s="159"/>
      <c r="IIH297" s="579"/>
      <c r="III297" s="581"/>
      <c r="IIJ297" s="159"/>
      <c r="IIK297" s="159"/>
      <c r="IIL297" s="579"/>
      <c r="IIM297" s="581"/>
      <c r="IIN297" s="159"/>
      <c r="IIO297" s="159"/>
      <c r="IIP297" s="579"/>
      <c r="IIQ297" s="581"/>
      <c r="IIR297" s="159"/>
      <c r="IIS297" s="159"/>
      <c r="IIT297" s="579"/>
      <c r="IIU297" s="581"/>
      <c r="IIV297" s="159"/>
      <c r="IIW297" s="159"/>
      <c r="IIX297" s="579"/>
      <c r="IIY297" s="581"/>
      <c r="IIZ297" s="159"/>
      <c r="IJA297" s="159"/>
      <c r="IJB297" s="579"/>
      <c r="IJC297" s="581"/>
      <c r="IJD297" s="159"/>
      <c r="IJE297" s="159"/>
      <c r="IJF297" s="579"/>
      <c r="IJG297" s="581"/>
      <c r="IJH297" s="159"/>
      <c r="IJI297" s="159"/>
      <c r="IJJ297" s="579"/>
      <c r="IJK297" s="581"/>
      <c r="IJL297" s="159"/>
      <c r="IJM297" s="159"/>
      <c r="IJN297" s="579"/>
      <c r="IJO297" s="581"/>
      <c r="IJP297" s="159"/>
      <c r="IJQ297" s="159"/>
      <c r="IJR297" s="579"/>
      <c r="IJS297" s="581"/>
      <c r="IJT297" s="159"/>
      <c r="IJU297" s="159"/>
      <c r="IJV297" s="579"/>
      <c r="IJW297" s="581"/>
      <c r="IJX297" s="159"/>
      <c r="IJY297" s="159"/>
      <c r="IJZ297" s="579"/>
      <c r="IKA297" s="581"/>
      <c r="IKB297" s="159"/>
      <c r="IKC297" s="159"/>
      <c r="IKD297" s="579"/>
      <c r="IKE297" s="581"/>
      <c r="IKF297" s="159"/>
      <c r="IKG297" s="159"/>
      <c r="IKH297" s="579"/>
      <c r="IKI297" s="581"/>
      <c r="IKJ297" s="159"/>
      <c r="IKK297" s="159"/>
      <c r="IKL297" s="579"/>
      <c r="IKM297" s="581"/>
      <c r="IKN297" s="159"/>
      <c r="IKO297" s="159"/>
      <c r="IKP297" s="579"/>
      <c r="IKQ297" s="581"/>
      <c r="IKR297" s="159"/>
      <c r="IKS297" s="159"/>
      <c r="IKT297" s="579"/>
      <c r="IKU297" s="581"/>
      <c r="IKV297" s="159"/>
      <c r="IKW297" s="159"/>
      <c r="IKX297" s="579"/>
      <c r="IKY297" s="581"/>
      <c r="IKZ297" s="159"/>
      <c r="ILA297" s="159"/>
      <c r="ILB297" s="579"/>
      <c r="ILC297" s="581"/>
      <c r="ILD297" s="159"/>
      <c r="ILE297" s="159"/>
      <c r="ILF297" s="579"/>
      <c r="ILG297" s="581"/>
      <c r="ILH297" s="159"/>
      <c r="ILI297" s="159"/>
      <c r="ILJ297" s="579"/>
      <c r="ILK297" s="581"/>
      <c r="ILL297" s="159"/>
      <c r="ILM297" s="159"/>
      <c r="ILN297" s="579"/>
      <c r="ILO297" s="581"/>
      <c r="ILP297" s="159"/>
      <c r="ILQ297" s="159"/>
      <c r="ILR297" s="579"/>
      <c r="ILS297" s="581"/>
      <c r="ILT297" s="159"/>
      <c r="ILU297" s="159"/>
      <c r="ILV297" s="579"/>
      <c r="ILW297" s="581"/>
      <c r="ILX297" s="159"/>
      <c r="ILY297" s="159"/>
      <c r="ILZ297" s="579"/>
      <c r="IMA297" s="581"/>
      <c r="IMB297" s="159"/>
      <c r="IMC297" s="159"/>
      <c r="IMD297" s="579"/>
      <c r="IME297" s="581"/>
      <c r="IMF297" s="159"/>
      <c r="IMG297" s="159"/>
      <c r="IMH297" s="579"/>
      <c r="IMI297" s="581"/>
      <c r="IMJ297" s="159"/>
      <c r="IMK297" s="159"/>
      <c r="IML297" s="579"/>
      <c r="IMM297" s="581"/>
      <c r="IMN297" s="159"/>
      <c r="IMO297" s="159"/>
      <c r="IMP297" s="579"/>
      <c r="IMQ297" s="581"/>
      <c r="IMR297" s="159"/>
      <c r="IMS297" s="159"/>
      <c r="IMT297" s="579"/>
      <c r="IMU297" s="581"/>
      <c r="IMV297" s="159"/>
      <c r="IMW297" s="159"/>
      <c r="IMX297" s="579"/>
      <c r="IMY297" s="581"/>
      <c r="IMZ297" s="159"/>
      <c r="INA297" s="159"/>
      <c r="INB297" s="579"/>
      <c r="INC297" s="581"/>
      <c r="IND297" s="159"/>
      <c r="INE297" s="159"/>
      <c r="INF297" s="579"/>
      <c r="ING297" s="581"/>
      <c r="INH297" s="159"/>
      <c r="INI297" s="159"/>
      <c r="INJ297" s="579"/>
      <c r="INK297" s="581"/>
      <c r="INL297" s="159"/>
      <c r="INM297" s="159"/>
      <c r="INN297" s="579"/>
      <c r="INO297" s="581"/>
      <c r="INP297" s="159"/>
      <c r="INQ297" s="159"/>
      <c r="INR297" s="579"/>
      <c r="INS297" s="581"/>
      <c r="INT297" s="159"/>
      <c r="INU297" s="159"/>
      <c r="INV297" s="579"/>
      <c r="INW297" s="581"/>
      <c r="INX297" s="159"/>
      <c r="INY297" s="159"/>
      <c r="INZ297" s="579"/>
      <c r="IOA297" s="581"/>
      <c r="IOB297" s="159"/>
      <c r="IOC297" s="159"/>
      <c r="IOD297" s="579"/>
      <c r="IOE297" s="581"/>
      <c r="IOF297" s="159"/>
      <c r="IOG297" s="159"/>
      <c r="IOH297" s="579"/>
      <c r="IOI297" s="581"/>
      <c r="IOJ297" s="159"/>
      <c r="IOK297" s="159"/>
      <c r="IOL297" s="579"/>
      <c r="IOM297" s="581"/>
      <c r="ION297" s="159"/>
      <c r="IOO297" s="159"/>
      <c r="IOP297" s="579"/>
      <c r="IOQ297" s="581"/>
      <c r="IOR297" s="159"/>
      <c r="IOS297" s="159"/>
      <c r="IOT297" s="579"/>
      <c r="IOU297" s="581"/>
      <c r="IOV297" s="159"/>
      <c r="IOW297" s="159"/>
      <c r="IOX297" s="579"/>
      <c r="IOY297" s="581"/>
      <c r="IOZ297" s="159"/>
      <c r="IPA297" s="159"/>
      <c r="IPB297" s="579"/>
      <c r="IPC297" s="581"/>
      <c r="IPD297" s="159"/>
      <c r="IPE297" s="159"/>
      <c r="IPF297" s="579"/>
      <c r="IPG297" s="581"/>
      <c r="IPH297" s="159"/>
      <c r="IPI297" s="159"/>
      <c r="IPJ297" s="579"/>
      <c r="IPK297" s="581"/>
      <c r="IPL297" s="159"/>
      <c r="IPM297" s="159"/>
      <c r="IPN297" s="579"/>
      <c r="IPO297" s="581"/>
      <c r="IPP297" s="159"/>
      <c r="IPQ297" s="159"/>
      <c r="IPR297" s="579"/>
      <c r="IPS297" s="581"/>
      <c r="IPT297" s="159"/>
      <c r="IPU297" s="159"/>
      <c r="IPV297" s="579"/>
      <c r="IPW297" s="581"/>
      <c r="IPX297" s="159"/>
      <c r="IPY297" s="159"/>
      <c r="IPZ297" s="579"/>
      <c r="IQA297" s="581"/>
      <c r="IQB297" s="159"/>
      <c r="IQC297" s="159"/>
      <c r="IQD297" s="579"/>
      <c r="IQE297" s="581"/>
      <c r="IQF297" s="159"/>
      <c r="IQG297" s="159"/>
      <c r="IQH297" s="579"/>
      <c r="IQI297" s="581"/>
      <c r="IQJ297" s="159"/>
      <c r="IQK297" s="159"/>
      <c r="IQL297" s="579"/>
      <c r="IQM297" s="581"/>
      <c r="IQN297" s="159"/>
      <c r="IQO297" s="159"/>
      <c r="IQP297" s="579"/>
      <c r="IQQ297" s="581"/>
      <c r="IQR297" s="159"/>
      <c r="IQS297" s="159"/>
      <c r="IQT297" s="579"/>
      <c r="IQU297" s="581"/>
      <c r="IQV297" s="159"/>
      <c r="IQW297" s="159"/>
      <c r="IQX297" s="579"/>
      <c r="IQY297" s="581"/>
      <c r="IQZ297" s="159"/>
      <c r="IRA297" s="159"/>
      <c r="IRB297" s="579"/>
      <c r="IRC297" s="581"/>
      <c r="IRD297" s="159"/>
      <c r="IRE297" s="159"/>
      <c r="IRF297" s="579"/>
      <c r="IRG297" s="581"/>
      <c r="IRH297" s="159"/>
      <c r="IRI297" s="159"/>
      <c r="IRJ297" s="579"/>
      <c r="IRK297" s="581"/>
      <c r="IRL297" s="159"/>
      <c r="IRM297" s="159"/>
      <c r="IRN297" s="579"/>
      <c r="IRO297" s="581"/>
      <c r="IRP297" s="159"/>
      <c r="IRQ297" s="159"/>
      <c r="IRR297" s="579"/>
      <c r="IRS297" s="581"/>
      <c r="IRT297" s="159"/>
      <c r="IRU297" s="159"/>
      <c r="IRV297" s="579"/>
      <c r="IRW297" s="581"/>
      <c r="IRX297" s="159"/>
      <c r="IRY297" s="159"/>
      <c r="IRZ297" s="579"/>
      <c r="ISA297" s="581"/>
      <c r="ISB297" s="159"/>
      <c r="ISC297" s="159"/>
      <c r="ISD297" s="579"/>
      <c r="ISE297" s="581"/>
      <c r="ISF297" s="159"/>
      <c r="ISG297" s="159"/>
      <c r="ISH297" s="579"/>
      <c r="ISI297" s="581"/>
      <c r="ISJ297" s="159"/>
      <c r="ISK297" s="159"/>
      <c r="ISL297" s="579"/>
      <c r="ISM297" s="581"/>
      <c r="ISN297" s="159"/>
      <c r="ISO297" s="159"/>
      <c r="ISP297" s="579"/>
      <c r="ISQ297" s="581"/>
      <c r="ISR297" s="159"/>
      <c r="ISS297" s="159"/>
      <c r="IST297" s="579"/>
      <c r="ISU297" s="581"/>
      <c r="ISV297" s="159"/>
      <c r="ISW297" s="159"/>
      <c r="ISX297" s="579"/>
      <c r="ISY297" s="581"/>
      <c r="ISZ297" s="159"/>
      <c r="ITA297" s="159"/>
      <c r="ITB297" s="579"/>
      <c r="ITC297" s="581"/>
      <c r="ITD297" s="159"/>
      <c r="ITE297" s="159"/>
      <c r="ITF297" s="579"/>
      <c r="ITG297" s="581"/>
      <c r="ITH297" s="159"/>
      <c r="ITI297" s="159"/>
      <c r="ITJ297" s="579"/>
      <c r="ITK297" s="581"/>
      <c r="ITL297" s="159"/>
      <c r="ITM297" s="159"/>
      <c r="ITN297" s="579"/>
      <c r="ITO297" s="581"/>
      <c r="ITP297" s="159"/>
      <c r="ITQ297" s="159"/>
      <c r="ITR297" s="579"/>
      <c r="ITS297" s="581"/>
      <c r="ITT297" s="159"/>
      <c r="ITU297" s="159"/>
      <c r="ITV297" s="579"/>
      <c r="ITW297" s="581"/>
      <c r="ITX297" s="159"/>
      <c r="ITY297" s="159"/>
      <c r="ITZ297" s="579"/>
      <c r="IUA297" s="581"/>
      <c r="IUB297" s="159"/>
      <c r="IUC297" s="159"/>
      <c r="IUD297" s="579"/>
      <c r="IUE297" s="581"/>
      <c r="IUF297" s="159"/>
      <c r="IUG297" s="159"/>
      <c r="IUH297" s="579"/>
      <c r="IUI297" s="581"/>
      <c r="IUJ297" s="159"/>
      <c r="IUK297" s="159"/>
      <c r="IUL297" s="579"/>
      <c r="IUM297" s="581"/>
      <c r="IUN297" s="159"/>
      <c r="IUO297" s="159"/>
      <c r="IUP297" s="579"/>
      <c r="IUQ297" s="581"/>
      <c r="IUR297" s="159"/>
      <c r="IUS297" s="159"/>
      <c r="IUT297" s="579"/>
      <c r="IUU297" s="581"/>
      <c r="IUV297" s="159"/>
      <c r="IUW297" s="159"/>
      <c r="IUX297" s="579"/>
      <c r="IUY297" s="581"/>
      <c r="IUZ297" s="159"/>
      <c r="IVA297" s="159"/>
      <c r="IVB297" s="579"/>
      <c r="IVC297" s="581"/>
      <c r="IVD297" s="159"/>
      <c r="IVE297" s="159"/>
      <c r="IVF297" s="579"/>
      <c r="IVG297" s="581"/>
      <c r="IVH297" s="159"/>
      <c r="IVI297" s="159"/>
      <c r="IVJ297" s="579"/>
      <c r="IVK297" s="581"/>
      <c r="IVL297" s="159"/>
      <c r="IVM297" s="159"/>
      <c r="IVN297" s="579"/>
      <c r="IVO297" s="581"/>
      <c r="IVP297" s="159"/>
      <c r="IVQ297" s="159"/>
      <c r="IVR297" s="579"/>
      <c r="IVS297" s="581"/>
      <c r="IVT297" s="159"/>
      <c r="IVU297" s="159"/>
      <c r="IVV297" s="579"/>
      <c r="IVW297" s="581"/>
      <c r="IVX297" s="159"/>
      <c r="IVY297" s="159"/>
      <c r="IVZ297" s="579"/>
      <c r="IWA297" s="581"/>
      <c r="IWB297" s="159"/>
      <c r="IWC297" s="159"/>
      <c r="IWD297" s="579"/>
      <c r="IWE297" s="581"/>
      <c r="IWF297" s="159"/>
      <c r="IWG297" s="159"/>
      <c r="IWH297" s="579"/>
      <c r="IWI297" s="581"/>
      <c r="IWJ297" s="159"/>
      <c r="IWK297" s="159"/>
      <c r="IWL297" s="579"/>
      <c r="IWM297" s="581"/>
      <c r="IWN297" s="159"/>
      <c r="IWO297" s="159"/>
      <c r="IWP297" s="579"/>
      <c r="IWQ297" s="581"/>
      <c r="IWR297" s="159"/>
      <c r="IWS297" s="159"/>
      <c r="IWT297" s="579"/>
      <c r="IWU297" s="581"/>
      <c r="IWV297" s="159"/>
      <c r="IWW297" s="159"/>
      <c r="IWX297" s="579"/>
      <c r="IWY297" s="581"/>
      <c r="IWZ297" s="159"/>
      <c r="IXA297" s="159"/>
      <c r="IXB297" s="579"/>
      <c r="IXC297" s="581"/>
      <c r="IXD297" s="159"/>
      <c r="IXE297" s="159"/>
      <c r="IXF297" s="579"/>
      <c r="IXG297" s="581"/>
      <c r="IXH297" s="159"/>
      <c r="IXI297" s="159"/>
      <c r="IXJ297" s="579"/>
      <c r="IXK297" s="581"/>
      <c r="IXL297" s="159"/>
      <c r="IXM297" s="159"/>
      <c r="IXN297" s="579"/>
      <c r="IXO297" s="581"/>
      <c r="IXP297" s="159"/>
      <c r="IXQ297" s="159"/>
      <c r="IXR297" s="579"/>
      <c r="IXS297" s="581"/>
      <c r="IXT297" s="159"/>
      <c r="IXU297" s="159"/>
      <c r="IXV297" s="579"/>
      <c r="IXW297" s="581"/>
      <c r="IXX297" s="159"/>
      <c r="IXY297" s="159"/>
      <c r="IXZ297" s="579"/>
      <c r="IYA297" s="581"/>
      <c r="IYB297" s="159"/>
      <c r="IYC297" s="159"/>
      <c r="IYD297" s="579"/>
      <c r="IYE297" s="581"/>
      <c r="IYF297" s="159"/>
      <c r="IYG297" s="159"/>
      <c r="IYH297" s="579"/>
      <c r="IYI297" s="581"/>
      <c r="IYJ297" s="159"/>
      <c r="IYK297" s="159"/>
      <c r="IYL297" s="579"/>
      <c r="IYM297" s="581"/>
      <c r="IYN297" s="159"/>
      <c r="IYO297" s="159"/>
      <c r="IYP297" s="579"/>
      <c r="IYQ297" s="581"/>
      <c r="IYR297" s="159"/>
      <c r="IYS297" s="159"/>
      <c r="IYT297" s="579"/>
      <c r="IYU297" s="581"/>
      <c r="IYV297" s="159"/>
      <c r="IYW297" s="159"/>
      <c r="IYX297" s="579"/>
      <c r="IYY297" s="581"/>
      <c r="IYZ297" s="159"/>
      <c r="IZA297" s="159"/>
      <c r="IZB297" s="579"/>
      <c r="IZC297" s="581"/>
      <c r="IZD297" s="159"/>
      <c r="IZE297" s="159"/>
      <c r="IZF297" s="579"/>
      <c r="IZG297" s="581"/>
      <c r="IZH297" s="159"/>
      <c r="IZI297" s="159"/>
      <c r="IZJ297" s="579"/>
      <c r="IZK297" s="581"/>
      <c r="IZL297" s="159"/>
      <c r="IZM297" s="159"/>
      <c r="IZN297" s="579"/>
      <c r="IZO297" s="581"/>
      <c r="IZP297" s="159"/>
      <c r="IZQ297" s="159"/>
      <c r="IZR297" s="579"/>
      <c r="IZS297" s="581"/>
      <c r="IZT297" s="159"/>
      <c r="IZU297" s="159"/>
      <c r="IZV297" s="579"/>
      <c r="IZW297" s="581"/>
      <c r="IZX297" s="159"/>
      <c r="IZY297" s="159"/>
      <c r="IZZ297" s="579"/>
      <c r="JAA297" s="581"/>
      <c r="JAB297" s="159"/>
      <c r="JAC297" s="159"/>
      <c r="JAD297" s="579"/>
      <c r="JAE297" s="581"/>
      <c r="JAF297" s="159"/>
      <c r="JAG297" s="159"/>
      <c r="JAH297" s="579"/>
      <c r="JAI297" s="581"/>
      <c r="JAJ297" s="159"/>
      <c r="JAK297" s="159"/>
      <c r="JAL297" s="579"/>
      <c r="JAM297" s="581"/>
      <c r="JAN297" s="159"/>
      <c r="JAO297" s="159"/>
      <c r="JAP297" s="579"/>
      <c r="JAQ297" s="581"/>
      <c r="JAR297" s="159"/>
      <c r="JAS297" s="159"/>
      <c r="JAT297" s="579"/>
      <c r="JAU297" s="581"/>
      <c r="JAV297" s="159"/>
      <c r="JAW297" s="159"/>
      <c r="JAX297" s="579"/>
      <c r="JAY297" s="581"/>
      <c r="JAZ297" s="159"/>
      <c r="JBA297" s="159"/>
      <c r="JBB297" s="579"/>
      <c r="JBC297" s="581"/>
      <c r="JBD297" s="159"/>
      <c r="JBE297" s="159"/>
      <c r="JBF297" s="579"/>
      <c r="JBG297" s="581"/>
      <c r="JBH297" s="159"/>
      <c r="JBI297" s="159"/>
      <c r="JBJ297" s="579"/>
      <c r="JBK297" s="581"/>
      <c r="JBL297" s="159"/>
      <c r="JBM297" s="159"/>
      <c r="JBN297" s="579"/>
      <c r="JBO297" s="581"/>
      <c r="JBP297" s="159"/>
      <c r="JBQ297" s="159"/>
      <c r="JBR297" s="579"/>
      <c r="JBS297" s="581"/>
      <c r="JBT297" s="159"/>
      <c r="JBU297" s="159"/>
      <c r="JBV297" s="579"/>
      <c r="JBW297" s="581"/>
      <c r="JBX297" s="159"/>
      <c r="JBY297" s="159"/>
      <c r="JBZ297" s="579"/>
      <c r="JCA297" s="581"/>
      <c r="JCB297" s="159"/>
      <c r="JCC297" s="159"/>
      <c r="JCD297" s="579"/>
      <c r="JCE297" s="581"/>
      <c r="JCF297" s="159"/>
      <c r="JCG297" s="159"/>
      <c r="JCH297" s="579"/>
      <c r="JCI297" s="581"/>
      <c r="JCJ297" s="159"/>
      <c r="JCK297" s="159"/>
      <c r="JCL297" s="579"/>
      <c r="JCM297" s="581"/>
      <c r="JCN297" s="159"/>
      <c r="JCO297" s="159"/>
      <c r="JCP297" s="579"/>
      <c r="JCQ297" s="581"/>
      <c r="JCR297" s="159"/>
      <c r="JCS297" s="159"/>
      <c r="JCT297" s="579"/>
      <c r="JCU297" s="581"/>
      <c r="JCV297" s="159"/>
      <c r="JCW297" s="159"/>
      <c r="JCX297" s="579"/>
      <c r="JCY297" s="581"/>
      <c r="JCZ297" s="159"/>
      <c r="JDA297" s="159"/>
      <c r="JDB297" s="579"/>
      <c r="JDC297" s="581"/>
      <c r="JDD297" s="159"/>
      <c r="JDE297" s="159"/>
      <c r="JDF297" s="579"/>
      <c r="JDG297" s="581"/>
      <c r="JDH297" s="159"/>
      <c r="JDI297" s="159"/>
      <c r="JDJ297" s="579"/>
      <c r="JDK297" s="581"/>
      <c r="JDL297" s="159"/>
      <c r="JDM297" s="159"/>
      <c r="JDN297" s="579"/>
      <c r="JDO297" s="581"/>
      <c r="JDP297" s="159"/>
      <c r="JDQ297" s="159"/>
      <c r="JDR297" s="579"/>
      <c r="JDS297" s="581"/>
      <c r="JDT297" s="159"/>
      <c r="JDU297" s="159"/>
      <c r="JDV297" s="579"/>
      <c r="JDW297" s="581"/>
      <c r="JDX297" s="159"/>
      <c r="JDY297" s="159"/>
      <c r="JDZ297" s="579"/>
      <c r="JEA297" s="581"/>
      <c r="JEB297" s="159"/>
      <c r="JEC297" s="159"/>
      <c r="JED297" s="579"/>
      <c r="JEE297" s="581"/>
      <c r="JEF297" s="159"/>
      <c r="JEG297" s="159"/>
      <c r="JEH297" s="579"/>
      <c r="JEI297" s="581"/>
      <c r="JEJ297" s="159"/>
      <c r="JEK297" s="159"/>
      <c r="JEL297" s="579"/>
      <c r="JEM297" s="581"/>
      <c r="JEN297" s="159"/>
      <c r="JEO297" s="159"/>
      <c r="JEP297" s="579"/>
      <c r="JEQ297" s="581"/>
      <c r="JER297" s="159"/>
      <c r="JES297" s="159"/>
      <c r="JET297" s="579"/>
      <c r="JEU297" s="581"/>
      <c r="JEV297" s="159"/>
      <c r="JEW297" s="159"/>
      <c r="JEX297" s="579"/>
      <c r="JEY297" s="581"/>
      <c r="JEZ297" s="159"/>
      <c r="JFA297" s="159"/>
      <c r="JFB297" s="579"/>
      <c r="JFC297" s="581"/>
      <c r="JFD297" s="159"/>
      <c r="JFE297" s="159"/>
      <c r="JFF297" s="579"/>
      <c r="JFG297" s="581"/>
      <c r="JFH297" s="159"/>
      <c r="JFI297" s="159"/>
      <c r="JFJ297" s="579"/>
      <c r="JFK297" s="581"/>
      <c r="JFL297" s="159"/>
      <c r="JFM297" s="159"/>
      <c r="JFN297" s="579"/>
      <c r="JFO297" s="581"/>
      <c r="JFP297" s="159"/>
      <c r="JFQ297" s="159"/>
      <c r="JFR297" s="579"/>
      <c r="JFS297" s="581"/>
      <c r="JFT297" s="159"/>
      <c r="JFU297" s="159"/>
      <c r="JFV297" s="579"/>
      <c r="JFW297" s="581"/>
      <c r="JFX297" s="159"/>
      <c r="JFY297" s="159"/>
      <c r="JFZ297" s="579"/>
      <c r="JGA297" s="581"/>
      <c r="JGB297" s="159"/>
      <c r="JGC297" s="159"/>
      <c r="JGD297" s="579"/>
      <c r="JGE297" s="581"/>
      <c r="JGF297" s="159"/>
      <c r="JGG297" s="159"/>
      <c r="JGH297" s="579"/>
      <c r="JGI297" s="581"/>
      <c r="JGJ297" s="159"/>
      <c r="JGK297" s="159"/>
      <c r="JGL297" s="579"/>
      <c r="JGM297" s="581"/>
      <c r="JGN297" s="159"/>
      <c r="JGO297" s="159"/>
      <c r="JGP297" s="579"/>
      <c r="JGQ297" s="581"/>
      <c r="JGR297" s="159"/>
      <c r="JGS297" s="159"/>
      <c r="JGT297" s="579"/>
      <c r="JGU297" s="581"/>
      <c r="JGV297" s="159"/>
      <c r="JGW297" s="159"/>
      <c r="JGX297" s="579"/>
      <c r="JGY297" s="581"/>
      <c r="JGZ297" s="159"/>
      <c r="JHA297" s="159"/>
      <c r="JHB297" s="579"/>
      <c r="JHC297" s="581"/>
      <c r="JHD297" s="159"/>
      <c r="JHE297" s="159"/>
      <c r="JHF297" s="579"/>
      <c r="JHG297" s="581"/>
      <c r="JHH297" s="159"/>
      <c r="JHI297" s="159"/>
      <c r="JHJ297" s="579"/>
      <c r="JHK297" s="581"/>
      <c r="JHL297" s="159"/>
      <c r="JHM297" s="159"/>
      <c r="JHN297" s="579"/>
      <c r="JHO297" s="581"/>
      <c r="JHP297" s="159"/>
      <c r="JHQ297" s="159"/>
      <c r="JHR297" s="579"/>
      <c r="JHS297" s="581"/>
      <c r="JHT297" s="159"/>
      <c r="JHU297" s="159"/>
      <c r="JHV297" s="579"/>
      <c r="JHW297" s="581"/>
      <c r="JHX297" s="159"/>
      <c r="JHY297" s="159"/>
      <c r="JHZ297" s="579"/>
      <c r="JIA297" s="581"/>
      <c r="JIB297" s="159"/>
      <c r="JIC297" s="159"/>
      <c r="JID297" s="579"/>
      <c r="JIE297" s="581"/>
      <c r="JIF297" s="159"/>
      <c r="JIG297" s="159"/>
      <c r="JIH297" s="579"/>
      <c r="JII297" s="581"/>
      <c r="JIJ297" s="159"/>
      <c r="JIK297" s="159"/>
      <c r="JIL297" s="579"/>
      <c r="JIM297" s="581"/>
      <c r="JIN297" s="159"/>
      <c r="JIO297" s="159"/>
      <c r="JIP297" s="579"/>
      <c r="JIQ297" s="581"/>
      <c r="JIR297" s="159"/>
      <c r="JIS297" s="159"/>
      <c r="JIT297" s="579"/>
      <c r="JIU297" s="581"/>
      <c r="JIV297" s="159"/>
      <c r="JIW297" s="159"/>
      <c r="JIX297" s="579"/>
      <c r="JIY297" s="581"/>
      <c r="JIZ297" s="159"/>
      <c r="JJA297" s="159"/>
      <c r="JJB297" s="579"/>
      <c r="JJC297" s="581"/>
      <c r="JJD297" s="159"/>
      <c r="JJE297" s="159"/>
      <c r="JJF297" s="579"/>
      <c r="JJG297" s="581"/>
      <c r="JJH297" s="159"/>
      <c r="JJI297" s="159"/>
      <c r="JJJ297" s="579"/>
      <c r="JJK297" s="581"/>
      <c r="JJL297" s="159"/>
      <c r="JJM297" s="159"/>
      <c r="JJN297" s="579"/>
      <c r="JJO297" s="581"/>
      <c r="JJP297" s="159"/>
      <c r="JJQ297" s="159"/>
      <c r="JJR297" s="579"/>
      <c r="JJS297" s="581"/>
      <c r="JJT297" s="159"/>
      <c r="JJU297" s="159"/>
      <c r="JJV297" s="579"/>
      <c r="JJW297" s="581"/>
      <c r="JJX297" s="159"/>
      <c r="JJY297" s="159"/>
      <c r="JJZ297" s="579"/>
      <c r="JKA297" s="581"/>
      <c r="JKB297" s="159"/>
      <c r="JKC297" s="159"/>
      <c r="JKD297" s="579"/>
      <c r="JKE297" s="581"/>
      <c r="JKF297" s="159"/>
      <c r="JKG297" s="159"/>
      <c r="JKH297" s="579"/>
      <c r="JKI297" s="581"/>
      <c r="JKJ297" s="159"/>
      <c r="JKK297" s="159"/>
      <c r="JKL297" s="579"/>
      <c r="JKM297" s="581"/>
      <c r="JKN297" s="159"/>
      <c r="JKO297" s="159"/>
      <c r="JKP297" s="579"/>
      <c r="JKQ297" s="581"/>
      <c r="JKR297" s="159"/>
      <c r="JKS297" s="159"/>
      <c r="JKT297" s="579"/>
      <c r="JKU297" s="581"/>
      <c r="JKV297" s="159"/>
      <c r="JKW297" s="159"/>
      <c r="JKX297" s="579"/>
      <c r="JKY297" s="581"/>
      <c r="JKZ297" s="159"/>
      <c r="JLA297" s="159"/>
      <c r="JLB297" s="579"/>
      <c r="JLC297" s="581"/>
      <c r="JLD297" s="159"/>
      <c r="JLE297" s="159"/>
      <c r="JLF297" s="579"/>
      <c r="JLG297" s="581"/>
      <c r="JLH297" s="159"/>
      <c r="JLI297" s="159"/>
      <c r="JLJ297" s="579"/>
      <c r="JLK297" s="581"/>
      <c r="JLL297" s="159"/>
      <c r="JLM297" s="159"/>
      <c r="JLN297" s="579"/>
      <c r="JLO297" s="581"/>
      <c r="JLP297" s="159"/>
      <c r="JLQ297" s="159"/>
      <c r="JLR297" s="579"/>
      <c r="JLS297" s="581"/>
      <c r="JLT297" s="159"/>
      <c r="JLU297" s="159"/>
      <c r="JLV297" s="579"/>
      <c r="JLW297" s="581"/>
      <c r="JLX297" s="159"/>
      <c r="JLY297" s="159"/>
      <c r="JLZ297" s="579"/>
      <c r="JMA297" s="581"/>
      <c r="JMB297" s="159"/>
      <c r="JMC297" s="159"/>
      <c r="JMD297" s="579"/>
      <c r="JME297" s="581"/>
      <c r="JMF297" s="159"/>
      <c r="JMG297" s="159"/>
      <c r="JMH297" s="579"/>
      <c r="JMI297" s="581"/>
      <c r="JMJ297" s="159"/>
      <c r="JMK297" s="159"/>
      <c r="JML297" s="579"/>
      <c r="JMM297" s="581"/>
      <c r="JMN297" s="159"/>
      <c r="JMO297" s="159"/>
      <c r="JMP297" s="579"/>
      <c r="JMQ297" s="581"/>
      <c r="JMR297" s="159"/>
      <c r="JMS297" s="159"/>
      <c r="JMT297" s="579"/>
      <c r="JMU297" s="581"/>
      <c r="JMV297" s="159"/>
      <c r="JMW297" s="159"/>
      <c r="JMX297" s="579"/>
      <c r="JMY297" s="581"/>
      <c r="JMZ297" s="159"/>
      <c r="JNA297" s="159"/>
      <c r="JNB297" s="579"/>
      <c r="JNC297" s="581"/>
      <c r="JND297" s="159"/>
      <c r="JNE297" s="159"/>
      <c r="JNF297" s="579"/>
      <c r="JNG297" s="581"/>
      <c r="JNH297" s="159"/>
      <c r="JNI297" s="159"/>
      <c r="JNJ297" s="579"/>
      <c r="JNK297" s="581"/>
      <c r="JNL297" s="159"/>
      <c r="JNM297" s="159"/>
      <c r="JNN297" s="579"/>
      <c r="JNO297" s="581"/>
      <c r="JNP297" s="159"/>
      <c r="JNQ297" s="159"/>
      <c r="JNR297" s="579"/>
      <c r="JNS297" s="581"/>
      <c r="JNT297" s="159"/>
      <c r="JNU297" s="159"/>
      <c r="JNV297" s="579"/>
      <c r="JNW297" s="581"/>
      <c r="JNX297" s="159"/>
      <c r="JNY297" s="159"/>
      <c r="JNZ297" s="579"/>
      <c r="JOA297" s="581"/>
      <c r="JOB297" s="159"/>
      <c r="JOC297" s="159"/>
      <c r="JOD297" s="579"/>
      <c r="JOE297" s="581"/>
      <c r="JOF297" s="159"/>
      <c r="JOG297" s="159"/>
      <c r="JOH297" s="579"/>
      <c r="JOI297" s="581"/>
      <c r="JOJ297" s="159"/>
      <c r="JOK297" s="159"/>
      <c r="JOL297" s="579"/>
      <c r="JOM297" s="581"/>
      <c r="JON297" s="159"/>
      <c r="JOO297" s="159"/>
      <c r="JOP297" s="579"/>
      <c r="JOQ297" s="581"/>
      <c r="JOR297" s="159"/>
      <c r="JOS297" s="159"/>
      <c r="JOT297" s="579"/>
      <c r="JOU297" s="581"/>
      <c r="JOV297" s="159"/>
      <c r="JOW297" s="159"/>
      <c r="JOX297" s="579"/>
      <c r="JOY297" s="581"/>
      <c r="JOZ297" s="159"/>
      <c r="JPA297" s="159"/>
      <c r="JPB297" s="579"/>
      <c r="JPC297" s="581"/>
      <c r="JPD297" s="159"/>
      <c r="JPE297" s="159"/>
      <c r="JPF297" s="579"/>
      <c r="JPG297" s="581"/>
      <c r="JPH297" s="159"/>
      <c r="JPI297" s="159"/>
      <c r="JPJ297" s="579"/>
      <c r="JPK297" s="581"/>
      <c r="JPL297" s="159"/>
      <c r="JPM297" s="159"/>
      <c r="JPN297" s="579"/>
      <c r="JPO297" s="581"/>
      <c r="JPP297" s="159"/>
      <c r="JPQ297" s="159"/>
      <c r="JPR297" s="579"/>
      <c r="JPS297" s="581"/>
      <c r="JPT297" s="159"/>
      <c r="JPU297" s="159"/>
      <c r="JPV297" s="579"/>
      <c r="JPW297" s="581"/>
      <c r="JPX297" s="159"/>
      <c r="JPY297" s="159"/>
      <c r="JPZ297" s="579"/>
      <c r="JQA297" s="581"/>
      <c r="JQB297" s="159"/>
      <c r="JQC297" s="159"/>
      <c r="JQD297" s="579"/>
      <c r="JQE297" s="581"/>
      <c r="JQF297" s="159"/>
      <c r="JQG297" s="159"/>
      <c r="JQH297" s="579"/>
      <c r="JQI297" s="581"/>
      <c r="JQJ297" s="159"/>
      <c r="JQK297" s="159"/>
      <c r="JQL297" s="579"/>
      <c r="JQM297" s="581"/>
      <c r="JQN297" s="159"/>
      <c r="JQO297" s="159"/>
      <c r="JQP297" s="579"/>
      <c r="JQQ297" s="581"/>
      <c r="JQR297" s="159"/>
      <c r="JQS297" s="159"/>
      <c r="JQT297" s="579"/>
      <c r="JQU297" s="581"/>
      <c r="JQV297" s="159"/>
      <c r="JQW297" s="159"/>
      <c r="JQX297" s="579"/>
      <c r="JQY297" s="581"/>
      <c r="JQZ297" s="159"/>
      <c r="JRA297" s="159"/>
      <c r="JRB297" s="579"/>
      <c r="JRC297" s="581"/>
      <c r="JRD297" s="159"/>
      <c r="JRE297" s="159"/>
      <c r="JRF297" s="579"/>
      <c r="JRG297" s="581"/>
      <c r="JRH297" s="159"/>
      <c r="JRI297" s="159"/>
      <c r="JRJ297" s="579"/>
      <c r="JRK297" s="581"/>
      <c r="JRL297" s="159"/>
      <c r="JRM297" s="159"/>
      <c r="JRN297" s="579"/>
      <c r="JRO297" s="581"/>
      <c r="JRP297" s="159"/>
      <c r="JRQ297" s="159"/>
      <c r="JRR297" s="579"/>
      <c r="JRS297" s="581"/>
      <c r="JRT297" s="159"/>
      <c r="JRU297" s="159"/>
      <c r="JRV297" s="579"/>
      <c r="JRW297" s="581"/>
      <c r="JRX297" s="159"/>
      <c r="JRY297" s="159"/>
      <c r="JRZ297" s="579"/>
      <c r="JSA297" s="581"/>
      <c r="JSB297" s="159"/>
      <c r="JSC297" s="159"/>
      <c r="JSD297" s="579"/>
      <c r="JSE297" s="581"/>
      <c r="JSF297" s="159"/>
      <c r="JSG297" s="159"/>
      <c r="JSH297" s="579"/>
      <c r="JSI297" s="581"/>
      <c r="JSJ297" s="159"/>
      <c r="JSK297" s="159"/>
      <c r="JSL297" s="579"/>
      <c r="JSM297" s="581"/>
      <c r="JSN297" s="159"/>
      <c r="JSO297" s="159"/>
      <c r="JSP297" s="579"/>
      <c r="JSQ297" s="581"/>
      <c r="JSR297" s="159"/>
      <c r="JSS297" s="159"/>
      <c r="JST297" s="579"/>
      <c r="JSU297" s="581"/>
      <c r="JSV297" s="159"/>
      <c r="JSW297" s="159"/>
      <c r="JSX297" s="579"/>
      <c r="JSY297" s="581"/>
      <c r="JSZ297" s="159"/>
      <c r="JTA297" s="159"/>
      <c r="JTB297" s="579"/>
      <c r="JTC297" s="581"/>
      <c r="JTD297" s="159"/>
      <c r="JTE297" s="159"/>
      <c r="JTF297" s="579"/>
      <c r="JTG297" s="581"/>
      <c r="JTH297" s="159"/>
      <c r="JTI297" s="159"/>
      <c r="JTJ297" s="579"/>
      <c r="JTK297" s="581"/>
      <c r="JTL297" s="159"/>
      <c r="JTM297" s="159"/>
      <c r="JTN297" s="579"/>
      <c r="JTO297" s="581"/>
      <c r="JTP297" s="159"/>
      <c r="JTQ297" s="159"/>
      <c r="JTR297" s="579"/>
      <c r="JTS297" s="581"/>
      <c r="JTT297" s="159"/>
      <c r="JTU297" s="159"/>
      <c r="JTV297" s="579"/>
      <c r="JTW297" s="581"/>
      <c r="JTX297" s="159"/>
      <c r="JTY297" s="159"/>
      <c r="JTZ297" s="579"/>
      <c r="JUA297" s="581"/>
      <c r="JUB297" s="159"/>
      <c r="JUC297" s="159"/>
      <c r="JUD297" s="579"/>
      <c r="JUE297" s="581"/>
      <c r="JUF297" s="159"/>
      <c r="JUG297" s="159"/>
      <c r="JUH297" s="579"/>
      <c r="JUI297" s="581"/>
      <c r="JUJ297" s="159"/>
      <c r="JUK297" s="159"/>
      <c r="JUL297" s="579"/>
      <c r="JUM297" s="581"/>
      <c r="JUN297" s="159"/>
      <c r="JUO297" s="159"/>
      <c r="JUP297" s="579"/>
      <c r="JUQ297" s="581"/>
      <c r="JUR297" s="159"/>
      <c r="JUS297" s="159"/>
      <c r="JUT297" s="579"/>
      <c r="JUU297" s="581"/>
      <c r="JUV297" s="159"/>
      <c r="JUW297" s="159"/>
      <c r="JUX297" s="579"/>
      <c r="JUY297" s="581"/>
      <c r="JUZ297" s="159"/>
      <c r="JVA297" s="159"/>
      <c r="JVB297" s="579"/>
      <c r="JVC297" s="581"/>
      <c r="JVD297" s="159"/>
      <c r="JVE297" s="159"/>
      <c r="JVF297" s="579"/>
      <c r="JVG297" s="581"/>
      <c r="JVH297" s="159"/>
      <c r="JVI297" s="159"/>
      <c r="JVJ297" s="579"/>
      <c r="JVK297" s="581"/>
      <c r="JVL297" s="159"/>
      <c r="JVM297" s="159"/>
      <c r="JVN297" s="579"/>
      <c r="JVO297" s="581"/>
      <c r="JVP297" s="159"/>
      <c r="JVQ297" s="159"/>
      <c r="JVR297" s="579"/>
      <c r="JVS297" s="581"/>
      <c r="JVT297" s="159"/>
      <c r="JVU297" s="159"/>
      <c r="JVV297" s="579"/>
      <c r="JVW297" s="581"/>
      <c r="JVX297" s="159"/>
      <c r="JVY297" s="159"/>
      <c r="JVZ297" s="579"/>
      <c r="JWA297" s="581"/>
      <c r="JWB297" s="159"/>
      <c r="JWC297" s="159"/>
      <c r="JWD297" s="579"/>
      <c r="JWE297" s="581"/>
      <c r="JWF297" s="159"/>
      <c r="JWG297" s="159"/>
      <c r="JWH297" s="579"/>
      <c r="JWI297" s="581"/>
      <c r="JWJ297" s="159"/>
      <c r="JWK297" s="159"/>
      <c r="JWL297" s="579"/>
      <c r="JWM297" s="581"/>
      <c r="JWN297" s="159"/>
      <c r="JWO297" s="159"/>
      <c r="JWP297" s="579"/>
      <c r="JWQ297" s="581"/>
      <c r="JWR297" s="159"/>
      <c r="JWS297" s="159"/>
      <c r="JWT297" s="579"/>
      <c r="JWU297" s="581"/>
      <c r="JWV297" s="159"/>
      <c r="JWW297" s="159"/>
      <c r="JWX297" s="579"/>
      <c r="JWY297" s="581"/>
      <c r="JWZ297" s="159"/>
      <c r="JXA297" s="159"/>
      <c r="JXB297" s="579"/>
      <c r="JXC297" s="581"/>
      <c r="JXD297" s="159"/>
      <c r="JXE297" s="159"/>
      <c r="JXF297" s="579"/>
      <c r="JXG297" s="581"/>
      <c r="JXH297" s="159"/>
      <c r="JXI297" s="159"/>
      <c r="JXJ297" s="579"/>
      <c r="JXK297" s="581"/>
      <c r="JXL297" s="159"/>
      <c r="JXM297" s="159"/>
      <c r="JXN297" s="579"/>
      <c r="JXO297" s="581"/>
      <c r="JXP297" s="159"/>
      <c r="JXQ297" s="159"/>
      <c r="JXR297" s="579"/>
      <c r="JXS297" s="581"/>
      <c r="JXT297" s="159"/>
      <c r="JXU297" s="159"/>
      <c r="JXV297" s="579"/>
      <c r="JXW297" s="581"/>
      <c r="JXX297" s="159"/>
      <c r="JXY297" s="159"/>
      <c r="JXZ297" s="579"/>
      <c r="JYA297" s="581"/>
      <c r="JYB297" s="159"/>
      <c r="JYC297" s="159"/>
      <c r="JYD297" s="579"/>
      <c r="JYE297" s="581"/>
      <c r="JYF297" s="159"/>
      <c r="JYG297" s="159"/>
      <c r="JYH297" s="579"/>
      <c r="JYI297" s="581"/>
      <c r="JYJ297" s="159"/>
      <c r="JYK297" s="159"/>
      <c r="JYL297" s="579"/>
      <c r="JYM297" s="581"/>
      <c r="JYN297" s="159"/>
      <c r="JYO297" s="159"/>
      <c r="JYP297" s="579"/>
      <c r="JYQ297" s="581"/>
      <c r="JYR297" s="159"/>
      <c r="JYS297" s="159"/>
      <c r="JYT297" s="579"/>
      <c r="JYU297" s="581"/>
      <c r="JYV297" s="159"/>
      <c r="JYW297" s="159"/>
      <c r="JYX297" s="579"/>
      <c r="JYY297" s="581"/>
      <c r="JYZ297" s="159"/>
      <c r="JZA297" s="159"/>
      <c r="JZB297" s="579"/>
      <c r="JZC297" s="581"/>
      <c r="JZD297" s="159"/>
      <c r="JZE297" s="159"/>
      <c r="JZF297" s="579"/>
      <c r="JZG297" s="581"/>
      <c r="JZH297" s="159"/>
      <c r="JZI297" s="159"/>
      <c r="JZJ297" s="579"/>
      <c r="JZK297" s="581"/>
      <c r="JZL297" s="159"/>
      <c r="JZM297" s="159"/>
      <c r="JZN297" s="579"/>
      <c r="JZO297" s="581"/>
      <c r="JZP297" s="159"/>
      <c r="JZQ297" s="159"/>
      <c r="JZR297" s="579"/>
      <c r="JZS297" s="581"/>
      <c r="JZT297" s="159"/>
      <c r="JZU297" s="159"/>
      <c r="JZV297" s="579"/>
      <c r="JZW297" s="581"/>
      <c r="JZX297" s="159"/>
      <c r="JZY297" s="159"/>
      <c r="JZZ297" s="579"/>
      <c r="KAA297" s="581"/>
      <c r="KAB297" s="159"/>
      <c r="KAC297" s="159"/>
      <c r="KAD297" s="579"/>
      <c r="KAE297" s="581"/>
      <c r="KAF297" s="159"/>
      <c r="KAG297" s="159"/>
      <c r="KAH297" s="579"/>
      <c r="KAI297" s="581"/>
      <c r="KAJ297" s="159"/>
      <c r="KAK297" s="159"/>
      <c r="KAL297" s="579"/>
      <c r="KAM297" s="581"/>
      <c r="KAN297" s="159"/>
      <c r="KAO297" s="159"/>
      <c r="KAP297" s="579"/>
      <c r="KAQ297" s="581"/>
      <c r="KAR297" s="159"/>
      <c r="KAS297" s="159"/>
      <c r="KAT297" s="579"/>
      <c r="KAU297" s="581"/>
      <c r="KAV297" s="159"/>
      <c r="KAW297" s="159"/>
      <c r="KAX297" s="579"/>
      <c r="KAY297" s="581"/>
      <c r="KAZ297" s="159"/>
      <c r="KBA297" s="159"/>
      <c r="KBB297" s="579"/>
      <c r="KBC297" s="581"/>
      <c r="KBD297" s="159"/>
      <c r="KBE297" s="159"/>
      <c r="KBF297" s="579"/>
      <c r="KBG297" s="581"/>
      <c r="KBH297" s="159"/>
      <c r="KBI297" s="159"/>
      <c r="KBJ297" s="579"/>
      <c r="KBK297" s="581"/>
      <c r="KBL297" s="159"/>
      <c r="KBM297" s="159"/>
      <c r="KBN297" s="579"/>
      <c r="KBO297" s="581"/>
      <c r="KBP297" s="159"/>
      <c r="KBQ297" s="159"/>
      <c r="KBR297" s="579"/>
      <c r="KBS297" s="581"/>
      <c r="KBT297" s="159"/>
      <c r="KBU297" s="159"/>
      <c r="KBV297" s="579"/>
      <c r="KBW297" s="581"/>
      <c r="KBX297" s="159"/>
      <c r="KBY297" s="159"/>
      <c r="KBZ297" s="579"/>
      <c r="KCA297" s="581"/>
      <c r="KCB297" s="159"/>
      <c r="KCC297" s="159"/>
      <c r="KCD297" s="579"/>
      <c r="KCE297" s="581"/>
      <c r="KCF297" s="159"/>
      <c r="KCG297" s="159"/>
      <c r="KCH297" s="579"/>
      <c r="KCI297" s="581"/>
      <c r="KCJ297" s="159"/>
      <c r="KCK297" s="159"/>
      <c r="KCL297" s="579"/>
      <c r="KCM297" s="581"/>
      <c r="KCN297" s="159"/>
      <c r="KCO297" s="159"/>
      <c r="KCP297" s="579"/>
      <c r="KCQ297" s="581"/>
      <c r="KCR297" s="159"/>
      <c r="KCS297" s="159"/>
      <c r="KCT297" s="579"/>
      <c r="KCU297" s="581"/>
      <c r="KCV297" s="159"/>
      <c r="KCW297" s="159"/>
      <c r="KCX297" s="579"/>
      <c r="KCY297" s="581"/>
      <c r="KCZ297" s="159"/>
      <c r="KDA297" s="159"/>
      <c r="KDB297" s="579"/>
      <c r="KDC297" s="581"/>
      <c r="KDD297" s="159"/>
      <c r="KDE297" s="159"/>
      <c r="KDF297" s="579"/>
      <c r="KDG297" s="581"/>
      <c r="KDH297" s="159"/>
      <c r="KDI297" s="159"/>
      <c r="KDJ297" s="579"/>
      <c r="KDK297" s="581"/>
      <c r="KDL297" s="159"/>
      <c r="KDM297" s="159"/>
      <c r="KDN297" s="579"/>
      <c r="KDO297" s="581"/>
      <c r="KDP297" s="159"/>
      <c r="KDQ297" s="159"/>
      <c r="KDR297" s="579"/>
      <c r="KDS297" s="581"/>
      <c r="KDT297" s="159"/>
      <c r="KDU297" s="159"/>
      <c r="KDV297" s="579"/>
      <c r="KDW297" s="581"/>
      <c r="KDX297" s="159"/>
      <c r="KDY297" s="159"/>
      <c r="KDZ297" s="579"/>
      <c r="KEA297" s="581"/>
      <c r="KEB297" s="159"/>
      <c r="KEC297" s="159"/>
      <c r="KED297" s="579"/>
      <c r="KEE297" s="581"/>
      <c r="KEF297" s="159"/>
      <c r="KEG297" s="159"/>
      <c r="KEH297" s="579"/>
      <c r="KEI297" s="581"/>
      <c r="KEJ297" s="159"/>
      <c r="KEK297" s="159"/>
      <c r="KEL297" s="579"/>
      <c r="KEM297" s="581"/>
      <c r="KEN297" s="159"/>
      <c r="KEO297" s="159"/>
      <c r="KEP297" s="579"/>
      <c r="KEQ297" s="581"/>
      <c r="KER297" s="159"/>
      <c r="KES297" s="159"/>
      <c r="KET297" s="579"/>
      <c r="KEU297" s="581"/>
      <c r="KEV297" s="159"/>
      <c r="KEW297" s="159"/>
      <c r="KEX297" s="579"/>
      <c r="KEY297" s="581"/>
      <c r="KEZ297" s="159"/>
      <c r="KFA297" s="159"/>
      <c r="KFB297" s="579"/>
      <c r="KFC297" s="581"/>
      <c r="KFD297" s="159"/>
      <c r="KFE297" s="159"/>
      <c r="KFF297" s="579"/>
      <c r="KFG297" s="581"/>
      <c r="KFH297" s="159"/>
      <c r="KFI297" s="159"/>
      <c r="KFJ297" s="579"/>
      <c r="KFK297" s="581"/>
      <c r="KFL297" s="159"/>
      <c r="KFM297" s="159"/>
      <c r="KFN297" s="579"/>
      <c r="KFO297" s="581"/>
      <c r="KFP297" s="159"/>
      <c r="KFQ297" s="159"/>
      <c r="KFR297" s="579"/>
      <c r="KFS297" s="581"/>
      <c r="KFT297" s="159"/>
      <c r="KFU297" s="159"/>
      <c r="KFV297" s="579"/>
      <c r="KFW297" s="581"/>
      <c r="KFX297" s="159"/>
      <c r="KFY297" s="159"/>
      <c r="KFZ297" s="579"/>
      <c r="KGA297" s="581"/>
      <c r="KGB297" s="159"/>
      <c r="KGC297" s="159"/>
      <c r="KGD297" s="579"/>
      <c r="KGE297" s="581"/>
      <c r="KGF297" s="159"/>
      <c r="KGG297" s="159"/>
      <c r="KGH297" s="579"/>
      <c r="KGI297" s="581"/>
      <c r="KGJ297" s="159"/>
      <c r="KGK297" s="159"/>
      <c r="KGL297" s="579"/>
      <c r="KGM297" s="581"/>
      <c r="KGN297" s="159"/>
      <c r="KGO297" s="159"/>
      <c r="KGP297" s="579"/>
      <c r="KGQ297" s="581"/>
      <c r="KGR297" s="159"/>
      <c r="KGS297" s="159"/>
      <c r="KGT297" s="579"/>
      <c r="KGU297" s="581"/>
      <c r="KGV297" s="159"/>
      <c r="KGW297" s="159"/>
      <c r="KGX297" s="579"/>
      <c r="KGY297" s="581"/>
      <c r="KGZ297" s="159"/>
      <c r="KHA297" s="159"/>
      <c r="KHB297" s="579"/>
      <c r="KHC297" s="581"/>
      <c r="KHD297" s="159"/>
      <c r="KHE297" s="159"/>
      <c r="KHF297" s="579"/>
      <c r="KHG297" s="581"/>
      <c r="KHH297" s="159"/>
      <c r="KHI297" s="159"/>
      <c r="KHJ297" s="579"/>
      <c r="KHK297" s="581"/>
      <c r="KHL297" s="159"/>
      <c r="KHM297" s="159"/>
      <c r="KHN297" s="579"/>
      <c r="KHO297" s="581"/>
      <c r="KHP297" s="159"/>
      <c r="KHQ297" s="159"/>
      <c r="KHR297" s="579"/>
      <c r="KHS297" s="581"/>
      <c r="KHT297" s="159"/>
      <c r="KHU297" s="159"/>
      <c r="KHV297" s="579"/>
      <c r="KHW297" s="581"/>
      <c r="KHX297" s="159"/>
      <c r="KHY297" s="159"/>
      <c r="KHZ297" s="579"/>
      <c r="KIA297" s="581"/>
      <c r="KIB297" s="159"/>
      <c r="KIC297" s="159"/>
      <c r="KID297" s="579"/>
      <c r="KIE297" s="581"/>
      <c r="KIF297" s="159"/>
      <c r="KIG297" s="159"/>
      <c r="KIH297" s="579"/>
      <c r="KII297" s="581"/>
      <c r="KIJ297" s="159"/>
      <c r="KIK297" s="159"/>
      <c r="KIL297" s="579"/>
      <c r="KIM297" s="581"/>
      <c r="KIN297" s="159"/>
      <c r="KIO297" s="159"/>
      <c r="KIP297" s="579"/>
      <c r="KIQ297" s="581"/>
      <c r="KIR297" s="159"/>
      <c r="KIS297" s="159"/>
      <c r="KIT297" s="579"/>
      <c r="KIU297" s="581"/>
      <c r="KIV297" s="159"/>
      <c r="KIW297" s="159"/>
      <c r="KIX297" s="579"/>
      <c r="KIY297" s="581"/>
      <c r="KIZ297" s="159"/>
      <c r="KJA297" s="159"/>
      <c r="KJB297" s="579"/>
      <c r="KJC297" s="581"/>
      <c r="KJD297" s="159"/>
      <c r="KJE297" s="159"/>
      <c r="KJF297" s="579"/>
      <c r="KJG297" s="581"/>
      <c r="KJH297" s="159"/>
      <c r="KJI297" s="159"/>
      <c r="KJJ297" s="579"/>
      <c r="KJK297" s="581"/>
      <c r="KJL297" s="159"/>
      <c r="KJM297" s="159"/>
      <c r="KJN297" s="579"/>
      <c r="KJO297" s="581"/>
      <c r="KJP297" s="159"/>
      <c r="KJQ297" s="159"/>
      <c r="KJR297" s="579"/>
      <c r="KJS297" s="581"/>
      <c r="KJT297" s="159"/>
      <c r="KJU297" s="159"/>
      <c r="KJV297" s="579"/>
      <c r="KJW297" s="581"/>
      <c r="KJX297" s="159"/>
      <c r="KJY297" s="159"/>
      <c r="KJZ297" s="579"/>
      <c r="KKA297" s="581"/>
      <c r="KKB297" s="159"/>
      <c r="KKC297" s="159"/>
      <c r="KKD297" s="579"/>
      <c r="KKE297" s="581"/>
      <c r="KKF297" s="159"/>
      <c r="KKG297" s="159"/>
      <c r="KKH297" s="579"/>
      <c r="KKI297" s="581"/>
      <c r="KKJ297" s="159"/>
      <c r="KKK297" s="159"/>
      <c r="KKL297" s="579"/>
      <c r="KKM297" s="581"/>
      <c r="KKN297" s="159"/>
      <c r="KKO297" s="159"/>
      <c r="KKP297" s="579"/>
      <c r="KKQ297" s="581"/>
      <c r="KKR297" s="159"/>
      <c r="KKS297" s="159"/>
      <c r="KKT297" s="579"/>
      <c r="KKU297" s="581"/>
      <c r="KKV297" s="159"/>
      <c r="KKW297" s="159"/>
      <c r="KKX297" s="579"/>
      <c r="KKY297" s="581"/>
      <c r="KKZ297" s="159"/>
      <c r="KLA297" s="159"/>
      <c r="KLB297" s="579"/>
      <c r="KLC297" s="581"/>
      <c r="KLD297" s="159"/>
      <c r="KLE297" s="159"/>
      <c r="KLF297" s="579"/>
      <c r="KLG297" s="581"/>
      <c r="KLH297" s="159"/>
      <c r="KLI297" s="159"/>
      <c r="KLJ297" s="579"/>
      <c r="KLK297" s="581"/>
      <c r="KLL297" s="159"/>
      <c r="KLM297" s="159"/>
      <c r="KLN297" s="579"/>
      <c r="KLO297" s="581"/>
      <c r="KLP297" s="159"/>
      <c r="KLQ297" s="159"/>
      <c r="KLR297" s="579"/>
      <c r="KLS297" s="581"/>
      <c r="KLT297" s="159"/>
      <c r="KLU297" s="159"/>
      <c r="KLV297" s="579"/>
      <c r="KLW297" s="581"/>
      <c r="KLX297" s="159"/>
      <c r="KLY297" s="159"/>
      <c r="KLZ297" s="579"/>
      <c r="KMA297" s="581"/>
      <c r="KMB297" s="159"/>
      <c r="KMC297" s="159"/>
      <c r="KMD297" s="579"/>
      <c r="KME297" s="581"/>
      <c r="KMF297" s="159"/>
      <c r="KMG297" s="159"/>
      <c r="KMH297" s="579"/>
      <c r="KMI297" s="581"/>
      <c r="KMJ297" s="159"/>
      <c r="KMK297" s="159"/>
      <c r="KML297" s="579"/>
      <c r="KMM297" s="581"/>
      <c r="KMN297" s="159"/>
      <c r="KMO297" s="159"/>
      <c r="KMP297" s="579"/>
      <c r="KMQ297" s="581"/>
      <c r="KMR297" s="159"/>
      <c r="KMS297" s="159"/>
      <c r="KMT297" s="579"/>
      <c r="KMU297" s="581"/>
      <c r="KMV297" s="159"/>
      <c r="KMW297" s="159"/>
      <c r="KMX297" s="579"/>
      <c r="KMY297" s="581"/>
      <c r="KMZ297" s="159"/>
      <c r="KNA297" s="159"/>
      <c r="KNB297" s="579"/>
      <c r="KNC297" s="581"/>
      <c r="KND297" s="159"/>
      <c r="KNE297" s="159"/>
      <c r="KNF297" s="579"/>
      <c r="KNG297" s="581"/>
      <c r="KNH297" s="159"/>
      <c r="KNI297" s="159"/>
      <c r="KNJ297" s="579"/>
      <c r="KNK297" s="581"/>
      <c r="KNL297" s="159"/>
      <c r="KNM297" s="159"/>
      <c r="KNN297" s="579"/>
      <c r="KNO297" s="581"/>
      <c r="KNP297" s="159"/>
      <c r="KNQ297" s="159"/>
      <c r="KNR297" s="579"/>
      <c r="KNS297" s="581"/>
      <c r="KNT297" s="159"/>
      <c r="KNU297" s="159"/>
      <c r="KNV297" s="579"/>
      <c r="KNW297" s="581"/>
      <c r="KNX297" s="159"/>
      <c r="KNY297" s="159"/>
      <c r="KNZ297" s="579"/>
      <c r="KOA297" s="581"/>
      <c r="KOB297" s="159"/>
      <c r="KOC297" s="159"/>
      <c r="KOD297" s="579"/>
      <c r="KOE297" s="581"/>
      <c r="KOF297" s="159"/>
      <c r="KOG297" s="159"/>
      <c r="KOH297" s="579"/>
      <c r="KOI297" s="581"/>
      <c r="KOJ297" s="159"/>
      <c r="KOK297" s="159"/>
      <c r="KOL297" s="579"/>
      <c r="KOM297" s="581"/>
      <c r="KON297" s="159"/>
      <c r="KOO297" s="159"/>
      <c r="KOP297" s="579"/>
      <c r="KOQ297" s="581"/>
      <c r="KOR297" s="159"/>
      <c r="KOS297" s="159"/>
      <c r="KOT297" s="579"/>
      <c r="KOU297" s="581"/>
      <c r="KOV297" s="159"/>
      <c r="KOW297" s="159"/>
      <c r="KOX297" s="579"/>
      <c r="KOY297" s="581"/>
      <c r="KOZ297" s="159"/>
      <c r="KPA297" s="159"/>
      <c r="KPB297" s="579"/>
      <c r="KPC297" s="581"/>
      <c r="KPD297" s="159"/>
      <c r="KPE297" s="159"/>
      <c r="KPF297" s="579"/>
      <c r="KPG297" s="581"/>
      <c r="KPH297" s="159"/>
      <c r="KPI297" s="159"/>
      <c r="KPJ297" s="579"/>
      <c r="KPK297" s="581"/>
      <c r="KPL297" s="159"/>
      <c r="KPM297" s="159"/>
      <c r="KPN297" s="579"/>
      <c r="KPO297" s="581"/>
      <c r="KPP297" s="159"/>
      <c r="KPQ297" s="159"/>
      <c r="KPR297" s="579"/>
      <c r="KPS297" s="581"/>
      <c r="KPT297" s="159"/>
      <c r="KPU297" s="159"/>
      <c r="KPV297" s="579"/>
      <c r="KPW297" s="581"/>
      <c r="KPX297" s="159"/>
      <c r="KPY297" s="159"/>
      <c r="KPZ297" s="579"/>
      <c r="KQA297" s="581"/>
      <c r="KQB297" s="159"/>
      <c r="KQC297" s="159"/>
      <c r="KQD297" s="579"/>
      <c r="KQE297" s="581"/>
      <c r="KQF297" s="159"/>
      <c r="KQG297" s="159"/>
      <c r="KQH297" s="579"/>
      <c r="KQI297" s="581"/>
      <c r="KQJ297" s="159"/>
      <c r="KQK297" s="159"/>
      <c r="KQL297" s="579"/>
      <c r="KQM297" s="581"/>
      <c r="KQN297" s="159"/>
      <c r="KQO297" s="159"/>
      <c r="KQP297" s="579"/>
      <c r="KQQ297" s="581"/>
      <c r="KQR297" s="159"/>
      <c r="KQS297" s="159"/>
      <c r="KQT297" s="579"/>
      <c r="KQU297" s="581"/>
      <c r="KQV297" s="159"/>
      <c r="KQW297" s="159"/>
      <c r="KQX297" s="579"/>
      <c r="KQY297" s="581"/>
      <c r="KQZ297" s="159"/>
      <c r="KRA297" s="159"/>
      <c r="KRB297" s="579"/>
      <c r="KRC297" s="581"/>
      <c r="KRD297" s="159"/>
      <c r="KRE297" s="159"/>
      <c r="KRF297" s="579"/>
      <c r="KRG297" s="581"/>
      <c r="KRH297" s="159"/>
      <c r="KRI297" s="159"/>
      <c r="KRJ297" s="579"/>
      <c r="KRK297" s="581"/>
      <c r="KRL297" s="159"/>
      <c r="KRM297" s="159"/>
      <c r="KRN297" s="579"/>
      <c r="KRO297" s="581"/>
      <c r="KRP297" s="159"/>
      <c r="KRQ297" s="159"/>
      <c r="KRR297" s="579"/>
      <c r="KRS297" s="581"/>
      <c r="KRT297" s="159"/>
      <c r="KRU297" s="159"/>
      <c r="KRV297" s="579"/>
      <c r="KRW297" s="581"/>
      <c r="KRX297" s="159"/>
      <c r="KRY297" s="159"/>
      <c r="KRZ297" s="579"/>
      <c r="KSA297" s="581"/>
      <c r="KSB297" s="159"/>
      <c r="KSC297" s="159"/>
      <c r="KSD297" s="579"/>
      <c r="KSE297" s="581"/>
      <c r="KSF297" s="159"/>
      <c r="KSG297" s="159"/>
      <c r="KSH297" s="579"/>
      <c r="KSI297" s="581"/>
      <c r="KSJ297" s="159"/>
      <c r="KSK297" s="159"/>
      <c r="KSL297" s="579"/>
      <c r="KSM297" s="581"/>
      <c r="KSN297" s="159"/>
      <c r="KSO297" s="159"/>
      <c r="KSP297" s="579"/>
      <c r="KSQ297" s="581"/>
      <c r="KSR297" s="159"/>
      <c r="KSS297" s="159"/>
      <c r="KST297" s="579"/>
      <c r="KSU297" s="581"/>
      <c r="KSV297" s="159"/>
      <c r="KSW297" s="159"/>
      <c r="KSX297" s="579"/>
      <c r="KSY297" s="581"/>
      <c r="KSZ297" s="159"/>
      <c r="KTA297" s="159"/>
      <c r="KTB297" s="579"/>
      <c r="KTC297" s="581"/>
      <c r="KTD297" s="159"/>
      <c r="KTE297" s="159"/>
      <c r="KTF297" s="579"/>
      <c r="KTG297" s="581"/>
      <c r="KTH297" s="159"/>
      <c r="KTI297" s="159"/>
      <c r="KTJ297" s="579"/>
      <c r="KTK297" s="581"/>
      <c r="KTL297" s="159"/>
      <c r="KTM297" s="159"/>
      <c r="KTN297" s="579"/>
      <c r="KTO297" s="581"/>
      <c r="KTP297" s="159"/>
      <c r="KTQ297" s="159"/>
      <c r="KTR297" s="579"/>
      <c r="KTS297" s="581"/>
      <c r="KTT297" s="159"/>
      <c r="KTU297" s="159"/>
      <c r="KTV297" s="579"/>
      <c r="KTW297" s="581"/>
      <c r="KTX297" s="159"/>
      <c r="KTY297" s="159"/>
      <c r="KTZ297" s="579"/>
      <c r="KUA297" s="581"/>
      <c r="KUB297" s="159"/>
      <c r="KUC297" s="159"/>
      <c r="KUD297" s="579"/>
      <c r="KUE297" s="581"/>
      <c r="KUF297" s="159"/>
      <c r="KUG297" s="159"/>
      <c r="KUH297" s="579"/>
      <c r="KUI297" s="581"/>
      <c r="KUJ297" s="159"/>
      <c r="KUK297" s="159"/>
      <c r="KUL297" s="579"/>
      <c r="KUM297" s="581"/>
      <c r="KUN297" s="159"/>
      <c r="KUO297" s="159"/>
      <c r="KUP297" s="579"/>
      <c r="KUQ297" s="581"/>
      <c r="KUR297" s="159"/>
      <c r="KUS297" s="159"/>
      <c r="KUT297" s="579"/>
      <c r="KUU297" s="581"/>
      <c r="KUV297" s="159"/>
      <c r="KUW297" s="159"/>
      <c r="KUX297" s="579"/>
      <c r="KUY297" s="581"/>
      <c r="KUZ297" s="159"/>
      <c r="KVA297" s="159"/>
      <c r="KVB297" s="579"/>
      <c r="KVC297" s="581"/>
      <c r="KVD297" s="159"/>
      <c r="KVE297" s="159"/>
      <c r="KVF297" s="579"/>
      <c r="KVG297" s="581"/>
      <c r="KVH297" s="159"/>
      <c r="KVI297" s="159"/>
      <c r="KVJ297" s="579"/>
      <c r="KVK297" s="581"/>
      <c r="KVL297" s="159"/>
      <c r="KVM297" s="159"/>
      <c r="KVN297" s="579"/>
      <c r="KVO297" s="581"/>
      <c r="KVP297" s="159"/>
      <c r="KVQ297" s="159"/>
      <c r="KVR297" s="579"/>
      <c r="KVS297" s="581"/>
      <c r="KVT297" s="159"/>
      <c r="KVU297" s="159"/>
      <c r="KVV297" s="579"/>
      <c r="KVW297" s="581"/>
      <c r="KVX297" s="159"/>
      <c r="KVY297" s="159"/>
      <c r="KVZ297" s="579"/>
      <c r="KWA297" s="581"/>
      <c r="KWB297" s="159"/>
      <c r="KWC297" s="159"/>
      <c r="KWD297" s="579"/>
      <c r="KWE297" s="581"/>
      <c r="KWF297" s="159"/>
      <c r="KWG297" s="159"/>
      <c r="KWH297" s="579"/>
      <c r="KWI297" s="581"/>
      <c r="KWJ297" s="159"/>
      <c r="KWK297" s="159"/>
      <c r="KWL297" s="579"/>
      <c r="KWM297" s="581"/>
      <c r="KWN297" s="159"/>
      <c r="KWO297" s="159"/>
      <c r="KWP297" s="579"/>
      <c r="KWQ297" s="581"/>
      <c r="KWR297" s="159"/>
      <c r="KWS297" s="159"/>
      <c r="KWT297" s="579"/>
      <c r="KWU297" s="581"/>
      <c r="KWV297" s="159"/>
      <c r="KWW297" s="159"/>
      <c r="KWX297" s="579"/>
      <c r="KWY297" s="581"/>
      <c r="KWZ297" s="159"/>
      <c r="KXA297" s="159"/>
      <c r="KXB297" s="579"/>
      <c r="KXC297" s="581"/>
      <c r="KXD297" s="159"/>
      <c r="KXE297" s="159"/>
      <c r="KXF297" s="579"/>
      <c r="KXG297" s="581"/>
      <c r="KXH297" s="159"/>
      <c r="KXI297" s="159"/>
      <c r="KXJ297" s="579"/>
      <c r="KXK297" s="581"/>
      <c r="KXL297" s="159"/>
      <c r="KXM297" s="159"/>
      <c r="KXN297" s="579"/>
      <c r="KXO297" s="581"/>
      <c r="KXP297" s="159"/>
      <c r="KXQ297" s="159"/>
      <c r="KXR297" s="579"/>
      <c r="KXS297" s="581"/>
      <c r="KXT297" s="159"/>
      <c r="KXU297" s="159"/>
      <c r="KXV297" s="579"/>
      <c r="KXW297" s="581"/>
      <c r="KXX297" s="159"/>
      <c r="KXY297" s="159"/>
      <c r="KXZ297" s="579"/>
      <c r="KYA297" s="581"/>
      <c r="KYB297" s="159"/>
      <c r="KYC297" s="159"/>
      <c r="KYD297" s="579"/>
      <c r="KYE297" s="581"/>
      <c r="KYF297" s="159"/>
      <c r="KYG297" s="159"/>
      <c r="KYH297" s="579"/>
      <c r="KYI297" s="581"/>
      <c r="KYJ297" s="159"/>
      <c r="KYK297" s="159"/>
      <c r="KYL297" s="579"/>
      <c r="KYM297" s="581"/>
      <c r="KYN297" s="159"/>
      <c r="KYO297" s="159"/>
      <c r="KYP297" s="579"/>
      <c r="KYQ297" s="581"/>
      <c r="KYR297" s="159"/>
      <c r="KYS297" s="159"/>
      <c r="KYT297" s="579"/>
      <c r="KYU297" s="581"/>
      <c r="KYV297" s="159"/>
      <c r="KYW297" s="159"/>
      <c r="KYX297" s="579"/>
      <c r="KYY297" s="581"/>
      <c r="KYZ297" s="159"/>
      <c r="KZA297" s="159"/>
      <c r="KZB297" s="579"/>
      <c r="KZC297" s="581"/>
      <c r="KZD297" s="159"/>
      <c r="KZE297" s="159"/>
      <c r="KZF297" s="579"/>
      <c r="KZG297" s="581"/>
      <c r="KZH297" s="159"/>
      <c r="KZI297" s="159"/>
      <c r="KZJ297" s="579"/>
      <c r="KZK297" s="581"/>
      <c r="KZL297" s="159"/>
      <c r="KZM297" s="159"/>
      <c r="KZN297" s="579"/>
      <c r="KZO297" s="581"/>
      <c r="KZP297" s="159"/>
      <c r="KZQ297" s="159"/>
      <c r="KZR297" s="579"/>
      <c r="KZS297" s="581"/>
      <c r="KZT297" s="159"/>
      <c r="KZU297" s="159"/>
      <c r="KZV297" s="579"/>
      <c r="KZW297" s="581"/>
      <c r="KZX297" s="159"/>
      <c r="KZY297" s="159"/>
      <c r="KZZ297" s="579"/>
      <c r="LAA297" s="581"/>
      <c r="LAB297" s="159"/>
      <c r="LAC297" s="159"/>
      <c r="LAD297" s="579"/>
      <c r="LAE297" s="581"/>
      <c r="LAF297" s="159"/>
      <c r="LAG297" s="159"/>
      <c r="LAH297" s="579"/>
      <c r="LAI297" s="581"/>
      <c r="LAJ297" s="159"/>
      <c r="LAK297" s="159"/>
      <c r="LAL297" s="579"/>
      <c r="LAM297" s="581"/>
      <c r="LAN297" s="159"/>
      <c r="LAO297" s="159"/>
      <c r="LAP297" s="579"/>
      <c r="LAQ297" s="581"/>
      <c r="LAR297" s="159"/>
      <c r="LAS297" s="159"/>
      <c r="LAT297" s="579"/>
      <c r="LAU297" s="581"/>
      <c r="LAV297" s="159"/>
      <c r="LAW297" s="159"/>
      <c r="LAX297" s="579"/>
      <c r="LAY297" s="581"/>
      <c r="LAZ297" s="159"/>
      <c r="LBA297" s="159"/>
      <c r="LBB297" s="579"/>
      <c r="LBC297" s="581"/>
      <c r="LBD297" s="159"/>
      <c r="LBE297" s="159"/>
      <c r="LBF297" s="579"/>
      <c r="LBG297" s="581"/>
      <c r="LBH297" s="159"/>
      <c r="LBI297" s="159"/>
      <c r="LBJ297" s="579"/>
      <c r="LBK297" s="581"/>
      <c r="LBL297" s="159"/>
      <c r="LBM297" s="159"/>
      <c r="LBN297" s="579"/>
      <c r="LBO297" s="581"/>
      <c r="LBP297" s="159"/>
      <c r="LBQ297" s="159"/>
      <c r="LBR297" s="579"/>
      <c r="LBS297" s="581"/>
      <c r="LBT297" s="159"/>
      <c r="LBU297" s="159"/>
      <c r="LBV297" s="579"/>
      <c r="LBW297" s="581"/>
      <c r="LBX297" s="159"/>
      <c r="LBY297" s="159"/>
      <c r="LBZ297" s="579"/>
      <c r="LCA297" s="581"/>
      <c r="LCB297" s="159"/>
      <c r="LCC297" s="159"/>
      <c r="LCD297" s="579"/>
      <c r="LCE297" s="581"/>
      <c r="LCF297" s="159"/>
      <c r="LCG297" s="159"/>
      <c r="LCH297" s="579"/>
      <c r="LCI297" s="581"/>
      <c r="LCJ297" s="159"/>
      <c r="LCK297" s="159"/>
      <c r="LCL297" s="579"/>
      <c r="LCM297" s="581"/>
      <c r="LCN297" s="159"/>
      <c r="LCO297" s="159"/>
      <c r="LCP297" s="579"/>
      <c r="LCQ297" s="581"/>
      <c r="LCR297" s="159"/>
      <c r="LCS297" s="159"/>
      <c r="LCT297" s="579"/>
      <c r="LCU297" s="581"/>
      <c r="LCV297" s="159"/>
      <c r="LCW297" s="159"/>
      <c r="LCX297" s="579"/>
      <c r="LCY297" s="581"/>
      <c r="LCZ297" s="159"/>
      <c r="LDA297" s="159"/>
      <c r="LDB297" s="579"/>
      <c r="LDC297" s="581"/>
      <c r="LDD297" s="159"/>
      <c r="LDE297" s="159"/>
      <c r="LDF297" s="579"/>
      <c r="LDG297" s="581"/>
      <c r="LDH297" s="159"/>
      <c r="LDI297" s="159"/>
      <c r="LDJ297" s="579"/>
      <c r="LDK297" s="581"/>
      <c r="LDL297" s="159"/>
      <c r="LDM297" s="159"/>
      <c r="LDN297" s="579"/>
      <c r="LDO297" s="581"/>
      <c r="LDP297" s="159"/>
      <c r="LDQ297" s="159"/>
      <c r="LDR297" s="579"/>
      <c r="LDS297" s="581"/>
      <c r="LDT297" s="159"/>
      <c r="LDU297" s="159"/>
      <c r="LDV297" s="579"/>
      <c r="LDW297" s="581"/>
      <c r="LDX297" s="159"/>
      <c r="LDY297" s="159"/>
      <c r="LDZ297" s="579"/>
      <c r="LEA297" s="581"/>
      <c r="LEB297" s="159"/>
      <c r="LEC297" s="159"/>
      <c r="LED297" s="579"/>
      <c r="LEE297" s="581"/>
      <c r="LEF297" s="159"/>
      <c r="LEG297" s="159"/>
      <c r="LEH297" s="579"/>
      <c r="LEI297" s="581"/>
      <c r="LEJ297" s="159"/>
      <c r="LEK297" s="159"/>
      <c r="LEL297" s="579"/>
      <c r="LEM297" s="581"/>
      <c r="LEN297" s="159"/>
      <c r="LEO297" s="159"/>
      <c r="LEP297" s="579"/>
      <c r="LEQ297" s="581"/>
      <c r="LER297" s="159"/>
      <c r="LES297" s="159"/>
      <c r="LET297" s="579"/>
      <c r="LEU297" s="581"/>
      <c r="LEV297" s="159"/>
      <c r="LEW297" s="159"/>
      <c r="LEX297" s="579"/>
      <c r="LEY297" s="581"/>
      <c r="LEZ297" s="159"/>
      <c r="LFA297" s="159"/>
      <c r="LFB297" s="579"/>
      <c r="LFC297" s="581"/>
      <c r="LFD297" s="159"/>
      <c r="LFE297" s="159"/>
      <c r="LFF297" s="579"/>
      <c r="LFG297" s="581"/>
      <c r="LFH297" s="159"/>
      <c r="LFI297" s="159"/>
      <c r="LFJ297" s="579"/>
      <c r="LFK297" s="581"/>
      <c r="LFL297" s="159"/>
      <c r="LFM297" s="159"/>
      <c r="LFN297" s="579"/>
      <c r="LFO297" s="581"/>
      <c r="LFP297" s="159"/>
      <c r="LFQ297" s="159"/>
      <c r="LFR297" s="579"/>
      <c r="LFS297" s="581"/>
      <c r="LFT297" s="159"/>
      <c r="LFU297" s="159"/>
      <c r="LFV297" s="579"/>
      <c r="LFW297" s="581"/>
      <c r="LFX297" s="159"/>
      <c r="LFY297" s="159"/>
      <c r="LFZ297" s="579"/>
      <c r="LGA297" s="581"/>
      <c r="LGB297" s="159"/>
      <c r="LGC297" s="159"/>
      <c r="LGD297" s="579"/>
      <c r="LGE297" s="581"/>
      <c r="LGF297" s="159"/>
      <c r="LGG297" s="159"/>
      <c r="LGH297" s="579"/>
      <c r="LGI297" s="581"/>
      <c r="LGJ297" s="159"/>
      <c r="LGK297" s="159"/>
      <c r="LGL297" s="579"/>
      <c r="LGM297" s="581"/>
      <c r="LGN297" s="159"/>
      <c r="LGO297" s="159"/>
      <c r="LGP297" s="579"/>
      <c r="LGQ297" s="581"/>
      <c r="LGR297" s="159"/>
      <c r="LGS297" s="159"/>
      <c r="LGT297" s="579"/>
      <c r="LGU297" s="581"/>
      <c r="LGV297" s="159"/>
      <c r="LGW297" s="159"/>
      <c r="LGX297" s="579"/>
      <c r="LGY297" s="581"/>
      <c r="LGZ297" s="159"/>
      <c r="LHA297" s="159"/>
      <c r="LHB297" s="579"/>
      <c r="LHC297" s="581"/>
      <c r="LHD297" s="159"/>
      <c r="LHE297" s="159"/>
      <c r="LHF297" s="579"/>
      <c r="LHG297" s="581"/>
      <c r="LHH297" s="159"/>
      <c r="LHI297" s="159"/>
      <c r="LHJ297" s="579"/>
      <c r="LHK297" s="581"/>
      <c r="LHL297" s="159"/>
      <c r="LHM297" s="159"/>
      <c r="LHN297" s="579"/>
      <c r="LHO297" s="581"/>
      <c r="LHP297" s="159"/>
      <c r="LHQ297" s="159"/>
      <c r="LHR297" s="579"/>
      <c r="LHS297" s="581"/>
      <c r="LHT297" s="159"/>
      <c r="LHU297" s="159"/>
      <c r="LHV297" s="579"/>
      <c r="LHW297" s="581"/>
      <c r="LHX297" s="159"/>
      <c r="LHY297" s="159"/>
      <c r="LHZ297" s="579"/>
      <c r="LIA297" s="581"/>
      <c r="LIB297" s="159"/>
      <c r="LIC297" s="159"/>
      <c r="LID297" s="579"/>
      <c r="LIE297" s="581"/>
      <c r="LIF297" s="159"/>
      <c r="LIG297" s="159"/>
      <c r="LIH297" s="579"/>
      <c r="LII297" s="581"/>
      <c r="LIJ297" s="159"/>
      <c r="LIK297" s="159"/>
      <c r="LIL297" s="579"/>
      <c r="LIM297" s="581"/>
      <c r="LIN297" s="159"/>
      <c r="LIO297" s="159"/>
      <c r="LIP297" s="579"/>
      <c r="LIQ297" s="581"/>
      <c r="LIR297" s="159"/>
      <c r="LIS297" s="159"/>
      <c r="LIT297" s="579"/>
      <c r="LIU297" s="581"/>
      <c r="LIV297" s="159"/>
      <c r="LIW297" s="159"/>
      <c r="LIX297" s="579"/>
      <c r="LIY297" s="581"/>
      <c r="LIZ297" s="159"/>
      <c r="LJA297" s="159"/>
      <c r="LJB297" s="579"/>
      <c r="LJC297" s="581"/>
      <c r="LJD297" s="159"/>
      <c r="LJE297" s="159"/>
      <c r="LJF297" s="579"/>
      <c r="LJG297" s="581"/>
      <c r="LJH297" s="159"/>
      <c r="LJI297" s="159"/>
      <c r="LJJ297" s="579"/>
      <c r="LJK297" s="581"/>
      <c r="LJL297" s="159"/>
      <c r="LJM297" s="159"/>
      <c r="LJN297" s="579"/>
      <c r="LJO297" s="581"/>
      <c r="LJP297" s="159"/>
      <c r="LJQ297" s="159"/>
      <c r="LJR297" s="579"/>
      <c r="LJS297" s="581"/>
      <c r="LJT297" s="159"/>
      <c r="LJU297" s="159"/>
      <c r="LJV297" s="579"/>
      <c r="LJW297" s="581"/>
      <c r="LJX297" s="159"/>
      <c r="LJY297" s="159"/>
      <c r="LJZ297" s="579"/>
      <c r="LKA297" s="581"/>
      <c r="LKB297" s="159"/>
      <c r="LKC297" s="159"/>
      <c r="LKD297" s="579"/>
      <c r="LKE297" s="581"/>
      <c r="LKF297" s="159"/>
      <c r="LKG297" s="159"/>
      <c r="LKH297" s="579"/>
      <c r="LKI297" s="581"/>
      <c r="LKJ297" s="159"/>
      <c r="LKK297" s="159"/>
      <c r="LKL297" s="579"/>
      <c r="LKM297" s="581"/>
      <c r="LKN297" s="159"/>
      <c r="LKO297" s="159"/>
      <c r="LKP297" s="579"/>
      <c r="LKQ297" s="581"/>
      <c r="LKR297" s="159"/>
      <c r="LKS297" s="159"/>
      <c r="LKT297" s="579"/>
      <c r="LKU297" s="581"/>
      <c r="LKV297" s="159"/>
      <c r="LKW297" s="159"/>
      <c r="LKX297" s="579"/>
      <c r="LKY297" s="581"/>
      <c r="LKZ297" s="159"/>
      <c r="LLA297" s="159"/>
      <c r="LLB297" s="579"/>
      <c r="LLC297" s="581"/>
      <c r="LLD297" s="159"/>
      <c r="LLE297" s="159"/>
      <c r="LLF297" s="579"/>
      <c r="LLG297" s="581"/>
      <c r="LLH297" s="159"/>
      <c r="LLI297" s="159"/>
      <c r="LLJ297" s="579"/>
      <c r="LLK297" s="581"/>
      <c r="LLL297" s="159"/>
      <c r="LLM297" s="159"/>
      <c r="LLN297" s="579"/>
      <c r="LLO297" s="581"/>
      <c r="LLP297" s="159"/>
      <c r="LLQ297" s="159"/>
      <c r="LLR297" s="579"/>
      <c r="LLS297" s="581"/>
      <c r="LLT297" s="159"/>
      <c r="LLU297" s="159"/>
      <c r="LLV297" s="579"/>
      <c r="LLW297" s="581"/>
      <c r="LLX297" s="159"/>
      <c r="LLY297" s="159"/>
      <c r="LLZ297" s="579"/>
      <c r="LMA297" s="581"/>
      <c r="LMB297" s="159"/>
      <c r="LMC297" s="159"/>
      <c r="LMD297" s="579"/>
      <c r="LME297" s="581"/>
      <c r="LMF297" s="159"/>
      <c r="LMG297" s="159"/>
      <c r="LMH297" s="579"/>
      <c r="LMI297" s="581"/>
      <c r="LMJ297" s="159"/>
      <c r="LMK297" s="159"/>
      <c r="LML297" s="579"/>
      <c r="LMM297" s="581"/>
      <c r="LMN297" s="159"/>
      <c r="LMO297" s="159"/>
      <c r="LMP297" s="579"/>
      <c r="LMQ297" s="581"/>
      <c r="LMR297" s="159"/>
      <c r="LMS297" s="159"/>
      <c r="LMT297" s="579"/>
      <c r="LMU297" s="581"/>
      <c r="LMV297" s="159"/>
      <c r="LMW297" s="159"/>
      <c r="LMX297" s="579"/>
      <c r="LMY297" s="581"/>
      <c r="LMZ297" s="159"/>
      <c r="LNA297" s="159"/>
      <c r="LNB297" s="579"/>
      <c r="LNC297" s="581"/>
      <c r="LND297" s="159"/>
      <c r="LNE297" s="159"/>
      <c r="LNF297" s="579"/>
      <c r="LNG297" s="581"/>
      <c r="LNH297" s="159"/>
      <c r="LNI297" s="159"/>
      <c r="LNJ297" s="579"/>
      <c r="LNK297" s="581"/>
      <c r="LNL297" s="159"/>
      <c r="LNM297" s="159"/>
      <c r="LNN297" s="579"/>
      <c r="LNO297" s="581"/>
      <c r="LNP297" s="159"/>
      <c r="LNQ297" s="159"/>
      <c r="LNR297" s="579"/>
      <c r="LNS297" s="581"/>
      <c r="LNT297" s="159"/>
      <c r="LNU297" s="159"/>
      <c r="LNV297" s="579"/>
      <c r="LNW297" s="581"/>
      <c r="LNX297" s="159"/>
      <c r="LNY297" s="159"/>
      <c r="LNZ297" s="579"/>
      <c r="LOA297" s="581"/>
      <c r="LOB297" s="159"/>
      <c r="LOC297" s="159"/>
      <c r="LOD297" s="579"/>
      <c r="LOE297" s="581"/>
      <c r="LOF297" s="159"/>
      <c r="LOG297" s="159"/>
      <c r="LOH297" s="579"/>
      <c r="LOI297" s="581"/>
      <c r="LOJ297" s="159"/>
      <c r="LOK297" s="159"/>
      <c r="LOL297" s="579"/>
      <c r="LOM297" s="581"/>
      <c r="LON297" s="159"/>
      <c r="LOO297" s="159"/>
      <c r="LOP297" s="579"/>
      <c r="LOQ297" s="581"/>
      <c r="LOR297" s="159"/>
      <c r="LOS297" s="159"/>
      <c r="LOT297" s="579"/>
      <c r="LOU297" s="581"/>
      <c r="LOV297" s="159"/>
      <c r="LOW297" s="159"/>
      <c r="LOX297" s="579"/>
      <c r="LOY297" s="581"/>
      <c r="LOZ297" s="159"/>
      <c r="LPA297" s="159"/>
      <c r="LPB297" s="579"/>
      <c r="LPC297" s="581"/>
      <c r="LPD297" s="159"/>
      <c r="LPE297" s="159"/>
      <c r="LPF297" s="579"/>
      <c r="LPG297" s="581"/>
      <c r="LPH297" s="159"/>
      <c r="LPI297" s="159"/>
      <c r="LPJ297" s="579"/>
      <c r="LPK297" s="581"/>
      <c r="LPL297" s="159"/>
      <c r="LPM297" s="159"/>
      <c r="LPN297" s="579"/>
      <c r="LPO297" s="581"/>
      <c r="LPP297" s="159"/>
      <c r="LPQ297" s="159"/>
      <c r="LPR297" s="579"/>
      <c r="LPS297" s="581"/>
      <c r="LPT297" s="159"/>
      <c r="LPU297" s="159"/>
      <c r="LPV297" s="579"/>
      <c r="LPW297" s="581"/>
      <c r="LPX297" s="159"/>
      <c r="LPY297" s="159"/>
      <c r="LPZ297" s="579"/>
      <c r="LQA297" s="581"/>
      <c r="LQB297" s="159"/>
      <c r="LQC297" s="159"/>
      <c r="LQD297" s="579"/>
      <c r="LQE297" s="581"/>
      <c r="LQF297" s="159"/>
      <c r="LQG297" s="159"/>
      <c r="LQH297" s="579"/>
      <c r="LQI297" s="581"/>
      <c r="LQJ297" s="159"/>
      <c r="LQK297" s="159"/>
      <c r="LQL297" s="579"/>
      <c r="LQM297" s="581"/>
      <c r="LQN297" s="159"/>
      <c r="LQO297" s="159"/>
      <c r="LQP297" s="579"/>
      <c r="LQQ297" s="581"/>
      <c r="LQR297" s="159"/>
      <c r="LQS297" s="159"/>
      <c r="LQT297" s="579"/>
      <c r="LQU297" s="581"/>
      <c r="LQV297" s="159"/>
      <c r="LQW297" s="159"/>
      <c r="LQX297" s="579"/>
      <c r="LQY297" s="581"/>
      <c r="LQZ297" s="159"/>
      <c r="LRA297" s="159"/>
      <c r="LRB297" s="579"/>
      <c r="LRC297" s="581"/>
      <c r="LRD297" s="159"/>
      <c r="LRE297" s="159"/>
      <c r="LRF297" s="579"/>
      <c r="LRG297" s="581"/>
      <c r="LRH297" s="159"/>
      <c r="LRI297" s="159"/>
      <c r="LRJ297" s="579"/>
      <c r="LRK297" s="581"/>
      <c r="LRL297" s="159"/>
      <c r="LRM297" s="159"/>
      <c r="LRN297" s="579"/>
      <c r="LRO297" s="581"/>
      <c r="LRP297" s="159"/>
      <c r="LRQ297" s="159"/>
      <c r="LRR297" s="579"/>
      <c r="LRS297" s="581"/>
      <c r="LRT297" s="159"/>
      <c r="LRU297" s="159"/>
      <c r="LRV297" s="579"/>
      <c r="LRW297" s="581"/>
      <c r="LRX297" s="159"/>
      <c r="LRY297" s="159"/>
      <c r="LRZ297" s="579"/>
      <c r="LSA297" s="581"/>
      <c r="LSB297" s="159"/>
      <c r="LSC297" s="159"/>
      <c r="LSD297" s="579"/>
      <c r="LSE297" s="581"/>
      <c r="LSF297" s="159"/>
      <c r="LSG297" s="159"/>
      <c r="LSH297" s="579"/>
      <c r="LSI297" s="581"/>
      <c r="LSJ297" s="159"/>
      <c r="LSK297" s="159"/>
      <c r="LSL297" s="579"/>
      <c r="LSM297" s="581"/>
      <c r="LSN297" s="159"/>
      <c r="LSO297" s="159"/>
      <c r="LSP297" s="579"/>
      <c r="LSQ297" s="581"/>
      <c r="LSR297" s="159"/>
      <c r="LSS297" s="159"/>
      <c r="LST297" s="579"/>
      <c r="LSU297" s="581"/>
      <c r="LSV297" s="159"/>
      <c r="LSW297" s="159"/>
      <c r="LSX297" s="579"/>
      <c r="LSY297" s="581"/>
      <c r="LSZ297" s="159"/>
      <c r="LTA297" s="159"/>
      <c r="LTB297" s="579"/>
      <c r="LTC297" s="581"/>
      <c r="LTD297" s="159"/>
      <c r="LTE297" s="159"/>
      <c r="LTF297" s="579"/>
      <c r="LTG297" s="581"/>
      <c r="LTH297" s="159"/>
      <c r="LTI297" s="159"/>
      <c r="LTJ297" s="579"/>
      <c r="LTK297" s="581"/>
      <c r="LTL297" s="159"/>
      <c r="LTM297" s="159"/>
      <c r="LTN297" s="579"/>
      <c r="LTO297" s="581"/>
      <c r="LTP297" s="159"/>
      <c r="LTQ297" s="159"/>
      <c r="LTR297" s="579"/>
      <c r="LTS297" s="581"/>
      <c r="LTT297" s="159"/>
      <c r="LTU297" s="159"/>
      <c r="LTV297" s="579"/>
      <c r="LTW297" s="581"/>
      <c r="LTX297" s="159"/>
      <c r="LTY297" s="159"/>
      <c r="LTZ297" s="579"/>
      <c r="LUA297" s="581"/>
      <c r="LUB297" s="159"/>
      <c r="LUC297" s="159"/>
      <c r="LUD297" s="579"/>
      <c r="LUE297" s="581"/>
      <c r="LUF297" s="159"/>
      <c r="LUG297" s="159"/>
      <c r="LUH297" s="579"/>
      <c r="LUI297" s="581"/>
      <c r="LUJ297" s="159"/>
      <c r="LUK297" s="159"/>
      <c r="LUL297" s="579"/>
      <c r="LUM297" s="581"/>
      <c r="LUN297" s="159"/>
      <c r="LUO297" s="159"/>
      <c r="LUP297" s="579"/>
      <c r="LUQ297" s="581"/>
      <c r="LUR297" s="159"/>
      <c r="LUS297" s="159"/>
      <c r="LUT297" s="579"/>
      <c r="LUU297" s="581"/>
      <c r="LUV297" s="159"/>
      <c r="LUW297" s="159"/>
      <c r="LUX297" s="579"/>
      <c r="LUY297" s="581"/>
      <c r="LUZ297" s="159"/>
      <c r="LVA297" s="159"/>
      <c r="LVB297" s="579"/>
      <c r="LVC297" s="581"/>
      <c r="LVD297" s="159"/>
      <c r="LVE297" s="159"/>
      <c r="LVF297" s="579"/>
      <c r="LVG297" s="581"/>
      <c r="LVH297" s="159"/>
      <c r="LVI297" s="159"/>
      <c r="LVJ297" s="579"/>
      <c r="LVK297" s="581"/>
      <c r="LVL297" s="159"/>
      <c r="LVM297" s="159"/>
      <c r="LVN297" s="579"/>
      <c r="LVO297" s="581"/>
      <c r="LVP297" s="159"/>
      <c r="LVQ297" s="159"/>
      <c r="LVR297" s="579"/>
      <c r="LVS297" s="581"/>
      <c r="LVT297" s="159"/>
      <c r="LVU297" s="159"/>
      <c r="LVV297" s="579"/>
      <c r="LVW297" s="581"/>
      <c r="LVX297" s="159"/>
      <c r="LVY297" s="159"/>
      <c r="LVZ297" s="579"/>
      <c r="LWA297" s="581"/>
      <c r="LWB297" s="159"/>
      <c r="LWC297" s="159"/>
      <c r="LWD297" s="579"/>
      <c r="LWE297" s="581"/>
      <c r="LWF297" s="159"/>
      <c r="LWG297" s="159"/>
      <c r="LWH297" s="579"/>
      <c r="LWI297" s="581"/>
      <c r="LWJ297" s="159"/>
      <c r="LWK297" s="159"/>
      <c r="LWL297" s="579"/>
      <c r="LWM297" s="581"/>
      <c r="LWN297" s="159"/>
      <c r="LWO297" s="159"/>
      <c r="LWP297" s="579"/>
      <c r="LWQ297" s="581"/>
      <c r="LWR297" s="159"/>
      <c r="LWS297" s="159"/>
      <c r="LWT297" s="579"/>
      <c r="LWU297" s="581"/>
      <c r="LWV297" s="159"/>
      <c r="LWW297" s="159"/>
      <c r="LWX297" s="579"/>
      <c r="LWY297" s="581"/>
      <c r="LWZ297" s="159"/>
      <c r="LXA297" s="159"/>
      <c r="LXB297" s="579"/>
      <c r="LXC297" s="581"/>
      <c r="LXD297" s="159"/>
      <c r="LXE297" s="159"/>
      <c r="LXF297" s="579"/>
      <c r="LXG297" s="581"/>
      <c r="LXH297" s="159"/>
      <c r="LXI297" s="159"/>
      <c r="LXJ297" s="579"/>
      <c r="LXK297" s="581"/>
      <c r="LXL297" s="159"/>
      <c r="LXM297" s="159"/>
      <c r="LXN297" s="579"/>
      <c r="LXO297" s="581"/>
      <c r="LXP297" s="159"/>
      <c r="LXQ297" s="159"/>
      <c r="LXR297" s="579"/>
      <c r="LXS297" s="581"/>
      <c r="LXT297" s="159"/>
      <c r="LXU297" s="159"/>
      <c r="LXV297" s="579"/>
      <c r="LXW297" s="581"/>
      <c r="LXX297" s="159"/>
      <c r="LXY297" s="159"/>
      <c r="LXZ297" s="579"/>
      <c r="LYA297" s="581"/>
      <c r="LYB297" s="159"/>
      <c r="LYC297" s="159"/>
      <c r="LYD297" s="579"/>
      <c r="LYE297" s="581"/>
      <c r="LYF297" s="159"/>
      <c r="LYG297" s="159"/>
      <c r="LYH297" s="579"/>
      <c r="LYI297" s="581"/>
      <c r="LYJ297" s="159"/>
      <c r="LYK297" s="159"/>
      <c r="LYL297" s="579"/>
      <c r="LYM297" s="581"/>
      <c r="LYN297" s="159"/>
      <c r="LYO297" s="159"/>
      <c r="LYP297" s="579"/>
      <c r="LYQ297" s="581"/>
      <c r="LYR297" s="159"/>
      <c r="LYS297" s="159"/>
      <c r="LYT297" s="579"/>
      <c r="LYU297" s="581"/>
      <c r="LYV297" s="159"/>
      <c r="LYW297" s="159"/>
      <c r="LYX297" s="579"/>
      <c r="LYY297" s="581"/>
      <c r="LYZ297" s="159"/>
      <c r="LZA297" s="159"/>
      <c r="LZB297" s="579"/>
      <c r="LZC297" s="581"/>
      <c r="LZD297" s="159"/>
      <c r="LZE297" s="159"/>
      <c r="LZF297" s="579"/>
      <c r="LZG297" s="581"/>
      <c r="LZH297" s="159"/>
      <c r="LZI297" s="159"/>
      <c r="LZJ297" s="579"/>
      <c r="LZK297" s="581"/>
      <c r="LZL297" s="159"/>
      <c r="LZM297" s="159"/>
      <c r="LZN297" s="579"/>
      <c r="LZO297" s="581"/>
      <c r="LZP297" s="159"/>
      <c r="LZQ297" s="159"/>
      <c r="LZR297" s="579"/>
      <c r="LZS297" s="581"/>
      <c r="LZT297" s="159"/>
      <c r="LZU297" s="159"/>
      <c r="LZV297" s="579"/>
      <c r="LZW297" s="581"/>
      <c r="LZX297" s="159"/>
      <c r="LZY297" s="159"/>
      <c r="LZZ297" s="579"/>
      <c r="MAA297" s="581"/>
      <c r="MAB297" s="159"/>
      <c r="MAC297" s="159"/>
      <c r="MAD297" s="579"/>
      <c r="MAE297" s="581"/>
      <c r="MAF297" s="159"/>
      <c r="MAG297" s="159"/>
      <c r="MAH297" s="579"/>
      <c r="MAI297" s="581"/>
      <c r="MAJ297" s="159"/>
      <c r="MAK297" s="159"/>
      <c r="MAL297" s="579"/>
      <c r="MAM297" s="581"/>
      <c r="MAN297" s="159"/>
      <c r="MAO297" s="159"/>
      <c r="MAP297" s="579"/>
      <c r="MAQ297" s="581"/>
      <c r="MAR297" s="159"/>
      <c r="MAS297" s="159"/>
      <c r="MAT297" s="579"/>
      <c r="MAU297" s="581"/>
      <c r="MAV297" s="159"/>
      <c r="MAW297" s="159"/>
      <c r="MAX297" s="579"/>
      <c r="MAY297" s="581"/>
      <c r="MAZ297" s="159"/>
      <c r="MBA297" s="159"/>
      <c r="MBB297" s="579"/>
      <c r="MBC297" s="581"/>
      <c r="MBD297" s="159"/>
      <c r="MBE297" s="159"/>
      <c r="MBF297" s="579"/>
      <c r="MBG297" s="581"/>
      <c r="MBH297" s="159"/>
      <c r="MBI297" s="159"/>
      <c r="MBJ297" s="579"/>
      <c r="MBK297" s="581"/>
      <c r="MBL297" s="159"/>
      <c r="MBM297" s="159"/>
      <c r="MBN297" s="579"/>
      <c r="MBO297" s="581"/>
      <c r="MBP297" s="159"/>
      <c r="MBQ297" s="159"/>
      <c r="MBR297" s="579"/>
      <c r="MBS297" s="581"/>
      <c r="MBT297" s="159"/>
      <c r="MBU297" s="159"/>
      <c r="MBV297" s="579"/>
      <c r="MBW297" s="581"/>
      <c r="MBX297" s="159"/>
      <c r="MBY297" s="159"/>
      <c r="MBZ297" s="579"/>
      <c r="MCA297" s="581"/>
      <c r="MCB297" s="159"/>
      <c r="MCC297" s="159"/>
      <c r="MCD297" s="579"/>
      <c r="MCE297" s="581"/>
      <c r="MCF297" s="159"/>
      <c r="MCG297" s="159"/>
      <c r="MCH297" s="579"/>
      <c r="MCI297" s="581"/>
      <c r="MCJ297" s="159"/>
      <c r="MCK297" s="159"/>
      <c r="MCL297" s="579"/>
      <c r="MCM297" s="581"/>
      <c r="MCN297" s="159"/>
      <c r="MCO297" s="159"/>
      <c r="MCP297" s="579"/>
      <c r="MCQ297" s="581"/>
      <c r="MCR297" s="159"/>
      <c r="MCS297" s="159"/>
      <c r="MCT297" s="579"/>
      <c r="MCU297" s="581"/>
      <c r="MCV297" s="159"/>
      <c r="MCW297" s="159"/>
      <c r="MCX297" s="579"/>
      <c r="MCY297" s="581"/>
      <c r="MCZ297" s="159"/>
      <c r="MDA297" s="159"/>
      <c r="MDB297" s="579"/>
      <c r="MDC297" s="581"/>
      <c r="MDD297" s="159"/>
      <c r="MDE297" s="159"/>
      <c r="MDF297" s="579"/>
      <c r="MDG297" s="581"/>
      <c r="MDH297" s="159"/>
      <c r="MDI297" s="159"/>
      <c r="MDJ297" s="579"/>
      <c r="MDK297" s="581"/>
      <c r="MDL297" s="159"/>
      <c r="MDM297" s="159"/>
      <c r="MDN297" s="579"/>
      <c r="MDO297" s="581"/>
      <c r="MDP297" s="159"/>
      <c r="MDQ297" s="159"/>
      <c r="MDR297" s="579"/>
      <c r="MDS297" s="581"/>
      <c r="MDT297" s="159"/>
      <c r="MDU297" s="159"/>
      <c r="MDV297" s="579"/>
      <c r="MDW297" s="581"/>
      <c r="MDX297" s="159"/>
      <c r="MDY297" s="159"/>
      <c r="MDZ297" s="579"/>
      <c r="MEA297" s="581"/>
      <c r="MEB297" s="159"/>
      <c r="MEC297" s="159"/>
      <c r="MED297" s="579"/>
      <c r="MEE297" s="581"/>
      <c r="MEF297" s="159"/>
      <c r="MEG297" s="159"/>
      <c r="MEH297" s="579"/>
      <c r="MEI297" s="581"/>
      <c r="MEJ297" s="159"/>
      <c r="MEK297" s="159"/>
      <c r="MEL297" s="579"/>
      <c r="MEM297" s="581"/>
      <c r="MEN297" s="159"/>
      <c r="MEO297" s="159"/>
      <c r="MEP297" s="579"/>
      <c r="MEQ297" s="581"/>
      <c r="MER297" s="159"/>
      <c r="MES297" s="159"/>
      <c r="MET297" s="579"/>
      <c r="MEU297" s="581"/>
      <c r="MEV297" s="159"/>
      <c r="MEW297" s="159"/>
      <c r="MEX297" s="579"/>
      <c r="MEY297" s="581"/>
      <c r="MEZ297" s="159"/>
      <c r="MFA297" s="159"/>
      <c r="MFB297" s="579"/>
      <c r="MFC297" s="581"/>
      <c r="MFD297" s="159"/>
      <c r="MFE297" s="159"/>
      <c r="MFF297" s="579"/>
      <c r="MFG297" s="581"/>
      <c r="MFH297" s="159"/>
      <c r="MFI297" s="159"/>
      <c r="MFJ297" s="579"/>
      <c r="MFK297" s="581"/>
      <c r="MFL297" s="159"/>
      <c r="MFM297" s="159"/>
      <c r="MFN297" s="579"/>
      <c r="MFO297" s="581"/>
      <c r="MFP297" s="159"/>
      <c r="MFQ297" s="159"/>
      <c r="MFR297" s="579"/>
      <c r="MFS297" s="581"/>
      <c r="MFT297" s="159"/>
      <c r="MFU297" s="159"/>
      <c r="MFV297" s="579"/>
      <c r="MFW297" s="581"/>
      <c r="MFX297" s="159"/>
      <c r="MFY297" s="159"/>
      <c r="MFZ297" s="579"/>
      <c r="MGA297" s="581"/>
      <c r="MGB297" s="159"/>
      <c r="MGC297" s="159"/>
      <c r="MGD297" s="579"/>
      <c r="MGE297" s="581"/>
      <c r="MGF297" s="159"/>
      <c r="MGG297" s="159"/>
      <c r="MGH297" s="579"/>
      <c r="MGI297" s="581"/>
      <c r="MGJ297" s="159"/>
      <c r="MGK297" s="159"/>
      <c r="MGL297" s="579"/>
      <c r="MGM297" s="581"/>
      <c r="MGN297" s="159"/>
      <c r="MGO297" s="159"/>
      <c r="MGP297" s="579"/>
      <c r="MGQ297" s="581"/>
      <c r="MGR297" s="159"/>
      <c r="MGS297" s="159"/>
      <c r="MGT297" s="579"/>
      <c r="MGU297" s="581"/>
      <c r="MGV297" s="159"/>
      <c r="MGW297" s="159"/>
      <c r="MGX297" s="579"/>
      <c r="MGY297" s="581"/>
      <c r="MGZ297" s="159"/>
      <c r="MHA297" s="159"/>
      <c r="MHB297" s="579"/>
      <c r="MHC297" s="581"/>
      <c r="MHD297" s="159"/>
      <c r="MHE297" s="159"/>
      <c r="MHF297" s="579"/>
      <c r="MHG297" s="581"/>
      <c r="MHH297" s="159"/>
      <c r="MHI297" s="159"/>
      <c r="MHJ297" s="579"/>
      <c r="MHK297" s="581"/>
      <c r="MHL297" s="159"/>
      <c r="MHM297" s="159"/>
      <c r="MHN297" s="579"/>
      <c r="MHO297" s="581"/>
      <c r="MHP297" s="159"/>
      <c r="MHQ297" s="159"/>
      <c r="MHR297" s="579"/>
      <c r="MHS297" s="581"/>
      <c r="MHT297" s="159"/>
      <c r="MHU297" s="159"/>
      <c r="MHV297" s="579"/>
      <c r="MHW297" s="581"/>
      <c r="MHX297" s="159"/>
      <c r="MHY297" s="159"/>
      <c r="MHZ297" s="579"/>
      <c r="MIA297" s="581"/>
      <c r="MIB297" s="159"/>
      <c r="MIC297" s="159"/>
      <c r="MID297" s="579"/>
      <c r="MIE297" s="581"/>
      <c r="MIF297" s="159"/>
      <c r="MIG297" s="159"/>
      <c r="MIH297" s="579"/>
      <c r="MII297" s="581"/>
      <c r="MIJ297" s="159"/>
      <c r="MIK297" s="159"/>
      <c r="MIL297" s="579"/>
      <c r="MIM297" s="581"/>
      <c r="MIN297" s="159"/>
      <c r="MIO297" s="159"/>
      <c r="MIP297" s="579"/>
      <c r="MIQ297" s="581"/>
      <c r="MIR297" s="159"/>
      <c r="MIS297" s="159"/>
      <c r="MIT297" s="579"/>
      <c r="MIU297" s="581"/>
      <c r="MIV297" s="159"/>
      <c r="MIW297" s="159"/>
      <c r="MIX297" s="579"/>
      <c r="MIY297" s="581"/>
      <c r="MIZ297" s="159"/>
      <c r="MJA297" s="159"/>
      <c r="MJB297" s="579"/>
      <c r="MJC297" s="581"/>
      <c r="MJD297" s="159"/>
      <c r="MJE297" s="159"/>
      <c r="MJF297" s="579"/>
      <c r="MJG297" s="581"/>
      <c r="MJH297" s="159"/>
      <c r="MJI297" s="159"/>
      <c r="MJJ297" s="579"/>
      <c r="MJK297" s="581"/>
      <c r="MJL297" s="159"/>
      <c r="MJM297" s="159"/>
      <c r="MJN297" s="579"/>
      <c r="MJO297" s="581"/>
      <c r="MJP297" s="159"/>
      <c r="MJQ297" s="159"/>
      <c r="MJR297" s="579"/>
      <c r="MJS297" s="581"/>
      <c r="MJT297" s="159"/>
      <c r="MJU297" s="159"/>
      <c r="MJV297" s="579"/>
      <c r="MJW297" s="581"/>
      <c r="MJX297" s="159"/>
      <c r="MJY297" s="159"/>
      <c r="MJZ297" s="579"/>
      <c r="MKA297" s="581"/>
      <c r="MKB297" s="159"/>
      <c r="MKC297" s="159"/>
      <c r="MKD297" s="579"/>
      <c r="MKE297" s="581"/>
      <c r="MKF297" s="159"/>
      <c r="MKG297" s="159"/>
      <c r="MKH297" s="579"/>
      <c r="MKI297" s="581"/>
      <c r="MKJ297" s="159"/>
      <c r="MKK297" s="159"/>
      <c r="MKL297" s="579"/>
      <c r="MKM297" s="581"/>
      <c r="MKN297" s="159"/>
      <c r="MKO297" s="159"/>
      <c r="MKP297" s="579"/>
      <c r="MKQ297" s="581"/>
      <c r="MKR297" s="159"/>
      <c r="MKS297" s="159"/>
      <c r="MKT297" s="579"/>
      <c r="MKU297" s="581"/>
      <c r="MKV297" s="159"/>
      <c r="MKW297" s="159"/>
      <c r="MKX297" s="579"/>
      <c r="MKY297" s="581"/>
      <c r="MKZ297" s="159"/>
      <c r="MLA297" s="159"/>
      <c r="MLB297" s="579"/>
      <c r="MLC297" s="581"/>
      <c r="MLD297" s="159"/>
      <c r="MLE297" s="159"/>
      <c r="MLF297" s="579"/>
      <c r="MLG297" s="581"/>
      <c r="MLH297" s="159"/>
      <c r="MLI297" s="159"/>
      <c r="MLJ297" s="579"/>
      <c r="MLK297" s="581"/>
      <c r="MLL297" s="159"/>
      <c r="MLM297" s="159"/>
      <c r="MLN297" s="579"/>
      <c r="MLO297" s="581"/>
      <c r="MLP297" s="159"/>
      <c r="MLQ297" s="159"/>
      <c r="MLR297" s="579"/>
      <c r="MLS297" s="581"/>
      <c r="MLT297" s="159"/>
      <c r="MLU297" s="159"/>
      <c r="MLV297" s="579"/>
      <c r="MLW297" s="581"/>
      <c r="MLX297" s="159"/>
      <c r="MLY297" s="159"/>
      <c r="MLZ297" s="579"/>
      <c r="MMA297" s="581"/>
      <c r="MMB297" s="159"/>
      <c r="MMC297" s="159"/>
      <c r="MMD297" s="579"/>
      <c r="MME297" s="581"/>
      <c r="MMF297" s="159"/>
      <c r="MMG297" s="159"/>
      <c r="MMH297" s="579"/>
      <c r="MMI297" s="581"/>
      <c r="MMJ297" s="159"/>
      <c r="MMK297" s="159"/>
      <c r="MML297" s="579"/>
      <c r="MMM297" s="581"/>
      <c r="MMN297" s="159"/>
      <c r="MMO297" s="159"/>
      <c r="MMP297" s="579"/>
      <c r="MMQ297" s="581"/>
      <c r="MMR297" s="159"/>
      <c r="MMS297" s="159"/>
      <c r="MMT297" s="579"/>
      <c r="MMU297" s="581"/>
      <c r="MMV297" s="159"/>
      <c r="MMW297" s="159"/>
      <c r="MMX297" s="579"/>
      <c r="MMY297" s="581"/>
      <c r="MMZ297" s="159"/>
      <c r="MNA297" s="159"/>
      <c r="MNB297" s="579"/>
      <c r="MNC297" s="581"/>
      <c r="MND297" s="159"/>
      <c r="MNE297" s="159"/>
      <c r="MNF297" s="579"/>
      <c r="MNG297" s="581"/>
      <c r="MNH297" s="159"/>
      <c r="MNI297" s="159"/>
      <c r="MNJ297" s="579"/>
      <c r="MNK297" s="581"/>
      <c r="MNL297" s="159"/>
      <c r="MNM297" s="159"/>
      <c r="MNN297" s="579"/>
      <c r="MNO297" s="581"/>
      <c r="MNP297" s="159"/>
      <c r="MNQ297" s="159"/>
      <c r="MNR297" s="579"/>
      <c r="MNS297" s="581"/>
      <c r="MNT297" s="159"/>
      <c r="MNU297" s="159"/>
      <c r="MNV297" s="579"/>
      <c r="MNW297" s="581"/>
      <c r="MNX297" s="159"/>
      <c r="MNY297" s="159"/>
      <c r="MNZ297" s="579"/>
      <c r="MOA297" s="581"/>
      <c r="MOB297" s="159"/>
      <c r="MOC297" s="159"/>
      <c r="MOD297" s="579"/>
      <c r="MOE297" s="581"/>
      <c r="MOF297" s="159"/>
      <c r="MOG297" s="159"/>
      <c r="MOH297" s="579"/>
      <c r="MOI297" s="581"/>
      <c r="MOJ297" s="159"/>
      <c r="MOK297" s="159"/>
      <c r="MOL297" s="579"/>
      <c r="MOM297" s="581"/>
      <c r="MON297" s="159"/>
      <c r="MOO297" s="159"/>
      <c r="MOP297" s="579"/>
      <c r="MOQ297" s="581"/>
      <c r="MOR297" s="159"/>
      <c r="MOS297" s="159"/>
      <c r="MOT297" s="579"/>
      <c r="MOU297" s="581"/>
      <c r="MOV297" s="159"/>
      <c r="MOW297" s="159"/>
      <c r="MOX297" s="579"/>
      <c r="MOY297" s="581"/>
      <c r="MOZ297" s="159"/>
      <c r="MPA297" s="159"/>
      <c r="MPB297" s="579"/>
      <c r="MPC297" s="581"/>
      <c r="MPD297" s="159"/>
      <c r="MPE297" s="159"/>
      <c r="MPF297" s="579"/>
      <c r="MPG297" s="581"/>
      <c r="MPH297" s="159"/>
      <c r="MPI297" s="159"/>
      <c r="MPJ297" s="579"/>
      <c r="MPK297" s="581"/>
      <c r="MPL297" s="159"/>
      <c r="MPM297" s="159"/>
      <c r="MPN297" s="579"/>
      <c r="MPO297" s="581"/>
      <c r="MPP297" s="159"/>
      <c r="MPQ297" s="159"/>
      <c r="MPR297" s="579"/>
      <c r="MPS297" s="581"/>
      <c r="MPT297" s="159"/>
      <c r="MPU297" s="159"/>
      <c r="MPV297" s="579"/>
      <c r="MPW297" s="581"/>
      <c r="MPX297" s="159"/>
      <c r="MPY297" s="159"/>
      <c r="MPZ297" s="579"/>
      <c r="MQA297" s="581"/>
      <c r="MQB297" s="159"/>
      <c r="MQC297" s="159"/>
      <c r="MQD297" s="579"/>
      <c r="MQE297" s="581"/>
      <c r="MQF297" s="159"/>
      <c r="MQG297" s="159"/>
      <c r="MQH297" s="579"/>
      <c r="MQI297" s="581"/>
      <c r="MQJ297" s="159"/>
      <c r="MQK297" s="159"/>
      <c r="MQL297" s="579"/>
      <c r="MQM297" s="581"/>
      <c r="MQN297" s="159"/>
      <c r="MQO297" s="159"/>
      <c r="MQP297" s="579"/>
      <c r="MQQ297" s="581"/>
      <c r="MQR297" s="159"/>
      <c r="MQS297" s="159"/>
      <c r="MQT297" s="579"/>
      <c r="MQU297" s="581"/>
      <c r="MQV297" s="159"/>
      <c r="MQW297" s="159"/>
      <c r="MQX297" s="579"/>
      <c r="MQY297" s="581"/>
      <c r="MQZ297" s="159"/>
      <c r="MRA297" s="159"/>
      <c r="MRB297" s="579"/>
      <c r="MRC297" s="581"/>
      <c r="MRD297" s="159"/>
      <c r="MRE297" s="159"/>
      <c r="MRF297" s="579"/>
      <c r="MRG297" s="581"/>
      <c r="MRH297" s="159"/>
      <c r="MRI297" s="159"/>
      <c r="MRJ297" s="579"/>
      <c r="MRK297" s="581"/>
      <c r="MRL297" s="159"/>
      <c r="MRM297" s="159"/>
      <c r="MRN297" s="579"/>
      <c r="MRO297" s="581"/>
      <c r="MRP297" s="159"/>
      <c r="MRQ297" s="159"/>
      <c r="MRR297" s="579"/>
      <c r="MRS297" s="581"/>
      <c r="MRT297" s="159"/>
      <c r="MRU297" s="159"/>
      <c r="MRV297" s="579"/>
      <c r="MRW297" s="581"/>
      <c r="MRX297" s="159"/>
      <c r="MRY297" s="159"/>
      <c r="MRZ297" s="579"/>
      <c r="MSA297" s="581"/>
      <c r="MSB297" s="159"/>
      <c r="MSC297" s="159"/>
      <c r="MSD297" s="579"/>
      <c r="MSE297" s="581"/>
      <c r="MSF297" s="159"/>
      <c r="MSG297" s="159"/>
      <c r="MSH297" s="579"/>
      <c r="MSI297" s="581"/>
      <c r="MSJ297" s="159"/>
      <c r="MSK297" s="159"/>
      <c r="MSL297" s="579"/>
      <c r="MSM297" s="581"/>
      <c r="MSN297" s="159"/>
      <c r="MSO297" s="159"/>
      <c r="MSP297" s="579"/>
      <c r="MSQ297" s="581"/>
      <c r="MSR297" s="159"/>
      <c r="MSS297" s="159"/>
      <c r="MST297" s="579"/>
      <c r="MSU297" s="581"/>
      <c r="MSV297" s="159"/>
      <c r="MSW297" s="159"/>
      <c r="MSX297" s="579"/>
      <c r="MSY297" s="581"/>
      <c r="MSZ297" s="159"/>
      <c r="MTA297" s="159"/>
      <c r="MTB297" s="579"/>
      <c r="MTC297" s="581"/>
      <c r="MTD297" s="159"/>
      <c r="MTE297" s="159"/>
      <c r="MTF297" s="579"/>
      <c r="MTG297" s="581"/>
      <c r="MTH297" s="159"/>
      <c r="MTI297" s="159"/>
      <c r="MTJ297" s="579"/>
      <c r="MTK297" s="581"/>
      <c r="MTL297" s="159"/>
      <c r="MTM297" s="159"/>
      <c r="MTN297" s="579"/>
      <c r="MTO297" s="581"/>
      <c r="MTP297" s="159"/>
      <c r="MTQ297" s="159"/>
      <c r="MTR297" s="579"/>
      <c r="MTS297" s="581"/>
      <c r="MTT297" s="159"/>
      <c r="MTU297" s="159"/>
      <c r="MTV297" s="579"/>
      <c r="MTW297" s="581"/>
      <c r="MTX297" s="159"/>
      <c r="MTY297" s="159"/>
      <c r="MTZ297" s="579"/>
      <c r="MUA297" s="581"/>
      <c r="MUB297" s="159"/>
      <c r="MUC297" s="159"/>
      <c r="MUD297" s="579"/>
      <c r="MUE297" s="581"/>
      <c r="MUF297" s="159"/>
      <c r="MUG297" s="159"/>
      <c r="MUH297" s="579"/>
      <c r="MUI297" s="581"/>
      <c r="MUJ297" s="159"/>
      <c r="MUK297" s="159"/>
      <c r="MUL297" s="579"/>
      <c r="MUM297" s="581"/>
      <c r="MUN297" s="159"/>
      <c r="MUO297" s="159"/>
      <c r="MUP297" s="579"/>
      <c r="MUQ297" s="581"/>
      <c r="MUR297" s="159"/>
      <c r="MUS297" s="159"/>
      <c r="MUT297" s="579"/>
      <c r="MUU297" s="581"/>
      <c r="MUV297" s="159"/>
      <c r="MUW297" s="159"/>
      <c r="MUX297" s="579"/>
      <c r="MUY297" s="581"/>
      <c r="MUZ297" s="159"/>
      <c r="MVA297" s="159"/>
      <c r="MVB297" s="579"/>
      <c r="MVC297" s="581"/>
      <c r="MVD297" s="159"/>
      <c r="MVE297" s="159"/>
      <c r="MVF297" s="579"/>
      <c r="MVG297" s="581"/>
      <c r="MVH297" s="159"/>
      <c r="MVI297" s="159"/>
      <c r="MVJ297" s="579"/>
      <c r="MVK297" s="581"/>
      <c r="MVL297" s="159"/>
      <c r="MVM297" s="159"/>
      <c r="MVN297" s="579"/>
      <c r="MVO297" s="581"/>
      <c r="MVP297" s="159"/>
      <c r="MVQ297" s="159"/>
      <c r="MVR297" s="579"/>
      <c r="MVS297" s="581"/>
      <c r="MVT297" s="159"/>
      <c r="MVU297" s="159"/>
      <c r="MVV297" s="579"/>
      <c r="MVW297" s="581"/>
      <c r="MVX297" s="159"/>
      <c r="MVY297" s="159"/>
      <c r="MVZ297" s="579"/>
      <c r="MWA297" s="581"/>
      <c r="MWB297" s="159"/>
      <c r="MWC297" s="159"/>
      <c r="MWD297" s="579"/>
      <c r="MWE297" s="581"/>
      <c r="MWF297" s="159"/>
      <c r="MWG297" s="159"/>
      <c r="MWH297" s="579"/>
      <c r="MWI297" s="581"/>
      <c r="MWJ297" s="159"/>
      <c r="MWK297" s="159"/>
      <c r="MWL297" s="579"/>
      <c r="MWM297" s="581"/>
      <c r="MWN297" s="159"/>
      <c r="MWO297" s="159"/>
      <c r="MWP297" s="579"/>
      <c r="MWQ297" s="581"/>
      <c r="MWR297" s="159"/>
      <c r="MWS297" s="159"/>
      <c r="MWT297" s="579"/>
      <c r="MWU297" s="581"/>
      <c r="MWV297" s="159"/>
      <c r="MWW297" s="159"/>
      <c r="MWX297" s="579"/>
      <c r="MWY297" s="581"/>
      <c r="MWZ297" s="159"/>
      <c r="MXA297" s="159"/>
      <c r="MXB297" s="579"/>
      <c r="MXC297" s="581"/>
      <c r="MXD297" s="159"/>
      <c r="MXE297" s="159"/>
      <c r="MXF297" s="579"/>
      <c r="MXG297" s="581"/>
      <c r="MXH297" s="159"/>
      <c r="MXI297" s="159"/>
      <c r="MXJ297" s="579"/>
      <c r="MXK297" s="581"/>
      <c r="MXL297" s="159"/>
      <c r="MXM297" s="159"/>
      <c r="MXN297" s="579"/>
      <c r="MXO297" s="581"/>
      <c r="MXP297" s="159"/>
      <c r="MXQ297" s="159"/>
      <c r="MXR297" s="579"/>
      <c r="MXS297" s="581"/>
      <c r="MXT297" s="159"/>
      <c r="MXU297" s="159"/>
      <c r="MXV297" s="579"/>
      <c r="MXW297" s="581"/>
      <c r="MXX297" s="159"/>
      <c r="MXY297" s="159"/>
      <c r="MXZ297" s="579"/>
      <c r="MYA297" s="581"/>
      <c r="MYB297" s="159"/>
      <c r="MYC297" s="159"/>
      <c r="MYD297" s="579"/>
      <c r="MYE297" s="581"/>
      <c r="MYF297" s="159"/>
      <c r="MYG297" s="159"/>
      <c r="MYH297" s="579"/>
      <c r="MYI297" s="581"/>
      <c r="MYJ297" s="159"/>
      <c r="MYK297" s="159"/>
      <c r="MYL297" s="579"/>
      <c r="MYM297" s="581"/>
      <c r="MYN297" s="159"/>
      <c r="MYO297" s="159"/>
      <c r="MYP297" s="579"/>
      <c r="MYQ297" s="581"/>
      <c r="MYR297" s="159"/>
      <c r="MYS297" s="159"/>
      <c r="MYT297" s="579"/>
      <c r="MYU297" s="581"/>
      <c r="MYV297" s="159"/>
      <c r="MYW297" s="159"/>
      <c r="MYX297" s="579"/>
      <c r="MYY297" s="581"/>
      <c r="MYZ297" s="159"/>
      <c r="MZA297" s="159"/>
      <c r="MZB297" s="579"/>
      <c r="MZC297" s="581"/>
      <c r="MZD297" s="159"/>
      <c r="MZE297" s="159"/>
      <c r="MZF297" s="579"/>
      <c r="MZG297" s="581"/>
      <c r="MZH297" s="159"/>
      <c r="MZI297" s="159"/>
      <c r="MZJ297" s="579"/>
      <c r="MZK297" s="581"/>
      <c r="MZL297" s="159"/>
      <c r="MZM297" s="159"/>
      <c r="MZN297" s="579"/>
      <c r="MZO297" s="581"/>
      <c r="MZP297" s="159"/>
      <c r="MZQ297" s="159"/>
      <c r="MZR297" s="579"/>
      <c r="MZS297" s="581"/>
      <c r="MZT297" s="159"/>
      <c r="MZU297" s="159"/>
      <c r="MZV297" s="579"/>
      <c r="MZW297" s="581"/>
      <c r="MZX297" s="159"/>
      <c r="MZY297" s="159"/>
      <c r="MZZ297" s="579"/>
      <c r="NAA297" s="581"/>
      <c r="NAB297" s="159"/>
      <c r="NAC297" s="159"/>
      <c r="NAD297" s="579"/>
      <c r="NAE297" s="581"/>
      <c r="NAF297" s="159"/>
      <c r="NAG297" s="159"/>
      <c r="NAH297" s="579"/>
      <c r="NAI297" s="581"/>
      <c r="NAJ297" s="159"/>
      <c r="NAK297" s="159"/>
      <c r="NAL297" s="579"/>
      <c r="NAM297" s="581"/>
      <c r="NAN297" s="159"/>
      <c r="NAO297" s="159"/>
      <c r="NAP297" s="579"/>
      <c r="NAQ297" s="581"/>
      <c r="NAR297" s="159"/>
      <c r="NAS297" s="159"/>
      <c r="NAT297" s="579"/>
      <c r="NAU297" s="581"/>
      <c r="NAV297" s="159"/>
      <c r="NAW297" s="159"/>
      <c r="NAX297" s="579"/>
      <c r="NAY297" s="581"/>
      <c r="NAZ297" s="159"/>
      <c r="NBA297" s="159"/>
      <c r="NBB297" s="579"/>
      <c r="NBC297" s="581"/>
      <c r="NBD297" s="159"/>
      <c r="NBE297" s="159"/>
      <c r="NBF297" s="579"/>
      <c r="NBG297" s="581"/>
      <c r="NBH297" s="159"/>
      <c r="NBI297" s="159"/>
      <c r="NBJ297" s="579"/>
      <c r="NBK297" s="581"/>
      <c r="NBL297" s="159"/>
      <c r="NBM297" s="159"/>
      <c r="NBN297" s="579"/>
      <c r="NBO297" s="581"/>
      <c r="NBP297" s="159"/>
      <c r="NBQ297" s="159"/>
      <c r="NBR297" s="579"/>
      <c r="NBS297" s="581"/>
      <c r="NBT297" s="159"/>
      <c r="NBU297" s="159"/>
      <c r="NBV297" s="579"/>
      <c r="NBW297" s="581"/>
      <c r="NBX297" s="159"/>
      <c r="NBY297" s="159"/>
      <c r="NBZ297" s="579"/>
      <c r="NCA297" s="581"/>
      <c r="NCB297" s="159"/>
      <c r="NCC297" s="159"/>
      <c r="NCD297" s="579"/>
      <c r="NCE297" s="581"/>
      <c r="NCF297" s="159"/>
      <c r="NCG297" s="159"/>
      <c r="NCH297" s="579"/>
      <c r="NCI297" s="581"/>
      <c r="NCJ297" s="159"/>
      <c r="NCK297" s="159"/>
      <c r="NCL297" s="579"/>
      <c r="NCM297" s="581"/>
      <c r="NCN297" s="159"/>
      <c r="NCO297" s="159"/>
      <c r="NCP297" s="579"/>
      <c r="NCQ297" s="581"/>
      <c r="NCR297" s="159"/>
      <c r="NCS297" s="159"/>
      <c r="NCT297" s="579"/>
      <c r="NCU297" s="581"/>
      <c r="NCV297" s="159"/>
      <c r="NCW297" s="159"/>
      <c r="NCX297" s="579"/>
      <c r="NCY297" s="581"/>
      <c r="NCZ297" s="159"/>
      <c r="NDA297" s="159"/>
      <c r="NDB297" s="579"/>
      <c r="NDC297" s="581"/>
      <c r="NDD297" s="159"/>
      <c r="NDE297" s="159"/>
      <c r="NDF297" s="579"/>
      <c r="NDG297" s="581"/>
      <c r="NDH297" s="159"/>
      <c r="NDI297" s="159"/>
      <c r="NDJ297" s="579"/>
      <c r="NDK297" s="581"/>
      <c r="NDL297" s="159"/>
      <c r="NDM297" s="159"/>
      <c r="NDN297" s="579"/>
      <c r="NDO297" s="581"/>
      <c r="NDP297" s="159"/>
      <c r="NDQ297" s="159"/>
      <c r="NDR297" s="579"/>
      <c r="NDS297" s="581"/>
      <c r="NDT297" s="159"/>
      <c r="NDU297" s="159"/>
      <c r="NDV297" s="579"/>
      <c r="NDW297" s="581"/>
      <c r="NDX297" s="159"/>
      <c r="NDY297" s="159"/>
      <c r="NDZ297" s="579"/>
      <c r="NEA297" s="581"/>
      <c r="NEB297" s="159"/>
      <c r="NEC297" s="159"/>
      <c r="NED297" s="579"/>
      <c r="NEE297" s="581"/>
      <c r="NEF297" s="159"/>
      <c r="NEG297" s="159"/>
      <c r="NEH297" s="579"/>
      <c r="NEI297" s="581"/>
      <c r="NEJ297" s="159"/>
      <c r="NEK297" s="159"/>
      <c r="NEL297" s="579"/>
      <c r="NEM297" s="581"/>
      <c r="NEN297" s="159"/>
      <c r="NEO297" s="159"/>
      <c r="NEP297" s="579"/>
      <c r="NEQ297" s="581"/>
      <c r="NER297" s="159"/>
      <c r="NES297" s="159"/>
      <c r="NET297" s="579"/>
      <c r="NEU297" s="581"/>
      <c r="NEV297" s="159"/>
      <c r="NEW297" s="159"/>
      <c r="NEX297" s="579"/>
      <c r="NEY297" s="581"/>
      <c r="NEZ297" s="159"/>
      <c r="NFA297" s="159"/>
      <c r="NFB297" s="579"/>
      <c r="NFC297" s="581"/>
      <c r="NFD297" s="159"/>
      <c r="NFE297" s="159"/>
      <c r="NFF297" s="579"/>
      <c r="NFG297" s="581"/>
      <c r="NFH297" s="159"/>
      <c r="NFI297" s="159"/>
      <c r="NFJ297" s="579"/>
      <c r="NFK297" s="581"/>
      <c r="NFL297" s="159"/>
      <c r="NFM297" s="159"/>
      <c r="NFN297" s="579"/>
      <c r="NFO297" s="581"/>
      <c r="NFP297" s="159"/>
      <c r="NFQ297" s="159"/>
      <c r="NFR297" s="579"/>
      <c r="NFS297" s="581"/>
      <c r="NFT297" s="159"/>
      <c r="NFU297" s="159"/>
      <c r="NFV297" s="579"/>
      <c r="NFW297" s="581"/>
      <c r="NFX297" s="159"/>
      <c r="NFY297" s="159"/>
      <c r="NFZ297" s="579"/>
      <c r="NGA297" s="581"/>
      <c r="NGB297" s="159"/>
      <c r="NGC297" s="159"/>
      <c r="NGD297" s="579"/>
      <c r="NGE297" s="581"/>
      <c r="NGF297" s="159"/>
      <c r="NGG297" s="159"/>
      <c r="NGH297" s="579"/>
      <c r="NGI297" s="581"/>
      <c r="NGJ297" s="159"/>
      <c r="NGK297" s="159"/>
      <c r="NGL297" s="579"/>
      <c r="NGM297" s="581"/>
      <c r="NGN297" s="159"/>
      <c r="NGO297" s="159"/>
      <c r="NGP297" s="579"/>
      <c r="NGQ297" s="581"/>
      <c r="NGR297" s="159"/>
      <c r="NGS297" s="159"/>
      <c r="NGT297" s="579"/>
      <c r="NGU297" s="581"/>
      <c r="NGV297" s="159"/>
      <c r="NGW297" s="159"/>
      <c r="NGX297" s="579"/>
      <c r="NGY297" s="581"/>
      <c r="NGZ297" s="159"/>
      <c r="NHA297" s="159"/>
      <c r="NHB297" s="579"/>
      <c r="NHC297" s="581"/>
      <c r="NHD297" s="159"/>
      <c r="NHE297" s="159"/>
      <c r="NHF297" s="579"/>
      <c r="NHG297" s="581"/>
      <c r="NHH297" s="159"/>
      <c r="NHI297" s="159"/>
      <c r="NHJ297" s="579"/>
      <c r="NHK297" s="581"/>
      <c r="NHL297" s="159"/>
      <c r="NHM297" s="159"/>
      <c r="NHN297" s="579"/>
      <c r="NHO297" s="581"/>
      <c r="NHP297" s="159"/>
      <c r="NHQ297" s="159"/>
      <c r="NHR297" s="579"/>
      <c r="NHS297" s="581"/>
      <c r="NHT297" s="159"/>
      <c r="NHU297" s="159"/>
      <c r="NHV297" s="579"/>
      <c r="NHW297" s="581"/>
      <c r="NHX297" s="159"/>
      <c r="NHY297" s="159"/>
      <c r="NHZ297" s="579"/>
      <c r="NIA297" s="581"/>
      <c r="NIB297" s="159"/>
      <c r="NIC297" s="159"/>
      <c r="NID297" s="579"/>
      <c r="NIE297" s="581"/>
      <c r="NIF297" s="159"/>
      <c r="NIG297" s="159"/>
      <c r="NIH297" s="579"/>
      <c r="NII297" s="581"/>
      <c r="NIJ297" s="159"/>
      <c r="NIK297" s="159"/>
      <c r="NIL297" s="579"/>
      <c r="NIM297" s="581"/>
      <c r="NIN297" s="159"/>
      <c r="NIO297" s="159"/>
      <c r="NIP297" s="579"/>
      <c r="NIQ297" s="581"/>
      <c r="NIR297" s="159"/>
      <c r="NIS297" s="159"/>
      <c r="NIT297" s="579"/>
      <c r="NIU297" s="581"/>
      <c r="NIV297" s="159"/>
      <c r="NIW297" s="159"/>
      <c r="NIX297" s="579"/>
      <c r="NIY297" s="581"/>
      <c r="NIZ297" s="159"/>
      <c r="NJA297" s="159"/>
      <c r="NJB297" s="579"/>
      <c r="NJC297" s="581"/>
      <c r="NJD297" s="159"/>
      <c r="NJE297" s="159"/>
      <c r="NJF297" s="579"/>
      <c r="NJG297" s="581"/>
      <c r="NJH297" s="159"/>
      <c r="NJI297" s="159"/>
      <c r="NJJ297" s="579"/>
      <c r="NJK297" s="581"/>
      <c r="NJL297" s="159"/>
      <c r="NJM297" s="159"/>
      <c r="NJN297" s="579"/>
      <c r="NJO297" s="581"/>
      <c r="NJP297" s="159"/>
      <c r="NJQ297" s="159"/>
      <c r="NJR297" s="579"/>
      <c r="NJS297" s="581"/>
      <c r="NJT297" s="159"/>
      <c r="NJU297" s="159"/>
      <c r="NJV297" s="579"/>
      <c r="NJW297" s="581"/>
      <c r="NJX297" s="159"/>
      <c r="NJY297" s="159"/>
      <c r="NJZ297" s="579"/>
      <c r="NKA297" s="581"/>
      <c r="NKB297" s="159"/>
      <c r="NKC297" s="159"/>
      <c r="NKD297" s="579"/>
      <c r="NKE297" s="581"/>
      <c r="NKF297" s="159"/>
      <c r="NKG297" s="159"/>
      <c r="NKH297" s="579"/>
      <c r="NKI297" s="581"/>
      <c r="NKJ297" s="159"/>
      <c r="NKK297" s="159"/>
      <c r="NKL297" s="579"/>
      <c r="NKM297" s="581"/>
      <c r="NKN297" s="159"/>
      <c r="NKO297" s="159"/>
      <c r="NKP297" s="579"/>
      <c r="NKQ297" s="581"/>
      <c r="NKR297" s="159"/>
      <c r="NKS297" s="159"/>
      <c r="NKT297" s="579"/>
      <c r="NKU297" s="581"/>
      <c r="NKV297" s="159"/>
      <c r="NKW297" s="159"/>
      <c r="NKX297" s="579"/>
      <c r="NKY297" s="581"/>
      <c r="NKZ297" s="159"/>
      <c r="NLA297" s="159"/>
      <c r="NLB297" s="579"/>
      <c r="NLC297" s="581"/>
      <c r="NLD297" s="159"/>
      <c r="NLE297" s="159"/>
      <c r="NLF297" s="579"/>
      <c r="NLG297" s="581"/>
      <c r="NLH297" s="159"/>
      <c r="NLI297" s="159"/>
      <c r="NLJ297" s="579"/>
      <c r="NLK297" s="581"/>
      <c r="NLL297" s="159"/>
      <c r="NLM297" s="159"/>
      <c r="NLN297" s="579"/>
      <c r="NLO297" s="581"/>
      <c r="NLP297" s="159"/>
      <c r="NLQ297" s="159"/>
      <c r="NLR297" s="579"/>
      <c r="NLS297" s="581"/>
      <c r="NLT297" s="159"/>
      <c r="NLU297" s="159"/>
      <c r="NLV297" s="579"/>
      <c r="NLW297" s="581"/>
      <c r="NLX297" s="159"/>
      <c r="NLY297" s="159"/>
      <c r="NLZ297" s="579"/>
      <c r="NMA297" s="581"/>
      <c r="NMB297" s="159"/>
      <c r="NMC297" s="159"/>
      <c r="NMD297" s="579"/>
      <c r="NME297" s="581"/>
      <c r="NMF297" s="159"/>
      <c r="NMG297" s="159"/>
      <c r="NMH297" s="579"/>
      <c r="NMI297" s="581"/>
      <c r="NMJ297" s="159"/>
      <c r="NMK297" s="159"/>
      <c r="NML297" s="579"/>
      <c r="NMM297" s="581"/>
      <c r="NMN297" s="159"/>
      <c r="NMO297" s="159"/>
      <c r="NMP297" s="579"/>
      <c r="NMQ297" s="581"/>
      <c r="NMR297" s="159"/>
      <c r="NMS297" s="159"/>
      <c r="NMT297" s="579"/>
      <c r="NMU297" s="581"/>
      <c r="NMV297" s="159"/>
      <c r="NMW297" s="159"/>
      <c r="NMX297" s="579"/>
      <c r="NMY297" s="581"/>
      <c r="NMZ297" s="159"/>
      <c r="NNA297" s="159"/>
      <c r="NNB297" s="579"/>
      <c r="NNC297" s="581"/>
      <c r="NND297" s="159"/>
      <c r="NNE297" s="159"/>
      <c r="NNF297" s="579"/>
      <c r="NNG297" s="581"/>
      <c r="NNH297" s="159"/>
      <c r="NNI297" s="159"/>
      <c r="NNJ297" s="579"/>
      <c r="NNK297" s="581"/>
      <c r="NNL297" s="159"/>
      <c r="NNM297" s="159"/>
      <c r="NNN297" s="579"/>
      <c r="NNO297" s="581"/>
      <c r="NNP297" s="159"/>
      <c r="NNQ297" s="159"/>
      <c r="NNR297" s="579"/>
      <c r="NNS297" s="581"/>
      <c r="NNT297" s="159"/>
      <c r="NNU297" s="159"/>
      <c r="NNV297" s="579"/>
      <c r="NNW297" s="581"/>
      <c r="NNX297" s="159"/>
      <c r="NNY297" s="159"/>
      <c r="NNZ297" s="579"/>
      <c r="NOA297" s="581"/>
      <c r="NOB297" s="159"/>
      <c r="NOC297" s="159"/>
      <c r="NOD297" s="579"/>
      <c r="NOE297" s="581"/>
      <c r="NOF297" s="159"/>
      <c r="NOG297" s="159"/>
      <c r="NOH297" s="579"/>
      <c r="NOI297" s="581"/>
      <c r="NOJ297" s="159"/>
      <c r="NOK297" s="159"/>
      <c r="NOL297" s="579"/>
      <c r="NOM297" s="581"/>
      <c r="NON297" s="159"/>
      <c r="NOO297" s="159"/>
      <c r="NOP297" s="579"/>
      <c r="NOQ297" s="581"/>
      <c r="NOR297" s="159"/>
      <c r="NOS297" s="159"/>
      <c r="NOT297" s="579"/>
      <c r="NOU297" s="581"/>
      <c r="NOV297" s="159"/>
      <c r="NOW297" s="159"/>
      <c r="NOX297" s="579"/>
      <c r="NOY297" s="581"/>
      <c r="NOZ297" s="159"/>
      <c r="NPA297" s="159"/>
      <c r="NPB297" s="579"/>
      <c r="NPC297" s="581"/>
      <c r="NPD297" s="159"/>
      <c r="NPE297" s="159"/>
      <c r="NPF297" s="579"/>
      <c r="NPG297" s="581"/>
      <c r="NPH297" s="159"/>
      <c r="NPI297" s="159"/>
      <c r="NPJ297" s="579"/>
      <c r="NPK297" s="581"/>
      <c r="NPL297" s="159"/>
      <c r="NPM297" s="159"/>
      <c r="NPN297" s="579"/>
      <c r="NPO297" s="581"/>
      <c r="NPP297" s="159"/>
      <c r="NPQ297" s="159"/>
      <c r="NPR297" s="579"/>
      <c r="NPS297" s="581"/>
      <c r="NPT297" s="159"/>
      <c r="NPU297" s="159"/>
      <c r="NPV297" s="579"/>
      <c r="NPW297" s="581"/>
      <c r="NPX297" s="159"/>
      <c r="NPY297" s="159"/>
      <c r="NPZ297" s="579"/>
      <c r="NQA297" s="581"/>
      <c r="NQB297" s="159"/>
      <c r="NQC297" s="159"/>
      <c r="NQD297" s="579"/>
      <c r="NQE297" s="581"/>
      <c r="NQF297" s="159"/>
      <c r="NQG297" s="159"/>
      <c r="NQH297" s="579"/>
      <c r="NQI297" s="581"/>
      <c r="NQJ297" s="159"/>
      <c r="NQK297" s="159"/>
      <c r="NQL297" s="579"/>
      <c r="NQM297" s="581"/>
      <c r="NQN297" s="159"/>
      <c r="NQO297" s="159"/>
      <c r="NQP297" s="579"/>
      <c r="NQQ297" s="581"/>
      <c r="NQR297" s="159"/>
      <c r="NQS297" s="159"/>
      <c r="NQT297" s="579"/>
      <c r="NQU297" s="581"/>
      <c r="NQV297" s="159"/>
      <c r="NQW297" s="159"/>
      <c r="NQX297" s="579"/>
      <c r="NQY297" s="581"/>
      <c r="NQZ297" s="159"/>
      <c r="NRA297" s="159"/>
      <c r="NRB297" s="579"/>
      <c r="NRC297" s="581"/>
      <c r="NRD297" s="159"/>
      <c r="NRE297" s="159"/>
      <c r="NRF297" s="579"/>
      <c r="NRG297" s="581"/>
      <c r="NRH297" s="159"/>
      <c r="NRI297" s="159"/>
      <c r="NRJ297" s="579"/>
      <c r="NRK297" s="581"/>
      <c r="NRL297" s="159"/>
      <c r="NRM297" s="159"/>
      <c r="NRN297" s="579"/>
      <c r="NRO297" s="581"/>
      <c r="NRP297" s="159"/>
      <c r="NRQ297" s="159"/>
      <c r="NRR297" s="579"/>
      <c r="NRS297" s="581"/>
      <c r="NRT297" s="159"/>
      <c r="NRU297" s="159"/>
      <c r="NRV297" s="579"/>
      <c r="NRW297" s="581"/>
      <c r="NRX297" s="159"/>
      <c r="NRY297" s="159"/>
      <c r="NRZ297" s="579"/>
      <c r="NSA297" s="581"/>
      <c r="NSB297" s="159"/>
      <c r="NSC297" s="159"/>
      <c r="NSD297" s="579"/>
      <c r="NSE297" s="581"/>
      <c r="NSF297" s="159"/>
      <c r="NSG297" s="159"/>
      <c r="NSH297" s="579"/>
      <c r="NSI297" s="581"/>
      <c r="NSJ297" s="159"/>
      <c r="NSK297" s="159"/>
      <c r="NSL297" s="579"/>
      <c r="NSM297" s="581"/>
      <c r="NSN297" s="159"/>
      <c r="NSO297" s="159"/>
      <c r="NSP297" s="579"/>
      <c r="NSQ297" s="581"/>
      <c r="NSR297" s="159"/>
      <c r="NSS297" s="159"/>
      <c r="NST297" s="579"/>
      <c r="NSU297" s="581"/>
      <c r="NSV297" s="159"/>
      <c r="NSW297" s="159"/>
      <c r="NSX297" s="579"/>
      <c r="NSY297" s="581"/>
      <c r="NSZ297" s="159"/>
      <c r="NTA297" s="159"/>
      <c r="NTB297" s="579"/>
      <c r="NTC297" s="581"/>
      <c r="NTD297" s="159"/>
      <c r="NTE297" s="159"/>
      <c r="NTF297" s="579"/>
      <c r="NTG297" s="581"/>
      <c r="NTH297" s="159"/>
      <c r="NTI297" s="159"/>
      <c r="NTJ297" s="579"/>
      <c r="NTK297" s="581"/>
      <c r="NTL297" s="159"/>
      <c r="NTM297" s="159"/>
      <c r="NTN297" s="579"/>
      <c r="NTO297" s="581"/>
      <c r="NTP297" s="159"/>
      <c r="NTQ297" s="159"/>
      <c r="NTR297" s="579"/>
      <c r="NTS297" s="581"/>
      <c r="NTT297" s="159"/>
      <c r="NTU297" s="159"/>
      <c r="NTV297" s="579"/>
      <c r="NTW297" s="581"/>
      <c r="NTX297" s="159"/>
      <c r="NTY297" s="159"/>
      <c r="NTZ297" s="579"/>
      <c r="NUA297" s="581"/>
      <c r="NUB297" s="159"/>
      <c r="NUC297" s="159"/>
      <c r="NUD297" s="579"/>
      <c r="NUE297" s="581"/>
      <c r="NUF297" s="159"/>
      <c r="NUG297" s="159"/>
      <c r="NUH297" s="579"/>
      <c r="NUI297" s="581"/>
      <c r="NUJ297" s="159"/>
      <c r="NUK297" s="159"/>
      <c r="NUL297" s="579"/>
      <c r="NUM297" s="581"/>
      <c r="NUN297" s="159"/>
      <c r="NUO297" s="159"/>
      <c r="NUP297" s="579"/>
      <c r="NUQ297" s="581"/>
      <c r="NUR297" s="159"/>
      <c r="NUS297" s="159"/>
      <c r="NUT297" s="579"/>
      <c r="NUU297" s="581"/>
      <c r="NUV297" s="159"/>
      <c r="NUW297" s="159"/>
      <c r="NUX297" s="579"/>
      <c r="NUY297" s="581"/>
      <c r="NUZ297" s="159"/>
      <c r="NVA297" s="159"/>
      <c r="NVB297" s="579"/>
      <c r="NVC297" s="581"/>
      <c r="NVD297" s="159"/>
      <c r="NVE297" s="159"/>
      <c r="NVF297" s="579"/>
      <c r="NVG297" s="581"/>
      <c r="NVH297" s="159"/>
      <c r="NVI297" s="159"/>
      <c r="NVJ297" s="579"/>
      <c r="NVK297" s="581"/>
      <c r="NVL297" s="159"/>
      <c r="NVM297" s="159"/>
      <c r="NVN297" s="579"/>
      <c r="NVO297" s="581"/>
      <c r="NVP297" s="159"/>
      <c r="NVQ297" s="159"/>
      <c r="NVR297" s="579"/>
      <c r="NVS297" s="581"/>
      <c r="NVT297" s="159"/>
      <c r="NVU297" s="159"/>
      <c r="NVV297" s="579"/>
      <c r="NVW297" s="581"/>
      <c r="NVX297" s="159"/>
      <c r="NVY297" s="159"/>
      <c r="NVZ297" s="579"/>
      <c r="NWA297" s="581"/>
      <c r="NWB297" s="159"/>
      <c r="NWC297" s="159"/>
      <c r="NWD297" s="579"/>
      <c r="NWE297" s="581"/>
      <c r="NWF297" s="159"/>
      <c r="NWG297" s="159"/>
      <c r="NWH297" s="579"/>
      <c r="NWI297" s="581"/>
      <c r="NWJ297" s="159"/>
      <c r="NWK297" s="159"/>
      <c r="NWL297" s="579"/>
      <c r="NWM297" s="581"/>
      <c r="NWN297" s="159"/>
      <c r="NWO297" s="159"/>
      <c r="NWP297" s="579"/>
      <c r="NWQ297" s="581"/>
      <c r="NWR297" s="159"/>
      <c r="NWS297" s="159"/>
      <c r="NWT297" s="579"/>
      <c r="NWU297" s="581"/>
      <c r="NWV297" s="159"/>
      <c r="NWW297" s="159"/>
      <c r="NWX297" s="579"/>
      <c r="NWY297" s="581"/>
      <c r="NWZ297" s="159"/>
      <c r="NXA297" s="159"/>
      <c r="NXB297" s="579"/>
      <c r="NXC297" s="581"/>
      <c r="NXD297" s="159"/>
      <c r="NXE297" s="159"/>
      <c r="NXF297" s="579"/>
      <c r="NXG297" s="581"/>
      <c r="NXH297" s="159"/>
      <c r="NXI297" s="159"/>
      <c r="NXJ297" s="579"/>
      <c r="NXK297" s="581"/>
      <c r="NXL297" s="159"/>
      <c r="NXM297" s="159"/>
      <c r="NXN297" s="579"/>
      <c r="NXO297" s="581"/>
      <c r="NXP297" s="159"/>
      <c r="NXQ297" s="159"/>
      <c r="NXR297" s="579"/>
      <c r="NXS297" s="581"/>
      <c r="NXT297" s="159"/>
      <c r="NXU297" s="159"/>
      <c r="NXV297" s="579"/>
      <c r="NXW297" s="581"/>
      <c r="NXX297" s="159"/>
      <c r="NXY297" s="159"/>
      <c r="NXZ297" s="579"/>
      <c r="NYA297" s="581"/>
      <c r="NYB297" s="159"/>
      <c r="NYC297" s="159"/>
      <c r="NYD297" s="579"/>
      <c r="NYE297" s="581"/>
      <c r="NYF297" s="159"/>
      <c r="NYG297" s="159"/>
      <c r="NYH297" s="579"/>
      <c r="NYI297" s="581"/>
      <c r="NYJ297" s="159"/>
      <c r="NYK297" s="159"/>
      <c r="NYL297" s="579"/>
      <c r="NYM297" s="581"/>
      <c r="NYN297" s="159"/>
      <c r="NYO297" s="159"/>
      <c r="NYP297" s="579"/>
      <c r="NYQ297" s="581"/>
      <c r="NYR297" s="159"/>
      <c r="NYS297" s="159"/>
      <c r="NYT297" s="579"/>
      <c r="NYU297" s="581"/>
      <c r="NYV297" s="159"/>
      <c r="NYW297" s="159"/>
      <c r="NYX297" s="579"/>
      <c r="NYY297" s="581"/>
      <c r="NYZ297" s="159"/>
      <c r="NZA297" s="159"/>
      <c r="NZB297" s="579"/>
      <c r="NZC297" s="581"/>
      <c r="NZD297" s="159"/>
      <c r="NZE297" s="159"/>
      <c r="NZF297" s="579"/>
      <c r="NZG297" s="581"/>
      <c r="NZH297" s="159"/>
      <c r="NZI297" s="159"/>
      <c r="NZJ297" s="579"/>
      <c r="NZK297" s="581"/>
      <c r="NZL297" s="159"/>
      <c r="NZM297" s="159"/>
      <c r="NZN297" s="579"/>
      <c r="NZO297" s="581"/>
      <c r="NZP297" s="159"/>
      <c r="NZQ297" s="159"/>
      <c r="NZR297" s="579"/>
      <c r="NZS297" s="581"/>
      <c r="NZT297" s="159"/>
      <c r="NZU297" s="159"/>
      <c r="NZV297" s="579"/>
      <c r="NZW297" s="581"/>
      <c r="NZX297" s="159"/>
      <c r="NZY297" s="159"/>
      <c r="NZZ297" s="579"/>
      <c r="OAA297" s="581"/>
      <c r="OAB297" s="159"/>
      <c r="OAC297" s="159"/>
      <c r="OAD297" s="579"/>
      <c r="OAE297" s="581"/>
      <c r="OAF297" s="159"/>
      <c r="OAG297" s="159"/>
      <c r="OAH297" s="579"/>
      <c r="OAI297" s="581"/>
      <c r="OAJ297" s="159"/>
      <c r="OAK297" s="159"/>
      <c r="OAL297" s="579"/>
      <c r="OAM297" s="581"/>
      <c r="OAN297" s="159"/>
      <c r="OAO297" s="159"/>
      <c r="OAP297" s="579"/>
      <c r="OAQ297" s="581"/>
      <c r="OAR297" s="159"/>
      <c r="OAS297" s="159"/>
      <c r="OAT297" s="579"/>
      <c r="OAU297" s="581"/>
      <c r="OAV297" s="159"/>
      <c r="OAW297" s="159"/>
      <c r="OAX297" s="579"/>
      <c r="OAY297" s="581"/>
      <c r="OAZ297" s="159"/>
      <c r="OBA297" s="159"/>
      <c r="OBB297" s="579"/>
      <c r="OBC297" s="581"/>
      <c r="OBD297" s="159"/>
      <c r="OBE297" s="159"/>
      <c r="OBF297" s="579"/>
      <c r="OBG297" s="581"/>
      <c r="OBH297" s="159"/>
      <c r="OBI297" s="159"/>
      <c r="OBJ297" s="579"/>
      <c r="OBK297" s="581"/>
      <c r="OBL297" s="159"/>
      <c r="OBM297" s="159"/>
      <c r="OBN297" s="579"/>
      <c r="OBO297" s="581"/>
      <c r="OBP297" s="159"/>
      <c r="OBQ297" s="159"/>
      <c r="OBR297" s="579"/>
      <c r="OBS297" s="581"/>
      <c r="OBT297" s="159"/>
      <c r="OBU297" s="159"/>
      <c r="OBV297" s="579"/>
      <c r="OBW297" s="581"/>
      <c r="OBX297" s="159"/>
      <c r="OBY297" s="159"/>
      <c r="OBZ297" s="579"/>
      <c r="OCA297" s="581"/>
      <c r="OCB297" s="159"/>
      <c r="OCC297" s="159"/>
      <c r="OCD297" s="579"/>
      <c r="OCE297" s="581"/>
      <c r="OCF297" s="159"/>
      <c r="OCG297" s="159"/>
      <c r="OCH297" s="579"/>
      <c r="OCI297" s="581"/>
      <c r="OCJ297" s="159"/>
      <c r="OCK297" s="159"/>
      <c r="OCL297" s="579"/>
      <c r="OCM297" s="581"/>
      <c r="OCN297" s="159"/>
      <c r="OCO297" s="159"/>
      <c r="OCP297" s="579"/>
      <c r="OCQ297" s="581"/>
      <c r="OCR297" s="159"/>
      <c r="OCS297" s="159"/>
      <c r="OCT297" s="579"/>
      <c r="OCU297" s="581"/>
      <c r="OCV297" s="159"/>
      <c r="OCW297" s="159"/>
      <c r="OCX297" s="579"/>
      <c r="OCY297" s="581"/>
      <c r="OCZ297" s="159"/>
      <c r="ODA297" s="159"/>
      <c r="ODB297" s="579"/>
      <c r="ODC297" s="581"/>
      <c r="ODD297" s="159"/>
      <c r="ODE297" s="159"/>
      <c r="ODF297" s="579"/>
      <c r="ODG297" s="581"/>
      <c r="ODH297" s="159"/>
      <c r="ODI297" s="159"/>
      <c r="ODJ297" s="579"/>
      <c r="ODK297" s="581"/>
      <c r="ODL297" s="159"/>
      <c r="ODM297" s="159"/>
      <c r="ODN297" s="579"/>
      <c r="ODO297" s="581"/>
      <c r="ODP297" s="159"/>
      <c r="ODQ297" s="159"/>
      <c r="ODR297" s="579"/>
      <c r="ODS297" s="581"/>
      <c r="ODT297" s="159"/>
      <c r="ODU297" s="159"/>
      <c r="ODV297" s="579"/>
      <c r="ODW297" s="581"/>
      <c r="ODX297" s="159"/>
      <c r="ODY297" s="159"/>
      <c r="ODZ297" s="579"/>
      <c r="OEA297" s="581"/>
      <c r="OEB297" s="159"/>
      <c r="OEC297" s="159"/>
      <c r="OED297" s="579"/>
      <c r="OEE297" s="581"/>
      <c r="OEF297" s="159"/>
      <c r="OEG297" s="159"/>
      <c r="OEH297" s="579"/>
      <c r="OEI297" s="581"/>
      <c r="OEJ297" s="159"/>
      <c r="OEK297" s="159"/>
      <c r="OEL297" s="579"/>
      <c r="OEM297" s="581"/>
      <c r="OEN297" s="159"/>
      <c r="OEO297" s="159"/>
      <c r="OEP297" s="579"/>
      <c r="OEQ297" s="581"/>
      <c r="OER297" s="159"/>
      <c r="OES297" s="159"/>
      <c r="OET297" s="579"/>
      <c r="OEU297" s="581"/>
      <c r="OEV297" s="159"/>
      <c r="OEW297" s="159"/>
      <c r="OEX297" s="579"/>
      <c r="OEY297" s="581"/>
      <c r="OEZ297" s="159"/>
      <c r="OFA297" s="159"/>
      <c r="OFB297" s="579"/>
      <c r="OFC297" s="581"/>
      <c r="OFD297" s="159"/>
      <c r="OFE297" s="159"/>
      <c r="OFF297" s="579"/>
      <c r="OFG297" s="581"/>
      <c r="OFH297" s="159"/>
      <c r="OFI297" s="159"/>
      <c r="OFJ297" s="579"/>
      <c r="OFK297" s="581"/>
      <c r="OFL297" s="159"/>
      <c r="OFM297" s="159"/>
      <c r="OFN297" s="579"/>
      <c r="OFO297" s="581"/>
      <c r="OFP297" s="159"/>
      <c r="OFQ297" s="159"/>
      <c r="OFR297" s="579"/>
      <c r="OFS297" s="581"/>
      <c r="OFT297" s="159"/>
      <c r="OFU297" s="159"/>
      <c r="OFV297" s="579"/>
      <c r="OFW297" s="581"/>
      <c r="OFX297" s="159"/>
      <c r="OFY297" s="159"/>
      <c r="OFZ297" s="579"/>
      <c r="OGA297" s="581"/>
      <c r="OGB297" s="159"/>
      <c r="OGC297" s="159"/>
      <c r="OGD297" s="579"/>
      <c r="OGE297" s="581"/>
      <c r="OGF297" s="159"/>
      <c r="OGG297" s="159"/>
      <c r="OGH297" s="579"/>
      <c r="OGI297" s="581"/>
      <c r="OGJ297" s="159"/>
      <c r="OGK297" s="159"/>
      <c r="OGL297" s="579"/>
      <c r="OGM297" s="581"/>
      <c r="OGN297" s="159"/>
      <c r="OGO297" s="159"/>
      <c r="OGP297" s="579"/>
      <c r="OGQ297" s="581"/>
      <c r="OGR297" s="159"/>
      <c r="OGS297" s="159"/>
      <c r="OGT297" s="579"/>
      <c r="OGU297" s="581"/>
      <c r="OGV297" s="159"/>
      <c r="OGW297" s="159"/>
      <c r="OGX297" s="579"/>
      <c r="OGY297" s="581"/>
      <c r="OGZ297" s="159"/>
      <c r="OHA297" s="159"/>
      <c r="OHB297" s="579"/>
      <c r="OHC297" s="581"/>
      <c r="OHD297" s="159"/>
      <c r="OHE297" s="159"/>
      <c r="OHF297" s="579"/>
      <c r="OHG297" s="581"/>
      <c r="OHH297" s="159"/>
      <c r="OHI297" s="159"/>
      <c r="OHJ297" s="579"/>
      <c r="OHK297" s="581"/>
      <c r="OHL297" s="159"/>
      <c r="OHM297" s="159"/>
      <c r="OHN297" s="579"/>
      <c r="OHO297" s="581"/>
      <c r="OHP297" s="159"/>
      <c r="OHQ297" s="159"/>
      <c r="OHR297" s="579"/>
      <c r="OHS297" s="581"/>
      <c r="OHT297" s="159"/>
      <c r="OHU297" s="159"/>
      <c r="OHV297" s="579"/>
      <c r="OHW297" s="581"/>
      <c r="OHX297" s="159"/>
      <c r="OHY297" s="159"/>
      <c r="OHZ297" s="579"/>
      <c r="OIA297" s="581"/>
      <c r="OIB297" s="159"/>
      <c r="OIC297" s="159"/>
      <c r="OID297" s="579"/>
      <c r="OIE297" s="581"/>
      <c r="OIF297" s="159"/>
      <c r="OIG297" s="159"/>
      <c r="OIH297" s="579"/>
      <c r="OII297" s="581"/>
      <c r="OIJ297" s="159"/>
      <c r="OIK297" s="159"/>
      <c r="OIL297" s="579"/>
      <c r="OIM297" s="581"/>
      <c r="OIN297" s="159"/>
      <c r="OIO297" s="159"/>
      <c r="OIP297" s="579"/>
      <c r="OIQ297" s="581"/>
      <c r="OIR297" s="159"/>
      <c r="OIS297" s="159"/>
      <c r="OIT297" s="579"/>
      <c r="OIU297" s="581"/>
      <c r="OIV297" s="159"/>
      <c r="OIW297" s="159"/>
      <c r="OIX297" s="579"/>
      <c r="OIY297" s="581"/>
      <c r="OIZ297" s="159"/>
      <c r="OJA297" s="159"/>
      <c r="OJB297" s="579"/>
      <c r="OJC297" s="581"/>
      <c r="OJD297" s="159"/>
      <c r="OJE297" s="159"/>
      <c r="OJF297" s="579"/>
      <c r="OJG297" s="581"/>
      <c r="OJH297" s="159"/>
      <c r="OJI297" s="159"/>
      <c r="OJJ297" s="579"/>
      <c r="OJK297" s="581"/>
      <c r="OJL297" s="159"/>
      <c r="OJM297" s="159"/>
      <c r="OJN297" s="579"/>
      <c r="OJO297" s="581"/>
      <c r="OJP297" s="159"/>
      <c r="OJQ297" s="159"/>
      <c r="OJR297" s="579"/>
      <c r="OJS297" s="581"/>
      <c r="OJT297" s="159"/>
      <c r="OJU297" s="159"/>
      <c r="OJV297" s="579"/>
      <c r="OJW297" s="581"/>
      <c r="OJX297" s="159"/>
      <c r="OJY297" s="159"/>
      <c r="OJZ297" s="579"/>
      <c r="OKA297" s="581"/>
      <c r="OKB297" s="159"/>
      <c r="OKC297" s="159"/>
      <c r="OKD297" s="579"/>
      <c r="OKE297" s="581"/>
      <c r="OKF297" s="159"/>
      <c r="OKG297" s="159"/>
      <c r="OKH297" s="579"/>
      <c r="OKI297" s="581"/>
      <c r="OKJ297" s="159"/>
      <c r="OKK297" s="159"/>
      <c r="OKL297" s="579"/>
      <c r="OKM297" s="581"/>
      <c r="OKN297" s="159"/>
      <c r="OKO297" s="159"/>
      <c r="OKP297" s="579"/>
      <c r="OKQ297" s="581"/>
      <c r="OKR297" s="159"/>
      <c r="OKS297" s="159"/>
      <c r="OKT297" s="579"/>
      <c r="OKU297" s="581"/>
      <c r="OKV297" s="159"/>
      <c r="OKW297" s="159"/>
      <c r="OKX297" s="579"/>
      <c r="OKY297" s="581"/>
      <c r="OKZ297" s="159"/>
      <c r="OLA297" s="159"/>
      <c r="OLB297" s="579"/>
      <c r="OLC297" s="581"/>
      <c r="OLD297" s="159"/>
      <c r="OLE297" s="159"/>
      <c r="OLF297" s="579"/>
      <c r="OLG297" s="581"/>
      <c r="OLH297" s="159"/>
      <c r="OLI297" s="159"/>
      <c r="OLJ297" s="579"/>
      <c r="OLK297" s="581"/>
      <c r="OLL297" s="159"/>
      <c r="OLM297" s="159"/>
      <c r="OLN297" s="579"/>
      <c r="OLO297" s="581"/>
      <c r="OLP297" s="159"/>
      <c r="OLQ297" s="159"/>
      <c r="OLR297" s="579"/>
      <c r="OLS297" s="581"/>
      <c r="OLT297" s="159"/>
      <c r="OLU297" s="159"/>
      <c r="OLV297" s="579"/>
      <c r="OLW297" s="581"/>
      <c r="OLX297" s="159"/>
      <c r="OLY297" s="159"/>
      <c r="OLZ297" s="579"/>
      <c r="OMA297" s="581"/>
      <c r="OMB297" s="159"/>
      <c r="OMC297" s="159"/>
      <c r="OMD297" s="579"/>
      <c r="OME297" s="581"/>
      <c r="OMF297" s="159"/>
      <c r="OMG297" s="159"/>
      <c r="OMH297" s="579"/>
      <c r="OMI297" s="581"/>
      <c r="OMJ297" s="159"/>
      <c r="OMK297" s="159"/>
      <c r="OML297" s="579"/>
      <c r="OMM297" s="581"/>
      <c r="OMN297" s="159"/>
      <c r="OMO297" s="159"/>
      <c r="OMP297" s="579"/>
      <c r="OMQ297" s="581"/>
      <c r="OMR297" s="159"/>
      <c r="OMS297" s="159"/>
      <c r="OMT297" s="579"/>
      <c r="OMU297" s="581"/>
      <c r="OMV297" s="159"/>
      <c r="OMW297" s="159"/>
      <c r="OMX297" s="579"/>
      <c r="OMY297" s="581"/>
      <c r="OMZ297" s="159"/>
      <c r="ONA297" s="159"/>
      <c r="ONB297" s="579"/>
      <c r="ONC297" s="581"/>
      <c r="OND297" s="159"/>
      <c r="ONE297" s="159"/>
      <c r="ONF297" s="579"/>
      <c r="ONG297" s="581"/>
      <c r="ONH297" s="159"/>
      <c r="ONI297" s="159"/>
      <c r="ONJ297" s="579"/>
      <c r="ONK297" s="581"/>
      <c r="ONL297" s="159"/>
      <c r="ONM297" s="159"/>
      <c r="ONN297" s="579"/>
      <c r="ONO297" s="581"/>
      <c r="ONP297" s="159"/>
      <c r="ONQ297" s="159"/>
      <c r="ONR297" s="579"/>
      <c r="ONS297" s="581"/>
      <c r="ONT297" s="159"/>
      <c r="ONU297" s="159"/>
      <c r="ONV297" s="579"/>
      <c r="ONW297" s="581"/>
      <c r="ONX297" s="159"/>
      <c r="ONY297" s="159"/>
      <c r="ONZ297" s="579"/>
      <c r="OOA297" s="581"/>
      <c r="OOB297" s="159"/>
      <c r="OOC297" s="159"/>
      <c r="OOD297" s="579"/>
      <c r="OOE297" s="581"/>
      <c r="OOF297" s="159"/>
      <c r="OOG297" s="159"/>
      <c r="OOH297" s="579"/>
      <c r="OOI297" s="581"/>
      <c r="OOJ297" s="159"/>
      <c r="OOK297" s="159"/>
      <c r="OOL297" s="579"/>
      <c r="OOM297" s="581"/>
      <c r="OON297" s="159"/>
      <c r="OOO297" s="159"/>
      <c r="OOP297" s="579"/>
      <c r="OOQ297" s="581"/>
      <c r="OOR297" s="159"/>
      <c r="OOS297" s="159"/>
      <c r="OOT297" s="579"/>
      <c r="OOU297" s="581"/>
      <c r="OOV297" s="159"/>
      <c r="OOW297" s="159"/>
      <c r="OOX297" s="579"/>
      <c r="OOY297" s="581"/>
      <c r="OOZ297" s="159"/>
      <c r="OPA297" s="159"/>
      <c r="OPB297" s="579"/>
      <c r="OPC297" s="581"/>
      <c r="OPD297" s="159"/>
      <c r="OPE297" s="159"/>
      <c r="OPF297" s="579"/>
      <c r="OPG297" s="581"/>
      <c r="OPH297" s="159"/>
      <c r="OPI297" s="159"/>
      <c r="OPJ297" s="579"/>
      <c r="OPK297" s="581"/>
      <c r="OPL297" s="159"/>
      <c r="OPM297" s="159"/>
      <c r="OPN297" s="579"/>
      <c r="OPO297" s="581"/>
      <c r="OPP297" s="159"/>
      <c r="OPQ297" s="159"/>
      <c r="OPR297" s="579"/>
      <c r="OPS297" s="581"/>
      <c r="OPT297" s="159"/>
      <c r="OPU297" s="159"/>
      <c r="OPV297" s="579"/>
      <c r="OPW297" s="581"/>
      <c r="OPX297" s="159"/>
      <c r="OPY297" s="159"/>
      <c r="OPZ297" s="579"/>
      <c r="OQA297" s="581"/>
      <c r="OQB297" s="159"/>
      <c r="OQC297" s="159"/>
      <c r="OQD297" s="579"/>
      <c r="OQE297" s="581"/>
      <c r="OQF297" s="159"/>
      <c r="OQG297" s="159"/>
      <c r="OQH297" s="579"/>
      <c r="OQI297" s="581"/>
      <c r="OQJ297" s="159"/>
      <c r="OQK297" s="159"/>
      <c r="OQL297" s="579"/>
      <c r="OQM297" s="581"/>
      <c r="OQN297" s="159"/>
      <c r="OQO297" s="159"/>
      <c r="OQP297" s="579"/>
      <c r="OQQ297" s="581"/>
      <c r="OQR297" s="159"/>
      <c r="OQS297" s="159"/>
      <c r="OQT297" s="579"/>
      <c r="OQU297" s="581"/>
      <c r="OQV297" s="159"/>
      <c r="OQW297" s="159"/>
      <c r="OQX297" s="579"/>
      <c r="OQY297" s="581"/>
      <c r="OQZ297" s="159"/>
      <c r="ORA297" s="159"/>
      <c r="ORB297" s="579"/>
      <c r="ORC297" s="581"/>
      <c r="ORD297" s="159"/>
      <c r="ORE297" s="159"/>
      <c r="ORF297" s="579"/>
      <c r="ORG297" s="581"/>
      <c r="ORH297" s="159"/>
      <c r="ORI297" s="159"/>
      <c r="ORJ297" s="579"/>
      <c r="ORK297" s="581"/>
      <c r="ORL297" s="159"/>
      <c r="ORM297" s="159"/>
      <c r="ORN297" s="579"/>
      <c r="ORO297" s="581"/>
      <c r="ORP297" s="159"/>
      <c r="ORQ297" s="159"/>
      <c r="ORR297" s="579"/>
      <c r="ORS297" s="581"/>
      <c r="ORT297" s="159"/>
      <c r="ORU297" s="159"/>
      <c r="ORV297" s="579"/>
      <c r="ORW297" s="581"/>
      <c r="ORX297" s="159"/>
      <c r="ORY297" s="159"/>
      <c r="ORZ297" s="579"/>
      <c r="OSA297" s="581"/>
      <c r="OSB297" s="159"/>
      <c r="OSC297" s="159"/>
      <c r="OSD297" s="579"/>
      <c r="OSE297" s="581"/>
      <c r="OSF297" s="159"/>
      <c r="OSG297" s="159"/>
      <c r="OSH297" s="579"/>
      <c r="OSI297" s="581"/>
      <c r="OSJ297" s="159"/>
      <c r="OSK297" s="159"/>
      <c r="OSL297" s="579"/>
      <c r="OSM297" s="581"/>
      <c r="OSN297" s="159"/>
      <c r="OSO297" s="159"/>
      <c r="OSP297" s="579"/>
      <c r="OSQ297" s="581"/>
      <c r="OSR297" s="159"/>
      <c r="OSS297" s="159"/>
      <c r="OST297" s="579"/>
      <c r="OSU297" s="581"/>
      <c r="OSV297" s="159"/>
      <c r="OSW297" s="159"/>
      <c r="OSX297" s="579"/>
      <c r="OSY297" s="581"/>
      <c r="OSZ297" s="159"/>
      <c r="OTA297" s="159"/>
      <c r="OTB297" s="579"/>
      <c r="OTC297" s="581"/>
      <c r="OTD297" s="159"/>
      <c r="OTE297" s="159"/>
      <c r="OTF297" s="579"/>
      <c r="OTG297" s="581"/>
      <c r="OTH297" s="159"/>
      <c r="OTI297" s="159"/>
      <c r="OTJ297" s="579"/>
      <c r="OTK297" s="581"/>
      <c r="OTL297" s="159"/>
      <c r="OTM297" s="159"/>
      <c r="OTN297" s="579"/>
      <c r="OTO297" s="581"/>
      <c r="OTP297" s="159"/>
      <c r="OTQ297" s="159"/>
      <c r="OTR297" s="579"/>
      <c r="OTS297" s="581"/>
      <c r="OTT297" s="159"/>
      <c r="OTU297" s="159"/>
      <c r="OTV297" s="579"/>
      <c r="OTW297" s="581"/>
      <c r="OTX297" s="159"/>
      <c r="OTY297" s="159"/>
      <c r="OTZ297" s="579"/>
      <c r="OUA297" s="581"/>
      <c r="OUB297" s="159"/>
      <c r="OUC297" s="159"/>
      <c r="OUD297" s="579"/>
      <c r="OUE297" s="581"/>
      <c r="OUF297" s="159"/>
      <c r="OUG297" s="159"/>
      <c r="OUH297" s="579"/>
      <c r="OUI297" s="581"/>
      <c r="OUJ297" s="159"/>
      <c r="OUK297" s="159"/>
      <c r="OUL297" s="579"/>
      <c r="OUM297" s="581"/>
      <c r="OUN297" s="159"/>
      <c r="OUO297" s="159"/>
      <c r="OUP297" s="579"/>
      <c r="OUQ297" s="581"/>
      <c r="OUR297" s="159"/>
      <c r="OUS297" s="159"/>
      <c r="OUT297" s="579"/>
      <c r="OUU297" s="581"/>
      <c r="OUV297" s="159"/>
      <c r="OUW297" s="159"/>
      <c r="OUX297" s="579"/>
      <c r="OUY297" s="581"/>
      <c r="OUZ297" s="159"/>
      <c r="OVA297" s="159"/>
      <c r="OVB297" s="579"/>
      <c r="OVC297" s="581"/>
      <c r="OVD297" s="159"/>
      <c r="OVE297" s="159"/>
      <c r="OVF297" s="579"/>
      <c r="OVG297" s="581"/>
      <c r="OVH297" s="159"/>
      <c r="OVI297" s="159"/>
      <c r="OVJ297" s="579"/>
      <c r="OVK297" s="581"/>
      <c r="OVL297" s="159"/>
      <c r="OVM297" s="159"/>
      <c r="OVN297" s="579"/>
      <c r="OVO297" s="581"/>
      <c r="OVP297" s="159"/>
      <c r="OVQ297" s="159"/>
      <c r="OVR297" s="579"/>
      <c r="OVS297" s="581"/>
      <c r="OVT297" s="159"/>
      <c r="OVU297" s="159"/>
      <c r="OVV297" s="579"/>
      <c r="OVW297" s="581"/>
      <c r="OVX297" s="159"/>
      <c r="OVY297" s="159"/>
      <c r="OVZ297" s="579"/>
      <c r="OWA297" s="581"/>
      <c r="OWB297" s="159"/>
      <c r="OWC297" s="159"/>
      <c r="OWD297" s="579"/>
      <c r="OWE297" s="581"/>
      <c r="OWF297" s="159"/>
      <c r="OWG297" s="159"/>
      <c r="OWH297" s="579"/>
      <c r="OWI297" s="581"/>
      <c r="OWJ297" s="159"/>
      <c r="OWK297" s="159"/>
      <c r="OWL297" s="579"/>
      <c r="OWM297" s="581"/>
      <c r="OWN297" s="159"/>
      <c r="OWO297" s="159"/>
      <c r="OWP297" s="579"/>
      <c r="OWQ297" s="581"/>
      <c r="OWR297" s="159"/>
      <c r="OWS297" s="159"/>
      <c r="OWT297" s="579"/>
      <c r="OWU297" s="581"/>
      <c r="OWV297" s="159"/>
      <c r="OWW297" s="159"/>
      <c r="OWX297" s="579"/>
      <c r="OWY297" s="581"/>
      <c r="OWZ297" s="159"/>
      <c r="OXA297" s="159"/>
      <c r="OXB297" s="579"/>
      <c r="OXC297" s="581"/>
      <c r="OXD297" s="159"/>
      <c r="OXE297" s="159"/>
      <c r="OXF297" s="579"/>
      <c r="OXG297" s="581"/>
      <c r="OXH297" s="159"/>
      <c r="OXI297" s="159"/>
      <c r="OXJ297" s="579"/>
      <c r="OXK297" s="581"/>
      <c r="OXL297" s="159"/>
      <c r="OXM297" s="159"/>
      <c r="OXN297" s="579"/>
      <c r="OXO297" s="581"/>
      <c r="OXP297" s="159"/>
      <c r="OXQ297" s="159"/>
      <c r="OXR297" s="579"/>
      <c r="OXS297" s="581"/>
      <c r="OXT297" s="159"/>
      <c r="OXU297" s="159"/>
      <c r="OXV297" s="579"/>
      <c r="OXW297" s="581"/>
      <c r="OXX297" s="159"/>
      <c r="OXY297" s="159"/>
      <c r="OXZ297" s="579"/>
      <c r="OYA297" s="581"/>
      <c r="OYB297" s="159"/>
      <c r="OYC297" s="159"/>
      <c r="OYD297" s="579"/>
      <c r="OYE297" s="581"/>
      <c r="OYF297" s="159"/>
      <c r="OYG297" s="159"/>
      <c r="OYH297" s="579"/>
      <c r="OYI297" s="581"/>
      <c r="OYJ297" s="159"/>
      <c r="OYK297" s="159"/>
      <c r="OYL297" s="579"/>
      <c r="OYM297" s="581"/>
      <c r="OYN297" s="159"/>
      <c r="OYO297" s="159"/>
      <c r="OYP297" s="579"/>
      <c r="OYQ297" s="581"/>
      <c r="OYR297" s="159"/>
      <c r="OYS297" s="159"/>
      <c r="OYT297" s="579"/>
      <c r="OYU297" s="581"/>
      <c r="OYV297" s="159"/>
      <c r="OYW297" s="159"/>
      <c r="OYX297" s="579"/>
      <c r="OYY297" s="581"/>
      <c r="OYZ297" s="159"/>
      <c r="OZA297" s="159"/>
      <c r="OZB297" s="579"/>
      <c r="OZC297" s="581"/>
      <c r="OZD297" s="159"/>
      <c r="OZE297" s="159"/>
      <c r="OZF297" s="579"/>
      <c r="OZG297" s="581"/>
      <c r="OZH297" s="159"/>
      <c r="OZI297" s="159"/>
      <c r="OZJ297" s="579"/>
      <c r="OZK297" s="581"/>
      <c r="OZL297" s="159"/>
      <c r="OZM297" s="159"/>
      <c r="OZN297" s="579"/>
      <c r="OZO297" s="581"/>
      <c r="OZP297" s="159"/>
      <c r="OZQ297" s="159"/>
      <c r="OZR297" s="579"/>
      <c r="OZS297" s="581"/>
      <c r="OZT297" s="159"/>
      <c r="OZU297" s="159"/>
      <c r="OZV297" s="579"/>
      <c r="OZW297" s="581"/>
      <c r="OZX297" s="159"/>
      <c r="OZY297" s="159"/>
      <c r="OZZ297" s="579"/>
      <c r="PAA297" s="581"/>
      <c r="PAB297" s="159"/>
      <c r="PAC297" s="159"/>
      <c r="PAD297" s="579"/>
      <c r="PAE297" s="581"/>
      <c r="PAF297" s="159"/>
      <c r="PAG297" s="159"/>
      <c r="PAH297" s="579"/>
      <c r="PAI297" s="581"/>
      <c r="PAJ297" s="159"/>
      <c r="PAK297" s="159"/>
      <c r="PAL297" s="579"/>
      <c r="PAM297" s="581"/>
      <c r="PAN297" s="159"/>
      <c r="PAO297" s="159"/>
      <c r="PAP297" s="579"/>
      <c r="PAQ297" s="581"/>
      <c r="PAR297" s="159"/>
      <c r="PAS297" s="159"/>
      <c r="PAT297" s="579"/>
      <c r="PAU297" s="581"/>
      <c r="PAV297" s="159"/>
      <c r="PAW297" s="159"/>
      <c r="PAX297" s="579"/>
      <c r="PAY297" s="581"/>
      <c r="PAZ297" s="159"/>
      <c r="PBA297" s="159"/>
      <c r="PBB297" s="579"/>
      <c r="PBC297" s="581"/>
      <c r="PBD297" s="159"/>
      <c r="PBE297" s="159"/>
      <c r="PBF297" s="579"/>
      <c r="PBG297" s="581"/>
      <c r="PBH297" s="159"/>
      <c r="PBI297" s="159"/>
      <c r="PBJ297" s="579"/>
      <c r="PBK297" s="581"/>
      <c r="PBL297" s="159"/>
      <c r="PBM297" s="159"/>
      <c r="PBN297" s="579"/>
      <c r="PBO297" s="581"/>
      <c r="PBP297" s="159"/>
      <c r="PBQ297" s="159"/>
      <c r="PBR297" s="579"/>
      <c r="PBS297" s="581"/>
      <c r="PBT297" s="159"/>
      <c r="PBU297" s="159"/>
      <c r="PBV297" s="579"/>
      <c r="PBW297" s="581"/>
      <c r="PBX297" s="159"/>
      <c r="PBY297" s="159"/>
      <c r="PBZ297" s="579"/>
      <c r="PCA297" s="581"/>
      <c r="PCB297" s="159"/>
      <c r="PCC297" s="159"/>
      <c r="PCD297" s="579"/>
      <c r="PCE297" s="581"/>
      <c r="PCF297" s="159"/>
      <c r="PCG297" s="159"/>
      <c r="PCH297" s="579"/>
      <c r="PCI297" s="581"/>
      <c r="PCJ297" s="159"/>
      <c r="PCK297" s="159"/>
      <c r="PCL297" s="579"/>
      <c r="PCM297" s="581"/>
      <c r="PCN297" s="159"/>
      <c r="PCO297" s="159"/>
      <c r="PCP297" s="579"/>
      <c r="PCQ297" s="581"/>
      <c r="PCR297" s="159"/>
      <c r="PCS297" s="159"/>
      <c r="PCT297" s="579"/>
      <c r="PCU297" s="581"/>
      <c r="PCV297" s="159"/>
      <c r="PCW297" s="159"/>
      <c r="PCX297" s="579"/>
      <c r="PCY297" s="581"/>
      <c r="PCZ297" s="159"/>
      <c r="PDA297" s="159"/>
      <c r="PDB297" s="579"/>
      <c r="PDC297" s="581"/>
      <c r="PDD297" s="159"/>
      <c r="PDE297" s="159"/>
      <c r="PDF297" s="579"/>
      <c r="PDG297" s="581"/>
      <c r="PDH297" s="159"/>
      <c r="PDI297" s="159"/>
      <c r="PDJ297" s="579"/>
      <c r="PDK297" s="581"/>
      <c r="PDL297" s="159"/>
      <c r="PDM297" s="159"/>
      <c r="PDN297" s="579"/>
      <c r="PDO297" s="581"/>
      <c r="PDP297" s="159"/>
      <c r="PDQ297" s="159"/>
      <c r="PDR297" s="579"/>
      <c r="PDS297" s="581"/>
      <c r="PDT297" s="159"/>
      <c r="PDU297" s="159"/>
      <c r="PDV297" s="579"/>
      <c r="PDW297" s="581"/>
      <c r="PDX297" s="159"/>
      <c r="PDY297" s="159"/>
      <c r="PDZ297" s="579"/>
      <c r="PEA297" s="581"/>
      <c r="PEB297" s="159"/>
      <c r="PEC297" s="159"/>
      <c r="PED297" s="579"/>
      <c r="PEE297" s="581"/>
      <c r="PEF297" s="159"/>
      <c r="PEG297" s="159"/>
      <c r="PEH297" s="579"/>
      <c r="PEI297" s="581"/>
      <c r="PEJ297" s="159"/>
      <c r="PEK297" s="159"/>
      <c r="PEL297" s="579"/>
      <c r="PEM297" s="581"/>
      <c r="PEN297" s="159"/>
      <c r="PEO297" s="159"/>
      <c r="PEP297" s="579"/>
      <c r="PEQ297" s="581"/>
      <c r="PER297" s="159"/>
      <c r="PES297" s="159"/>
      <c r="PET297" s="579"/>
      <c r="PEU297" s="581"/>
      <c r="PEV297" s="159"/>
      <c r="PEW297" s="159"/>
      <c r="PEX297" s="579"/>
      <c r="PEY297" s="581"/>
      <c r="PEZ297" s="159"/>
      <c r="PFA297" s="159"/>
      <c r="PFB297" s="579"/>
      <c r="PFC297" s="581"/>
      <c r="PFD297" s="159"/>
      <c r="PFE297" s="159"/>
      <c r="PFF297" s="579"/>
      <c r="PFG297" s="581"/>
      <c r="PFH297" s="159"/>
      <c r="PFI297" s="159"/>
      <c r="PFJ297" s="579"/>
      <c r="PFK297" s="581"/>
      <c r="PFL297" s="159"/>
      <c r="PFM297" s="159"/>
      <c r="PFN297" s="579"/>
      <c r="PFO297" s="581"/>
      <c r="PFP297" s="159"/>
      <c r="PFQ297" s="159"/>
      <c r="PFR297" s="579"/>
      <c r="PFS297" s="581"/>
      <c r="PFT297" s="159"/>
      <c r="PFU297" s="159"/>
      <c r="PFV297" s="579"/>
      <c r="PFW297" s="581"/>
      <c r="PFX297" s="159"/>
      <c r="PFY297" s="159"/>
      <c r="PFZ297" s="579"/>
      <c r="PGA297" s="581"/>
      <c r="PGB297" s="159"/>
      <c r="PGC297" s="159"/>
      <c r="PGD297" s="579"/>
      <c r="PGE297" s="581"/>
      <c r="PGF297" s="159"/>
      <c r="PGG297" s="159"/>
      <c r="PGH297" s="579"/>
      <c r="PGI297" s="581"/>
      <c r="PGJ297" s="159"/>
      <c r="PGK297" s="159"/>
      <c r="PGL297" s="579"/>
      <c r="PGM297" s="581"/>
      <c r="PGN297" s="159"/>
      <c r="PGO297" s="159"/>
      <c r="PGP297" s="579"/>
      <c r="PGQ297" s="581"/>
      <c r="PGR297" s="159"/>
      <c r="PGS297" s="159"/>
      <c r="PGT297" s="579"/>
      <c r="PGU297" s="581"/>
      <c r="PGV297" s="159"/>
      <c r="PGW297" s="159"/>
      <c r="PGX297" s="579"/>
      <c r="PGY297" s="581"/>
      <c r="PGZ297" s="159"/>
      <c r="PHA297" s="159"/>
      <c r="PHB297" s="579"/>
      <c r="PHC297" s="581"/>
      <c r="PHD297" s="159"/>
      <c r="PHE297" s="159"/>
      <c r="PHF297" s="579"/>
      <c r="PHG297" s="581"/>
      <c r="PHH297" s="159"/>
      <c r="PHI297" s="159"/>
      <c r="PHJ297" s="579"/>
      <c r="PHK297" s="581"/>
      <c r="PHL297" s="159"/>
      <c r="PHM297" s="159"/>
      <c r="PHN297" s="579"/>
      <c r="PHO297" s="581"/>
      <c r="PHP297" s="159"/>
      <c r="PHQ297" s="159"/>
      <c r="PHR297" s="579"/>
      <c r="PHS297" s="581"/>
      <c r="PHT297" s="159"/>
      <c r="PHU297" s="159"/>
      <c r="PHV297" s="579"/>
      <c r="PHW297" s="581"/>
      <c r="PHX297" s="159"/>
      <c r="PHY297" s="159"/>
      <c r="PHZ297" s="579"/>
      <c r="PIA297" s="581"/>
      <c r="PIB297" s="159"/>
      <c r="PIC297" s="159"/>
      <c r="PID297" s="579"/>
      <c r="PIE297" s="581"/>
      <c r="PIF297" s="159"/>
      <c r="PIG297" s="159"/>
      <c r="PIH297" s="579"/>
      <c r="PII297" s="581"/>
      <c r="PIJ297" s="159"/>
      <c r="PIK297" s="159"/>
      <c r="PIL297" s="579"/>
      <c r="PIM297" s="581"/>
      <c r="PIN297" s="159"/>
      <c r="PIO297" s="159"/>
      <c r="PIP297" s="579"/>
      <c r="PIQ297" s="581"/>
      <c r="PIR297" s="159"/>
      <c r="PIS297" s="159"/>
      <c r="PIT297" s="579"/>
      <c r="PIU297" s="581"/>
      <c r="PIV297" s="159"/>
      <c r="PIW297" s="159"/>
      <c r="PIX297" s="579"/>
      <c r="PIY297" s="581"/>
      <c r="PIZ297" s="159"/>
      <c r="PJA297" s="159"/>
      <c r="PJB297" s="579"/>
      <c r="PJC297" s="581"/>
      <c r="PJD297" s="159"/>
      <c r="PJE297" s="159"/>
      <c r="PJF297" s="579"/>
      <c r="PJG297" s="581"/>
      <c r="PJH297" s="159"/>
      <c r="PJI297" s="159"/>
      <c r="PJJ297" s="579"/>
      <c r="PJK297" s="581"/>
      <c r="PJL297" s="159"/>
      <c r="PJM297" s="159"/>
      <c r="PJN297" s="579"/>
      <c r="PJO297" s="581"/>
      <c r="PJP297" s="159"/>
      <c r="PJQ297" s="159"/>
      <c r="PJR297" s="579"/>
      <c r="PJS297" s="581"/>
      <c r="PJT297" s="159"/>
      <c r="PJU297" s="159"/>
      <c r="PJV297" s="579"/>
      <c r="PJW297" s="581"/>
      <c r="PJX297" s="159"/>
      <c r="PJY297" s="159"/>
      <c r="PJZ297" s="579"/>
      <c r="PKA297" s="581"/>
      <c r="PKB297" s="159"/>
      <c r="PKC297" s="159"/>
      <c r="PKD297" s="579"/>
      <c r="PKE297" s="581"/>
      <c r="PKF297" s="159"/>
      <c r="PKG297" s="159"/>
      <c r="PKH297" s="579"/>
      <c r="PKI297" s="581"/>
      <c r="PKJ297" s="159"/>
      <c r="PKK297" s="159"/>
      <c r="PKL297" s="579"/>
      <c r="PKM297" s="581"/>
      <c r="PKN297" s="159"/>
      <c r="PKO297" s="159"/>
      <c r="PKP297" s="579"/>
      <c r="PKQ297" s="581"/>
      <c r="PKR297" s="159"/>
      <c r="PKS297" s="159"/>
      <c r="PKT297" s="579"/>
      <c r="PKU297" s="581"/>
      <c r="PKV297" s="159"/>
      <c r="PKW297" s="159"/>
      <c r="PKX297" s="579"/>
      <c r="PKY297" s="581"/>
      <c r="PKZ297" s="159"/>
      <c r="PLA297" s="159"/>
      <c r="PLB297" s="579"/>
      <c r="PLC297" s="581"/>
      <c r="PLD297" s="159"/>
      <c r="PLE297" s="159"/>
      <c r="PLF297" s="579"/>
      <c r="PLG297" s="581"/>
      <c r="PLH297" s="159"/>
      <c r="PLI297" s="159"/>
      <c r="PLJ297" s="579"/>
      <c r="PLK297" s="581"/>
      <c r="PLL297" s="159"/>
      <c r="PLM297" s="159"/>
      <c r="PLN297" s="579"/>
      <c r="PLO297" s="581"/>
      <c r="PLP297" s="159"/>
      <c r="PLQ297" s="159"/>
      <c r="PLR297" s="579"/>
      <c r="PLS297" s="581"/>
      <c r="PLT297" s="159"/>
      <c r="PLU297" s="159"/>
      <c r="PLV297" s="579"/>
      <c r="PLW297" s="581"/>
      <c r="PLX297" s="159"/>
      <c r="PLY297" s="159"/>
      <c r="PLZ297" s="579"/>
      <c r="PMA297" s="581"/>
      <c r="PMB297" s="159"/>
      <c r="PMC297" s="159"/>
      <c r="PMD297" s="579"/>
      <c r="PME297" s="581"/>
      <c r="PMF297" s="159"/>
      <c r="PMG297" s="159"/>
      <c r="PMH297" s="579"/>
      <c r="PMI297" s="581"/>
      <c r="PMJ297" s="159"/>
      <c r="PMK297" s="159"/>
      <c r="PML297" s="579"/>
      <c r="PMM297" s="581"/>
      <c r="PMN297" s="159"/>
      <c r="PMO297" s="159"/>
      <c r="PMP297" s="579"/>
      <c r="PMQ297" s="581"/>
      <c r="PMR297" s="159"/>
      <c r="PMS297" s="159"/>
      <c r="PMT297" s="579"/>
      <c r="PMU297" s="581"/>
      <c r="PMV297" s="159"/>
      <c r="PMW297" s="159"/>
      <c r="PMX297" s="579"/>
      <c r="PMY297" s="581"/>
      <c r="PMZ297" s="159"/>
      <c r="PNA297" s="159"/>
      <c r="PNB297" s="579"/>
      <c r="PNC297" s="581"/>
      <c r="PND297" s="159"/>
      <c r="PNE297" s="159"/>
      <c r="PNF297" s="579"/>
      <c r="PNG297" s="581"/>
      <c r="PNH297" s="159"/>
      <c r="PNI297" s="159"/>
      <c r="PNJ297" s="579"/>
      <c r="PNK297" s="581"/>
      <c r="PNL297" s="159"/>
      <c r="PNM297" s="159"/>
      <c r="PNN297" s="579"/>
      <c r="PNO297" s="581"/>
      <c r="PNP297" s="159"/>
      <c r="PNQ297" s="159"/>
      <c r="PNR297" s="579"/>
      <c r="PNS297" s="581"/>
      <c r="PNT297" s="159"/>
      <c r="PNU297" s="159"/>
      <c r="PNV297" s="579"/>
      <c r="PNW297" s="581"/>
      <c r="PNX297" s="159"/>
      <c r="PNY297" s="159"/>
      <c r="PNZ297" s="579"/>
      <c r="POA297" s="581"/>
      <c r="POB297" s="159"/>
      <c r="POC297" s="159"/>
      <c r="POD297" s="579"/>
      <c r="POE297" s="581"/>
      <c r="POF297" s="159"/>
      <c r="POG297" s="159"/>
      <c r="POH297" s="579"/>
      <c r="POI297" s="581"/>
      <c r="POJ297" s="159"/>
      <c r="POK297" s="159"/>
      <c r="POL297" s="579"/>
      <c r="POM297" s="581"/>
      <c r="PON297" s="159"/>
      <c r="POO297" s="159"/>
      <c r="POP297" s="579"/>
      <c r="POQ297" s="581"/>
      <c r="POR297" s="159"/>
      <c r="POS297" s="159"/>
      <c r="POT297" s="579"/>
      <c r="POU297" s="581"/>
      <c r="POV297" s="159"/>
      <c r="POW297" s="159"/>
      <c r="POX297" s="579"/>
      <c r="POY297" s="581"/>
      <c r="POZ297" s="159"/>
      <c r="PPA297" s="159"/>
      <c r="PPB297" s="579"/>
      <c r="PPC297" s="581"/>
      <c r="PPD297" s="159"/>
      <c r="PPE297" s="159"/>
      <c r="PPF297" s="579"/>
      <c r="PPG297" s="581"/>
      <c r="PPH297" s="159"/>
      <c r="PPI297" s="159"/>
      <c r="PPJ297" s="579"/>
      <c r="PPK297" s="581"/>
      <c r="PPL297" s="159"/>
      <c r="PPM297" s="159"/>
      <c r="PPN297" s="579"/>
      <c r="PPO297" s="581"/>
      <c r="PPP297" s="159"/>
      <c r="PPQ297" s="159"/>
      <c r="PPR297" s="579"/>
      <c r="PPS297" s="581"/>
      <c r="PPT297" s="159"/>
      <c r="PPU297" s="159"/>
      <c r="PPV297" s="579"/>
      <c r="PPW297" s="581"/>
      <c r="PPX297" s="159"/>
      <c r="PPY297" s="159"/>
      <c r="PPZ297" s="579"/>
      <c r="PQA297" s="581"/>
      <c r="PQB297" s="159"/>
      <c r="PQC297" s="159"/>
      <c r="PQD297" s="579"/>
      <c r="PQE297" s="581"/>
      <c r="PQF297" s="159"/>
      <c r="PQG297" s="159"/>
      <c r="PQH297" s="579"/>
      <c r="PQI297" s="581"/>
      <c r="PQJ297" s="159"/>
      <c r="PQK297" s="159"/>
      <c r="PQL297" s="579"/>
      <c r="PQM297" s="581"/>
      <c r="PQN297" s="159"/>
      <c r="PQO297" s="159"/>
      <c r="PQP297" s="579"/>
      <c r="PQQ297" s="581"/>
      <c r="PQR297" s="159"/>
      <c r="PQS297" s="159"/>
      <c r="PQT297" s="579"/>
      <c r="PQU297" s="581"/>
      <c r="PQV297" s="159"/>
      <c r="PQW297" s="159"/>
      <c r="PQX297" s="579"/>
      <c r="PQY297" s="581"/>
      <c r="PQZ297" s="159"/>
      <c r="PRA297" s="159"/>
      <c r="PRB297" s="579"/>
      <c r="PRC297" s="581"/>
      <c r="PRD297" s="159"/>
      <c r="PRE297" s="159"/>
      <c r="PRF297" s="579"/>
      <c r="PRG297" s="581"/>
      <c r="PRH297" s="159"/>
      <c r="PRI297" s="159"/>
      <c r="PRJ297" s="579"/>
      <c r="PRK297" s="581"/>
      <c r="PRL297" s="159"/>
      <c r="PRM297" s="159"/>
      <c r="PRN297" s="579"/>
      <c r="PRO297" s="581"/>
      <c r="PRP297" s="159"/>
      <c r="PRQ297" s="159"/>
      <c r="PRR297" s="579"/>
      <c r="PRS297" s="581"/>
      <c r="PRT297" s="159"/>
      <c r="PRU297" s="159"/>
      <c r="PRV297" s="579"/>
      <c r="PRW297" s="581"/>
      <c r="PRX297" s="159"/>
      <c r="PRY297" s="159"/>
      <c r="PRZ297" s="579"/>
      <c r="PSA297" s="581"/>
      <c r="PSB297" s="159"/>
      <c r="PSC297" s="159"/>
      <c r="PSD297" s="579"/>
      <c r="PSE297" s="581"/>
      <c r="PSF297" s="159"/>
      <c r="PSG297" s="159"/>
      <c r="PSH297" s="579"/>
      <c r="PSI297" s="581"/>
      <c r="PSJ297" s="159"/>
      <c r="PSK297" s="159"/>
      <c r="PSL297" s="579"/>
      <c r="PSM297" s="581"/>
      <c r="PSN297" s="159"/>
      <c r="PSO297" s="159"/>
      <c r="PSP297" s="579"/>
      <c r="PSQ297" s="581"/>
      <c r="PSR297" s="159"/>
      <c r="PSS297" s="159"/>
      <c r="PST297" s="579"/>
      <c r="PSU297" s="581"/>
      <c r="PSV297" s="159"/>
      <c r="PSW297" s="159"/>
      <c r="PSX297" s="579"/>
      <c r="PSY297" s="581"/>
      <c r="PSZ297" s="159"/>
      <c r="PTA297" s="159"/>
      <c r="PTB297" s="579"/>
      <c r="PTC297" s="581"/>
      <c r="PTD297" s="159"/>
      <c r="PTE297" s="159"/>
      <c r="PTF297" s="579"/>
      <c r="PTG297" s="581"/>
      <c r="PTH297" s="159"/>
      <c r="PTI297" s="159"/>
      <c r="PTJ297" s="579"/>
      <c r="PTK297" s="581"/>
      <c r="PTL297" s="159"/>
      <c r="PTM297" s="159"/>
      <c r="PTN297" s="579"/>
      <c r="PTO297" s="581"/>
      <c r="PTP297" s="159"/>
      <c r="PTQ297" s="159"/>
      <c r="PTR297" s="579"/>
      <c r="PTS297" s="581"/>
      <c r="PTT297" s="159"/>
      <c r="PTU297" s="159"/>
      <c r="PTV297" s="579"/>
      <c r="PTW297" s="581"/>
      <c r="PTX297" s="159"/>
      <c r="PTY297" s="159"/>
      <c r="PTZ297" s="579"/>
      <c r="PUA297" s="581"/>
      <c r="PUB297" s="159"/>
      <c r="PUC297" s="159"/>
      <c r="PUD297" s="579"/>
      <c r="PUE297" s="581"/>
      <c r="PUF297" s="159"/>
      <c r="PUG297" s="159"/>
      <c r="PUH297" s="579"/>
      <c r="PUI297" s="581"/>
      <c r="PUJ297" s="159"/>
      <c r="PUK297" s="159"/>
      <c r="PUL297" s="579"/>
      <c r="PUM297" s="581"/>
      <c r="PUN297" s="159"/>
      <c r="PUO297" s="159"/>
      <c r="PUP297" s="579"/>
      <c r="PUQ297" s="581"/>
      <c r="PUR297" s="159"/>
      <c r="PUS297" s="159"/>
      <c r="PUT297" s="579"/>
      <c r="PUU297" s="581"/>
      <c r="PUV297" s="159"/>
      <c r="PUW297" s="159"/>
      <c r="PUX297" s="579"/>
      <c r="PUY297" s="581"/>
      <c r="PUZ297" s="159"/>
      <c r="PVA297" s="159"/>
      <c r="PVB297" s="579"/>
      <c r="PVC297" s="581"/>
      <c r="PVD297" s="159"/>
      <c r="PVE297" s="159"/>
      <c r="PVF297" s="579"/>
      <c r="PVG297" s="581"/>
      <c r="PVH297" s="159"/>
      <c r="PVI297" s="159"/>
      <c r="PVJ297" s="579"/>
      <c r="PVK297" s="581"/>
      <c r="PVL297" s="159"/>
      <c r="PVM297" s="159"/>
      <c r="PVN297" s="579"/>
      <c r="PVO297" s="581"/>
      <c r="PVP297" s="159"/>
      <c r="PVQ297" s="159"/>
      <c r="PVR297" s="579"/>
      <c r="PVS297" s="581"/>
      <c r="PVT297" s="159"/>
      <c r="PVU297" s="159"/>
      <c r="PVV297" s="579"/>
      <c r="PVW297" s="581"/>
      <c r="PVX297" s="159"/>
      <c r="PVY297" s="159"/>
      <c r="PVZ297" s="579"/>
      <c r="PWA297" s="581"/>
      <c r="PWB297" s="159"/>
      <c r="PWC297" s="159"/>
      <c r="PWD297" s="579"/>
      <c r="PWE297" s="581"/>
      <c r="PWF297" s="159"/>
      <c r="PWG297" s="159"/>
      <c r="PWH297" s="579"/>
      <c r="PWI297" s="581"/>
      <c r="PWJ297" s="159"/>
      <c r="PWK297" s="159"/>
      <c r="PWL297" s="579"/>
      <c r="PWM297" s="581"/>
      <c r="PWN297" s="159"/>
      <c r="PWO297" s="159"/>
      <c r="PWP297" s="579"/>
      <c r="PWQ297" s="581"/>
      <c r="PWR297" s="159"/>
      <c r="PWS297" s="159"/>
      <c r="PWT297" s="579"/>
      <c r="PWU297" s="581"/>
      <c r="PWV297" s="159"/>
      <c r="PWW297" s="159"/>
      <c r="PWX297" s="579"/>
      <c r="PWY297" s="581"/>
      <c r="PWZ297" s="159"/>
      <c r="PXA297" s="159"/>
      <c r="PXB297" s="579"/>
      <c r="PXC297" s="581"/>
      <c r="PXD297" s="159"/>
      <c r="PXE297" s="159"/>
      <c r="PXF297" s="579"/>
      <c r="PXG297" s="581"/>
      <c r="PXH297" s="159"/>
      <c r="PXI297" s="159"/>
      <c r="PXJ297" s="579"/>
      <c r="PXK297" s="581"/>
      <c r="PXL297" s="159"/>
      <c r="PXM297" s="159"/>
      <c r="PXN297" s="579"/>
      <c r="PXO297" s="581"/>
      <c r="PXP297" s="159"/>
      <c r="PXQ297" s="159"/>
      <c r="PXR297" s="579"/>
      <c r="PXS297" s="581"/>
      <c r="PXT297" s="159"/>
      <c r="PXU297" s="159"/>
      <c r="PXV297" s="579"/>
      <c r="PXW297" s="581"/>
      <c r="PXX297" s="159"/>
      <c r="PXY297" s="159"/>
      <c r="PXZ297" s="579"/>
      <c r="PYA297" s="581"/>
      <c r="PYB297" s="159"/>
      <c r="PYC297" s="159"/>
      <c r="PYD297" s="579"/>
      <c r="PYE297" s="581"/>
      <c r="PYF297" s="159"/>
      <c r="PYG297" s="159"/>
      <c r="PYH297" s="579"/>
      <c r="PYI297" s="581"/>
      <c r="PYJ297" s="159"/>
      <c r="PYK297" s="159"/>
      <c r="PYL297" s="579"/>
      <c r="PYM297" s="581"/>
      <c r="PYN297" s="159"/>
      <c r="PYO297" s="159"/>
      <c r="PYP297" s="579"/>
      <c r="PYQ297" s="581"/>
      <c r="PYR297" s="159"/>
      <c r="PYS297" s="159"/>
      <c r="PYT297" s="579"/>
      <c r="PYU297" s="581"/>
      <c r="PYV297" s="159"/>
      <c r="PYW297" s="159"/>
      <c r="PYX297" s="579"/>
      <c r="PYY297" s="581"/>
      <c r="PYZ297" s="159"/>
      <c r="PZA297" s="159"/>
      <c r="PZB297" s="579"/>
      <c r="PZC297" s="581"/>
      <c r="PZD297" s="159"/>
      <c r="PZE297" s="159"/>
      <c r="PZF297" s="579"/>
      <c r="PZG297" s="581"/>
      <c r="PZH297" s="159"/>
      <c r="PZI297" s="159"/>
      <c r="PZJ297" s="579"/>
      <c r="PZK297" s="581"/>
      <c r="PZL297" s="159"/>
      <c r="PZM297" s="159"/>
      <c r="PZN297" s="579"/>
      <c r="PZO297" s="581"/>
      <c r="PZP297" s="159"/>
      <c r="PZQ297" s="159"/>
      <c r="PZR297" s="579"/>
      <c r="PZS297" s="581"/>
      <c r="PZT297" s="159"/>
      <c r="PZU297" s="159"/>
      <c r="PZV297" s="579"/>
      <c r="PZW297" s="581"/>
      <c r="PZX297" s="159"/>
      <c r="PZY297" s="159"/>
      <c r="PZZ297" s="579"/>
      <c r="QAA297" s="581"/>
      <c r="QAB297" s="159"/>
      <c r="QAC297" s="159"/>
      <c r="QAD297" s="579"/>
      <c r="QAE297" s="581"/>
      <c r="QAF297" s="159"/>
      <c r="QAG297" s="159"/>
      <c r="QAH297" s="579"/>
      <c r="QAI297" s="581"/>
      <c r="QAJ297" s="159"/>
      <c r="QAK297" s="159"/>
      <c r="QAL297" s="579"/>
      <c r="QAM297" s="581"/>
      <c r="QAN297" s="159"/>
      <c r="QAO297" s="159"/>
      <c r="QAP297" s="579"/>
      <c r="QAQ297" s="581"/>
      <c r="QAR297" s="159"/>
      <c r="QAS297" s="159"/>
      <c r="QAT297" s="579"/>
      <c r="QAU297" s="581"/>
      <c r="QAV297" s="159"/>
      <c r="QAW297" s="159"/>
      <c r="QAX297" s="579"/>
      <c r="QAY297" s="581"/>
      <c r="QAZ297" s="159"/>
      <c r="QBA297" s="159"/>
      <c r="QBB297" s="579"/>
      <c r="QBC297" s="581"/>
      <c r="QBD297" s="159"/>
      <c r="QBE297" s="159"/>
      <c r="QBF297" s="579"/>
      <c r="QBG297" s="581"/>
      <c r="QBH297" s="159"/>
      <c r="QBI297" s="159"/>
      <c r="QBJ297" s="579"/>
      <c r="QBK297" s="581"/>
      <c r="QBL297" s="159"/>
      <c r="QBM297" s="159"/>
      <c r="QBN297" s="579"/>
      <c r="QBO297" s="581"/>
      <c r="QBP297" s="159"/>
      <c r="QBQ297" s="159"/>
      <c r="QBR297" s="579"/>
      <c r="QBS297" s="581"/>
      <c r="QBT297" s="159"/>
      <c r="QBU297" s="159"/>
      <c r="QBV297" s="579"/>
      <c r="QBW297" s="581"/>
      <c r="QBX297" s="159"/>
      <c r="QBY297" s="159"/>
      <c r="QBZ297" s="579"/>
      <c r="QCA297" s="581"/>
      <c r="QCB297" s="159"/>
      <c r="QCC297" s="159"/>
      <c r="QCD297" s="579"/>
      <c r="QCE297" s="581"/>
      <c r="QCF297" s="159"/>
      <c r="QCG297" s="159"/>
      <c r="QCH297" s="579"/>
      <c r="QCI297" s="581"/>
      <c r="QCJ297" s="159"/>
      <c r="QCK297" s="159"/>
      <c r="QCL297" s="579"/>
      <c r="QCM297" s="581"/>
      <c r="QCN297" s="159"/>
      <c r="QCO297" s="159"/>
      <c r="QCP297" s="579"/>
      <c r="QCQ297" s="581"/>
      <c r="QCR297" s="159"/>
      <c r="QCS297" s="159"/>
      <c r="QCT297" s="579"/>
      <c r="QCU297" s="581"/>
      <c r="QCV297" s="159"/>
      <c r="QCW297" s="159"/>
      <c r="QCX297" s="579"/>
      <c r="QCY297" s="581"/>
      <c r="QCZ297" s="159"/>
      <c r="QDA297" s="159"/>
      <c r="QDB297" s="579"/>
      <c r="QDC297" s="581"/>
      <c r="QDD297" s="159"/>
      <c r="QDE297" s="159"/>
      <c r="QDF297" s="579"/>
      <c r="QDG297" s="581"/>
      <c r="QDH297" s="159"/>
      <c r="QDI297" s="159"/>
      <c r="QDJ297" s="579"/>
      <c r="QDK297" s="581"/>
      <c r="QDL297" s="159"/>
      <c r="QDM297" s="159"/>
      <c r="QDN297" s="579"/>
      <c r="QDO297" s="581"/>
      <c r="QDP297" s="159"/>
      <c r="QDQ297" s="159"/>
      <c r="QDR297" s="579"/>
      <c r="QDS297" s="581"/>
      <c r="QDT297" s="159"/>
      <c r="QDU297" s="159"/>
      <c r="QDV297" s="579"/>
      <c r="QDW297" s="581"/>
      <c r="QDX297" s="159"/>
      <c r="QDY297" s="159"/>
      <c r="QDZ297" s="579"/>
      <c r="QEA297" s="581"/>
      <c r="QEB297" s="159"/>
      <c r="QEC297" s="159"/>
      <c r="QED297" s="579"/>
      <c r="QEE297" s="581"/>
      <c r="QEF297" s="159"/>
      <c r="QEG297" s="159"/>
      <c r="QEH297" s="579"/>
      <c r="QEI297" s="581"/>
      <c r="QEJ297" s="159"/>
      <c r="QEK297" s="159"/>
      <c r="QEL297" s="579"/>
      <c r="QEM297" s="581"/>
      <c r="QEN297" s="159"/>
      <c r="QEO297" s="159"/>
      <c r="QEP297" s="579"/>
      <c r="QEQ297" s="581"/>
      <c r="QER297" s="159"/>
      <c r="QES297" s="159"/>
      <c r="QET297" s="579"/>
      <c r="QEU297" s="581"/>
      <c r="QEV297" s="159"/>
      <c r="QEW297" s="159"/>
      <c r="QEX297" s="579"/>
      <c r="QEY297" s="581"/>
      <c r="QEZ297" s="159"/>
      <c r="QFA297" s="159"/>
      <c r="QFB297" s="579"/>
      <c r="QFC297" s="581"/>
      <c r="QFD297" s="159"/>
      <c r="QFE297" s="159"/>
      <c r="QFF297" s="579"/>
      <c r="QFG297" s="581"/>
      <c r="QFH297" s="159"/>
      <c r="QFI297" s="159"/>
      <c r="QFJ297" s="579"/>
      <c r="QFK297" s="581"/>
      <c r="QFL297" s="159"/>
      <c r="QFM297" s="159"/>
      <c r="QFN297" s="579"/>
      <c r="QFO297" s="581"/>
      <c r="QFP297" s="159"/>
      <c r="QFQ297" s="159"/>
      <c r="QFR297" s="579"/>
      <c r="QFS297" s="581"/>
      <c r="QFT297" s="159"/>
      <c r="QFU297" s="159"/>
      <c r="QFV297" s="579"/>
      <c r="QFW297" s="581"/>
      <c r="QFX297" s="159"/>
      <c r="QFY297" s="159"/>
      <c r="QFZ297" s="579"/>
      <c r="QGA297" s="581"/>
      <c r="QGB297" s="159"/>
      <c r="QGC297" s="159"/>
      <c r="QGD297" s="579"/>
      <c r="QGE297" s="581"/>
      <c r="QGF297" s="159"/>
      <c r="QGG297" s="159"/>
      <c r="QGH297" s="579"/>
      <c r="QGI297" s="581"/>
      <c r="QGJ297" s="159"/>
      <c r="QGK297" s="159"/>
      <c r="QGL297" s="579"/>
      <c r="QGM297" s="581"/>
      <c r="QGN297" s="159"/>
      <c r="QGO297" s="159"/>
      <c r="QGP297" s="579"/>
      <c r="QGQ297" s="581"/>
      <c r="QGR297" s="159"/>
      <c r="QGS297" s="159"/>
      <c r="QGT297" s="579"/>
      <c r="QGU297" s="581"/>
      <c r="QGV297" s="159"/>
      <c r="QGW297" s="159"/>
      <c r="QGX297" s="579"/>
      <c r="QGY297" s="581"/>
      <c r="QGZ297" s="159"/>
      <c r="QHA297" s="159"/>
      <c r="QHB297" s="579"/>
      <c r="QHC297" s="581"/>
      <c r="QHD297" s="159"/>
      <c r="QHE297" s="159"/>
      <c r="QHF297" s="579"/>
      <c r="QHG297" s="581"/>
      <c r="QHH297" s="159"/>
      <c r="QHI297" s="159"/>
      <c r="QHJ297" s="579"/>
      <c r="QHK297" s="581"/>
      <c r="QHL297" s="159"/>
      <c r="QHM297" s="159"/>
      <c r="QHN297" s="579"/>
      <c r="QHO297" s="581"/>
      <c r="QHP297" s="159"/>
      <c r="QHQ297" s="159"/>
      <c r="QHR297" s="579"/>
      <c r="QHS297" s="581"/>
      <c r="QHT297" s="159"/>
      <c r="QHU297" s="159"/>
      <c r="QHV297" s="579"/>
      <c r="QHW297" s="581"/>
      <c r="QHX297" s="159"/>
      <c r="QHY297" s="159"/>
      <c r="QHZ297" s="579"/>
      <c r="QIA297" s="581"/>
      <c r="QIB297" s="159"/>
      <c r="QIC297" s="159"/>
      <c r="QID297" s="579"/>
      <c r="QIE297" s="581"/>
      <c r="QIF297" s="159"/>
      <c r="QIG297" s="159"/>
      <c r="QIH297" s="579"/>
      <c r="QII297" s="581"/>
      <c r="QIJ297" s="159"/>
      <c r="QIK297" s="159"/>
      <c r="QIL297" s="579"/>
      <c r="QIM297" s="581"/>
      <c r="QIN297" s="159"/>
      <c r="QIO297" s="159"/>
      <c r="QIP297" s="579"/>
      <c r="QIQ297" s="581"/>
      <c r="QIR297" s="159"/>
      <c r="QIS297" s="159"/>
      <c r="QIT297" s="579"/>
      <c r="QIU297" s="581"/>
      <c r="QIV297" s="159"/>
      <c r="QIW297" s="159"/>
      <c r="QIX297" s="579"/>
      <c r="QIY297" s="581"/>
      <c r="QIZ297" s="159"/>
      <c r="QJA297" s="159"/>
      <c r="QJB297" s="579"/>
      <c r="QJC297" s="581"/>
      <c r="QJD297" s="159"/>
      <c r="QJE297" s="159"/>
      <c r="QJF297" s="579"/>
      <c r="QJG297" s="581"/>
      <c r="QJH297" s="159"/>
      <c r="QJI297" s="159"/>
      <c r="QJJ297" s="579"/>
      <c r="QJK297" s="581"/>
      <c r="QJL297" s="159"/>
      <c r="QJM297" s="159"/>
      <c r="QJN297" s="579"/>
      <c r="QJO297" s="581"/>
      <c r="QJP297" s="159"/>
      <c r="QJQ297" s="159"/>
      <c r="QJR297" s="579"/>
      <c r="QJS297" s="581"/>
      <c r="QJT297" s="159"/>
      <c r="QJU297" s="159"/>
      <c r="QJV297" s="579"/>
      <c r="QJW297" s="581"/>
      <c r="QJX297" s="159"/>
      <c r="QJY297" s="159"/>
      <c r="QJZ297" s="579"/>
      <c r="QKA297" s="581"/>
      <c r="QKB297" s="159"/>
      <c r="QKC297" s="159"/>
      <c r="QKD297" s="579"/>
      <c r="QKE297" s="581"/>
      <c r="QKF297" s="159"/>
      <c r="QKG297" s="159"/>
      <c r="QKH297" s="579"/>
      <c r="QKI297" s="581"/>
      <c r="QKJ297" s="159"/>
      <c r="QKK297" s="159"/>
      <c r="QKL297" s="579"/>
      <c r="QKM297" s="581"/>
      <c r="QKN297" s="159"/>
      <c r="QKO297" s="159"/>
      <c r="QKP297" s="579"/>
      <c r="QKQ297" s="581"/>
      <c r="QKR297" s="159"/>
      <c r="QKS297" s="159"/>
      <c r="QKT297" s="579"/>
      <c r="QKU297" s="581"/>
      <c r="QKV297" s="159"/>
      <c r="QKW297" s="159"/>
      <c r="QKX297" s="579"/>
      <c r="QKY297" s="581"/>
      <c r="QKZ297" s="159"/>
      <c r="QLA297" s="159"/>
      <c r="QLB297" s="579"/>
      <c r="QLC297" s="581"/>
      <c r="QLD297" s="159"/>
      <c r="QLE297" s="159"/>
      <c r="QLF297" s="579"/>
      <c r="QLG297" s="581"/>
      <c r="QLH297" s="159"/>
      <c r="QLI297" s="159"/>
      <c r="QLJ297" s="579"/>
      <c r="QLK297" s="581"/>
      <c r="QLL297" s="159"/>
      <c r="QLM297" s="159"/>
      <c r="QLN297" s="579"/>
      <c r="QLO297" s="581"/>
      <c r="QLP297" s="159"/>
      <c r="QLQ297" s="159"/>
      <c r="QLR297" s="579"/>
      <c r="QLS297" s="581"/>
      <c r="QLT297" s="159"/>
      <c r="QLU297" s="159"/>
      <c r="QLV297" s="579"/>
      <c r="QLW297" s="581"/>
      <c r="QLX297" s="159"/>
      <c r="QLY297" s="159"/>
      <c r="QLZ297" s="579"/>
      <c r="QMA297" s="581"/>
      <c r="QMB297" s="159"/>
      <c r="QMC297" s="159"/>
      <c r="QMD297" s="579"/>
      <c r="QME297" s="581"/>
      <c r="QMF297" s="159"/>
      <c r="QMG297" s="159"/>
      <c r="QMH297" s="579"/>
      <c r="QMI297" s="581"/>
      <c r="QMJ297" s="159"/>
      <c r="QMK297" s="159"/>
      <c r="QML297" s="579"/>
      <c r="QMM297" s="581"/>
      <c r="QMN297" s="159"/>
      <c r="QMO297" s="159"/>
      <c r="QMP297" s="579"/>
      <c r="QMQ297" s="581"/>
      <c r="QMR297" s="159"/>
      <c r="QMS297" s="159"/>
      <c r="QMT297" s="579"/>
      <c r="QMU297" s="581"/>
      <c r="QMV297" s="159"/>
      <c r="QMW297" s="159"/>
      <c r="QMX297" s="579"/>
      <c r="QMY297" s="581"/>
      <c r="QMZ297" s="159"/>
      <c r="QNA297" s="159"/>
      <c r="QNB297" s="579"/>
      <c r="QNC297" s="581"/>
      <c r="QND297" s="159"/>
      <c r="QNE297" s="159"/>
      <c r="QNF297" s="579"/>
      <c r="QNG297" s="581"/>
      <c r="QNH297" s="159"/>
      <c r="QNI297" s="159"/>
      <c r="QNJ297" s="579"/>
      <c r="QNK297" s="581"/>
      <c r="QNL297" s="159"/>
      <c r="QNM297" s="159"/>
      <c r="QNN297" s="579"/>
      <c r="QNO297" s="581"/>
      <c r="QNP297" s="159"/>
      <c r="QNQ297" s="159"/>
      <c r="QNR297" s="579"/>
      <c r="QNS297" s="581"/>
      <c r="QNT297" s="159"/>
      <c r="QNU297" s="159"/>
      <c r="QNV297" s="579"/>
      <c r="QNW297" s="581"/>
      <c r="QNX297" s="159"/>
      <c r="QNY297" s="159"/>
      <c r="QNZ297" s="579"/>
      <c r="QOA297" s="581"/>
      <c r="QOB297" s="159"/>
      <c r="QOC297" s="159"/>
      <c r="QOD297" s="579"/>
      <c r="QOE297" s="581"/>
      <c r="QOF297" s="159"/>
      <c r="QOG297" s="159"/>
      <c r="QOH297" s="579"/>
      <c r="QOI297" s="581"/>
      <c r="QOJ297" s="159"/>
      <c r="QOK297" s="159"/>
      <c r="QOL297" s="579"/>
      <c r="QOM297" s="581"/>
      <c r="QON297" s="159"/>
      <c r="QOO297" s="159"/>
      <c r="QOP297" s="579"/>
      <c r="QOQ297" s="581"/>
      <c r="QOR297" s="159"/>
      <c r="QOS297" s="159"/>
      <c r="QOT297" s="579"/>
      <c r="QOU297" s="581"/>
      <c r="QOV297" s="159"/>
      <c r="QOW297" s="159"/>
      <c r="QOX297" s="579"/>
      <c r="QOY297" s="581"/>
      <c r="QOZ297" s="159"/>
      <c r="QPA297" s="159"/>
      <c r="QPB297" s="579"/>
      <c r="QPC297" s="581"/>
      <c r="QPD297" s="159"/>
      <c r="QPE297" s="159"/>
      <c r="QPF297" s="579"/>
      <c r="QPG297" s="581"/>
      <c r="QPH297" s="159"/>
      <c r="QPI297" s="159"/>
      <c r="QPJ297" s="579"/>
      <c r="QPK297" s="581"/>
      <c r="QPL297" s="159"/>
      <c r="QPM297" s="159"/>
      <c r="QPN297" s="579"/>
      <c r="QPO297" s="581"/>
      <c r="QPP297" s="159"/>
      <c r="QPQ297" s="159"/>
      <c r="QPR297" s="579"/>
      <c r="QPS297" s="581"/>
      <c r="QPT297" s="159"/>
      <c r="QPU297" s="159"/>
      <c r="QPV297" s="579"/>
      <c r="QPW297" s="581"/>
      <c r="QPX297" s="159"/>
      <c r="QPY297" s="159"/>
      <c r="QPZ297" s="579"/>
      <c r="QQA297" s="581"/>
      <c r="QQB297" s="159"/>
      <c r="QQC297" s="159"/>
      <c r="QQD297" s="579"/>
      <c r="QQE297" s="581"/>
      <c r="QQF297" s="159"/>
      <c r="QQG297" s="159"/>
      <c r="QQH297" s="579"/>
      <c r="QQI297" s="581"/>
      <c r="QQJ297" s="159"/>
      <c r="QQK297" s="159"/>
      <c r="QQL297" s="579"/>
      <c r="QQM297" s="581"/>
      <c r="QQN297" s="159"/>
      <c r="QQO297" s="159"/>
      <c r="QQP297" s="579"/>
      <c r="QQQ297" s="581"/>
      <c r="QQR297" s="159"/>
      <c r="QQS297" s="159"/>
      <c r="QQT297" s="579"/>
      <c r="QQU297" s="581"/>
      <c r="QQV297" s="159"/>
      <c r="QQW297" s="159"/>
      <c r="QQX297" s="579"/>
      <c r="QQY297" s="581"/>
      <c r="QQZ297" s="159"/>
      <c r="QRA297" s="159"/>
      <c r="QRB297" s="579"/>
      <c r="QRC297" s="581"/>
      <c r="QRD297" s="159"/>
      <c r="QRE297" s="159"/>
      <c r="QRF297" s="579"/>
      <c r="QRG297" s="581"/>
      <c r="QRH297" s="159"/>
      <c r="QRI297" s="159"/>
      <c r="QRJ297" s="579"/>
      <c r="QRK297" s="581"/>
      <c r="QRL297" s="159"/>
      <c r="QRM297" s="159"/>
      <c r="QRN297" s="579"/>
      <c r="QRO297" s="581"/>
      <c r="QRP297" s="159"/>
      <c r="QRQ297" s="159"/>
      <c r="QRR297" s="579"/>
      <c r="QRS297" s="581"/>
      <c r="QRT297" s="159"/>
      <c r="QRU297" s="159"/>
      <c r="QRV297" s="579"/>
      <c r="QRW297" s="581"/>
      <c r="QRX297" s="159"/>
      <c r="QRY297" s="159"/>
      <c r="QRZ297" s="579"/>
      <c r="QSA297" s="581"/>
      <c r="QSB297" s="159"/>
      <c r="QSC297" s="159"/>
      <c r="QSD297" s="579"/>
      <c r="QSE297" s="581"/>
      <c r="QSF297" s="159"/>
      <c r="QSG297" s="159"/>
      <c r="QSH297" s="579"/>
      <c r="QSI297" s="581"/>
      <c r="QSJ297" s="159"/>
      <c r="QSK297" s="159"/>
      <c r="QSL297" s="579"/>
      <c r="QSM297" s="581"/>
      <c r="QSN297" s="159"/>
      <c r="QSO297" s="159"/>
      <c r="QSP297" s="579"/>
      <c r="QSQ297" s="581"/>
      <c r="QSR297" s="159"/>
      <c r="QSS297" s="159"/>
      <c r="QST297" s="579"/>
      <c r="QSU297" s="581"/>
      <c r="QSV297" s="159"/>
      <c r="QSW297" s="159"/>
      <c r="QSX297" s="579"/>
      <c r="QSY297" s="581"/>
      <c r="QSZ297" s="159"/>
      <c r="QTA297" s="159"/>
      <c r="QTB297" s="579"/>
      <c r="QTC297" s="581"/>
      <c r="QTD297" s="159"/>
      <c r="QTE297" s="159"/>
      <c r="QTF297" s="579"/>
      <c r="QTG297" s="581"/>
      <c r="QTH297" s="159"/>
      <c r="QTI297" s="159"/>
      <c r="QTJ297" s="579"/>
      <c r="QTK297" s="581"/>
      <c r="QTL297" s="159"/>
      <c r="QTM297" s="159"/>
      <c r="QTN297" s="579"/>
      <c r="QTO297" s="581"/>
      <c r="QTP297" s="159"/>
      <c r="QTQ297" s="159"/>
      <c r="QTR297" s="579"/>
      <c r="QTS297" s="581"/>
      <c r="QTT297" s="159"/>
      <c r="QTU297" s="159"/>
      <c r="QTV297" s="579"/>
      <c r="QTW297" s="581"/>
      <c r="QTX297" s="159"/>
      <c r="QTY297" s="159"/>
      <c r="QTZ297" s="579"/>
      <c r="QUA297" s="581"/>
      <c r="QUB297" s="159"/>
      <c r="QUC297" s="159"/>
      <c r="QUD297" s="579"/>
      <c r="QUE297" s="581"/>
      <c r="QUF297" s="159"/>
      <c r="QUG297" s="159"/>
      <c r="QUH297" s="579"/>
      <c r="QUI297" s="581"/>
      <c r="QUJ297" s="159"/>
      <c r="QUK297" s="159"/>
      <c r="QUL297" s="579"/>
      <c r="QUM297" s="581"/>
      <c r="QUN297" s="159"/>
      <c r="QUO297" s="159"/>
      <c r="QUP297" s="579"/>
      <c r="QUQ297" s="581"/>
      <c r="QUR297" s="159"/>
      <c r="QUS297" s="159"/>
      <c r="QUT297" s="579"/>
      <c r="QUU297" s="581"/>
      <c r="QUV297" s="159"/>
      <c r="QUW297" s="159"/>
      <c r="QUX297" s="579"/>
      <c r="QUY297" s="581"/>
      <c r="QUZ297" s="159"/>
      <c r="QVA297" s="159"/>
      <c r="QVB297" s="579"/>
      <c r="QVC297" s="581"/>
      <c r="QVD297" s="159"/>
      <c r="QVE297" s="159"/>
      <c r="QVF297" s="579"/>
      <c r="QVG297" s="581"/>
      <c r="QVH297" s="159"/>
      <c r="QVI297" s="159"/>
      <c r="QVJ297" s="579"/>
      <c r="QVK297" s="581"/>
      <c r="QVL297" s="159"/>
      <c r="QVM297" s="159"/>
      <c r="QVN297" s="579"/>
      <c r="QVO297" s="581"/>
      <c r="QVP297" s="159"/>
      <c r="QVQ297" s="159"/>
      <c r="QVR297" s="579"/>
      <c r="QVS297" s="581"/>
      <c r="QVT297" s="159"/>
      <c r="QVU297" s="159"/>
      <c r="QVV297" s="579"/>
      <c r="QVW297" s="581"/>
      <c r="QVX297" s="159"/>
      <c r="QVY297" s="159"/>
      <c r="QVZ297" s="579"/>
      <c r="QWA297" s="581"/>
      <c r="QWB297" s="159"/>
      <c r="QWC297" s="159"/>
      <c r="QWD297" s="579"/>
      <c r="QWE297" s="581"/>
      <c r="QWF297" s="159"/>
      <c r="QWG297" s="159"/>
      <c r="QWH297" s="579"/>
      <c r="QWI297" s="581"/>
      <c r="QWJ297" s="159"/>
      <c r="QWK297" s="159"/>
      <c r="QWL297" s="579"/>
      <c r="QWM297" s="581"/>
      <c r="QWN297" s="159"/>
      <c r="QWO297" s="159"/>
      <c r="QWP297" s="579"/>
      <c r="QWQ297" s="581"/>
      <c r="QWR297" s="159"/>
      <c r="QWS297" s="159"/>
      <c r="QWT297" s="579"/>
      <c r="QWU297" s="581"/>
      <c r="QWV297" s="159"/>
      <c r="QWW297" s="159"/>
      <c r="QWX297" s="579"/>
      <c r="QWY297" s="581"/>
      <c r="QWZ297" s="159"/>
      <c r="QXA297" s="159"/>
      <c r="QXB297" s="579"/>
      <c r="QXC297" s="581"/>
      <c r="QXD297" s="159"/>
      <c r="QXE297" s="159"/>
      <c r="QXF297" s="579"/>
      <c r="QXG297" s="581"/>
      <c r="QXH297" s="159"/>
      <c r="QXI297" s="159"/>
      <c r="QXJ297" s="579"/>
      <c r="QXK297" s="581"/>
      <c r="QXL297" s="159"/>
      <c r="QXM297" s="159"/>
      <c r="QXN297" s="579"/>
      <c r="QXO297" s="581"/>
      <c r="QXP297" s="159"/>
      <c r="QXQ297" s="159"/>
      <c r="QXR297" s="579"/>
      <c r="QXS297" s="581"/>
      <c r="QXT297" s="159"/>
      <c r="QXU297" s="159"/>
      <c r="QXV297" s="579"/>
      <c r="QXW297" s="581"/>
      <c r="QXX297" s="159"/>
      <c r="QXY297" s="159"/>
      <c r="QXZ297" s="579"/>
      <c r="QYA297" s="581"/>
      <c r="QYB297" s="159"/>
      <c r="QYC297" s="159"/>
      <c r="QYD297" s="579"/>
      <c r="QYE297" s="581"/>
      <c r="QYF297" s="159"/>
      <c r="QYG297" s="159"/>
      <c r="QYH297" s="579"/>
      <c r="QYI297" s="581"/>
      <c r="QYJ297" s="159"/>
      <c r="QYK297" s="159"/>
      <c r="QYL297" s="579"/>
      <c r="QYM297" s="581"/>
      <c r="QYN297" s="159"/>
      <c r="QYO297" s="159"/>
      <c r="QYP297" s="579"/>
      <c r="QYQ297" s="581"/>
      <c r="QYR297" s="159"/>
      <c r="QYS297" s="159"/>
      <c r="QYT297" s="579"/>
      <c r="QYU297" s="581"/>
      <c r="QYV297" s="159"/>
      <c r="QYW297" s="159"/>
      <c r="QYX297" s="579"/>
      <c r="QYY297" s="581"/>
      <c r="QYZ297" s="159"/>
      <c r="QZA297" s="159"/>
      <c r="QZB297" s="579"/>
      <c r="QZC297" s="581"/>
      <c r="QZD297" s="159"/>
      <c r="QZE297" s="159"/>
      <c r="QZF297" s="579"/>
      <c r="QZG297" s="581"/>
      <c r="QZH297" s="159"/>
      <c r="QZI297" s="159"/>
      <c r="QZJ297" s="579"/>
      <c r="QZK297" s="581"/>
      <c r="QZL297" s="159"/>
      <c r="QZM297" s="159"/>
      <c r="QZN297" s="579"/>
      <c r="QZO297" s="581"/>
      <c r="QZP297" s="159"/>
      <c r="QZQ297" s="159"/>
      <c r="QZR297" s="579"/>
      <c r="QZS297" s="581"/>
      <c r="QZT297" s="159"/>
      <c r="QZU297" s="159"/>
      <c r="QZV297" s="579"/>
      <c r="QZW297" s="581"/>
      <c r="QZX297" s="159"/>
      <c r="QZY297" s="159"/>
      <c r="QZZ297" s="579"/>
      <c r="RAA297" s="581"/>
      <c r="RAB297" s="159"/>
      <c r="RAC297" s="159"/>
      <c r="RAD297" s="579"/>
      <c r="RAE297" s="581"/>
      <c r="RAF297" s="159"/>
      <c r="RAG297" s="159"/>
      <c r="RAH297" s="579"/>
      <c r="RAI297" s="581"/>
      <c r="RAJ297" s="159"/>
      <c r="RAK297" s="159"/>
      <c r="RAL297" s="579"/>
      <c r="RAM297" s="581"/>
      <c r="RAN297" s="159"/>
      <c r="RAO297" s="159"/>
      <c r="RAP297" s="579"/>
      <c r="RAQ297" s="581"/>
      <c r="RAR297" s="159"/>
      <c r="RAS297" s="159"/>
      <c r="RAT297" s="579"/>
      <c r="RAU297" s="581"/>
      <c r="RAV297" s="159"/>
      <c r="RAW297" s="159"/>
      <c r="RAX297" s="579"/>
      <c r="RAY297" s="581"/>
      <c r="RAZ297" s="159"/>
      <c r="RBA297" s="159"/>
      <c r="RBB297" s="579"/>
      <c r="RBC297" s="581"/>
      <c r="RBD297" s="159"/>
      <c r="RBE297" s="159"/>
      <c r="RBF297" s="579"/>
      <c r="RBG297" s="581"/>
      <c r="RBH297" s="159"/>
      <c r="RBI297" s="159"/>
      <c r="RBJ297" s="579"/>
      <c r="RBK297" s="581"/>
      <c r="RBL297" s="159"/>
      <c r="RBM297" s="159"/>
      <c r="RBN297" s="579"/>
      <c r="RBO297" s="581"/>
      <c r="RBP297" s="159"/>
      <c r="RBQ297" s="159"/>
      <c r="RBR297" s="579"/>
      <c r="RBS297" s="581"/>
      <c r="RBT297" s="159"/>
      <c r="RBU297" s="159"/>
      <c r="RBV297" s="579"/>
      <c r="RBW297" s="581"/>
      <c r="RBX297" s="159"/>
      <c r="RBY297" s="159"/>
      <c r="RBZ297" s="579"/>
      <c r="RCA297" s="581"/>
      <c r="RCB297" s="159"/>
      <c r="RCC297" s="159"/>
      <c r="RCD297" s="579"/>
      <c r="RCE297" s="581"/>
      <c r="RCF297" s="159"/>
      <c r="RCG297" s="159"/>
      <c r="RCH297" s="579"/>
      <c r="RCI297" s="581"/>
      <c r="RCJ297" s="159"/>
      <c r="RCK297" s="159"/>
      <c r="RCL297" s="579"/>
      <c r="RCM297" s="581"/>
      <c r="RCN297" s="159"/>
      <c r="RCO297" s="159"/>
      <c r="RCP297" s="579"/>
      <c r="RCQ297" s="581"/>
      <c r="RCR297" s="159"/>
      <c r="RCS297" s="159"/>
      <c r="RCT297" s="579"/>
      <c r="RCU297" s="581"/>
      <c r="RCV297" s="159"/>
      <c r="RCW297" s="159"/>
      <c r="RCX297" s="579"/>
      <c r="RCY297" s="581"/>
      <c r="RCZ297" s="159"/>
      <c r="RDA297" s="159"/>
      <c r="RDB297" s="579"/>
      <c r="RDC297" s="581"/>
      <c r="RDD297" s="159"/>
      <c r="RDE297" s="159"/>
      <c r="RDF297" s="579"/>
      <c r="RDG297" s="581"/>
      <c r="RDH297" s="159"/>
      <c r="RDI297" s="159"/>
      <c r="RDJ297" s="579"/>
      <c r="RDK297" s="581"/>
      <c r="RDL297" s="159"/>
      <c r="RDM297" s="159"/>
      <c r="RDN297" s="579"/>
      <c r="RDO297" s="581"/>
      <c r="RDP297" s="159"/>
      <c r="RDQ297" s="159"/>
      <c r="RDR297" s="579"/>
      <c r="RDS297" s="581"/>
      <c r="RDT297" s="159"/>
      <c r="RDU297" s="159"/>
      <c r="RDV297" s="579"/>
      <c r="RDW297" s="581"/>
      <c r="RDX297" s="159"/>
      <c r="RDY297" s="159"/>
      <c r="RDZ297" s="579"/>
      <c r="REA297" s="581"/>
      <c r="REB297" s="159"/>
      <c r="REC297" s="159"/>
      <c r="RED297" s="579"/>
      <c r="REE297" s="581"/>
      <c r="REF297" s="159"/>
      <c r="REG297" s="159"/>
      <c r="REH297" s="579"/>
      <c r="REI297" s="581"/>
      <c r="REJ297" s="159"/>
      <c r="REK297" s="159"/>
      <c r="REL297" s="579"/>
      <c r="REM297" s="581"/>
      <c r="REN297" s="159"/>
      <c r="REO297" s="159"/>
      <c r="REP297" s="579"/>
      <c r="REQ297" s="581"/>
      <c r="RER297" s="159"/>
      <c r="RES297" s="159"/>
      <c r="RET297" s="579"/>
      <c r="REU297" s="581"/>
      <c r="REV297" s="159"/>
      <c r="REW297" s="159"/>
      <c r="REX297" s="579"/>
      <c r="REY297" s="581"/>
      <c r="REZ297" s="159"/>
      <c r="RFA297" s="159"/>
      <c r="RFB297" s="579"/>
      <c r="RFC297" s="581"/>
      <c r="RFD297" s="159"/>
      <c r="RFE297" s="159"/>
      <c r="RFF297" s="579"/>
      <c r="RFG297" s="581"/>
      <c r="RFH297" s="159"/>
      <c r="RFI297" s="159"/>
      <c r="RFJ297" s="579"/>
      <c r="RFK297" s="581"/>
      <c r="RFL297" s="159"/>
      <c r="RFM297" s="159"/>
      <c r="RFN297" s="579"/>
      <c r="RFO297" s="581"/>
      <c r="RFP297" s="159"/>
      <c r="RFQ297" s="159"/>
      <c r="RFR297" s="579"/>
      <c r="RFS297" s="581"/>
      <c r="RFT297" s="159"/>
      <c r="RFU297" s="159"/>
      <c r="RFV297" s="579"/>
      <c r="RFW297" s="581"/>
      <c r="RFX297" s="159"/>
      <c r="RFY297" s="159"/>
      <c r="RFZ297" s="579"/>
      <c r="RGA297" s="581"/>
      <c r="RGB297" s="159"/>
      <c r="RGC297" s="159"/>
      <c r="RGD297" s="579"/>
      <c r="RGE297" s="581"/>
      <c r="RGF297" s="159"/>
      <c r="RGG297" s="159"/>
      <c r="RGH297" s="579"/>
      <c r="RGI297" s="581"/>
      <c r="RGJ297" s="159"/>
      <c r="RGK297" s="159"/>
      <c r="RGL297" s="579"/>
      <c r="RGM297" s="581"/>
      <c r="RGN297" s="159"/>
      <c r="RGO297" s="159"/>
      <c r="RGP297" s="579"/>
      <c r="RGQ297" s="581"/>
      <c r="RGR297" s="159"/>
      <c r="RGS297" s="159"/>
      <c r="RGT297" s="579"/>
      <c r="RGU297" s="581"/>
      <c r="RGV297" s="159"/>
      <c r="RGW297" s="159"/>
      <c r="RGX297" s="579"/>
      <c r="RGY297" s="581"/>
      <c r="RGZ297" s="159"/>
      <c r="RHA297" s="159"/>
      <c r="RHB297" s="579"/>
      <c r="RHC297" s="581"/>
      <c r="RHD297" s="159"/>
      <c r="RHE297" s="159"/>
      <c r="RHF297" s="579"/>
      <c r="RHG297" s="581"/>
      <c r="RHH297" s="159"/>
      <c r="RHI297" s="159"/>
      <c r="RHJ297" s="579"/>
      <c r="RHK297" s="581"/>
      <c r="RHL297" s="159"/>
      <c r="RHM297" s="159"/>
      <c r="RHN297" s="579"/>
      <c r="RHO297" s="581"/>
      <c r="RHP297" s="159"/>
      <c r="RHQ297" s="159"/>
      <c r="RHR297" s="579"/>
      <c r="RHS297" s="581"/>
      <c r="RHT297" s="159"/>
      <c r="RHU297" s="159"/>
      <c r="RHV297" s="579"/>
      <c r="RHW297" s="581"/>
      <c r="RHX297" s="159"/>
      <c r="RHY297" s="159"/>
      <c r="RHZ297" s="579"/>
      <c r="RIA297" s="581"/>
      <c r="RIB297" s="159"/>
      <c r="RIC297" s="159"/>
      <c r="RID297" s="579"/>
      <c r="RIE297" s="581"/>
      <c r="RIF297" s="159"/>
      <c r="RIG297" s="159"/>
      <c r="RIH297" s="579"/>
      <c r="RII297" s="581"/>
      <c r="RIJ297" s="159"/>
      <c r="RIK297" s="159"/>
      <c r="RIL297" s="579"/>
      <c r="RIM297" s="581"/>
      <c r="RIN297" s="159"/>
      <c r="RIO297" s="159"/>
      <c r="RIP297" s="579"/>
      <c r="RIQ297" s="581"/>
      <c r="RIR297" s="159"/>
      <c r="RIS297" s="159"/>
      <c r="RIT297" s="579"/>
      <c r="RIU297" s="581"/>
      <c r="RIV297" s="159"/>
      <c r="RIW297" s="159"/>
      <c r="RIX297" s="579"/>
      <c r="RIY297" s="581"/>
      <c r="RIZ297" s="159"/>
      <c r="RJA297" s="159"/>
      <c r="RJB297" s="579"/>
      <c r="RJC297" s="581"/>
      <c r="RJD297" s="159"/>
      <c r="RJE297" s="159"/>
      <c r="RJF297" s="579"/>
      <c r="RJG297" s="581"/>
      <c r="RJH297" s="159"/>
      <c r="RJI297" s="159"/>
      <c r="RJJ297" s="579"/>
      <c r="RJK297" s="581"/>
      <c r="RJL297" s="159"/>
      <c r="RJM297" s="159"/>
      <c r="RJN297" s="579"/>
      <c r="RJO297" s="581"/>
      <c r="RJP297" s="159"/>
      <c r="RJQ297" s="159"/>
      <c r="RJR297" s="579"/>
      <c r="RJS297" s="581"/>
      <c r="RJT297" s="159"/>
      <c r="RJU297" s="159"/>
      <c r="RJV297" s="579"/>
      <c r="RJW297" s="581"/>
      <c r="RJX297" s="159"/>
      <c r="RJY297" s="159"/>
      <c r="RJZ297" s="579"/>
      <c r="RKA297" s="581"/>
      <c r="RKB297" s="159"/>
      <c r="RKC297" s="159"/>
      <c r="RKD297" s="579"/>
      <c r="RKE297" s="581"/>
      <c r="RKF297" s="159"/>
      <c r="RKG297" s="159"/>
      <c r="RKH297" s="579"/>
      <c r="RKI297" s="581"/>
      <c r="RKJ297" s="159"/>
      <c r="RKK297" s="159"/>
      <c r="RKL297" s="579"/>
      <c r="RKM297" s="581"/>
      <c r="RKN297" s="159"/>
      <c r="RKO297" s="159"/>
      <c r="RKP297" s="579"/>
      <c r="RKQ297" s="581"/>
      <c r="RKR297" s="159"/>
      <c r="RKS297" s="159"/>
      <c r="RKT297" s="579"/>
      <c r="RKU297" s="581"/>
      <c r="RKV297" s="159"/>
      <c r="RKW297" s="159"/>
      <c r="RKX297" s="579"/>
      <c r="RKY297" s="581"/>
      <c r="RKZ297" s="159"/>
      <c r="RLA297" s="159"/>
      <c r="RLB297" s="579"/>
      <c r="RLC297" s="581"/>
      <c r="RLD297" s="159"/>
      <c r="RLE297" s="159"/>
      <c r="RLF297" s="579"/>
      <c r="RLG297" s="581"/>
      <c r="RLH297" s="159"/>
      <c r="RLI297" s="159"/>
      <c r="RLJ297" s="579"/>
      <c r="RLK297" s="581"/>
      <c r="RLL297" s="159"/>
      <c r="RLM297" s="159"/>
      <c r="RLN297" s="579"/>
      <c r="RLO297" s="581"/>
      <c r="RLP297" s="159"/>
      <c r="RLQ297" s="159"/>
      <c r="RLR297" s="579"/>
      <c r="RLS297" s="581"/>
      <c r="RLT297" s="159"/>
      <c r="RLU297" s="159"/>
      <c r="RLV297" s="579"/>
      <c r="RLW297" s="581"/>
      <c r="RLX297" s="159"/>
      <c r="RLY297" s="159"/>
      <c r="RLZ297" s="579"/>
      <c r="RMA297" s="581"/>
      <c r="RMB297" s="159"/>
      <c r="RMC297" s="159"/>
      <c r="RMD297" s="579"/>
      <c r="RME297" s="581"/>
      <c r="RMF297" s="159"/>
      <c r="RMG297" s="159"/>
      <c r="RMH297" s="579"/>
      <c r="RMI297" s="581"/>
      <c r="RMJ297" s="159"/>
      <c r="RMK297" s="159"/>
      <c r="RML297" s="579"/>
      <c r="RMM297" s="581"/>
      <c r="RMN297" s="159"/>
      <c r="RMO297" s="159"/>
      <c r="RMP297" s="579"/>
      <c r="RMQ297" s="581"/>
      <c r="RMR297" s="159"/>
      <c r="RMS297" s="159"/>
      <c r="RMT297" s="579"/>
      <c r="RMU297" s="581"/>
      <c r="RMV297" s="159"/>
      <c r="RMW297" s="159"/>
      <c r="RMX297" s="579"/>
      <c r="RMY297" s="581"/>
      <c r="RMZ297" s="159"/>
      <c r="RNA297" s="159"/>
      <c r="RNB297" s="579"/>
      <c r="RNC297" s="581"/>
      <c r="RND297" s="159"/>
      <c r="RNE297" s="159"/>
      <c r="RNF297" s="579"/>
      <c r="RNG297" s="581"/>
      <c r="RNH297" s="159"/>
      <c r="RNI297" s="159"/>
      <c r="RNJ297" s="579"/>
      <c r="RNK297" s="581"/>
      <c r="RNL297" s="159"/>
      <c r="RNM297" s="159"/>
      <c r="RNN297" s="579"/>
      <c r="RNO297" s="581"/>
      <c r="RNP297" s="159"/>
      <c r="RNQ297" s="159"/>
      <c r="RNR297" s="579"/>
      <c r="RNS297" s="581"/>
      <c r="RNT297" s="159"/>
      <c r="RNU297" s="159"/>
      <c r="RNV297" s="579"/>
      <c r="RNW297" s="581"/>
      <c r="RNX297" s="159"/>
      <c r="RNY297" s="159"/>
      <c r="RNZ297" s="579"/>
      <c r="ROA297" s="581"/>
      <c r="ROB297" s="159"/>
      <c r="ROC297" s="159"/>
      <c r="ROD297" s="579"/>
      <c r="ROE297" s="581"/>
      <c r="ROF297" s="159"/>
      <c r="ROG297" s="159"/>
      <c r="ROH297" s="579"/>
      <c r="ROI297" s="581"/>
      <c r="ROJ297" s="159"/>
      <c r="ROK297" s="159"/>
      <c r="ROL297" s="579"/>
      <c r="ROM297" s="581"/>
      <c r="RON297" s="159"/>
      <c r="ROO297" s="159"/>
      <c r="ROP297" s="579"/>
      <c r="ROQ297" s="581"/>
      <c r="ROR297" s="159"/>
      <c r="ROS297" s="159"/>
      <c r="ROT297" s="579"/>
      <c r="ROU297" s="581"/>
      <c r="ROV297" s="159"/>
      <c r="ROW297" s="159"/>
      <c r="ROX297" s="579"/>
      <c r="ROY297" s="581"/>
      <c r="ROZ297" s="159"/>
      <c r="RPA297" s="159"/>
      <c r="RPB297" s="579"/>
      <c r="RPC297" s="581"/>
      <c r="RPD297" s="159"/>
      <c r="RPE297" s="159"/>
      <c r="RPF297" s="579"/>
      <c r="RPG297" s="581"/>
      <c r="RPH297" s="159"/>
      <c r="RPI297" s="159"/>
      <c r="RPJ297" s="579"/>
      <c r="RPK297" s="581"/>
      <c r="RPL297" s="159"/>
      <c r="RPM297" s="159"/>
      <c r="RPN297" s="579"/>
      <c r="RPO297" s="581"/>
      <c r="RPP297" s="159"/>
      <c r="RPQ297" s="159"/>
      <c r="RPR297" s="579"/>
      <c r="RPS297" s="581"/>
      <c r="RPT297" s="159"/>
      <c r="RPU297" s="159"/>
      <c r="RPV297" s="579"/>
      <c r="RPW297" s="581"/>
      <c r="RPX297" s="159"/>
      <c r="RPY297" s="159"/>
      <c r="RPZ297" s="579"/>
      <c r="RQA297" s="581"/>
      <c r="RQB297" s="159"/>
      <c r="RQC297" s="159"/>
      <c r="RQD297" s="579"/>
      <c r="RQE297" s="581"/>
      <c r="RQF297" s="159"/>
      <c r="RQG297" s="159"/>
      <c r="RQH297" s="579"/>
      <c r="RQI297" s="581"/>
      <c r="RQJ297" s="159"/>
      <c r="RQK297" s="159"/>
      <c r="RQL297" s="579"/>
      <c r="RQM297" s="581"/>
      <c r="RQN297" s="159"/>
      <c r="RQO297" s="159"/>
      <c r="RQP297" s="579"/>
      <c r="RQQ297" s="581"/>
      <c r="RQR297" s="159"/>
      <c r="RQS297" s="159"/>
      <c r="RQT297" s="579"/>
      <c r="RQU297" s="581"/>
      <c r="RQV297" s="159"/>
      <c r="RQW297" s="159"/>
      <c r="RQX297" s="579"/>
      <c r="RQY297" s="581"/>
      <c r="RQZ297" s="159"/>
      <c r="RRA297" s="159"/>
      <c r="RRB297" s="579"/>
      <c r="RRC297" s="581"/>
      <c r="RRD297" s="159"/>
      <c r="RRE297" s="159"/>
      <c r="RRF297" s="579"/>
      <c r="RRG297" s="581"/>
      <c r="RRH297" s="159"/>
      <c r="RRI297" s="159"/>
      <c r="RRJ297" s="579"/>
      <c r="RRK297" s="581"/>
      <c r="RRL297" s="159"/>
      <c r="RRM297" s="159"/>
      <c r="RRN297" s="579"/>
      <c r="RRO297" s="581"/>
      <c r="RRP297" s="159"/>
      <c r="RRQ297" s="159"/>
      <c r="RRR297" s="579"/>
      <c r="RRS297" s="581"/>
      <c r="RRT297" s="159"/>
      <c r="RRU297" s="159"/>
      <c r="RRV297" s="579"/>
      <c r="RRW297" s="581"/>
      <c r="RRX297" s="159"/>
      <c r="RRY297" s="159"/>
      <c r="RRZ297" s="579"/>
      <c r="RSA297" s="581"/>
      <c r="RSB297" s="159"/>
      <c r="RSC297" s="159"/>
      <c r="RSD297" s="579"/>
      <c r="RSE297" s="581"/>
      <c r="RSF297" s="159"/>
      <c r="RSG297" s="159"/>
      <c r="RSH297" s="579"/>
      <c r="RSI297" s="581"/>
      <c r="RSJ297" s="159"/>
      <c r="RSK297" s="159"/>
      <c r="RSL297" s="579"/>
      <c r="RSM297" s="581"/>
      <c r="RSN297" s="159"/>
      <c r="RSO297" s="159"/>
      <c r="RSP297" s="579"/>
      <c r="RSQ297" s="581"/>
      <c r="RSR297" s="159"/>
      <c r="RSS297" s="159"/>
      <c r="RST297" s="579"/>
      <c r="RSU297" s="581"/>
      <c r="RSV297" s="159"/>
      <c r="RSW297" s="159"/>
      <c r="RSX297" s="579"/>
      <c r="RSY297" s="581"/>
      <c r="RSZ297" s="159"/>
      <c r="RTA297" s="159"/>
      <c r="RTB297" s="579"/>
      <c r="RTC297" s="581"/>
      <c r="RTD297" s="159"/>
      <c r="RTE297" s="159"/>
      <c r="RTF297" s="579"/>
      <c r="RTG297" s="581"/>
      <c r="RTH297" s="159"/>
      <c r="RTI297" s="159"/>
      <c r="RTJ297" s="579"/>
      <c r="RTK297" s="581"/>
      <c r="RTL297" s="159"/>
      <c r="RTM297" s="159"/>
      <c r="RTN297" s="579"/>
      <c r="RTO297" s="581"/>
      <c r="RTP297" s="159"/>
      <c r="RTQ297" s="159"/>
      <c r="RTR297" s="579"/>
      <c r="RTS297" s="581"/>
      <c r="RTT297" s="159"/>
      <c r="RTU297" s="159"/>
      <c r="RTV297" s="579"/>
      <c r="RTW297" s="581"/>
      <c r="RTX297" s="159"/>
      <c r="RTY297" s="159"/>
      <c r="RTZ297" s="579"/>
      <c r="RUA297" s="581"/>
      <c r="RUB297" s="159"/>
      <c r="RUC297" s="159"/>
      <c r="RUD297" s="579"/>
      <c r="RUE297" s="581"/>
      <c r="RUF297" s="159"/>
      <c r="RUG297" s="159"/>
      <c r="RUH297" s="579"/>
      <c r="RUI297" s="581"/>
      <c r="RUJ297" s="159"/>
      <c r="RUK297" s="159"/>
      <c r="RUL297" s="579"/>
      <c r="RUM297" s="581"/>
      <c r="RUN297" s="159"/>
      <c r="RUO297" s="159"/>
      <c r="RUP297" s="579"/>
      <c r="RUQ297" s="581"/>
      <c r="RUR297" s="159"/>
      <c r="RUS297" s="159"/>
      <c r="RUT297" s="579"/>
      <c r="RUU297" s="581"/>
      <c r="RUV297" s="159"/>
      <c r="RUW297" s="159"/>
      <c r="RUX297" s="579"/>
      <c r="RUY297" s="581"/>
      <c r="RUZ297" s="159"/>
      <c r="RVA297" s="159"/>
      <c r="RVB297" s="579"/>
      <c r="RVC297" s="581"/>
      <c r="RVD297" s="159"/>
      <c r="RVE297" s="159"/>
      <c r="RVF297" s="579"/>
      <c r="RVG297" s="581"/>
      <c r="RVH297" s="159"/>
      <c r="RVI297" s="159"/>
      <c r="RVJ297" s="579"/>
      <c r="RVK297" s="581"/>
      <c r="RVL297" s="159"/>
      <c r="RVM297" s="159"/>
      <c r="RVN297" s="579"/>
      <c r="RVO297" s="581"/>
      <c r="RVP297" s="159"/>
      <c r="RVQ297" s="159"/>
      <c r="RVR297" s="579"/>
      <c r="RVS297" s="581"/>
      <c r="RVT297" s="159"/>
      <c r="RVU297" s="159"/>
      <c r="RVV297" s="579"/>
      <c r="RVW297" s="581"/>
      <c r="RVX297" s="159"/>
      <c r="RVY297" s="159"/>
      <c r="RVZ297" s="579"/>
      <c r="RWA297" s="581"/>
      <c r="RWB297" s="159"/>
      <c r="RWC297" s="159"/>
      <c r="RWD297" s="579"/>
      <c r="RWE297" s="581"/>
      <c r="RWF297" s="159"/>
      <c r="RWG297" s="159"/>
      <c r="RWH297" s="579"/>
      <c r="RWI297" s="581"/>
      <c r="RWJ297" s="159"/>
      <c r="RWK297" s="159"/>
      <c r="RWL297" s="579"/>
      <c r="RWM297" s="581"/>
      <c r="RWN297" s="159"/>
      <c r="RWO297" s="159"/>
      <c r="RWP297" s="579"/>
      <c r="RWQ297" s="581"/>
      <c r="RWR297" s="159"/>
      <c r="RWS297" s="159"/>
      <c r="RWT297" s="579"/>
      <c r="RWU297" s="581"/>
      <c r="RWV297" s="159"/>
      <c r="RWW297" s="159"/>
      <c r="RWX297" s="579"/>
      <c r="RWY297" s="581"/>
      <c r="RWZ297" s="159"/>
      <c r="RXA297" s="159"/>
      <c r="RXB297" s="579"/>
      <c r="RXC297" s="581"/>
      <c r="RXD297" s="159"/>
      <c r="RXE297" s="159"/>
      <c r="RXF297" s="579"/>
      <c r="RXG297" s="581"/>
      <c r="RXH297" s="159"/>
      <c r="RXI297" s="159"/>
      <c r="RXJ297" s="579"/>
      <c r="RXK297" s="581"/>
      <c r="RXL297" s="159"/>
      <c r="RXM297" s="159"/>
      <c r="RXN297" s="579"/>
      <c r="RXO297" s="581"/>
      <c r="RXP297" s="159"/>
      <c r="RXQ297" s="159"/>
      <c r="RXR297" s="579"/>
      <c r="RXS297" s="581"/>
      <c r="RXT297" s="159"/>
      <c r="RXU297" s="159"/>
      <c r="RXV297" s="579"/>
      <c r="RXW297" s="581"/>
      <c r="RXX297" s="159"/>
      <c r="RXY297" s="159"/>
      <c r="RXZ297" s="579"/>
      <c r="RYA297" s="581"/>
      <c r="RYB297" s="159"/>
      <c r="RYC297" s="159"/>
      <c r="RYD297" s="579"/>
      <c r="RYE297" s="581"/>
      <c r="RYF297" s="159"/>
      <c r="RYG297" s="159"/>
      <c r="RYH297" s="579"/>
      <c r="RYI297" s="581"/>
      <c r="RYJ297" s="159"/>
      <c r="RYK297" s="159"/>
      <c r="RYL297" s="579"/>
      <c r="RYM297" s="581"/>
      <c r="RYN297" s="159"/>
      <c r="RYO297" s="159"/>
      <c r="RYP297" s="579"/>
      <c r="RYQ297" s="581"/>
      <c r="RYR297" s="159"/>
      <c r="RYS297" s="159"/>
      <c r="RYT297" s="579"/>
      <c r="RYU297" s="581"/>
      <c r="RYV297" s="159"/>
      <c r="RYW297" s="159"/>
      <c r="RYX297" s="579"/>
      <c r="RYY297" s="581"/>
      <c r="RYZ297" s="159"/>
      <c r="RZA297" s="159"/>
      <c r="RZB297" s="579"/>
      <c r="RZC297" s="581"/>
      <c r="RZD297" s="159"/>
      <c r="RZE297" s="159"/>
      <c r="RZF297" s="579"/>
      <c r="RZG297" s="581"/>
      <c r="RZH297" s="159"/>
      <c r="RZI297" s="159"/>
      <c r="RZJ297" s="579"/>
      <c r="RZK297" s="581"/>
      <c r="RZL297" s="159"/>
      <c r="RZM297" s="159"/>
      <c r="RZN297" s="579"/>
      <c r="RZO297" s="581"/>
      <c r="RZP297" s="159"/>
      <c r="RZQ297" s="159"/>
      <c r="RZR297" s="579"/>
      <c r="RZS297" s="581"/>
      <c r="RZT297" s="159"/>
      <c r="RZU297" s="159"/>
      <c r="RZV297" s="579"/>
      <c r="RZW297" s="581"/>
      <c r="RZX297" s="159"/>
      <c r="RZY297" s="159"/>
      <c r="RZZ297" s="579"/>
      <c r="SAA297" s="581"/>
      <c r="SAB297" s="159"/>
      <c r="SAC297" s="159"/>
      <c r="SAD297" s="579"/>
      <c r="SAE297" s="581"/>
      <c r="SAF297" s="159"/>
      <c r="SAG297" s="159"/>
      <c r="SAH297" s="579"/>
      <c r="SAI297" s="581"/>
      <c r="SAJ297" s="159"/>
      <c r="SAK297" s="159"/>
      <c r="SAL297" s="579"/>
      <c r="SAM297" s="581"/>
      <c r="SAN297" s="159"/>
      <c r="SAO297" s="159"/>
      <c r="SAP297" s="579"/>
      <c r="SAQ297" s="581"/>
      <c r="SAR297" s="159"/>
      <c r="SAS297" s="159"/>
      <c r="SAT297" s="579"/>
      <c r="SAU297" s="581"/>
      <c r="SAV297" s="159"/>
      <c r="SAW297" s="159"/>
      <c r="SAX297" s="579"/>
      <c r="SAY297" s="581"/>
      <c r="SAZ297" s="159"/>
      <c r="SBA297" s="159"/>
      <c r="SBB297" s="579"/>
      <c r="SBC297" s="581"/>
      <c r="SBD297" s="159"/>
      <c r="SBE297" s="159"/>
      <c r="SBF297" s="579"/>
      <c r="SBG297" s="581"/>
      <c r="SBH297" s="159"/>
      <c r="SBI297" s="159"/>
      <c r="SBJ297" s="579"/>
      <c r="SBK297" s="581"/>
      <c r="SBL297" s="159"/>
      <c r="SBM297" s="159"/>
      <c r="SBN297" s="579"/>
      <c r="SBO297" s="581"/>
      <c r="SBP297" s="159"/>
      <c r="SBQ297" s="159"/>
      <c r="SBR297" s="579"/>
      <c r="SBS297" s="581"/>
      <c r="SBT297" s="159"/>
      <c r="SBU297" s="159"/>
      <c r="SBV297" s="579"/>
      <c r="SBW297" s="581"/>
      <c r="SBX297" s="159"/>
      <c r="SBY297" s="159"/>
      <c r="SBZ297" s="579"/>
      <c r="SCA297" s="581"/>
      <c r="SCB297" s="159"/>
      <c r="SCC297" s="159"/>
      <c r="SCD297" s="579"/>
      <c r="SCE297" s="581"/>
      <c r="SCF297" s="159"/>
      <c r="SCG297" s="159"/>
      <c r="SCH297" s="579"/>
      <c r="SCI297" s="581"/>
      <c r="SCJ297" s="159"/>
      <c r="SCK297" s="159"/>
      <c r="SCL297" s="579"/>
      <c r="SCM297" s="581"/>
      <c r="SCN297" s="159"/>
      <c r="SCO297" s="159"/>
      <c r="SCP297" s="579"/>
      <c r="SCQ297" s="581"/>
      <c r="SCR297" s="159"/>
      <c r="SCS297" s="159"/>
      <c r="SCT297" s="579"/>
      <c r="SCU297" s="581"/>
      <c r="SCV297" s="159"/>
      <c r="SCW297" s="159"/>
      <c r="SCX297" s="579"/>
      <c r="SCY297" s="581"/>
      <c r="SCZ297" s="159"/>
      <c r="SDA297" s="159"/>
      <c r="SDB297" s="579"/>
      <c r="SDC297" s="581"/>
      <c r="SDD297" s="159"/>
      <c r="SDE297" s="159"/>
      <c r="SDF297" s="579"/>
      <c r="SDG297" s="581"/>
      <c r="SDH297" s="159"/>
      <c r="SDI297" s="159"/>
      <c r="SDJ297" s="579"/>
      <c r="SDK297" s="581"/>
      <c r="SDL297" s="159"/>
      <c r="SDM297" s="159"/>
      <c r="SDN297" s="579"/>
      <c r="SDO297" s="581"/>
      <c r="SDP297" s="159"/>
      <c r="SDQ297" s="159"/>
      <c r="SDR297" s="579"/>
      <c r="SDS297" s="581"/>
      <c r="SDT297" s="159"/>
      <c r="SDU297" s="159"/>
      <c r="SDV297" s="579"/>
      <c r="SDW297" s="581"/>
      <c r="SDX297" s="159"/>
      <c r="SDY297" s="159"/>
      <c r="SDZ297" s="579"/>
      <c r="SEA297" s="581"/>
      <c r="SEB297" s="159"/>
      <c r="SEC297" s="159"/>
      <c r="SED297" s="579"/>
      <c r="SEE297" s="581"/>
      <c r="SEF297" s="159"/>
      <c r="SEG297" s="159"/>
      <c r="SEH297" s="579"/>
      <c r="SEI297" s="581"/>
      <c r="SEJ297" s="159"/>
      <c r="SEK297" s="159"/>
      <c r="SEL297" s="579"/>
      <c r="SEM297" s="581"/>
      <c r="SEN297" s="159"/>
      <c r="SEO297" s="159"/>
      <c r="SEP297" s="579"/>
      <c r="SEQ297" s="581"/>
      <c r="SER297" s="159"/>
      <c r="SES297" s="159"/>
      <c r="SET297" s="579"/>
      <c r="SEU297" s="581"/>
      <c r="SEV297" s="159"/>
      <c r="SEW297" s="159"/>
      <c r="SEX297" s="579"/>
      <c r="SEY297" s="581"/>
      <c r="SEZ297" s="159"/>
      <c r="SFA297" s="159"/>
      <c r="SFB297" s="579"/>
      <c r="SFC297" s="581"/>
      <c r="SFD297" s="159"/>
      <c r="SFE297" s="159"/>
      <c r="SFF297" s="579"/>
      <c r="SFG297" s="581"/>
      <c r="SFH297" s="159"/>
      <c r="SFI297" s="159"/>
      <c r="SFJ297" s="579"/>
      <c r="SFK297" s="581"/>
      <c r="SFL297" s="159"/>
      <c r="SFM297" s="159"/>
      <c r="SFN297" s="579"/>
      <c r="SFO297" s="581"/>
      <c r="SFP297" s="159"/>
      <c r="SFQ297" s="159"/>
      <c r="SFR297" s="579"/>
      <c r="SFS297" s="581"/>
      <c r="SFT297" s="159"/>
      <c r="SFU297" s="159"/>
      <c r="SFV297" s="579"/>
      <c r="SFW297" s="581"/>
      <c r="SFX297" s="159"/>
      <c r="SFY297" s="159"/>
      <c r="SFZ297" s="579"/>
      <c r="SGA297" s="581"/>
      <c r="SGB297" s="159"/>
      <c r="SGC297" s="159"/>
      <c r="SGD297" s="579"/>
      <c r="SGE297" s="581"/>
      <c r="SGF297" s="159"/>
      <c r="SGG297" s="159"/>
      <c r="SGH297" s="579"/>
      <c r="SGI297" s="581"/>
      <c r="SGJ297" s="159"/>
      <c r="SGK297" s="159"/>
      <c r="SGL297" s="579"/>
      <c r="SGM297" s="581"/>
      <c r="SGN297" s="159"/>
      <c r="SGO297" s="159"/>
      <c r="SGP297" s="579"/>
      <c r="SGQ297" s="581"/>
      <c r="SGR297" s="159"/>
      <c r="SGS297" s="159"/>
      <c r="SGT297" s="579"/>
      <c r="SGU297" s="581"/>
      <c r="SGV297" s="159"/>
      <c r="SGW297" s="159"/>
      <c r="SGX297" s="579"/>
      <c r="SGY297" s="581"/>
      <c r="SGZ297" s="159"/>
      <c r="SHA297" s="159"/>
      <c r="SHB297" s="579"/>
      <c r="SHC297" s="581"/>
      <c r="SHD297" s="159"/>
      <c r="SHE297" s="159"/>
      <c r="SHF297" s="579"/>
      <c r="SHG297" s="581"/>
      <c r="SHH297" s="159"/>
      <c r="SHI297" s="159"/>
      <c r="SHJ297" s="579"/>
      <c r="SHK297" s="581"/>
      <c r="SHL297" s="159"/>
      <c r="SHM297" s="159"/>
      <c r="SHN297" s="579"/>
      <c r="SHO297" s="581"/>
      <c r="SHP297" s="159"/>
      <c r="SHQ297" s="159"/>
      <c r="SHR297" s="579"/>
      <c r="SHS297" s="581"/>
      <c r="SHT297" s="159"/>
      <c r="SHU297" s="159"/>
      <c r="SHV297" s="579"/>
      <c r="SHW297" s="581"/>
      <c r="SHX297" s="159"/>
      <c r="SHY297" s="159"/>
      <c r="SHZ297" s="579"/>
      <c r="SIA297" s="581"/>
      <c r="SIB297" s="159"/>
      <c r="SIC297" s="159"/>
      <c r="SID297" s="579"/>
      <c r="SIE297" s="581"/>
      <c r="SIF297" s="159"/>
      <c r="SIG297" s="159"/>
      <c r="SIH297" s="579"/>
      <c r="SII297" s="581"/>
      <c r="SIJ297" s="159"/>
      <c r="SIK297" s="159"/>
      <c r="SIL297" s="579"/>
      <c r="SIM297" s="581"/>
      <c r="SIN297" s="159"/>
      <c r="SIO297" s="159"/>
      <c r="SIP297" s="579"/>
      <c r="SIQ297" s="581"/>
      <c r="SIR297" s="159"/>
      <c r="SIS297" s="159"/>
      <c r="SIT297" s="579"/>
      <c r="SIU297" s="581"/>
      <c r="SIV297" s="159"/>
      <c r="SIW297" s="159"/>
      <c r="SIX297" s="579"/>
      <c r="SIY297" s="581"/>
      <c r="SIZ297" s="159"/>
      <c r="SJA297" s="159"/>
      <c r="SJB297" s="579"/>
      <c r="SJC297" s="581"/>
      <c r="SJD297" s="159"/>
      <c r="SJE297" s="159"/>
      <c r="SJF297" s="579"/>
      <c r="SJG297" s="581"/>
      <c r="SJH297" s="159"/>
      <c r="SJI297" s="159"/>
      <c r="SJJ297" s="579"/>
      <c r="SJK297" s="581"/>
      <c r="SJL297" s="159"/>
      <c r="SJM297" s="159"/>
      <c r="SJN297" s="579"/>
      <c r="SJO297" s="581"/>
      <c r="SJP297" s="159"/>
      <c r="SJQ297" s="159"/>
      <c r="SJR297" s="579"/>
      <c r="SJS297" s="581"/>
      <c r="SJT297" s="159"/>
      <c r="SJU297" s="159"/>
      <c r="SJV297" s="579"/>
      <c r="SJW297" s="581"/>
      <c r="SJX297" s="159"/>
      <c r="SJY297" s="159"/>
      <c r="SJZ297" s="579"/>
      <c r="SKA297" s="581"/>
      <c r="SKB297" s="159"/>
      <c r="SKC297" s="159"/>
      <c r="SKD297" s="579"/>
      <c r="SKE297" s="581"/>
      <c r="SKF297" s="159"/>
      <c r="SKG297" s="159"/>
      <c r="SKH297" s="579"/>
      <c r="SKI297" s="581"/>
      <c r="SKJ297" s="159"/>
      <c r="SKK297" s="159"/>
      <c r="SKL297" s="579"/>
      <c r="SKM297" s="581"/>
      <c r="SKN297" s="159"/>
      <c r="SKO297" s="159"/>
      <c r="SKP297" s="579"/>
      <c r="SKQ297" s="581"/>
      <c r="SKR297" s="159"/>
      <c r="SKS297" s="159"/>
      <c r="SKT297" s="579"/>
      <c r="SKU297" s="581"/>
      <c r="SKV297" s="159"/>
      <c r="SKW297" s="159"/>
      <c r="SKX297" s="579"/>
      <c r="SKY297" s="581"/>
      <c r="SKZ297" s="159"/>
      <c r="SLA297" s="159"/>
      <c r="SLB297" s="579"/>
      <c r="SLC297" s="581"/>
      <c r="SLD297" s="159"/>
      <c r="SLE297" s="159"/>
      <c r="SLF297" s="579"/>
      <c r="SLG297" s="581"/>
      <c r="SLH297" s="159"/>
      <c r="SLI297" s="159"/>
      <c r="SLJ297" s="579"/>
      <c r="SLK297" s="581"/>
      <c r="SLL297" s="159"/>
      <c r="SLM297" s="159"/>
      <c r="SLN297" s="579"/>
      <c r="SLO297" s="581"/>
      <c r="SLP297" s="159"/>
      <c r="SLQ297" s="159"/>
      <c r="SLR297" s="579"/>
      <c r="SLS297" s="581"/>
      <c r="SLT297" s="159"/>
      <c r="SLU297" s="159"/>
      <c r="SLV297" s="579"/>
      <c r="SLW297" s="581"/>
      <c r="SLX297" s="159"/>
      <c r="SLY297" s="159"/>
      <c r="SLZ297" s="579"/>
      <c r="SMA297" s="581"/>
      <c r="SMB297" s="159"/>
      <c r="SMC297" s="159"/>
      <c r="SMD297" s="579"/>
      <c r="SME297" s="581"/>
      <c r="SMF297" s="159"/>
      <c r="SMG297" s="159"/>
      <c r="SMH297" s="579"/>
      <c r="SMI297" s="581"/>
      <c r="SMJ297" s="159"/>
      <c r="SMK297" s="159"/>
      <c r="SML297" s="579"/>
      <c r="SMM297" s="581"/>
      <c r="SMN297" s="159"/>
      <c r="SMO297" s="159"/>
      <c r="SMP297" s="579"/>
      <c r="SMQ297" s="581"/>
      <c r="SMR297" s="159"/>
      <c r="SMS297" s="159"/>
      <c r="SMT297" s="579"/>
      <c r="SMU297" s="581"/>
      <c r="SMV297" s="159"/>
      <c r="SMW297" s="159"/>
      <c r="SMX297" s="579"/>
      <c r="SMY297" s="581"/>
      <c r="SMZ297" s="159"/>
      <c r="SNA297" s="159"/>
      <c r="SNB297" s="579"/>
      <c r="SNC297" s="581"/>
      <c r="SND297" s="159"/>
      <c r="SNE297" s="159"/>
      <c r="SNF297" s="579"/>
      <c r="SNG297" s="581"/>
      <c r="SNH297" s="159"/>
      <c r="SNI297" s="159"/>
      <c r="SNJ297" s="579"/>
      <c r="SNK297" s="581"/>
      <c r="SNL297" s="159"/>
      <c r="SNM297" s="159"/>
      <c r="SNN297" s="579"/>
      <c r="SNO297" s="581"/>
      <c r="SNP297" s="159"/>
      <c r="SNQ297" s="159"/>
      <c r="SNR297" s="579"/>
      <c r="SNS297" s="581"/>
      <c r="SNT297" s="159"/>
      <c r="SNU297" s="159"/>
      <c r="SNV297" s="579"/>
      <c r="SNW297" s="581"/>
      <c r="SNX297" s="159"/>
      <c r="SNY297" s="159"/>
      <c r="SNZ297" s="579"/>
      <c r="SOA297" s="581"/>
      <c r="SOB297" s="159"/>
      <c r="SOC297" s="159"/>
      <c r="SOD297" s="579"/>
      <c r="SOE297" s="581"/>
      <c r="SOF297" s="159"/>
      <c r="SOG297" s="159"/>
      <c r="SOH297" s="579"/>
      <c r="SOI297" s="581"/>
      <c r="SOJ297" s="159"/>
      <c r="SOK297" s="159"/>
      <c r="SOL297" s="579"/>
      <c r="SOM297" s="581"/>
      <c r="SON297" s="159"/>
      <c r="SOO297" s="159"/>
      <c r="SOP297" s="579"/>
      <c r="SOQ297" s="581"/>
      <c r="SOR297" s="159"/>
      <c r="SOS297" s="159"/>
      <c r="SOT297" s="579"/>
      <c r="SOU297" s="581"/>
      <c r="SOV297" s="159"/>
      <c r="SOW297" s="159"/>
      <c r="SOX297" s="579"/>
      <c r="SOY297" s="581"/>
      <c r="SOZ297" s="159"/>
      <c r="SPA297" s="159"/>
      <c r="SPB297" s="579"/>
      <c r="SPC297" s="581"/>
      <c r="SPD297" s="159"/>
      <c r="SPE297" s="159"/>
      <c r="SPF297" s="579"/>
      <c r="SPG297" s="581"/>
      <c r="SPH297" s="159"/>
      <c r="SPI297" s="159"/>
      <c r="SPJ297" s="579"/>
      <c r="SPK297" s="581"/>
      <c r="SPL297" s="159"/>
      <c r="SPM297" s="159"/>
      <c r="SPN297" s="579"/>
      <c r="SPO297" s="581"/>
      <c r="SPP297" s="159"/>
      <c r="SPQ297" s="159"/>
      <c r="SPR297" s="579"/>
      <c r="SPS297" s="581"/>
      <c r="SPT297" s="159"/>
      <c r="SPU297" s="159"/>
      <c r="SPV297" s="579"/>
      <c r="SPW297" s="581"/>
      <c r="SPX297" s="159"/>
      <c r="SPY297" s="159"/>
      <c r="SPZ297" s="579"/>
      <c r="SQA297" s="581"/>
      <c r="SQB297" s="159"/>
      <c r="SQC297" s="159"/>
      <c r="SQD297" s="579"/>
      <c r="SQE297" s="581"/>
      <c r="SQF297" s="159"/>
      <c r="SQG297" s="159"/>
      <c r="SQH297" s="579"/>
      <c r="SQI297" s="581"/>
      <c r="SQJ297" s="159"/>
      <c r="SQK297" s="159"/>
      <c r="SQL297" s="579"/>
      <c r="SQM297" s="581"/>
      <c r="SQN297" s="159"/>
      <c r="SQO297" s="159"/>
      <c r="SQP297" s="579"/>
      <c r="SQQ297" s="581"/>
      <c r="SQR297" s="159"/>
      <c r="SQS297" s="159"/>
      <c r="SQT297" s="579"/>
      <c r="SQU297" s="581"/>
      <c r="SQV297" s="159"/>
      <c r="SQW297" s="159"/>
      <c r="SQX297" s="579"/>
      <c r="SQY297" s="581"/>
      <c r="SQZ297" s="159"/>
      <c r="SRA297" s="159"/>
      <c r="SRB297" s="579"/>
      <c r="SRC297" s="581"/>
      <c r="SRD297" s="159"/>
      <c r="SRE297" s="159"/>
      <c r="SRF297" s="579"/>
      <c r="SRG297" s="581"/>
      <c r="SRH297" s="159"/>
      <c r="SRI297" s="159"/>
      <c r="SRJ297" s="579"/>
      <c r="SRK297" s="581"/>
      <c r="SRL297" s="159"/>
      <c r="SRM297" s="159"/>
      <c r="SRN297" s="579"/>
      <c r="SRO297" s="581"/>
      <c r="SRP297" s="159"/>
      <c r="SRQ297" s="159"/>
      <c r="SRR297" s="579"/>
      <c r="SRS297" s="581"/>
      <c r="SRT297" s="159"/>
      <c r="SRU297" s="159"/>
      <c r="SRV297" s="579"/>
      <c r="SRW297" s="581"/>
      <c r="SRX297" s="159"/>
      <c r="SRY297" s="159"/>
      <c r="SRZ297" s="579"/>
      <c r="SSA297" s="581"/>
      <c r="SSB297" s="159"/>
      <c r="SSC297" s="159"/>
      <c r="SSD297" s="579"/>
      <c r="SSE297" s="581"/>
      <c r="SSF297" s="159"/>
      <c r="SSG297" s="159"/>
      <c r="SSH297" s="579"/>
      <c r="SSI297" s="581"/>
      <c r="SSJ297" s="159"/>
      <c r="SSK297" s="159"/>
      <c r="SSL297" s="579"/>
      <c r="SSM297" s="581"/>
      <c r="SSN297" s="159"/>
      <c r="SSO297" s="159"/>
      <c r="SSP297" s="579"/>
      <c r="SSQ297" s="581"/>
      <c r="SSR297" s="159"/>
      <c r="SSS297" s="159"/>
      <c r="SST297" s="579"/>
      <c r="SSU297" s="581"/>
      <c r="SSV297" s="159"/>
      <c r="SSW297" s="159"/>
      <c r="SSX297" s="579"/>
      <c r="SSY297" s="581"/>
      <c r="SSZ297" s="159"/>
      <c r="STA297" s="159"/>
      <c r="STB297" s="579"/>
      <c r="STC297" s="581"/>
      <c r="STD297" s="159"/>
      <c r="STE297" s="159"/>
      <c r="STF297" s="579"/>
      <c r="STG297" s="581"/>
      <c r="STH297" s="159"/>
      <c r="STI297" s="159"/>
      <c r="STJ297" s="579"/>
      <c r="STK297" s="581"/>
      <c r="STL297" s="159"/>
      <c r="STM297" s="159"/>
      <c r="STN297" s="579"/>
      <c r="STO297" s="581"/>
      <c r="STP297" s="159"/>
      <c r="STQ297" s="159"/>
      <c r="STR297" s="579"/>
      <c r="STS297" s="581"/>
      <c r="STT297" s="159"/>
      <c r="STU297" s="159"/>
      <c r="STV297" s="579"/>
      <c r="STW297" s="581"/>
      <c r="STX297" s="159"/>
      <c r="STY297" s="159"/>
      <c r="STZ297" s="579"/>
      <c r="SUA297" s="581"/>
      <c r="SUB297" s="159"/>
      <c r="SUC297" s="159"/>
      <c r="SUD297" s="579"/>
      <c r="SUE297" s="581"/>
      <c r="SUF297" s="159"/>
      <c r="SUG297" s="159"/>
      <c r="SUH297" s="579"/>
      <c r="SUI297" s="581"/>
      <c r="SUJ297" s="159"/>
      <c r="SUK297" s="159"/>
      <c r="SUL297" s="579"/>
      <c r="SUM297" s="581"/>
      <c r="SUN297" s="159"/>
      <c r="SUO297" s="159"/>
      <c r="SUP297" s="579"/>
      <c r="SUQ297" s="581"/>
      <c r="SUR297" s="159"/>
      <c r="SUS297" s="159"/>
      <c r="SUT297" s="579"/>
      <c r="SUU297" s="581"/>
      <c r="SUV297" s="159"/>
      <c r="SUW297" s="159"/>
      <c r="SUX297" s="579"/>
      <c r="SUY297" s="581"/>
      <c r="SUZ297" s="159"/>
      <c r="SVA297" s="159"/>
      <c r="SVB297" s="579"/>
      <c r="SVC297" s="581"/>
      <c r="SVD297" s="159"/>
      <c r="SVE297" s="159"/>
      <c r="SVF297" s="579"/>
      <c r="SVG297" s="581"/>
      <c r="SVH297" s="159"/>
      <c r="SVI297" s="159"/>
      <c r="SVJ297" s="579"/>
      <c r="SVK297" s="581"/>
      <c r="SVL297" s="159"/>
      <c r="SVM297" s="159"/>
      <c r="SVN297" s="579"/>
      <c r="SVO297" s="581"/>
      <c r="SVP297" s="159"/>
      <c r="SVQ297" s="159"/>
      <c r="SVR297" s="579"/>
      <c r="SVS297" s="581"/>
      <c r="SVT297" s="159"/>
      <c r="SVU297" s="159"/>
      <c r="SVV297" s="579"/>
      <c r="SVW297" s="581"/>
      <c r="SVX297" s="159"/>
      <c r="SVY297" s="159"/>
      <c r="SVZ297" s="579"/>
      <c r="SWA297" s="581"/>
      <c r="SWB297" s="159"/>
      <c r="SWC297" s="159"/>
      <c r="SWD297" s="579"/>
      <c r="SWE297" s="581"/>
      <c r="SWF297" s="159"/>
      <c r="SWG297" s="159"/>
      <c r="SWH297" s="579"/>
      <c r="SWI297" s="581"/>
      <c r="SWJ297" s="159"/>
      <c r="SWK297" s="159"/>
      <c r="SWL297" s="579"/>
      <c r="SWM297" s="581"/>
      <c r="SWN297" s="159"/>
      <c r="SWO297" s="159"/>
      <c r="SWP297" s="579"/>
      <c r="SWQ297" s="581"/>
      <c r="SWR297" s="159"/>
      <c r="SWS297" s="159"/>
      <c r="SWT297" s="579"/>
      <c r="SWU297" s="581"/>
      <c r="SWV297" s="159"/>
      <c r="SWW297" s="159"/>
      <c r="SWX297" s="579"/>
      <c r="SWY297" s="581"/>
      <c r="SWZ297" s="159"/>
      <c r="SXA297" s="159"/>
      <c r="SXB297" s="579"/>
      <c r="SXC297" s="581"/>
      <c r="SXD297" s="159"/>
      <c r="SXE297" s="159"/>
      <c r="SXF297" s="579"/>
      <c r="SXG297" s="581"/>
      <c r="SXH297" s="159"/>
      <c r="SXI297" s="159"/>
      <c r="SXJ297" s="579"/>
      <c r="SXK297" s="581"/>
      <c r="SXL297" s="159"/>
      <c r="SXM297" s="159"/>
      <c r="SXN297" s="579"/>
      <c r="SXO297" s="581"/>
      <c r="SXP297" s="159"/>
      <c r="SXQ297" s="159"/>
      <c r="SXR297" s="579"/>
      <c r="SXS297" s="581"/>
      <c r="SXT297" s="159"/>
      <c r="SXU297" s="159"/>
      <c r="SXV297" s="579"/>
      <c r="SXW297" s="581"/>
      <c r="SXX297" s="159"/>
      <c r="SXY297" s="159"/>
      <c r="SXZ297" s="579"/>
      <c r="SYA297" s="581"/>
      <c r="SYB297" s="159"/>
      <c r="SYC297" s="159"/>
      <c r="SYD297" s="579"/>
      <c r="SYE297" s="581"/>
      <c r="SYF297" s="159"/>
      <c r="SYG297" s="159"/>
      <c r="SYH297" s="579"/>
      <c r="SYI297" s="581"/>
      <c r="SYJ297" s="159"/>
      <c r="SYK297" s="159"/>
      <c r="SYL297" s="579"/>
      <c r="SYM297" s="581"/>
      <c r="SYN297" s="159"/>
      <c r="SYO297" s="159"/>
      <c r="SYP297" s="579"/>
      <c r="SYQ297" s="581"/>
      <c r="SYR297" s="159"/>
      <c r="SYS297" s="159"/>
      <c r="SYT297" s="579"/>
      <c r="SYU297" s="581"/>
      <c r="SYV297" s="159"/>
      <c r="SYW297" s="159"/>
      <c r="SYX297" s="579"/>
      <c r="SYY297" s="581"/>
      <c r="SYZ297" s="159"/>
      <c r="SZA297" s="159"/>
      <c r="SZB297" s="579"/>
      <c r="SZC297" s="581"/>
      <c r="SZD297" s="159"/>
      <c r="SZE297" s="159"/>
      <c r="SZF297" s="579"/>
      <c r="SZG297" s="581"/>
      <c r="SZH297" s="159"/>
      <c r="SZI297" s="159"/>
      <c r="SZJ297" s="579"/>
      <c r="SZK297" s="581"/>
      <c r="SZL297" s="159"/>
      <c r="SZM297" s="159"/>
      <c r="SZN297" s="579"/>
      <c r="SZO297" s="581"/>
      <c r="SZP297" s="159"/>
      <c r="SZQ297" s="159"/>
      <c r="SZR297" s="579"/>
      <c r="SZS297" s="581"/>
      <c r="SZT297" s="159"/>
      <c r="SZU297" s="159"/>
      <c r="SZV297" s="579"/>
      <c r="SZW297" s="581"/>
      <c r="SZX297" s="159"/>
      <c r="SZY297" s="159"/>
      <c r="SZZ297" s="579"/>
      <c r="TAA297" s="581"/>
      <c r="TAB297" s="159"/>
      <c r="TAC297" s="159"/>
      <c r="TAD297" s="579"/>
      <c r="TAE297" s="581"/>
      <c r="TAF297" s="159"/>
      <c r="TAG297" s="159"/>
      <c r="TAH297" s="579"/>
      <c r="TAI297" s="581"/>
      <c r="TAJ297" s="159"/>
      <c r="TAK297" s="159"/>
      <c r="TAL297" s="579"/>
      <c r="TAM297" s="581"/>
      <c r="TAN297" s="159"/>
      <c r="TAO297" s="159"/>
      <c r="TAP297" s="579"/>
      <c r="TAQ297" s="581"/>
      <c r="TAR297" s="159"/>
      <c r="TAS297" s="159"/>
      <c r="TAT297" s="579"/>
      <c r="TAU297" s="581"/>
      <c r="TAV297" s="159"/>
      <c r="TAW297" s="159"/>
      <c r="TAX297" s="579"/>
      <c r="TAY297" s="581"/>
      <c r="TAZ297" s="159"/>
      <c r="TBA297" s="159"/>
      <c r="TBB297" s="579"/>
      <c r="TBC297" s="581"/>
      <c r="TBD297" s="159"/>
      <c r="TBE297" s="159"/>
      <c r="TBF297" s="579"/>
      <c r="TBG297" s="581"/>
      <c r="TBH297" s="159"/>
      <c r="TBI297" s="159"/>
      <c r="TBJ297" s="579"/>
      <c r="TBK297" s="581"/>
      <c r="TBL297" s="159"/>
      <c r="TBM297" s="159"/>
      <c r="TBN297" s="579"/>
      <c r="TBO297" s="581"/>
      <c r="TBP297" s="159"/>
      <c r="TBQ297" s="159"/>
      <c r="TBR297" s="579"/>
      <c r="TBS297" s="581"/>
      <c r="TBT297" s="159"/>
      <c r="TBU297" s="159"/>
      <c r="TBV297" s="579"/>
      <c r="TBW297" s="581"/>
      <c r="TBX297" s="159"/>
      <c r="TBY297" s="159"/>
      <c r="TBZ297" s="579"/>
      <c r="TCA297" s="581"/>
      <c r="TCB297" s="159"/>
      <c r="TCC297" s="159"/>
      <c r="TCD297" s="579"/>
      <c r="TCE297" s="581"/>
      <c r="TCF297" s="159"/>
      <c r="TCG297" s="159"/>
      <c r="TCH297" s="579"/>
      <c r="TCI297" s="581"/>
      <c r="TCJ297" s="159"/>
      <c r="TCK297" s="159"/>
      <c r="TCL297" s="579"/>
      <c r="TCM297" s="581"/>
      <c r="TCN297" s="159"/>
      <c r="TCO297" s="159"/>
      <c r="TCP297" s="579"/>
      <c r="TCQ297" s="581"/>
      <c r="TCR297" s="159"/>
      <c r="TCS297" s="159"/>
      <c r="TCT297" s="579"/>
      <c r="TCU297" s="581"/>
      <c r="TCV297" s="159"/>
      <c r="TCW297" s="159"/>
      <c r="TCX297" s="579"/>
      <c r="TCY297" s="581"/>
      <c r="TCZ297" s="159"/>
      <c r="TDA297" s="159"/>
      <c r="TDB297" s="579"/>
      <c r="TDC297" s="581"/>
      <c r="TDD297" s="159"/>
      <c r="TDE297" s="159"/>
      <c r="TDF297" s="579"/>
      <c r="TDG297" s="581"/>
      <c r="TDH297" s="159"/>
      <c r="TDI297" s="159"/>
      <c r="TDJ297" s="579"/>
      <c r="TDK297" s="581"/>
      <c r="TDL297" s="159"/>
      <c r="TDM297" s="159"/>
      <c r="TDN297" s="579"/>
      <c r="TDO297" s="581"/>
      <c r="TDP297" s="159"/>
      <c r="TDQ297" s="159"/>
      <c r="TDR297" s="579"/>
      <c r="TDS297" s="581"/>
      <c r="TDT297" s="159"/>
      <c r="TDU297" s="159"/>
      <c r="TDV297" s="579"/>
      <c r="TDW297" s="581"/>
      <c r="TDX297" s="159"/>
      <c r="TDY297" s="159"/>
      <c r="TDZ297" s="579"/>
      <c r="TEA297" s="581"/>
      <c r="TEB297" s="159"/>
      <c r="TEC297" s="159"/>
      <c r="TED297" s="579"/>
      <c r="TEE297" s="581"/>
      <c r="TEF297" s="159"/>
      <c r="TEG297" s="159"/>
      <c r="TEH297" s="579"/>
      <c r="TEI297" s="581"/>
      <c r="TEJ297" s="159"/>
      <c r="TEK297" s="159"/>
      <c r="TEL297" s="579"/>
      <c r="TEM297" s="581"/>
      <c r="TEN297" s="159"/>
      <c r="TEO297" s="159"/>
      <c r="TEP297" s="579"/>
      <c r="TEQ297" s="581"/>
      <c r="TER297" s="159"/>
      <c r="TES297" s="159"/>
      <c r="TET297" s="579"/>
      <c r="TEU297" s="581"/>
      <c r="TEV297" s="159"/>
      <c r="TEW297" s="159"/>
      <c r="TEX297" s="579"/>
      <c r="TEY297" s="581"/>
      <c r="TEZ297" s="159"/>
      <c r="TFA297" s="159"/>
      <c r="TFB297" s="579"/>
      <c r="TFC297" s="581"/>
      <c r="TFD297" s="159"/>
      <c r="TFE297" s="159"/>
      <c r="TFF297" s="579"/>
      <c r="TFG297" s="581"/>
      <c r="TFH297" s="159"/>
      <c r="TFI297" s="159"/>
      <c r="TFJ297" s="579"/>
      <c r="TFK297" s="581"/>
      <c r="TFL297" s="159"/>
      <c r="TFM297" s="159"/>
      <c r="TFN297" s="579"/>
      <c r="TFO297" s="581"/>
      <c r="TFP297" s="159"/>
      <c r="TFQ297" s="159"/>
      <c r="TFR297" s="579"/>
      <c r="TFS297" s="581"/>
      <c r="TFT297" s="159"/>
      <c r="TFU297" s="159"/>
      <c r="TFV297" s="579"/>
      <c r="TFW297" s="581"/>
      <c r="TFX297" s="159"/>
      <c r="TFY297" s="159"/>
      <c r="TFZ297" s="579"/>
      <c r="TGA297" s="581"/>
      <c r="TGB297" s="159"/>
      <c r="TGC297" s="159"/>
      <c r="TGD297" s="579"/>
      <c r="TGE297" s="581"/>
      <c r="TGF297" s="159"/>
      <c r="TGG297" s="159"/>
      <c r="TGH297" s="579"/>
      <c r="TGI297" s="581"/>
      <c r="TGJ297" s="159"/>
      <c r="TGK297" s="159"/>
      <c r="TGL297" s="579"/>
      <c r="TGM297" s="581"/>
      <c r="TGN297" s="159"/>
      <c r="TGO297" s="159"/>
      <c r="TGP297" s="579"/>
      <c r="TGQ297" s="581"/>
      <c r="TGR297" s="159"/>
      <c r="TGS297" s="159"/>
      <c r="TGT297" s="579"/>
      <c r="TGU297" s="581"/>
      <c r="TGV297" s="159"/>
      <c r="TGW297" s="159"/>
      <c r="TGX297" s="579"/>
      <c r="TGY297" s="581"/>
      <c r="TGZ297" s="159"/>
      <c r="THA297" s="159"/>
      <c r="THB297" s="579"/>
      <c r="THC297" s="581"/>
      <c r="THD297" s="159"/>
      <c r="THE297" s="159"/>
      <c r="THF297" s="579"/>
      <c r="THG297" s="581"/>
      <c r="THH297" s="159"/>
      <c r="THI297" s="159"/>
      <c r="THJ297" s="579"/>
      <c r="THK297" s="581"/>
      <c r="THL297" s="159"/>
      <c r="THM297" s="159"/>
      <c r="THN297" s="579"/>
      <c r="THO297" s="581"/>
      <c r="THP297" s="159"/>
      <c r="THQ297" s="159"/>
      <c r="THR297" s="579"/>
      <c r="THS297" s="581"/>
      <c r="THT297" s="159"/>
      <c r="THU297" s="159"/>
      <c r="THV297" s="579"/>
      <c r="THW297" s="581"/>
      <c r="THX297" s="159"/>
      <c r="THY297" s="159"/>
      <c r="THZ297" s="579"/>
      <c r="TIA297" s="581"/>
      <c r="TIB297" s="159"/>
      <c r="TIC297" s="159"/>
      <c r="TID297" s="579"/>
      <c r="TIE297" s="581"/>
      <c r="TIF297" s="159"/>
      <c r="TIG297" s="159"/>
      <c r="TIH297" s="579"/>
      <c r="TII297" s="581"/>
      <c r="TIJ297" s="159"/>
      <c r="TIK297" s="159"/>
      <c r="TIL297" s="579"/>
      <c r="TIM297" s="581"/>
      <c r="TIN297" s="159"/>
      <c r="TIO297" s="159"/>
      <c r="TIP297" s="579"/>
      <c r="TIQ297" s="581"/>
      <c r="TIR297" s="159"/>
      <c r="TIS297" s="159"/>
      <c r="TIT297" s="579"/>
      <c r="TIU297" s="581"/>
      <c r="TIV297" s="159"/>
      <c r="TIW297" s="159"/>
      <c r="TIX297" s="579"/>
      <c r="TIY297" s="581"/>
      <c r="TIZ297" s="159"/>
      <c r="TJA297" s="159"/>
      <c r="TJB297" s="579"/>
      <c r="TJC297" s="581"/>
      <c r="TJD297" s="159"/>
      <c r="TJE297" s="159"/>
      <c r="TJF297" s="579"/>
      <c r="TJG297" s="581"/>
      <c r="TJH297" s="159"/>
      <c r="TJI297" s="159"/>
      <c r="TJJ297" s="579"/>
      <c r="TJK297" s="581"/>
      <c r="TJL297" s="159"/>
      <c r="TJM297" s="159"/>
      <c r="TJN297" s="579"/>
      <c r="TJO297" s="581"/>
      <c r="TJP297" s="159"/>
      <c r="TJQ297" s="159"/>
      <c r="TJR297" s="579"/>
      <c r="TJS297" s="581"/>
      <c r="TJT297" s="159"/>
      <c r="TJU297" s="159"/>
      <c r="TJV297" s="579"/>
      <c r="TJW297" s="581"/>
      <c r="TJX297" s="159"/>
      <c r="TJY297" s="159"/>
      <c r="TJZ297" s="579"/>
      <c r="TKA297" s="581"/>
      <c r="TKB297" s="159"/>
      <c r="TKC297" s="159"/>
      <c r="TKD297" s="579"/>
      <c r="TKE297" s="581"/>
      <c r="TKF297" s="159"/>
      <c r="TKG297" s="159"/>
      <c r="TKH297" s="579"/>
      <c r="TKI297" s="581"/>
      <c r="TKJ297" s="159"/>
      <c r="TKK297" s="159"/>
      <c r="TKL297" s="579"/>
      <c r="TKM297" s="581"/>
      <c r="TKN297" s="159"/>
      <c r="TKO297" s="159"/>
      <c r="TKP297" s="579"/>
      <c r="TKQ297" s="581"/>
      <c r="TKR297" s="159"/>
      <c r="TKS297" s="159"/>
      <c r="TKT297" s="579"/>
      <c r="TKU297" s="581"/>
      <c r="TKV297" s="159"/>
      <c r="TKW297" s="159"/>
      <c r="TKX297" s="579"/>
      <c r="TKY297" s="581"/>
      <c r="TKZ297" s="159"/>
      <c r="TLA297" s="159"/>
      <c r="TLB297" s="579"/>
      <c r="TLC297" s="581"/>
      <c r="TLD297" s="159"/>
      <c r="TLE297" s="159"/>
      <c r="TLF297" s="579"/>
      <c r="TLG297" s="581"/>
      <c r="TLH297" s="159"/>
      <c r="TLI297" s="159"/>
      <c r="TLJ297" s="579"/>
      <c r="TLK297" s="581"/>
      <c r="TLL297" s="159"/>
      <c r="TLM297" s="159"/>
      <c r="TLN297" s="579"/>
      <c r="TLO297" s="581"/>
      <c r="TLP297" s="159"/>
      <c r="TLQ297" s="159"/>
      <c r="TLR297" s="579"/>
      <c r="TLS297" s="581"/>
      <c r="TLT297" s="159"/>
      <c r="TLU297" s="159"/>
      <c r="TLV297" s="579"/>
      <c r="TLW297" s="581"/>
      <c r="TLX297" s="159"/>
      <c r="TLY297" s="159"/>
      <c r="TLZ297" s="579"/>
      <c r="TMA297" s="581"/>
      <c r="TMB297" s="159"/>
      <c r="TMC297" s="159"/>
      <c r="TMD297" s="579"/>
      <c r="TME297" s="581"/>
      <c r="TMF297" s="159"/>
      <c r="TMG297" s="159"/>
      <c r="TMH297" s="579"/>
      <c r="TMI297" s="581"/>
      <c r="TMJ297" s="159"/>
      <c r="TMK297" s="159"/>
      <c r="TML297" s="579"/>
      <c r="TMM297" s="581"/>
      <c r="TMN297" s="159"/>
      <c r="TMO297" s="159"/>
      <c r="TMP297" s="579"/>
      <c r="TMQ297" s="581"/>
      <c r="TMR297" s="159"/>
      <c r="TMS297" s="159"/>
      <c r="TMT297" s="579"/>
      <c r="TMU297" s="581"/>
      <c r="TMV297" s="159"/>
      <c r="TMW297" s="159"/>
      <c r="TMX297" s="579"/>
      <c r="TMY297" s="581"/>
      <c r="TMZ297" s="159"/>
      <c r="TNA297" s="159"/>
      <c r="TNB297" s="579"/>
      <c r="TNC297" s="581"/>
      <c r="TND297" s="159"/>
      <c r="TNE297" s="159"/>
      <c r="TNF297" s="579"/>
      <c r="TNG297" s="581"/>
      <c r="TNH297" s="159"/>
      <c r="TNI297" s="159"/>
      <c r="TNJ297" s="579"/>
      <c r="TNK297" s="581"/>
      <c r="TNL297" s="159"/>
      <c r="TNM297" s="159"/>
      <c r="TNN297" s="579"/>
      <c r="TNO297" s="581"/>
      <c r="TNP297" s="159"/>
      <c r="TNQ297" s="159"/>
      <c r="TNR297" s="579"/>
      <c r="TNS297" s="581"/>
      <c r="TNT297" s="159"/>
      <c r="TNU297" s="159"/>
      <c r="TNV297" s="579"/>
      <c r="TNW297" s="581"/>
      <c r="TNX297" s="159"/>
      <c r="TNY297" s="159"/>
      <c r="TNZ297" s="579"/>
      <c r="TOA297" s="581"/>
      <c r="TOB297" s="159"/>
      <c r="TOC297" s="159"/>
      <c r="TOD297" s="579"/>
      <c r="TOE297" s="581"/>
      <c r="TOF297" s="159"/>
      <c r="TOG297" s="159"/>
      <c r="TOH297" s="579"/>
      <c r="TOI297" s="581"/>
      <c r="TOJ297" s="159"/>
      <c r="TOK297" s="159"/>
      <c r="TOL297" s="579"/>
      <c r="TOM297" s="581"/>
      <c r="TON297" s="159"/>
      <c r="TOO297" s="159"/>
      <c r="TOP297" s="579"/>
      <c r="TOQ297" s="581"/>
      <c r="TOR297" s="159"/>
      <c r="TOS297" s="159"/>
      <c r="TOT297" s="579"/>
      <c r="TOU297" s="581"/>
      <c r="TOV297" s="159"/>
      <c r="TOW297" s="159"/>
      <c r="TOX297" s="579"/>
      <c r="TOY297" s="581"/>
      <c r="TOZ297" s="159"/>
      <c r="TPA297" s="159"/>
      <c r="TPB297" s="579"/>
      <c r="TPC297" s="581"/>
      <c r="TPD297" s="159"/>
      <c r="TPE297" s="159"/>
      <c r="TPF297" s="579"/>
      <c r="TPG297" s="581"/>
      <c r="TPH297" s="159"/>
      <c r="TPI297" s="159"/>
      <c r="TPJ297" s="579"/>
      <c r="TPK297" s="581"/>
      <c r="TPL297" s="159"/>
      <c r="TPM297" s="159"/>
      <c r="TPN297" s="579"/>
      <c r="TPO297" s="581"/>
      <c r="TPP297" s="159"/>
      <c r="TPQ297" s="159"/>
      <c r="TPR297" s="579"/>
      <c r="TPS297" s="581"/>
      <c r="TPT297" s="159"/>
      <c r="TPU297" s="159"/>
      <c r="TPV297" s="579"/>
      <c r="TPW297" s="581"/>
      <c r="TPX297" s="159"/>
      <c r="TPY297" s="159"/>
      <c r="TPZ297" s="579"/>
      <c r="TQA297" s="581"/>
      <c r="TQB297" s="159"/>
      <c r="TQC297" s="159"/>
      <c r="TQD297" s="579"/>
      <c r="TQE297" s="581"/>
      <c r="TQF297" s="159"/>
      <c r="TQG297" s="159"/>
      <c r="TQH297" s="579"/>
      <c r="TQI297" s="581"/>
      <c r="TQJ297" s="159"/>
      <c r="TQK297" s="159"/>
      <c r="TQL297" s="579"/>
      <c r="TQM297" s="581"/>
      <c r="TQN297" s="159"/>
      <c r="TQO297" s="159"/>
      <c r="TQP297" s="579"/>
      <c r="TQQ297" s="581"/>
      <c r="TQR297" s="159"/>
      <c r="TQS297" s="159"/>
      <c r="TQT297" s="579"/>
      <c r="TQU297" s="581"/>
      <c r="TQV297" s="159"/>
      <c r="TQW297" s="159"/>
      <c r="TQX297" s="579"/>
      <c r="TQY297" s="581"/>
      <c r="TQZ297" s="159"/>
      <c r="TRA297" s="159"/>
      <c r="TRB297" s="579"/>
      <c r="TRC297" s="581"/>
      <c r="TRD297" s="159"/>
      <c r="TRE297" s="159"/>
      <c r="TRF297" s="579"/>
      <c r="TRG297" s="581"/>
      <c r="TRH297" s="159"/>
      <c r="TRI297" s="159"/>
      <c r="TRJ297" s="579"/>
      <c r="TRK297" s="581"/>
      <c r="TRL297" s="159"/>
      <c r="TRM297" s="159"/>
      <c r="TRN297" s="579"/>
      <c r="TRO297" s="581"/>
      <c r="TRP297" s="159"/>
      <c r="TRQ297" s="159"/>
      <c r="TRR297" s="579"/>
      <c r="TRS297" s="581"/>
      <c r="TRT297" s="159"/>
      <c r="TRU297" s="159"/>
      <c r="TRV297" s="579"/>
      <c r="TRW297" s="581"/>
      <c r="TRX297" s="159"/>
      <c r="TRY297" s="159"/>
      <c r="TRZ297" s="579"/>
      <c r="TSA297" s="581"/>
      <c r="TSB297" s="159"/>
      <c r="TSC297" s="159"/>
      <c r="TSD297" s="579"/>
      <c r="TSE297" s="581"/>
      <c r="TSF297" s="159"/>
      <c r="TSG297" s="159"/>
      <c r="TSH297" s="579"/>
      <c r="TSI297" s="581"/>
      <c r="TSJ297" s="159"/>
      <c r="TSK297" s="159"/>
      <c r="TSL297" s="579"/>
      <c r="TSM297" s="581"/>
      <c r="TSN297" s="159"/>
      <c r="TSO297" s="159"/>
      <c r="TSP297" s="579"/>
      <c r="TSQ297" s="581"/>
      <c r="TSR297" s="159"/>
      <c r="TSS297" s="159"/>
      <c r="TST297" s="579"/>
      <c r="TSU297" s="581"/>
      <c r="TSV297" s="159"/>
      <c r="TSW297" s="159"/>
      <c r="TSX297" s="579"/>
      <c r="TSY297" s="581"/>
      <c r="TSZ297" s="159"/>
      <c r="TTA297" s="159"/>
      <c r="TTB297" s="579"/>
      <c r="TTC297" s="581"/>
      <c r="TTD297" s="159"/>
      <c r="TTE297" s="159"/>
      <c r="TTF297" s="579"/>
      <c r="TTG297" s="581"/>
      <c r="TTH297" s="159"/>
      <c r="TTI297" s="159"/>
      <c r="TTJ297" s="579"/>
      <c r="TTK297" s="581"/>
      <c r="TTL297" s="159"/>
      <c r="TTM297" s="159"/>
      <c r="TTN297" s="579"/>
      <c r="TTO297" s="581"/>
      <c r="TTP297" s="159"/>
      <c r="TTQ297" s="159"/>
      <c r="TTR297" s="579"/>
      <c r="TTS297" s="581"/>
      <c r="TTT297" s="159"/>
      <c r="TTU297" s="159"/>
      <c r="TTV297" s="579"/>
      <c r="TTW297" s="581"/>
      <c r="TTX297" s="159"/>
      <c r="TTY297" s="159"/>
      <c r="TTZ297" s="579"/>
      <c r="TUA297" s="581"/>
      <c r="TUB297" s="159"/>
      <c r="TUC297" s="159"/>
      <c r="TUD297" s="579"/>
      <c r="TUE297" s="581"/>
      <c r="TUF297" s="159"/>
      <c r="TUG297" s="159"/>
      <c r="TUH297" s="579"/>
      <c r="TUI297" s="581"/>
      <c r="TUJ297" s="159"/>
      <c r="TUK297" s="159"/>
      <c r="TUL297" s="579"/>
      <c r="TUM297" s="581"/>
      <c r="TUN297" s="159"/>
      <c r="TUO297" s="159"/>
      <c r="TUP297" s="579"/>
      <c r="TUQ297" s="581"/>
      <c r="TUR297" s="159"/>
      <c r="TUS297" s="159"/>
      <c r="TUT297" s="579"/>
      <c r="TUU297" s="581"/>
      <c r="TUV297" s="159"/>
      <c r="TUW297" s="159"/>
      <c r="TUX297" s="579"/>
      <c r="TUY297" s="581"/>
      <c r="TUZ297" s="159"/>
      <c r="TVA297" s="159"/>
      <c r="TVB297" s="579"/>
      <c r="TVC297" s="581"/>
      <c r="TVD297" s="159"/>
      <c r="TVE297" s="159"/>
      <c r="TVF297" s="579"/>
      <c r="TVG297" s="581"/>
      <c r="TVH297" s="159"/>
      <c r="TVI297" s="159"/>
      <c r="TVJ297" s="579"/>
      <c r="TVK297" s="581"/>
      <c r="TVL297" s="159"/>
      <c r="TVM297" s="159"/>
      <c r="TVN297" s="579"/>
      <c r="TVO297" s="581"/>
      <c r="TVP297" s="159"/>
      <c r="TVQ297" s="159"/>
      <c r="TVR297" s="579"/>
      <c r="TVS297" s="581"/>
      <c r="TVT297" s="159"/>
      <c r="TVU297" s="159"/>
      <c r="TVV297" s="579"/>
      <c r="TVW297" s="581"/>
      <c r="TVX297" s="159"/>
      <c r="TVY297" s="159"/>
      <c r="TVZ297" s="579"/>
      <c r="TWA297" s="581"/>
      <c r="TWB297" s="159"/>
      <c r="TWC297" s="159"/>
      <c r="TWD297" s="579"/>
      <c r="TWE297" s="581"/>
      <c r="TWF297" s="159"/>
      <c r="TWG297" s="159"/>
      <c r="TWH297" s="579"/>
      <c r="TWI297" s="581"/>
      <c r="TWJ297" s="159"/>
      <c r="TWK297" s="159"/>
      <c r="TWL297" s="579"/>
      <c r="TWM297" s="581"/>
      <c r="TWN297" s="159"/>
      <c r="TWO297" s="159"/>
      <c r="TWP297" s="579"/>
      <c r="TWQ297" s="581"/>
      <c r="TWR297" s="159"/>
      <c r="TWS297" s="159"/>
      <c r="TWT297" s="579"/>
      <c r="TWU297" s="581"/>
      <c r="TWV297" s="159"/>
      <c r="TWW297" s="159"/>
      <c r="TWX297" s="579"/>
      <c r="TWY297" s="581"/>
      <c r="TWZ297" s="159"/>
      <c r="TXA297" s="159"/>
      <c r="TXB297" s="579"/>
      <c r="TXC297" s="581"/>
      <c r="TXD297" s="159"/>
      <c r="TXE297" s="159"/>
      <c r="TXF297" s="579"/>
      <c r="TXG297" s="581"/>
      <c r="TXH297" s="159"/>
      <c r="TXI297" s="159"/>
      <c r="TXJ297" s="579"/>
      <c r="TXK297" s="581"/>
      <c r="TXL297" s="159"/>
      <c r="TXM297" s="159"/>
      <c r="TXN297" s="579"/>
      <c r="TXO297" s="581"/>
      <c r="TXP297" s="159"/>
      <c r="TXQ297" s="159"/>
      <c r="TXR297" s="579"/>
      <c r="TXS297" s="581"/>
      <c r="TXT297" s="159"/>
      <c r="TXU297" s="159"/>
      <c r="TXV297" s="579"/>
      <c r="TXW297" s="581"/>
      <c r="TXX297" s="159"/>
      <c r="TXY297" s="159"/>
      <c r="TXZ297" s="579"/>
      <c r="TYA297" s="581"/>
      <c r="TYB297" s="159"/>
      <c r="TYC297" s="159"/>
      <c r="TYD297" s="579"/>
      <c r="TYE297" s="581"/>
      <c r="TYF297" s="159"/>
      <c r="TYG297" s="159"/>
      <c r="TYH297" s="579"/>
      <c r="TYI297" s="581"/>
      <c r="TYJ297" s="159"/>
      <c r="TYK297" s="159"/>
      <c r="TYL297" s="579"/>
      <c r="TYM297" s="581"/>
      <c r="TYN297" s="159"/>
      <c r="TYO297" s="159"/>
      <c r="TYP297" s="579"/>
      <c r="TYQ297" s="581"/>
      <c r="TYR297" s="159"/>
      <c r="TYS297" s="159"/>
      <c r="TYT297" s="579"/>
      <c r="TYU297" s="581"/>
      <c r="TYV297" s="159"/>
      <c r="TYW297" s="159"/>
      <c r="TYX297" s="579"/>
      <c r="TYY297" s="581"/>
      <c r="TYZ297" s="159"/>
      <c r="TZA297" s="159"/>
      <c r="TZB297" s="579"/>
      <c r="TZC297" s="581"/>
      <c r="TZD297" s="159"/>
      <c r="TZE297" s="159"/>
      <c r="TZF297" s="579"/>
      <c r="TZG297" s="581"/>
      <c r="TZH297" s="159"/>
      <c r="TZI297" s="159"/>
      <c r="TZJ297" s="579"/>
      <c r="TZK297" s="581"/>
      <c r="TZL297" s="159"/>
      <c r="TZM297" s="159"/>
      <c r="TZN297" s="579"/>
      <c r="TZO297" s="581"/>
      <c r="TZP297" s="159"/>
      <c r="TZQ297" s="159"/>
      <c r="TZR297" s="579"/>
      <c r="TZS297" s="581"/>
      <c r="TZT297" s="159"/>
      <c r="TZU297" s="159"/>
      <c r="TZV297" s="579"/>
      <c r="TZW297" s="581"/>
      <c r="TZX297" s="159"/>
      <c r="TZY297" s="159"/>
      <c r="TZZ297" s="579"/>
      <c r="UAA297" s="581"/>
      <c r="UAB297" s="159"/>
      <c r="UAC297" s="159"/>
      <c r="UAD297" s="579"/>
      <c r="UAE297" s="581"/>
      <c r="UAF297" s="159"/>
      <c r="UAG297" s="159"/>
      <c r="UAH297" s="579"/>
      <c r="UAI297" s="581"/>
      <c r="UAJ297" s="159"/>
      <c r="UAK297" s="159"/>
      <c r="UAL297" s="579"/>
      <c r="UAM297" s="581"/>
      <c r="UAN297" s="159"/>
      <c r="UAO297" s="159"/>
      <c r="UAP297" s="579"/>
      <c r="UAQ297" s="581"/>
      <c r="UAR297" s="159"/>
      <c r="UAS297" s="159"/>
      <c r="UAT297" s="579"/>
      <c r="UAU297" s="581"/>
      <c r="UAV297" s="159"/>
      <c r="UAW297" s="159"/>
      <c r="UAX297" s="579"/>
      <c r="UAY297" s="581"/>
      <c r="UAZ297" s="159"/>
      <c r="UBA297" s="159"/>
      <c r="UBB297" s="579"/>
      <c r="UBC297" s="581"/>
      <c r="UBD297" s="159"/>
      <c r="UBE297" s="159"/>
      <c r="UBF297" s="579"/>
      <c r="UBG297" s="581"/>
      <c r="UBH297" s="159"/>
      <c r="UBI297" s="159"/>
      <c r="UBJ297" s="579"/>
      <c r="UBK297" s="581"/>
      <c r="UBL297" s="159"/>
      <c r="UBM297" s="159"/>
      <c r="UBN297" s="579"/>
      <c r="UBO297" s="581"/>
      <c r="UBP297" s="159"/>
      <c r="UBQ297" s="159"/>
      <c r="UBR297" s="579"/>
      <c r="UBS297" s="581"/>
      <c r="UBT297" s="159"/>
      <c r="UBU297" s="159"/>
      <c r="UBV297" s="579"/>
      <c r="UBW297" s="581"/>
      <c r="UBX297" s="159"/>
      <c r="UBY297" s="159"/>
      <c r="UBZ297" s="579"/>
      <c r="UCA297" s="581"/>
      <c r="UCB297" s="159"/>
      <c r="UCC297" s="159"/>
      <c r="UCD297" s="579"/>
      <c r="UCE297" s="581"/>
      <c r="UCF297" s="159"/>
      <c r="UCG297" s="159"/>
      <c r="UCH297" s="579"/>
      <c r="UCI297" s="581"/>
      <c r="UCJ297" s="159"/>
      <c r="UCK297" s="159"/>
      <c r="UCL297" s="579"/>
      <c r="UCM297" s="581"/>
      <c r="UCN297" s="159"/>
      <c r="UCO297" s="159"/>
      <c r="UCP297" s="579"/>
      <c r="UCQ297" s="581"/>
      <c r="UCR297" s="159"/>
      <c r="UCS297" s="159"/>
      <c r="UCT297" s="579"/>
      <c r="UCU297" s="581"/>
      <c r="UCV297" s="159"/>
      <c r="UCW297" s="159"/>
      <c r="UCX297" s="579"/>
      <c r="UCY297" s="581"/>
      <c r="UCZ297" s="159"/>
      <c r="UDA297" s="159"/>
      <c r="UDB297" s="579"/>
      <c r="UDC297" s="581"/>
      <c r="UDD297" s="159"/>
      <c r="UDE297" s="159"/>
      <c r="UDF297" s="579"/>
      <c r="UDG297" s="581"/>
      <c r="UDH297" s="159"/>
      <c r="UDI297" s="159"/>
      <c r="UDJ297" s="579"/>
      <c r="UDK297" s="581"/>
      <c r="UDL297" s="159"/>
      <c r="UDM297" s="159"/>
      <c r="UDN297" s="579"/>
      <c r="UDO297" s="581"/>
      <c r="UDP297" s="159"/>
      <c r="UDQ297" s="159"/>
      <c r="UDR297" s="579"/>
      <c r="UDS297" s="581"/>
      <c r="UDT297" s="159"/>
      <c r="UDU297" s="159"/>
      <c r="UDV297" s="579"/>
      <c r="UDW297" s="581"/>
      <c r="UDX297" s="159"/>
      <c r="UDY297" s="159"/>
      <c r="UDZ297" s="579"/>
      <c r="UEA297" s="581"/>
      <c r="UEB297" s="159"/>
      <c r="UEC297" s="159"/>
      <c r="UED297" s="579"/>
      <c r="UEE297" s="581"/>
      <c r="UEF297" s="159"/>
      <c r="UEG297" s="159"/>
      <c r="UEH297" s="579"/>
      <c r="UEI297" s="581"/>
      <c r="UEJ297" s="159"/>
      <c r="UEK297" s="159"/>
      <c r="UEL297" s="579"/>
      <c r="UEM297" s="581"/>
      <c r="UEN297" s="159"/>
      <c r="UEO297" s="159"/>
      <c r="UEP297" s="579"/>
      <c r="UEQ297" s="581"/>
      <c r="UER297" s="159"/>
      <c r="UES297" s="159"/>
      <c r="UET297" s="579"/>
      <c r="UEU297" s="581"/>
      <c r="UEV297" s="159"/>
      <c r="UEW297" s="159"/>
      <c r="UEX297" s="579"/>
      <c r="UEY297" s="581"/>
      <c r="UEZ297" s="159"/>
      <c r="UFA297" s="159"/>
      <c r="UFB297" s="579"/>
      <c r="UFC297" s="581"/>
      <c r="UFD297" s="159"/>
      <c r="UFE297" s="159"/>
      <c r="UFF297" s="579"/>
      <c r="UFG297" s="581"/>
      <c r="UFH297" s="159"/>
      <c r="UFI297" s="159"/>
      <c r="UFJ297" s="579"/>
      <c r="UFK297" s="581"/>
      <c r="UFL297" s="159"/>
      <c r="UFM297" s="159"/>
      <c r="UFN297" s="579"/>
      <c r="UFO297" s="581"/>
      <c r="UFP297" s="159"/>
      <c r="UFQ297" s="159"/>
      <c r="UFR297" s="579"/>
      <c r="UFS297" s="581"/>
      <c r="UFT297" s="159"/>
      <c r="UFU297" s="159"/>
      <c r="UFV297" s="579"/>
      <c r="UFW297" s="581"/>
      <c r="UFX297" s="159"/>
      <c r="UFY297" s="159"/>
      <c r="UFZ297" s="579"/>
      <c r="UGA297" s="581"/>
      <c r="UGB297" s="159"/>
      <c r="UGC297" s="159"/>
      <c r="UGD297" s="579"/>
      <c r="UGE297" s="581"/>
      <c r="UGF297" s="159"/>
      <c r="UGG297" s="159"/>
      <c r="UGH297" s="579"/>
      <c r="UGI297" s="581"/>
      <c r="UGJ297" s="159"/>
      <c r="UGK297" s="159"/>
      <c r="UGL297" s="579"/>
      <c r="UGM297" s="581"/>
      <c r="UGN297" s="159"/>
      <c r="UGO297" s="159"/>
      <c r="UGP297" s="579"/>
      <c r="UGQ297" s="581"/>
      <c r="UGR297" s="159"/>
      <c r="UGS297" s="159"/>
      <c r="UGT297" s="579"/>
      <c r="UGU297" s="581"/>
      <c r="UGV297" s="159"/>
      <c r="UGW297" s="159"/>
      <c r="UGX297" s="579"/>
      <c r="UGY297" s="581"/>
      <c r="UGZ297" s="159"/>
      <c r="UHA297" s="159"/>
      <c r="UHB297" s="579"/>
      <c r="UHC297" s="581"/>
      <c r="UHD297" s="159"/>
      <c r="UHE297" s="159"/>
      <c r="UHF297" s="579"/>
      <c r="UHG297" s="581"/>
      <c r="UHH297" s="159"/>
      <c r="UHI297" s="159"/>
      <c r="UHJ297" s="579"/>
      <c r="UHK297" s="581"/>
      <c r="UHL297" s="159"/>
      <c r="UHM297" s="159"/>
      <c r="UHN297" s="579"/>
      <c r="UHO297" s="581"/>
      <c r="UHP297" s="159"/>
      <c r="UHQ297" s="159"/>
      <c r="UHR297" s="579"/>
      <c r="UHS297" s="581"/>
      <c r="UHT297" s="159"/>
      <c r="UHU297" s="159"/>
      <c r="UHV297" s="579"/>
      <c r="UHW297" s="581"/>
      <c r="UHX297" s="159"/>
      <c r="UHY297" s="159"/>
      <c r="UHZ297" s="579"/>
      <c r="UIA297" s="581"/>
      <c r="UIB297" s="159"/>
      <c r="UIC297" s="159"/>
      <c r="UID297" s="579"/>
      <c r="UIE297" s="581"/>
      <c r="UIF297" s="159"/>
      <c r="UIG297" s="159"/>
      <c r="UIH297" s="579"/>
      <c r="UII297" s="581"/>
      <c r="UIJ297" s="159"/>
      <c r="UIK297" s="159"/>
      <c r="UIL297" s="579"/>
      <c r="UIM297" s="581"/>
      <c r="UIN297" s="159"/>
      <c r="UIO297" s="159"/>
      <c r="UIP297" s="579"/>
      <c r="UIQ297" s="581"/>
      <c r="UIR297" s="159"/>
      <c r="UIS297" s="159"/>
      <c r="UIT297" s="579"/>
      <c r="UIU297" s="581"/>
      <c r="UIV297" s="159"/>
      <c r="UIW297" s="159"/>
      <c r="UIX297" s="579"/>
      <c r="UIY297" s="581"/>
      <c r="UIZ297" s="159"/>
      <c r="UJA297" s="159"/>
      <c r="UJB297" s="579"/>
      <c r="UJC297" s="581"/>
      <c r="UJD297" s="159"/>
      <c r="UJE297" s="159"/>
      <c r="UJF297" s="579"/>
      <c r="UJG297" s="581"/>
      <c r="UJH297" s="159"/>
      <c r="UJI297" s="159"/>
      <c r="UJJ297" s="579"/>
      <c r="UJK297" s="581"/>
      <c r="UJL297" s="159"/>
      <c r="UJM297" s="159"/>
      <c r="UJN297" s="579"/>
      <c r="UJO297" s="581"/>
      <c r="UJP297" s="159"/>
      <c r="UJQ297" s="159"/>
      <c r="UJR297" s="579"/>
      <c r="UJS297" s="581"/>
      <c r="UJT297" s="159"/>
      <c r="UJU297" s="159"/>
      <c r="UJV297" s="579"/>
      <c r="UJW297" s="581"/>
      <c r="UJX297" s="159"/>
      <c r="UJY297" s="159"/>
      <c r="UJZ297" s="579"/>
      <c r="UKA297" s="581"/>
      <c r="UKB297" s="159"/>
      <c r="UKC297" s="159"/>
      <c r="UKD297" s="579"/>
      <c r="UKE297" s="581"/>
      <c r="UKF297" s="159"/>
      <c r="UKG297" s="159"/>
      <c r="UKH297" s="579"/>
      <c r="UKI297" s="581"/>
      <c r="UKJ297" s="159"/>
      <c r="UKK297" s="159"/>
      <c r="UKL297" s="579"/>
      <c r="UKM297" s="581"/>
      <c r="UKN297" s="159"/>
      <c r="UKO297" s="159"/>
      <c r="UKP297" s="579"/>
      <c r="UKQ297" s="581"/>
      <c r="UKR297" s="159"/>
      <c r="UKS297" s="159"/>
      <c r="UKT297" s="579"/>
      <c r="UKU297" s="581"/>
      <c r="UKV297" s="159"/>
      <c r="UKW297" s="159"/>
      <c r="UKX297" s="579"/>
      <c r="UKY297" s="581"/>
      <c r="UKZ297" s="159"/>
      <c r="ULA297" s="159"/>
      <c r="ULB297" s="579"/>
      <c r="ULC297" s="581"/>
      <c r="ULD297" s="159"/>
      <c r="ULE297" s="159"/>
      <c r="ULF297" s="579"/>
      <c r="ULG297" s="581"/>
      <c r="ULH297" s="159"/>
      <c r="ULI297" s="159"/>
      <c r="ULJ297" s="579"/>
      <c r="ULK297" s="581"/>
      <c r="ULL297" s="159"/>
      <c r="ULM297" s="159"/>
      <c r="ULN297" s="579"/>
      <c r="ULO297" s="581"/>
      <c r="ULP297" s="159"/>
      <c r="ULQ297" s="159"/>
      <c r="ULR297" s="579"/>
      <c r="ULS297" s="581"/>
      <c r="ULT297" s="159"/>
      <c r="ULU297" s="159"/>
      <c r="ULV297" s="579"/>
      <c r="ULW297" s="581"/>
      <c r="ULX297" s="159"/>
      <c r="ULY297" s="159"/>
      <c r="ULZ297" s="579"/>
      <c r="UMA297" s="581"/>
      <c r="UMB297" s="159"/>
      <c r="UMC297" s="159"/>
      <c r="UMD297" s="579"/>
      <c r="UME297" s="581"/>
      <c r="UMF297" s="159"/>
      <c r="UMG297" s="159"/>
      <c r="UMH297" s="579"/>
      <c r="UMI297" s="581"/>
      <c r="UMJ297" s="159"/>
      <c r="UMK297" s="159"/>
      <c r="UML297" s="579"/>
      <c r="UMM297" s="581"/>
      <c r="UMN297" s="159"/>
      <c r="UMO297" s="159"/>
      <c r="UMP297" s="579"/>
      <c r="UMQ297" s="581"/>
      <c r="UMR297" s="159"/>
      <c r="UMS297" s="159"/>
      <c r="UMT297" s="579"/>
      <c r="UMU297" s="581"/>
      <c r="UMV297" s="159"/>
      <c r="UMW297" s="159"/>
      <c r="UMX297" s="579"/>
      <c r="UMY297" s="581"/>
      <c r="UMZ297" s="159"/>
      <c r="UNA297" s="159"/>
      <c r="UNB297" s="579"/>
      <c r="UNC297" s="581"/>
      <c r="UND297" s="159"/>
      <c r="UNE297" s="159"/>
      <c r="UNF297" s="579"/>
      <c r="UNG297" s="581"/>
      <c r="UNH297" s="159"/>
      <c r="UNI297" s="159"/>
      <c r="UNJ297" s="579"/>
      <c r="UNK297" s="581"/>
      <c r="UNL297" s="159"/>
      <c r="UNM297" s="159"/>
      <c r="UNN297" s="579"/>
      <c r="UNO297" s="581"/>
      <c r="UNP297" s="159"/>
      <c r="UNQ297" s="159"/>
      <c r="UNR297" s="579"/>
      <c r="UNS297" s="581"/>
      <c r="UNT297" s="159"/>
      <c r="UNU297" s="159"/>
      <c r="UNV297" s="579"/>
      <c r="UNW297" s="581"/>
      <c r="UNX297" s="159"/>
      <c r="UNY297" s="159"/>
      <c r="UNZ297" s="579"/>
      <c r="UOA297" s="581"/>
      <c r="UOB297" s="159"/>
      <c r="UOC297" s="159"/>
      <c r="UOD297" s="579"/>
      <c r="UOE297" s="581"/>
      <c r="UOF297" s="159"/>
      <c r="UOG297" s="159"/>
      <c r="UOH297" s="579"/>
      <c r="UOI297" s="581"/>
      <c r="UOJ297" s="159"/>
      <c r="UOK297" s="159"/>
      <c r="UOL297" s="579"/>
      <c r="UOM297" s="581"/>
      <c r="UON297" s="159"/>
      <c r="UOO297" s="159"/>
      <c r="UOP297" s="579"/>
      <c r="UOQ297" s="581"/>
      <c r="UOR297" s="159"/>
      <c r="UOS297" s="159"/>
      <c r="UOT297" s="579"/>
      <c r="UOU297" s="581"/>
      <c r="UOV297" s="159"/>
      <c r="UOW297" s="159"/>
      <c r="UOX297" s="579"/>
      <c r="UOY297" s="581"/>
      <c r="UOZ297" s="159"/>
      <c r="UPA297" s="159"/>
      <c r="UPB297" s="579"/>
      <c r="UPC297" s="581"/>
      <c r="UPD297" s="159"/>
      <c r="UPE297" s="159"/>
      <c r="UPF297" s="579"/>
      <c r="UPG297" s="581"/>
      <c r="UPH297" s="159"/>
      <c r="UPI297" s="159"/>
      <c r="UPJ297" s="579"/>
      <c r="UPK297" s="581"/>
      <c r="UPL297" s="159"/>
      <c r="UPM297" s="159"/>
      <c r="UPN297" s="579"/>
      <c r="UPO297" s="581"/>
      <c r="UPP297" s="159"/>
      <c r="UPQ297" s="159"/>
      <c r="UPR297" s="579"/>
      <c r="UPS297" s="581"/>
      <c r="UPT297" s="159"/>
      <c r="UPU297" s="159"/>
      <c r="UPV297" s="579"/>
      <c r="UPW297" s="581"/>
      <c r="UPX297" s="159"/>
      <c r="UPY297" s="159"/>
      <c r="UPZ297" s="579"/>
      <c r="UQA297" s="581"/>
      <c r="UQB297" s="159"/>
      <c r="UQC297" s="159"/>
      <c r="UQD297" s="579"/>
      <c r="UQE297" s="581"/>
      <c r="UQF297" s="159"/>
      <c r="UQG297" s="159"/>
      <c r="UQH297" s="579"/>
      <c r="UQI297" s="581"/>
      <c r="UQJ297" s="159"/>
      <c r="UQK297" s="159"/>
      <c r="UQL297" s="579"/>
      <c r="UQM297" s="581"/>
      <c r="UQN297" s="159"/>
      <c r="UQO297" s="159"/>
      <c r="UQP297" s="579"/>
      <c r="UQQ297" s="581"/>
      <c r="UQR297" s="159"/>
      <c r="UQS297" s="159"/>
      <c r="UQT297" s="579"/>
      <c r="UQU297" s="581"/>
      <c r="UQV297" s="159"/>
      <c r="UQW297" s="159"/>
      <c r="UQX297" s="579"/>
      <c r="UQY297" s="581"/>
      <c r="UQZ297" s="159"/>
      <c r="URA297" s="159"/>
      <c r="URB297" s="579"/>
      <c r="URC297" s="581"/>
      <c r="URD297" s="159"/>
      <c r="URE297" s="159"/>
      <c r="URF297" s="579"/>
      <c r="URG297" s="581"/>
      <c r="URH297" s="159"/>
      <c r="URI297" s="159"/>
      <c r="URJ297" s="579"/>
      <c r="URK297" s="581"/>
      <c r="URL297" s="159"/>
      <c r="URM297" s="159"/>
      <c r="URN297" s="579"/>
      <c r="URO297" s="581"/>
      <c r="URP297" s="159"/>
      <c r="URQ297" s="159"/>
      <c r="URR297" s="579"/>
      <c r="URS297" s="581"/>
      <c r="URT297" s="159"/>
      <c r="URU297" s="159"/>
      <c r="URV297" s="579"/>
      <c r="URW297" s="581"/>
      <c r="URX297" s="159"/>
      <c r="URY297" s="159"/>
      <c r="URZ297" s="579"/>
      <c r="USA297" s="581"/>
      <c r="USB297" s="159"/>
      <c r="USC297" s="159"/>
      <c r="USD297" s="579"/>
      <c r="USE297" s="581"/>
      <c r="USF297" s="159"/>
      <c r="USG297" s="159"/>
      <c r="USH297" s="579"/>
      <c r="USI297" s="581"/>
      <c r="USJ297" s="159"/>
      <c r="USK297" s="159"/>
      <c r="USL297" s="579"/>
      <c r="USM297" s="581"/>
      <c r="USN297" s="159"/>
      <c r="USO297" s="159"/>
      <c r="USP297" s="579"/>
      <c r="USQ297" s="581"/>
      <c r="USR297" s="159"/>
      <c r="USS297" s="159"/>
      <c r="UST297" s="579"/>
      <c r="USU297" s="581"/>
      <c r="USV297" s="159"/>
      <c r="USW297" s="159"/>
      <c r="USX297" s="579"/>
      <c r="USY297" s="581"/>
      <c r="USZ297" s="159"/>
      <c r="UTA297" s="159"/>
      <c r="UTB297" s="579"/>
      <c r="UTC297" s="581"/>
      <c r="UTD297" s="159"/>
      <c r="UTE297" s="159"/>
      <c r="UTF297" s="579"/>
      <c r="UTG297" s="581"/>
      <c r="UTH297" s="159"/>
      <c r="UTI297" s="159"/>
      <c r="UTJ297" s="579"/>
      <c r="UTK297" s="581"/>
      <c r="UTL297" s="159"/>
      <c r="UTM297" s="159"/>
      <c r="UTN297" s="579"/>
      <c r="UTO297" s="581"/>
      <c r="UTP297" s="159"/>
      <c r="UTQ297" s="159"/>
      <c r="UTR297" s="579"/>
      <c r="UTS297" s="581"/>
      <c r="UTT297" s="159"/>
      <c r="UTU297" s="159"/>
      <c r="UTV297" s="579"/>
      <c r="UTW297" s="581"/>
      <c r="UTX297" s="159"/>
      <c r="UTY297" s="159"/>
      <c r="UTZ297" s="579"/>
      <c r="UUA297" s="581"/>
      <c r="UUB297" s="159"/>
      <c r="UUC297" s="159"/>
      <c r="UUD297" s="579"/>
      <c r="UUE297" s="581"/>
      <c r="UUF297" s="159"/>
      <c r="UUG297" s="159"/>
      <c r="UUH297" s="579"/>
      <c r="UUI297" s="581"/>
      <c r="UUJ297" s="159"/>
      <c r="UUK297" s="159"/>
      <c r="UUL297" s="579"/>
      <c r="UUM297" s="581"/>
      <c r="UUN297" s="159"/>
      <c r="UUO297" s="159"/>
      <c r="UUP297" s="579"/>
      <c r="UUQ297" s="581"/>
      <c r="UUR297" s="159"/>
      <c r="UUS297" s="159"/>
      <c r="UUT297" s="579"/>
      <c r="UUU297" s="581"/>
      <c r="UUV297" s="159"/>
      <c r="UUW297" s="159"/>
      <c r="UUX297" s="579"/>
      <c r="UUY297" s="581"/>
      <c r="UUZ297" s="159"/>
      <c r="UVA297" s="159"/>
      <c r="UVB297" s="579"/>
      <c r="UVC297" s="581"/>
      <c r="UVD297" s="159"/>
      <c r="UVE297" s="159"/>
      <c r="UVF297" s="579"/>
      <c r="UVG297" s="581"/>
      <c r="UVH297" s="159"/>
      <c r="UVI297" s="159"/>
      <c r="UVJ297" s="579"/>
      <c r="UVK297" s="581"/>
      <c r="UVL297" s="159"/>
      <c r="UVM297" s="159"/>
      <c r="UVN297" s="579"/>
      <c r="UVO297" s="581"/>
      <c r="UVP297" s="159"/>
      <c r="UVQ297" s="159"/>
      <c r="UVR297" s="579"/>
      <c r="UVS297" s="581"/>
      <c r="UVT297" s="159"/>
      <c r="UVU297" s="159"/>
      <c r="UVV297" s="579"/>
      <c r="UVW297" s="581"/>
      <c r="UVX297" s="159"/>
      <c r="UVY297" s="159"/>
      <c r="UVZ297" s="579"/>
      <c r="UWA297" s="581"/>
      <c r="UWB297" s="159"/>
      <c r="UWC297" s="159"/>
      <c r="UWD297" s="579"/>
      <c r="UWE297" s="581"/>
      <c r="UWF297" s="159"/>
      <c r="UWG297" s="159"/>
      <c r="UWH297" s="579"/>
      <c r="UWI297" s="581"/>
      <c r="UWJ297" s="159"/>
      <c r="UWK297" s="159"/>
      <c r="UWL297" s="579"/>
      <c r="UWM297" s="581"/>
      <c r="UWN297" s="159"/>
      <c r="UWO297" s="159"/>
      <c r="UWP297" s="579"/>
      <c r="UWQ297" s="581"/>
      <c r="UWR297" s="159"/>
      <c r="UWS297" s="159"/>
      <c r="UWT297" s="579"/>
      <c r="UWU297" s="581"/>
      <c r="UWV297" s="159"/>
      <c r="UWW297" s="159"/>
      <c r="UWX297" s="579"/>
      <c r="UWY297" s="581"/>
      <c r="UWZ297" s="159"/>
      <c r="UXA297" s="159"/>
      <c r="UXB297" s="579"/>
      <c r="UXC297" s="581"/>
      <c r="UXD297" s="159"/>
      <c r="UXE297" s="159"/>
      <c r="UXF297" s="579"/>
      <c r="UXG297" s="581"/>
      <c r="UXH297" s="159"/>
      <c r="UXI297" s="159"/>
      <c r="UXJ297" s="579"/>
      <c r="UXK297" s="581"/>
      <c r="UXL297" s="159"/>
      <c r="UXM297" s="159"/>
      <c r="UXN297" s="579"/>
      <c r="UXO297" s="581"/>
      <c r="UXP297" s="159"/>
      <c r="UXQ297" s="159"/>
      <c r="UXR297" s="579"/>
      <c r="UXS297" s="581"/>
      <c r="UXT297" s="159"/>
      <c r="UXU297" s="159"/>
      <c r="UXV297" s="579"/>
      <c r="UXW297" s="581"/>
      <c r="UXX297" s="159"/>
      <c r="UXY297" s="159"/>
      <c r="UXZ297" s="579"/>
      <c r="UYA297" s="581"/>
      <c r="UYB297" s="159"/>
      <c r="UYC297" s="159"/>
      <c r="UYD297" s="579"/>
      <c r="UYE297" s="581"/>
      <c r="UYF297" s="159"/>
      <c r="UYG297" s="159"/>
      <c r="UYH297" s="579"/>
      <c r="UYI297" s="581"/>
      <c r="UYJ297" s="159"/>
      <c r="UYK297" s="159"/>
      <c r="UYL297" s="579"/>
      <c r="UYM297" s="581"/>
      <c r="UYN297" s="159"/>
      <c r="UYO297" s="159"/>
      <c r="UYP297" s="579"/>
      <c r="UYQ297" s="581"/>
      <c r="UYR297" s="159"/>
      <c r="UYS297" s="159"/>
      <c r="UYT297" s="579"/>
      <c r="UYU297" s="581"/>
      <c r="UYV297" s="159"/>
      <c r="UYW297" s="159"/>
      <c r="UYX297" s="579"/>
      <c r="UYY297" s="581"/>
      <c r="UYZ297" s="159"/>
      <c r="UZA297" s="159"/>
      <c r="UZB297" s="579"/>
      <c r="UZC297" s="581"/>
      <c r="UZD297" s="159"/>
      <c r="UZE297" s="159"/>
      <c r="UZF297" s="579"/>
      <c r="UZG297" s="581"/>
      <c r="UZH297" s="159"/>
      <c r="UZI297" s="159"/>
      <c r="UZJ297" s="579"/>
      <c r="UZK297" s="581"/>
      <c r="UZL297" s="159"/>
      <c r="UZM297" s="159"/>
      <c r="UZN297" s="579"/>
      <c r="UZO297" s="581"/>
      <c r="UZP297" s="159"/>
      <c r="UZQ297" s="159"/>
      <c r="UZR297" s="579"/>
      <c r="UZS297" s="581"/>
      <c r="UZT297" s="159"/>
      <c r="UZU297" s="159"/>
      <c r="UZV297" s="579"/>
      <c r="UZW297" s="581"/>
      <c r="UZX297" s="159"/>
      <c r="UZY297" s="159"/>
      <c r="UZZ297" s="579"/>
      <c r="VAA297" s="581"/>
      <c r="VAB297" s="159"/>
      <c r="VAC297" s="159"/>
      <c r="VAD297" s="579"/>
      <c r="VAE297" s="581"/>
      <c r="VAF297" s="159"/>
      <c r="VAG297" s="159"/>
      <c r="VAH297" s="579"/>
      <c r="VAI297" s="581"/>
      <c r="VAJ297" s="159"/>
      <c r="VAK297" s="159"/>
      <c r="VAL297" s="579"/>
      <c r="VAM297" s="581"/>
      <c r="VAN297" s="159"/>
      <c r="VAO297" s="159"/>
      <c r="VAP297" s="579"/>
      <c r="VAQ297" s="581"/>
      <c r="VAR297" s="159"/>
      <c r="VAS297" s="159"/>
      <c r="VAT297" s="579"/>
      <c r="VAU297" s="581"/>
      <c r="VAV297" s="159"/>
      <c r="VAW297" s="159"/>
      <c r="VAX297" s="579"/>
      <c r="VAY297" s="581"/>
      <c r="VAZ297" s="159"/>
      <c r="VBA297" s="159"/>
      <c r="VBB297" s="579"/>
      <c r="VBC297" s="581"/>
      <c r="VBD297" s="159"/>
      <c r="VBE297" s="159"/>
      <c r="VBF297" s="579"/>
      <c r="VBG297" s="581"/>
      <c r="VBH297" s="159"/>
      <c r="VBI297" s="159"/>
      <c r="VBJ297" s="579"/>
      <c r="VBK297" s="581"/>
      <c r="VBL297" s="159"/>
      <c r="VBM297" s="159"/>
      <c r="VBN297" s="579"/>
      <c r="VBO297" s="581"/>
      <c r="VBP297" s="159"/>
      <c r="VBQ297" s="159"/>
      <c r="VBR297" s="579"/>
      <c r="VBS297" s="581"/>
      <c r="VBT297" s="159"/>
      <c r="VBU297" s="159"/>
      <c r="VBV297" s="579"/>
      <c r="VBW297" s="581"/>
      <c r="VBX297" s="159"/>
      <c r="VBY297" s="159"/>
      <c r="VBZ297" s="579"/>
      <c r="VCA297" s="581"/>
      <c r="VCB297" s="159"/>
      <c r="VCC297" s="159"/>
      <c r="VCD297" s="579"/>
      <c r="VCE297" s="581"/>
      <c r="VCF297" s="159"/>
      <c r="VCG297" s="159"/>
      <c r="VCH297" s="579"/>
      <c r="VCI297" s="581"/>
      <c r="VCJ297" s="159"/>
      <c r="VCK297" s="159"/>
      <c r="VCL297" s="579"/>
      <c r="VCM297" s="581"/>
      <c r="VCN297" s="159"/>
      <c r="VCO297" s="159"/>
      <c r="VCP297" s="579"/>
      <c r="VCQ297" s="581"/>
      <c r="VCR297" s="159"/>
      <c r="VCS297" s="159"/>
      <c r="VCT297" s="579"/>
      <c r="VCU297" s="581"/>
      <c r="VCV297" s="159"/>
      <c r="VCW297" s="159"/>
      <c r="VCX297" s="579"/>
      <c r="VCY297" s="581"/>
      <c r="VCZ297" s="159"/>
      <c r="VDA297" s="159"/>
      <c r="VDB297" s="579"/>
      <c r="VDC297" s="581"/>
      <c r="VDD297" s="159"/>
      <c r="VDE297" s="159"/>
      <c r="VDF297" s="579"/>
      <c r="VDG297" s="581"/>
      <c r="VDH297" s="159"/>
      <c r="VDI297" s="159"/>
      <c r="VDJ297" s="579"/>
      <c r="VDK297" s="581"/>
      <c r="VDL297" s="159"/>
      <c r="VDM297" s="159"/>
      <c r="VDN297" s="579"/>
      <c r="VDO297" s="581"/>
      <c r="VDP297" s="159"/>
      <c r="VDQ297" s="159"/>
      <c r="VDR297" s="579"/>
      <c r="VDS297" s="581"/>
      <c r="VDT297" s="159"/>
      <c r="VDU297" s="159"/>
      <c r="VDV297" s="579"/>
      <c r="VDW297" s="581"/>
      <c r="VDX297" s="159"/>
      <c r="VDY297" s="159"/>
      <c r="VDZ297" s="579"/>
      <c r="VEA297" s="581"/>
      <c r="VEB297" s="159"/>
      <c r="VEC297" s="159"/>
      <c r="VED297" s="579"/>
      <c r="VEE297" s="581"/>
      <c r="VEF297" s="159"/>
      <c r="VEG297" s="159"/>
      <c r="VEH297" s="579"/>
      <c r="VEI297" s="581"/>
      <c r="VEJ297" s="159"/>
      <c r="VEK297" s="159"/>
      <c r="VEL297" s="579"/>
      <c r="VEM297" s="581"/>
      <c r="VEN297" s="159"/>
      <c r="VEO297" s="159"/>
      <c r="VEP297" s="579"/>
      <c r="VEQ297" s="581"/>
      <c r="VER297" s="159"/>
      <c r="VES297" s="159"/>
      <c r="VET297" s="579"/>
      <c r="VEU297" s="581"/>
      <c r="VEV297" s="159"/>
      <c r="VEW297" s="159"/>
      <c r="VEX297" s="579"/>
      <c r="VEY297" s="581"/>
      <c r="VEZ297" s="159"/>
      <c r="VFA297" s="159"/>
      <c r="VFB297" s="579"/>
      <c r="VFC297" s="581"/>
      <c r="VFD297" s="159"/>
      <c r="VFE297" s="159"/>
      <c r="VFF297" s="579"/>
      <c r="VFG297" s="581"/>
      <c r="VFH297" s="159"/>
      <c r="VFI297" s="159"/>
      <c r="VFJ297" s="579"/>
      <c r="VFK297" s="581"/>
      <c r="VFL297" s="159"/>
      <c r="VFM297" s="159"/>
      <c r="VFN297" s="579"/>
      <c r="VFO297" s="581"/>
      <c r="VFP297" s="159"/>
      <c r="VFQ297" s="159"/>
      <c r="VFR297" s="579"/>
      <c r="VFS297" s="581"/>
      <c r="VFT297" s="159"/>
      <c r="VFU297" s="159"/>
      <c r="VFV297" s="579"/>
      <c r="VFW297" s="581"/>
      <c r="VFX297" s="159"/>
      <c r="VFY297" s="159"/>
      <c r="VFZ297" s="579"/>
      <c r="VGA297" s="581"/>
      <c r="VGB297" s="159"/>
      <c r="VGC297" s="159"/>
      <c r="VGD297" s="579"/>
      <c r="VGE297" s="581"/>
      <c r="VGF297" s="159"/>
      <c r="VGG297" s="159"/>
      <c r="VGH297" s="579"/>
      <c r="VGI297" s="581"/>
      <c r="VGJ297" s="159"/>
      <c r="VGK297" s="159"/>
      <c r="VGL297" s="579"/>
      <c r="VGM297" s="581"/>
      <c r="VGN297" s="159"/>
      <c r="VGO297" s="159"/>
      <c r="VGP297" s="579"/>
      <c r="VGQ297" s="581"/>
      <c r="VGR297" s="159"/>
      <c r="VGS297" s="159"/>
      <c r="VGT297" s="579"/>
      <c r="VGU297" s="581"/>
      <c r="VGV297" s="159"/>
      <c r="VGW297" s="159"/>
      <c r="VGX297" s="579"/>
      <c r="VGY297" s="581"/>
      <c r="VGZ297" s="159"/>
      <c r="VHA297" s="159"/>
      <c r="VHB297" s="579"/>
      <c r="VHC297" s="581"/>
      <c r="VHD297" s="159"/>
      <c r="VHE297" s="159"/>
      <c r="VHF297" s="579"/>
      <c r="VHG297" s="581"/>
      <c r="VHH297" s="159"/>
      <c r="VHI297" s="159"/>
      <c r="VHJ297" s="579"/>
      <c r="VHK297" s="581"/>
      <c r="VHL297" s="159"/>
      <c r="VHM297" s="159"/>
      <c r="VHN297" s="579"/>
      <c r="VHO297" s="581"/>
      <c r="VHP297" s="159"/>
      <c r="VHQ297" s="159"/>
      <c r="VHR297" s="579"/>
      <c r="VHS297" s="581"/>
      <c r="VHT297" s="159"/>
      <c r="VHU297" s="159"/>
      <c r="VHV297" s="579"/>
      <c r="VHW297" s="581"/>
      <c r="VHX297" s="159"/>
      <c r="VHY297" s="159"/>
      <c r="VHZ297" s="579"/>
      <c r="VIA297" s="581"/>
      <c r="VIB297" s="159"/>
      <c r="VIC297" s="159"/>
      <c r="VID297" s="579"/>
      <c r="VIE297" s="581"/>
      <c r="VIF297" s="159"/>
      <c r="VIG297" s="159"/>
      <c r="VIH297" s="579"/>
      <c r="VII297" s="581"/>
      <c r="VIJ297" s="159"/>
      <c r="VIK297" s="159"/>
      <c r="VIL297" s="579"/>
      <c r="VIM297" s="581"/>
      <c r="VIN297" s="159"/>
      <c r="VIO297" s="159"/>
      <c r="VIP297" s="579"/>
      <c r="VIQ297" s="581"/>
      <c r="VIR297" s="159"/>
      <c r="VIS297" s="159"/>
      <c r="VIT297" s="579"/>
      <c r="VIU297" s="581"/>
      <c r="VIV297" s="159"/>
      <c r="VIW297" s="159"/>
      <c r="VIX297" s="579"/>
      <c r="VIY297" s="581"/>
      <c r="VIZ297" s="159"/>
      <c r="VJA297" s="159"/>
      <c r="VJB297" s="579"/>
      <c r="VJC297" s="581"/>
      <c r="VJD297" s="159"/>
      <c r="VJE297" s="159"/>
      <c r="VJF297" s="579"/>
      <c r="VJG297" s="581"/>
      <c r="VJH297" s="159"/>
      <c r="VJI297" s="159"/>
      <c r="VJJ297" s="579"/>
      <c r="VJK297" s="581"/>
      <c r="VJL297" s="159"/>
      <c r="VJM297" s="159"/>
      <c r="VJN297" s="579"/>
      <c r="VJO297" s="581"/>
      <c r="VJP297" s="159"/>
      <c r="VJQ297" s="159"/>
      <c r="VJR297" s="579"/>
      <c r="VJS297" s="581"/>
      <c r="VJT297" s="159"/>
      <c r="VJU297" s="159"/>
      <c r="VJV297" s="579"/>
      <c r="VJW297" s="581"/>
      <c r="VJX297" s="159"/>
      <c r="VJY297" s="159"/>
      <c r="VJZ297" s="579"/>
      <c r="VKA297" s="581"/>
      <c r="VKB297" s="159"/>
      <c r="VKC297" s="159"/>
      <c r="VKD297" s="579"/>
      <c r="VKE297" s="581"/>
      <c r="VKF297" s="159"/>
      <c r="VKG297" s="159"/>
      <c r="VKH297" s="579"/>
      <c r="VKI297" s="581"/>
      <c r="VKJ297" s="159"/>
      <c r="VKK297" s="159"/>
      <c r="VKL297" s="579"/>
      <c r="VKM297" s="581"/>
      <c r="VKN297" s="159"/>
      <c r="VKO297" s="159"/>
      <c r="VKP297" s="579"/>
      <c r="VKQ297" s="581"/>
      <c r="VKR297" s="159"/>
      <c r="VKS297" s="159"/>
      <c r="VKT297" s="579"/>
      <c r="VKU297" s="581"/>
      <c r="VKV297" s="159"/>
      <c r="VKW297" s="159"/>
      <c r="VKX297" s="579"/>
      <c r="VKY297" s="581"/>
      <c r="VKZ297" s="159"/>
      <c r="VLA297" s="159"/>
      <c r="VLB297" s="579"/>
      <c r="VLC297" s="581"/>
      <c r="VLD297" s="159"/>
      <c r="VLE297" s="159"/>
      <c r="VLF297" s="579"/>
      <c r="VLG297" s="581"/>
      <c r="VLH297" s="159"/>
      <c r="VLI297" s="159"/>
      <c r="VLJ297" s="579"/>
      <c r="VLK297" s="581"/>
      <c r="VLL297" s="159"/>
      <c r="VLM297" s="159"/>
      <c r="VLN297" s="579"/>
      <c r="VLO297" s="581"/>
      <c r="VLP297" s="159"/>
      <c r="VLQ297" s="159"/>
      <c r="VLR297" s="579"/>
      <c r="VLS297" s="581"/>
      <c r="VLT297" s="159"/>
      <c r="VLU297" s="159"/>
      <c r="VLV297" s="579"/>
      <c r="VLW297" s="581"/>
      <c r="VLX297" s="159"/>
      <c r="VLY297" s="159"/>
      <c r="VLZ297" s="579"/>
      <c r="VMA297" s="581"/>
      <c r="VMB297" s="159"/>
      <c r="VMC297" s="159"/>
      <c r="VMD297" s="579"/>
      <c r="VME297" s="581"/>
      <c r="VMF297" s="159"/>
      <c r="VMG297" s="159"/>
      <c r="VMH297" s="579"/>
      <c r="VMI297" s="581"/>
      <c r="VMJ297" s="159"/>
      <c r="VMK297" s="159"/>
      <c r="VML297" s="579"/>
      <c r="VMM297" s="581"/>
      <c r="VMN297" s="159"/>
      <c r="VMO297" s="159"/>
      <c r="VMP297" s="579"/>
      <c r="VMQ297" s="581"/>
      <c r="VMR297" s="159"/>
      <c r="VMS297" s="159"/>
      <c r="VMT297" s="579"/>
      <c r="VMU297" s="581"/>
      <c r="VMV297" s="159"/>
      <c r="VMW297" s="159"/>
      <c r="VMX297" s="579"/>
      <c r="VMY297" s="581"/>
      <c r="VMZ297" s="159"/>
      <c r="VNA297" s="159"/>
      <c r="VNB297" s="579"/>
      <c r="VNC297" s="581"/>
      <c r="VND297" s="159"/>
      <c r="VNE297" s="159"/>
      <c r="VNF297" s="579"/>
      <c r="VNG297" s="581"/>
      <c r="VNH297" s="159"/>
      <c r="VNI297" s="159"/>
      <c r="VNJ297" s="579"/>
      <c r="VNK297" s="581"/>
      <c r="VNL297" s="159"/>
      <c r="VNM297" s="159"/>
      <c r="VNN297" s="579"/>
      <c r="VNO297" s="581"/>
      <c r="VNP297" s="159"/>
      <c r="VNQ297" s="159"/>
      <c r="VNR297" s="579"/>
      <c r="VNS297" s="581"/>
      <c r="VNT297" s="159"/>
      <c r="VNU297" s="159"/>
      <c r="VNV297" s="579"/>
      <c r="VNW297" s="581"/>
      <c r="VNX297" s="159"/>
      <c r="VNY297" s="159"/>
      <c r="VNZ297" s="579"/>
      <c r="VOA297" s="581"/>
      <c r="VOB297" s="159"/>
      <c r="VOC297" s="159"/>
      <c r="VOD297" s="579"/>
      <c r="VOE297" s="581"/>
      <c r="VOF297" s="159"/>
      <c r="VOG297" s="159"/>
      <c r="VOH297" s="579"/>
      <c r="VOI297" s="581"/>
      <c r="VOJ297" s="159"/>
      <c r="VOK297" s="159"/>
      <c r="VOL297" s="579"/>
      <c r="VOM297" s="581"/>
      <c r="VON297" s="159"/>
      <c r="VOO297" s="159"/>
      <c r="VOP297" s="579"/>
      <c r="VOQ297" s="581"/>
      <c r="VOR297" s="159"/>
      <c r="VOS297" s="159"/>
      <c r="VOT297" s="579"/>
      <c r="VOU297" s="581"/>
      <c r="VOV297" s="159"/>
      <c r="VOW297" s="159"/>
      <c r="VOX297" s="579"/>
      <c r="VOY297" s="581"/>
      <c r="VOZ297" s="159"/>
      <c r="VPA297" s="159"/>
      <c r="VPB297" s="579"/>
      <c r="VPC297" s="581"/>
      <c r="VPD297" s="159"/>
      <c r="VPE297" s="159"/>
      <c r="VPF297" s="579"/>
      <c r="VPG297" s="581"/>
      <c r="VPH297" s="159"/>
      <c r="VPI297" s="159"/>
      <c r="VPJ297" s="579"/>
      <c r="VPK297" s="581"/>
      <c r="VPL297" s="159"/>
      <c r="VPM297" s="159"/>
      <c r="VPN297" s="579"/>
      <c r="VPO297" s="581"/>
      <c r="VPP297" s="159"/>
      <c r="VPQ297" s="159"/>
      <c r="VPR297" s="579"/>
      <c r="VPS297" s="581"/>
      <c r="VPT297" s="159"/>
      <c r="VPU297" s="159"/>
      <c r="VPV297" s="579"/>
      <c r="VPW297" s="581"/>
      <c r="VPX297" s="159"/>
      <c r="VPY297" s="159"/>
      <c r="VPZ297" s="579"/>
      <c r="VQA297" s="581"/>
      <c r="VQB297" s="159"/>
      <c r="VQC297" s="159"/>
      <c r="VQD297" s="579"/>
      <c r="VQE297" s="581"/>
      <c r="VQF297" s="159"/>
      <c r="VQG297" s="159"/>
      <c r="VQH297" s="579"/>
      <c r="VQI297" s="581"/>
      <c r="VQJ297" s="159"/>
      <c r="VQK297" s="159"/>
      <c r="VQL297" s="579"/>
      <c r="VQM297" s="581"/>
      <c r="VQN297" s="159"/>
      <c r="VQO297" s="159"/>
      <c r="VQP297" s="579"/>
      <c r="VQQ297" s="581"/>
      <c r="VQR297" s="159"/>
      <c r="VQS297" s="159"/>
      <c r="VQT297" s="579"/>
      <c r="VQU297" s="581"/>
      <c r="VQV297" s="159"/>
      <c r="VQW297" s="159"/>
      <c r="VQX297" s="579"/>
      <c r="VQY297" s="581"/>
      <c r="VQZ297" s="159"/>
      <c r="VRA297" s="159"/>
      <c r="VRB297" s="579"/>
      <c r="VRC297" s="581"/>
      <c r="VRD297" s="159"/>
      <c r="VRE297" s="159"/>
      <c r="VRF297" s="579"/>
      <c r="VRG297" s="581"/>
      <c r="VRH297" s="159"/>
      <c r="VRI297" s="159"/>
      <c r="VRJ297" s="579"/>
      <c r="VRK297" s="581"/>
      <c r="VRL297" s="159"/>
      <c r="VRM297" s="159"/>
      <c r="VRN297" s="579"/>
      <c r="VRO297" s="581"/>
      <c r="VRP297" s="159"/>
      <c r="VRQ297" s="159"/>
      <c r="VRR297" s="579"/>
      <c r="VRS297" s="581"/>
      <c r="VRT297" s="159"/>
      <c r="VRU297" s="159"/>
      <c r="VRV297" s="579"/>
      <c r="VRW297" s="581"/>
      <c r="VRX297" s="159"/>
      <c r="VRY297" s="159"/>
      <c r="VRZ297" s="579"/>
      <c r="VSA297" s="581"/>
      <c r="VSB297" s="159"/>
      <c r="VSC297" s="159"/>
      <c r="VSD297" s="579"/>
      <c r="VSE297" s="581"/>
      <c r="VSF297" s="159"/>
      <c r="VSG297" s="159"/>
      <c r="VSH297" s="579"/>
      <c r="VSI297" s="581"/>
      <c r="VSJ297" s="159"/>
      <c r="VSK297" s="159"/>
      <c r="VSL297" s="579"/>
      <c r="VSM297" s="581"/>
      <c r="VSN297" s="159"/>
      <c r="VSO297" s="159"/>
      <c r="VSP297" s="579"/>
      <c r="VSQ297" s="581"/>
      <c r="VSR297" s="159"/>
      <c r="VSS297" s="159"/>
      <c r="VST297" s="579"/>
      <c r="VSU297" s="581"/>
      <c r="VSV297" s="159"/>
      <c r="VSW297" s="159"/>
      <c r="VSX297" s="579"/>
      <c r="VSY297" s="581"/>
      <c r="VSZ297" s="159"/>
      <c r="VTA297" s="159"/>
      <c r="VTB297" s="579"/>
      <c r="VTC297" s="581"/>
      <c r="VTD297" s="159"/>
      <c r="VTE297" s="159"/>
      <c r="VTF297" s="579"/>
      <c r="VTG297" s="581"/>
      <c r="VTH297" s="159"/>
      <c r="VTI297" s="159"/>
      <c r="VTJ297" s="579"/>
      <c r="VTK297" s="581"/>
      <c r="VTL297" s="159"/>
      <c r="VTM297" s="159"/>
      <c r="VTN297" s="579"/>
      <c r="VTO297" s="581"/>
      <c r="VTP297" s="159"/>
      <c r="VTQ297" s="159"/>
      <c r="VTR297" s="579"/>
      <c r="VTS297" s="581"/>
      <c r="VTT297" s="159"/>
      <c r="VTU297" s="159"/>
      <c r="VTV297" s="579"/>
      <c r="VTW297" s="581"/>
      <c r="VTX297" s="159"/>
      <c r="VTY297" s="159"/>
      <c r="VTZ297" s="579"/>
      <c r="VUA297" s="581"/>
      <c r="VUB297" s="159"/>
      <c r="VUC297" s="159"/>
      <c r="VUD297" s="579"/>
      <c r="VUE297" s="581"/>
      <c r="VUF297" s="159"/>
      <c r="VUG297" s="159"/>
      <c r="VUH297" s="579"/>
      <c r="VUI297" s="581"/>
      <c r="VUJ297" s="159"/>
      <c r="VUK297" s="159"/>
      <c r="VUL297" s="579"/>
      <c r="VUM297" s="581"/>
      <c r="VUN297" s="159"/>
      <c r="VUO297" s="159"/>
      <c r="VUP297" s="579"/>
      <c r="VUQ297" s="581"/>
      <c r="VUR297" s="159"/>
      <c r="VUS297" s="159"/>
      <c r="VUT297" s="579"/>
      <c r="VUU297" s="581"/>
      <c r="VUV297" s="159"/>
      <c r="VUW297" s="159"/>
      <c r="VUX297" s="579"/>
      <c r="VUY297" s="581"/>
      <c r="VUZ297" s="159"/>
      <c r="VVA297" s="159"/>
      <c r="VVB297" s="579"/>
      <c r="VVC297" s="581"/>
      <c r="VVD297" s="159"/>
      <c r="VVE297" s="159"/>
      <c r="VVF297" s="579"/>
      <c r="VVG297" s="581"/>
      <c r="VVH297" s="159"/>
      <c r="VVI297" s="159"/>
      <c r="VVJ297" s="579"/>
      <c r="VVK297" s="581"/>
      <c r="VVL297" s="159"/>
      <c r="VVM297" s="159"/>
      <c r="VVN297" s="579"/>
      <c r="VVO297" s="581"/>
      <c r="VVP297" s="159"/>
      <c r="VVQ297" s="159"/>
      <c r="VVR297" s="579"/>
      <c r="VVS297" s="581"/>
      <c r="VVT297" s="159"/>
      <c r="VVU297" s="159"/>
      <c r="VVV297" s="579"/>
      <c r="VVW297" s="581"/>
      <c r="VVX297" s="159"/>
      <c r="VVY297" s="159"/>
      <c r="VVZ297" s="579"/>
      <c r="VWA297" s="581"/>
      <c r="VWB297" s="159"/>
      <c r="VWC297" s="159"/>
      <c r="VWD297" s="579"/>
      <c r="VWE297" s="581"/>
      <c r="VWF297" s="159"/>
      <c r="VWG297" s="159"/>
      <c r="VWH297" s="579"/>
      <c r="VWI297" s="581"/>
      <c r="VWJ297" s="159"/>
      <c r="VWK297" s="159"/>
      <c r="VWL297" s="579"/>
      <c r="VWM297" s="581"/>
      <c r="VWN297" s="159"/>
      <c r="VWO297" s="159"/>
      <c r="VWP297" s="579"/>
      <c r="VWQ297" s="581"/>
      <c r="VWR297" s="159"/>
      <c r="VWS297" s="159"/>
      <c r="VWT297" s="579"/>
      <c r="VWU297" s="581"/>
      <c r="VWV297" s="159"/>
      <c r="VWW297" s="159"/>
      <c r="VWX297" s="579"/>
      <c r="VWY297" s="581"/>
      <c r="VWZ297" s="159"/>
      <c r="VXA297" s="159"/>
      <c r="VXB297" s="579"/>
      <c r="VXC297" s="581"/>
      <c r="VXD297" s="159"/>
      <c r="VXE297" s="159"/>
      <c r="VXF297" s="579"/>
      <c r="VXG297" s="581"/>
      <c r="VXH297" s="159"/>
      <c r="VXI297" s="159"/>
      <c r="VXJ297" s="579"/>
      <c r="VXK297" s="581"/>
      <c r="VXL297" s="159"/>
      <c r="VXM297" s="159"/>
      <c r="VXN297" s="579"/>
      <c r="VXO297" s="581"/>
      <c r="VXP297" s="159"/>
      <c r="VXQ297" s="159"/>
      <c r="VXR297" s="579"/>
      <c r="VXS297" s="581"/>
      <c r="VXT297" s="159"/>
      <c r="VXU297" s="159"/>
      <c r="VXV297" s="579"/>
      <c r="VXW297" s="581"/>
      <c r="VXX297" s="159"/>
      <c r="VXY297" s="159"/>
      <c r="VXZ297" s="579"/>
      <c r="VYA297" s="581"/>
      <c r="VYB297" s="159"/>
      <c r="VYC297" s="159"/>
      <c r="VYD297" s="579"/>
      <c r="VYE297" s="581"/>
      <c r="VYF297" s="159"/>
      <c r="VYG297" s="159"/>
      <c r="VYH297" s="579"/>
      <c r="VYI297" s="581"/>
      <c r="VYJ297" s="159"/>
      <c r="VYK297" s="159"/>
      <c r="VYL297" s="579"/>
      <c r="VYM297" s="581"/>
      <c r="VYN297" s="159"/>
      <c r="VYO297" s="159"/>
      <c r="VYP297" s="579"/>
      <c r="VYQ297" s="581"/>
      <c r="VYR297" s="159"/>
      <c r="VYS297" s="159"/>
      <c r="VYT297" s="579"/>
      <c r="VYU297" s="581"/>
      <c r="VYV297" s="159"/>
      <c r="VYW297" s="159"/>
      <c r="VYX297" s="579"/>
      <c r="VYY297" s="581"/>
      <c r="VYZ297" s="159"/>
      <c r="VZA297" s="159"/>
      <c r="VZB297" s="579"/>
      <c r="VZC297" s="581"/>
      <c r="VZD297" s="159"/>
      <c r="VZE297" s="159"/>
      <c r="VZF297" s="579"/>
      <c r="VZG297" s="581"/>
      <c r="VZH297" s="159"/>
      <c r="VZI297" s="159"/>
      <c r="VZJ297" s="579"/>
      <c r="VZK297" s="581"/>
      <c r="VZL297" s="159"/>
      <c r="VZM297" s="159"/>
      <c r="VZN297" s="579"/>
      <c r="VZO297" s="581"/>
      <c r="VZP297" s="159"/>
      <c r="VZQ297" s="159"/>
      <c r="VZR297" s="579"/>
      <c r="VZS297" s="581"/>
      <c r="VZT297" s="159"/>
      <c r="VZU297" s="159"/>
      <c r="VZV297" s="579"/>
      <c r="VZW297" s="581"/>
      <c r="VZX297" s="159"/>
      <c r="VZY297" s="159"/>
      <c r="VZZ297" s="579"/>
      <c r="WAA297" s="581"/>
      <c r="WAB297" s="159"/>
      <c r="WAC297" s="159"/>
      <c r="WAD297" s="579"/>
      <c r="WAE297" s="581"/>
      <c r="WAF297" s="159"/>
      <c r="WAG297" s="159"/>
      <c r="WAH297" s="579"/>
      <c r="WAI297" s="581"/>
      <c r="WAJ297" s="159"/>
      <c r="WAK297" s="159"/>
      <c r="WAL297" s="579"/>
      <c r="WAM297" s="581"/>
      <c r="WAN297" s="159"/>
      <c r="WAO297" s="159"/>
      <c r="WAP297" s="579"/>
      <c r="WAQ297" s="581"/>
      <c r="WAR297" s="159"/>
      <c r="WAS297" s="159"/>
      <c r="WAT297" s="579"/>
      <c r="WAU297" s="581"/>
      <c r="WAV297" s="159"/>
      <c r="WAW297" s="159"/>
      <c r="WAX297" s="579"/>
      <c r="WAY297" s="581"/>
      <c r="WAZ297" s="159"/>
      <c r="WBA297" s="159"/>
      <c r="WBB297" s="579"/>
      <c r="WBC297" s="581"/>
      <c r="WBD297" s="159"/>
      <c r="WBE297" s="159"/>
      <c r="WBF297" s="579"/>
      <c r="WBG297" s="581"/>
      <c r="WBH297" s="159"/>
      <c r="WBI297" s="159"/>
      <c r="WBJ297" s="579"/>
      <c r="WBK297" s="581"/>
      <c r="WBL297" s="159"/>
      <c r="WBM297" s="159"/>
      <c r="WBN297" s="579"/>
      <c r="WBO297" s="581"/>
      <c r="WBP297" s="159"/>
      <c r="WBQ297" s="159"/>
      <c r="WBR297" s="579"/>
      <c r="WBS297" s="581"/>
      <c r="WBT297" s="159"/>
      <c r="WBU297" s="159"/>
      <c r="WBV297" s="579"/>
      <c r="WBW297" s="581"/>
      <c r="WBX297" s="159"/>
      <c r="WBY297" s="159"/>
      <c r="WBZ297" s="579"/>
      <c r="WCA297" s="581"/>
      <c r="WCB297" s="159"/>
      <c r="WCC297" s="159"/>
      <c r="WCD297" s="579"/>
      <c r="WCE297" s="581"/>
      <c r="WCF297" s="159"/>
      <c r="WCG297" s="159"/>
      <c r="WCH297" s="579"/>
      <c r="WCI297" s="581"/>
      <c r="WCJ297" s="159"/>
      <c r="WCK297" s="159"/>
      <c r="WCL297" s="579"/>
      <c r="WCM297" s="581"/>
      <c r="WCN297" s="159"/>
      <c r="WCO297" s="159"/>
      <c r="WCP297" s="579"/>
      <c r="WCQ297" s="581"/>
      <c r="WCR297" s="159"/>
      <c r="WCS297" s="159"/>
      <c r="WCT297" s="579"/>
      <c r="WCU297" s="581"/>
      <c r="WCV297" s="159"/>
      <c r="WCW297" s="159"/>
      <c r="WCX297" s="579"/>
      <c r="WCY297" s="581"/>
      <c r="WCZ297" s="159"/>
      <c r="WDA297" s="159"/>
      <c r="WDB297" s="579"/>
      <c r="WDC297" s="581"/>
      <c r="WDD297" s="159"/>
      <c r="WDE297" s="159"/>
      <c r="WDF297" s="579"/>
      <c r="WDG297" s="581"/>
      <c r="WDH297" s="159"/>
      <c r="WDI297" s="159"/>
      <c r="WDJ297" s="579"/>
      <c r="WDK297" s="581"/>
      <c r="WDL297" s="159"/>
      <c r="WDM297" s="159"/>
      <c r="WDN297" s="579"/>
      <c r="WDO297" s="581"/>
      <c r="WDP297" s="159"/>
      <c r="WDQ297" s="159"/>
      <c r="WDR297" s="579"/>
      <c r="WDS297" s="581"/>
      <c r="WDT297" s="159"/>
      <c r="WDU297" s="159"/>
      <c r="WDV297" s="579"/>
      <c r="WDW297" s="581"/>
      <c r="WDX297" s="159"/>
      <c r="WDY297" s="159"/>
      <c r="WDZ297" s="579"/>
      <c r="WEA297" s="581"/>
      <c r="WEB297" s="159"/>
      <c r="WEC297" s="159"/>
      <c r="WED297" s="579"/>
      <c r="WEE297" s="581"/>
      <c r="WEF297" s="159"/>
      <c r="WEG297" s="159"/>
      <c r="WEH297" s="579"/>
      <c r="WEI297" s="581"/>
      <c r="WEJ297" s="159"/>
      <c r="WEK297" s="159"/>
      <c r="WEL297" s="579"/>
      <c r="WEM297" s="581"/>
      <c r="WEN297" s="159"/>
      <c r="WEO297" s="159"/>
      <c r="WEP297" s="579"/>
      <c r="WEQ297" s="581"/>
      <c r="WER297" s="159"/>
      <c r="WES297" s="159"/>
      <c r="WET297" s="579"/>
      <c r="WEU297" s="581"/>
      <c r="WEV297" s="159"/>
      <c r="WEW297" s="159"/>
      <c r="WEX297" s="579"/>
      <c r="WEY297" s="581"/>
      <c r="WEZ297" s="159"/>
      <c r="WFA297" s="159"/>
      <c r="WFB297" s="579"/>
      <c r="WFC297" s="581"/>
      <c r="WFD297" s="159"/>
      <c r="WFE297" s="159"/>
      <c r="WFF297" s="579"/>
      <c r="WFG297" s="581"/>
      <c r="WFH297" s="159"/>
      <c r="WFI297" s="159"/>
      <c r="WFJ297" s="579"/>
      <c r="WFK297" s="581"/>
      <c r="WFL297" s="159"/>
      <c r="WFM297" s="159"/>
      <c r="WFN297" s="579"/>
      <c r="WFO297" s="581"/>
      <c r="WFP297" s="159"/>
      <c r="WFQ297" s="159"/>
      <c r="WFR297" s="579"/>
      <c r="WFS297" s="581"/>
      <c r="WFT297" s="159"/>
      <c r="WFU297" s="159"/>
      <c r="WFV297" s="579"/>
      <c r="WFW297" s="581"/>
      <c r="WFX297" s="159"/>
      <c r="WFY297" s="159"/>
      <c r="WFZ297" s="579"/>
      <c r="WGA297" s="581"/>
      <c r="WGB297" s="159"/>
      <c r="WGC297" s="159"/>
      <c r="WGD297" s="579"/>
      <c r="WGE297" s="581"/>
      <c r="WGF297" s="159"/>
      <c r="WGG297" s="159"/>
      <c r="WGH297" s="579"/>
      <c r="WGI297" s="581"/>
      <c r="WGJ297" s="159"/>
      <c r="WGK297" s="159"/>
      <c r="WGL297" s="579"/>
      <c r="WGM297" s="581"/>
      <c r="WGN297" s="159"/>
      <c r="WGO297" s="159"/>
      <c r="WGP297" s="579"/>
      <c r="WGQ297" s="581"/>
      <c r="WGR297" s="159"/>
      <c r="WGS297" s="159"/>
      <c r="WGT297" s="579"/>
      <c r="WGU297" s="581"/>
      <c r="WGV297" s="159"/>
      <c r="WGW297" s="159"/>
      <c r="WGX297" s="579"/>
      <c r="WGY297" s="581"/>
      <c r="WGZ297" s="159"/>
      <c r="WHA297" s="159"/>
      <c r="WHB297" s="579"/>
      <c r="WHC297" s="581"/>
      <c r="WHD297" s="159"/>
      <c r="WHE297" s="159"/>
      <c r="WHF297" s="579"/>
      <c r="WHG297" s="581"/>
      <c r="WHH297" s="159"/>
      <c r="WHI297" s="159"/>
      <c r="WHJ297" s="579"/>
      <c r="WHK297" s="581"/>
      <c r="WHL297" s="159"/>
      <c r="WHM297" s="159"/>
      <c r="WHN297" s="579"/>
      <c r="WHO297" s="581"/>
      <c r="WHP297" s="159"/>
      <c r="WHQ297" s="159"/>
      <c r="WHR297" s="579"/>
      <c r="WHS297" s="581"/>
      <c r="WHT297" s="159"/>
      <c r="WHU297" s="159"/>
      <c r="WHV297" s="579"/>
      <c r="WHW297" s="581"/>
      <c r="WHX297" s="159"/>
      <c r="WHY297" s="159"/>
      <c r="WHZ297" s="579"/>
      <c r="WIA297" s="581"/>
      <c r="WIB297" s="159"/>
      <c r="WIC297" s="159"/>
      <c r="WID297" s="579"/>
      <c r="WIE297" s="581"/>
      <c r="WIF297" s="159"/>
      <c r="WIG297" s="159"/>
      <c r="WIH297" s="579"/>
      <c r="WII297" s="581"/>
      <c r="WIJ297" s="159"/>
      <c r="WIK297" s="159"/>
      <c r="WIL297" s="579"/>
      <c r="WIM297" s="581"/>
      <c r="WIN297" s="159"/>
      <c r="WIO297" s="159"/>
      <c r="WIP297" s="579"/>
      <c r="WIQ297" s="581"/>
      <c r="WIR297" s="159"/>
      <c r="WIS297" s="159"/>
      <c r="WIT297" s="579"/>
      <c r="WIU297" s="581"/>
      <c r="WIV297" s="159"/>
      <c r="WIW297" s="159"/>
      <c r="WIX297" s="579"/>
      <c r="WIY297" s="581"/>
      <c r="WIZ297" s="159"/>
      <c r="WJA297" s="159"/>
      <c r="WJB297" s="579"/>
      <c r="WJC297" s="581"/>
      <c r="WJD297" s="159"/>
      <c r="WJE297" s="159"/>
      <c r="WJF297" s="579"/>
      <c r="WJG297" s="581"/>
      <c r="WJH297" s="159"/>
      <c r="WJI297" s="159"/>
      <c r="WJJ297" s="579"/>
      <c r="WJK297" s="581"/>
      <c r="WJL297" s="159"/>
      <c r="WJM297" s="159"/>
      <c r="WJN297" s="579"/>
      <c r="WJO297" s="581"/>
      <c r="WJP297" s="159"/>
      <c r="WJQ297" s="159"/>
      <c r="WJR297" s="579"/>
      <c r="WJS297" s="581"/>
      <c r="WJT297" s="159"/>
      <c r="WJU297" s="159"/>
      <c r="WJV297" s="579"/>
      <c r="WJW297" s="581"/>
      <c r="WJX297" s="159"/>
      <c r="WJY297" s="159"/>
      <c r="WJZ297" s="579"/>
      <c r="WKA297" s="581"/>
      <c r="WKB297" s="159"/>
      <c r="WKC297" s="159"/>
      <c r="WKD297" s="579"/>
      <c r="WKE297" s="581"/>
      <c r="WKF297" s="159"/>
      <c r="WKG297" s="159"/>
      <c r="WKH297" s="579"/>
      <c r="WKI297" s="581"/>
      <c r="WKJ297" s="159"/>
      <c r="WKK297" s="159"/>
      <c r="WKL297" s="579"/>
      <c r="WKM297" s="581"/>
      <c r="WKN297" s="159"/>
      <c r="WKO297" s="159"/>
      <c r="WKP297" s="579"/>
      <c r="WKQ297" s="581"/>
      <c r="WKR297" s="159"/>
      <c r="WKS297" s="159"/>
      <c r="WKT297" s="579"/>
      <c r="WKU297" s="581"/>
      <c r="WKV297" s="159"/>
      <c r="WKW297" s="159"/>
      <c r="WKX297" s="579"/>
      <c r="WKY297" s="581"/>
      <c r="WKZ297" s="159"/>
      <c r="WLA297" s="159"/>
      <c r="WLB297" s="579"/>
      <c r="WLC297" s="581"/>
      <c r="WLD297" s="159"/>
      <c r="WLE297" s="159"/>
      <c r="WLF297" s="579"/>
      <c r="WLG297" s="581"/>
      <c r="WLH297" s="159"/>
      <c r="WLI297" s="159"/>
      <c r="WLJ297" s="579"/>
      <c r="WLK297" s="581"/>
      <c r="WLL297" s="159"/>
      <c r="WLM297" s="159"/>
      <c r="WLN297" s="579"/>
      <c r="WLO297" s="581"/>
      <c r="WLP297" s="159"/>
      <c r="WLQ297" s="159"/>
      <c r="WLR297" s="579"/>
      <c r="WLS297" s="581"/>
      <c r="WLT297" s="159"/>
      <c r="WLU297" s="159"/>
      <c r="WLV297" s="579"/>
      <c r="WLW297" s="581"/>
      <c r="WLX297" s="159"/>
      <c r="WLY297" s="159"/>
      <c r="WLZ297" s="579"/>
      <c r="WMA297" s="581"/>
      <c r="WMB297" s="159"/>
      <c r="WMC297" s="159"/>
      <c r="WMD297" s="579"/>
      <c r="WME297" s="581"/>
      <c r="WMF297" s="159"/>
      <c r="WMG297" s="159"/>
      <c r="WMH297" s="579"/>
      <c r="WMI297" s="581"/>
      <c r="WMJ297" s="159"/>
      <c r="WMK297" s="159"/>
      <c r="WML297" s="579"/>
      <c r="WMM297" s="581"/>
      <c r="WMN297" s="159"/>
      <c r="WMO297" s="159"/>
      <c r="WMP297" s="579"/>
      <c r="WMQ297" s="581"/>
      <c r="WMR297" s="159"/>
      <c r="WMS297" s="159"/>
      <c r="WMT297" s="579"/>
      <c r="WMU297" s="581"/>
      <c r="WMV297" s="159"/>
      <c r="WMW297" s="159"/>
      <c r="WMX297" s="579"/>
      <c r="WMY297" s="581"/>
      <c r="WMZ297" s="159"/>
      <c r="WNA297" s="159"/>
      <c r="WNB297" s="579"/>
      <c r="WNC297" s="581"/>
      <c r="WND297" s="159"/>
      <c r="WNE297" s="159"/>
      <c r="WNF297" s="579"/>
      <c r="WNG297" s="581"/>
      <c r="WNH297" s="159"/>
      <c r="WNI297" s="159"/>
      <c r="WNJ297" s="579"/>
      <c r="WNK297" s="581"/>
      <c r="WNL297" s="159"/>
      <c r="WNM297" s="159"/>
      <c r="WNN297" s="579"/>
      <c r="WNO297" s="581"/>
      <c r="WNP297" s="159"/>
      <c r="WNQ297" s="159"/>
      <c r="WNR297" s="579"/>
      <c r="WNS297" s="581"/>
      <c r="WNT297" s="159"/>
      <c r="WNU297" s="159"/>
      <c r="WNV297" s="579"/>
      <c r="WNW297" s="581"/>
      <c r="WNX297" s="159"/>
      <c r="WNY297" s="159"/>
      <c r="WNZ297" s="579"/>
      <c r="WOA297" s="581"/>
      <c r="WOB297" s="159"/>
      <c r="WOC297" s="159"/>
      <c r="WOD297" s="579"/>
      <c r="WOE297" s="581"/>
      <c r="WOF297" s="159"/>
      <c r="WOG297" s="159"/>
      <c r="WOH297" s="579"/>
      <c r="WOI297" s="581"/>
      <c r="WOJ297" s="159"/>
      <c r="WOK297" s="159"/>
      <c r="WOL297" s="579"/>
      <c r="WOM297" s="581"/>
      <c r="WON297" s="159"/>
      <c r="WOO297" s="159"/>
      <c r="WOP297" s="579"/>
      <c r="WOQ297" s="581"/>
      <c r="WOR297" s="159"/>
      <c r="WOS297" s="159"/>
      <c r="WOT297" s="579"/>
      <c r="WOU297" s="581"/>
      <c r="WOV297" s="159"/>
      <c r="WOW297" s="159"/>
      <c r="WOX297" s="579"/>
      <c r="WOY297" s="581"/>
      <c r="WOZ297" s="159"/>
      <c r="WPA297" s="159"/>
      <c r="WPB297" s="579"/>
      <c r="WPC297" s="581"/>
      <c r="WPD297" s="159"/>
      <c r="WPE297" s="159"/>
      <c r="WPF297" s="579"/>
      <c r="WPG297" s="581"/>
      <c r="WPH297" s="159"/>
      <c r="WPI297" s="159"/>
      <c r="WPJ297" s="579"/>
      <c r="WPK297" s="581"/>
      <c r="WPL297" s="159"/>
      <c r="WPM297" s="159"/>
      <c r="WPN297" s="579"/>
      <c r="WPO297" s="581"/>
      <c r="WPP297" s="159"/>
      <c r="WPQ297" s="159"/>
      <c r="WPR297" s="579"/>
      <c r="WPS297" s="581"/>
      <c r="WPT297" s="159"/>
      <c r="WPU297" s="159"/>
      <c r="WPV297" s="579"/>
      <c r="WPW297" s="581"/>
      <c r="WPX297" s="159"/>
      <c r="WPY297" s="159"/>
      <c r="WPZ297" s="579"/>
      <c r="WQA297" s="581"/>
      <c r="WQB297" s="159"/>
      <c r="WQC297" s="159"/>
      <c r="WQD297" s="579"/>
      <c r="WQE297" s="581"/>
      <c r="WQF297" s="159"/>
      <c r="WQG297" s="159"/>
      <c r="WQH297" s="579"/>
      <c r="WQI297" s="581"/>
      <c r="WQJ297" s="159"/>
      <c r="WQK297" s="159"/>
      <c r="WQL297" s="579"/>
      <c r="WQM297" s="581"/>
      <c r="WQN297" s="159"/>
      <c r="WQO297" s="159"/>
      <c r="WQP297" s="579"/>
      <c r="WQQ297" s="581"/>
      <c r="WQR297" s="159"/>
      <c r="WQS297" s="159"/>
      <c r="WQT297" s="579"/>
      <c r="WQU297" s="581"/>
      <c r="WQV297" s="159"/>
      <c r="WQW297" s="159"/>
      <c r="WQX297" s="579"/>
      <c r="WQY297" s="581"/>
      <c r="WQZ297" s="159"/>
      <c r="WRA297" s="159"/>
      <c r="WRB297" s="579"/>
      <c r="WRC297" s="581"/>
      <c r="WRD297" s="159"/>
      <c r="WRE297" s="159"/>
      <c r="WRF297" s="579"/>
      <c r="WRG297" s="581"/>
      <c r="WRH297" s="159"/>
      <c r="WRI297" s="159"/>
      <c r="WRJ297" s="579"/>
      <c r="WRK297" s="581"/>
      <c r="WRL297" s="159"/>
      <c r="WRM297" s="159"/>
      <c r="WRN297" s="579"/>
      <c r="WRO297" s="581"/>
      <c r="WRP297" s="159"/>
      <c r="WRQ297" s="159"/>
      <c r="WRR297" s="579"/>
      <c r="WRS297" s="581"/>
      <c r="WRT297" s="159"/>
      <c r="WRU297" s="159"/>
      <c r="WRV297" s="579"/>
      <c r="WRW297" s="581"/>
      <c r="WRX297" s="159"/>
      <c r="WRY297" s="159"/>
      <c r="WRZ297" s="579"/>
      <c r="WSA297" s="581"/>
      <c r="WSB297" s="159"/>
      <c r="WSC297" s="159"/>
      <c r="WSD297" s="579"/>
      <c r="WSE297" s="581"/>
      <c r="WSF297" s="159"/>
      <c r="WSG297" s="159"/>
      <c r="WSH297" s="579"/>
      <c r="WSI297" s="581"/>
      <c r="WSJ297" s="159"/>
      <c r="WSK297" s="159"/>
      <c r="WSL297" s="579"/>
      <c r="WSM297" s="581"/>
      <c r="WSN297" s="159"/>
      <c r="WSO297" s="159"/>
      <c r="WSP297" s="579"/>
      <c r="WSQ297" s="581"/>
      <c r="WSR297" s="159"/>
      <c r="WSS297" s="159"/>
      <c r="WST297" s="579"/>
      <c r="WSU297" s="581"/>
      <c r="WSV297" s="159"/>
      <c r="WSW297" s="159"/>
      <c r="WSX297" s="579"/>
      <c r="WSY297" s="581"/>
      <c r="WSZ297" s="159"/>
      <c r="WTA297" s="159"/>
      <c r="WTB297" s="579"/>
      <c r="WTC297" s="581"/>
      <c r="WTD297" s="159"/>
      <c r="WTE297" s="159"/>
      <c r="WTF297" s="579"/>
      <c r="WTG297" s="581"/>
      <c r="WTH297" s="159"/>
      <c r="WTI297" s="159"/>
      <c r="WTJ297" s="579"/>
      <c r="WTK297" s="581"/>
      <c r="WTL297" s="159"/>
      <c r="WTM297" s="159"/>
      <c r="WTN297" s="579"/>
      <c r="WTO297" s="581"/>
      <c r="WTP297" s="159"/>
      <c r="WTQ297" s="159"/>
      <c r="WTR297" s="579"/>
      <c r="WTS297" s="581"/>
      <c r="WTT297" s="159"/>
      <c r="WTU297" s="159"/>
      <c r="WTV297" s="579"/>
      <c r="WTW297" s="581"/>
      <c r="WTX297" s="159"/>
      <c r="WTY297" s="159"/>
      <c r="WTZ297" s="579"/>
      <c r="WUA297" s="581"/>
      <c r="WUB297" s="159"/>
      <c r="WUC297" s="159"/>
      <c r="WUD297" s="579"/>
      <c r="WUE297" s="581"/>
      <c r="WUF297" s="159"/>
      <c r="WUG297" s="159"/>
      <c r="WUH297" s="579"/>
      <c r="WUI297" s="581"/>
      <c r="WUJ297" s="159"/>
      <c r="WUK297" s="159"/>
      <c r="WUL297" s="579"/>
      <c r="WUM297" s="581"/>
      <c r="WUN297" s="159"/>
      <c r="WUO297" s="159"/>
      <c r="WUP297" s="579"/>
      <c r="WUQ297" s="581"/>
      <c r="WUR297" s="159"/>
      <c r="WUS297" s="159"/>
      <c r="WUT297" s="579"/>
      <c r="WUU297" s="581"/>
      <c r="WUV297" s="159"/>
      <c r="WUW297" s="159"/>
      <c r="WUX297" s="579"/>
      <c r="WUY297" s="581"/>
      <c r="WUZ297" s="159"/>
      <c r="WVA297" s="159"/>
      <c r="WVB297" s="579"/>
      <c r="WVC297" s="581"/>
      <c r="WVD297" s="159"/>
      <c r="WVE297" s="159"/>
      <c r="WVF297" s="579"/>
      <c r="WVG297" s="581"/>
      <c r="WVH297" s="159"/>
      <c r="WVI297" s="159"/>
      <c r="WVJ297" s="579"/>
      <c r="WVK297" s="581"/>
      <c r="WVL297" s="159"/>
      <c r="WVM297" s="159"/>
      <c r="WVN297" s="579"/>
      <c r="WVO297" s="581"/>
      <c r="WVP297" s="159"/>
      <c r="WVQ297" s="159"/>
      <c r="WVR297" s="579"/>
      <c r="WVS297" s="581"/>
      <c r="WVT297" s="159"/>
      <c r="WVU297" s="159"/>
      <c r="WVV297" s="579"/>
      <c r="WVW297" s="581"/>
      <c r="WVX297" s="159"/>
      <c r="WVY297" s="159"/>
      <c r="WVZ297" s="579"/>
      <c r="WWA297" s="581"/>
      <c r="WWB297" s="159"/>
      <c r="WWC297" s="159"/>
      <c r="WWD297" s="579"/>
      <c r="WWE297" s="581"/>
      <c r="WWF297" s="159"/>
      <c r="WWG297" s="159"/>
      <c r="WWH297" s="579"/>
      <c r="WWI297" s="581"/>
      <c r="WWJ297" s="159"/>
      <c r="WWK297" s="159"/>
      <c r="WWL297" s="579"/>
      <c r="WWM297" s="581"/>
      <c r="WWN297" s="159"/>
      <c r="WWO297" s="159"/>
      <c r="WWP297" s="579"/>
      <c r="WWQ297" s="581"/>
      <c r="WWR297" s="159"/>
      <c r="WWS297" s="159"/>
      <c r="WWT297" s="579"/>
      <c r="WWU297" s="581"/>
      <c r="WWV297" s="159"/>
      <c r="WWW297" s="159"/>
      <c r="WWX297" s="579"/>
      <c r="WWY297" s="581"/>
      <c r="WWZ297" s="159"/>
      <c r="WXA297" s="159"/>
      <c r="WXB297" s="579"/>
      <c r="WXC297" s="581"/>
      <c r="WXD297" s="159"/>
      <c r="WXE297" s="159"/>
      <c r="WXF297" s="579"/>
      <c r="WXG297" s="581"/>
      <c r="WXH297" s="159"/>
      <c r="WXI297" s="159"/>
      <c r="WXJ297" s="579"/>
      <c r="WXK297" s="581"/>
      <c r="WXL297" s="159"/>
      <c r="WXM297" s="159"/>
      <c r="WXN297" s="579"/>
      <c r="WXO297" s="581"/>
      <c r="WXP297" s="159"/>
      <c r="WXQ297" s="159"/>
      <c r="WXR297" s="579"/>
      <c r="WXS297" s="581"/>
      <c r="WXT297" s="159"/>
      <c r="WXU297" s="159"/>
      <c r="WXV297" s="579"/>
      <c r="WXW297" s="581"/>
      <c r="WXX297" s="159"/>
      <c r="WXY297" s="159"/>
      <c r="WXZ297" s="579"/>
      <c r="WYA297" s="581"/>
      <c r="WYB297" s="159"/>
      <c r="WYC297" s="159"/>
      <c r="WYD297" s="579"/>
      <c r="WYE297" s="581"/>
      <c r="WYF297" s="159"/>
      <c r="WYG297" s="159"/>
      <c r="WYH297" s="579"/>
      <c r="WYI297" s="581"/>
      <c r="WYJ297" s="159"/>
      <c r="WYK297" s="159"/>
      <c r="WYL297" s="579"/>
      <c r="WYM297" s="581"/>
      <c r="WYN297" s="159"/>
      <c r="WYO297" s="159"/>
      <c r="WYP297" s="579"/>
      <c r="WYQ297" s="581"/>
      <c r="WYR297" s="159"/>
      <c r="WYS297" s="159"/>
      <c r="WYT297" s="579"/>
      <c r="WYU297" s="581"/>
      <c r="WYV297" s="159"/>
      <c r="WYW297" s="159"/>
      <c r="WYX297" s="579"/>
      <c r="WYY297" s="581"/>
      <c r="WYZ297" s="159"/>
      <c r="WZA297" s="159"/>
      <c r="WZB297" s="579"/>
      <c r="WZC297" s="581"/>
      <c r="WZD297" s="159"/>
      <c r="WZE297" s="159"/>
      <c r="WZF297" s="579"/>
      <c r="WZG297" s="581"/>
      <c r="WZH297" s="159"/>
      <c r="WZI297" s="159"/>
      <c r="WZJ297" s="579"/>
      <c r="WZK297" s="581"/>
      <c r="WZL297" s="159"/>
      <c r="WZM297" s="159"/>
      <c r="WZN297" s="579"/>
      <c r="WZO297" s="581"/>
      <c r="WZP297" s="159"/>
      <c r="WZQ297" s="159"/>
      <c r="WZR297" s="579"/>
      <c r="WZS297" s="581"/>
      <c r="WZT297" s="159"/>
      <c r="WZU297" s="159"/>
      <c r="WZV297" s="579"/>
      <c r="WZW297" s="581"/>
      <c r="WZX297" s="159"/>
      <c r="WZY297" s="159"/>
      <c r="WZZ297" s="579"/>
      <c r="XAA297" s="581"/>
      <c r="XAB297" s="159"/>
      <c r="XAC297" s="159"/>
      <c r="XAD297" s="579"/>
      <c r="XAE297" s="581"/>
      <c r="XAF297" s="159"/>
      <c r="XAG297" s="159"/>
      <c r="XAH297" s="579"/>
      <c r="XAI297" s="581"/>
      <c r="XAJ297" s="159"/>
      <c r="XAK297" s="159"/>
      <c r="XAL297" s="579"/>
      <c r="XAM297" s="581"/>
      <c r="XAN297" s="159"/>
      <c r="XAO297" s="159"/>
      <c r="XAP297" s="579"/>
      <c r="XAQ297" s="581"/>
      <c r="XAR297" s="159"/>
      <c r="XAS297" s="159"/>
      <c r="XAT297" s="579"/>
      <c r="XAU297" s="581"/>
      <c r="XAV297" s="159"/>
      <c r="XAW297" s="159"/>
      <c r="XAX297" s="579"/>
      <c r="XAY297" s="581"/>
      <c r="XAZ297" s="159"/>
      <c r="XBA297" s="159"/>
      <c r="XBB297" s="579"/>
      <c r="XBC297" s="581"/>
      <c r="XBD297" s="159"/>
      <c r="XBE297" s="159"/>
      <c r="XBF297" s="579"/>
      <c r="XBG297" s="581"/>
      <c r="XBH297" s="159"/>
      <c r="XBI297" s="159"/>
      <c r="XBJ297" s="579"/>
      <c r="XBK297" s="581"/>
      <c r="XBL297" s="159"/>
      <c r="XBM297" s="159"/>
      <c r="XBN297" s="579"/>
      <c r="XBO297" s="581"/>
      <c r="XBP297" s="159"/>
      <c r="XBQ297" s="159"/>
      <c r="XBR297" s="579"/>
      <c r="XBS297" s="581"/>
      <c r="XBT297" s="159"/>
      <c r="XBU297" s="159"/>
      <c r="XBV297" s="579"/>
      <c r="XBW297" s="581"/>
      <c r="XBX297" s="159"/>
      <c r="XBY297" s="159"/>
      <c r="XBZ297" s="579"/>
      <c r="XCA297" s="581"/>
      <c r="XCB297" s="159"/>
      <c r="XCC297" s="159"/>
      <c r="XCD297" s="579"/>
      <c r="XCE297" s="581"/>
      <c r="XCF297" s="159"/>
      <c r="XCG297" s="159"/>
      <c r="XCH297" s="579"/>
      <c r="XCI297" s="581"/>
      <c r="XCJ297" s="159"/>
      <c r="XCK297" s="159"/>
      <c r="XCL297" s="579"/>
      <c r="XCM297" s="581"/>
      <c r="XCN297" s="159"/>
      <c r="XCO297" s="159"/>
      <c r="XCP297" s="579"/>
      <c r="XCQ297" s="581"/>
      <c r="XCR297" s="159"/>
      <c r="XCS297" s="159"/>
      <c r="XCT297" s="579"/>
      <c r="XCU297" s="581"/>
      <c r="XCV297" s="159"/>
      <c r="XCW297" s="159"/>
      <c r="XCX297" s="579"/>
      <c r="XCY297" s="581"/>
      <c r="XCZ297" s="159"/>
      <c r="XDA297" s="159"/>
      <c r="XDB297" s="579"/>
      <c r="XDC297" s="581"/>
      <c r="XDD297" s="159"/>
      <c r="XDE297" s="159"/>
      <c r="XDF297" s="579"/>
      <c r="XDG297" s="581"/>
      <c r="XDH297" s="159"/>
      <c r="XDI297" s="159"/>
      <c r="XDJ297" s="579"/>
      <c r="XDK297" s="581"/>
      <c r="XDL297" s="159"/>
      <c r="XDM297" s="159"/>
      <c r="XDN297" s="579"/>
      <c r="XDO297" s="581"/>
      <c r="XDP297" s="159"/>
      <c r="XDQ297" s="159"/>
      <c r="XDR297" s="579"/>
      <c r="XDS297" s="581"/>
      <c r="XDT297" s="159"/>
      <c r="XDU297" s="159"/>
      <c r="XDV297" s="579"/>
      <c r="XDW297" s="581"/>
      <c r="XDX297" s="159"/>
      <c r="XDY297" s="159"/>
      <c r="XDZ297" s="579"/>
      <c r="XEA297" s="581"/>
      <c r="XEB297" s="159"/>
      <c r="XEC297" s="159"/>
      <c r="XED297" s="579"/>
      <c r="XEE297" s="581"/>
      <c r="XEF297" s="159"/>
      <c r="XEG297" s="159"/>
      <c r="XEH297" s="579"/>
      <c r="XEI297" s="581"/>
      <c r="XEJ297" s="159"/>
      <c r="XEK297" s="159"/>
      <c r="XEL297" s="579"/>
      <c r="XEM297" s="581"/>
      <c r="XEN297" s="159"/>
      <c r="XEO297" s="159"/>
      <c r="XEP297" s="579"/>
      <c r="XEQ297" s="581"/>
      <c r="XER297" s="159"/>
      <c r="XES297" s="159"/>
      <c r="XET297" s="579"/>
      <c r="XEU297" s="581"/>
      <c r="XEV297" s="159"/>
      <c r="XEW297" s="159"/>
      <c r="XEX297" s="579"/>
      <c r="XEY297" s="581"/>
      <c r="XEZ297" s="159"/>
      <c r="XFA297" s="159"/>
      <c r="XFB297" s="579"/>
      <c r="XFC297" s="581"/>
    </row>
    <row r="298" spans="1:16383" s="129" customFormat="1" hidden="1">
      <c r="A298" s="582"/>
      <c r="B298" s="583"/>
      <c r="C298" s="320" t="s">
        <v>45</v>
      </c>
      <c r="D298" s="320" t="s">
        <v>204</v>
      </c>
      <c r="E298" s="138">
        <f>F298+G298</f>
        <v>4.5599999999999996</v>
      </c>
      <c r="F298" s="247">
        <v>4.5599999999999996</v>
      </c>
      <c r="G298" s="139">
        <f t="shared" si="14"/>
        <v>0</v>
      </c>
      <c r="H298" s="150"/>
      <c r="I298" s="155"/>
      <c r="J298" s="154"/>
      <c r="K298" s="150"/>
      <c r="L298" s="157"/>
      <c r="M298" s="150"/>
      <c r="N298" s="155"/>
      <c r="O298" s="150"/>
      <c r="P298" s="150"/>
      <c r="Q298" s="162"/>
      <c r="R298" s="162"/>
      <c r="S298" s="164"/>
      <c r="T298" s="158" t="s">
        <v>191</v>
      </c>
      <c r="U298" s="163"/>
      <c r="V298" s="160"/>
      <c r="W298" s="161"/>
      <c r="X298" s="163"/>
      <c r="Y298" s="163"/>
      <c r="Z298" s="160"/>
      <c r="AA298" s="161"/>
      <c r="AB298" s="163"/>
      <c r="AC298" s="163"/>
      <c r="AD298" s="160"/>
      <c r="AE298" s="161"/>
      <c r="AF298" s="163"/>
      <c r="AG298" s="163"/>
      <c r="AH298" s="160"/>
      <c r="AI298" s="161"/>
      <c r="AJ298" s="163"/>
      <c r="AK298" s="163"/>
      <c r="AL298" s="160"/>
      <c r="AM298" s="161"/>
      <c r="AN298" s="163"/>
      <c r="AO298" s="163"/>
      <c r="AP298" s="160"/>
      <c r="AQ298" s="161"/>
      <c r="AR298" s="163"/>
      <c r="AS298" s="163"/>
      <c r="AT298" s="160"/>
      <c r="AU298" s="161"/>
      <c r="AV298" s="163"/>
      <c r="AW298" s="163"/>
      <c r="AX298" s="160"/>
      <c r="AY298" s="161"/>
      <c r="AZ298" s="163"/>
      <c r="BA298" s="163"/>
      <c r="BB298" s="160"/>
      <c r="BC298" s="161"/>
      <c r="BD298" s="163"/>
      <c r="BE298" s="163"/>
      <c r="BF298" s="160"/>
      <c r="BG298" s="161"/>
      <c r="BH298" s="163"/>
      <c r="BI298" s="163"/>
      <c r="BJ298" s="160"/>
      <c r="BK298" s="161"/>
      <c r="BL298" s="163"/>
      <c r="BM298" s="163"/>
      <c r="BN298" s="160"/>
      <c r="BO298" s="161"/>
      <c r="BP298" s="163"/>
      <c r="BQ298" s="163"/>
      <c r="BR298" s="160"/>
      <c r="BS298" s="161"/>
      <c r="BT298" s="163"/>
      <c r="BU298" s="163"/>
      <c r="BV298" s="160"/>
      <c r="BW298" s="161"/>
      <c r="BX298" s="163"/>
      <c r="BY298" s="163"/>
      <c r="BZ298" s="160"/>
      <c r="CA298" s="161"/>
      <c r="CB298" s="163"/>
      <c r="CC298" s="163"/>
      <c r="CD298" s="160"/>
      <c r="CE298" s="161"/>
      <c r="CF298" s="163"/>
      <c r="CG298" s="163"/>
      <c r="CH298" s="160"/>
      <c r="CI298" s="161"/>
      <c r="CJ298" s="163"/>
      <c r="CK298" s="163"/>
      <c r="CL298" s="160"/>
      <c r="CM298" s="161"/>
      <c r="CN298" s="163"/>
      <c r="CO298" s="163"/>
      <c r="CP298" s="160"/>
      <c r="CQ298" s="161"/>
      <c r="CR298" s="163"/>
      <c r="CS298" s="163"/>
      <c r="CT298" s="160"/>
      <c r="CU298" s="161"/>
      <c r="CV298" s="163"/>
      <c r="CW298" s="163"/>
      <c r="CX298" s="160"/>
      <c r="CY298" s="161"/>
      <c r="CZ298" s="163"/>
      <c r="DA298" s="163"/>
      <c r="DB298" s="160"/>
      <c r="DC298" s="161"/>
      <c r="DD298" s="163"/>
      <c r="DE298" s="163"/>
      <c r="DF298" s="160"/>
      <c r="DG298" s="161"/>
      <c r="DH298" s="163"/>
      <c r="DI298" s="163"/>
      <c r="DJ298" s="160"/>
      <c r="DK298" s="161"/>
      <c r="DL298" s="163"/>
      <c r="DM298" s="163"/>
      <c r="DN298" s="160"/>
      <c r="DO298" s="161"/>
      <c r="DP298" s="163"/>
      <c r="DQ298" s="163"/>
      <c r="DR298" s="160"/>
      <c r="DS298" s="161"/>
      <c r="DT298" s="163"/>
      <c r="DU298" s="163"/>
      <c r="DV298" s="160"/>
      <c r="DW298" s="161"/>
      <c r="DX298" s="163"/>
      <c r="DY298" s="163"/>
      <c r="DZ298" s="160"/>
      <c r="EA298" s="161"/>
      <c r="EB298" s="163"/>
      <c r="EC298" s="163"/>
      <c r="ED298" s="160"/>
      <c r="EE298" s="161"/>
      <c r="EF298" s="163"/>
      <c r="EG298" s="163"/>
      <c r="EH298" s="160"/>
      <c r="EI298" s="161"/>
      <c r="EJ298" s="163"/>
      <c r="EK298" s="163"/>
      <c r="EL298" s="160"/>
      <c r="EM298" s="161"/>
      <c r="EN298" s="163"/>
      <c r="EO298" s="163"/>
      <c r="EP298" s="160"/>
      <c r="EQ298" s="161"/>
      <c r="ER298" s="163"/>
      <c r="ES298" s="163"/>
      <c r="ET298" s="160"/>
      <c r="EU298" s="161"/>
      <c r="EV298" s="163"/>
      <c r="EW298" s="163"/>
      <c r="EX298" s="160"/>
      <c r="EY298" s="161"/>
      <c r="EZ298" s="163"/>
      <c r="FA298" s="163"/>
      <c r="FB298" s="160"/>
      <c r="FC298" s="161"/>
      <c r="FD298" s="163"/>
      <c r="FE298" s="163"/>
      <c r="FF298" s="160"/>
      <c r="FG298" s="161"/>
      <c r="FH298" s="163"/>
      <c r="FI298" s="163"/>
      <c r="FJ298" s="160"/>
      <c r="FK298" s="161"/>
      <c r="FL298" s="163"/>
      <c r="FM298" s="163"/>
      <c r="FN298" s="160"/>
      <c r="FO298" s="161"/>
      <c r="FP298" s="163"/>
      <c r="FQ298" s="163"/>
      <c r="FR298" s="160"/>
      <c r="FS298" s="161"/>
      <c r="FT298" s="163"/>
      <c r="FU298" s="163"/>
      <c r="FV298" s="160"/>
      <c r="FW298" s="161"/>
      <c r="FX298" s="163"/>
      <c r="FY298" s="163"/>
      <c r="FZ298" s="160"/>
      <c r="GA298" s="161"/>
      <c r="GB298" s="163"/>
      <c r="GC298" s="163"/>
      <c r="GD298" s="160"/>
      <c r="GE298" s="161"/>
      <c r="GF298" s="163"/>
      <c r="GG298" s="163"/>
      <c r="GH298" s="160"/>
      <c r="GI298" s="161"/>
      <c r="GJ298" s="163"/>
      <c r="GK298" s="163"/>
      <c r="GL298" s="160"/>
      <c r="GM298" s="161"/>
      <c r="GN298" s="163"/>
      <c r="GO298" s="163"/>
      <c r="GP298" s="160"/>
      <c r="GQ298" s="161"/>
      <c r="GR298" s="163"/>
      <c r="GS298" s="163"/>
      <c r="GT298" s="160"/>
      <c r="GU298" s="161"/>
      <c r="GV298" s="163"/>
      <c r="GW298" s="163"/>
      <c r="GX298" s="160"/>
      <c r="GY298" s="161"/>
      <c r="GZ298" s="163"/>
      <c r="HA298" s="163"/>
      <c r="HB298" s="160"/>
      <c r="HC298" s="161"/>
      <c r="HD298" s="163"/>
      <c r="HE298" s="163"/>
      <c r="HF298" s="160"/>
      <c r="HG298" s="161"/>
      <c r="HH298" s="163"/>
      <c r="HI298" s="163"/>
      <c r="HJ298" s="160"/>
      <c r="HK298" s="161"/>
      <c r="HL298" s="163"/>
      <c r="HM298" s="163"/>
      <c r="HN298" s="160"/>
      <c r="HO298" s="161"/>
      <c r="HP298" s="163"/>
      <c r="HQ298" s="163"/>
      <c r="HR298" s="160"/>
      <c r="HS298" s="161"/>
      <c r="HT298" s="163"/>
      <c r="HU298" s="163"/>
      <c r="HV298" s="160"/>
      <c r="HW298" s="161"/>
      <c r="HX298" s="163"/>
      <c r="HY298" s="163"/>
      <c r="HZ298" s="160"/>
      <c r="IA298" s="161"/>
      <c r="IB298" s="163"/>
      <c r="IC298" s="163"/>
      <c r="ID298" s="160"/>
      <c r="IE298" s="161"/>
      <c r="IF298" s="163"/>
      <c r="IG298" s="163"/>
      <c r="IH298" s="160"/>
      <c r="II298" s="161"/>
      <c r="IJ298" s="163"/>
      <c r="IK298" s="163"/>
      <c r="IL298" s="160"/>
      <c r="IM298" s="161"/>
      <c r="IN298" s="163"/>
      <c r="IO298" s="163"/>
      <c r="IP298" s="160"/>
      <c r="IQ298" s="161"/>
      <c r="IR298" s="163"/>
      <c r="IS298" s="163"/>
      <c r="IT298" s="160"/>
      <c r="IU298" s="161"/>
      <c r="IV298" s="163"/>
      <c r="IW298" s="163"/>
      <c r="IX298" s="160"/>
      <c r="IY298" s="161"/>
      <c r="IZ298" s="163"/>
      <c r="JA298" s="163"/>
      <c r="JB298" s="160"/>
      <c r="JC298" s="161"/>
      <c r="JD298" s="163"/>
      <c r="JE298" s="163"/>
      <c r="JF298" s="160"/>
      <c r="JG298" s="161"/>
      <c r="JH298" s="163"/>
      <c r="JI298" s="163"/>
      <c r="JJ298" s="160"/>
      <c r="JK298" s="161"/>
      <c r="JL298" s="163"/>
      <c r="JM298" s="163"/>
      <c r="JN298" s="160"/>
      <c r="JO298" s="161"/>
      <c r="JP298" s="163"/>
      <c r="JQ298" s="163"/>
      <c r="JR298" s="160"/>
      <c r="JS298" s="161"/>
      <c r="JT298" s="163"/>
      <c r="JU298" s="163"/>
      <c r="JV298" s="160"/>
      <c r="JW298" s="161"/>
      <c r="JX298" s="163"/>
      <c r="JY298" s="163"/>
      <c r="JZ298" s="160"/>
      <c r="KA298" s="161"/>
      <c r="KB298" s="163"/>
      <c r="KC298" s="163"/>
      <c r="KD298" s="160"/>
      <c r="KE298" s="161"/>
      <c r="KF298" s="163"/>
      <c r="KG298" s="163"/>
      <c r="KH298" s="160"/>
      <c r="KI298" s="161"/>
      <c r="KJ298" s="163"/>
      <c r="KK298" s="163"/>
      <c r="KL298" s="160"/>
      <c r="KM298" s="161"/>
      <c r="KN298" s="163"/>
      <c r="KO298" s="163"/>
      <c r="KP298" s="160"/>
      <c r="KQ298" s="161"/>
      <c r="KR298" s="163"/>
      <c r="KS298" s="163"/>
      <c r="KT298" s="160"/>
      <c r="KU298" s="161"/>
      <c r="KV298" s="163"/>
      <c r="KW298" s="163"/>
      <c r="KX298" s="160"/>
      <c r="KY298" s="161"/>
      <c r="KZ298" s="163"/>
      <c r="LA298" s="163"/>
      <c r="LB298" s="160"/>
      <c r="LC298" s="161"/>
      <c r="LD298" s="163"/>
      <c r="LE298" s="163"/>
      <c r="LF298" s="160"/>
      <c r="LG298" s="161"/>
      <c r="LH298" s="163"/>
      <c r="LI298" s="163"/>
      <c r="LJ298" s="160"/>
      <c r="LK298" s="161"/>
      <c r="LL298" s="163"/>
      <c r="LM298" s="163"/>
      <c r="LN298" s="160"/>
      <c r="LO298" s="161"/>
      <c r="LP298" s="163"/>
      <c r="LQ298" s="163"/>
      <c r="LR298" s="160"/>
      <c r="LS298" s="161"/>
      <c r="LT298" s="163"/>
      <c r="LU298" s="163"/>
      <c r="LV298" s="160"/>
      <c r="LW298" s="161"/>
      <c r="LX298" s="163"/>
      <c r="LY298" s="163"/>
      <c r="LZ298" s="160"/>
      <c r="MA298" s="161"/>
      <c r="MB298" s="163"/>
      <c r="MC298" s="163"/>
      <c r="MD298" s="160"/>
      <c r="ME298" s="161"/>
      <c r="MF298" s="163"/>
      <c r="MG298" s="163"/>
      <c r="MH298" s="160"/>
      <c r="MI298" s="161"/>
      <c r="MJ298" s="163"/>
      <c r="MK298" s="163"/>
      <c r="ML298" s="160"/>
      <c r="MM298" s="161"/>
      <c r="MN298" s="163"/>
      <c r="MO298" s="163"/>
      <c r="MP298" s="160"/>
      <c r="MQ298" s="161"/>
      <c r="MR298" s="163"/>
      <c r="MS298" s="163"/>
      <c r="MT298" s="160"/>
      <c r="MU298" s="161"/>
      <c r="MV298" s="163"/>
      <c r="MW298" s="163"/>
      <c r="MX298" s="160"/>
      <c r="MY298" s="161"/>
      <c r="MZ298" s="163"/>
      <c r="NA298" s="163"/>
      <c r="NB298" s="160"/>
      <c r="NC298" s="161"/>
      <c r="ND298" s="163"/>
      <c r="NE298" s="163"/>
      <c r="NF298" s="160"/>
      <c r="NG298" s="161"/>
      <c r="NH298" s="163"/>
      <c r="NI298" s="163"/>
      <c r="NJ298" s="160"/>
      <c r="NK298" s="161"/>
      <c r="NL298" s="163"/>
      <c r="NM298" s="163"/>
      <c r="NN298" s="160"/>
      <c r="NO298" s="161"/>
      <c r="NP298" s="163"/>
      <c r="NQ298" s="163"/>
      <c r="NR298" s="160"/>
      <c r="NS298" s="161"/>
      <c r="NT298" s="163"/>
      <c r="NU298" s="163"/>
      <c r="NV298" s="160"/>
      <c r="NW298" s="161"/>
      <c r="NX298" s="163"/>
      <c r="NY298" s="163"/>
      <c r="NZ298" s="160"/>
      <c r="OA298" s="161"/>
      <c r="OB298" s="163"/>
      <c r="OC298" s="163"/>
      <c r="OD298" s="160"/>
      <c r="OE298" s="161"/>
      <c r="OF298" s="163"/>
      <c r="OG298" s="163"/>
      <c r="OH298" s="160"/>
      <c r="OI298" s="161"/>
      <c r="OJ298" s="163"/>
      <c r="OK298" s="163"/>
      <c r="OL298" s="160"/>
      <c r="OM298" s="161"/>
      <c r="ON298" s="163"/>
      <c r="OO298" s="163"/>
      <c r="OP298" s="160"/>
      <c r="OQ298" s="161"/>
      <c r="OR298" s="163"/>
      <c r="OS298" s="163"/>
      <c r="OT298" s="160"/>
      <c r="OU298" s="161"/>
      <c r="OV298" s="163"/>
      <c r="OW298" s="163"/>
      <c r="OX298" s="160"/>
      <c r="OY298" s="161"/>
      <c r="OZ298" s="163"/>
      <c r="PA298" s="163"/>
      <c r="PB298" s="160"/>
      <c r="PC298" s="161"/>
      <c r="PD298" s="163"/>
      <c r="PE298" s="163"/>
      <c r="PF298" s="160"/>
      <c r="PG298" s="161"/>
      <c r="PH298" s="163"/>
      <c r="PI298" s="163"/>
      <c r="PJ298" s="160"/>
      <c r="PK298" s="161"/>
      <c r="PL298" s="163"/>
      <c r="PM298" s="163"/>
      <c r="PN298" s="160"/>
      <c r="PO298" s="161"/>
      <c r="PP298" s="163"/>
      <c r="PQ298" s="163"/>
      <c r="PR298" s="160"/>
      <c r="PS298" s="161"/>
      <c r="PT298" s="163"/>
      <c r="PU298" s="163"/>
      <c r="PV298" s="160"/>
      <c r="PW298" s="161"/>
      <c r="PX298" s="163"/>
      <c r="PY298" s="163"/>
      <c r="PZ298" s="160"/>
      <c r="QA298" s="161"/>
      <c r="QB298" s="163"/>
      <c r="QC298" s="163"/>
      <c r="QD298" s="160"/>
      <c r="QE298" s="161"/>
      <c r="QF298" s="163"/>
      <c r="QG298" s="163"/>
      <c r="QH298" s="160"/>
      <c r="QI298" s="161"/>
      <c r="QJ298" s="163"/>
      <c r="QK298" s="163"/>
      <c r="QL298" s="160"/>
      <c r="QM298" s="161"/>
      <c r="QN298" s="163"/>
      <c r="QO298" s="163"/>
      <c r="QP298" s="160"/>
      <c r="QQ298" s="161"/>
      <c r="QR298" s="163"/>
      <c r="QS298" s="163"/>
      <c r="QT298" s="160"/>
      <c r="QU298" s="161"/>
      <c r="QV298" s="163"/>
      <c r="QW298" s="163"/>
      <c r="QX298" s="160"/>
      <c r="QY298" s="161"/>
      <c r="QZ298" s="163"/>
      <c r="RA298" s="163"/>
      <c r="RB298" s="160"/>
      <c r="RC298" s="161"/>
      <c r="RD298" s="163"/>
      <c r="RE298" s="163"/>
      <c r="RF298" s="160"/>
      <c r="RG298" s="161"/>
      <c r="RH298" s="163"/>
      <c r="RI298" s="163"/>
      <c r="RJ298" s="160"/>
      <c r="RK298" s="161"/>
      <c r="RL298" s="163"/>
      <c r="RM298" s="163"/>
      <c r="RN298" s="160"/>
      <c r="RO298" s="161"/>
      <c r="RP298" s="163"/>
      <c r="RQ298" s="163"/>
      <c r="RR298" s="160"/>
      <c r="RS298" s="161"/>
      <c r="RT298" s="163"/>
      <c r="RU298" s="163"/>
      <c r="RV298" s="160"/>
      <c r="RW298" s="161"/>
      <c r="RX298" s="163"/>
      <c r="RY298" s="163"/>
      <c r="RZ298" s="160"/>
      <c r="SA298" s="161"/>
      <c r="SB298" s="163"/>
      <c r="SC298" s="163"/>
      <c r="SD298" s="160"/>
      <c r="SE298" s="161"/>
      <c r="SF298" s="163"/>
      <c r="SG298" s="163"/>
      <c r="SH298" s="160"/>
      <c r="SI298" s="161"/>
      <c r="SJ298" s="163"/>
      <c r="SK298" s="163"/>
      <c r="SL298" s="160"/>
      <c r="SM298" s="161"/>
      <c r="SN298" s="163"/>
      <c r="SO298" s="163"/>
      <c r="SP298" s="160"/>
      <c r="SQ298" s="161"/>
      <c r="SR298" s="163"/>
      <c r="SS298" s="163"/>
      <c r="ST298" s="160"/>
      <c r="SU298" s="161"/>
      <c r="SV298" s="163"/>
      <c r="SW298" s="163"/>
      <c r="SX298" s="160"/>
      <c r="SY298" s="161"/>
      <c r="SZ298" s="163"/>
      <c r="TA298" s="163"/>
      <c r="TB298" s="160"/>
      <c r="TC298" s="161"/>
      <c r="TD298" s="163"/>
      <c r="TE298" s="163"/>
      <c r="TF298" s="160"/>
      <c r="TG298" s="161"/>
      <c r="TH298" s="163"/>
      <c r="TI298" s="163"/>
      <c r="TJ298" s="160"/>
      <c r="TK298" s="161"/>
      <c r="TL298" s="163"/>
      <c r="TM298" s="163"/>
      <c r="TN298" s="160"/>
      <c r="TO298" s="161"/>
      <c r="TP298" s="163"/>
      <c r="TQ298" s="163"/>
      <c r="TR298" s="160"/>
      <c r="TS298" s="161"/>
      <c r="TT298" s="163"/>
      <c r="TU298" s="163"/>
      <c r="TV298" s="160"/>
      <c r="TW298" s="161"/>
      <c r="TX298" s="163"/>
      <c r="TY298" s="163"/>
      <c r="TZ298" s="160"/>
      <c r="UA298" s="161"/>
      <c r="UB298" s="163"/>
      <c r="UC298" s="163"/>
      <c r="UD298" s="160"/>
      <c r="UE298" s="161"/>
      <c r="UF298" s="163"/>
      <c r="UG298" s="163"/>
      <c r="UH298" s="160"/>
      <c r="UI298" s="161"/>
      <c r="UJ298" s="163"/>
      <c r="UK298" s="163"/>
      <c r="UL298" s="160"/>
      <c r="UM298" s="161"/>
      <c r="UN298" s="163"/>
      <c r="UO298" s="163"/>
      <c r="UP298" s="160"/>
      <c r="UQ298" s="161"/>
      <c r="UR298" s="163"/>
      <c r="US298" s="163"/>
      <c r="UT298" s="160"/>
      <c r="UU298" s="161"/>
      <c r="UV298" s="163"/>
      <c r="UW298" s="163"/>
      <c r="UX298" s="160"/>
      <c r="UY298" s="161"/>
      <c r="UZ298" s="163"/>
      <c r="VA298" s="163"/>
      <c r="VB298" s="160"/>
      <c r="VC298" s="161"/>
      <c r="VD298" s="163"/>
      <c r="VE298" s="163"/>
      <c r="VF298" s="160"/>
      <c r="VG298" s="161"/>
      <c r="VH298" s="163"/>
      <c r="VI298" s="163"/>
      <c r="VJ298" s="160"/>
      <c r="VK298" s="161"/>
      <c r="VL298" s="163"/>
      <c r="VM298" s="163"/>
      <c r="VN298" s="160"/>
      <c r="VO298" s="161"/>
      <c r="VP298" s="163"/>
      <c r="VQ298" s="163"/>
      <c r="VR298" s="160"/>
      <c r="VS298" s="161"/>
      <c r="VT298" s="163"/>
      <c r="VU298" s="163"/>
      <c r="VV298" s="160"/>
      <c r="VW298" s="161"/>
      <c r="VX298" s="163"/>
      <c r="VY298" s="163"/>
      <c r="VZ298" s="579"/>
      <c r="WA298" s="581"/>
      <c r="WB298" s="163"/>
      <c r="WC298" s="163"/>
      <c r="WD298" s="579"/>
      <c r="WE298" s="581"/>
      <c r="WF298" s="163"/>
      <c r="WG298" s="163"/>
      <c r="WH298" s="579"/>
      <c r="WI298" s="581"/>
      <c r="WJ298" s="163"/>
      <c r="WK298" s="163"/>
      <c r="WL298" s="579"/>
      <c r="WM298" s="581"/>
      <c r="WN298" s="163"/>
      <c r="WO298" s="163"/>
      <c r="WP298" s="579"/>
      <c r="WQ298" s="581"/>
      <c r="WR298" s="163"/>
      <c r="WS298" s="163"/>
      <c r="WT298" s="579"/>
      <c r="WU298" s="581"/>
      <c r="WV298" s="163"/>
      <c r="WW298" s="163"/>
      <c r="WX298" s="579"/>
      <c r="WY298" s="581"/>
      <c r="WZ298" s="163"/>
      <c r="XA298" s="163"/>
      <c r="XB298" s="579"/>
      <c r="XC298" s="581"/>
      <c r="XD298" s="163"/>
      <c r="XE298" s="163"/>
      <c r="XF298" s="579"/>
      <c r="XG298" s="581"/>
      <c r="XH298" s="163"/>
      <c r="XI298" s="163"/>
      <c r="XJ298" s="579"/>
      <c r="XK298" s="581"/>
      <c r="XL298" s="163"/>
      <c r="XM298" s="163"/>
      <c r="XN298" s="579"/>
      <c r="XO298" s="581"/>
      <c r="XP298" s="163"/>
      <c r="XQ298" s="163"/>
      <c r="XR298" s="579"/>
      <c r="XS298" s="581"/>
      <c r="XT298" s="163"/>
      <c r="XU298" s="163"/>
      <c r="XV298" s="579"/>
      <c r="XW298" s="581"/>
      <c r="XX298" s="163"/>
      <c r="XY298" s="163"/>
      <c r="XZ298" s="579"/>
      <c r="YA298" s="581"/>
      <c r="YB298" s="163"/>
      <c r="YC298" s="163"/>
      <c r="YD298" s="579"/>
      <c r="YE298" s="581"/>
      <c r="YF298" s="163"/>
      <c r="YG298" s="163"/>
      <c r="YH298" s="579"/>
      <c r="YI298" s="581"/>
      <c r="YJ298" s="163"/>
      <c r="YK298" s="163"/>
      <c r="YL298" s="579"/>
      <c r="YM298" s="581"/>
      <c r="YN298" s="163"/>
      <c r="YO298" s="163"/>
      <c r="YP298" s="579"/>
      <c r="YQ298" s="581"/>
      <c r="YR298" s="163"/>
      <c r="YS298" s="163"/>
      <c r="YT298" s="579"/>
      <c r="YU298" s="581"/>
      <c r="YV298" s="163"/>
      <c r="YW298" s="163"/>
      <c r="YX298" s="579"/>
      <c r="YY298" s="581"/>
      <c r="YZ298" s="163"/>
      <c r="ZA298" s="163"/>
      <c r="ZB298" s="579"/>
      <c r="ZC298" s="581"/>
      <c r="ZD298" s="163"/>
      <c r="ZE298" s="163"/>
      <c r="ZF298" s="579"/>
      <c r="ZG298" s="581"/>
      <c r="ZH298" s="163"/>
      <c r="ZI298" s="163"/>
      <c r="ZJ298" s="579"/>
      <c r="ZK298" s="581"/>
      <c r="ZL298" s="163"/>
      <c r="ZM298" s="163"/>
      <c r="ZN298" s="579"/>
      <c r="ZO298" s="581"/>
      <c r="ZP298" s="163"/>
      <c r="ZQ298" s="163"/>
      <c r="ZR298" s="579"/>
      <c r="ZS298" s="581"/>
      <c r="ZT298" s="163"/>
      <c r="ZU298" s="163"/>
      <c r="ZV298" s="579"/>
      <c r="ZW298" s="581"/>
      <c r="ZX298" s="163"/>
      <c r="ZY298" s="163"/>
      <c r="ZZ298" s="579"/>
      <c r="AAA298" s="581"/>
      <c r="AAB298" s="163"/>
      <c r="AAC298" s="163"/>
      <c r="AAD298" s="579"/>
      <c r="AAE298" s="581"/>
      <c r="AAF298" s="163"/>
      <c r="AAG298" s="163"/>
      <c r="AAH298" s="579"/>
      <c r="AAI298" s="581"/>
      <c r="AAJ298" s="163"/>
      <c r="AAK298" s="163"/>
      <c r="AAL298" s="579"/>
      <c r="AAM298" s="581"/>
      <c r="AAN298" s="163"/>
      <c r="AAO298" s="163"/>
      <c r="AAP298" s="579"/>
      <c r="AAQ298" s="581"/>
      <c r="AAR298" s="163"/>
      <c r="AAS298" s="163"/>
      <c r="AAT298" s="579"/>
      <c r="AAU298" s="581"/>
      <c r="AAV298" s="163"/>
      <c r="AAW298" s="163"/>
      <c r="AAX298" s="579"/>
      <c r="AAY298" s="581"/>
      <c r="AAZ298" s="163"/>
      <c r="ABA298" s="163"/>
      <c r="ABB298" s="579"/>
      <c r="ABC298" s="581"/>
      <c r="ABD298" s="163"/>
      <c r="ABE298" s="163"/>
      <c r="ABF298" s="579"/>
      <c r="ABG298" s="581"/>
      <c r="ABH298" s="163"/>
      <c r="ABI298" s="163"/>
      <c r="ABJ298" s="579"/>
      <c r="ABK298" s="581"/>
      <c r="ABL298" s="163"/>
      <c r="ABM298" s="163"/>
      <c r="ABN298" s="579"/>
      <c r="ABO298" s="581"/>
      <c r="ABP298" s="163"/>
      <c r="ABQ298" s="163"/>
      <c r="ABR298" s="579"/>
      <c r="ABS298" s="581"/>
      <c r="ABT298" s="163"/>
      <c r="ABU298" s="163"/>
      <c r="ABV298" s="579"/>
      <c r="ABW298" s="581"/>
      <c r="ABX298" s="163"/>
      <c r="ABY298" s="163"/>
      <c r="ABZ298" s="579"/>
      <c r="ACA298" s="581"/>
      <c r="ACB298" s="163"/>
      <c r="ACC298" s="163"/>
      <c r="ACD298" s="579"/>
      <c r="ACE298" s="581"/>
      <c r="ACF298" s="163"/>
      <c r="ACG298" s="163"/>
      <c r="ACH298" s="579"/>
      <c r="ACI298" s="581"/>
      <c r="ACJ298" s="163"/>
      <c r="ACK298" s="163"/>
      <c r="ACL298" s="579"/>
      <c r="ACM298" s="581"/>
      <c r="ACN298" s="163"/>
      <c r="ACO298" s="163"/>
      <c r="ACP298" s="579"/>
      <c r="ACQ298" s="581"/>
      <c r="ACR298" s="163"/>
      <c r="ACS298" s="163"/>
      <c r="ACT298" s="579"/>
      <c r="ACU298" s="581"/>
      <c r="ACV298" s="163"/>
      <c r="ACW298" s="163"/>
      <c r="ACX298" s="579"/>
      <c r="ACY298" s="581"/>
      <c r="ACZ298" s="163"/>
      <c r="ADA298" s="163"/>
      <c r="ADB298" s="579"/>
      <c r="ADC298" s="581"/>
      <c r="ADD298" s="163"/>
      <c r="ADE298" s="163"/>
      <c r="ADF298" s="579"/>
      <c r="ADG298" s="581"/>
      <c r="ADH298" s="163"/>
      <c r="ADI298" s="163"/>
      <c r="ADJ298" s="579"/>
      <c r="ADK298" s="581"/>
      <c r="ADL298" s="163"/>
      <c r="ADM298" s="163"/>
      <c r="ADN298" s="579"/>
      <c r="ADO298" s="581"/>
      <c r="ADP298" s="163"/>
      <c r="ADQ298" s="163"/>
      <c r="ADR298" s="579"/>
      <c r="ADS298" s="581"/>
      <c r="ADT298" s="163"/>
      <c r="ADU298" s="163"/>
      <c r="ADV298" s="579"/>
      <c r="ADW298" s="581"/>
      <c r="ADX298" s="163"/>
      <c r="ADY298" s="163"/>
      <c r="ADZ298" s="579"/>
      <c r="AEA298" s="581"/>
      <c r="AEB298" s="163"/>
      <c r="AEC298" s="163"/>
      <c r="AED298" s="579"/>
      <c r="AEE298" s="581"/>
      <c r="AEF298" s="163"/>
      <c r="AEG298" s="163"/>
      <c r="AEH298" s="579"/>
      <c r="AEI298" s="581"/>
      <c r="AEJ298" s="163"/>
      <c r="AEK298" s="163"/>
      <c r="AEL298" s="579"/>
      <c r="AEM298" s="581"/>
      <c r="AEN298" s="163"/>
      <c r="AEO298" s="163"/>
      <c r="AEP298" s="579"/>
      <c r="AEQ298" s="581"/>
      <c r="AER298" s="163"/>
      <c r="AES298" s="163"/>
      <c r="AET298" s="579"/>
      <c r="AEU298" s="581"/>
      <c r="AEV298" s="163"/>
      <c r="AEW298" s="163"/>
      <c r="AEX298" s="579"/>
      <c r="AEY298" s="581"/>
      <c r="AEZ298" s="163"/>
      <c r="AFA298" s="163"/>
      <c r="AFB298" s="579"/>
      <c r="AFC298" s="581"/>
      <c r="AFD298" s="163"/>
      <c r="AFE298" s="163"/>
      <c r="AFF298" s="579"/>
      <c r="AFG298" s="581"/>
      <c r="AFH298" s="163"/>
      <c r="AFI298" s="163"/>
      <c r="AFJ298" s="579"/>
      <c r="AFK298" s="581"/>
      <c r="AFL298" s="163"/>
      <c r="AFM298" s="163"/>
      <c r="AFN298" s="579"/>
      <c r="AFO298" s="581"/>
      <c r="AFP298" s="163"/>
      <c r="AFQ298" s="163"/>
      <c r="AFR298" s="579"/>
      <c r="AFS298" s="581"/>
      <c r="AFT298" s="163"/>
      <c r="AFU298" s="163"/>
      <c r="AFV298" s="579"/>
      <c r="AFW298" s="581"/>
      <c r="AFX298" s="163"/>
      <c r="AFY298" s="163"/>
      <c r="AFZ298" s="579"/>
      <c r="AGA298" s="581"/>
      <c r="AGB298" s="163"/>
      <c r="AGC298" s="163"/>
      <c r="AGD298" s="579"/>
      <c r="AGE298" s="581"/>
      <c r="AGF298" s="163"/>
      <c r="AGG298" s="163"/>
      <c r="AGH298" s="579"/>
      <c r="AGI298" s="581"/>
      <c r="AGJ298" s="163"/>
      <c r="AGK298" s="163"/>
      <c r="AGL298" s="579"/>
      <c r="AGM298" s="581"/>
      <c r="AGN298" s="163"/>
      <c r="AGO298" s="163"/>
      <c r="AGP298" s="579"/>
      <c r="AGQ298" s="581"/>
      <c r="AGR298" s="163"/>
      <c r="AGS298" s="163"/>
      <c r="AGT298" s="579"/>
      <c r="AGU298" s="581"/>
      <c r="AGV298" s="163"/>
      <c r="AGW298" s="163"/>
      <c r="AGX298" s="579"/>
      <c r="AGY298" s="581"/>
      <c r="AGZ298" s="163"/>
      <c r="AHA298" s="163"/>
      <c r="AHB298" s="579"/>
      <c r="AHC298" s="581"/>
      <c r="AHD298" s="163"/>
      <c r="AHE298" s="163"/>
      <c r="AHF298" s="579"/>
      <c r="AHG298" s="581"/>
      <c r="AHH298" s="163"/>
      <c r="AHI298" s="163"/>
      <c r="AHJ298" s="579"/>
      <c r="AHK298" s="581"/>
      <c r="AHL298" s="163"/>
      <c r="AHM298" s="163"/>
      <c r="AHN298" s="579"/>
      <c r="AHO298" s="581"/>
      <c r="AHP298" s="163"/>
      <c r="AHQ298" s="163"/>
      <c r="AHR298" s="579"/>
      <c r="AHS298" s="581"/>
      <c r="AHT298" s="163"/>
      <c r="AHU298" s="163"/>
      <c r="AHV298" s="579"/>
      <c r="AHW298" s="581"/>
      <c r="AHX298" s="163"/>
      <c r="AHY298" s="163"/>
      <c r="AHZ298" s="579"/>
      <c r="AIA298" s="581"/>
      <c r="AIB298" s="163"/>
      <c r="AIC298" s="163"/>
      <c r="AID298" s="579"/>
      <c r="AIE298" s="581"/>
      <c r="AIF298" s="163"/>
      <c r="AIG298" s="163"/>
      <c r="AIH298" s="579"/>
      <c r="AII298" s="581"/>
      <c r="AIJ298" s="163"/>
      <c r="AIK298" s="163"/>
      <c r="AIL298" s="579"/>
      <c r="AIM298" s="581"/>
      <c r="AIN298" s="163"/>
      <c r="AIO298" s="163"/>
      <c r="AIP298" s="579"/>
      <c r="AIQ298" s="581"/>
      <c r="AIR298" s="163"/>
      <c r="AIS298" s="163"/>
      <c r="AIT298" s="579"/>
      <c r="AIU298" s="581"/>
      <c r="AIV298" s="163"/>
      <c r="AIW298" s="163"/>
      <c r="AIX298" s="579"/>
      <c r="AIY298" s="581"/>
      <c r="AIZ298" s="163"/>
      <c r="AJA298" s="163"/>
      <c r="AJB298" s="579"/>
      <c r="AJC298" s="581"/>
      <c r="AJD298" s="163"/>
      <c r="AJE298" s="163"/>
      <c r="AJF298" s="579"/>
      <c r="AJG298" s="581"/>
      <c r="AJH298" s="163"/>
      <c r="AJI298" s="163"/>
      <c r="AJJ298" s="579"/>
      <c r="AJK298" s="581"/>
      <c r="AJL298" s="163"/>
      <c r="AJM298" s="163"/>
      <c r="AJN298" s="579"/>
      <c r="AJO298" s="581"/>
      <c r="AJP298" s="163"/>
      <c r="AJQ298" s="163"/>
      <c r="AJR298" s="579"/>
      <c r="AJS298" s="581"/>
      <c r="AJT298" s="163"/>
      <c r="AJU298" s="163"/>
      <c r="AJV298" s="579"/>
      <c r="AJW298" s="581"/>
      <c r="AJX298" s="163"/>
      <c r="AJY298" s="163"/>
      <c r="AJZ298" s="579"/>
      <c r="AKA298" s="581"/>
      <c r="AKB298" s="163"/>
      <c r="AKC298" s="163"/>
      <c r="AKD298" s="579"/>
      <c r="AKE298" s="581"/>
      <c r="AKF298" s="163"/>
      <c r="AKG298" s="163"/>
      <c r="AKH298" s="579"/>
      <c r="AKI298" s="581"/>
      <c r="AKJ298" s="163"/>
      <c r="AKK298" s="163"/>
      <c r="AKL298" s="579"/>
      <c r="AKM298" s="581"/>
      <c r="AKN298" s="163"/>
      <c r="AKO298" s="163"/>
      <c r="AKP298" s="579"/>
      <c r="AKQ298" s="581"/>
      <c r="AKR298" s="163"/>
      <c r="AKS298" s="163"/>
      <c r="AKT298" s="579"/>
      <c r="AKU298" s="581"/>
      <c r="AKV298" s="163"/>
      <c r="AKW298" s="163"/>
      <c r="AKX298" s="579"/>
      <c r="AKY298" s="581"/>
      <c r="AKZ298" s="163"/>
      <c r="ALA298" s="163"/>
      <c r="ALB298" s="579"/>
      <c r="ALC298" s="581"/>
      <c r="ALD298" s="163"/>
      <c r="ALE298" s="163"/>
      <c r="ALF298" s="579"/>
      <c r="ALG298" s="581"/>
      <c r="ALH298" s="163"/>
      <c r="ALI298" s="163"/>
      <c r="ALJ298" s="579"/>
      <c r="ALK298" s="581"/>
      <c r="ALL298" s="163"/>
      <c r="ALM298" s="163"/>
      <c r="ALN298" s="579"/>
      <c r="ALO298" s="581"/>
      <c r="ALP298" s="163"/>
      <c r="ALQ298" s="163"/>
      <c r="ALR298" s="579"/>
      <c r="ALS298" s="581"/>
      <c r="ALT298" s="163"/>
      <c r="ALU298" s="163"/>
      <c r="ALV298" s="579"/>
      <c r="ALW298" s="581"/>
      <c r="ALX298" s="163"/>
      <c r="ALY298" s="163"/>
      <c r="ALZ298" s="579"/>
      <c r="AMA298" s="581"/>
      <c r="AMB298" s="163"/>
      <c r="AMC298" s="163"/>
      <c r="AMD298" s="579"/>
      <c r="AME298" s="581"/>
      <c r="AMF298" s="163"/>
      <c r="AMG298" s="163"/>
      <c r="AMH298" s="579"/>
      <c r="AMI298" s="581"/>
      <c r="AMJ298" s="163"/>
      <c r="AMK298" s="163"/>
      <c r="AML298" s="579"/>
      <c r="AMM298" s="581"/>
      <c r="AMN298" s="163"/>
      <c r="AMO298" s="163"/>
      <c r="AMP298" s="579"/>
      <c r="AMQ298" s="581"/>
      <c r="AMR298" s="163"/>
      <c r="AMS298" s="163"/>
      <c r="AMT298" s="579"/>
      <c r="AMU298" s="581"/>
      <c r="AMV298" s="163"/>
      <c r="AMW298" s="163"/>
      <c r="AMX298" s="579"/>
      <c r="AMY298" s="581"/>
      <c r="AMZ298" s="163"/>
      <c r="ANA298" s="163"/>
      <c r="ANB298" s="579"/>
      <c r="ANC298" s="581"/>
      <c r="AND298" s="163"/>
      <c r="ANE298" s="163"/>
      <c r="ANF298" s="579"/>
      <c r="ANG298" s="581"/>
      <c r="ANH298" s="163"/>
      <c r="ANI298" s="163"/>
      <c r="ANJ298" s="579"/>
      <c r="ANK298" s="581"/>
      <c r="ANL298" s="163"/>
      <c r="ANM298" s="163"/>
      <c r="ANN298" s="579"/>
      <c r="ANO298" s="581"/>
      <c r="ANP298" s="163"/>
      <c r="ANQ298" s="163"/>
      <c r="ANR298" s="579"/>
      <c r="ANS298" s="581"/>
      <c r="ANT298" s="163"/>
      <c r="ANU298" s="163"/>
      <c r="ANV298" s="579"/>
      <c r="ANW298" s="581"/>
      <c r="ANX298" s="163"/>
      <c r="ANY298" s="163"/>
      <c r="ANZ298" s="579"/>
      <c r="AOA298" s="581"/>
      <c r="AOB298" s="163"/>
      <c r="AOC298" s="163"/>
      <c r="AOD298" s="579"/>
      <c r="AOE298" s="581"/>
      <c r="AOF298" s="163"/>
      <c r="AOG298" s="163"/>
      <c r="AOH298" s="579"/>
      <c r="AOI298" s="581"/>
      <c r="AOJ298" s="163"/>
      <c r="AOK298" s="163"/>
      <c r="AOL298" s="579"/>
      <c r="AOM298" s="581"/>
      <c r="AON298" s="163"/>
      <c r="AOO298" s="163"/>
      <c r="AOP298" s="579"/>
      <c r="AOQ298" s="581"/>
      <c r="AOR298" s="163"/>
      <c r="AOS298" s="163"/>
      <c r="AOT298" s="579"/>
      <c r="AOU298" s="581"/>
      <c r="AOV298" s="163"/>
      <c r="AOW298" s="163"/>
      <c r="AOX298" s="579"/>
      <c r="AOY298" s="581"/>
      <c r="AOZ298" s="163"/>
      <c r="APA298" s="163"/>
      <c r="APB298" s="579"/>
      <c r="APC298" s="581"/>
      <c r="APD298" s="163"/>
      <c r="APE298" s="163"/>
      <c r="APF298" s="579"/>
      <c r="APG298" s="581"/>
      <c r="APH298" s="163"/>
      <c r="API298" s="163"/>
      <c r="APJ298" s="579"/>
      <c r="APK298" s="581"/>
      <c r="APL298" s="163"/>
      <c r="APM298" s="163"/>
      <c r="APN298" s="579"/>
      <c r="APO298" s="581"/>
      <c r="APP298" s="163"/>
      <c r="APQ298" s="163"/>
      <c r="APR298" s="579"/>
      <c r="APS298" s="581"/>
      <c r="APT298" s="163"/>
      <c r="APU298" s="163"/>
      <c r="APV298" s="579"/>
      <c r="APW298" s="581"/>
      <c r="APX298" s="163"/>
      <c r="APY298" s="163"/>
      <c r="APZ298" s="579"/>
      <c r="AQA298" s="581"/>
      <c r="AQB298" s="163"/>
      <c r="AQC298" s="163"/>
      <c r="AQD298" s="579"/>
      <c r="AQE298" s="581"/>
      <c r="AQF298" s="163"/>
      <c r="AQG298" s="163"/>
      <c r="AQH298" s="579"/>
      <c r="AQI298" s="581"/>
      <c r="AQJ298" s="163"/>
      <c r="AQK298" s="163"/>
      <c r="AQL298" s="579"/>
      <c r="AQM298" s="581"/>
      <c r="AQN298" s="163"/>
      <c r="AQO298" s="163"/>
      <c r="AQP298" s="579"/>
      <c r="AQQ298" s="581"/>
      <c r="AQR298" s="163"/>
      <c r="AQS298" s="163"/>
      <c r="AQT298" s="579"/>
      <c r="AQU298" s="581"/>
      <c r="AQV298" s="163"/>
      <c r="AQW298" s="163"/>
      <c r="AQX298" s="579"/>
      <c r="AQY298" s="581"/>
      <c r="AQZ298" s="163"/>
      <c r="ARA298" s="163"/>
      <c r="ARB298" s="579"/>
      <c r="ARC298" s="581"/>
      <c r="ARD298" s="163"/>
      <c r="ARE298" s="163"/>
      <c r="ARF298" s="579"/>
      <c r="ARG298" s="581"/>
      <c r="ARH298" s="163"/>
      <c r="ARI298" s="163"/>
      <c r="ARJ298" s="579"/>
      <c r="ARK298" s="581"/>
      <c r="ARL298" s="163"/>
      <c r="ARM298" s="163"/>
      <c r="ARN298" s="579"/>
      <c r="ARO298" s="581"/>
      <c r="ARP298" s="163"/>
      <c r="ARQ298" s="163"/>
      <c r="ARR298" s="579"/>
      <c r="ARS298" s="581"/>
      <c r="ART298" s="163"/>
      <c r="ARU298" s="163"/>
      <c r="ARV298" s="579"/>
      <c r="ARW298" s="581"/>
      <c r="ARX298" s="163"/>
      <c r="ARY298" s="163"/>
      <c r="ARZ298" s="579"/>
      <c r="ASA298" s="581"/>
      <c r="ASB298" s="163"/>
      <c r="ASC298" s="163"/>
      <c r="ASD298" s="579"/>
      <c r="ASE298" s="581"/>
      <c r="ASF298" s="163"/>
      <c r="ASG298" s="163"/>
      <c r="ASH298" s="579"/>
      <c r="ASI298" s="581"/>
      <c r="ASJ298" s="163"/>
      <c r="ASK298" s="163"/>
      <c r="ASL298" s="579"/>
      <c r="ASM298" s="581"/>
      <c r="ASN298" s="163"/>
      <c r="ASO298" s="163"/>
      <c r="ASP298" s="579"/>
      <c r="ASQ298" s="581"/>
      <c r="ASR298" s="163"/>
      <c r="ASS298" s="163"/>
      <c r="AST298" s="579"/>
      <c r="ASU298" s="581"/>
      <c r="ASV298" s="163"/>
      <c r="ASW298" s="163"/>
      <c r="ASX298" s="579"/>
      <c r="ASY298" s="581"/>
      <c r="ASZ298" s="163"/>
      <c r="ATA298" s="163"/>
      <c r="ATB298" s="579"/>
      <c r="ATC298" s="581"/>
      <c r="ATD298" s="163"/>
      <c r="ATE298" s="163"/>
      <c r="ATF298" s="579"/>
      <c r="ATG298" s="581"/>
      <c r="ATH298" s="163"/>
      <c r="ATI298" s="163"/>
      <c r="ATJ298" s="579"/>
      <c r="ATK298" s="581"/>
      <c r="ATL298" s="163"/>
      <c r="ATM298" s="163"/>
      <c r="ATN298" s="579"/>
      <c r="ATO298" s="581"/>
      <c r="ATP298" s="163"/>
      <c r="ATQ298" s="163"/>
      <c r="ATR298" s="579"/>
      <c r="ATS298" s="581"/>
      <c r="ATT298" s="163"/>
      <c r="ATU298" s="163"/>
      <c r="ATV298" s="579"/>
      <c r="ATW298" s="581"/>
      <c r="ATX298" s="163"/>
      <c r="ATY298" s="163"/>
      <c r="ATZ298" s="579"/>
      <c r="AUA298" s="581"/>
      <c r="AUB298" s="163"/>
      <c r="AUC298" s="163"/>
      <c r="AUD298" s="579"/>
      <c r="AUE298" s="581"/>
      <c r="AUF298" s="163"/>
      <c r="AUG298" s="163"/>
      <c r="AUH298" s="579"/>
      <c r="AUI298" s="581"/>
      <c r="AUJ298" s="163"/>
      <c r="AUK298" s="163"/>
      <c r="AUL298" s="579"/>
      <c r="AUM298" s="581"/>
      <c r="AUN298" s="163"/>
      <c r="AUO298" s="163"/>
      <c r="AUP298" s="579"/>
      <c r="AUQ298" s="581"/>
      <c r="AUR298" s="163"/>
      <c r="AUS298" s="163"/>
      <c r="AUT298" s="579"/>
      <c r="AUU298" s="581"/>
      <c r="AUV298" s="163"/>
      <c r="AUW298" s="163"/>
      <c r="AUX298" s="579"/>
      <c r="AUY298" s="581"/>
      <c r="AUZ298" s="163"/>
      <c r="AVA298" s="163"/>
      <c r="AVB298" s="579"/>
      <c r="AVC298" s="581"/>
      <c r="AVD298" s="163"/>
      <c r="AVE298" s="163"/>
      <c r="AVF298" s="579"/>
      <c r="AVG298" s="581"/>
      <c r="AVH298" s="163"/>
      <c r="AVI298" s="163"/>
      <c r="AVJ298" s="579"/>
      <c r="AVK298" s="581"/>
      <c r="AVL298" s="163"/>
      <c r="AVM298" s="163"/>
      <c r="AVN298" s="579"/>
      <c r="AVO298" s="581"/>
      <c r="AVP298" s="163"/>
      <c r="AVQ298" s="163"/>
      <c r="AVR298" s="579"/>
      <c r="AVS298" s="581"/>
      <c r="AVT298" s="163"/>
      <c r="AVU298" s="163"/>
      <c r="AVV298" s="579"/>
      <c r="AVW298" s="581"/>
      <c r="AVX298" s="163"/>
      <c r="AVY298" s="163"/>
      <c r="AVZ298" s="579"/>
      <c r="AWA298" s="581"/>
      <c r="AWB298" s="163"/>
      <c r="AWC298" s="163"/>
      <c r="AWD298" s="579"/>
      <c r="AWE298" s="581"/>
      <c r="AWF298" s="163"/>
      <c r="AWG298" s="163"/>
      <c r="AWH298" s="579"/>
      <c r="AWI298" s="581"/>
      <c r="AWJ298" s="163"/>
      <c r="AWK298" s="163"/>
      <c r="AWL298" s="579"/>
      <c r="AWM298" s="581"/>
      <c r="AWN298" s="163"/>
      <c r="AWO298" s="163"/>
      <c r="AWP298" s="579"/>
      <c r="AWQ298" s="581"/>
      <c r="AWR298" s="163"/>
      <c r="AWS298" s="163"/>
      <c r="AWT298" s="579"/>
      <c r="AWU298" s="581"/>
      <c r="AWV298" s="163"/>
      <c r="AWW298" s="163"/>
      <c r="AWX298" s="579"/>
      <c r="AWY298" s="581"/>
      <c r="AWZ298" s="163"/>
      <c r="AXA298" s="163"/>
      <c r="AXB298" s="579"/>
      <c r="AXC298" s="581"/>
      <c r="AXD298" s="163"/>
      <c r="AXE298" s="163"/>
      <c r="AXF298" s="579"/>
      <c r="AXG298" s="581"/>
      <c r="AXH298" s="163"/>
      <c r="AXI298" s="163"/>
      <c r="AXJ298" s="579"/>
      <c r="AXK298" s="581"/>
      <c r="AXL298" s="163"/>
      <c r="AXM298" s="163"/>
      <c r="AXN298" s="579"/>
      <c r="AXO298" s="581"/>
      <c r="AXP298" s="163"/>
      <c r="AXQ298" s="163"/>
      <c r="AXR298" s="579"/>
      <c r="AXS298" s="581"/>
      <c r="AXT298" s="163"/>
      <c r="AXU298" s="163"/>
      <c r="AXV298" s="579"/>
      <c r="AXW298" s="581"/>
      <c r="AXX298" s="163"/>
      <c r="AXY298" s="163"/>
      <c r="AXZ298" s="579"/>
      <c r="AYA298" s="581"/>
      <c r="AYB298" s="163"/>
      <c r="AYC298" s="163"/>
      <c r="AYD298" s="579"/>
      <c r="AYE298" s="581"/>
      <c r="AYF298" s="163"/>
      <c r="AYG298" s="163"/>
      <c r="AYH298" s="579"/>
      <c r="AYI298" s="581"/>
      <c r="AYJ298" s="163"/>
      <c r="AYK298" s="163"/>
      <c r="AYL298" s="579"/>
      <c r="AYM298" s="581"/>
      <c r="AYN298" s="163"/>
      <c r="AYO298" s="163"/>
      <c r="AYP298" s="579"/>
      <c r="AYQ298" s="581"/>
      <c r="AYR298" s="163"/>
      <c r="AYS298" s="163"/>
      <c r="AYT298" s="579"/>
      <c r="AYU298" s="581"/>
      <c r="AYV298" s="163"/>
      <c r="AYW298" s="163"/>
      <c r="AYX298" s="579"/>
      <c r="AYY298" s="581"/>
      <c r="AYZ298" s="163"/>
      <c r="AZA298" s="163"/>
      <c r="AZB298" s="579"/>
      <c r="AZC298" s="581"/>
      <c r="AZD298" s="163"/>
      <c r="AZE298" s="163"/>
      <c r="AZF298" s="579"/>
      <c r="AZG298" s="581"/>
      <c r="AZH298" s="163"/>
      <c r="AZI298" s="163"/>
      <c r="AZJ298" s="579"/>
      <c r="AZK298" s="581"/>
      <c r="AZL298" s="163"/>
      <c r="AZM298" s="163"/>
      <c r="AZN298" s="579"/>
      <c r="AZO298" s="581"/>
      <c r="AZP298" s="163"/>
      <c r="AZQ298" s="163"/>
      <c r="AZR298" s="579"/>
      <c r="AZS298" s="581"/>
      <c r="AZT298" s="163"/>
      <c r="AZU298" s="163"/>
      <c r="AZV298" s="579"/>
      <c r="AZW298" s="581"/>
      <c r="AZX298" s="163"/>
      <c r="AZY298" s="163"/>
      <c r="AZZ298" s="579"/>
      <c r="BAA298" s="581"/>
      <c r="BAB298" s="163"/>
      <c r="BAC298" s="163"/>
      <c r="BAD298" s="579"/>
      <c r="BAE298" s="581"/>
      <c r="BAF298" s="163"/>
      <c r="BAG298" s="163"/>
      <c r="BAH298" s="579"/>
      <c r="BAI298" s="581"/>
      <c r="BAJ298" s="163"/>
      <c r="BAK298" s="163"/>
      <c r="BAL298" s="579"/>
      <c r="BAM298" s="581"/>
      <c r="BAN298" s="163"/>
      <c r="BAO298" s="163"/>
      <c r="BAP298" s="579"/>
      <c r="BAQ298" s="581"/>
      <c r="BAR298" s="163"/>
      <c r="BAS298" s="163"/>
      <c r="BAT298" s="579"/>
      <c r="BAU298" s="581"/>
      <c r="BAV298" s="163"/>
      <c r="BAW298" s="163"/>
      <c r="BAX298" s="579"/>
      <c r="BAY298" s="581"/>
      <c r="BAZ298" s="163"/>
      <c r="BBA298" s="163"/>
      <c r="BBB298" s="579"/>
      <c r="BBC298" s="581"/>
      <c r="BBD298" s="163"/>
      <c r="BBE298" s="163"/>
      <c r="BBF298" s="579"/>
      <c r="BBG298" s="581"/>
      <c r="BBH298" s="163"/>
      <c r="BBI298" s="163"/>
      <c r="BBJ298" s="579"/>
      <c r="BBK298" s="581"/>
      <c r="BBL298" s="163"/>
      <c r="BBM298" s="163"/>
      <c r="BBN298" s="579"/>
      <c r="BBO298" s="581"/>
      <c r="BBP298" s="163"/>
      <c r="BBQ298" s="163"/>
      <c r="BBR298" s="579"/>
      <c r="BBS298" s="581"/>
      <c r="BBT298" s="163"/>
      <c r="BBU298" s="163"/>
      <c r="BBV298" s="579"/>
      <c r="BBW298" s="581"/>
      <c r="BBX298" s="163"/>
      <c r="BBY298" s="163"/>
      <c r="BBZ298" s="579"/>
      <c r="BCA298" s="581"/>
      <c r="BCB298" s="163"/>
      <c r="BCC298" s="163"/>
      <c r="BCD298" s="579"/>
      <c r="BCE298" s="581"/>
      <c r="BCF298" s="163"/>
      <c r="BCG298" s="163"/>
      <c r="BCH298" s="579"/>
      <c r="BCI298" s="581"/>
      <c r="BCJ298" s="163"/>
      <c r="BCK298" s="163"/>
      <c r="BCL298" s="579"/>
      <c r="BCM298" s="581"/>
      <c r="BCN298" s="163"/>
      <c r="BCO298" s="163"/>
      <c r="BCP298" s="579"/>
      <c r="BCQ298" s="581"/>
      <c r="BCR298" s="163"/>
      <c r="BCS298" s="163"/>
      <c r="BCT298" s="579"/>
      <c r="BCU298" s="581"/>
      <c r="BCV298" s="163"/>
      <c r="BCW298" s="163"/>
      <c r="BCX298" s="579"/>
      <c r="BCY298" s="581"/>
      <c r="BCZ298" s="163"/>
      <c r="BDA298" s="163"/>
      <c r="BDB298" s="579"/>
      <c r="BDC298" s="581"/>
      <c r="BDD298" s="163"/>
      <c r="BDE298" s="163"/>
      <c r="BDF298" s="579"/>
      <c r="BDG298" s="581"/>
      <c r="BDH298" s="163"/>
      <c r="BDI298" s="163"/>
      <c r="BDJ298" s="579"/>
      <c r="BDK298" s="581"/>
      <c r="BDL298" s="163"/>
      <c r="BDM298" s="163"/>
      <c r="BDN298" s="579"/>
      <c r="BDO298" s="581"/>
      <c r="BDP298" s="163"/>
      <c r="BDQ298" s="163"/>
      <c r="BDR298" s="579"/>
      <c r="BDS298" s="581"/>
      <c r="BDT298" s="163"/>
      <c r="BDU298" s="163"/>
      <c r="BDV298" s="579"/>
      <c r="BDW298" s="581"/>
      <c r="BDX298" s="163"/>
      <c r="BDY298" s="163"/>
      <c r="BDZ298" s="579"/>
      <c r="BEA298" s="581"/>
      <c r="BEB298" s="163"/>
      <c r="BEC298" s="163"/>
      <c r="BED298" s="579"/>
      <c r="BEE298" s="581"/>
      <c r="BEF298" s="163"/>
      <c r="BEG298" s="163"/>
      <c r="BEH298" s="579"/>
      <c r="BEI298" s="581"/>
      <c r="BEJ298" s="163"/>
      <c r="BEK298" s="163"/>
      <c r="BEL298" s="579"/>
      <c r="BEM298" s="581"/>
      <c r="BEN298" s="163"/>
      <c r="BEO298" s="163"/>
      <c r="BEP298" s="579"/>
      <c r="BEQ298" s="581"/>
      <c r="BER298" s="163"/>
      <c r="BES298" s="163"/>
      <c r="BET298" s="579"/>
      <c r="BEU298" s="581"/>
      <c r="BEV298" s="163"/>
      <c r="BEW298" s="163"/>
      <c r="BEX298" s="579"/>
      <c r="BEY298" s="581"/>
      <c r="BEZ298" s="163"/>
      <c r="BFA298" s="163"/>
      <c r="BFB298" s="579"/>
      <c r="BFC298" s="581"/>
      <c r="BFD298" s="163"/>
      <c r="BFE298" s="163"/>
      <c r="BFF298" s="579"/>
      <c r="BFG298" s="581"/>
      <c r="BFH298" s="163"/>
      <c r="BFI298" s="163"/>
      <c r="BFJ298" s="579"/>
      <c r="BFK298" s="581"/>
      <c r="BFL298" s="163"/>
      <c r="BFM298" s="163"/>
      <c r="BFN298" s="579"/>
      <c r="BFO298" s="581"/>
      <c r="BFP298" s="163"/>
      <c r="BFQ298" s="163"/>
      <c r="BFR298" s="579"/>
      <c r="BFS298" s="581"/>
      <c r="BFT298" s="163"/>
      <c r="BFU298" s="163"/>
      <c r="BFV298" s="579"/>
      <c r="BFW298" s="581"/>
      <c r="BFX298" s="163"/>
      <c r="BFY298" s="163"/>
      <c r="BFZ298" s="579"/>
      <c r="BGA298" s="581"/>
      <c r="BGB298" s="163"/>
      <c r="BGC298" s="163"/>
      <c r="BGD298" s="579"/>
      <c r="BGE298" s="581"/>
      <c r="BGF298" s="163"/>
      <c r="BGG298" s="163"/>
      <c r="BGH298" s="579"/>
      <c r="BGI298" s="581"/>
      <c r="BGJ298" s="163"/>
      <c r="BGK298" s="163"/>
      <c r="BGL298" s="579"/>
      <c r="BGM298" s="581"/>
      <c r="BGN298" s="163"/>
      <c r="BGO298" s="163"/>
      <c r="BGP298" s="579"/>
      <c r="BGQ298" s="581"/>
      <c r="BGR298" s="163"/>
      <c r="BGS298" s="163"/>
      <c r="BGT298" s="579"/>
      <c r="BGU298" s="581"/>
      <c r="BGV298" s="163"/>
      <c r="BGW298" s="163"/>
      <c r="BGX298" s="579"/>
      <c r="BGY298" s="581"/>
      <c r="BGZ298" s="163"/>
      <c r="BHA298" s="163"/>
      <c r="BHB298" s="579"/>
      <c r="BHC298" s="581"/>
      <c r="BHD298" s="163"/>
      <c r="BHE298" s="163"/>
      <c r="BHF298" s="579"/>
      <c r="BHG298" s="581"/>
      <c r="BHH298" s="163"/>
      <c r="BHI298" s="163"/>
      <c r="BHJ298" s="579"/>
      <c r="BHK298" s="581"/>
      <c r="BHL298" s="163"/>
      <c r="BHM298" s="163"/>
      <c r="BHN298" s="579"/>
      <c r="BHO298" s="581"/>
      <c r="BHP298" s="163"/>
      <c r="BHQ298" s="163"/>
      <c r="BHR298" s="579"/>
      <c r="BHS298" s="581"/>
      <c r="BHT298" s="163"/>
      <c r="BHU298" s="163"/>
      <c r="BHV298" s="579"/>
      <c r="BHW298" s="581"/>
      <c r="BHX298" s="163"/>
      <c r="BHY298" s="163"/>
      <c r="BHZ298" s="579"/>
      <c r="BIA298" s="581"/>
      <c r="BIB298" s="163"/>
      <c r="BIC298" s="163"/>
      <c r="BID298" s="579"/>
      <c r="BIE298" s="581"/>
      <c r="BIF298" s="163"/>
      <c r="BIG298" s="163"/>
      <c r="BIH298" s="579"/>
      <c r="BII298" s="581"/>
      <c r="BIJ298" s="163"/>
      <c r="BIK298" s="163"/>
      <c r="BIL298" s="579"/>
      <c r="BIM298" s="581"/>
      <c r="BIN298" s="163"/>
      <c r="BIO298" s="163"/>
      <c r="BIP298" s="579"/>
      <c r="BIQ298" s="581"/>
      <c r="BIR298" s="163"/>
      <c r="BIS298" s="163"/>
      <c r="BIT298" s="579"/>
      <c r="BIU298" s="581"/>
      <c r="BIV298" s="163"/>
      <c r="BIW298" s="163"/>
      <c r="BIX298" s="579"/>
      <c r="BIY298" s="581"/>
      <c r="BIZ298" s="163"/>
      <c r="BJA298" s="163"/>
      <c r="BJB298" s="579"/>
      <c r="BJC298" s="581"/>
      <c r="BJD298" s="163"/>
      <c r="BJE298" s="163"/>
      <c r="BJF298" s="579"/>
      <c r="BJG298" s="581"/>
      <c r="BJH298" s="163"/>
      <c r="BJI298" s="163"/>
      <c r="BJJ298" s="579"/>
      <c r="BJK298" s="581"/>
      <c r="BJL298" s="163"/>
      <c r="BJM298" s="163"/>
      <c r="BJN298" s="579"/>
      <c r="BJO298" s="581"/>
      <c r="BJP298" s="163"/>
      <c r="BJQ298" s="163"/>
      <c r="BJR298" s="579"/>
      <c r="BJS298" s="581"/>
      <c r="BJT298" s="163"/>
      <c r="BJU298" s="163"/>
      <c r="BJV298" s="579"/>
      <c r="BJW298" s="581"/>
      <c r="BJX298" s="163"/>
      <c r="BJY298" s="163"/>
      <c r="BJZ298" s="579"/>
      <c r="BKA298" s="581"/>
      <c r="BKB298" s="163"/>
      <c r="BKC298" s="163"/>
      <c r="BKD298" s="579"/>
      <c r="BKE298" s="581"/>
      <c r="BKF298" s="163"/>
      <c r="BKG298" s="163"/>
      <c r="BKH298" s="579"/>
      <c r="BKI298" s="581"/>
      <c r="BKJ298" s="163"/>
      <c r="BKK298" s="163"/>
      <c r="BKL298" s="579"/>
      <c r="BKM298" s="581"/>
      <c r="BKN298" s="163"/>
      <c r="BKO298" s="163"/>
      <c r="BKP298" s="579"/>
      <c r="BKQ298" s="581"/>
      <c r="BKR298" s="163"/>
      <c r="BKS298" s="163"/>
      <c r="BKT298" s="579"/>
      <c r="BKU298" s="581"/>
      <c r="BKV298" s="163"/>
      <c r="BKW298" s="163"/>
      <c r="BKX298" s="579"/>
      <c r="BKY298" s="581"/>
      <c r="BKZ298" s="163"/>
      <c r="BLA298" s="163"/>
      <c r="BLB298" s="579"/>
      <c r="BLC298" s="581"/>
      <c r="BLD298" s="163"/>
      <c r="BLE298" s="163"/>
      <c r="BLF298" s="579"/>
      <c r="BLG298" s="581"/>
      <c r="BLH298" s="163"/>
      <c r="BLI298" s="163"/>
      <c r="BLJ298" s="579"/>
      <c r="BLK298" s="581"/>
      <c r="BLL298" s="163"/>
      <c r="BLM298" s="163"/>
      <c r="BLN298" s="579"/>
      <c r="BLO298" s="581"/>
      <c r="BLP298" s="163"/>
      <c r="BLQ298" s="163"/>
      <c r="BLR298" s="579"/>
      <c r="BLS298" s="581"/>
      <c r="BLT298" s="163"/>
      <c r="BLU298" s="163"/>
      <c r="BLV298" s="579"/>
      <c r="BLW298" s="581"/>
      <c r="BLX298" s="163"/>
      <c r="BLY298" s="163"/>
      <c r="BLZ298" s="579"/>
      <c r="BMA298" s="581"/>
      <c r="BMB298" s="163"/>
      <c r="BMC298" s="163"/>
      <c r="BMD298" s="579"/>
      <c r="BME298" s="581"/>
      <c r="BMF298" s="163"/>
      <c r="BMG298" s="163"/>
      <c r="BMH298" s="579"/>
      <c r="BMI298" s="581"/>
      <c r="BMJ298" s="163"/>
      <c r="BMK298" s="163"/>
      <c r="BML298" s="579"/>
      <c r="BMM298" s="581"/>
      <c r="BMN298" s="163"/>
      <c r="BMO298" s="163"/>
      <c r="BMP298" s="579"/>
      <c r="BMQ298" s="581"/>
      <c r="BMR298" s="163"/>
      <c r="BMS298" s="163"/>
      <c r="BMT298" s="579"/>
      <c r="BMU298" s="581"/>
      <c r="BMV298" s="163"/>
      <c r="BMW298" s="163"/>
      <c r="BMX298" s="579"/>
      <c r="BMY298" s="581"/>
      <c r="BMZ298" s="163"/>
      <c r="BNA298" s="163"/>
      <c r="BNB298" s="579"/>
      <c r="BNC298" s="581"/>
      <c r="BND298" s="163"/>
      <c r="BNE298" s="163"/>
      <c r="BNF298" s="579"/>
      <c r="BNG298" s="581"/>
      <c r="BNH298" s="163"/>
      <c r="BNI298" s="163"/>
      <c r="BNJ298" s="579"/>
      <c r="BNK298" s="581"/>
      <c r="BNL298" s="163"/>
      <c r="BNM298" s="163"/>
      <c r="BNN298" s="579"/>
      <c r="BNO298" s="581"/>
      <c r="BNP298" s="163"/>
      <c r="BNQ298" s="163"/>
      <c r="BNR298" s="579"/>
      <c r="BNS298" s="581"/>
      <c r="BNT298" s="163"/>
      <c r="BNU298" s="163"/>
      <c r="BNV298" s="579"/>
      <c r="BNW298" s="581"/>
      <c r="BNX298" s="163"/>
      <c r="BNY298" s="163"/>
      <c r="BNZ298" s="579"/>
      <c r="BOA298" s="581"/>
      <c r="BOB298" s="163"/>
      <c r="BOC298" s="163"/>
      <c r="BOD298" s="579"/>
      <c r="BOE298" s="581"/>
      <c r="BOF298" s="163"/>
      <c r="BOG298" s="163"/>
      <c r="BOH298" s="579"/>
      <c r="BOI298" s="581"/>
      <c r="BOJ298" s="163"/>
      <c r="BOK298" s="163"/>
      <c r="BOL298" s="579"/>
      <c r="BOM298" s="581"/>
      <c r="BON298" s="163"/>
      <c r="BOO298" s="163"/>
      <c r="BOP298" s="579"/>
      <c r="BOQ298" s="581"/>
      <c r="BOR298" s="163"/>
      <c r="BOS298" s="163"/>
      <c r="BOT298" s="579"/>
      <c r="BOU298" s="581"/>
      <c r="BOV298" s="163"/>
      <c r="BOW298" s="163"/>
      <c r="BOX298" s="579"/>
      <c r="BOY298" s="581"/>
      <c r="BOZ298" s="163"/>
      <c r="BPA298" s="163"/>
      <c r="BPB298" s="579"/>
      <c r="BPC298" s="581"/>
      <c r="BPD298" s="163"/>
      <c r="BPE298" s="163"/>
      <c r="BPF298" s="579"/>
      <c r="BPG298" s="581"/>
      <c r="BPH298" s="163"/>
      <c r="BPI298" s="163"/>
      <c r="BPJ298" s="579"/>
      <c r="BPK298" s="581"/>
      <c r="BPL298" s="163"/>
      <c r="BPM298" s="163"/>
      <c r="BPN298" s="579"/>
      <c r="BPO298" s="581"/>
      <c r="BPP298" s="163"/>
      <c r="BPQ298" s="163"/>
      <c r="BPR298" s="579"/>
      <c r="BPS298" s="581"/>
      <c r="BPT298" s="163"/>
      <c r="BPU298" s="163"/>
      <c r="BPV298" s="579"/>
      <c r="BPW298" s="581"/>
      <c r="BPX298" s="163"/>
      <c r="BPY298" s="163"/>
      <c r="BPZ298" s="579"/>
      <c r="BQA298" s="581"/>
      <c r="BQB298" s="163"/>
      <c r="BQC298" s="163"/>
      <c r="BQD298" s="579"/>
      <c r="BQE298" s="581"/>
      <c r="BQF298" s="163"/>
      <c r="BQG298" s="163"/>
      <c r="BQH298" s="579"/>
      <c r="BQI298" s="581"/>
      <c r="BQJ298" s="163"/>
      <c r="BQK298" s="163"/>
      <c r="BQL298" s="579"/>
      <c r="BQM298" s="581"/>
      <c r="BQN298" s="163"/>
      <c r="BQO298" s="163"/>
      <c r="BQP298" s="579"/>
      <c r="BQQ298" s="581"/>
      <c r="BQR298" s="163"/>
      <c r="BQS298" s="163"/>
      <c r="BQT298" s="579"/>
      <c r="BQU298" s="581"/>
      <c r="BQV298" s="163"/>
      <c r="BQW298" s="163"/>
      <c r="BQX298" s="579"/>
      <c r="BQY298" s="581"/>
      <c r="BQZ298" s="163"/>
      <c r="BRA298" s="163"/>
      <c r="BRB298" s="579"/>
      <c r="BRC298" s="581"/>
      <c r="BRD298" s="163"/>
      <c r="BRE298" s="163"/>
      <c r="BRF298" s="579"/>
      <c r="BRG298" s="581"/>
      <c r="BRH298" s="163"/>
      <c r="BRI298" s="163"/>
      <c r="BRJ298" s="579"/>
      <c r="BRK298" s="581"/>
      <c r="BRL298" s="163"/>
      <c r="BRM298" s="163"/>
      <c r="BRN298" s="579"/>
      <c r="BRO298" s="581"/>
      <c r="BRP298" s="163"/>
      <c r="BRQ298" s="163"/>
      <c r="BRR298" s="579"/>
      <c r="BRS298" s="581"/>
      <c r="BRT298" s="163"/>
      <c r="BRU298" s="163"/>
      <c r="BRV298" s="579"/>
      <c r="BRW298" s="581"/>
      <c r="BRX298" s="163"/>
      <c r="BRY298" s="163"/>
      <c r="BRZ298" s="579"/>
      <c r="BSA298" s="581"/>
      <c r="BSB298" s="163"/>
      <c r="BSC298" s="163"/>
      <c r="BSD298" s="579"/>
      <c r="BSE298" s="581"/>
      <c r="BSF298" s="163"/>
      <c r="BSG298" s="163"/>
      <c r="BSH298" s="579"/>
      <c r="BSI298" s="581"/>
      <c r="BSJ298" s="163"/>
      <c r="BSK298" s="163"/>
      <c r="BSL298" s="579"/>
      <c r="BSM298" s="581"/>
      <c r="BSN298" s="163"/>
      <c r="BSO298" s="163"/>
      <c r="BSP298" s="579"/>
      <c r="BSQ298" s="581"/>
      <c r="BSR298" s="163"/>
      <c r="BSS298" s="163"/>
      <c r="BST298" s="579"/>
      <c r="BSU298" s="581"/>
      <c r="BSV298" s="163"/>
      <c r="BSW298" s="163"/>
      <c r="BSX298" s="579"/>
      <c r="BSY298" s="581"/>
      <c r="BSZ298" s="163"/>
      <c r="BTA298" s="163"/>
      <c r="BTB298" s="579"/>
      <c r="BTC298" s="581"/>
      <c r="BTD298" s="163"/>
      <c r="BTE298" s="163"/>
      <c r="BTF298" s="579"/>
      <c r="BTG298" s="581"/>
      <c r="BTH298" s="163"/>
      <c r="BTI298" s="163"/>
      <c r="BTJ298" s="579"/>
      <c r="BTK298" s="581"/>
      <c r="BTL298" s="163"/>
      <c r="BTM298" s="163"/>
      <c r="BTN298" s="579"/>
      <c r="BTO298" s="581"/>
      <c r="BTP298" s="163"/>
      <c r="BTQ298" s="163"/>
      <c r="BTR298" s="579"/>
      <c r="BTS298" s="581"/>
      <c r="BTT298" s="163"/>
      <c r="BTU298" s="163"/>
      <c r="BTV298" s="579"/>
      <c r="BTW298" s="581"/>
      <c r="BTX298" s="163"/>
      <c r="BTY298" s="163"/>
      <c r="BTZ298" s="579"/>
      <c r="BUA298" s="581"/>
      <c r="BUB298" s="163"/>
      <c r="BUC298" s="163"/>
      <c r="BUD298" s="579"/>
      <c r="BUE298" s="581"/>
      <c r="BUF298" s="163"/>
      <c r="BUG298" s="163"/>
      <c r="BUH298" s="579"/>
      <c r="BUI298" s="581"/>
      <c r="BUJ298" s="163"/>
      <c r="BUK298" s="163"/>
      <c r="BUL298" s="579"/>
      <c r="BUM298" s="581"/>
      <c r="BUN298" s="163"/>
      <c r="BUO298" s="163"/>
      <c r="BUP298" s="579"/>
      <c r="BUQ298" s="581"/>
      <c r="BUR298" s="163"/>
      <c r="BUS298" s="163"/>
      <c r="BUT298" s="579"/>
      <c r="BUU298" s="581"/>
      <c r="BUV298" s="163"/>
      <c r="BUW298" s="163"/>
      <c r="BUX298" s="579"/>
      <c r="BUY298" s="581"/>
      <c r="BUZ298" s="163"/>
      <c r="BVA298" s="163"/>
      <c r="BVB298" s="579"/>
      <c r="BVC298" s="581"/>
      <c r="BVD298" s="163"/>
      <c r="BVE298" s="163"/>
      <c r="BVF298" s="579"/>
      <c r="BVG298" s="581"/>
      <c r="BVH298" s="163"/>
      <c r="BVI298" s="163"/>
      <c r="BVJ298" s="579"/>
      <c r="BVK298" s="581"/>
      <c r="BVL298" s="163"/>
      <c r="BVM298" s="163"/>
      <c r="BVN298" s="579"/>
      <c r="BVO298" s="581"/>
      <c r="BVP298" s="163"/>
      <c r="BVQ298" s="163"/>
      <c r="BVR298" s="579"/>
      <c r="BVS298" s="581"/>
      <c r="BVT298" s="163"/>
      <c r="BVU298" s="163"/>
      <c r="BVV298" s="579"/>
      <c r="BVW298" s="581"/>
      <c r="BVX298" s="163"/>
      <c r="BVY298" s="163"/>
      <c r="BVZ298" s="579"/>
      <c r="BWA298" s="581"/>
      <c r="BWB298" s="163"/>
      <c r="BWC298" s="163"/>
      <c r="BWD298" s="579"/>
      <c r="BWE298" s="581"/>
      <c r="BWF298" s="163"/>
      <c r="BWG298" s="163"/>
      <c r="BWH298" s="579"/>
      <c r="BWI298" s="581"/>
      <c r="BWJ298" s="163"/>
      <c r="BWK298" s="163"/>
      <c r="BWL298" s="579"/>
      <c r="BWM298" s="581"/>
      <c r="BWN298" s="163"/>
      <c r="BWO298" s="163"/>
      <c r="BWP298" s="579"/>
      <c r="BWQ298" s="581"/>
      <c r="BWR298" s="163"/>
      <c r="BWS298" s="163"/>
      <c r="BWT298" s="579"/>
      <c r="BWU298" s="581"/>
      <c r="BWV298" s="163"/>
      <c r="BWW298" s="163"/>
      <c r="BWX298" s="579"/>
      <c r="BWY298" s="581"/>
      <c r="BWZ298" s="163"/>
      <c r="BXA298" s="163"/>
      <c r="BXB298" s="579"/>
      <c r="BXC298" s="581"/>
      <c r="BXD298" s="163"/>
      <c r="BXE298" s="163"/>
      <c r="BXF298" s="579"/>
      <c r="BXG298" s="581"/>
      <c r="BXH298" s="163"/>
      <c r="BXI298" s="163"/>
      <c r="BXJ298" s="579"/>
      <c r="BXK298" s="581"/>
      <c r="BXL298" s="163"/>
      <c r="BXM298" s="163"/>
      <c r="BXN298" s="579"/>
      <c r="BXO298" s="581"/>
      <c r="BXP298" s="163"/>
      <c r="BXQ298" s="163"/>
      <c r="BXR298" s="579"/>
      <c r="BXS298" s="581"/>
      <c r="BXT298" s="163"/>
      <c r="BXU298" s="163"/>
      <c r="BXV298" s="579"/>
      <c r="BXW298" s="581"/>
      <c r="BXX298" s="163"/>
      <c r="BXY298" s="163"/>
      <c r="BXZ298" s="579"/>
      <c r="BYA298" s="581"/>
      <c r="BYB298" s="163"/>
      <c r="BYC298" s="163"/>
      <c r="BYD298" s="579"/>
      <c r="BYE298" s="581"/>
      <c r="BYF298" s="163"/>
      <c r="BYG298" s="163"/>
      <c r="BYH298" s="579"/>
      <c r="BYI298" s="581"/>
      <c r="BYJ298" s="163"/>
      <c r="BYK298" s="163"/>
      <c r="BYL298" s="579"/>
      <c r="BYM298" s="581"/>
      <c r="BYN298" s="163"/>
      <c r="BYO298" s="163"/>
      <c r="BYP298" s="579"/>
      <c r="BYQ298" s="581"/>
      <c r="BYR298" s="163"/>
      <c r="BYS298" s="163"/>
      <c r="BYT298" s="579"/>
      <c r="BYU298" s="581"/>
      <c r="BYV298" s="163"/>
      <c r="BYW298" s="163"/>
      <c r="BYX298" s="579"/>
      <c r="BYY298" s="581"/>
      <c r="BYZ298" s="163"/>
      <c r="BZA298" s="163"/>
      <c r="BZB298" s="579"/>
      <c r="BZC298" s="581"/>
      <c r="BZD298" s="163"/>
      <c r="BZE298" s="163"/>
      <c r="BZF298" s="579"/>
      <c r="BZG298" s="581"/>
      <c r="BZH298" s="163"/>
      <c r="BZI298" s="163"/>
      <c r="BZJ298" s="579"/>
      <c r="BZK298" s="581"/>
      <c r="BZL298" s="163"/>
      <c r="BZM298" s="163"/>
      <c r="BZN298" s="579"/>
      <c r="BZO298" s="581"/>
      <c r="BZP298" s="163"/>
      <c r="BZQ298" s="163"/>
      <c r="BZR298" s="579"/>
      <c r="BZS298" s="581"/>
      <c r="BZT298" s="163"/>
      <c r="BZU298" s="163"/>
      <c r="BZV298" s="579"/>
      <c r="BZW298" s="581"/>
      <c r="BZX298" s="163"/>
      <c r="BZY298" s="163"/>
      <c r="BZZ298" s="579"/>
      <c r="CAA298" s="581"/>
      <c r="CAB298" s="163"/>
      <c r="CAC298" s="163"/>
      <c r="CAD298" s="579"/>
      <c r="CAE298" s="581"/>
      <c r="CAF298" s="163"/>
      <c r="CAG298" s="163"/>
      <c r="CAH298" s="579"/>
      <c r="CAI298" s="581"/>
      <c r="CAJ298" s="163"/>
      <c r="CAK298" s="163"/>
      <c r="CAL298" s="579"/>
      <c r="CAM298" s="581"/>
      <c r="CAN298" s="163"/>
      <c r="CAO298" s="163"/>
      <c r="CAP298" s="579"/>
      <c r="CAQ298" s="581"/>
      <c r="CAR298" s="163"/>
      <c r="CAS298" s="163"/>
      <c r="CAT298" s="579"/>
      <c r="CAU298" s="581"/>
      <c r="CAV298" s="163"/>
      <c r="CAW298" s="163"/>
      <c r="CAX298" s="579"/>
      <c r="CAY298" s="581"/>
      <c r="CAZ298" s="163"/>
      <c r="CBA298" s="163"/>
      <c r="CBB298" s="579"/>
      <c r="CBC298" s="581"/>
      <c r="CBD298" s="163"/>
      <c r="CBE298" s="163"/>
      <c r="CBF298" s="579"/>
      <c r="CBG298" s="581"/>
      <c r="CBH298" s="163"/>
      <c r="CBI298" s="163"/>
      <c r="CBJ298" s="579"/>
      <c r="CBK298" s="581"/>
      <c r="CBL298" s="163"/>
      <c r="CBM298" s="163"/>
      <c r="CBN298" s="579"/>
      <c r="CBO298" s="581"/>
      <c r="CBP298" s="163"/>
      <c r="CBQ298" s="163"/>
      <c r="CBR298" s="579"/>
      <c r="CBS298" s="581"/>
      <c r="CBT298" s="163"/>
      <c r="CBU298" s="163"/>
      <c r="CBV298" s="579"/>
      <c r="CBW298" s="581"/>
      <c r="CBX298" s="163"/>
      <c r="CBY298" s="163"/>
      <c r="CBZ298" s="579"/>
      <c r="CCA298" s="581"/>
      <c r="CCB298" s="163"/>
      <c r="CCC298" s="163"/>
      <c r="CCD298" s="579"/>
      <c r="CCE298" s="581"/>
      <c r="CCF298" s="163"/>
      <c r="CCG298" s="163"/>
      <c r="CCH298" s="579"/>
      <c r="CCI298" s="581"/>
      <c r="CCJ298" s="163"/>
      <c r="CCK298" s="163"/>
      <c r="CCL298" s="579"/>
      <c r="CCM298" s="581"/>
      <c r="CCN298" s="163"/>
      <c r="CCO298" s="163"/>
      <c r="CCP298" s="579"/>
      <c r="CCQ298" s="581"/>
      <c r="CCR298" s="163"/>
      <c r="CCS298" s="163"/>
      <c r="CCT298" s="579"/>
      <c r="CCU298" s="581"/>
      <c r="CCV298" s="163"/>
      <c r="CCW298" s="163"/>
      <c r="CCX298" s="579"/>
      <c r="CCY298" s="581"/>
      <c r="CCZ298" s="163"/>
      <c r="CDA298" s="163"/>
      <c r="CDB298" s="579"/>
      <c r="CDC298" s="581"/>
      <c r="CDD298" s="163"/>
      <c r="CDE298" s="163"/>
      <c r="CDF298" s="579"/>
      <c r="CDG298" s="581"/>
      <c r="CDH298" s="163"/>
      <c r="CDI298" s="163"/>
      <c r="CDJ298" s="579"/>
      <c r="CDK298" s="581"/>
      <c r="CDL298" s="163"/>
      <c r="CDM298" s="163"/>
      <c r="CDN298" s="579"/>
      <c r="CDO298" s="581"/>
      <c r="CDP298" s="163"/>
      <c r="CDQ298" s="163"/>
      <c r="CDR298" s="579"/>
      <c r="CDS298" s="581"/>
      <c r="CDT298" s="163"/>
      <c r="CDU298" s="163"/>
      <c r="CDV298" s="579"/>
      <c r="CDW298" s="581"/>
      <c r="CDX298" s="163"/>
      <c r="CDY298" s="163"/>
      <c r="CDZ298" s="579"/>
      <c r="CEA298" s="581"/>
      <c r="CEB298" s="163"/>
      <c r="CEC298" s="163"/>
      <c r="CED298" s="579"/>
      <c r="CEE298" s="581"/>
      <c r="CEF298" s="163"/>
      <c r="CEG298" s="163"/>
      <c r="CEH298" s="579"/>
      <c r="CEI298" s="581"/>
      <c r="CEJ298" s="163"/>
      <c r="CEK298" s="163"/>
      <c r="CEL298" s="579"/>
      <c r="CEM298" s="581"/>
      <c r="CEN298" s="163"/>
      <c r="CEO298" s="163"/>
      <c r="CEP298" s="579"/>
      <c r="CEQ298" s="581"/>
      <c r="CER298" s="163"/>
      <c r="CES298" s="163"/>
      <c r="CET298" s="579"/>
      <c r="CEU298" s="581"/>
      <c r="CEV298" s="163"/>
      <c r="CEW298" s="163"/>
      <c r="CEX298" s="579"/>
      <c r="CEY298" s="581"/>
      <c r="CEZ298" s="163"/>
      <c r="CFA298" s="163"/>
      <c r="CFB298" s="579"/>
      <c r="CFC298" s="581"/>
      <c r="CFD298" s="163"/>
      <c r="CFE298" s="163"/>
      <c r="CFF298" s="579"/>
      <c r="CFG298" s="581"/>
      <c r="CFH298" s="163"/>
      <c r="CFI298" s="163"/>
      <c r="CFJ298" s="579"/>
      <c r="CFK298" s="581"/>
      <c r="CFL298" s="163"/>
      <c r="CFM298" s="163"/>
      <c r="CFN298" s="579"/>
      <c r="CFO298" s="581"/>
      <c r="CFP298" s="163"/>
      <c r="CFQ298" s="163"/>
      <c r="CFR298" s="579"/>
      <c r="CFS298" s="581"/>
      <c r="CFT298" s="163"/>
      <c r="CFU298" s="163"/>
      <c r="CFV298" s="579"/>
      <c r="CFW298" s="581"/>
      <c r="CFX298" s="163"/>
      <c r="CFY298" s="163"/>
      <c r="CFZ298" s="579"/>
      <c r="CGA298" s="581"/>
      <c r="CGB298" s="163"/>
      <c r="CGC298" s="163"/>
      <c r="CGD298" s="579"/>
      <c r="CGE298" s="581"/>
      <c r="CGF298" s="163"/>
      <c r="CGG298" s="163"/>
      <c r="CGH298" s="579"/>
      <c r="CGI298" s="581"/>
      <c r="CGJ298" s="163"/>
      <c r="CGK298" s="163"/>
      <c r="CGL298" s="579"/>
      <c r="CGM298" s="581"/>
      <c r="CGN298" s="163"/>
      <c r="CGO298" s="163"/>
      <c r="CGP298" s="579"/>
      <c r="CGQ298" s="581"/>
      <c r="CGR298" s="163"/>
      <c r="CGS298" s="163"/>
      <c r="CGT298" s="579"/>
      <c r="CGU298" s="581"/>
      <c r="CGV298" s="163"/>
      <c r="CGW298" s="163"/>
      <c r="CGX298" s="579"/>
      <c r="CGY298" s="581"/>
      <c r="CGZ298" s="163"/>
      <c r="CHA298" s="163"/>
      <c r="CHB298" s="579"/>
      <c r="CHC298" s="581"/>
      <c r="CHD298" s="163"/>
      <c r="CHE298" s="163"/>
      <c r="CHF298" s="579"/>
      <c r="CHG298" s="581"/>
      <c r="CHH298" s="163"/>
      <c r="CHI298" s="163"/>
      <c r="CHJ298" s="579"/>
      <c r="CHK298" s="581"/>
      <c r="CHL298" s="163"/>
      <c r="CHM298" s="163"/>
      <c r="CHN298" s="579"/>
      <c r="CHO298" s="581"/>
      <c r="CHP298" s="163"/>
      <c r="CHQ298" s="163"/>
      <c r="CHR298" s="579"/>
      <c r="CHS298" s="581"/>
      <c r="CHT298" s="163"/>
      <c r="CHU298" s="163"/>
      <c r="CHV298" s="579"/>
      <c r="CHW298" s="581"/>
      <c r="CHX298" s="163"/>
      <c r="CHY298" s="163"/>
      <c r="CHZ298" s="579"/>
      <c r="CIA298" s="581"/>
      <c r="CIB298" s="163"/>
      <c r="CIC298" s="163"/>
      <c r="CID298" s="579"/>
      <c r="CIE298" s="581"/>
      <c r="CIF298" s="163"/>
      <c r="CIG298" s="163"/>
      <c r="CIH298" s="579"/>
      <c r="CII298" s="581"/>
      <c r="CIJ298" s="163"/>
      <c r="CIK298" s="163"/>
      <c r="CIL298" s="579"/>
      <c r="CIM298" s="581"/>
      <c r="CIN298" s="163"/>
      <c r="CIO298" s="163"/>
      <c r="CIP298" s="579"/>
      <c r="CIQ298" s="581"/>
      <c r="CIR298" s="163"/>
      <c r="CIS298" s="163"/>
      <c r="CIT298" s="579"/>
      <c r="CIU298" s="581"/>
      <c r="CIV298" s="163"/>
      <c r="CIW298" s="163"/>
      <c r="CIX298" s="579"/>
      <c r="CIY298" s="581"/>
      <c r="CIZ298" s="163"/>
      <c r="CJA298" s="163"/>
      <c r="CJB298" s="579"/>
      <c r="CJC298" s="581"/>
      <c r="CJD298" s="163"/>
      <c r="CJE298" s="163"/>
      <c r="CJF298" s="579"/>
      <c r="CJG298" s="581"/>
      <c r="CJH298" s="163"/>
      <c r="CJI298" s="163"/>
      <c r="CJJ298" s="579"/>
      <c r="CJK298" s="581"/>
      <c r="CJL298" s="163"/>
      <c r="CJM298" s="163"/>
      <c r="CJN298" s="579"/>
      <c r="CJO298" s="581"/>
      <c r="CJP298" s="163"/>
      <c r="CJQ298" s="163"/>
      <c r="CJR298" s="579"/>
      <c r="CJS298" s="581"/>
      <c r="CJT298" s="163"/>
      <c r="CJU298" s="163"/>
      <c r="CJV298" s="579"/>
      <c r="CJW298" s="581"/>
      <c r="CJX298" s="163"/>
      <c r="CJY298" s="163"/>
      <c r="CJZ298" s="579"/>
      <c r="CKA298" s="581"/>
      <c r="CKB298" s="163"/>
      <c r="CKC298" s="163"/>
      <c r="CKD298" s="579"/>
      <c r="CKE298" s="581"/>
      <c r="CKF298" s="163"/>
      <c r="CKG298" s="163"/>
      <c r="CKH298" s="579"/>
      <c r="CKI298" s="581"/>
      <c r="CKJ298" s="163"/>
      <c r="CKK298" s="163"/>
      <c r="CKL298" s="579"/>
      <c r="CKM298" s="581"/>
      <c r="CKN298" s="163"/>
      <c r="CKO298" s="163"/>
      <c r="CKP298" s="579"/>
      <c r="CKQ298" s="581"/>
      <c r="CKR298" s="163"/>
      <c r="CKS298" s="163"/>
      <c r="CKT298" s="579"/>
      <c r="CKU298" s="581"/>
      <c r="CKV298" s="163"/>
      <c r="CKW298" s="163"/>
      <c r="CKX298" s="579"/>
      <c r="CKY298" s="581"/>
      <c r="CKZ298" s="163"/>
      <c r="CLA298" s="163"/>
      <c r="CLB298" s="579"/>
      <c r="CLC298" s="581"/>
      <c r="CLD298" s="163"/>
      <c r="CLE298" s="163"/>
      <c r="CLF298" s="579"/>
      <c r="CLG298" s="581"/>
      <c r="CLH298" s="163"/>
      <c r="CLI298" s="163"/>
      <c r="CLJ298" s="579"/>
      <c r="CLK298" s="581"/>
      <c r="CLL298" s="163"/>
      <c r="CLM298" s="163"/>
      <c r="CLN298" s="579"/>
      <c r="CLO298" s="581"/>
      <c r="CLP298" s="163"/>
      <c r="CLQ298" s="163"/>
      <c r="CLR298" s="579"/>
      <c r="CLS298" s="581"/>
      <c r="CLT298" s="163"/>
      <c r="CLU298" s="163"/>
      <c r="CLV298" s="579"/>
      <c r="CLW298" s="581"/>
      <c r="CLX298" s="163"/>
      <c r="CLY298" s="163"/>
      <c r="CLZ298" s="579"/>
      <c r="CMA298" s="581"/>
      <c r="CMB298" s="163"/>
      <c r="CMC298" s="163"/>
      <c r="CMD298" s="579"/>
      <c r="CME298" s="581"/>
      <c r="CMF298" s="163"/>
      <c r="CMG298" s="163"/>
      <c r="CMH298" s="579"/>
      <c r="CMI298" s="581"/>
      <c r="CMJ298" s="163"/>
      <c r="CMK298" s="163"/>
      <c r="CML298" s="579"/>
      <c r="CMM298" s="581"/>
      <c r="CMN298" s="163"/>
      <c r="CMO298" s="163"/>
      <c r="CMP298" s="579"/>
      <c r="CMQ298" s="581"/>
      <c r="CMR298" s="163"/>
      <c r="CMS298" s="163"/>
      <c r="CMT298" s="579"/>
      <c r="CMU298" s="581"/>
      <c r="CMV298" s="163"/>
      <c r="CMW298" s="163"/>
      <c r="CMX298" s="579"/>
      <c r="CMY298" s="581"/>
      <c r="CMZ298" s="163"/>
      <c r="CNA298" s="163"/>
      <c r="CNB298" s="579"/>
      <c r="CNC298" s="581"/>
      <c r="CND298" s="163"/>
      <c r="CNE298" s="163"/>
      <c r="CNF298" s="579"/>
      <c r="CNG298" s="581"/>
      <c r="CNH298" s="163"/>
      <c r="CNI298" s="163"/>
      <c r="CNJ298" s="579"/>
      <c r="CNK298" s="581"/>
      <c r="CNL298" s="163"/>
      <c r="CNM298" s="163"/>
      <c r="CNN298" s="579"/>
      <c r="CNO298" s="581"/>
      <c r="CNP298" s="163"/>
      <c r="CNQ298" s="163"/>
      <c r="CNR298" s="579"/>
      <c r="CNS298" s="581"/>
      <c r="CNT298" s="163"/>
      <c r="CNU298" s="163"/>
      <c r="CNV298" s="579"/>
      <c r="CNW298" s="581"/>
      <c r="CNX298" s="163"/>
      <c r="CNY298" s="163"/>
      <c r="CNZ298" s="579"/>
      <c r="COA298" s="581"/>
      <c r="COB298" s="163"/>
      <c r="COC298" s="163"/>
      <c r="COD298" s="579"/>
      <c r="COE298" s="581"/>
      <c r="COF298" s="163"/>
      <c r="COG298" s="163"/>
      <c r="COH298" s="579"/>
      <c r="COI298" s="581"/>
      <c r="COJ298" s="163"/>
      <c r="COK298" s="163"/>
      <c r="COL298" s="579"/>
      <c r="COM298" s="581"/>
      <c r="CON298" s="163"/>
      <c r="COO298" s="163"/>
      <c r="COP298" s="579"/>
      <c r="COQ298" s="581"/>
      <c r="COR298" s="163"/>
      <c r="COS298" s="163"/>
      <c r="COT298" s="579"/>
      <c r="COU298" s="581"/>
      <c r="COV298" s="163"/>
      <c r="COW298" s="163"/>
      <c r="COX298" s="579"/>
      <c r="COY298" s="581"/>
      <c r="COZ298" s="163"/>
      <c r="CPA298" s="163"/>
      <c r="CPB298" s="579"/>
      <c r="CPC298" s="581"/>
      <c r="CPD298" s="163"/>
      <c r="CPE298" s="163"/>
      <c r="CPF298" s="579"/>
      <c r="CPG298" s="581"/>
      <c r="CPH298" s="163"/>
      <c r="CPI298" s="163"/>
      <c r="CPJ298" s="579"/>
      <c r="CPK298" s="581"/>
      <c r="CPL298" s="163"/>
      <c r="CPM298" s="163"/>
      <c r="CPN298" s="579"/>
      <c r="CPO298" s="581"/>
      <c r="CPP298" s="163"/>
      <c r="CPQ298" s="163"/>
      <c r="CPR298" s="579"/>
      <c r="CPS298" s="581"/>
      <c r="CPT298" s="163"/>
      <c r="CPU298" s="163"/>
      <c r="CPV298" s="579"/>
      <c r="CPW298" s="581"/>
      <c r="CPX298" s="163"/>
      <c r="CPY298" s="163"/>
      <c r="CPZ298" s="579"/>
      <c r="CQA298" s="581"/>
      <c r="CQB298" s="163"/>
      <c r="CQC298" s="163"/>
      <c r="CQD298" s="579"/>
      <c r="CQE298" s="581"/>
      <c r="CQF298" s="163"/>
      <c r="CQG298" s="163"/>
      <c r="CQH298" s="579"/>
      <c r="CQI298" s="581"/>
      <c r="CQJ298" s="163"/>
      <c r="CQK298" s="163"/>
      <c r="CQL298" s="579"/>
      <c r="CQM298" s="581"/>
      <c r="CQN298" s="163"/>
      <c r="CQO298" s="163"/>
      <c r="CQP298" s="579"/>
      <c r="CQQ298" s="581"/>
      <c r="CQR298" s="163"/>
      <c r="CQS298" s="163"/>
      <c r="CQT298" s="579"/>
      <c r="CQU298" s="581"/>
      <c r="CQV298" s="163"/>
      <c r="CQW298" s="163"/>
      <c r="CQX298" s="579"/>
      <c r="CQY298" s="581"/>
      <c r="CQZ298" s="163"/>
      <c r="CRA298" s="163"/>
      <c r="CRB298" s="579"/>
      <c r="CRC298" s="581"/>
      <c r="CRD298" s="163"/>
      <c r="CRE298" s="163"/>
      <c r="CRF298" s="579"/>
      <c r="CRG298" s="581"/>
      <c r="CRH298" s="163"/>
      <c r="CRI298" s="163"/>
      <c r="CRJ298" s="579"/>
      <c r="CRK298" s="581"/>
      <c r="CRL298" s="163"/>
      <c r="CRM298" s="163"/>
      <c r="CRN298" s="579"/>
      <c r="CRO298" s="581"/>
      <c r="CRP298" s="163"/>
      <c r="CRQ298" s="163"/>
      <c r="CRR298" s="579"/>
      <c r="CRS298" s="581"/>
      <c r="CRT298" s="163"/>
      <c r="CRU298" s="163"/>
      <c r="CRV298" s="579"/>
      <c r="CRW298" s="581"/>
      <c r="CRX298" s="163"/>
      <c r="CRY298" s="163"/>
      <c r="CRZ298" s="579"/>
      <c r="CSA298" s="581"/>
      <c r="CSB298" s="163"/>
      <c r="CSC298" s="163"/>
      <c r="CSD298" s="579"/>
      <c r="CSE298" s="581"/>
      <c r="CSF298" s="163"/>
      <c r="CSG298" s="163"/>
      <c r="CSH298" s="579"/>
      <c r="CSI298" s="581"/>
      <c r="CSJ298" s="163"/>
      <c r="CSK298" s="163"/>
      <c r="CSL298" s="579"/>
      <c r="CSM298" s="581"/>
      <c r="CSN298" s="163"/>
      <c r="CSO298" s="163"/>
      <c r="CSP298" s="579"/>
      <c r="CSQ298" s="581"/>
      <c r="CSR298" s="163"/>
      <c r="CSS298" s="163"/>
      <c r="CST298" s="579"/>
      <c r="CSU298" s="581"/>
      <c r="CSV298" s="163"/>
      <c r="CSW298" s="163"/>
      <c r="CSX298" s="579"/>
      <c r="CSY298" s="581"/>
      <c r="CSZ298" s="163"/>
      <c r="CTA298" s="163"/>
      <c r="CTB298" s="579"/>
      <c r="CTC298" s="581"/>
      <c r="CTD298" s="163"/>
      <c r="CTE298" s="163"/>
      <c r="CTF298" s="579"/>
      <c r="CTG298" s="581"/>
      <c r="CTH298" s="163"/>
      <c r="CTI298" s="163"/>
      <c r="CTJ298" s="579"/>
      <c r="CTK298" s="581"/>
      <c r="CTL298" s="163"/>
      <c r="CTM298" s="163"/>
      <c r="CTN298" s="579"/>
      <c r="CTO298" s="581"/>
      <c r="CTP298" s="163"/>
      <c r="CTQ298" s="163"/>
      <c r="CTR298" s="579"/>
      <c r="CTS298" s="581"/>
      <c r="CTT298" s="163"/>
      <c r="CTU298" s="163"/>
      <c r="CTV298" s="579"/>
      <c r="CTW298" s="581"/>
      <c r="CTX298" s="163"/>
      <c r="CTY298" s="163"/>
      <c r="CTZ298" s="579"/>
      <c r="CUA298" s="581"/>
      <c r="CUB298" s="163"/>
      <c r="CUC298" s="163"/>
      <c r="CUD298" s="579"/>
      <c r="CUE298" s="581"/>
      <c r="CUF298" s="163"/>
      <c r="CUG298" s="163"/>
      <c r="CUH298" s="579"/>
      <c r="CUI298" s="581"/>
      <c r="CUJ298" s="163"/>
      <c r="CUK298" s="163"/>
      <c r="CUL298" s="579"/>
      <c r="CUM298" s="581"/>
      <c r="CUN298" s="163"/>
      <c r="CUO298" s="163"/>
      <c r="CUP298" s="579"/>
      <c r="CUQ298" s="581"/>
      <c r="CUR298" s="163"/>
      <c r="CUS298" s="163"/>
      <c r="CUT298" s="579"/>
      <c r="CUU298" s="581"/>
      <c r="CUV298" s="163"/>
      <c r="CUW298" s="163"/>
      <c r="CUX298" s="579"/>
      <c r="CUY298" s="581"/>
      <c r="CUZ298" s="163"/>
      <c r="CVA298" s="163"/>
      <c r="CVB298" s="579"/>
      <c r="CVC298" s="581"/>
      <c r="CVD298" s="163"/>
      <c r="CVE298" s="163"/>
      <c r="CVF298" s="579"/>
      <c r="CVG298" s="581"/>
      <c r="CVH298" s="163"/>
      <c r="CVI298" s="163"/>
      <c r="CVJ298" s="579"/>
      <c r="CVK298" s="581"/>
      <c r="CVL298" s="163"/>
      <c r="CVM298" s="163"/>
      <c r="CVN298" s="579"/>
      <c r="CVO298" s="581"/>
      <c r="CVP298" s="163"/>
      <c r="CVQ298" s="163"/>
      <c r="CVR298" s="579"/>
      <c r="CVS298" s="581"/>
      <c r="CVT298" s="163"/>
      <c r="CVU298" s="163"/>
      <c r="CVV298" s="579"/>
      <c r="CVW298" s="581"/>
      <c r="CVX298" s="163"/>
      <c r="CVY298" s="163"/>
      <c r="CVZ298" s="579"/>
      <c r="CWA298" s="581"/>
      <c r="CWB298" s="163"/>
      <c r="CWC298" s="163"/>
      <c r="CWD298" s="579"/>
      <c r="CWE298" s="581"/>
      <c r="CWF298" s="163"/>
      <c r="CWG298" s="163"/>
      <c r="CWH298" s="579"/>
      <c r="CWI298" s="581"/>
      <c r="CWJ298" s="163"/>
      <c r="CWK298" s="163"/>
      <c r="CWL298" s="579"/>
      <c r="CWM298" s="581"/>
      <c r="CWN298" s="163"/>
      <c r="CWO298" s="163"/>
      <c r="CWP298" s="579"/>
      <c r="CWQ298" s="581"/>
      <c r="CWR298" s="163"/>
      <c r="CWS298" s="163"/>
      <c r="CWT298" s="579"/>
      <c r="CWU298" s="581"/>
      <c r="CWV298" s="163"/>
      <c r="CWW298" s="163"/>
      <c r="CWX298" s="579"/>
      <c r="CWY298" s="581"/>
      <c r="CWZ298" s="163"/>
      <c r="CXA298" s="163"/>
      <c r="CXB298" s="579"/>
      <c r="CXC298" s="581"/>
      <c r="CXD298" s="163"/>
      <c r="CXE298" s="163"/>
      <c r="CXF298" s="579"/>
      <c r="CXG298" s="581"/>
      <c r="CXH298" s="163"/>
      <c r="CXI298" s="163"/>
      <c r="CXJ298" s="579"/>
      <c r="CXK298" s="581"/>
      <c r="CXL298" s="163"/>
      <c r="CXM298" s="163"/>
      <c r="CXN298" s="579"/>
      <c r="CXO298" s="581"/>
      <c r="CXP298" s="163"/>
      <c r="CXQ298" s="163"/>
      <c r="CXR298" s="579"/>
      <c r="CXS298" s="581"/>
      <c r="CXT298" s="163"/>
      <c r="CXU298" s="163"/>
      <c r="CXV298" s="579"/>
      <c r="CXW298" s="581"/>
      <c r="CXX298" s="163"/>
      <c r="CXY298" s="163"/>
      <c r="CXZ298" s="579"/>
      <c r="CYA298" s="581"/>
      <c r="CYB298" s="163"/>
      <c r="CYC298" s="163"/>
      <c r="CYD298" s="579"/>
      <c r="CYE298" s="581"/>
      <c r="CYF298" s="163"/>
      <c r="CYG298" s="163"/>
      <c r="CYH298" s="579"/>
      <c r="CYI298" s="581"/>
      <c r="CYJ298" s="163"/>
      <c r="CYK298" s="163"/>
      <c r="CYL298" s="579"/>
      <c r="CYM298" s="581"/>
      <c r="CYN298" s="163"/>
      <c r="CYO298" s="163"/>
      <c r="CYP298" s="579"/>
      <c r="CYQ298" s="581"/>
      <c r="CYR298" s="163"/>
      <c r="CYS298" s="163"/>
      <c r="CYT298" s="579"/>
      <c r="CYU298" s="581"/>
      <c r="CYV298" s="163"/>
      <c r="CYW298" s="163"/>
      <c r="CYX298" s="579"/>
      <c r="CYY298" s="581"/>
      <c r="CYZ298" s="163"/>
      <c r="CZA298" s="163"/>
      <c r="CZB298" s="579"/>
      <c r="CZC298" s="581"/>
      <c r="CZD298" s="163"/>
      <c r="CZE298" s="163"/>
      <c r="CZF298" s="579"/>
      <c r="CZG298" s="581"/>
      <c r="CZH298" s="163"/>
      <c r="CZI298" s="163"/>
      <c r="CZJ298" s="579"/>
      <c r="CZK298" s="581"/>
      <c r="CZL298" s="163"/>
      <c r="CZM298" s="163"/>
      <c r="CZN298" s="579"/>
      <c r="CZO298" s="581"/>
      <c r="CZP298" s="163"/>
      <c r="CZQ298" s="163"/>
      <c r="CZR298" s="579"/>
      <c r="CZS298" s="581"/>
      <c r="CZT298" s="163"/>
      <c r="CZU298" s="163"/>
      <c r="CZV298" s="579"/>
      <c r="CZW298" s="581"/>
      <c r="CZX298" s="163"/>
      <c r="CZY298" s="163"/>
      <c r="CZZ298" s="579"/>
      <c r="DAA298" s="581"/>
      <c r="DAB298" s="163"/>
      <c r="DAC298" s="163"/>
      <c r="DAD298" s="579"/>
      <c r="DAE298" s="581"/>
      <c r="DAF298" s="163"/>
      <c r="DAG298" s="163"/>
      <c r="DAH298" s="579"/>
      <c r="DAI298" s="581"/>
      <c r="DAJ298" s="163"/>
      <c r="DAK298" s="163"/>
      <c r="DAL298" s="579"/>
      <c r="DAM298" s="581"/>
      <c r="DAN298" s="163"/>
      <c r="DAO298" s="163"/>
      <c r="DAP298" s="579"/>
      <c r="DAQ298" s="581"/>
      <c r="DAR298" s="163"/>
      <c r="DAS298" s="163"/>
      <c r="DAT298" s="579"/>
      <c r="DAU298" s="581"/>
      <c r="DAV298" s="163"/>
      <c r="DAW298" s="163"/>
      <c r="DAX298" s="579"/>
      <c r="DAY298" s="581"/>
      <c r="DAZ298" s="163"/>
      <c r="DBA298" s="163"/>
      <c r="DBB298" s="579"/>
      <c r="DBC298" s="581"/>
      <c r="DBD298" s="163"/>
      <c r="DBE298" s="163"/>
      <c r="DBF298" s="579"/>
      <c r="DBG298" s="581"/>
      <c r="DBH298" s="163"/>
      <c r="DBI298" s="163"/>
      <c r="DBJ298" s="579"/>
      <c r="DBK298" s="581"/>
      <c r="DBL298" s="163"/>
      <c r="DBM298" s="163"/>
      <c r="DBN298" s="579"/>
      <c r="DBO298" s="581"/>
      <c r="DBP298" s="163"/>
      <c r="DBQ298" s="163"/>
      <c r="DBR298" s="579"/>
      <c r="DBS298" s="581"/>
      <c r="DBT298" s="163"/>
      <c r="DBU298" s="163"/>
      <c r="DBV298" s="579"/>
      <c r="DBW298" s="581"/>
      <c r="DBX298" s="163"/>
      <c r="DBY298" s="163"/>
      <c r="DBZ298" s="579"/>
      <c r="DCA298" s="581"/>
      <c r="DCB298" s="163"/>
      <c r="DCC298" s="163"/>
      <c r="DCD298" s="579"/>
      <c r="DCE298" s="581"/>
      <c r="DCF298" s="163"/>
      <c r="DCG298" s="163"/>
      <c r="DCH298" s="579"/>
      <c r="DCI298" s="581"/>
      <c r="DCJ298" s="163"/>
      <c r="DCK298" s="163"/>
      <c r="DCL298" s="579"/>
      <c r="DCM298" s="581"/>
      <c r="DCN298" s="163"/>
      <c r="DCO298" s="163"/>
      <c r="DCP298" s="579"/>
      <c r="DCQ298" s="581"/>
      <c r="DCR298" s="163"/>
      <c r="DCS298" s="163"/>
      <c r="DCT298" s="579"/>
      <c r="DCU298" s="581"/>
      <c r="DCV298" s="163"/>
      <c r="DCW298" s="163"/>
      <c r="DCX298" s="579"/>
      <c r="DCY298" s="581"/>
      <c r="DCZ298" s="163"/>
      <c r="DDA298" s="163"/>
      <c r="DDB298" s="579"/>
      <c r="DDC298" s="581"/>
      <c r="DDD298" s="163"/>
      <c r="DDE298" s="163"/>
      <c r="DDF298" s="579"/>
      <c r="DDG298" s="581"/>
      <c r="DDH298" s="163"/>
      <c r="DDI298" s="163"/>
      <c r="DDJ298" s="579"/>
      <c r="DDK298" s="581"/>
      <c r="DDL298" s="163"/>
      <c r="DDM298" s="163"/>
      <c r="DDN298" s="579"/>
      <c r="DDO298" s="581"/>
      <c r="DDP298" s="163"/>
      <c r="DDQ298" s="163"/>
      <c r="DDR298" s="579"/>
      <c r="DDS298" s="581"/>
      <c r="DDT298" s="163"/>
      <c r="DDU298" s="163"/>
      <c r="DDV298" s="579"/>
      <c r="DDW298" s="581"/>
      <c r="DDX298" s="163"/>
      <c r="DDY298" s="163"/>
      <c r="DDZ298" s="579"/>
      <c r="DEA298" s="581"/>
      <c r="DEB298" s="163"/>
      <c r="DEC298" s="163"/>
      <c r="DED298" s="579"/>
      <c r="DEE298" s="581"/>
      <c r="DEF298" s="163"/>
      <c r="DEG298" s="163"/>
      <c r="DEH298" s="579"/>
      <c r="DEI298" s="581"/>
      <c r="DEJ298" s="163"/>
      <c r="DEK298" s="163"/>
      <c r="DEL298" s="579"/>
      <c r="DEM298" s="581"/>
      <c r="DEN298" s="163"/>
      <c r="DEO298" s="163"/>
      <c r="DEP298" s="579"/>
      <c r="DEQ298" s="581"/>
      <c r="DER298" s="163"/>
      <c r="DES298" s="163"/>
      <c r="DET298" s="579"/>
      <c r="DEU298" s="581"/>
      <c r="DEV298" s="163"/>
      <c r="DEW298" s="163"/>
      <c r="DEX298" s="579"/>
      <c r="DEY298" s="581"/>
      <c r="DEZ298" s="163"/>
      <c r="DFA298" s="163"/>
      <c r="DFB298" s="579"/>
      <c r="DFC298" s="581"/>
      <c r="DFD298" s="163"/>
      <c r="DFE298" s="163"/>
      <c r="DFF298" s="579"/>
      <c r="DFG298" s="581"/>
      <c r="DFH298" s="163"/>
      <c r="DFI298" s="163"/>
      <c r="DFJ298" s="579"/>
      <c r="DFK298" s="581"/>
      <c r="DFL298" s="163"/>
      <c r="DFM298" s="163"/>
      <c r="DFN298" s="579"/>
      <c r="DFO298" s="581"/>
      <c r="DFP298" s="163"/>
      <c r="DFQ298" s="163"/>
      <c r="DFR298" s="579"/>
      <c r="DFS298" s="581"/>
      <c r="DFT298" s="163"/>
      <c r="DFU298" s="163"/>
      <c r="DFV298" s="579"/>
      <c r="DFW298" s="581"/>
      <c r="DFX298" s="163"/>
      <c r="DFY298" s="163"/>
      <c r="DFZ298" s="579"/>
      <c r="DGA298" s="581"/>
      <c r="DGB298" s="163"/>
      <c r="DGC298" s="163"/>
      <c r="DGD298" s="579"/>
      <c r="DGE298" s="581"/>
      <c r="DGF298" s="163"/>
      <c r="DGG298" s="163"/>
      <c r="DGH298" s="579"/>
      <c r="DGI298" s="581"/>
      <c r="DGJ298" s="163"/>
      <c r="DGK298" s="163"/>
      <c r="DGL298" s="579"/>
      <c r="DGM298" s="581"/>
      <c r="DGN298" s="163"/>
      <c r="DGO298" s="163"/>
      <c r="DGP298" s="579"/>
      <c r="DGQ298" s="581"/>
      <c r="DGR298" s="163"/>
      <c r="DGS298" s="163"/>
      <c r="DGT298" s="579"/>
      <c r="DGU298" s="581"/>
      <c r="DGV298" s="163"/>
      <c r="DGW298" s="163"/>
      <c r="DGX298" s="579"/>
      <c r="DGY298" s="581"/>
      <c r="DGZ298" s="163"/>
      <c r="DHA298" s="163"/>
      <c r="DHB298" s="579"/>
      <c r="DHC298" s="581"/>
      <c r="DHD298" s="163"/>
      <c r="DHE298" s="163"/>
      <c r="DHF298" s="579"/>
      <c r="DHG298" s="581"/>
      <c r="DHH298" s="163"/>
      <c r="DHI298" s="163"/>
      <c r="DHJ298" s="579"/>
      <c r="DHK298" s="581"/>
      <c r="DHL298" s="163"/>
      <c r="DHM298" s="163"/>
      <c r="DHN298" s="579"/>
      <c r="DHO298" s="581"/>
      <c r="DHP298" s="163"/>
      <c r="DHQ298" s="163"/>
      <c r="DHR298" s="579"/>
      <c r="DHS298" s="581"/>
      <c r="DHT298" s="163"/>
      <c r="DHU298" s="163"/>
      <c r="DHV298" s="579"/>
      <c r="DHW298" s="581"/>
      <c r="DHX298" s="163"/>
      <c r="DHY298" s="163"/>
      <c r="DHZ298" s="579"/>
      <c r="DIA298" s="581"/>
      <c r="DIB298" s="163"/>
      <c r="DIC298" s="163"/>
      <c r="DID298" s="579"/>
      <c r="DIE298" s="581"/>
      <c r="DIF298" s="163"/>
      <c r="DIG298" s="163"/>
      <c r="DIH298" s="579"/>
      <c r="DII298" s="581"/>
      <c r="DIJ298" s="163"/>
      <c r="DIK298" s="163"/>
      <c r="DIL298" s="579"/>
      <c r="DIM298" s="581"/>
      <c r="DIN298" s="163"/>
      <c r="DIO298" s="163"/>
      <c r="DIP298" s="579"/>
      <c r="DIQ298" s="581"/>
      <c r="DIR298" s="163"/>
      <c r="DIS298" s="163"/>
      <c r="DIT298" s="579"/>
      <c r="DIU298" s="581"/>
      <c r="DIV298" s="163"/>
      <c r="DIW298" s="163"/>
      <c r="DIX298" s="579"/>
      <c r="DIY298" s="581"/>
      <c r="DIZ298" s="163"/>
      <c r="DJA298" s="163"/>
      <c r="DJB298" s="579"/>
      <c r="DJC298" s="581"/>
      <c r="DJD298" s="163"/>
      <c r="DJE298" s="163"/>
      <c r="DJF298" s="579"/>
      <c r="DJG298" s="581"/>
      <c r="DJH298" s="163"/>
      <c r="DJI298" s="163"/>
      <c r="DJJ298" s="579"/>
      <c r="DJK298" s="581"/>
      <c r="DJL298" s="163"/>
      <c r="DJM298" s="163"/>
      <c r="DJN298" s="579"/>
      <c r="DJO298" s="581"/>
      <c r="DJP298" s="163"/>
      <c r="DJQ298" s="163"/>
      <c r="DJR298" s="579"/>
      <c r="DJS298" s="581"/>
      <c r="DJT298" s="163"/>
      <c r="DJU298" s="163"/>
      <c r="DJV298" s="579"/>
      <c r="DJW298" s="581"/>
      <c r="DJX298" s="163"/>
      <c r="DJY298" s="163"/>
      <c r="DJZ298" s="579"/>
      <c r="DKA298" s="581"/>
      <c r="DKB298" s="163"/>
      <c r="DKC298" s="163"/>
      <c r="DKD298" s="579"/>
      <c r="DKE298" s="581"/>
      <c r="DKF298" s="163"/>
      <c r="DKG298" s="163"/>
      <c r="DKH298" s="579"/>
      <c r="DKI298" s="581"/>
      <c r="DKJ298" s="163"/>
      <c r="DKK298" s="163"/>
      <c r="DKL298" s="579"/>
      <c r="DKM298" s="581"/>
      <c r="DKN298" s="163"/>
      <c r="DKO298" s="163"/>
      <c r="DKP298" s="579"/>
      <c r="DKQ298" s="581"/>
      <c r="DKR298" s="163"/>
      <c r="DKS298" s="163"/>
      <c r="DKT298" s="579"/>
      <c r="DKU298" s="581"/>
      <c r="DKV298" s="163"/>
      <c r="DKW298" s="163"/>
      <c r="DKX298" s="579"/>
      <c r="DKY298" s="581"/>
      <c r="DKZ298" s="163"/>
      <c r="DLA298" s="163"/>
      <c r="DLB298" s="579"/>
      <c r="DLC298" s="581"/>
      <c r="DLD298" s="163"/>
      <c r="DLE298" s="163"/>
      <c r="DLF298" s="579"/>
      <c r="DLG298" s="581"/>
      <c r="DLH298" s="163"/>
      <c r="DLI298" s="163"/>
      <c r="DLJ298" s="579"/>
      <c r="DLK298" s="581"/>
      <c r="DLL298" s="163"/>
      <c r="DLM298" s="163"/>
      <c r="DLN298" s="579"/>
      <c r="DLO298" s="581"/>
      <c r="DLP298" s="163"/>
      <c r="DLQ298" s="163"/>
      <c r="DLR298" s="579"/>
      <c r="DLS298" s="581"/>
      <c r="DLT298" s="163"/>
      <c r="DLU298" s="163"/>
      <c r="DLV298" s="579"/>
      <c r="DLW298" s="581"/>
      <c r="DLX298" s="163"/>
      <c r="DLY298" s="163"/>
      <c r="DLZ298" s="579"/>
      <c r="DMA298" s="581"/>
      <c r="DMB298" s="163"/>
      <c r="DMC298" s="163"/>
      <c r="DMD298" s="579"/>
      <c r="DME298" s="581"/>
      <c r="DMF298" s="163"/>
      <c r="DMG298" s="163"/>
      <c r="DMH298" s="579"/>
      <c r="DMI298" s="581"/>
      <c r="DMJ298" s="163"/>
      <c r="DMK298" s="163"/>
      <c r="DML298" s="579"/>
      <c r="DMM298" s="581"/>
      <c r="DMN298" s="163"/>
      <c r="DMO298" s="163"/>
      <c r="DMP298" s="579"/>
      <c r="DMQ298" s="581"/>
      <c r="DMR298" s="163"/>
      <c r="DMS298" s="163"/>
      <c r="DMT298" s="579"/>
      <c r="DMU298" s="581"/>
      <c r="DMV298" s="163"/>
      <c r="DMW298" s="163"/>
      <c r="DMX298" s="579"/>
      <c r="DMY298" s="581"/>
      <c r="DMZ298" s="163"/>
      <c r="DNA298" s="163"/>
      <c r="DNB298" s="579"/>
      <c r="DNC298" s="581"/>
      <c r="DND298" s="163"/>
      <c r="DNE298" s="163"/>
      <c r="DNF298" s="579"/>
      <c r="DNG298" s="581"/>
      <c r="DNH298" s="163"/>
      <c r="DNI298" s="163"/>
      <c r="DNJ298" s="579"/>
      <c r="DNK298" s="581"/>
      <c r="DNL298" s="163"/>
      <c r="DNM298" s="163"/>
      <c r="DNN298" s="579"/>
      <c r="DNO298" s="581"/>
      <c r="DNP298" s="163"/>
      <c r="DNQ298" s="163"/>
      <c r="DNR298" s="579"/>
      <c r="DNS298" s="581"/>
      <c r="DNT298" s="163"/>
      <c r="DNU298" s="163"/>
      <c r="DNV298" s="579"/>
      <c r="DNW298" s="581"/>
      <c r="DNX298" s="163"/>
      <c r="DNY298" s="163"/>
      <c r="DNZ298" s="579"/>
      <c r="DOA298" s="581"/>
      <c r="DOB298" s="163"/>
      <c r="DOC298" s="163"/>
      <c r="DOD298" s="579"/>
      <c r="DOE298" s="581"/>
      <c r="DOF298" s="163"/>
      <c r="DOG298" s="163"/>
      <c r="DOH298" s="579"/>
      <c r="DOI298" s="581"/>
      <c r="DOJ298" s="163"/>
      <c r="DOK298" s="163"/>
      <c r="DOL298" s="579"/>
      <c r="DOM298" s="581"/>
      <c r="DON298" s="163"/>
      <c r="DOO298" s="163"/>
      <c r="DOP298" s="579"/>
      <c r="DOQ298" s="581"/>
      <c r="DOR298" s="163"/>
      <c r="DOS298" s="163"/>
      <c r="DOT298" s="579"/>
      <c r="DOU298" s="581"/>
      <c r="DOV298" s="163"/>
      <c r="DOW298" s="163"/>
      <c r="DOX298" s="579"/>
      <c r="DOY298" s="581"/>
      <c r="DOZ298" s="163"/>
      <c r="DPA298" s="163"/>
      <c r="DPB298" s="579"/>
      <c r="DPC298" s="581"/>
      <c r="DPD298" s="163"/>
      <c r="DPE298" s="163"/>
      <c r="DPF298" s="579"/>
      <c r="DPG298" s="581"/>
      <c r="DPH298" s="163"/>
      <c r="DPI298" s="163"/>
      <c r="DPJ298" s="579"/>
      <c r="DPK298" s="581"/>
      <c r="DPL298" s="163"/>
      <c r="DPM298" s="163"/>
      <c r="DPN298" s="579"/>
      <c r="DPO298" s="581"/>
      <c r="DPP298" s="163"/>
      <c r="DPQ298" s="163"/>
      <c r="DPR298" s="579"/>
      <c r="DPS298" s="581"/>
      <c r="DPT298" s="163"/>
      <c r="DPU298" s="163"/>
      <c r="DPV298" s="579"/>
      <c r="DPW298" s="581"/>
      <c r="DPX298" s="163"/>
      <c r="DPY298" s="163"/>
      <c r="DPZ298" s="579"/>
      <c r="DQA298" s="581"/>
      <c r="DQB298" s="163"/>
      <c r="DQC298" s="163"/>
      <c r="DQD298" s="579"/>
      <c r="DQE298" s="581"/>
      <c r="DQF298" s="163"/>
      <c r="DQG298" s="163"/>
      <c r="DQH298" s="579"/>
      <c r="DQI298" s="581"/>
      <c r="DQJ298" s="163"/>
      <c r="DQK298" s="163"/>
      <c r="DQL298" s="579"/>
      <c r="DQM298" s="581"/>
      <c r="DQN298" s="163"/>
      <c r="DQO298" s="163"/>
      <c r="DQP298" s="579"/>
      <c r="DQQ298" s="581"/>
      <c r="DQR298" s="163"/>
      <c r="DQS298" s="163"/>
      <c r="DQT298" s="579"/>
      <c r="DQU298" s="581"/>
      <c r="DQV298" s="163"/>
      <c r="DQW298" s="163"/>
      <c r="DQX298" s="579"/>
      <c r="DQY298" s="581"/>
      <c r="DQZ298" s="163"/>
      <c r="DRA298" s="163"/>
      <c r="DRB298" s="579"/>
      <c r="DRC298" s="581"/>
      <c r="DRD298" s="163"/>
      <c r="DRE298" s="163"/>
      <c r="DRF298" s="579"/>
      <c r="DRG298" s="581"/>
      <c r="DRH298" s="163"/>
      <c r="DRI298" s="163"/>
      <c r="DRJ298" s="579"/>
      <c r="DRK298" s="581"/>
      <c r="DRL298" s="163"/>
      <c r="DRM298" s="163"/>
      <c r="DRN298" s="579"/>
      <c r="DRO298" s="581"/>
      <c r="DRP298" s="163"/>
      <c r="DRQ298" s="163"/>
      <c r="DRR298" s="579"/>
      <c r="DRS298" s="581"/>
      <c r="DRT298" s="163"/>
      <c r="DRU298" s="163"/>
      <c r="DRV298" s="579"/>
      <c r="DRW298" s="581"/>
      <c r="DRX298" s="163"/>
      <c r="DRY298" s="163"/>
      <c r="DRZ298" s="579"/>
      <c r="DSA298" s="581"/>
      <c r="DSB298" s="163"/>
      <c r="DSC298" s="163"/>
      <c r="DSD298" s="579"/>
      <c r="DSE298" s="581"/>
      <c r="DSF298" s="163"/>
      <c r="DSG298" s="163"/>
      <c r="DSH298" s="579"/>
      <c r="DSI298" s="581"/>
      <c r="DSJ298" s="163"/>
      <c r="DSK298" s="163"/>
      <c r="DSL298" s="579"/>
      <c r="DSM298" s="581"/>
      <c r="DSN298" s="163"/>
      <c r="DSO298" s="163"/>
      <c r="DSP298" s="579"/>
      <c r="DSQ298" s="581"/>
      <c r="DSR298" s="163"/>
      <c r="DSS298" s="163"/>
      <c r="DST298" s="579"/>
      <c r="DSU298" s="581"/>
      <c r="DSV298" s="163"/>
      <c r="DSW298" s="163"/>
      <c r="DSX298" s="579"/>
      <c r="DSY298" s="581"/>
      <c r="DSZ298" s="163"/>
      <c r="DTA298" s="163"/>
      <c r="DTB298" s="579"/>
      <c r="DTC298" s="581"/>
      <c r="DTD298" s="163"/>
      <c r="DTE298" s="163"/>
      <c r="DTF298" s="579"/>
      <c r="DTG298" s="581"/>
      <c r="DTH298" s="163"/>
      <c r="DTI298" s="163"/>
      <c r="DTJ298" s="579"/>
      <c r="DTK298" s="581"/>
      <c r="DTL298" s="163"/>
      <c r="DTM298" s="163"/>
      <c r="DTN298" s="579"/>
      <c r="DTO298" s="581"/>
      <c r="DTP298" s="163"/>
      <c r="DTQ298" s="163"/>
      <c r="DTR298" s="579"/>
      <c r="DTS298" s="581"/>
      <c r="DTT298" s="163"/>
      <c r="DTU298" s="163"/>
      <c r="DTV298" s="579"/>
      <c r="DTW298" s="581"/>
      <c r="DTX298" s="163"/>
      <c r="DTY298" s="163"/>
      <c r="DTZ298" s="579"/>
      <c r="DUA298" s="581"/>
      <c r="DUB298" s="163"/>
      <c r="DUC298" s="163"/>
      <c r="DUD298" s="579"/>
      <c r="DUE298" s="581"/>
      <c r="DUF298" s="163"/>
      <c r="DUG298" s="163"/>
      <c r="DUH298" s="579"/>
      <c r="DUI298" s="581"/>
      <c r="DUJ298" s="163"/>
      <c r="DUK298" s="163"/>
      <c r="DUL298" s="579"/>
      <c r="DUM298" s="581"/>
      <c r="DUN298" s="163"/>
      <c r="DUO298" s="163"/>
      <c r="DUP298" s="579"/>
      <c r="DUQ298" s="581"/>
      <c r="DUR298" s="163"/>
      <c r="DUS298" s="163"/>
      <c r="DUT298" s="579"/>
      <c r="DUU298" s="581"/>
      <c r="DUV298" s="163"/>
      <c r="DUW298" s="163"/>
      <c r="DUX298" s="579"/>
      <c r="DUY298" s="581"/>
      <c r="DUZ298" s="163"/>
      <c r="DVA298" s="163"/>
      <c r="DVB298" s="579"/>
      <c r="DVC298" s="581"/>
      <c r="DVD298" s="163"/>
      <c r="DVE298" s="163"/>
      <c r="DVF298" s="579"/>
      <c r="DVG298" s="581"/>
      <c r="DVH298" s="163"/>
      <c r="DVI298" s="163"/>
      <c r="DVJ298" s="579"/>
      <c r="DVK298" s="581"/>
      <c r="DVL298" s="163"/>
      <c r="DVM298" s="163"/>
      <c r="DVN298" s="579"/>
      <c r="DVO298" s="581"/>
      <c r="DVP298" s="163"/>
      <c r="DVQ298" s="163"/>
      <c r="DVR298" s="579"/>
      <c r="DVS298" s="581"/>
      <c r="DVT298" s="163"/>
      <c r="DVU298" s="163"/>
      <c r="DVV298" s="579"/>
      <c r="DVW298" s="581"/>
      <c r="DVX298" s="163"/>
      <c r="DVY298" s="163"/>
      <c r="DVZ298" s="579"/>
      <c r="DWA298" s="581"/>
      <c r="DWB298" s="163"/>
      <c r="DWC298" s="163"/>
      <c r="DWD298" s="579"/>
      <c r="DWE298" s="581"/>
      <c r="DWF298" s="163"/>
      <c r="DWG298" s="163"/>
      <c r="DWH298" s="579"/>
      <c r="DWI298" s="581"/>
      <c r="DWJ298" s="163"/>
      <c r="DWK298" s="163"/>
      <c r="DWL298" s="579"/>
      <c r="DWM298" s="581"/>
      <c r="DWN298" s="163"/>
      <c r="DWO298" s="163"/>
      <c r="DWP298" s="579"/>
      <c r="DWQ298" s="581"/>
      <c r="DWR298" s="163"/>
      <c r="DWS298" s="163"/>
      <c r="DWT298" s="579"/>
      <c r="DWU298" s="581"/>
      <c r="DWV298" s="163"/>
      <c r="DWW298" s="163"/>
      <c r="DWX298" s="579"/>
      <c r="DWY298" s="581"/>
      <c r="DWZ298" s="163"/>
      <c r="DXA298" s="163"/>
      <c r="DXB298" s="579"/>
      <c r="DXC298" s="581"/>
      <c r="DXD298" s="163"/>
      <c r="DXE298" s="163"/>
      <c r="DXF298" s="579"/>
      <c r="DXG298" s="581"/>
      <c r="DXH298" s="163"/>
      <c r="DXI298" s="163"/>
      <c r="DXJ298" s="579"/>
      <c r="DXK298" s="581"/>
      <c r="DXL298" s="163"/>
      <c r="DXM298" s="163"/>
      <c r="DXN298" s="579"/>
      <c r="DXO298" s="581"/>
      <c r="DXP298" s="163"/>
      <c r="DXQ298" s="163"/>
      <c r="DXR298" s="579"/>
      <c r="DXS298" s="581"/>
      <c r="DXT298" s="163"/>
      <c r="DXU298" s="163"/>
      <c r="DXV298" s="579"/>
      <c r="DXW298" s="581"/>
      <c r="DXX298" s="163"/>
      <c r="DXY298" s="163"/>
      <c r="DXZ298" s="579"/>
      <c r="DYA298" s="581"/>
      <c r="DYB298" s="163"/>
      <c r="DYC298" s="163"/>
      <c r="DYD298" s="579"/>
      <c r="DYE298" s="581"/>
      <c r="DYF298" s="163"/>
      <c r="DYG298" s="163"/>
      <c r="DYH298" s="579"/>
      <c r="DYI298" s="581"/>
      <c r="DYJ298" s="163"/>
      <c r="DYK298" s="163"/>
      <c r="DYL298" s="579"/>
      <c r="DYM298" s="581"/>
      <c r="DYN298" s="163"/>
      <c r="DYO298" s="163"/>
      <c r="DYP298" s="579"/>
      <c r="DYQ298" s="581"/>
      <c r="DYR298" s="163"/>
      <c r="DYS298" s="163"/>
      <c r="DYT298" s="579"/>
      <c r="DYU298" s="581"/>
      <c r="DYV298" s="163"/>
      <c r="DYW298" s="163"/>
      <c r="DYX298" s="579"/>
      <c r="DYY298" s="581"/>
      <c r="DYZ298" s="163"/>
      <c r="DZA298" s="163"/>
      <c r="DZB298" s="579"/>
      <c r="DZC298" s="581"/>
      <c r="DZD298" s="163"/>
      <c r="DZE298" s="163"/>
      <c r="DZF298" s="579"/>
      <c r="DZG298" s="581"/>
      <c r="DZH298" s="163"/>
      <c r="DZI298" s="163"/>
      <c r="DZJ298" s="579"/>
      <c r="DZK298" s="581"/>
      <c r="DZL298" s="163"/>
      <c r="DZM298" s="163"/>
      <c r="DZN298" s="579"/>
      <c r="DZO298" s="581"/>
      <c r="DZP298" s="163"/>
      <c r="DZQ298" s="163"/>
      <c r="DZR298" s="579"/>
      <c r="DZS298" s="581"/>
      <c r="DZT298" s="163"/>
      <c r="DZU298" s="163"/>
      <c r="DZV298" s="579"/>
      <c r="DZW298" s="581"/>
      <c r="DZX298" s="163"/>
      <c r="DZY298" s="163"/>
      <c r="DZZ298" s="579"/>
      <c r="EAA298" s="581"/>
      <c r="EAB298" s="163"/>
      <c r="EAC298" s="163"/>
      <c r="EAD298" s="579"/>
      <c r="EAE298" s="581"/>
      <c r="EAF298" s="163"/>
      <c r="EAG298" s="163"/>
      <c r="EAH298" s="579"/>
      <c r="EAI298" s="581"/>
      <c r="EAJ298" s="163"/>
      <c r="EAK298" s="163"/>
      <c r="EAL298" s="579"/>
      <c r="EAM298" s="581"/>
      <c r="EAN298" s="163"/>
      <c r="EAO298" s="163"/>
      <c r="EAP298" s="579"/>
      <c r="EAQ298" s="581"/>
      <c r="EAR298" s="163"/>
      <c r="EAS298" s="163"/>
      <c r="EAT298" s="579"/>
      <c r="EAU298" s="581"/>
      <c r="EAV298" s="163"/>
      <c r="EAW298" s="163"/>
      <c r="EAX298" s="579"/>
      <c r="EAY298" s="581"/>
      <c r="EAZ298" s="163"/>
      <c r="EBA298" s="163"/>
      <c r="EBB298" s="579"/>
      <c r="EBC298" s="581"/>
      <c r="EBD298" s="163"/>
      <c r="EBE298" s="163"/>
      <c r="EBF298" s="579"/>
      <c r="EBG298" s="581"/>
      <c r="EBH298" s="163"/>
      <c r="EBI298" s="163"/>
      <c r="EBJ298" s="579"/>
      <c r="EBK298" s="581"/>
      <c r="EBL298" s="163"/>
      <c r="EBM298" s="163"/>
      <c r="EBN298" s="579"/>
      <c r="EBO298" s="581"/>
      <c r="EBP298" s="163"/>
      <c r="EBQ298" s="163"/>
      <c r="EBR298" s="579"/>
      <c r="EBS298" s="581"/>
      <c r="EBT298" s="163"/>
      <c r="EBU298" s="163"/>
      <c r="EBV298" s="579"/>
      <c r="EBW298" s="581"/>
      <c r="EBX298" s="163"/>
      <c r="EBY298" s="163"/>
      <c r="EBZ298" s="579"/>
      <c r="ECA298" s="581"/>
      <c r="ECB298" s="163"/>
      <c r="ECC298" s="163"/>
      <c r="ECD298" s="579"/>
      <c r="ECE298" s="581"/>
      <c r="ECF298" s="163"/>
      <c r="ECG298" s="163"/>
      <c r="ECH298" s="579"/>
      <c r="ECI298" s="581"/>
      <c r="ECJ298" s="163"/>
      <c r="ECK298" s="163"/>
      <c r="ECL298" s="579"/>
      <c r="ECM298" s="581"/>
      <c r="ECN298" s="163"/>
      <c r="ECO298" s="163"/>
      <c r="ECP298" s="579"/>
      <c r="ECQ298" s="581"/>
      <c r="ECR298" s="163"/>
      <c r="ECS298" s="163"/>
      <c r="ECT298" s="579"/>
      <c r="ECU298" s="581"/>
      <c r="ECV298" s="163"/>
      <c r="ECW298" s="163"/>
      <c r="ECX298" s="579"/>
      <c r="ECY298" s="581"/>
      <c r="ECZ298" s="163"/>
      <c r="EDA298" s="163"/>
      <c r="EDB298" s="579"/>
      <c r="EDC298" s="581"/>
      <c r="EDD298" s="163"/>
      <c r="EDE298" s="163"/>
      <c r="EDF298" s="579"/>
      <c r="EDG298" s="581"/>
      <c r="EDH298" s="163"/>
      <c r="EDI298" s="163"/>
      <c r="EDJ298" s="579"/>
      <c r="EDK298" s="581"/>
      <c r="EDL298" s="163"/>
      <c r="EDM298" s="163"/>
      <c r="EDN298" s="579"/>
      <c r="EDO298" s="581"/>
      <c r="EDP298" s="163"/>
      <c r="EDQ298" s="163"/>
      <c r="EDR298" s="579"/>
      <c r="EDS298" s="581"/>
      <c r="EDT298" s="163"/>
      <c r="EDU298" s="163"/>
      <c r="EDV298" s="579"/>
      <c r="EDW298" s="581"/>
      <c r="EDX298" s="163"/>
      <c r="EDY298" s="163"/>
      <c r="EDZ298" s="579"/>
      <c r="EEA298" s="581"/>
      <c r="EEB298" s="163"/>
      <c r="EEC298" s="163"/>
      <c r="EED298" s="579"/>
      <c r="EEE298" s="581"/>
      <c r="EEF298" s="163"/>
      <c r="EEG298" s="163"/>
      <c r="EEH298" s="579"/>
      <c r="EEI298" s="581"/>
      <c r="EEJ298" s="163"/>
      <c r="EEK298" s="163"/>
      <c r="EEL298" s="579"/>
      <c r="EEM298" s="581"/>
      <c r="EEN298" s="163"/>
      <c r="EEO298" s="163"/>
      <c r="EEP298" s="579"/>
      <c r="EEQ298" s="581"/>
      <c r="EER298" s="163"/>
      <c r="EES298" s="163"/>
      <c r="EET298" s="579"/>
      <c r="EEU298" s="581"/>
      <c r="EEV298" s="163"/>
      <c r="EEW298" s="163"/>
      <c r="EEX298" s="579"/>
      <c r="EEY298" s="581"/>
      <c r="EEZ298" s="163"/>
      <c r="EFA298" s="163"/>
      <c r="EFB298" s="579"/>
      <c r="EFC298" s="581"/>
      <c r="EFD298" s="163"/>
      <c r="EFE298" s="163"/>
      <c r="EFF298" s="579"/>
      <c r="EFG298" s="581"/>
      <c r="EFH298" s="163"/>
      <c r="EFI298" s="163"/>
      <c r="EFJ298" s="579"/>
      <c r="EFK298" s="581"/>
      <c r="EFL298" s="163"/>
      <c r="EFM298" s="163"/>
      <c r="EFN298" s="579"/>
      <c r="EFO298" s="581"/>
      <c r="EFP298" s="163"/>
      <c r="EFQ298" s="163"/>
      <c r="EFR298" s="579"/>
      <c r="EFS298" s="581"/>
      <c r="EFT298" s="163"/>
      <c r="EFU298" s="163"/>
      <c r="EFV298" s="579"/>
      <c r="EFW298" s="581"/>
      <c r="EFX298" s="163"/>
      <c r="EFY298" s="163"/>
      <c r="EFZ298" s="579"/>
      <c r="EGA298" s="581"/>
      <c r="EGB298" s="163"/>
      <c r="EGC298" s="163"/>
      <c r="EGD298" s="579"/>
      <c r="EGE298" s="581"/>
      <c r="EGF298" s="163"/>
      <c r="EGG298" s="163"/>
      <c r="EGH298" s="579"/>
      <c r="EGI298" s="581"/>
      <c r="EGJ298" s="163"/>
      <c r="EGK298" s="163"/>
      <c r="EGL298" s="579"/>
      <c r="EGM298" s="581"/>
      <c r="EGN298" s="163"/>
      <c r="EGO298" s="163"/>
      <c r="EGP298" s="579"/>
      <c r="EGQ298" s="581"/>
      <c r="EGR298" s="163"/>
      <c r="EGS298" s="163"/>
      <c r="EGT298" s="579"/>
      <c r="EGU298" s="581"/>
      <c r="EGV298" s="163"/>
      <c r="EGW298" s="163"/>
      <c r="EGX298" s="579"/>
      <c r="EGY298" s="581"/>
      <c r="EGZ298" s="163"/>
      <c r="EHA298" s="163"/>
      <c r="EHB298" s="579"/>
      <c r="EHC298" s="581"/>
      <c r="EHD298" s="163"/>
      <c r="EHE298" s="163"/>
      <c r="EHF298" s="579"/>
      <c r="EHG298" s="581"/>
      <c r="EHH298" s="163"/>
      <c r="EHI298" s="163"/>
      <c r="EHJ298" s="579"/>
      <c r="EHK298" s="581"/>
      <c r="EHL298" s="163"/>
      <c r="EHM298" s="163"/>
      <c r="EHN298" s="579"/>
      <c r="EHO298" s="581"/>
      <c r="EHP298" s="163"/>
      <c r="EHQ298" s="163"/>
      <c r="EHR298" s="579"/>
      <c r="EHS298" s="581"/>
      <c r="EHT298" s="163"/>
      <c r="EHU298" s="163"/>
      <c r="EHV298" s="579"/>
      <c r="EHW298" s="581"/>
      <c r="EHX298" s="163"/>
      <c r="EHY298" s="163"/>
      <c r="EHZ298" s="579"/>
      <c r="EIA298" s="581"/>
      <c r="EIB298" s="163"/>
      <c r="EIC298" s="163"/>
      <c r="EID298" s="579"/>
      <c r="EIE298" s="581"/>
      <c r="EIF298" s="163"/>
      <c r="EIG298" s="163"/>
      <c r="EIH298" s="579"/>
      <c r="EII298" s="581"/>
      <c r="EIJ298" s="163"/>
      <c r="EIK298" s="163"/>
      <c r="EIL298" s="579"/>
      <c r="EIM298" s="581"/>
      <c r="EIN298" s="163"/>
      <c r="EIO298" s="163"/>
      <c r="EIP298" s="579"/>
      <c r="EIQ298" s="581"/>
      <c r="EIR298" s="163"/>
      <c r="EIS298" s="163"/>
      <c r="EIT298" s="579"/>
      <c r="EIU298" s="581"/>
      <c r="EIV298" s="163"/>
      <c r="EIW298" s="163"/>
      <c r="EIX298" s="579"/>
      <c r="EIY298" s="581"/>
      <c r="EIZ298" s="163"/>
      <c r="EJA298" s="163"/>
      <c r="EJB298" s="579"/>
      <c r="EJC298" s="581"/>
      <c r="EJD298" s="163"/>
      <c r="EJE298" s="163"/>
      <c r="EJF298" s="579"/>
      <c r="EJG298" s="581"/>
      <c r="EJH298" s="163"/>
      <c r="EJI298" s="163"/>
      <c r="EJJ298" s="579"/>
      <c r="EJK298" s="581"/>
      <c r="EJL298" s="163"/>
      <c r="EJM298" s="163"/>
      <c r="EJN298" s="579"/>
      <c r="EJO298" s="581"/>
      <c r="EJP298" s="163"/>
      <c r="EJQ298" s="163"/>
      <c r="EJR298" s="579"/>
      <c r="EJS298" s="581"/>
      <c r="EJT298" s="163"/>
      <c r="EJU298" s="163"/>
      <c r="EJV298" s="579"/>
      <c r="EJW298" s="581"/>
      <c r="EJX298" s="163"/>
      <c r="EJY298" s="163"/>
      <c r="EJZ298" s="579"/>
      <c r="EKA298" s="581"/>
      <c r="EKB298" s="163"/>
      <c r="EKC298" s="163"/>
      <c r="EKD298" s="579"/>
      <c r="EKE298" s="581"/>
      <c r="EKF298" s="163"/>
      <c r="EKG298" s="163"/>
      <c r="EKH298" s="579"/>
      <c r="EKI298" s="581"/>
      <c r="EKJ298" s="163"/>
      <c r="EKK298" s="163"/>
      <c r="EKL298" s="579"/>
      <c r="EKM298" s="581"/>
      <c r="EKN298" s="163"/>
      <c r="EKO298" s="163"/>
      <c r="EKP298" s="579"/>
      <c r="EKQ298" s="581"/>
      <c r="EKR298" s="163"/>
      <c r="EKS298" s="163"/>
      <c r="EKT298" s="579"/>
      <c r="EKU298" s="581"/>
      <c r="EKV298" s="163"/>
      <c r="EKW298" s="163"/>
      <c r="EKX298" s="579"/>
      <c r="EKY298" s="581"/>
      <c r="EKZ298" s="163"/>
      <c r="ELA298" s="163"/>
      <c r="ELB298" s="579"/>
      <c r="ELC298" s="581"/>
      <c r="ELD298" s="163"/>
      <c r="ELE298" s="163"/>
      <c r="ELF298" s="579"/>
      <c r="ELG298" s="581"/>
      <c r="ELH298" s="163"/>
      <c r="ELI298" s="163"/>
      <c r="ELJ298" s="579"/>
      <c r="ELK298" s="581"/>
      <c r="ELL298" s="163"/>
      <c r="ELM298" s="163"/>
      <c r="ELN298" s="579"/>
      <c r="ELO298" s="581"/>
      <c r="ELP298" s="163"/>
      <c r="ELQ298" s="163"/>
      <c r="ELR298" s="579"/>
      <c r="ELS298" s="581"/>
      <c r="ELT298" s="163"/>
      <c r="ELU298" s="163"/>
      <c r="ELV298" s="579"/>
      <c r="ELW298" s="581"/>
      <c r="ELX298" s="163"/>
      <c r="ELY298" s="163"/>
      <c r="ELZ298" s="579"/>
      <c r="EMA298" s="581"/>
      <c r="EMB298" s="163"/>
      <c r="EMC298" s="163"/>
      <c r="EMD298" s="579"/>
      <c r="EME298" s="581"/>
      <c r="EMF298" s="163"/>
      <c r="EMG298" s="163"/>
      <c r="EMH298" s="579"/>
      <c r="EMI298" s="581"/>
      <c r="EMJ298" s="163"/>
      <c r="EMK298" s="163"/>
      <c r="EML298" s="579"/>
      <c r="EMM298" s="581"/>
      <c r="EMN298" s="163"/>
      <c r="EMO298" s="163"/>
      <c r="EMP298" s="579"/>
      <c r="EMQ298" s="581"/>
      <c r="EMR298" s="163"/>
      <c r="EMS298" s="163"/>
      <c r="EMT298" s="579"/>
      <c r="EMU298" s="581"/>
      <c r="EMV298" s="163"/>
      <c r="EMW298" s="163"/>
      <c r="EMX298" s="579"/>
      <c r="EMY298" s="581"/>
      <c r="EMZ298" s="163"/>
      <c r="ENA298" s="163"/>
      <c r="ENB298" s="579"/>
      <c r="ENC298" s="581"/>
      <c r="END298" s="163"/>
      <c r="ENE298" s="163"/>
      <c r="ENF298" s="579"/>
      <c r="ENG298" s="581"/>
      <c r="ENH298" s="163"/>
      <c r="ENI298" s="163"/>
      <c r="ENJ298" s="579"/>
      <c r="ENK298" s="581"/>
      <c r="ENL298" s="163"/>
      <c r="ENM298" s="163"/>
      <c r="ENN298" s="579"/>
      <c r="ENO298" s="581"/>
      <c r="ENP298" s="163"/>
      <c r="ENQ298" s="163"/>
      <c r="ENR298" s="579"/>
      <c r="ENS298" s="581"/>
      <c r="ENT298" s="163"/>
      <c r="ENU298" s="163"/>
      <c r="ENV298" s="579"/>
      <c r="ENW298" s="581"/>
      <c r="ENX298" s="163"/>
      <c r="ENY298" s="163"/>
      <c r="ENZ298" s="579"/>
      <c r="EOA298" s="581"/>
      <c r="EOB298" s="163"/>
      <c r="EOC298" s="163"/>
      <c r="EOD298" s="579"/>
      <c r="EOE298" s="581"/>
      <c r="EOF298" s="163"/>
      <c r="EOG298" s="163"/>
      <c r="EOH298" s="579"/>
      <c r="EOI298" s="581"/>
      <c r="EOJ298" s="163"/>
      <c r="EOK298" s="163"/>
      <c r="EOL298" s="579"/>
      <c r="EOM298" s="581"/>
      <c r="EON298" s="163"/>
      <c r="EOO298" s="163"/>
      <c r="EOP298" s="579"/>
      <c r="EOQ298" s="581"/>
      <c r="EOR298" s="163"/>
      <c r="EOS298" s="163"/>
      <c r="EOT298" s="579"/>
      <c r="EOU298" s="581"/>
      <c r="EOV298" s="163"/>
      <c r="EOW298" s="163"/>
      <c r="EOX298" s="579"/>
      <c r="EOY298" s="581"/>
      <c r="EOZ298" s="163"/>
      <c r="EPA298" s="163"/>
      <c r="EPB298" s="579"/>
      <c r="EPC298" s="581"/>
      <c r="EPD298" s="163"/>
      <c r="EPE298" s="163"/>
      <c r="EPF298" s="579"/>
      <c r="EPG298" s="581"/>
      <c r="EPH298" s="163"/>
      <c r="EPI298" s="163"/>
      <c r="EPJ298" s="579"/>
      <c r="EPK298" s="581"/>
      <c r="EPL298" s="163"/>
      <c r="EPM298" s="163"/>
      <c r="EPN298" s="579"/>
      <c r="EPO298" s="581"/>
      <c r="EPP298" s="163"/>
      <c r="EPQ298" s="163"/>
      <c r="EPR298" s="579"/>
      <c r="EPS298" s="581"/>
      <c r="EPT298" s="163"/>
      <c r="EPU298" s="163"/>
      <c r="EPV298" s="579"/>
      <c r="EPW298" s="581"/>
      <c r="EPX298" s="163"/>
      <c r="EPY298" s="163"/>
      <c r="EPZ298" s="579"/>
      <c r="EQA298" s="581"/>
      <c r="EQB298" s="163"/>
      <c r="EQC298" s="163"/>
      <c r="EQD298" s="579"/>
      <c r="EQE298" s="581"/>
      <c r="EQF298" s="163"/>
      <c r="EQG298" s="163"/>
      <c r="EQH298" s="579"/>
      <c r="EQI298" s="581"/>
      <c r="EQJ298" s="163"/>
      <c r="EQK298" s="163"/>
      <c r="EQL298" s="579"/>
      <c r="EQM298" s="581"/>
      <c r="EQN298" s="163"/>
      <c r="EQO298" s="163"/>
      <c r="EQP298" s="579"/>
      <c r="EQQ298" s="581"/>
      <c r="EQR298" s="163"/>
      <c r="EQS298" s="163"/>
      <c r="EQT298" s="579"/>
      <c r="EQU298" s="581"/>
      <c r="EQV298" s="163"/>
      <c r="EQW298" s="163"/>
      <c r="EQX298" s="579"/>
      <c r="EQY298" s="581"/>
      <c r="EQZ298" s="163"/>
      <c r="ERA298" s="163"/>
      <c r="ERB298" s="579"/>
      <c r="ERC298" s="581"/>
      <c r="ERD298" s="163"/>
      <c r="ERE298" s="163"/>
      <c r="ERF298" s="579"/>
      <c r="ERG298" s="581"/>
      <c r="ERH298" s="163"/>
      <c r="ERI298" s="163"/>
      <c r="ERJ298" s="579"/>
      <c r="ERK298" s="581"/>
      <c r="ERL298" s="163"/>
      <c r="ERM298" s="163"/>
      <c r="ERN298" s="579"/>
      <c r="ERO298" s="581"/>
      <c r="ERP298" s="163"/>
      <c r="ERQ298" s="163"/>
      <c r="ERR298" s="579"/>
      <c r="ERS298" s="581"/>
      <c r="ERT298" s="163"/>
      <c r="ERU298" s="163"/>
      <c r="ERV298" s="579"/>
      <c r="ERW298" s="581"/>
      <c r="ERX298" s="163"/>
      <c r="ERY298" s="163"/>
      <c r="ERZ298" s="579"/>
      <c r="ESA298" s="581"/>
      <c r="ESB298" s="163"/>
      <c r="ESC298" s="163"/>
      <c r="ESD298" s="579"/>
      <c r="ESE298" s="581"/>
      <c r="ESF298" s="163"/>
      <c r="ESG298" s="163"/>
      <c r="ESH298" s="579"/>
      <c r="ESI298" s="581"/>
      <c r="ESJ298" s="163"/>
      <c r="ESK298" s="163"/>
      <c r="ESL298" s="579"/>
      <c r="ESM298" s="581"/>
      <c r="ESN298" s="163"/>
      <c r="ESO298" s="163"/>
      <c r="ESP298" s="579"/>
      <c r="ESQ298" s="581"/>
      <c r="ESR298" s="163"/>
      <c r="ESS298" s="163"/>
      <c r="EST298" s="579"/>
      <c r="ESU298" s="581"/>
      <c r="ESV298" s="163"/>
      <c r="ESW298" s="163"/>
      <c r="ESX298" s="579"/>
      <c r="ESY298" s="581"/>
      <c r="ESZ298" s="163"/>
      <c r="ETA298" s="163"/>
      <c r="ETB298" s="579"/>
      <c r="ETC298" s="581"/>
      <c r="ETD298" s="163"/>
      <c r="ETE298" s="163"/>
      <c r="ETF298" s="579"/>
      <c r="ETG298" s="581"/>
      <c r="ETH298" s="163"/>
      <c r="ETI298" s="163"/>
      <c r="ETJ298" s="579"/>
      <c r="ETK298" s="581"/>
      <c r="ETL298" s="163"/>
      <c r="ETM298" s="163"/>
      <c r="ETN298" s="579"/>
      <c r="ETO298" s="581"/>
      <c r="ETP298" s="163"/>
      <c r="ETQ298" s="163"/>
      <c r="ETR298" s="579"/>
      <c r="ETS298" s="581"/>
      <c r="ETT298" s="163"/>
      <c r="ETU298" s="163"/>
      <c r="ETV298" s="579"/>
      <c r="ETW298" s="581"/>
      <c r="ETX298" s="163"/>
      <c r="ETY298" s="163"/>
      <c r="ETZ298" s="579"/>
      <c r="EUA298" s="581"/>
      <c r="EUB298" s="163"/>
      <c r="EUC298" s="163"/>
      <c r="EUD298" s="579"/>
      <c r="EUE298" s="581"/>
      <c r="EUF298" s="163"/>
      <c r="EUG298" s="163"/>
      <c r="EUH298" s="579"/>
      <c r="EUI298" s="581"/>
      <c r="EUJ298" s="163"/>
      <c r="EUK298" s="163"/>
      <c r="EUL298" s="579"/>
      <c r="EUM298" s="581"/>
      <c r="EUN298" s="163"/>
      <c r="EUO298" s="163"/>
      <c r="EUP298" s="579"/>
      <c r="EUQ298" s="581"/>
      <c r="EUR298" s="163"/>
      <c r="EUS298" s="163"/>
      <c r="EUT298" s="579"/>
      <c r="EUU298" s="581"/>
      <c r="EUV298" s="163"/>
      <c r="EUW298" s="163"/>
      <c r="EUX298" s="579"/>
      <c r="EUY298" s="581"/>
      <c r="EUZ298" s="163"/>
      <c r="EVA298" s="163"/>
      <c r="EVB298" s="579"/>
      <c r="EVC298" s="581"/>
      <c r="EVD298" s="163"/>
      <c r="EVE298" s="163"/>
      <c r="EVF298" s="579"/>
      <c r="EVG298" s="581"/>
      <c r="EVH298" s="163"/>
      <c r="EVI298" s="163"/>
      <c r="EVJ298" s="579"/>
      <c r="EVK298" s="581"/>
      <c r="EVL298" s="163"/>
      <c r="EVM298" s="163"/>
      <c r="EVN298" s="579"/>
      <c r="EVO298" s="581"/>
      <c r="EVP298" s="163"/>
      <c r="EVQ298" s="163"/>
      <c r="EVR298" s="579"/>
      <c r="EVS298" s="581"/>
      <c r="EVT298" s="163"/>
      <c r="EVU298" s="163"/>
      <c r="EVV298" s="579"/>
      <c r="EVW298" s="581"/>
      <c r="EVX298" s="163"/>
      <c r="EVY298" s="163"/>
      <c r="EVZ298" s="579"/>
      <c r="EWA298" s="581"/>
      <c r="EWB298" s="163"/>
      <c r="EWC298" s="163"/>
      <c r="EWD298" s="579"/>
      <c r="EWE298" s="581"/>
      <c r="EWF298" s="163"/>
      <c r="EWG298" s="163"/>
      <c r="EWH298" s="579"/>
      <c r="EWI298" s="581"/>
      <c r="EWJ298" s="163"/>
      <c r="EWK298" s="163"/>
      <c r="EWL298" s="579"/>
      <c r="EWM298" s="581"/>
      <c r="EWN298" s="163"/>
      <c r="EWO298" s="163"/>
      <c r="EWP298" s="579"/>
      <c r="EWQ298" s="581"/>
      <c r="EWR298" s="163"/>
      <c r="EWS298" s="163"/>
      <c r="EWT298" s="579"/>
      <c r="EWU298" s="581"/>
      <c r="EWV298" s="163"/>
      <c r="EWW298" s="163"/>
      <c r="EWX298" s="579"/>
      <c r="EWY298" s="581"/>
      <c r="EWZ298" s="163"/>
      <c r="EXA298" s="163"/>
      <c r="EXB298" s="579"/>
      <c r="EXC298" s="581"/>
      <c r="EXD298" s="163"/>
      <c r="EXE298" s="163"/>
      <c r="EXF298" s="579"/>
      <c r="EXG298" s="581"/>
      <c r="EXH298" s="163"/>
      <c r="EXI298" s="163"/>
      <c r="EXJ298" s="579"/>
      <c r="EXK298" s="581"/>
      <c r="EXL298" s="163"/>
      <c r="EXM298" s="163"/>
      <c r="EXN298" s="579"/>
      <c r="EXO298" s="581"/>
      <c r="EXP298" s="163"/>
      <c r="EXQ298" s="163"/>
      <c r="EXR298" s="579"/>
      <c r="EXS298" s="581"/>
      <c r="EXT298" s="163"/>
      <c r="EXU298" s="163"/>
      <c r="EXV298" s="579"/>
      <c r="EXW298" s="581"/>
      <c r="EXX298" s="163"/>
      <c r="EXY298" s="163"/>
      <c r="EXZ298" s="579"/>
      <c r="EYA298" s="581"/>
      <c r="EYB298" s="163"/>
      <c r="EYC298" s="163"/>
      <c r="EYD298" s="579"/>
      <c r="EYE298" s="581"/>
      <c r="EYF298" s="163"/>
      <c r="EYG298" s="163"/>
      <c r="EYH298" s="579"/>
      <c r="EYI298" s="581"/>
      <c r="EYJ298" s="163"/>
      <c r="EYK298" s="163"/>
      <c r="EYL298" s="579"/>
      <c r="EYM298" s="581"/>
      <c r="EYN298" s="163"/>
      <c r="EYO298" s="163"/>
      <c r="EYP298" s="579"/>
      <c r="EYQ298" s="581"/>
      <c r="EYR298" s="163"/>
      <c r="EYS298" s="163"/>
      <c r="EYT298" s="579"/>
      <c r="EYU298" s="581"/>
      <c r="EYV298" s="163"/>
      <c r="EYW298" s="163"/>
      <c r="EYX298" s="579"/>
      <c r="EYY298" s="581"/>
      <c r="EYZ298" s="163"/>
      <c r="EZA298" s="163"/>
      <c r="EZB298" s="579"/>
      <c r="EZC298" s="581"/>
      <c r="EZD298" s="163"/>
      <c r="EZE298" s="163"/>
      <c r="EZF298" s="579"/>
      <c r="EZG298" s="581"/>
      <c r="EZH298" s="163"/>
      <c r="EZI298" s="163"/>
      <c r="EZJ298" s="579"/>
      <c r="EZK298" s="581"/>
      <c r="EZL298" s="163"/>
      <c r="EZM298" s="163"/>
      <c r="EZN298" s="579"/>
      <c r="EZO298" s="581"/>
      <c r="EZP298" s="163"/>
      <c r="EZQ298" s="163"/>
      <c r="EZR298" s="579"/>
      <c r="EZS298" s="581"/>
      <c r="EZT298" s="163"/>
      <c r="EZU298" s="163"/>
      <c r="EZV298" s="579"/>
      <c r="EZW298" s="581"/>
      <c r="EZX298" s="163"/>
      <c r="EZY298" s="163"/>
      <c r="EZZ298" s="579"/>
      <c r="FAA298" s="581"/>
      <c r="FAB298" s="163"/>
      <c r="FAC298" s="163"/>
      <c r="FAD298" s="579"/>
      <c r="FAE298" s="581"/>
      <c r="FAF298" s="163"/>
      <c r="FAG298" s="163"/>
      <c r="FAH298" s="579"/>
      <c r="FAI298" s="581"/>
      <c r="FAJ298" s="163"/>
      <c r="FAK298" s="163"/>
      <c r="FAL298" s="579"/>
      <c r="FAM298" s="581"/>
      <c r="FAN298" s="163"/>
      <c r="FAO298" s="163"/>
      <c r="FAP298" s="579"/>
      <c r="FAQ298" s="581"/>
      <c r="FAR298" s="163"/>
      <c r="FAS298" s="163"/>
      <c r="FAT298" s="579"/>
      <c r="FAU298" s="581"/>
      <c r="FAV298" s="163"/>
      <c r="FAW298" s="163"/>
      <c r="FAX298" s="579"/>
      <c r="FAY298" s="581"/>
      <c r="FAZ298" s="163"/>
      <c r="FBA298" s="163"/>
      <c r="FBB298" s="579"/>
      <c r="FBC298" s="581"/>
      <c r="FBD298" s="163"/>
      <c r="FBE298" s="163"/>
      <c r="FBF298" s="579"/>
      <c r="FBG298" s="581"/>
      <c r="FBH298" s="163"/>
      <c r="FBI298" s="163"/>
      <c r="FBJ298" s="579"/>
      <c r="FBK298" s="581"/>
      <c r="FBL298" s="163"/>
      <c r="FBM298" s="163"/>
      <c r="FBN298" s="579"/>
      <c r="FBO298" s="581"/>
      <c r="FBP298" s="163"/>
      <c r="FBQ298" s="163"/>
      <c r="FBR298" s="579"/>
      <c r="FBS298" s="581"/>
      <c r="FBT298" s="163"/>
      <c r="FBU298" s="163"/>
      <c r="FBV298" s="579"/>
      <c r="FBW298" s="581"/>
      <c r="FBX298" s="163"/>
      <c r="FBY298" s="163"/>
      <c r="FBZ298" s="579"/>
      <c r="FCA298" s="581"/>
      <c r="FCB298" s="163"/>
      <c r="FCC298" s="163"/>
      <c r="FCD298" s="579"/>
      <c r="FCE298" s="581"/>
      <c r="FCF298" s="163"/>
      <c r="FCG298" s="163"/>
      <c r="FCH298" s="579"/>
      <c r="FCI298" s="581"/>
      <c r="FCJ298" s="163"/>
      <c r="FCK298" s="163"/>
      <c r="FCL298" s="579"/>
      <c r="FCM298" s="581"/>
      <c r="FCN298" s="163"/>
      <c r="FCO298" s="163"/>
      <c r="FCP298" s="579"/>
      <c r="FCQ298" s="581"/>
      <c r="FCR298" s="163"/>
      <c r="FCS298" s="163"/>
      <c r="FCT298" s="579"/>
      <c r="FCU298" s="581"/>
      <c r="FCV298" s="163"/>
      <c r="FCW298" s="163"/>
      <c r="FCX298" s="579"/>
      <c r="FCY298" s="581"/>
      <c r="FCZ298" s="163"/>
      <c r="FDA298" s="163"/>
      <c r="FDB298" s="579"/>
      <c r="FDC298" s="581"/>
      <c r="FDD298" s="163"/>
      <c r="FDE298" s="163"/>
      <c r="FDF298" s="579"/>
      <c r="FDG298" s="581"/>
      <c r="FDH298" s="163"/>
      <c r="FDI298" s="163"/>
      <c r="FDJ298" s="579"/>
      <c r="FDK298" s="581"/>
      <c r="FDL298" s="163"/>
      <c r="FDM298" s="163"/>
      <c r="FDN298" s="579"/>
      <c r="FDO298" s="581"/>
      <c r="FDP298" s="163"/>
      <c r="FDQ298" s="163"/>
      <c r="FDR298" s="579"/>
      <c r="FDS298" s="581"/>
      <c r="FDT298" s="163"/>
      <c r="FDU298" s="163"/>
      <c r="FDV298" s="579"/>
      <c r="FDW298" s="581"/>
      <c r="FDX298" s="163"/>
      <c r="FDY298" s="163"/>
      <c r="FDZ298" s="579"/>
      <c r="FEA298" s="581"/>
      <c r="FEB298" s="163"/>
      <c r="FEC298" s="163"/>
      <c r="FED298" s="579"/>
      <c r="FEE298" s="581"/>
      <c r="FEF298" s="163"/>
      <c r="FEG298" s="163"/>
      <c r="FEH298" s="579"/>
      <c r="FEI298" s="581"/>
      <c r="FEJ298" s="163"/>
      <c r="FEK298" s="163"/>
      <c r="FEL298" s="579"/>
      <c r="FEM298" s="581"/>
      <c r="FEN298" s="163"/>
      <c r="FEO298" s="163"/>
      <c r="FEP298" s="579"/>
      <c r="FEQ298" s="581"/>
      <c r="FER298" s="163"/>
      <c r="FES298" s="163"/>
      <c r="FET298" s="579"/>
      <c r="FEU298" s="581"/>
      <c r="FEV298" s="163"/>
      <c r="FEW298" s="163"/>
      <c r="FEX298" s="579"/>
      <c r="FEY298" s="581"/>
      <c r="FEZ298" s="163"/>
      <c r="FFA298" s="163"/>
      <c r="FFB298" s="579"/>
      <c r="FFC298" s="581"/>
      <c r="FFD298" s="163"/>
      <c r="FFE298" s="163"/>
      <c r="FFF298" s="579"/>
      <c r="FFG298" s="581"/>
      <c r="FFH298" s="163"/>
      <c r="FFI298" s="163"/>
      <c r="FFJ298" s="579"/>
      <c r="FFK298" s="581"/>
      <c r="FFL298" s="163"/>
      <c r="FFM298" s="163"/>
      <c r="FFN298" s="579"/>
      <c r="FFO298" s="581"/>
      <c r="FFP298" s="163"/>
      <c r="FFQ298" s="163"/>
      <c r="FFR298" s="579"/>
      <c r="FFS298" s="581"/>
      <c r="FFT298" s="163"/>
      <c r="FFU298" s="163"/>
      <c r="FFV298" s="579"/>
      <c r="FFW298" s="581"/>
      <c r="FFX298" s="163"/>
      <c r="FFY298" s="163"/>
      <c r="FFZ298" s="579"/>
      <c r="FGA298" s="581"/>
      <c r="FGB298" s="163"/>
      <c r="FGC298" s="163"/>
      <c r="FGD298" s="579"/>
      <c r="FGE298" s="581"/>
      <c r="FGF298" s="163"/>
      <c r="FGG298" s="163"/>
      <c r="FGH298" s="579"/>
      <c r="FGI298" s="581"/>
      <c r="FGJ298" s="163"/>
      <c r="FGK298" s="163"/>
      <c r="FGL298" s="579"/>
      <c r="FGM298" s="581"/>
      <c r="FGN298" s="163"/>
      <c r="FGO298" s="163"/>
      <c r="FGP298" s="579"/>
      <c r="FGQ298" s="581"/>
      <c r="FGR298" s="163"/>
      <c r="FGS298" s="163"/>
      <c r="FGT298" s="579"/>
      <c r="FGU298" s="581"/>
      <c r="FGV298" s="163"/>
      <c r="FGW298" s="163"/>
      <c r="FGX298" s="579"/>
      <c r="FGY298" s="581"/>
      <c r="FGZ298" s="163"/>
      <c r="FHA298" s="163"/>
      <c r="FHB298" s="579"/>
      <c r="FHC298" s="581"/>
      <c r="FHD298" s="163"/>
      <c r="FHE298" s="163"/>
      <c r="FHF298" s="579"/>
      <c r="FHG298" s="581"/>
      <c r="FHH298" s="163"/>
      <c r="FHI298" s="163"/>
      <c r="FHJ298" s="579"/>
      <c r="FHK298" s="581"/>
      <c r="FHL298" s="163"/>
      <c r="FHM298" s="163"/>
      <c r="FHN298" s="579"/>
      <c r="FHO298" s="581"/>
      <c r="FHP298" s="163"/>
      <c r="FHQ298" s="163"/>
      <c r="FHR298" s="579"/>
      <c r="FHS298" s="581"/>
      <c r="FHT298" s="163"/>
      <c r="FHU298" s="163"/>
      <c r="FHV298" s="579"/>
      <c r="FHW298" s="581"/>
      <c r="FHX298" s="163"/>
      <c r="FHY298" s="163"/>
      <c r="FHZ298" s="579"/>
      <c r="FIA298" s="581"/>
      <c r="FIB298" s="163"/>
      <c r="FIC298" s="163"/>
      <c r="FID298" s="579"/>
      <c r="FIE298" s="581"/>
      <c r="FIF298" s="163"/>
      <c r="FIG298" s="163"/>
      <c r="FIH298" s="579"/>
      <c r="FII298" s="581"/>
      <c r="FIJ298" s="163"/>
      <c r="FIK298" s="163"/>
      <c r="FIL298" s="579"/>
      <c r="FIM298" s="581"/>
      <c r="FIN298" s="163"/>
      <c r="FIO298" s="163"/>
      <c r="FIP298" s="579"/>
      <c r="FIQ298" s="581"/>
      <c r="FIR298" s="163"/>
      <c r="FIS298" s="163"/>
      <c r="FIT298" s="579"/>
      <c r="FIU298" s="581"/>
      <c r="FIV298" s="163"/>
      <c r="FIW298" s="163"/>
      <c r="FIX298" s="579"/>
      <c r="FIY298" s="581"/>
      <c r="FIZ298" s="163"/>
      <c r="FJA298" s="163"/>
      <c r="FJB298" s="579"/>
      <c r="FJC298" s="581"/>
      <c r="FJD298" s="163"/>
      <c r="FJE298" s="163"/>
      <c r="FJF298" s="579"/>
      <c r="FJG298" s="581"/>
      <c r="FJH298" s="163"/>
      <c r="FJI298" s="163"/>
      <c r="FJJ298" s="579"/>
      <c r="FJK298" s="581"/>
      <c r="FJL298" s="163"/>
      <c r="FJM298" s="163"/>
      <c r="FJN298" s="579"/>
      <c r="FJO298" s="581"/>
      <c r="FJP298" s="163"/>
      <c r="FJQ298" s="163"/>
      <c r="FJR298" s="579"/>
      <c r="FJS298" s="581"/>
      <c r="FJT298" s="163"/>
      <c r="FJU298" s="163"/>
      <c r="FJV298" s="579"/>
      <c r="FJW298" s="581"/>
      <c r="FJX298" s="163"/>
      <c r="FJY298" s="163"/>
      <c r="FJZ298" s="579"/>
      <c r="FKA298" s="581"/>
      <c r="FKB298" s="163"/>
      <c r="FKC298" s="163"/>
      <c r="FKD298" s="579"/>
      <c r="FKE298" s="581"/>
      <c r="FKF298" s="163"/>
      <c r="FKG298" s="163"/>
      <c r="FKH298" s="579"/>
      <c r="FKI298" s="581"/>
      <c r="FKJ298" s="163"/>
      <c r="FKK298" s="163"/>
      <c r="FKL298" s="579"/>
      <c r="FKM298" s="581"/>
      <c r="FKN298" s="163"/>
      <c r="FKO298" s="163"/>
      <c r="FKP298" s="579"/>
      <c r="FKQ298" s="581"/>
      <c r="FKR298" s="163"/>
      <c r="FKS298" s="163"/>
      <c r="FKT298" s="579"/>
      <c r="FKU298" s="581"/>
      <c r="FKV298" s="163"/>
      <c r="FKW298" s="163"/>
      <c r="FKX298" s="579"/>
      <c r="FKY298" s="581"/>
      <c r="FKZ298" s="163"/>
      <c r="FLA298" s="163"/>
      <c r="FLB298" s="579"/>
      <c r="FLC298" s="581"/>
      <c r="FLD298" s="163"/>
      <c r="FLE298" s="163"/>
      <c r="FLF298" s="579"/>
      <c r="FLG298" s="581"/>
      <c r="FLH298" s="163"/>
      <c r="FLI298" s="163"/>
      <c r="FLJ298" s="579"/>
      <c r="FLK298" s="581"/>
      <c r="FLL298" s="163"/>
      <c r="FLM298" s="163"/>
      <c r="FLN298" s="579"/>
      <c r="FLO298" s="581"/>
      <c r="FLP298" s="163"/>
      <c r="FLQ298" s="163"/>
      <c r="FLR298" s="579"/>
      <c r="FLS298" s="581"/>
      <c r="FLT298" s="163"/>
      <c r="FLU298" s="163"/>
      <c r="FLV298" s="579"/>
      <c r="FLW298" s="581"/>
      <c r="FLX298" s="163"/>
      <c r="FLY298" s="163"/>
      <c r="FLZ298" s="579"/>
      <c r="FMA298" s="581"/>
      <c r="FMB298" s="163"/>
      <c r="FMC298" s="163"/>
      <c r="FMD298" s="579"/>
      <c r="FME298" s="581"/>
      <c r="FMF298" s="163"/>
      <c r="FMG298" s="163"/>
      <c r="FMH298" s="579"/>
      <c r="FMI298" s="581"/>
      <c r="FMJ298" s="163"/>
      <c r="FMK298" s="163"/>
      <c r="FML298" s="579"/>
      <c r="FMM298" s="581"/>
      <c r="FMN298" s="163"/>
      <c r="FMO298" s="163"/>
      <c r="FMP298" s="579"/>
      <c r="FMQ298" s="581"/>
      <c r="FMR298" s="163"/>
      <c r="FMS298" s="163"/>
      <c r="FMT298" s="579"/>
      <c r="FMU298" s="581"/>
      <c r="FMV298" s="163"/>
      <c r="FMW298" s="163"/>
      <c r="FMX298" s="579"/>
      <c r="FMY298" s="581"/>
      <c r="FMZ298" s="163"/>
      <c r="FNA298" s="163"/>
      <c r="FNB298" s="579"/>
      <c r="FNC298" s="581"/>
      <c r="FND298" s="163"/>
      <c r="FNE298" s="163"/>
      <c r="FNF298" s="579"/>
      <c r="FNG298" s="581"/>
      <c r="FNH298" s="163"/>
      <c r="FNI298" s="163"/>
      <c r="FNJ298" s="579"/>
      <c r="FNK298" s="581"/>
      <c r="FNL298" s="163"/>
      <c r="FNM298" s="163"/>
      <c r="FNN298" s="579"/>
      <c r="FNO298" s="581"/>
      <c r="FNP298" s="163"/>
      <c r="FNQ298" s="163"/>
      <c r="FNR298" s="579"/>
      <c r="FNS298" s="581"/>
      <c r="FNT298" s="163"/>
      <c r="FNU298" s="163"/>
      <c r="FNV298" s="579"/>
      <c r="FNW298" s="581"/>
      <c r="FNX298" s="163"/>
      <c r="FNY298" s="163"/>
      <c r="FNZ298" s="579"/>
      <c r="FOA298" s="581"/>
      <c r="FOB298" s="163"/>
      <c r="FOC298" s="163"/>
      <c r="FOD298" s="579"/>
      <c r="FOE298" s="581"/>
      <c r="FOF298" s="163"/>
      <c r="FOG298" s="163"/>
      <c r="FOH298" s="579"/>
      <c r="FOI298" s="581"/>
      <c r="FOJ298" s="163"/>
      <c r="FOK298" s="163"/>
      <c r="FOL298" s="579"/>
      <c r="FOM298" s="581"/>
      <c r="FON298" s="163"/>
      <c r="FOO298" s="163"/>
      <c r="FOP298" s="579"/>
      <c r="FOQ298" s="581"/>
      <c r="FOR298" s="163"/>
      <c r="FOS298" s="163"/>
      <c r="FOT298" s="579"/>
      <c r="FOU298" s="581"/>
      <c r="FOV298" s="163"/>
      <c r="FOW298" s="163"/>
      <c r="FOX298" s="579"/>
      <c r="FOY298" s="581"/>
      <c r="FOZ298" s="163"/>
      <c r="FPA298" s="163"/>
      <c r="FPB298" s="579"/>
      <c r="FPC298" s="581"/>
      <c r="FPD298" s="163"/>
      <c r="FPE298" s="163"/>
      <c r="FPF298" s="579"/>
      <c r="FPG298" s="581"/>
      <c r="FPH298" s="163"/>
      <c r="FPI298" s="163"/>
      <c r="FPJ298" s="579"/>
      <c r="FPK298" s="581"/>
      <c r="FPL298" s="163"/>
      <c r="FPM298" s="163"/>
      <c r="FPN298" s="579"/>
      <c r="FPO298" s="581"/>
      <c r="FPP298" s="163"/>
      <c r="FPQ298" s="163"/>
      <c r="FPR298" s="579"/>
      <c r="FPS298" s="581"/>
      <c r="FPT298" s="163"/>
      <c r="FPU298" s="163"/>
      <c r="FPV298" s="579"/>
      <c r="FPW298" s="581"/>
      <c r="FPX298" s="163"/>
      <c r="FPY298" s="163"/>
      <c r="FPZ298" s="579"/>
      <c r="FQA298" s="581"/>
      <c r="FQB298" s="163"/>
      <c r="FQC298" s="163"/>
      <c r="FQD298" s="579"/>
      <c r="FQE298" s="581"/>
      <c r="FQF298" s="163"/>
      <c r="FQG298" s="163"/>
      <c r="FQH298" s="579"/>
      <c r="FQI298" s="581"/>
      <c r="FQJ298" s="163"/>
      <c r="FQK298" s="163"/>
      <c r="FQL298" s="579"/>
      <c r="FQM298" s="581"/>
      <c r="FQN298" s="163"/>
      <c r="FQO298" s="163"/>
      <c r="FQP298" s="579"/>
      <c r="FQQ298" s="581"/>
      <c r="FQR298" s="163"/>
      <c r="FQS298" s="163"/>
      <c r="FQT298" s="579"/>
      <c r="FQU298" s="581"/>
      <c r="FQV298" s="163"/>
      <c r="FQW298" s="163"/>
      <c r="FQX298" s="579"/>
      <c r="FQY298" s="581"/>
      <c r="FQZ298" s="163"/>
      <c r="FRA298" s="163"/>
      <c r="FRB298" s="579"/>
      <c r="FRC298" s="581"/>
      <c r="FRD298" s="163"/>
      <c r="FRE298" s="163"/>
      <c r="FRF298" s="579"/>
      <c r="FRG298" s="581"/>
      <c r="FRH298" s="163"/>
      <c r="FRI298" s="163"/>
      <c r="FRJ298" s="579"/>
      <c r="FRK298" s="581"/>
      <c r="FRL298" s="163"/>
      <c r="FRM298" s="163"/>
      <c r="FRN298" s="579"/>
      <c r="FRO298" s="581"/>
      <c r="FRP298" s="163"/>
      <c r="FRQ298" s="163"/>
      <c r="FRR298" s="579"/>
      <c r="FRS298" s="581"/>
      <c r="FRT298" s="163"/>
      <c r="FRU298" s="163"/>
      <c r="FRV298" s="579"/>
      <c r="FRW298" s="581"/>
      <c r="FRX298" s="163"/>
      <c r="FRY298" s="163"/>
      <c r="FRZ298" s="579"/>
      <c r="FSA298" s="581"/>
      <c r="FSB298" s="163"/>
      <c r="FSC298" s="163"/>
      <c r="FSD298" s="579"/>
      <c r="FSE298" s="581"/>
      <c r="FSF298" s="163"/>
      <c r="FSG298" s="163"/>
      <c r="FSH298" s="579"/>
      <c r="FSI298" s="581"/>
      <c r="FSJ298" s="163"/>
      <c r="FSK298" s="163"/>
      <c r="FSL298" s="579"/>
      <c r="FSM298" s="581"/>
      <c r="FSN298" s="163"/>
      <c r="FSO298" s="163"/>
      <c r="FSP298" s="579"/>
      <c r="FSQ298" s="581"/>
      <c r="FSR298" s="163"/>
      <c r="FSS298" s="163"/>
      <c r="FST298" s="579"/>
      <c r="FSU298" s="581"/>
      <c r="FSV298" s="163"/>
      <c r="FSW298" s="163"/>
      <c r="FSX298" s="579"/>
      <c r="FSY298" s="581"/>
      <c r="FSZ298" s="163"/>
      <c r="FTA298" s="163"/>
      <c r="FTB298" s="579"/>
      <c r="FTC298" s="581"/>
      <c r="FTD298" s="163"/>
      <c r="FTE298" s="163"/>
      <c r="FTF298" s="579"/>
      <c r="FTG298" s="581"/>
      <c r="FTH298" s="163"/>
      <c r="FTI298" s="163"/>
      <c r="FTJ298" s="579"/>
      <c r="FTK298" s="581"/>
      <c r="FTL298" s="163"/>
      <c r="FTM298" s="163"/>
      <c r="FTN298" s="579"/>
      <c r="FTO298" s="581"/>
      <c r="FTP298" s="163"/>
      <c r="FTQ298" s="163"/>
      <c r="FTR298" s="579"/>
      <c r="FTS298" s="581"/>
      <c r="FTT298" s="163"/>
      <c r="FTU298" s="163"/>
      <c r="FTV298" s="579"/>
      <c r="FTW298" s="581"/>
      <c r="FTX298" s="163"/>
      <c r="FTY298" s="163"/>
      <c r="FTZ298" s="579"/>
      <c r="FUA298" s="581"/>
      <c r="FUB298" s="163"/>
      <c r="FUC298" s="163"/>
      <c r="FUD298" s="579"/>
      <c r="FUE298" s="581"/>
      <c r="FUF298" s="163"/>
      <c r="FUG298" s="163"/>
      <c r="FUH298" s="579"/>
      <c r="FUI298" s="581"/>
      <c r="FUJ298" s="163"/>
      <c r="FUK298" s="163"/>
      <c r="FUL298" s="579"/>
      <c r="FUM298" s="581"/>
      <c r="FUN298" s="163"/>
      <c r="FUO298" s="163"/>
      <c r="FUP298" s="579"/>
      <c r="FUQ298" s="581"/>
      <c r="FUR298" s="163"/>
      <c r="FUS298" s="163"/>
      <c r="FUT298" s="579"/>
      <c r="FUU298" s="581"/>
      <c r="FUV298" s="163"/>
      <c r="FUW298" s="163"/>
      <c r="FUX298" s="579"/>
      <c r="FUY298" s="581"/>
      <c r="FUZ298" s="163"/>
      <c r="FVA298" s="163"/>
      <c r="FVB298" s="579"/>
      <c r="FVC298" s="581"/>
      <c r="FVD298" s="163"/>
      <c r="FVE298" s="163"/>
      <c r="FVF298" s="579"/>
      <c r="FVG298" s="581"/>
      <c r="FVH298" s="163"/>
      <c r="FVI298" s="163"/>
      <c r="FVJ298" s="579"/>
      <c r="FVK298" s="581"/>
      <c r="FVL298" s="163"/>
      <c r="FVM298" s="163"/>
      <c r="FVN298" s="579"/>
      <c r="FVO298" s="581"/>
      <c r="FVP298" s="163"/>
      <c r="FVQ298" s="163"/>
      <c r="FVR298" s="579"/>
      <c r="FVS298" s="581"/>
      <c r="FVT298" s="163"/>
      <c r="FVU298" s="163"/>
      <c r="FVV298" s="579"/>
      <c r="FVW298" s="581"/>
      <c r="FVX298" s="163"/>
      <c r="FVY298" s="163"/>
      <c r="FVZ298" s="579"/>
      <c r="FWA298" s="581"/>
      <c r="FWB298" s="163"/>
      <c r="FWC298" s="163"/>
      <c r="FWD298" s="579"/>
      <c r="FWE298" s="581"/>
      <c r="FWF298" s="163"/>
      <c r="FWG298" s="163"/>
      <c r="FWH298" s="579"/>
      <c r="FWI298" s="581"/>
      <c r="FWJ298" s="163"/>
      <c r="FWK298" s="163"/>
      <c r="FWL298" s="579"/>
      <c r="FWM298" s="581"/>
      <c r="FWN298" s="163"/>
      <c r="FWO298" s="163"/>
      <c r="FWP298" s="579"/>
      <c r="FWQ298" s="581"/>
      <c r="FWR298" s="163"/>
      <c r="FWS298" s="163"/>
      <c r="FWT298" s="579"/>
      <c r="FWU298" s="581"/>
      <c r="FWV298" s="163"/>
      <c r="FWW298" s="163"/>
      <c r="FWX298" s="579"/>
      <c r="FWY298" s="581"/>
      <c r="FWZ298" s="163"/>
      <c r="FXA298" s="163"/>
      <c r="FXB298" s="579"/>
      <c r="FXC298" s="581"/>
      <c r="FXD298" s="163"/>
      <c r="FXE298" s="163"/>
      <c r="FXF298" s="579"/>
      <c r="FXG298" s="581"/>
      <c r="FXH298" s="163"/>
      <c r="FXI298" s="163"/>
      <c r="FXJ298" s="579"/>
      <c r="FXK298" s="581"/>
      <c r="FXL298" s="163"/>
      <c r="FXM298" s="163"/>
      <c r="FXN298" s="579"/>
      <c r="FXO298" s="581"/>
      <c r="FXP298" s="163"/>
      <c r="FXQ298" s="163"/>
      <c r="FXR298" s="579"/>
      <c r="FXS298" s="581"/>
      <c r="FXT298" s="163"/>
      <c r="FXU298" s="163"/>
      <c r="FXV298" s="579"/>
      <c r="FXW298" s="581"/>
      <c r="FXX298" s="163"/>
      <c r="FXY298" s="163"/>
      <c r="FXZ298" s="579"/>
      <c r="FYA298" s="581"/>
      <c r="FYB298" s="163"/>
      <c r="FYC298" s="163"/>
      <c r="FYD298" s="579"/>
      <c r="FYE298" s="581"/>
      <c r="FYF298" s="163"/>
      <c r="FYG298" s="163"/>
      <c r="FYH298" s="579"/>
      <c r="FYI298" s="581"/>
      <c r="FYJ298" s="163"/>
      <c r="FYK298" s="163"/>
      <c r="FYL298" s="579"/>
      <c r="FYM298" s="581"/>
      <c r="FYN298" s="163"/>
      <c r="FYO298" s="163"/>
      <c r="FYP298" s="579"/>
      <c r="FYQ298" s="581"/>
      <c r="FYR298" s="163"/>
      <c r="FYS298" s="163"/>
      <c r="FYT298" s="579"/>
      <c r="FYU298" s="581"/>
      <c r="FYV298" s="163"/>
      <c r="FYW298" s="163"/>
      <c r="FYX298" s="579"/>
      <c r="FYY298" s="581"/>
      <c r="FYZ298" s="163"/>
      <c r="FZA298" s="163"/>
      <c r="FZB298" s="579"/>
      <c r="FZC298" s="581"/>
      <c r="FZD298" s="163"/>
      <c r="FZE298" s="163"/>
      <c r="FZF298" s="579"/>
      <c r="FZG298" s="581"/>
      <c r="FZH298" s="163"/>
      <c r="FZI298" s="163"/>
      <c r="FZJ298" s="579"/>
      <c r="FZK298" s="581"/>
      <c r="FZL298" s="163"/>
      <c r="FZM298" s="163"/>
      <c r="FZN298" s="579"/>
      <c r="FZO298" s="581"/>
      <c r="FZP298" s="163"/>
      <c r="FZQ298" s="163"/>
      <c r="FZR298" s="579"/>
      <c r="FZS298" s="581"/>
      <c r="FZT298" s="163"/>
      <c r="FZU298" s="163"/>
      <c r="FZV298" s="579"/>
      <c r="FZW298" s="581"/>
      <c r="FZX298" s="163"/>
      <c r="FZY298" s="163"/>
      <c r="FZZ298" s="579"/>
      <c r="GAA298" s="581"/>
      <c r="GAB298" s="163"/>
      <c r="GAC298" s="163"/>
      <c r="GAD298" s="579"/>
      <c r="GAE298" s="581"/>
      <c r="GAF298" s="163"/>
      <c r="GAG298" s="163"/>
      <c r="GAH298" s="579"/>
      <c r="GAI298" s="581"/>
      <c r="GAJ298" s="163"/>
      <c r="GAK298" s="163"/>
      <c r="GAL298" s="579"/>
      <c r="GAM298" s="581"/>
      <c r="GAN298" s="163"/>
      <c r="GAO298" s="163"/>
      <c r="GAP298" s="579"/>
      <c r="GAQ298" s="581"/>
      <c r="GAR298" s="163"/>
      <c r="GAS298" s="163"/>
      <c r="GAT298" s="579"/>
      <c r="GAU298" s="581"/>
      <c r="GAV298" s="163"/>
      <c r="GAW298" s="163"/>
      <c r="GAX298" s="579"/>
      <c r="GAY298" s="581"/>
      <c r="GAZ298" s="163"/>
      <c r="GBA298" s="163"/>
      <c r="GBB298" s="579"/>
      <c r="GBC298" s="581"/>
      <c r="GBD298" s="163"/>
      <c r="GBE298" s="163"/>
      <c r="GBF298" s="579"/>
      <c r="GBG298" s="581"/>
      <c r="GBH298" s="163"/>
      <c r="GBI298" s="163"/>
      <c r="GBJ298" s="579"/>
      <c r="GBK298" s="581"/>
      <c r="GBL298" s="163"/>
      <c r="GBM298" s="163"/>
      <c r="GBN298" s="579"/>
      <c r="GBO298" s="581"/>
      <c r="GBP298" s="163"/>
      <c r="GBQ298" s="163"/>
      <c r="GBR298" s="579"/>
      <c r="GBS298" s="581"/>
      <c r="GBT298" s="163"/>
      <c r="GBU298" s="163"/>
      <c r="GBV298" s="579"/>
      <c r="GBW298" s="581"/>
      <c r="GBX298" s="163"/>
      <c r="GBY298" s="163"/>
      <c r="GBZ298" s="579"/>
      <c r="GCA298" s="581"/>
      <c r="GCB298" s="163"/>
      <c r="GCC298" s="163"/>
      <c r="GCD298" s="579"/>
      <c r="GCE298" s="581"/>
      <c r="GCF298" s="163"/>
      <c r="GCG298" s="163"/>
      <c r="GCH298" s="579"/>
      <c r="GCI298" s="581"/>
      <c r="GCJ298" s="163"/>
      <c r="GCK298" s="163"/>
      <c r="GCL298" s="579"/>
      <c r="GCM298" s="581"/>
      <c r="GCN298" s="163"/>
      <c r="GCO298" s="163"/>
      <c r="GCP298" s="579"/>
      <c r="GCQ298" s="581"/>
      <c r="GCR298" s="163"/>
      <c r="GCS298" s="163"/>
      <c r="GCT298" s="579"/>
      <c r="GCU298" s="581"/>
      <c r="GCV298" s="163"/>
      <c r="GCW298" s="163"/>
      <c r="GCX298" s="579"/>
      <c r="GCY298" s="581"/>
      <c r="GCZ298" s="163"/>
      <c r="GDA298" s="163"/>
      <c r="GDB298" s="579"/>
      <c r="GDC298" s="581"/>
      <c r="GDD298" s="163"/>
      <c r="GDE298" s="163"/>
      <c r="GDF298" s="579"/>
      <c r="GDG298" s="581"/>
      <c r="GDH298" s="163"/>
      <c r="GDI298" s="163"/>
      <c r="GDJ298" s="579"/>
      <c r="GDK298" s="581"/>
      <c r="GDL298" s="163"/>
      <c r="GDM298" s="163"/>
      <c r="GDN298" s="579"/>
      <c r="GDO298" s="581"/>
      <c r="GDP298" s="163"/>
      <c r="GDQ298" s="163"/>
      <c r="GDR298" s="579"/>
      <c r="GDS298" s="581"/>
      <c r="GDT298" s="163"/>
      <c r="GDU298" s="163"/>
      <c r="GDV298" s="579"/>
      <c r="GDW298" s="581"/>
      <c r="GDX298" s="163"/>
      <c r="GDY298" s="163"/>
      <c r="GDZ298" s="579"/>
      <c r="GEA298" s="581"/>
      <c r="GEB298" s="163"/>
      <c r="GEC298" s="163"/>
      <c r="GED298" s="579"/>
      <c r="GEE298" s="581"/>
      <c r="GEF298" s="163"/>
      <c r="GEG298" s="163"/>
      <c r="GEH298" s="579"/>
      <c r="GEI298" s="581"/>
      <c r="GEJ298" s="163"/>
      <c r="GEK298" s="163"/>
      <c r="GEL298" s="579"/>
      <c r="GEM298" s="581"/>
      <c r="GEN298" s="163"/>
      <c r="GEO298" s="163"/>
      <c r="GEP298" s="579"/>
      <c r="GEQ298" s="581"/>
      <c r="GER298" s="163"/>
      <c r="GES298" s="163"/>
      <c r="GET298" s="579"/>
      <c r="GEU298" s="581"/>
      <c r="GEV298" s="163"/>
      <c r="GEW298" s="163"/>
      <c r="GEX298" s="579"/>
      <c r="GEY298" s="581"/>
      <c r="GEZ298" s="163"/>
      <c r="GFA298" s="163"/>
      <c r="GFB298" s="579"/>
      <c r="GFC298" s="581"/>
      <c r="GFD298" s="163"/>
      <c r="GFE298" s="163"/>
      <c r="GFF298" s="579"/>
      <c r="GFG298" s="581"/>
      <c r="GFH298" s="163"/>
      <c r="GFI298" s="163"/>
      <c r="GFJ298" s="579"/>
      <c r="GFK298" s="581"/>
      <c r="GFL298" s="163"/>
      <c r="GFM298" s="163"/>
      <c r="GFN298" s="579"/>
      <c r="GFO298" s="581"/>
      <c r="GFP298" s="163"/>
      <c r="GFQ298" s="163"/>
      <c r="GFR298" s="579"/>
      <c r="GFS298" s="581"/>
      <c r="GFT298" s="163"/>
      <c r="GFU298" s="163"/>
      <c r="GFV298" s="579"/>
      <c r="GFW298" s="581"/>
      <c r="GFX298" s="163"/>
      <c r="GFY298" s="163"/>
      <c r="GFZ298" s="579"/>
      <c r="GGA298" s="581"/>
      <c r="GGB298" s="163"/>
      <c r="GGC298" s="163"/>
      <c r="GGD298" s="579"/>
      <c r="GGE298" s="581"/>
      <c r="GGF298" s="163"/>
      <c r="GGG298" s="163"/>
      <c r="GGH298" s="579"/>
      <c r="GGI298" s="581"/>
      <c r="GGJ298" s="163"/>
      <c r="GGK298" s="163"/>
      <c r="GGL298" s="579"/>
      <c r="GGM298" s="581"/>
      <c r="GGN298" s="163"/>
      <c r="GGO298" s="163"/>
      <c r="GGP298" s="579"/>
      <c r="GGQ298" s="581"/>
      <c r="GGR298" s="163"/>
      <c r="GGS298" s="163"/>
      <c r="GGT298" s="579"/>
      <c r="GGU298" s="581"/>
      <c r="GGV298" s="163"/>
      <c r="GGW298" s="163"/>
      <c r="GGX298" s="579"/>
      <c r="GGY298" s="581"/>
      <c r="GGZ298" s="163"/>
      <c r="GHA298" s="163"/>
      <c r="GHB298" s="579"/>
      <c r="GHC298" s="581"/>
      <c r="GHD298" s="163"/>
      <c r="GHE298" s="163"/>
      <c r="GHF298" s="579"/>
      <c r="GHG298" s="581"/>
      <c r="GHH298" s="163"/>
      <c r="GHI298" s="163"/>
      <c r="GHJ298" s="579"/>
      <c r="GHK298" s="581"/>
      <c r="GHL298" s="163"/>
      <c r="GHM298" s="163"/>
      <c r="GHN298" s="579"/>
      <c r="GHO298" s="581"/>
      <c r="GHP298" s="163"/>
      <c r="GHQ298" s="163"/>
      <c r="GHR298" s="579"/>
      <c r="GHS298" s="581"/>
      <c r="GHT298" s="163"/>
      <c r="GHU298" s="163"/>
      <c r="GHV298" s="579"/>
      <c r="GHW298" s="581"/>
      <c r="GHX298" s="163"/>
      <c r="GHY298" s="163"/>
      <c r="GHZ298" s="579"/>
      <c r="GIA298" s="581"/>
      <c r="GIB298" s="163"/>
      <c r="GIC298" s="163"/>
      <c r="GID298" s="579"/>
      <c r="GIE298" s="581"/>
      <c r="GIF298" s="163"/>
      <c r="GIG298" s="163"/>
      <c r="GIH298" s="579"/>
      <c r="GII298" s="581"/>
      <c r="GIJ298" s="163"/>
      <c r="GIK298" s="163"/>
      <c r="GIL298" s="579"/>
      <c r="GIM298" s="581"/>
      <c r="GIN298" s="163"/>
      <c r="GIO298" s="163"/>
      <c r="GIP298" s="579"/>
      <c r="GIQ298" s="581"/>
      <c r="GIR298" s="163"/>
      <c r="GIS298" s="163"/>
      <c r="GIT298" s="579"/>
      <c r="GIU298" s="581"/>
      <c r="GIV298" s="163"/>
      <c r="GIW298" s="163"/>
      <c r="GIX298" s="579"/>
      <c r="GIY298" s="581"/>
      <c r="GIZ298" s="163"/>
      <c r="GJA298" s="163"/>
      <c r="GJB298" s="579"/>
      <c r="GJC298" s="581"/>
      <c r="GJD298" s="163"/>
      <c r="GJE298" s="163"/>
      <c r="GJF298" s="579"/>
      <c r="GJG298" s="581"/>
      <c r="GJH298" s="163"/>
      <c r="GJI298" s="163"/>
      <c r="GJJ298" s="579"/>
      <c r="GJK298" s="581"/>
      <c r="GJL298" s="163"/>
      <c r="GJM298" s="163"/>
      <c r="GJN298" s="579"/>
      <c r="GJO298" s="581"/>
      <c r="GJP298" s="163"/>
      <c r="GJQ298" s="163"/>
      <c r="GJR298" s="579"/>
      <c r="GJS298" s="581"/>
      <c r="GJT298" s="163"/>
      <c r="GJU298" s="163"/>
      <c r="GJV298" s="579"/>
      <c r="GJW298" s="581"/>
      <c r="GJX298" s="163"/>
      <c r="GJY298" s="163"/>
      <c r="GJZ298" s="579"/>
      <c r="GKA298" s="581"/>
      <c r="GKB298" s="163"/>
      <c r="GKC298" s="163"/>
      <c r="GKD298" s="579"/>
      <c r="GKE298" s="581"/>
      <c r="GKF298" s="163"/>
      <c r="GKG298" s="163"/>
      <c r="GKH298" s="579"/>
      <c r="GKI298" s="581"/>
      <c r="GKJ298" s="163"/>
      <c r="GKK298" s="163"/>
      <c r="GKL298" s="579"/>
      <c r="GKM298" s="581"/>
      <c r="GKN298" s="163"/>
      <c r="GKO298" s="163"/>
      <c r="GKP298" s="579"/>
      <c r="GKQ298" s="581"/>
      <c r="GKR298" s="163"/>
      <c r="GKS298" s="163"/>
      <c r="GKT298" s="579"/>
      <c r="GKU298" s="581"/>
      <c r="GKV298" s="163"/>
      <c r="GKW298" s="163"/>
      <c r="GKX298" s="579"/>
      <c r="GKY298" s="581"/>
      <c r="GKZ298" s="163"/>
      <c r="GLA298" s="163"/>
      <c r="GLB298" s="579"/>
      <c r="GLC298" s="581"/>
      <c r="GLD298" s="163"/>
      <c r="GLE298" s="163"/>
      <c r="GLF298" s="579"/>
      <c r="GLG298" s="581"/>
      <c r="GLH298" s="163"/>
      <c r="GLI298" s="163"/>
      <c r="GLJ298" s="579"/>
      <c r="GLK298" s="581"/>
      <c r="GLL298" s="163"/>
      <c r="GLM298" s="163"/>
      <c r="GLN298" s="579"/>
      <c r="GLO298" s="581"/>
      <c r="GLP298" s="163"/>
      <c r="GLQ298" s="163"/>
      <c r="GLR298" s="579"/>
      <c r="GLS298" s="581"/>
      <c r="GLT298" s="163"/>
      <c r="GLU298" s="163"/>
      <c r="GLV298" s="579"/>
      <c r="GLW298" s="581"/>
      <c r="GLX298" s="163"/>
      <c r="GLY298" s="163"/>
      <c r="GLZ298" s="579"/>
      <c r="GMA298" s="581"/>
      <c r="GMB298" s="163"/>
      <c r="GMC298" s="163"/>
      <c r="GMD298" s="579"/>
      <c r="GME298" s="581"/>
      <c r="GMF298" s="163"/>
      <c r="GMG298" s="163"/>
      <c r="GMH298" s="579"/>
      <c r="GMI298" s="581"/>
      <c r="GMJ298" s="163"/>
      <c r="GMK298" s="163"/>
      <c r="GML298" s="579"/>
      <c r="GMM298" s="581"/>
      <c r="GMN298" s="163"/>
      <c r="GMO298" s="163"/>
      <c r="GMP298" s="579"/>
      <c r="GMQ298" s="581"/>
      <c r="GMR298" s="163"/>
      <c r="GMS298" s="163"/>
      <c r="GMT298" s="579"/>
      <c r="GMU298" s="581"/>
      <c r="GMV298" s="163"/>
      <c r="GMW298" s="163"/>
      <c r="GMX298" s="579"/>
      <c r="GMY298" s="581"/>
      <c r="GMZ298" s="163"/>
      <c r="GNA298" s="163"/>
      <c r="GNB298" s="579"/>
      <c r="GNC298" s="581"/>
      <c r="GND298" s="163"/>
      <c r="GNE298" s="163"/>
      <c r="GNF298" s="579"/>
      <c r="GNG298" s="581"/>
      <c r="GNH298" s="163"/>
      <c r="GNI298" s="163"/>
      <c r="GNJ298" s="579"/>
      <c r="GNK298" s="581"/>
      <c r="GNL298" s="163"/>
      <c r="GNM298" s="163"/>
      <c r="GNN298" s="579"/>
      <c r="GNO298" s="581"/>
      <c r="GNP298" s="163"/>
      <c r="GNQ298" s="163"/>
      <c r="GNR298" s="579"/>
      <c r="GNS298" s="581"/>
      <c r="GNT298" s="163"/>
      <c r="GNU298" s="163"/>
      <c r="GNV298" s="579"/>
      <c r="GNW298" s="581"/>
      <c r="GNX298" s="163"/>
      <c r="GNY298" s="163"/>
      <c r="GNZ298" s="579"/>
      <c r="GOA298" s="581"/>
      <c r="GOB298" s="163"/>
      <c r="GOC298" s="163"/>
      <c r="GOD298" s="579"/>
      <c r="GOE298" s="581"/>
      <c r="GOF298" s="163"/>
      <c r="GOG298" s="163"/>
      <c r="GOH298" s="579"/>
      <c r="GOI298" s="581"/>
      <c r="GOJ298" s="163"/>
      <c r="GOK298" s="163"/>
      <c r="GOL298" s="579"/>
      <c r="GOM298" s="581"/>
      <c r="GON298" s="163"/>
      <c r="GOO298" s="163"/>
      <c r="GOP298" s="579"/>
      <c r="GOQ298" s="581"/>
      <c r="GOR298" s="163"/>
      <c r="GOS298" s="163"/>
      <c r="GOT298" s="579"/>
      <c r="GOU298" s="581"/>
      <c r="GOV298" s="163"/>
      <c r="GOW298" s="163"/>
      <c r="GOX298" s="579"/>
      <c r="GOY298" s="581"/>
      <c r="GOZ298" s="163"/>
      <c r="GPA298" s="163"/>
      <c r="GPB298" s="579"/>
      <c r="GPC298" s="581"/>
      <c r="GPD298" s="163"/>
      <c r="GPE298" s="163"/>
      <c r="GPF298" s="579"/>
      <c r="GPG298" s="581"/>
      <c r="GPH298" s="163"/>
      <c r="GPI298" s="163"/>
      <c r="GPJ298" s="579"/>
      <c r="GPK298" s="581"/>
      <c r="GPL298" s="163"/>
      <c r="GPM298" s="163"/>
      <c r="GPN298" s="579"/>
      <c r="GPO298" s="581"/>
      <c r="GPP298" s="163"/>
      <c r="GPQ298" s="163"/>
      <c r="GPR298" s="579"/>
      <c r="GPS298" s="581"/>
      <c r="GPT298" s="163"/>
      <c r="GPU298" s="163"/>
      <c r="GPV298" s="579"/>
      <c r="GPW298" s="581"/>
      <c r="GPX298" s="163"/>
      <c r="GPY298" s="163"/>
      <c r="GPZ298" s="579"/>
      <c r="GQA298" s="581"/>
      <c r="GQB298" s="163"/>
      <c r="GQC298" s="163"/>
      <c r="GQD298" s="579"/>
      <c r="GQE298" s="581"/>
      <c r="GQF298" s="163"/>
      <c r="GQG298" s="163"/>
      <c r="GQH298" s="579"/>
      <c r="GQI298" s="581"/>
      <c r="GQJ298" s="163"/>
      <c r="GQK298" s="163"/>
      <c r="GQL298" s="579"/>
      <c r="GQM298" s="581"/>
      <c r="GQN298" s="163"/>
      <c r="GQO298" s="163"/>
      <c r="GQP298" s="579"/>
      <c r="GQQ298" s="581"/>
      <c r="GQR298" s="163"/>
      <c r="GQS298" s="163"/>
      <c r="GQT298" s="579"/>
      <c r="GQU298" s="581"/>
      <c r="GQV298" s="163"/>
      <c r="GQW298" s="163"/>
      <c r="GQX298" s="579"/>
      <c r="GQY298" s="581"/>
      <c r="GQZ298" s="163"/>
      <c r="GRA298" s="163"/>
      <c r="GRB298" s="579"/>
      <c r="GRC298" s="581"/>
      <c r="GRD298" s="163"/>
      <c r="GRE298" s="163"/>
      <c r="GRF298" s="579"/>
      <c r="GRG298" s="581"/>
      <c r="GRH298" s="163"/>
      <c r="GRI298" s="163"/>
      <c r="GRJ298" s="579"/>
      <c r="GRK298" s="581"/>
      <c r="GRL298" s="163"/>
      <c r="GRM298" s="163"/>
      <c r="GRN298" s="579"/>
      <c r="GRO298" s="581"/>
      <c r="GRP298" s="163"/>
      <c r="GRQ298" s="163"/>
      <c r="GRR298" s="579"/>
      <c r="GRS298" s="581"/>
      <c r="GRT298" s="163"/>
      <c r="GRU298" s="163"/>
      <c r="GRV298" s="579"/>
      <c r="GRW298" s="581"/>
      <c r="GRX298" s="163"/>
      <c r="GRY298" s="163"/>
      <c r="GRZ298" s="579"/>
      <c r="GSA298" s="581"/>
      <c r="GSB298" s="163"/>
      <c r="GSC298" s="163"/>
      <c r="GSD298" s="579"/>
      <c r="GSE298" s="581"/>
      <c r="GSF298" s="163"/>
      <c r="GSG298" s="163"/>
      <c r="GSH298" s="579"/>
      <c r="GSI298" s="581"/>
      <c r="GSJ298" s="163"/>
      <c r="GSK298" s="163"/>
      <c r="GSL298" s="579"/>
      <c r="GSM298" s="581"/>
      <c r="GSN298" s="163"/>
      <c r="GSO298" s="163"/>
      <c r="GSP298" s="579"/>
      <c r="GSQ298" s="581"/>
      <c r="GSR298" s="163"/>
      <c r="GSS298" s="163"/>
      <c r="GST298" s="579"/>
      <c r="GSU298" s="581"/>
      <c r="GSV298" s="163"/>
      <c r="GSW298" s="163"/>
      <c r="GSX298" s="579"/>
      <c r="GSY298" s="581"/>
      <c r="GSZ298" s="163"/>
      <c r="GTA298" s="163"/>
      <c r="GTB298" s="579"/>
      <c r="GTC298" s="581"/>
      <c r="GTD298" s="163"/>
      <c r="GTE298" s="163"/>
      <c r="GTF298" s="579"/>
      <c r="GTG298" s="581"/>
      <c r="GTH298" s="163"/>
      <c r="GTI298" s="163"/>
      <c r="GTJ298" s="579"/>
      <c r="GTK298" s="581"/>
      <c r="GTL298" s="163"/>
      <c r="GTM298" s="163"/>
      <c r="GTN298" s="579"/>
      <c r="GTO298" s="581"/>
      <c r="GTP298" s="163"/>
      <c r="GTQ298" s="163"/>
      <c r="GTR298" s="579"/>
      <c r="GTS298" s="581"/>
      <c r="GTT298" s="163"/>
      <c r="GTU298" s="163"/>
      <c r="GTV298" s="579"/>
      <c r="GTW298" s="581"/>
      <c r="GTX298" s="163"/>
      <c r="GTY298" s="163"/>
      <c r="GTZ298" s="579"/>
      <c r="GUA298" s="581"/>
      <c r="GUB298" s="163"/>
      <c r="GUC298" s="163"/>
      <c r="GUD298" s="579"/>
      <c r="GUE298" s="581"/>
      <c r="GUF298" s="163"/>
      <c r="GUG298" s="163"/>
      <c r="GUH298" s="579"/>
      <c r="GUI298" s="581"/>
      <c r="GUJ298" s="163"/>
      <c r="GUK298" s="163"/>
      <c r="GUL298" s="579"/>
      <c r="GUM298" s="581"/>
      <c r="GUN298" s="163"/>
      <c r="GUO298" s="163"/>
      <c r="GUP298" s="579"/>
      <c r="GUQ298" s="581"/>
      <c r="GUR298" s="163"/>
      <c r="GUS298" s="163"/>
      <c r="GUT298" s="579"/>
      <c r="GUU298" s="581"/>
      <c r="GUV298" s="163"/>
      <c r="GUW298" s="163"/>
      <c r="GUX298" s="579"/>
      <c r="GUY298" s="581"/>
      <c r="GUZ298" s="163"/>
      <c r="GVA298" s="163"/>
      <c r="GVB298" s="579"/>
      <c r="GVC298" s="581"/>
      <c r="GVD298" s="163"/>
      <c r="GVE298" s="163"/>
      <c r="GVF298" s="579"/>
      <c r="GVG298" s="581"/>
      <c r="GVH298" s="163"/>
      <c r="GVI298" s="163"/>
      <c r="GVJ298" s="579"/>
      <c r="GVK298" s="581"/>
      <c r="GVL298" s="163"/>
      <c r="GVM298" s="163"/>
      <c r="GVN298" s="579"/>
      <c r="GVO298" s="581"/>
      <c r="GVP298" s="163"/>
      <c r="GVQ298" s="163"/>
      <c r="GVR298" s="579"/>
      <c r="GVS298" s="581"/>
      <c r="GVT298" s="163"/>
      <c r="GVU298" s="163"/>
      <c r="GVV298" s="579"/>
      <c r="GVW298" s="581"/>
      <c r="GVX298" s="163"/>
      <c r="GVY298" s="163"/>
      <c r="GVZ298" s="579"/>
      <c r="GWA298" s="581"/>
      <c r="GWB298" s="163"/>
      <c r="GWC298" s="163"/>
      <c r="GWD298" s="579"/>
      <c r="GWE298" s="581"/>
      <c r="GWF298" s="163"/>
      <c r="GWG298" s="163"/>
      <c r="GWH298" s="579"/>
      <c r="GWI298" s="581"/>
      <c r="GWJ298" s="163"/>
      <c r="GWK298" s="163"/>
      <c r="GWL298" s="579"/>
      <c r="GWM298" s="581"/>
      <c r="GWN298" s="163"/>
      <c r="GWO298" s="163"/>
      <c r="GWP298" s="579"/>
      <c r="GWQ298" s="581"/>
      <c r="GWR298" s="163"/>
      <c r="GWS298" s="163"/>
      <c r="GWT298" s="579"/>
      <c r="GWU298" s="581"/>
      <c r="GWV298" s="163"/>
      <c r="GWW298" s="163"/>
      <c r="GWX298" s="579"/>
      <c r="GWY298" s="581"/>
      <c r="GWZ298" s="163"/>
      <c r="GXA298" s="163"/>
      <c r="GXB298" s="579"/>
      <c r="GXC298" s="581"/>
      <c r="GXD298" s="163"/>
      <c r="GXE298" s="163"/>
      <c r="GXF298" s="579"/>
      <c r="GXG298" s="581"/>
      <c r="GXH298" s="163"/>
      <c r="GXI298" s="163"/>
      <c r="GXJ298" s="579"/>
      <c r="GXK298" s="581"/>
      <c r="GXL298" s="163"/>
      <c r="GXM298" s="163"/>
      <c r="GXN298" s="579"/>
      <c r="GXO298" s="581"/>
      <c r="GXP298" s="163"/>
      <c r="GXQ298" s="163"/>
      <c r="GXR298" s="579"/>
      <c r="GXS298" s="581"/>
      <c r="GXT298" s="163"/>
      <c r="GXU298" s="163"/>
      <c r="GXV298" s="579"/>
      <c r="GXW298" s="581"/>
      <c r="GXX298" s="163"/>
      <c r="GXY298" s="163"/>
      <c r="GXZ298" s="579"/>
      <c r="GYA298" s="581"/>
      <c r="GYB298" s="163"/>
      <c r="GYC298" s="163"/>
      <c r="GYD298" s="579"/>
      <c r="GYE298" s="581"/>
      <c r="GYF298" s="163"/>
      <c r="GYG298" s="163"/>
      <c r="GYH298" s="579"/>
      <c r="GYI298" s="581"/>
      <c r="GYJ298" s="163"/>
      <c r="GYK298" s="163"/>
      <c r="GYL298" s="579"/>
      <c r="GYM298" s="581"/>
      <c r="GYN298" s="163"/>
      <c r="GYO298" s="163"/>
      <c r="GYP298" s="579"/>
      <c r="GYQ298" s="581"/>
      <c r="GYR298" s="163"/>
      <c r="GYS298" s="163"/>
      <c r="GYT298" s="579"/>
      <c r="GYU298" s="581"/>
      <c r="GYV298" s="163"/>
      <c r="GYW298" s="163"/>
      <c r="GYX298" s="579"/>
      <c r="GYY298" s="581"/>
      <c r="GYZ298" s="163"/>
      <c r="GZA298" s="163"/>
      <c r="GZB298" s="579"/>
      <c r="GZC298" s="581"/>
      <c r="GZD298" s="163"/>
      <c r="GZE298" s="163"/>
      <c r="GZF298" s="579"/>
      <c r="GZG298" s="581"/>
      <c r="GZH298" s="163"/>
      <c r="GZI298" s="163"/>
      <c r="GZJ298" s="579"/>
      <c r="GZK298" s="581"/>
      <c r="GZL298" s="163"/>
      <c r="GZM298" s="163"/>
      <c r="GZN298" s="579"/>
      <c r="GZO298" s="581"/>
      <c r="GZP298" s="163"/>
      <c r="GZQ298" s="163"/>
      <c r="GZR298" s="579"/>
      <c r="GZS298" s="581"/>
      <c r="GZT298" s="163"/>
      <c r="GZU298" s="163"/>
      <c r="GZV298" s="579"/>
      <c r="GZW298" s="581"/>
      <c r="GZX298" s="163"/>
      <c r="GZY298" s="163"/>
      <c r="GZZ298" s="579"/>
      <c r="HAA298" s="581"/>
      <c r="HAB298" s="163"/>
      <c r="HAC298" s="163"/>
      <c r="HAD298" s="579"/>
      <c r="HAE298" s="581"/>
      <c r="HAF298" s="163"/>
      <c r="HAG298" s="163"/>
      <c r="HAH298" s="579"/>
      <c r="HAI298" s="581"/>
      <c r="HAJ298" s="163"/>
      <c r="HAK298" s="163"/>
      <c r="HAL298" s="579"/>
      <c r="HAM298" s="581"/>
      <c r="HAN298" s="163"/>
      <c r="HAO298" s="163"/>
      <c r="HAP298" s="579"/>
      <c r="HAQ298" s="581"/>
      <c r="HAR298" s="163"/>
      <c r="HAS298" s="163"/>
      <c r="HAT298" s="579"/>
      <c r="HAU298" s="581"/>
      <c r="HAV298" s="163"/>
      <c r="HAW298" s="163"/>
      <c r="HAX298" s="579"/>
      <c r="HAY298" s="581"/>
      <c r="HAZ298" s="163"/>
      <c r="HBA298" s="163"/>
      <c r="HBB298" s="579"/>
      <c r="HBC298" s="581"/>
      <c r="HBD298" s="163"/>
      <c r="HBE298" s="163"/>
      <c r="HBF298" s="579"/>
      <c r="HBG298" s="581"/>
      <c r="HBH298" s="163"/>
      <c r="HBI298" s="163"/>
      <c r="HBJ298" s="579"/>
      <c r="HBK298" s="581"/>
      <c r="HBL298" s="163"/>
      <c r="HBM298" s="163"/>
      <c r="HBN298" s="579"/>
      <c r="HBO298" s="581"/>
      <c r="HBP298" s="163"/>
      <c r="HBQ298" s="163"/>
      <c r="HBR298" s="579"/>
      <c r="HBS298" s="581"/>
      <c r="HBT298" s="163"/>
      <c r="HBU298" s="163"/>
      <c r="HBV298" s="579"/>
      <c r="HBW298" s="581"/>
      <c r="HBX298" s="163"/>
      <c r="HBY298" s="163"/>
      <c r="HBZ298" s="579"/>
      <c r="HCA298" s="581"/>
      <c r="HCB298" s="163"/>
      <c r="HCC298" s="163"/>
      <c r="HCD298" s="579"/>
      <c r="HCE298" s="581"/>
      <c r="HCF298" s="163"/>
      <c r="HCG298" s="163"/>
      <c r="HCH298" s="579"/>
      <c r="HCI298" s="581"/>
      <c r="HCJ298" s="163"/>
      <c r="HCK298" s="163"/>
      <c r="HCL298" s="579"/>
      <c r="HCM298" s="581"/>
      <c r="HCN298" s="163"/>
      <c r="HCO298" s="163"/>
      <c r="HCP298" s="579"/>
      <c r="HCQ298" s="581"/>
      <c r="HCR298" s="163"/>
      <c r="HCS298" s="163"/>
      <c r="HCT298" s="579"/>
      <c r="HCU298" s="581"/>
      <c r="HCV298" s="163"/>
      <c r="HCW298" s="163"/>
      <c r="HCX298" s="579"/>
      <c r="HCY298" s="581"/>
      <c r="HCZ298" s="163"/>
      <c r="HDA298" s="163"/>
      <c r="HDB298" s="579"/>
      <c r="HDC298" s="581"/>
      <c r="HDD298" s="163"/>
      <c r="HDE298" s="163"/>
      <c r="HDF298" s="579"/>
      <c r="HDG298" s="581"/>
      <c r="HDH298" s="163"/>
      <c r="HDI298" s="163"/>
      <c r="HDJ298" s="579"/>
      <c r="HDK298" s="581"/>
      <c r="HDL298" s="163"/>
      <c r="HDM298" s="163"/>
      <c r="HDN298" s="579"/>
      <c r="HDO298" s="581"/>
      <c r="HDP298" s="163"/>
      <c r="HDQ298" s="163"/>
      <c r="HDR298" s="579"/>
      <c r="HDS298" s="581"/>
      <c r="HDT298" s="163"/>
      <c r="HDU298" s="163"/>
      <c r="HDV298" s="579"/>
      <c r="HDW298" s="581"/>
      <c r="HDX298" s="163"/>
      <c r="HDY298" s="163"/>
      <c r="HDZ298" s="579"/>
      <c r="HEA298" s="581"/>
      <c r="HEB298" s="163"/>
      <c r="HEC298" s="163"/>
      <c r="HED298" s="579"/>
      <c r="HEE298" s="581"/>
      <c r="HEF298" s="163"/>
      <c r="HEG298" s="163"/>
      <c r="HEH298" s="579"/>
      <c r="HEI298" s="581"/>
      <c r="HEJ298" s="163"/>
      <c r="HEK298" s="163"/>
      <c r="HEL298" s="579"/>
      <c r="HEM298" s="581"/>
      <c r="HEN298" s="163"/>
      <c r="HEO298" s="163"/>
      <c r="HEP298" s="579"/>
      <c r="HEQ298" s="581"/>
      <c r="HER298" s="163"/>
      <c r="HES298" s="163"/>
      <c r="HET298" s="579"/>
      <c r="HEU298" s="581"/>
      <c r="HEV298" s="163"/>
      <c r="HEW298" s="163"/>
      <c r="HEX298" s="579"/>
      <c r="HEY298" s="581"/>
      <c r="HEZ298" s="163"/>
      <c r="HFA298" s="163"/>
      <c r="HFB298" s="579"/>
      <c r="HFC298" s="581"/>
      <c r="HFD298" s="163"/>
      <c r="HFE298" s="163"/>
      <c r="HFF298" s="579"/>
      <c r="HFG298" s="581"/>
      <c r="HFH298" s="163"/>
      <c r="HFI298" s="163"/>
      <c r="HFJ298" s="579"/>
      <c r="HFK298" s="581"/>
      <c r="HFL298" s="163"/>
      <c r="HFM298" s="163"/>
      <c r="HFN298" s="579"/>
      <c r="HFO298" s="581"/>
      <c r="HFP298" s="163"/>
      <c r="HFQ298" s="163"/>
      <c r="HFR298" s="579"/>
      <c r="HFS298" s="581"/>
      <c r="HFT298" s="163"/>
      <c r="HFU298" s="163"/>
      <c r="HFV298" s="579"/>
      <c r="HFW298" s="581"/>
      <c r="HFX298" s="163"/>
      <c r="HFY298" s="163"/>
      <c r="HFZ298" s="579"/>
      <c r="HGA298" s="581"/>
      <c r="HGB298" s="163"/>
      <c r="HGC298" s="163"/>
      <c r="HGD298" s="579"/>
      <c r="HGE298" s="581"/>
      <c r="HGF298" s="163"/>
      <c r="HGG298" s="163"/>
      <c r="HGH298" s="579"/>
      <c r="HGI298" s="581"/>
      <c r="HGJ298" s="163"/>
      <c r="HGK298" s="163"/>
      <c r="HGL298" s="579"/>
      <c r="HGM298" s="581"/>
      <c r="HGN298" s="163"/>
      <c r="HGO298" s="163"/>
      <c r="HGP298" s="579"/>
      <c r="HGQ298" s="581"/>
      <c r="HGR298" s="163"/>
      <c r="HGS298" s="163"/>
      <c r="HGT298" s="579"/>
      <c r="HGU298" s="581"/>
      <c r="HGV298" s="163"/>
      <c r="HGW298" s="163"/>
      <c r="HGX298" s="579"/>
      <c r="HGY298" s="581"/>
      <c r="HGZ298" s="163"/>
      <c r="HHA298" s="163"/>
      <c r="HHB298" s="579"/>
      <c r="HHC298" s="581"/>
      <c r="HHD298" s="163"/>
      <c r="HHE298" s="163"/>
      <c r="HHF298" s="579"/>
      <c r="HHG298" s="581"/>
      <c r="HHH298" s="163"/>
      <c r="HHI298" s="163"/>
      <c r="HHJ298" s="579"/>
      <c r="HHK298" s="581"/>
      <c r="HHL298" s="163"/>
      <c r="HHM298" s="163"/>
      <c r="HHN298" s="579"/>
      <c r="HHO298" s="581"/>
      <c r="HHP298" s="163"/>
      <c r="HHQ298" s="163"/>
      <c r="HHR298" s="579"/>
      <c r="HHS298" s="581"/>
      <c r="HHT298" s="163"/>
      <c r="HHU298" s="163"/>
      <c r="HHV298" s="579"/>
      <c r="HHW298" s="581"/>
      <c r="HHX298" s="163"/>
      <c r="HHY298" s="163"/>
      <c r="HHZ298" s="579"/>
      <c r="HIA298" s="581"/>
      <c r="HIB298" s="163"/>
      <c r="HIC298" s="163"/>
      <c r="HID298" s="579"/>
      <c r="HIE298" s="581"/>
      <c r="HIF298" s="163"/>
      <c r="HIG298" s="163"/>
      <c r="HIH298" s="579"/>
      <c r="HII298" s="581"/>
      <c r="HIJ298" s="163"/>
      <c r="HIK298" s="163"/>
      <c r="HIL298" s="579"/>
      <c r="HIM298" s="581"/>
      <c r="HIN298" s="163"/>
      <c r="HIO298" s="163"/>
      <c r="HIP298" s="579"/>
      <c r="HIQ298" s="581"/>
      <c r="HIR298" s="163"/>
      <c r="HIS298" s="163"/>
      <c r="HIT298" s="579"/>
      <c r="HIU298" s="581"/>
      <c r="HIV298" s="163"/>
      <c r="HIW298" s="163"/>
      <c r="HIX298" s="579"/>
      <c r="HIY298" s="581"/>
      <c r="HIZ298" s="163"/>
      <c r="HJA298" s="163"/>
      <c r="HJB298" s="579"/>
      <c r="HJC298" s="581"/>
      <c r="HJD298" s="163"/>
      <c r="HJE298" s="163"/>
      <c r="HJF298" s="579"/>
      <c r="HJG298" s="581"/>
      <c r="HJH298" s="163"/>
      <c r="HJI298" s="163"/>
      <c r="HJJ298" s="579"/>
      <c r="HJK298" s="581"/>
      <c r="HJL298" s="163"/>
      <c r="HJM298" s="163"/>
      <c r="HJN298" s="579"/>
      <c r="HJO298" s="581"/>
      <c r="HJP298" s="163"/>
      <c r="HJQ298" s="163"/>
      <c r="HJR298" s="579"/>
      <c r="HJS298" s="581"/>
      <c r="HJT298" s="163"/>
      <c r="HJU298" s="163"/>
      <c r="HJV298" s="579"/>
      <c r="HJW298" s="581"/>
      <c r="HJX298" s="163"/>
      <c r="HJY298" s="163"/>
      <c r="HJZ298" s="579"/>
      <c r="HKA298" s="581"/>
      <c r="HKB298" s="163"/>
      <c r="HKC298" s="163"/>
      <c r="HKD298" s="579"/>
      <c r="HKE298" s="581"/>
      <c r="HKF298" s="163"/>
      <c r="HKG298" s="163"/>
      <c r="HKH298" s="579"/>
      <c r="HKI298" s="581"/>
      <c r="HKJ298" s="163"/>
      <c r="HKK298" s="163"/>
      <c r="HKL298" s="579"/>
      <c r="HKM298" s="581"/>
      <c r="HKN298" s="163"/>
      <c r="HKO298" s="163"/>
      <c r="HKP298" s="579"/>
      <c r="HKQ298" s="581"/>
      <c r="HKR298" s="163"/>
      <c r="HKS298" s="163"/>
      <c r="HKT298" s="579"/>
      <c r="HKU298" s="581"/>
      <c r="HKV298" s="163"/>
      <c r="HKW298" s="163"/>
      <c r="HKX298" s="579"/>
      <c r="HKY298" s="581"/>
      <c r="HKZ298" s="163"/>
      <c r="HLA298" s="163"/>
      <c r="HLB298" s="579"/>
      <c r="HLC298" s="581"/>
      <c r="HLD298" s="163"/>
      <c r="HLE298" s="163"/>
      <c r="HLF298" s="579"/>
      <c r="HLG298" s="581"/>
      <c r="HLH298" s="163"/>
      <c r="HLI298" s="163"/>
      <c r="HLJ298" s="579"/>
      <c r="HLK298" s="581"/>
      <c r="HLL298" s="163"/>
      <c r="HLM298" s="163"/>
      <c r="HLN298" s="579"/>
      <c r="HLO298" s="581"/>
      <c r="HLP298" s="163"/>
      <c r="HLQ298" s="163"/>
      <c r="HLR298" s="579"/>
      <c r="HLS298" s="581"/>
      <c r="HLT298" s="163"/>
      <c r="HLU298" s="163"/>
      <c r="HLV298" s="579"/>
      <c r="HLW298" s="581"/>
      <c r="HLX298" s="163"/>
      <c r="HLY298" s="163"/>
      <c r="HLZ298" s="579"/>
      <c r="HMA298" s="581"/>
      <c r="HMB298" s="163"/>
      <c r="HMC298" s="163"/>
      <c r="HMD298" s="579"/>
      <c r="HME298" s="581"/>
      <c r="HMF298" s="163"/>
      <c r="HMG298" s="163"/>
      <c r="HMH298" s="579"/>
      <c r="HMI298" s="581"/>
      <c r="HMJ298" s="163"/>
      <c r="HMK298" s="163"/>
      <c r="HML298" s="579"/>
      <c r="HMM298" s="581"/>
      <c r="HMN298" s="163"/>
      <c r="HMO298" s="163"/>
      <c r="HMP298" s="579"/>
      <c r="HMQ298" s="581"/>
      <c r="HMR298" s="163"/>
      <c r="HMS298" s="163"/>
      <c r="HMT298" s="579"/>
      <c r="HMU298" s="581"/>
      <c r="HMV298" s="163"/>
      <c r="HMW298" s="163"/>
      <c r="HMX298" s="579"/>
      <c r="HMY298" s="581"/>
      <c r="HMZ298" s="163"/>
      <c r="HNA298" s="163"/>
      <c r="HNB298" s="579"/>
      <c r="HNC298" s="581"/>
      <c r="HND298" s="163"/>
      <c r="HNE298" s="163"/>
      <c r="HNF298" s="579"/>
      <c r="HNG298" s="581"/>
      <c r="HNH298" s="163"/>
      <c r="HNI298" s="163"/>
      <c r="HNJ298" s="579"/>
      <c r="HNK298" s="581"/>
      <c r="HNL298" s="163"/>
      <c r="HNM298" s="163"/>
      <c r="HNN298" s="579"/>
      <c r="HNO298" s="581"/>
      <c r="HNP298" s="163"/>
      <c r="HNQ298" s="163"/>
      <c r="HNR298" s="579"/>
      <c r="HNS298" s="581"/>
      <c r="HNT298" s="163"/>
      <c r="HNU298" s="163"/>
      <c r="HNV298" s="579"/>
      <c r="HNW298" s="581"/>
      <c r="HNX298" s="163"/>
      <c r="HNY298" s="163"/>
      <c r="HNZ298" s="579"/>
      <c r="HOA298" s="581"/>
      <c r="HOB298" s="163"/>
      <c r="HOC298" s="163"/>
      <c r="HOD298" s="579"/>
      <c r="HOE298" s="581"/>
      <c r="HOF298" s="163"/>
      <c r="HOG298" s="163"/>
      <c r="HOH298" s="579"/>
      <c r="HOI298" s="581"/>
      <c r="HOJ298" s="163"/>
      <c r="HOK298" s="163"/>
      <c r="HOL298" s="579"/>
      <c r="HOM298" s="581"/>
      <c r="HON298" s="163"/>
      <c r="HOO298" s="163"/>
      <c r="HOP298" s="579"/>
      <c r="HOQ298" s="581"/>
      <c r="HOR298" s="163"/>
      <c r="HOS298" s="163"/>
      <c r="HOT298" s="579"/>
      <c r="HOU298" s="581"/>
      <c r="HOV298" s="163"/>
      <c r="HOW298" s="163"/>
      <c r="HOX298" s="579"/>
      <c r="HOY298" s="581"/>
      <c r="HOZ298" s="163"/>
      <c r="HPA298" s="163"/>
      <c r="HPB298" s="579"/>
      <c r="HPC298" s="581"/>
      <c r="HPD298" s="163"/>
      <c r="HPE298" s="163"/>
      <c r="HPF298" s="579"/>
      <c r="HPG298" s="581"/>
      <c r="HPH298" s="163"/>
      <c r="HPI298" s="163"/>
      <c r="HPJ298" s="579"/>
      <c r="HPK298" s="581"/>
      <c r="HPL298" s="163"/>
      <c r="HPM298" s="163"/>
      <c r="HPN298" s="579"/>
      <c r="HPO298" s="581"/>
      <c r="HPP298" s="163"/>
      <c r="HPQ298" s="163"/>
      <c r="HPR298" s="579"/>
      <c r="HPS298" s="581"/>
      <c r="HPT298" s="163"/>
      <c r="HPU298" s="163"/>
      <c r="HPV298" s="579"/>
      <c r="HPW298" s="581"/>
      <c r="HPX298" s="163"/>
      <c r="HPY298" s="163"/>
      <c r="HPZ298" s="579"/>
      <c r="HQA298" s="581"/>
      <c r="HQB298" s="163"/>
      <c r="HQC298" s="163"/>
      <c r="HQD298" s="579"/>
      <c r="HQE298" s="581"/>
      <c r="HQF298" s="163"/>
      <c r="HQG298" s="163"/>
      <c r="HQH298" s="579"/>
      <c r="HQI298" s="581"/>
      <c r="HQJ298" s="163"/>
      <c r="HQK298" s="163"/>
      <c r="HQL298" s="579"/>
      <c r="HQM298" s="581"/>
      <c r="HQN298" s="163"/>
      <c r="HQO298" s="163"/>
      <c r="HQP298" s="579"/>
      <c r="HQQ298" s="581"/>
      <c r="HQR298" s="163"/>
      <c r="HQS298" s="163"/>
      <c r="HQT298" s="579"/>
      <c r="HQU298" s="581"/>
      <c r="HQV298" s="163"/>
      <c r="HQW298" s="163"/>
      <c r="HQX298" s="579"/>
      <c r="HQY298" s="581"/>
      <c r="HQZ298" s="163"/>
      <c r="HRA298" s="163"/>
      <c r="HRB298" s="579"/>
      <c r="HRC298" s="581"/>
      <c r="HRD298" s="163"/>
      <c r="HRE298" s="163"/>
      <c r="HRF298" s="579"/>
      <c r="HRG298" s="581"/>
      <c r="HRH298" s="163"/>
      <c r="HRI298" s="163"/>
      <c r="HRJ298" s="579"/>
      <c r="HRK298" s="581"/>
      <c r="HRL298" s="163"/>
      <c r="HRM298" s="163"/>
      <c r="HRN298" s="579"/>
      <c r="HRO298" s="581"/>
      <c r="HRP298" s="163"/>
      <c r="HRQ298" s="163"/>
      <c r="HRR298" s="579"/>
      <c r="HRS298" s="581"/>
      <c r="HRT298" s="163"/>
      <c r="HRU298" s="163"/>
      <c r="HRV298" s="579"/>
      <c r="HRW298" s="581"/>
      <c r="HRX298" s="163"/>
      <c r="HRY298" s="163"/>
      <c r="HRZ298" s="579"/>
      <c r="HSA298" s="581"/>
      <c r="HSB298" s="163"/>
      <c r="HSC298" s="163"/>
      <c r="HSD298" s="579"/>
      <c r="HSE298" s="581"/>
      <c r="HSF298" s="163"/>
      <c r="HSG298" s="163"/>
      <c r="HSH298" s="579"/>
      <c r="HSI298" s="581"/>
      <c r="HSJ298" s="163"/>
      <c r="HSK298" s="163"/>
      <c r="HSL298" s="579"/>
      <c r="HSM298" s="581"/>
      <c r="HSN298" s="163"/>
      <c r="HSO298" s="163"/>
      <c r="HSP298" s="579"/>
      <c r="HSQ298" s="581"/>
      <c r="HSR298" s="163"/>
      <c r="HSS298" s="163"/>
      <c r="HST298" s="579"/>
      <c r="HSU298" s="581"/>
      <c r="HSV298" s="163"/>
      <c r="HSW298" s="163"/>
      <c r="HSX298" s="579"/>
      <c r="HSY298" s="581"/>
      <c r="HSZ298" s="163"/>
      <c r="HTA298" s="163"/>
      <c r="HTB298" s="579"/>
      <c r="HTC298" s="581"/>
      <c r="HTD298" s="163"/>
      <c r="HTE298" s="163"/>
      <c r="HTF298" s="579"/>
      <c r="HTG298" s="581"/>
      <c r="HTH298" s="163"/>
      <c r="HTI298" s="163"/>
      <c r="HTJ298" s="579"/>
      <c r="HTK298" s="581"/>
      <c r="HTL298" s="163"/>
      <c r="HTM298" s="163"/>
      <c r="HTN298" s="579"/>
      <c r="HTO298" s="581"/>
      <c r="HTP298" s="163"/>
      <c r="HTQ298" s="163"/>
      <c r="HTR298" s="579"/>
      <c r="HTS298" s="581"/>
      <c r="HTT298" s="163"/>
      <c r="HTU298" s="163"/>
      <c r="HTV298" s="579"/>
      <c r="HTW298" s="581"/>
      <c r="HTX298" s="163"/>
      <c r="HTY298" s="163"/>
      <c r="HTZ298" s="579"/>
      <c r="HUA298" s="581"/>
      <c r="HUB298" s="163"/>
      <c r="HUC298" s="163"/>
      <c r="HUD298" s="579"/>
      <c r="HUE298" s="581"/>
      <c r="HUF298" s="163"/>
      <c r="HUG298" s="163"/>
      <c r="HUH298" s="579"/>
      <c r="HUI298" s="581"/>
      <c r="HUJ298" s="163"/>
      <c r="HUK298" s="163"/>
      <c r="HUL298" s="579"/>
      <c r="HUM298" s="581"/>
      <c r="HUN298" s="163"/>
      <c r="HUO298" s="163"/>
      <c r="HUP298" s="579"/>
      <c r="HUQ298" s="581"/>
      <c r="HUR298" s="163"/>
      <c r="HUS298" s="163"/>
      <c r="HUT298" s="579"/>
      <c r="HUU298" s="581"/>
      <c r="HUV298" s="163"/>
      <c r="HUW298" s="163"/>
      <c r="HUX298" s="579"/>
      <c r="HUY298" s="581"/>
      <c r="HUZ298" s="163"/>
      <c r="HVA298" s="163"/>
      <c r="HVB298" s="579"/>
      <c r="HVC298" s="581"/>
      <c r="HVD298" s="163"/>
      <c r="HVE298" s="163"/>
      <c r="HVF298" s="579"/>
      <c r="HVG298" s="581"/>
      <c r="HVH298" s="163"/>
      <c r="HVI298" s="163"/>
      <c r="HVJ298" s="579"/>
      <c r="HVK298" s="581"/>
      <c r="HVL298" s="163"/>
      <c r="HVM298" s="163"/>
      <c r="HVN298" s="579"/>
      <c r="HVO298" s="581"/>
      <c r="HVP298" s="163"/>
      <c r="HVQ298" s="163"/>
      <c r="HVR298" s="579"/>
      <c r="HVS298" s="581"/>
      <c r="HVT298" s="163"/>
      <c r="HVU298" s="163"/>
      <c r="HVV298" s="579"/>
      <c r="HVW298" s="581"/>
      <c r="HVX298" s="163"/>
      <c r="HVY298" s="163"/>
      <c r="HVZ298" s="579"/>
      <c r="HWA298" s="581"/>
      <c r="HWB298" s="163"/>
      <c r="HWC298" s="163"/>
      <c r="HWD298" s="579"/>
      <c r="HWE298" s="581"/>
      <c r="HWF298" s="163"/>
      <c r="HWG298" s="163"/>
      <c r="HWH298" s="579"/>
      <c r="HWI298" s="581"/>
      <c r="HWJ298" s="163"/>
      <c r="HWK298" s="163"/>
      <c r="HWL298" s="579"/>
      <c r="HWM298" s="581"/>
      <c r="HWN298" s="163"/>
      <c r="HWO298" s="163"/>
      <c r="HWP298" s="579"/>
      <c r="HWQ298" s="581"/>
      <c r="HWR298" s="163"/>
      <c r="HWS298" s="163"/>
      <c r="HWT298" s="579"/>
      <c r="HWU298" s="581"/>
      <c r="HWV298" s="163"/>
      <c r="HWW298" s="163"/>
      <c r="HWX298" s="579"/>
      <c r="HWY298" s="581"/>
      <c r="HWZ298" s="163"/>
      <c r="HXA298" s="163"/>
      <c r="HXB298" s="579"/>
      <c r="HXC298" s="581"/>
      <c r="HXD298" s="163"/>
      <c r="HXE298" s="163"/>
      <c r="HXF298" s="579"/>
      <c r="HXG298" s="581"/>
      <c r="HXH298" s="163"/>
      <c r="HXI298" s="163"/>
      <c r="HXJ298" s="579"/>
      <c r="HXK298" s="581"/>
      <c r="HXL298" s="163"/>
      <c r="HXM298" s="163"/>
      <c r="HXN298" s="579"/>
      <c r="HXO298" s="581"/>
      <c r="HXP298" s="163"/>
      <c r="HXQ298" s="163"/>
      <c r="HXR298" s="579"/>
      <c r="HXS298" s="581"/>
      <c r="HXT298" s="163"/>
      <c r="HXU298" s="163"/>
      <c r="HXV298" s="579"/>
      <c r="HXW298" s="581"/>
      <c r="HXX298" s="163"/>
      <c r="HXY298" s="163"/>
      <c r="HXZ298" s="579"/>
      <c r="HYA298" s="581"/>
      <c r="HYB298" s="163"/>
      <c r="HYC298" s="163"/>
      <c r="HYD298" s="579"/>
      <c r="HYE298" s="581"/>
      <c r="HYF298" s="163"/>
      <c r="HYG298" s="163"/>
      <c r="HYH298" s="579"/>
      <c r="HYI298" s="581"/>
      <c r="HYJ298" s="163"/>
      <c r="HYK298" s="163"/>
      <c r="HYL298" s="579"/>
      <c r="HYM298" s="581"/>
      <c r="HYN298" s="163"/>
      <c r="HYO298" s="163"/>
      <c r="HYP298" s="579"/>
      <c r="HYQ298" s="581"/>
      <c r="HYR298" s="163"/>
      <c r="HYS298" s="163"/>
      <c r="HYT298" s="579"/>
      <c r="HYU298" s="581"/>
      <c r="HYV298" s="163"/>
      <c r="HYW298" s="163"/>
      <c r="HYX298" s="579"/>
      <c r="HYY298" s="581"/>
      <c r="HYZ298" s="163"/>
      <c r="HZA298" s="163"/>
      <c r="HZB298" s="579"/>
      <c r="HZC298" s="581"/>
      <c r="HZD298" s="163"/>
      <c r="HZE298" s="163"/>
      <c r="HZF298" s="579"/>
      <c r="HZG298" s="581"/>
      <c r="HZH298" s="163"/>
      <c r="HZI298" s="163"/>
      <c r="HZJ298" s="579"/>
      <c r="HZK298" s="581"/>
      <c r="HZL298" s="163"/>
      <c r="HZM298" s="163"/>
      <c r="HZN298" s="579"/>
      <c r="HZO298" s="581"/>
      <c r="HZP298" s="163"/>
      <c r="HZQ298" s="163"/>
      <c r="HZR298" s="579"/>
      <c r="HZS298" s="581"/>
      <c r="HZT298" s="163"/>
      <c r="HZU298" s="163"/>
      <c r="HZV298" s="579"/>
      <c r="HZW298" s="581"/>
      <c r="HZX298" s="163"/>
      <c r="HZY298" s="163"/>
      <c r="HZZ298" s="579"/>
      <c r="IAA298" s="581"/>
      <c r="IAB298" s="163"/>
      <c r="IAC298" s="163"/>
      <c r="IAD298" s="579"/>
      <c r="IAE298" s="581"/>
      <c r="IAF298" s="163"/>
      <c r="IAG298" s="163"/>
      <c r="IAH298" s="579"/>
      <c r="IAI298" s="581"/>
      <c r="IAJ298" s="163"/>
      <c r="IAK298" s="163"/>
      <c r="IAL298" s="579"/>
      <c r="IAM298" s="581"/>
      <c r="IAN298" s="163"/>
      <c r="IAO298" s="163"/>
      <c r="IAP298" s="579"/>
      <c r="IAQ298" s="581"/>
      <c r="IAR298" s="163"/>
      <c r="IAS298" s="163"/>
      <c r="IAT298" s="579"/>
      <c r="IAU298" s="581"/>
      <c r="IAV298" s="163"/>
      <c r="IAW298" s="163"/>
      <c r="IAX298" s="579"/>
      <c r="IAY298" s="581"/>
      <c r="IAZ298" s="163"/>
      <c r="IBA298" s="163"/>
      <c r="IBB298" s="579"/>
      <c r="IBC298" s="581"/>
      <c r="IBD298" s="163"/>
      <c r="IBE298" s="163"/>
      <c r="IBF298" s="579"/>
      <c r="IBG298" s="581"/>
      <c r="IBH298" s="163"/>
      <c r="IBI298" s="163"/>
      <c r="IBJ298" s="579"/>
      <c r="IBK298" s="581"/>
      <c r="IBL298" s="163"/>
      <c r="IBM298" s="163"/>
      <c r="IBN298" s="579"/>
      <c r="IBO298" s="581"/>
      <c r="IBP298" s="163"/>
      <c r="IBQ298" s="163"/>
      <c r="IBR298" s="579"/>
      <c r="IBS298" s="581"/>
      <c r="IBT298" s="163"/>
      <c r="IBU298" s="163"/>
      <c r="IBV298" s="579"/>
      <c r="IBW298" s="581"/>
      <c r="IBX298" s="163"/>
      <c r="IBY298" s="163"/>
      <c r="IBZ298" s="579"/>
      <c r="ICA298" s="581"/>
      <c r="ICB298" s="163"/>
      <c r="ICC298" s="163"/>
      <c r="ICD298" s="579"/>
      <c r="ICE298" s="581"/>
      <c r="ICF298" s="163"/>
      <c r="ICG298" s="163"/>
      <c r="ICH298" s="579"/>
      <c r="ICI298" s="581"/>
      <c r="ICJ298" s="163"/>
      <c r="ICK298" s="163"/>
      <c r="ICL298" s="579"/>
      <c r="ICM298" s="581"/>
      <c r="ICN298" s="163"/>
      <c r="ICO298" s="163"/>
      <c r="ICP298" s="579"/>
      <c r="ICQ298" s="581"/>
      <c r="ICR298" s="163"/>
      <c r="ICS298" s="163"/>
      <c r="ICT298" s="579"/>
      <c r="ICU298" s="581"/>
      <c r="ICV298" s="163"/>
      <c r="ICW298" s="163"/>
      <c r="ICX298" s="579"/>
      <c r="ICY298" s="581"/>
      <c r="ICZ298" s="163"/>
      <c r="IDA298" s="163"/>
      <c r="IDB298" s="579"/>
      <c r="IDC298" s="581"/>
      <c r="IDD298" s="163"/>
      <c r="IDE298" s="163"/>
      <c r="IDF298" s="579"/>
      <c r="IDG298" s="581"/>
      <c r="IDH298" s="163"/>
      <c r="IDI298" s="163"/>
      <c r="IDJ298" s="579"/>
      <c r="IDK298" s="581"/>
      <c r="IDL298" s="163"/>
      <c r="IDM298" s="163"/>
      <c r="IDN298" s="579"/>
      <c r="IDO298" s="581"/>
      <c r="IDP298" s="163"/>
      <c r="IDQ298" s="163"/>
      <c r="IDR298" s="579"/>
      <c r="IDS298" s="581"/>
      <c r="IDT298" s="163"/>
      <c r="IDU298" s="163"/>
      <c r="IDV298" s="579"/>
      <c r="IDW298" s="581"/>
      <c r="IDX298" s="163"/>
      <c r="IDY298" s="163"/>
      <c r="IDZ298" s="579"/>
      <c r="IEA298" s="581"/>
      <c r="IEB298" s="163"/>
      <c r="IEC298" s="163"/>
      <c r="IED298" s="579"/>
      <c r="IEE298" s="581"/>
      <c r="IEF298" s="163"/>
      <c r="IEG298" s="163"/>
      <c r="IEH298" s="579"/>
      <c r="IEI298" s="581"/>
      <c r="IEJ298" s="163"/>
      <c r="IEK298" s="163"/>
      <c r="IEL298" s="579"/>
      <c r="IEM298" s="581"/>
      <c r="IEN298" s="163"/>
      <c r="IEO298" s="163"/>
      <c r="IEP298" s="579"/>
      <c r="IEQ298" s="581"/>
      <c r="IER298" s="163"/>
      <c r="IES298" s="163"/>
      <c r="IET298" s="579"/>
      <c r="IEU298" s="581"/>
      <c r="IEV298" s="163"/>
      <c r="IEW298" s="163"/>
      <c r="IEX298" s="579"/>
      <c r="IEY298" s="581"/>
      <c r="IEZ298" s="163"/>
      <c r="IFA298" s="163"/>
      <c r="IFB298" s="579"/>
      <c r="IFC298" s="581"/>
      <c r="IFD298" s="163"/>
      <c r="IFE298" s="163"/>
      <c r="IFF298" s="579"/>
      <c r="IFG298" s="581"/>
      <c r="IFH298" s="163"/>
      <c r="IFI298" s="163"/>
      <c r="IFJ298" s="579"/>
      <c r="IFK298" s="581"/>
      <c r="IFL298" s="163"/>
      <c r="IFM298" s="163"/>
      <c r="IFN298" s="579"/>
      <c r="IFO298" s="581"/>
      <c r="IFP298" s="163"/>
      <c r="IFQ298" s="163"/>
      <c r="IFR298" s="579"/>
      <c r="IFS298" s="581"/>
      <c r="IFT298" s="163"/>
      <c r="IFU298" s="163"/>
      <c r="IFV298" s="579"/>
      <c r="IFW298" s="581"/>
      <c r="IFX298" s="163"/>
      <c r="IFY298" s="163"/>
      <c r="IFZ298" s="579"/>
      <c r="IGA298" s="581"/>
      <c r="IGB298" s="163"/>
      <c r="IGC298" s="163"/>
      <c r="IGD298" s="579"/>
      <c r="IGE298" s="581"/>
      <c r="IGF298" s="163"/>
      <c r="IGG298" s="163"/>
      <c r="IGH298" s="579"/>
      <c r="IGI298" s="581"/>
      <c r="IGJ298" s="163"/>
      <c r="IGK298" s="163"/>
      <c r="IGL298" s="579"/>
      <c r="IGM298" s="581"/>
      <c r="IGN298" s="163"/>
      <c r="IGO298" s="163"/>
      <c r="IGP298" s="579"/>
      <c r="IGQ298" s="581"/>
      <c r="IGR298" s="163"/>
      <c r="IGS298" s="163"/>
      <c r="IGT298" s="579"/>
      <c r="IGU298" s="581"/>
      <c r="IGV298" s="163"/>
      <c r="IGW298" s="163"/>
      <c r="IGX298" s="579"/>
      <c r="IGY298" s="581"/>
      <c r="IGZ298" s="163"/>
      <c r="IHA298" s="163"/>
      <c r="IHB298" s="579"/>
      <c r="IHC298" s="581"/>
      <c r="IHD298" s="163"/>
      <c r="IHE298" s="163"/>
      <c r="IHF298" s="579"/>
      <c r="IHG298" s="581"/>
      <c r="IHH298" s="163"/>
      <c r="IHI298" s="163"/>
      <c r="IHJ298" s="579"/>
      <c r="IHK298" s="581"/>
      <c r="IHL298" s="163"/>
      <c r="IHM298" s="163"/>
      <c r="IHN298" s="579"/>
      <c r="IHO298" s="581"/>
      <c r="IHP298" s="163"/>
      <c r="IHQ298" s="163"/>
      <c r="IHR298" s="579"/>
      <c r="IHS298" s="581"/>
      <c r="IHT298" s="163"/>
      <c r="IHU298" s="163"/>
      <c r="IHV298" s="579"/>
      <c r="IHW298" s="581"/>
      <c r="IHX298" s="163"/>
      <c r="IHY298" s="163"/>
      <c r="IHZ298" s="579"/>
      <c r="IIA298" s="581"/>
      <c r="IIB298" s="163"/>
      <c r="IIC298" s="163"/>
      <c r="IID298" s="579"/>
      <c r="IIE298" s="581"/>
      <c r="IIF298" s="163"/>
      <c r="IIG298" s="163"/>
      <c r="IIH298" s="579"/>
      <c r="III298" s="581"/>
      <c r="IIJ298" s="163"/>
      <c r="IIK298" s="163"/>
      <c r="IIL298" s="579"/>
      <c r="IIM298" s="581"/>
      <c r="IIN298" s="163"/>
      <c r="IIO298" s="163"/>
      <c r="IIP298" s="579"/>
      <c r="IIQ298" s="581"/>
      <c r="IIR298" s="163"/>
      <c r="IIS298" s="163"/>
      <c r="IIT298" s="579"/>
      <c r="IIU298" s="581"/>
      <c r="IIV298" s="163"/>
      <c r="IIW298" s="163"/>
      <c r="IIX298" s="579"/>
      <c r="IIY298" s="581"/>
      <c r="IIZ298" s="163"/>
      <c r="IJA298" s="163"/>
      <c r="IJB298" s="579"/>
      <c r="IJC298" s="581"/>
      <c r="IJD298" s="163"/>
      <c r="IJE298" s="163"/>
      <c r="IJF298" s="579"/>
      <c r="IJG298" s="581"/>
      <c r="IJH298" s="163"/>
      <c r="IJI298" s="163"/>
      <c r="IJJ298" s="579"/>
      <c r="IJK298" s="581"/>
      <c r="IJL298" s="163"/>
      <c r="IJM298" s="163"/>
      <c r="IJN298" s="579"/>
      <c r="IJO298" s="581"/>
      <c r="IJP298" s="163"/>
      <c r="IJQ298" s="163"/>
      <c r="IJR298" s="579"/>
      <c r="IJS298" s="581"/>
      <c r="IJT298" s="163"/>
      <c r="IJU298" s="163"/>
      <c r="IJV298" s="579"/>
      <c r="IJW298" s="581"/>
      <c r="IJX298" s="163"/>
      <c r="IJY298" s="163"/>
      <c r="IJZ298" s="579"/>
      <c r="IKA298" s="581"/>
      <c r="IKB298" s="163"/>
      <c r="IKC298" s="163"/>
      <c r="IKD298" s="579"/>
      <c r="IKE298" s="581"/>
      <c r="IKF298" s="163"/>
      <c r="IKG298" s="163"/>
      <c r="IKH298" s="579"/>
      <c r="IKI298" s="581"/>
      <c r="IKJ298" s="163"/>
      <c r="IKK298" s="163"/>
      <c r="IKL298" s="579"/>
      <c r="IKM298" s="581"/>
      <c r="IKN298" s="163"/>
      <c r="IKO298" s="163"/>
      <c r="IKP298" s="579"/>
      <c r="IKQ298" s="581"/>
      <c r="IKR298" s="163"/>
      <c r="IKS298" s="163"/>
      <c r="IKT298" s="579"/>
      <c r="IKU298" s="581"/>
      <c r="IKV298" s="163"/>
      <c r="IKW298" s="163"/>
      <c r="IKX298" s="579"/>
      <c r="IKY298" s="581"/>
      <c r="IKZ298" s="163"/>
      <c r="ILA298" s="163"/>
      <c r="ILB298" s="579"/>
      <c r="ILC298" s="581"/>
      <c r="ILD298" s="163"/>
      <c r="ILE298" s="163"/>
      <c r="ILF298" s="579"/>
      <c r="ILG298" s="581"/>
      <c r="ILH298" s="163"/>
      <c r="ILI298" s="163"/>
      <c r="ILJ298" s="579"/>
      <c r="ILK298" s="581"/>
      <c r="ILL298" s="163"/>
      <c r="ILM298" s="163"/>
      <c r="ILN298" s="579"/>
      <c r="ILO298" s="581"/>
      <c r="ILP298" s="163"/>
      <c r="ILQ298" s="163"/>
      <c r="ILR298" s="579"/>
      <c r="ILS298" s="581"/>
      <c r="ILT298" s="163"/>
      <c r="ILU298" s="163"/>
      <c r="ILV298" s="579"/>
      <c r="ILW298" s="581"/>
      <c r="ILX298" s="163"/>
      <c r="ILY298" s="163"/>
      <c r="ILZ298" s="579"/>
      <c r="IMA298" s="581"/>
      <c r="IMB298" s="163"/>
      <c r="IMC298" s="163"/>
      <c r="IMD298" s="579"/>
      <c r="IME298" s="581"/>
      <c r="IMF298" s="163"/>
      <c r="IMG298" s="163"/>
      <c r="IMH298" s="579"/>
      <c r="IMI298" s="581"/>
      <c r="IMJ298" s="163"/>
      <c r="IMK298" s="163"/>
      <c r="IML298" s="579"/>
      <c r="IMM298" s="581"/>
      <c r="IMN298" s="163"/>
      <c r="IMO298" s="163"/>
      <c r="IMP298" s="579"/>
      <c r="IMQ298" s="581"/>
      <c r="IMR298" s="163"/>
      <c r="IMS298" s="163"/>
      <c r="IMT298" s="579"/>
      <c r="IMU298" s="581"/>
      <c r="IMV298" s="163"/>
      <c r="IMW298" s="163"/>
      <c r="IMX298" s="579"/>
      <c r="IMY298" s="581"/>
      <c r="IMZ298" s="163"/>
      <c r="INA298" s="163"/>
      <c r="INB298" s="579"/>
      <c r="INC298" s="581"/>
      <c r="IND298" s="163"/>
      <c r="INE298" s="163"/>
      <c r="INF298" s="579"/>
      <c r="ING298" s="581"/>
      <c r="INH298" s="163"/>
      <c r="INI298" s="163"/>
      <c r="INJ298" s="579"/>
      <c r="INK298" s="581"/>
      <c r="INL298" s="163"/>
      <c r="INM298" s="163"/>
      <c r="INN298" s="579"/>
      <c r="INO298" s="581"/>
      <c r="INP298" s="163"/>
      <c r="INQ298" s="163"/>
      <c r="INR298" s="579"/>
      <c r="INS298" s="581"/>
      <c r="INT298" s="163"/>
      <c r="INU298" s="163"/>
      <c r="INV298" s="579"/>
      <c r="INW298" s="581"/>
      <c r="INX298" s="163"/>
      <c r="INY298" s="163"/>
      <c r="INZ298" s="579"/>
      <c r="IOA298" s="581"/>
      <c r="IOB298" s="163"/>
      <c r="IOC298" s="163"/>
      <c r="IOD298" s="579"/>
      <c r="IOE298" s="581"/>
      <c r="IOF298" s="163"/>
      <c r="IOG298" s="163"/>
      <c r="IOH298" s="579"/>
      <c r="IOI298" s="581"/>
      <c r="IOJ298" s="163"/>
      <c r="IOK298" s="163"/>
      <c r="IOL298" s="579"/>
      <c r="IOM298" s="581"/>
      <c r="ION298" s="163"/>
      <c r="IOO298" s="163"/>
      <c r="IOP298" s="579"/>
      <c r="IOQ298" s="581"/>
      <c r="IOR298" s="163"/>
      <c r="IOS298" s="163"/>
      <c r="IOT298" s="579"/>
      <c r="IOU298" s="581"/>
      <c r="IOV298" s="163"/>
      <c r="IOW298" s="163"/>
      <c r="IOX298" s="579"/>
      <c r="IOY298" s="581"/>
      <c r="IOZ298" s="163"/>
      <c r="IPA298" s="163"/>
      <c r="IPB298" s="579"/>
      <c r="IPC298" s="581"/>
      <c r="IPD298" s="163"/>
      <c r="IPE298" s="163"/>
      <c r="IPF298" s="579"/>
      <c r="IPG298" s="581"/>
      <c r="IPH298" s="163"/>
      <c r="IPI298" s="163"/>
      <c r="IPJ298" s="579"/>
      <c r="IPK298" s="581"/>
      <c r="IPL298" s="163"/>
      <c r="IPM298" s="163"/>
      <c r="IPN298" s="579"/>
      <c r="IPO298" s="581"/>
      <c r="IPP298" s="163"/>
      <c r="IPQ298" s="163"/>
      <c r="IPR298" s="579"/>
      <c r="IPS298" s="581"/>
      <c r="IPT298" s="163"/>
      <c r="IPU298" s="163"/>
      <c r="IPV298" s="579"/>
      <c r="IPW298" s="581"/>
      <c r="IPX298" s="163"/>
      <c r="IPY298" s="163"/>
      <c r="IPZ298" s="579"/>
      <c r="IQA298" s="581"/>
      <c r="IQB298" s="163"/>
      <c r="IQC298" s="163"/>
      <c r="IQD298" s="579"/>
      <c r="IQE298" s="581"/>
      <c r="IQF298" s="163"/>
      <c r="IQG298" s="163"/>
      <c r="IQH298" s="579"/>
      <c r="IQI298" s="581"/>
      <c r="IQJ298" s="163"/>
      <c r="IQK298" s="163"/>
      <c r="IQL298" s="579"/>
      <c r="IQM298" s="581"/>
      <c r="IQN298" s="163"/>
      <c r="IQO298" s="163"/>
      <c r="IQP298" s="579"/>
      <c r="IQQ298" s="581"/>
      <c r="IQR298" s="163"/>
      <c r="IQS298" s="163"/>
      <c r="IQT298" s="579"/>
      <c r="IQU298" s="581"/>
      <c r="IQV298" s="163"/>
      <c r="IQW298" s="163"/>
      <c r="IQX298" s="579"/>
      <c r="IQY298" s="581"/>
      <c r="IQZ298" s="163"/>
      <c r="IRA298" s="163"/>
      <c r="IRB298" s="579"/>
      <c r="IRC298" s="581"/>
      <c r="IRD298" s="163"/>
      <c r="IRE298" s="163"/>
      <c r="IRF298" s="579"/>
      <c r="IRG298" s="581"/>
      <c r="IRH298" s="163"/>
      <c r="IRI298" s="163"/>
      <c r="IRJ298" s="579"/>
      <c r="IRK298" s="581"/>
      <c r="IRL298" s="163"/>
      <c r="IRM298" s="163"/>
      <c r="IRN298" s="579"/>
      <c r="IRO298" s="581"/>
      <c r="IRP298" s="163"/>
      <c r="IRQ298" s="163"/>
      <c r="IRR298" s="579"/>
      <c r="IRS298" s="581"/>
      <c r="IRT298" s="163"/>
      <c r="IRU298" s="163"/>
      <c r="IRV298" s="579"/>
      <c r="IRW298" s="581"/>
      <c r="IRX298" s="163"/>
      <c r="IRY298" s="163"/>
      <c r="IRZ298" s="579"/>
      <c r="ISA298" s="581"/>
      <c r="ISB298" s="163"/>
      <c r="ISC298" s="163"/>
      <c r="ISD298" s="579"/>
      <c r="ISE298" s="581"/>
      <c r="ISF298" s="163"/>
      <c r="ISG298" s="163"/>
      <c r="ISH298" s="579"/>
      <c r="ISI298" s="581"/>
      <c r="ISJ298" s="163"/>
      <c r="ISK298" s="163"/>
      <c r="ISL298" s="579"/>
      <c r="ISM298" s="581"/>
      <c r="ISN298" s="163"/>
      <c r="ISO298" s="163"/>
      <c r="ISP298" s="579"/>
      <c r="ISQ298" s="581"/>
      <c r="ISR298" s="163"/>
      <c r="ISS298" s="163"/>
      <c r="IST298" s="579"/>
      <c r="ISU298" s="581"/>
      <c r="ISV298" s="163"/>
      <c r="ISW298" s="163"/>
      <c r="ISX298" s="579"/>
      <c r="ISY298" s="581"/>
      <c r="ISZ298" s="163"/>
      <c r="ITA298" s="163"/>
      <c r="ITB298" s="579"/>
      <c r="ITC298" s="581"/>
      <c r="ITD298" s="163"/>
      <c r="ITE298" s="163"/>
      <c r="ITF298" s="579"/>
      <c r="ITG298" s="581"/>
      <c r="ITH298" s="163"/>
      <c r="ITI298" s="163"/>
      <c r="ITJ298" s="579"/>
      <c r="ITK298" s="581"/>
      <c r="ITL298" s="163"/>
      <c r="ITM298" s="163"/>
      <c r="ITN298" s="579"/>
      <c r="ITO298" s="581"/>
      <c r="ITP298" s="163"/>
      <c r="ITQ298" s="163"/>
      <c r="ITR298" s="579"/>
      <c r="ITS298" s="581"/>
      <c r="ITT298" s="163"/>
      <c r="ITU298" s="163"/>
      <c r="ITV298" s="579"/>
      <c r="ITW298" s="581"/>
      <c r="ITX298" s="163"/>
      <c r="ITY298" s="163"/>
      <c r="ITZ298" s="579"/>
      <c r="IUA298" s="581"/>
      <c r="IUB298" s="163"/>
      <c r="IUC298" s="163"/>
      <c r="IUD298" s="579"/>
      <c r="IUE298" s="581"/>
      <c r="IUF298" s="163"/>
      <c r="IUG298" s="163"/>
      <c r="IUH298" s="579"/>
      <c r="IUI298" s="581"/>
      <c r="IUJ298" s="163"/>
      <c r="IUK298" s="163"/>
      <c r="IUL298" s="579"/>
      <c r="IUM298" s="581"/>
      <c r="IUN298" s="163"/>
      <c r="IUO298" s="163"/>
      <c r="IUP298" s="579"/>
      <c r="IUQ298" s="581"/>
      <c r="IUR298" s="163"/>
      <c r="IUS298" s="163"/>
      <c r="IUT298" s="579"/>
      <c r="IUU298" s="581"/>
      <c r="IUV298" s="163"/>
      <c r="IUW298" s="163"/>
      <c r="IUX298" s="579"/>
      <c r="IUY298" s="581"/>
      <c r="IUZ298" s="163"/>
      <c r="IVA298" s="163"/>
      <c r="IVB298" s="579"/>
      <c r="IVC298" s="581"/>
      <c r="IVD298" s="163"/>
      <c r="IVE298" s="163"/>
      <c r="IVF298" s="579"/>
      <c r="IVG298" s="581"/>
      <c r="IVH298" s="163"/>
      <c r="IVI298" s="163"/>
      <c r="IVJ298" s="579"/>
      <c r="IVK298" s="581"/>
      <c r="IVL298" s="163"/>
      <c r="IVM298" s="163"/>
      <c r="IVN298" s="579"/>
      <c r="IVO298" s="581"/>
      <c r="IVP298" s="163"/>
      <c r="IVQ298" s="163"/>
      <c r="IVR298" s="579"/>
      <c r="IVS298" s="581"/>
      <c r="IVT298" s="163"/>
      <c r="IVU298" s="163"/>
      <c r="IVV298" s="579"/>
      <c r="IVW298" s="581"/>
      <c r="IVX298" s="163"/>
      <c r="IVY298" s="163"/>
      <c r="IVZ298" s="579"/>
      <c r="IWA298" s="581"/>
      <c r="IWB298" s="163"/>
      <c r="IWC298" s="163"/>
      <c r="IWD298" s="579"/>
      <c r="IWE298" s="581"/>
      <c r="IWF298" s="163"/>
      <c r="IWG298" s="163"/>
      <c r="IWH298" s="579"/>
      <c r="IWI298" s="581"/>
      <c r="IWJ298" s="163"/>
      <c r="IWK298" s="163"/>
      <c r="IWL298" s="579"/>
      <c r="IWM298" s="581"/>
      <c r="IWN298" s="163"/>
      <c r="IWO298" s="163"/>
      <c r="IWP298" s="579"/>
      <c r="IWQ298" s="581"/>
      <c r="IWR298" s="163"/>
      <c r="IWS298" s="163"/>
      <c r="IWT298" s="579"/>
      <c r="IWU298" s="581"/>
      <c r="IWV298" s="163"/>
      <c r="IWW298" s="163"/>
      <c r="IWX298" s="579"/>
      <c r="IWY298" s="581"/>
      <c r="IWZ298" s="163"/>
      <c r="IXA298" s="163"/>
      <c r="IXB298" s="579"/>
      <c r="IXC298" s="581"/>
      <c r="IXD298" s="163"/>
      <c r="IXE298" s="163"/>
      <c r="IXF298" s="579"/>
      <c r="IXG298" s="581"/>
      <c r="IXH298" s="163"/>
      <c r="IXI298" s="163"/>
      <c r="IXJ298" s="579"/>
      <c r="IXK298" s="581"/>
      <c r="IXL298" s="163"/>
      <c r="IXM298" s="163"/>
      <c r="IXN298" s="579"/>
      <c r="IXO298" s="581"/>
      <c r="IXP298" s="163"/>
      <c r="IXQ298" s="163"/>
      <c r="IXR298" s="579"/>
      <c r="IXS298" s="581"/>
      <c r="IXT298" s="163"/>
      <c r="IXU298" s="163"/>
      <c r="IXV298" s="579"/>
      <c r="IXW298" s="581"/>
      <c r="IXX298" s="163"/>
      <c r="IXY298" s="163"/>
      <c r="IXZ298" s="579"/>
      <c r="IYA298" s="581"/>
      <c r="IYB298" s="163"/>
      <c r="IYC298" s="163"/>
      <c r="IYD298" s="579"/>
      <c r="IYE298" s="581"/>
      <c r="IYF298" s="163"/>
      <c r="IYG298" s="163"/>
      <c r="IYH298" s="579"/>
      <c r="IYI298" s="581"/>
      <c r="IYJ298" s="163"/>
      <c r="IYK298" s="163"/>
      <c r="IYL298" s="579"/>
      <c r="IYM298" s="581"/>
      <c r="IYN298" s="163"/>
      <c r="IYO298" s="163"/>
      <c r="IYP298" s="579"/>
      <c r="IYQ298" s="581"/>
      <c r="IYR298" s="163"/>
      <c r="IYS298" s="163"/>
      <c r="IYT298" s="579"/>
      <c r="IYU298" s="581"/>
      <c r="IYV298" s="163"/>
      <c r="IYW298" s="163"/>
      <c r="IYX298" s="579"/>
      <c r="IYY298" s="581"/>
      <c r="IYZ298" s="163"/>
      <c r="IZA298" s="163"/>
      <c r="IZB298" s="579"/>
      <c r="IZC298" s="581"/>
      <c r="IZD298" s="163"/>
      <c r="IZE298" s="163"/>
      <c r="IZF298" s="579"/>
      <c r="IZG298" s="581"/>
      <c r="IZH298" s="163"/>
      <c r="IZI298" s="163"/>
      <c r="IZJ298" s="579"/>
      <c r="IZK298" s="581"/>
      <c r="IZL298" s="163"/>
      <c r="IZM298" s="163"/>
      <c r="IZN298" s="579"/>
      <c r="IZO298" s="581"/>
      <c r="IZP298" s="163"/>
      <c r="IZQ298" s="163"/>
      <c r="IZR298" s="579"/>
      <c r="IZS298" s="581"/>
      <c r="IZT298" s="163"/>
      <c r="IZU298" s="163"/>
      <c r="IZV298" s="579"/>
      <c r="IZW298" s="581"/>
      <c r="IZX298" s="163"/>
      <c r="IZY298" s="163"/>
      <c r="IZZ298" s="579"/>
      <c r="JAA298" s="581"/>
      <c r="JAB298" s="163"/>
      <c r="JAC298" s="163"/>
      <c r="JAD298" s="579"/>
      <c r="JAE298" s="581"/>
      <c r="JAF298" s="163"/>
      <c r="JAG298" s="163"/>
      <c r="JAH298" s="579"/>
      <c r="JAI298" s="581"/>
      <c r="JAJ298" s="163"/>
      <c r="JAK298" s="163"/>
      <c r="JAL298" s="579"/>
      <c r="JAM298" s="581"/>
      <c r="JAN298" s="163"/>
      <c r="JAO298" s="163"/>
      <c r="JAP298" s="579"/>
      <c r="JAQ298" s="581"/>
      <c r="JAR298" s="163"/>
      <c r="JAS298" s="163"/>
      <c r="JAT298" s="579"/>
      <c r="JAU298" s="581"/>
      <c r="JAV298" s="163"/>
      <c r="JAW298" s="163"/>
      <c r="JAX298" s="579"/>
      <c r="JAY298" s="581"/>
      <c r="JAZ298" s="163"/>
      <c r="JBA298" s="163"/>
      <c r="JBB298" s="579"/>
      <c r="JBC298" s="581"/>
      <c r="JBD298" s="163"/>
      <c r="JBE298" s="163"/>
      <c r="JBF298" s="579"/>
      <c r="JBG298" s="581"/>
      <c r="JBH298" s="163"/>
      <c r="JBI298" s="163"/>
      <c r="JBJ298" s="579"/>
      <c r="JBK298" s="581"/>
      <c r="JBL298" s="163"/>
      <c r="JBM298" s="163"/>
      <c r="JBN298" s="579"/>
      <c r="JBO298" s="581"/>
      <c r="JBP298" s="163"/>
      <c r="JBQ298" s="163"/>
      <c r="JBR298" s="579"/>
      <c r="JBS298" s="581"/>
      <c r="JBT298" s="163"/>
      <c r="JBU298" s="163"/>
      <c r="JBV298" s="579"/>
      <c r="JBW298" s="581"/>
      <c r="JBX298" s="163"/>
      <c r="JBY298" s="163"/>
      <c r="JBZ298" s="579"/>
      <c r="JCA298" s="581"/>
      <c r="JCB298" s="163"/>
      <c r="JCC298" s="163"/>
      <c r="JCD298" s="579"/>
      <c r="JCE298" s="581"/>
      <c r="JCF298" s="163"/>
      <c r="JCG298" s="163"/>
      <c r="JCH298" s="579"/>
      <c r="JCI298" s="581"/>
      <c r="JCJ298" s="163"/>
      <c r="JCK298" s="163"/>
      <c r="JCL298" s="579"/>
      <c r="JCM298" s="581"/>
      <c r="JCN298" s="163"/>
      <c r="JCO298" s="163"/>
      <c r="JCP298" s="579"/>
      <c r="JCQ298" s="581"/>
      <c r="JCR298" s="163"/>
      <c r="JCS298" s="163"/>
      <c r="JCT298" s="579"/>
      <c r="JCU298" s="581"/>
      <c r="JCV298" s="163"/>
      <c r="JCW298" s="163"/>
      <c r="JCX298" s="579"/>
      <c r="JCY298" s="581"/>
      <c r="JCZ298" s="163"/>
      <c r="JDA298" s="163"/>
      <c r="JDB298" s="579"/>
      <c r="JDC298" s="581"/>
      <c r="JDD298" s="163"/>
      <c r="JDE298" s="163"/>
      <c r="JDF298" s="579"/>
      <c r="JDG298" s="581"/>
      <c r="JDH298" s="163"/>
      <c r="JDI298" s="163"/>
      <c r="JDJ298" s="579"/>
      <c r="JDK298" s="581"/>
      <c r="JDL298" s="163"/>
      <c r="JDM298" s="163"/>
      <c r="JDN298" s="579"/>
      <c r="JDO298" s="581"/>
      <c r="JDP298" s="163"/>
      <c r="JDQ298" s="163"/>
      <c r="JDR298" s="579"/>
      <c r="JDS298" s="581"/>
      <c r="JDT298" s="163"/>
      <c r="JDU298" s="163"/>
      <c r="JDV298" s="579"/>
      <c r="JDW298" s="581"/>
      <c r="JDX298" s="163"/>
      <c r="JDY298" s="163"/>
      <c r="JDZ298" s="579"/>
      <c r="JEA298" s="581"/>
      <c r="JEB298" s="163"/>
      <c r="JEC298" s="163"/>
      <c r="JED298" s="579"/>
      <c r="JEE298" s="581"/>
      <c r="JEF298" s="163"/>
      <c r="JEG298" s="163"/>
      <c r="JEH298" s="579"/>
      <c r="JEI298" s="581"/>
      <c r="JEJ298" s="163"/>
      <c r="JEK298" s="163"/>
      <c r="JEL298" s="579"/>
      <c r="JEM298" s="581"/>
      <c r="JEN298" s="163"/>
      <c r="JEO298" s="163"/>
      <c r="JEP298" s="579"/>
      <c r="JEQ298" s="581"/>
      <c r="JER298" s="163"/>
      <c r="JES298" s="163"/>
      <c r="JET298" s="579"/>
      <c r="JEU298" s="581"/>
      <c r="JEV298" s="163"/>
      <c r="JEW298" s="163"/>
      <c r="JEX298" s="579"/>
      <c r="JEY298" s="581"/>
      <c r="JEZ298" s="163"/>
      <c r="JFA298" s="163"/>
      <c r="JFB298" s="579"/>
      <c r="JFC298" s="581"/>
      <c r="JFD298" s="163"/>
      <c r="JFE298" s="163"/>
      <c r="JFF298" s="579"/>
      <c r="JFG298" s="581"/>
      <c r="JFH298" s="163"/>
      <c r="JFI298" s="163"/>
      <c r="JFJ298" s="579"/>
      <c r="JFK298" s="581"/>
      <c r="JFL298" s="163"/>
      <c r="JFM298" s="163"/>
      <c r="JFN298" s="579"/>
      <c r="JFO298" s="581"/>
      <c r="JFP298" s="163"/>
      <c r="JFQ298" s="163"/>
      <c r="JFR298" s="579"/>
      <c r="JFS298" s="581"/>
      <c r="JFT298" s="163"/>
      <c r="JFU298" s="163"/>
      <c r="JFV298" s="579"/>
      <c r="JFW298" s="581"/>
      <c r="JFX298" s="163"/>
      <c r="JFY298" s="163"/>
      <c r="JFZ298" s="579"/>
      <c r="JGA298" s="581"/>
      <c r="JGB298" s="163"/>
      <c r="JGC298" s="163"/>
      <c r="JGD298" s="579"/>
      <c r="JGE298" s="581"/>
      <c r="JGF298" s="163"/>
      <c r="JGG298" s="163"/>
      <c r="JGH298" s="579"/>
      <c r="JGI298" s="581"/>
      <c r="JGJ298" s="163"/>
      <c r="JGK298" s="163"/>
      <c r="JGL298" s="579"/>
      <c r="JGM298" s="581"/>
      <c r="JGN298" s="163"/>
      <c r="JGO298" s="163"/>
      <c r="JGP298" s="579"/>
      <c r="JGQ298" s="581"/>
      <c r="JGR298" s="163"/>
      <c r="JGS298" s="163"/>
      <c r="JGT298" s="579"/>
      <c r="JGU298" s="581"/>
      <c r="JGV298" s="163"/>
      <c r="JGW298" s="163"/>
      <c r="JGX298" s="579"/>
      <c r="JGY298" s="581"/>
      <c r="JGZ298" s="163"/>
      <c r="JHA298" s="163"/>
      <c r="JHB298" s="579"/>
      <c r="JHC298" s="581"/>
      <c r="JHD298" s="163"/>
      <c r="JHE298" s="163"/>
      <c r="JHF298" s="579"/>
      <c r="JHG298" s="581"/>
      <c r="JHH298" s="163"/>
      <c r="JHI298" s="163"/>
      <c r="JHJ298" s="579"/>
      <c r="JHK298" s="581"/>
      <c r="JHL298" s="163"/>
      <c r="JHM298" s="163"/>
      <c r="JHN298" s="579"/>
      <c r="JHO298" s="581"/>
      <c r="JHP298" s="163"/>
      <c r="JHQ298" s="163"/>
      <c r="JHR298" s="579"/>
      <c r="JHS298" s="581"/>
      <c r="JHT298" s="163"/>
      <c r="JHU298" s="163"/>
      <c r="JHV298" s="579"/>
      <c r="JHW298" s="581"/>
      <c r="JHX298" s="163"/>
      <c r="JHY298" s="163"/>
      <c r="JHZ298" s="579"/>
      <c r="JIA298" s="581"/>
      <c r="JIB298" s="163"/>
      <c r="JIC298" s="163"/>
      <c r="JID298" s="579"/>
      <c r="JIE298" s="581"/>
      <c r="JIF298" s="163"/>
      <c r="JIG298" s="163"/>
      <c r="JIH298" s="579"/>
      <c r="JII298" s="581"/>
      <c r="JIJ298" s="163"/>
      <c r="JIK298" s="163"/>
      <c r="JIL298" s="579"/>
      <c r="JIM298" s="581"/>
      <c r="JIN298" s="163"/>
      <c r="JIO298" s="163"/>
      <c r="JIP298" s="579"/>
      <c r="JIQ298" s="581"/>
      <c r="JIR298" s="163"/>
      <c r="JIS298" s="163"/>
      <c r="JIT298" s="579"/>
      <c r="JIU298" s="581"/>
      <c r="JIV298" s="163"/>
      <c r="JIW298" s="163"/>
      <c r="JIX298" s="579"/>
      <c r="JIY298" s="581"/>
      <c r="JIZ298" s="163"/>
      <c r="JJA298" s="163"/>
      <c r="JJB298" s="579"/>
      <c r="JJC298" s="581"/>
      <c r="JJD298" s="163"/>
      <c r="JJE298" s="163"/>
      <c r="JJF298" s="579"/>
      <c r="JJG298" s="581"/>
      <c r="JJH298" s="163"/>
      <c r="JJI298" s="163"/>
      <c r="JJJ298" s="579"/>
      <c r="JJK298" s="581"/>
      <c r="JJL298" s="163"/>
      <c r="JJM298" s="163"/>
      <c r="JJN298" s="579"/>
      <c r="JJO298" s="581"/>
      <c r="JJP298" s="163"/>
      <c r="JJQ298" s="163"/>
      <c r="JJR298" s="579"/>
      <c r="JJS298" s="581"/>
      <c r="JJT298" s="163"/>
      <c r="JJU298" s="163"/>
      <c r="JJV298" s="579"/>
      <c r="JJW298" s="581"/>
      <c r="JJX298" s="163"/>
      <c r="JJY298" s="163"/>
      <c r="JJZ298" s="579"/>
      <c r="JKA298" s="581"/>
      <c r="JKB298" s="163"/>
      <c r="JKC298" s="163"/>
      <c r="JKD298" s="579"/>
      <c r="JKE298" s="581"/>
      <c r="JKF298" s="163"/>
      <c r="JKG298" s="163"/>
      <c r="JKH298" s="579"/>
      <c r="JKI298" s="581"/>
      <c r="JKJ298" s="163"/>
      <c r="JKK298" s="163"/>
      <c r="JKL298" s="579"/>
      <c r="JKM298" s="581"/>
      <c r="JKN298" s="163"/>
      <c r="JKO298" s="163"/>
      <c r="JKP298" s="579"/>
      <c r="JKQ298" s="581"/>
      <c r="JKR298" s="163"/>
      <c r="JKS298" s="163"/>
      <c r="JKT298" s="579"/>
      <c r="JKU298" s="581"/>
      <c r="JKV298" s="163"/>
      <c r="JKW298" s="163"/>
      <c r="JKX298" s="579"/>
      <c r="JKY298" s="581"/>
      <c r="JKZ298" s="163"/>
      <c r="JLA298" s="163"/>
      <c r="JLB298" s="579"/>
      <c r="JLC298" s="581"/>
      <c r="JLD298" s="163"/>
      <c r="JLE298" s="163"/>
      <c r="JLF298" s="579"/>
      <c r="JLG298" s="581"/>
      <c r="JLH298" s="163"/>
      <c r="JLI298" s="163"/>
      <c r="JLJ298" s="579"/>
      <c r="JLK298" s="581"/>
      <c r="JLL298" s="163"/>
      <c r="JLM298" s="163"/>
      <c r="JLN298" s="579"/>
      <c r="JLO298" s="581"/>
      <c r="JLP298" s="163"/>
      <c r="JLQ298" s="163"/>
      <c r="JLR298" s="579"/>
      <c r="JLS298" s="581"/>
      <c r="JLT298" s="163"/>
      <c r="JLU298" s="163"/>
      <c r="JLV298" s="579"/>
      <c r="JLW298" s="581"/>
      <c r="JLX298" s="163"/>
      <c r="JLY298" s="163"/>
      <c r="JLZ298" s="579"/>
      <c r="JMA298" s="581"/>
      <c r="JMB298" s="163"/>
      <c r="JMC298" s="163"/>
      <c r="JMD298" s="579"/>
      <c r="JME298" s="581"/>
      <c r="JMF298" s="163"/>
      <c r="JMG298" s="163"/>
      <c r="JMH298" s="579"/>
      <c r="JMI298" s="581"/>
      <c r="JMJ298" s="163"/>
      <c r="JMK298" s="163"/>
      <c r="JML298" s="579"/>
      <c r="JMM298" s="581"/>
      <c r="JMN298" s="163"/>
      <c r="JMO298" s="163"/>
      <c r="JMP298" s="579"/>
      <c r="JMQ298" s="581"/>
      <c r="JMR298" s="163"/>
      <c r="JMS298" s="163"/>
      <c r="JMT298" s="579"/>
      <c r="JMU298" s="581"/>
      <c r="JMV298" s="163"/>
      <c r="JMW298" s="163"/>
      <c r="JMX298" s="579"/>
      <c r="JMY298" s="581"/>
      <c r="JMZ298" s="163"/>
      <c r="JNA298" s="163"/>
      <c r="JNB298" s="579"/>
      <c r="JNC298" s="581"/>
      <c r="JND298" s="163"/>
      <c r="JNE298" s="163"/>
      <c r="JNF298" s="579"/>
      <c r="JNG298" s="581"/>
      <c r="JNH298" s="163"/>
      <c r="JNI298" s="163"/>
      <c r="JNJ298" s="579"/>
      <c r="JNK298" s="581"/>
      <c r="JNL298" s="163"/>
      <c r="JNM298" s="163"/>
      <c r="JNN298" s="579"/>
      <c r="JNO298" s="581"/>
      <c r="JNP298" s="163"/>
      <c r="JNQ298" s="163"/>
      <c r="JNR298" s="579"/>
      <c r="JNS298" s="581"/>
      <c r="JNT298" s="163"/>
      <c r="JNU298" s="163"/>
      <c r="JNV298" s="579"/>
      <c r="JNW298" s="581"/>
      <c r="JNX298" s="163"/>
      <c r="JNY298" s="163"/>
      <c r="JNZ298" s="579"/>
      <c r="JOA298" s="581"/>
      <c r="JOB298" s="163"/>
      <c r="JOC298" s="163"/>
      <c r="JOD298" s="579"/>
      <c r="JOE298" s="581"/>
      <c r="JOF298" s="163"/>
      <c r="JOG298" s="163"/>
      <c r="JOH298" s="579"/>
      <c r="JOI298" s="581"/>
      <c r="JOJ298" s="163"/>
      <c r="JOK298" s="163"/>
      <c r="JOL298" s="579"/>
      <c r="JOM298" s="581"/>
      <c r="JON298" s="163"/>
      <c r="JOO298" s="163"/>
      <c r="JOP298" s="579"/>
      <c r="JOQ298" s="581"/>
      <c r="JOR298" s="163"/>
      <c r="JOS298" s="163"/>
      <c r="JOT298" s="579"/>
      <c r="JOU298" s="581"/>
      <c r="JOV298" s="163"/>
      <c r="JOW298" s="163"/>
      <c r="JOX298" s="579"/>
      <c r="JOY298" s="581"/>
      <c r="JOZ298" s="163"/>
      <c r="JPA298" s="163"/>
      <c r="JPB298" s="579"/>
      <c r="JPC298" s="581"/>
      <c r="JPD298" s="163"/>
      <c r="JPE298" s="163"/>
      <c r="JPF298" s="579"/>
      <c r="JPG298" s="581"/>
      <c r="JPH298" s="163"/>
      <c r="JPI298" s="163"/>
      <c r="JPJ298" s="579"/>
      <c r="JPK298" s="581"/>
      <c r="JPL298" s="163"/>
      <c r="JPM298" s="163"/>
      <c r="JPN298" s="579"/>
      <c r="JPO298" s="581"/>
      <c r="JPP298" s="163"/>
      <c r="JPQ298" s="163"/>
      <c r="JPR298" s="579"/>
      <c r="JPS298" s="581"/>
      <c r="JPT298" s="163"/>
      <c r="JPU298" s="163"/>
      <c r="JPV298" s="579"/>
      <c r="JPW298" s="581"/>
      <c r="JPX298" s="163"/>
      <c r="JPY298" s="163"/>
      <c r="JPZ298" s="579"/>
      <c r="JQA298" s="581"/>
      <c r="JQB298" s="163"/>
      <c r="JQC298" s="163"/>
      <c r="JQD298" s="579"/>
      <c r="JQE298" s="581"/>
      <c r="JQF298" s="163"/>
      <c r="JQG298" s="163"/>
      <c r="JQH298" s="579"/>
      <c r="JQI298" s="581"/>
      <c r="JQJ298" s="163"/>
      <c r="JQK298" s="163"/>
      <c r="JQL298" s="579"/>
      <c r="JQM298" s="581"/>
      <c r="JQN298" s="163"/>
      <c r="JQO298" s="163"/>
      <c r="JQP298" s="579"/>
      <c r="JQQ298" s="581"/>
      <c r="JQR298" s="163"/>
      <c r="JQS298" s="163"/>
      <c r="JQT298" s="579"/>
      <c r="JQU298" s="581"/>
      <c r="JQV298" s="163"/>
      <c r="JQW298" s="163"/>
      <c r="JQX298" s="579"/>
      <c r="JQY298" s="581"/>
      <c r="JQZ298" s="163"/>
      <c r="JRA298" s="163"/>
      <c r="JRB298" s="579"/>
      <c r="JRC298" s="581"/>
      <c r="JRD298" s="163"/>
      <c r="JRE298" s="163"/>
      <c r="JRF298" s="579"/>
      <c r="JRG298" s="581"/>
      <c r="JRH298" s="163"/>
      <c r="JRI298" s="163"/>
      <c r="JRJ298" s="579"/>
      <c r="JRK298" s="581"/>
      <c r="JRL298" s="163"/>
      <c r="JRM298" s="163"/>
      <c r="JRN298" s="579"/>
      <c r="JRO298" s="581"/>
      <c r="JRP298" s="163"/>
      <c r="JRQ298" s="163"/>
      <c r="JRR298" s="579"/>
      <c r="JRS298" s="581"/>
      <c r="JRT298" s="163"/>
      <c r="JRU298" s="163"/>
      <c r="JRV298" s="579"/>
      <c r="JRW298" s="581"/>
      <c r="JRX298" s="163"/>
      <c r="JRY298" s="163"/>
      <c r="JRZ298" s="579"/>
      <c r="JSA298" s="581"/>
      <c r="JSB298" s="163"/>
      <c r="JSC298" s="163"/>
      <c r="JSD298" s="579"/>
      <c r="JSE298" s="581"/>
      <c r="JSF298" s="163"/>
      <c r="JSG298" s="163"/>
      <c r="JSH298" s="579"/>
      <c r="JSI298" s="581"/>
      <c r="JSJ298" s="163"/>
      <c r="JSK298" s="163"/>
      <c r="JSL298" s="579"/>
      <c r="JSM298" s="581"/>
      <c r="JSN298" s="163"/>
      <c r="JSO298" s="163"/>
      <c r="JSP298" s="579"/>
      <c r="JSQ298" s="581"/>
      <c r="JSR298" s="163"/>
      <c r="JSS298" s="163"/>
      <c r="JST298" s="579"/>
      <c r="JSU298" s="581"/>
      <c r="JSV298" s="163"/>
      <c r="JSW298" s="163"/>
      <c r="JSX298" s="579"/>
      <c r="JSY298" s="581"/>
      <c r="JSZ298" s="163"/>
      <c r="JTA298" s="163"/>
      <c r="JTB298" s="579"/>
      <c r="JTC298" s="581"/>
      <c r="JTD298" s="163"/>
      <c r="JTE298" s="163"/>
      <c r="JTF298" s="579"/>
      <c r="JTG298" s="581"/>
      <c r="JTH298" s="163"/>
      <c r="JTI298" s="163"/>
      <c r="JTJ298" s="579"/>
      <c r="JTK298" s="581"/>
      <c r="JTL298" s="163"/>
      <c r="JTM298" s="163"/>
      <c r="JTN298" s="579"/>
      <c r="JTO298" s="581"/>
      <c r="JTP298" s="163"/>
      <c r="JTQ298" s="163"/>
      <c r="JTR298" s="579"/>
      <c r="JTS298" s="581"/>
      <c r="JTT298" s="163"/>
      <c r="JTU298" s="163"/>
      <c r="JTV298" s="579"/>
      <c r="JTW298" s="581"/>
      <c r="JTX298" s="163"/>
      <c r="JTY298" s="163"/>
      <c r="JTZ298" s="579"/>
      <c r="JUA298" s="581"/>
      <c r="JUB298" s="163"/>
      <c r="JUC298" s="163"/>
      <c r="JUD298" s="579"/>
      <c r="JUE298" s="581"/>
      <c r="JUF298" s="163"/>
      <c r="JUG298" s="163"/>
      <c r="JUH298" s="579"/>
      <c r="JUI298" s="581"/>
      <c r="JUJ298" s="163"/>
      <c r="JUK298" s="163"/>
      <c r="JUL298" s="579"/>
      <c r="JUM298" s="581"/>
      <c r="JUN298" s="163"/>
      <c r="JUO298" s="163"/>
      <c r="JUP298" s="579"/>
      <c r="JUQ298" s="581"/>
      <c r="JUR298" s="163"/>
      <c r="JUS298" s="163"/>
      <c r="JUT298" s="579"/>
      <c r="JUU298" s="581"/>
      <c r="JUV298" s="163"/>
      <c r="JUW298" s="163"/>
      <c r="JUX298" s="579"/>
      <c r="JUY298" s="581"/>
      <c r="JUZ298" s="163"/>
      <c r="JVA298" s="163"/>
      <c r="JVB298" s="579"/>
      <c r="JVC298" s="581"/>
      <c r="JVD298" s="163"/>
      <c r="JVE298" s="163"/>
      <c r="JVF298" s="579"/>
      <c r="JVG298" s="581"/>
      <c r="JVH298" s="163"/>
      <c r="JVI298" s="163"/>
      <c r="JVJ298" s="579"/>
      <c r="JVK298" s="581"/>
      <c r="JVL298" s="163"/>
      <c r="JVM298" s="163"/>
      <c r="JVN298" s="579"/>
      <c r="JVO298" s="581"/>
      <c r="JVP298" s="163"/>
      <c r="JVQ298" s="163"/>
      <c r="JVR298" s="579"/>
      <c r="JVS298" s="581"/>
      <c r="JVT298" s="163"/>
      <c r="JVU298" s="163"/>
      <c r="JVV298" s="579"/>
      <c r="JVW298" s="581"/>
      <c r="JVX298" s="163"/>
      <c r="JVY298" s="163"/>
      <c r="JVZ298" s="579"/>
      <c r="JWA298" s="581"/>
      <c r="JWB298" s="163"/>
      <c r="JWC298" s="163"/>
      <c r="JWD298" s="579"/>
      <c r="JWE298" s="581"/>
      <c r="JWF298" s="163"/>
      <c r="JWG298" s="163"/>
      <c r="JWH298" s="579"/>
      <c r="JWI298" s="581"/>
      <c r="JWJ298" s="163"/>
      <c r="JWK298" s="163"/>
      <c r="JWL298" s="579"/>
      <c r="JWM298" s="581"/>
      <c r="JWN298" s="163"/>
      <c r="JWO298" s="163"/>
      <c r="JWP298" s="579"/>
      <c r="JWQ298" s="581"/>
      <c r="JWR298" s="163"/>
      <c r="JWS298" s="163"/>
      <c r="JWT298" s="579"/>
      <c r="JWU298" s="581"/>
      <c r="JWV298" s="163"/>
      <c r="JWW298" s="163"/>
      <c r="JWX298" s="579"/>
      <c r="JWY298" s="581"/>
      <c r="JWZ298" s="163"/>
      <c r="JXA298" s="163"/>
      <c r="JXB298" s="579"/>
      <c r="JXC298" s="581"/>
      <c r="JXD298" s="163"/>
      <c r="JXE298" s="163"/>
      <c r="JXF298" s="579"/>
      <c r="JXG298" s="581"/>
      <c r="JXH298" s="163"/>
      <c r="JXI298" s="163"/>
      <c r="JXJ298" s="579"/>
      <c r="JXK298" s="581"/>
      <c r="JXL298" s="163"/>
      <c r="JXM298" s="163"/>
      <c r="JXN298" s="579"/>
      <c r="JXO298" s="581"/>
      <c r="JXP298" s="163"/>
      <c r="JXQ298" s="163"/>
      <c r="JXR298" s="579"/>
      <c r="JXS298" s="581"/>
      <c r="JXT298" s="163"/>
      <c r="JXU298" s="163"/>
      <c r="JXV298" s="579"/>
      <c r="JXW298" s="581"/>
      <c r="JXX298" s="163"/>
      <c r="JXY298" s="163"/>
      <c r="JXZ298" s="579"/>
      <c r="JYA298" s="581"/>
      <c r="JYB298" s="163"/>
      <c r="JYC298" s="163"/>
      <c r="JYD298" s="579"/>
      <c r="JYE298" s="581"/>
      <c r="JYF298" s="163"/>
      <c r="JYG298" s="163"/>
      <c r="JYH298" s="579"/>
      <c r="JYI298" s="581"/>
      <c r="JYJ298" s="163"/>
      <c r="JYK298" s="163"/>
      <c r="JYL298" s="579"/>
      <c r="JYM298" s="581"/>
      <c r="JYN298" s="163"/>
      <c r="JYO298" s="163"/>
      <c r="JYP298" s="579"/>
      <c r="JYQ298" s="581"/>
      <c r="JYR298" s="163"/>
      <c r="JYS298" s="163"/>
      <c r="JYT298" s="579"/>
      <c r="JYU298" s="581"/>
      <c r="JYV298" s="163"/>
      <c r="JYW298" s="163"/>
      <c r="JYX298" s="579"/>
      <c r="JYY298" s="581"/>
      <c r="JYZ298" s="163"/>
      <c r="JZA298" s="163"/>
      <c r="JZB298" s="579"/>
      <c r="JZC298" s="581"/>
      <c r="JZD298" s="163"/>
      <c r="JZE298" s="163"/>
      <c r="JZF298" s="579"/>
      <c r="JZG298" s="581"/>
      <c r="JZH298" s="163"/>
      <c r="JZI298" s="163"/>
      <c r="JZJ298" s="579"/>
      <c r="JZK298" s="581"/>
      <c r="JZL298" s="163"/>
      <c r="JZM298" s="163"/>
      <c r="JZN298" s="579"/>
      <c r="JZO298" s="581"/>
      <c r="JZP298" s="163"/>
      <c r="JZQ298" s="163"/>
      <c r="JZR298" s="579"/>
      <c r="JZS298" s="581"/>
      <c r="JZT298" s="163"/>
      <c r="JZU298" s="163"/>
      <c r="JZV298" s="579"/>
      <c r="JZW298" s="581"/>
      <c r="JZX298" s="163"/>
      <c r="JZY298" s="163"/>
      <c r="JZZ298" s="579"/>
      <c r="KAA298" s="581"/>
      <c r="KAB298" s="163"/>
      <c r="KAC298" s="163"/>
      <c r="KAD298" s="579"/>
      <c r="KAE298" s="581"/>
      <c r="KAF298" s="163"/>
      <c r="KAG298" s="163"/>
      <c r="KAH298" s="579"/>
      <c r="KAI298" s="581"/>
      <c r="KAJ298" s="163"/>
      <c r="KAK298" s="163"/>
      <c r="KAL298" s="579"/>
      <c r="KAM298" s="581"/>
      <c r="KAN298" s="163"/>
      <c r="KAO298" s="163"/>
      <c r="KAP298" s="579"/>
      <c r="KAQ298" s="581"/>
      <c r="KAR298" s="163"/>
      <c r="KAS298" s="163"/>
      <c r="KAT298" s="579"/>
      <c r="KAU298" s="581"/>
      <c r="KAV298" s="163"/>
      <c r="KAW298" s="163"/>
      <c r="KAX298" s="579"/>
      <c r="KAY298" s="581"/>
      <c r="KAZ298" s="163"/>
      <c r="KBA298" s="163"/>
      <c r="KBB298" s="579"/>
      <c r="KBC298" s="581"/>
      <c r="KBD298" s="163"/>
      <c r="KBE298" s="163"/>
      <c r="KBF298" s="579"/>
      <c r="KBG298" s="581"/>
      <c r="KBH298" s="163"/>
      <c r="KBI298" s="163"/>
      <c r="KBJ298" s="579"/>
      <c r="KBK298" s="581"/>
      <c r="KBL298" s="163"/>
      <c r="KBM298" s="163"/>
      <c r="KBN298" s="579"/>
      <c r="KBO298" s="581"/>
      <c r="KBP298" s="163"/>
      <c r="KBQ298" s="163"/>
      <c r="KBR298" s="579"/>
      <c r="KBS298" s="581"/>
      <c r="KBT298" s="163"/>
      <c r="KBU298" s="163"/>
      <c r="KBV298" s="579"/>
      <c r="KBW298" s="581"/>
      <c r="KBX298" s="163"/>
      <c r="KBY298" s="163"/>
      <c r="KBZ298" s="579"/>
      <c r="KCA298" s="581"/>
      <c r="KCB298" s="163"/>
      <c r="KCC298" s="163"/>
      <c r="KCD298" s="579"/>
      <c r="KCE298" s="581"/>
      <c r="KCF298" s="163"/>
      <c r="KCG298" s="163"/>
      <c r="KCH298" s="579"/>
      <c r="KCI298" s="581"/>
      <c r="KCJ298" s="163"/>
      <c r="KCK298" s="163"/>
      <c r="KCL298" s="579"/>
      <c r="KCM298" s="581"/>
      <c r="KCN298" s="163"/>
      <c r="KCO298" s="163"/>
      <c r="KCP298" s="579"/>
      <c r="KCQ298" s="581"/>
      <c r="KCR298" s="163"/>
      <c r="KCS298" s="163"/>
      <c r="KCT298" s="579"/>
      <c r="KCU298" s="581"/>
      <c r="KCV298" s="163"/>
      <c r="KCW298" s="163"/>
      <c r="KCX298" s="579"/>
      <c r="KCY298" s="581"/>
      <c r="KCZ298" s="163"/>
      <c r="KDA298" s="163"/>
      <c r="KDB298" s="579"/>
      <c r="KDC298" s="581"/>
      <c r="KDD298" s="163"/>
      <c r="KDE298" s="163"/>
      <c r="KDF298" s="579"/>
      <c r="KDG298" s="581"/>
      <c r="KDH298" s="163"/>
      <c r="KDI298" s="163"/>
      <c r="KDJ298" s="579"/>
      <c r="KDK298" s="581"/>
      <c r="KDL298" s="163"/>
      <c r="KDM298" s="163"/>
      <c r="KDN298" s="579"/>
      <c r="KDO298" s="581"/>
      <c r="KDP298" s="163"/>
      <c r="KDQ298" s="163"/>
      <c r="KDR298" s="579"/>
      <c r="KDS298" s="581"/>
      <c r="KDT298" s="163"/>
      <c r="KDU298" s="163"/>
      <c r="KDV298" s="579"/>
      <c r="KDW298" s="581"/>
      <c r="KDX298" s="163"/>
      <c r="KDY298" s="163"/>
      <c r="KDZ298" s="579"/>
      <c r="KEA298" s="581"/>
      <c r="KEB298" s="163"/>
      <c r="KEC298" s="163"/>
      <c r="KED298" s="579"/>
      <c r="KEE298" s="581"/>
      <c r="KEF298" s="163"/>
      <c r="KEG298" s="163"/>
      <c r="KEH298" s="579"/>
      <c r="KEI298" s="581"/>
      <c r="KEJ298" s="163"/>
      <c r="KEK298" s="163"/>
      <c r="KEL298" s="579"/>
      <c r="KEM298" s="581"/>
      <c r="KEN298" s="163"/>
      <c r="KEO298" s="163"/>
      <c r="KEP298" s="579"/>
      <c r="KEQ298" s="581"/>
      <c r="KER298" s="163"/>
      <c r="KES298" s="163"/>
      <c r="KET298" s="579"/>
      <c r="KEU298" s="581"/>
      <c r="KEV298" s="163"/>
      <c r="KEW298" s="163"/>
      <c r="KEX298" s="579"/>
      <c r="KEY298" s="581"/>
      <c r="KEZ298" s="163"/>
      <c r="KFA298" s="163"/>
      <c r="KFB298" s="579"/>
      <c r="KFC298" s="581"/>
      <c r="KFD298" s="163"/>
      <c r="KFE298" s="163"/>
      <c r="KFF298" s="579"/>
      <c r="KFG298" s="581"/>
      <c r="KFH298" s="163"/>
      <c r="KFI298" s="163"/>
      <c r="KFJ298" s="579"/>
      <c r="KFK298" s="581"/>
      <c r="KFL298" s="163"/>
      <c r="KFM298" s="163"/>
      <c r="KFN298" s="579"/>
      <c r="KFO298" s="581"/>
      <c r="KFP298" s="163"/>
      <c r="KFQ298" s="163"/>
      <c r="KFR298" s="579"/>
      <c r="KFS298" s="581"/>
      <c r="KFT298" s="163"/>
      <c r="KFU298" s="163"/>
      <c r="KFV298" s="579"/>
      <c r="KFW298" s="581"/>
      <c r="KFX298" s="163"/>
      <c r="KFY298" s="163"/>
      <c r="KFZ298" s="579"/>
      <c r="KGA298" s="581"/>
      <c r="KGB298" s="163"/>
      <c r="KGC298" s="163"/>
      <c r="KGD298" s="579"/>
      <c r="KGE298" s="581"/>
      <c r="KGF298" s="163"/>
      <c r="KGG298" s="163"/>
      <c r="KGH298" s="579"/>
      <c r="KGI298" s="581"/>
      <c r="KGJ298" s="163"/>
      <c r="KGK298" s="163"/>
      <c r="KGL298" s="579"/>
      <c r="KGM298" s="581"/>
      <c r="KGN298" s="163"/>
      <c r="KGO298" s="163"/>
      <c r="KGP298" s="579"/>
      <c r="KGQ298" s="581"/>
      <c r="KGR298" s="163"/>
      <c r="KGS298" s="163"/>
      <c r="KGT298" s="579"/>
      <c r="KGU298" s="581"/>
      <c r="KGV298" s="163"/>
      <c r="KGW298" s="163"/>
      <c r="KGX298" s="579"/>
      <c r="KGY298" s="581"/>
      <c r="KGZ298" s="163"/>
      <c r="KHA298" s="163"/>
      <c r="KHB298" s="579"/>
      <c r="KHC298" s="581"/>
      <c r="KHD298" s="163"/>
      <c r="KHE298" s="163"/>
      <c r="KHF298" s="579"/>
      <c r="KHG298" s="581"/>
      <c r="KHH298" s="163"/>
      <c r="KHI298" s="163"/>
      <c r="KHJ298" s="579"/>
      <c r="KHK298" s="581"/>
      <c r="KHL298" s="163"/>
      <c r="KHM298" s="163"/>
      <c r="KHN298" s="579"/>
      <c r="KHO298" s="581"/>
      <c r="KHP298" s="163"/>
      <c r="KHQ298" s="163"/>
      <c r="KHR298" s="579"/>
      <c r="KHS298" s="581"/>
      <c r="KHT298" s="163"/>
      <c r="KHU298" s="163"/>
      <c r="KHV298" s="579"/>
      <c r="KHW298" s="581"/>
      <c r="KHX298" s="163"/>
      <c r="KHY298" s="163"/>
      <c r="KHZ298" s="579"/>
      <c r="KIA298" s="581"/>
      <c r="KIB298" s="163"/>
      <c r="KIC298" s="163"/>
      <c r="KID298" s="579"/>
      <c r="KIE298" s="581"/>
      <c r="KIF298" s="163"/>
      <c r="KIG298" s="163"/>
      <c r="KIH298" s="579"/>
      <c r="KII298" s="581"/>
      <c r="KIJ298" s="163"/>
      <c r="KIK298" s="163"/>
      <c r="KIL298" s="579"/>
      <c r="KIM298" s="581"/>
      <c r="KIN298" s="163"/>
      <c r="KIO298" s="163"/>
      <c r="KIP298" s="579"/>
      <c r="KIQ298" s="581"/>
      <c r="KIR298" s="163"/>
      <c r="KIS298" s="163"/>
      <c r="KIT298" s="579"/>
      <c r="KIU298" s="581"/>
      <c r="KIV298" s="163"/>
      <c r="KIW298" s="163"/>
      <c r="KIX298" s="579"/>
      <c r="KIY298" s="581"/>
      <c r="KIZ298" s="163"/>
      <c r="KJA298" s="163"/>
      <c r="KJB298" s="579"/>
      <c r="KJC298" s="581"/>
      <c r="KJD298" s="163"/>
      <c r="KJE298" s="163"/>
      <c r="KJF298" s="579"/>
      <c r="KJG298" s="581"/>
      <c r="KJH298" s="163"/>
      <c r="KJI298" s="163"/>
      <c r="KJJ298" s="579"/>
      <c r="KJK298" s="581"/>
      <c r="KJL298" s="163"/>
      <c r="KJM298" s="163"/>
      <c r="KJN298" s="579"/>
      <c r="KJO298" s="581"/>
      <c r="KJP298" s="163"/>
      <c r="KJQ298" s="163"/>
      <c r="KJR298" s="579"/>
      <c r="KJS298" s="581"/>
      <c r="KJT298" s="163"/>
      <c r="KJU298" s="163"/>
      <c r="KJV298" s="579"/>
      <c r="KJW298" s="581"/>
      <c r="KJX298" s="163"/>
      <c r="KJY298" s="163"/>
      <c r="KJZ298" s="579"/>
      <c r="KKA298" s="581"/>
      <c r="KKB298" s="163"/>
      <c r="KKC298" s="163"/>
      <c r="KKD298" s="579"/>
      <c r="KKE298" s="581"/>
      <c r="KKF298" s="163"/>
      <c r="KKG298" s="163"/>
      <c r="KKH298" s="579"/>
      <c r="KKI298" s="581"/>
      <c r="KKJ298" s="163"/>
      <c r="KKK298" s="163"/>
      <c r="KKL298" s="579"/>
      <c r="KKM298" s="581"/>
      <c r="KKN298" s="163"/>
      <c r="KKO298" s="163"/>
      <c r="KKP298" s="579"/>
      <c r="KKQ298" s="581"/>
      <c r="KKR298" s="163"/>
      <c r="KKS298" s="163"/>
      <c r="KKT298" s="579"/>
      <c r="KKU298" s="581"/>
      <c r="KKV298" s="163"/>
      <c r="KKW298" s="163"/>
      <c r="KKX298" s="579"/>
      <c r="KKY298" s="581"/>
      <c r="KKZ298" s="163"/>
      <c r="KLA298" s="163"/>
      <c r="KLB298" s="579"/>
      <c r="KLC298" s="581"/>
      <c r="KLD298" s="163"/>
      <c r="KLE298" s="163"/>
      <c r="KLF298" s="579"/>
      <c r="KLG298" s="581"/>
      <c r="KLH298" s="163"/>
      <c r="KLI298" s="163"/>
      <c r="KLJ298" s="579"/>
      <c r="KLK298" s="581"/>
      <c r="KLL298" s="163"/>
      <c r="KLM298" s="163"/>
      <c r="KLN298" s="579"/>
      <c r="KLO298" s="581"/>
      <c r="KLP298" s="163"/>
      <c r="KLQ298" s="163"/>
      <c r="KLR298" s="579"/>
      <c r="KLS298" s="581"/>
      <c r="KLT298" s="163"/>
      <c r="KLU298" s="163"/>
      <c r="KLV298" s="579"/>
      <c r="KLW298" s="581"/>
      <c r="KLX298" s="163"/>
      <c r="KLY298" s="163"/>
      <c r="KLZ298" s="579"/>
      <c r="KMA298" s="581"/>
      <c r="KMB298" s="163"/>
      <c r="KMC298" s="163"/>
      <c r="KMD298" s="579"/>
      <c r="KME298" s="581"/>
      <c r="KMF298" s="163"/>
      <c r="KMG298" s="163"/>
      <c r="KMH298" s="579"/>
      <c r="KMI298" s="581"/>
      <c r="KMJ298" s="163"/>
      <c r="KMK298" s="163"/>
      <c r="KML298" s="579"/>
      <c r="KMM298" s="581"/>
      <c r="KMN298" s="163"/>
      <c r="KMO298" s="163"/>
      <c r="KMP298" s="579"/>
      <c r="KMQ298" s="581"/>
      <c r="KMR298" s="163"/>
      <c r="KMS298" s="163"/>
      <c r="KMT298" s="579"/>
      <c r="KMU298" s="581"/>
      <c r="KMV298" s="163"/>
      <c r="KMW298" s="163"/>
      <c r="KMX298" s="579"/>
      <c r="KMY298" s="581"/>
      <c r="KMZ298" s="163"/>
      <c r="KNA298" s="163"/>
      <c r="KNB298" s="579"/>
      <c r="KNC298" s="581"/>
      <c r="KND298" s="163"/>
      <c r="KNE298" s="163"/>
      <c r="KNF298" s="579"/>
      <c r="KNG298" s="581"/>
      <c r="KNH298" s="163"/>
      <c r="KNI298" s="163"/>
      <c r="KNJ298" s="579"/>
      <c r="KNK298" s="581"/>
      <c r="KNL298" s="163"/>
      <c r="KNM298" s="163"/>
      <c r="KNN298" s="579"/>
      <c r="KNO298" s="581"/>
      <c r="KNP298" s="163"/>
      <c r="KNQ298" s="163"/>
      <c r="KNR298" s="579"/>
      <c r="KNS298" s="581"/>
      <c r="KNT298" s="163"/>
      <c r="KNU298" s="163"/>
      <c r="KNV298" s="579"/>
      <c r="KNW298" s="581"/>
      <c r="KNX298" s="163"/>
      <c r="KNY298" s="163"/>
      <c r="KNZ298" s="579"/>
      <c r="KOA298" s="581"/>
      <c r="KOB298" s="163"/>
      <c r="KOC298" s="163"/>
      <c r="KOD298" s="579"/>
      <c r="KOE298" s="581"/>
      <c r="KOF298" s="163"/>
      <c r="KOG298" s="163"/>
      <c r="KOH298" s="579"/>
      <c r="KOI298" s="581"/>
      <c r="KOJ298" s="163"/>
      <c r="KOK298" s="163"/>
      <c r="KOL298" s="579"/>
      <c r="KOM298" s="581"/>
      <c r="KON298" s="163"/>
      <c r="KOO298" s="163"/>
      <c r="KOP298" s="579"/>
      <c r="KOQ298" s="581"/>
      <c r="KOR298" s="163"/>
      <c r="KOS298" s="163"/>
      <c r="KOT298" s="579"/>
      <c r="KOU298" s="581"/>
      <c r="KOV298" s="163"/>
      <c r="KOW298" s="163"/>
      <c r="KOX298" s="579"/>
      <c r="KOY298" s="581"/>
      <c r="KOZ298" s="163"/>
      <c r="KPA298" s="163"/>
      <c r="KPB298" s="579"/>
      <c r="KPC298" s="581"/>
      <c r="KPD298" s="163"/>
      <c r="KPE298" s="163"/>
      <c r="KPF298" s="579"/>
      <c r="KPG298" s="581"/>
      <c r="KPH298" s="163"/>
      <c r="KPI298" s="163"/>
      <c r="KPJ298" s="579"/>
      <c r="KPK298" s="581"/>
      <c r="KPL298" s="163"/>
      <c r="KPM298" s="163"/>
      <c r="KPN298" s="579"/>
      <c r="KPO298" s="581"/>
      <c r="KPP298" s="163"/>
      <c r="KPQ298" s="163"/>
      <c r="KPR298" s="579"/>
      <c r="KPS298" s="581"/>
      <c r="KPT298" s="163"/>
      <c r="KPU298" s="163"/>
      <c r="KPV298" s="579"/>
      <c r="KPW298" s="581"/>
      <c r="KPX298" s="163"/>
      <c r="KPY298" s="163"/>
      <c r="KPZ298" s="579"/>
      <c r="KQA298" s="581"/>
      <c r="KQB298" s="163"/>
      <c r="KQC298" s="163"/>
      <c r="KQD298" s="579"/>
      <c r="KQE298" s="581"/>
      <c r="KQF298" s="163"/>
      <c r="KQG298" s="163"/>
      <c r="KQH298" s="579"/>
      <c r="KQI298" s="581"/>
      <c r="KQJ298" s="163"/>
      <c r="KQK298" s="163"/>
      <c r="KQL298" s="579"/>
      <c r="KQM298" s="581"/>
      <c r="KQN298" s="163"/>
      <c r="KQO298" s="163"/>
      <c r="KQP298" s="579"/>
      <c r="KQQ298" s="581"/>
      <c r="KQR298" s="163"/>
      <c r="KQS298" s="163"/>
      <c r="KQT298" s="579"/>
      <c r="KQU298" s="581"/>
      <c r="KQV298" s="163"/>
      <c r="KQW298" s="163"/>
      <c r="KQX298" s="579"/>
      <c r="KQY298" s="581"/>
      <c r="KQZ298" s="163"/>
      <c r="KRA298" s="163"/>
      <c r="KRB298" s="579"/>
      <c r="KRC298" s="581"/>
      <c r="KRD298" s="163"/>
      <c r="KRE298" s="163"/>
      <c r="KRF298" s="579"/>
      <c r="KRG298" s="581"/>
      <c r="KRH298" s="163"/>
      <c r="KRI298" s="163"/>
      <c r="KRJ298" s="579"/>
      <c r="KRK298" s="581"/>
      <c r="KRL298" s="163"/>
      <c r="KRM298" s="163"/>
      <c r="KRN298" s="579"/>
      <c r="KRO298" s="581"/>
      <c r="KRP298" s="163"/>
      <c r="KRQ298" s="163"/>
      <c r="KRR298" s="579"/>
      <c r="KRS298" s="581"/>
      <c r="KRT298" s="163"/>
      <c r="KRU298" s="163"/>
      <c r="KRV298" s="579"/>
      <c r="KRW298" s="581"/>
      <c r="KRX298" s="163"/>
      <c r="KRY298" s="163"/>
      <c r="KRZ298" s="579"/>
      <c r="KSA298" s="581"/>
      <c r="KSB298" s="163"/>
      <c r="KSC298" s="163"/>
      <c r="KSD298" s="579"/>
      <c r="KSE298" s="581"/>
      <c r="KSF298" s="163"/>
      <c r="KSG298" s="163"/>
      <c r="KSH298" s="579"/>
      <c r="KSI298" s="581"/>
      <c r="KSJ298" s="163"/>
      <c r="KSK298" s="163"/>
      <c r="KSL298" s="579"/>
      <c r="KSM298" s="581"/>
      <c r="KSN298" s="163"/>
      <c r="KSO298" s="163"/>
      <c r="KSP298" s="579"/>
      <c r="KSQ298" s="581"/>
      <c r="KSR298" s="163"/>
      <c r="KSS298" s="163"/>
      <c r="KST298" s="579"/>
      <c r="KSU298" s="581"/>
      <c r="KSV298" s="163"/>
      <c r="KSW298" s="163"/>
      <c r="KSX298" s="579"/>
      <c r="KSY298" s="581"/>
      <c r="KSZ298" s="163"/>
      <c r="KTA298" s="163"/>
      <c r="KTB298" s="579"/>
      <c r="KTC298" s="581"/>
      <c r="KTD298" s="163"/>
      <c r="KTE298" s="163"/>
      <c r="KTF298" s="579"/>
      <c r="KTG298" s="581"/>
      <c r="KTH298" s="163"/>
      <c r="KTI298" s="163"/>
      <c r="KTJ298" s="579"/>
      <c r="KTK298" s="581"/>
      <c r="KTL298" s="163"/>
      <c r="KTM298" s="163"/>
      <c r="KTN298" s="579"/>
      <c r="KTO298" s="581"/>
      <c r="KTP298" s="163"/>
      <c r="KTQ298" s="163"/>
      <c r="KTR298" s="579"/>
      <c r="KTS298" s="581"/>
      <c r="KTT298" s="163"/>
      <c r="KTU298" s="163"/>
      <c r="KTV298" s="579"/>
      <c r="KTW298" s="581"/>
      <c r="KTX298" s="163"/>
      <c r="KTY298" s="163"/>
      <c r="KTZ298" s="579"/>
      <c r="KUA298" s="581"/>
      <c r="KUB298" s="163"/>
      <c r="KUC298" s="163"/>
      <c r="KUD298" s="579"/>
      <c r="KUE298" s="581"/>
      <c r="KUF298" s="163"/>
      <c r="KUG298" s="163"/>
      <c r="KUH298" s="579"/>
      <c r="KUI298" s="581"/>
      <c r="KUJ298" s="163"/>
      <c r="KUK298" s="163"/>
      <c r="KUL298" s="579"/>
      <c r="KUM298" s="581"/>
      <c r="KUN298" s="163"/>
      <c r="KUO298" s="163"/>
      <c r="KUP298" s="579"/>
      <c r="KUQ298" s="581"/>
      <c r="KUR298" s="163"/>
      <c r="KUS298" s="163"/>
      <c r="KUT298" s="579"/>
      <c r="KUU298" s="581"/>
      <c r="KUV298" s="163"/>
      <c r="KUW298" s="163"/>
      <c r="KUX298" s="579"/>
      <c r="KUY298" s="581"/>
      <c r="KUZ298" s="163"/>
      <c r="KVA298" s="163"/>
      <c r="KVB298" s="579"/>
      <c r="KVC298" s="581"/>
      <c r="KVD298" s="163"/>
      <c r="KVE298" s="163"/>
      <c r="KVF298" s="579"/>
      <c r="KVG298" s="581"/>
      <c r="KVH298" s="163"/>
      <c r="KVI298" s="163"/>
      <c r="KVJ298" s="579"/>
      <c r="KVK298" s="581"/>
      <c r="KVL298" s="163"/>
      <c r="KVM298" s="163"/>
      <c r="KVN298" s="579"/>
      <c r="KVO298" s="581"/>
      <c r="KVP298" s="163"/>
      <c r="KVQ298" s="163"/>
      <c r="KVR298" s="579"/>
      <c r="KVS298" s="581"/>
      <c r="KVT298" s="163"/>
      <c r="KVU298" s="163"/>
      <c r="KVV298" s="579"/>
      <c r="KVW298" s="581"/>
      <c r="KVX298" s="163"/>
      <c r="KVY298" s="163"/>
      <c r="KVZ298" s="579"/>
      <c r="KWA298" s="581"/>
      <c r="KWB298" s="163"/>
      <c r="KWC298" s="163"/>
      <c r="KWD298" s="579"/>
      <c r="KWE298" s="581"/>
      <c r="KWF298" s="163"/>
      <c r="KWG298" s="163"/>
      <c r="KWH298" s="579"/>
      <c r="KWI298" s="581"/>
      <c r="KWJ298" s="163"/>
      <c r="KWK298" s="163"/>
      <c r="KWL298" s="579"/>
      <c r="KWM298" s="581"/>
      <c r="KWN298" s="163"/>
      <c r="KWO298" s="163"/>
      <c r="KWP298" s="579"/>
      <c r="KWQ298" s="581"/>
      <c r="KWR298" s="163"/>
      <c r="KWS298" s="163"/>
      <c r="KWT298" s="579"/>
      <c r="KWU298" s="581"/>
      <c r="KWV298" s="163"/>
      <c r="KWW298" s="163"/>
      <c r="KWX298" s="579"/>
      <c r="KWY298" s="581"/>
      <c r="KWZ298" s="163"/>
      <c r="KXA298" s="163"/>
      <c r="KXB298" s="579"/>
      <c r="KXC298" s="581"/>
      <c r="KXD298" s="163"/>
      <c r="KXE298" s="163"/>
      <c r="KXF298" s="579"/>
      <c r="KXG298" s="581"/>
      <c r="KXH298" s="163"/>
      <c r="KXI298" s="163"/>
      <c r="KXJ298" s="579"/>
      <c r="KXK298" s="581"/>
      <c r="KXL298" s="163"/>
      <c r="KXM298" s="163"/>
      <c r="KXN298" s="579"/>
      <c r="KXO298" s="581"/>
      <c r="KXP298" s="163"/>
      <c r="KXQ298" s="163"/>
      <c r="KXR298" s="579"/>
      <c r="KXS298" s="581"/>
      <c r="KXT298" s="163"/>
      <c r="KXU298" s="163"/>
      <c r="KXV298" s="579"/>
      <c r="KXW298" s="581"/>
      <c r="KXX298" s="163"/>
      <c r="KXY298" s="163"/>
      <c r="KXZ298" s="579"/>
      <c r="KYA298" s="581"/>
      <c r="KYB298" s="163"/>
      <c r="KYC298" s="163"/>
      <c r="KYD298" s="579"/>
      <c r="KYE298" s="581"/>
      <c r="KYF298" s="163"/>
      <c r="KYG298" s="163"/>
      <c r="KYH298" s="579"/>
      <c r="KYI298" s="581"/>
      <c r="KYJ298" s="163"/>
      <c r="KYK298" s="163"/>
      <c r="KYL298" s="579"/>
      <c r="KYM298" s="581"/>
      <c r="KYN298" s="163"/>
      <c r="KYO298" s="163"/>
      <c r="KYP298" s="579"/>
      <c r="KYQ298" s="581"/>
      <c r="KYR298" s="163"/>
      <c r="KYS298" s="163"/>
      <c r="KYT298" s="579"/>
      <c r="KYU298" s="581"/>
      <c r="KYV298" s="163"/>
      <c r="KYW298" s="163"/>
      <c r="KYX298" s="579"/>
      <c r="KYY298" s="581"/>
      <c r="KYZ298" s="163"/>
      <c r="KZA298" s="163"/>
      <c r="KZB298" s="579"/>
      <c r="KZC298" s="581"/>
      <c r="KZD298" s="163"/>
      <c r="KZE298" s="163"/>
      <c r="KZF298" s="579"/>
      <c r="KZG298" s="581"/>
      <c r="KZH298" s="163"/>
      <c r="KZI298" s="163"/>
      <c r="KZJ298" s="579"/>
      <c r="KZK298" s="581"/>
      <c r="KZL298" s="163"/>
      <c r="KZM298" s="163"/>
      <c r="KZN298" s="579"/>
      <c r="KZO298" s="581"/>
      <c r="KZP298" s="163"/>
      <c r="KZQ298" s="163"/>
      <c r="KZR298" s="579"/>
      <c r="KZS298" s="581"/>
      <c r="KZT298" s="163"/>
      <c r="KZU298" s="163"/>
      <c r="KZV298" s="579"/>
      <c r="KZW298" s="581"/>
      <c r="KZX298" s="163"/>
      <c r="KZY298" s="163"/>
      <c r="KZZ298" s="579"/>
      <c r="LAA298" s="581"/>
      <c r="LAB298" s="163"/>
      <c r="LAC298" s="163"/>
      <c r="LAD298" s="579"/>
      <c r="LAE298" s="581"/>
      <c r="LAF298" s="163"/>
      <c r="LAG298" s="163"/>
      <c r="LAH298" s="579"/>
      <c r="LAI298" s="581"/>
      <c r="LAJ298" s="163"/>
      <c r="LAK298" s="163"/>
      <c r="LAL298" s="579"/>
      <c r="LAM298" s="581"/>
      <c r="LAN298" s="163"/>
      <c r="LAO298" s="163"/>
      <c r="LAP298" s="579"/>
      <c r="LAQ298" s="581"/>
      <c r="LAR298" s="163"/>
      <c r="LAS298" s="163"/>
      <c r="LAT298" s="579"/>
      <c r="LAU298" s="581"/>
      <c r="LAV298" s="163"/>
      <c r="LAW298" s="163"/>
      <c r="LAX298" s="579"/>
      <c r="LAY298" s="581"/>
      <c r="LAZ298" s="163"/>
      <c r="LBA298" s="163"/>
      <c r="LBB298" s="579"/>
      <c r="LBC298" s="581"/>
      <c r="LBD298" s="163"/>
      <c r="LBE298" s="163"/>
      <c r="LBF298" s="579"/>
      <c r="LBG298" s="581"/>
      <c r="LBH298" s="163"/>
      <c r="LBI298" s="163"/>
      <c r="LBJ298" s="579"/>
      <c r="LBK298" s="581"/>
      <c r="LBL298" s="163"/>
      <c r="LBM298" s="163"/>
      <c r="LBN298" s="579"/>
      <c r="LBO298" s="581"/>
      <c r="LBP298" s="163"/>
      <c r="LBQ298" s="163"/>
      <c r="LBR298" s="579"/>
      <c r="LBS298" s="581"/>
      <c r="LBT298" s="163"/>
      <c r="LBU298" s="163"/>
      <c r="LBV298" s="579"/>
      <c r="LBW298" s="581"/>
      <c r="LBX298" s="163"/>
      <c r="LBY298" s="163"/>
      <c r="LBZ298" s="579"/>
      <c r="LCA298" s="581"/>
      <c r="LCB298" s="163"/>
      <c r="LCC298" s="163"/>
      <c r="LCD298" s="579"/>
      <c r="LCE298" s="581"/>
      <c r="LCF298" s="163"/>
      <c r="LCG298" s="163"/>
      <c r="LCH298" s="579"/>
      <c r="LCI298" s="581"/>
      <c r="LCJ298" s="163"/>
      <c r="LCK298" s="163"/>
      <c r="LCL298" s="579"/>
      <c r="LCM298" s="581"/>
      <c r="LCN298" s="163"/>
      <c r="LCO298" s="163"/>
      <c r="LCP298" s="579"/>
      <c r="LCQ298" s="581"/>
      <c r="LCR298" s="163"/>
      <c r="LCS298" s="163"/>
      <c r="LCT298" s="579"/>
      <c r="LCU298" s="581"/>
      <c r="LCV298" s="163"/>
      <c r="LCW298" s="163"/>
      <c r="LCX298" s="579"/>
      <c r="LCY298" s="581"/>
      <c r="LCZ298" s="163"/>
      <c r="LDA298" s="163"/>
      <c r="LDB298" s="579"/>
      <c r="LDC298" s="581"/>
      <c r="LDD298" s="163"/>
      <c r="LDE298" s="163"/>
      <c r="LDF298" s="579"/>
      <c r="LDG298" s="581"/>
      <c r="LDH298" s="163"/>
      <c r="LDI298" s="163"/>
      <c r="LDJ298" s="579"/>
      <c r="LDK298" s="581"/>
      <c r="LDL298" s="163"/>
      <c r="LDM298" s="163"/>
      <c r="LDN298" s="579"/>
      <c r="LDO298" s="581"/>
      <c r="LDP298" s="163"/>
      <c r="LDQ298" s="163"/>
      <c r="LDR298" s="579"/>
      <c r="LDS298" s="581"/>
      <c r="LDT298" s="163"/>
      <c r="LDU298" s="163"/>
      <c r="LDV298" s="579"/>
      <c r="LDW298" s="581"/>
      <c r="LDX298" s="163"/>
      <c r="LDY298" s="163"/>
      <c r="LDZ298" s="579"/>
      <c r="LEA298" s="581"/>
      <c r="LEB298" s="163"/>
      <c r="LEC298" s="163"/>
      <c r="LED298" s="579"/>
      <c r="LEE298" s="581"/>
      <c r="LEF298" s="163"/>
      <c r="LEG298" s="163"/>
      <c r="LEH298" s="579"/>
      <c r="LEI298" s="581"/>
      <c r="LEJ298" s="163"/>
      <c r="LEK298" s="163"/>
      <c r="LEL298" s="579"/>
      <c r="LEM298" s="581"/>
      <c r="LEN298" s="163"/>
      <c r="LEO298" s="163"/>
      <c r="LEP298" s="579"/>
      <c r="LEQ298" s="581"/>
      <c r="LER298" s="163"/>
      <c r="LES298" s="163"/>
      <c r="LET298" s="579"/>
      <c r="LEU298" s="581"/>
      <c r="LEV298" s="163"/>
      <c r="LEW298" s="163"/>
      <c r="LEX298" s="579"/>
      <c r="LEY298" s="581"/>
      <c r="LEZ298" s="163"/>
      <c r="LFA298" s="163"/>
      <c r="LFB298" s="579"/>
      <c r="LFC298" s="581"/>
      <c r="LFD298" s="163"/>
      <c r="LFE298" s="163"/>
      <c r="LFF298" s="579"/>
      <c r="LFG298" s="581"/>
      <c r="LFH298" s="163"/>
      <c r="LFI298" s="163"/>
      <c r="LFJ298" s="579"/>
      <c r="LFK298" s="581"/>
      <c r="LFL298" s="163"/>
      <c r="LFM298" s="163"/>
      <c r="LFN298" s="579"/>
      <c r="LFO298" s="581"/>
      <c r="LFP298" s="163"/>
      <c r="LFQ298" s="163"/>
      <c r="LFR298" s="579"/>
      <c r="LFS298" s="581"/>
      <c r="LFT298" s="163"/>
      <c r="LFU298" s="163"/>
      <c r="LFV298" s="579"/>
      <c r="LFW298" s="581"/>
      <c r="LFX298" s="163"/>
      <c r="LFY298" s="163"/>
      <c r="LFZ298" s="579"/>
      <c r="LGA298" s="581"/>
      <c r="LGB298" s="163"/>
      <c r="LGC298" s="163"/>
      <c r="LGD298" s="579"/>
      <c r="LGE298" s="581"/>
      <c r="LGF298" s="163"/>
      <c r="LGG298" s="163"/>
      <c r="LGH298" s="579"/>
      <c r="LGI298" s="581"/>
      <c r="LGJ298" s="163"/>
      <c r="LGK298" s="163"/>
      <c r="LGL298" s="579"/>
      <c r="LGM298" s="581"/>
      <c r="LGN298" s="163"/>
      <c r="LGO298" s="163"/>
      <c r="LGP298" s="579"/>
      <c r="LGQ298" s="581"/>
      <c r="LGR298" s="163"/>
      <c r="LGS298" s="163"/>
      <c r="LGT298" s="579"/>
      <c r="LGU298" s="581"/>
      <c r="LGV298" s="163"/>
      <c r="LGW298" s="163"/>
      <c r="LGX298" s="579"/>
      <c r="LGY298" s="581"/>
      <c r="LGZ298" s="163"/>
      <c r="LHA298" s="163"/>
      <c r="LHB298" s="579"/>
      <c r="LHC298" s="581"/>
      <c r="LHD298" s="163"/>
      <c r="LHE298" s="163"/>
      <c r="LHF298" s="579"/>
      <c r="LHG298" s="581"/>
      <c r="LHH298" s="163"/>
      <c r="LHI298" s="163"/>
      <c r="LHJ298" s="579"/>
      <c r="LHK298" s="581"/>
      <c r="LHL298" s="163"/>
      <c r="LHM298" s="163"/>
      <c r="LHN298" s="579"/>
      <c r="LHO298" s="581"/>
      <c r="LHP298" s="163"/>
      <c r="LHQ298" s="163"/>
      <c r="LHR298" s="579"/>
      <c r="LHS298" s="581"/>
      <c r="LHT298" s="163"/>
      <c r="LHU298" s="163"/>
      <c r="LHV298" s="579"/>
      <c r="LHW298" s="581"/>
      <c r="LHX298" s="163"/>
      <c r="LHY298" s="163"/>
      <c r="LHZ298" s="579"/>
      <c r="LIA298" s="581"/>
      <c r="LIB298" s="163"/>
      <c r="LIC298" s="163"/>
      <c r="LID298" s="579"/>
      <c r="LIE298" s="581"/>
      <c r="LIF298" s="163"/>
      <c r="LIG298" s="163"/>
      <c r="LIH298" s="579"/>
      <c r="LII298" s="581"/>
      <c r="LIJ298" s="163"/>
      <c r="LIK298" s="163"/>
      <c r="LIL298" s="579"/>
      <c r="LIM298" s="581"/>
      <c r="LIN298" s="163"/>
      <c r="LIO298" s="163"/>
      <c r="LIP298" s="579"/>
      <c r="LIQ298" s="581"/>
      <c r="LIR298" s="163"/>
      <c r="LIS298" s="163"/>
      <c r="LIT298" s="579"/>
      <c r="LIU298" s="581"/>
      <c r="LIV298" s="163"/>
      <c r="LIW298" s="163"/>
      <c r="LIX298" s="579"/>
      <c r="LIY298" s="581"/>
      <c r="LIZ298" s="163"/>
      <c r="LJA298" s="163"/>
      <c r="LJB298" s="579"/>
      <c r="LJC298" s="581"/>
      <c r="LJD298" s="163"/>
      <c r="LJE298" s="163"/>
      <c r="LJF298" s="579"/>
      <c r="LJG298" s="581"/>
      <c r="LJH298" s="163"/>
      <c r="LJI298" s="163"/>
      <c r="LJJ298" s="579"/>
      <c r="LJK298" s="581"/>
      <c r="LJL298" s="163"/>
      <c r="LJM298" s="163"/>
      <c r="LJN298" s="579"/>
      <c r="LJO298" s="581"/>
      <c r="LJP298" s="163"/>
      <c r="LJQ298" s="163"/>
      <c r="LJR298" s="579"/>
      <c r="LJS298" s="581"/>
      <c r="LJT298" s="163"/>
      <c r="LJU298" s="163"/>
      <c r="LJV298" s="579"/>
      <c r="LJW298" s="581"/>
      <c r="LJX298" s="163"/>
      <c r="LJY298" s="163"/>
      <c r="LJZ298" s="579"/>
      <c r="LKA298" s="581"/>
      <c r="LKB298" s="163"/>
      <c r="LKC298" s="163"/>
      <c r="LKD298" s="579"/>
      <c r="LKE298" s="581"/>
      <c r="LKF298" s="163"/>
      <c r="LKG298" s="163"/>
      <c r="LKH298" s="579"/>
      <c r="LKI298" s="581"/>
      <c r="LKJ298" s="163"/>
      <c r="LKK298" s="163"/>
      <c r="LKL298" s="579"/>
      <c r="LKM298" s="581"/>
      <c r="LKN298" s="163"/>
      <c r="LKO298" s="163"/>
      <c r="LKP298" s="579"/>
      <c r="LKQ298" s="581"/>
      <c r="LKR298" s="163"/>
      <c r="LKS298" s="163"/>
      <c r="LKT298" s="579"/>
      <c r="LKU298" s="581"/>
      <c r="LKV298" s="163"/>
      <c r="LKW298" s="163"/>
      <c r="LKX298" s="579"/>
      <c r="LKY298" s="581"/>
      <c r="LKZ298" s="163"/>
      <c r="LLA298" s="163"/>
      <c r="LLB298" s="579"/>
      <c r="LLC298" s="581"/>
      <c r="LLD298" s="163"/>
      <c r="LLE298" s="163"/>
      <c r="LLF298" s="579"/>
      <c r="LLG298" s="581"/>
      <c r="LLH298" s="163"/>
      <c r="LLI298" s="163"/>
      <c r="LLJ298" s="579"/>
      <c r="LLK298" s="581"/>
      <c r="LLL298" s="163"/>
      <c r="LLM298" s="163"/>
      <c r="LLN298" s="579"/>
      <c r="LLO298" s="581"/>
      <c r="LLP298" s="163"/>
      <c r="LLQ298" s="163"/>
      <c r="LLR298" s="579"/>
      <c r="LLS298" s="581"/>
      <c r="LLT298" s="163"/>
      <c r="LLU298" s="163"/>
      <c r="LLV298" s="579"/>
      <c r="LLW298" s="581"/>
      <c r="LLX298" s="163"/>
      <c r="LLY298" s="163"/>
      <c r="LLZ298" s="579"/>
      <c r="LMA298" s="581"/>
      <c r="LMB298" s="163"/>
      <c r="LMC298" s="163"/>
      <c r="LMD298" s="579"/>
      <c r="LME298" s="581"/>
      <c r="LMF298" s="163"/>
      <c r="LMG298" s="163"/>
      <c r="LMH298" s="579"/>
      <c r="LMI298" s="581"/>
      <c r="LMJ298" s="163"/>
      <c r="LMK298" s="163"/>
      <c r="LML298" s="579"/>
      <c r="LMM298" s="581"/>
      <c r="LMN298" s="163"/>
      <c r="LMO298" s="163"/>
      <c r="LMP298" s="579"/>
      <c r="LMQ298" s="581"/>
      <c r="LMR298" s="163"/>
      <c r="LMS298" s="163"/>
      <c r="LMT298" s="579"/>
      <c r="LMU298" s="581"/>
      <c r="LMV298" s="163"/>
      <c r="LMW298" s="163"/>
      <c r="LMX298" s="579"/>
      <c r="LMY298" s="581"/>
      <c r="LMZ298" s="163"/>
      <c r="LNA298" s="163"/>
      <c r="LNB298" s="579"/>
      <c r="LNC298" s="581"/>
      <c r="LND298" s="163"/>
      <c r="LNE298" s="163"/>
      <c r="LNF298" s="579"/>
      <c r="LNG298" s="581"/>
      <c r="LNH298" s="163"/>
      <c r="LNI298" s="163"/>
      <c r="LNJ298" s="579"/>
      <c r="LNK298" s="581"/>
      <c r="LNL298" s="163"/>
      <c r="LNM298" s="163"/>
      <c r="LNN298" s="579"/>
      <c r="LNO298" s="581"/>
      <c r="LNP298" s="163"/>
      <c r="LNQ298" s="163"/>
      <c r="LNR298" s="579"/>
      <c r="LNS298" s="581"/>
      <c r="LNT298" s="163"/>
      <c r="LNU298" s="163"/>
      <c r="LNV298" s="579"/>
      <c r="LNW298" s="581"/>
      <c r="LNX298" s="163"/>
      <c r="LNY298" s="163"/>
      <c r="LNZ298" s="579"/>
      <c r="LOA298" s="581"/>
      <c r="LOB298" s="163"/>
      <c r="LOC298" s="163"/>
      <c r="LOD298" s="579"/>
      <c r="LOE298" s="581"/>
      <c r="LOF298" s="163"/>
      <c r="LOG298" s="163"/>
      <c r="LOH298" s="579"/>
      <c r="LOI298" s="581"/>
      <c r="LOJ298" s="163"/>
      <c r="LOK298" s="163"/>
      <c r="LOL298" s="579"/>
      <c r="LOM298" s="581"/>
      <c r="LON298" s="163"/>
      <c r="LOO298" s="163"/>
      <c r="LOP298" s="579"/>
      <c r="LOQ298" s="581"/>
      <c r="LOR298" s="163"/>
      <c r="LOS298" s="163"/>
      <c r="LOT298" s="579"/>
      <c r="LOU298" s="581"/>
      <c r="LOV298" s="163"/>
      <c r="LOW298" s="163"/>
      <c r="LOX298" s="579"/>
      <c r="LOY298" s="581"/>
      <c r="LOZ298" s="163"/>
      <c r="LPA298" s="163"/>
      <c r="LPB298" s="579"/>
      <c r="LPC298" s="581"/>
      <c r="LPD298" s="163"/>
      <c r="LPE298" s="163"/>
      <c r="LPF298" s="579"/>
      <c r="LPG298" s="581"/>
      <c r="LPH298" s="163"/>
      <c r="LPI298" s="163"/>
      <c r="LPJ298" s="579"/>
      <c r="LPK298" s="581"/>
      <c r="LPL298" s="163"/>
      <c r="LPM298" s="163"/>
      <c r="LPN298" s="579"/>
      <c r="LPO298" s="581"/>
      <c r="LPP298" s="163"/>
      <c r="LPQ298" s="163"/>
      <c r="LPR298" s="579"/>
      <c r="LPS298" s="581"/>
      <c r="LPT298" s="163"/>
      <c r="LPU298" s="163"/>
      <c r="LPV298" s="579"/>
      <c r="LPW298" s="581"/>
      <c r="LPX298" s="163"/>
      <c r="LPY298" s="163"/>
      <c r="LPZ298" s="579"/>
      <c r="LQA298" s="581"/>
      <c r="LQB298" s="163"/>
      <c r="LQC298" s="163"/>
      <c r="LQD298" s="579"/>
      <c r="LQE298" s="581"/>
      <c r="LQF298" s="163"/>
      <c r="LQG298" s="163"/>
      <c r="LQH298" s="579"/>
      <c r="LQI298" s="581"/>
      <c r="LQJ298" s="163"/>
      <c r="LQK298" s="163"/>
      <c r="LQL298" s="579"/>
      <c r="LQM298" s="581"/>
      <c r="LQN298" s="163"/>
      <c r="LQO298" s="163"/>
      <c r="LQP298" s="579"/>
      <c r="LQQ298" s="581"/>
      <c r="LQR298" s="163"/>
      <c r="LQS298" s="163"/>
      <c r="LQT298" s="579"/>
      <c r="LQU298" s="581"/>
      <c r="LQV298" s="163"/>
      <c r="LQW298" s="163"/>
      <c r="LQX298" s="579"/>
      <c r="LQY298" s="581"/>
      <c r="LQZ298" s="163"/>
      <c r="LRA298" s="163"/>
      <c r="LRB298" s="579"/>
      <c r="LRC298" s="581"/>
      <c r="LRD298" s="163"/>
      <c r="LRE298" s="163"/>
      <c r="LRF298" s="579"/>
      <c r="LRG298" s="581"/>
      <c r="LRH298" s="163"/>
      <c r="LRI298" s="163"/>
      <c r="LRJ298" s="579"/>
      <c r="LRK298" s="581"/>
      <c r="LRL298" s="163"/>
      <c r="LRM298" s="163"/>
      <c r="LRN298" s="579"/>
      <c r="LRO298" s="581"/>
      <c r="LRP298" s="163"/>
      <c r="LRQ298" s="163"/>
      <c r="LRR298" s="579"/>
      <c r="LRS298" s="581"/>
      <c r="LRT298" s="163"/>
      <c r="LRU298" s="163"/>
      <c r="LRV298" s="579"/>
      <c r="LRW298" s="581"/>
      <c r="LRX298" s="163"/>
      <c r="LRY298" s="163"/>
      <c r="LRZ298" s="579"/>
      <c r="LSA298" s="581"/>
      <c r="LSB298" s="163"/>
      <c r="LSC298" s="163"/>
      <c r="LSD298" s="579"/>
      <c r="LSE298" s="581"/>
      <c r="LSF298" s="163"/>
      <c r="LSG298" s="163"/>
      <c r="LSH298" s="579"/>
      <c r="LSI298" s="581"/>
      <c r="LSJ298" s="163"/>
      <c r="LSK298" s="163"/>
      <c r="LSL298" s="579"/>
      <c r="LSM298" s="581"/>
      <c r="LSN298" s="163"/>
      <c r="LSO298" s="163"/>
      <c r="LSP298" s="579"/>
      <c r="LSQ298" s="581"/>
      <c r="LSR298" s="163"/>
      <c r="LSS298" s="163"/>
      <c r="LST298" s="579"/>
      <c r="LSU298" s="581"/>
      <c r="LSV298" s="163"/>
      <c r="LSW298" s="163"/>
      <c r="LSX298" s="579"/>
      <c r="LSY298" s="581"/>
      <c r="LSZ298" s="163"/>
      <c r="LTA298" s="163"/>
      <c r="LTB298" s="579"/>
      <c r="LTC298" s="581"/>
      <c r="LTD298" s="163"/>
      <c r="LTE298" s="163"/>
      <c r="LTF298" s="579"/>
      <c r="LTG298" s="581"/>
      <c r="LTH298" s="163"/>
      <c r="LTI298" s="163"/>
      <c r="LTJ298" s="579"/>
      <c r="LTK298" s="581"/>
      <c r="LTL298" s="163"/>
      <c r="LTM298" s="163"/>
      <c r="LTN298" s="579"/>
      <c r="LTO298" s="581"/>
      <c r="LTP298" s="163"/>
      <c r="LTQ298" s="163"/>
      <c r="LTR298" s="579"/>
      <c r="LTS298" s="581"/>
      <c r="LTT298" s="163"/>
      <c r="LTU298" s="163"/>
      <c r="LTV298" s="579"/>
      <c r="LTW298" s="581"/>
      <c r="LTX298" s="163"/>
      <c r="LTY298" s="163"/>
      <c r="LTZ298" s="579"/>
      <c r="LUA298" s="581"/>
      <c r="LUB298" s="163"/>
      <c r="LUC298" s="163"/>
      <c r="LUD298" s="579"/>
      <c r="LUE298" s="581"/>
      <c r="LUF298" s="163"/>
      <c r="LUG298" s="163"/>
      <c r="LUH298" s="579"/>
      <c r="LUI298" s="581"/>
      <c r="LUJ298" s="163"/>
      <c r="LUK298" s="163"/>
      <c r="LUL298" s="579"/>
      <c r="LUM298" s="581"/>
      <c r="LUN298" s="163"/>
      <c r="LUO298" s="163"/>
      <c r="LUP298" s="579"/>
      <c r="LUQ298" s="581"/>
      <c r="LUR298" s="163"/>
      <c r="LUS298" s="163"/>
      <c r="LUT298" s="579"/>
      <c r="LUU298" s="581"/>
      <c r="LUV298" s="163"/>
      <c r="LUW298" s="163"/>
      <c r="LUX298" s="579"/>
      <c r="LUY298" s="581"/>
      <c r="LUZ298" s="163"/>
      <c r="LVA298" s="163"/>
      <c r="LVB298" s="579"/>
      <c r="LVC298" s="581"/>
      <c r="LVD298" s="163"/>
      <c r="LVE298" s="163"/>
      <c r="LVF298" s="579"/>
      <c r="LVG298" s="581"/>
      <c r="LVH298" s="163"/>
      <c r="LVI298" s="163"/>
      <c r="LVJ298" s="579"/>
      <c r="LVK298" s="581"/>
      <c r="LVL298" s="163"/>
      <c r="LVM298" s="163"/>
      <c r="LVN298" s="579"/>
      <c r="LVO298" s="581"/>
      <c r="LVP298" s="163"/>
      <c r="LVQ298" s="163"/>
      <c r="LVR298" s="579"/>
      <c r="LVS298" s="581"/>
      <c r="LVT298" s="163"/>
      <c r="LVU298" s="163"/>
      <c r="LVV298" s="579"/>
      <c r="LVW298" s="581"/>
      <c r="LVX298" s="163"/>
      <c r="LVY298" s="163"/>
      <c r="LVZ298" s="579"/>
      <c r="LWA298" s="581"/>
      <c r="LWB298" s="163"/>
      <c r="LWC298" s="163"/>
      <c r="LWD298" s="579"/>
      <c r="LWE298" s="581"/>
      <c r="LWF298" s="163"/>
      <c r="LWG298" s="163"/>
      <c r="LWH298" s="579"/>
      <c r="LWI298" s="581"/>
      <c r="LWJ298" s="163"/>
      <c r="LWK298" s="163"/>
      <c r="LWL298" s="579"/>
      <c r="LWM298" s="581"/>
      <c r="LWN298" s="163"/>
      <c r="LWO298" s="163"/>
      <c r="LWP298" s="579"/>
      <c r="LWQ298" s="581"/>
      <c r="LWR298" s="163"/>
      <c r="LWS298" s="163"/>
      <c r="LWT298" s="579"/>
      <c r="LWU298" s="581"/>
      <c r="LWV298" s="163"/>
      <c r="LWW298" s="163"/>
      <c r="LWX298" s="579"/>
      <c r="LWY298" s="581"/>
      <c r="LWZ298" s="163"/>
      <c r="LXA298" s="163"/>
      <c r="LXB298" s="579"/>
      <c r="LXC298" s="581"/>
      <c r="LXD298" s="163"/>
      <c r="LXE298" s="163"/>
      <c r="LXF298" s="579"/>
      <c r="LXG298" s="581"/>
      <c r="LXH298" s="163"/>
      <c r="LXI298" s="163"/>
      <c r="LXJ298" s="579"/>
      <c r="LXK298" s="581"/>
      <c r="LXL298" s="163"/>
      <c r="LXM298" s="163"/>
      <c r="LXN298" s="579"/>
      <c r="LXO298" s="581"/>
      <c r="LXP298" s="163"/>
      <c r="LXQ298" s="163"/>
      <c r="LXR298" s="579"/>
      <c r="LXS298" s="581"/>
      <c r="LXT298" s="163"/>
      <c r="LXU298" s="163"/>
      <c r="LXV298" s="579"/>
      <c r="LXW298" s="581"/>
      <c r="LXX298" s="163"/>
      <c r="LXY298" s="163"/>
      <c r="LXZ298" s="579"/>
      <c r="LYA298" s="581"/>
      <c r="LYB298" s="163"/>
      <c r="LYC298" s="163"/>
      <c r="LYD298" s="579"/>
      <c r="LYE298" s="581"/>
      <c r="LYF298" s="163"/>
      <c r="LYG298" s="163"/>
      <c r="LYH298" s="579"/>
      <c r="LYI298" s="581"/>
      <c r="LYJ298" s="163"/>
      <c r="LYK298" s="163"/>
      <c r="LYL298" s="579"/>
      <c r="LYM298" s="581"/>
      <c r="LYN298" s="163"/>
      <c r="LYO298" s="163"/>
      <c r="LYP298" s="579"/>
      <c r="LYQ298" s="581"/>
      <c r="LYR298" s="163"/>
      <c r="LYS298" s="163"/>
      <c r="LYT298" s="579"/>
      <c r="LYU298" s="581"/>
      <c r="LYV298" s="163"/>
      <c r="LYW298" s="163"/>
      <c r="LYX298" s="579"/>
      <c r="LYY298" s="581"/>
      <c r="LYZ298" s="163"/>
      <c r="LZA298" s="163"/>
      <c r="LZB298" s="579"/>
      <c r="LZC298" s="581"/>
      <c r="LZD298" s="163"/>
      <c r="LZE298" s="163"/>
      <c r="LZF298" s="579"/>
      <c r="LZG298" s="581"/>
      <c r="LZH298" s="163"/>
      <c r="LZI298" s="163"/>
      <c r="LZJ298" s="579"/>
      <c r="LZK298" s="581"/>
      <c r="LZL298" s="163"/>
      <c r="LZM298" s="163"/>
      <c r="LZN298" s="579"/>
      <c r="LZO298" s="581"/>
      <c r="LZP298" s="163"/>
      <c r="LZQ298" s="163"/>
      <c r="LZR298" s="579"/>
      <c r="LZS298" s="581"/>
      <c r="LZT298" s="163"/>
      <c r="LZU298" s="163"/>
      <c r="LZV298" s="579"/>
      <c r="LZW298" s="581"/>
      <c r="LZX298" s="163"/>
      <c r="LZY298" s="163"/>
      <c r="LZZ298" s="579"/>
      <c r="MAA298" s="581"/>
      <c r="MAB298" s="163"/>
      <c r="MAC298" s="163"/>
      <c r="MAD298" s="579"/>
      <c r="MAE298" s="581"/>
      <c r="MAF298" s="163"/>
      <c r="MAG298" s="163"/>
      <c r="MAH298" s="579"/>
      <c r="MAI298" s="581"/>
      <c r="MAJ298" s="163"/>
      <c r="MAK298" s="163"/>
      <c r="MAL298" s="579"/>
      <c r="MAM298" s="581"/>
      <c r="MAN298" s="163"/>
      <c r="MAO298" s="163"/>
      <c r="MAP298" s="579"/>
      <c r="MAQ298" s="581"/>
      <c r="MAR298" s="163"/>
      <c r="MAS298" s="163"/>
      <c r="MAT298" s="579"/>
      <c r="MAU298" s="581"/>
      <c r="MAV298" s="163"/>
      <c r="MAW298" s="163"/>
      <c r="MAX298" s="579"/>
      <c r="MAY298" s="581"/>
      <c r="MAZ298" s="163"/>
      <c r="MBA298" s="163"/>
      <c r="MBB298" s="579"/>
      <c r="MBC298" s="581"/>
      <c r="MBD298" s="163"/>
      <c r="MBE298" s="163"/>
      <c r="MBF298" s="579"/>
      <c r="MBG298" s="581"/>
      <c r="MBH298" s="163"/>
      <c r="MBI298" s="163"/>
      <c r="MBJ298" s="579"/>
      <c r="MBK298" s="581"/>
      <c r="MBL298" s="163"/>
      <c r="MBM298" s="163"/>
      <c r="MBN298" s="579"/>
      <c r="MBO298" s="581"/>
      <c r="MBP298" s="163"/>
      <c r="MBQ298" s="163"/>
      <c r="MBR298" s="579"/>
      <c r="MBS298" s="581"/>
      <c r="MBT298" s="163"/>
      <c r="MBU298" s="163"/>
      <c r="MBV298" s="579"/>
      <c r="MBW298" s="581"/>
      <c r="MBX298" s="163"/>
      <c r="MBY298" s="163"/>
      <c r="MBZ298" s="579"/>
      <c r="MCA298" s="581"/>
      <c r="MCB298" s="163"/>
      <c r="MCC298" s="163"/>
      <c r="MCD298" s="579"/>
      <c r="MCE298" s="581"/>
      <c r="MCF298" s="163"/>
      <c r="MCG298" s="163"/>
      <c r="MCH298" s="579"/>
      <c r="MCI298" s="581"/>
      <c r="MCJ298" s="163"/>
      <c r="MCK298" s="163"/>
      <c r="MCL298" s="579"/>
      <c r="MCM298" s="581"/>
      <c r="MCN298" s="163"/>
      <c r="MCO298" s="163"/>
      <c r="MCP298" s="579"/>
      <c r="MCQ298" s="581"/>
      <c r="MCR298" s="163"/>
      <c r="MCS298" s="163"/>
      <c r="MCT298" s="579"/>
      <c r="MCU298" s="581"/>
      <c r="MCV298" s="163"/>
      <c r="MCW298" s="163"/>
      <c r="MCX298" s="579"/>
      <c r="MCY298" s="581"/>
      <c r="MCZ298" s="163"/>
      <c r="MDA298" s="163"/>
      <c r="MDB298" s="579"/>
      <c r="MDC298" s="581"/>
      <c r="MDD298" s="163"/>
      <c r="MDE298" s="163"/>
      <c r="MDF298" s="579"/>
      <c r="MDG298" s="581"/>
      <c r="MDH298" s="163"/>
      <c r="MDI298" s="163"/>
      <c r="MDJ298" s="579"/>
      <c r="MDK298" s="581"/>
      <c r="MDL298" s="163"/>
      <c r="MDM298" s="163"/>
      <c r="MDN298" s="579"/>
      <c r="MDO298" s="581"/>
      <c r="MDP298" s="163"/>
      <c r="MDQ298" s="163"/>
      <c r="MDR298" s="579"/>
      <c r="MDS298" s="581"/>
      <c r="MDT298" s="163"/>
      <c r="MDU298" s="163"/>
      <c r="MDV298" s="579"/>
      <c r="MDW298" s="581"/>
      <c r="MDX298" s="163"/>
      <c r="MDY298" s="163"/>
      <c r="MDZ298" s="579"/>
      <c r="MEA298" s="581"/>
      <c r="MEB298" s="163"/>
      <c r="MEC298" s="163"/>
      <c r="MED298" s="579"/>
      <c r="MEE298" s="581"/>
      <c r="MEF298" s="163"/>
      <c r="MEG298" s="163"/>
      <c r="MEH298" s="579"/>
      <c r="MEI298" s="581"/>
      <c r="MEJ298" s="163"/>
      <c r="MEK298" s="163"/>
      <c r="MEL298" s="579"/>
      <c r="MEM298" s="581"/>
      <c r="MEN298" s="163"/>
      <c r="MEO298" s="163"/>
      <c r="MEP298" s="579"/>
      <c r="MEQ298" s="581"/>
      <c r="MER298" s="163"/>
      <c r="MES298" s="163"/>
      <c r="MET298" s="579"/>
      <c r="MEU298" s="581"/>
      <c r="MEV298" s="163"/>
      <c r="MEW298" s="163"/>
      <c r="MEX298" s="579"/>
      <c r="MEY298" s="581"/>
      <c r="MEZ298" s="163"/>
      <c r="MFA298" s="163"/>
      <c r="MFB298" s="579"/>
      <c r="MFC298" s="581"/>
      <c r="MFD298" s="163"/>
      <c r="MFE298" s="163"/>
      <c r="MFF298" s="579"/>
      <c r="MFG298" s="581"/>
      <c r="MFH298" s="163"/>
      <c r="MFI298" s="163"/>
      <c r="MFJ298" s="579"/>
      <c r="MFK298" s="581"/>
      <c r="MFL298" s="163"/>
      <c r="MFM298" s="163"/>
      <c r="MFN298" s="579"/>
      <c r="MFO298" s="581"/>
      <c r="MFP298" s="163"/>
      <c r="MFQ298" s="163"/>
      <c r="MFR298" s="579"/>
      <c r="MFS298" s="581"/>
      <c r="MFT298" s="163"/>
      <c r="MFU298" s="163"/>
      <c r="MFV298" s="579"/>
      <c r="MFW298" s="581"/>
      <c r="MFX298" s="163"/>
      <c r="MFY298" s="163"/>
      <c r="MFZ298" s="579"/>
      <c r="MGA298" s="581"/>
      <c r="MGB298" s="163"/>
      <c r="MGC298" s="163"/>
      <c r="MGD298" s="579"/>
      <c r="MGE298" s="581"/>
      <c r="MGF298" s="163"/>
      <c r="MGG298" s="163"/>
      <c r="MGH298" s="579"/>
      <c r="MGI298" s="581"/>
      <c r="MGJ298" s="163"/>
      <c r="MGK298" s="163"/>
      <c r="MGL298" s="579"/>
      <c r="MGM298" s="581"/>
      <c r="MGN298" s="163"/>
      <c r="MGO298" s="163"/>
      <c r="MGP298" s="579"/>
      <c r="MGQ298" s="581"/>
      <c r="MGR298" s="163"/>
      <c r="MGS298" s="163"/>
      <c r="MGT298" s="579"/>
      <c r="MGU298" s="581"/>
      <c r="MGV298" s="163"/>
      <c r="MGW298" s="163"/>
      <c r="MGX298" s="579"/>
      <c r="MGY298" s="581"/>
      <c r="MGZ298" s="163"/>
      <c r="MHA298" s="163"/>
      <c r="MHB298" s="579"/>
      <c r="MHC298" s="581"/>
      <c r="MHD298" s="163"/>
      <c r="MHE298" s="163"/>
      <c r="MHF298" s="579"/>
      <c r="MHG298" s="581"/>
      <c r="MHH298" s="163"/>
      <c r="MHI298" s="163"/>
      <c r="MHJ298" s="579"/>
      <c r="MHK298" s="581"/>
      <c r="MHL298" s="163"/>
      <c r="MHM298" s="163"/>
      <c r="MHN298" s="579"/>
      <c r="MHO298" s="581"/>
      <c r="MHP298" s="163"/>
      <c r="MHQ298" s="163"/>
      <c r="MHR298" s="579"/>
      <c r="MHS298" s="581"/>
      <c r="MHT298" s="163"/>
      <c r="MHU298" s="163"/>
      <c r="MHV298" s="579"/>
      <c r="MHW298" s="581"/>
      <c r="MHX298" s="163"/>
      <c r="MHY298" s="163"/>
      <c r="MHZ298" s="579"/>
      <c r="MIA298" s="581"/>
      <c r="MIB298" s="163"/>
      <c r="MIC298" s="163"/>
      <c r="MID298" s="579"/>
      <c r="MIE298" s="581"/>
      <c r="MIF298" s="163"/>
      <c r="MIG298" s="163"/>
      <c r="MIH298" s="579"/>
      <c r="MII298" s="581"/>
      <c r="MIJ298" s="163"/>
      <c r="MIK298" s="163"/>
      <c r="MIL298" s="579"/>
      <c r="MIM298" s="581"/>
      <c r="MIN298" s="163"/>
      <c r="MIO298" s="163"/>
      <c r="MIP298" s="579"/>
      <c r="MIQ298" s="581"/>
      <c r="MIR298" s="163"/>
      <c r="MIS298" s="163"/>
      <c r="MIT298" s="579"/>
      <c r="MIU298" s="581"/>
      <c r="MIV298" s="163"/>
      <c r="MIW298" s="163"/>
      <c r="MIX298" s="579"/>
      <c r="MIY298" s="581"/>
      <c r="MIZ298" s="163"/>
      <c r="MJA298" s="163"/>
      <c r="MJB298" s="579"/>
      <c r="MJC298" s="581"/>
      <c r="MJD298" s="163"/>
      <c r="MJE298" s="163"/>
      <c r="MJF298" s="579"/>
      <c r="MJG298" s="581"/>
      <c r="MJH298" s="163"/>
      <c r="MJI298" s="163"/>
      <c r="MJJ298" s="579"/>
      <c r="MJK298" s="581"/>
      <c r="MJL298" s="163"/>
      <c r="MJM298" s="163"/>
      <c r="MJN298" s="579"/>
      <c r="MJO298" s="581"/>
      <c r="MJP298" s="163"/>
      <c r="MJQ298" s="163"/>
      <c r="MJR298" s="579"/>
      <c r="MJS298" s="581"/>
      <c r="MJT298" s="163"/>
      <c r="MJU298" s="163"/>
      <c r="MJV298" s="579"/>
      <c r="MJW298" s="581"/>
      <c r="MJX298" s="163"/>
      <c r="MJY298" s="163"/>
      <c r="MJZ298" s="579"/>
      <c r="MKA298" s="581"/>
      <c r="MKB298" s="163"/>
      <c r="MKC298" s="163"/>
      <c r="MKD298" s="579"/>
      <c r="MKE298" s="581"/>
      <c r="MKF298" s="163"/>
      <c r="MKG298" s="163"/>
      <c r="MKH298" s="579"/>
      <c r="MKI298" s="581"/>
      <c r="MKJ298" s="163"/>
      <c r="MKK298" s="163"/>
      <c r="MKL298" s="579"/>
      <c r="MKM298" s="581"/>
      <c r="MKN298" s="163"/>
      <c r="MKO298" s="163"/>
      <c r="MKP298" s="579"/>
      <c r="MKQ298" s="581"/>
      <c r="MKR298" s="163"/>
      <c r="MKS298" s="163"/>
      <c r="MKT298" s="579"/>
      <c r="MKU298" s="581"/>
      <c r="MKV298" s="163"/>
      <c r="MKW298" s="163"/>
      <c r="MKX298" s="579"/>
      <c r="MKY298" s="581"/>
      <c r="MKZ298" s="163"/>
      <c r="MLA298" s="163"/>
      <c r="MLB298" s="579"/>
      <c r="MLC298" s="581"/>
      <c r="MLD298" s="163"/>
      <c r="MLE298" s="163"/>
      <c r="MLF298" s="579"/>
      <c r="MLG298" s="581"/>
      <c r="MLH298" s="163"/>
      <c r="MLI298" s="163"/>
      <c r="MLJ298" s="579"/>
      <c r="MLK298" s="581"/>
      <c r="MLL298" s="163"/>
      <c r="MLM298" s="163"/>
      <c r="MLN298" s="579"/>
      <c r="MLO298" s="581"/>
      <c r="MLP298" s="163"/>
      <c r="MLQ298" s="163"/>
      <c r="MLR298" s="579"/>
      <c r="MLS298" s="581"/>
      <c r="MLT298" s="163"/>
      <c r="MLU298" s="163"/>
      <c r="MLV298" s="579"/>
      <c r="MLW298" s="581"/>
      <c r="MLX298" s="163"/>
      <c r="MLY298" s="163"/>
      <c r="MLZ298" s="579"/>
      <c r="MMA298" s="581"/>
      <c r="MMB298" s="163"/>
      <c r="MMC298" s="163"/>
      <c r="MMD298" s="579"/>
      <c r="MME298" s="581"/>
      <c r="MMF298" s="163"/>
      <c r="MMG298" s="163"/>
      <c r="MMH298" s="579"/>
      <c r="MMI298" s="581"/>
      <c r="MMJ298" s="163"/>
      <c r="MMK298" s="163"/>
      <c r="MML298" s="579"/>
      <c r="MMM298" s="581"/>
      <c r="MMN298" s="163"/>
      <c r="MMO298" s="163"/>
      <c r="MMP298" s="579"/>
      <c r="MMQ298" s="581"/>
      <c r="MMR298" s="163"/>
      <c r="MMS298" s="163"/>
      <c r="MMT298" s="579"/>
      <c r="MMU298" s="581"/>
      <c r="MMV298" s="163"/>
      <c r="MMW298" s="163"/>
      <c r="MMX298" s="579"/>
      <c r="MMY298" s="581"/>
      <c r="MMZ298" s="163"/>
      <c r="MNA298" s="163"/>
      <c r="MNB298" s="579"/>
      <c r="MNC298" s="581"/>
      <c r="MND298" s="163"/>
      <c r="MNE298" s="163"/>
      <c r="MNF298" s="579"/>
      <c r="MNG298" s="581"/>
      <c r="MNH298" s="163"/>
      <c r="MNI298" s="163"/>
      <c r="MNJ298" s="579"/>
      <c r="MNK298" s="581"/>
      <c r="MNL298" s="163"/>
      <c r="MNM298" s="163"/>
      <c r="MNN298" s="579"/>
      <c r="MNO298" s="581"/>
      <c r="MNP298" s="163"/>
      <c r="MNQ298" s="163"/>
      <c r="MNR298" s="579"/>
      <c r="MNS298" s="581"/>
      <c r="MNT298" s="163"/>
      <c r="MNU298" s="163"/>
      <c r="MNV298" s="579"/>
      <c r="MNW298" s="581"/>
      <c r="MNX298" s="163"/>
      <c r="MNY298" s="163"/>
      <c r="MNZ298" s="579"/>
      <c r="MOA298" s="581"/>
      <c r="MOB298" s="163"/>
      <c r="MOC298" s="163"/>
      <c r="MOD298" s="579"/>
      <c r="MOE298" s="581"/>
      <c r="MOF298" s="163"/>
      <c r="MOG298" s="163"/>
      <c r="MOH298" s="579"/>
      <c r="MOI298" s="581"/>
      <c r="MOJ298" s="163"/>
      <c r="MOK298" s="163"/>
      <c r="MOL298" s="579"/>
      <c r="MOM298" s="581"/>
      <c r="MON298" s="163"/>
      <c r="MOO298" s="163"/>
      <c r="MOP298" s="579"/>
      <c r="MOQ298" s="581"/>
      <c r="MOR298" s="163"/>
      <c r="MOS298" s="163"/>
      <c r="MOT298" s="579"/>
      <c r="MOU298" s="581"/>
      <c r="MOV298" s="163"/>
      <c r="MOW298" s="163"/>
      <c r="MOX298" s="579"/>
      <c r="MOY298" s="581"/>
      <c r="MOZ298" s="163"/>
      <c r="MPA298" s="163"/>
      <c r="MPB298" s="579"/>
      <c r="MPC298" s="581"/>
      <c r="MPD298" s="163"/>
      <c r="MPE298" s="163"/>
      <c r="MPF298" s="579"/>
      <c r="MPG298" s="581"/>
      <c r="MPH298" s="163"/>
      <c r="MPI298" s="163"/>
      <c r="MPJ298" s="579"/>
      <c r="MPK298" s="581"/>
      <c r="MPL298" s="163"/>
      <c r="MPM298" s="163"/>
      <c r="MPN298" s="579"/>
      <c r="MPO298" s="581"/>
      <c r="MPP298" s="163"/>
      <c r="MPQ298" s="163"/>
      <c r="MPR298" s="579"/>
      <c r="MPS298" s="581"/>
      <c r="MPT298" s="163"/>
      <c r="MPU298" s="163"/>
      <c r="MPV298" s="579"/>
      <c r="MPW298" s="581"/>
      <c r="MPX298" s="163"/>
      <c r="MPY298" s="163"/>
      <c r="MPZ298" s="579"/>
      <c r="MQA298" s="581"/>
      <c r="MQB298" s="163"/>
      <c r="MQC298" s="163"/>
      <c r="MQD298" s="579"/>
      <c r="MQE298" s="581"/>
      <c r="MQF298" s="163"/>
      <c r="MQG298" s="163"/>
      <c r="MQH298" s="579"/>
      <c r="MQI298" s="581"/>
      <c r="MQJ298" s="163"/>
      <c r="MQK298" s="163"/>
      <c r="MQL298" s="579"/>
      <c r="MQM298" s="581"/>
      <c r="MQN298" s="163"/>
      <c r="MQO298" s="163"/>
      <c r="MQP298" s="579"/>
      <c r="MQQ298" s="581"/>
      <c r="MQR298" s="163"/>
      <c r="MQS298" s="163"/>
      <c r="MQT298" s="579"/>
      <c r="MQU298" s="581"/>
      <c r="MQV298" s="163"/>
      <c r="MQW298" s="163"/>
      <c r="MQX298" s="579"/>
      <c r="MQY298" s="581"/>
      <c r="MQZ298" s="163"/>
      <c r="MRA298" s="163"/>
      <c r="MRB298" s="579"/>
      <c r="MRC298" s="581"/>
      <c r="MRD298" s="163"/>
      <c r="MRE298" s="163"/>
      <c r="MRF298" s="579"/>
      <c r="MRG298" s="581"/>
      <c r="MRH298" s="163"/>
      <c r="MRI298" s="163"/>
      <c r="MRJ298" s="579"/>
      <c r="MRK298" s="581"/>
      <c r="MRL298" s="163"/>
      <c r="MRM298" s="163"/>
      <c r="MRN298" s="579"/>
      <c r="MRO298" s="581"/>
      <c r="MRP298" s="163"/>
      <c r="MRQ298" s="163"/>
      <c r="MRR298" s="579"/>
      <c r="MRS298" s="581"/>
      <c r="MRT298" s="163"/>
      <c r="MRU298" s="163"/>
      <c r="MRV298" s="579"/>
      <c r="MRW298" s="581"/>
      <c r="MRX298" s="163"/>
      <c r="MRY298" s="163"/>
      <c r="MRZ298" s="579"/>
      <c r="MSA298" s="581"/>
      <c r="MSB298" s="163"/>
      <c r="MSC298" s="163"/>
      <c r="MSD298" s="579"/>
      <c r="MSE298" s="581"/>
      <c r="MSF298" s="163"/>
      <c r="MSG298" s="163"/>
      <c r="MSH298" s="579"/>
      <c r="MSI298" s="581"/>
      <c r="MSJ298" s="163"/>
      <c r="MSK298" s="163"/>
      <c r="MSL298" s="579"/>
      <c r="MSM298" s="581"/>
      <c r="MSN298" s="163"/>
      <c r="MSO298" s="163"/>
      <c r="MSP298" s="579"/>
      <c r="MSQ298" s="581"/>
      <c r="MSR298" s="163"/>
      <c r="MSS298" s="163"/>
      <c r="MST298" s="579"/>
      <c r="MSU298" s="581"/>
      <c r="MSV298" s="163"/>
      <c r="MSW298" s="163"/>
      <c r="MSX298" s="579"/>
      <c r="MSY298" s="581"/>
      <c r="MSZ298" s="163"/>
      <c r="MTA298" s="163"/>
      <c r="MTB298" s="579"/>
      <c r="MTC298" s="581"/>
      <c r="MTD298" s="163"/>
      <c r="MTE298" s="163"/>
      <c r="MTF298" s="579"/>
      <c r="MTG298" s="581"/>
      <c r="MTH298" s="163"/>
      <c r="MTI298" s="163"/>
      <c r="MTJ298" s="579"/>
      <c r="MTK298" s="581"/>
      <c r="MTL298" s="163"/>
      <c r="MTM298" s="163"/>
      <c r="MTN298" s="579"/>
      <c r="MTO298" s="581"/>
      <c r="MTP298" s="163"/>
      <c r="MTQ298" s="163"/>
      <c r="MTR298" s="579"/>
      <c r="MTS298" s="581"/>
      <c r="MTT298" s="163"/>
      <c r="MTU298" s="163"/>
      <c r="MTV298" s="579"/>
      <c r="MTW298" s="581"/>
      <c r="MTX298" s="163"/>
      <c r="MTY298" s="163"/>
      <c r="MTZ298" s="579"/>
      <c r="MUA298" s="581"/>
      <c r="MUB298" s="163"/>
      <c r="MUC298" s="163"/>
      <c r="MUD298" s="579"/>
      <c r="MUE298" s="581"/>
      <c r="MUF298" s="163"/>
      <c r="MUG298" s="163"/>
      <c r="MUH298" s="579"/>
      <c r="MUI298" s="581"/>
      <c r="MUJ298" s="163"/>
      <c r="MUK298" s="163"/>
      <c r="MUL298" s="579"/>
      <c r="MUM298" s="581"/>
      <c r="MUN298" s="163"/>
      <c r="MUO298" s="163"/>
      <c r="MUP298" s="579"/>
      <c r="MUQ298" s="581"/>
      <c r="MUR298" s="163"/>
      <c r="MUS298" s="163"/>
      <c r="MUT298" s="579"/>
      <c r="MUU298" s="581"/>
      <c r="MUV298" s="163"/>
      <c r="MUW298" s="163"/>
      <c r="MUX298" s="579"/>
      <c r="MUY298" s="581"/>
      <c r="MUZ298" s="163"/>
      <c r="MVA298" s="163"/>
      <c r="MVB298" s="579"/>
      <c r="MVC298" s="581"/>
      <c r="MVD298" s="163"/>
      <c r="MVE298" s="163"/>
      <c r="MVF298" s="579"/>
      <c r="MVG298" s="581"/>
      <c r="MVH298" s="163"/>
      <c r="MVI298" s="163"/>
      <c r="MVJ298" s="579"/>
      <c r="MVK298" s="581"/>
      <c r="MVL298" s="163"/>
      <c r="MVM298" s="163"/>
      <c r="MVN298" s="579"/>
      <c r="MVO298" s="581"/>
      <c r="MVP298" s="163"/>
      <c r="MVQ298" s="163"/>
      <c r="MVR298" s="579"/>
      <c r="MVS298" s="581"/>
      <c r="MVT298" s="163"/>
      <c r="MVU298" s="163"/>
      <c r="MVV298" s="579"/>
      <c r="MVW298" s="581"/>
      <c r="MVX298" s="163"/>
      <c r="MVY298" s="163"/>
      <c r="MVZ298" s="579"/>
      <c r="MWA298" s="581"/>
      <c r="MWB298" s="163"/>
      <c r="MWC298" s="163"/>
      <c r="MWD298" s="579"/>
      <c r="MWE298" s="581"/>
      <c r="MWF298" s="163"/>
      <c r="MWG298" s="163"/>
      <c r="MWH298" s="579"/>
      <c r="MWI298" s="581"/>
      <c r="MWJ298" s="163"/>
      <c r="MWK298" s="163"/>
      <c r="MWL298" s="579"/>
      <c r="MWM298" s="581"/>
      <c r="MWN298" s="163"/>
      <c r="MWO298" s="163"/>
      <c r="MWP298" s="579"/>
      <c r="MWQ298" s="581"/>
      <c r="MWR298" s="163"/>
      <c r="MWS298" s="163"/>
      <c r="MWT298" s="579"/>
      <c r="MWU298" s="581"/>
      <c r="MWV298" s="163"/>
      <c r="MWW298" s="163"/>
      <c r="MWX298" s="579"/>
      <c r="MWY298" s="581"/>
      <c r="MWZ298" s="163"/>
      <c r="MXA298" s="163"/>
      <c r="MXB298" s="579"/>
      <c r="MXC298" s="581"/>
      <c r="MXD298" s="163"/>
      <c r="MXE298" s="163"/>
      <c r="MXF298" s="579"/>
      <c r="MXG298" s="581"/>
      <c r="MXH298" s="163"/>
      <c r="MXI298" s="163"/>
      <c r="MXJ298" s="579"/>
      <c r="MXK298" s="581"/>
      <c r="MXL298" s="163"/>
      <c r="MXM298" s="163"/>
      <c r="MXN298" s="579"/>
      <c r="MXO298" s="581"/>
      <c r="MXP298" s="163"/>
      <c r="MXQ298" s="163"/>
      <c r="MXR298" s="579"/>
      <c r="MXS298" s="581"/>
      <c r="MXT298" s="163"/>
      <c r="MXU298" s="163"/>
      <c r="MXV298" s="579"/>
      <c r="MXW298" s="581"/>
      <c r="MXX298" s="163"/>
      <c r="MXY298" s="163"/>
      <c r="MXZ298" s="579"/>
      <c r="MYA298" s="581"/>
      <c r="MYB298" s="163"/>
      <c r="MYC298" s="163"/>
      <c r="MYD298" s="579"/>
      <c r="MYE298" s="581"/>
      <c r="MYF298" s="163"/>
      <c r="MYG298" s="163"/>
      <c r="MYH298" s="579"/>
      <c r="MYI298" s="581"/>
      <c r="MYJ298" s="163"/>
      <c r="MYK298" s="163"/>
      <c r="MYL298" s="579"/>
      <c r="MYM298" s="581"/>
      <c r="MYN298" s="163"/>
      <c r="MYO298" s="163"/>
      <c r="MYP298" s="579"/>
      <c r="MYQ298" s="581"/>
      <c r="MYR298" s="163"/>
      <c r="MYS298" s="163"/>
      <c r="MYT298" s="579"/>
      <c r="MYU298" s="581"/>
      <c r="MYV298" s="163"/>
      <c r="MYW298" s="163"/>
      <c r="MYX298" s="579"/>
      <c r="MYY298" s="581"/>
      <c r="MYZ298" s="163"/>
      <c r="MZA298" s="163"/>
      <c r="MZB298" s="579"/>
      <c r="MZC298" s="581"/>
      <c r="MZD298" s="163"/>
      <c r="MZE298" s="163"/>
      <c r="MZF298" s="579"/>
      <c r="MZG298" s="581"/>
      <c r="MZH298" s="163"/>
      <c r="MZI298" s="163"/>
      <c r="MZJ298" s="579"/>
      <c r="MZK298" s="581"/>
      <c r="MZL298" s="163"/>
      <c r="MZM298" s="163"/>
      <c r="MZN298" s="579"/>
      <c r="MZO298" s="581"/>
      <c r="MZP298" s="163"/>
      <c r="MZQ298" s="163"/>
      <c r="MZR298" s="579"/>
      <c r="MZS298" s="581"/>
      <c r="MZT298" s="163"/>
      <c r="MZU298" s="163"/>
      <c r="MZV298" s="579"/>
      <c r="MZW298" s="581"/>
      <c r="MZX298" s="163"/>
      <c r="MZY298" s="163"/>
      <c r="MZZ298" s="579"/>
      <c r="NAA298" s="581"/>
      <c r="NAB298" s="163"/>
      <c r="NAC298" s="163"/>
      <c r="NAD298" s="579"/>
      <c r="NAE298" s="581"/>
      <c r="NAF298" s="163"/>
      <c r="NAG298" s="163"/>
      <c r="NAH298" s="579"/>
      <c r="NAI298" s="581"/>
      <c r="NAJ298" s="163"/>
      <c r="NAK298" s="163"/>
      <c r="NAL298" s="579"/>
      <c r="NAM298" s="581"/>
      <c r="NAN298" s="163"/>
      <c r="NAO298" s="163"/>
      <c r="NAP298" s="579"/>
      <c r="NAQ298" s="581"/>
      <c r="NAR298" s="163"/>
      <c r="NAS298" s="163"/>
      <c r="NAT298" s="579"/>
      <c r="NAU298" s="581"/>
      <c r="NAV298" s="163"/>
      <c r="NAW298" s="163"/>
      <c r="NAX298" s="579"/>
      <c r="NAY298" s="581"/>
      <c r="NAZ298" s="163"/>
      <c r="NBA298" s="163"/>
      <c r="NBB298" s="579"/>
      <c r="NBC298" s="581"/>
      <c r="NBD298" s="163"/>
      <c r="NBE298" s="163"/>
      <c r="NBF298" s="579"/>
      <c r="NBG298" s="581"/>
      <c r="NBH298" s="163"/>
      <c r="NBI298" s="163"/>
      <c r="NBJ298" s="579"/>
      <c r="NBK298" s="581"/>
      <c r="NBL298" s="163"/>
      <c r="NBM298" s="163"/>
      <c r="NBN298" s="579"/>
      <c r="NBO298" s="581"/>
      <c r="NBP298" s="163"/>
      <c r="NBQ298" s="163"/>
      <c r="NBR298" s="579"/>
      <c r="NBS298" s="581"/>
      <c r="NBT298" s="163"/>
      <c r="NBU298" s="163"/>
      <c r="NBV298" s="579"/>
      <c r="NBW298" s="581"/>
      <c r="NBX298" s="163"/>
      <c r="NBY298" s="163"/>
      <c r="NBZ298" s="579"/>
      <c r="NCA298" s="581"/>
      <c r="NCB298" s="163"/>
      <c r="NCC298" s="163"/>
      <c r="NCD298" s="579"/>
      <c r="NCE298" s="581"/>
      <c r="NCF298" s="163"/>
      <c r="NCG298" s="163"/>
      <c r="NCH298" s="579"/>
      <c r="NCI298" s="581"/>
      <c r="NCJ298" s="163"/>
      <c r="NCK298" s="163"/>
      <c r="NCL298" s="579"/>
      <c r="NCM298" s="581"/>
      <c r="NCN298" s="163"/>
      <c r="NCO298" s="163"/>
      <c r="NCP298" s="579"/>
      <c r="NCQ298" s="581"/>
      <c r="NCR298" s="163"/>
      <c r="NCS298" s="163"/>
      <c r="NCT298" s="579"/>
      <c r="NCU298" s="581"/>
      <c r="NCV298" s="163"/>
      <c r="NCW298" s="163"/>
      <c r="NCX298" s="579"/>
      <c r="NCY298" s="581"/>
      <c r="NCZ298" s="163"/>
      <c r="NDA298" s="163"/>
      <c r="NDB298" s="579"/>
      <c r="NDC298" s="581"/>
      <c r="NDD298" s="163"/>
      <c r="NDE298" s="163"/>
      <c r="NDF298" s="579"/>
      <c r="NDG298" s="581"/>
      <c r="NDH298" s="163"/>
      <c r="NDI298" s="163"/>
      <c r="NDJ298" s="579"/>
      <c r="NDK298" s="581"/>
      <c r="NDL298" s="163"/>
      <c r="NDM298" s="163"/>
      <c r="NDN298" s="579"/>
      <c r="NDO298" s="581"/>
      <c r="NDP298" s="163"/>
      <c r="NDQ298" s="163"/>
      <c r="NDR298" s="579"/>
      <c r="NDS298" s="581"/>
      <c r="NDT298" s="163"/>
      <c r="NDU298" s="163"/>
      <c r="NDV298" s="579"/>
      <c r="NDW298" s="581"/>
      <c r="NDX298" s="163"/>
      <c r="NDY298" s="163"/>
      <c r="NDZ298" s="579"/>
      <c r="NEA298" s="581"/>
      <c r="NEB298" s="163"/>
      <c r="NEC298" s="163"/>
      <c r="NED298" s="579"/>
      <c r="NEE298" s="581"/>
      <c r="NEF298" s="163"/>
      <c r="NEG298" s="163"/>
      <c r="NEH298" s="579"/>
      <c r="NEI298" s="581"/>
      <c r="NEJ298" s="163"/>
      <c r="NEK298" s="163"/>
      <c r="NEL298" s="579"/>
      <c r="NEM298" s="581"/>
      <c r="NEN298" s="163"/>
      <c r="NEO298" s="163"/>
      <c r="NEP298" s="579"/>
      <c r="NEQ298" s="581"/>
      <c r="NER298" s="163"/>
      <c r="NES298" s="163"/>
      <c r="NET298" s="579"/>
      <c r="NEU298" s="581"/>
      <c r="NEV298" s="163"/>
      <c r="NEW298" s="163"/>
      <c r="NEX298" s="579"/>
      <c r="NEY298" s="581"/>
      <c r="NEZ298" s="163"/>
      <c r="NFA298" s="163"/>
      <c r="NFB298" s="579"/>
      <c r="NFC298" s="581"/>
      <c r="NFD298" s="163"/>
      <c r="NFE298" s="163"/>
      <c r="NFF298" s="579"/>
      <c r="NFG298" s="581"/>
      <c r="NFH298" s="163"/>
      <c r="NFI298" s="163"/>
      <c r="NFJ298" s="579"/>
      <c r="NFK298" s="581"/>
      <c r="NFL298" s="163"/>
      <c r="NFM298" s="163"/>
      <c r="NFN298" s="579"/>
      <c r="NFO298" s="581"/>
      <c r="NFP298" s="163"/>
      <c r="NFQ298" s="163"/>
      <c r="NFR298" s="579"/>
      <c r="NFS298" s="581"/>
      <c r="NFT298" s="163"/>
      <c r="NFU298" s="163"/>
      <c r="NFV298" s="579"/>
      <c r="NFW298" s="581"/>
      <c r="NFX298" s="163"/>
      <c r="NFY298" s="163"/>
      <c r="NFZ298" s="579"/>
      <c r="NGA298" s="581"/>
      <c r="NGB298" s="163"/>
      <c r="NGC298" s="163"/>
      <c r="NGD298" s="579"/>
      <c r="NGE298" s="581"/>
      <c r="NGF298" s="163"/>
      <c r="NGG298" s="163"/>
      <c r="NGH298" s="579"/>
      <c r="NGI298" s="581"/>
      <c r="NGJ298" s="163"/>
      <c r="NGK298" s="163"/>
      <c r="NGL298" s="579"/>
      <c r="NGM298" s="581"/>
      <c r="NGN298" s="163"/>
      <c r="NGO298" s="163"/>
      <c r="NGP298" s="579"/>
      <c r="NGQ298" s="581"/>
      <c r="NGR298" s="163"/>
      <c r="NGS298" s="163"/>
      <c r="NGT298" s="579"/>
      <c r="NGU298" s="581"/>
      <c r="NGV298" s="163"/>
      <c r="NGW298" s="163"/>
      <c r="NGX298" s="579"/>
      <c r="NGY298" s="581"/>
      <c r="NGZ298" s="163"/>
      <c r="NHA298" s="163"/>
      <c r="NHB298" s="579"/>
      <c r="NHC298" s="581"/>
      <c r="NHD298" s="163"/>
      <c r="NHE298" s="163"/>
      <c r="NHF298" s="579"/>
      <c r="NHG298" s="581"/>
      <c r="NHH298" s="163"/>
      <c r="NHI298" s="163"/>
      <c r="NHJ298" s="579"/>
      <c r="NHK298" s="581"/>
      <c r="NHL298" s="163"/>
      <c r="NHM298" s="163"/>
      <c r="NHN298" s="579"/>
      <c r="NHO298" s="581"/>
      <c r="NHP298" s="163"/>
      <c r="NHQ298" s="163"/>
      <c r="NHR298" s="579"/>
      <c r="NHS298" s="581"/>
      <c r="NHT298" s="163"/>
      <c r="NHU298" s="163"/>
      <c r="NHV298" s="579"/>
      <c r="NHW298" s="581"/>
      <c r="NHX298" s="163"/>
      <c r="NHY298" s="163"/>
      <c r="NHZ298" s="579"/>
      <c r="NIA298" s="581"/>
      <c r="NIB298" s="163"/>
      <c r="NIC298" s="163"/>
      <c r="NID298" s="579"/>
      <c r="NIE298" s="581"/>
      <c r="NIF298" s="163"/>
      <c r="NIG298" s="163"/>
      <c r="NIH298" s="579"/>
      <c r="NII298" s="581"/>
      <c r="NIJ298" s="163"/>
      <c r="NIK298" s="163"/>
      <c r="NIL298" s="579"/>
      <c r="NIM298" s="581"/>
      <c r="NIN298" s="163"/>
      <c r="NIO298" s="163"/>
      <c r="NIP298" s="579"/>
      <c r="NIQ298" s="581"/>
      <c r="NIR298" s="163"/>
      <c r="NIS298" s="163"/>
      <c r="NIT298" s="579"/>
      <c r="NIU298" s="581"/>
      <c r="NIV298" s="163"/>
      <c r="NIW298" s="163"/>
      <c r="NIX298" s="579"/>
      <c r="NIY298" s="581"/>
      <c r="NIZ298" s="163"/>
      <c r="NJA298" s="163"/>
      <c r="NJB298" s="579"/>
      <c r="NJC298" s="581"/>
      <c r="NJD298" s="163"/>
      <c r="NJE298" s="163"/>
      <c r="NJF298" s="579"/>
      <c r="NJG298" s="581"/>
      <c r="NJH298" s="163"/>
      <c r="NJI298" s="163"/>
      <c r="NJJ298" s="579"/>
      <c r="NJK298" s="581"/>
      <c r="NJL298" s="163"/>
      <c r="NJM298" s="163"/>
      <c r="NJN298" s="579"/>
      <c r="NJO298" s="581"/>
      <c r="NJP298" s="163"/>
      <c r="NJQ298" s="163"/>
      <c r="NJR298" s="579"/>
      <c r="NJS298" s="581"/>
      <c r="NJT298" s="163"/>
      <c r="NJU298" s="163"/>
      <c r="NJV298" s="579"/>
      <c r="NJW298" s="581"/>
      <c r="NJX298" s="163"/>
      <c r="NJY298" s="163"/>
      <c r="NJZ298" s="579"/>
      <c r="NKA298" s="581"/>
      <c r="NKB298" s="163"/>
      <c r="NKC298" s="163"/>
      <c r="NKD298" s="579"/>
      <c r="NKE298" s="581"/>
      <c r="NKF298" s="163"/>
      <c r="NKG298" s="163"/>
      <c r="NKH298" s="579"/>
      <c r="NKI298" s="581"/>
      <c r="NKJ298" s="163"/>
      <c r="NKK298" s="163"/>
      <c r="NKL298" s="579"/>
      <c r="NKM298" s="581"/>
      <c r="NKN298" s="163"/>
      <c r="NKO298" s="163"/>
      <c r="NKP298" s="579"/>
      <c r="NKQ298" s="581"/>
      <c r="NKR298" s="163"/>
      <c r="NKS298" s="163"/>
      <c r="NKT298" s="579"/>
      <c r="NKU298" s="581"/>
      <c r="NKV298" s="163"/>
      <c r="NKW298" s="163"/>
      <c r="NKX298" s="579"/>
      <c r="NKY298" s="581"/>
      <c r="NKZ298" s="163"/>
      <c r="NLA298" s="163"/>
      <c r="NLB298" s="579"/>
      <c r="NLC298" s="581"/>
      <c r="NLD298" s="163"/>
      <c r="NLE298" s="163"/>
      <c r="NLF298" s="579"/>
      <c r="NLG298" s="581"/>
      <c r="NLH298" s="163"/>
      <c r="NLI298" s="163"/>
      <c r="NLJ298" s="579"/>
      <c r="NLK298" s="581"/>
      <c r="NLL298" s="163"/>
      <c r="NLM298" s="163"/>
      <c r="NLN298" s="579"/>
      <c r="NLO298" s="581"/>
      <c r="NLP298" s="163"/>
      <c r="NLQ298" s="163"/>
      <c r="NLR298" s="579"/>
      <c r="NLS298" s="581"/>
      <c r="NLT298" s="163"/>
      <c r="NLU298" s="163"/>
      <c r="NLV298" s="579"/>
      <c r="NLW298" s="581"/>
      <c r="NLX298" s="163"/>
      <c r="NLY298" s="163"/>
      <c r="NLZ298" s="579"/>
      <c r="NMA298" s="581"/>
      <c r="NMB298" s="163"/>
      <c r="NMC298" s="163"/>
      <c r="NMD298" s="579"/>
      <c r="NME298" s="581"/>
      <c r="NMF298" s="163"/>
      <c r="NMG298" s="163"/>
      <c r="NMH298" s="579"/>
      <c r="NMI298" s="581"/>
      <c r="NMJ298" s="163"/>
      <c r="NMK298" s="163"/>
      <c r="NML298" s="579"/>
      <c r="NMM298" s="581"/>
      <c r="NMN298" s="163"/>
      <c r="NMO298" s="163"/>
      <c r="NMP298" s="579"/>
      <c r="NMQ298" s="581"/>
      <c r="NMR298" s="163"/>
      <c r="NMS298" s="163"/>
      <c r="NMT298" s="579"/>
      <c r="NMU298" s="581"/>
      <c r="NMV298" s="163"/>
      <c r="NMW298" s="163"/>
      <c r="NMX298" s="579"/>
      <c r="NMY298" s="581"/>
      <c r="NMZ298" s="163"/>
      <c r="NNA298" s="163"/>
      <c r="NNB298" s="579"/>
      <c r="NNC298" s="581"/>
      <c r="NND298" s="163"/>
      <c r="NNE298" s="163"/>
      <c r="NNF298" s="579"/>
      <c r="NNG298" s="581"/>
      <c r="NNH298" s="163"/>
      <c r="NNI298" s="163"/>
      <c r="NNJ298" s="579"/>
      <c r="NNK298" s="581"/>
      <c r="NNL298" s="163"/>
      <c r="NNM298" s="163"/>
      <c r="NNN298" s="579"/>
      <c r="NNO298" s="581"/>
      <c r="NNP298" s="163"/>
      <c r="NNQ298" s="163"/>
      <c r="NNR298" s="579"/>
      <c r="NNS298" s="581"/>
      <c r="NNT298" s="163"/>
      <c r="NNU298" s="163"/>
      <c r="NNV298" s="579"/>
      <c r="NNW298" s="581"/>
      <c r="NNX298" s="163"/>
      <c r="NNY298" s="163"/>
      <c r="NNZ298" s="579"/>
      <c r="NOA298" s="581"/>
      <c r="NOB298" s="163"/>
      <c r="NOC298" s="163"/>
      <c r="NOD298" s="579"/>
      <c r="NOE298" s="581"/>
      <c r="NOF298" s="163"/>
      <c r="NOG298" s="163"/>
      <c r="NOH298" s="579"/>
      <c r="NOI298" s="581"/>
      <c r="NOJ298" s="163"/>
      <c r="NOK298" s="163"/>
      <c r="NOL298" s="579"/>
      <c r="NOM298" s="581"/>
      <c r="NON298" s="163"/>
      <c r="NOO298" s="163"/>
      <c r="NOP298" s="579"/>
      <c r="NOQ298" s="581"/>
      <c r="NOR298" s="163"/>
      <c r="NOS298" s="163"/>
      <c r="NOT298" s="579"/>
      <c r="NOU298" s="581"/>
      <c r="NOV298" s="163"/>
      <c r="NOW298" s="163"/>
      <c r="NOX298" s="579"/>
      <c r="NOY298" s="581"/>
      <c r="NOZ298" s="163"/>
      <c r="NPA298" s="163"/>
      <c r="NPB298" s="579"/>
      <c r="NPC298" s="581"/>
      <c r="NPD298" s="163"/>
      <c r="NPE298" s="163"/>
      <c r="NPF298" s="579"/>
      <c r="NPG298" s="581"/>
      <c r="NPH298" s="163"/>
      <c r="NPI298" s="163"/>
      <c r="NPJ298" s="579"/>
      <c r="NPK298" s="581"/>
      <c r="NPL298" s="163"/>
      <c r="NPM298" s="163"/>
      <c r="NPN298" s="579"/>
      <c r="NPO298" s="581"/>
      <c r="NPP298" s="163"/>
      <c r="NPQ298" s="163"/>
      <c r="NPR298" s="579"/>
      <c r="NPS298" s="581"/>
      <c r="NPT298" s="163"/>
      <c r="NPU298" s="163"/>
      <c r="NPV298" s="579"/>
      <c r="NPW298" s="581"/>
      <c r="NPX298" s="163"/>
      <c r="NPY298" s="163"/>
      <c r="NPZ298" s="579"/>
      <c r="NQA298" s="581"/>
      <c r="NQB298" s="163"/>
      <c r="NQC298" s="163"/>
      <c r="NQD298" s="579"/>
      <c r="NQE298" s="581"/>
      <c r="NQF298" s="163"/>
      <c r="NQG298" s="163"/>
      <c r="NQH298" s="579"/>
      <c r="NQI298" s="581"/>
      <c r="NQJ298" s="163"/>
      <c r="NQK298" s="163"/>
      <c r="NQL298" s="579"/>
      <c r="NQM298" s="581"/>
      <c r="NQN298" s="163"/>
      <c r="NQO298" s="163"/>
      <c r="NQP298" s="579"/>
      <c r="NQQ298" s="581"/>
      <c r="NQR298" s="163"/>
      <c r="NQS298" s="163"/>
      <c r="NQT298" s="579"/>
      <c r="NQU298" s="581"/>
      <c r="NQV298" s="163"/>
      <c r="NQW298" s="163"/>
      <c r="NQX298" s="579"/>
      <c r="NQY298" s="581"/>
      <c r="NQZ298" s="163"/>
      <c r="NRA298" s="163"/>
      <c r="NRB298" s="579"/>
      <c r="NRC298" s="581"/>
      <c r="NRD298" s="163"/>
      <c r="NRE298" s="163"/>
      <c r="NRF298" s="579"/>
      <c r="NRG298" s="581"/>
      <c r="NRH298" s="163"/>
      <c r="NRI298" s="163"/>
      <c r="NRJ298" s="579"/>
      <c r="NRK298" s="581"/>
      <c r="NRL298" s="163"/>
      <c r="NRM298" s="163"/>
      <c r="NRN298" s="579"/>
      <c r="NRO298" s="581"/>
      <c r="NRP298" s="163"/>
      <c r="NRQ298" s="163"/>
      <c r="NRR298" s="579"/>
      <c r="NRS298" s="581"/>
      <c r="NRT298" s="163"/>
      <c r="NRU298" s="163"/>
      <c r="NRV298" s="579"/>
      <c r="NRW298" s="581"/>
      <c r="NRX298" s="163"/>
      <c r="NRY298" s="163"/>
      <c r="NRZ298" s="579"/>
      <c r="NSA298" s="581"/>
      <c r="NSB298" s="163"/>
      <c r="NSC298" s="163"/>
      <c r="NSD298" s="579"/>
      <c r="NSE298" s="581"/>
      <c r="NSF298" s="163"/>
      <c r="NSG298" s="163"/>
      <c r="NSH298" s="579"/>
      <c r="NSI298" s="581"/>
      <c r="NSJ298" s="163"/>
      <c r="NSK298" s="163"/>
      <c r="NSL298" s="579"/>
      <c r="NSM298" s="581"/>
      <c r="NSN298" s="163"/>
      <c r="NSO298" s="163"/>
      <c r="NSP298" s="579"/>
      <c r="NSQ298" s="581"/>
      <c r="NSR298" s="163"/>
      <c r="NSS298" s="163"/>
      <c r="NST298" s="579"/>
      <c r="NSU298" s="581"/>
      <c r="NSV298" s="163"/>
      <c r="NSW298" s="163"/>
      <c r="NSX298" s="579"/>
      <c r="NSY298" s="581"/>
      <c r="NSZ298" s="163"/>
      <c r="NTA298" s="163"/>
      <c r="NTB298" s="579"/>
      <c r="NTC298" s="581"/>
      <c r="NTD298" s="163"/>
      <c r="NTE298" s="163"/>
      <c r="NTF298" s="579"/>
      <c r="NTG298" s="581"/>
      <c r="NTH298" s="163"/>
      <c r="NTI298" s="163"/>
      <c r="NTJ298" s="579"/>
      <c r="NTK298" s="581"/>
      <c r="NTL298" s="163"/>
      <c r="NTM298" s="163"/>
      <c r="NTN298" s="579"/>
      <c r="NTO298" s="581"/>
      <c r="NTP298" s="163"/>
      <c r="NTQ298" s="163"/>
      <c r="NTR298" s="579"/>
      <c r="NTS298" s="581"/>
      <c r="NTT298" s="163"/>
      <c r="NTU298" s="163"/>
      <c r="NTV298" s="579"/>
      <c r="NTW298" s="581"/>
      <c r="NTX298" s="163"/>
      <c r="NTY298" s="163"/>
      <c r="NTZ298" s="579"/>
      <c r="NUA298" s="581"/>
      <c r="NUB298" s="163"/>
      <c r="NUC298" s="163"/>
      <c r="NUD298" s="579"/>
      <c r="NUE298" s="581"/>
      <c r="NUF298" s="163"/>
      <c r="NUG298" s="163"/>
      <c r="NUH298" s="579"/>
      <c r="NUI298" s="581"/>
      <c r="NUJ298" s="163"/>
      <c r="NUK298" s="163"/>
      <c r="NUL298" s="579"/>
      <c r="NUM298" s="581"/>
      <c r="NUN298" s="163"/>
      <c r="NUO298" s="163"/>
      <c r="NUP298" s="579"/>
      <c r="NUQ298" s="581"/>
      <c r="NUR298" s="163"/>
      <c r="NUS298" s="163"/>
      <c r="NUT298" s="579"/>
      <c r="NUU298" s="581"/>
      <c r="NUV298" s="163"/>
      <c r="NUW298" s="163"/>
      <c r="NUX298" s="579"/>
      <c r="NUY298" s="581"/>
      <c r="NUZ298" s="163"/>
      <c r="NVA298" s="163"/>
      <c r="NVB298" s="579"/>
      <c r="NVC298" s="581"/>
      <c r="NVD298" s="163"/>
      <c r="NVE298" s="163"/>
      <c r="NVF298" s="579"/>
      <c r="NVG298" s="581"/>
      <c r="NVH298" s="163"/>
      <c r="NVI298" s="163"/>
      <c r="NVJ298" s="579"/>
      <c r="NVK298" s="581"/>
      <c r="NVL298" s="163"/>
      <c r="NVM298" s="163"/>
      <c r="NVN298" s="579"/>
      <c r="NVO298" s="581"/>
      <c r="NVP298" s="163"/>
      <c r="NVQ298" s="163"/>
      <c r="NVR298" s="579"/>
      <c r="NVS298" s="581"/>
      <c r="NVT298" s="163"/>
      <c r="NVU298" s="163"/>
      <c r="NVV298" s="579"/>
      <c r="NVW298" s="581"/>
      <c r="NVX298" s="163"/>
      <c r="NVY298" s="163"/>
      <c r="NVZ298" s="579"/>
      <c r="NWA298" s="581"/>
      <c r="NWB298" s="163"/>
      <c r="NWC298" s="163"/>
      <c r="NWD298" s="579"/>
      <c r="NWE298" s="581"/>
      <c r="NWF298" s="163"/>
      <c r="NWG298" s="163"/>
      <c r="NWH298" s="579"/>
      <c r="NWI298" s="581"/>
      <c r="NWJ298" s="163"/>
      <c r="NWK298" s="163"/>
      <c r="NWL298" s="579"/>
      <c r="NWM298" s="581"/>
      <c r="NWN298" s="163"/>
      <c r="NWO298" s="163"/>
      <c r="NWP298" s="579"/>
      <c r="NWQ298" s="581"/>
      <c r="NWR298" s="163"/>
      <c r="NWS298" s="163"/>
      <c r="NWT298" s="579"/>
      <c r="NWU298" s="581"/>
      <c r="NWV298" s="163"/>
      <c r="NWW298" s="163"/>
      <c r="NWX298" s="579"/>
      <c r="NWY298" s="581"/>
      <c r="NWZ298" s="163"/>
      <c r="NXA298" s="163"/>
      <c r="NXB298" s="579"/>
      <c r="NXC298" s="581"/>
      <c r="NXD298" s="163"/>
      <c r="NXE298" s="163"/>
      <c r="NXF298" s="579"/>
      <c r="NXG298" s="581"/>
      <c r="NXH298" s="163"/>
      <c r="NXI298" s="163"/>
      <c r="NXJ298" s="579"/>
      <c r="NXK298" s="581"/>
      <c r="NXL298" s="163"/>
      <c r="NXM298" s="163"/>
      <c r="NXN298" s="579"/>
      <c r="NXO298" s="581"/>
      <c r="NXP298" s="163"/>
      <c r="NXQ298" s="163"/>
      <c r="NXR298" s="579"/>
      <c r="NXS298" s="581"/>
      <c r="NXT298" s="163"/>
      <c r="NXU298" s="163"/>
      <c r="NXV298" s="579"/>
      <c r="NXW298" s="581"/>
      <c r="NXX298" s="163"/>
      <c r="NXY298" s="163"/>
      <c r="NXZ298" s="579"/>
      <c r="NYA298" s="581"/>
      <c r="NYB298" s="163"/>
      <c r="NYC298" s="163"/>
      <c r="NYD298" s="579"/>
      <c r="NYE298" s="581"/>
      <c r="NYF298" s="163"/>
      <c r="NYG298" s="163"/>
      <c r="NYH298" s="579"/>
      <c r="NYI298" s="581"/>
      <c r="NYJ298" s="163"/>
      <c r="NYK298" s="163"/>
      <c r="NYL298" s="579"/>
      <c r="NYM298" s="581"/>
      <c r="NYN298" s="163"/>
      <c r="NYO298" s="163"/>
      <c r="NYP298" s="579"/>
      <c r="NYQ298" s="581"/>
      <c r="NYR298" s="163"/>
      <c r="NYS298" s="163"/>
      <c r="NYT298" s="579"/>
      <c r="NYU298" s="581"/>
      <c r="NYV298" s="163"/>
      <c r="NYW298" s="163"/>
      <c r="NYX298" s="579"/>
      <c r="NYY298" s="581"/>
      <c r="NYZ298" s="163"/>
      <c r="NZA298" s="163"/>
      <c r="NZB298" s="579"/>
      <c r="NZC298" s="581"/>
      <c r="NZD298" s="163"/>
      <c r="NZE298" s="163"/>
      <c r="NZF298" s="579"/>
      <c r="NZG298" s="581"/>
      <c r="NZH298" s="163"/>
      <c r="NZI298" s="163"/>
      <c r="NZJ298" s="579"/>
      <c r="NZK298" s="581"/>
      <c r="NZL298" s="163"/>
      <c r="NZM298" s="163"/>
      <c r="NZN298" s="579"/>
      <c r="NZO298" s="581"/>
      <c r="NZP298" s="163"/>
      <c r="NZQ298" s="163"/>
      <c r="NZR298" s="579"/>
      <c r="NZS298" s="581"/>
      <c r="NZT298" s="163"/>
      <c r="NZU298" s="163"/>
      <c r="NZV298" s="579"/>
      <c r="NZW298" s="581"/>
      <c r="NZX298" s="163"/>
      <c r="NZY298" s="163"/>
      <c r="NZZ298" s="579"/>
      <c r="OAA298" s="581"/>
      <c r="OAB298" s="163"/>
      <c r="OAC298" s="163"/>
      <c r="OAD298" s="579"/>
      <c r="OAE298" s="581"/>
      <c r="OAF298" s="163"/>
      <c r="OAG298" s="163"/>
      <c r="OAH298" s="579"/>
      <c r="OAI298" s="581"/>
      <c r="OAJ298" s="163"/>
      <c r="OAK298" s="163"/>
      <c r="OAL298" s="579"/>
      <c r="OAM298" s="581"/>
      <c r="OAN298" s="163"/>
      <c r="OAO298" s="163"/>
      <c r="OAP298" s="579"/>
      <c r="OAQ298" s="581"/>
      <c r="OAR298" s="163"/>
      <c r="OAS298" s="163"/>
      <c r="OAT298" s="579"/>
      <c r="OAU298" s="581"/>
      <c r="OAV298" s="163"/>
      <c r="OAW298" s="163"/>
      <c r="OAX298" s="579"/>
      <c r="OAY298" s="581"/>
      <c r="OAZ298" s="163"/>
      <c r="OBA298" s="163"/>
      <c r="OBB298" s="579"/>
      <c r="OBC298" s="581"/>
      <c r="OBD298" s="163"/>
      <c r="OBE298" s="163"/>
      <c r="OBF298" s="579"/>
      <c r="OBG298" s="581"/>
      <c r="OBH298" s="163"/>
      <c r="OBI298" s="163"/>
      <c r="OBJ298" s="579"/>
      <c r="OBK298" s="581"/>
      <c r="OBL298" s="163"/>
      <c r="OBM298" s="163"/>
      <c r="OBN298" s="579"/>
      <c r="OBO298" s="581"/>
      <c r="OBP298" s="163"/>
      <c r="OBQ298" s="163"/>
      <c r="OBR298" s="579"/>
      <c r="OBS298" s="581"/>
      <c r="OBT298" s="163"/>
      <c r="OBU298" s="163"/>
      <c r="OBV298" s="579"/>
      <c r="OBW298" s="581"/>
      <c r="OBX298" s="163"/>
      <c r="OBY298" s="163"/>
      <c r="OBZ298" s="579"/>
      <c r="OCA298" s="581"/>
      <c r="OCB298" s="163"/>
      <c r="OCC298" s="163"/>
      <c r="OCD298" s="579"/>
      <c r="OCE298" s="581"/>
      <c r="OCF298" s="163"/>
      <c r="OCG298" s="163"/>
      <c r="OCH298" s="579"/>
      <c r="OCI298" s="581"/>
      <c r="OCJ298" s="163"/>
      <c r="OCK298" s="163"/>
      <c r="OCL298" s="579"/>
      <c r="OCM298" s="581"/>
      <c r="OCN298" s="163"/>
      <c r="OCO298" s="163"/>
      <c r="OCP298" s="579"/>
      <c r="OCQ298" s="581"/>
      <c r="OCR298" s="163"/>
      <c r="OCS298" s="163"/>
      <c r="OCT298" s="579"/>
      <c r="OCU298" s="581"/>
      <c r="OCV298" s="163"/>
      <c r="OCW298" s="163"/>
      <c r="OCX298" s="579"/>
      <c r="OCY298" s="581"/>
      <c r="OCZ298" s="163"/>
      <c r="ODA298" s="163"/>
      <c r="ODB298" s="579"/>
      <c r="ODC298" s="581"/>
      <c r="ODD298" s="163"/>
      <c r="ODE298" s="163"/>
      <c r="ODF298" s="579"/>
      <c r="ODG298" s="581"/>
      <c r="ODH298" s="163"/>
      <c r="ODI298" s="163"/>
      <c r="ODJ298" s="579"/>
      <c r="ODK298" s="581"/>
      <c r="ODL298" s="163"/>
      <c r="ODM298" s="163"/>
      <c r="ODN298" s="579"/>
      <c r="ODO298" s="581"/>
      <c r="ODP298" s="163"/>
      <c r="ODQ298" s="163"/>
      <c r="ODR298" s="579"/>
      <c r="ODS298" s="581"/>
      <c r="ODT298" s="163"/>
      <c r="ODU298" s="163"/>
      <c r="ODV298" s="579"/>
      <c r="ODW298" s="581"/>
      <c r="ODX298" s="163"/>
      <c r="ODY298" s="163"/>
      <c r="ODZ298" s="579"/>
      <c r="OEA298" s="581"/>
      <c r="OEB298" s="163"/>
      <c r="OEC298" s="163"/>
      <c r="OED298" s="579"/>
      <c r="OEE298" s="581"/>
      <c r="OEF298" s="163"/>
      <c r="OEG298" s="163"/>
      <c r="OEH298" s="579"/>
      <c r="OEI298" s="581"/>
      <c r="OEJ298" s="163"/>
      <c r="OEK298" s="163"/>
      <c r="OEL298" s="579"/>
      <c r="OEM298" s="581"/>
      <c r="OEN298" s="163"/>
      <c r="OEO298" s="163"/>
      <c r="OEP298" s="579"/>
      <c r="OEQ298" s="581"/>
      <c r="OER298" s="163"/>
      <c r="OES298" s="163"/>
      <c r="OET298" s="579"/>
      <c r="OEU298" s="581"/>
      <c r="OEV298" s="163"/>
      <c r="OEW298" s="163"/>
      <c r="OEX298" s="579"/>
      <c r="OEY298" s="581"/>
      <c r="OEZ298" s="163"/>
      <c r="OFA298" s="163"/>
      <c r="OFB298" s="579"/>
      <c r="OFC298" s="581"/>
      <c r="OFD298" s="163"/>
      <c r="OFE298" s="163"/>
      <c r="OFF298" s="579"/>
      <c r="OFG298" s="581"/>
      <c r="OFH298" s="163"/>
      <c r="OFI298" s="163"/>
      <c r="OFJ298" s="579"/>
      <c r="OFK298" s="581"/>
      <c r="OFL298" s="163"/>
      <c r="OFM298" s="163"/>
      <c r="OFN298" s="579"/>
      <c r="OFO298" s="581"/>
      <c r="OFP298" s="163"/>
      <c r="OFQ298" s="163"/>
      <c r="OFR298" s="579"/>
      <c r="OFS298" s="581"/>
      <c r="OFT298" s="163"/>
      <c r="OFU298" s="163"/>
      <c r="OFV298" s="579"/>
      <c r="OFW298" s="581"/>
      <c r="OFX298" s="163"/>
      <c r="OFY298" s="163"/>
      <c r="OFZ298" s="579"/>
      <c r="OGA298" s="581"/>
      <c r="OGB298" s="163"/>
      <c r="OGC298" s="163"/>
      <c r="OGD298" s="579"/>
      <c r="OGE298" s="581"/>
      <c r="OGF298" s="163"/>
      <c r="OGG298" s="163"/>
      <c r="OGH298" s="579"/>
      <c r="OGI298" s="581"/>
      <c r="OGJ298" s="163"/>
      <c r="OGK298" s="163"/>
      <c r="OGL298" s="579"/>
      <c r="OGM298" s="581"/>
      <c r="OGN298" s="163"/>
      <c r="OGO298" s="163"/>
      <c r="OGP298" s="579"/>
      <c r="OGQ298" s="581"/>
      <c r="OGR298" s="163"/>
      <c r="OGS298" s="163"/>
      <c r="OGT298" s="579"/>
      <c r="OGU298" s="581"/>
      <c r="OGV298" s="163"/>
      <c r="OGW298" s="163"/>
      <c r="OGX298" s="579"/>
      <c r="OGY298" s="581"/>
      <c r="OGZ298" s="163"/>
      <c r="OHA298" s="163"/>
      <c r="OHB298" s="579"/>
      <c r="OHC298" s="581"/>
      <c r="OHD298" s="163"/>
      <c r="OHE298" s="163"/>
      <c r="OHF298" s="579"/>
      <c r="OHG298" s="581"/>
      <c r="OHH298" s="163"/>
      <c r="OHI298" s="163"/>
      <c r="OHJ298" s="579"/>
      <c r="OHK298" s="581"/>
      <c r="OHL298" s="163"/>
      <c r="OHM298" s="163"/>
      <c r="OHN298" s="579"/>
      <c r="OHO298" s="581"/>
      <c r="OHP298" s="163"/>
      <c r="OHQ298" s="163"/>
      <c r="OHR298" s="579"/>
      <c r="OHS298" s="581"/>
      <c r="OHT298" s="163"/>
      <c r="OHU298" s="163"/>
      <c r="OHV298" s="579"/>
      <c r="OHW298" s="581"/>
      <c r="OHX298" s="163"/>
      <c r="OHY298" s="163"/>
      <c r="OHZ298" s="579"/>
      <c r="OIA298" s="581"/>
      <c r="OIB298" s="163"/>
      <c r="OIC298" s="163"/>
      <c r="OID298" s="579"/>
      <c r="OIE298" s="581"/>
      <c r="OIF298" s="163"/>
      <c r="OIG298" s="163"/>
      <c r="OIH298" s="579"/>
      <c r="OII298" s="581"/>
      <c r="OIJ298" s="163"/>
      <c r="OIK298" s="163"/>
      <c r="OIL298" s="579"/>
      <c r="OIM298" s="581"/>
      <c r="OIN298" s="163"/>
      <c r="OIO298" s="163"/>
      <c r="OIP298" s="579"/>
      <c r="OIQ298" s="581"/>
      <c r="OIR298" s="163"/>
      <c r="OIS298" s="163"/>
      <c r="OIT298" s="579"/>
      <c r="OIU298" s="581"/>
      <c r="OIV298" s="163"/>
      <c r="OIW298" s="163"/>
      <c r="OIX298" s="579"/>
      <c r="OIY298" s="581"/>
      <c r="OIZ298" s="163"/>
      <c r="OJA298" s="163"/>
      <c r="OJB298" s="579"/>
      <c r="OJC298" s="581"/>
      <c r="OJD298" s="163"/>
      <c r="OJE298" s="163"/>
      <c r="OJF298" s="579"/>
      <c r="OJG298" s="581"/>
      <c r="OJH298" s="163"/>
      <c r="OJI298" s="163"/>
      <c r="OJJ298" s="579"/>
      <c r="OJK298" s="581"/>
      <c r="OJL298" s="163"/>
      <c r="OJM298" s="163"/>
      <c r="OJN298" s="579"/>
      <c r="OJO298" s="581"/>
      <c r="OJP298" s="163"/>
      <c r="OJQ298" s="163"/>
      <c r="OJR298" s="579"/>
      <c r="OJS298" s="581"/>
      <c r="OJT298" s="163"/>
      <c r="OJU298" s="163"/>
      <c r="OJV298" s="579"/>
      <c r="OJW298" s="581"/>
      <c r="OJX298" s="163"/>
      <c r="OJY298" s="163"/>
      <c r="OJZ298" s="579"/>
      <c r="OKA298" s="581"/>
      <c r="OKB298" s="163"/>
      <c r="OKC298" s="163"/>
      <c r="OKD298" s="579"/>
      <c r="OKE298" s="581"/>
      <c r="OKF298" s="163"/>
      <c r="OKG298" s="163"/>
      <c r="OKH298" s="579"/>
      <c r="OKI298" s="581"/>
      <c r="OKJ298" s="163"/>
      <c r="OKK298" s="163"/>
      <c r="OKL298" s="579"/>
      <c r="OKM298" s="581"/>
      <c r="OKN298" s="163"/>
      <c r="OKO298" s="163"/>
      <c r="OKP298" s="579"/>
      <c r="OKQ298" s="581"/>
      <c r="OKR298" s="163"/>
      <c r="OKS298" s="163"/>
      <c r="OKT298" s="579"/>
      <c r="OKU298" s="581"/>
      <c r="OKV298" s="163"/>
      <c r="OKW298" s="163"/>
      <c r="OKX298" s="579"/>
      <c r="OKY298" s="581"/>
      <c r="OKZ298" s="163"/>
      <c r="OLA298" s="163"/>
      <c r="OLB298" s="579"/>
      <c r="OLC298" s="581"/>
      <c r="OLD298" s="163"/>
      <c r="OLE298" s="163"/>
      <c r="OLF298" s="579"/>
      <c r="OLG298" s="581"/>
      <c r="OLH298" s="163"/>
      <c r="OLI298" s="163"/>
      <c r="OLJ298" s="579"/>
      <c r="OLK298" s="581"/>
      <c r="OLL298" s="163"/>
      <c r="OLM298" s="163"/>
      <c r="OLN298" s="579"/>
      <c r="OLO298" s="581"/>
      <c r="OLP298" s="163"/>
      <c r="OLQ298" s="163"/>
      <c r="OLR298" s="579"/>
      <c r="OLS298" s="581"/>
      <c r="OLT298" s="163"/>
      <c r="OLU298" s="163"/>
      <c r="OLV298" s="579"/>
      <c r="OLW298" s="581"/>
      <c r="OLX298" s="163"/>
      <c r="OLY298" s="163"/>
      <c r="OLZ298" s="579"/>
      <c r="OMA298" s="581"/>
      <c r="OMB298" s="163"/>
      <c r="OMC298" s="163"/>
      <c r="OMD298" s="579"/>
      <c r="OME298" s="581"/>
      <c r="OMF298" s="163"/>
      <c r="OMG298" s="163"/>
      <c r="OMH298" s="579"/>
      <c r="OMI298" s="581"/>
      <c r="OMJ298" s="163"/>
      <c r="OMK298" s="163"/>
      <c r="OML298" s="579"/>
      <c r="OMM298" s="581"/>
      <c r="OMN298" s="163"/>
      <c r="OMO298" s="163"/>
      <c r="OMP298" s="579"/>
      <c r="OMQ298" s="581"/>
      <c r="OMR298" s="163"/>
      <c r="OMS298" s="163"/>
      <c r="OMT298" s="579"/>
      <c r="OMU298" s="581"/>
      <c r="OMV298" s="163"/>
      <c r="OMW298" s="163"/>
      <c r="OMX298" s="579"/>
      <c r="OMY298" s="581"/>
      <c r="OMZ298" s="163"/>
      <c r="ONA298" s="163"/>
      <c r="ONB298" s="579"/>
      <c r="ONC298" s="581"/>
      <c r="OND298" s="163"/>
      <c r="ONE298" s="163"/>
      <c r="ONF298" s="579"/>
      <c r="ONG298" s="581"/>
      <c r="ONH298" s="163"/>
      <c r="ONI298" s="163"/>
      <c r="ONJ298" s="579"/>
      <c r="ONK298" s="581"/>
      <c r="ONL298" s="163"/>
      <c r="ONM298" s="163"/>
      <c r="ONN298" s="579"/>
      <c r="ONO298" s="581"/>
      <c r="ONP298" s="163"/>
      <c r="ONQ298" s="163"/>
      <c r="ONR298" s="579"/>
      <c r="ONS298" s="581"/>
      <c r="ONT298" s="163"/>
      <c r="ONU298" s="163"/>
      <c r="ONV298" s="579"/>
      <c r="ONW298" s="581"/>
      <c r="ONX298" s="163"/>
      <c r="ONY298" s="163"/>
      <c r="ONZ298" s="579"/>
      <c r="OOA298" s="581"/>
      <c r="OOB298" s="163"/>
      <c r="OOC298" s="163"/>
      <c r="OOD298" s="579"/>
      <c r="OOE298" s="581"/>
      <c r="OOF298" s="163"/>
      <c r="OOG298" s="163"/>
      <c r="OOH298" s="579"/>
      <c r="OOI298" s="581"/>
      <c r="OOJ298" s="163"/>
      <c r="OOK298" s="163"/>
      <c r="OOL298" s="579"/>
      <c r="OOM298" s="581"/>
      <c r="OON298" s="163"/>
      <c r="OOO298" s="163"/>
      <c r="OOP298" s="579"/>
      <c r="OOQ298" s="581"/>
      <c r="OOR298" s="163"/>
      <c r="OOS298" s="163"/>
      <c r="OOT298" s="579"/>
      <c r="OOU298" s="581"/>
      <c r="OOV298" s="163"/>
      <c r="OOW298" s="163"/>
      <c r="OOX298" s="579"/>
      <c r="OOY298" s="581"/>
      <c r="OOZ298" s="163"/>
      <c r="OPA298" s="163"/>
      <c r="OPB298" s="579"/>
      <c r="OPC298" s="581"/>
      <c r="OPD298" s="163"/>
      <c r="OPE298" s="163"/>
      <c r="OPF298" s="579"/>
      <c r="OPG298" s="581"/>
      <c r="OPH298" s="163"/>
      <c r="OPI298" s="163"/>
      <c r="OPJ298" s="579"/>
      <c r="OPK298" s="581"/>
      <c r="OPL298" s="163"/>
      <c r="OPM298" s="163"/>
      <c r="OPN298" s="579"/>
      <c r="OPO298" s="581"/>
      <c r="OPP298" s="163"/>
      <c r="OPQ298" s="163"/>
      <c r="OPR298" s="579"/>
      <c r="OPS298" s="581"/>
      <c r="OPT298" s="163"/>
      <c r="OPU298" s="163"/>
      <c r="OPV298" s="579"/>
      <c r="OPW298" s="581"/>
      <c r="OPX298" s="163"/>
      <c r="OPY298" s="163"/>
      <c r="OPZ298" s="579"/>
      <c r="OQA298" s="581"/>
      <c r="OQB298" s="163"/>
      <c r="OQC298" s="163"/>
      <c r="OQD298" s="579"/>
      <c r="OQE298" s="581"/>
      <c r="OQF298" s="163"/>
      <c r="OQG298" s="163"/>
      <c r="OQH298" s="579"/>
      <c r="OQI298" s="581"/>
      <c r="OQJ298" s="163"/>
      <c r="OQK298" s="163"/>
      <c r="OQL298" s="579"/>
      <c r="OQM298" s="581"/>
      <c r="OQN298" s="163"/>
      <c r="OQO298" s="163"/>
      <c r="OQP298" s="579"/>
      <c r="OQQ298" s="581"/>
      <c r="OQR298" s="163"/>
      <c r="OQS298" s="163"/>
      <c r="OQT298" s="579"/>
      <c r="OQU298" s="581"/>
      <c r="OQV298" s="163"/>
      <c r="OQW298" s="163"/>
      <c r="OQX298" s="579"/>
      <c r="OQY298" s="581"/>
      <c r="OQZ298" s="163"/>
      <c r="ORA298" s="163"/>
      <c r="ORB298" s="579"/>
      <c r="ORC298" s="581"/>
      <c r="ORD298" s="163"/>
      <c r="ORE298" s="163"/>
      <c r="ORF298" s="579"/>
      <c r="ORG298" s="581"/>
      <c r="ORH298" s="163"/>
      <c r="ORI298" s="163"/>
      <c r="ORJ298" s="579"/>
      <c r="ORK298" s="581"/>
      <c r="ORL298" s="163"/>
      <c r="ORM298" s="163"/>
      <c r="ORN298" s="579"/>
      <c r="ORO298" s="581"/>
      <c r="ORP298" s="163"/>
      <c r="ORQ298" s="163"/>
      <c r="ORR298" s="579"/>
      <c r="ORS298" s="581"/>
      <c r="ORT298" s="163"/>
      <c r="ORU298" s="163"/>
      <c r="ORV298" s="579"/>
      <c r="ORW298" s="581"/>
      <c r="ORX298" s="163"/>
      <c r="ORY298" s="163"/>
      <c r="ORZ298" s="579"/>
      <c r="OSA298" s="581"/>
      <c r="OSB298" s="163"/>
      <c r="OSC298" s="163"/>
      <c r="OSD298" s="579"/>
      <c r="OSE298" s="581"/>
      <c r="OSF298" s="163"/>
      <c r="OSG298" s="163"/>
      <c r="OSH298" s="579"/>
      <c r="OSI298" s="581"/>
      <c r="OSJ298" s="163"/>
      <c r="OSK298" s="163"/>
      <c r="OSL298" s="579"/>
      <c r="OSM298" s="581"/>
      <c r="OSN298" s="163"/>
      <c r="OSO298" s="163"/>
      <c r="OSP298" s="579"/>
      <c r="OSQ298" s="581"/>
      <c r="OSR298" s="163"/>
      <c r="OSS298" s="163"/>
      <c r="OST298" s="579"/>
      <c r="OSU298" s="581"/>
      <c r="OSV298" s="163"/>
      <c r="OSW298" s="163"/>
      <c r="OSX298" s="579"/>
      <c r="OSY298" s="581"/>
      <c r="OSZ298" s="163"/>
      <c r="OTA298" s="163"/>
      <c r="OTB298" s="579"/>
      <c r="OTC298" s="581"/>
      <c r="OTD298" s="163"/>
      <c r="OTE298" s="163"/>
      <c r="OTF298" s="579"/>
      <c r="OTG298" s="581"/>
      <c r="OTH298" s="163"/>
      <c r="OTI298" s="163"/>
      <c r="OTJ298" s="579"/>
      <c r="OTK298" s="581"/>
      <c r="OTL298" s="163"/>
      <c r="OTM298" s="163"/>
      <c r="OTN298" s="579"/>
      <c r="OTO298" s="581"/>
      <c r="OTP298" s="163"/>
      <c r="OTQ298" s="163"/>
      <c r="OTR298" s="579"/>
      <c r="OTS298" s="581"/>
      <c r="OTT298" s="163"/>
      <c r="OTU298" s="163"/>
      <c r="OTV298" s="579"/>
      <c r="OTW298" s="581"/>
      <c r="OTX298" s="163"/>
      <c r="OTY298" s="163"/>
      <c r="OTZ298" s="579"/>
      <c r="OUA298" s="581"/>
      <c r="OUB298" s="163"/>
      <c r="OUC298" s="163"/>
      <c r="OUD298" s="579"/>
      <c r="OUE298" s="581"/>
      <c r="OUF298" s="163"/>
      <c r="OUG298" s="163"/>
      <c r="OUH298" s="579"/>
      <c r="OUI298" s="581"/>
      <c r="OUJ298" s="163"/>
      <c r="OUK298" s="163"/>
      <c r="OUL298" s="579"/>
      <c r="OUM298" s="581"/>
      <c r="OUN298" s="163"/>
      <c r="OUO298" s="163"/>
      <c r="OUP298" s="579"/>
      <c r="OUQ298" s="581"/>
      <c r="OUR298" s="163"/>
      <c r="OUS298" s="163"/>
      <c r="OUT298" s="579"/>
      <c r="OUU298" s="581"/>
      <c r="OUV298" s="163"/>
      <c r="OUW298" s="163"/>
      <c r="OUX298" s="579"/>
      <c r="OUY298" s="581"/>
      <c r="OUZ298" s="163"/>
      <c r="OVA298" s="163"/>
      <c r="OVB298" s="579"/>
      <c r="OVC298" s="581"/>
      <c r="OVD298" s="163"/>
      <c r="OVE298" s="163"/>
      <c r="OVF298" s="579"/>
      <c r="OVG298" s="581"/>
      <c r="OVH298" s="163"/>
      <c r="OVI298" s="163"/>
      <c r="OVJ298" s="579"/>
      <c r="OVK298" s="581"/>
      <c r="OVL298" s="163"/>
      <c r="OVM298" s="163"/>
      <c r="OVN298" s="579"/>
      <c r="OVO298" s="581"/>
      <c r="OVP298" s="163"/>
      <c r="OVQ298" s="163"/>
      <c r="OVR298" s="579"/>
      <c r="OVS298" s="581"/>
      <c r="OVT298" s="163"/>
      <c r="OVU298" s="163"/>
      <c r="OVV298" s="579"/>
      <c r="OVW298" s="581"/>
      <c r="OVX298" s="163"/>
      <c r="OVY298" s="163"/>
      <c r="OVZ298" s="579"/>
      <c r="OWA298" s="581"/>
      <c r="OWB298" s="163"/>
      <c r="OWC298" s="163"/>
      <c r="OWD298" s="579"/>
      <c r="OWE298" s="581"/>
      <c r="OWF298" s="163"/>
      <c r="OWG298" s="163"/>
      <c r="OWH298" s="579"/>
      <c r="OWI298" s="581"/>
      <c r="OWJ298" s="163"/>
      <c r="OWK298" s="163"/>
      <c r="OWL298" s="579"/>
      <c r="OWM298" s="581"/>
      <c r="OWN298" s="163"/>
      <c r="OWO298" s="163"/>
      <c r="OWP298" s="579"/>
      <c r="OWQ298" s="581"/>
      <c r="OWR298" s="163"/>
      <c r="OWS298" s="163"/>
      <c r="OWT298" s="579"/>
      <c r="OWU298" s="581"/>
      <c r="OWV298" s="163"/>
      <c r="OWW298" s="163"/>
      <c r="OWX298" s="579"/>
      <c r="OWY298" s="581"/>
      <c r="OWZ298" s="163"/>
      <c r="OXA298" s="163"/>
      <c r="OXB298" s="579"/>
      <c r="OXC298" s="581"/>
      <c r="OXD298" s="163"/>
      <c r="OXE298" s="163"/>
      <c r="OXF298" s="579"/>
      <c r="OXG298" s="581"/>
      <c r="OXH298" s="163"/>
      <c r="OXI298" s="163"/>
      <c r="OXJ298" s="579"/>
      <c r="OXK298" s="581"/>
      <c r="OXL298" s="163"/>
      <c r="OXM298" s="163"/>
      <c r="OXN298" s="579"/>
      <c r="OXO298" s="581"/>
      <c r="OXP298" s="163"/>
      <c r="OXQ298" s="163"/>
      <c r="OXR298" s="579"/>
      <c r="OXS298" s="581"/>
      <c r="OXT298" s="163"/>
      <c r="OXU298" s="163"/>
      <c r="OXV298" s="579"/>
      <c r="OXW298" s="581"/>
      <c r="OXX298" s="163"/>
      <c r="OXY298" s="163"/>
      <c r="OXZ298" s="579"/>
      <c r="OYA298" s="581"/>
      <c r="OYB298" s="163"/>
      <c r="OYC298" s="163"/>
      <c r="OYD298" s="579"/>
      <c r="OYE298" s="581"/>
      <c r="OYF298" s="163"/>
      <c r="OYG298" s="163"/>
      <c r="OYH298" s="579"/>
      <c r="OYI298" s="581"/>
      <c r="OYJ298" s="163"/>
      <c r="OYK298" s="163"/>
      <c r="OYL298" s="579"/>
      <c r="OYM298" s="581"/>
      <c r="OYN298" s="163"/>
      <c r="OYO298" s="163"/>
      <c r="OYP298" s="579"/>
      <c r="OYQ298" s="581"/>
      <c r="OYR298" s="163"/>
      <c r="OYS298" s="163"/>
      <c r="OYT298" s="579"/>
      <c r="OYU298" s="581"/>
      <c r="OYV298" s="163"/>
      <c r="OYW298" s="163"/>
      <c r="OYX298" s="579"/>
      <c r="OYY298" s="581"/>
      <c r="OYZ298" s="163"/>
      <c r="OZA298" s="163"/>
      <c r="OZB298" s="579"/>
      <c r="OZC298" s="581"/>
      <c r="OZD298" s="163"/>
      <c r="OZE298" s="163"/>
      <c r="OZF298" s="579"/>
      <c r="OZG298" s="581"/>
      <c r="OZH298" s="163"/>
      <c r="OZI298" s="163"/>
      <c r="OZJ298" s="579"/>
      <c r="OZK298" s="581"/>
      <c r="OZL298" s="163"/>
      <c r="OZM298" s="163"/>
      <c r="OZN298" s="579"/>
      <c r="OZO298" s="581"/>
      <c r="OZP298" s="163"/>
      <c r="OZQ298" s="163"/>
      <c r="OZR298" s="579"/>
      <c r="OZS298" s="581"/>
      <c r="OZT298" s="163"/>
      <c r="OZU298" s="163"/>
      <c r="OZV298" s="579"/>
      <c r="OZW298" s="581"/>
      <c r="OZX298" s="163"/>
      <c r="OZY298" s="163"/>
      <c r="OZZ298" s="579"/>
      <c r="PAA298" s="581"/>
      <c r="PAB298" s="163"/>
      <c r="PAC298" s="163"/>
      <c r="PAD298" s="579"/>
      <c r="PAE298" s="581"/>
      <c r="PAF298" s="163"/>
      <c r="PAG298" s="163"/>
      <c r="PAH298" s="579"/>
      <c r="PAI298" s="581"/>
      <c r="PAJ298" s="163"/>
      <c r="PAK298" s="163"/>
      <c r="PAL298" s="579"/>
      <c r="PAM298" s="581"/>
      <c r="PAN298" s="163"/>
      <c r="PAO298" s="163"/>
      <c r="PAP298" s="579"/>
      <c r="PAQ298" s="581"/>
      <c r="PAR298" s="163"/>
      <c r="PAS298" s="163"/>
      <c r="PAT298" s="579"/>
      <c r="PAU298" s="581"/>
      <c r="PAV298" s="163"/>
      <c r="PAW298" s="163"/>
      <c r="PAX298" s="579"/>
      <c r="PAY298" s="581"/>
      <c r="PAZ298" s="163"/>
      <c r="PBA298" s="163"/>
      <c r="PBB298" s="579"/>
      <c r="PBC298" s="581"/>
      <c r="PBD298" s="163"/>
      <c r="PBE298" s="163"/>
      <c r="PBF298" s="579"/>
      <c r="PBG298" s="581"/>
      <c r="PBH298" s="163"/>
      <c r="PBI298" s="163"/>
      <c r="PBJ298" s="579"/>
      <c r="PBK298" s="581"/>
      <c r="PBL298" s="163"/>
      <c r="PBM298" s="163"/>
      <c r="PBN298" s="579"/>
      <c r="PBO298" s="581"/>
      <c r="PBP298" s="163"/>
      <c r="PBQ298" s="163"/>
      <c r="PBR298" s="579"/>
      <c r="PBS298" s="581"/>
      <c r="PBT298" s="163"/>
      <c r="PBU298" s="163"/>
      <c r="PBV298" s="579"/>
      <c r="PBW298" s="581"/>
      <c r="PBX298" s="163"/>
      <c r="PBY298" s="163"/>
      <c r="PBZ298" s="579"/>
      <c r="PCA298" s="581"/>
      <c r="PCB298" s="163"/>
      <c r="PCC298" s="163"/>
      <c r="PCD298" s="579"/>
      <c r="PCE298" s="581"/>
      <c r="PCF298" s="163"/>
      <c r="PCG298" s="163"/>
      <c r="PCH298" s="579"/>
      <c r="PCI298" s="581"/>
      <c r="PCJ298" s="163"/>
      <c r="PCK298" s="163"/>
      <c r="PCL298" s="579"/>
      <c r="PCM298" s="581"/>
      <c r="PCN298" s="163"/>
      <c r="PCO298" s="163"/>
      <c r="PCP298" s="579"/>
      <c r="PCQ298" s="581"/>
      <c r="PCR298" s="163"/>
      <c r="PCS298" s="163"/>
      <c r="PCT298" s="579"/>
      <c r="PCU298" s="581"/>
      <c r="PCV298" s="163"/>
      <c r="PCW298" s="163"/>
      <c r="PCX298" s="579"/>
      <c r="PCY298" s="581"/>
      <c r="PCZ298" s="163"/>
      <c r="PDA298" s="163"/>
      <c r="PDB298" s="579"/>
      <c r="PDC298" s="581"/>
      <c r="PDD298" s="163"/>
      <c r="PDE298" s="163"/>
      <c r="PDF298" s="579"/>
      <c r="PDG298" s="581"/>
      <c r="PDH298" s="163"/>
      <c r="PDI298" s="163"/>
      <c r="PDJ298" s="579"/>
      <c r="PDK298" s="581"/>
      <c r="PDL298" s="163"/>
      <c r="PDM298" s="163"/>
      <c r="PDN298" s="579"/>
      <c r="PDO298" s="581"/>
      <c r="PDP298" s="163"/>
      <c r="PDQ298" s="163"/>
      <c r="PDR298" s="579"/>
      <c r="PDS298" s="581"/>
      <c r="PDT298" s="163"/>
      <c r="PDU298" s="163"/>
      <c r="PDV298" s="579"/>
      <c r="PDW298" s="581"/>
      <c r="PDX298" s="163"/>
      <c r="PDY298" s="163"/>
      <c r="PDZ298" s="579"/>
      <c r="PEA298" s="581"/>
      <c r="PEB298" s="163"/>
      <c r="PEC298" s="163"/>
      <c r="PED298" s="579"/>
      <c r="PEE298" s="581"/>
      <c r="PEF298" s="163"/>
      <c r="PEG298" s="163"/>
      <c r="PEH298" s="579"/>
      <c r="PEI298" s="581"/>
      <c r="PEJ298" s="163"/>
      <c r="PEK298" s="163"/>
      <c r="PEL298" s="579"/>
      <c r="PEM298" s="581"/>
      <c r="PEN298" s="163"/>
      <c r="PEO298" s="163"/>
      <c r="PEP298" s="579"/>
      <c r="PEQ298" s="581"/>
      <c r="PER298" s="163"/>
      <c r="PES298" s="163"/>
      <c r="PET298" s="579"/>
      <c r="PEU298" s="581"/>
      <c r="PEV298" s="163"/>
      <c r="PEW298" s="163"/>
      <c r="PEX298" s="579"/>
      <c r="PEY298" s="581"/>
      <c r="PEZ298" s="163"/>
      <c r="PFA298" s="163"/>
      <c r="PFB298" s="579"/>
      <c r="PFC298" s="581"/>
      <c r="PFD298" s="163"/>
      <c r="PFE298" s="163"/>
      <c r="PFF298" s="579"/>
      <c r="PFG298" s="581"/>
      <c r="PFH298" s="163"/>
      <c r="PFI298" s="163"/>
      <c r="PFJ298" s="579"/>
      <c r="PFK298" s="581"/>
      <c r="PFL298" s="163"/>
      <c r="PFM298" s="163"/>
      <c r="PFN298" s="579"/>
      <c r="PFO298" s="581"/>
      <c r="PFP298" s="163"/>
      <c r="PFQ298" s="163"/>
      <c r="PFR298" s="579"/>
      <c r="PFS298" s="581"/>
      <c r="PFT298" s="163"/>
      <c r="PFU298" s="163"/>
      <c r="PFV298" s="579"/>
      <c r="PFW298" s="581"/>
      <c r="PFX298" s="163"/>
      <c r="PFY298" s="163"/>
      <c r="PFZ298" s="579"/>
      <c r="PGA298" s="581"/>
      <c r="PGB298" s="163"/>
      <c r="PGC298" s="163"/>
      <c r="PGD298" s="579"/>
      <c r="PGE298" s="581"/>
      <c r="PGF298" s="163"/>
      <c r="PGG298" s="163"/>
      <c r="PGH298" s="579"/>
      <c r="PGI298" s="581"/>
      <c r="PGJ298" s="163"/>
      <c r="PGK298" s="163"/>
      <c r="PGL298" s="579"/>
      <c r="PGM298" s="581"/>
      <c r="PGN298" s="163"/>
      <c r="PGO298" s="163"/>
      <c r="PGP298" s="579"/>
      <c r="PGQ298" s="581"/>
      <c r="PGR298" s="163"/>
      <c r="PGS298" s="163"/>
      <c r="PGT298" s="579"/>
      <c r="PGU298" s="581"/>
      <c r="PGV298" s="163"/>
      <c r="PGW298" s="163"/>
      <c r="PGX298" s="579"/>
      <c r="PGY298" s="581"/>
      <c r="PGZ298" s="163"/>
      <c r="PHA298" s="163"/>
      <c r="PHB298" s="579"/>
      <c r="PHC298" s="581"/>
      <c r="PHD298" s="163"/>
      <c r="PHE298" s="163"/>
      <c r="PHF298" s="579"/>
      <c r="PHG298" s="581"/>
      <c r="PHH298" s="163"/>
      <c r="PHI298" s="163"/>
      <c r="PHJ298" s="579"/>
      <c r="PHK298" s="581"/>
      <c r="PHL298" s="163"/>
      <c r="PHM298" s="163"/>
      <c r="PHN298" s="579"/>
      <c r="PHO298" s="581"/>
      <c r="PHP298" s="163"/>
      <c r="PHQ298" s="163"/>
      <c r="PHR298" s="579"/>
      <c r="PHS298" s="581"/>
      <c r="PHT298" s="163"/>
      <c r="PHU298" s="163"/>
      <c r="PHV298" s="579"/>
      <c r="PHW298" s="581"/>
      <c r="PHX298" s="163"/>
      <c r="PHY298" s="163"/>
      <c r="PHZ298" s="579"/>
      <c r="PIA298" s="581"/>
      <c r="PIB298" s="163"/>
      <c r="PIC298" s="163"/>
      <c r="PID298" s="579"/>
      <c r="PIE298" s="581"/>
      <c r="PIF298" s="163"/>
      <c r="PIG298" s="163"/>
      <c r="PIH298" s="579"/>
      <c r="PII298" s="581"/>
      <c r="PIJ298" s="163"/>
      <c r="PIK298" s="163"/>
      <c r="PIL298" s="579"/>
      <c r="PIM298" s="581"/>
      <c r="PIN298" s="163"/>
      <c r="PIO298" s="163"/>
      <c r="PIP298" s="579"/>
      <c r="PIQ298" s="581"/>
      <c r="PIR298" s="163"/>
      <c r="PIS298" s="163"/>
      <c r="PIT298" s="579"/>
      <c r="PIU298" s="581"/>
      <c r="PIV298" s="163"/>
      <c r="PIW298" s="163"/>
      <c r="PIX298" s="579"/>
      <c r="PIY298" s="581"/>
      <c r="PIZ298" s="163"/>
      <c r="PJA298" s="163"/>
      <c r="PJB298" s="579"/>
      <c r="PJC298" s="581"/>
      <c r="PJD298" s="163"/>
      <c r="PJE298" s="163"/>
      <c r="PJF298" s="579"/>
      <c r="PJG298" s="581"/>
      <c r="PJH298" s="163"/>
      <c r="PJI298" s="163"/>
      <c r="PJJ298" s="579"/>
      <c r="PJK298" s="581"/>
      <c r="PJL298" s="163"/>
      <c r="PJM298" s="163"/>
      <c r="PJN298" s="579"/>
      <c r="PJO298" s="581"/>
      <c r="PJP298" s="163"/>
      <c r="PJQ298" s="163"/>
      <c r="PJR298" s="579"/>
      <c r="PJS298" s="581"/>
      <c r="PJT298" s="163"/>
      <c r="PJU298" s="163"/>
      <c r="PJV298" s="579"/>
      <c r="PJW298" s="581"/>
      <c r="PJX298" s="163"/>
      <c r="PJY298" s="163"/>
      <c r="PJZ298" s="579"/>
      <c r="PKA298" s="581"/>
      <c r="PKB298" s="163"/>
      <c r="PKC298" s="163"/>
      <c r="PKD298" s="579"/>
      <c r="PKE298" s="581"/>
      <c r="PKF298" s="163"/>
      <c r="PKG298" s="163"/>
      <c r="PKH298" s="579"/>
      <c r="PKI298" s="581"/>
      <c r="PKJ298" s="163"/>
      <c r="PKK298" s="163"/>
      <c r="PKL298" s="579"/>
      <c r="PKM298" s="581"/>
      <c r="PKN298" s="163"/>
      <c r="PKO298" s="163"/>
      <c r="PKP298" s="579"/>
      <c r="PKQ298" s="581"/>
      <c r="PKR298" s="163"/>
      <c r="PKS298" s="163"/>
      <c r="PKT298" s="579"/>
      <c r="PKU298" s="581"/>
      <c r="PKV298" s="163"/>
      <c r="PKW298" s="163"/>
      <c r="PKX298" s="579"/>
      <c r="PKY298" s="581"/>
      <c r="PKZ298" s="163"/>
      <c r="PLA298" s="163"/>
      <c r="PLB298" s="579"/>
      <c r="PLC298" s="581"/>
      <c r="PLD298" s="163"/>
      <c r="PLE298" s="163"/>
      <c r="PLF298" s="579"/>
      <c r="PLG298" s="581"/>
      <c r="PLH298" s="163"/>
      <c r="PLI298" s="163"/>
      <c r="PLJ298" s="579"/>
      <c r="PLK298" s="581"/>
      <c r="PLL298" s="163"/>
      <c r="PLM298" s="163"/>
      <c r="PLN298" s="579"/>
      <c r="PLO298" s="581"/>
      <c r="PLP298" s="163"/>
      <c r="PLQ298" s="163"/>
      <c r="PLR298" s="579"/>
      <c r="PLS298" s="581"/>
      <c r="PLT298" s="163"/>
      <c r="PLU298" s="163"/>
      <c r="PLV298" s="579"/>
      <c r="PLW298" s="581"/>
      <c r="PLX298" s="163"/>
      <c r="PLY298" s="163"/>
      <c r="PLZ298" s="579"/>
      <c r="PMA298" s="581"/>
      <c r="PMB298" s="163"/>
      <c r="PMC298" s="163"/>
      <c r="PMD298" s="579"/>
      <c r="PME298" s="581"/>
      <c r="PMF298" s="163"/>
      <c r="PMG298" s="163"/>
      <c r="PMH298" s="579"/>
      <c r="PMI298" s="581"/>
      <c r="PMJ298" s="163"/>
      <c r="PMK298" s="163"/>
      <c r="PML298" s="579"/>
      <c r="PMM298" s="581"/>
      <c r="PMN298" s="163"/>
      <c r="PMO298" s="163"/>
      <c r="PMP298" s="579"/>
      <c r="PMQ298" s="581"/>
      <c r="PMR298" s="163"/>
      <c r="PMS298" s="163"/>
      <c r="PMT298" s="579"/>
      <c r="PMU298" s="581"/>
      <c r="PMV298" s="163"/>
      <c r="PMW298" s="163"/>
      <c r="PMX298" s="579"/>
      <c r="PMY298" s="581"/>
      <c r="PMZ298" s="163"/>
      <c r="PNA298" s="163"/>
      <c r="PNB298" s="579"/>
      <c r="PNC298" s="581"/>
      <c r="PND298" s="163"/>
      <c r="PNE298" s="163"/>
      <c r="PNF298" s="579"/>
      <c r="PNG298" s="581"/>
      <c r="PNH298" s="163"/>
      <c r="PNI298" s="163"/>
      <c r="PNJ298" s="579"/>
      <c r="PNK298" s="581"/>
      <c r="PNL298" s="163"/>
      <c r="PNM298" s="163"/>
      <c r="PNN298" s="579"/>
      <c r="PNO298" s="581"/>
      <c r="PNP298" s="163"/>
      <c r="PNQ298" s="163"/>
      <c r="PNR298" s="579"/>
      <c r="PNS298" s="581"/>
      <c r="PNT298" s="163"/>
      <c r="PNU298" s="163"/>
      <c r="PNV298" s="579"/>
      <c r="PNW298" s="581"/>
      <c r="PNX298" s="163"/>
      <c r="PNY298" s="163"/>
      <c r="PNZ298" s="579"/>
      <c r="POA298" s="581"/>
      <c r="POB298" s="163"/>
      <c r="POC298" s="163"/>
      <c r="POD298" s="579"/>
      <c r="POE298" s="581"/>
      <c r="POF298" s="163"/>
      <c r="POG298" s="163"/>
      <c r="POH298" s="579"/>
      <c r="POI298" s="581"/>
      <c r="POJ298" s="163"/>
      <c r="POK298" s="163"/>
      <c r="POL298" s="579"/>
      <c r="POM298" s="581"/>
      <c r="PON298" s="163"/>
      <c r="POO298" s="163"/>
      <c r="POP298" s="579"/>
      <c r="POQ298" s="581"/>
      <c r="POR298" s="163"/>
      <c r="POS298" s="163"/>
      <c r="POT298" s="579"/>
      <c r="POU298" s="581"/>
      <c r="POV298" s="163"/>
      <c r="POW298" s="163"/>
      <c r="POX298" s="579"/>
      <c r="POY298" s="581"/>
      <c r="POZ298" s="163"/>
      <c r="PPA298" s="163"/>
      <c r="PPB298" s="579"/>
      <c r="PPC298" s="581"/>
      <c r="PPD298" s="163"/>
      <c r="PPE298" s="163"/>
      <c r="PPF298" s="579"/>
      <c r="PPG298" s="581"/>
      <c r="PPH298" s="163"/>
      <c r="PPI298" s="163"/>
      <c r="PPJ298" s="579"/>
      <c r="PPK298" s="581"/>
      <c r="PPL298" s="163"/>
      <c r="PPM298" s="163"/>
      <c r="PPN298" s="579"/>
      <c r="PPO298" s="581"/>
      <c r="PPP298" s="163"/>
      <c r="PPQ298" s="163"/>
      <c r="PPR298" s="579"/>
      <c r="PPS298" s="581"/>
      <c r="PPT298" s="163"/>
      <c r="PPU298" s="163"/>
      <c r="PPV298" s="579"/>
      <c r="PPW298" s="581"/>
      <c r="PPX298" s="163"/>
      <c r="PPY298" s="163"/>
      <c r="PPZ298" s="579"/>
      <c r="PQA298" s="581"/>
      <c r="PQB298" s="163"/>
      <c r="PQC298" s="163"/>
      <c r="PQD298" s="579"/>
      <c r="PQE298" s="581"/>
      <c r="PQF298" s="163"/>
      <c r="PQG298" s="163"/>
      <c r="PQH298" s="579"/>
      <c r="PQI298" s="581"/>
      <c r="PQJ298" s="163"/>
      <c r="PQK298" s="163"/>
      <c r="PQL298" s="579"/>
      <c r="PQM298" s="581"/>
      <c r="PQN298" s="163"/>
      <c r="PQO298" s="163"/>
      <c r="PQP298" s="579"/>
      <c r="PQQ298" s="581"/>
      <c r="PQR298" s="163"/>
      <c r="PQS298" s="163"/>
      <c r="PQT298" s="579"/>
      <c r="PQU298" s="581"/>
      <c r="PQV298" s="163"/>
      <c r="PQW298" s="163"/>
      <c r="PQX298" s="579"/>
      <c r="PQY298" s="581"/>
      <c r="PQZ298" s="163"/>
      <c r="PRA298" s="163"/>
      <c r="PRB298" s="579"/>
      <c r="PRC298" s="581"/>
      <c r="PRD298" s="163"/>
      <c r="PRE298" s="163"/>
      <c r="PRF298" s="579"/>
      <c r="PRG298" s="581"/>
      <c r="PRH298" s="163"/>
      <c r="PRI298" s="163"/>
      <c r="PRJ298" s="579"/>
      <c r="PRK298" s="581"/>
      <c r="PRL298" s="163"/>
      <c r="PRM298" s="163"/>
      <c r="PRN298" s="579"/>
      <c r="PRO298" s="581"/>
      <c r="PRP298" s="163"/>
      <c r="PRQ298" s="163"/>
      <c r="PRR298" s="579"/>
      <c r="PRS298" s="581"/>
      <c r="PRT298" s="163"/>
      <c r="PRU298" s="163"/>
      <c r="PRV298" s="579"/>
      <c r="PRW298" s="581"/>
      <c r="PRX298" s="163"/>
      <c r="PRY298" s="163"/>
      <c r="PRZ298" s="579"/>
      <c r="PSA298" s="581"/>
      <c r="PSB298" s="163"/>
      <c r="PSC298" s="163"/>
      <c r="PSD298" s="579"/>
      <c r="PSE298" s="581"/>
      <c r="PSF298" s="163"/>
      <c r="PSG298" s="163"/>
      <c r="PSH298" s="579"/>
      <c r="PSI298" s="581"/>
      <c r="PSJ298" s="163"/>
      <c r="PSK298" s="163"/>
      <c r="PSL298" s="579"/>
      <c r="PSM298" s="581"/>
      <c r="PSN298" s="163"/>
      <c r="PSO298" s="163"/>
      <c r="PSP298" s="579"/>
      <c r="PSQ298" s="581"/>
      <c r="PSR298" s="163"/>
      <c r="PSS298" s="163"/>
      <c r="PST298" s="579"/>
      <c r="PSU298" s="581"/>
      <c r="PSV298" s="163"/>
      <c r="PSW298" s="163"/>
      <c r="PSX298" s="579"/>
      <c r="PSY298" s="581"/>
      <c r="PSZ298" s="163"/>
      <c r="PTA298" s="163"/>
      <c r="PTB298" s="579"/>
      <c r="PTC298" s="581"/>
      <c r="PTD298" s="163"/>
      <c r="PTE298" s="163"/>
      <c r="PTF298" s="579"/>
      <c r="PTG298" s="581"/>
      <c r="PTH298" s="163"/>
      <c r="PTI298" s="163"/>
      <c r="PTJ298" s="579"/>
      <c r="PTK298" s="581"/>
      <c r="PTL298" s="163"/>
      <c r="PTM298" s="163"/>
      <c r="PTN298" s="579"/>
      <c r="PTO298" s="581"/>
      <c r="PTP298" s="163"/>
      <c r="PTQ298" s="163"/>
      <c r="PTR298" s="579"/>
      <c r="PTS298" s="581"/>
      <c r="PTT298" s="163"/>
      <c r="PTU298" s="163"/>
      <c r="PTV298" s="579"/>
      <c r="PTW298" s="581"/>
      <c r="PTX298" s="163"/>
      <c r="PTY298" s="163"/>
      <c r="PTZ298" s="579"/>
      <c r="PUA298" s="581"/>
      <c r="PUB298" s="163"/>
      <c r="PUC298" s="163"/>
      <c r="PUD298" s="579"/>
      <c r="PUE298" s="581"/>
      <c r="PUF298" s="163"/>
      <c r="PUG298" s="163"/>
      <c r="PUH298" s="579"/>
      <c r="PUI298" s="581"/>
      <c r="PUJ298" s="163"/>
      <c r="PUK298" s="163"/>
      <c r="PUL298" s="579"/>
      <c r="PUM298" s="581"/>
      <c r="PUN298" s="163"/>
      <c r="PUO298" s="163"/>
      <c r="PUP298" s="579"/>
      <c r="PUQ298" s="581"/>
      <c r="PUR298" s="163"/>
      <c r="PUS298" s="163"/>
      <c r="PUT298" s="579"/>
      <c r="PUU298" s="581"/>
      <c r="PUV298" s="163"/>
      <c r="PUW298" s="163"/>
      <c r="PUX298" s="579"/>
      <c r="PUY298" s="581"/>
      <c r="PUZ298" s="163"/>
      <c r="PVA298" s="163"/>
      <c r="PVB298" s="579"/>
      <c r="PVC298" s="581"/>
      <c r="PVD298" s="163"/>
      <c r="PVE298" s="163"/>
      <c r="PVF298" s="579"/>
      <c r="PVG298" s="581"/>
      <c r="PVH298" s="163"/>
      <c r="PVI298" s="163"/>
      <c r="PVJ298" s="579"/>
      <c r="PVK298" s="581"/>
      <c r="PVL298" s="163"/>
      <c r="PVM298" s="163"/>
      <c r="PVN298" s="579"/>
      <c r="PVO298" s="581"/>
      <c r="PVP298" s="163"/>
      <c r="PVQ298" s="163"/>
      <c r="PVR298" s="579"/>
      <c r="PVS298" s="581"/>
      <c r="PVT298" s="163"/>
      <c r="PVU298" s="163"/>
      <c r="PVV298" s="579"/>
      <c r="PVW298" s="581"/>
      <c r="PVX298" s="163"/>
      <c r="PVY298" s="163"/>
      <c r="PVZ298" s="579"/>
      <c r="PWA298" s="581"/>
      <c r="PWB298" s="163"/>
      <c r="PWC298" s="163"/>
      <c r="PWD298" s="579"/>
      <c r="PWE298" s="581"/>
      <c r="PWF298" s="163"/>
      <c r="PWG298" s="163"/>
      <c r="PWH298" s="579"/>
      <c r="PWI298" s="581"/>
      <c r="PWJ298" s="163"/>
      <c r="PWK298" s="163"/>
      <c r="PWL298" s="579"/>
      <c r="PWM298" s="581"/>
      <c r="PWN298" s="163"/>
      <c r="PWO298" s="163"/>
      <c r="PWP298" s="579"/>
      <c r="PWQ298" s="581"/>
      <c r="PWR298" s="163"/>
      <c r="PWS298" s="163"/>
      <c r="PWT298" s="579"/>
      <c r="PWU298" s="581"/>
      <c r="PWV298" s="163"/>
      <c r="PWW298" s="163"/>
      <c r="PWX298" s="579"/>
      <c r="PWY298" s="581"/>
      <c r="PWZ298" s="163"/>
      <c r="PXA298" s="163"/>
      <c r="PXB298" s="579"/>
      <c r="PXC298" s="581"/>
      <c r="PXD298" s="163"/>
      <c r="PXE298" s="163"/>
      <c r="PXF298" s="579"/>
      <c r="PXG298" s="581"/>
      <c r="PXH298" s="163"/>
      <c r="PXI298" s="163"/>
      <c r="PXJ298" s="579"/>
      <c r="PXK298" s="581"/>
      <c r="PXL298" s="163"/>
      <c r="PXM298" s="163"/>
      <c r="PXN298" s="579"/>
      <c r="PXO298" s="581"/>
      <c r="PXP298" s="163"/>
      <c r="PXQ298" s="163"/>
      <c r="PXR298" s="579"/>
      <c r="PXS298" s="581"/>
      <c r="PXT298" s="163"/>
      <c r="PXU298" s="163"/>
      <c r="PXV298" s="579"/>
      <c r="PXW298" s="581"/>
      <c r="PXX298" s="163"/>
      <c r="PXY298" s="163"/>
      <c r="PXZ298" s="579"/>
      <c r="PYA298" s="581"/>
      <c r="PYB298" s="163"/>
      <c r="PYC298" s="163"/>
      <c r="PYD298" s="579"/>
      <c r="PYE298" s="581"/>
      <c r="PYF298" s="163"/>
      <c r="PYG298" s="163"/>
      <c r="PYH298" s="579"/>
      <c r="PYI298" s="581"/>
      <c r="PYJ298" s="163"/>
      <c r="PYK298" s="163"/>
      <c r="PYL298" s="579"/>
      <c r="PYM298" s="581"/>
      <c r="PYN298" s="163"/>
      <c r="PYO298" s="163"/>
      <c r="PYP298" s="579"/>
      <c r="PYQ298" s="581"/>
      <c r="PYR298" s="163"/>
      <c r="PYS298" s="163"/>
      <c r="PYT298" s="579"/>
      <c r="PYU298" s="581"/>
      <c r="PYV298" s="163"/>
      <c r="PYW298" s="163"/>
      <c r="PYX298" s="579"/>
      <c r="PYY298" s="581"/>
      <c r="PYZ298" s="163"/>
      <c r="PZA298" s="163"/>
      <c r="PZB298" s="579"/>
      <c r="PZC298" s="581"/>
      <c r="PZD298" s="163"/>
      <c r="PZE298" s="163"/>
      <c r="PZF298" s="579"/>
      <c r="PZG298" s="581"/>
      <c r="PZH298" s="163"/>
      <c r="PZI298" s="163"/>
      <c r="PZJ298" s="579"/>
      <c r="PZK298" s="581"/>
      <c r="PZL298" s="163"/>
      <c r="PZM298" s="163"/>
      <c r="PZN298" s="579"/>
      <c r="PZO298" s="581"/>
      <c r="PZP298" s="163"/>
      <c r="PZQ298" s="163"/>
      <c r="PZR298" s="579"/>
      <c r="PZS298" s="581"/>
      <c r="PZT298" s="163"/>
      <c r="PZU298" s="163"/>
      <c r="PZV298" s="579"/>
      <c r="PZW298" s="581"/>
      <c r="PZX298" s="163"/>
      <c r="PZY298" s="163"/>
      <c r="PZZ298" s="579"/>
      <c r="QAA298" s="581"/>
      <c r="QAB298" s="163"/>
      <c r="QAC298" s="163"/>
      <c r="QAD298" s="579"/>
      <c r="QAE298" s="581"/>
      <c r="QAF298" s="163"/>
      <c r="QAG298" s="163"/>
      <c r="QAH298" s="579"/>
      <c r="QAI298" s="581"/>
      <c r="QAJ298" s="163"/>
      <c r="QAK298" s="163"/>
      <c r="QAL298" s="579"/>
      <c r="QAM298" s="581"/>
      <c r="QAN298" s="163"/>
      <c r="QAO298" s="163"/>
      <c r="QAP298" s="579"/>
      <c r="QAQ298" s="581"/>
      <c r="QAR298" s="163"/>
      <c r="QAS298" s="163"/>
      <c r="QAT298" s="579"/>
      <c r="QAU298" s="581"/>
      <c r="QAV298" s="163"/>
      <c r="QAW298" s="163"/>
      <c r="QAX298" s="579"/>
      <c r="QAY298" s="581"/>
      <c r="QAZ298" s="163"/>
      <c r="QBA298" s="163"/>
      <c r="QBB298" s="579"/>
      <c r="QBC298" s="581"/>
      <c r="QBD298" s="163"/>
      <c r="QBE298" s="163"/>
      <c r="QBF298" s="579"/>
      <c r="QBG298" s="581"/>
      <c r="QBH298" s="163"/>
      <c r="QBI298" s="163"/>
      <c r="QBJ298" s="579"/>
      <c r="QBK298" s="581"/>
      <c r="QBL298" s="163"/>
      <c r="QBM298" s="163"/>
      <c r="QBN298" s="579"/>
      <c r="QBO298" s="581"/>
      <c r="QBP298" s="163"/>
      <c r="QBQ298" s="163"/>
      <c r="QBR298" s="579"/>
      <c r="QBS298" s="581"/>
      <c r="QBT298" s="163"/>
      <c r="QBU298" s="163"/>
      <c r="QBV298" s="579"/>
      <c r="QBW298" s="581"/>
      <c r="QBX298" s="163"/>
      <c r="QBY298" s="163"/>
      <c r="QBZ298" s="579"/>
      <c r="QCA298" s="581"/>
      <c r="QCB298" s="163"/>
      <c r="QCC298" s="163"/>
      <c r="QCD298" s="579"/>
      <c r="QCE298" s="581"/>
      <c r="QCF298" s="163"/>
      <c r="QCG298" s="163"/>
      <c r="QCH298" s="579"/>
      <c r="QCI298" s="581"/>
      <c r="QCJ298" s="163"/>
      <c r="QCK298" s="163"/>
      <c r="QCL298" s="579"/>
      <c r="QCM298" s="581"/>
      <c r="QCN298" s="163"/>
      <c r="QCO298" s="163"/>
      <c r="QCP298" s="579"/>
      <c r="QCQ298" s="581"/>
      <c r="QCR298" s="163"/>
      <c r="QCS298" s="163"/>
      <c r="QCT298" s="579"/>
      <c r="QCU298" s="581"/>
      <c r="QCV298" s="163"/>
      <c r="QCW298" s="163"/>
      <c r="QCX298" s="579"/>
      <c r="QCY298" s="581"/>
      <c r="QCZ298" s="163"/>
      <c r="QDA298" s="163"/>
      <c r="QDB298" s="579"/>
      <c r="QDC298" s="581"/>
      <c r="QDD298" s="163"/>
      <c r="QDE298" s="163"/>
      <c r="QDF298" s="579"/>
      <c r="QDG298" s="581"/>
      <c r="QDH298" s="163"/>
      <c r="QDI298" s="163"/>
      <c r="QDJ298" s="579"/>
      <c r="QDK298" s="581"/>
      <c r="QDL298" s="163"/>
      <c r="QDM298" s="163"/>
      <c r="QDN298" s="579"/>
      <c r="QDO298" s="581"/>
      <c r="QDP298" s="163"/>
      <c r="QDQ298" s="163"/>
      <c r="QDR298" s="579"/>
      <c r="QDS298" s="581"/>
      <c r="QDT298" s="163"/>
      <c r="QDU298" s="163"/>
      <c r="QDV298" s="579"/>
      <c r="QDW298" s="581"/>
      <c r="QDX298" s="163"/>
      <c r="QDY298" s="163"/>
      <c r="QDZ298" s="579"/>
      <c r="QEA298" s="581"/>
      <c r="QEB298" s="163"/>
      <c r="QEC298" s="163"/>
      <c r="QED298" s="579"/>
      <c r="QEE298" s="581"/>
      <c r="QEF298" s="163"/>
      <c r="QEG298" s="163"/>
      <c r="QEH298" s="579"/>
      <c r="QEI298" s="581"/>
      <c r="QEJ298" s="163"/>
      <c r="QEK298" s="163"/>
      <c r="QEL298" s="579"/>
      <c r="QEM298" s="581"/>
      <c r="QEN298" s="163"/>
      <c r="QEO298" s="163"/>
      <c r="QEP298" s="579"/>
      <c r="QEQ298" s="581"/>
      <c r="QER298" s="163"/>
      <c r="QES298" s="163"/>
      <c r="QET298" s="579"/>
      <c r="QEU298" s="581"/>
      <c r="QEV298" s="163"/>
      <c r="QEW298" s="163"/>
      <c r="QEX298" s="579"/>
      <c r="QEY298" s="581"/>
      <c r="QEZ298" s="163"/>
      <c r="QFA298" s="163"/>
      <c r="QFB298" s="579"/>
      <c r="QFC298" s="581"/>
      <c r="QFD298" s="163"/>
      <c r="QFE298" s="163"/>
      <c r="QFF298" s="579"/>
      <c r="QFG298" s="581"/>
      <c r="QFH298" s="163"/>
      <c r="QFI298" s="163"/>
      <c r="QFJ298" s="579"/>
      <c r="QFK298" s="581"/>
      <c r="QFL298" s="163"/>
      <c r="QFM298" s="163"/>
      <c r="QFN298" s="579"/>
      <c r="QFO298" s="581"/>
      <c r="QFP298" s="163"/>
      <c r="QFQ298" s="163"/>
      <c r="QFR298" s="579"/>
      <c r="QFS298" s="581"/>
      <c r="QFT298" s="163"/>
      <c r="QFU298" s="163"/>
      <c r="QFV298" s="579"/>
      <c r="QFW298" s="581"/>
      <c r="QFX298" s="163"/>
      <c r="QFY298" s="163"/>
      <c r="QFZ298" s="579"/>
      <c r="QGA298" s="581"/>
      <c r="QGB298" s="163"/>
      <c r="QGC298" s="163"/>
      <c r="QGD298" s="579"/>
      <c r="QGE298" s="581"/>
      <c r="QGF298" s="163"/>
      <c r="QGG298" s="163"/>
      <c r="QGH298" s="579"/>
      <c r="QGI298" s="581"/>
      <c r="QGJ298" s="163"/>
      <c r="QGK298" s="163"/>
      <c r="QGL298" s="579"/>
      <c r="QGM298" s="581"/>
      <c r="QGN298" s="163"/>
      <c r="QGO298" s="163"/>
      <c r="QGP298" s="579"/>
      <c r="QGQ298" s="581"/>
      <c r="QGR298" s="163"/>
      <c r="QGS298" s="163"/>
      <c r="QGT298" s="579"/>
      <c r="QGU298" s="581"/>
      <c r="QGV298" s="163"/>
      <c r="QGW298" s="163"/>
      <c r="QGX298" s="579"/>
      <c r="QGY298" s="581"/>
      <c r="QGZ298" s="163"/>
      <c r="QHA298" s="163"/>
      <c r="QHB298" s="579"/>
      <c r="QHC298" s="581"/>
      <c r="QHD298" s="163"/>
      <c r="QHE298" s="163"/>
      <c r="QHF298" s="579"/>
      <c r="QHG298" s="581"/>
      <c r="QHH298" s="163"/>
      <c r="QHI298" s="163"/>
      <c r="QHJ298" s="579"/>
      <c r="QHK298" s="581"/>
      <c r="QHL298" s="163"/>
      <c r="QHM298" s="163"/>
      <c r="QHN298" s="579"/>
      <c r="QHO298" s="581"/>
      <c r="QHP298" s="163"/>
      <c r="QHQ298" s="163"/>
      <c r="QHR298" s="579"/>
      <c r="QHS298" s="581"/>
      <c r="QHT298" s="163"/>
      <c r="QHU298" s="163"/>
      <c r="QHV298" s="579"/>
      <c r="QHW298" s="581"/>
      <c r="QHX298" s="163"/>
      <c r="QHY298" s="163"/>
      <c r="QHZ298" s="579"/>
      <c r="QIA298" s="581"/>
      <c r="QIB298" s="163"/>
      <c r="QIC298" s="163"/>
      <c r="QID298" s="579"/>
      <c r="QIE298" s="581"/>
      <c r="QIF298" s="163"/>
      <c r="QIG298" s="163"/>
      <c r="QIH298" s="579"/>
      <c r="QII298" s="581"/>
      <c r="QIJ298" s="163"/>
      <c r="QIK298" s="163"/>
      <c r="QIL298" s="579"/>
      <c r="QIM298" s="581"/>
      <c r="QIN298" s="163"/>
      <c r="QIO298" s="163"/>
      <c r="QIP298" s="579"/>
      <c r="QIQ298" s="581"/>
      <c r="QIR298" s="163"/>
      <c r="QIS298" s="163"/>
      <c r="QIT298" s="579"/>
      <c r="QIU298" s="581"/>
      <c r="QIV298" s="163"/>
      <c r="QIW298" s="163"/>
      <c r="QIX298" s="579"/>
      <c r="QIY298" s="581"/>
      <c r="QIZ298" s="163"/>
      <c r="QJA298" s="163"/>
      <c r="QJB298" s="579"/>
      <c r="QJC298" s="581"/>
      <c r="QJD298" s="163"/>
      <c r="QJE298" s="163"/>
      <c r="QJF298" s="579"/>
      <c r="QJG298" s="581"/>
      <c r="QJH298" s="163"/>
      <c r="QJI298" s="163"/>
      <c r="QJJ298" s="579"/>
      <c r="QJK298" s="581"/>
      <c r="QJL298" s="163"/>
      <c r="QJM298" s="163"/>
      <c r="QJN298" s="579"/>
      <c r="QJO298" s="581"/>
      <c r="QJP298" s="163"/>
      <c r="QJQ298" s="163"/>
      <c r="QJR298" s="579"/>
      <c r="QJS298" s="581"/>
      <c r="QJT298" s="163"/>
      <c r="QJU298" s="163"/>
      <c r="QJV298" s="579"/>
      <c r="QJW298" s="581"/>
      <c r="QJX298" s="163"/>
      <c r="QJY298" s="163"/>
      <c r="QJZ298" s="579"/>
      <c r="QKA298" s="581"/>
      <c r="QKB298" s="163"/>
      <c r="QKC298" s="163"/>
      <c r="QKD298" s="579"/>
      <c r="QKE298" s="581"/>
      <c r="QKF298" s="163"/>
      <c r="QKG298" s="163"/>
      <c r="QKH298" s="579"/>
      <c r="QKI298" s="581"/>
      <c r="QKJ298" s="163"/>
      <c r="QKK298" s="163"/>
      <c r="QKL298" s="579"/>
      <c r="QKM298" s="581"/>
      <c r="QKN298" s="163"/>
      <c r="QKO298" s="163"/>
      <c r="QKP298" s="579"/>
      <c r="QKQ298" s="581"/>
      <c r="QKR298" s="163"/>
      <c r="QKS298" s="163"/>
      <c r="QKT298" s="579"/>
      <c r="QKU298" s="581"/>
      <c r="QKV298" s="163"/>
      <c r="QKW298" s="163"/>
      <c r="QKX298" s="579"/>
      <c r="QKY298" s="581"/>
      <c r="QKZ298" s="163"/>
      <c r="QLA298" s="163"/>
      <c r="QLB298" s="579"/>
      <c r="QLC298" s="581"/>
      <c r="QLD298" s="163"/>
      <c r="QLE298" s="163"/>
      <c r="QLF298" s="579"/>
      <c r="QLG298" s="581"/>
      <c r="QLH298" s="163"/>
      <c r="QLI298" s="163"/>
      <c r="QLJ298" s="579"/>
      <c r="QLK298" s="581"/>
      <c r="QLL298" s="163"/>
      <c r="QLM298" s="163"/>
      <c r="QLN298" s="579"/>
      <c r="QLO298" s="581"/>
      <c r="QLP298" s="163"/>
      <c r="QLQ298" s="163"/>
      <c r="QLR298" s="579"/>
      <c r="QLS298" s="581"/>
      <c r="QLT298" s="163"/>
      <c r="QLU298" s="163"/>
      <c r="QLV298" s="579"/>
      <c r="QLW298" s="581"/>
      <c r="QLX298" s="163"/>
      <c r="QLY298" s="163"/>
      <c r="QLZ298" s="579"/>
      <c r="QMA298" s="581"/>
      <c r="QMB298" s="163"/>
      <c r="QMC298" s="163"/>
      <c r="QMD298" s="579"/>
      <c r="QME298" s="581"/>
      <c r="QMF298" s="163"/>
      <c r="QMG298" s="163"/>
      <c r="QMH298" s="579"/>
      <c r="QMI298" s="581"/>
      <c r="QMJ298" s="163"/>
      <c r="QMK298" s="163"/>
      <c r="QML298" s="579"/>
      <c r="QMM298" s="581"/>
      <c r="QMN298" s="163"/>
      <c r="QMO298" s="163"/>
      <c r="QMP298" s="579"/>
      <c r="QMQ298" s="581"/>
      <c r="QMR298" s="163"/>
      <c r="QMS298" s="163"/>
      <c r="QMT298" s="579"/>
      <c r="QMU298" s="581"/>
      <c r="QMV298" s="163"/>
      <c r="QMW298" s="163"/>
      <c r="QMX298" s="579"/>
      <c r="QMY298" s="581"/>
      <c r="QMZ298" s="163"/>
      <c r="QNA298" s="163"/>
      <c r="QNB298" s="579"/>
      <c r="QNC298" s="581"/>
      <c r="QND298" s="163"/>
      <c r="QNE298" s="163"/>
      <c r="QNF298" s="579"/>
      <c r="QNG298" s="581"/>
      <c r="QNH298" s="163"/>
      <c r="QNI298" s="163"/>
      <c r="QNJ298" s="579"/>
      <c r="QNK298" s="581"/>
      <c r="QNL298" s="163"/>
      <c r="QNM298" s="163"/>
      <c r="QNN298" s="579"/>
      <c r="QNO298" s="581"/>
      <c r="QNP298" s="163"/>
      <c r="QNQ298" s="163"/>
      <c r="QNR298" s="579"/>
      <c r="QNS298" s="581"/>
      <c r="QNT298" s="163"/>
      <c r="QNU298" s="163"/>
      <c r="QNV298" s="579"/>
      <c r="QNW298" s="581"/>
      <c r="QNX298" s="163"/>
      <c r="QNY298" s="163"/>
      <c r="QNZ298" s="579"/>
      <c r="QOA298" s="581"/>
      <c r="QOB298" s="163"/>
      <c r="QOC298" s="163"/>
      <c r="QOD298" s="579"/>
      <c r="QOE298" s="581"/>
      <c r="QOF298" s="163"/>
      <c r="QOG298" s="163"/>
      <c r="QOH298" s="579"/>
      <c r="QOI298" s="581"/>
      <c r="QOJ298" s="163"/>
      <c r="QOK298" s="163"/>
      <c r="QOL298" s="579"/>
      <c r="QOM298" s="581"/>
      <c r="QON298" s="163"/>
      <c r="QOO298" s="163"/>
      <c r="QOP298" s="579"/>
      <c r="QOQ298" s="581"/>
      <c r="QOR298" s="163"/>
      <c r="QOS298" s="163"/>
      <c r="QOT298" s="579"/>
      <c r="QOU298" s="581"/>
      <c r="QOV298" s="163"/>
      <c r="QOW298" s="163"/>
      <c r="QOX298" s="579"/>
      <c r="QOY298" s="581"/>
      <c r="QOZ298" s="163"/>
      <c r="QPA298" s="163"/>
      <c r="QPB298" s="579"/>
      <c r="QPC298" s="581"/>
      <c r="QPD298" s="163"/>
      <c r="QPE298" s="163"/>
      <c r="QPF298" s="579"/>
      <c r="QPG298" s="581"/>
      <c r="QPH298" s="163"/>
      <c r="QPI298" s="163"/>
      <c r="QPJ298" s="579"/>
      <c r="QPK298" s="581"/>
      <c r="QPL298" s="163"/>
      <c r="QPM298" s="163"/>
      <c r="QPN298" s="579"/>
      <c r="QPO298" s="581"/>
      <c r="QPP298" s="163"/>
      <c r="QPQ298" s="163"/>
      <c r="QPR298" s="579"/>
      <c r="QPS298" s="581"/>
      <c r="QPT298" s="163"/>
      <c r="QPU298" s="163"/>
      <c r="QPV298" s="579"/>
      <c r="QPW298" s="581"/>
      <c r="QPX298" s="163"/>
      <c r="QPY298" s="163"/>
      <c r="QPZ298" s="579"/>
      <c r="QQA298" s="581"/>
      <c r="QQB298" s="163"/>
      <c r="QQC298" s="163"/>
      <c r="QQD298" s="579"/>
      <c r="QQE298" s="581"/>
      <c r="QQF298" s="163"/>
      <c r="QQG298" s="163"/>
      <c r="QQH298" s="579"/>
      <c r="QQI298" s="581"/>
      <c r="QQJ298" s="163"/>
      <c r="QQK298" s="163"/>
      <c r="QQL298" s="579"/>
      <c r="QQM298" s="581"/>
      <c r="QQN298" s="163"/>
      <c r="QQO298" s="163"/>
      <c r="QQP298" s="579"/>
      <c r="QQQ298" s="581"/>
      <c r="QQR298" s="163"/>
      <c r="QQS298" s="163"/>
      <c r="QQT298" s="579"/>
      <c r="QQU298" s="581"/>
      <c r="QQV298" s="163"/>
      <c r="QQW298" s="163"/>
      <c r="QQX298" s="579"/>
      <c r="QQY298" s="581"/>
      <c r="QQZ298" s="163"/>
      <c r="QRA298" s="163"/>
      <c r="QRB298" s="579"/>
      <c r="QRC298" s="581"/>
      <c r="QRD298" s="163"/>
      <c r="QRE298" s="163"/>
      <c r="QRF298" s="579"/>
      <c r="QRG298" s="581"/>
      <c r="QRH298" s="163"/>
      <c r="QRI298" s="163"/>
      <c r="QRJ298" s="579"/>
      <c r="QRK298" s="581"/>
      <c r="QRL298" s="163"/>
      <c r="QRM298" s="163"/>
      <c r="QRN298" s="579"/>
      <c r="QRO298" s="581"/>
      <c r="QRP298" s="163"/>
      <c r="QRQ298" s="163"/>
      <c r="QRR298" s="579"/>
      <c r="QRS298" s="581"/>
      <c r="QRT298" s="163"/>
      <c r="QRU298" s="163"/>
      <c r="QRV298" s="579"/>
      <c r="QRW298" s="581"/>
      <c r="QRX298" s="163"/>
      <c r="QRY298" s="163"/>
      <c r="QRZ298" s="579"/>
      <c r="QSA298" s="581"/>
      <c r="QSB298" s="163"/>
      <c r="QSC298" s="163"/>
      <c r="QSD298" s="579"/>
      <c r="QSE298" s="581"/>
      <c r="QSF298" s="163"/>
      <c r="QSG298" s="163"/>
      <c r="QSH298" s="579"/>
      <c r="QSI298" s="581"/>
      <c r="QSJ298" s="163"/>
      <c r="QSK298" s="163"/>
      <c r="QSL298" s="579"/>
      <c r="QSM298" s="581"/>
      <c r="QSN298" s="163"/>
      <c r="QSO298" s="163"/>
      <c r="QSP298" s="579"/>
      <c r="QSQ298" s="581"/>
      <c r="QSR298" s="163"/>
      <c r="QSS298" s="163"/>
      <c r="QST298" s="579"/>
      <c r="QSU298" s="581"/>
      <c r="QSV298" s="163"/>
      <c r="QSW298" s="163"/>
      <c r="QSX298" s="579"/>
      <c r="QSY298" s="581"/>
      <c r="QSZ298" s="163"/>
      <c r="QTA298" s="163"/>
      <c r="QTB298" s="579"/>
      <c r="QTC298" s="581"/>
      <c r="QTD298" s="163"/>
      <c r="QTE298" s="163"/>
      <c r="QTF298" s="579"/>
      <c r="QTG298" s="581"/>
      <c r="QTH298" s="163"/>
      <c r="QTI298" s="163"/>
      <c r="QTJ298" s="579"/>
      <c r="QTK298" s="581"/>
      <c r="QTL298" s="163"/>
      <c r="QTM298" s="163"/>
      <c r="QTN298" s="579"/>
      <c r="QTO298" s="581"/>
      <c r="QTP298" s="163"/>
      <c r="QTQ298" s="163"/>
      <c r="QTR298" s="579"/>
      <c r="QTS298" s="581"/>
      <c r="QTT298" s="163"/>
      <c r="QTU298" s="163"/>
      <c r="QTV298" s="579"/>
      <c r="QTW298" s="581"/>
      <c r="QTX298" s="163"/>
      <c r="QTY298" s="163"/>
      <c r="QTZ298" s="579"/>
      <c r="QUA298" s="581"/>
      <c r="QUB298" s="163"/>
      <c r="QUC298" s="163"/>
      <c r="QUD298" s="579"/>
      <c r="QUE298" s="581"/>
      <c r="QUF298" s="163"/>
      <c r="QUG298" s="163"/>
      <c r="QUH298" s="579"/>
      <c r="QUI298" s="581"/>
      <c r="QUJ298" s="163"/>
      <c r="QUK298" s="163"/>
      <c r="QUL298" s="579"/>
      <c r="QUM298" s="581"/>
      <c r="QUN298" s="163"/>
      <c r="QUO298" s="163"/>
      <c r="QUP298" s="579"/>
      <c r="QUQ298" s="581"/>
      <c r="QUR298" s="163"/>
      <c r="QUS298" s="163"/>
      <c r="QUT298" s="579"/>
      <c r="QUU298" s="581"/>
      <c r="QUV298" s="163"/>
      <c r="QUW298" s="163"/>
      <c r="QUX298" s="579"/>
      <c r="QUY298" s="581"/>
      <c r="QUZ298" s="163"/>
      <c r="QVA298" s="163"/>
      <c r="QVB298" s="579"/>
      <c r="QVC298" s="581"/>
      <c r="QVD298" s="163"/>
      <c r="QVE298" s="163"/>
      <c r="QVF298" s="579"/>
      <c r="QVG298" s="581"/>
      <c r="QVH298" s="163"/>
      <c r="QVI298" s="163"/>
      <c r="QVJ298" s="579"/>
      <c r="QVK298" s="581"/>
      <c r="QVL298" s="163"/>
      <c r="QVM298" s="163"/>
      <c r="QVN298" s="579"/>
      <c r="QVO298" s="581"/>
      <c r="QVP298" s="163"/>
      <c r="QVQ298" s="163"/>
      <c r="QVR298" s="579"/>
      <c r="QVS298" s="581"/>
      <c r="QVT298" s="163"/>
      <c r="QVU298" s="163"/>
      <c r="QVV298" s="579"/>
      <c r="QVW298" s="581"/>
      <c r="QVX298" s="163"/>
      <c r="QVY298" s="163"/>
      <c r="QVZ298" s="579"/>
      <c r="QWA298" s="581"/>
      <c r="QWB298" s="163"/>
      <c r="QWC298" s="163"/>
      <c r="QWD298" s="579"/>
      <c r="QWE298" s="581"/>
      <c r="QWF298" s="163"/>
      <c r="QWG298" s="163"/>
      <c r="QWH298" s="579"/>
      <c r="QWI298" s="581"/>
      <c r="QWJ298" s="163"/>
      <c r="QWK298" s="163"/>
      <c r="QWL298" s="579"/>
      <c r="QWM298" s="581"/>
      <c r="QWN298" s="163"/>
      <c r="QWO298" s="163"/>
      <c r="QWP298" s="579"/>
      <c r="QWQ298" s="581"/>
      <c r="QWR298" s="163"/>
      <c r="QWS298" s="163"/>
      <c r="QWT298" s="579"/>
      <c r="QWU298" s="581"/>
      <c r="QWV298" s="163"/>
      <c r="QWW298" s="163"/>
      <c r="QWX298" s="579"/>
      <c r="QWY298" s="581"/>
      <c r="QWZ298" s="163"/>
      <c r="QXA298" s="163"/>
      <c r="QXB298" s="579"/>
      <c r="QXC298" s="581"/>
      <c r="QXD298" s="163"/>
      <c r="QXE298" s="163"/>
      <c r="QXF298" s="579"/>
      <c r="QXG298" s="581"/>
      <c r="QXH298" s="163"/>
      <c r="QXI298" s="163"/>
      <c r="QXJ298" s="579"/>
      <c r="QXK298" s="581"/>
      <c r="QXL298" s="163"/>
      <c r="QXM298" s="163"/>
      <c r="QXN298" s="579"/>
      <c r="QXO298" s="581"/>
      <c r="QXP298" s="163"/>
      <c r="QXQ298" s="163"/>
      <c r="QXR298" s="579"/>
      <c r="QXS298" s="581"/>
      <c r="QXT298" s="163"/>
      <c r="QXU298" s="163"/>
      <c r="QXV298" s="579"/>
      <c r="QXW298" s="581"/>
      <c r="QXX298" s="163"/>
      <c r="QXY298" s="163"/>
      <c r="QXZ298" s="579"/>
      <c r="QYA298" s="581"/>
      <c r="QYB298" s="163"/>
      <c r="QYC298" s="163"/>
      <c r="QYD298" s="579"/>
      <c r="QYE298" s="581"/>
      <c r="QYF298" s="163"/>
      <c r="QYG298" s="163"/>
      <c r="QYH298" s="579"/>
      <c r="QYI298" s="581"/>
      <c r="QYJ298" s="163"/>
      <c r="QYK298" s="163"/>
      <c r="QYL298" s="579"/>
      <c r="QYM298" s="581"/>
      <c r="QYN298" s="163"/>
      <c r="QYO298" s="163"/>
      <c r="QYP298" s="579"/>
      <c r="QYQ298" s="581"/>
      <c r="QYR298" s="163"/>
      <c r="QYS298" s="163"/>
      <c r="QYT298" s="579"/>
      <c r="QYU298" s="581"/>
      <c r="QYV298" s="163"/>
      <c r="QYW298" s="163"/>
      <c r="QYX298" s="579"/>
      <c r="QYY298" s="581"/>
      <c r="QYZ298" s="163"/>
      <c r="QZA298" s="163"/>
      <c r="QZB298" s="579"/>
      <c r="QZC298" s="581"/>
      <c r="QZD298" s="163"/>
      <c r="QZE298" s="163"/>
      <c r="QZF298" s="579"/>
      <c r="QZG298" s="581"/>
      <c r="QZH298" s="163"/>
      <c r="QZI298" s="163"/>
      <c r="QZJ298" s="579"/>
      <c r="QZK298" s="581"/>
      <c r="QZL298" s="163"/>
      <c r="QZM298" s="163"/>
      <c r="QZN298" s="579"/>
      <c r="QZO298" s="581"/>
      <c r="QZP298" s="163"/>
      <c r="QZQ298" s="163"/>
      <c r="QZR298" s="579"/>
      <c r="QZS298" s="581"/>
      <c r="QZT298" s="163"/>
      <c r="QZU298" s="163"/>
      <c r="QZV298" s="579"/>
      <c r="QZW298" s="581"/>
      <c r="QZX298" s="163"/>
      <c r="QZY298" s="163"/>
      <c r="QZZ298" s="579"/>
      <c r="RAA298" s="581"/>
      <c r="RAB298" s="163"/>
      <c r="RAC298" s="163"/>
      <c r="RAD298" s="579"/>
      <c r="RAE298" s="581"/>
      <c r="RAF298" s="163"/>
      <c r="RAG298" s="163"/>
      <c r="RAH298" s="579"/>
      <c r="RAI298" s="581"/>
      <c r="RAJ298" s="163"/>
      <c r="RAK298" s="163"/>
      <c r="RAL298" s="579"/>
      <c r="RAM298" s="581"/>
      <c r="RAN298" s="163"/>
      <c r="RAO298" s="163"/>
      <c r="RAP298" s="579"/>
      <c r="RAQ298" s="581"/>
      <c r="RAR298" s="163"/>
      <c r="RAS298" s="163"/>
      <c r="RAT298" s="579"/>
      <c r="RAU298" s="581"/>
      <c r="RAV298" s="163"/>
      <c r="RAW298" s="163"/>
      <c r="RAX298" s="579"/>
      <c r="RAY298" s="581"/>
      <c r="RAZ298" s="163"/>
      <c r="RBA298" s="163"/>
      <c r="RBB298" s="579"/>
      <c r="RBC298" s="581"/>
      <c r="RBD298" s="163"/>
      <c r="RBE298" s="163"/>
      <c r="RBF298" s="579"/>
      <c r="RBG298" s="581"/>
      <c r="RBH298" s="163"/>
      <c r="RBI298" s="163"/>
      <c r="RBJ298" s="579"/>
      <c r="RBK298" s="581"/>
      <c r="RBL298" s="163"/>
      <c r="RBM298" s="163"/>
      <c r="RBN298" s="579"/>
      <c r="RBO298" s="581"/>
      <c r="RBP298" s="163"/>
      <c r="RBQ298" s="163"/>
      <c r="RBR298" s="579"/>
      <c r="RBS298" s="581"/>
      <c r="RBT298" s="163"/>
      <c r="RBU298" s="163"/>
      <c r="RBV298" s="579"/>
      <c r="RBW298" s="581"/>
      <c r="RBX298" s="163"/>
      <c r="RBY298" s="163"/>
      <c r="RBZ298" s="579"/>
      <c r="RCA298" s="581"/>
      <c r="RCB298" s="163"/>
      <c r="RCC298" s="163"/>
      <c r="RCD298" s="579"/>
      <c r="RCE298" s="581"/>
      <c r="RCF298" s="163"/>
      <c r="RCG298" s="163"/>
      <c r="RCH298" s="579"/>
      <c r="RCI298" s="581"/>
      <c r="RCJ298" s="163"/>
      <c r="RCK298" s="163"/>
      <c r="RCL298" s="579"/>
      <c r="RCM298" s="581"/>
      <c r="RCN298" s="163"/>
      <c r="RCO298" s="163"/>
      <c r="RCP298" s="579"/>
      <c r="RCQ298" s="581"/>
      <c r="RCR298" s="163"/>
      <c r="RCS298" s="163"/>
      <c r="RCT298" s="579"/>
      <c r="RCU298" s="581"/>
      <c r="RCV298" s="163"/>
      <c r="RCW298" s="163"/>
      <c r="RCX298" s="579"/>
      <c r="RCY298" s="581"/>
      <c r="RCZ298" s="163"/>
      <c r="RDA298" s="163"/>
      <c r="RDB298" s="579"/>
      <c r="RDC298" s="581"/>
      <c r="RDD298" s="163"/>
      <c r="RDE298" s="163"/>
      <c r="RDF298" s="579"/>
      <c r="RDG298" s="581"/>
      <c r="RDH298" s="163"/>
      <c r="RDI298" s="163"/>
      <c r="RDJ298" s="579"/>
      <c r="RDK298" s="581"/>
      <c r="RDL298" s="163"/>
      <c r="RDM298" s="163"/>
      <c r="RDN298" s="579"/>
      <c r="RDO298" s="581"/>
      <c r="RDP298" s="163"/>
      <c r="RDQ298" s="163"/>
      <c r="RDR298" s="579"/>
      <c r="RDS298" s="581"/>
      <c r="RDT298" s="163"/>
      <c r="RDU298" s="163"/>
      <c r="RDV298" s="579"/>
      <c r="RDW298" s="581"/>
      <c r="RDX298" s="163"/>
      <c r="RDY298" s="163"/>
      <c r="RDZ298" s="579"/>
      <c r="REA298" s="581"/>
      <c r="REB298" s="163"/>
      <c r="REC298" s="163"/>
      <c r="RED298" s="579"/>
      <c r="REE298" s="581"/>
      <c r="REF298" s="163"/>
      <c r="REG298" s="163"/>
      <c r="REH298" s="579"/>
      <c r="REI298" s="581"/>
      <c r="REJ298" s="163"/>
      <c r="REK298" s="163"/>
      <c r="REL298" s="579"/>
      <c r="REM298" s="581"/>
      <c r="REN298" s="163"/>
      <c r="REO298" s="163"/>
      <c r="REP298" s="579"/>
      <c r="REQ298" s="581"/>
      <c r="RER298" s="163"/>
      <c r="RES298" s="163"/>
      <c r="RET298" s="579"/>
      <c r="REU298" s="581"/>
      <c r="REV298" s="163"/>
      <c r="REW298" s="163"/>
      <c r="REX298" s="579"/>
      <c r="REY298" s="581"/>
      <c r="REZ298" s="163"/>
      <c r="RFA298" s="163"/>
      <c r="RFB298" s="579"/>
      <c r="RFC298" s="581"/>
      <c r="RFD298" s="163"/>
      <c r="RFE298" s="163"/>
      <c r="RFF298" s="579"/>
      <c r="RFG298" s="581"/>
      <c r="RFH298" s="163"/>
      <c r="RFI298" s="163"/>
      <c r="RFJ298" s="579"/>
      <c r="RFK298" s="581"/>
      <c r="RFL298" s="163"/>
      <c r="RFM298" s="163"/>
      <c r="RFN298" s="579"/>
      <c r="RFO298" s="581"/>
      <c r="RFP298" s="163"/>
      <c r="RFQ298" s="163"/>
      <c r="RFR298" s="579"/>
      <c r="RFS298" s="581"/>
      <c r="RFT298" s="163"/>
      <c r="RFU298" s="163"/>
      <c r="RFV298" s="579"/>
      <c r="RFW298" s="581"/>
      <c r="RFX298" s="163"/>
      <c r="RFY298" s="163"/>
      <c r="RFZ298" s="579"/>
      <c r="RGA298" s="581"/>
      <c r="RGB298" s="163"/>
      <c r="RGC298" s="163"/>
      <c r="RGD298" s="579"/>
      <c r="RGE298" s="581"/>
      <c r="RGF298" s="163"/>
      <c r="RGG298" s="163"/>
      <c r="RGH298" s="579"/>
      <c r="RGI298" s="581"/>
      <c r="RGJ298" s="163"/>
      <c r="RGK298" s="163"/>
      <c r="RGL298" s="579"/>
      <c r="RGM298" s="581"/>
      <c r="RGN298" s="163"/>
      <c r="RGO298" s="163"/>
      <c r="RGP298" s="579"/>
      <c r="RGQ298" s="581"/>
      <c r="RGR298" s="163"/>
      <c r="RGS298" s="163"/>
      <c r="RGT298" s="579"/>
      <c r="RGU298" s="581"/>
      <c r="RGV298" s="163"/>
      <c r="RGW298" s="163"/>
      <c r="RGX298" s="579"/>
      <c r="RGY298" s="581"/>
      <c r="RGZ298" s="163"/>
      <c r="RHA298" s="163"/>
      <c r="RHB298" s="579"/>
      <c r="RHC298" s="581"/>
      <c r="RHD298" s="163"/>
      <c r="RHE298" s="163"/>
      <c r="RHF298" s="579"/>
      <c r="RHG298" s="581"/>
      <c r="RHH298" s="163"/>
      <c r="RHI298" s="163"/>
      <c r="RHJ298" s="579"/>
      <c r="RHK298" s="581"/>
      <c r="RHL298" s="163"/>
      <c r="RHM298" s="163"/>
      <c r="RHN298" s="579"/>
      <c r="RHO298" s="581"/>
      <c r="RHP298" s="163"/>
      <c r="RHQ298" s="163"/>
      <c r="RHR298" s="579"/>
      <c r="RHS298" s="581"/>
      <c r="RHT298" s="163"/>
      <c r="RHU298" s="163"/>
      <c r="RHV298" s="579"/>
      <c r="RHW298" s="581"/>
      <c r="RHX298" s="163"/>
      <c r="RHY298" s="163"/>
      <c r="RHZ298" s="579"/>
      <c r="RIA298" s="581"/>
      <c r="RIB298" s="163"/>
      <c r="RIC298" s="163"/>
      <c r="RID298" s="579"/>
      <c r="RIE298" s="581"/>
      <c r="RIF298" s="163"/>
      <c r="RIG298" s="163"/>
      <c r="RIH298" s="579"/>
      <c r="RII298" s="581"/>
      <c r="RIJ298" s="163"/>
      <c r="RIK298" s="163"/>
      <c r="RIL298" s="579"/>
      <c r="RIM298" s="581"/>
      <c r="RIN298" s="163"/>
      <c r="RIO298" s="163"/>
      <c r="RIP298" s="579"/>
      <c r="RIQ298" s="581"/>
      <c r="RIR298" s="163"/>
      <c r="RIS298" s="163"/>
      <c r="RIT298" s="579"/>
      <c r="RIU298" s="581"/>
      <c r="RIV298" s="163"/>
      <c r="RIW298" s="163"/>
      <c r="RIX298" s="579"/>
      <c r="RIY298" s="581"/>
      <c r="RIZ298" s="163"/>
      <c r="RJA298" s="163"/>
      <c r="RJB298" s="579"/>
      <c r="RJC298" s="581"/>
      <c r="RJD298" s="163"/>
      <c r="RJE298" s="163"/>
      <c r="RJF298" s="579"/>
      <c r="RJG298" s="581"/>
      <c r="RJH298" s="163"/>
      <c r="RJI298" s="163"/>
      <c r="RJJ298" s="579"/>
      <c r="RJK298" s="581"/>
      <c r="RJL298" s="163"/>
      <c r="RJM298" s="163"/>
      <c r="RJN298" s="579"/>
      <c r="RJO298" s="581"/>
      <c r="RJP298" s="163"/>
      <c r="RJQ298" s="163"/>
      <c r="RJR298" s="579"/>
      <c r="RJS298" s="581"/>
      <c r="RJT298" s="163"/>
      <c r="RJU298" s="163"/>
      <c r="RJV298" s="579"/>
      <c r="RJW298" s="581"/>
      <c r="RJX298" s="163"/>
      <c r="RJY298" s="163"/>
      <c r="RJZ298" s="579"/>
      <c r="RKA298" s="581"/>
      <c r="RKB298" s="163"/>
      <c r="RKC298" s="163"/>
      <c r="RKD298" s="579"/>
      <c r="RKE298" s="581"/>
      <c r="RKF298" s="163"/>
      <c r="RKG298" s="163"/>
      <c r="RKH298" s="579"/>
      <c r="RKI298" s="581"/>
      <c r="RKJ298" s="163"/>
      <c r="RKK298" s="163"/>
      <c r="RKL298" s="579"/>
      <c r="RKM298" s="581"/>
      <c r="RKN298" s="163"/>
      <c r="RKO298" s="163"/>
      <c r="RKP298" s="579"/>
      <c r="RKQ298" s="581"/>
      <c r="RKR298" s="163"/>
      <c r="RKS298" s="163"/>
      <c r="RKT298" s="579"/>
      <c r="RKU298" s="581"/>
      <c r="RKV298" s="163"/>
      <c r="RKW298" s="163"/>
      <c r="RKX298" s="579"/>
      <c r="RKY298" s="581"/>
      <c r="RKZ298" s="163"/>
      <c r="RLA298" s="163"/>
      <c r="RLB298" s="579"/>
      <c r="RLC298" s="581"/>
      <c r="RLD298" s="163"/>
      <c r="RLE298" s="163"/>
      <c r="RLF298" s="579"/>
      <c r="RLG298" s="581"/>
      <c r="RLH298" s="163"/>
      <c r="RLI298" s="163"/>
      <c r="RLJ298" s="579"/>
      <c r="RLK298" s="581"/>
      <c r="RLL298" s="163"/>
      <c r="RLM298" s="163"/>
      <c r="RLN298" s="579"/>
      <c r="RLO298" s="581"/>
      <c r="RLP298" s="163"/>
      <c r="RLQ298" s="163"/>
      <c r="RLR298" s="579"/>
      <c r="RLS298" s="581"/>
      <c r="RLT298" s="163"/>
      <c r="RLU298" s="163"/>
      <c r="RLV298" s="579"/>
      <c r="RLW298" s="581"/>
      <c r="RLX298" s="163"/>
      <c r="RLY298" s="163"/>
      <c r="RLZ298" s="579"/>
      <c r="RMA298" s="581"/>
      <c r="RMB298" s="163"/>
      <c r="RMC298" s="163"/>
      <c r="RMD298" s="579"/>
      <c r="RME298" s="581"/>
      <c r="RMF298" s="163"/>
      <c r="RMG298" s="163"/>
      <c r="RMH298" s="579"/>
      <c r="RMI298" s="581"/>
      <c r="RMJ298" s="163"/>
      <c r="RMK298" s="163"/>
      <c r="RML298" s="579"/>
      <c r="RMM298" s="581"/>
      <c r="RMN298" s="163"/>
      <c r="RMO298" s="163"/>
      <c r="RMP298" s="579"/>
      <c r="RMQ298" s="581"/>
      <c r="RMR298" s="163"/>
      <c r="RMS298" s="163"/>
      <c r="RMT298" s="579"/>
      <c r="RMU298" s="581"/>
      <c r="RMV298" s="163"/>
      <c r="RMW298" s="163"/>
      <c r="RMX298" s="579"/>
      <c r="RMY298" s="581"/>
      <c r="RMZ298" s="163"/>
      <c r="RNA298" s="163"/>
      <c r="RNB298" s="579"/>
      <c r="RNC298" s="581"/>
      <c r="RND298" s="163"/>
      <c r="RNE298" s="163"/>
      <c r="RNF298" s="579"/>
      <c r="RNG298" s="581"/>
      <c r="RNH298" s="163"/>
      <c r="RNI298" s="163"/>
      <c r="RNJ298" s="579"/>
      <c r="RNK298" s="581"/>
      <c r="RNL298" s="163"/>
      <c r="RNM298" s="163"/>
      <c r="RNN298" s="579"/>
      <c r="RNO298" s="581"/>
      <c r="RNP298" s="163"/>
      <c r="RNQ298" s="163"/>
      <c r="RNR298" s="579"/>
      <c r="RNS298" s="581"/>
      <c r="RNT298" s="163"/>
      <c r="RNU298" s="163"/>
      <c r="RNV298" s="579"/>
      <c r="RNW298" s="581"/>
      <c r="RNX298" s="163"/>
      <c r="RNY298" s="163"/>
      <c r="RNZ298" s="579"/>
      <c r="ROA298" s="581"/>
      <c r="ROB298" s="163"/>
      <c r="ROC298" s="163"/>
      <c r="ROD298" s="579"/>
      <c r="ROE298" s="581"/>
      <c r="ROF298" s="163"/>
      <c r="ROG298" s="163"/>
      <c r="ROH298" s="579"/>
      <c r="ROI298" s="581"/>
      <c r="ROJ298" s="163"/>
      <c r="ROK298" s="163"/>
      <c r="ROL298" s="579"/>
      <c r="ROM298" s="581"/>
      <c r="RON298" s="163"/>
      <c r="ROO298" s="163"/>
      <c r="ROP298" s="579"/>
      <c r="ROQ298" s="581"/>
      <c r="ROR298" s="163"/>
      <c r="ROS298" s="163"/>
      <c r="ROT298" s="579"/>
      <c r="ROU298" s="581"/>
      <c r="ROV298" s="163"/>
      <c r="ROW298" s="163"/>
      <c r="ROX298" s="579"/>
      <c r="ROY298" s="581"/>
      <c r="ROZ298" s="163"/>
      <c r="RPA298" s="163"/>
      <c r="RPB298" s="579"/>
      <c r="RPC298" s="581"/>
      <c r="RPD298" s="163"/>
      <c r="RPE298" s="163"/>
      <c r="RPF298" s="579"/>
      <c r="RPG298" s="581"/>
      <c r="RPH298" s="163"/>
      <c r="RPI298" s="163"/>
      <c r="RPJ298" s="579"/>
      <c r="RPK298" s="581"/>
      <c r="RPL298" s="163"/>
      <c r="RPM298" s="163"/>
      <c r="RPN298" s="579"/>
      <c r="RPO298" s="581"/>
      <c r="RPP298" s="163"/>
      <c r="RPQ298" s="163"/>
      <c r="RPR298" s="579"/>
      <c r="RPS298" s="581"/>
      <c r="RPT298" s="163"/>
      <c r="RPU298" s="163"/>
      <c r="RPV298" s="579"/>
      <c r="RPW298" s="581"/>
      <c r="RPX298" s="163"/>
      <c r="RPY298" s="163"/>
      <c r="RPZ298" s="579"/>
      <c r="RQA298" s="581"/>
      <c r="RQB298" s="163"/>
      <c r="RQC298" s="163"/>
      <c r="RQD298" s="579"/>
      <c r="RQE298" s="581"/>
      <c r="RQF298" s="163"/>
      <c r="RQG298" s="163"/>
      <c r="RQH298" s="579"/>
      <c r="RQI298" s="581"/>
      <c r="RQJ298" s="163"/>
      <c r="RQK298" s="163"/>
      <c r="RQL298" s="579"/>
      <c r="RQM298" s="581"/>
      <c r="RQN298" s="163"/>
      <c r="RQO298" s="163"/>
      <c r="RQP298" s="579"/>
      <c r="RQQ298" s="581"/>
      <c r="RQR298" s="163"/>
      <c r="RQS298" s="163"/>
      <c r="RQT298" s="579"/>
      <c r="RQU298" s="581"/>
      <c r="RQV298" s="163"/>
      <c r="RQW298" s="163"/>
      <c r="RQX298" s="579"/>
      <c r="RQY298" s="581"/>
      <c r="RQZ298" s="163"/>
      <c r="RRA298" s="163"/>
      <c r="RRB298" s="579"/>
      <c r="RRC298" s="581"/>
      <c r="RRD298" s="163"/>
      <c r="RRE298" s="163"/>
      <c r="RRF298" s="579"/>
      <c r="RRG298" s="581"/>
      <c r="RRH298" s="163"/>
      <c r="RRI298" s="163"/>
      <c r="RRJ298" s="579"/>
      <c r="RRK298" s="581"/>
      <c r="RRL298" s="163"/>
      <c r="RRM298" s="163"/>
      <c r="RRN298" s="579"/>
      <c r="RRO298" s="581"/>
      <c r="RRP298" s="163"/>
      <c r="RRQ298" s="163"/>
      <c r="RRR298" s="579"/>
      <c r="RRS298" s="581"/>
      <c r="RRT298" s="163"/>
      <c r="RRU298" s="163"/>
      <c r="RRV298" s="579"/>
      <c r="RRW298" s="581"/>
      <c r="RRX298" s="163"/>
      <c r="RRY298" s="163"/>
      <c r="RRZ298" s="579"/>
      <c r="RSA298" s="581"/>
      <c r="RSB298" s="163"/>
      <c r="RSC298" s="163"/>
      <c r="RSD298" s="579"/>
      <c r="RSE298" s="581"/>
      <c r="RSF298" s="163"/>
      <c r="RSG298" s="163"/>
      <c r="RSH298" s="579"/>
      <c r="RSI298" s="581"/>
      <c r="RSJ298" s="163"/>
      <c r="RSK298" s="163"/>
      <c r="RSL298" s="579"/>
      <c r="RSM298" s="581"/>
      <c r="RSN298" s="163"/>
      <c r="RSO298" s="163"/>
      <c r="RSP298" s="579"/>
      <c r="RSQ298" s="581"/>
      <c r="RSR298" s="163"/>
      <c r="RSS298" s="163"/>
      <c r="RST298" s="579"/>
      <c r="RSU298" s="581"/>
      <c r="RSV298" s="163"/>
      <c r="RSW298" s="163"/>
      <c r="RSX298" s="579"/>
      <c r="RSY298" s="581"/>
      <c r="RSZ298" s="163"/>
      <c r="RTA298" s="163"/>
      <c r="RTB298" s="579"/>
      <c r="RTC298" s="581"/>
      <c r="RTD298" s="163"/>
      <c r="RTE298" s="163"/>
      <c r="RTF298" s="579"/>
      <c r="RTG298" s="581"/>
      <c r="RTH298" s="163"/>
      <c r="RTI298" s="163"/>
      <c r="RTJ298" s="579"/>
      <c r="RTK298" s="581"/>
      <c r="RTL298" s="163"/>
      <c r="RTM298" s="163"/>
      <c r="RTN298" s="579"/>
      <c r="RTO298" s="581"/>
      <c r="RTP298" s="163"/>
      <c r="RTQ298" s="163"/>
      <c r="RTR298" s="579"/>
      <c r="RTS298" s="581"/>
      <c r="RTT298" s="163"/>
      <c r="RTU298" s="163"/>
      <c r="RTV298" s="579"/>
      <c r="RTW298" s="581"/>
      <c r="RTX298" s="163"/>
      <c r="RTY298" s="163"/>
      <c r="RTZ298" s="579"/>
      <c r="RUA298" s="581"/>
      <c r="RUB298" s="163"/>
      <c r="RUC298" s="163"/>
      <c r="RUD298" s="579"/>
      <c r="RUE298" s="581"/>
      <c r="RUF298" s="163"/>
      <c r="RUG298" s="163"/>
      <c r="RUH298" s="579"/>
      <c r="RUI298" s="581"/>
      <c r="RUJ298" s="163"/>
      <c r="RUK298" s="163"/>
      <c r="RUL298" s="579"/>
      <c r="RUM298" s="581"/>
      <c r="RUN298" s="163"/>
      <c r="RUO298" s="163"/>
      <c r="RUP298" s="579"/>
      <c r="RUQ298" s="581"/>
      <c r="RUR298" s="163"/>
      <c r="RUS298" s="163"/>
      <c r="RUT298" s="579"/>
      <c r="RUU298" s="581"/>
      <c r="RUV298" s="163"/>
      <c r="RUW298" s="163"/>
      <c r="RUX298" s="579"/>
      <c r="RUY298" s="581"/>
      <c r="RUZ298" s="163"/>
      <c r="RVA298" s="163"/>
      <c r="RVB298" s="579"/>
      <c r="RVC298" s="581"/>
      <c r="RVD298" s="163"/>
      <c r="RVE298" s="163"/>
      <c r="RVF298" s="579"/>
      <c r="RVG298" s="581"/>
      <c r="RVH298" s="163"/>
      <c r="RVI298" s="163"/>
      <c r="RVJ298" s="579"/>
      <c r="RVK298" s="581"/>
      <c r="RVL298" s="163"/>
      <c r="RVM298" s="163"/>
      <c r="RVN298" s="579"/>
      <c r="RVO298" s="581"/>
      <c r="RVP298" s="163"/>
      <c r="RVQ298" s="163"/>
      <c r="RVR298" s="579"/>
      <c r="RVS298" s="581"/>
      <c r="RVT298" s="163"/>
      <c r="RVU298" s="163"/>
      <c r="RVV298" s="579"/>
      <c r="RVW298" s="581"/>
      <c r="RVX298" s="163"/>
      <c r="RVY298" s="163"/>
      <c r="RVZ298" s="579"/>
      <c r="RWA298" s="581"/>
      <c r="RWB298" s="163"/>
      <c r="RWC298" s="163"/>
      <c r="RWD298" s="579"/>
      <c r="RWE298" s="581"/>
      <c r="RWF298" s="163"/>
      <c r="RWG298" s="163"/>
      <c r="RWH298" s="579"/>
      <c r="RWI298" s="581"/>
      <c r="RWJ298" s="163"/>
      <c r="RWK298" s="163"/>
      <c r="RWL298" s="579"/>
      <c r="RWM298" s="581"/>
      <c r="RWN298" s="163"/>
      <c r="RWO298" s="163"/>
      <c r="RWP298" s="579"/>
      <c r="RWQ298" s="581"/>
      <c r="RWR298" s="163"/>
      <c r="RWS298" s="163"/>
      <c r="RWT298" s="579"/>
      <c r="RWU298" s="581"/>
      <c r="RWV298" s="163"/>
      <c r="RWW298" s="163"/>
      <c r="RWX298" s="579"/>
      <c r="RWY298" s="581"/>
      <c r="RWZ298" s="163"/>
      <c r="RXA298" s="163"/>
      <c r="RXB298" s="579"/>
      <c r="RXC298" s="581"/>
      <c r="RXD298" s="163"/>
      <c r="RXE298" s="163"/>
      <c r="RXF298" s="579"/>
      <c r="RXG298" s="581"/>
      <c r="RXH298" s="163"/>
      <c r="RXI298" s="163"/>
      <c r="RXJ298" s="579"/>
      <c r="RXK298" s="581"/>
      <c r="RXL298" s="163"/>
      <c r="RXM298" s="163"/>
      <c r="RXN298" s="579"/>
      <c r="RXO298" s="581"/>
      <c r="RXP298" s="163"/>
      <c r="RXQ298" s="163"/>
      <c r="RXR298" s="579"/>
      <c r="RXS298" s="581"/>
      <c r="RXT298" s="163"/>
      <c r="RXU298" s="163"/>
      <c r="RXV298" s="579"/>
      <c r="RXW298" s="581"/>
      <c r="RXX298" s="163"/>
      <c r="RXY298" s="163"/>
      <c r="RXZ298" s="579"/>
      <c r="RYA298" s="581"/>
      <c r="RYB298" s="163"/>
      <c r="RYC298" s="163"/>
      <c r="RYD298" s="579"/>
      <c r="RYE298" s="581"/>
      <c r="RYF298" s="163"/>
      <c r="RYG298" s="163"/>
      <c r="RYH298" s="579"/>
      <c r="RYI298" s="581"/>
      <c r="RYJ298" s="163"/>
      <c r="RYK298" s="163"/>
      <c r="RYL298" s="579"/>
      <c r="RYM298" s="581"/>
      <c r="RYN298" s="163"/>
      <c r="RYO298" s="163"/>
      <c r="RYP298" s="579"/>
      <c r="RYQ298" s="581"/>
      <c r="RYR298" s="163"/>
      <c r="RYS298" s="163"/>
      <c r="RYT298" s="579"/>
      <c r="RYU298" s="581"/>
      <c r="RYV298" s="163"/>
      <c r="RYW298" s="163"/>
      <c r="RYX298" s="579"/>
      <c r="RYY298" s="581"/>
      <c r="RYZ298" s="163"/>
      <c r="RZA298" s="163"/>
      <c r="RZB298" s="579"/>
      <c r="RZC298" s="581"/>
      <c r="RZD298" s="163"/>
      <c r="RZE298" s="163"/>
      <c r="RZF298" s="579"/>
      <c r="RZG298" s="581"/>
      <c r="RZH298" s="163"/>
      <c r="RZI298" s="163"/>
      <c r="RZJ298" s="579"/>
      <c r="RZK298" s="581"/>
      <c r="RZL298" s="163"/>
      <c r="RZM298" s="163"/>
      <c r="RZN298" s="579"/>
      <c r="RZO298" s="581"/>
      <c r="RZP298" s="163"/>
      <c r="RZQ298" s="163"/>
      <c r="RZR298" s="579"/>
      <c r="RZS298" s="581"/>
      <c r="RZT298" s="163"/>
      <c r="RZU298" s="163"/>
      <c r="RZV298" s="579"/>
      <c r="RZW298" s="581"/>
      <c r="RZX298" s="163"/>
      <c r="RZY298" s="163"/>
      <c r="RZZ298" s="579"/>
      <c r="SAA298" s="581"/>
      <c r="SAB298" s="163"/>
      <c r="SAC298" s="163"/>
      <c r="SAD298" s="579"/>
      <c r="SAE298" s="581"/>
      <c r="SAF298" s="163"/>
      <c r="SAG298" s="163"/>
      <c r="SAH298" s="579"/>
      <c r="SAI298" s="581"/>
      <c r="SAJ298" s="163"/>
      <c r="SAK298" s="163"/>
      <c r="SAL298" s="579"/>
      <c r="SAM298" s="581"/>
      <c r="SAN298" s="163"/>
      <c r="SAO298" s="163"/>
      <c r="SAP298" s="579"/>
      <c r="SAQ298" s="581"/>
      <c r="SAR298" s="163"/>
      <c r="SAS298" s="163"/>
      <c r="SAT298" s="579"/>
      <c r="SAU298" s="581"/>
      <c r="SAV298" s="163"/>
      <c r="SAW298" s="163"/>
      <c r="SAX298" s="579"/>
      <c r="SAY298" s="581"/>
      <c r="SAZ298" s="163"/>
      <c r="SBA298" s="163"/>
      <c r="SBB298" s="579"/>
      <c r="SBC298" s="581"/>
      <c r="SBD298" s="163"/>
      <c r="SBE298" s="163"/>
      <c r="SBF298" s="579"/>
      <c r="SBG298" s="581"/>
      <c r="SBH298" s="163"/>
      <c r="SBI298" s="163"/>
      <c r="SBJ298" s="579"/>
      <c r="SBK298" s="581"/>
      <c r="SBL298" s="163"/>
      <c r="SBM298" s="163"/>
      <c r="SBN298" s="579"/>
      <c r="SBO298" s="581"/>
      <c r="SBP298" s="163"/>
      <c r="SBQ298" s="163"/>
      <c r="SBR298" s="579"/>
      <c r="SBS298" s="581"/>
      <c r="SBT298" s="163"/>
      <c r="SBU298" s="163"/>
      <c r="SBV298" s="579"/>
      <c r="SBW298" s="581"/>
      <c r="SBX298" s="163"/>
      <c r="SBY298" s="163"/>
      <c r="SBZ298" s="579"/>
      <c r="SCA298" s="581"/>
      <c r="SCB298" s="163"/>
      <c r="SCC298" s="163"/>
      <c r="SCD298" s="579"/>
      <c r="SCE298" s="581"/>
      <c r="SCF298" s="163"/>
      <c r="SCG298" s="163"/>
      <c r="SCH298" s="579"/>
      <c r="SCI298" s="581"/>
      <c r="SCJ298" s="163"/>
      <c r="SCK298" s="163"/>
      <c r="SCL298" s="579"/>
      <c r="SCM298" s="581"/>
      <c r="SCN298" s="163"/>
      <c r="SCO298" s="163"/>
      <c r="SCP298" s="579"/>
      <c r="SCQ298" s="581"/>
      <c r="SCR298" s="163"/>
      <c r="SCS298" s="163"/>
      <c r="SCT298" s="579"/>
      <c r="SCU298" s="581"/>
      <c r="SCV298" s="163"/>
      <c r="SCW298" s="163"/>
      <c r="SCX298" s="579"/>
      <c r="SCY298" s="581"/>
      <c r="SCZ298" s="163"/>
      <c r="SDA298" s="163"/>
      <c r="SDB298" s="579"/>
      <c r="SDC298" s="581"/>
      <c r="SDD298" s="163"/>
      <c r="SDE298" s="163"/>
      <c r="SDF298" s="579"/>
      <c r="SDG298" s="581"/>
      <c r="SDH298" s="163"/>
      <c r="SDI298" s="163"/>
      <c r="SDJ298" s="579"/>
      <c r="SDK298" s="581"/>
      <c r="SDL298" s="163"/>
      <c r="SDM298" s="163"/>
      <c r="SDN298" s="579"/>
      <c r="SDO298" s="581"/>
      <c r="SDP298" s="163"/>
      <c r="SDQ298" s="163"/>
      <c r="SDR298" s="579"/>
      <c r="SDS298" s="581"/>
      <c r="SDT298" s="163"/>
      <c r="SDU298" s="163"/>
      <c r="SDV298" s="579"/>
      <c r="SDW298" s="581"/>
      <c r="SDX298" s="163"/>
      <c r="SDY298" s="163"/>
      <c r="SDZ298" s="579"/>
      <c r="SEA298" s="581"/>
      <c r="SEB298" s="163"/>
      <c r="SEC298" s="163"/>
      <c r="SED298" s="579"/>
      <c r="SEE298" s="581"/>
      <c r="SEF298" s="163"/>
      <c r="SEG298" s="163"/>
      <c r="SEH298" s="579"/>
      <c r="SEI298" s="581"/>
      <c r="SEJ298" s="163"/>
      <c r="SEK298" s="163"/>
      <c r="SEL298" s="579"/>
      <c r="SEM298" s="581"/>
      <c r="SEN298" s="163"/>
      <c r="SEO298" s="163"/>
      <c r="SEP298" s="579"/>
      <c r="SEQ298" s="581"/>
      <c r="SER298" s="163"/>
      <c r="SES298" s="163"/>
      <c r="SET298" s="579"/>
      <c r="SEU298" s="581"/>
      <c r="SEV298" s="163"/>
      <c r="SEW298" s="163"/>
      <c r="SEX298" s="579"/>
      <c r="SEY298" s="581"/>
      <c r="SEZ298" s="163"/>
      <c r="SFA298" s="163"/>
      <c r="SFB298" s="579"/>
      <c r="SFC298" s="581"/>
      <c r="SFD298" s="163"/>
      <c r="SFE298" s="163"/>
      <c r="SFF298" s="579"/>
      <c r="SFG298" s="581"/>
      <c r="SFH298" s="163"/>
      <c r="SFI298" s="163"/>
      <c r="SFJ298" s="579"/>
      <c r="SFK298" s="581"/>
      <c r="SFL298" s="163"/>
      <c r="SFM298" s="163"/>
      <c r="SFN298" s="579"/>
      <c r="SFO298" s="581"/>
      <c r="SFP298" s="163"/>
      <c r="SFQ298" s="163"/>
      <c r="SFR298" s="579"/>
      <c r="SFS298" s="581"/>
      <c r="SFT298" s="163"/>
      <c r="SFU298" s="163"/>
      <c r="SFV298" s="579"/>
      <c r="SFW298" s="581"/>
      <c r="SFX298" s="163"/>
      <c r="SFY298" s="163"/>
      <c r="SFZ298" s="579"/>
      <c r="SGA298" s="581"/>
      <c r="SGB298" s="163"/>
      <c r="SGC298" s="163"/>
      <c r="SGD298" s="579"/>
      <c r="SGE298" s="581"/>
      <c r="SGF298" s="163"/>
      <c r="SGG298" s="163"/>
      <c r="SGH298" s="579"/>
      <c r="SGI298" s="581"/>
      <c r="SGJ298" s="163"/>
      <c r="SGK298" s="163"/>
      <c r="SGL298" s="579"/>
      <c r="SGM298" s="581"/>
      <c r="SGN298" s="163"/>
      <c r="SGO298" s="163"/>
      <c r="SGP298" s="579"/>
      <c r="SGQ298" s="581"/>
      <c r="SGR298" s="163"/>
      <c r="SGS298" s="163"/>
      <c r="SGT298" s="579"/>
      <c r="SGU298" s="581"/>
      <c r="SGV298" s="163"/>
      <c r="SGW298" s="163"/>
      <c r="SGX298" s="579"/>
      <c r="SGY298" s="581"/>
      <c r="SGZ298" s="163"/>
      <c r="SHA298" s="163"/>
      <c r="SHB298" s="579"/>
      <c r="SHC298" s="581"/>
      <c r="SHD298" s="163"/>
      <c r="SHE298" s="163"/>
      <c r="SHF298" s="579"/>
      <c r="SHG298" s="581"/>
      <c r="SHH298" s="163"/>
      <c r="SHI298" s="163"/>
      <c r="SHJ298" s="579"/>
      <c r="SHK298" s="581"/>
      <c r="SHL298" s="163"/>
      <c r="SHM298" s="163"/>
      <c r="SHN298" s="579"/>
      <c r="SHO298" s="581"/>
      <c r="SHP298" s="163"/>
      <c r="SHQ298" s="163"/>
      <c r="SHR298" s="579"/>
      <c r="SHS298" s="581"/>
      <c r="SHT298" s="163"/>
      <c r="SHU298" s="163"/>
      <c r="SHV298" s="579"/>
      <c r="SHW298" s="581"/>
      <c r="SHX298" s="163"/>
      <c r="SHY298" s="163"/>
      <c r="SHZ298" s="579"/>
      <c r="SIA298" s="581"/>
      <c r="SIB298" s="163"/>
      <c r="SIC298" s="163"/>
      <c r="SID298" s="579"/>
      <c r="SIE298" s="581"/>
      <c r="SIF298" s="163"/>
      <c r="SIG298" s="163"/>
      <c r="SIH298" s="579"/>
      <c r="SII298" s="581"/>
      <c r="SIJ298" s="163"/>
      <c r="SIK298" s="163"/>
      <c r="SIL298" s="579"/>
      <c r="SIM298" s="581"/>
      <c r="SIN298" s="163"/>
      <c r="SIO298" s="163"/>
      <c r="SIP298" s="579"/>
      <c r="SIQ298" s="581"/>
      <c r="SIR298" s="163"/>
      <c r="SIS298" s="163"/>
      <c r="SIT298" s="579"/>
      <c r="SIU298" s="581"/>
      <c r="SIV298" s="163"/>
      <c r="SIW298" s="163"/>
      <c r="SIX298" s="579"/>
      <c r="SIY298" s="581"/>
      <c r="SIZ298" s="163"/>
      <c r="SJA298" s="163"/>
      <c r="SJB298" s="579"/>
      <c r="SJC298" s="581"/>
      <c r="SJD298" s="163"/>
      <c r="SJE298" s="163"/>
      <c r="SJF298" s="579"/>
      <c r="SJG298" s="581"/>
      <c r="SJH298" s="163"/>
      <c r="SJI298" s="163"/>
      <c r="SJJ298" s="579"/>
      <c r="SJK298" s="581"/>
      <c r="SJL298" s="163"/>
      <c r="SJM298" s="163"/>
      <c r="SJN298" s="579"/>
      <c r="SJO298" s="581"/>
      <c r="SJP298" s="163"/>
      <c r="SJQ298" s="163"/>
      <c r="SJR298" s="579"/>
      <c r="SJS298" s="581"/>
      <c r="SJT298" s="163"/>
      <c r="SJU298" s="163"/>
      <c r="SJV298" s="579"/>
      <c r="SJW298" s="581"/>
      <c r="SJX298" s="163"/>
      <c r="SJY298" s="163"/>
      <c r="SJZ298" s="579"/>
      <c r="SKA298" s="581"/>
      <c r="SKB298" s="163"/>
      <c r="SKC298" s="163"/>
      <c r="SKD298" s="579"/>
      <c r="SKE298" s="581"/>
      <c r="SKF298" s="163"/>
      <c r="SKG298" s="163"/>
      <c r="SKH298" s="579"/>
      <c r="SKI298" s="581"/>
      <c r="SKJ298" s="163"/>
      <c r="SKK298" s="163"/>
      <c r="SKL298" s="579"/>
      <c r="SKM298" s="581"/>
      <c r="SKN298" s="163"/>
      <c r="SKO298" s="163"/>
      <c r="SKP298" s="579"/>
      <c r="SKQ298" s="581"/>
      <c r="SKR298" s="163"/>
      <c r="SKS298" s="163"/>
      <c r="SKT298" s="579"/>
      <c r="SKU298" s="581"/>
      <c r="SKV298" s="163"/>
      <c r="SKW298" s="163"/>
      <c r="SKX298" s="579"/>
      <c r="SKY298" s="581"/>
      <c r="SKZ298" s="163"/>
      <c r="SLA298" s="163"/>
      <c r="SLB298" s="579"/>
      <c r="SLC298" s="581"/>
      <c r="SLD298" s="163"/>
      <c r="SLE298" s="163"/>
      <c r="SLF298" s="579"/>
      <c r="SLG298" s="581"/>
      <c r="SLH298" s="163"/>
      <c r="SLI298" s="163"/>
      <c r="SLJ298" s="579"/>
      <c r="SLK298" s="581"/>
      <c r="SLL298" s="163"/>
      <c r="SLM298" s="163"/>
      <c r="SLN298" s="579"/>
      <c r="SLO298" s="581"/>
      <c r="SLP298" s="163"/>
      <c r="SLQ298" s="163"/>
      <c r="SLR298" s="579"/>
      <c r="SLS298" s="581"/>
      <c r="SLT298" s="163"/>
      <c r="SLU298" s="163"/>
      <c r="SLV298" s="579"/>
      <c r="SLW298" s="581"/>
      <c r="SLX298" s="163"/>
      <c r="SLY298" s="163"/>
      <c r="SLZ298" s="579"/>
      <c r="SMA298" s="581"/>
      <c r="SMB298" s="163"/>
      <c r="SMC298" s="163"/>
      <c r="SMD298" s="579"/>
      <c r="SME298" s="581"/>
      <c r="SMF298" s="163"/>
      <c r="SMG298" s="163"/>
      <c r="SMH298" s="579"/>
      <c r="SMI298" s="581"/>
      <c r="SMJ298" s="163"/>
      <c r="SMK298" s="163"/>
      <c r="SML298" s="579"/>
      <c r="SMM298" s="581"/>
      <c r="SMN298" s="163"/>
      <c r="SMO298" s="163"/>
      <c r="SMP298" s="579"/>
      <c r="SMQ298" s="581"/>
      <c r="SMR298" s="163"/>
      <c r="SMS298" s="163"/>
      <c r="SMT298" s="579"/>
      <c r="SMU298" s="581"/>
      <c r="SMV298" s="163"/>
      <c r="SMW298" s="163"/>
      <c r="SMX298" s="579"/>
      <c r="SMY298" s="581"/>
      <c r="SMZ298" s="163"/>
      <c r="SNA298" s="163"/>
      <c r="SNB298" s="579"/>
      <c r="SNC298" s="581"/>
      <c r="SND298" s="163"/>
      <c r="SNE298" s="163"/>
      <c r="SNF298" s="579"/>
      <c r="SNG298" s="581"/>
      <c r="SNH298" s="163"/>
      <c r="SNI298" s="163"/>
      <c r="SNJ298" s="579"/>
      <c r="SNK298" s="581"/>
      <c r="SNL298" s="163"/>
      <c r="SNM298" s="163"/>
      <c r="SNN298" s="579"/>
      <c r="SNO298" s="581"/>
      <c r="SNP298" s="163"/>
      <c r="SNQ298" s="163"/>
      <c r="SNR298" s="579"/>
      <c r="SNS298" s="581"/>
      <c r="SNT298" s="163"/>
      <c r="SNU298" s="163"/>
      <c r="SNV298" s="579"/>
      <c r="SNW298" s="581"/>
      <c r="SNX298" s="163"/>
      <c r="SNY298" s="163"/>
      <c r="SNZ298" s="579"/>
      <c r="SOA298" s="581"/>
      <c r="SOB298" s="163"/>
      <c r="SOC298" s="163"/>
      <c r="SOD298" s="579"/>
      <c r="SOE298" s="581"/>
      <c r="SOF298" s="163"/>
      <c r="SOG298" s="163"/>
      <c r="SOH298" s="579"/>
      <c r="SOI298" s="581"/>
      <c r="SOJ298" s="163"/>
      <c r="SOK298" s="163"/>
      <c r="SOL298" s="579"/>
      <c r="SOM298" s="581"/>
      <c r="SON298" s="163"/>
      <c r="SOO298" s="163"/>
      <c r="SOP298" s="579"/>
      <c r="SOQ298" s="581"/>
      <c r="SOR298" s="163"/>
      <c r="SOS298" s="163"/>
      <c r="SOT298" s="579"/>
      <c r="SOU298" s="581"/>
      <c r="SOV298" s="163"/>
      <c r="SOW298" s="163"/>
      <c r="SOX298" s="579"/>
      <c r="SOY298" s="581"/>
      <c r="SOZ298" s="163"/>
      <c r="SPA298" s="163"/>
      <c r="SPB298" s="579"/>
      <c r="SPC298" s="581"/>
      <c r="SPD298" s="163"/>
      <c r="SPE298" s="163"/>
      <c r="SPF298" s="579"/>
      <c r="SPG298" s="581"/>
      <c r="SPH298" s="163"/>
      <c r="SPI298" s="163"/>
      <c r="SPJ298" s="579"/>
      <c r="SPK298" s="581"/>
      <c r="SPL298" s="163"/>
      <c r="SPM298" s="163"/>
      <c r="SPN298" s="579"/>
      <c r="SPO298" s="581"/>
      <c r="SPP298" s="163"/>
      <c r="SPQ298" s="163"/>
      <c r="SPR298" s="579"/>
      <c r="SPS298" s="581"/>
      <c r="SPT298" s="163"/>
      <c r="SPU298" s="163"/>
      <c r="SPV298" s="579"/>
      <c r="SPW298" s="581"/>
      <c r="SPX298" s="163"/>
      <c r="SPY298" s="163"/>
      <c r="SPZ298" s="579"/>
      <c r="SQA298" s="581"/>
      <c r="SQB298" s="163"/>
      <c r="SQC298" s="163"/>
      <c r="SQD298" s="579"/>
      <c r="SQE298" s="581"/>
      <c r="SQF298" s="163"/>
      <c r="SQG298" s="163"/>
      <c r="SQH298" s="579"/>
      <c r="SQI298" s="581"/>
      <c r="SQJ298" s="163"/>
      <c r="SQK298" s="163"/>
      <c r="SQL298" s="579"/>
      <c r="SQM298" s="581"/>
      <c r="SQN298" s="163"/>
      <c r="SQO298" s="163"/>
      <c r="SQP298" s="579"/>
      <c r="SQQ298" s="581"/>
      <c r="SQR298" s="163"/>
      <c r="SQS298" s="163"/>
      <c r="SQT298" s="579"/>
      <c r="SQU298" s="581"/>
      <c r="SQV298" s="163"/>
      <c r="SQW298" s="163"/>
      <c r="SQX298" s="579"/>
      <c r="SQY298" s="581"/>
      <c r="SQZ298" s="163"/>
      <c r="SRA298" s="163"/>
      <c r="SRB298" s="579"/>
      <c r="SRC298" s="581"/>
      <c r="SRD298" s="163"/>
      <c r="SRE298" s="163"/>
      <c r="SRF298" s="579"/>
      <c r="SRG298" s="581"/>
      <c r="SRH298" s="163"/>
      <c r="SRI298" s="163"/>
      <c r="SRJ298" s="579"/>
      <c r="SRK298" s="581"/>
      <c r="SRL298" s="163"/>
      <c r="SRM298" s="163"/>
      <c r="SRN298" s="579"/>
      <c r="SRO298" s="581"/>
      <c r="SRP298" s="163"/>
      <c r="SRQ298" s="163"/>
      <c r="SRR298" s="579"/>
      <c r="SRS298" s="581"/>
      <c r="SRT298" s="163"/>
      <c r="SRU298" s="163"/>
      <c r="SRV298" s="579"/>
      <c r="SRW298" s="581"/>
      <c r="SRX298" s="163"/>
      <c r="SRY298" s="163"/>
      <c r="SRZ298" s="579"/>
      <c r="SSA298" s="581"/>
      <c r="SSB298" s="163"/>
      <c r="SSC298" s="163"/>
      <c r="SSD298" s="579"/>
      <c r="SSE298" s="581"/>
      <c r="SSF298" s="163"/>
      <c r="SSG298" s="163"/>
      <c r="SSH298" s="579"/>
      <c r="SSI298" s="581"/>
      <c r="SSJ298" s="163"/>
      <c r="SSK298" s="163"/>
      <c r="SSL298" s="579"/>
      <c r="SSM298" s="581"/>
      <c r="SSN298" s="163"/>
      <c r="SSO298" s="163"/>
      <c r="SSP298" s="579"/>
      <c r="SSQ298" s="581"/>
      <c r="SSR298" s="163"/>
      <c r="SSS298" s="163"/>
      <c r="SST298" s="579"/>
      <c r="SSU298" s="581"/>
      <c r="SSV298" s="163"/>
      <c r="SSW298" s="163"/>
      <c r="SSX298" s="579"/>
      <c r="SSY298" s="581"/>
      <c r="SSZ298" s="163"/>
      <c r="STA298" s="163"/>
      <c r="STB298" s="579"/>
      <c r="STC298" s="581"/>
      <c r="STD298" s="163"/>
      <c r="STE298" s="163"/>
      <c r="STF298" s="579"/>
      <c r="STG298" s="581"/>
      <c r="STH298" s="163"/>
      <c r="STI298" s="163"/>
      <c r="STJ298" s="579"/>
      <c r="STK298" s="581"/>
      <c r="STL298" s="163"/>
      <c r="STM298" s="163"/>
      <c r="STN298" s="579"/>
      <c r="STO298" s="581"/>
      <c r="STP298" s="163"/>
      <c r="STQ298" s="163"/>
      <c r="STR298" s="579"/>
      <c r="STS298" s="581"/>
      <c r="STT298" s="163"/>
      <c r="STU298" s="163"/>
      <c r="STV298" s="579"/>
      <c r="STW298" s="581"/>
      <c r="STX298" s="163"/>
      <c r="STY298" s="163"/>
      <c r="STZ298" s="579"/>
      <c r="SUA298" s="581"/>
      <c r="SUB298" s="163"/>
      <c r="SUC298" s="163"/>
      <c r="SUD298" s="579"/>
      <c r="SUE298" s="581"/>
      <c r="SUF298" s="163"/>
      <c r="SUG298" s="163"/>
      <c r="SUH298" s="579"/>
      <c r="SUI298" s="581"/>
      <c r="SUJ298" s="163"/>
      <c r="SUK298" s="163"/>
      <c r="SUL298" s="579"/>
      <c r="SUM298" s="581"/>
      <c r="SUN298" s="163"/>
      <c r="SUO298" s="163"/>
      <c r="SUP298" s="579"/>
      <c r="SUQ298" s="581"/>
      <c r="SUR298" s="163"/>
      <c r="SUS298" s="163"/>
      <c r="SUT298" s="579"/>
      <c r="SUU298" s="581"/>
      <c r="SUV298" s="163"/>
      <c r="SUW298" s="163"/>
      <c r="SUX298" s="579"/>
      <c r="SUY298" s="581"/>
      <c r="SUZ298" s="163"/>
      <c r="SVA298" s="163"/>
      <c r="SVB298" s="579"/>
      <c r="SVC298" s="581"/>
      <c r="SVD298" s="163"/>
      <c r="SVE298" s="163"/>
      <c r="SVF298" s="579"/>
      <c r="SVG298" s="581"/>
      <c r="SVH298" s="163"/>
      <c r="SVI298" s="163"/>
      <c r="SVJ298" s="579"/>
      <c r="SVK298" s="581"/>
      <c r="SVL298" s="163"/>
      <c r="SVM298" s="163"/>
      <c r="SVN298" s="579"/>
      <c r="SVO298" s="581"/>
      <c r="SVP298" s="163"/>
      <c r="SVQ298" s="163"/>
      <c r="SVR298" s="579"/>
      <c r="SVS298" s="581"/>
      <c r="SVT298" s="163"/>
      <c r="SVU298" s="163"/>
      <c r="SVV298" s="579"/>
      <c r="SVW298" s="581"/>
      <c r="SVX298" s="163"/>
      <c r="SVY298" s="163"/>
      <c r="SVZ298" s="579"/>
      <c r="SWA298" s="581"/>
      <c r="SWB298" s="163"/>
      <c r="SWC298" s="163"/>
      <c r="SWD298" s="579"/>
      <c r="SWE298" s="581"/>
      <c r="SWF298" s="163"/>
      <c r="SWG298" s="163"/>
      <c r="SWH298" s="579"/>
      <c r="SWI298" s="581"/>
      <c r="SWJ298" s="163"/>
      <c r="SWK298" s="163"/>
      <c r="SWL298" s="579"/>
      <c r="SWM298" s="581"/>
      <c r="SWN298" s="163"/>
      <c r="SWO298" s="163"/>
      <c r="SWP298" s="579"/>
      <c r="SWQ298" s="581"/>
      <c r="SWR298" s="163"/>
      <c r="SWS298" s="163"/>
      <c r="SWT298" s="579"/>
      <c r="SWU298" s="581"/>
      <c r="SWV298" s="163"/>
      <c r="SWW298" s="163"/>
      <c r="SWX298" s="579"/>
      <c r="SWY298" s="581"/>
      <c r="SWZ298" s="163"/>
      <c r="SXA298" s="163"/>
      <c r="SXB298" s="579"/>
      <c r="SXC298" s="581"/>
      <c r="SXD298" s="163"/>
      <c r="SXE298" s="163"/>
      <c r="SXF298" s="579"/>
      <c r="SXG298" s="581"/>
      <c r="SXH298" s="163"/>
      <c r="SXI298" s="163"/>
      <c r="SXJ298" s="579"/>
      <c r="SXK298" s="581"/>
      <c r="SXL298" s="163"/>
      <c r="SXM298" s="163"/>
      <c r="SXN298" s="579"/>
      <c r="SXO298" s="581"/>
      <c r="SXP298" s="163"/>
      <c r="SXQ298" s="163"/>
      <c r="SXR298" s="579"/>
      <c r="SXS298" s="581"/>
      <c r="SXT298" s="163"/>
      <c r="SXU298" s="163"/>
      <c r="SXV298" s="579"/>
      <c r="SXW298" s="581"/>
      <c r="SXX298" s="163"/>
      <c r="SXY298" s="163"/>
      <c r="SXZ298" s="579"/>
      <c r="SYA298" s="581"/>
      <c r="SYB298" s="163"/>
      <c r="SYC298" s="163"/>
      <c r="SYD298" s="579"/>
      <c r="SYE298" s="581"/>
      <c r="SYF298" s="163"/>
      <c r="SYG298" s="163"/>
      <c r="SYH298" s="579"/>
      <c r="SYI298" s="581"/>
      <c r="SYJ298" s="163"/>
      <c r="SYK298" s="163"/>
      <c r="SYL298" s="579"/>
      <c r="SYM298" s="581"/>
      <c r="SYN298" s="163"/>
      <c r="SYO298" s="163"/>
      <c r="SYP298" s="579"/>
      <c r="SYQ298" s="581"/>
      <c r="SYR298" s="163"/>
      <c r="SYS298" s="163"/>
      <c r="SYT298" s="579"/>
      <c r="SYU298" s="581"/>
      <c r="SYV298" s="163"/>
      <c r="SYW298" s="163"/>
      <c r="SYX298" s="579"/>
      <c r="SYY298" s="581"/>
      <c r="SYZ298" s="163"/>
      <c r="SZA298" s="163"/>
      <c r="SZB298" s="579"/>
      <c r="SZC298" s="581"/>
      <c r="SZD298" s="163"/>
      <c r="SZE298" s="163"/>
      <c r="SZF298" s="579"/>
      <c r="SZG298" s="581"/>
      <c r="SZH298" s="163"/>
      <c r="SZI298" s="163"/>
      <c r="SZJ298" s="579"/>
      <c r="SZK298" s="581"/>
      <c r="SZL298" s="163"/>
      <c r="SZM298" s="163"/>
      <c r="SZN298" s="579"/>
      <c r="SZO298" s="581"/>
      <c r="SZP298" s="163"/>
      <c r="SZQ298" s="163"/>
      <c r="SZR298" s="579"/>
      <c r="SZS298" s="581"/>
      <c r="SZT298" s="163"/>
      <c r="SZU298" s="163"/>
      <c r="SZV298" s="579"/>
      <c r="SZW298" s="581"/>
      <c r="SZX298" s="163"/>
      <c r="SZY298" s="163"/>
      <c r="SZZ298" s="579"/>
      <c r="TAA298" s="581"/>
      <c r="TAB298" s="163"/>
      <c r="TAC298" s="163"/>
      <c r="TAD298" s="579"/>
      <c r="TAE298" s="581"/>
      <c r="TAF298" s="163"/>
      <c r="TAG298" s="163"/>
      <c r="TAH298" s="579"/>
      <c r="TAI298" s="581"/>
      <c r="TAJ298" s="163"/>
      <c r="TAK298" s="163"/>
      <c r="TAL298" s="579"/>
      <c r="TAM298" s="581"/>
      <c r="TAN298" s="163"/>
      <c r="TAO298" s="163"/>
      <c r="TAP298" s="579"/>
      <c r="TAQ298" s="581"/>
      <c r="TAR298" s="163"/>
      <c r="TAS298" s="163"/>
      <c r="TAT298" s="579"/>
      <c r="TAU298" s="581"/>
      <c r="TAV298" s="163"/>
      <c r="TAW298" s="163"/>
      <c r="TAX298" s="579"/>
      <c r="TAY298" s="581"/>
      <c r="TAZ298" s="163"/>
      <c r="TBA298" s="163"/>
      <c r="TBB298" s="579"/>
      <c r="TBC298" s="581"/>
      <c r="TBD298" s="163"/>
      <c r="TBE298" s="163"/>
      <c r="TBF298" s="579"/>
      <c r="TBG298" s="581"/>
      <c r="TBH298" s="163"/>
      <c r="TBI298" s="163"/>
      <c r="TBJ298" s="579"/>
      <c r="TBK298" s="581"/>
      <c r="TBL298" s="163"/>
      <c r="TBM298" s="163"/>
      <c r="TBN298" s="579"/>
      <c r="TBO298" s="581"/>
      <c r="TBP298" s="163"/>
      <c r="TBQ298" s="163"/>
      <c r="TBR298" s="579"/>
      <c r="TBS298" s="581"/>
      <c r="TBT298" s="163"/>
      <c r="TBU298" s="163"/>
      <c r="TBV298" s="579"/>
      <c r="TBW298" s="581"/>
      <c r="TBX298" s="163"/>
      <c r="TBY298" s="163"/>
      <c r="TBZ298" s="579"/>
      <c r="TCA298" s="581"/>
      <c r="TCB298" s="163"/>
      <c r="TCC298" s="163"/>
      <c r="TCD298" s="579"/>
      <c r="TCE298" s="581"/>
      <c r="TCF298" s="163"/>
      <c r="TCG298" s="163"/>
      <c r="TCH298" s="579"/>
      <c r="TCI298" s="581"/>
      <c r="TCJ298" s="163"/>
      <c r="TCK298" s="163"/>
      <c r="TCL298" s="579"/>
      <c r="TCM298" s="581"/>
      <c r="TCN298" s="163"/>
      <c r="TCO298" s="163"/>
      <c r="TCP298" s="579"/>
      <c r="TCQ298" s="581"/>
      <c r="TCR298" s="163"/>
      <c r="TCS298" s="163"/>
      <c r="TCT298" s="579"/>
      <c r="TCU298" s="581"/>
      <c r="TCV298" s="163"/>
      <c r="TCW298" s="163"/>
      <c r="TCX298" s="579"/>
      <c r="TCY298" s="581"/>
      <c r="TCZ298" s="163"/>
      <c r="TDA298" s="163"/>
      <c r="TDB298" s="579"/>
      <c r="TDC298" s="581"/>
      <c r="TDD298" s="163"/>
      <c r="TDE298" s="163"/>
      <c r="TDF298" s="579"/>
      <c r="TDG298" s="581"/>
      <c r="TDH298" s="163"/>
      <c r="TDI298" s="163"/>
      <c r="TDJ298" s="579"/>
      <c r="TDK298" s="581"/>
      <c r="TDL298" s="163"/>
      <c r="TDM298" s="163"/>
      <c r="TDN298" s="579"/>
      <c r="TDO298" s="581"/>
      <c r="TDP298" s="163"/>
      <c r="TDQ298" s="163"/>
      <c r="TDR298" s="579"/>
      <c r="TDS298" s="581"/>
      <c r="TDT298" s="163"/>
      <c r="TDU298" s="163"/>
      <c r="TDV298" s="579"/>
      <c r="TDW298" s="581"/>
      <c r="TDX298" s="163"/>
      <c r="TDY298" s="163"/>
      <c r="TDZ298" s="579"/>
      <c r="TEA298" s="581"/>
      <c r="TEB298" s="163"/>
      <c r="TEC298" s="163"/>
      <c r="TED298" s="579"/>
      <c r="TEE298" s="581"/>
      <c r="TEF298" s="163"/>
      <c r="TEG298" s="163"/>
      <c r="TEH298" s="579"/>
      <c r="TEI298" s="581"/>
      <c r="TEJ298" s="163"/>
      <c r="TEK298" s="163"/>
      <c r="TEL298" s="579"/>
      <c r="TEM298" s="581"/>
      <c r="TEN298" s="163"/>
      <c r="TEO298" s="163"/>
      <c r="TEP298" s="579"/>
      <c r="TEQ298" s="581"/>
      <c r="TER298" s="163"/>
      <c r="TES298" s="163"/>
      <c r="TET298" s="579"/>
      <c r="TEU298" s="581"/>
      <c r="TEV298" s="163"/>
      <c r="TEW298" s="163"/>
      <c r="TEX298" s="579"/>
      <c r="TEY298" s="581"/>
      <c r="TEZ298" s="163"/>
      <c r="TFA298" s="163"/>
      <c r="TFB298" s="579"/>
      <c r="TFC298" s="581"/>
      <c r="TFD298" s="163"/>
      <c r="TFE298" s="163"/>
      <c r="TFF298" s="579"/>
      <c r="TFG298" s="581"/>
      <c r="TFH298" s="163"/>
      <c r="TFI298" s="163"/>
      <c r="TFJ298" s="579"/>
      <c r="TFK298" s="581"/>
      <c r="TFL298" s="163"/>
      <c r="TFM298" s="163"/>
      <c r="TFN298" s="579"/>
      <c r="TFO298" s="581"/>
      <c r="TFP298" s="163"/>
      <c r="TFQ298" s="163"/>
      <c r="TFR298" s="579"/>
      <c r="TFS298" s="581"/>
      <c r="TFT298" s="163"/>
      <c r="TFU298" s="163"/>
      <c r="TFV298" s="579"/>
      <c r="TFW298" s="581"/>
      <c r="TFX298" s="163"/>
      <c r="TFY298" s="163"/>
      <c r="TFZ298" s="579"/>
      <c r="TGA298" s="581"/>
      <c r="TGB298" s="163"/>
      <c r="TGC298" s="163"/>
      <c r="TGD298" s="579"/>
      <c r="TGE298" s="581"/>
      <c r="TGF298" s="163"/>
      <c r="TGG298" s="163"/>
      <c r="TGH298" s="579"/>
      <c r="TGI298" s="581"/>
      <c r="TGJ298" s="163"/>
      <c r="TGK298" s="163"/>
      <c r="TGL298" s="579"/>
      <c r="TGM298" s="581"/>
      <c r="TGN298" s="163"/>
      <c r="TGO298" s="163"/>
      <c r="TGP298" s="579"/>
      <c r="TGQ298" s="581"/>
      <c r="TGR298" s="163"/>
      <c r="TGS298" s="163"/>
      <c r="TGT298" s="579"/>
      <c r="TGU298" s="581"/>
      <c r="TGV298" s="163"/>
      <c r="TGW298" s="163"/>
      <c r="TGX298" s="579"/>
      <c r="TGY298" s="581"/>
      <c r="TGZ298" s="163"/>
      <c r="THA298" s="163"/>
      <c r="THB298" s="579"/>
      <c r="THC298" s="581"/>
      <c r="THD298" s="163"/>
      <c r="THE298" s="163"/>
      <c r="THF298" s="579"/>
      <c r="THG298" s="581"/>
      <c r="THH298" s="163"/>
      <c r="THI298" s="163"/>
      <c r="THJ298" s="579"/>
      <c r="THK298" s="581"/>
      <c r="THL298" s="163"/>
      <c r="THM298" s="163"/>
      <c r="THN298" s="579"/>
      <c r="THO298" s="581"/>
      <c r="THP298" s="163"/>
      <c r="THQ298" s="163"/>
      <c r="THR298" s="579"/>
      <c r="THS298" s="581"/>
      <c r="THT298" s="163"/>
      <c r="THU298" s="163"/>
      <c r="THV298" s="579"/>
      <c r="THW298" s="581"/>
      <c r="THX298" s="163"/>
      <c r="THY298" s="163"/>
      <c r="THZ298" s="579"/>
      <c r="TIA298" s="581"/>
      <c r="TIB298" s="163"/>
      <c r="TIC298" s="163"/>
      <c r="TID298" s="579"/>
      <c r="TIE298" s="581"/>
      <c r="TIF298" s="163"/>
      <c r="TIG298" s="163"/>
      <c r="TIH298" s="579"/>
      <c r="TII298" s="581"/>
      <c r="TIJ298" s="163"/>
      <c r="TIK298" s="163"/>
      <c r="TIL298" s="579"/>
      <c r="TIM298" s="581"/>
      <c r="TIN298" s="163"/>
      <c r="TIO298" s="163"/>
      <c r="TIP298" s="579"/>
      <c r="TIQ298" s="581"/>
      <c r="TIR298" s="163"/>
      <c r="TIS298" s="163"/>
      <c r="TIT298" s="579"/>
      <c r="TIU298" s="581"/>
      <c r="TIV298" s="163"/>
      <c r="TIW298" s="163"/>
      <c r="TIX298" s="579"/>
      <c r="TIY298" s="581"/>
      <c r="TIZ298" s="163"/>
      <c r="TJA298" s="163"/>
      <c r="TJB298" s="579"/>
      <c r="TJC298" s="581"/>
      <c r="TJD298" s="163"/>
      <c r="TJE298" s="163"/>
      <c r="TJF298" s="579"/>
      <c r="TJG298" s="581"/>
      <c r="TJH298" s="163"/>
      <c r="TJI298" s="163"/>
      <c r="TJJ298" s="579"/>
      <c r="TJK298" s="581"/>
      <c r="TJL298" s="163"/>
      <c r="TJM298" s="163"/>
      <c r="TJN298" s="579"/>
      <c r="TJO298" s="581"/>
      <c r="TJP298" s="163"/>
      <c r="TJQ298" s="163"/>
      <c r="TJR298" s="579"/>
      <c r="TJS298" s="581"/>
      <c r="TJT298" s="163"/>
      <c r="TJU298" s="163"/>
      <c r="TJV298" s="579"/>
      <c r="TJW298" s="581"/>
      <c r="TJX298" s="163"/>
      <c r="TJY298" s="163"/>
      <c r="TJZ298" s="579"/>
      <c r="TKA298" s="581"/>
      <c r="TKB298" s="163"/>
      <c r="TKC298" s="163"/>
      <c r="TKD298" s="579"/>
      <c r="TKE298" s="581"/>
      <c r="TKF298" s="163"/>
      <c r="TKG298" s="163"/>
      <c r="TKH298" s="579"/>
      <c r="TKI298" s="581"/>
      <c r="TKJ298" s="163"/>
      <c r="TKK298" s="163"/>
      <c r="TKL298" s="579"/>
      <c r="TKM298" s="581"/>
      <c r="TKN298" s="163"/>
      <c r="TKO298" s="163"/>
      <c r="TKP298" s="579"/>
      <c r="TKQ298" s="581"/>
      <c r="TKR298" s="163"/>
      <c r="TKS298" s="163"/>
      <c r="TKT298" s="579"/>
      <c r="TKU298" s="581"/>
      <c r="TKV298" s="163"/>
      <c r="TKW298" s="163"/>
      <c r="TKX298" s="579"/>
      <c r="TKY298" s="581"/>
      <c r="TKZ298" s="163"/>
      <c r="TLA298" s="163"/>
      <c r="TLB298" s="579"/>
      <c r="TLC298" s="581"/>
      <c r="TLD298" s="163"/>
      <c r="TLE298" s="163"/>
      <c r="TLF298" s="579"/>
      <c r="TLG298" s="581"/>
      <c r="TLH298" s="163"/>
      <c r="TLI298" s="163"/>
      <c r="TLJ298" s="579"/>
      <c r="TLK298" s="581"/>
      <c r="TLL298" s="163"/>
      <c r="TLM298" s="163"/>
      <c r="TLN298" s="579"/>
      <c r="TLO298" s="581"/>
      <c r="TLP298" s="163"/>
      <c r="TLQ298" s="163"/>
      <c r="TLR298" s="579"/>
      <c r="TLS298" s="581"/>
      <c r="TLT298" s="163"/>
      <c r="TLU298" s="163"/>
      <c r="TLV298" s="579"/>
      <c r="TLW298" s="581"/>
      <c r="TLX298" s="163"/>
      <c r="TLY298" s="163"/>
      <c r="TLZ298" s="579"/>
      <c r="TMA298" s="581"/>
      <c r="TMB298" s="163"/>
      <c r="TMC298" s="163"/>
      <c r="TMD298" s="579"/>
      <c r="TME298" s="581"/>
      <c r="TMF298" s="163"/>
      <c r="TMG298" s="163"/>
      <c r="TMH298" s="579"/>
      <c r="TMI298" s="581"/>
      <c r="TMJ298" s="163"/>
      <c r="TMK298" s="163"/>
      <c r="TML298" s="579"/>
      <c r="TMM298" s="581"/>
      <c r="TMN298" s="163"/>
      <c r="TMO298" s="163"/>
      <c r="TMP298" s="579"/>
      <c r="TMQ298" s="581"/>
      <c r="TMR298" s="163"/>
      <c r="TMS298" s="163"/>
      <c r="TMT298" s="579"/>
      <c r="TMU298" s="581"/>
      <c r="TMV298" s="163"/>
      <c r="TMW298" s="163"/>
      <c r="TMX298" s="579"/>
      <c r="TMY298" s="581"/>
      <c r="TMZ298" s="163"/>
      <c r="TNA298" s="163"/>
      <c r="TNB298" s="579"/>
      <c r="TNC298" s="581"/>
      <c r="TND298" s="163"/>
      <c r="TNE298" s="163"/>
      <c r="TNF298" s="579"/>
      <c r="TNG298" s="581"/>
      <c r="TNH298" s="163"/>
      <c r="TNI298" s="163"/>
      <c r="TNJ298" s="579"/>
      <c r="TNK298" s="581"/>
      <c r="TNL298" s="163"/>
      <c r="TNM298" s="163"/>
      <c r="TNN298" s="579"/>
      <c r="TNO298" s="581"/>
      <c r="TNP298" s="163"/>
      <c r="TNQ298" s="163"/>
      <c r="TNR298" s="579"/>
      <c r="TNS298" s="581"/>
      <c r="TNT298" s="163"/>
      <c r="TNU298" s="163"/>
      <c r="TNV298" s="579"/>
      <c r="TNW298" s="581"/>
      <c r="TNX298" s="163"/>
      <c r="TNY298" s="163"/>
      <c r="TNZ298" s="579"/>
      <c r="TOA298" s="581"/>
      <c r="TOB298" s="163"/>
      <c r="TOC298" s="163"/>
      <c r="TOD298" s="579"/>
      <c r="TOE298" s="581"/>
      <c r="TOF298" s="163"/>
      <c r="TOG298" s="163"/>
      <c r="TOH298" s="579"/>
      <c r="TOI298" s="581"/>
      <c r="TOJ298" s="163"/>
      <c r="TOK298" s="163"/>
      <c r="TOL298" s="579"/>
      <c r="TOM298" s="581"/>
      <c r="TON298" s="163"/>
      <c r="TOO298" s="163"/>
      <c r="TOP298" s="579"/>
      <c r="TOQ298" s="581"/>
      <c r="TOR298" s="163"/>
      <c r="TOS298" s="163"/>
      <c r="TOT298" s="579"/>
      <c r="TOU298" s="581"/>
      <c r="TOV298" s="163"/>
      <c r="TOW298" s="163"/>
      <c r="TOX298" s="579"/>
      <c r="TOY298" s="581"/>
      <c r="TOZ298" s="163"/>
      <c r="TPA298" s="163"/>
      <c r="TPB298" s="579"/>
      <c r="TPC298" s="581"/>
      <c r="TPD298" s="163"/>
      <c r="TPE298" s="163"/>
      <c r="TPF298" s="579"/>
      <c r="TPG298" s="581"/>
      <c r="TPH298" s="163"/>
      <c r="TPI298" s="163"/>
      <c r="TPJ298" s="579"/>
      <c r="TPK298" s="581"/>
      <c r="TPL298" s="163"/>
      <c r="TPM298" s="163"/>
      <c r="TPN298" s="579"/>
      <c r="TPO298" s="581"/>
      <c r="TPP298" s="163"/>
      <c r="TPQ298" s="163"/>
      <c r="TPR298" s="579"/>
      <c r="TPS298" s="581"/>
      <c r="TPT298" s="163"/>
      <c r="TPU298" s="163"/>
      <c r="TPV298" s="579"/>
      <c r="TPW298" s="581"/>
      <c r="TPX298" s="163"/>
      <c r="TPY298" s="163"/>
      <c r="TPZ298" s="579"/>
      <c r="TQA298" s="581"/>
      <c r="TQB298" s="163"/>
      <c r="TQC298" s="163"/>
      <c r="TQD298" s="579"/>
      <c r="TQE298" s="581"/>
      <c r="TQF298" s="163"/>
      <c r="TQG298" s="163"/>
      <c r="TQH298" s="579"/>
      <c r="TQI298" s="581"/>
      <c r="TQJ298" s="163"/>
      <c r="TQK298" s="163"/>
      <c r="TQL298" s="579"/>
      <c r="TQM298" s="581"/>
      <c r="TQN298" s="163"/>
      <c r="TQO298" s="163"/>
      <c r="TQP298" s="579"/>
      <c r="TQQ298" s="581"/>
      <c r="TQR298" s="163"/>
      <c r="TQS298" s="163"/>
      <c r="TQT298" s="579"/>
      <c r="TQU298" s="581"/>
      <c r="TQV298" s="163"/>
      <c r="TQW298" s="163"/>
      <c r="TQX298" s="579"/>
      <c r="TQY298" s="581"/>
      <c r="TQZ298" s="163"/>
      <c r="TRA298" s="163"/>
      <c r="TRB298" s="579"/>
      <c r="TRC298" s="581"/>
      <c r="TRD298" s="163"/>
      <c r="TRE298" s="163"/>
      <c r="TRF298" s="579"/>
      <c r="TRG298" s="581"/>
      <c r="TRH298" s="163"/>
      <c r="TRI298" s="163"/>
      <c r="TRJ298" s="579"/>
      <c r="TRK298" s="581"/>
      <c r="TRL298" s="163"/>
      <c r="TRM298" s="163"/>
      <c r="TRN298" s="579"/>
      <c r="TRO298" s="581"/>
      <c r="TRP298" s="163"/>
      <c r="TRQ298" s="163"/>
      <c r="TRR298" s="579"/>
      <c r="TRS298" s="581"/>
      <c r="TRT298" s="163"/>
      <c r="TRU298" s="163"/>
      <c r="TRV298" s="579"/>
      <c r="TRW298" s="581"/>
      <c r="TRX298" s="163"/>
      <c r="TRY298" s="163"/>
      <c r="TRZ298" s="579"/>
      <c r="TSA298" s="581"/>
      <c r="TSB298" s="163"/>
      <c r="TSC298" s="163"/>
      <c r="TSD298" s="579"/>
      <c r="TSE298" s="581"/>
      <c r="TSF298" s="163"/>
      <c r="TSG298" s="163"/>
      <c r="TSH298" s="579"/>
      <c r="TSI298" s="581"/>
      <c r="TSJ298" s="163"/>
      <c r="TSK298" s="163"/>
      <c r="TSL298" s="579"/>
      <c r="TSM298" s="581"/>
      <c r="TSN298" s="163"/>
      <c r="TSO298" s="163"/>
      <c r="TSP298" s="579"/>
      <c r="TSQ298" s="581"/>
      <c r="TSR298" s="163"/>
      <c r="TSS298" s="163"/>
      <c r="TST298" s="579"/>
      <c r="TSU298" s="581"/>
      <c r="TSV298" s="163"/>
      <c r="TSW298" s="163"/>
      <c r="TSX298" s="579"/>
      <c r="TSY298" s="581"/>
      <c r="TSZ298" s="163"/>
      <c r="TTA298" s="163"/>
      <c r="TTB298" s="579"/>
      <c r="TTC298" s="581"/>
      <c r="TTD298" s="163"/>
      <c r="TTE298" s="163"/>
      <c r="TTF298" s="579"/>
      <c r="TTG298" s="581"/>
      <c r="TTH298" s="163"/>
      <c r="TTI298" s="163"/>
      <c r="TTJ298" s="579"/>
      <c r="TTK298" s="581"/>
      <c r="TTL298" s="163"/>
      <c r="TTM298" s="163"/>
      <c r="TTN298" s="579"/>
      <c r="TTO298" s="581"/>
      <c r="TTP298" s="163"/>
      <c r="TTQ298" s="163"/>
      <c r="TTR298" s="579"/>
      <c r="TTS298" s="581"/>
      <c r="TTT298" s="163"/>
      <c r="TTU298" s="163"/>
      <c r="TTV298" s="579"/>
      <c r="TTW298" s="581"/>
      <c r="TTX298" s="163"/>
      <c r="TTY298" s="163"/>
      <c r="TTZ298" s="579"/>
      <c r="TUA298" s="581"/>
      <c r="TUB298" s="163"/>
      <c r="TUC298" s="163"/>
      <c r="TUD298" s="579"/>
      <c r="TUE298" s="581"/>
      <c r="TUF298" s="163"/>
      <c r="TUG298" s="163"/>
      <c r="TUH298" s="579"/>
      <c r="TUI298" s="581"/>
      <c r="TUJ298" s="163"/>
      <c r="TUK298" s="163"/>
      <c r="TUL298" s="579"/>
      <c r="TUM298" s="581"/>
      <c r="TUN298" s="163"/>
      <c r="TUO298" s="163"/>
      <c r="TUP298" s="579"/>
      <c r="TUQ298" s="581"/>
      <c r="TUR298" s="163"/>
      <c r="TUS298" s="163"/>
      <c r="TUT298" s="579"/>
      <c r="TUU298" s="581"/>
      <c r="TUV298" s="163"/>
      <c r="TUW298" s="163"/>
      <c r="TUX298" s="579"/>
      <c r="TUY298" s="581"/>
      <c r="TUZ298" s="163"/>
      <c r="TVA298" s="163"/>
      <c r="TVB298" s="579"/>
      <c r="TVC298" s="581"/>
      <c r="TVD298" s="163"/>
      <c r="TVE298" s="163"/>
      <c r="TVF298" s="579"/>
      <c r="TVG298" s="581"/>
      <c r="TVH298" s="163"/>
      <c r="TVI298" s="163"/>
      <c r="TVJ298" s="579"/>
      <c r="TVK298" s="581"/>
      <c r="TVL298" s="163"/>
      <c r="TVM298" s="163"/>
      <c r="TVN298" s="579"/>
      <c r="TVO298" s="581"/>
      <c r="TVP298" s="163"/>
      <c r="TVQ298" s="163"/>
      <c r="TVR298" s="579"/>
      <c r="TVS298" s="581"/>
      <c r="TVT298" s="163"/>
      <c r="TVU298" s="163"/>
      <c r="TVV298" s="579"/>
      <c r="TVW298" s="581"/>
      <c r="TVX298" s="163"/>
      <c r="TVY298" s="163"/>
      <c r="TVZ298" s="579"/>
      <c r="TWA298" s="581"/>
      <c r="TWB298" s="163"/>
      <c r="TWC298" s="163"/>
      <c r="TWD298" s="579"/>
      <c r="TWE298" s="581"/>
      <c r="TWF298" s="163"/>
      <c r="TWG298" s="163"/>
      <c r="TWH298" s="579"/>
      <c r="TWI298" s="581"/>
      <c r="TWJ298" s="163"/>
      <c r="TWK298" s="163"/>
      <c r="TWL298" s="579"/>
      <c r="TWM298" s="581"/>
      <c r="TWN298" s="163"/>
      <c r="TWO298" s="163"/>
      <c r="TWP298" s="579"/>
      <c r="TWQ298" s="581"/>
      <c r="TWR298" s="163"/>
      <c r="TWS298" s="163"/>
      <c r="TWT298" s="579"/>
      <c r="TWU298" s="581"/>
      <c r="TWV298" s="163"/>
      <c r="TWW298" s="163"/>
      <c r="TWX298" s="579"/>
      <c r="TWY298" s="581"/>
      <c r="TWZ298" s="163"/>
      <c r="TXA298" s="163"/>
      <c r="TXB298" s="579"/>
      <c r="TXC298" s="581"/>
      <c r="TXD298" s="163"/>
      <c r="TXE298" s="163"/>
      <c r="TXF298" s="579"/>
      <c r="TXG298" s="581"/>
      <c r="TXH298" s="163"/>
      <c r="TXI298" s="163"/>
      <c r="TXJ298" s="579"/>
      <c r="TXK298" s="581"/>
      <c r="TXL298" s="163"/>
      <c r="TXM298" s="163"/>
      <c r="TXN298" s="579"/>
      <c r="TXO298" s="581"/>
      <c r="TXP298" s="163"/>
      <c r="TXQ298" s="163"/>
      <c r="TXR298" s="579"/>
      <c r="TXS298" s="581"/>
      <c r="TXT298" s="163"/>
      <c r="TXU298" s="163"/>
      <c r="TXV298" s="579"/>
      <c r="TXW298" s="581"/>
      <c r="TXX298" s="163"/>
      <c r="TXY298" s="163"/>
      <c r="TXZ298" s="579"/>
      <c r="TYA298" s="581"/>
      <c r="TYB298" s="163"/>
      <c r="TYC298" s="163"/>
      <c r="TYD298" s="579"/>
      <c r="TYE298" s="581"/>
      <c r="TYF298" s="163"/>
      <c r="TYG298" s="163"/>
      <c r="TYH298" s="579"/>
      <c r="TYI298" s="581"/>
      <c r="TYJ298" s="163"/>
      <c r="TYK298" s="163"/>
      <c r="TYL298" s="579"/>
      <c r="TYM298" s="581"/>
      <c r="TYN298" s="163"/>
      <c r="TYO298" s="163"/>
      <c r="TYP298" s="579"/>
      <c r="TYQ298" s="581"/>
      <c r="TYR298" s="163"/>
      <c r="TYS298" s="163"/>
      <c r="TYT298" s="579"/>
      <c r="TYU298" s="581"/>
      <c r="TYV298" s="163"/>
      <c r="TYW298" s="163"/>
      <c r="TYX298" s="579"/>
      <c r="TYY298" s="581"/>
      <c r="TYZ298" s="163"/>
      <c r="TZA298" s="163"/>
      <c r="TZB298" s="579"/>
      <c r="TZC298" s="581"/>
      <c r="TZD298" s="163"/>
      <c r="TZE298" s="163"/>
      <c r="TZF298" s="579"/>
      <c r="TZG298" s="581"/>
      <c r="TZH298" s="163"/>
      <c r="TZI298" s="163"/>
      <c r="TZJ298" s="579"/>
      <c r="TZK298" s="581"/>
      <c r="TZL298" s="163"/>
      <c r="TZM298" s="163"/>
      <c r="TZN298" s="579"/>
      <c r="TZO298" s="581"/>
      <c r="TZP298" s="163"/>
      <c r="TZQ298" s="163"/>
      <c r="TZR298" s="579"/>
      <c r="TZS298" s="581"/>
      <c r="TZT298" s="163"/>
      <c r="TZU298" s="163"/>
      <c r="TZV298" s="579"/>
      <c r="TZW298" s="581"/>
      <c r="TZX298" s="163"/>
      <c r="TZY298" s="163"/>
      <c r="TZZ298" s="579"/>
      <c r="UAA298" s="581"/>
      <c r="UAB298" s="163"/>
      <c r="UAC298" s="163"/>
      <c r="UAD298" s="579"/>
      <c r="UAE298" s="581"/>
      <c r="UAF298" s="163"/>
      <c r="UAG298" s="163"/>
      <c r="UAH298" s="579"/>
      <c r="UAI298" s="581"/>
      <c r="UAJ298" s="163"/>
      <c r="UAK298" s="163"/>
      <c r="UAL298" s="579"/>
      <c r="UAM298" s="581"/>
      <c r="UAN298" s="163"/>
      <c r="UAO298" s="163"/>
      <c r="UAP298" s="579"/>
      <c r="UAQ298" s="581"/>
      <c r="UAR298" s="163"/>
      <c r="UAS298" s="163"/>
      <c r="UAT298" s="579"/>
      <c r="UAU298" s="581"/>
      <c r="UAV298" s="163"/>
      <c r="UAW298" s="163"/>
      <c r="UAX298" s="579"/>
      <c r="UAY298" s="581"/>
      <c r="UAZ298" s="163"/>
      <c r="UBA298" s="163"/>
      <c r="UBB298" s="579"/>
      <c r="UBC298" s="581"/>
      <c r="UBD298" s="163"/>
      <c r="UBE298" s="163"/>
      <c r="UBF298" s="579"/>
      <c r="UBG298" s="581"/>
      <c r="UBH298" s="163"/>
      <c r="UBI298" s="163"/>
      <c r="UBJ298" s="579"/>
      <c r="UBK298" s="581"/>
      <c r="UBL298" s="163"/>
      <c r="UBM298" s="163"/>
      <c r="UBN298" s="579"/>
      <c r="UBO298" s="581"/>
      <c r="UBP298" s="163"/>
      <c r="UBQ298" s="163"/>
      <c r="UBR298" s="579"/>
      <c r="UBS298" s="581"/>
      <c r="UBT298" s="163"/>
      <c r="UBU298" s="163"/>
      <c r="UBV298" s="579"/>
      <c r="UBW298" s="581"/>
      <c r="UBX298" s="163"/>
      <c r="UBY298" s="163"/>
      <c r="UBZ298" s="579"/>
      <c r="UCA298" s="581"/>
      <c r="UCB298" s="163"/>
      <c r="UCC298" s="163"/>
      <c r="UCD298" s="579"/>
      <c r="UCE298" s="581"/>
      <c r="UCF298" s="163"/>
      <c r="UCG298" s="163"/>
      <c r="UCH298" s="579"/>
      <c r="UCI298" s="581"/>
      <c r="UCJ298" s="163"/>
      <c r="UCK298" s="163"/>
      <c r="UCL298" s="579"/>
      <c r="UCM298" s="581"/>
      <c r="UCN298" s="163"/>
      <c r="UCO298" s="163"/>
      <c r="UCP298" s="579"/>
      <c r="UCQ298" s="581"/>
      <c r="UCR298" s="163"/>
      <c r="UCS298" s="163"/>
      <c r="UCT298" s="579"/>
      <c r="UCU298" s="581"/>
      <c r="UCV298" s="163"/>
      <c r="UCW298" s="163"/>
      <c r="UCX298" s="579"/>
      <c r="UCY298" s="581"/>
      <c r="UCZ298" s="163"/>
      <c r="UDA298" s="163"/>
      <c r="UDB298" s="579"/>
      <c r="UDC298" s="581"/>
      <c r="UDD298" s="163"/>
      <c r="UDE298" s="163"/>
      <c r="UDF298" s="579"/>
      <c r="UDG298" s="581"/>
      <c r="UDH298" s="163"/>
      <c r="UDI298" s="163"/>
      <c r="UDJ298" s="579"/>
      <c r="UDK298" s="581"/>
      <c r="UDL298" s="163"/>
      <c r="UDM298" s="163"/>
      <c r="UDN298" s="579"/>
      <c r="UDO298" s="581"/>
      <c r="UDP298" s="163"/>
      <c r="UDQ298" s="163"/>
      <c r="UDR298" s="579"/>
      <c r="UDS298" s="581"/>
      <c r="UDT298" s="163"/>
      <c r="UDU298" s="163"/>
      <c r="UDV298" s="579"/>
      <c r="UDW298" s="581"/>
      <c r="UDX298" s="163"/>
      <c r="UDY298" s="163"/>
      <c r="UDZ298" s="579"/>
      <c r="UEA298" s="581"/>
      <c r="UEB298" s="163"/>
      <c r="UEC298" s="163"/>
      <c r="UED298" s="579"/>
      <c r="UEE298" s="581"/>
      <c r="UEF298" s="163"/>
      <c r="UEG298" s="163"/>
      <c r="UEH298" s="579"/>
      <c r="UEI298" s="581"/>
      <c r="UEJ298" s="163"/>
      <c r="UEK298" s="163"/>
      <c r="UEL298" s="579"/>
      <c r="UEM298" s="581"/>
      <c r="UEN298" s="163"/>
      <c r="UEO298" s="163"/>
      <c r="UEP298" s="579"/>
      <c r="UEQ298" s="581"/>
      <c r="UER298" s="163"/>
      <c r="UES298" s="163"/>
      <c r="UET298" s="579"/>
      <c r="UEU298" s="581"/>
      <c r="UEV298" s="163"/>
      <c r="UEW298" s="163"/>
      <c r="UEX298" s="579"/>
      <c r="UEY298" s="581"/>
      <c r="UEZ298" s="163"/>
      <c r="UFA298" s="163"/>
      <c r="UFB298" s="579"/>
      <c r="UFC298" s="581"/>
      <c r="UFD298" s="163"/>
      <c r="UFE298" s="163"/>
      <c r="UFF298" s="579"/>
      <c r="UFG298" s="581"/>
      <c r="UFH298" s="163"/>
      <c r="UFI298" s="163"/>
      <c r="UFJ298" s="579"/>
      <c r="UFK298" s="581"/>
      <c r="UFL298" s="163"/>
      <c r="UFM298" s="163"/>
      <c r="UFN298" s="579"/>
      <c r="UFO298" s="581"/>
      <c r="UFP298" s="163"/>
      <c r="UFQ298" s="163"/>
      <c r="UFR298" s="579"/>
      <c r="UFS298" s="581"/>
      <c r="UFT298" s="163"/>
      <c r="UFU298" s="163"/>
      <c r="UFV298" s="579"/>
      <c r="UFW298" s="581"/>
      <c r="UFX298" s="163"/>
      <c r="UFY298" s="163"/>
      <c r="UFZ298" s="579"/>
      <c r="UGA298" s="581"/>
      <c r="UGB298" s="163"/>
      <c r="UGC298" s="163"/>
      <c r="UGD298" s="579"/>
      <c r="UGE298" s="581"/>
      <c r="UGF298" s="163"/>
      <c r="UGG298" s="163"/>
      <c r="UGH298" s="579"/>
      <c r="UGI298" s="581"/>
      <c r="UGJ298" s="163"/>
      <c r="UGK298" s="163"/>
      <c r="UGL298" s="579"/>
      <c r="UGM298" s="581"/>
      <c r="UGN298" s="163"/>
      <c r="UGO298" s="163"/>
      <c r="UGP298" s="579"/>
      <c r="UGQ298" s="581"/>
      <c r="UGR298" s="163"/>
      <c r="UGS298" s="163"/>
      <c r="UGT298" s="579"/>
      <c r="UGU298" s="581"/>
      <c r="UGV298" s="163"/>
      <c r="UGW298" s="163"/>
      <c r="UGX298" s="579"/>
      <c r="UGY298" s="581"/>
      <c r="UGZ298" s="163"/>
      <c r="UHA298" s="163"/>
      <c r="UHB298" s="579"/>
      <c r="UHC298" s="581"/>
      <c r="UHD298" s="163"/>
      <c r="UHE298" s="163"/>
      <c r="UHF298" s="579"/>
      <c r="UHG298" s="581"/>
      <c r="UHH298" s="163"/>
      <c r="UHI298" s="163"/>
      <c r="UHJ298" s="579"/>
      <c r="UHK298" s="581"/>
      <c r="UHL298" s="163"/>
      <c r="UHM298" s="163"/>
      <c r="UHN298" s="579"/>
      <c r="UHO298" s="581"/>
      <c r="UHP298" s="163"/>
      <c r="UHQ298" s="163"/>
      <c r="UHR298" s="579"/>
      <c r="UHS298" s="581"/>
      <c r="UHT298" s="163"/>
      <c r="UHU298" s="163"/>
      <c r="UHV298" s="579"/>
      <c r="UHW298" s="581"/>
      <c r="UHX298" s="163"/>
      <c r="UHY298" s="163"/>
      <c r="UHZ298" s="579"/>
      <c r="UIA298" s="581"/>
      <c r="UIB298" s="163"/>
      <c r="UIC298" s="163"/>
      <c r="UID298" s="579"/>
      <c r="UIE298" s="581"/>
      <c r="UIF298" s="163"/>
      <c r="UIG298" s="163"/>
      <c r="UIH298" s="579"/>
      <c r="UII298" s="581"/>
      <c r="UIJ298" s="163"/>
      <c r="UIK298" s="163"/>
      <c r="UIL298" s="579"/>
      <c r="UIM298" s="581"/>
      <c r="UIN298" s="163"/>
      <c r="UIO298" s="163"/>
      <c r="UIP298" s="579"/>
      <c r="UIQ298" s="581"/>
      <c r="UIR298" s="163"/>
      <c r="UIS298" s="163"/>
      <c r="UIT298" s="579"/>
      <c r="UIU298" s="581"/>
      <c r="UIV298" s="163"/>
      <c r="UIW298" s="163"/>
      <c r="UIX298" s="579"/>
      <c r="UIY298" s="581"/>
      <c r="UIZ298" s="163"/>
      <c r="UJA298" s="163"/>
      <c r="UJB298" s="579"/>
      <c r="UJC298" s="581"/>
      <c r="UJD298" s="163"/>
      <c r="UJE298" s="163"/>
      <c r="UJF298" s="579"/>
      <c r="UJG298" s="581"/>
      <c r="UJH298" s="163"/>
      <c r="UJI298" s="163"/>
      <c r="UJJ298" s="579"/>
      <c r="UJK298" s="581"/>
      <c r="UJL298" s="163"/>
      <c r="UJM298" s="163"/>
      <c r="UJN298" s="579"/>
      <c r="UJO298" s="581"/>
      <c r="UJP298" s="163"/>
      <c r="UJQ298" s="163"/>
      <c r="UJR298" s="579"/>
      <c r="UJS298" s="581"/>
      <c r="UJT298" s="163"/>
      <c r="UJU298" s="163"/>
      <c r="UJV298" s="579"/>
      <c r="UJW298" s="581"/>
      <c r="UJX298" s="163"/>
      <c r="UJY298" s="163"/>
      <c r="UJZ298" s="579"/>
      <c r="UKA298" s="581"/>
      <c r="UKB298" s="163"/>
      <c r="UKC298" s="163"/>
      <c r="UKD298" s="579"/>
      <c r="UKE298" s="581"/>
      <c r="UKF298" s="163"/>
      <c r="UKG298" s="163"/>
      <c r="UKH298" s="579"/>
      <c r="UKI298" s="581"/>
      <c r="UKJ298" s="163"/>
      <c r="UKK298" s="163"/>
      <c r="UKL298" s="579"/>
      <c r="UKM298" s="581"/>
      <c r="UKN298" s="163"/>
      <c r="UKO298" s="163"/>
      <c r="UKP298" s="579"/>
      <c r="UKQ298" s="581"/>
      <c r="UKR298" s="163"/>
      <c r="UKS298" s="163"/>
      <c r="UKT298" s="579"/>
      <c r="UKU298" s="581"/>
      <c r="UKV298" s="163"/>
      <c r="UKW298" s="163"/>
      <c r="UKX298" s="579"/>
      <c r="UKY298" s="581"/>
      <c r="UKZ298" s="163"/>
      <c r="ULA298" s="163"/>
      <c r="ULB298" s="579"/>
      <c r="ULC298" s="581"/>
      <c r="ULD298" s="163"/>
      <c r="ULE298" s="163"/>
      <c r="ULF298" s="579"/>
      <c r="ULG298" s="581"/>
      <c r="ULH298" s="163"/>
      <c r="ULI298" s="163"/>
      <c r="ULJ298" s="579"/>
      <c r="ULK298" s="581"/>
      <c r="ULL298" s="163"/>
      <c r="ULM298" s="163"/>
      <c r="ULN298" s="579"/>
      <c r="ULO298" s="581"/>
      <c r="ULP298" s="163"/>
      <c r="ULQ298" s="163"/>
      <c r="ULR298" s="579"/>
      <c r="ULS298" s="581"/>
      <c r="ULT298" s="163"/>
      <c r="ULU298" s="163"/>
      <c r="ULV298" s="579"/>
      <c r="ULW298" s="581"/>
      <c r="ULX298" s="163"/>
      <c r="ULY298" s="163"/>
      <c r="ULZ298" s="579"/>
      <c r="UMA298" s="581"/>
      <c r="UMB298" s="163"/>
      <c r="UMC298" s="163"/>
      <c r="UMD298" s="579"/>
      <c r="UME298" s="581"/>
      <c r="UMF298" s="163"/>
      <c r="UMG298" s="163"/>
      <c r="UMH298" s="579"/>
      <c r="UMI298" s="581"/>
      <c r="UMJ298" s="163"/>
      <c r="UMK298" s="163"/>
      <c r="UML298" s="579"/>
      <c r="UMM298" s="581"/>
      <c r="UMN298" s="163"/>
      <c r="UMO298" s="163"/>
      <c r="UMP298" s="579"/>
      <c r="UMQ298" s="581"/>
      <c r="UMR298" s="163"/>
      <c r="UMS298" s="163"/>
      <c r="UMT298" s="579"/>
      <c r="UMU298" s="581"/>
      <c r="UMV298" s="163"/>
      <c r="UMW298" s="163"/>
      <c r="UMX298" s="579"/>
      <c r="UMY298" s="581"/>
      <c r="UMZ298" s="163"/>
      <c r="UNA298" s="163"/>
      <c r="UNB298" s="579"/>
      <c r="UNC298" s="581"/>
      <c r="UND298" s="163"/>
      <c r="UNE298" s="163"/>
      <c r="UNF298" s="579"/>
      <c r="UNG298" s="581"/>
      <c r="UNH298" s="163"/>
      <c r="UNI298" s="163"/>
      <c r="UNJ298" s="579"/>
      <c r="UNK298" s="581"/>
      <c r="UNL298" s="163"/>
      <c r="UNM298" s="163"/>
      <c r="UNN298" s="579"/>
      <c r="UNO298" s="581"/>
      <c r="UNP298" s="163"/>
      <c r="UNQ298" s="163"/>
      <c r="UNR298" s="579"/>
      <c r="UNS298" s="581"/>
      <c r="UNT298" s="163"/>
      <c r="UNU298" s="163"/>
      <c r="UNV298" s="579"/>
      <c r="UNW298" s="581"/>
      <c r="UNX298" s="163"/>
      <c r="UNY298" s="163"/>
      <c r="UNZ298" s="579"/>
      <c r="UOA298" s="581"/>
      <c r="UOB298" s="163"/>
      <c r="UOC298" s="163"/>
      <c r="UOD298" s="579"/>
      <c r="UOE298" s="581"/>
      <c r="UOF298" s="163"/>
      <c r="UOG298" s="163"/>
      <c r="UOH298" s="579"/>
      <c r="UOI298" s="581"/>
      <c r="UOJ298" s="163"/>
      <c r="UOK298" s="163"/>
      <c r="UOL298" s="579"/>
      <c r="UOM298" s="581"/>
      <c r="UON298" s="163"/>
      <c r="UOO298" s="163"/>
      <c r="UOP298" s="579"/>
      <c r="UOQ298" s="581"/>
      <c r="UOR298" s="163"/>
      <c r="UOS298" s="163"/>
      <c r="UOT298" s="579"/>
      <c r="UOU298" s="581"/>
      <c r="UOV298" s="163"/>
      <c r="UOW298" s="163"/>
      <c r="UOX298" s="579"/>
      <c r="UOY298" s="581"/>
      <c r="UOZ298" s="163"/>
      <c r="UPA298" s="163"/>
      <c r="UPB298" s="579"/>
      <c r="UPC298" s="581"/>
      <c r="UPD298" s="163"/>
      <c r="UPE298" s="163"/>
      <c r="UPF298" s="579"/>
      <c r="UPG298" s="581"/>
      <c r="UPH298" s="163"/>
      <c r="UPI298" s="163"/>
      <c r="UPJ298" s="579"/>
      <c r="UPK298" s="581"/>
      <c r="UPL298" s="163"/>
      <c r="UPM298" s="163"/>
      <c r="UPN298" s="579"/>
      <c r="UPO298" s="581"/>
      <c r="UPP298" s="163"/>
      <c r="UPQ298" s="163"/>
      <c r="UPR298" s="579"/>
      <c r="UPS298" s="581"/>
      <c r="UPT298" s="163"/>
      <c r="UPU298" s="163"/>
      <c r="UPV298" s="579"/>
      <c r="UPW298" s="581"/>
      <c r="UPX298" s="163"/>
      <c r="UPY298" s="163"/>
      <c r="UPZ298" s="579"/>
      <c r="UQA298" s="581"/>
      <c r="UQB298" s="163"/>
      <c r="UQC298" s="163"/>
      <c r="UQD298" s="579"/>
      <c r="UQE298" s="581"/>
      <c r="UQF298" s="163"/>
      <c r="UQG298" s="163"/>
      <c r="UQH298" s="579"/>
      <c r="UQI298" s="581"/>
      <c r="UQJ298" s="163"/>
      <c r="UQK298" s="163"/>
      <c r="UQL298" s="579"/>
      <c r="UQM298" s="581"/>
      <c r="UQN298" s="163"/>
      <c r="UQO298" s="163"/>
      <c r="UQP298" s="579"/>
      <c r="UQQ298" s="581"/>
      <c r="UQR298" s="163"/>
      <c r="UQS298" s="163"/>
      <c r="UQT298" s="579"/>
      <c r="UQU298" s="581"/>
      <c r="UQV298" s="163"/>
      <c r="UQW298" s="163"/>
      <c r="UQX298" s="579"/>
      <c r="UQY298" s="581"/>
      <c r="UQZ298" s="163"/>
      <c r="URA298" s="163"/>
      <c r="URB298" s="579"/>
      <c r="URC298" s="581"/>
      <c r="URD298" s="163"/>
      <c r="URE298" s="163"/>
      <c r="URF298" s="579"/>
      <c r="URG298" s="581"/>
      <c r="URH298" s="163"/>
      <c r="URI298" s="163"/>
      <c r="URJ298" s="579"/>
      <c r="URK298" s="581"/>
      <c r="URL298" s="163"/>
      <c r="URM298" s="163"/>
      <c r="URN298" s="579"/>
      <c r="URO298" s="581"/>
      <c r="URP298" s="163"/>
      <c r="URQ298" s="163"/>
      <c r="URR298" s="579"/>
      <c r="URS298" s="581"/>
      <c r="URT298" s="163"/>
      <c r="URU298" s="163"/>
      <c r="URV298" s="579"/>
      <c r="URW298" s="581"/>
      <c r="URX298" s="163"/>
      <c r="URY298" s="163"/>
      <c r="URZ298" s="579"/>
      <c r="USA298" s="581"/>
      <c r="USB298" s="163"/>
      <c r="USC298" s="163"/>
      <c r="USD298" s="579"/>
      <c r="USE298" s="581"/>
      <c r="USF298" s="163"/>
      <c r="USG298" s="163"/>
      <c r="USH298" s="579"/>
      <c r="USI298" s="581"/>
      <c r="USJ298" s="163"/>
      <c r="USK298" s="163"/>
      <c r="USL298" s="579"/>
      <c r="USM298" s="581"/>
      <c r="USN298" s="163"/>
      <c r="USO298" s="163"/>
      <c r="USP298" s="579"/>
      <c r="USQ298" s="581"/>
      <c r="USR298" s="163"/>
      <c r="USS298" s="163"/>
      <c r="UST298" s="579"/>
      <c r="USU298" s="581"/>
      <c r="USV298" s="163"/>
      <c r="USW298" s="163"/>
      <c r="USX298" s="579"/>
      <c r="USY298" s="581"/>
      <c r="USZ298" s="163"/>
      <c r="UTA298" s="163"/>
      <c r="UTB298" s="579"/>
      <c r="UTC298" s="581"/>
      <c r="UTD298" s="163"/>
      <c r="UTE298" s="163"/>
      <c r="UTF298" s="579"/>
      <c r="UTG298" s="581"/>
      <c r="UTH298" s="163"/>
      <c r="UTI298" s="163"/>
      <c r="UTJ298" s="579"/>
      <c r="UTK298" s="581"/>
      <c r="UTL298" s="163"/>
      <c r="UTM298" s="163"/>
      <c r="UTN298" s="579"/>
      <c r="UTO298" s="581"/>
      <c r="UTP298" s="163"/>
      <c r="UTQ298" s="163"/>
      <c r="UTR298" s="579"/>
      <c r="UTS298" s="581"/>
      <c r="UTT298" s="163"/>
      <c r="UTU298" s="163"/>
      <c r="UTV298" s="579"/>
      <c r="UTW298" s="581"/>
      <c r="UTX298" s="163"/>
      <c r="UTY298" s="163"/>
      <c r="UTZ298" s="579"/>
      <c r="UUA298" s="581"/>
      <c r="UUB298" s="163"/>
      <c r="UUC298" s="163"/>
      <c r="UUD298" s="579"/>
      <c r="UUE298" s="581"/>
      <c r="UUF298" s="163"/>
      <c r="UUG298" s="163"/>
      <c r="UUH298" s="579"/>
      <c r="UUI298" s="581"/>
      <c r="UUJ298" s="163"/>
      <c r="UUK298" s="163"/>
      <c r="UUL298" s="579"/>
      <c r="UUM298" s="581"/>
      <c r="UUN298" s="163"/>
      <c r="UUO298" s="163"/>
      <c r="UUP298" s="579"/>
      <c r="UUQ298" s="581"/>
      <c r="UUR298" s="163"/>
      <c r="UUS298" s="163"/>
      <c r="UUT298" s="579"/>
      <c r="UUU298" s="581"/>
      <c r="UUV298" s="163"/>
      <c r="UUW298" s="163"/>
      <c r="UUX298" s="579"/>
      <c r="UUY298" s="581"/>
      <c r="UUZ298" s="163"/>
      <c r="UVA298" s="163"/>
      <c r="UVB298" s="579"/>
      <c r="UVC298" s="581"/>
      <c r="UVD298" s="163"/>
      <c r="UVE298" s="163"/>
      <c r="UVF298" s="579"/>
      <c r="UVG298" s="581"/>
      <c r="UVH298" s="163"/>
      <c r="UVI298" s="163"/>
      <c r="UVJ298" s="579"/>
      <c r="UVK298" s="581"/>
      <c r="UVL298" s="163"/>
      <c r="UVM298" s="163"/>
      <c r="UVN298" s="579"/>
      <c r="UVO298" s="581"/>
      <c r="UVP298" s="163"/>
      <c r="UVQ298" s="163"/>
      <c r="UVR298" s="579"/>
      <c r="UVS298" s="581"/>
      <c r="UVT298" s="163"/>
      <c r="UVU298" s="163"/>
      <c r="UVV298" s="579"/>
      <c r="UVW298" s="581"/>
      <c r="UVX298" s="163"/>
      <c r="UVY298" s="163"/>
      <c r="UVZ298" s="579"/>
      <c r="UWA298" s="581"/>
      <c r="UWB298" s="163"/>
      <c r="UWC298" s="163"/>
      <c r="UWD298" s="579"/>
      <c r="UWE298" s="581"/>
      <c r="UWF298" s="163"/>
      <c r="UWG298" s="163"/>
      <c r="UWH298" s="579"/>
      <c r="UWI298" s="581"/>
      <c r="UWJ298" s="163"/>
      <c r="UWK298" s="163"/>
      <c r="UWL298" s="579"/>
      <c r="UWM298" s="581"/>
      <c r="UWN298" s="163"/>
      <c r="UWO298" s="163"/>
      <c r="UWP298" s="579"/>
      <c r="UWQ298" s="581"/>
      <c r="UWR298" s="163"/>
      <c r="UWS298" s="163"/>
      <c r="UWT298" s="579"/>
      <c r="UWU298" s="581"/>
      <c r="UWV298" s="163"/>
      <c r="UWW298" s="163"/>
      <c r="UWX298" s="579"/>
      <c r="UWY298" s="581"/>
      <c r="UWZ298" s="163"/>
      <c r="UXA298" s="163"/>
      <c r="UXB298" s="579"/>
      <c r="UXC298" s="581"/>
      <c r="UXD298" s="163"/>
      <c r="UXE298" s="163"/>
      <c r="UXF298" s="579"/>
      <c r="UXG298" s="581"/>
      <c r="UXH298" s="163"/>
      <c r="UXI298" s="163"/>
      <c r="UXJ298" s="579"/>
      <c r="UXK298" s="581"/>
      <c r="UXL298" s="163"/>
      <c r="UXM298" s="163"/>
      <c r="UXN298" s="579"/>
      <c r="UXO298" s="581"/>
      <c r="UXP298" s="163"/>
      <c r="UXQ298" s="163"/>
      <c r="UXR298" s="579"/>
      <c r="UXS298" s="581"/>
      <c r="UXT298" s="163"/>
      <c r="UXU298" s="163"/>
      <c r="UXV298" s="579"/>
      <c r="UXW298" s="581"/>
      <c r="UXX298" s="163"/>
      <c r="UXY298" s="163"/>
      <c r="UXZ298" s="579"/>
      <c r="UYA298" s="581"/>
      <c r="UYB298" s="163"/>
      <c r="UYC298" s="163"/>
      <c r="UYD298" s="579"/>
      <c r="UYE298" s="581"/>
      <c r="UYF298" s="163"/>
      <c r="UYG298" s="163"/>
      <c r="UYH298" s="579"/>
      <c r="UYI298" s="581"/>
      <c r="UYJ298" s="163"/>
      <c r="UYK298" s="163"/>
      <c r="UYL298" s="579"/>
      <c r="UYM298" s="581"/>
      <c r="UYN298" s="163"/>
      <c r="UYO298" s="163"/>
      <c r="UYP298" s="579"/>
      <c r="UYQ298" s="581"/>
      <c r="UYR298" s="163"/>
      <c r="UYS298" s="163"/>
      <c r="UYT298" s="579"/>
      <c r="UYU298" s="581"/>
      <c r="UYV298" s="163"/>
      <c r="UYW298" s="163"/>
      <c r="UYX298" s="579"/>
      <c r="UYY298" s="581"/>
      <c r="UYZ298" s="163"/>
      <c r="UZA298" s="163"/>
      <c r="UZB298" s="579"/>
      <c r="UZC298" s="581"/>
      <c r="UZD298" s="163"/>
      <c r="UZE298" s="163"/>
      <c r="UZF298" s="579"/>
      <c r="UZG298" s="581"/>
      <c r="UZH298" s="163"/>
      <c r="UZI298" s="163"/>
      <c r="UZJ298" s="579"/>
      <c r="UZK298" s="581"/>
      <c r="UZL298" s="163"/>
      <c r="UZM298" s="163"/>
      <c r="UZN298" s="579"/>
      <c r="UZO298" s="581"/>
      <c r="UZP298" s="163"/>
      <c r="UZQ298" s="163"/>
      <c r="UZR298" s="579"/>
      <c r="UZS298" s="581"/>
      <c r="UZT298" s="163"/>
      <c r="UZU298" s="163"/>
      <c r="UZV298" s="579"/>
      <c r="UZW298" s="581"/>
      <c r="UZX298" s="163"/>
      <c r="UZY298" s="163"/>
      <c r="UZZ298" s="579"/>
      <c r="VAA298" s="581"/>
      <c r="VAB298" s="163"/>
      <c r="VAC298" s="163"/>
      <c r="VAD298" s="579"/>
      <c r="VAE298" s="581"/>
      <c r="VAF298" s="163"/>
      <c r="VAG298" s="163"/>
      <c r="VAH298" s="579"/>
      <c r="VAI298" s="581"/>
      <c r="VAJ298" s="163"/>
      <c r="VAK298" s="163"/>
      <c r="VAL298" s="579"/>
      <c r="VAM298" s="581"/>
      <c r="VAN298" s="163"/>
      <c r="VAO298" s="163"/>
      <c r="VAP298" s="579"/>
      <c r="VAQ298" s="581"/>
      <c r="VAR298" s="163"/>
      <c r="VAS298" s="163"/>
      <c r="VAT298" s="579"/>
      <c r="VAU298" s="581"/>
      <c r="VAV298" s="163"/>
      <c r="VAW298" s="163"/>
      <c r="VAX298" s="579"/>
      <c r="VAY298" s="581"/>
      <c r="VAZ298" s="163"/>
      <c r="VBA298" s="163"/>
      <c r="VBB298" s="579"/>
      <c r="VBC298" s="581"/>
      <c r="VBD298" s="163"/>
      <c r="VBE298" s="163"/>
      <c r="VBF298" s="579"/>
      <c r="VBG298" s="581"/>
      <c r="VBH298" s="163"/>
      <c r="VBI298" s="163"/>
      <c r="VBJ298" s="579"/>
      <c r="VBK298" s="581"/>
      <c r="VBL298" s="163"/>
      <c r="VBM298" s="163"/>
      <c r="VBN298" s="579"/>
      <c r="VBO298" s="581"/>
      <c r="VBP298" s="163"/>
      <c r="VBQ298" s="163"/>
      <c r="VBR298" s="579"/>
      <c r="VBS298" s="581"/>
      <c r="VBT298" s="163"/>
      <c r="VBU298" s="163"/>
      <c r="VBV298" s="579"/>
      <c r="VBW298" s="581"/>
      <c r="VBX298" s="163"/>
      <c r="VBY298" s="163"/>
      <c r="VBZ298" s="579"/>
      <c r="VCA298" s="581"/>
      <c r="VCB298" s="163"/>
      <c r="VCC298" s="163"/>
      <c r="VCD298" s="579"/>
      <c r="VCE298" s="581"/>
      <c r="VCF298" s="163"/>
      <c r="VCG298" s="163"/>
      <c r="VCH298" s="579"/>
      <c r="VCI298" s="581"/>
      <c r="VCJ298" s="163"/>
      <c r="VCK298" s="163"/>
      <c r="VCL298" s="579"/>
      <c r="VCM298" s="581"/>
      <c r="VCN298" s="163"/>
      <c r="VCO298" s="163"/>
      <c r="VCP298" s="579"/>
      <c r="VCQ298" s="581"/>
      <c r="VCR298" s="163"/>
      <c r="VCS298" s="163"/>
      <c r="VCT298" s="579"/>
      <c r="VCU298" s="581"/>
      <c r="VCV298" s="163"/>
      <c r="VCW298" s="163"/>
      <c r="VCX298" s="579"/>
      <c r="VCY298" s="581"/>
      <c r="VCZ298" s="163"/>
      <c r="VDA298" s="163"/>
      <c r="VDB298" s="579"/>
      <c r="VDC298" s="581"/>
      <c r="VDD298" s="163"/>
      <c r="VDE298" s="163"/>
      <c r="VDF298" s="579"/>
      <c r="VDG298" s="581"/>
      <c r="VDH298" s="163"/>
      <c r="VDI298" s="163"/>
      <c r="VDJ298" s="579"/>
      <c r="VDK298" s="581"/>
      <c r="VDL298" s="163"/>
      <c r="VDM298" s="163"/>
      <c r="VDN298" s="579"/>
      <c r="VDO298" s="581"/>
      <c r="VDP298" s="163"/>
      <c r="VDQ298" s="163"/>
      <c r="VDR298" s="579"/>
      <c r="VDS298" s="581"/>
      <c r="VDT298" s="163"/>
      <c r="VDU298" s="163"/>
      <c r="VDV298" s="579"/>
      <c r="VDW298" s="581"/>
      <c r="VDX298" s="163"/>
      <c r="VDY298" s="163"/>
      <c r="VDZ298" s="579"/>
      <c r="VEA298" s="581"/>
      <c r="VEB298" s="163"/>
      <c r="VEC298" s="163"/>
      <c r="VED298" s="579"/>
      <c r="VEE298" s="581"/>
      <c r="VEF298" s="163"/>
      <c r="VEG298" s="163"/>
      <c r="VEH298" s="579"/>
      <c r="VEI298" s="581"/>
      <c r="VEJ298" s="163"/>
      <c r="VEK298" s="163"/>
      <c r="VEL298" s="579"/>
      <c r="VEM298" s="581"/>
      <c r="VEN298" s="163"/>
      <c r="VEO298" s="163"/>
      <c r="VEP298" s="579"/>
      <c r="VEQ298" s="581"/>
      <c r="VER298" s="163"/>
      <c r="VES298" s="163"/>
      <c r="VET298" s="579"/>
      <c r="VEU298" s="581"/>
      <c r="VEV298" s="163"/>
      <c r="VEW298" s="163"/>
      <c r="VEX298" s="579"/>
      <c r="VEY298" s="581"/>
      <c r="VEZ298" s="163"/>
      <c r="VFA298" s="163"/>
      <c r="VFB298" s="579"/>
      <c r="VFC298" s="581"/>
      <c r="VFD298" s="163"/>
      <c r="VFE298" s="163"/>
      <c r="VFF298" s="579"/>
      <c r="VFG298" s="581"/>
      <c r="VFH298" s="163"/>
      <c r="VFI298" s="163"/>
      <c r="VFJ298" s="579"/>
      <c r="VFK298" s="581"/>
      <c r="VFL298" s="163"/>
      <c r="VFM298" s="163"/>
      <c r="VFN298" s="579"/>
      <c r="VFO298" s="581"/>
      <c r="VFP298" s="163"/>
      <c r="VFQ298" s="163"/>
      <c r="VFR298" s="579"/>
      <c r="VFS298" s="581"/>
      <c r="VFT298" s="163"/>
      <c r="VFU298" s="163"/>
      <c r="VFV298" s="579"/>
      <c r="VFW298" s="581"/>
      <c r="VFX298" s="163"/>
      <c r="VFY298" s="163"/>
      <c r="VFZ298" s="579"/>
      <c r="VGA298" s="581"/>
      <c r="VGB298" s="163"/>
      <c r="VGC298" s="163"/>
      <c r="VGD298" s="579"/>
      <c r="VGE298" s="581"/>
      <c r="VGF298" s="163"/>
      <c r="VGG298" s="163"/>
      <c r="VGH298" s="579"/>
      <c r="VGI298" s="581"/>
      <c r="VGJ298" s="163"/>
      <c r="VGK298" s="163"/>
      <c r="VGL298" s="579"/>
      <c r="VGM298" s="581"/>
      <c r="VGN298" s="163"/>
      <c r="VGO298" s="163"/>
      <c r="VGP298" s="579"/>
      <c r="VGQ298" s="581"/>
      <c r="VGR298" s="163"/>
      <c r="VGS298" s="163"/>
      <c r="VGT298" s="579"/>
      <c r="VGU298" s="581"/>
      <c r="VGV298" s="163"/>
      <c r="VGW298" s="163"/>
      <c r="VGX298" s="579"/>
      <c r="VGY298" s="581"/>
      <c r="VGZ298" s="163"/>
      <c r="VHA298" s="163"/>
      <c r="VHB298" s="579"/>
      <c r="VHC298" s="581"/>
      <c r="VHD298" s="163"/>
      <c r="VHE298" s="163"/>
      <c r="VHF298" s="579"/>
      <c r="VHG298" s="581"/>
      <c r="VHH298" s="163"/>
      <c r="VHI298" s="163"/>
      <c r="VHJ298" s="579"/>
      <c r="VHK298" s="581"/>
      <c r="VHL298" s="163"/>
      <c r="VHM298" s="163"/>
      <c r="VHN298" s="579"/>
      <c r="VHO298" s="581"/>
      <c r="VHP298" s="163"/>
      <c r="VHQ298" s="163"/>
      <c r="VHR298" s="579"/>
      <c r="VHS298" s="581"/>
      <c r="VHT298" s="163"/>
      <c r="VHU298" s="163"/>
      <c r="VHV298" s="579"/>
      <c r="VHW298" s="581"/>
      <c r="VHX298" s="163"/>
      <c r="VHY298" s="163"/>
      <c r="VHZ298" s="579"/>
      <c r="VIA298" s="581"/>
      <c r="VIB298" s="163"/>
      <c r="VIC298" s="163"/>
      <c r="VID298" s="579"/>
      <c r="VIE298" s="581"/>
      <c r="VIF298" s="163"/>
      <c r="VIG298" s="163"/>
      <c r="VIH298" s="579"/>
      <c r="VII298" s="581"/>
      <c r="VIJ298" s="163"/>
      <c r="VIK298" s="163"/>
      <c r="VIL298" s="579"/>
      <c r="VIM298" s="581"/>
      <c r="VIN298" s="163"/>
      <c r="VIO298" s="163"/>
      <c r="VIP298" s="579"/>
      <c r="VIQ298" s="581"/>
      <c r="VIR298" s="163"/>
      <c r="VIS298" s="163"/>
      <c r="VIT298" s="579"/>
      <c r="VIU298" s="581"/>
      <c r="VIV298" s="163"/>
      <c r="VIW298" s="163"/>
      <c r="VIX298" s="579"/>
      <c r="VIY298" s="581"/>
      <c r="VIZ298" s="163"/>
      <c r="VJA298" s="163"/>
      <c r="VJB298" s="579"/>
      <c r="VJC298" s="581"/>
      <c r="VJD298" s="163"/>
      <c r="VJE298" s="163"/>
      <c r="VJF298" s="579"/>
      <c r="VJG298" s="581"/>
      <c r="VJH298" s="163"/>
      <c r="VJI298" s="163"/>
      <c r="VJJ298" s="579"/>
      <c r="VJK298" s="581"/>
      <c r="VJL298" s="163"/>
      <c r="VJM298" s="163"/>
      <c r="VJN298" s="579"/>
      <c r="VJO298" s="581"/>
      <c r="VJP298" s="163"/>
      <c r="VJQ298" s="163"/>
      <c r="VJR298" s="579"/>
      <c r="VJS298" s="581"/>
      <c r="VJT298" s="163"/>
      <c r="VJU298" s="163"/>
      <c r="VJV298" s="579"/>
      <c r="VJW298" s="581"/>
      <c r="VJX298" s="163"/>
      <c r="VJY298" s="163"/>
      <c r="VJZ298" s="579"/>
      <c r="VKA298" s="581"/>
      <c r="VKB298" s="163"/>
      <c r="VKC298" s="163"/>
      <c r="VKD298" s="579"/>
      <c r="VKE298" s="581"/>
      <c r="VKF298" s="163"/>
      <c r="VKG298" s="163"/>
      <c r="VKH298" s="579"/>
      <c r="VKI298" s="581"/>
      <c r="VKJ298" s="163"/>
      <c r="VKK298" s="163"/>
      <c r="VKL298" s="579"/>
      <c r="VKM298" s="581"/>
      <c r="VKN298" s="163"/>
      <c r="VKO298" s="163"/>
      <c r="VKP298" s="579"/>
      <c r="VKQ298" s="581"/>
      <c r="VKR298" s="163"/>
      <c r="VKS298" s="163"/>
      <c r="VKT298" s="579"/>
      <c r="VKU298" s="581"/>
      <c r="VKV298" s="163"/>
      <c r="VKW298" s="163"/>
      <c r="VKX298" s="579"/>
      <c r="VKY298" s="581"/>
      <c r="VKZ298" s="163"/>
      <c r="VLA298" s="163"/>
      <c r="VLB298" s="579"/>
      <c r="VLC298" s="581"/>
      <c r="VLD298" s="163"/>
      <c r="VLE298" s="163"/>
      <c r="VLF298" s="579"/>
      <c r="VLG298" s="581"/>
      <c r="VLH298" s="163"/>
      <c r="VLI298" s="163"/>
      <c r="VLJ298" s="579"/>
      <c r="VLK298" s="581"/>
      <c r="VLL298" s="163"/>
      <c r="VLM298" s="163"/>
      <c r="VLN298" s="579"/>
      <c r="VLO298" s="581"/>
      <c r="VLP298" s="163"/>
      <c r="VLQ298" s="163"/>
      <c r="VLR298" s="579"/>
      <c r="VLS298" s="581"/>
      <c r="VLT298" s="163"/>
      <c r="VLU298" s="163"/>
      <c r="VLV298" s="579"/>
      <c r="VLW298" s="581"/>
      <c r="VLX298" s="163"/>
      <c r="VLY298" s="163"/>
      <c r="VLZ298" s="579"/>
      <c r="VMA298" s="581"/>
      <c r="VMB298" s="163"/>
      <c r="VMC298" s="163"/>
      <c r="VMD298" s="579"/>
      <c r="VME298" s="581"/>
      <c r="VMF298" s="163"/>
      <c r="VMG298" s="163"/>
      <c r="VMH298" s="579"/>
      <c r="VMI298" s="581"/>
      <c r="VMJ298" s="163"/>
      <c r="VMK298" s="163"/>
      <c r="VML298" s="579"/>
      <c r="VMM298" s="581"/>
      <c r="VMN298" s="163"/>
      <c r="VMO298" s="163"/>
      <c r="VMP298" s="579"/>
      <c r="VMQ298" s="581"/>
      <c r="VMR298" s="163"/>
      <c r="VMS298" s="163"/>
      <c r="VMT298" s="579"/>
      <c r="VMU298" s="581"/>
      <c r="VMV298" s="163"/>
      <c r="VMW298" s="163"/>
      <c r="VMX298" s="579"/>
      <c r="VMY298" s="581"/>
      <c r="VMZ298" s="163"/>
      <c r="VNA298" s="163"/>
      <c r="VNB298" s="579"/>
      <c r="VNC298" s="581"/>
      <c r="VND298" s="163"/>
      <c r="VNE298" s="163"/>
      <c r="VNF298" s="579"/>
      <c r="VNG298" s="581"/>
      <c r="VNH298" s="163"/>
      <c r="VNI298" s="163"/>
      <c r="VNJ298" s="579"/>
      <c r="VNK298" s="581"/>
      <c r="VNL298" s="163"/>
      <c r="VNM298" s="163"/>
      <c r="VNN298" s="579"/>
      <c r="VNO298" s="581"/>
      <c r="VNP298" s="163"/>
      <c r="VNQ298" s="163"/>
      <c r="VNR298" s="579"/>
      <c r="VNS298" s="581"/>
      <c r="VNT298" s="163"/>
      <c r="VNU298" s="163"/>
      <c r="VNV298" s="579"/>
      <c r="VNW298" s="581"/>
      <c r="VNX298" s="163"/>
      <c r="VNY298" s="163"/>
      <c r="VNZ298" s="579"/>
      <c r="VOA298" s="581"/>
      <c r="VOB298" s="163"/>
      <c r="VOC298" s="163"/>
      <c r="VOD298" s="579"/>
      <c r="VOE298" s="581"/>
      <c r="VOF298" s="163"/>
      <c r="VOG298" s="163"/>
      <c r="VOH298" s="579"/>
      <c r="VOI298" s="581"/>
      <c r="VOJ298" s="163"/>
      <c r="VOK298" s="163"/>
      <c r="VOL298" s="579"/>
      <c r="VOM298" s="581"/>
      <c r="VON298" s="163"/>
      <c r="VOO298" s="163"/>
      <c r="VOP298" s="579"/>
      <c r="VOQ298" s="581"/>
      <c r="VOR298" s="163"/>
      <c r="VOS298" s="163"/>
      <c r="VOT298" s="579"/>
      <c r="VOU298" s="581"/>
      <c r="VOV298" s="163"/>
      <c r="VOW298" s="163"/>
      <c r="VOX298" s="579"/>
      <c r="VOY298" s="581"/>
      <c r="VOZ298" s="163"/>
      <c r="VPA298" s="163"/>
      <c r="VPB298" s="579"/>
      <c r="VPC298" s="581"/>
      <c r="VPD298" s="163"/>
      <c r="VPE298" s="163"/>
      <c r="VPF298" s="579"/>
      <c r="VPG298" s="581"/>
      <c r="VPH298" s="163"/>
      <c r="VPI298" s="163"/>
      <c r="VPJ298" s="579"/>
      <c r="VPK298" s="581"/>
      <c r="VPL298" s="163"/>
      <c r="VPM298" s="163"/>
      <c r="VPN298" s="579"/>
      <c r="VPO298" s="581"/>
      <c r="VPP298" s="163"/>
      <c r="VPQ298" s="163"/>
      <c r="VPR298" s="579"/>
      <c r="VPS298" s="581"/>
      <c r="VPT298" s="163"/>
      <c r="VPU298" s="163"/>
      <c r="VPV298" s="579"/>
      <c r="VPW298" s="581"/>
      <c r="VPX298" s="163"/>
      <c r="VPY298" s="163"/>
      <c r="VPZ298" s="579"/>
      <c r="VQA298" s="581"/>
      <c r="VQB298" s="163"/>
      <c r="VQC298" s="163"/>
      <c r="VQD298" s="579"/>
      <c r="VQE298" s="581"/>
      <c r="VQF298" s="163"/>
      <c r="VQG298" s="163"/>
      <c r="VQH298" s="579"/>
      <c r="VQI298" s="581"/>
      <c r="VQJ298" s="163"/>
      <c r="VQK298" s="163"/>
      <c r="VQL298" s="579"/>
      <c r="VQM298" s="581"/>
      <c r="VQN298" s="163"/>
      <c r="VQO298" s="163"/>
      <c r="VQP298" s="579"/>
      <c r="VQQ298" s="581"/>
      <c r="VQR298" s="163"/>
      <c r="VQS298" s="163"/>
      <c r="VQT298" s="579"/>
      <c r="VQU298" s="581"/>
      <c r="VQV298" s="163"/>
      <c r="VQW298" s="163"/>
      <c r="VQX298" s="579"/>
      <c r="VQY298" s="581"/>
      <c r="VQZ298" s="163"/>
      <c r="VRA298" s="163"/>
      <c r="VRB298" s="579"/>
      <c r="VRC298" s="581"/>
      <c r="VRD298" s="163"/>
      <c r="VRE298" s="163"/>
      <c r="VRF298" s="579"/>
      <c r="VRG298" s="581"/>
      <c r="VRH298" s="163"/>
      <c r="VRI298" s="163"/>
      <c r="VRJ298" s="579"/>
      <c r="VRK298" s="581"/>
      <c r="VRL298" s="163"/>
      <c r="VRM298" s="163"/>
      <c r="VRN298" s="579"/>
      <c r="VRO298" s="581"/>
      <c r="VRP298" s="163"/>
      <c r="VRQ298" s="163"/>
      <c r="VRR298" s="579"/>
      <c r="VRS298" s="581"/>
      <c r="VRT298" s="163"/>
      <c r="VRU298" s="163"/>
      <c r="VRV298" s="579"/>
      <c r="VRW298" s="581"/>
      <c r="VRX298" s="163"/>
      <c r="VRY298" s="163"/>
      <c r="VRZ298" s="579"/>
      <c r="VSA298" s="581"/>
      <c r="VSB298" s="163"/>
      <c r="VSC298" s="163"/>
      <c r="VSD298" s="579"/>
      <c r="VSE298" s="581"/>
      <c r="VSF298" s="163"/>
      <c r="VSG298" s="163"/>
      <c r="VSH298" s="579"/>
      <c r="VSI298" s="581"/>
      <c r="VSJ298" s="163"/>
      <c r="VSK298" s="163"/>
      <c r="VSL298" s="579"/>
      <c r="VSM298" s="581"/>
      <c r="VSN298" s="163"/>
      <c r="VSO298" s="163"/>
      <c r="VSP298" s="579"/>
      <c r="VSQ298" s="581"/>
      <c r="VSR298" s="163"/>
      <c r="VSS298" s="163"/>
      <c r="VST298" s="579"/>
      <c r="VSU298" s="581"/>
      <c r="VSV298" s="163"/>
      <c r="VSW298" s="163"/>
      <c r="VSX298" s="579"/>
      <c r="VSY298" s="581"/>
      <c r="VSZ298" s="163"/>
      <c r="VTA298" s="163"/>
      <c r="VTB298" s="579"/>
      <c r="VTC298" s="581"/>
      <c r="VTD298" s="163"/>
      <c r="VTE298" s="163"/>
      <c r="VTF298" s="579"/>
      <c r="VTG298" s="581"/>
      <c r="VTH298" s="163"/>
      <c r="VTI298" s="163"/>
      <c r="VTJ298" s="579"/>
      <c r="VTK298" s="581"/>
      <c r="VTL298" s="163"/>
      <c r="VTM298" s="163"/>
      <c r="VTN298" s="579"/>
      <c r="VTO298" s="581"/>
      <c r="VTP298" s="163"/>
      <c r="VTQ298" s="163"/>
      <c r="VTR298" s="579"/>
      <c r="VTS298" s="581"/>
      <c r="VTT298" s="163"/>
      <c r="VTU298" s="163"/>
      <c r="VTV298" s="579"/>
      <c r="VTW298" s="581"/>
      <c r="VTX298" s="163"/>
      <c r="VTY298" s="163"/>
      <c r="VTZ298" s="579"/>
      <c r="VUA298" s="581"/>
      <c r="VUB298" s="163"/>
      <c r="VUC298" s="163"/>
      <c r="VUD298" s="579"/>
      <c r="VUE298" s="581"/>
      <c r="VUF298" s="163"/>
      <c r="VUG298" s="163"/>
      <c r="VUH298" s="579"/>
      <c r="VUI298" s="581"/>
      <c r="VUJ298" s="163"/>
      <c r="VUK298" s="163"/>
      <c r="VUL298" s="579"/>
      <c r="VUM298" s="581"/>
      <c r="VUN298" s="163"/>
      <c r="VUO298" s="163"/>
      <c r="VUP298" s="579"/>
      <c r="VUQ298" s="581"/>
      <c r="VUR298" s="163"/>
      <c r="VUS298" s="163"/>
      <c r="VUT298" s="579"/>
      <c r="VUU298" s="581"/>
      <c r="VUV298" s="163"/>
      <c r="VUW298" s="163"/>
      <c r="VUX298" s="579"/>
      <c r="VUY298" s="581"/>
      <c r="VUZ298" s="163"/>
      <c r="VVA298" s="163"/>
      <c r="VVB298" s="579"/>
      <c r="VVC298" s="581"/>
      <c r="VVD298" s="163"/>
      <c r="VVE298" s="163"/>
      <c r="VVF298" s="579"/>
      <c r="VVG298" s="581"/>
      <c r="VVH298" s="163"/>
      <c r="VVI298" s="163"/>
      <c r="VVJ298" s="579"/>
      <c r="VVK298" s="581"/>
      <c r="VVL298" s="163"/>
      <c r="VVM298" s="163"/>
      <c r="VVN298" s="579"/>
      <c r="VVO298" s="581"/>
      <c r="VVP298" s="163"/>
      <c r="VVQ298" s="163"/>
      <c r="VVR298" s="579"/>
      <c r="VVS298" s="581"/>
      <c r="VVT298" s="163"/>
      <c r="VVU298" s="163"/>
      <c r="VVV298" s="579"/>
      <c r="VVW298" s="581"/>
      <c r="VVX298" s="163"/>
      <c r="VVY298" s="163"/>
      <c r="VVZ298" s="579"/>
      <c r="VWA298" s="581"/>
      <c r="VWB298" s="163"/>
      <c r="VWC298" s="163"/>
      <c r="VWD298" s="579"/>
      <c r="VWE298" s="581"/>
      <c r="VWF298" s="163"/>
      <c r="VWG298" s="163"/>
      <c r="VWH298" s="579"/>
      <c r="VWI298" s="581"/>
      <c r="VWJ298" s="163"/>
      <c r="VWK298" s="163"/>
      <c r="VWL298" s="579"/>
      <c r="VWM298" s="581"/>
      <c r="VWN298" s="163"/>
      <c r="VWO298" s="163"/>
      <c r="VWP298" s="579"/>
      <c r="VWQ298" s="581"/>
      <c r="VWR298" s="163"/>
      <c r="VWS298" s="163"/>
      <c r="VWT298" s="579"/>
      <c r="VWU298" s="581"/>
      <c r="VWV298" s="163"/>
      <c r="VWW298" s="163"/>
      <c r="VWX298" s="579"/>
      <c r="VWY298" s="581"/>
      <c r="VWZ298" s="163"/>
      <c r="VXA298" s="163"/>
      <c r="VXB298" s="579"/>
      <c r="VXC298" s="581"/>
      <c r="VXD298" s="163"/>
      <c r="VXE298" s="163"/>
      <c r="VXF298" s="579"/>
      <c r="VXG298" s="581"/>
      <c r="VXH298" s="163"/>
      <c r="VXI298" s="163"/>
      <c r="VXJ298" s="579"/>
      <c r="VXK298" s="581"/>
      <c r="VXL298" s="163"/>
      <c r="VXM298" s="163"/>
      <c r="VXN298" s="579"/>
      <c r="VXO298" s="581"/>
      <c r="VXP298" s="163"/>
      <c r="VXQ298" s="163"/>
      <c r="VXR298" s="579"/>
      <c r="VXS298" s="581"/>
      <c r="VXT298" s="163"/>
      <c r="VXU298" s="163"/>
      <c r="VXV298" s="579"/>
      <c r="VXW298" s="581"/>
      <c r="VXX298" s="163"/>
      <c r="VXY298" s="163"/>
      <c r="VXZ298" s="579"/>
      <c r="VYA298" s="581"/>
      <c r="VYB298" s="163"/>
      <c r="VYC298" s="163"/>
      <c r="VYD298" s="579"/>
      <c r="VYE298" s="581"/>
      <c r="VYF298" s="163"/>
      <c r="VYG298" s="163"/>
      <c r="VYH298" s="579"/>
      <c r="VYI298" s="581"/>
      <c r="VYJ298" s="163"/>
      <c r="VYK298" s="163"/>
      <c r="VYL298" s="579"/>
      <c r="VYM298" s="581"/>
      <c r="VYN298" s="163"/>
      <c r="VYO298" s="163"/>
      <c r="VYP298" s="579"/>
      <c r="VYQ298" s="581"/>
      <c r="VYR298" s="163"/>
      <c r="VYS298" s="163"/>
      <c r="VYT298" s="579"/>
      <c r="VYU298" s="581"/>
      <c r="VYV298" s="163"/>
      <c r="VYW298" s="163"/>
      <c r="VYX298" s="579"/>
      <c r="VYY298" s="581"/>
      <c r="VYZ298" s="163"/>
      <c r="VZA298" s="163"/>
      <c r="VZB298" s="579"/>
      <c r="VZC298" s="581"/>
      <c r="VZD298" s="163"/>
      <c r="VZE298" s="163"/>
      <c r="VZF298" s="579"/>
      <c r="VZG298" s="581"/>
      <c r="VZH298" s="163"/>
      <c r="VZI298" s="163"/>
      <c r="VZJ298" s="579"/>
      <c r="VZK298" s="581"/>
      <c r="VZL298" s="163"/>
      <c r="VZM298" s="163"/>
      <c r="VZN298" s="579"/>
      <c r="VZO298" s="581"/>
      <c r="VZP298" s="163"/>
      <c r="VZQ298" s="163"/>
      <c r="VZR298" s="579"/>
      <c r="VZS298" s="581"/>
      <c r="VZT298" s="163"/>
      <c r="VZU298" s="163"/>
      <c r="VZV298" s="579"/>
      <c r="VZW298" s="581"/>
      <c r="VZX298" s="163"/>
      <c r="VZY298" s="163"/>
      <c r="VZZ298" s="579"/>
      <c r="WAA298" s="581"/>
      <c r="WAB298" s="163"/>
      <c r="WAC298" s="163"/>
      <c r="WAD298" s="579"/>
      <c r="WAE298" s="581"/>
      <c r="WAF298" s="163"/>
      <c r="WAG298" s="163"/>
      <c r="WAH298" s="579"/>
      <c r="WAI298" s="581"/>
      <c r="WAJ298" s="163"/>
      <c r="WAK298" s="163"/>
      <c r="WAL298" s="579"/>
      <c r="WAM298" s="581"/>
      <c r="WAN298" s="163"/>
      <c r="WAO298" s="163"/>
      <c r="WAP298" s="579"/>
      <c r="WAQ298" s="581"/>
      <c r="WAR298" s="163"/>
      <c r="WAS298" s="163"/>
      <c r="WAT298" s="579"/>
      <c r="WAU298" s="581"/>
      <c r="WAV298" s="163"/>
      <c r="WAW298" s="163"/>
      <c r="WAX298" s="579"/>
      <c r="WAY298" s="581"/>
      <c r="WAZ298" s="163"/>
      <c r="WBA298" s="163"/>
      <c r="WBB298" s="579"/>
      <c r="WBC298" s="581"/>
      <c r="WBD298" s="163"/>
      <c r="WBE298" s="163"/>
      <c r="WBF298" s="579"/>
      <c r="WBG298" s="581"/>
      <c r="WBH298" s="163"/>
      <c r="WBI298" s="163"/>
      <c r="WBJ298" s="579"/>
      <c r="WBK298" s="581"/>
      <c r="WBL298" s="163"/>
      <c r="WBM298" s="163"/>
      <c r="WBN298" s="579"/>
      <c r="WBO298" s="581"/>
      <c r="WBP298" s="163"/>
      <c r="WBQ298" s="163"/>
      <c r="WBR298" s="579"/>
      <c r="WBS298" s="581"/>
      <c r="WBT298" s="163"/>
      <c r="WBU298" s="163"/>
      <c r="WBV298" s="579"/>
      <c r="WBW298" s="581"/>
      <c r="WBX298" s="163"/>
      <c r="WBY298" s="163"/>
      <c r="WBZ298" s="579"/>
      <c r="WCA298" s="581"/>
      <c r="WCB298" s="163"/>
      <c r="WCC298" s="163"/>
      <c r="WCD298" s="579"/>
      <c r="WCE298" s="581"/>
      <c r="WCF298" s="163"/>
      <c r="WCG298" s="163"/>
      <c r="WCH298" s="579"/>
      <c r="WCI298" s="581"/>
      <c r="WCJ298" s="163"/>
      <c r="WCK298" s="163"/>
      <c r="WCL298" s="579"/>
      <c r="WCM298" s="581"/>
      <c r="WCN298" s="163"/>
      <c r="WCO298" s="163"/>
      <c r="WCP298" s="579"/>
      <c r="WCQ298" s="581"/>
      <c r="WCR298" s="163"/>
      <c r="WCS298" s="163"/>
      <c r="WCT298" s="579"/>
      <c r="WCU298" s="581"/>
      <c r="WCV298" s="163"/>
      <c r="WCW298" s="163"/>
      <c r="WCX298" s="579"/>
      <c r="WCY298" s="581"/>
      <c r="WCZ298" s="163"/>
      <c r="WDA298" s="163"/>
      <c r="WDB298" s="579"/>
      <c r="WDC298" s="581"/>
      <c r="WDD298" s="163"/>
      <c r="WDE298" s="163"/>
      <c r="WDF298" s="579"/>
      <c r="WDG298" s="581"/>
      <c r="WDH298" s="163"/>
      <c r="WDI298" s="163"/>
      <c r="WDJ298" s="579"/>
      <c r="WDK298" s="581"/>
      <c r="WDL298" s="163"/>
      <c r="WDM298" s="163"/>
      <c r="WDN298" s="579"/>
      <c r="WDO298" s="581"/>
      <c r="WDP298" s="163"/>
      <c r="WDQ298" s="163"/>
      <c r="WDR298" s="579"/>
      <c r="WDS298" s="581"/>
      <c r="WDT298" s="163"/>
      <c r="WDU298" s="163"/>
      <c r="WDV298" s="579"/>
      <c r="WDW298" s="581"/>
      <c r="WDX298" s="163"/>
      <c r="WDY298" s="163"/>
      <c r="WDZ298" s="579"/>
      <c r="WEA298" s="581"/>
      <c r="WEB298" s="163"/>
      <c r="WEC298" s="163"/>
      <c r="WED298" s="579"/>
      <c r="WEE298" s="581"/>
      <c r="WEF298" s="163"/>
      <c r="WEG298" s="163"/>
      <c r="WEH298" s="579"/>
      <c r="WEI298" s="581"/>
      <c r="WEJ298" s="163"/>
      <c r="WEK298" s="163"/>
      <c r="WEL298" s="579"/>
      <c r="WEM298" s="581"/>
      <c r="WEN298" s="163"/>
      <c r="WEO298" s="163"/>
      <c r="WEP298" s="579"/>
      <c r="WEQ298" s="581"/>
      <c r="WER298" s="163"/>
      <c r="WES298" s="163"/>
      <c r="WET298" s="579"/>
      <c r="WEU298" s="581"/>
      <c r="WEV298" s="163"/>
      <c r="WEW298" s="163"/>
      <c r="WEX298" s="579"/>
      <c r="WEY298" s="581"/>
      <c r="WEZ298" s="163"/>
      <c r="WFA298" s="163"/>
      <c r="WFB298" s="579"/>
      <c r="WFC298" s="581"/>
      <c r="WFD298" s="163"/>
      <c r="WFE298" s="163"/>
      <c r="WFF298" s="579"/>
      <c r="WFG298" s="581"/>
      <c r="WFH298" s="163"/>
      <c r="WFI298" s="163"/>
      <c r="WFJ298" s="579"/>
      <c r="WFK298" s="581"/>
      <c r="WFL298" s="163"/>
      <c r="WFM298" s="163"/>
      <c r="WFN298" s="579"/>
      <c r="WFO298" s="581"/>
      <c r="WFP298" s="163"/>
      <c r="WFQ298" s="163"/>
      <c r="WFR298" s="579"/>
      <c r="WFS298" s="581"/>
      <c r="WFT298" s="163"/>
      <c r="WFU298" s="163"/>
      <c r="WFV298" s="579"/>
      <c r="WFW298" s="581"/>
      <c r="WFX298" s="163"/>
      <c r="WFY298" s="163"/>
      <c r="WFZ298" s="579"/>
      <c r="WGA298" s="581"/>
      <c r="WGB298" s="163"/>
      <c r="WGC298" s="163"/>
      <c r="WGD298" s="579"/>
      <c r="WGE298" s="581"/>
      <c r="WGF298" s="163"/>
      <c r="WGG298" s="163"/>
      <c r="WGH298" s="579"/>
      <c r="WGI298" s="581"/>
      <c r="WGJ298" s="163"/>
      <c r="WGK298" s="163"/>
      <c r="WGL298" s="579"/>
      <c r="WGM298" s="581"/>
      <c r="WGN298" s="163"/>
      <c r="WGO298" s="163"/>
      <c r="WGP298" s="579"/>
      <c r="WGQ298" s="581"/>
      <c r="WGR298" s="163"/>
      <c r="WGS298" s="163"/>
      <c r="WGT298" s="579"/>
      <c r="WGU298" s="581"/>
      <c r="WGV298" s="163"/>
      <c r="WGW298" s="163"/>
      <c r="WGX298" s="579"/>
      <c r="WGY298" s="581"/>
      <c r="WGZ298" s="163"/>
      <c r="WHA298" s="163"/>
      <c r="WHB298" s="579"/>
      <c r="WHC298" s="581"/>
      <c r="WHD298" s="163"/>
      <c r="WHE298" s="163"/>
      <c r="WHF298" s="579"/>
      <c r="WHG298" s="581"/>
      <c r="WHH298" s="163"/>
      <c r="WHI298" s="163"/>
      <c r="WHJ298" s="579"/>
      <c r="WHK298" s="581"/>
      <c r="WHL298" s="163"/>
      <c r="WHM298" s="163"/>
      <c r="WHN298" s="579"/>
      <c r="WHO298" s="581"/>
      <c r="WHP298" s="163"/>
      <c r="WHQ298" s="163"/>
      <c r="WHR298" s="579"/>
      <c r="WHS298" s="581"/>
      <c r="WHT298" s="163"/>
      <c r="WHU298" s="163"/>
      <c r="WHV298" s="579"/>
      <c r="WHW298" s="581"/>
      <c r="WHX298" s="163"/>
      <c r="WHY298" s="163"/>
      <c r="WHZ298" s="579"/>
      <c r="WIA298" s="581"/>
      <c r="WIB298" s="163"/>
      <c r="WIC298" s="163"/>
      <c r="WID298" s="579"/>
      <c r="WIE298" s="581"/>
      <c r="WIF298" s="163"/>
      <c r="WIG298" s="163"/>
      <c r="WIH298" s="579"/>
      <c r="WII298" s="581"/>
      <c r="WIJ298" s="163"/>
      <c r="WIK298" s="163"/>
      <c r="WIL298" s="579"/>
      <c r="WIM298" s="581"/>
      <c r="WIN298" s="163"/>
      <c r="WIO298" s="163"/>
      <c r="WIP298" s="579"/>
      <c r="WIQ298" s="581"/>
      <c r="WIR298" s="163"/>
      <c r="WIS298" s="163"/>
      <c r="WIT298" s="579"/>
      <c r="WIU298" s="581"/>
      <c r="WIV298" s="163"/>
      <c r="WIW298" s="163"/>
      <c r="WIX298" s="579"/>
      <c r="WIY298" s="581"/>
      <c r="WIZ298" s="163"/>
      <c r="WJA298" s="163"/>
      <c r="WJB298" s="579"/>
      <c r="WJC298" s="581"/>
      <c r="WJD298" s="163"/>
      <c r="WJE298" s="163"/>
      <c r="WJF298" s="579"/>
      <c r="WJG298" s="581"/>
      <c r="WJH298" s="163"/>
      <c r="WJI298" s="163"/>
      <c r="WJJ298" s="579"/>
      <c r="WJK298" s="581"/>
      <c r="WJL298" s="163"/>
      <c r="WJM298" s="163"/>
      <c r="WJN298" s="579"/>
      <c r="WJO298" s="581"/>
      <c r="WJP298" s="163"/>
      <c r="WJQ298" s="163"/>
      <c r="WJR298" s="579"/>
      <c r="WJS298" s="581"/>
      <c r="WJT298" s="163"/>
      <c r="WJU298" s="163"/>
      <c r="WJV298" s="579"/>
      <c r="WJW298" s="581"/>
      <c r="WJX298" s="163"/>
      <c r="WJY298" s="163"/>
      <c r="WJZ298" s="579"/>
      <c r="WKA298" s="581"/>
      <c r="WKB298" s="163"/>
      <c r="WKC298" s="163"/>
      <c r="WKD298" s="579"/>
      <c r="WKE298" s="581"/>
      <c r="WKF298" s="163"/>
      <c r="WKG298" s="163"/>
      <c r="WKH298" s="579"/>
      <c r="WKI298" s="581"/>
      <c r="WKJ298" s="163"/>
      <c r="WKK298" s="163"/>
      <c r="WKL298" s="579"/>
      <c r="WKM298" s="581"/>
      <c r="WKN298" s="163"/>
      <c r="WKO298" s="163"/>
      <c r="WKP298" s="579"/>
      <c r="WKQ298" s="581"/>
      <c r="WKR298" s="163"/>
      <c r="WKS298" s="163"/>
      <c r="WKT298" s="579"/>
      <c r="WKU298" s="581"/>
      <c r="WKV298" s="163"/>
      <c r="WKW298" s="163"/>
      <c r="WKX298" s="579"/>
      <c r="WKY298" s="581"/>
      <c r="WKZ298" s="163"/>
      <c r="WLA298" s="163"/>
      <c r="WLB298" s="579"/>
      <c r="WLC298" s="581"/>
      <c r="WLD298" s="163"/>
      <c r="WLE298" s="163"/>
      <c r="WLF298" s="579"/>
      <c r="WLG298" s="581"/>
      <c r="WLH298" s="163"/>
      <c r="WLI298" s="163"/>
      <c r="WLJ298" s="579"/>
      <c r="WLK298" s="581"/>
      <c r="WLL298" s="163"/>
      <c r="WLM298" s="163"/>
      <c r="WLN298" s="579"/>
      <c r="WLO298" s="581"/>
      <c r="WLP298" s="163"/>
      <c r="WLQ298" s="163"/>
      <c r="WLR298" s="579"/>
      <c r="WLS298" s="581"/>
      <c r="WLT298" s="163"/>
      <c r="WLU298" s="163"/>
      <c r="WLV298" s="579"/>
      <c r="WLW298" s="581"/>
      <c r="WLX298" s="163"/>
      <c r="WLY298" s="163"/>
      <c r="WLZ298" s="579"/>
      <c r="WMA298" s="581"/>
      <c r="WMB298" s="163"/>
      <c r="WMC298" s="163"/>
      <c r="WMD298" s="579"/>
      <c r="WME298" s="581"/>
      <c r="WMF298" s="163"/>
      <c r="WMG298" s="163"/>
      <c r="WMH298" s="579"/>
      <c r="WMI298" s="581"/>
      <c r="WMJ298" s="163"/>
      <c r="WMK298" s="163"/>
      <c r="WML298" s="579"/>
      <c r="WMM298" s="581"/>
      <c r="WMN298" s="163"/>
      <c r="WMO298" s="163"/>
      <c r="WMP298" s="579"/>
      <c r="WMQ298" s="581"/>
      <c r="WMR298" s="163"/>
      <c r="WMS298" s="163"/>
      <c r="WMT298" s="579"/>
      <c r="WMU298" s="581"/>
      <c r="WMV298" s="163"/>
      <c r="WMW298" s="163"/>
      <c r="WMX298" s="579"/>
      <c r="WMY298" s="581"/>
      <c r="WMZ298" s="163"/>
      <c r="WNA298" s="163"/>
      <c r="WNB298" s="579"/>
      <c r="WNC298" s="581"/>
      <c r="WND298" s="163"/>
      <c r="WNE298" s="163"/>
      <c r="WNF298" s="579"/>
      <c r="WNG298" s="581"/>
      <c r="WNH298" s="163"/>
      <c r="WNI298" s="163"/>
      <c r="WNJ298" s="579"/>
      <c r="WNK298" s="581"/>
      <c r="WNL298" s="163"/>
      <c r="WNM298" s="163"/>
      <c r="WNN298" s="579"/>
      <c r="WNO298" s="581"/>
      <c r="WNP298" s="163"/>
      <c r="WNQ298" s="163"/>
      <c r="WNR298" s="579"/>
      <c r="WNS298" s="581"/>
      <c r="WNT298" s="163"/>
      <c r="WNU298" s="163"/>
      <c r="WNV298" s="579"/>
      <c r="WNW298" s="581"/>
      <c r="WNX298" s="163"/>
      <c r="WNY298" s="163"/>
      <c r="WNZ298" s="579"/>
      <c r="WOA298" s="581"/>
      <c r="WOB298" s="163"/>
      <c r="WOC298" s="163"/>
      <c r="WOD298" s="579"/>
      <c r="WOE298" s="581"/>
      <c r="WOF298" s="163"/>
      <c r="WOG298" s="163"/>
      <c r="WOH298" s="579"/>
      <c r="WOI298" s="581"/>
      <c r="WOJ298" s="163"/>
      <c r="WOK298" s="163"/>
      <c r="WOL298" s="579"/>
      <c r="WOM298" s="581"/>
      <c r="WON298" s="163"/>
      <c r="WOO298" s="163"/>
      <c r="WOP298" s="579"/>
      <c r="WOQ298" s="581"/>
      <c r="WOR298" s="163"/>
      <c r="WOS298" s="163"/>
      <c r="WOT298" s="579"/>
      <c r="WOU298" s="581"/>
      <c r="WOV298" s="163"/>
      <c r="WOW298" s="163"/>
      <c r="WOX298" s="579"/>
      <c r="WOY298" s="581"/>
      <c r="WOZ298" s="163"/>
      <c r="WPA298" s="163"/>
      <c r="WPB298" s="579"/>
      <c r="WPC298" s="581"/>
      <c r="WPD298" s="163"/>
      <c r="WPE298" s="163"/>
      <c r="WPF298" s="579"/>
      <c r="WPG298" s="581"/>
      <c r="WPH298" s="163"/>
      <c r="WPI298" s="163"/>
      <c r="WPJ298" s="579"/>
      <c r="WPK298" s="581"/>
      <c r="WPL298" s="163"/>
      <c r="WPM298" s="163"/>
      <c r="WPN298" s="579"/>
      <c r="WPO298" s="581"/>
      <c r="WPP298" s="163"/>
      <c r="WPQ298" s="163"/>
      <c r="WPR298" s="579"/>
      <c r="WPS298" s="581"/>
      <c r="WPT298" s="163"/>
      <c r="WPU298" s="163"/>
      <c r="WPV298" s="579"/>
      <c r="WPW298" s="581"/>
      <c r="WPX298" s="163"/>
      <c r="WPY298" s="163"/>
      <c r="WPZ298" s="579"/>
      <c r="WQA298" s="581"/>
      <c r="WQB298" s="163"/>
      <c r="WQC298" s="163"/>
      <c r="WQD298" s="579"/>
      <c r="WQE298" s="581"/>
      <c r="WQF298" s="163"/>
      <c r="WQG298" s="163"/>
      <c r="WQH298" s="579"/>
      <c r="WQI298" s="581"/>
      <c r="WQJ298" s="163"/>
      <c r="WQK298" s="163"/>
      <c r="WQL298" s="579"/>
      <c r="WQM298" s="581"/>
      <c r="WQN298" s="163"/>
      <c r="WQO298" s="163"/>
      <c r="WQP298" s="579"/>
      <c r="WQQ298" s="581"/>
      <c r="WQR298" s="163"/>
      <c r="WQS298" s="163"/>
      <c r="WQT298" s="579"/>
      <c r="WQU298" s="581"/>
      <c r="WQV298" s="163"/>
      <c r="WQW298" s="163"/>
      <c r="WQX298" s="579"/>
      <c r="WQY298" s="581"/>
      <c r="WQZ298" s="163"/>
      <c r="WRA298" s="163"/>
      <c r="WRB298" s="579"/>
      <c r="WRC298" s="581"/>
      <c r="WRD298" s="163"/>
      <c r="WRE298" s="163"/>
      <c r="WRF298" s="579"/>
      <c r="WRG298" s="581"/>
      <c r="WRH298" s="163"/>
      <c r="WRI298" s="163"/>
      <c r="WRJ298" s="579"/>
      <c r="WRK298" s="581"/>
      <c r="WRL298" s="163"/>
      <c r="WRM298" s="163"/>
      <c r="WRN298" s="579"/>
      <c r="WRO298" s="581"/>
      <c r="WRP298" s="163"/>
      <c r="WRQ298" s="163"/>
      <c r="WRR298" s="579"/>
      <c r="WRS298" s="581"/>
      <c r="WRT298" s="163"/>
      <c r="WRU298" s="163"/>
      <c r="WRV298" s="579"/>
      <c r="WRW298" s="581"/>
      <c r="WRX298" s="163"/>
      <c r="WRY298" s="163"/>
      <c r="WRZ298" s="579"/>
      <c r="WSA298" s="581"/>
      <c r="WSB298" s="163"/>
      <c r="WSC298" s="163"/>
      <c r="WSD298" s="579"/>
      <c r="WSE298" s="581"/>
      <c r="WSF298" s="163"/>
      <c r="WSG298" s="163"/>
      <c r="WSH298" s="579"/>
      <c r="WSI298" s="581"/>
      <c r="WSJ298" s="163"/>
      <c r="WSK298" s="163"/>
      <c r="WSL298" s="579"/>
      <c r="WSM298" s="581"/>
      <c r="WSN298" s="163"/>
      <c r="WSO298" s="163"/>
      <c r="WSP298" s="579"/>
      <c r="WSQ298" s="581"/>
      <c r="WSR298" s="163"/>
      <c r="WSS298" s="163"/>
      <c r="WST298" s="579"/>
      <c r="WSU298" s="581"/>
      <c r="WSV298" s="163"/>
      <c r="WSW298" s="163"/>
      <c r="WSX298" s="579"/>
      <c r="WSY298" s="581"/>
      <c r="WSZ298" s="163"/>
      <c r="WTA298" s="163"/>
      <c r="WTB298" s="579"/>
      <c r="WTC298" s="581"/>
      <c r="WTD298" s="163"/>
      <c r="WTE298" s="163"/>
      <c r="WTF298" s="579"/>
      <c r="WTG298" s="581"/>
      <c r="WTH298" s="163"/>
      <c r="WTI298" s="163"/>
      <c r="WTJ298" s="579"/>
      <c r="WTK298" s="581"/>
      <c r="WTL298" s="163"/>
      <c r="WTM298" s="163"/>
      <c r="WTN298" s="579"/>
      <c r="WTO298" s="581"/>
      <c r="WTP298" s="163"/>
      <c r="WTQ298" s="163"/>
      <c r="WTR298" s="579"/>
      <c r="WTS298" s="581"/>
      <c r="WTT298" s="163"/>
      <c r="WTU298" s="163"/>
      <c r="WTV298" s="579"/>
      <c r="WTW298" s="581"/>
      <c r="WTX298" s="163"/>
      <c r="WTY298" s="163"/>
      <c r="WTZ298" s="579"/>
      <c r="WUA298" s="581"/>
      <c r="WUB298" s="163"/>
      <c r="WUC298" s="163"/>
      <c r="WUD298" s="579"/>
      <c r="WUE298" s="581"/>
      <c r="WUF298" s="163"/>
      <c r="WUG298" s="163"/>
      <c r="WUH298" s="579"/>
      <c r="WUI298" s="581"/>
      <c r="WUJ298" s="163"/>
      <c r="WUK298" s="163"/>
      <c r="WUL298" s="579"/>
      <c r="WUM298" s="581"/>
      <c r="WUN298" s="163"/>
      <c r="WUO298" s="163"/>
      <c r="WUP298" s="579"/>
      <c r="WUQ298" s="581"/>
      <c r="WUR298" s="163"/>
      <c r="WUS298" s="163"/>
      <c r="WUT298" s="579"/>
      <c r="WUU298" s="581"/>
      <c r="WUV298" s="163"/>
      <c r="WUW298" s="163"/>
      <c r="WUX298" s="579"/>
      <c r="WUY298" s="581"/>
      <c r="WUZ298" s="163"/>
      <c r="WVA298" s="163"/>
      <c r="WVB298" s="579"/>
      <c r="WVC298" s="581"/>
      <c r="WVD298" s="163"/>
      <c r="WVE298" s="163"/>
      <c r="WVF298" s="579"/>
      <c r="WVG298" s="581"/>
      <c r="WVH298" s="163"/>
      <c r="WVI298" s="163"/>
      <c r="WVJ298" s="579"/>
      <c r="WVK298" s="581"/>
      <c r="WVL298" s="163"/>
      <c r="WVM298" s="163"/>
      <c r="WVN298" s="579"/>
      <c r="WVO298" s="581"/>
      <c r="WVP298" s="163"/>
      <c r="WVQ298" s="163"/>
      <c r="WVR298" s="579"/>
      <c r="WVS298" s="581"/>
      <c r="WVT298" s="163"/>
      <c r="WVU298" s="163"/>
      <c r="WVV298" s="579"/>
      <c r="WVW298" s="581"/>
      <c r="WVX298" s="163"/>
      <c r="WVY298" s="163"/>
      <c r="WVZ298" s="579"/>
      <c r="WWA298" s="581"/>
      <c r="WWB298" s="163"/>
      <c r="WWC298" s="163"/>
      <c r="WWD298" s="579"/>
      <c r="WWE298" s="581"/>
      <c r="WWF298" s="163"/>
      <c r="WWG298" s="163"/>
      <c r="WWH298" s="579"/>
      <c r="WWI298" s="581"/>
      <c r="WWJ298" s="163"/>
      <c r="WWK298" s="163"/>
      <c r="WWL298" s="579"/>
      <c r="WWM298" s="581"/>
      <c r="WWN298" s="163"/>
      <c r="WWO298" s="163"/>
      <c r="WWP298" s="579"/>
      <c r="WWQ298" s="581"/>
      <c r="WWR298" s="163"/>
      <c r="WWS298" s="163"/>
      <c r="WWT298" s="579"/>
      <c r="WWU298" s="581"/>
      <c r="WWV298" s="163"/>
      <c r="WWW298" s="163"/>
      <c r="WWX298" s="579"/>
      <c r="WWY298" s="581"/>
      <c r="WWZ298" s="163"/>
      <c r="WXA298" s="163"/>
      <c r="WXB298" s="579"/>
      <c r="WXC298" s="581"/>
      <c r="WXD298" s="163"/>
      <c r="WXE298" s="163"/>
      <c r="WXF298" s="579"/>
      <c r="WXG298" s="581"/>
      <c r="WXH298" s="163"/>
      <c r="WXI298" s="163"/>
      <c r="WXJ298" s="579"/>
      <c r="WXK298" s="581"/>
      <c r="WXL298" s="163"/>
      <c r="WXM298" s="163"/>
      <c r="WXN298" s="579"/>
      <c r="WXO298" s="581"/>
      <c r="WXP298" s="163"/>
      <c r="WXQ298" s="163"/>
      <c r="WXR298" s="579"/>
      <c r="WXS298" s="581"/>
      <c r="WXT298" s="163"/>
      <c r="WXU298" s="163"/>
      <c r="WXV298" s="579"/>
      <c r="WXW298" s="581"/>
      <c r="WXX298" s="163"/>
      <c r="WXY298" s="163"/>
      <c r="WXZ298" s="579"/>
      <c r="WYA298" s="581"/>
      <c r="WYB298" s="163"/>
      <c r="WYC298" s="163"/>
      <c r="WYD298" s="579"/>
      <c r="WYE298" s="581"/>
      <c r="WYF298" s="163"/>
      <c r="WYG298" s="163"/>
      <c r="WYH298" s="579"/>
      <c r="WYI298" s="581"/>
      <c r="WYJ298" s="163"/>
      <c r="WYK298" s="163"/>
      <c r="WYL298" s="579"/>
      <c r="WYM298" s="581"/>
      <c r="WYN298" s="163"/>
      <c r="WYO298" s="163"/>
      <c r="WYP298" s="579"/>
      <c r="WYQ298" s="581"/>
      <c r="WYR298" s="163"/>
      <c r="WYS298" s="163"/>
      <c r="WYT298" s="579"/>
      <c r="WYU298" s="581"/>
      <c r="WYV298" s="163"/>
      <c r="WYW298" s="163"/>
      <c r="WYX298" s="579"/>
      <c r="WYY298" s="581"/>
      <c r="WYZ298" s="163"/>
      <c r="WZA298" s="163"/>
      <c r="WZB298" s="579"/>
      <c r="WZC298" s="581"/>
      <c r="WZD298" s="163"/>
      <c r="WZE298" s="163"/>
      <c r="WZF298" s="579"/>
      <c r="WZG298" s="581"/>
      <c r="WZH298" s="163"/>
      <c r="WZI298" s="163"/>
      <c r="WZJ298" s="579"/>
      <c r="WZK298" s="581"/>
      <c r="WZL298" s="163"/>
      <c r="WZM298" s="163"/>
      <c r="WZN298" s="579"/>
      <c r="WZO298" s="581"/>
      <c r="WZP298" s="163"/>
      <c r="WZQ298" s="163"/>
      <c r="WZR298" s="579"/>
      <c r="WZS298" s="581"/>
      <c r="WZT298" s="163"/>
      <c r="WZU298" s="163"/>
      <c r="WZV298" s="579"/>
      <c r="WZW298" s="581"/>
      <c r="WZX298" s="163"/>
      <c r="WZY298" s="163"/>
      <c r="WZZ298" s="579"/>
      <c r="XAA298" s="581"/>
      <c r="XAB298" s="163"/>
      <c r="XAC298" s="163"/>
      <c r="XAD298" s="579"/>
      <c r="XAE298" s="581"/>
      <c r="XAF298" s="163"/>
      <c r="XAG298" s="163"/>
      <c r="XAH298" s="579"/>
      <c r="XAI298" s="581"/>
      <c r="XAJ298" s="163"/>
      <c r="XAK298" s="163"/>
      <c r="XAL298" s="579"/>
      <c r="XAM298" s="581"/>
      <c r="XAN298" s="163"/>
      <c r="XAO298" s="163"/>
      <c r="XAP298" s="579"/>
      <c r="XAQ298" s="581"/>
      <c r="XAR298" s="163"/>
      <c r="XAS298" s="163"/>
      <c r="XAT298" s="579"/>
      <c r="XAU298" s="581"/>
      <c r="XAV298" s="163"/>
      <c r="XAW298" s="163"/>
      <c r="XAX298" s="579"/>
      <c r="XAY298" s="581"/>
      <c r="XAZ298" s="163"/>
      <c r="XBA298" s="163"/>
      <c r="XBB298" s="579"/>
      <c r="XBC298" s="581"/>
      <c r="XBD298" s="163"/>
      <c r="XBE298" s="163"/>
      <c r="XBF298" s="579"/>
      <c r="XBG298" s="581"/>
      <c r="XBH298" s="163"/>
      <c r="XBI298" s="163"/>
      <c r="XBJ298" s="579"/>
      <c r="XBK298" s="581"/>
      <c r="XBL298" s="163"/>
      <c r="XBM298" s="163"/>
      <c r="XBN298" s="579"/>
      <c r="XBO298" s="581"/>
      <c r="XBP298" s="163"/>
      <c r="XBQ298" s="163"/>
      <c r="XBR298" s="579"/>
      <c r="XBS298" s="581"/>
      <c r="XBT298" s="163"/>
      <c r="XBU298" s="163"/>
      <c r="XBV298" s="579"/>
      <c r="XBW298" s="581"/>
      <c r="XBX298" s="163"/>
      <c r="XBY298" s="163"/>
      <c r="XBZ298" s="579"/>
      <c r="XCA298" s="581"/>
      <c r="XCB298" s="163"/>
      <c r="XCC298" s="163"/>
      <c r="XCD298" s="579"/>
      <c r="XCE298" s="581"/>
      <c r="XCF298" s="163"/>
      <c r="XCG298" s="163"/>
      <c r="XCH298" s="579"/>
      <c r="XCI298" s="581"/>
      <c r="XCJ298" s="163"/>
      <c r="XCK298" s="163"/>
      <c r="XCL298" s="579"/>
      <c r="XCM298" s="581"/>
      <c r="XCN298" s="163"/>
      <c r="XCO298" s="163"/>
      <c r="XCP298" s="579"/>
      <c r="XCQ298" s="581"/>
      <c r="XCR298" s="163"/>
      <c r="XCS298" s="163"/>
      <c r="XCT298" s="579"/>
      <c r="XCU298" s="581"/>
      <c r="XCV298" s="163"/>
      <c r="XCW298" s="163"/>
      <c r="XCX298" s="579"/>
      <c r="XCY298" s="581"/>
      <c r="XCZ298" s="163"/>
      <c r="XDA298" s="163"/>
      <c r="XDB298" s="579"/>
      <c r="XDC298" s="581"/>
      <c r="XDD298" s="163"/>
      <c r="XDE298" s="163"/>
      <c r="XDF298" s="579"/>
      <c r="XDG298" s="581"/>
      <c r="XDH298" s="163"/>
      <c r="XDI298" s="163"/>
      <c r="XDJ298" s="579"/>
      <c r="XDK298" s="581"/>
      <c r="XDL298" s="163"/>
      <c r="XDM298" s="163"/>
      <c r="XDN298" s="579"/>
      <c r="XDO298" s="581"/>
      <c r="XDP298" s="163"/>
      <c r="XDQ298" s="163"/>
      <c r="XDR298" s="579"/>
      <c r="XDS298" s="581"/>
      <c r="XDT298" s="163"/>
      <c r="XDU298" s="163"/>
      <c r="XDV298" s="579"/>
      <c r="XDW298" s="581"/>
      <c r="XDX298" s="163"/>
      <c r="XDY298" s="163"/>
      <c r="XDZ298" s="579"/>
      <c r="XEA298" s="581"/>
      <c r="XEB298" s="163"/>
      <c r="XEC298" s="163"/>
      <c r="XED298" s="579"/>
      <c r="XEE298" s="581"/>
      <c r="XEF298" s="163"/>
      <c r="XEG298" s="163"/>
      <c r="XEH298" s="579"/>
      <c r="XEI298" s="581"/>
      <c r="XEJ298" s="163"/>
      <c r="XEK298" s="163"/>
      <c r="XEL298" s="579"/>
      <c r="XEM298" s="581"/>
      <c r="XEN298" s="163"/>
      <c r="XEO298" s="163"/>
      <c r="XEP298" s="579"/>
      <c r="XEQ298" s="581"/>
      <c r="XER298" s="163"/>
      <c r="XES298" s="163"/>
      <c r="XET298" s="579"/>
      <c r="XEU298" s="581"/>
      <c r="XEV298" s="163"/>
      <c r="XEW298" s="163"/>
      <c r="XEX298" s="579"/>
      <c r="XEY298" s="581"/>
      <c r="XEZ298" s="163"/>
      <c r="XFA298" s="163"/>
      <c r="XFB298" s="579"/>
      <c r="XFC298" s="581"/>
    </row>
    <row r="299" spans="1:16383" s="129" customFormat="1" hidden="1">
      <c r="A299" s="157">
        <v>22</v>
      </c>
      <c r="B299" s="279" t="s">
        <v>663</v>
      </c>
      <c r="C299" s="320" t="s">
        <v>45</v>
      </c>
      <c r="D299" s="320" t="s">
        <v>204</v>
      </c>
      <c r="E299" s="138">
        <f>F299+G299</f>
        <v>7.6</v>
      </c>
      <c r="F299" s="258">
        <v>7.6</v>
      </c>
      <c r="G299" s="139">
        <f t="shared" si="14"/>
        <v>0</v>
      </c>
      <c r="H299" s="150"/>
      <c r="I299" s="155"/>
      <c r="J299" s="154"/>
      <c r="K299" s="150"/>
      <c r="L299" s="157"/>
      <c r="M299" s="150"/>
      <c r="N299" s="155"/>
      <c r="O299" s="150"/>
      <c r="P299" s="150"/>
      <c r="Q299" s="162"/>
      <c r="R299" s="162"/>
      <c r="S299" s="164"/>
      <c r="T299" s="158" t="s">
        <v>183</v>
      </c>
      <c r="U299" s="163"/>
      <c r="V299" s="160"/>
      <c r="W299" s="161"/>
      <c r="X299" s="163"/>
      <c r="Y299" s="163"/>
      <c r="Z299" s="160"/>
      <c r="AA299" s="161"/>
      <c r="AB299" s="163"/>
      <c r="AC299" s="163"/>
      <c r="AD299" s="160"/>
      <c r="AE299" s="161"/>
      <c r="AF299" s="163"/>
      <c r="AG299" s="163"/>
      <c r="AH299" s="160"/>
      <c r="AI299" s="161"/>
      <c r="AJ299" s="163"/>
      <c r="AK299" s="163"/>
      <c r="AL299" s="160"/>
      <c r="AM299" s="161"/>
      <c r="AN299" s="163"/>
      <c r="AO299" s="163"/>
      <c r="AP299" s="160"/>
      <c r="AQ299" s="161"/>
      <c r="AR299" s="163"/>
      <c r="AS299" s="163"/>
      <c r="AT299" s="160"/>
      <c r="AU299" s="161"/>
      <c r="AV299" s="163"/>
      <c r="AW299" s="163"/>
      <c r="AX299" s="160"/>
      <c r="AY299" s="161"/>
      <c r="AZ299" s="163"/>
      <c r="BA299" s="163"/>
      <c r="BB299" s="160"/>
      <c r="BC299" s="161"/>
      <c r="BD299" s="163"/>
      <c r="BE299" s="163"/>
      <c r="BF299" s="160"/>
      <c r="BG299" s="161"/>
      <c r="BH299" s="163"/>
      <c r="BI299" s="163"/>
      <c r="BJ299" s="160"/>
      <c r="BK299" s="161"/>
      <c r="BL299" s="163"/>
      <c r="BM299" s="163"/>
      <c r="BN299" s="160"/>
      <c r="BO299" s="161"/>
      <c r="BP299" s="163"/>
      <c r="BQ299" s="163"/>
      <c r="BR299" s="160"/>
      <c r="BS299" s="161"/>
      <c r="BT299" s="163"/>
      <c r="BU299" s="163"/>
      <c r="BV299" s="160"/>
      <c r="BW299" s="161"/>
      <c r="BX299" s="163"/>
      <c r="BY299" s="163"/>
      <c r="BZ299" s="160"/>
      <c r="CA299" s="161"/>
      <c r="CB299" s="163"/>
      <c r="CC299" s="163"/>
      <c r="CD299" s="160"/>
      <c r="CE299" s="161"/>
      <c r="CF299" s="163"/>
      <c r="CG299" s="163"/>
      <c r="CH299" s="160"/>
      <c r="CI299" s="161"/>
      <c r="CJ299" s="163"/>
      <c r="CK299" s="163"/>
      <c r="CL299" s="160"/>
      <c r="CM299" s="161"/>
      <c r="CN299" s="163"/>
      <c r="CO299" s="163"/>
      <c r="CP299" s="160"/>
      <c r="CQ299" s="161"/>
      <c r="CR299" s="163"/>
      <c r="CS299" s="163"/>
      <c r="CT299" s="160"/>
      <c r="CU299" s="161"/>
      <c r="CV299" s="163"/>
      <c r="CW299" s="163"/>
      <c r="CX299" s="160"/>
      <c r="CY299" s="161"/>
      <c r="CZ299" s="163"/>
      <c r="DA299" s="163"/>
      <c r="DB299" s="160"/>
      <c r="DC299" s="161"/>
      <c r="DD299" s="163"/>
      <c r="DE299" s="163"/>
      <c r="DF299" s="160"/>
      <c r="DG299" s="161"/>
      <c r="DH299" s="163"/>
      <c r="DI299" s="163"/>
      <c r="DJ299" s="160"/>
      <c r="DK299" s="161"/>
      <c r="DL299" s="163"/>
      <c r="DM299" s="163"/>
      <c r="DN299" s="160"/>
      <c r="DO299" s="161"/>
      <c r="DP299" s="163"/>
      <c r="DQ299" s="163"/>
      <c r="DR299" s="160"/>
      <c r="DS299" s="161"/>
      <c r="DT299" s="163"/>
      <c r="DU299" s="163"/>
      <c r="DV299" s="160"/>
      <c r="DW299" s="161"/>
      <c r="DX299" s="163"/>
      <c r="DY299" s="163"/>
      <c r="DZ299" s="160"/>
      <c r="EA299" s="161"/>
      <c r="EB299" s="163"/>
      <c r="EC299" s="163"/>
      <c r="ED299" s="160"/>
      <c r="EE299" s="161"/>
      <c r="EF299" s="163"/>
      <c r="EG299" s="163"/>
      <c r="EH299" s="160"/>
      <c r="EI299" s="161"/>
      <c r="EJ299" s="163"/>
      <c r="EK299" s="163"/>
      <c r="EL299" s="160"/>
      <c r="EM299" s="161"/>
      <c r="EN299" s="163"/>
      <c r="EO299" s="163"/>
      <c r="EP299" s="160"/>
      <c r="EQ299" s="161"/>
      <c r="ER299" s="163"/>
      <c r="ES299" s="163"/>
      <c r="ET299" s="160"/>
      <c r="EU299" s="161"/>
      <c r="EV299" s="163"/>
      <c r="EW299" s="163"/>
      <c r="EX299" s="160"/>
      <c r="EY299" s="161"/>
      <c r="EZ299" s="163"/>
      <c r="FA299" s="163"/>
      <c r="FB299" s="160"/>
      <c r="FC299" s="161"/>
      <c r="FD299" s="163"/>
      <c r="FE299" s="163"/>
      <c r="FF299" s="160"/>
      <c r="FG299" s="161"/>
      <c r="FH299" s="163"/>
      <c r="FI299" s="163"/>
      <c r="FJ299" s="160"/>
      <c r="FK299" s="161"/>
      <c r="FL299" s="163"/>
      <c r="FM299" s="163"/>
      <c r="FN299" s="160"/>
      <c r="FO299" s="161"/>
      <c r="FP299" s="163"/>
      <c r="FQ299" s="163"/>
      <c r="FR299" s="160"/>
      <c r="FS299" s="161"/>
      <c r="FT299" s="163"/>
      <c r="FU299" s="163"/>
      <c r="FV299" s="160"/>
      <c r="FW299" s="161"/>
      <c r="FX299" s="163"/>
      <c r="FY299" s="163"/>
      <c r="FZ299" s="160"/>
      <c r="GA299" s="161"/>
      <c r="GB299" s="163"/>
      <c r="GC299" s="163"/>
      <c r="GD299" s="160"/>
      <c r="GE299" s="161"/>
      <c r="GF299" s="163"/>
      <c r="GG299" s="163"/>
      <c r="GH299" s="160"/>
      <c r="GI299" s="161"/>
      <c r="GJ299" s="163"/>
      <c r="GK299" s="163"/>
      <c r="GL299" s="160"/>
      <c r="GM299" s="161"/>
      <c r="GN299" s="163"/>
      <c r="GO299" s="163"/>
      <c r="GP299" s="160"/>
      <c r="GQ299" s="161"/>
      <c r="GR299" s="163"/>
      <c r="GS299" s="163"/>
      <c r="GT299" s="160"/>
      <c r="GU299" s="161"/>
      <c r="GV299" s="163"/>
      <c r="GW299" s="163"/>
      <c r="GX299" s="160"/>
      <c r="GY299" s="161"/>
      <c r="GZ299" s="163"/>
      <c r="HA299" s="163"/>
      <c r="HB299" s="160"/>
      <c r="HC299" s="161"/>
      <c r="HD299" s="163"/>
      <c r="HE299" s="163"/>
      <c r="HF299" s="160"/>
      <c r="HG299" s="161"/>
      <c r="HH299" s="163"/>
      <c r="HI299" s="163"/>
      <c r="HJ299" s="160"/>
      <c r="HK299" s="161"/>
      <c r="HL299" s="163"/>
      <c r="HM299" s="163"/>
      <c r="HN299" s="160"/>
      <c r="HO299" s="161"/>
      <c r="HP299" s="163"/>
      <c r="HQ299" s="163"/>
      <c r="HR299" s="160"/>
      <c r="HS299" s="161"/>
      <c r="HT299" s="163"/>
      <c r="HU299" s="163"/>
      <c r="HV299" s="160"/>
      <c r="HW299" s="161"/>
      <c r="HX299" s="163"/>
      <c r="HY299" s="163"/>
      <c r="HZ299" s="160"/>
      <c r="IA299" s="161"/>
      <c r="IB299" s="163"/>
      <c r="IC299" s="163"/>
      <c r="ID299" s="160"/>
      <c r="IE299" s="161"/>
      <c r="IF299" s="163"/>
      <c r="IG299" s="163"/>
      <c r="IH299" s="160"/>
      <c r="II299" s="161"/>
      <c r="IJ299" s="163"/>
      <c r="IK299" s="163"/>
      <c r="IL299" s="160"/>
      <c r="IM299" s="161"/>
      <c r="IN299" s="163"/>
      <c r="IO299" s="163"/>
      <c r="IP299" s="160"/>
      <c r="IQ299" s="161"/>
      <c r="IR299" s="163"/>
      <c r="IS299" s="163"/>
      <c r="IT299" s="160"/>
      <c r="IU299" s="161"/>
      <c r="IV299" s="163"/>
      <c r="IW299" s="163"/>
      <c r="IX299" s="160"/>
      <c r="IY299" s="161"/>
      <c r="IZ299" s="163"/>
      <c r="JA299" s="163"/>
      <c r="JB299" s="160"/>
      <c r="JC299" s="161"/>
      <c r="JD299" s="163"/>
      <c r="JE299" s="163"/>
      <c r="JF299" s="160"/>
      <c r="JG299" s="161"/>
      <c r="JH299" s="163"/>
      <c r="JI299" s="163"/>
      <c r="JJ299" s="160"/>
      <c r="JK299" s="161"/>
      <c r="JL299" s="163"/>
      <c r="JM299" s="163"/>
      <c r="JN299" s="160"/>
      <c r="JO299" s="161"/>
      <c r="JP299" s="163"/>
      <c r="JQ299" s="163"/>
      <c r="JR299" s="160"/>
      <c r="JS299" s="161"/>
      <c r="JT299" s="163"/>
      <c r="JU299" s="163"/>
      <c r="JV299" s="160"/>
      <c r="JW299" s="161"/>
      <c r="JX299" s="163"/>
      <c r="JY299" s="163"/>
      <c r="JZ299" s="160"/>
      <c r="KA299" s="161"/>
      <c r="KB299" s="163"/>
      <c r="KC299" s="163"/>
      <c r="KD299" s="160"/>
      <c r="KE299" s="161"/>
      <c r="KF299" s="163"/>
      <c r="KG299" s="163"/>
      <c r="KH299" s="160"/>
      <c r="KI299" s="161"/>
      <c r="KJ299" s="163"/>
      <c r="KK299" s="163"/>
      <c r="KL299" s="160"/>
      <c r="KM299" s="161"/>
      <c r="KN299" s="163"/>
      <c r="KO299" s="163"/>
      <c r="KP299" s="160"/>
      <c r="KQ299" s="161"/>
      <c r="KR299" s="163"/>
      <c r="KS299" s="163"/>
      <c r="KT299" s="160"/>
      <c r="KU299" s="161"/>
      <c r="KV299" s="163"/>
      <c r="KW299" s="163"/>
      <c r="KX299" s="160"/>
      <c r="KY299" s="161"/>
      <c r="KZ299" s="163"/>
      <c r="LA299" s="163"/>
      <c r="LB299" s="160"/>
      <c r="LC299" s="161"/>
      <c r="LD299" s="163"/>
      <c r="LE299" s="163"/>
      <c r="LF299" s="160"/>
      <c r="LG299" s="161"/>
      <c r="LH299" s="163"/>
      <c r="LI299" s="163"/>
      <c r="LJ299" s="160"/>
      <c r="LK299" s="161"/>
      <c r="LL299" s="163"/>
      <c r="LM299" s="163"/>
      <c r="LN299" s="160"/>
      <c r="LO299" s="161"/>
      <c r="LP299" s="163"/>
      <c r="LQ299" s="163"/>
      <c r="LR299" s="160"/>
      <c r="LS299" s="161"/>
      <c r="LT299" s="163"/>
      <c r="LU299" s="163"/>
      <c r="LV299" s="160"/>
      <c r="LW299" s="161"/>
      <c r="LX299" s="163"/>
      <c r="LY299" s="163"/>
      <c r="LZ299" s="160"/>
      <c r="MA299" s="161"/>
      <c r="MB299" s="163"/>
      <c r="MC299" s="163"/>
      <c r="MD299" s="160"/>
      <c r="ME299" s="161"/>
      <c r="MF299" s="163"/>
      <c r="MG299" s="163"/>
      <c r="MH299" s="160"/>
      <c r="MI299" s="161"/>
      <c r="MJ299" s="163"/>
      <c r="MK299" s="163"/>
      <c r="ML299" s="160"/>
      <c r="MM299" s="161"/>
      <c r="MN299" s="163"/>
      <c r="MO299" s="163"/>
      <c r="MP299" s="160"/>
      <c r="MQ299" s="161"/>
      <c r="MR299" s="163"/>
      <c r="MS299" s="163"/>
      <c r="MT299" s="160"/>
      <c r="MU299" s="161"/>
      <c r="MV299" s="163"/>
      <c r="MW299" s="163"/>
      <c r="MX299" s="160"/>
      <c r="MY299" s="161"/>
      <c r="MZ299" s="163"/>
      <c r="NA299" s="163"/>
      <c r="NB299" s="160"/>
      <c r="NC299" s="161"/>
      <c r="ND299" s="163"/>
      <c r="NE299" s="163"/>
      <c r="NF299" s="160"/>
      <c r="NG299" s="161"/>
      <c r="NH299" s="163"/>
      <c r="NI299" s="163"/>
      <c r="NJ299" s="160"/>
      <c r="NK299" s="161"/>
      <c r="NL299" s="163"/>
      <c r="NM299" s="163"/>
      <c r="NN299" s="160"/>
      <c r="NO299" s="161"/>
      <c r="NP299" s="163"/>
      <c r="NQ299" s="163"/>
      <c r="NR299" s="160"/>
      <c r="NS299" s="161"/>
      <c r="NT299" s="163"/>
      <c r="NU299" s="163"/>
      <c r="NV299" s="160"/>
      <c r="NW299" s="161"/>
      <c r="NX299" s="163"/>
      <c r="NY299" s="163"/>
      <c r="NZ299" s="160"/>
      <c r="OA299" s="161"/>
      <c r="OB299" s="163"/>
      <c r="OC299" s="163"/>
      <c r="OD299" s="160"/>
      <c r="OE299" s="161"/>
      <c r="OF299" s="163"/>
      <c r="OG299" s="163"/>
      <c r="OH299" s="160"/>
      <c r="OI299" s="161"/>
      <c r="OJ299" s="163"/>
      <c r="OK299" s="163"/>
      <c r="OL299" s="160"/>
      <c r="OM299" s="161"/>
      <c r="ON299" s="163"/>
      <c r="OO299" s="163"/>
      <c r="OP299" s="160"/>
      <c r="OQ299" s="161"/>
      <c r="OR299" s="163"/>
      <c r="OS299" s="163"/>
      <c r="OT299" s="160"/>
      <c r="OU299" s="161"/>
      <c r="OV299" s="163"/>
      <c r="OW299" s="163"/>
      <c r="OX299" s="160"/>
      <c r="OY299" s="161"/>
      <c r="OZ299" s="163"/>
      <c r="PA299" s="163"/>
      <c r="PB299" s="160"/>
      <c r="PC299" s="161"/>
      <c r="PD299" s="163"/>
      <c r="PE299" s="163"/>
      <c r="PF299" s="160"/>
      <c r="PG299" s="161"/>
      <c r="PH299" s="163"/>
      <c r="PI299" s="163"/>
      <c r="PJ299" s="160"/>
      <c r="PK299" s="161"/>
      <c r="PL299" s="163"/>
      <c r="PM299" s="163"/>
      <c r="PN299" s="160"/>
      <c r="PO299" s="161"/>
      <c r="PP299" s="163"/>
      <c r="PQ299" s="163"/>
      <c r="PR299" s="160"/>
      <c r="PS299" s="161"/>
      <c r="PT299" s="163"/>
      <c r="PU299" s="163"/>
      <c r="PV299" s="160"/>
      <c r="PW299" s="161"/>
      <c r="PX299" s="163"/>
      <c r="PY299" s="163"/>
      <c r="PZ299" s="160"/>
      <c r="QA299" s="161"/>
      <c r="QB299" s="163"/>
      <c r="QC299" s="163"/>
      <c r="QD299" s="160"/>
      <c r="QE299" s="161"/>
      <c r="QF299" s="163"/>
      <c r="QG299" s="163"/>
      <c r="QH299" s="160"/>
      <c r="QI299" s="161"/>
      <c r="QJ299" s="163"/>
      <c r="QK299" s="163"/>
      <c r="QL299" s="160"/>
      <c r="QM299" s="161"/>
      <c r="QN299" s="163"/>
      <c r="QO299" s="163"/>
      <c r="QP299" s="160"/>
      <c r="QQ299" s="161"/>
      <c r="QR299" s="163"/>
      <c r="QS299" s="163"/>
      <c r="QT299" s="160"/>
      <c r="QU299" s="161"/>
      <c r="QV299" s="163"/>
      <c r="QW299" s="163"/>
      <c r="QX299" s="160"/>
      <c r="QY299" s="161"/>
      <c r="QZ299" s="163"/>
      <c r="RA299" s="163"/>
      <c r="RB299" s="160"/>
      <c r="RC299" s="161"/>
      <c r="RD299" s="163"/>
      <c r="RE299" s="163"/>
      <c r="RF299" s="160"/>
      <c r="RG299" s="161"/>
      <c r="RH299" s="163"/>
      <c r="RI299" s="163"/>
      <c r="RJ299" s="160"/>
      <c r="RK299" s="161"/>
      <c r="RL299" s="163"/>
      <c r="RM299" s="163"/>
      <c r="RN299" s="160"/>
      <c r="RO299" s="161"/>
      <c r="RP299" s="163"/>
      <c r="RQ299" s="163"/>
      <c r="RR299" s="160"/>
      <c r="RS299" s="161"/>
      <c r="RT299" s="163"/>
      <c r="RU299" s="163"/>
      <c r="RV299" s="160"/>
      <c r="RW299" s="161"/>
      <c r="RX299" s="163"/>
      <c r="RY299" s="163"/>
      <c r="RZ299" s="160"/>
      <c r="SA299" s="161"/>
      <c r="SB299" s="163"/>
      <c r="SC299" s="163"/>
      <c r="SD299" s="160"/>
      <c r="SE299" s="161"/>
      <c r="SF299" s="163"/>
      <c r="SG299" s="163"/>
      <c r="SH299" s="160"/>
      <c r="SI299" s="161"/>
      <c r="SJ299" s="163"/>
      <c r="SK299" s="163"/>
      <c r="SL299" s="160"/>
      <c r="SM299" s="161"/>
      <c r="SN299" s="163"/>
      <c r="SO299" s="163"/>
      <c r="SP299" s="160"/>
      <c r="SQ299" s="161"/>
      <c r="SR299" s="163"/>
      <c r="SS299" s="163"/>
      <c r="ST299" s="160"/>
      <c r="SU299" s="161"/>
      <c r="SV299" s="163"/>
      <c r="SW299" s="163"/>
      <c r="SX299" s="160"/>
      <c r="SY299" s="161"/>
      <c r="SZ299" s="163"/>
      <c r="TA299" s="163"/>
      <c r="TB299" s="160"/>
      <c r="TC299" s="161"/>
      <c r="TD299" s="163"/>
      <c r="TE299" s="163"/>
      <c r="TF299" s="160"/>
      <c r="TG299" s="161"/>
      <c r="TH299" s="163"/>
      <c r="TI299" s="163"/>
      <c r="TJ299" s="160"/>
      <c r="TK299" s="161"/>
      <c r="TL299" s="163"/>
      <c r="TM299" s="163"/>
      <c r="TN299" s="160"/>
      <c r="TO299" s="161"/>
      <c r="TP299" s="163"/>
      <c r="TQ299" s="163"/>
      <c r="TR299" s="160"/>
      <c r="TS299" s="161"/>
      <c r="TT299" s="163"/>
      <c r="TU299" s="163"/>
      <c r="TV299" s="160"/>
      <c r="TW299" s="161"/>
      <c r="TX299" s="163"/>
      <c r="TY299" s="163"/>
      <c r="TZ299" s="160"/>
      <c r="UA299" s="161"/>
      <c r="UB299" s="163"/>
      <c r="UC299" s="163"/>
      <c r="UD299" s="160"/>
      <c r="UE299" s="161"/>
      <c r="UF299" s="163"/>
      <c r="UG299" s="163"/>
      <c r="UH299" s="160"/>
      <c r="UI299" s="161"/>
      <c r="UJ299" s="163"/>
      <c r="UK299" s="163"/>
      <c r="UL299" s="160"/>
      <c r="UM299" s="161"/>
      <c r="UN299" s="163"/>
      <c r="UO299" s="163"/>
      <c r="UP299" s="160"/>
      <c r="UQ299" s="161"/>
      <c r="UR299" s="163"/>
      <c r="US299" s="163"/>
      <c r="UT299" s="160"/>
      <c r="UU299" s="161"/>
      <c r="UV299" s="163"/>
      <c r="UW299" s="163"/>
      <c r="UX299" s="160"/>
      <c r="UY299" s="161"/>
      <c r="UZ299" s="163"/>
      <c r="VA299" s="163"/>
      <c r="VB299" s="160"/>
      <c r="VC299" s="161"/>
      <c r="VD299" s="163"/>
      <c r="VE299" s="163"/>
      <c r="VF299" s="160"/>
      <c r="VG299" s="161"/>
      <c r="VH299" s="163"/>
      <c r="VI299" s="163"/>
      <c r="VJ299" s="160"/>
      <c r="VK299" s="161"/>
      <c r="VL299" s="163"/>
      <c r="VM299" s="163"/>
      <c r="VN299" s="160"/>
      <c r="VO299" s="161"/>
      <c r="VP299" s="163"/>
      <c r="VQ299" s="163"/>
      <c r="VR299" s="160"/>
      <c r="VS299" s="161"/>
      <c r="VT299" s="163"/>
      <c r="VU299" s="163"/>
      <c r="VV299" s="160"/>
      <c r="VW299" s="161"/>
      <c r="VX299" s="163"/>
      <c r="VY299" s="163"/>
      <c r="VZ299" s="579"/>
      <c r="WA299" s="581"/>
      <c r="WB299" s="163"/>
      <c r="WC299" s="163"/>
      <c r="WD299" s="579"/>
      <c r="WE299" s="581"/>
      <c r="WF299" s="163"/>
      <c r="WG299" s="163"/>
      <c r="WH299" s="579"/>
      <c r="WI299" s="581"/>
      <c r="WJ299" s="163"/>
      <c r="WK299" s="163"/>
      <c r="WL299" s="579"/>
      <c r="WM299" s="581"/>
      <c r="WN299" s="163"/>
      <c r="WO299" s="163"/>
      <c r="WP299" s="579"/>
      <c r="WQ299" s="581"/>
      <c r="WR299" s="163"/>
      <c r="WS299" s="163"/>
      <c r="WT299" s="579"/>
      <c r="WU299" s="581"/>
      <c r="WV299" s="163"/>
      <c r="WW299" s="163"/>
      <c r="WX299" s="579"/>
      <c r="WY299" s="581"/>
      <c r="WZ299" s="163"/>
      <c r="XA299" s="163"/>
      <c r="XB299" s="579"/>
      <c r="XC299" s="581"/>
      <c r="XD299" s="163"/>
      <c r="XE299" s="163"/>
      <c r="XF299" s="579"/>
      <c r="XG299" s="581"/>
      <c r="XH299" s="163"/>
      <c r="XI299" s="163"/>
      <c r="XJ299" s="579"/>
      <c r="XK299" s="581"/>
      <c r="XL299" s="163"/>
      <c r="XM299" s="163"/>
      <c r="XN299" s="579"/>
      <c r="XO299" s="581"/>
      <c r="XP299" s="163"/>
      <c r="XQ299" s="163"/>
      <c r="XR299" s="579"/>
      <c r="XS299" s="581"/>
      <c r="XT299" s="163"/>
      <c r="XU299" s="163"/>
      <c r="XV299" s="579"/>
      <c r="XW299" s="581"/>
      <c r="XX299" s="163"/>
      <c r="XY299" s="163"/>
      <c r="XZ299" s="579"/>
      <c r="YA299" s="581"/>
      <c r="YB299" s="163"/>
      <c r="YC299" s="163"/>
      <c r="YD299" s="579"/>
      <c r="YE299" s="581"/>
      <c r="YF299" s="163"/>
      <c r="YG299" s="163"/>
      <c r="YH299" s="579"/>
      <c r="YI299" s="581"/>
      <c r="YJ299" s="163"/>
      <c r="YK299" s="163"/>
      <c r="YL299" s="579"/>
      <c r="YM299" s="581"/>
      <c r="YN299" s="163"/>
      <c r="YO299" s="163"/>
      <c r="YP299" s="579"/>
      <c r="YQ299" s="581"/>
      <c r="YR299" s="163"/>
      <c r="YS299" s="163"/>
      <c r="YT299" s="579"/>
      <c r="YU299" s="581"/>
      <c r="YV299" s="163"/>
      <c r="YW299" s="163"/>
      <c r="YX299" s="579"/>
      <c r="YY299" s="581"/>
      <c r="YZ299" s="163"/>
      <c r="ZA299" s="163"/>
      <c r="ZB299" s="579"/>
      <c r="ZC299" s="581"/>
      <c r="ZD299" s="163"/>
      <c r="ZE299" s="163"/>
      <c r="ZF299" s="579"/>
      <c r="ZG299" s="581"/>
      <c r="ZH299" s="163"/>
      <c r="ZI299" s="163"/>
      <c r="ZJ299" s="579"/>
      <c r="ZK299" s="581"/>
      <c r="ZL299" s="163"/>
      <c r="ZM299" s="163"/>
      <c r="ZN299" s="579"/>
      <c r="ZO299" s="581"/>
      <c r="ZP299" s="163"/>
      <c r="ZQ299" s="163"/>
      <c r="ZR299" s="579"/>
      <c r="ZS299" s="581"/>
      <c r="ZT299" s="163"/>
      <c r="ZU299" s="163"/>
      <c r="ZV299" s="579"/>
      <c r="ZW299" s="581"/>
      <c r="ZX299" s="163"/>
      <c r="ZY299" s="163"/>
      <c r="ZZ299" s="579"/>
      <c r="AAA299" s="581"/>
      <c r="AAB299" s="163"/>
      <c r="AAC299" s="163"/>
      <c r="AAD299" s="579"/>
      <c r="AAE299" s="581"/>
      <c r="AAF299" s="163"/>
      <c r="AAG299" s="163"/>
      <c r="AAH299" s="579"/>
      <c r="AAI299" s="581"/>
      <c r="AAJ299" s="163"/>
      <c r="AAK299" s="163"/>
      <c r="AAL299" s="579"/>
      <c r="AAM299" s="581"/>
      <c r="AAN299" s="163"/>
      <c r="AAO299" s="163"/>
      <c r="AAP299" s="579"/>
      <c r="AAQ299" s="581"/>
      <c r="AAR299" s="163"/>
      <c r="AAS299" s="163"/>
      <c r="AAT299" s="579"/>
      <c r="AAU299" s="581"/>
      <c r="AAV299" s="163"/>
      <c r="AAW299" s="163"/>
      <c r="AAX299" s="579"/>
      <c r="AAY299" s="581"/>
      <c r="AAZ299" s="163"/>
      <c r="ABA299" s="163"/>
      <c r="ABB299" s="579"/>
      <c r="ABC299" s="581"/>
      <c r="ABD299" s="163"/>
      <c r="ABE299" s="163"/>
      <c r="ABF299" s="579"/>
      <c r="ABG299" s="581"/>
      <c r="ABH299" s="163"/>
      <c r="ABI299" s="163"/>
      <c r="ABJ299" s="579"/>
      <c r="ABK299" s="581"/>
      <c r="ABL299" s="163"/>
      <c r="ABM299" s="163"/>
      <c r="ABN299" s="579"/>
      <c r="ABO299" s="581"/>
      <c r="ABP299" s="163"/>
      <c r="ABQ299" s="163"/>
      <c r="ABR299" s="579"/>
      <c r="ABS299" s="581"/>
      <c r="ABT299" s="163"/>
      <c r="ABU299" s="163"/>
      <c r="ABV299" s="579"/>
      <c r="ABW299" s="581"/>
      <c r="ABX299" s="163"/>
      <c r="ABY299" s="163"/>
      <c r="ABZ299" s="579"/>
      <c r="ACA299" s="581"/>
      <c r="ACB299" s="163"/>
      <c r="ACC299" s="163"/>
      <c r="ACD299" s="579"/>
      <c r="ACE299" s="581"/>
      <c r="ACF299" s="163"/>
      <c r="ACG299" s="163"/>
      <c r="ACH299" s="579"/>
      <c r="ACI299" s="581"/>
      <c r="ACJ299" s="163"/>
      <c r="ACK299" s="163"/>
      <c r="ACL299" s="579"/>
      <c r="ACM299" s="581"/>
      <c r="ACN299" s="163"/>
      <c r="ACO299" s="163"/>
      <c r="ACP299" s="579"/>
      <c r="ACQ299" s="581"/>
      <c r="ACR299" s="163"/>
      <c r="ACS299" s="163"/>
      <c r="ACT299" s="579"/>
      <c r="ACU299" s="581"/>
      <c r="ACV299" s="163"/>
      <c r="ACW299" s="163"/>
      <c r="ACX299" s="579"/>
      <c r="ACY299" s="581"/>
      <c r="ACZ299" s="163"/>
      <c r="ADA299" s="163"/>
      <c r="ADB299" s="579"/>
      <c r="ADC299" s="581"/>
      <c r="ADD299" s="163"/>
      <c r="ADE299" s="163"/>
      <c r="ADF299" s="579"/>
      <c r="ADG299" s="581"/>
      <c r="ADH299" s="163"/>
      <c r="ADI299" s="163"/>
      <c r="ADJ299" s="579"/>
      <c r="ADK299" s="581"/>
      <c r="ADL299" s="163"/>
      <c r="ADM299" s="163"/>
      <c r="ADN299" s="579"/>
      <c r="ADO299" s="581"/>
      <c r="ADP299" s="163"/>
      <c r="ADQ299" s="163"/>
      <c r="ADR299" s="579"/>
      <c r="ADS299" s="581"/>
      <c r="ADT299" s="163"/>
      <c r="ADU299" s="163"/>
      <c r="ADV299" s="579"/>
      <c r="ADW299" s="581"/>
      <c r="ADX299" s="163"/>
      <c r="ADY299" s="163"/>
      <c r="ADZ299" s="579"/>
      <c r="AEA299" s="581"/>
      <c r="AEB299" s="163"/>
      <c r="AEC299" s="163"/>
      <c r="AED299" s="579"/>
      <c r="AEE299" s="581"/>
      <c r="AEF299" s="163"/>
      <c r="AEG299" s="163"/>
      <c r="AEH299" s="579"/>
      <c r="AEI299" s="581"/>
      <c r="AEJ299" s="163"/>
      <c r="AEK299" s="163"/>
      <c r="AEL299" s="579"/>
      <c r="AEM299" s="581"/>
      <c r="AEN299" s="163"/>
      <c r="AEO299" s="163"/>
      <c r="AEP299" s="579"/>
      <c r="AEQ299" s="581"/>
      <c r="AER299" s="163"/>
      <c r="AES299" s="163"/>
      <c r="AET299" s="579"/>
      <c r="AEU299" s="581"/>
      <c r="AEV299" s="163"/>
      <c r="AEW299" s="163"/>
      <c r="AEX299" s="579"/>
      <c r="AEY299" s="581"/>
      <c r="AEZ299" s="163"/>
      <c r="AFA299" s="163"/>
      <c r="AFB299" s="579"/>
      <c r="AFC299" s="581"/>
      <c r="AFD299" s="163"/>
      <c r="AFE299" s="163"/>
      <c r="AFF299" s="579"/>
      <c r="AFG299" s="581"/>
      <c r="AFH299" s="163"/>
      <c r="AFI299" s="163"/>
      <c r="AFJ299" s="579"/>
      <c r="AFK299" s="581"/>
      <c r="AFL299" s="163"/>
      <c r="AFM299" s="163"/>
      <c r="AFN299" s="579"/>
      <c r="AFO299" s="581"/>
      <c r="AFP299" s="163"/>
      <c r="AFQ299" s="163"/>
      <c r="AFR299" s="579"/>
      <c r="AFS299" s="581"/>
      <c r="AFT299" s="163"/>
      <c r="AFU299" s="163"/>
      <c r="AFV299" s="579"/>
      <c r="AFW299" s="581"/>
      <c r="AFX299" s="163"/>
      <c r="AFY299" s="163"/>
      <c r="AFZ299" s="579"/>
      <c r="AGA299" s="581"/>
      <c r="AGB299" s="163"/>
      <c r="AGC299" s="163"/>
      <c r="AGD299" s="579"/>
      <c r="AGE299" s="581"/>
      <c r="AGF299" s="163"/>
      <c r="AGG299" s="163"/>
      <c r="AGH299" s="579"/>
      <c r="AGI299" s="581"/>
      <c r="AGJ299" s="163"/>
      <c r="AGK299" s="163"/>
      <c r="AGL299" s="579"/>
      <c r="AGM299" s="581"/>
      <c r="AGN299" s="163"/>
      <c r="AGO299" s="163"/>
      <c r="AGP299" s="579"/>
      <c r="AGQ299" s="581"/>
      <c r="AGR299" s="163"/>
      <c r="AGS299" s="163"/>
      <c r="AGT299" s="579"/>
      <c r="AGU299" s="581"/>
      <c r="AGV299" s="163"/>
      <c r="AGW299" s="163"/>
      <c r="AGX299" s="579"/>
      <c r="AGY299" s="581"/>
      <c r="AGZ299" s="163"/>
      <c r="AHA299" s="163"/>
      <c r="AHB299" s="579"/>
      <c r="AHC299" s="581"/>
      <c r="AHD299" s="163"/>
      <c r="AHE299" s="163"/>
      <c r="AHF299" s="579"/>
      <c r="AHG299" s="581"/>
      <c r="AHH299" s="163"/>
      <c r="AHI299" s="163"/>
      <c r="AHJ299" s="579"/>
      <c r="AHK299" s="581"/>
      <c r="AHL299" s="163"/>
      <c r="AHM299" s="163"/>
      <c r="AHN299" s="579"/>
      <c r="AHO299" s="581"/>
      <c r="AHP299" s="163"/>
      <c r="AHQ299" s="163"/>
      <c r="AHR299" s="579"/>
      <c r="AHS299" s="581"/>
      <c r="AHT299" s="163"/>
      <c r="AHU299" s="163"/>
      <c r="AHV299" s="579"/>
      <c r="AHW299" s="581"/>
      <c r="AHX299" s="163"/>
      <c r="AHY299" s="163"/>
      <c r="AHZ299" s="579"/>
      <c r="AIA299" s="581"/>
      <c r="AIB299" s="163"/>
      <c r="AIC299" s="163"/>
      <c r="AID299" s="579"/>
      <c r="AIE299" s="581"/>
      <c r="AIF299" s="163"/>
      <c r="AIG299" s="163"/>
      <c r="AIH299" s="579"/>
      <c r="AII299" s="581"/>
      <c r="AIJ299" s="163"/>
      <c r="AIK299" s="163"/>
      <c r="AIL299" s="579"/>
      <c r="AIM299" s="581"/>
      <c r="AIN299" s="163"/>
      <c r="AIO299" s="163"/>
      <c r="AIP299" s="579"/>
      <c r="AIQ299" s="581"/>
      <c r="AIR299" s="163"/>
      <c r="AIS299" s="163"/>
      <c r="AIT299" s="579"/>
      <c r="AIU299" s="581"/>
      <c r="AIV299" s="163"/>
      <c r="AIW299" s="163"/>
      <c r="AIX299" s="579"/>
      <c r="AIY299" s="581"/>
      <c r="AIZ299" s="163"/>
      <c r="AJA299" s="163"/>
      <c r="AJB299" s="579"/>
      <c r="AJC299" s="581"/>
      <c r="AJD299" s="163"/>
      <c r="AJE299" s="163"/>
      <c r="AJF299" s="579"/>
      <c r="AJG299" s="581"/>
      <c r="AJH299" s="163"/>
      <c r="AJI299" s="163"/>
      <c r="AJJ299" s="579"/>
      <c r="AJK299" s="581"/>
      <c r="AJL299" s="163"/>
      <c r="AJM299" s="163"/>
      <c r="AJN299" s="579"/>
      <c r="AJO299" s="581"/>
      <c r="AJP299" s="163"/>
      <c r="AJQ299" s="163"/>
      <c r="AJR299" s="579"/>
      <c r="AJS299" s="581"/>
      <c r="AJT299" s="163"/>
      <c r="AJU299" s="163"/>
      <c r="AJV299" s="579"/>
      <c r="AJW299" s="581"/>
      <c r="AJX299" s="163"/>
      <c r="AJY299" s="163"/>
      <c r="AJZ299" s="579"/>
      <c r="AKA299" s="581"/>
      <c r="AKB299" s="163"/>
      <c r="AKC299" s="163"/>
      <c r="AKD299" s="579"/>
      <c r="AKE299" s="581"/>
      <c r="AKF299" s="163"/>
      <c r="AKG299" s="163"/>
      <c r="AKH299" s="579"/>
      <c r="AKI299" s="581"/>
      <c r="AKJ299" s="163"/>
      <c r="AKK299" s="163"/>
      <c r="AKL299" s="579"/>
      <c r="AKM299" s="581"/>
      <c r="AKN299" s="163"/>
      <c r="AKO299" s="163"/>
      <c r="AKP299" s="579"/>
      <c r="AKQ299" s="581"/>
      <c r="AKR299" s="163"/>
      <c r="AKS299" s="163"/>
      <c r="AKT299" s="579"/>
      <c r="AKU299" s="581"/>
      <c r="AKV299" s="163"/>
      <c r="AKW299" s="163"/>
      <c r="AKX299" s="579"/>
      <c r="AKY299" s="581"/>
      <c r="AKZ299" s="163"/>
      <c r="ALA299" s="163"/>
      <c r="ALB299" s="579"/>
      <c r="ALC299" s="581"/>
      <c r="ALD299" s="163"/>
      <c r="ALE299" s="163"/>
      <c r="ALF299" s="579"/>
      <c r="ALG299" s="581"/>
      <c r="ALH299" s="163"/>
      <c r="ALI299" s="163"/>
      <c r="ALJ299" s="579"/>
      <c r="ALK299" s="581"/>
      <c r="ALL299" s="163"/>
      <c r="ALM299" s="163"/>
      <c r="ALN299" s="579"/>
      <c r="ALO299" s="581"/>
      <c r="ALP299" s="163"/>
      <c r="ALQ299" s="163"/>
      <c r="ALR299" s="579"/>
      <c r="ALS299" s="581"/>
      <c r="ALT299" s="163"/>
      <c r="ALU299" s="163"/>
      <c r="ALV299" s="579"/>
      <c r="ALW299" s="581"/>
      <c r="ALX299" s="163"/>
      <c r="ALY299" s="163"/>
      <c r="ALZ299" s="579"/>
      <c r="AMA299" s="581"/>
      <c r="AMB299" s="163"/>
      <c r="AMC299" s="163"/>
      <c r="AMD299" s="579"/>
      <c r="AME299" s="581"/>
      <c r="AMF299" s="163"/>
      <c r="AMG299" s="163"/>
      <c r="AMH299" s="579"/>
      <c r="AMI299" s="581"/>
      <c r="AMJ299" s="163"/>
      <c r="AMK299" s="163"/>
      <c r="AML299" s="579"/>
      <c r="AMM299" s="581"/>
      <c r="AMN299" s="163"/>
      <c r="AMO299" s="163"/>
      <c r="AMP299" s="579"/>
      <c r="AMQ299" s="581"/>
      <c r="AMR299" s="163"/>
      <c r="AMS299" s="163"/>
      <c r="AMT299" s="579"/>
      <c r="AMU299" s="581"/>
      <c r="AMV299" s="163"/>
      <c r="AMW299" s="163"/>
      <c r="AMX299" s="579"/>
      <c r="AMY299" s="581"/>
      <c r="AMZ299" s="163"/>
      <c r="ANA299" s="163"/>
      <c r="ANB299" s="579"/>
      <c r="ANC299" s="581"/>
      <c r="AND299" s="163"/>
      <c r="ANE299" s="163"/>
      <c r="ANF299" s="579"/>
      <c r="ANG299" s="581"/>
      <c r="ANH299" s="163"/>
      <c r="ANI299" s="163"/>
      <c r="ANJ299" s="579"/>
      <c r="ANK299" s="581"/>
      <c r="ANL299" s="163"/>
      <c r="ANM299" s="163"/>
      <c r="ANN299" s="579"/>
      <c r="ANO299" s="581"/>
      <c r="ANP299" s="163"/>
      <c r="ANQ299" s="163"/>
      <c r="ANR299" s="579"/>
      <c r="ANS299" s="581"/>
      <c r="ANT299" s="163"/>
      <c r="ANU299" s="163"/>
      <c r="ANV299" s="579"/>
      <c r="ANW299" s="581"/>
      <c r="ANX299" s="163"/>
      <c r="ANY299" s="163"/>
      <c r="ANZ299" s="579"/>
      <c r="AOA299" s="581"/>
      <c r="AOB299" s="163"/>
      <c r="AOC299" s="163"/>
      <c r="AOD299" s="579"/>
      <c r="AOE299" s="581"/>
      <c r="AOF299" s="163"/>
      <c r="AOG299" s="163"/>
      <c r="AOH299" s="579"/>
      <c r="AOI299" s="581"/>
      <c r="AOJ299" s="163"/>
      <c r="AOK299" s="163"/>
      <c r="AOL299" s="579"/>
      <c r="AOM299" s="581"/>
      <c r="AON299" s="163"/>
      <c r="AOO299" s="163"/>
      <c r="AOP299" s="579"/>
      <c r="AOQ299" s="581"/>
      <c r="AOR299" s="163"/>
      <c r="AOS299" s="163"/>
      <c r="AOT299" s="579"/>
      <c r="AOU299" s="581"/>
      <c r="AOV299" s="163"/>
      <c r="AOW299" s="163"/>
      <c r="AOX299" s="579"/>
      <c r="AOY299" s="581"/>
      <c r="AOZ299" s="163"/>
      <c r="APA299" s="163"/>
      <c r="APB299" s="579"/>
      <c r="APC299" s="581"/>
      <c r="APD299" s="163"/>
      <c r="APE299" s="163"/>
      <c r="APF299" s="579"/>
      <c r="APG299" s="581"/>
      <c r="APH299" s="163"/>
      <c r="API299" s="163"/>
      <c r="APJ299" s="579"/>
      <c r="APK299" s="581"/>
      <c r="APL299" s="163"/>
      <c r="APM299" s="163"/>
      <c r="APN299" s="579"/>
      <c r="APO299" s="581"/>
      <c r="APP299" s="163"/>
      <c r="APQ299" s="163"/>
      <c r="APR299" s="579"/>
      <c r="APS299" s="581"/>
      <c r="APT299" s="163"/>
      <c r="APU299" s="163"/>
      <c r="APV299" s="579"/>
      <c r="APW299" s="581"/>
      <c r="APX299" s="163"/>
      <c r="APY299" s="163"/>
      <c r="APZ299" s="579"/>
      <c r="AQA299" s="581"/>
      <c r="AQB299" s="163"/>
      <c r="AQC299" s="163"/>
      <c r="AQD299" s="579"/>
      <c r="AQE299" s="581"/>
      <c r="AQF299" s="163"/>
      <c r="AQG299" s="163"/>
      <c r="AQH299" s="579"/>
      <c r="AQI299" s="581"/>
      <c r="AQJ299" s="163"/>
      <c r="AQK299" s="163"/>
      <c r="AQL299" s="579"/>
      <c r="AQM299" s="581"/>
      <c r="AQN299" s="163"/>
      <c r="AQO299" s="163"/>
      <c r="AQP299" s="579"/>
      <c r="AQQ299" s="581"/>
      <c r="AQR299" s="163"/>
      <c r="AQS299" s="163"/>
      <c r="AQT299" s="579"/>
      <c r="AQU299" s="581"/>
      <c r="AQV299" s="163"/>
      <c r="AQW299" s="163"/>
      <c r="AQX299" s="579"/>
      <c r="AQY299" s="581"/>
      <c r="AQZ299" s="163"/>
      <c r="ARA299" s="163"/>
      <c r="ARB299" s="579"/>
      <c r="ARC299" s="581"/>
      <c r="ARD299" s="163"/>
      <c r="ARE299" s="163"/>
      <c r="ARF299" s="579"/>
      <c r="ARG299" s="581"/>
      <c r="ARH299" s="163"/>
      <c r="ARI299" s="163"/>
      <c r="ARJ299" s="579"/>
      <c r="ARK299" s="581"/>
      <c r="ARL299" s="163"/>
      <c r="ARM299" s="163"/>
      <c r="ARN299" s="579"/>
      <c r="ARO299" s="581"/>
      <c r="ARP299" s="163"/>
      <c r="ARQ299" s="163"/>
      <c r="ARR299" s="579"/>
      <c r="ARS299" s="581"/>
      <c r="ART299" s="163"/>
      <c r="ARU299" s="163"/>
      <c r="ARV299" s="579"/>
      <c r="ARW299" s="581"/>
      <c r="ARX299" s="163"/>
      <c r="ARY299" s="163"/>
      <c r="ARZ299" s="579"/>
      <c r="ASA299" s="581"/>
      <c r="ASB299" s="163"/>
      <c r="ASC299" s="163"/>
      <c r="ASD299" s="579"/>
      <c r="ASE299" s="581"/>
      <c r="ASF299" s="163"/>
      <c r="ASG299" s="163"/>
      <c r="ASH299" s="579"/>
      <c r="ASI299" s="581"/>
      <c r="ASJ299" s="163"/>
      <c r="ASK299" s="163"/>
      <c r="ASL299" s="579"/>
      <c r="ASM299" s="581"/>
      <c r="ASN299" s="163"/>
      <c r="ASO299" s="163"/>
      <c r="ASP299" s="579"/>
      <c r="ASQ299" s="581"/>
      <c r="ASR299" s="163"/>
      <c r="ASS299" s="163"/>
      <c r="AST299" s="579"/>
      <c r="ASU299" s="581"/>
      <c r="ASV299" s="163"/>
      <c r="ASW299" s="163"/>
      <c r="ASX299" s="579"/>
      <c r="ASY299" s="581"/>
      <c r="ASZ299" s="163"/>
      <c r="ATA299" s="163"/>
      <c r="ATB299" s="579"/>
      <c r="ATC299" s="581"/>
      <c r="ATD299" s="163"/>
      <c r="ATE299" s="163"/>
      <c r="ATF299" s="579"/>
      <c r="ATG299" s="581"/>
      <c r="ATH299" s="163"/>
      <c r="ATI299" s="163"/>
      <c r="ATJ299" s="579"/>
      <c r="ATK299" s="581"/>
      <c r="ATL299" s="163"/>
      <c r="ATM299" s="163"/>
      <c r="ATN299" s="579"/>
      <c r="ATO299" s="581"/>
      <c r="ATP299" s="163"/>
      <c r="ATQ299" s="163"/>
      <c r="ATR299" s="579"/>
      <c r="ATS299" s="581"/>
      <c r="ATT299" s="163"/>
      <c r="ATU299" s="163"/>
      <c r="ATV299" s="579"/>
      <c r="ATW299" s="581"/>
      <c r="ATX299" s="163"/>
      <c r="ATY299" s="163"/>
      <c r="ATZ299" s="579"/>
      <c r="AUA299" s="581"/>
      <c r="AUB299" s="163"/>
      <c r="AUC299" s="163"/>
      <c r="AUD299" s="579"/>
      <c r="AUE299" s="581"/>
      <c r="AUF299" s="163"/>
      <c r="AUG299" s="163"/>
      <c r="AUH299" s="579"/>
      <c r="AUI299" s="581"/>
      <c r="AUJ299" s="163"/>
      <c r="AUK299" s="163"/>
      <c r="AUL299" s="579"/>
      <c r="AUM299" s="581"/>
      <c r="AUN299" s="163"/>
      <c r="AUO299" s="163"/>
      <c r="AUP299" s="579"/>
      <c r="AUQ299" s="581"/>
      <c r="AUR299" s="163"/>
      <c r="AUS299" s="163"/>
      <c r="AUT299" s="579"/>
      <c r="AUU299" s="581"/>
      <c r="AUV299" s="163"/>
      <c r="AUW299" s="163"/>
      <c r="AUX299" s="579"/>
      <c r="AUY299" s="581"/>
      <c r="AUZ299" s="163"/>
      <c r="AVA299" s="163"/>
      <c r="AVB299" s="579"/>
      <c r="AVC299" s="581"/>
      <c r="AVD299" s="163"/>
      <c r="AVE299" s="163"/>
      <c r="AVF299" s="579"/>
      <c r="AVG299" s="581"/>
      <c r="AVH299" s="163"/>
      <c r="AVI299" s="163"/>
      <c r="AVJ299" s="579"/>
      <c r="AVK299" s="581"/>
      <c r="AVL299" s="163"/>
      <c r="AVM299" s="163"/>
      <c r="AVN299" s="579"/>
      <c r="AVO299" s="581"/>
      <c r="AVP299" s="163"/>
      <c r="AVQ299" s="163"/>
      <c r="AVR299" s="579"/>
      <c r="AVS299" s="581"/>
      <c r="AVT299" s="163"/>
      <c r="AVU299" s="163"/>
      <c r="AVV299" s="579"/>
      <c r="AVW299" s="581"/>
      <c r="AVX299" s="163"/>
      <c r="AVY299" s="163"/>
      <c r="AVZ299" s="579"/>
      <c r="AWA299" s="581"/>
      <c r="AWB299" s="163"/>
      <c r="AWC299" s="163"/>
      <c r="AWD299" s="579"/>
      <c r="AWE299" s="581"/>
      <c r="AWF299" s="163"/>
      <c r="AWG299" s="163"/>
      <c r="AWH299" s="579"/>
      <c r="AWI299" s="581"/>
      <c r="AWJ299" s="163"/>
      <c r="AWK299" s="163"/>
      <c r="AWL299" s="579"/>
      <c r="AWM299" s="581"/>
      <c r="AWN299" s="163"/>
      <c r="AWO299" s="163"/>
      <c r="AWP299" s="579"/>
      <c r="AWQ299" s="581"/>
      <c r="AWR299" s="163"/>
      <c r="AWS299" s="163"/>
      <c r="AWT299" s="579"/>
      <c r="AWU299" s="581"/>
      <c r="AWV299" s="163"/>
      <c r="AWW299" s="163"/>
      <c r="AWX299" s="579"/>
      <c r="AWY299" s="581"/>
      <c r="AWZ299" s="163"/>
      <c r="AXA299" s="163"/>
      <c r="AXB299" s="579"/>
      <c r="AXC299" s="581"/>
      <c r="AXD299" s="163"/>
      <c r="AXE299" s="163"/>
      <c r="AXF299" s="579"/>
      <c r="AXG299" s="581"/>
      <c r="AXH299" s="163"/>
      <c r="AXI299" s="163"/>
      <c r="AXJ299" s="579"/>
      <c r="AXK299" s="581"/>
      <c r="AXL299" s="163"/>
      <c r="AXM299" s="163"/>
      <c r="AXN299" s="579"/>
      <c r="AXO299" s="581"/>
      <c r="AXP299" s="163"/>
      <c r="AXQ299" s="163"/>
      <c r="AXR299" s="579"/>
      <c r="AXS299" s="581"/>
      <c r="AXT299" s="163"/>
      <c r="AXU299" s="163"/>
      <c r="AXV299" s="579"/>
      <c r="AXW299" s="581"/>
      <c r="AXX299" s="163"/>
      <c r="AXY299" s="163"/>
      <c r="AXZ299" s="579"/>
      <c r="AYA299" s="581"/>
      <c r="AYB299" s="163"/>
      <c r="AYC299" s="163"/>
      <c r="AYD299" s="579"/>
      <c r="AYE299" s="581"/>
      <c r="AYF299" s="163"/>
      <c r="AYG299" s="163"/>
      <c r="AYH299" s="579"/>
      <c r="AYI299" s="581"/>
      <c r="AYJ299" s="163"/>
      <c r="AYK299" s="163"/>
      <c r="AYL299" s="579"/>
      <c r="AYM299" s="581"/>
      <c r="AYN299" s="163"/>
      <c r="AYO299" s="163"/>
      <c r="AYP299" s="579"/>
      <c r="AYQ299" s="581"/>
      <c r="AYR299" s="163"/>
      <c r="AYS299" s="163"/>
      <c r="AYT299" s="579"/>
      <c r="AYU299" s="581"/>
      <c r="AYV299" s="163"/>
      <c r="AYW299" s="163"/>
      <c r="AYX299" s="579"/>
      <c r="AYY299" s="581"/>
      <c r="AYZ299" s="163"/>
      <c r="AZA299" s="163"/>
      <c r="AZB299" s="579"/>
      <c r="AZC299" s="581"/>
      <c r="AZD299" s="163"/>
      <c r="AZE299" s="163"/>
      <c r="AZF299" s="579"/>
      <c r="AZG299" s="581"/>
      <c r="AZH299" s="163"/>
      <c r="AZI299" s="163"/>
      <c r="AZJ299" s="579"/>
      <c r="AZK299" s="581"/>
      <c r="AZL299" s="163"/>
      <c r="AZM299" s="163"/>
      <c r="AZN299" s="579"/>
      <c r="AZO299" s="581"/>
      <c r="AZP299" s="163"/>
      <c r="AZQ299" s="163"/>
      <c r="AZR299" s="579"/>
      <c r="AZS299" s="581"/>
      <c r="AZT299" s="163"/>
      <c r="AZU299" s="163"/>
      <c r="AZV299" s="579"/>
      <c r="AZW299" s="581"/>
      <c r="AZX299" s="163"/>
      <c r="AZY299" s="163"/>
      <c r="AZZ299" s="579"/>
      <c r="BAA299" s="581"/>
      <c r="BAB299" s="163"/>
      <c r="BAC299" s="163"/>
      <c r="BAD299" s="579"/>
      <c r="BAE299" s="581"/>
      <c r="BAF299" s="163"/>
      <c r="BAG299" s="163"/>
      <c r="BAH299" s="579"/>
      <c r="BAI299" s="581"/>
      <c r="BAJ299" s="163"/>
      <c r="BAK299" s="163"/>
      <c r="BAL299" s="579"/>
      <c r="BAM299" s="581"/>
      <c r="BAN299" s="163"/>
      <c r="BAO299" s="163"/>
      <c r="BAP299" s="579"/>
      <c r="BAQ299" s="581"/>
      <c r="BAR299" s="163"/>
      <c r="BAS299" s="163"/>
      <c r="BAT299" s="579"/>
      <c r="BAU299" s="581"/>
      <c r="BAV299" s="163"/>
      <c r="BAW299" s="163"/>
      <c r="BAX299" s="579"/>
      <c r="BAY299" s="581"/>
      <c r="BAZ299" s="163"/>
      <c r="BBA299" s="163"/>
      <c r="BBB299" s="579"/>
      <c r="BBC299" s="581"/>
      <c r="BBD299" s="163"/>
      <c r="BBE299" s="163"/>
      <c r="BBF299" s="579"/>
      <c r="BBG299" s="581"/>
      <c r="BBH299" s="163"/>
      <c r="BBI299" s="163"/>
      <c r="BBJ299" s="579"/>
      <c r="BBK299" s="581"/>
      <c r="BBL299" s="163"/>
      <c r="BBM299" s="163"/>
      <c r="BBN299" s="579"/>
      <c r="BBO299" s="581"/>
      <c r="BBP299" s="163"/>
      <c r="BBQ299" s="163"/>
      <c r="BBR299" s="579"/>
      <c r="BBS299" s="581"/>
      <c r="BBT299" s="163"/>
      <c r="BBU299" s="163"/>
      <c r="BBV299" s="579"/>
      <c r="BBW299" s="581"/>
      <c r="BBX299" s="163"/>
      <c r="BBY299" s="163"/>
      <c r="BBZ299" s="579"/>
      <c r="BCA299" s="581"/>
      <c r="BCB299" s="163"/>
      <c r="BCC299" s="163"/>
      <c r="BCD299" s="579"/>
      <c r="BCE299" s="581"/>
      <c r="BCF299" s="163"/>
      <c r="BCG299" s="163"/>
      <c r="BCH299" s="579"/>
      <c r="BCI299" s="581"/>
      <c r="BCJ299" s="163"/>
      <c r="BCK299" s="163"/>
      <c r="BCL299" s="579"/>
      <c r="BCM299" s="581"/>
      <c r="BCN299" s="163"/>
      <c r="BCO299" s="163"/>
      <c r="BCP299" s="579"/>
      <c r="BCQ299" s="581"/>
      <c r="BCR299" s="163"/>
      <c r="BCS299" s="163"/>
      <c r="BCT299" s="579"/>
      <c r="BCU299" s="581"/>
      <c r="BCV299" s="163"/>
      <c r="BCW299" s="163"/>
      <c r="BCX299" s="579"/>
      <c r="BCY299" s="581"/>
      <c r="BCZ299" s="163"/>
      <c r="BDA299" s="163"/>
      <c r="BDB299" s="579"/>
      <c r="BDC299" s="581"/>
      <c r="BDD299" s="163"/>
      <c r="BDE299" s="163"/>
      <c r="BDF299" s="579"/>
      <c r="BDG299" s="581"/>
      <c r="BDH299" s="163"/>
      <c r="BDI299" s="163"/>
      <c r="BDJ299" s="579"/>
      <c r="BDK299" s="581"/>
      <c r="BDL299" s="163"/>
      <c r="BDM299" s="163"/>
      <c r="BDN299" s="579"/>
      <c r="BDO299" s="581"/>
      <c r="BDP299" s="163"/>
      <c r="BDQ299" s="163"/>
      <c r="BDR299" s="579"/>
      <c r="BDS299" s="581"/>
      <c r="BDT299" s="163"/>
      <c r="BDU299" s="163"/>
      <c r="BDV299" s="579"/>
      <c r="BDW299" s="581"/>
      <c r="BDX299" s="163"/>
      <c r="BDY299" s="163"/>
      <c r="BDZ299" s="579"/>
      <c r="BEA299" s="581"/>
      <c r="BEB299" s="163"/>
      <c r="BEC299" s="163"/>
      <c r="BED299" s="579"/>
      <c r="BEE299" s="581"/>
      <c r="BEF299" s="163"/>
      <c r="BEG299" s="163"/>
      <c r="BEH299" s="579"/>
      <c r="BEI299" s="581"/>
      <c r="BEJ299" s="163"/>
      <c r="BEK299" s="163"/>
      <c r="BEL299" s="579"/>
      <c r="BEM299" s="581"/>
      <c r="BEN299" s="163"/>
      <c r="BEO299" s="163"/>
      <c r="BEP299" s="579"/>
      <c r="BEQ299" s="581"/>
      <c r="BER299" s="163"/>
      <c r="BES299" s="163"/>
      <c r="BET299" s="579"/>
      <c r="BEU299" s="581"/>
      <c r="BEV299" s="163"/>
      <c r="BEW299" s="163"/>
      <c r="BEX299" s="579"/>
      <c r="BEY299" s="581"/>
      <c r="BEZ299" s="163"/>
      <c r="BFA299" s="163"/>
      <c r="BFB299" s="579"/>
      <c r="BFC299" s="581"/>
      <c r="BFD299" s="163"/>
      <c r="BFE299" s="163"/>
      <c r="BFF299" s="579"/>
      <c r="BFG299" s="581"/>
      <c r="BFH299" s="163"/>
      <c r="BFI299" s="163"/>
      <c r="BFJ299" s="579"/>
      <c r="BFK299" s="581"/>
      <c r="BFL299" s="163"/>
      <c r="BFM299" s="163"/>
      <c r="BFN299" s="579"/>
      <c r="BFO299" s="581"/>
      <c r="BFP299" s="163"/>
      <c r="BFQ299" s="163"/>
      <c r="BFR299" s="579"/>
      <c r="BFS299" s="581"/>
      <c r="BFT299" s="163"/>
      <c r="BFU299" s="163"/>
      <c r="BFV299" s="579"/>
      <c r="BFW299" s="581"/>
      <c r="BFX299" s="163"/>
      <c r="BFY299" s="163"/>
      <c r="BFZ299" s="579"/>
      <c r="BGA299" s="581"/>
      <c r="BGB299" s="163"/>
      <c r="BGC299" s="163"/>
      <c r="BGD299" s="579"/>
      <c r="BGE299" s="581"/>
      <c r="BGF299" s="163"/>
      <c r="BGG299" s="163"/>
      <c r="BGH299" s="579"/>
      <c r="BGI299" s="581"/>
      <c r="BGJ299" s="163"/>
      <c r="BGK299" s="163"/>
      <c r="BGL299" s="579"/>
      <c r="BGM299" s="581"/>
      <c r="BGN299" s="163"/>
      <c r="BGO299" s="163"/>
      <c r="BGP299" s="579"/>
      <c r="BGQ299" s="581"/>
      <c r="BGR299" s="163"/>
      <c r="BGS299" s="163"/>
      <c r="BGT299" s="579"/>
      <c r="BGU299" s="581"/>
      <c r="BGV299" s="163"/>
      <c r="BGW299" s="163"/>
      <c r="BGX299" s="579"/>
      <c r="BGY299" s="581"/>
      <c r="BGZ299" s="163"/>
      <c r="BHA299" s="163"/>
      <c r="BHB299" s="579"/>
      <c r="BHC299" s="581"/>
      <c r="BHD299" s="163"/>
      <c r="BHE299" s="163"/>
      <c r="BHF299" s="579"/>
      <c r="BHG299" s="581"/>
      <c r="BHH299" s="163"/>
      <c r="BHI299" s="163"/>
      <c r="BHJ299" s="579"/>
      <c r="BHK299" s="581"/>
      <c r="BHL299" s="163"/>
      <c r="BHM299" s="163"/>
      <c r="BHN299" s="579"/>
      <c r="BHO299" s="581"/>
      <c r="BHP299" s="163"/>
      <c r="BHQ299" s="163"/>
      <c r="BHR299" s="579"/>
      <c r="BHS299" s="581"/>
      <c r="BHT299" s="163"/>
      <c r="BHU299" s="163"/>
      <c r="BHV299" s="579"/>
      <c r="BHW299" s="581"/>
      <c r="BHX299" s="163"/>
      <c r="BHY299" s="163"/>
      <c r="BHZ299" s="579"/>
      <c r="BIA299" s="581"/>
      <c r="BIB299" s="163"/>
      <c r="BIC299" s="163"/>
      <c r="BID299" s="579"/>
      <c r="BIE299" s="581"/>
      <c r="BIF299" s="163"/>
      <c r="BIG299" s="163"/>
      <c r="BIH299" s="579"/>
      <c r="BII299" s="581"/>
      <c r="BIJ299" s="163"/>
      <c r="BIK299" s="163"/>
      <c r="BIL299" s="579"/>
      <c r="BIM299" s="581"/>
      <c r="BIN299" s="163"/>
      <c r="BIO299" s="163"/>
      <c r="BIP299" s="579"/>
      <c r="BIQ299" s="581"/>
      <c r="BIR299" s="163"/>
      <c r="BIS299" s="163"/>
      <c r="BIT299" s="579"/>
      <c r="BIU299" s="581"/>
      <c r="BIV299" s="163"/>
      <c r="BIW299" s="163"/>
      <c r="BIX299" s="579"/>
      <c r="BIY299" s="581"/>
      <c r="BIZ299" s="163"/>
      <c r="BJA299" s="163"/>
      <c r="BJB299" s="579"/>
      <c r="BJC299" s="581"/>
      <c r="BJD299" s="163"/>
      <c r="BJE299" s="163"/>
      <c r="BJF299" s="579"/>
      <c r="BJG299" s="581"/>
      <c r="BJH299" s="163"/>
      <c r="BJI299" s="163"/>
      <c r="BJJ299" s="579"/>
      <c r="BJK299" s="581"/>
      <c r="BJL299" s="163"/>
      <c r="BJM299" s="163"/>
      <c r="BJN299" s="579"/>
      <c r="BJO299" s="581"/>
      <c r="BJP299" s="163"/>
      <c r="BJQ299" s="163"/>
      <c r="BJR299" s="579"/>
      <c r="BJS299" s="581"/>
      <c r="BJT299" s="163"/>
      <c r="BJU299" s="163"/>
      <c r="BJV299" s="579"/>
      <c r="BJW299" s="581"/>
      <c r="BJX299" s="163"/>
      <c r="BJY299" s="163"/>
      <c r="BJZ299" s="579"/>
      <c r="BKA299" s="581"/>
      <c r="BKB299" s="163"/>
      <c r="BKC299" s="163"/>
      <c r="BKD299" s="579"/>
      <c r="BKE299" s="581"/>
      <c r="BKF299" s="163"/>
      <c r="BKG299" s="163"/>
      <c r="BKH299" s="579"/>
      <c r="BKI299" s="581"/>
      <c r="BKJ299" s="163"/>
      <c r="BKK299" s="163"/>
      <c r="BKL299" s="579"/>
      <c r="BKM299" s="581"/>
      <c r="BKN299" s="163"/>
      <c r="BKO299" s="163"/>
      <c r="BKP299" s="579"/>
      <c r="BKQ299" s="581"/>
      <c r="BKR299" s="163"/>
      <c r="BKS299" s="163"/>
      <c r="BKT299" s="579"/>
      <c r="BKU299" s="581"/>
      <c r="BKV299" s="163"/>
      <c r="BKW299" s="163"/>
      <c r="BKX299" s="579"/>
      <c r="BKY299" s="581"/>
      <c r="BKZ299" s="163"/>
      <c r="BLA299" s="163"/>
      <c r="BLB299" s="579"/>
      <c r="BLC299" s="581"/>
      <c r="BLD299" s="163"/>
      <c r="BLE299" s="163"/>
      <c r="BLF299" s="579"/>
      <c r="BLG299" s="581"/>
      <c r="BLH299" s="163"/>
      <c r="BLI299" s="163"/>
      <c r="BLJ299" s="579"/>
      <c r="BLK299" s="581"/>
      <c r="BLL299" s="163"/>
      <c r="BLM299" s="163"/>
      <c r="BLN299" s="579"/>
      <c r="BLO299" s="581"/>
      <c r="BLP299" s="163"/>
      <c r="BLQ299" s="163"/>
      <c r="BLR299" s="579"/>
      <c r="BLS299" s="581"/>
      <c r="BLT299" s="163"/>
      <c r="BLU299" s="163"/>
      <c r="BLV299" s="579"/>
      <c r="BLW299" s="581"/>
      <c r="BLX299" s="163"/>
      <c r="BLY299" s="163"/>
      <c r="BLZ299" s="579"/>
      <c r="BMA299" s="581"/>
      <c r="BMB299" s="163"/>
      <c r="BMC299" s="163"/>
      <c r="BMD299" s="579"/>
      <c r="BME299" s="581"/>
      <c r="BMF299" s="163"/>
      <c r="BMG299" s="163"/>
      <c r="BMH299" s="579"/>
      <c r="BMI299" s="581"/>
      <c r="BMJ299" s="163"/>
      <c r="BMK299" s="163"/>
      <c r="BML299" s="579"/>
      <c r="BMM299" s="581"/>
      <c r="BMN299" s="163"/>
      <c r="BMO299" s="163"/>
      <c r="BMP299" s="579"/>
      <c r="BMQ299" s="581"/>
      <c r="BMR299" s="163"/>
      <c r="BMS299" s="163"/>
      <c r="BMT299" s="579"/>
      <c r="BMU299" s="581"/>
      <c r="BMV299" s="163"/>
      <c r="BMW299" s="163"/>
      <c r="BMX299" s="579"/>
      <c r="BMY299" s="581"/>
      <c r="BMZ299" s="163"/>
      <c r="BNA299" s="163"/>
      <c r="BNB299" s="579"/>
      <c r="BNC299" s="581"/>
      <c r="BND299" s="163"/>
      <c r="BNE299" s="163"/>
      <c r="BNF299" s="579"/>
      <c r="BNG299" s="581"/>
      <c r="BNH299" s="163"/>
      <c r="BNI299" s="163"/>
      <c r="BNJ299" s="579"/>
      <c r="BNK299" s="581"/>
      <c r="BNL299" s="163"/>
      <c r="BNM299" s="163"/>
      <c r="BNN299" s="579"/>
      <c r="BNO299" s="581"/>
      <c r="BNP299" s="163"/>
      <c r="BNQ299" s="163"/>
      <c r="BNR299" s="579"/>
      <c r="BNS299" s="581"/>
      <c r="BNT299" s="163"/>
      <c r="BNU299" s="163"/>
      <c r="BNV299" s="579"/>
      <c r="BNW299" s="581"/>
      <c r="BNX299" s="163"/>
      <c r="BNY299" s="163"/>
      <c r="BNZ299" s="579"/>
      <c r="BOA299" s="581"/>
      <c r="BOB299" s="163"/>
      <c r="BOC299" s="163"/>
      <c r="BOD299" s="579"/>
      <c r="BOE299" s="581"/>
      <c r="BOF299" s="163"/>
      <c r="BOG299" s="163"/>
      <c r="BOH299" s="579"/>
      <c r="BOI299" s="581"/>
      <c r="BOJ299" s="163"/>
      <c r="BOK299" s="163"/>
      <c r="BOL299" s="579"/>
      <c r="BOM299" s="581"/>
      <c r="BON299" s="163"/>
      <c r="BOO299" s="163"/>
      <c r="BOP299" s="579"/>
      <c r="BOQ299" s="581"/>
      <c r="BOR299" s="163"/>
      <c r="BOS299" s="163"/>
      <c r="BOT299" s="579"/>
      <c r="BOU299" s="581"/>
      <c r="BOV299" s="163"/>
      <c r="BOW299" s="163"/>
      <c r="BOX299" s="579"/>
      <c r="BOY299" s="581"/>
      <c r="BOZ299" s="163"/>
      <c r="BPA299" s="163"/>
      <c r="BPB299" s="579"/>
      <c r="BPC299" s="581"/>
      <c r="BPD299" s="163"/>
      <c r="BPE299" s="163"/>
      <c r="BPF299" s="579"/>
      <c r="BPG299" s="581"/>
      <c r="BPH299" s="163"/>
      <c r="BPI299" s="163"/>
      <c r="BPJ299" s="579"/>
      <c r="BPK299" s="581"/>
      <c r="BPL299" s="163"/>
      <c r="BPM299" s="163"/>
      <c r="BPN299" s="579"/>
      <c r="BPO299" s="581"/>
      <c r="BPP299" s="163"/>
      <c r="BPQ299" s="163"/>
      <c r="BPR299" s="579"/>
      <c r="BPS299" s="581"/>
      <c r="BPT299" s="163"/>
      <c r="BPU299" s="163"/>
      <c r="BPV299" s="579"/>
      <c r="BPW299" s="581"/>
      <c r="BPX299" s="163"/>
      <c r="BPY299" s="163"/>
      <c r="BPZ299" s="579"/>
      <c r="BQA299" s="581"/>
      <c r="BQB299" s="163"/>
      <c r="BQC299" s="163"/>
      <c r="BQD299" s="579"/>
      <c r="BQE299" s="581"/>
      <c r="BQF299" s="163"/>
      <c r="BQG299" s="163"/>
      <c r="BQH299" s="579"/>
      <c r="BQI299" s="581"/>
      <c r="BQJ299" s="163"/>
      <c r="BQK299" s="163"/>
      <c r="BQL299" s="579"/>
      <c r="BQM299" s="581"/>
      <c r="BQN299" s="163"/>
      <c r="BQO299" s="163"/>
      <c r="BQP299" s="579"/>
      <c r="BQQ299" s="581"/>
      <c r="BQR299" s="163"/>
      <c r="BQS299" s="163"/>
      <c r="BQT299" s="579"/>
      <c r="BQU299" s="581"/>
      <c r="BQV299" s="163"/>
      <c r="BQW299" s="163"/>
      <c r="BQX299" s="579"/>
      <c r="BQY299" s="581"/>
      <c r="BQZ299" s="163"/>
      <c r="BRA299" s="163"/>
      <c r="BRB299" s="579"/>
      <c r="BRC299" s="581"/>
      <c r="BRD299" s="163"/>
      <c r="BRE299" s="163"/>
      <c r="BRF299" s="579"/>
      <c r="BRG299" s="581"/>
      <c r="BRH299" s="163"/>
      <c r="BRI299" s="163"/>
      <c r="BRJ299" s="579"/>
      <c r="BRK299" s="581"/>
      <c r="BRL299" s="163"/>
      <c r="BRM299" s="163"/>
      <c r="BRN299" s="579"/>
      <c r="BRO299" s="581"/>
      <c r="BRP299" s="163"/>
      <c r="BRQ299" s="163"/>
      <c r="BRR299" s="579"/>
      <c r="BRS299" s="581"/>
      <c r="BRT299" s="163"/>
      <c r="BRU299" s="163"/>
      <c r="BRV299" s="579"/>
      <c r="BRW299" s="581"/>
      <c r="BRX299" s="163"/>
      <c r="BRY299" s="163"/>
      <c r="BRZ299" s="579"/>
      <c r="BSA299" s="581"/>
      <c r="BSB299" s="163"/>
      <c r="BSC299" s="163"/>
      <c r="BSD299" s="579"/>
      <c r="BSE299" s="581"/>
      <c r="BSF299" s="163"/>
      <c r="BSG299" s="163"/>
      <c r="BSH299" s="579"/>
      <c r="BSI299" s="581"/>
      <c r="BSJ299" s="163"/>
      <c r="BSK299" s="163"/>
      <c r="BSL299" s="579"/>
      <c r="BSM299" s="581"/>
      <c r="BSN299" s="163"/>
      <c r="BSO299" s="163"/>
      <c r="BSP299" s="579"/>
      <c r="BSQ299" s="581"/>
      <c r="BSR299" s="163"/>
      <c r="BSS299" s="163"/>
      <c r="BST299" s="579"/>
      <c r="BSU299" s="581"/>
      <c r="BSV299" s="163"/>
      <c r="BSW299" s="163"/>
      <c r="BSX299" s="579"/>
      <c r="BSY299" s="581"/>
      <c r="BSZ299" s="163"/>
      <c r="BTA299" s="163"/>
      <c r="BTB299" s="579"/>
      <c r="BTC299" s="581"/>
      <c r="BTD299" s="163"/>
      <c r="BTE299" s="163"/>
      <c r="BTF299" s="579"/>
      <c r="BTG299" s="581"/>
      <c r="BTH299" s="163"/>
      <c r="BTI299" s="163"/>
      <c r="BTJ299" s="579"/>
      <c r="BTK299" s="581"/>
      <c r="BTL299" s="163"/>
      <c r="BTM299" s="163"/>
      <c r="BTN299" s="579"/>
      <c r="BTO299" s="581"/>
      <c r="BTP299" s="163"/>
      <c r="BTQ299" s="163"/>
      <c r="BTR299" s="579"/>
      <c r="BTS299" s="581"/>
      <c r="BTT299" s="163"/>
      <c r="BTU299" s="163"/>
      <c r="BTV299" s="579"/>
      <c r="BTW299" s="581"/>
      <c r="BTX299" s="163"/>
      <c r="BTY299" s="163"/>
      <c r="BTZ299" s="579"/>
      <c r="BUA299" s="581"/>
      <c r="BUB299" s="163"/>
      <c r="BUC299" s="163"/>
      <c r="BUD299" s="579"/>
      <c r="BUE299" s="581"/>
      <c r="BUF299" s="163"/>
      <c r="BUG299" s="163"/>
      <c r="BUH299" s="579"/>
      <c r="BUI299" s="581"/>
      <c r="BUJ299" s="163"/>
      <c r="BUK299" s="163"/>
      <c r="BUL299" s="579"/>
      <c r="BUM299" s="581"/>
      <c r="BUN299" s="163"/>
      <c r="BUO299" s="163"/>
      <c r="BUP299" s="579"/>
      <c r="BUQ299" s="581"/>
      <c r="BUR299" s="163"/>
      <c r="BUS299" s="163"/>
      <c r="BUT299" s="579"/>
      <c r="BUU299" s="581"/>
      <c r="BUV299" s="163"/>
      <c r="BUW299" s="163"/>
      <c r="BUX299" s="579"/>
      <c r="BUY299" s="581"/>
      <c r="BUZ299" s="163"/>
      <c r="BVA299" s="163"/>
      <c r="BVB299" s="579"/>
      <c r="BVC299" s="581"/>
      <c r="BVD299" s="163"/>
      <c r="BVE299" s="163"/>
      <c r="BVF299" s="579"/>
      <c r="BVG299" s="581"/>
      <c r="BVH299" s="163"/>
      <c r="BVI299" s="163"/>
      <c r="BVJ299" s="579"/>
      <c r="BVK299" s="581"/>
      <c r="BVL299" s="163"/>
      <c r="BVM299" s="163"/>
      <c r="BVN299" s="579"/>
      <c r="BVO299" s="581"/>
      <c r="BVP299" s="163"/>
      <c r="BVQ299" s="163"/>
      <c r="BVR299" s="579"/>
      <c r="BVS299" s="581"/>
      <c r="BVT299" s="163"/>
      <c r="BVU299" s="163"/>
      <c r="BVV299" s="579"/>
      <c r="BVW299" s="581"/>
      <c r="BVX299" s="163"/>
      <c r="BVY299" s="163"/>
      <c r="BVZ299" s="579"/>
      <c r="BWA299" s="581"/>
      <c r="BWB299" s="163"/>
      <c r="BWC299" s="163"/>
      <c r="BWD299" s="579"/>
      <c r="BWE299" s="581"/>
      <c r="BWF299" s="163"/>
      <c r="BWG299" s="163"/>
      <c r="BWH299" s="579"/>
      <c r="BWI299" s="581"/>
      <c r="BWJ299" s="163"/>
      <c r="BWK299" s="163"/>
      <c r="BWL299" s="579"/>
      <c r="BWM299" s="581"/>
      <c r="BWN299" s="163"/>
      <c r="BWO299" s="163"/>
      <c r="BWP299" s="579"/>
      <c r="BWQ299" s="581"/>
      <c r="BWR299" s="163"/>
      <c r="BWS299" s="163"/>
      <c r="BWT299" s="579"/>
      <c r="BWU299" s="581"/>
      <c r="BWV299" s="163"/>
      <c r="BWW299" s="163"/>
      <c r="BWX299" s="579"/>
      <c r="BWY299" s="581"/>
      <c r="BWZ299" s="163"/>
      <c r="BXA299" s="163"/>
      <c r="BXB299" s="579"/>
      <c r="BXC299" s="581"/>
      <c r="BXD299" s="163"/>
      <c r="BXE299" s="163"/>
      <c r="BXF299" s="579"/>
      <c r="BXG299" s="581"/>
      <c r="BXH299" s="163"/>
      <c r="BXI299" s="163"/>
      <c r="BXJ299" s="579"/>
      <c r="BXK299" s="581"/>
      <c r="BXL299" s="163"/>
      <c r="BXM299" s="163"/>
      <c r="BXN299" s="579"/>
      <c r="BXO299" s="581"/>
      <c r="BXP299" s="163"/>
      <c r="BXQ299" s="163"/>
      <c r="BXR299" s="579"/>
      <c r="BXS299" s="581"/>
      <c r="BXT299" s="163"/>
      <c r="BXU299" s="163"/>
      <c r="BXV299" s="579"/>
      <c r="BXW299" s="581"/>
      <c r="BXX299" s="163"/>
      <c r="BXY299" s="163"/>
      <c r="BXZ299" s="579"/>
      <c r="BYA299" s="581"/>
      <c r="BYB299" s="163"/>
      <c r="BYC299" s="163"/>
      <c r="BYD299" s="579"/>
      <c r="BYE299" s="581"/>
      <c r="BYF299" s="163"/>
      <c r="BYG299" s="163"/>
      <c r="BYH299" s="579"/>
      <c r="BYI299" s="581"/>
      <c r="BYJ299" s="163"/>
      <c r="BYK299" s="163"/>
      <c r="BYL299" s="579"/>
      <c r="BYM299" s="581"/>
      <c r="BYN299" s="163"/>
      <c r="BYO299" s="163"/>
      <c r="BYP299" s="579"/>
      <c r="BYQ299" s="581"/>
      <c r="BYR299" s="163"/>
      <c r="BYS299" s="163"/>
      <c r="BYT299" s="579"/>
      <c r="BYU299" s="581"/>
      <c r="BYV299" s="163"/>
      <c r="BYW299" s="163"/>
      <c r="BYX299" s="579"/>
      <c r="BYY299" s="581"/>
      <c r="BYZ299" s="163"/>
      <c r="BZA299" s="163"/>
      <c r="BZB299" s="579"/>
      <c r="BZC299" s="581"/>
      <c r="BZD299" s="163"/>
      <c r="BZE299" s="163"/>
      <c r="BZF299" s="579"/>
      <c r="BZG299" s="581"/>
      <c r="BZH299" s="163"/>
      <c r="BZI299" s="163"/>
      <c r="BZJ299" s="579"/>
      <c r="BZK299" s="581"/>
      <c r="BZL299" s="163"/>
      <c r="BZM299" s="163"/>
      <c r="BZN299" s="579"/>
      <c r="BZO299" s="581"/>
      <c r="BZP299" s="163"/>
      <c r="BZQ299" s="163"/>
      <c r="BZR299" s="579"/>
      <c r="BZS299" s="581"/>
      <c r="BZT299" s="163"/>
      <c r="BZU299" s="163"/>
      <c r="BZV299" s="579"/>
      <c r="BZW299" s="581"/>
      <c r="BZX299" s="163"/>
      <c r="BZY299" s="163"/>
      <c r="BZZ299" s="579"/>
      <c r="CAA299" s="581"/>
      <c r="CAB299" s="163"/>
      <c r="CAC299" s="163"/>
      <c r="CAD299" s="579"/>
      <c r="CAE299" s="581"/>
      <c r="CAF299" s="163"/>
      <c r="CAG299" s="163"/>
      <c r="CAH299" s="579"/>
      <c r="CAI299" s="581"/>
      <c r="CAJ299" s="163"/>
      <c r="CAK299" s="163"/>
      <c r="CAL299" s="579"/>
      <c r="CAM299" s="581"/>
      <c r="CAN299" s="163"/>
      <c r="CAO299" s="163"/>
      <c r="CAP299" s="579"/>
      <c r="CAQ299" s="581"/>
      <c r="CAR299" s="163"/>
      <c r="CAS299" s="163"/>
      <c r="CAT299" s="579"/>
      <c r="CAU299" s="581"/>
      <c r="CAV299" s="163"/>
      <c r="CAW299" s="163"/>
      <c r="CAX299" s="579"/>
      <c r="CAY299" s="581"/>
      <c r="CAZ299" s="163"/>
      <c r="CBA299" s="163"/>
      <c r="CBB299" s="579"/>
      <c r="CBC299" s="581"/>
      <c r="CBD299" s="163"/>
      <c r="CBE299" s="163"/>
      <c r="CBF299" s="579"/>
      <c r="CBG299" s="581"/>
      <c r="CBH299" s="163"/>
      <c r="CBI299" s="163"/>
      <c r="CBJ299" s="579"/>
      <c r="CBK299" s="581"/>
      <c r="CBL299" s="163"/>
      <c r="CBM299" s="163"/>
      <c r="CBN299" s="579"/>
      <c r="CBO299" s="581"/>
      <c r="CBP299" s="163"/>
      <c r="CBQ299" s="163"/>
      <c r="CBR299" s="579"/>
      <c r="CBS299" s="581"/>
      <c r="CBT299" s="163"/>
      <c r="CBU299" s="163"/>
      <c r="CBV299" s="579"/>
      <c r="CBW299" s="581"/>
      <c r="CBX299" s="163"/>
      <c r="CBY299" s="163"/>
      <c r="CBZ299" s="579"/>
      <c r="CCA299" s="581"/>
      <c r="CCB299" s="163"/>
      <c r="CCC299" s="163"/>
      <c r="CCD299" s="579"/>
      <c r="CCE299" s="581"/>
      <c r="CCF299" s="163"/>
      <c r="CCG299" s="163"/>
      <c r="CCH299" s="579"/>
      <c r="CCI299" s="581"/>
      <c r="CCJ299" s="163"/>
      <c r="CCK299" s="163"/>
      <c r="CCL299" s="579"/>
      <c r="CCM299" s="581"/>
      <c r="CCN299" s="163"/>
      <c r="CCO299" s="163"/>
      <c r="CCP299" s="579"/>
      <c r="CCQ299" s="581"/>
      <c r="CCR299" s="163"/>
      <c r="CCS299" s="163"/>
      <c r="CCT299" s="579"/>
      <c r="CCU299" s="581"/>
      <c r="CCV299" s="163"/>
      <c r="CCW299" s="163"/>
      <c r="CCX299" s="579"/>
      <c r="CCY299" s="581"/>
      <c r="CCZ299" s="163"/>
      <c r="CDA299" s="163"/>
      <c r="CDB299" s="579"/>
      <c r="CDC299" s="581"/>
      <c r="CDD299" s="163"/>
      <c r="CDE299" s="163"/>
      <c r="CDF299" s="579"/>
      <c r="CDG299" s="581"/>
      <c r="CDH299" s="163"/>
      <c r="CDI299" s="163"/>
      <c r="CDJ299" s="579"/>
      <c r="CDK299" s="581"/>
      <c r="CDL299" s="163"/>
      <c r="CDM299" s="163"/>
      <c r="CDN299" s="579"/>
      <c r="CDO299" s="581"/>
      <c r="CDP299" s="163"/>
      <c r="CDQ299" s="163"/>
      <c r="CDR299" s="579"/>
      <c r="CDS299" s="581"/>
      <c r="CDT299" s="163"/>
      <c r="CDU299" s="163"/>
      <c r="CDV299" s="579"/>
      <c r="CDW299" s="581"/>
      <c r="CDX299" s="163"/>
      <c r="CDY299" s="163"/>
      <c r="CDZ299" s="579"/>
      <c r="CEA299" s="581"/>
      <c r="CEB299" s="163"/>
      <c r="CEC299" s="163"/>
      <c r="CED299" s="579"/>
      <c r="CEE299" s="581"/>
      <c r="CEF299" s="163"/>
      <c r="CEG299" s="163"/>
      <c r="CEH299" s="579"/>
      <c r="CEI299" s="581"/>
      <c r="CEJ299" s="163"/>
      <c r="CEK299" s="163"/>
      <c r="CEL299" s="579"/>
      <c r="CEM299" s="581"/>
      <c r="CEN299" s="163"/>
      <c r="CEO299" s="163"/>
      <c r="CEP299" s="579"/>
      <c r="CEQ299" s="581"/>
      <c r="CER299" s="163"/>
      <c r="CES299" s="163"/>
      <c r="CET299" s="579"/>
      <c r="CEU299" s="581"/>
      <c r="CEV299" s="163"/>
      <c r="CEW299" s="163"/>
      <c r="CEX299" s="579"/>
      <c r="CEY299" s="581"/>
      <c r="CEZ299" s="163"/>
      <c r="CFA299" s="163"/>
      <c r="CFB299" s="579"/>
      <c r="CFC299" s="581"/>
      <c r="CFD299" s="163"/>
      <c r="CFE299" s="163"/>
      <c r="CFF299" s="579"/>
      <c r="CFG299" s="581"/>
      <c r="CFH299" s="163"/>
      <c r="CFI299" s="163"/>
      <c r="CFJ299" s="579"/>
      <c r="CFK299" s="581"/>
      <c r="CFL299" s="163"/>
      <c r="CFM299" s="163"/>
      <c r="CFN299" s="579"/>
      <c r="CFO299" s="581"/>
      <c r="CFP299" s="163"/>
      <c r="CFQ299" s="163"/>
      <c r="CFR299" s="579"/>
      <c r="CFS299" s="581"/>
      <c r="CFT299" s="163"/>
      <c r="CFU299" s="163"/>
      <c r="CFV299" s="579"/>
      <c r="CFW299" s="581"/>
      <c r="CFX299" s="163"/>
      <c r="CFY299" s="163"/>
      <c r="CFZ299" s="579"/>
      <c r="CGA299" s="581"/>
      <c r="CGB299" s="163"/>
      <c r="CGC299" s="163"/>
      <c r="CGD299" s="579"/>
      <c r="CGE299" s="581"/>
      <c r="CGF299" s="163"/>
      <c r="CGG299" s="163"/>
      <c r="CGH299" s="579"/>
      <c r="CGI299" s="581"/>
      <c r="CGJ299" s="163"/>
      <c r="CGK299" s="163"/>
      <c r="CGL299" s="579"/>
      <c r="CGM299" s="581"/>
      <c r="CGN299" s="163"/>
      <c r="CGO299" s="163"/>
      <c r="CGP299" s="579"/>
      <c r="CGQ299" s="581"/>
      <c r="CGR299" s="163"/>
      <c r="CGS299" s="163"/>
      <c r="CGT299" s="579"/>
      <c r="CGU299" s="581"/>
      <c r="CGV299" s="163"/>
      <c r="CGW299" s="163"/>
      <c r="CGX299" s="579"/>
      <c r="CGY299" s="581"/>
      <c r="CGZ299" s="163"/>
      <c r="CHA299" s="163"/>
      <c r="CHB299" s="579"/>
      <c r="CHC299" s="581"/>
      <c r="CHD299" s="163"/>
      <c r="CHE299" s="163"/>
      <c r="CHF299" s="579"/>
      <c r="CHG299" s="581"/>
      <c r="CHH299" s="163"/>
      <c r="CHI299" s="163"/>
      <c r="CHJ299" s="579"/>
      <c r="CHK299" s="581"/>
      <c r="CHL299" s="163"/>
      <c r="CHM299" s="163"/>
      <c r="CHN299" s="579"/>
      <c r="CHO299" s="581"/>
      <c r="CHP299" s="163"/>
      <c r="CHQ299" s="163"/>
      <c r="CHR299" s="579"/>
      <c r="CHS299" s="581"/>
      <c r="CHT299" s="163"/>
      <c r="CHU299" s="163"/>
      <c r="CHV299" s="579"/>
      <c r="CHW299" s="581"/>
      <c r="CHX299" s="163"/>
      <c r="CHY299" s="163"/>
      <c r="CHZ299" s="579"/>
      <c r="CIA299" s="581"/>
      <c r="CIB299" s="163"/>
      <c r="CIC299" s="163"/>
      <c r="CID299" s="579"/>
      <c r="CIE299" s="581"/>
      <c r="CIF299" s="163"/>
      <c r="CIG299" s="163"/>
      <c r="CIH299" s="579"/>
      <c r="CII299" s="581"/>
      <c r="CIJ299" s="163"/>
      <c r="CIK299" s="163"/>
      <c r="CIL299" s="579"/>
      <c r="CIM299" s="581"/>
      <c r="CIN299" s="163"/>
      <c r="CIO299" s="163"/>
      <c r="CIP299" s="579"/>
      <c r="CIQ299" s="581"/>
      <c r="CIR299" s="163"/>
      <c r="CIS299" s="163"/>
      <c r="CIT299" s="579"/>
      <c r="CIU299" s="581"/>
      <c r="CIV299" s="163"/>
      <c r="CIW299" s="163"/>
      <c r="CIX299" s="579"/>
      <c r="CIY299" s="581"/>
      <c r="CIZ299" s="163"/>
      <c r="CJA299" s="163"/>
      <c r="CJB299" s="579"/>
      <c r="CJC299" s="581"/>
      <c r="CJD299" s="163"/>
      <c r="CJE299" s="163"/>
      <c r="CJF299" s="579"/>
      <c r="CJG299" s="581"/>
      <c r="CJH299" s="163"/>
      <c r="CJI299" s="163"/>
      <c r="CJJ299" s="579"/>
      <c r="CJK299" s="581"/>
      <c r="CJL299" s="163"/>
      <c r="CJM299" s="163"/>
      <c r="CJN299" s="579"/>
      <c r="CJO299" s="581"/>
      <c r="CJP299" s="163"/>
      <c r="CJQ299" s="163"/>
      <c r="CJR299" s="579"/>
      <c r="CJS299" s="581"/>
      <c r="CJT299" s="163"/>
      <c r="CJU299" s="163"/>
      <c r="CJV299" s="579"/>
      <c r="CJW299" s="581"/>
      <c r="CJX299" s="163"/>
      <c r="CJY299" s="163"/>
      <c r="CJZ299" s="579"/>
      <c r="CKA299" s="581"/>
      <c r="CKB299" s="163"/>
      <c r="CKC299" s="163"/>
      <c r="CKD299" s="579"/>
      <c r="CKE299" s="581"/>
      <c r="CKF299" s="163"/>
      <c r="CKG299" s="163"/>
      <c r="CKH299" s="579"/>
      <c r="CKI299" s="581"/>
      <c r="CKJ299" s="163"/>
      <c r="CKK299" s="163"/>
      <c r="CKL299" s="579"/>
      <c r="CKM299" s="581"/>
      <c r="CKN299" s="163"/>
      <c r="CKO299" s="163"/>
      <c r="CKP299" s="579"/>
      <c r="CKQ299" s="581"/>
      <c r="CKR299" s="163"/>
      <c r="CKS299" s="163"/>
      <c r="CKT299" s="579"/>
      <c r="CKU299" s="581"/>
      <c r="CKV299" s="163"/>
      <c r="CKW299" s="163"/>
      <c r="CKX299" s="579"/>
      <c r="CKY299" s="581"/>
      <c r="CKZ299" s="163"/>
      <c r="CLA299" s="163"/>
      <c r="CLB299" s="579"/>
      <c r="CLC299" s="581"/>
      <c r="CLD299" s="163"/>
      <c r="CLE299" s="163"/>
      <c r="CLF299" s="579"/>
      <c r="CLG299" s="581"/>
      <c r="CLH299" s="163"/>
      <c r="CLI299" s="163"/>
      <c r="CLJ299" s="579"/>
      <c r="CLK299" s="581"/>
      <c r="CLL299" s="163"/>
      <c r="CLM299" s="163"/>
      <c r="CLN299" s="579"/>
      <c r="CLO299" s="581"/>
      <c r="CLP299" s="163"/>
      <c r="CLQ299" s="163"/>
      <c r="CLR299" s="579"/>
      <c r="CLS299" s="581"/>
      <c r="CLT299" s="163"/>
      <c r="CLU299" s="163"/>
      <c r="CLV299" s="579"/>
      <c r="CLW299" s="581"/>
      <c r="CLX299" s="163"/>
      <c r="CLY299" s="163"/>
      <c r="CLZ299" s="579"/>
      <c r="CMA299" s="581"/>
      <c r="CMB299" s="163"/>
      <c r="CMC299" s="163"/>
      <c r="CMD299" s="579"/>
      <c r="CME299" s="581"/>
      <c r="CMF299" s="163"/>
      <c r="CMG299" s="163"/>
      <c r="CMH299" s="579"/>
      <c r="CMI299" s="581"/>
      <c r="CMJ299" s="163"/>
      <c r="CMK299" s="163"/>
      <c r="CML299" s="579"/>
      <c r="CMM299" s="581"/>
      <c r="CMN299" s="163"/>
      <c r="CMO299" s="163"/>
      <c r="CMP299" s="579"/>
      <c r="CMQ299" s="581"/>
      <c r="CMR299" s="163"/>
      <c r="CMS299" s="163"/>
      <c r="CMT299" s="579"/>
      <c r="CMU299" s="581"/>
      <c r="CMV299" s="163"/>
      <c r="CMW299" s="163"/>
      <c r="CMX299" s="579"/>
      <c r="CMY299" s="581"/>
      <c r="CMZ299" s="163"/>
      <c r="CNA299" s="163"/>
      <c r="CNB299" s="579"/>
      <c r="CNC299" s="581"/>
      <c r="CND299" s="163"/>
      <c r="CNE299" s="163"/>
      <c r="CNF299" s="579"/>
      <c r="CNG299" s="581"/>
      <c r="CNH299" s="163"/>
      <c r="CNI299" s="163"/>
      <c r="CNJ299" s="579"/>
      <c r="CNK299" s="581"/>
      <c r="CNL299" s="163"/>
      <c r="CNM299" s="163"/>
      <c r="CNN299" s="579"/>
      <c r="CNO299" s="581"/>
      <c r="CNP299" s="163"/>
      <c r="CNQ299" s="163"/>
      <c r="CNR299" s="579"/>
      <c r="CNS299" s="581"/>
      <c r="CNT299" s="163"/>
      <c r="CNU299" s="163"/>
      <c r="CNV299" s="579"/>
      <c r="CNW299" s="581"/>
      <c r="CNX299" s="163"/>
      <c r="CNY299" s="163"/>
      <c r="CNZ299" s="579"/>
      <c r="COA299" s="581"/>
      <c r="COB299" s="163"/>
      <c r="COC299" s="163"/>
      <c r="COD299" s="579"/>
      <c r="COE299" s="581"/>
      <c r="COF299" s="163"/>
      <c r="COG299" s="163"/>
      <c r="COH299" s="579"/>
      <c r="COI299" s="581"/>
      <c r="COJ299" s="163"/>
      <c r="COK299" s="163"/>
      <c r="COL299" s="579"/>
      <c r="COM299" s="581"/>
      <c r="CON299" s="163"/>
      <c r="COO299" s="163"/>
      <c r="COP299" s="579"/>
      <c r="COQ299" s="581"/>
      <c r="COR299" s="163"/>
      <c r="COS299" s="163"/>
      <c r="COT299" s="579"/>
      <c r="COU299" s="581"/>
      <c r="COV299" s="163"/>
      <c r="COW299" s="163"/>
      <c r="COX299" s="579"/>
      <c r="COY299" s="581"/>
      <c r="COZ299" s="163"/>
      <c r="CPA299" s="163"/>
      <c r="CPB299" s="579"/>
      <c r="CPC299" s="581"/>
      <c r="CPD299" s="163"/>
      <c r="CPE299" s="163"/>
      <c r="CPF299" s="579"/>
      <c r="CPG299" s="581"/>
      <c r="CPH299" s="163"/>
      <c r="CPI299" s="163"/>
      <c r="CPJ299" s="579"/>
      <c r="CPK299" s="581"/>
      <c r="CPL299" s="163"/>
      <c r="CPM299" s="163"/>
      <c r="CPN299" s="579"/>
      <c r="CPO299" s="581"/>
      <c r="CPP299" s="163"/>
      <c r="CPQ299" s="163"/>
      <c r="CPR299" s="579"/>
      <c r="CPS299" s="581"/>
      <c r="CPT299" s="163"/>
      <c r="CPU299" s="163"/>
      <c r="CPV299" s="579"/>
      <c r="CPW299" s="581"/>
      <c r="CPX299" s="163"/>
      <c r="CPY299" s="163"/>
      <c r="CPZ299" s="579"/>
      <c r="CQA299" s="581"/>
      <c r="CQB299" s="163"/>
      <c r="CQC299" s="163"/>
      <c r="CQD299" s="579"/>
      <c r="CQE299" s="581"/>
      <c r="CQF299" s="163"/>
      <c r="CQG299" s="163"/>
      <c r="CQH299" s="579"/>
      <c r="CQI299" s="581"/>
      <c r="CQJ299" s="163"/>
      <c r="CQK299" s="163"/>
      <c r="CQL299" s="579"/>
      <c r="CQM299" s="581"/>
      <c r="CQN299" s="163"/>
      <c r="CQO299" s="163"/>
      <c r="CQP299" s="579"/>
      <c r="CQQ299" s="581"/>
      <c r="CQR299" s="163"/>
      <c r="CQS299" s="163"/>
      <c r="CQT299" s="579"/>
      <c r="CQU299" s="581"/>
      <c r="CQV299" s="163"/>
      <c r="CQW299" s="163"/>
      <c r="CQX299" s="579"/>
      <c r="CQY299" s="581"/>
      <c r="CQZ299" s="163"/>
      <c r="CRA299" s="163"/>
      <c r="CRB299" s="579"/>
      <c r="CRC299" s="581"/>
      <c r="CRD299" s="163"/>
      <c r="CRE299" s="163"/>
      <c r="CRF299" s="579"/>
      <c r="CRG299" s="581"/>
      <c r="CRH299" s="163"/>
      <c r="CRI299" s="163"/>
      <c r="CRJ299" s="579"/>
      <c r="CRK299" s="581"/>
      <c r="CRL299" s="163"/>
      <c r="CRM299" s="163"/>
      <c r="CRN299" s="579"/>
      <c r="CRO299" s="581"/>
      <c r="CRP299" s="163"/>
      <c r="CRQ299" s="163"/>
      <c r="CRR299" s="579"/>
      <c r="CRS299" s="581"/>
      <c r="CRT299" s="163"/>
      <c r="CRU299" s="163"/>
      <c r="CRV299" s="579"/>
      <c r="CRW299" s="581"/>
      <c r="CRX299" s="163"/>
      <c r="CRY299" s="163"/>
      <c r="CRZ299" s="579"/>
      <c r="CSA299" s="581"/>
      <c r="CSB299" s="163"/>
      <c r="CSC299" s="163"/>
      <c r="CSD299" s="579"/>
      <c r="CSE299" s="581"/>
      <c r="CSF299" s="163"/>
      <c r="CSG299" s="163"/>
      <c r="CSH299" s="579"/>
      <c r="CSI299" s="581"/>
      <c r="CSJ299" s="163"/>
      <c r="CSK299" s="163"/>
      <c r="CSL299" s="579"/>
      <c r="CSM299" s="581"/>
      <c r="CSN299" s="163"/>
      <c r="CSO299" s="163"/>
      <c r="CSP299" s="579"/>
      <c r="CSQ299" s="581"/>
      <c r="CSR299" s="163"/>
      <c r="CSS299" s="163"/>
      <c r="CST299" s="579"/>
      <c r="CSU299" s="581"/>
      <c r="CSV299" s="163"/>
      <c r="CSW299" s="163"/>
      <c r="CSX299" s="579"/>
      <c r="CSY299" s="581"/>
      <c r="CSZ299" s="163"/>
      <c r="CTA299" s="163"/>
      <c r="CTB299" s="579"/>
      <c r="CTC299" s="581"/>
      <c r="CTD299" s="163"/>
      <c r="CTE299" s="163"/>
      <c r="CTF299" s="579"/>
      <c r="CTG299" s="581"/>
      <c r="CTH299" s="163"/>
      <c r="CTI299" s="163"/>
      <c r="CTJ299" s="579"/>
      <c r="CTK299" s="581"/>
      <c r="CTL299" s="163"/>
      <c r="CTM299" s="163"/>
      <c r="CTN299" s="579"/>
      <c r="CTO299" s="581"/>
      <c r="CTP299" s="163"/>
      <c r="CTQ299" s="163"/>
      <c r="CTR299" s="579"/>
      <c r="CTS299" s="581"/>
      <c r="CTT299" s="163"/>
      <c r="CTU299" s="163"/>
      <c r="CTV299" s="579"/>
      <c r="CTW299" s="581"/>
      <c r="CTX299" s="163"/>
      <c r="CTY299" s="163"/>
      <c r="CTZ299" s="579"/>
      <c r="CUA299" s="581"/>
      <c r="CUB299" s="163"/>
      <c r="CUC299" s="163"/>
      <c r="CUD299" s="579"/>
      <c r="CUE299" s="581"/>
      <c r="CUF299" s="163"/>
      <c r="CUG299" s="163"/>
      <c r="CUH299" s="579"/>
      <c r="CUI299" s="581"/>
      <c r="CUJ299" s="163"/>
      <c r="CUK299" s="163"/>
      <c r="CUL299" s="579"/>
      <c r="CUM299" s="581"/>
      <c r="CUN299" s="163"/>
      <c r="CUO299" s="163"/>
      <c r="CUP299" s="579"/>
      <c r="CUQ299" s="581"/>
      <c r="CUR299" s="163"/>
      <c r="CUS299" s="163"/>
      <c r="CUT299" s="579"/>
      <c r="CUU299" s="581"/>
      <c r="CUV299" s="163"/>
      <c r="CUW299" s="163"/>
      <c r="CUX299" s="579"/>
      <c r="CUY299" s="581"/>
      <c r="CUZ299" s="163"/>
      <c r="CVA299" s="163"/>
      <c r="CVB299" s="579"/>
      <c r="CVC299" s="581"/>
      <c r="CVD299" s="163"/>
      <c r="CVE299" s="163"/>
      <c r="CVF299" s="579"/>
      <c r="CVG299" s="581"/>
      <c r="CVH299" s="163"/>
      <c r="CVI299" s="163"/>
      <c r="CVJ299" s="579"/>
      <c r="CVK299" s="581"/>
      <c r="CVL299" s="163"/>
      <c r="CVM299" s="163"/>
      <c r="CVN299" s="579"/>
      <c r="CVO299" s="581"/>
      <c r="CVP299" s="163"/>
      <c r="CVQ299" s="163"/>
      <c r="CVR299" s="579"/>
      <c r="CVS299" s="581"/>
      <c r="CVT299" s="163"/>
      <c r="CVU299" s="163"/>
      <c r="CVV299" s="579"/>
      <c r="CVW299" s="581"/>
      <c r="CVX299" s="163"/>
      <c r="CVY299" s="163"/>
      <c r="CVZ299" s="579"/>
      <c r="CWA299" s="581"/>
      <c r="CWB299" s="163"/>
      <c r="CWC299" s="163"/>
      <c r="CWD299" s="579"/>
      <c r="CWE299" s="581"/>
      <c r="CWF299" s="163"/>
      <c r="CWG299" s="163"/>
      <c r="CWH299" s="579"/>
      <c r="CWI299" s="581"/>
      <c r="CWJ299" s="163"/>
      <c r="CWK299" s="163"/>
      <c r="CWL299" s="579"/>
      <c r="CWM299" s="581"/>
      <c r="CWN299" s="163"/>
      <c r="CWO299" s="163"/>
      <c r="CWP299" s="579"/>
      <c r="CWQ299" s="581"/>
      <c r="CWR299" s="163"/>
      <c r="CWS299" s="163"/>
      <c r="CWT299" s="579"/>
      <c r="CWU299" s="581"/>
      <c r="CWV299" s="163"/>
      <c r="CWW299" s="163"/>
      <c r="CWX299" s="579"/>
      <c r="CWY299" s="581"/>
      <c r="CWZ299" s="163"/>
      <c r="CXA299" s="163"/>
      <c r="CXB299" s="579"/>
      <c r="CXC299" s="581"/>
      <c r="CXD299" s="163"/>
      <c r="CXE299" s="163"/>
      <c r="CXF299" s="579"/>
      <c r="CXG299" s="581"/>
      <c r="CXH299" s="163"/>
      <c r="CXI299" s="163"/>
      <c r="CXJ299" s="579"/>
      <c r="CXK299" s="581"/>
      <c r="CXL299" s="163"/>
      <c r="CXM299" s="163"/>
      <c r="CXN299" s="579"/>
      <c r="CXO299" s="581"/>
      <c r="CXP299" s="163"/>
      <c r="CXQ299" s="163"/>
      <c r="CXR299" s="579"/>
      <c r="CXS299" s="581"/>
      <c r="CXT299" s="163"/>
      <c r="CXU299" s="163"/>
      <c r="CXV299" s="579"/>
      <c r="CXW299" s="581"/>
      <c r="CXX299" s="163"/>
      <c r="CXY299" s="163"/>
      <c r="CXZ299" s="579"/>
      <c r="CYA299" s="581"/>
      <c r="CYB299" s="163"/>
      <c r="CYC299" s="163"/>
      <c r="CYD299" s="579"/>
      <c r="CYE299" s="581"/>
      <c r="CYF299" s="163"/>
      <c r="CYG299" s="163"/>
      <c r="CYH299" s="579"/>
      <c r="CYI299" s="581"/>
      <c r="CYJ299" s="163"/>
      <c r="CYK299" s="163"/>
      <c r="CYL299" s="579"/>
      <c r="CYM299" s="581"/>
      <c r="CYN299" s="163"/>
      <c r="CYO299" s="163"/>
      <c r="CYP299" s="579"/>
      <c r="CYQ299" s="581"/>
      <c r="CYR299" s="163"/>
      <c r="CYS299" s="163"/>
      <c r="CYT299" s="579"/>
      <c r="CYU299" s="581"/>
      <c r="CYV299" s="163"/>
      <c r="CYW299" s="163"/>
      <c r="CYX299" s="579"/>
      <c r="CYY299" s="581"/>
      <c r="CYZ299" s="163"/>
      <c r="CZA299" s="163"/>
      <c r="CZB299" s="579"/>
      <c r="CZC299" s="581"/>
      <c r="CZD299" s="163"/>
      <c r="CZE299" s="163"/>
      <c r="CZF299" s="579"/>
      <c r="CZG299" s="581"/>
      <c r="CZH299" s="163"/>
      <c r="CZI299" s="163"/>
      <c r="CZJ299" s="579"/>
      <c r="CZK299" s="581"/>
      <c r="CZL299" s="163"/>
      <c r="CZM299" s="163"/>
      <c r="CZN299" s="579"/>
      <c r="CZO299" s="581"/>
      <c r="CZP299" s="163"/>
      <c r="CZQ299" s="163"/>
      <c r="CZR299" s="579"/>
      <c r="CZS299" s="581"/>
      <c r="CZT299" s="163"/>
      <c r="CZU299" s="163"/>
      <c r="CZV299" s="579"/>
      <c r="CZW299" s="581"/>
      <c r="CZX299" s="163"/>
      <c r="CZY299" s="163"/>
      <c r="CZZ299" s="579"/>
      <c r="DAA299" s="581"/>
      <c r="DAB299" s="163"/>
      <c r="DAC299" s="163"/>
      <c r="DAD299" s="579"/>
      <c r="DAE299" s="581"/>
      <c r="DAF299" s="163"/>
      <c r="DAG299" s="163"/>
      <c r="DAH299" s="579"/>
      <c r="DAI299" s="581"/>
      <c r="DAJ299" s="163"/>
      <c r="DAK299" s="163"/>
      <c r="DAL299" s="579"/>
      <c r="DAM299" s="581"/>
      <c r="DAN299" s="163"/>
      <c r="DAO299" s="163"/>
      <c r="DAP299" s="579"/>
      <c r="DAQ299" s="581"/>
      <c r="DAR299" s="163"/>
      <c r="DAS299" s="163"/>
      <c r="DAT299" s="579"/>
      <c r="DAU299" s="581"/>
      <c r="DAV299" s="163"/>
      <c r="DAW299" s="163"/>
      <c r="DAX299" s="579"/>
      <c r="DAY299" s="581"/>
      <c r="DAZ299" s="163"/>
      <c r="DBA299" s="163"/>
      <c r="DBB299" s="579"/>
      <c r="DBC299" s="581"/>
      <c r="DBD299" s="163"/>
      <c r="DBE299" s="163"/>
      <c r="DBF299" s="579"/>
      <c r="DBG299" s="581"/>
      <c r="DBH299" s="163"/>
      <c r="DBI299" s="163"/>
      <c r="DBJ299" s="579"/>
      <c r="DBK299" s="581"/>
      <c r="DBL299" s="163"/>
      <c r="DBM299" s="163"/>
      <c r="DBN299" s="579"/>
      <c r="DBO299" s="581"/>
      <c r="DBP299" s="163"/>
      <c r="DBQ299" s="163"/>
      <c r="DBR299" s="579"/>
      <c r="DBS299" s="581"/>
      <c r="DBT299" s="163"/>
      <c r="DBU299" s="163"/>
      <c r="DBV299" s="579"/>
      <c r="DBW299" s="581"/>
      <c r="DBX299" s="163"/>
      <c r="DBY299" s="163"/>
      <c r="DBZ299" s="579"/>
      <c r="DCA299" s="581"/>
      <c r="DCB299" s="163"/>
      <c r="DCC299" s="163"/>
      <c r="DCD299" s="579"/>
      <c r="DCE299" s="581"/>
      <c r="DCF299" s="163"/>
      <c r="DCG299" s="163"/>
      <c r="DCH299" s="579"/>
      <c r="DCI299" s="581"/>
      <c r="DCJ299" s="163"/>
      <c r="DCK299" s="163"/>
      <c r="DCL299" s="579"/>
      <c r="DCM299" s="581"/>
      <c r="DCN299" s="163"/>
      <c r="DCO299" s="163"/>
      <c r="DCP299" s="579"/>
      <c r="DCQ299" s="581"/>
      <c r="DCR299" s="163"/>
      <c r="DCS299" s="163"/>
      <c r="DCT299" s="579"/>
      <c r="DCU299" s="581"/>
      <c r="DCV299" s="163"/>
      <c r="DCW299" s="163"/>
      <c r="DCX299" s="579"/>
      <c r="DCY299" s="581"/>
      <c r="DCZ299" s="163"/>
      <c r="DDA299" s="163"/>
      <c r="DDB299" s="579"/>
      <c r="DDC299" s="581"/>
      <c r="DDD299" s="163"/>
      <c r="DDE299" s="163"/>
      <c r="DDF299" s="579"/>
      <c r="DDG299" s="581"/>
      <c r="DDH299" s="163"/>
      <c r="DDI299" s="163"/>
      <c r="DDJ299" s="579"/>
      <c r="DDK299" s="581"/>
      <c r="DDL299" s="163"/>
      <c r="DDM299" s="163"/>
      <c r="DDN299" s="579"/>
      <c r="DDO299" s="581"/>
      <c r="DDP299" s="163"/>
      <c r="DDQ299" s="163"/>
      <c r="DDR299" s="579"/>
      <c r="DDS299" s="581"/>
      <c r="DDT299" s="163"/>
      <c r="DDU299" s="163"/>
      <c r="DDV299" s="579"/>
      <c r="DDW299" s="581"/>
      <c r="DDX299" s="163"/>
      <c r="DDY299" s="163"/>
      <c r="DDZ299" s="579"/>
      <c r="DEA299" s="581"/>
      <c r="DEB299" s="163"/>
      <c r="DEC299" s="163"/>
      <c r="DED299" s="579"/>
      <c r="DEE299" s="581"/>
      <c r="DEF299" s="163"/>
      <c r="DEG299" s="163"/>
      <c r="DEH299" s="579"/>
      <c r="DEI299" s="581"/>
      <c r="DEJ299" s="163"/>
      <c r="DEK299" s="163"/>
      <c r="DEL299" s="579"/>
      <c r="DEM299" s="581"/>
      <c r="DEN299" s="163"/>
      <c r="DEO299" s="163"/>
      <c r="DEP299" s="579"/>
      <c r="DEQ299" s="581"/>
      <c r="DER299" s="163"/>
      <c r="DES299" s="163"/>
      <c r="DET299" s="579"/>
      <c r="DEU299" s="581"/>
      <c r="DEV299" s="163"/>
      <c r="DEW299" s="163"/>
      <c r="DEX299" s="579"/>
      <c r="DEY299" s="581"/>
      <c r="DEZ299" s="163"/>
      <c r="DFA299" s="163"/>
      <c r="DFB299" s="579"/>
      <c r="DFC299" s="581"/>
      <c r="DFD299" s="163"/>
      <c r="DFE299" s="163"/>
      <c r="DFF299" s="579"/>
      <c r="DFG299" s="581"/>
      <c r="DFH299" s="163"/>
      <c r="DFI299" s="163"/>
      <c r="DFJ299" s="579"/>
      <c r="DFK299" s="581"/>
      <c r="DFL299" s="163"/>
      <c r="DFM299" s="163"/>
      <c r="DFN299" s="579"/>
      <c r="DFO299" s="581"/>
      <c r="DFP299" s="163"/>
      <c r="DFQ299" s="163"/>
      <c r="DFR299" s="579"/>
      <c r="DFS299" s="581"/>
      <c r="DFT299" s="163"/>
      <c r="DFU299" s="163"/>
      <c r="DFV299" s="579"/>
      <c r="DFW299" s="581"/>
      <c r="DFX299" s="163"/>
      <c r="DFY299" s="163"/>
      <c r="DFZ299" s="579"/>
      <c r="DGA299" s="581"/>
      <c r="DGB299" s="163"/>
      <c r="DGC299" s="163"/>
      <c r="DGD299" s="579"/>
      <c r="DGE299" s="581"/>
      <c r="DGF299" s="163"/>
      <c r="DGG299" s="163"/>
      <c r="DGH299" s="579"/>
      <c r="DGI299" s="581"/>
      <c r="DGJ299" s="163"/>
      <c r="DGK299" s="163"/>
      <c r="DGL299" s="579"/>
      <c r="DGM299" s="581"/>
      <c r="DGN299" s="163"/>
      <c r="DGO299" s="163"/>
      <c r="DGP299" s="579"/>
      <c r="DGQ299" s="581"/>
      <c r="DGR299" s="163"/>
      <c r="DGS299" s="163"/>
      <c r="DGT299" s="579"/>
      <c r="DGU299" s="581"/>
      <c r="DGV299" s="163"/>
      <c r="DGW299" s="163"/>
      <c r="DGX299" s="579"/>
      <c r="DGY299" s="581"/>
      <c r="DGZ299" s="163"/>
      <c r="DHA299" s="163"/>
      <c r="DHB299" s="579"/>
      <c r="DHC299" s="581"/>
      <c r="DHD299" s="163"/>
      <c r="DHE299" s="163"/>
      <c r="DHF299" s="579"/>
      <c r="DHG299" s="581"/>
      <c r="DHH299" s="163"/>
      <c r="DHI299" s="163"/>
      <c r="DHJ299" s="579"/>
      <c r="DHK299" s="581"/>
      <c r="DHL299" s="163"/>
      <c r="DHM299" s="163"/>
      <c r="DHN299" s="579"/>
      <c r="DHO299" s="581"/>
      <c r="DHP299" s="163"/>
      <c r="DHQ299" s="163"/>
      <c r="DHR299" s="579"/>
      <c r="DHS299" s="581"/>
      <c r="DHT299" s="163"/>
      <c r="DHU299" s="163"/>
      <c r="DHV299" s="579"/>
      <c r="DHW299" s="581"/>
      <c r="DHX299" s="163"/>
      <c r="DHY299" s="163"/>
      <c r="DHZ299" s="579"/>
      <c r="DIA299" s="581"/>
      <c r="DIB299" s="163"/>
      <c r="DIC299" s="163"/>
      <c r="DID299" s="579"/>
      <c r="DIE299" s="581"/>
      <c r="DIF299" s="163"/>
      <c r="DIG299" s="163"/>
      <c r="DIH299" s="579"/>
      <c r="DII299" s="581"/>
      <c r="DIJ299" s="163"/>
      <c r="DIK299" s="163"/>
      <c r="DIL299" s="579"/>
      <c r="DIM299" s="581"/>
      <c r="DIN299" s="163"/>
      <c r="DIO299" s="163"/>
      <c r="DIP299" s="579"/>
      <c r="DIQ299" s="581"/>
      <c r="DIR299" s="163"/>
      <c r="DIS299" s="163"/>
      <c r="DIT299" s="579"/>
      <c r="DIU299" s="581"/>
      <c r="DIV299" s="163"/>
      <c r="DIW299" s="163"/>
      <c r="DIX299" s="579"/>
      <c r="DIY299" s="581"/>
      <c r="DIZ299" s="163"/>
      <c r="DJA299" s="163"/>
      <c r="DJB299" s="579"/>
      <c r="DJC299" s="581"/>
      <c r="DJD299" s="163"/>
      <c r="DJE299" s="163"/>
      <c r="DJF299" s="579"/>
      <c r="DJG299" s="581"/>
      <c r="DJH299" s="163"/>
      <c r="DJI299" s="163"/>
      <c r="DJJ299" s="579"/>
      <c r="DJK299" s="581"/>
      <c r="DJL299" s="163"/>
      <c r="DJM299" s="163"/>
      <c r="DJN299" s="579"/>
      <c r="DJO299" s="581"/>
      <c r="DJP299" s="163"/>
      <c r="DJQ299" s="163"/>
      <c r="DJR299" s="579"/>
      <c r="DJS299" s="581"/>
      <c r="DJT299" s="163"/>
      <c r="DJU299" s="163"/>
      <c r="DJV299" s="579"/>
      <c r="DJW299" s="581"/>
      <c r="DJX299" s="163"/>
      <c r="DJY299" s="163"/>
      <c r="DJZ299" s="579"/>
      <c r="DKA299" s="581"/>
      <c r="DKB299" s="163"/>
      <c r="DKC299" s="163"/>
      <c r="DKD299" s="579"/>
      <c r="DKE299" s="581"/>
      <c r="DKF299" s="163"/>
      <c r="DKG299" s="163"/>
      <c r="DKH299" s="579"/>
      <c r="DKI299" s="581"/>
      <c r="DKJ299" s="163"/>
      <c r="DKK299" s="163"/>
      <c r="DKL299" s="579"/>
      <c r="DKM299" s="581"/>
      <c r="DKN299" s="163"/>
      <c r="DKO299" s="163"/>
      <c r="DKP299" s="579"/>
      <c r="DKQ299" s="581"/>
      <c r="DKR299" s="163"/>
      <c r="DKS299" s="163"/>
      <c r="DKT299" s="579"/>
      <c r="DKU299" s="581"/>
      <c r="DKV299" s="163"/>
      <c r="DKW299" s="163"/>
      <c r="DKX299" s="579"/>
      <c r="DKY299" s="581"/>
      <c r="DKZ299" s="163"/>
      <c r="DLA299" s="163"/>
      <c r="DLB299" s="579"/>
      <c r="DLC299" s="581"/>
      <c r="DLD299" s="163"/>
      <c r="DLE299" s="163"/>
      <c r="DLF299" s="579"/>
      <c r="DLG299" s="581"/>
      <c r="DLH299" s="163"/>
      <c r="DLI299" s="163"/>
      <c r="DLJ299" s="579"/>
      <c r="DLK299" s="581"/>
      <c r="DLL299" s="163"/>
      <c r="DLM299" s="163"/>
      <c r="DLN299" s="579"/>
      <c r="DLO299" s="581"/>
      <c r="DLP299" s="163"/>
      <c r="DLQ299" s="163"/>
      <c r="DLR299" s="579"/>
      <c r="DLS299" s="581"/>
      <c r="DLT299" s="163"/>
      <c r="DLU299" s="163"/>
      <c r="DLV299" s="579"/>
      <c r="DLW299" s="581"/>
      <c r="DLX299" s="163"/>
      <c r="DLY299" s="163"/>
      <c r="DLZ299" s="579"/>
      <c r="DMA299" s="581"/>
      <c r="DMB299" s="163"/>
      <c r="DMC299" s="163"/>
      <c r="DMD299" s="579"/>
      <c r="DME299" s="581"/>
      <c r="DMF299" s="163"/>
      <c r="DMG299" s="163"/>
      <c r="DMH299" s="579"/>
      <c r="DMI299" s="581"/>
      <c r="DMJ299" s="163"/>
      <c r="DMK299" s="163"/>
      <c r="DML299" s="579"/>
      <c r="DMM299" s="581"/>
      <c r="DMN299" s="163"/>
      <c r="DMO299" s="163"/>
      <c r="DMP299" s="579"/>
      <c r="DMQ299" s="581"/>
      <c r="DMR299" s="163"/>
      <c r="DMS299" s="163"/>
      <c r="DMT299" s="579"/>
      <c r="DMU299" s="581"/>
      <c r="DMV299" s="163"/>
      <c r="DMW299" s="163"/>
      <c r="DMX299" s="579"/>
      <c r="DMY299" s="581"/>
      <c r="DMZ299" s="163"/>
      <c r="DNA299" s="163"/>
      <c r="DNB299" s="579"/>
      <c r="DNC299" s="581"/>
      <c r="DND299" s="163"/>
      <c r="DNE299" s="163"/>
      <c r="DNF299" s="579"/>
      <c r="DNG299" s="581"/>
      <c r="DNH299" s="163"/>
      <c r="DNI299" s="163"/>
      <c r="DNJ299" s="579"/>
      <c r="DNK299" s="581"/>
      <c r="DNL299" s="163"/>
      <c r="DNM299" s="163"/>
      <c r="DNN299" s="579"/>
      <c r="DNO299" s="581"/>
      <c r="DNP299" s="163"/>
      <c r="DNQ299" s="163"/>
      <c r="DNR299" s="579"/>
      <c r="DNS299" s="581"/>
      <c r="DNT299" s="163"/>
      <c r="DNU299" s="163"/>
      <c r="DNV299" s="579"/>
      <c r="DNW299" s="581"/>
      <c r="DNX299" s="163"/>
      <c r="DNY299" s="163"/>
      <c r="DNZ299" s="579"/>
      <c r="DOA299" s="581"/>
      <c r="DOB299" s="163"/>
      <c r="DOC299" s="163"/>
      <c r="DOD299" s="579"/>
      <c r="DOE299" s="581"/>
      <c r="DOF299" s="163"/>
      <c r="DOG299" s="163"/>
      <c r="DOH299" s="579"/>
      <c r="DOI299" s="581"/>
      <c r="DOJ299" s="163"/>
      <c r="DOK299" s="163"/>
      <c r="DOL299" s="579"/>
      <c r="DOM299" s="581"/>
      <c r="DON299" s="163"/>
      <c r="DOO299" s="163"/>
      <c r="DOP299" s="579"/>
      <c r="DOQ299" s="581"/>
      <c r="DOR299" s="163"/>
      <c r="DOS299" s="163"/>
      <c r="DOT299" s="579"/>
      <c r="DOU299" s="581"/>
      <c r="DOV299" s="163"/>
      <c r="DOW299" s="163"/>
      <c r="DOX299" s="579"/>
      <c r="DOY299" s="581"/>
      <c r="DOZ299" s="163"/>
      <c r="DPA299" s="163"/>
      <c r="DPB299" s="579"/>
      <c r="DPC299" s="581"/>
      <c r="DPD299" s="163"/>
      <c r="DPE299" s="163"/>
      <c r="DPF299" s="579"/>
      <c r="DPG299" s="581"/>
      <c r="DPH299" s="163"/>
      <c r="DPI299" s="163"/>
      <c r="DPJ299" s="579"/>
      <c r="DPK299" s="581"/>
      <c r="DPL299" s="163"/>
      <c r="DPM299" s="163"/>
      <c r="DPN299" s="579"/>
      <c r="DPO299" s="581"/>
      <c r="DPP299" s="163"/>
      <c r="DPQ299" s="163"/>
      <c r="DPR299" s="579"/>
      <c r="DPS299" s="581"/>
      <c r="DPT299" s="163"/>
      <c r="DPU299" s="163"/>
      <c r="DPV299" s="579"/>
      <c r="DPW299" s="581"/>
      <c r="DPX299" s="163"/>
      <c r="DPY299" s="163"/>
      <c r="DPZ299" s="579"/>
      <c r="DQA299" s="581"/>
      <c r="DQB299" s="163"/>
      <c r="DQC299" s="163"/>
      <c r="DQD299" s="579"/>
      <c r="DQE299" s="581"/>
      <c r="DQF299" s="163"/>
      <c r="DQG299" s="163"/>
      <c r="DQH299" s="579"/>
      <c r="DQI299" s="581"/>
      <c r="DQJ299" s="163"/>
      <c r="DQK299" s="163"/>
      <c r="DQL299" s="579"/>
      <c r="DQM299" s="581"/>
      <c r="DQN299" s="163"/>
      <c r="DQO299" s="163"/>
      <c r="DQP299" s="579"/>
      <c r="DQQ299" s="581"/>
      <c r="DQR299" s="163"/>
      <c r="DQS299" s="163"/>
      <c r="DQT299" s="579"/>
      <c r="DQU299" s="581"/>
      <c r="DQV299" s="163"/>
      <c r="DQW299" s="163"/>
      <c r="DQX299" s="579"/>
      <c r="DQY299" s="581"/>
      <c r="DQZ299" s="163"/>
      <c r="DRA299" s="163"/>
      <c r="DRB299" s="579"/>
      <c r="DRC299" s="581"/>
      <c r="DRD299" s="163"/>
      <c r="DRE299" s="163"/>
      <c r="DRF299" s="579"/>
      <c r="DRG299" s="581"/>
      <c r="DRH299" s="163"/>
      <c r="DRI299" s="163"/>
      <c r="DRJ299" s="579"/>
      <c r="DRK299" s="581"/>
      <c r="DRL299" s="163"/>
      <c r="DRM299" s="163"/>
      <c r="DRN299" s="579"/>
      <c r="DRO299" s="581"/>
      <c r="DRP299" s="163"/>
      <c r="DRQ299" s="163"/>
      <c r="DRR299" s="579"/>
      <c r="DRS299" s="581"/>
      <c r="DRT299" s="163"/>
      <c r="DRU299" s="163"/>
      <c r="DRV299" s="579"/>
      <c r="DRW299" s="581"/>
      <c r="DRX299" s="163"/>
      <c r="DRY299" s="163"/>
      <c r="DRZ299" s="579"/>
      <c r="DSA299" s="581"/>
      <c r="DSB299" s="163"/>
      <c r="DSC299" s="163"/>
      <c r="DSD299" s="579"/>
      <c r="DSE299" s="581"/>
      <c r="DSF299" s="163"/>
      <c r="DSG299" s="163"/>
      <c r="DSH299" s="579"/>
      <c r="DSI299" s="581"/>
      <c r="DSJ299" s="163"/>
      <c r="DSK299" s="163"/>
      <c r="DSL299" s="579"/>
      <c r="DSM299" s="581"/>
      <c r="DSN299" s="163"/>
      <c r="DSO299" s="163"/>
      <c r="DSP299" s="579"/>
      <c r="DSQ299" s="581"/>
      <c r="DSR299" s="163"/>
      <c r="DSS299" s="163"/>
      <c r="DST299" s="579"/>
      <c r="DSU299" s="581"/>
      <c r="DSV299" s="163"/>
      <c r="DSW299" s="163"/>
      <c r="DSX299" s="579"/>
      <c r="DSY299" s="581"/>
      <c r="DSZ299" s="163"/>
      <c r="DTA299" s="163"/>
      <c r="DTB299" s="579"/>
      <c r="DTC299" s="581"/>
      <c r="DTD299" s="163"/>
      <c r="DTE299" s="163"/>
      <c r="DTF299" s="579"/>
      <c r="DTG299" s="581"/>
      <c r="DTH299" s="163"/>
      <c r="DTI299" s="163"/>
      <c r="DTJ299" s="579"/>
      <c r="DTK299" s="581"/>
      <c r="DTL299" s="163"/>
      <c r="DTM299" s="163"/>
      <c r="DTN299" s="579"/>
      <c r="DTO299" s="581"/>
      <c r="DTP299" s="163"/>
      <c r="DTQ299" s="163"/>
      <c r="DTR299" s="579"/>
      <c r="DTS299" s="581"/>
      <c r="DTT299" s="163"/>
      <c r="DTU299" s="163"/>
      <c r="DTV299" s="579"/>
      <c r="DTW299" s="581"/>
      <c r="DTX299" s="163"/>
      <c r="DTY299" s="163"/>
      <c r="DTZ299" s="579"/>
      <c r="DUA299" s="581"/>
      <c r="DUB299" s="163"/>
      <c r="DUC299" s="163"/>
      <c r="DUD299" s="579"/>
      <c r="DUE299" s="581"/>
      <c r="DUF299" s="163"/>
      <c r="DUG299" s="163"/>
      <c r="DUH299" s="579"/>
      <c r="DUI299" s="581"/>
      <c r="DUJ299" s="163"/>
      <c r="DUK299" s="163"/>
      <c r="DUL299" s="579"/>
      <c r="DUM299" s="581"/>
      <c r="DUN299" s="163"/>
      <c r="DUO299" s="163"/>
      <c r="DUP299" s="579"/>
      <c r="DUQ299" s="581"/>
      <c r="DUR299" s="163"/>
      <c r="DUS299" s="163"/>
      <c r="DUT299" s="579"/>
      <c r="DUU299" s="581"/>
      <c r="DUV299" s="163"/>
      <c r="DUW299" s="163"/>
      <c r="DUX299" s="579"/>
      <c r="DUY299" s="581"/>
      <c r="DUZ299" s="163"/>
      <c r="DVA299" s="163"/>
      <c r="DVB299" s="579"/>
      <c r="DVC299" s="581"/>
      <c r="DVD299" s="163"/>
      <c r="DVE299" s="163"/>
      <c r="DVF299" s="579"/>
      <c r="DVG299" s="581"/>
      <c r="DVH299" s="163"/>
      <c r="DVI299" s="163"/>
      <c r="DVJ299" s="579"/>
      <c r="DVK299" s="581"/>
      <c r="DVL299" s="163"/>
      <c r="DVM299" s="163"/>
      <c r="DVN299" s="579"/>
      <c r="DVO299" s="581"/>
      <c r="DVP299" s="163"/>
      <c r="DVQ299" s="163"/>
      <c r="DVR299" s="579"/>
      <c r="DVS299" s="581"/>
      <c r="DVT299" s="163"/>
      <c r="DVU299" s="163"/>
      <c r="DVV299" s="579"/>
      <c r="DVW299" s="581"/>
      <c r="DVX299" s="163"/>
      <c r="DVY299" s="163"/>
      <c r="DVZ299" s="579"/>
      <c r="DWA299" s="581"/>
      <c r="DWB299" s="163"/>
      <c r="DWC299" s="163"/>
      <c r="DWD299" s="579"/>
      <c r="DWE299" s="581"/>
      <c r="DWF299" s="163"/>
      <c r="DWG299" s="163"/>
      <c r="DWH299" s="579"/>
      <c r="DWI299" s="581"/>
      <c r="DWJ299" s="163"/>
      <c r="DWK299" s="163"/>
      <c r="DWL299" s="579"/>
      <c r="DWM299" s="581"/>
      <c r="DWN299" s="163"/>
      <c r="DWO299" s="163"/>
      <c r="DWP299" s="579"/>
      <c r="DWQ299" s="581"/>
      <c r="DWR299" s="163"/>
      <c r="DWS299" s="163"/>
      <c r="DWT299" s="579"/>
      <c r="DWU299" s="581"/>
      <c r="DWV299" s="163"/>
      <c r="DWW299" s="163"/>
      <c r="DWX299" s="579"/>
      <c r="DWY299" s="581"/>
      <c r="DWZ299" s="163"/>
      <c r="DXA299" s="163"/>
      <c r="DXB299" s="579"/>
      <c r="DXC299" s="581"/>
      <c r="DXD299" s="163"/>
      <c r="DXE299" s="163"/>
      <c r="DXF299" s="579"/>
      <c r="DXG299" s="581"/>
      <c r="DXH299" s="163"/>
      <c r="DXI299" s="163"/>
      <c r="DXJ299" s="579"/>
      <c r="DXK299" s="581"/>
      <c r="DXL299" s="163"/>
      <c r="DXM299" s="163"/>
      <c r="DXN299" s="579"/>
      <c r="DXO299" s="581"/>
      <c r="DXP299" s="163"/>
      <c r="DXQ299" s="163"/>
      <c r="DXR299" s="579"/>
      <c r="DXS299" s="581"/>
      <c r="DXT299" s="163"/>
      <c r="DXU299" s="163"/>
      <c r="DXV299" s="579"/>
      <c r="DXW299" s="581"/>
      <c r="DXX299" s="163"/>
      <c r="DXY299" s="163"/>
      <c r="DXZ299" s="579"/>
      <c r="DYA299" s="581"/>
      <c r="DYB299" s="163"/>
      <c r="DYC299" s="163"/>
      <c r="DYD299" s="579"/>
      <c r="DYE299" s="581"/>
      <c r="DYF299" s="163"/>
      <c r="DYG299" s="163"/>
      <c r="DYH299" s="579"/>
      <c r="DYI299" s="581"/>
      <c r="DYJ299" s="163"/>
      <c r="DYK299" s="163"/>
      <c r="DYL299" s="579"/>
      <c r="DYM299" s="581"/>
      <c r="DYN299" s="163"/>
      <c r="DYO299" s="163"/>
      <c r="DYP299" s="579"/>
      <c r="DYQ299" s="581"/>
      <c r="DYR299" s="163"/>
      <c r="DYS299" s="163"/>
      <c r="DYT299" s="579"/>
      <c r="DYU299" s="581"/>
      <c r="DYV299" s="163"/>
      <c r="DYW299" s="163"/>
      <c r="DYX299" s="579"/>
      <c r="DYY299" s="581"/>
      <c r="DYZ299" s="163"/>
      <c r="DZA299" s="163"/>
      <c r="DZB299" s="579"/>
      <c r="DZC299" s="581"/>
      <c r="DZD299" s="163"/>
      <c r="DZE299" s="163"/>
      <c r="DZF299" s="579"/>
      <c r="DZG299" s="581"/>
      <c r="DZH299" s="163"/>
      <c r="DZI299" s="163"/>
      <c r="DZJ299" s="579"/>
      <c r="DZK299" s="581"/>
      <c r="DZL299" s="163"/>
      <c r="DZM299" s="163"/>
      <c r="DZN299" s="579"/>
      <c r="DZO299" s="581"/>
      <c r="DZP299" s="163"/>
      <c r="DZQ299" s="163"/>
      <c r="DZR299" s="579"/>
      <c r="DZS299" s="581"/>
      <c r="DZT299" s="163"/>
      <c r="DZU299" s="163"/>
      <c r="DZV299" s="579"/>
      <c r="DZW299" s="581"/>
      <c r="DZX299" s="163"/>
      <c r="DZY299" s="163"/>
      <c r="DZZ299" s="579"/>
      <c r="EAA299" s="581"/>
      <c r="EAB299" s="163"/>
      <c r="EAC299" s="163"/>
      <c r="EAD299" s="579"/>
      <c r="EAE299" s="581"/>
      <c r="EAF299" s="163"/>
      <c r="EAG299" s="163"/>
      <c r="EAH299" s="579"/>
      <c r="EAI299" s="581"/>
      <c r="EAJ299" s="163"/>
      <c r="EAK299" s="163"/>
      <c r="EAL299" s="579"/>
      <c r="EAM299" s="581"/>
      <c r="EAN299" s="163"/>
      <c r="EAO299" s="163"/>
      <c r="EAP299" s="579"/>
      <c r="EAQ299" s="581"/>
      <c r="EAR299" s="163"/>
      <c r="EAS299" s="163"/>
      <c r="EAT299" s="579"/>
      <c r="EAU299" s="581"/>
      <c r="EAV299" s="163"/>
      <c r="EAW299" s="163"/>
      <c r="EAX299" s="579"/>
      <c r="EAY299" s="581"/>
      <c r="EAZ299" s="163"/>
      <c r="EBA299" s="163"/>
      <c r="EBB299" s="579"/>
      <c r="EBC299" s="581"/>
      <c r="EBD299" s="163"/>
      <c r="EBE299" s="163"/>
      <c r="EBF299" s="579"/>
      <c r="EBG299" s="581"/>
      <c r="EBH299" s="163"/>
      <c r="EBI299" s="163"/>
      <c r="EBJ299" s="579"/>
      <c r="EBK299" s="581"/>
      <c r="EBL299" s="163"/>
      <c r="EBM299" s="163"/>
      <c r="EBN299" s="579"/>
      <c r="EBO299" s="581"/>
      <c r="EBP299" s="163"/>
      <c r="EBQ299" s="163"/>
      <c r="EBR299" s="579"/>
      <c r="EBS299" s="581"/>
      <c r="EBT299" s="163"/>
      <c r="EBU299" s="163"/>
      <c r="EBV299" s="579"/>
      <c r="EBW299" s="581"/>
      <c r="EBX299" s="163"/>
      <c r="EBY299" s="163"/>
      <c r="EBZ299" s="579"/>
      <c r="ECA299" s="581"/>
      <c r="ECB299" s="163"/>
      <c r="ECC299" s="163"/>
      <c r="ECD299" s="579"/>
      <c r="ECE299" s="581"/>
      <c r="ECF299" s="163"/>
      <c r="ECG299" s="163"/>
      <c r="ECH299" s="579"/>
      <c r="ECI299" s="581"/>
      <c r="ECJ299" s="163"/>
      <c r="ECK299" s="163"/>
      <c r="ECL299" s="579"/>
      <c r="ECM299" s="581"/>
      <c r="ECN299" s="163"/>
      <c r="ECO299" s="163"/>
      <c r="ECP299" s="579"/>
      <c r="ECQ299" s="581"/>
      <c r="ECR299" s="163"/>
      <c r="ECS299" s="163"/>
      <c r="ECT299" s="579"/>
      <c r="ECU299" s="581"/>
      <c r="ECV299" s="163"/>
      <c r="ECW299" s="163"/>
      <c r="ECX299" s="579"/>
      <c r="ECY299" s="581"/>
      <c r="ECZ299" s="163"/>
      <c r="EDA299" s="163"/>
      <c r="EDB299" s="579"/>
      <c r="EDC299" s="581"/>
      <c r="EDD299" s="163"/>
      <c r="EDE299" s="163"/>
      <c r="EDF299" s="579"/>
      <c r="EDG299" s="581"/>
      <c r="EDH299" s="163"/>
      <c r="EDI299" s="163"/>
      <c r="EDJ299" s="579"/>
      <c r="EDK299" s="581"/>
      <c r="EDL299" s="163"/>
      <c r="EDM299" s="163"/>
      <c r="EDN299" s="579"/>
      <c r="EDO299" s="581"/>
      <c r="EDP299" s="163"/>
      <c r="EDQ299" s="163"/>
      <c r="EDR299" s="579"/>
      <c r="EDS299" s="581"/>
      <c r="EDT299" s="163"/>
      <c r="EDU299" s="163"/>
      <c r="EDV299" s="579"/>
      <c r="EDW299" s="581"/>
      <c r="EDX299" s="163"/>
      <c r="EDY299" s="163"/>
      <c r="EDZ299" s="579"/>
      <c r="EEA299" s="581"/>
      <c r="EEB299" s="163"/>
      <c r="EEC299" s="163"/>
      <c r="EED299" s="579"/>
      <c r="EEE299" s="581"/>
      <c r="EEF299" s="163"/>
      <c r="EEG299" s="163"/>
      <c r="EEH299" s="579"/>
      <c r="EEI299" s="581"/>
      <c r="EEJ299" s="163"/>
      <c r="EEK299" s="163"/>
      <c r="EEL299" s="579"/>
      <c r="EEM299" s="581"/>
      <c r="EEN299" s="163"/>
      <c r="EEO299" s="163"/>
      <c r="EEP299" s="579"/>
      <c r="EEQ299" s="581"/>
      <c r="EER299" s="163"/>
      <c r="EES299" s="163"/>
      <c r="EET299" s="579"/>
      <c r="EEU299" s="581"/>
      <c r="EEV299" s="163"/>
      <c r="EEW299" s="163"/>
      <c r="EEX299" s="579"/>
      <c r="EEY299" s="581"/>
      <c r="EEZ299" s="163"/>
      <c r="EFA299" s="163"/>
      <c r="EFB299" s="579"/>
      <c r="EFC299" s="581"/>
      <c r="EFD299" s="163"/>
      <c r="EFE299" s="163"/>
      <c r="EFF299" s="579"/>
      <c r="EFG299" s="581"/>
      <c r="EFH299" s="163"/>
      <c r="EFI299" s="163"/>
      <c r="EFJ299" s="579"/>
      <c r="EFK299" s="581"/>
      <c r="EFL299" s="163"/>
      <c r="EFM299" s="163"/>
      <c r="EFN299" s="579"/>
      <c r="EFO299" s="581"/>
      <c r="EFP299" s="163"/>
      <c r="EFQ299" s="163"/>
      <c r="EFR299" s="579"/>
      <c r="EFS299" s="581"/>
      <c r="EFT299" s="163"/>
      <c r="EFU299" s="163"/>
      <c r="EFV299" s="579"/>
      <c r="EFW299" s="581"/>
      <c r="EFX299" s="163"/>
      <c r="EFY299" s="163"/>
      <c r="EFZ299" s="579"/>
      <c r="EGA299" s="581"/>
      <c r="EGB299" s="163"/>
      <c r="EGC299" s="163"/>
      <c r="EGD299" s="579"/>
      <c r="EGE299" s="581"/>
      <c r="EGF299" s="163"/>
      <c r="EGG299" s="163"/>
      <c r="EGH299" s="579"/>
      <c r="EGI299" s="581"/>
      <c r="EGJ299" s="163"/>
      <c r="EGK299" s="163"/>
      <c r="EGL299" s="579"/>
      <c r="EGM299" s="581"/>
      <c r="EGN299" s="163"/>
      <c r="EGO299" s="163"/>
      <c r="EGP299" s="579"/>
      <c r="EGQ299" s="581"/>
      <c r="EGR299" s="163"/>
      <c r="EGS299" s="163"/>
      <c r="EGT299" s="579"/>
      <c r="EGU299" s="581"/>
      <c r="EGV299" s="163"/>
      <c r="EGW299" s="163"/>
      <c r="EGX299" s="579"/>
      <c r="EGY299" s="581"/>
      <c r="EGZ299" s="163"/>
      <c r="EHA299" s="163"/>
      <c r="EHB299" s="579"/>
      <c r="EHC299" s="581"/>
      <c r="EHD299" s="163"/>
      <c r="EHE299" s="163"/>
      <c r="EHF299" s="579"/>
      <c r="EHG299" s="581"/>
      <c r="EHH299" s="163"/>
      <c r="EHI299" s="163"/>
      <c r="EHJ299" s="579"/>
      <c r="EHK299" s="581"/>
      <c r="EHL299" s="163"/>
      <c r="EHM299" s="163"/>
      <c r="EHN299" s="579"/>
      <c r="EHO299" s="581"/>
      <c r="EHP299" s="163"/>
      <c r="EHQ299" s="163"/>
      <c r="EHR299" s="579"/>
      <c r="EHS299" s="581"/>
      <c r="EHT299" s="163"/>
      <c r="EHU299" s="163"/>
      <c r="EHV299" s="579"/>
      <c r="EHW299" s="581"/>
      <c r="EHX299" s="163"/>
      <c r="EHY299" s="163"/>
      <c r="EHZ299" s="579"/>
      <c r="EIA299" s="581"/>
      <c r="EIB299" s="163"/>
      <c r="EIC299" s="163"/>
      <c r="EID299" s="579"/>
      <c r="EIE299" s="581"/>
      <c r="EIF299" s="163"/>
      <c r="EIG299" s="163"/>
      <c r="EIH299" s="579"/>
      <c r="EII299" s="581"/>
      <c r="EIJ299" s="163"/>
      <c r="EIK299" s="163"/>
      <c r="EIL299" s="579"/>
      <c r="EIM299" s="581"/>
      <c r="EIN299" s="163"/>
      <c r="EIO299" s="163"/>
      <c r="EIP299" s="579"/>
      <c r="EIQ299" s="581"/>
      <c r="EIR299" s="163"/>
      <c r="EIS299" s="163"/>
      <c r="EIT299" s="579"/>
      <c r="EIU299" s="581"/>
      <c r="EIV299" s="163"/>
      <c r="EIW299" s="163"/>
      <c r="EIX299" s="579"/>
      <c r="EIY299" s="581"/>
      <c r="EIZ299" s="163"/>
      <c r="EJA299" s="163"/>
      <c r="EJB299" s="579"/>
      <c r="EJC299" s="581"/>
      <c r="EJD299" s="163"/>
      <c r="EJE299" s="163"/>
      <c r="EJF299" s="579"/>
      <c r="EJG299" s="581"/>
      <c r="EJH299" s="163"/>
      <c r="EJI299" s="163"/>
      <c r="EJJ299" s="579"/>
      <c r="EJK299" s="581"/>
      <c r="EJL299" s="163"/>
      <c r="EJM299" s="163"/>
      <c r="EJN299" s="579"/>
      <c r="EJO299" s="581"/>
      <c r="EJP299" s="163"/>
      <c r="EJQ299" s="163"/>
      <c r="EJR299" s="579"/>
      <c r="EJS299" s="581"/>
      <c r="EJT299" s="163"/>
      <c r="EJU299" s="163"/>
      <c r="EJV299" s="579"/>
      <c r="EJW299" s="581"/>
      <c r="EJX299" s="163"/>
      <c r="EJY299" s="163"/>
      <c r="EJZ299" s="579"/>
      <c r="EKA299" s="581"/>
      <c r="EKB299" s="163"/>
      <c r="EKC299" s="163"/>
      <c r="EKD299" s="579"/>
      <c r="EKE299" s="581"/>
      <c r="EKF299" s="163"/>
      <c r="EKG299" s="163"/>
      <c r="EKH299" s="579"/>
      <c r="EKI299" s="581"/>
      <c r="EKJ299" s="163"/>
      <c r="EKK299" s="163"/>
      <c r="EKL299" s="579"/>
      <c r="EKM299" s="581"/>
      <c r="EKN299" s="163"/>
      <c r="EKO299" s="163"/>
      <c r="EKP299" s="579"/>
      <c r="EKQ299" s="581"/>
      <c r="EKR299" s="163"/>
      <c r="EKS299" s="163"/>
      <c r="EKT299" s="579"/>
      <c r="EKU299" s="581"/>
      <c r="EKV299" s="163"/>
      <c r="EKW299" s="163"/>
      <c r="EKX299" s="579"/>
      <c r="EKY299" s="581"/>
      <c r="EKZ299" s="163"/>
      <c r="ELA299" s="163"/>
      <c r="ELB299" s="579"/>
      <c r="ELC299" s="581"/>
      <c r="ELD299" s="163"/>
      <c r="ELE299" s="163"/>
      <c r="ELF299" s="579"/>
      <c r="ELG299" s="581"/>
      <c r="ELH299" s="163"/>
      <c r="ELI299" s="163"/>
      <c r="ELJ299" s="579"/>
      <c r="ELK299" s="581"/>
      <c r="ELL299" s="163"/>
      <c r="ELM299" s="163"/>
      <c r="ELN299" s="579"/>
      <c r="ELO299" s="581"/>
      <c r="ELP299" s="163"/>
      <c r="ELQ299" s="163"/>
      <c r="ELR299" s="579"/>
      <c r="ELS299" s="581"/>
      <c r="ELT299" s="163"/>
      <c r="ELU299" s="163"/>
      <c r="ELV299" s="579"/>
      <c r="ELW299" s="581"/>
      <c r="ELX299" s="163"/>
      <c r="ELY299" s="163"/>
      <c r="ELZ299" s="579"/>
      <c r="EMA299" s="581"/>
      <c r="EMB299" s="163"/>
      <c r="EMC299" s="163"/>
      <c r="EMD299" s="579"/>
      <c r="EME299" s="581"/>
      <c r="EMF299" s="163"/>
      <c r="EMG299" s="163"/>
      <c r="EMH299" s="579"/>
      <c r="EMI299" s="581"/>
      <c r="EMJ299" s="163"/>
      <c r="EMK299" s="163"/>
      <c r="EML299" s="579"/>
      <c r="EMM299" s="581"/>
      <c r="EMN299" s="163"/>
      <c r="EMO299" s="163"/>
      <c r="EMP299" s="579"/>
      <c r="EMQ299" s="581"/>
      <c r="EMR299" s="163"/>
      <c r="EMS299" s="163"/>
      <c r="EMT299" s="579"/>
      <c r="EMU299" s="581"/>
      <c r="EMV299" s="163"/>
      <c r="EMW299" s="163"/>
      <c r="EMX299" s="579"/>
      <c r="EMY299" s="581"/>
      <c r="EMZ299" s="163"/>
      <c r="ENA299" s="163"/>
      <c r="ENB299" s="579"/>
      <c r="ENC299" s="581"/>
      <c r="END299" s="163"/>
      <c r="ENE299" s="163"/>
      <c r="ENF299" s="579"/>
      <c r="ENG299" s="581"/>
      <c r="ENH299" s="163"/>
      <c r="ENI299" s="163"/>
      <c r="ENJ299" s="579"/>
      <c r="ENK299" s="581"/>
      <c r="ENL299" s="163"/>
      <c r="ENM299" s="163"/>
      <c r="ENN299" s="579"/>
      <c r="ENO299" s="581"/>
      <c r="ENP299" s="163"/>
      <c r="ENQ299" s="163"/>
      <c r="ENR299" s="579"/>
      <c r="ENS299" s="581"/>
      <c r="ENT299" s="163"/>
      <c r="ENU299" s="163"/>
      <c r="ENV299" s="579"/>
      <c r="ENW299" s="581"/>
      <c r="ENX299" s="163"/>
      <c r="ENY299" s="163"/>
      <c r="ENZ299" s="579"/>
      <c r="EOA299" s="581"/>
      <c r="EOB299" s="163"/>
      <c r="EOC299" s="163"/>
      <c r="EOD299" s="579"/>
      <c r="EOE299" s="581"/>
      <c r="EOF299" s="163"/>
      <c r="EOG299" s="163"/>
      <c r="EOH299" s="579"/>
      <c r="EOI299" s="581"/>
      <c r="EOJ299" s="163"/>
      <c r="EOK299" s="163"/>
      <c r="EOL299" s="579"/>
      <c r="EOM299" s="581"/>
      <c r="EON299" s="163"/>
      <c r="EOO299" s="163"/>
      <c r="EOP299" s="579"/>
      <c r="EOQ299" s="581"/>
      <c r="EOR299" s="163"/>
      <c r="EOS299" s="163"/>
      <c r="EOT299" s="579"/>
      <c r="EOU299" s="581"/>
      <c r="EOV299" s="163"/>
      <c r="EOW299" s="163"/>
      <c r="EOX299" s="579"/>
      <c r="EOY299" s="581"/>
      <c r="EOZ299" s="163"/>
      <c r="EPA299" s="163"/>
      <c r="EPB299" s="579"/>
      <c r="EPC299" s="581"/>
      <c r="EPD299" s="163"/>
      <c r="EPE299" s="163"/>
      <c r="EPF299" s="579"/>
      <c r="EPG299" s="581"/>
      <c r="EPH299" s="163"/>
      <c r="EPI299" s="163"/>
      <c r="EPJ299" s="579"/>
      <c r="EPK299" s="581"/>
      <c r="EPL299" s="163"/>
      <c r="EPM299" s="163"/>
      <c r="EPN299" s="579"/>
      <c r="EPO299" s="581"/>
      <c r="EPP299" s="163"/>
      <c r="EPQ299" s="163"/>
      <c r="EPR299" s="579"/>
      <c r="EPS299" s="581"/>
      <c r="EPT299" s="163"/>
      <c r="EPU299" s="163"/>
      <c r="EPV299" s="579"/>
      <c r="EPW299" s="581"/>
      <c r="EPX299" s="163"/>
      <c r="EPY299" s="163"/>
      <c r="EPZ299" s="579"/>
      <c r="EQA299" s="581"/>
      <c r="EQB299" s="163"/>
      <c r="EQC299" s="163"/>
      <c r="EQD299" s="579"/>
      <c r="EQE299" s="581"/>
      <c r="EQF299" s="163"/>
      <c r="EQG299" s="163"/>
      <c r="EQH299" s="579"/>
      <c r="EQI299" s="581"/>
      <c r="EQJ299" s="163"/>
      <c r="EQK299" s="163"/>
      <c r="EQL299" s="579"/>
      <c r="EQM299" s="581"/>
      <c r="EQN299" s="163"/>
      <c r="EQO299" s="163"/>
      <c r="EQP299" s="579"/>
      <c r="EQQ299" s="581"/>
      <c r="EQR299" s="163"/>
      <c r="EQS299" s="163"/>
      <c r="EQT299" s="579"/>
      <c r="EQU299" s="581"/>
      <c r="EQV299" s="163"/>
      <c r="EQW299" s="163"/>
      <c r="EQX299" s="579"/>
      <c r="EQY299" s="581"/>
      <c r="EQZ299" s="163"/>
      <c r="ERA299" s="163"/>
      <c r="ERB299" s="579"/>
      <c r="ERC299" s="581"/>
      <c r="ERD299" s="163"/>
      <c r="ERE299" s="163"/>
      <c r="ERF299" s="579"/>
      <c r="ERG299" s="581"/>
      <c r="ERH299" s="163"/>
      <c r="ERI299" s="163"/>
      <c r="ERJ299" s="579"/>
      <c r="ERK299" s="581"/>
      <c r="ERL299" s="163"/>
      <c r="ERM299" s="163"/>
      <c r="ERN299" s="579"/>
      <c r="ERO299" s="581"/>
      <c r="ERP299" s="163"/>
      <c r="ERQ299" s="163"/>
      <c r="ERR299" s="579"/>
      <c r="ERS299" s="581"/>
      <c r="ERT299" s="163"/>
      <c r="ERU299" s="163"/>
      <c r="ERV299" s="579"/>
      <c r="ERW299" s="581"/>
      <c r="ERX299" s="163"/>
      <c r="ERY299" s="163"/>
      <c r="ERZ299" s="579"/>
      <c r="ESA299" s="581"/>
      <c r="ESB299" s="163"/>
      <c r="ESC299" s="163"/>
      <c r="ESD299" s="579"/>
      <c r="ESE299" s="581"/>
      <c r="ESF299" s="163"/>
      <c r="ESG299" s="163"/>
      <c r="ESH299" s="579"/>
      <c r="ESI299" s="581"/>
      <c r="ESJ299" s="163"/>
      <c r="ESK299" s="163"/>
      <c r="ESL299" s="579"/>
      <c r="ESM299" s="581"/>
      <c r="ESN299" s="163"/>
      <c r="ESO299" s="163"/>
      <c r="ESP299" s="579"/>
      <c r="ESQ299" s="581"/>
      <c r="ESR299" s="163"/>
      <c r="ESS299" s="163"/>
      <c r="EST299" s="579"/>
      <c r="ESU299" s="581"/>
      <c r="ESV299" s="163"/>
      <c r="ESW299" s="163"/>
      <c r="ESX299" s="579"/>
      <c r="ESY299" s="581"/>
      <c r="ESZ299" s="163"/>
      <c r="ETA299" s="163"/>
      <c r="ETB299" s="579"/>
      <c r="ETC299" s="581"/>
      <c r="ETD299" s="163"/>
      <c r="ETE299" s="163"/>
      <c r="ETF299" s="579"/>
      <c r="ETG299" s="581"/>
      <c r="ETH299" s="163"/>
      <c r="ETI299" s="163"/>
      <c r="ETJ299" s="579"/>
      <c r="ETK299" s="581"/>
      <c r="ETL299" s="163"/>
      <c r="ETM299" s="163"/>
      <c r="ETN299" s="579"/>
      <c r="ETO299" s="581"/>
      <c r="ETP299" s="163"/>
      <c r="ETQ299" s="163"/>
      <c r="ETR299" s="579"/>
      <c r="ETS299" s="581"/>
      <c r="ETT299" s="163"/>
      <c r="ETU299" s="163"/>
      <c r="ETV299" s="579"/>
      <c r="ETW299" s="581"/>
      <c r="ETX299" s="163"/>
      <c r="ETY299" s="163"/>
      <c r="ETZ299" s="579"/>
      <c r="EUA299" s="581"/>
      <c r="EUB299" s="163"/>
      <c r="EUC299" s="163"/>
      <c r="EUD299" s="579"/>
      <c r="EUE299" s="581"/>
      <c r="EUF299" s="163"/>
      <c r="EUG299" s="163"/>
      <c r="EUH299" s="579"/>
      <c r="EUI299" s="581"/>
      <c r="EUJ299" s="163"/>
      <c r="EUK299" s="163"/>
      <c r="EUL299" s="579"/>
      <c r="EUM299" s="581"/>
      <c r="EUN299" s="163"/>
      <c r="EUO299" s="163"/>
      <c r="EUP299" s="579"/>
      <c r="EUQ299" s="581"/>
      <c r="EUR299" s="163"/>
      <c r="EUS299" s="163"/>
      <c r="EUT299" s="579"/>
      <c r="EUU299" s="581"/>
      <c r="EUV299" s="163"/>
      <c r="EUW299" s="163"/>
      <c r="EUX299" s="579"/>
      <c r="EUY299" s="581"/>
      <c r="EUZ299" s="163"/>
      <c r="EVA299" s="163"/>
      <c r="EVB299" s="579"/>
      <c r="EVC299" s="581"/>
      <c r="EVD299" s="163"/>
      <c r="EVE299" s="163"/>
      <c r="EVF299" s="579"/>
      <c r="EVG299" s="581"/>
      <c r="EVH299" s="163"/>
      <c r="EVI299" s="163"/>
      <c r="EVJ299" s="579"/>
      <c r="EVK299" s="581"/>
      <c r="EVL299" s="163"/>
      <c r="EVM299" s="163"/>
      <c r="EVN299" s="579"/>
      <c r="EVO299" s="581"/>
      <c r="EVP299" s="163"/>
      <c r="EVQ299" s="163"/>
      <c r="EVR299" s="579"/>
      <c r="EVS299" s="581"/>
      <c r="EVT299" s="163"/>
      <c r="EVU299" s="163"/>
      <c r="EVV299" s="579"/>
      <c r="EVW299" s="581"/>
      <c r="EVX299" s="163"/>
      <c r="EVY299" s="163"/>
      <c r="EVZ299" s="579"/>
      <c r="EWA299" s="581"/>
      <c r="EWB299" s="163"/>
      <c r="EWC299" s="163"/>
      <c r="EWD299" s="579"/>
      <c r="EWE299" s="581"/>
      <c r="EWF299" s="163"/>
      <c r="EWG299" s="163"/>
      <c r="EWH299" s="579"/>
      <c r="EWI299" s="581"/>
      <c r="EWJ299" s="163"/>
      <c r="EWK299" s="163"/>
      <c r="EWL299" s="579"/>
      <c r="EWM299" s="581"/>
      <c r="EWN299" s="163"/>
      <c r="EWO299" s="163"/>
      <c r="EWP299" s="579"/>
      <c r="EWQ299" s="581"/>
      <c r="EWR299" s="163"/>
      <c r="EWS299" s="163"/>
      <c r="EWT299" s="579"/>
      <c r="EWU299" s="581"/>
      <c r="EWV299" s="163"/>
      <c r="EWW299" s="163"/>
      <c r="EWX299" s="579"/>
      <c r="EWY299" s="581"/>
      <c r="EWZ299" s="163"/>
      <c r="EXA299" s="163"/>
      <c r="EXB299" s="579"/>
      <c r="EXC299" s="581"/>
      <c r="EXD299" s="163"/>
      <c r="EXE299" s="163"/>
      <c r="EXF299" s="579"/>
      <c r="EXG299" s="581"/>
      <c r="EXH299" s="163"/>
      <c r="EXI299" s="163"/>
      <c r="EXJ299" s="579"/>
      <c r="EXK299" s="581"/>
      <c r="EXL299" s="163"/>
      <c r="EXM299" s="163"/>
      <c r="EXN299" s="579"/>
      <c r="EXO299" s="581"/>
      <c r="EXP299" s="163"/>
      <c r="EXQ299" s="163"/>
      <c r="EXR299" s="579"/>
      <c r="EXS299" s="581"/>
      <c r="EXT299" s="163"/>
      <c r="EXU299" s="163"/>
      <c r="EXV299" s="579"/>
      <c r="EXW299" s="581"/>
      <c r="EXX299" s="163"/>
      <c r="EXY299" s="163"/>
      <c r="EXZ299" s="579"/>
      <c r="EYA299" s="581"/>
      <c r="EYB299" s="163"/>
      <c r="EYC299" s="163"/>
      <c r="EYD299" s="579"/>
      <c r="EYE299" s="581"/>
      <c r="EYF299" s="163"/>
      <c r="EYG299" s="163"/>
      <c r="EYH299" s="579"/>
      <c r="EYI299" s="581"/>
      <c r="EYJ299" s="163"/>
      <c r="EYK299" s="163"/>
      <c r="EYL299" s="579"/>
      <c r="EYM299" s="581"/>
      <c r="EYN299" s="163"/>
      <c r="EYO299" s="163"/>
      <c r="EYP299" s="579"/>
      <c r="EYQ299" s="581"/>
      <c r="EYR299" s="163"/>
      <c r="EYS299" s="163"/>
      <c r="EYT299" s="579"/>
      <c r="EYU299" s="581"/>
      <c r="EYV299" s="163"/>
      <c r="EYW299" s="163"/>
      <c r="EYX299" s="579"/>
      <c r="EYY299" s="581"/>
      <c r="EYZ299" s="163"/>
      <c r="EZA299" s="163"/>
      <c r="EZB299" s="579"/>
      <c r="EZC299" s="581"/>
      <c r="EZD299" s="163"/>
      <c r="EZE299" s="163"/>
      <c r="EZF299" s="579"/>
      <c r="EZG299" s="581"/>
      <c r="EZH299" s="163"/>
      <c r="EZI299" s="163"/>
      <c r="EZJ299" s="579"/>
      <c r="EZK299" s="581"/>
      <c r="EZL299" s="163"/>
      <c r="EZM299" s="163"/>
      <c r="EZN299" s="579"/>
      <c r="EZO299" s="581"/>
      <c r="EZP299" s="163"/>
      <c r="EZQ299" s="163"/>
      <c r="EZR299" s="579"/>
      <c r="EZS299" s="581"/>
      <c r="EZT299" s="163"/>
      <c r="EZU299" s="163"/>
      <c r="EZV299" s="579"/>
      <c r="EZW299" s="581"/>
      <c r="EZX299" s="163"/>
      <c r="EZY299" s="163"/>
      <c r="EZZ299" s="579"/>
      <c r="FAA299" s="581"/>
      <c r="FAB299" s="163"/>
      <c r="FAC299" s="163"/>
      <c r="FAD299" s="579"/>
      <c r="FAE299" s="581"/>
      <c r="FAF299" s="163"/>
      <c r="FAG299" s="163"/>
      <c r="FAH299" s="579"/>
      <c r="FAI299" s="581"/>
      <c r="FAJ299" s="163"/>
      <c r="FAK299" s="163"/>
      <c r="FAL299" s="579"/>
      <c r="FAM299" s="581"/>
      <c r="FAN299" s="163"/>
      <c r="FAO299" s="163"/>
      <c r="FAP299" s="579"/>
      <c r="FAQ299" s="581"/>
      <c r="FAR299" s="163"/>
      <c r="FAS299" s="163"/>
      <c r="FAT299" s="579"/>
      <c r="FAU299" s="581"/>
      <c r="FAV299" s="163"/>
      <c r="FAW299" s="163"/>
      <c r="FAX299" s="579"/>
      <c r="FAY299" s="581"/>
      <c r="FAZ299" s="163"/>
      <c r="FBA299" s="163"/>
      <c r="FBB299" s="579"/>
      <c r="FBC299" s="581"/>
      <c r="FBD299" s="163"/>
      <c r="FBE299" s="163"/>
      <c r="FBF299" s="579"/>
      <c r="FBG299" s="581"/>
      <c r="FBH299" s="163"/>
      <c r="FBI299" s="163"/>
      <c r="FBJ299" s="579"/>
      <c r="FBK299" s="581"/>
      <c r="FBL299" s="163"/>
      <c r="FBM299" s="163"/>
      <c r="FBN299" s="579"/>
      <c r="FBO299" s="581"/>
      <c r="FBP299" s="163"/>
      <c r="FBQ299" s="163"/>
      <c r="FBR299" s="579"/>
      <c r="FBS299" s="581"/>
      <c r="FBT299" s="163"/>
      <c r="FBU299" s="163"/>
      <c r="FBV299" s="579"/>
      <c r="FBW299" s="581"/>
      <c r="FBX299" s="163"/>
      <c r="FBY299" s="163"/>
      <c r="FBZ299" s="579"/>
      <c r="FCA299" s="581"/>
      <c r="FCB299" s="163"/>
      <c r="FCC299" s="163"/>
      <c r="FCD299" s="579"/>
      <c r="FCE299" s="581"/>
      <c r="FCF299" s="163"/>
      <c r="FCG299" s="163"/>
      <c r="FCH299" s="579"/>
      <c r="FCI299" s="581"/>
      <c r="FCJ299" s="163"/>
      <c r="FCK299" s="163"/>
      <c r="FCL299" s="579"/>
      <c r="FCM299" s="581"/>
      <c r="FCN299" s="163"/>
      <c r="FCO299" s="163"/>
      <c r="FCP299" s="579"/>
      <c r="FCQ299" s="581"/>
      <c r="FCR299" s="163"/>
      <c r="FCS299" s="163"/>
      <c r="FCT299" s="579"/>
      <c r="FCU299" s="581"/>
      <c r="FCV299" s="163"/>
      <c r="FCW299" s="163"/>
      <c r="FCX299" s="579"/>
      <c r="FCY299" s="581"/>
      <c r="FCZ299" s="163"/>
      <c r="FDA299" s="163"/>
      <c r="FDB299" s="579"/>
      <c r="FDC299" s="581"/>
      <c r="FDD299" s="163"/>
      <c r="FDE299" s="163"/>
      <c r="FDF299" s="579"/>
      <c r="FDG299" s="581"/>
      <c r="FDH299" s="163"/>
      <c r="FDI299" s="163"/>
      <c r="FDJ299" s="579"/>
      <c r="FDK299" s="581"/>
      <c r="FDL299" s="163"/>
      <c r="FDM299" s="163"/>
      <c r="FDN299" s="579"/>
      <c r="FDO299" s="581"/>
      <c r="FDP299" s="163"/>
      <c r="FDQ299" s="163"/>
      <c r="FDR299" s="579"/>
      <c r="FDS299" s="581"/>
      <c r="FDT299" s="163"/>
      <c r="FDU299" s="163"/>
      <c r="FDV299" s="579"/>
      <c r="FDW299" s="581"/>
      <c r="FDX299" s="163"/>
      <c r="FDY299" s="163"/>
      <c r="FDZ299" s="579"/>
      <c r="FEA299" s="581"/>
      <c r="FEB299" s="163"/>
      <c r="FEC299" s="163"/>
      <c r="FED299" s="579"/>
      <c r="FEE299" s="581"/>
      <c r="FEF299" s="163"/>
      <c r="FEG299" s="163"/>
      <c r="FEH299" s="579"/>
      <c r="FEI299" s="581"/>
      <c r="FEJ299" s="163"/>
      <c r="FEK299" s="163"/>
      <c r="FEL299" s="579"/>
      <c r="FEM299" s="581"/>
      <c r="FEN299" s="163"/>
      <c r="FEO299" s="163"/>
      <c r="FEP299" s="579"/>
      <c r="FEQ299" s="581"/>
      <c r="FER299" s="163"/>
      <c r="FES299" s="163"/>
      <c r="FET299" s="579"/>
      <c r="FEU299" s="581"/>
      <c r="FEV299" s="163"/>
      <c r="FEW299" s="163"/>
      <c r="FEX299" s="579"/>
      <c r="FEY299" s="581"/>
      <c r="FEZ299" s="163"/>
      <c r="FFA299" s="163"/>
      <c r="FFB299" s="579"/>
      <c r="FFC299" s="581"/>
      <c r="FFD299" s="163"/>
      <c r="FFE299" s="163"/>
      <c r="FFF299" s="579"/>
      <c r="FFG299" s="581"/>
      <c r="FFH299" s="163"/>
      <c r="FFI299" s="163"/>
      <c r="FFJ299" s="579"/>
      <c r="FFK299" s="581"/>
      <c r="FFL299" s="163"/>
      <c r="FFM299" s="163"/>
      <c r="FFN299" s="579"/>
      <c r="FFO299" s="581"/>
      <c r="FFP299" s="163"/>
      <c r="FFQ299" s="163"/>
      <c r="FFR299" s="579"/>
      <c r="FFS299" s="581"/>
      <c r="FFT299" s="163"/>
      <c r="FFU299" s="163"/>
      <c r="FFV299" s="579"/>
      <c r="FFW299" s="581"/>
      <c r="FFX299" s="163"/>
      <c r="FFY299" s="163"/>
      <c r="FFZ299" s="579"/>
      <c r="FGA299" s="581"/>
      <c r="FGB299" s="163"/>
      <c r="FGC299" s="163"/>
      <c r="FGD299" s="579"/>
      <c r="FGE299" s="581"/>
      <c r="FGF299" s="163"/>
      <c r="FGG299" s="163"/>
      <c r="FGH299" s="579"/>
      <c r="FGI299" s="581"/>
      <c r="FGJ299" s="163"/>
      <c r="FGK299" s="163"/>
      <c r="FGL299" s="579"/>
      <c r="FGM299" s="581"/>
      <c r="FGN299" s="163"/>
      <c r="FGO299" s="163"/>
      <c r="FGP299" s="579"/>
      <c r="FGQ299" s="581"/>
      <c r="FGR299" s="163"/>
      <c r="FGS299" s="163"/>
      <c r="FGT299" s="579"/>
      <c r="FGU299" s="581"/>
      <c r="FGV299" s="163"/>
      <c r="FGW299" s="163"/>
      <c r="FGX299" s="579"/>
      <c r="FGY299" s="581"/>
      <c r="FGZ299" s="163"/>
      <c r="FHA299" s="163"/>
      <c r="FHB299" s="579"/>
      <c r="FHC299" s="581"/>
      <c r="FHD299" s="163"/>
      <c r="FHE299" s="163"/>
      <c r="FHF299" s="579"/>
      <c r="FHG299" s="581"/>
      <c r="FHH299" s="163"/>
      <c r="FHI299" s="163"/>
      <c r="FHJ299" s="579"/>
      <c r="FHK299" s="581"/>
      <c r="FHL299" s="163"/>
      <c r="FHM299" s="163"/>
      <c r="FHN299" s="579"/>
      <c r="FHO299" s="581"/>
      <c r="FHP299" s="163"/>
      <c r="FHQ299" s="163"/>
      <c r="FHR299" s="579"/>
      <c r="FHS299" s="581"/>
      <c r="FHT299" s="163"/>
      <c r="FHU299" s="163"/>
      <c r="FHV299" s="579"/>
      <c r="FHW299" s="581"/>
      <c r="FHX299" s="163"/>
      <c r="FHY299" s="163"/>
      <c r="FHZ299" s="579"/>
      <c r="FIA299" s="581"/>
      <c r="FIB299" s="163"/>
      <c r="FIC299" s="163"/>
      <c r="FID299" s="579"/>
      <c r="FIE299" s="581"/>
      <c r="FIF299" s="163"/>
      <c r="FIG299" s="163"/>
      <c r="FIH299" s="579"/>
      <c r="FII299" s="581"/>
      <c r="FIJ299" s="163"/>
      <c r="FIK299" s="163"/>
      <c r="FIL299" s="579"/>
      <c r="FIM299" s="581"/>
      <c r="FIN299" s="163"/>
      <c r="FIO299" s="163"/>
      <c r="FIP299" s="579"/>
      <c r="FIQ299" s="581"/>
      <c r="FIR299" s="163"/>
      <c r="FIS299" s="163"/>
      <c r="FIT299" s="579"/>
      <c r="FIU299" s="581"/>
      <c r="FIV299" s="163"/>
      <c r="FIW299" s="163"/>
      <c r="FIX299" s="579"/>
      <c r="FIY299" s="581"/>
      <c r="FIZ299" s="163"/>
      <c r="FJA299" s="163"/>
      <c r="FJB299" s="579"/>
      <c r="FJC299" s="581"/>
      <c r="FJD299" s="163"/>
      <c r="FJE299" s="163"/>
      <c r="FJF299" s="579"/>
      <c r="FJG299" s="581"/>
      <c r="FJH299" s="163"/>
      <c r="FJI299" s="163"/>
      <c r="FJJ299" s="579"/>
      <c r="FJK299" s="581"/>
      <c r="FJL299" s="163"/>
      <c r="FJM299" s="163"/>
      <c r="FJN299" s="579"/>
      <c r="FJO299" s="581"/>
      <c r="FJP299" s="163"/>
      <c r="FJQ299" s="163"/>
      <c r="FJR299" s="579"/>
      <c r="FJS299" s="581"/>
      <c r="FJT299" s="163"/>
      <c r="FJU299" s="163"/>
      <c r="FJV299" s="579"/>
      <c r="FJW299" s="581"/>
      <c r="FJX299" s="163"/>
      <c r="FJY299" s="163"/>
      <c r="FJZ299" s="579"/>
      <c r="FKA299" s="581"/>
      <c r="FKB299" s="163"/>
      <c r="FKC299" s="163"/>
      <c r="FKD299" s="579"/>
      <c r="FKE299" s="581"/>
      <c r="FKF299" s="163"/>
      <c r="FKG299" s="163"/>
      <c r="FKH299" s="579"/>
      <c r="FKI299" s="581"/>
      <c r="FKJ299" s="163"/>
      <c r="FKK299" s="163"/>
      <c r="FKL299" s="579"/>
      <c r="FKM299" s="581"/>
      <c r="FKN299" s="163"/>
      <c r="FKO299" s="163"/>
      <c r="FKP299" s="579"/>
      <c r="FKQ299" s="581"/>
      <c r="FKR299" s="163"/>
      <c r="FKS299" s="163"/>
      <c r="FKT299" s="579"/>
      <c r="FKU299" s="581"/>
      <c r="FKV299" s="163"/>
      <c r="FKW299" s="163"/>
      <c r="FKX299" s="579"/>
      <c r="FKY299" s="581"/>
      <c r="FKZ299" s="163"/>
      <c r="FLA299" s="163"/>
      <c r="FLB299" s="579"/>
      <c r="FLC299" s="581"/>
      <c r="FLD299" s="163"/>
      <c r="FLE299" s="163"/>
      <c r="FLF299" s="579"/>
      <c r="FLG299" s="581"/>
      <c r="FLH299" s="163"/>
      <c r="FLI299" s="163"/>
      <c r="FLJ299" s="579"/>
      <c r="FLK299" s="581"/>
      <c r="FLL299" s="163"/>
      <c r="FLM299" s="163"/>
      <c r="FLN299" s="579"/>
      <c r="FLO299" s="581"/>
      <c r="FLP299" s="163"/>
      <c r="FLQ299" s="163"/>
      <c r="FLR299" s="579"/>
      <c r="FLS299" s="581"/>
      <c r="FLT299" s="163"/>
      <c r="FLU299" s="163"/>
      <c r="FLV299" s="579"/>
      <c r="FLW299" s="581"/>
      <c r="FLX299" s="163"/>
      <c r="FLY299" s="163"/>
      <c r="FLZ299" s="579"/>
      <c r="FMA299" s="581"/>
      <c r="FMB299" s="163"/>
      <c r="FMC299" s="163"/>
      <c r="FMD299" s="579"/>
      <c r="FME299" s="581"/>
      <c r="FMF299" s="163"/>
      <c r="FMG299" s="163"/>
      <c r="FMH299" s="579"/>
      <c r="FMI299" s="581"/>
      <c r="FMJ299" s="163"/>
      <c r="FMK299" s="163"/>
      <c r="FML299" s="579"/>
      <c r="FMM299" s="581"/>
      <c r="FMN299" s="163"/>
      <c r="FMO299" s="163"/>
      <c r="FMP299" s="579"/>
      <c r="FMQ299" s="581"/>
      <c r="FMR299" s="163"/>
      <c r="FMS299" s="163"/>
      <c r="FMT299" s="579"/>
      <c r="FMU299" s="581"/>
      <c r="FMV299" s="163"/>
      <c r="FMW299" s="163"/>
      <c r="FMX299" s="579"/>
      <c r="FMY299" s="581"/>
      <c r="FMZ299" s="163"/>
      <c r="FNA299" s="163"/>
      <c r="FNB299" s="579"/>
      <c r="FNC299" s="581"/>
      <c r="FND299" s="163"/>
      <c r="FNE299" s="163"/>
      <c r="FNF299" s="579"/>
      <c r="FNG299" s="581"/>
      <c r="FNH299" s="163"/>
      <c r="FNI299" s="163"/>
      <c r="FNJ299" s="579"/>
      <c r="FNK299" s="581"/>
      <c r="FNL299" s="163"/>
      <c r="FNM299" s="163"/>
      <c r="FNN299" s="579"/>
      <c r="FNO299" s="581"/>
      <c r="FNP299" s="163"/>
      <c r="FNQ299" s="163"/>
      <c r="FNR299" s="579"/>
      <c r="FNS299" s="581"/>
      <c r="FNT299" s="163"/>
      <c r="FNU299" s="163"/>
      <c r="FNV299" s="579"/>
      <c r="FNW299" s="581"/>
      <c r="FNX299" s="163"/>
      <c r="FNY299" s="163"/>
      <c r="FNZ299" s="579"/>
      <c r="FOA299" s="581"/>
      <c r="FOB299" s="163"/>
      <c r="FOC299" s="163"/>
      <c r="FOD299" s="579"/>
      <c r="FOE299" s="581"/>
      <c r="FOF299" s="163"/>
      <c r="FOG299" s="163"/>
      <c r="FOH299" s="579"/>
      <c r="FOI299" s="581"/>
      <c r="FOJ299" s="163"/>
      <c r="FOK299" s="163"/>
      <c r="FOL299" s="579"/>
      <c r="FOM299" s="581"/>
      <c r="FON299" s="163"/>
      <c r="FOO299" s="163"/>
      <c r="FOP299" s="579"/>
      <c r="FOQ299" s="581"/>
      <c r="FOR299" s="163"/>
      <c r="FOS299" s="163"/>
      <c r="FOT299" s="579"/>
      <c r="FOU299" s="581"/>
      <c r="FOV299" s="163"/>
      <c r="FOW299" s="163"/>
      <c r="FOX299" s="579"/>
      <c r="FOY299" s="581"/>
      <c r="FOZ299" s="163"/>
      <c r="FPA299" s="163"/>
      <c r="FPB299" s="579"/>
      <c r="FPC299" s="581"/>
      <c r="FPD299" s="163"/>
      <c r="FPE299" s="163"/>
      <c r="FPF299" s="579"/>
      <c r="FPG299" s="581"/>
      <c r="FPH299" s="163"/>
      <c r="FPI299" s="163"/>
      <c r="FPJ299" s="579"/>
      <c r="FPK299" s="581"/>
      <c r="FPL299" s="163"/>
      <c r="FPM299" s="163"/>
      <c r="FPN299" s="579"/>
      <c r="FPO299" s="581"/>
      <c r="FPP299" s="163"/>
      <c r="FPQ299" s="163"/>
      <c r="FPR299" s="579"/>
      <c r="FPS299" s="581"/>
      <c r="FPT299" s="163"/>
      <c r="FPU299" s="163"/>
      <c r="FPV299" s="579"/>
      <c r="FPW299" s="581"/>
      <c r="FPX299" s="163"/>
      <c r="FPY299" s="163"/>
      <c r="FPZ299" s="579"/>
      <c r="FQA299" s="581"/>
      <c r="FQB299" s="163"/>
      <c r="FQC299" s="163"/>
      <c r="FQD299" s="579"/>
      <c r="FQE299" s="581"/>
      <c r="FQF299" s="163"/>
      <c r="FQG299" s="163"/>
      <c r="FQH299" s="579"/>
      <c r="FQI299" s="581"/>
      <c r="FQJ299" s="163"/>
      <c r="FQK299" s="163"/>
      <c r="FQL299" s="579"/>
      <c r="FQM299" s="581"/>
      <c r="FQN299" s="163"/>
      <c r="FQO299" s="163"/>
      <c r="FQP299" s="579"/>
      <c r="FQQ299" s="581"/>
      <c r="FQR299" s="163"/>
      <c r="FQS299" s="163"/>
      <c r="FQT299" s="579"/>
      <c r="FQU299" s="581"/>
      <c r="FQV299" s="163"/>
      <c r="FQW299" s="163"/>
      <c r="FQX299" s="579"/>
      <c r="FQY299" s="581"/>
      <c r="FQZ299" s="163"/>
      <c r="FRA299" s="163"/>
      <c r="FRB299" s="579"/>
      <c r="FRC299" s="581"/>
      <c r="FRD299" s="163"/>
      <c r="FRE299" s="163"/>
      <c r="FRF299" s="579"/>
      <c r="FRG299" s="581"/>
      <c r="FRH299" s="163"/>
      <c r="FRI299" s="163"/>
      <c r="FRJ299" s="579"/>
      <c r="FRK299" s="581"/>
      <c r="FRL299" s="163"/>
      <c r="FRM299" s="163"/>
      <c r="FRN299" s="579"/>
      <c r="FRO299" s="581"/>
      <c r="FRP299" s="163"/>
      <c r="FRQ299" s="163"/>
      <c r="FRR299" s="579"/>
      <c r="FRS299" s="581"/>
      <c r="FRT299" s="163"/>
      <c r="FRU299" s="163"/>
      <c r="FRV299" s="579"/>
      <c r="FRW299" s="581"/>
      <c r="FRX299" s="163"/>
      <c r="FRY299" s="163"/>
      <c r="FRZ299" s="579"/>
      <c r="FSA299" s="581"/>
      <c r="FSB299" s="163"/>
      <c r="FSC299" s="163"/>
      <c r="FSD299" s="579"/>
      <c r="FSE299" s="581"/>
      <c r="FSF299" s="163"/>
      <c r="FSG299" s="163"/>
      <c r="FSH299" s="579"/>
      <c r="FSI299" s="581"/>
      <c r="FSJ299" s="163"/>
      <c r="FSK299" s="163"/>
      <c r="FSL299" s="579"/>
      <c r="FSM299" s="581"/>
      <c r="FSN299" s="163"/>
      <c r="FSO299" s="163"/>
      <c r="FSP299" s="579"/>
      <c r="FSQ299" s="581"/>
      <c r="FSR299" s="163"/>
      <c r="FSS299" s="163"/>
      <c r="FST299" s="579"/>
      <c r="FSU299" s="581"/>
      <c r="FSV299" s="163"/>
      <c r="FSW299" s="163"/>
      <c r="FSX299" s="579"/>
      <c r="FSY299" s="581"/>
      <c r="FSZ299" s="163"/>
      <c r="FTA299" s="163"/>
      <c r="FTB299" s="579"/>
      <c r="FTC299" s="581"/>
      <c r="FTD299" s="163"/>
      <c r="FTE299" s="163"/>
      <c r="FTF299" s="579"/>
      <c r="FTG299" s="581"/>
      <c r="FTH299" s="163"/>
      <c r="FTI299" s="163"/>
      <c r="FTJ299" s="579"/>
      <c r="FTK299" s="581"/>
      <c r="FTL299" s="163"/>
      <c r="FTM299" s="163"/>
      <c r="FTN299" s="579"/>
      <c r="FTO299" s="581"/>
      <c r="FTP299" s="163"/>
      <c r="FTQ299" s="163"/>
      <c r="FTR299" s="579"/>
      <c r="FTS299" s="581"/>
      <c r="FTT299" s="163"/>
      <c r="FTU299" s="163"/>
      <c r="FTV299" s="579"/>
      <c r="FTW299" s="581"/>
      <c r="FTX299" s="163"/>
      <c r="FTY299" s="163"/>
      <c r="FTZ299" s="579"/>
      <c r="FUA299" s="581"/>
      <c r="FUB299" s="163"/>
      <c r="FUC299" s="163"/>
      <c r="FUD299" s="579"/>
      <c r="FUE299" s="581"/>
      <c r="FUF299" s="163"/>
      <c r="FUG299" s="163"/>
      <c r="FUH299" s="579"/>
      <c r="FUI299" s="581"/>
      <c r="FUJ299" s="163"/>
      <c r="FUK299" s="163"/>
      <c r="FUL299" s="579"/>
      <c r="FUM299" s="581"/>
      <c r="FUN299" s="163"/>
      <c r="FUO299" s="163"/>
      <c r="FUP299" s="579"/>
      <c r="FUQ299" s="581"/>
      <c r="FUR299" s="163"/>
      <c r="FUS299" s="163"/>
      <c r="FUT299" s="579"/>
      <c r="FUU299" s="581"/>
      <c r="FUV299" s="163"/>
      <c r="FUW299" s="163"/>
      <c r="FUX299" s="579"/>
      <c r="FUY299" s="581"/>
      <c r="FUZ299" s="163"/>
      <c r="FVA299" s="163"/>
      <c r="FVB299" s="579"/>
      <c r="FVC299" s="581"/>
      <c r="FVD299" s="163"/>
      <c r="FVE299" s="163"/>
      <c r="FVF299" s="579"/>
      <c r="FVG299" s="581"/>
      <c r="FVH299" s="163"/>
      <c r="FVI299" s="163"/>
      <c r="FVJ299" s="579"/>
      <c r="FVK299" s="581"/>
      <c r="FVL299" s="163"/>
      <c r="FVM299" s="163"/>
      <c r="FVN299" s="579"/>
      <c r="FVO299" s="581"/>
      <c r="FVP299" s="163"/>
      <c r="FVQ299" s="163"/>
      <c r="FVR299" s="579"/>
      <c r="FVS299" s="581"/>
      <c r="FVT299" s="163"/>
      <c r="FVU299" s="163"/>
      <c r="FVV299" s="579"/>
      <c r="FVW299" s="581"/>
      <c r="FVX299" s="163"/>
      <c r="FVY299" s="163"/>
      <c r="FVZ299" s="579"/>
      <c r="FWA299" s="581"/>
      <c r="FWB299" s="163"/>
      <c r="FWC299" s="163"/>
      <c r="FWD299" s="579"/>
      <c r="FWE299" s="581"/>
      <c r="FWF299" s="163"/>
      <c r="FWG299" s="163"/>
      <c r="FWH299" s="579"/>
      <c r="FWI299" s="581"/>
      <c r="FWJ299" s="163"/>
      <c r="FWK299" s="163"/>
      <c r="FWL299" s="579"/>
      <c r="FWM299" s="581"/>
      <c r="FWN299" s="163"/>
      <c r="FWO299" s="163"/>
      <c r="FWP299" s="579"/>
      <c r="FWQ299" s="581"/>
      <c r="FWR299" s="163"/>
      <c r="FWS299" s="163"/>
      <c r="FWT299" s="579"/>
      <c r="FWU299" s="581"/>
      <c r="FWV299" s="163"/>
      <c r="FWW299" s="163"/>
      <c r="FWX299" s="579"/>
      <c r="FWY299" s="581"/>
      <c r="FWZ299" s="163"/>
      <c r="FXA299" s="163"/>
      <c r="FXB299" s="579"/>
      <c r="FXC299" s="581"/>
      <c r="FXD299" s="163"/>
      <c r="FXE299" s="163"/>
      <c r="FXF299" s="579"/>
      <c r="FXG299" s="581"/>
      <c r="FXH299" s="163"/>
      <c r="FXI299" s="163"/>
      <c r="FXJ299" s="579"/>
      <c r="FXK299" s="581"/>
      <c r="FXL299" s="163"/>
      <c r="FXM299" s="163"/>
      <c r="FXN299" s="579"/>
      <c r="FXO299" s="581"/>
      <c r="FXP299" s="163"/>
      <c r="FXQ299" s="163"/>
      <c r="FXR299" s="579"/>
      <c r="FXS299" s="581"/>
      <c r="FXT299" s="163"/>
      <c r="FXU299" s="163"/>
      <c r="FXV299" s="579"/>
      <c r="FXW299" s="581"/>
      <c r="FXX299" s="163"/>
      <c r="FXY299" s="163"/>
      <c r="FXZ299" s="579"/>
      <c r="FYA299" s="581"/>
      <c r="FYB299" s="163"/>
      <c r="FYC299" s="163"/>
      <c r="FYD299" s="579"/>
      <c r="FYE299" s="581"/>
      <c r="FYF299" s="163"/>
      <c r="FYG299" s="163"/>
      <c r="FYH299" s="579"/>
      <c r="FYI299" s="581"/>
      <c r="FYJ299" s="163"/>
      <c r="FYK299" s="163"/>
      <c r="FYL299" s="579"/>
      <c r="FYM299" s="581"/>
      <c r="FYN299" s="163"/>
      <c r="FYO299" s="163"/>
      <c r="FYP299" s="579"/>
      <c r="FYQ299" s="581"/>
      <c r="FYR299" s="163"/>
      <c r="FYS299" s="163"/>
      <c r="FYT299" s="579"/>
      <c r="FYU299" s="581"/>
      <c r="FYV299" s="163"/>
      <c r="FYW299" s="163"/>
      <c r="FYX299" s="579"/>
      <c r="FYY299" s="581"/>
      <c r="FYZ299" s="163"/>
      <c r="FZA299" s="163"/>
      <c r="FZB299" s="579"/>
      <c r="FZC299" s="581"/>
      <c r="FZD299" s="163"/>
      <c r="FZE299" s="163"/>
      <c r="FZF299" s="579"/>
      <c r="FZG299" s="581"/>
      <c r="FZH299" s="163"/>
      <c r="FZI299" s="163"/>
      <c r="FZJ299" s="579"/>
      <c r="FZK299" s="581"/>
      <c r="FZL299" s="163"/>
      <c r="FZM299" s="163"/>
      <c r="FZN299" s="579"/>
      <c r="FZO299" s="581"/>
      <c r="FZP299" s="163"/>
      <c r="FZQ299" s="163"/>
      <c r="FZR299" s="579"/>
      <c r="FZS299" s="581"/>
      <c r="FZT299" s="163"/>
      <c r="FZU299" s="163"/>
      <c r="FZV299" s="579"/>
      <c r="FZW299" s="581"/>
      <c r="FZX299" s="163"/>
      <c r="FZY299" s="163"/>
      <c r="FZZ299" s="579"/>
      <c r="GAA299" s="581"/>
      <c r="GAB299" s="163"/>
      <c r="GAC299" s="163"/>
      <c r="GAD299" s="579"/>
      <c r="GAE299" s="581"/>
      <c r="GAF299" s="163"/>
      <c r="GAG299" s="163"/>
      <c r="GAH299" s="579"/>
      <c r="GAI299" s="581"/>
      <c r="GAJ299" s="163"/>
      <c r="GAK299" s="163"/>
      <c r="GAL299" s="579"/>
      <c r="GAM299" s="581"/>
      <c r="GAN299" s="163"/>
      <c r="GAO299" s="163"/>
      <c r="GAP299" s="579"/>
      <c r="GAQ299" s="581"/>
      <c r="GAR299" s="163"/>
      <c r="GAS299" s="163"/>
      <c r="GAT299" s="579"/>
      <c r="GAU299" s="581"/>
      <c r="GAV299" s="163"/>
      <c r="GAW299" s="163"/>
      <c r="GAX299" s="579"/>
      <c r="GAY299" s="581"/>
      <c r="GAZ299" s="163"/>
      <c r="GBA299" s="163"/>
      <c r="GBB299" s="579"/>
      <c r="GBC299" s="581"/>
      <c r="GBD299" s="163"/>
      <c r="GBE299" s="163"/>
      <c r="GBF299" s="579"/>
      <c r="GBG299" s="581"/>
      <c r="GBH299" s="163"/>
      <c r="GBI299" s="163"/>
      <c r="GBJ299" s="579"/>
      <c r="GBK299" s="581"/>
      <c r="GBL299" s="163"/>
      <c r="GBM299" s="163"/>
      <c r="GBN299" s="579"/>
      <c r="GBO299" s="581"/>
      <c r="GBP299" s="163"/>
      <c r="GBQ299" s="163"/>
      <c r="GBR299" s="579"/>
      <c r="GBS299" s="581"/>
      <c r="GBT299" s="163"/>
      <c r="GBU299" s="163"/>
      <c r="GBV299" s="579"/>
      <c r="GBW299" s="581"/>
      <c r="GBX299" s="163"/>
      <c r="GBY299" s="163"/>
      <c r="GBZ299" s="579"/>
      <c r="GCA299" s="581"/>
      <c r="GCB299" s="163"/>
      <c r="GCC299" s="163"/>
      <c r="GCD299" s="579"/>
      <c r="GCE299" s="581"/>
      <c r="GCF299" s="163"/>
      <c r="GCG299" s="163"/>
      <c r="GCH299" s="579"/>
      <c r="GCI299" s="581"/>
      <c r="GCJ299" s="163"/>
      <c r="GCK299" s="163"/>
      <c r="GCL299" s="579"/>
      <c r="GCM299" s="581"/>
      <c r="GCN299" s="163"/>
      <c r="GCO299" s="163"/>
      <c r="GCP299" s="579"/>
      <c r="GCQ299" s="581"/>
      <c r="GCR299" s="163"/>
      <c r="GCS299" s="163"/>
      <c r="GCT299" s="579"/>
      <c r="GCU299" s="581"/>
      <c r="GCV299" s="163"/>
      <c r="GCW299" s="163"/>
      <c r="GCX299" s="579"/>
      <c r="GCY299" s="581"/>
      <c r="GCZ299" s="163"/>
      <c r="GDA299" s="163"/>
      <c r="GDB299" s="579"/>
      <c r="GDC299" s="581"/>
      <c r="GDD299" s="163"/>
      <c r="GDE299" s="163"/>
      <c r="GDF299" s="579"/>
      <c r="GDG299" s="581"/>
      <c r="GDH299" s="163"/>
      <c r="GDI299" s="163"/>
      <c r="GDJ299" s="579"/>
      <c r="GDK299" s="581"/>
      <c r="GDL299" s="163"/>
      <c r="GDM299" s="163"/>
      <c r="GDN299" s="579"/>
      <c r="GDO299" s="581"/>
      <c r="GDP299" s="163"/>
      <c r="GDQ299" s="163"/>
      <c r="GDR299" s="579"/>
      <c r="GDS299" s="581"/>
      <c r="GDT299" s="163"/>
      <c r="GDU299" s="163"/>
      <c r="GDV299" s="579"/>
      <c r="GDW299" s="581"/>
      <c r="GDX299" s="163"/>
      <c r="GDY299" s="163"/>
      <c r="GDZ299" s="579"/>
      <c r="GEA299" s="581"/>
      <c r="GEB299" s="163"/>
      <c r="GEC299" s="163"/>
      <c r="GED299" s="579"/>
      <c r="GEE299" s="581"/>
      <c r="GEF299" s="163"/>
      <c r="GEG299" s="163"/>
      <c r="GEH299" s="579"/>
      <c r="GEI299" s="581"/>
      <c r="GEJ299" s="163"/>
      <c r="GEK299" s="163"/>
      <c r="GEL299" s="579"/>
      <c r="GEM299" s="581"/>
      <c r="GEN299" s="163"/>
      <c r="GEO299" s="163"/>
      <c r="GEP299" s="579"/>
      <c r="GEQ299" s="581"/>
      <c r="GER299" s="163"/>
      <c r="GES299" s="163"/>
      <c r="GET299" s="579"/>
      <c r="GEU299" s="581"/>
      <c r="GEV299" s="163"/>
      <c r="GEW299" s="163"/>
      <c r="GEX299" s="579"/>
      <c r="GEY299" s="581"/>
      <c r="GEZ299" s="163"/>
      <c r="GFA299" s="163"/>
      <c r="GFB299" s="579"/>
      <c r="GFC299" s="581"/>
      <c r="GFD299" s="163"/>
      <c r="GFE299" s="163"/>
      <c r="GFF299" s="579"/>
      <c r="GFG299" s="581"/>
      <c r="GFH299" s="163"/>
      <c r="GFI299" s="163"/>
      <c r="GFJ299" s="579"/>
      <c r="GFK299" s="581"/>
      <c r="GFL299" s="163"/>
      <c r="GFM299" s="163"/>
      <c r="GFN299" s="579"/>
      <c r="GFO299" s="581"/>
      <c r="GFP299" s="163"/>
      <c r="GFQ299" s="163"/>
      <c r="GFR299" s="579"/>
      <c r="GFS299" s="581"/>
      <c r="GFT299" s="163"/>
      <c r="GFU299" s="163"/>
      <c r="GFV299" s="579"/>
      <c r="GFW299" s="581"/>
      <c r="GFX299" s="163"/>
      <c r="GFY299" s="163"/>
      <c r="GFZ299" s="579"/>
      <c r="GGA299" s="581"/>
      <c r="GGB299" s="163"/>
      <c r="GGC299" s="163"/>
      <c r="GGD299" s="579"/>
      <c r="GGE299" s="581"/>
      <c r="GGF299" s="163"/>
      <c r="GGG299" s="163"/>
      <c r="GGH299" s="579"/>
      <c r="GGI299" s="581"/>
      <c r="GGJ299" s="163"/>
      <c r="GGK299" s="163"/>
      <c r="GGL299" s="579"/>
      <c r="GGM299" s="581"/>
      <c r="GGN299" s="163"/>
      <c r="GGO299" s="163"/>
      <c r="GGP299" s="579"/>
      <c r="GGQ299" s="581"/>
      <c r="GGR299" s="163"/>
      <c r="GGS299" s="163"/>
      <c r="GGT299" s="579"/>
      <c r="GGU299" s="581"/>
      <c r="GGV299" s="163"/>
      <c r="GGW299" s="163"/>
      <c r="GGX299" s="579"/>
      <c r="GGY299" s="581"/>
      <c r="GGZ299" s="163"/>
      <c r="GHA299" s="163"/>
      <c r="GHB299" s="579"/>
      <c r="GHC299" s="581"/>
      <c r="GHD299" s="163"/>
      <c r="GHE299" s="163"/>
      <c r="GHF299" s="579"/>
      <c r="GHG299" s="581"/>
      <c r="GHH299" s="163"/>
      <c r="GHI299" s="163"/>
      <c r="GHJ299" s="579"/>
      <c r="GHK299" s="581"/>
      <c r="GHL299" s="163"/>
      <c r="GHM299" s="163"/>
      <c r="GHN299" s="579"/>
      <c r="GHO299" s="581"/>
      <c r="GHP299" s="163"/>
      <c r="GHQ299" s="163"/>
      <c r="GHR299" s="579"/>
      <c r="GHS299" s="581"/>
      <c r="GHT299" s="163"/>
      <c r="GHU299" s="163"/>
      <c r="GHV299" s="579"/>
      <c r="GHW299" s="581"/>
      <c r="GHX299" s="163"/>
      <c r="GHY299" s="163"/>
      <c r="GHZ299" s="579"/>
      <c r="GIA299" s="581"/>
      <c r="GIB299" s="163"/>
      <c r="GIC299" s="163"/>
      <c r="GID299" s="579"/>
      <c r="GIE299" s="581"/>
      <c r="GIF299" s="163"/>
      <c r="GIG299" s="163"/>
      <c r="GIH299" s="579"/>
      <c r="GII299" s="581"/>
      <c r="GIJ299" s="163"/>
      <c r="GIK299" s="163"/>
      <c r="GIL299" s="579"/>
      <c r="GIM299" s="581"/>
      <c r="GIN299" s="163"/>
      <c r="GIO299" s="163"/>
      <c r="GIP299" s="579"/>
      <c r="GIQ299" s="581"/>
      <c r="GIR299" s="163"/>
      <c r="GIS299" s="163"/>
      <c r="GIT299" s="579"/>
      <c r="GIU299" s="581"/>
      <c r="GIV299" s="163"/>
      <c r="GIW299" s="163"/>
      <c r="GIX299" s="579"/>
      <c r="GIY299" s="581"/>
      <c r="GIZ299" s="163"/>
      <c r="GJA299" s="163"/>
      <c r="GJB299" s="579"/>
      <c r="GJC299" s="581"/>
      <c r="GJD299" s="163"/>
      <c r="GJE299" s="163"/>
      <c r="GJF299" s="579"/>
      <c r="GJG299" s="581"/>
      <c r="GJH299" s="163"/>
      <c r="GJI299" s="163"/>
      <c r="GJJ299" s="579"/>
      <c r="GJK299" s="581"/>
      <c r="GJL299" s="163"/>
      <c r="GJM299" s="163"/>
      <c r="GJN299" s="579"/>
      <c r="GJO299" s="581"/>
      <c r="GJP299" s="163"/>
      <c r="GJQ299" s="163"/>
      <c r="GJR299" s="579"/>
      <c r="GJS299" s="581"/>
      <c r="GJT299" s="163"/>
      <c r="GJU299" s="163"/>
      <c r="GJV299" s="579"/>
      <c r="GJW299" s="581"/>
      <c r="GJX299" s="163"/>
      <c r="GJY299" s="163"/>
      <c r="GJZ299" s="579"/>
      <c r="GKA299" s="581"/>
      <c r="GKB299" s="163"/>
      <c r="GKC299" s="163"/>
      <c r="GKD299" s="579"/>
      <c r="GKE299" s="581"/>
      <c r="GKF299" s="163"/>
      <c r="GKG299" s="163"/>
      <c r="GKH299" s="579"/>
      <c r="GKI299" s="581"/>
      <c r="GKJ299" s="163"/>
      <c r="GKK299" s="163"/>
      <c r="GKL299" s="579"/>
      <c r="GKM299" s="581"/>
      <c r="GKN299" s="163"/>
      <c r="GKO299" s="163"/>
      <c r="GKP299" s="579"/>
      <c r="GKQ299" s="581"/>
      <c r="GKR299" s="163"/>
      <c r="GKS299" s="163"/>
      <c r="GKT299" s="579"/>
      <c r="GKU299" s="581"/>
      <c r="GKV299" s="163"/>
      <c r="GKW299" s="163"/>
      <c r="GKX299" s="579"/>
      <c r="GKY299" s="581"/>
      <c r="GKZ299" s="163"/>
      <c r="GLA299" s="163"/>
      <c r="GLB299" s="579"/>
      <c r="GLC299" s="581"/>
      <c r="GLD299" s="163"/>
      <c r="GLE299" s="163"/>
      <c r="GLF299" s="579"/>
      <c r="GLG299" s="581"/>
      <c r="GLH299" s="163"/>
      <c r="GLI299" s="163"/>
      <c r="GLJ299" s="579"/>
      <c r="GLK299" s="581"/>
      <c r="GLL299" s="163"/>
      <c r="GLM299" s="163"/>
      <c r="GLN299" s="579"/>
      <c r="GLO299" s="581"/>
      <c r="GLP299" s="163"/>
      <c r="GLQ299" s="163"/>
      <c r="GLR299" s="579"/>
      <c r="GLS299" s="581"/>
      <c r="GLT299" s="163"/>
      <c r="GLU299" s="163"/>
      <c r="GLV299" s="579"/>
      <c r="GLW299" s="581"/>
      <c r="GLX299" s="163"/>
      <c r="GLY299" s="163"/>
      <c r="GLZ299" s="579"/>
      <c r="GMA299" s="581"/>
      <c r="GMB299" s="163"/>
      <c r="GMC299" s="163"/>
      <c r="GMD299" s="579"/>
      <c r="GME299" s="581"/>
      <c r="GMF299" s="163"/>
      <c r="GMG299" s="163"/>
      <c r="GMH299" s="579"/>
      <c r="GMI299" s="581"/>
      <c r="GMJ299" s="163"/>
      <c r="GMK299" s="163"/>
      <c r="GML299" s="579"/>
      <c r="GMM299" s="581"/>
      <c r="GMN299" s="163"/>
      <c r="GMO299" s="163"/>
      <c r="GMP299" s="579"/>
      <c r="GMQ299" s="581"/>
      <c r="GMR299" s="163"/>
      <c r="GMS299" s="163"/>
      <c r="GMT299" s="579"/>
      <c r="GMU299" s="581"/>
      <c r="GMV299" s="163"/>
      <c r="GMW299" s="163"/>
      <c r="GMX299" s="579"/>
      <c r="GMY299" s="581"/>
      <c r="GMZ299" s="163"/>
      <c r="GNA299" s="163"/>
      <c r="GNB299" s="579"/>
      <c r="GNC299" s="581"/>
      <c r="GND299" s="163"/>
      <c r="GNE299" s="163"/>
      <c r="GNF299" s="579"/>
      <c r="GNG299" s="581"/>
      <c r="GNH299" s="163"/>
      <c r="GNI299" s="163"/>
      <c r="GNJ299" s="579"/>
      <c r="GNK299" s="581"/>
      <c r="GNL299" s="163"/>
      <c r="GNM299" s="163"/>
      <c r="GNN299" s="579"/>
      <c r="GNO299" s="581"/>
      <c r="GNP299" s="163"/>
      <c r="GNQ299" s="163"/>
      <c r="GNR299" s="579"/>
      <c r="GNS299" s="581"/>
      <c r="GNT299" s="163"/>
      <c r="GNU299" s="163"/>
      <c r="GNV299" s="579"/>
      <c r="GNW299" s="581"/>
      <c r="GNX299" s="163"/>
      <c r="GNY299" s="163"/>
      <c r="GNZ299" s="579"/>
      <c r="GOA299" s="581"/>
      <c r="GOB299" s="163"/>
      <c r="GOC299" s="163"/>
      <c r="GOD299" s="579"/>
      <c r="GOE299" s="581"/>
      <c r="GOF299" s="163"/>
      <c r="GOG299" s="163"/>
      <c r="GOH299" s="579"/>
      <c r="GOI299" s="581"/>
      <c r="GOJ299" s="163"/>
      <c r="GOK299" s="163"/>
      <c r="GOL299" s="579"/>
      <c r="GOM299" s="581"/>
      <c r="GON299" s="163"/>
      <c r="GOO299" s="163"/>
      <c r="GOP299" s="579"/>
      <c r="GOQ299" s="581"/>
      <c r="GOR299" s="163"/>
      <c r="GOS299" s="163"/>
      <c r="GOT299" s="579"/>
      <c r="GOU299" s="581"/>
      <c r="GOV299" s="163"/>
      <c r="GOW299" s="163"/>
      <c r="GOX299" s="579"/>
      <c r="GOY299" s="581"/>
      <c r="GOZ299" s="163"/>
      <c r="GPA299" s="163"/>
      <c r="GPB299" s="579"/>
      <c r="GPC299" s="581"/>
      <c r="GPD299" s="163"/>
      <c r="GPE299" s="163"/>
      <c r="GPF299" s="579"/>
      <c r="GPG299" s="581"/>
      <c r="GPH299" s="163"/>
      <c r="GPI299" s="163"/>
      <c r="GPJ299" s="579"/>
      <c r="GPK299" s="581"/>
      <c r="GPL299" s="163"/>
      <c r="GPM299" s="163"/>
      <c r="GPN299" s="579"/>
      <c r="GPO299" s="581"/>
      <c r="GPP299" s="163"/>
      <c r="GPQ299" s="163"/>
      <c r="GPR299" s="579"/>
      <c r="GPS299" s="581"/>
      <c r="GPT299" s="163"/>
      <c r="GPU299" s="163"/>
      <c r="GPV299" s="579"/>
      <c r="GPW299" s="581"/>
      <c r="GPX299" s="163"/>
      <c r="GPY299" s="163"/>
      <c r="GPZ299" s="579"/>
      <c r="GQA299" s="581"/>
      <c r="GQB299" s="163"/>
      <c r="GQC299" s="163"/>
      <c r="GQD299" s="579"/>
      <c r="GQE299" s="581"/>
      <c r="GQF299" s="163"/>
      <c r="GQG299" s="163"/>
      <c r="GQH299" s="579"/>
      <c r="GQI299" s="581"/>
      <c r="GQJ299" s="163"/>
      <c r="GQK299" s="163"/>
      <c r="GQL299" s="579"/>
      <c r="GQM299" s="581"/>
      <c r="GQN299" s="163"/>
      <c r="GQO299" s="163"/>
      <c r="GQP299" s="579"/>
      <c r="GQQ299" s="581"/>
      <c r="GQR299" s="163"/>
      <c r="GQS299" s="163"/>
      <c r="GQT299" s="579"/>
      <c r="GQU299" s="581"/>
      <c r="GQV299" s="163"/>
      <c r="GQW299" s="163"/>
      <c r="GQX299" s="579"/>
      <c r="GQY299" s="581"/>
      <c r="GQZ299" s="163"/>
      <c r="GRA299" s="163"/>
      <c r="GRB299" s="579"/>
      <c r="GRC299" s="581"/>
      <c r="GRD299" s="163"/>
      <c r="GRE299" s="163"/>
      <c r="GRF299" s="579"/>
      <c r="GRG299" s="581"/>
      <c r="GRH299" s="163"/>
      <c r="GRI299" s="163"/>
      <c r="GRJ299" s="579"/>
      <c r="GRK299" s="581"/>
      <c r="GRL299" s="163"/>
      <c r="GRM299" s="163"/>
      <c r="GRN299" s="579"/>
      <c r="GRO299" s="581"/>
      <c r="GRP299" s="163"/>
      <c r="GRQ299" s="163"/>
      <c r="GRR299" s="579"/>
      <c r="GRS299" s="581"/>
      <c r="GRT299" s="163"/>
      <c r="GRU299" s="163"/>
      <c r="GRV299" s="579"/>
      <c r="GRW299" s="581"/>
      <c r="GRX299" s="163"/>
      <c r="GRY299" s="163"/>
      <c r="GRZ299" s="579"/>
      <c r="GSA299" s="581"/>
      <c r="GSB299" s="163"/>
      <c r="GSC299" s="163"/>
      <c r="GSD299" s="579"/>
      <c r="GSE299" s="581"/>
      <c r="GSF299" s="163"/>
      <c r="GSG299" s="163"/>
      <c r="GSH299" s="579"/>
      <c r="GSI299" s="581"/>
      <c r="GSJ299" s="163"/>
      <c r="GSK299" s="163"/>
      <c r="GSL299" s="579"/>
      <c r="GSM299" s="581"/>
      <c r="GSN299" s="163"/>
      <c r="GSO299" s="163"/>
      <c r="GSP299" s="579"/>
      <c r="GSQ299" s="581"/>
      <c r="GSR299" s="163"/>
      <c r="GSS299" s="163"/>
      <c r="GST299" s="579"/>
      <c r="GSU299" s="581"/>
      <c r="GSV299" s="163"/>
      <c r="GSW299" s="163"/>
      <c r="GSX299" s="579"/>
      <c r="GSY299" s="581"/>
      <c r="GSZ299" s="163"/>
      <c r="GTA299" s="163"/>
      <c r="GTB299" s="579"/>
      <c r="GTC299" s="581"/>
      <c r="GTD299" s="163"/>
      <c r="GTE299" s="163"/>
      <c r="GTF299" s="579"/>
      <c r="GTG299" s="581"/>
      <c r="GTH299" s="163"/>
      <c r="GTI299" s="163"/>
      <c r="GTJ299" s="579"/>
      <c r="GTK299" s="581"/>
      <c r="GTL299" s="163"/>
      <c r="GTM299" s="163"/>
      <c r="GTN299" s="579"/>
      <c r="GTO299" s="581"/>
      <c r="GTP299" s="163"/>
      <c r="GTQ299" s="163"/>
      <c r="GTR299" s="579"/>
      <c r="GTS299" s="581"/>
      <c r="GTT299" s="163"/>
      <c r="GTU299" s="163"/>
      <c r="GTV299" s="579"/>
      <c r="GTW299" s="581"/>
      <c r="GTX299" s="163"/>
      <c r="GTY299" s="163"/>
      <c r="GTZ299" s="579"/>
      <c r="GUA299" s="581"/>
      <c r="GUB299" s="163"/>
      <c r="GUC299" s="163"/>
      <c r="GUD299" s="579"/>
      <c r="GUE299" s="581"/>
      <c r="GUF299" s="163"/>
      <c r="GUG299" s="163"/>
      <c r="GUH299" s="579"/>
      <c r="GUI299" s="581"/>
      <c r="GUJ299" s="163"/>
      <c r="GUK299" s="163"/>
      <c r="GUL299" s="579"/>
      <c r="GUM299" s="581"/>
      <c r="GUN299" s="163"/>
      <c r="GUO299" s="163"/>
      <c r="GUP299" s="579"/>
      <c r="GUQ299" s="581"/>
      <c r="GUR299" s="163"/>
      <c r="GUS299" s="163"/>
      <c r="GUT299" s="579"/>
      <c r="GUU299" s="581"/>
      <c r="GUV299" s="163"/>
      <c r="GUW299" s="163"/>
      <c r="GUX299" s="579"/>
      <c r="GUY299" s="581"/>
      <c r="GUZ299" s="163"/>
      <c r="GVA299" s="163"/>
      <c r="GVB299" s="579"/>
      <c r="GVC299" s="581"/>
      <c r="GVD299" s="163"/>
      <c r="GVE299" s="163"/>
      <c r="GVF299" s="579"/>
      <c r="GVG299" s="581"/>
      <c r="GVH299" s="163"/>
      <c r="GVI299" s="163"/>
      <c r="GVJ299" s="579"/>
      <c r="GVK299" s="581"/>
      <c r="GVL299" s="163"/>
      <c r="GVM299" s="163"/>
      <c r="GVN299" s="579"/>
      <c r="GVO299" s="581"/>
      <c r="GVP299" s="163"/>
      <c r="GVQ299" s="163"/>
      <c r="GVR299" s="579"/>
      <c r="GVS299" s="581"/>
      <c r="GVT299" s="163"/>
      <c r="GVU299" s="163"/>
      <c r="GVV299" s="579"/>
      <c r="GVW299" s="581"/>
      <c r="GVX299" s="163"/>
      <c r="GVY299" s="163"/>
      <c r="GVZ299" s="579"/>
      <c r="GWA299" s="581"/>
      <c r="GWB299" s="163"/>
      <c r="GWC299" s="163"/>
      <c r="GWD299" s="579"/>
      <c r="GWE299" s="581"/>
      <c r="GWF299" s="163"/>
      <c r="GWG299" s="163"/>
      <c r="GWH299" s="579"/>
      <c r="GWI299" s="581"/>
      <c r="GWJ299" s="163"/>
      <c r="GWK299" s="163"/>
      <c r="GWL299" s="579"/>
      <c r="GWM299" s="581"/>
      <c r="GWN299" s="163"/>
      <c r="GWO299" s="163"/>
      <c r="GWP299" s="579"/>
      <c r="GWQ299" s="581"/>
      <c r="GWR299" s="163"/>
      <c r="GWS299" s="163"/>
      <c r="GWT299" s="579"/>
      <c r="GWU299" s="581"/>
      <c r="GWV299" s="163"/>
      <c r="GWW299" s="163"/>
      <c r="GWX299" s="579"/>
      <c r="GWY299" s="581"/>
      <c r="GWZ299" s="163"/>
      <c r="GXA299" s="163"/>
      <c r="GXB299" s="579"/>
      <c r="GXC299" s="581"/>
      <c r="GXD299" s="163"/>
      <c r="GXE299" s="163"/>
      <c r="GXF299" s="579"/>
      <c r="GXG299" s="581"/>
      <c r="GXH299" s="163"/>
      <c r="GXI299" s="163"/>
      <c r="GXJ299" s="579"/>
      <c r="GXK299" s="581"/>
      <c r="GXL299" s="163"/>
      <c r="GXM299" s="163"/>
      <c r="GXN299" s="579"/>
      <c r="GXO299" s="581"/>
      <c r="GXP299" s="163"/>
      <c r="GXQ299" s="163"/>
      <c r="GXR299" s="579"/>
      <c r="GXS299" s="581"/>
      <c r="GXT299" s="163"/>
      <c r="GXU299" s="163"/>
      <c r="GXV299" s="579"/>
      <c r="GXW299" s="581"/>
      <c r="GXX299" s="163"/>
      <c r="GXY299" s="163"/>
      <c r="GXZ299" s="579"/>
      <c r="GYA299" s="581"/>
      <c r="GYB299" s="163"/>
      <c r="GYC299" s="163"/>
      <c r="GYD299" s="579"/>
      <c r="GYE299" s="581"/>
      <c r="GYF299" s="163"/>
      <c r="GYG299" s="163"/>
      <c r="GYH299" s="579"/>
      <c r="GYI299" s="581"/>
      <c r="GYJ299" s="163"/>
      <c r="GYK299" s="163"/>
      <c r="GYL299" s="579"/>
      <c r="GYM299" s="581"/>
      <c r="GYN299" s="163"/>
      <c r="GYO299" s="163"/>
      <c r="GYP299" s="579"/>
      <c r="GYQ299" s="581"/>
      <c r="GYR299" s="163"/>
      <c r="GYS299" s="163"/>
      <c r="GYT299" s="579"/>
      <c r="GYU299" s="581"/>
      <c r="GYV299" s="163"/>
      <c r="GYW299" s="163"/>
      <c r="GYX299" s="579"/>
      <c r="GYY299" s="581"/>
      <c r="GYZ299" s="163"/>
      <c r="GZA299" s="163"/>
      <c r="GZB299" s="579"/>
      <c r="GZC299" s="581"/>
      <c r="GZD299" s="163"/>
      <c r="GZE299" s="163"/>
      <c r="GZF299" s="579"/>
      <c r="GZG299" s="581"/>
      <c r="GZH299" s="163"/>
      <c r="GZI299" s="163"/>
      <c r="GZJ299" s="579"/>
      <c r="GZK299" s="581"/>
      <c r="GZL299" s="163"/>
      <c r="GZM299" s="163"/>
      <c r="GZN299" s="579"/>
      <c r="GZO299" s="581"/>
      <c r="GZP299" s="163"/>
      <c r="GZQ299" s="163"/>
      <c r="GZR299" s="579"/>
      <c r="GZS299" s="581"/>
      <c r="GZT299" s="163"/>
      <c r="GZU299" s="163"/>
      <c r="GZV299" s="579"/>
      <c r="GZW299" s="581"/>
      <c r="GZX299" s="163"/>
      <c r="GZY299" s="163"/>
      <c r="GZZ299" s="579"/>
      <c r="HAA299" s="581"/>
      <c r="HAB299" s="163"/>
      <c r="HAC299" s="163"/>
      <c r="HAD299" s="579"/>
      <c r="HAE299" s="581"/>
      <c r="HAF299" s="163"/>
      <c r="HAG299" s="163"/>
      <c r="HAH299" s="579"/>
      <c r="HAI299" s="581"/>
      <c r="HAJ299" s="163"/>
      <c r="HAK299" s="163"/>
      <c r="HAL299" s="579"/>
      <c r="HAM299" s="581"/>
      <c r="HAN299" s="163"/>
      <c r="HAO299" s="163"/>
      <c r="HAP299" s="579"/>
      <c r="HAQ299" s="581"/>
      <c r="HAR299" s="163"/>
      <c r="HAS299" s="163"/>
      <c r="HAT299" s="579"/>
      <c r="HAU299" s="581"/>
      <c r="HAV299" s="163"/>
      <c r="HAW299" s="163"/>
      <c r="HAX299" s="579"/>
      <c r="HAY299" s="581"/>
      <c r="HAZ299" s="163"/>
      <c r="HBA299" s="163"/>
      <c r="HBB299" s="579"/>
      <c r="HBC299" s="581"/>
      <c r="HBD299" s="163"/>
      <c r="HBE299" s="163"/>
      <c r="HBF299" s="579"/>
      <c r="HBG299" s="581"/>
      <c r="HBH299" s="163"/>
      <c r="HBI299" s="163"/>
      <c r="HBJ299" s="579"/>
      <c r="HBK299" s="581"/>
      <c r="HBL299" s="163"/>
      <c r="HBM299" s="163"/>
      <c r="HBN299" s="579"/>
      <c r="HBO299" s="581"/>
      <c r="HBP299" s="163"/>
      <c r="HBQ299" s="163"/>
      <c r="HBR299" s="579"/>
      <c r="HBS299" s="581"/>
      <c r="HBT299" s="163"/>
      <c r="HBU299" s="163"/>
      <c r="HBV299" s="579"/>
      <c r="HBW299" s="581"/>
      <c r="HBX299" s="163"/>
      <c r="HBY299" s="163"/>
      <c r="HBZ299" s="579"/>
      <c r="HCA299" s="581"/>
      <c r="HCB299" s="163"/>
      <c r="HCC299" s="163"/>
      <c r="HCD299" s="579"/>
      <c r="HCE299" s="581"/>
      <c r="HCF299" s="163"/>
      <c r="HCG299" s="163"/>
      <c r="HCH299" s="579"/>
      <c r="HCI299" s="581"/>
      <c r="HCJ299" s="163"/>
      <c r="HCK299" s="163"/>
      <c r="HCL299" s="579"/>
      <c r="HCM299" s="581"/>
      <c r="HCN299" s="163"/>
      <c r="HCO299" s="163"/>
      <c r="HCP299" s="579"/>
      <c r="HCQ299" s="581"/>
      <c r="HCR299" s="163"/>
      <c r="HCS299" s="163"/>
      <c r="HCT299" s="579"/>
      <c r="HCU299" s="581"/>
      <c r="HCV299" s="163"/>
      <c r="HCW299" s="163"/>
      <c r="HCX299" s="579"/>
      <c r="HCY299" s="581"/>
      <c r="HCZ299" s="163"/>
      <c r="HDA299" s="163"/>
      <c r="HDB299" s="579"/>
      <c r="HDC299" s="581"/>
      <c r="HDD299" s="163"/>
      <c r="HDE299" s="163"/>
      <c r="HDF299" s="579"/>
      <c r="HDG299" s="581"/>
      <c r="HDH299" s="163"/>
      <c r="HDI299" s="163"/>
      <c r="HDJ299" s="579"/>
      <c r="HDK299" s="581"/>
      <c r="HDL299" s="163"/>
      <c r="HDM299" s="163"/>
      <c r="HDN299" s="579"/>
      <c r="HDO299" s="581"/>
      <c r="HDP299" s="163"/>
      <c r="HDQ299" s="163"/>
      <c r="HDR299" s="579"/>
      <c r="HDS299" s="581"/>
      <c r="HDT299" s="163"/>
      <c r="HDU299" s="163"/>
      <c r="HDV299" s="579"/>
      <c r="HDW299" s="581"/>
      <c r="HDX299" s="163"/>
      <c r="HDY299" s="163"/>
      <c r="HDZ299" s="579"/>
      <c r="HEA299" s="581"/>
      <c r="HEB299" s="163"/>
      <c r="HEC299" s="163"/>
      <c r="HED299" s="579"/>
      <c r="HEE299" s="581"/>
      <c r="HEF299" s="163"/>
      <c r="HEG299" s="163"/>
      <c r="HEH299" s="579"/>
      <c r="HEI299" s="581"/>
      <c r="HEJ299" s="163"/>
      <c r="HEK299" s="163"/>
      <c r="HEL299" s="579"/>
      <c r="HEM299" s="581"/>
      <c r="HEN299" s="163"/>
      <c r="HEO299" s="163"/>
      <c r="HEP299" s="579"/>
      <c r="HEQ299" s="581"/>
      <c r="HER299" s="163"/>
      <c r="HES299" s="163"/>
      <c r="HET299" s="579"/>
      <c r="HEU299" s="581"/>
      <c r="HEV299" s="163"/>
      <c r="HEW299" s="163"/>
      <c r="HEX299" s="579"/>
      <c r="HEY299" s="581"/>
      <c r="HEZ299" s="163"/>
      <c r="HFA299" s="163"/>
      <c r="HFB299" s="579"/>
      <c r="HFC299" s="581"/>
      <c r="HFD299" s="163"/>
      <c r="HFE299" s="163"/>
      <c r="HFF299" s="579"/>
      <c r="HFG299" s="581"/>
      <c r="HFH299" s="163"/>
      <c r="HFI299" s="163"/>
      <c r="HFJ299" s="579"/>
      <c r="HFK299" s="581"/>
      <c r="HFL299" s="163"/>
      <c r="HFM299" s="163"/>
      <c r="HFN299" s="579"/>
      <c r="HFO299" s="581"/>
      <c r="HFP299" s="163"/>
      <c r="HFQ299" s="163"/>
      <c r="HFR299" s="579"/>
      <c r="HFS299" s="581"/>
      <c r="HFT299" s="163"/>
      <c r="HFU299" s="163"/>
      <c r="HFV299" s="579"/>
      <c r="HFW299" s="581"/>
      <c r="HFX299" s="163"/>
      <c r="HFY299" s="163"/>
      <c r="HFZ299" s="579"/>
      <c r="HGA299" s="581"/>
      <c r="HGB299" s="163"/>
      <c r="HGC299" s="163"/>
      <c r="HGD299" s="579"/>
      <c r="HGE299" s="581"/>
      <c r="HGF299" s="163"/>
      <c r="HGG299" s="163"/>
      <c r="HGH299" s="579"/>
      <c r="HGI299" s="581"/>
      <c r="HGJ299" s="163"/>
      <c r="HGK299" s="163"/>
      <c r="HGL299" s="579"/>
      <c r="HGM299" s="581"/>
      <c r="HGN299" s="163"/>
      <c r="HGO299" s="163"/>
      <c r="HGP299" s="579"/>
      <c r="HGQ299" s="581"/>
      <c r="HGR299" s="163"/>
      <c r="HGS299" s="163"/>
      <c r="HGT299" s="579"/>
      <c r="HGU299" s="581"/>
      <c r="HGV299" s="163"/>
      <c r="HGW299" s="163"/>
      <c r="HGX299" s="579"/>
      <c r="HGY299" s="581"/>
      <c r="HGZ299" s="163"/>
      <c r="HHA299" s="163"/>
      <c r="HHB299" s="579"/>
      <c r="HHC299" s="581"/>
      <c r="HHD299" s="163"/>
      <c r="HHE299" s="163"/>
      <c r="HHF299" s="579"/>
      <c r="HHG299" s="581"/>
      <c r="HHH299" s="163"/>
      <c r="HHI299" s="163"/>
      <c r="HHJ299" s="579"/>
      <c r="HHK299" s="581"/>
      <c r="HHL299" s="163"/>
      <c r="HHM299" s="163"/>
      <c r="HHN299" s="579"/>
      <c r="HHO299" s="581"/>
      <c r="HHP299" s="163"/>
      <c r="HHQ299" s="163"/>
      <c r="HHR299" s="579"/>
      <c r="HHS299" s="581"/>
      <c r="HHT299" s="163"/>
      <c r="HHU299" s="163"/>
      <c r="HHV299" s="579"/>
      <c r="HHW299" s="581"/>
      <c r="HHX299" s="163"/>
      <c r="HHY299" s="163"/>
      <c r="HHZ299" s="579"/>
      <c r="HIA299" s="581"/>
      <c r="HIB299" s="163"/>
      <c r="HIC299" s="163"/>
      <c r="HID299" s="579"/>
      <c r="HIE299" s="581"/>
      <c r="HIF299" s="163"/>
      <c r="HIG299" s="163"/>
      <c r="HIH299" s="579"/>
      <c r="HII299" s="581"/>
      <c r="HIJ299" s="163"/>
      <c r="HIK299" s="163"/>
      <c r="HIL299" s="579"/>
      <c r="HIM299" s="581"/>
      <c r="HIN299" s="163"/>
      <c r="HIO299" s="163"/>
      <c r="HIP299" s="579"/>
      <c r="HIQ299" s="581"/>
      <c r="HIR299" s="163"/>
      <c r="HIS299" s="163"/>
      <c r="HIT299" s="579"/>
      <c r="HIU299" s="581"/>
      <c r="HIV299" s="163"/>
      <c r="HIW299" s="163"/>
      <c r="HIX299" s="579"/>
      <c r="HIY299" s="581"/>
      <c r="HIZ299" s="163"/>
      <c r="HJA299" s="163"/>
      <c r="HJB299" s="579"/>
      <c r="HJC299" s="581"/>
      <c r="HJD299" s="163"/>
      <c r="HJE299" s="163"/>
      <c r="HJF299" s="579"/>
      <c r="HJG299" s="581"/>
      <c r="HJH299" s="163"/>
      <c r="HJI299" s="163"/>
      <c r="HJJ299" s="579"/>
      <c r="HJK299" s="581"/>
      <c r="HJL299" s="163"/>
      <c r="HJM299" s="163"/>
      <c r="HJN299" s="579"/>
      <c r="HJO299" s="581"/>
      <c r="HJP299" s="163"/>
      <c r="HJQ299" s="163"/>
      <c r="HJR299" s="579"/>
      <c r="HJS299" s="581"/>
      <c r="HJT299" s="163"/>
      <c r="HJU299" s="163"/>
      <c r="HJV299" s="579"/>
      <c r="HJW299" s="581"/>
      <c r="HJX299" s="163"/>
      <c r="HJY299" s="163"/>
      <c r="HJZ299" s="579"/>
      <c r="HKA299" s="581"/>
      <c r="HKB299" s="163"/>
      <c r="HKC299" s="163"/>
      <c r="HKD299" s="579"/>
      <c r="HKE299" s="581"/>
      <c r="HKF299" s="163"/>
      <c r="HKG299" s="163"/>
      <c r="HKH299" s="579"/>
      <c r="HKI299" s="581"/>
      <c r="HKJ299" s="163"/>
      <c r="HKK299" s="163"/>
      <c r="HKL299" s="579"/>
      <c r="HKM299" s="581"/>
      <c r="HKN299" s="163"/>
      <c r="HKO299" s="163"/>
      <c r="HKP299" s="579"/>
      <c r="HKQ299" s="581"/>
      <c r="HKR299" s="163"/>
      <c r="HKS299" s="163"/>
      <c r="HKT299" s="579"/>
      <c r="HKU299" s="581"/>
      <c r="HKV299" s="163"/>
      <c r="HKW299" s="163"/>
      <c r="HKX299" s="579"/>
      <c r="HKY299" s="581"/>
      <c r="HKZ299" s="163"/>
      <c r="HLA299" s="163"/>
      <c r="HLB299" s="579"/>
      <c r="HLC299" s="581"/>
      <c r="HLD299" s="163"/>
      <c r="HLE299" s="163"/>
      <c r="HLF299" s="579"/>
      <c r="HLG299" s="581"/>
      <c r="HLH299" s="163"/>
      <c r="HLI299" s="163"/>
      <c r="HLJ299" s="579"/>
      <c r="HLK299" s="581"/>
      <c r="HLL299" s="163"/>
      <c r="HLM299" s="163"/>
      <c r="HLN299" s="579"/>
      <c r="HLO299" s="581"/>
      <c r="HLP299" s="163"/>
      <c r="HLQ299" s="163"/>
      <c r="HLR299" s="579"/>
      <c r="HLS299" s="581"/>
      <c r="HLT299" s="163"/>
      <c r="HLU299" s="163"/>
      <c r="HLV299" s="579"/>
      <c r="HLW299" s="581"/>
      <c r="HLX299" s="163"/>
      <c r="HLY299" s="163"/>
      <c r="HLZ299" s="579"/>
      <c r="HMA299" s="581"/>
      <c r="HMB299" s="163"/>
      <c r="HMC299" s="163"/>
      <c r="HMD299" s="579"/>
      <c r="HME299" s="581"/>
      <c r="HMF299" s="163"/>
      <c r="HMG299" s="163"/>
      <c r="HMH299" s="579"/>
      <c r="HMI299" s="581"/>
      <c r="HMJ299" s="163"/>
      <c r="HMK299" s="163"/>
      <c r="HML299" s="579"/>
      <c r="HMM299" s="581"/>
      <c r="HMN299" s="163"/>
      <c r="HMO299" s="163"/>
      <c r="HMP299" s="579"/>
      <c r="HMQ299" s="581"/>
      <c r="HMR299" s="163"/>
      <c r="HMS299" s="163"/>
      <c r="HMT299" s="579"/>
      <c r="HMU299" s="581"/>
      <c r="HMV299" s="163"/>
      <c r="HMW299" s="163"/>
      <c r="HMX299" s="579"/>
      <c r="HMY299" s="581"/>
      <c r="HMZ299" s="163"/>
      <c r="HNA299" s="163"/>
      <c r="HNB299" s="579"/>
      <c r="HNC299" s="581"/>
      <c r="HND299" s="163"/>
      <c r="HNE299" s="163"/>
      <c r="HNF299" s="579"/>
      <c r="HNG299" s="581"/>
      <c r="HNH299" s="163"/>
      <c r="HNI299" s="163"/>
      <c r="HNJ299" s="579"/>
      <c r="HNK299" s="581"/>
      <c r="HNL299" s="163"/>
      <c r="HNM299" s="163"/>
      <c r="HNN299" s="579"/>
      <c r="HNO299" s="581"/>
      <c r="HNP299" s="163"/>
      <c r="HNQ299" s="163"/>
      <c r="HNR299" s="579"/>
      <c r="HNS299" s="581"/>
      <c r="HNT299" s="163"/>
      <c r="HNU299" s="163"/>
      <c r="HNV299" s="579"/>
      <c r="HNW299" s="581"/>
      <c r="HNX299" s="163"/>
      <c r="HNY299" s="163"/>
      <c r="HNZ299" s="579"/>
      <c r="HOA299" s="581"/>
      <c r="HOB299" s="163"/>
      <c r="HOC299" s="163"/>
      <c r="HOD299" s="579"/>
      <c r="HOE299" s="581"/>
      <c r="HOF299" s="163"/>
      <c r="HOG299" s="163"/>
      <c r="HOH299" s="579"/>
      <c r="HOI299" s="581"/>
      <c r="HOJ299" s="163"/>
      <c r="HOK299" s="163"/>
      <c r="HOL299" s="579"/>
      <c r="HOM299" s="581"/>
      <c r="HON299" s="163"/>
      <c r="HOO299" s="163"/>
      <c r="HOP299" s="579"/>
      <c r="HOQ299" s="581"/>
      <c r="HOR299" s="163"/>
      <c r="HOS299" s="163"/>
      <c r="HOT299" s="579"/>
      <c r="HOU299" s="581"/>
      <c r="HOV299" s="163"/>
      <c r="HOW299" s="163"/>
      <c r="HOX299" s="579"/>
      <c r="HOY299" s="581"/>
      <c r="HOZ299" s="163"/>
      <c r="HPA299" s="163"/>
      <c r="HPB299" s="579"/>
      <c r="HPC299" s="581"/>
      <c r="HPD299" s="163"/>
      <c r="HPE299" s="163"/>
      <c r="HPF299" s="579"/>
      <c r="HPG299" s="581"/>
      <c r="HPH299" s="163"/>
      <c r="HPI299" s="163"/>
      <c r="HPJ299" s="579"/>
      <c r="HPK299" s="581"/>
      <c r="HPL299" s="163"/>
      <c r="HPM299" s="163"/>
      <c r="HPN299" s="579"/>
      <c r="HPO299" s="581"/>
      <c r="HPP299" s="163"/>
      <c r="HPQ299" s="163"/>
      <c r="HPR299" s="579"/>
      <c r="HPS299" s="581"/>
      <c r="HPT299" s="163"/>
      <c r="HPU299" s="163"/>
      <c r="HPV299" s="579"/>
      <c r="HPW299" s="581"/>
      <c r="HPX299" s="163"/>
      <c r="HPY299" s="163"/>
      <c r="HPZ299" s="579"/>
      <c r="HQA299" s="581"/>
      <c r="HQB299" s="163"/>
      <c r="HQC299" s="163"/>
      <c r="HQD299" s="579"/>
      <c r="HQE299" s="581"/>
      <c r="HQF299" s="163"/>
      <c r="HQG299" s="163"/>
      <c r="HQH299" s="579"/>
      <c r="HQI299" s="581"/>
      <c r="HQJ299" s="163"/>
      <c r="HQK299" s="163"/>
      <c r="HQL299" s="579"/>
      <c r="HQM299" s="581"/>
      <c r="HQN299" s="163"/>
      <c r="HQO299" s="163"/>
      <c r="HQP299" s="579"/>
      <c r="HQQ299" s="581"/>
      <c r="HQR299" s="163"/>
      <c r="HQS299" s="163"/>
      <c r="HQT299" s="579"/>
      <c r="HQU299" s="581"/>
      <c r="HQV299" s="163"/>
      <c r="HQW299" s="163"/>
      <c r="HQX299" s="579"/>
      <c r="HQY299" s="581"/>
      <c r="HQZ299" s="163"/>
      <c r="HRA299" s="163"/>
      <c r="HRB299" s="579"/>
      <c r="HRC299" s="581"/>
      <c r="HRD299" s="163"/>
      <c r="HRE299" s="163"/>
      <c r="HRF299" s="579"/>
      <c r="HRG299" s="581"/>
      <c r="HRH299" s="163"/>
      <c r="HRI299" s="163"/>
      <c r="HRJ299" s="579"/>
      <c r="HRK299" s="581"/>
      <c r="HRL299" s="163"/>
      <c r="HRM299" s="163"/>
      <c r="HRN299" s="579"/>
      <c r="HRO299" s="581"/>
      <c r="HRP299" s="163"/>
      <c r="HRQ299" s="163"/>
      <c r="HRR299" s="579"/>
      <c r="HRS299" s="581"/>
      <c r="HRT299" s="163"/>
      <c r="HRU299" s="163"/>
      <c r="HRV299" s="579"/>
      <c r="HRW299" s="581"/>
      <c r="HRX299" s="163"/>
      <c r="HRY299" s="163"/>
      <c r="HRZ299" s="579"/>
      <c r="HSA299" s="581"/>
      <c r="HSB299" s="163"/>
      <c r="HSC299" s="163"/>
      <c r="HSD299" s="579"/>
      <c r="HSE299" s="581"/>
      <c r="HSF299" s="163"/>
      <c r="HSG299" s="163"/>
      <c r="HSH299" s="579"/>
      <c r="HSI299" s="581"/>
      <c r="HSJ299" s="163"/>
      <c r="HSK299" s="163"/>
      <c r="HSL299" s="579"/>
      <c r="HSM299" s="581"/>
      <c r="HSN299" s="163"/>
      <c r="HSO299" s="163"/>
      <c r="HSP299" s="579"/>
      <c r="HSQ299" s="581"/>
      <c r="HSR299" s="163"/>
      <c r="HSS299" s="163"/>
      <c r="HST299" s="579"/>
      <c r="HSU299" s="581"/>
      <c r="HSV299" s="163"/>
      <c r="HSW299" s="163"/>
      <c r="HSX299" s="579"/>
      <c r="HSY299" s="581"/>
      <c r="HSZ299" s="163"/>
      <c r="HTA299" s="163"/>
      <c r="HTB299" s="579"/>
      <c r="HTC299" s="581"/>
      <c r="HTD299" s="163"/>
      <c r="HTE299" s="163"/>
      <c r="HTF299" s="579"/>
      <c r="HTG299" s="581"/>
      <c r="HTH299" s="163"/>
      <c r="HTI299" s="163"/>
      <c r="HTJ299" s="579"/>
      <c r="HTK299" s="581"/>
      <c r="HTL299" s="163"/>
      <c r="HTM299" s="163"/>
      <c r="HTN299" s="579"/>
      <c r="HTO299" s="581"/>
      <c r="HTP299" s="163"/>
      <c r="HTQ299" s="163"/>
      <c r="HTR299" s="579"/>
      <c r="HTS299" s="581"/>
      <c r="HTT299" s="163"/>
      <c r="HTU299" s="163"/>
      <c r="HTV299" s="579"/>
      <c r="HTW299" s="581"/>
      <c r="HTX299" s="163"/>
      <c r="HTY299" s="163"/>
      <c r="HTZ299" s="579"/>
      <c r="HUA299" s="581"/>
      <c r="HUB299" s="163"/>
      <c r="HUC299" s="163"/>
      <c r="HUD299" s="579"/>
      <c r="HUE299" s="581"/>
      <c r="HUF299" s="163"/>
      <c r="HUG299" s="163"/>
      <c r="HUH299" s="579"/>
      <c r="HUI299" s="581"/>
      <c r="HUJ299" s="163"/>
      <c r="HUK299" s="163"/>
      <c r="HUL299" s="579"/>
      <c r="HUM299" s="581"/>
      <c r="HUN299" s="163"/>
      <c r="HUO299" s="163"/>
      <c r="HUP299" s="579"/>
      <c r="HUQ299" s="581"/>
      <c r="HUR299" s="163"/>
      <c r="HUS299" s="163"/>
      <c r="HUT299" s="579"/>
      <c r="HUU299" s="581"/>
      <c r="HUV299" s="163"/>
      <c r="HUW299" s="163"/>
      <c r="HUX299" s="579"/>
      <c r="HUY299" s="581"/>
      <c r="HUZ299" s="163"/>
      <c r="HVA299" s="163"/>
      <c r="HVB299" s="579"/>
      <c r="HVC299" s="581"/>
      <c r="HVD299" s="163"/>
      <c r="HVE299" s="163"/>
      <c r="HVF299" s="579"/>
      <c r="HVG299" s="581"/>
      <c r="HVH299" s="163"/>
      <c r="HVI299" s="163"/>
      <c r="HVJ299" s="579"/>
      <c r="HVK299" s="581"/>
      <c r="HVL299" s="163"/>
      <c r="HVM299" s="163"/>
      <c r="HVN299" s="579"/>
      <c r="HVO299" s="581"/>
      <c r="HVP299" s="163"/>
      <c r="HVQ299" s="163"/>
      <c r="HVR299" s="579"/>
      <c r="HVS299" s="581"/>
      <c r="HVT299" s="163"/>
      <c r="HVU299" s="163"/>
      <c r="HVV299" s="579"/>
      <c r="HVW299" s="581"/>
      <c r="HVX299" s="163"/>
      <c r="HVY299" s="163"/>
      <c r="HVZ299" s="579"/>
      <c r="HWA299" s="581"/>
      <c r="HWB299" s="163"/>
      <c r="HWC299" s="163"/>
      <c r="HWD299" s="579"/>
      <c r="HWE299" s="581"/>
      <c r="HWF299" s="163"/>
      <c r="HWG299" s="163"/>
      <c r="HWH299" s="579"/>
      <c r="HWI299" s="581"/>
      <c r="HWJ299" s="163"/>
      <c r="HWK299" s="163"/>
      <c r="HWL299" s="579"/>
      <c r="HWM299" s="581"/>
      <c r="HWN299" s="163"/>
      <c r="HWO299" s="163"/>
      <c r="HWP299" s="579"/>
      <c r="HWQ299" s="581"/>
      <c r="HWR299" s="163"/>
      <c r="HWS299" s="163"/>
      <c r="HWT299" s="579"/>
      <c r="HWU299" s="581"/>
      <c r="HWV299" s="163"/>
      <c r="HWW299" s="163"/>
      <c r="HWX299" s="579"/>
      <c r="HWY299" s="581"/>
      <c r="HWZ299" s="163"/>
      <c r="HXA299" s="163"/>
      <c r="HXB299" s="579"/>
      <c r="HXC299" s="581"/>
      <c r="HXD299" s="163"/>
      <c r="HXE299" s="163"/>
      <c r="HXF299" s="579"/>
      <c r="HXG299" s="581"/>
      <c r="HXH299" s="163"/>
      <c r="HXI299" s="163"/>
      <c r="HXJ299" s="579"/>
      <c r="HXK299" s="581"/>
      <c r="HXL299" s="163"/>
      <c r="HXM299" s="163"/>
      <c r="HXN299" s="579"/>
      <c r="HXO299" s="581"/>
      <c r="HXP299" s="163"/>
      <c r="HXQ299" s="163"/>
      <c r="HXR299" s="579"/>
      <c r="HXS299" s="581"/>
      <c r="HXT299" s="163"/>
      <c r="HXU299" s="163"/>
      <c r="HXV299" s="579"/>
      <c r="HXW299" s="581"/>
      <c r="HXX299" s="163"/>
      <c r="HXY299" s="163"/>
      <c r="HXZ299" s="579"/>
      <c r="HYA299" s="581"/>
      <c r="HYB299" s="163"/>
      <c r="HYC299" s="163"/>
      <c r="HYD299" s="579"/>
      <c r="HYE299" s="581"/>
      <c r="HYF299" s="163"/>
      <c r="HYG299" s="163"/>
      <c r="HYH299" s="579"/>
      <c r="HYI299" s="581"/>
      <c r="HYJ299" s="163"/>
      <c r="HYK299" s="163"/>
      <c r="HYL299" s="579"/>
      <c r="HYM299" s="581"/>
      <c r="HYN299" s="163"/>
      <c r="HYO299" s="163"/>
      <c r="HYP299" s="579"/>
      <c r="HYQ299" s="581"/>
      <c r="HYR299" s="163"/>
      <c r="HYS299" s="163"/>
      <c r="HYT299" s="579"/>
      <c r="HYU299" s="581"/>
      <c r="HYV299" s="163"/>
      <c r="HYW299" s="163"/>
      <c r="HYX299" s="579"/>
      <c r="HYY299" s="581"/>
      <c r="HYZ299" s="163"/>
      <c r="HZA299" s="163"/>
      <c r="HZB299" s="579"/>
      <c r="HZC299" s="581"/>
      <c r="HZD299" s="163"/>
      <c r="HZE299" s="163"/>
      <c r="HZF299" s="579"/>
      <c r="HZG299" s="581"/>
      <c r="HZH299" s="163"/>
      <c r="HZI299" s="163"/>
      <c r="HZJ299" s="579"/>
      <c r="HZK299" s="581"/>
      <c r="HZL299" s="163"/>
      <c r="HZM299" s="163"/>
      <c r="HZN299" s="579"/>
      <c r="HZO299" s="581"/>
      <c r="HZP299" s="163"/>
      <c r="HZQ299" s="163"/>
      <c r="HZR299" s="579"/>
      <c r="HZS299" s="581"/>
      <c r="HZT299" s="163"/>
      <c r="HZU299" s="163"/>
      <c r="HZV299" s="579"/>
      <c r="HZW299" s="581"/>
      <c r="HZX299" s="163"/>
      <c r="HZY299" s="163"/>
      <c r="HZZ299" s="579"/>
      <c r="IAA299" s="581"/>
      <c r="IAB299" s="163"/>
      <c r="IAC299" s="163"/>
      <c r="IAD299" s="579"/>
      <c r="IAE299" s="581"/>
      <c r="IAF299" s="163"/>
      <c r="IAG299" s="163"/>
      <c r="IAH299" s="579"/>
      <c r="IAI299" s="581"/>
      <c r="IAJ299" s="163"/>
      <c r="IAK299" s="163"/>
      <c r="IAL299" s="579"/>
      <c r="IAM299" s="581"/>
      <c r="IAN299" s="163"/>
      <c r="IAO299" s="163"/>
      <c r="IAP299" s="579"/>
      <c r="IAQ299" s="581"/>
      <c r="IAR299" s="163"/>
      <c r="IAS299" s="163"/>
      <c r="IAT299" s="579"/>
      <c r="IAU299" s="581"/>
      <c r="IAV299" s="163"/>
      <c r="IAW299" s="163"/>
      <c r="IAX299" s="579"/>
      <c r="IAY299" s="581"/>
      <c r="IAZ299" s="163"/>
      <c r="IBA299" s="163"/>
      <c r="IBB299" s="579"/>
      <c r="IBC299" s="581"/>
      <c r="IBD299" s="163"/>
      <c r="IBE299" s="163"/>
      <c r="IBF299" s="579"/>
      <c r="IBG299" s="581"/>
      <c r="IBH299" s="163"/>
      <c r="IBI299" s="163"/>
      <c r="IBJ299" s="579"/>
      <c r="IBK299" s="581"/>
      <c r="IBL299" s="163"/>
      <c r="IBM299" s="163"/>
      <c r="IBN299" s="579"/>
      <c r="IBO299" s="581"/>
      <c r="IBP299" s="163"/>
      <c r="IBQ299" s="163"/>
      <c r="IBR299" s="579"/>
      <c r="IBS299" s="581"/>
      <c r="IBT299" s="163"/>
      <c r="IBU299" s="163"/>
      <c r="IBV299" s="579"/>
      <c r="IBW299" s="581"/>
      <c r="IBX299" s="163"/>
      <c r="IBY299" s="163"/>
      <c r="IBZ299" s="579"/>
      <c r="ICA299" s="581"/>
      <c r="ICB299" s="163"/>
      <c r="ICC299" s="163"/>
      <c r="ICD299" s="579"/>
      <c r="ICE299" s="581"/>
      <c r="ICF299" s="163"/>
      <c r="ICG299" s="163"/>
      <c r="ICH299" s="579"/>
      <c r="ICI299" s="581"/>
      <c r="ICJ299" s="163"/>
      <c r="ICK299" s="163"/>
      <c r="ICL299" s="579"/>
      <c r="ICM299" s="581"/>
      <c r="ICN299" s="163"/>
      <c r="ICO299" s="163"/>
      <c r="ICP299" s="579"/>
      <c r="ICQ299" s="581"/>
      <c r="ICR299" s="163"/>
      <c r="ICS299" s="163"/>
      <c r="ICT299" s="579"/>
      <c r="ICU299" s="581"/>
      <c r="ICV299" s="163"/>
      <c r="ICW299" s="163"/>
      <c r="ICX299" s="579"/>
      <c r="ICY299" s="581"/>
      <c r="ICZ299" s="163"/>
      <c r="IDA299" s="163"/>
      <c r="IDB299" s="579"/>
      <c r="IDC299" s="581"/>
      <c r="IDD299" s="163"/>
      <c r="IDE299" s="163"/>
      <c r="IDF299" s="579"/>
      <c r="IDG299" s="581"/>
      <c r="IDH299" s="163"/>
      <c r="IDI299" s="163"/>
      <c r="IDJ299" s="579"/>
      <c r="IDK299" s="581"/>
      <c r="IDL299" s="163"/>
      <c r="IDM299" s="163"/>
      <c r="IDN299" s="579"/>
      <c r="IDO299" s="581"/>
      <c r="IDP299" s="163"/>
      <c r="IDQ299" s="163"/>
      <c r="IDR299" s="579"/>
      <c r="IDS299" s="581"/>
      <c r="IDT299" s="163"/>
      <c r="IDU299" s="163"/>
      <c r="IDV299" s="579"/>
      <c r="IDW299" s="581"/>
      <c r="IDX299" s="163"/>
      <c r="IDY299" s="163"/>
      <c r="IDZ299" s="579"/>
      <c r="IEA299" s="581"/>
      <c r="IEB299" s="163"/>
      <c r="IEC299" s="163"/>
      <c r="IED299" s="579"/>
      <c r="IEE299" s="581"/>
      <c r="IEF299" s="163"/>
      <c r="IEG299" s="163"/>
      <c r="IEH299" s="579"/>
      <c r="IEI299" s="581"/>
      <c r="IEJ299" s="163"/>
      <c r="IEK299" s="163"/>
      <c r="IEL299" s="579"/>
      <c r="IEM299" s="581"/>
      <c r="IEN299" s="163"/>
      <c r="IEO299" s="163"/>
      <c r="IEP299" s="579"/>
      <c r="IEQ299" s="581"/>
      <c r="IER299" s="163"/>
      <c r="IES299" s="163"/>
      <c r="IET299" s="579"/>
      <c r="IEU299" s="581"/>
      <c r="IEV299" s="163"/>
      <c r="IEW299" s="163"/>
      <c r="IEX299" s="579"/>
      <c r="IEY299" s="581"/>
      <c r="IEZ299" s="163"/>
      <c r="IFA299" s="163"/>
      <c r="IFB299" s="579"/>
      <c r="IFC299" s="581"/>
      <c r="IFD299" s="163"/>
      <c r="IFE299" s="163"/>
      <c r="IFF299" s="579"/>
      <c r="IFG299" s="581"/>
      <c r="IFH299" s="163"/>
      <c r="IFI299" s="163"/>
      <c r="IFJ299" s="579"/>
      <c r="IFK299" s="581"/>
      <c r="IFL299" s="163"/>
      <c r="IFM299" s="163"/>
      <c r="IFN299" s="579"/>
      <c r="IFO299" s="581"/>
      <c r="IFP299" s="163"/>
      <c r="IFQ299" s="163"/>
      <c r="IFR299" s="579"/>
      <c r="IFS299" s="581"/>
      <c r="IFT299" s="163"/>
      <c r="IFU299" s="163"/>
      <c r="IFV299" s="579"/>
      <c r="IFW299" s="581"/>
      <c r="IFX299" s="163"/>
      <c r="IFY299" s="163"/>
      <c r="IFZ299" s="579"/>
      <c r="IGA299" s="581"/>
      <c r="IGB299" s="163"/>
      <c r="IGC299" s="163"/>
      <c r="IGD299" s="579"/>
      <c r="IGE299" s="581"/>
      <c r="IGF299" s="163"/>
      <c r="IGG299" s="163"/>
      <c r="IGH299" s="579"/>
      <c r="IGI299" s="581"/>
      <c r="IGJ299" s="163"/>
      <c r="IGK299" s="163"/>
      <c r="IGL299" s="579"/>
      <c r="IGM299" s="581"/>
      <c r="IGN299" s="163"/>
      <c r="IGO299" s="163"/>
      <c r="IGP299" s="579"/>
      <c r="IGQ299" s="581"/>
      <c r="IGR299" s="163"/>
      <c r="IGS299" s="163"/>
      <c r="IGT299" s="579"/>
      <c r="IGU299" s="581"/>
      <c r="IGV299" s="163"/>
      <c r="IGW299" s="163"/>
      <c r="IGX299" s="579"/>
      <c r="IGY299" s="581"/>
      <c r="IGZ299" s="163"/>
      <c r="IHA299" s="163"/>
      <c r="IHB299" s="579"/>
      <c r="IHC299" s="581"/>
      <c r="IHD299" s="163"/>
      <c r="IHE299" s="163"/>
      <c r="IHF299" s="579"/>
      <c r="IHG299" s="581"/>
      <c r="IHH299" s="163"/>
      <c r="IHI299" s="163"/>
      <c r="IHJ299" s="579"/>
      <c r="IHK299" s="581"/>
      <c r="IHL299" s="163"/>
      <c r="IHM299" s="163"/>
      <c r="IHN299" s="579"/>
      <c r="IHO299" s="581"/>
      <c r="IHP299" s="163"/>
      <c r="IHQ299" s="163"/>
      <c r="IHR299" s="579"/>
      <c r="IHS299" s="581"/>
      <c r="IHT299" s="163"/>
      <c r="IHU299" s="163"/>
      <c r="IHV299" s="579"/>
      <c r="IHW299" s="581"/>
      <c r="IHX299" s="163"/>
      <c r="IHY299" s="163"/>
      <c r="IHZ299" s="579"/>
      <c r="IIA299" s="581"/>
      <c r="IIB299" s="163"/>
      <c r="IIC299" s="163"/>
      <c r="IID299" s="579"/>
      <c r="IIE299" s="581"/>
      <c r="IIF299" s="163"/>
      <c r="IIG299" s="163"/>
      <c r="IIH299" s="579"/>
      <c r="III299" s="581"/>
      <c r="IIJ299" s="163"/>
      <c r="IIK299" s="163"/>
      <c r="IIL299" s="579"/>
      <c r="IIM299" s="581"/>
      <c r="IIN299" s="163"/>
      <c r="IIO299" s="163"/>
      <c r="IIP299" s="579"/>
      <c r="IIQ299" s="581"/>
      <c r="IIR299" s="163"/>
      <c r="IIS299" s="163"/>
      <c r="IIT299" s="579"/>
      <c r="IIU299" s="581"/>
      <c r="IIV299" s="163"/>
      <c r="IIW299" s="163"/>
      <c r="IIX299" s="579"/>
      <c r="IIY299" s="581"/>
      <c r="IIZ299" s="163"/>
      <c r="IJA299" s="163"/>
      <c r="IJB299" s="579"/>
      <c r="IJC299" s="581"/>
      <c r="IJD299" s="163"/>
      <c r="IJE299" s="163"/>
      <c r="IJF299" s="579"/>
      <c r="IJG299" s="581"/>
      <c r="IJH299" s="163"/>
      <c r="IJI299" s="163"/>
      <c r="IJJ299" s="579"/>
      <c r="IJK299" s="581"/>
      <c r="IJL299" s="163"/>
      <c r="IJM299" s="163"/>
      <c r="IJN299" s="579"/>
      <c r="IJO299" s="581"/>
      <c r="IJP299" s="163"/>
      <c r="IJQ299" s="163"/>
      <c r="IJR299" s="579"/>
      <c r="IJS299" s="581"/>
      <c r="IJT299" s="163"/>
      <c r="IJU299" s="163"/>
      <c r="IJV299" s="579"/>
      <c r="IJW299" s="581"/>
      <c r="IJX299" s="163"/>
      <c r="IJY299" s="163"/>
      <c r="IJZ299" s="579"/>
      <c r="IKA299" s="581"/>
      <c r="IKB299" s="163"/>
      <c r="IKC299" s="163"/>
      <c r="IKD299" s="579"/>
      <c r="IKE299" s="581"/>
      <c r="IKF299" s="163"/>
      <c r="IKG299" s="163"/>
      <c r="IKH299" s="579"/>
      <c r="IKI299" s="581"/>
      <c r="IKJ299" s="163"/>
      <c r="IKK299" s="163"/>
      <c r="IKL299" s="579"/>
      <c r="IKM299" s="581"/>
      <c r="IKN299" s="163"/>
      <c r="IKO299" s="163"/>
      <c r="IKP299" s="579"/>
      <c r="IKQ299" s="581"/>
      <c r="IKR299" s="163"/>
      <c r="IKS299" s="163"/>
      <c r="IKT299" s="579"/>
      <c r="IKU299" s="581"/>
      <c r="IKV299" s="163"/>
      <c r="IKW299" s="163"/>
      <c r="IKX299" s="579"/>
      <c r="IKY299" s="581"/>
      <c r="IKZ299" s="163"/>
      <c r="ILA299" s="163"/>
      <c r="ILB299" s="579"/>
      <c r="ILC299" s="581"/>
      <c r="ILD299" s="163"/>
      <c r="ILE299" s="163"/>
      <c r="ILF299" s="579"/>
      <c r="ILG299" s="581"/>
      <c r="ILH299" s="163"/>
      <c r="ILI299" s="163"/>
      <c r="ILJ299" s="579"/>
      <c r="ILK299" s="581"/>
      <c r="ILL299" s="163"/>
      <c r="ILM299" s="163"/>
      <c r="ILN299" s="579"/>
      <c r="ILO299" s="581"/>
      <c r="ILP299" s="163"/>
      <c r="ILQ299" s="163"/>
      <c r="ILR299" s="579"/>
      <c r="ILS299" s="581"/>
      <c r="ILT299" s="163"/>
      <c r="ILU299" s="163"/>
      <c r="ILV299" s="579"/>
      <c r="ILW299" s="581"/>
      <c r="ILX299" s="163"/>
      <c r="ILY299" s="163"/>
      <c r="ILZ299" s="579"/>
      <c r="IMA299" s="581"/>
      <c r="IMB299" s="163"/>
      <c r="IMC299" s="163"/>
      <c r="IMD299" s="579"/>
      <c r="IME299" s="581"/>
      <c r="IMF299" s="163"/>
      <c r="IMG299" s="163"/>
      <c r="IMH299" s="579"/>
      <c r="IMI299" s="581"/>
      <c r="IMJ299" s="163"/>
      <c r="IMK299" s="163"/>
      <c r="IML299" s="579"/>
      <c r="IMM299" s="581"/>
      <c r="IMN299" s="163"/>
      <c r="IMO299" s="163"/>
      <c r="IMP299" s="579"/>
      <c r="IMQ299" s="581"/>
      <c r="IMR299" s="163"/>
      <c r="IMS299" s="163"/>
      <c r="IMT299" s="579"/>
      <c r="IMU299" s="581"/>
      <c r="IMV299" s="163"/>
      <c r="IMW299" s="163"/>
      <c r="IMX299" s="579"/>
      <c r="IMY299" s="581"/>
      <c r="IMZ299" s="163"/>
      <c r="INA299" s="163"/>
      <c r="INB299" s="579"/>
      <c r="INC299" s="581"/>
      <c r="IND299" s="163"/>
      <c r="INE299" s="163"/>
      <c r="INF299" s="579"/>
      <c r="ING299" s="581"/>
      <c r="INH299" s="163"/>
      <c r="INI299" s="163"/>
      <c r="INJ299" s="579"/>
      <c r="INK299" s="581"/>
      <c r="INL299" s="163"/>
      <c r="INM299" s="163"/>
      <c r="INN299" s="579"/>
      <c r="INO299" s="581"/>
      <c r="INP299" s="163"/>
      <c r="INQ299" s="163"/>
      <c r="INR299" s="579"/>
      <c r="INS299" s="581"/>
      <c r="INT299" s="163"/>
      <c r="INU299" s="163"/>
      <c r="INV299" s="579"/>
      <c r="INW299" s="581"/>
      <c r="INX299" s="163"/>
      <c r="INY299" s="163"/>
      <c r="INZ299" s="579"/>
      <c r="IOA299" s="581"/>
      <c r="IOB299" s="163"/>
      <c r="IOC299" s="163"/>
      <c r="IOD299" s="579"/>
      <c r="IOE299" s="581"/>
      <c r="IOF299" s="163"/>
      <c r="IOG299" s="163"/>
      <c r="IOH299" s="579"/>
      <c r="IOI299" s="581"/>
      <c r="IOJ299" s="163"/>
      <c r="IOK299" s="163"/>
      <c r="IOL299" s="579"/>
      <c r="IOM299" s="581"/>
      <c r="ION299" s="163"/>
      <c r="IOO299" s="163"/>
      <c r="IOP299" s="579"/>
      <c r="IOQ299" s="581"/>
      <c r="IOR299" s="163"/>
      <c r="IOS299" s="163"/>
      <c r="IOT299" s="579"/>
      <c r="IOU299" s="581"/>
      <c r="IOV299" s="163"/>
      <c r="IOW299" s="163"/>
      <c r="IOX299" s="579"/>
      <c r="IOY299" s="581"/>
      <c r="IOZ299" s="163"/>
      <c r="IPA299" s="163"/>
      <c r="IPB299" s="579"/>
      <c r="IPC299" s="581"/>
      <c r="IPD299" s="163"/>
      <c r="IPE299" s="163"/>
      <c r="IPF299" s="579"/>
      <c r="IPG299" s="581"/>
      <c r="IPH299" s="163"/>
      <c r="IPI299" s="163"/>
      <c r="IPJ299" s="579"/>
      <c r="IPK299" s="581"/>
      <c r="IPL299" s="163"/>
      <c r="IPM299" s="163"/>
      <c r="IPN299" s="579"/>
      <c r="IPO299" s="581"/>
      <c r="IPP299" s="163"/>
      <c r="IPQ299" s="163"/>
      <c r="IPR299" s="579"/>
      <c r="IPS299" s="581"/>
      <c r="IPT299" s="163"/>
      <c r="IPU299" s="163"/>
      <c r="IPV299" s="579"/>
      <c r="IPW299" s="581"/>
      <c r="IPX299" s="163"/>
      <c r="IPY299" s="163"/>
      <c r="IPZ299" s="579"/>
      <c r="IQA299" s="581"/>
      <c r="IQB299" s="163"/>
      <c r="IQC299" s="163"/>
      <c r="IQD299" s="579"/>
      <c r="IQE299" s="581"/>
      <c r="IQF299" s="163"/>
      <c r="IQG299" s="163"/>
      <c r="IQH299" s="579"/>
      <c r="IQI299" s="581"/>
      <c r="IQJ299" s="163"/>
      <c r="IQK299" s="163"/>
      <c r="IQL299" s="579"/>
      <c r="IQM299" s="581"/>
      <c r="IQN299" s="163"/>
      <c r="IQO299" s="163"/>
      <c r="IQP299" s="579"/>
      <c r="IQQ299" s="581"/>
      <c r="IQR299" s="163"/>
      <c r="IQS299" s="163"/>
      <c r="IQT299" s="579"/>
      <c r="IQU299" s="581"/>
      <c r="IQV299" s="163"/>
      <c r="IQW299" s="163"/>
      <c r="IQX299" s="579"/>
      <c r="IQY299" s="581"/>
      <c r="IQZ299" s="163"/>
      <c r="IRA299" s="163"/>
      <c r="IRB299" s="579"/>
      <c r="IRC299" s="581"/>
      <c r="IRD299" s="163"/>
      <c r="IRE299" s="163"/>
      <c r="IRF299" s="579"/>
      <c r="IRG299" s="581"/>
      <c r="IRH299" s="163"/>
      <c r="IRI299" s="163"/>
      <c r="IRJ299" s="579"/>
      <c r="IRK299" s="581"/>
      <c r="IRL299" s="163"/>
      <c r="IRM299" s="163"/>
      <c r="IRN299" s="579"/>
      <c r="IRO299" s="581"/>
      <c r="IRP299" s="163"/>
      <c r="IRQ299" s="163"/>
      <c r="IRR299" s="579"/>
      <c r="IRS299" s="581"/>
      <c r="IRT299" s="163"/>
      <c r="IRU299" s="163"/>
      <c r="IRV299" s="579"/>
      <c r="IRW299" s="581"/>
      <c r="IRX299" s="163"/>
      <c r="IRY299" s="163"/>
      <c r="IRZ299" s="579"/>
      <c r="ISA299" s="581"/>
      <c r="ISB299" s="163"/>
      <c r="ISC299" s="163"/>
      <c r="ISD299" s="579"/>
      <c r="ISE299" s="581"/>
      <c r="ISF299" s="163"/>
      <c r="ISG299" s="163"/>
      <c r="ISH299" s="579"/>
      <c r="ISI299" s="581"/>
      <c r="ISJ299" s="163"/>
      <c r="ISK299" s="163"/>
      <c r="ISL299" s="579"/>
      <c r="ISM299" s="581"/>
      <c r="ISN299" s="163"/>
      <c r="ISO299" s="163"/>
      <c r="ISP299" s="579"/>
      <c r="ISQ299" s="581"/>
      <c r="ISR299" s="163"/>
      <c r="ISS299" s="163"/>
      <c r="IST299" s="579"/>
      <c r="ISU299" s="581"/>
      <c r="ISV299" s="163"/>
      <c r="ISW299" s="163"/>
      <c r="ISX299" s="579"/>
      <c r="ISY299" s="581"/>
      <c r="ISZ299" s="163"/>
      <c r="ITA299" s="163"/>
      <c r="ITB299" s="579"/>
      <c r="ITC299" s="581"/>
      <c r="ITD299" s="163"/>
      <c r="ITE299" s="163"/>
      <c r="ITF299" s="579"/>
      <c r="ITG299" s="581"/>
      <c r="ITH299" s="163"/>
      <c r="ITI299" s="163"/>
      <c r="ITJ299" s="579"/>
      <c r="ITK299" s="581"/>
      <c r="ITL299" s="163"/>
      <c r="ITM299" s="163"/>
      <c r="ITN299" s="579"/>
      <c r="ITO299" s="581"/>
      <c r="ITP299" s="163"/>
      <c r="ITQ299" s="163"/>
      <c r="ITR299" s="579"/>
      <c r="ITS299" s="581"/>
      <c r="ITT299" s="163"/>
      <c r="ITU299" s="163"/>
      <c r="ITV299" s="579"/>
      <c r="ITW299" s="581"/>
      <c r="ITX299" s="163"/>
      <c r="ITY299" s="163"/>
      <c r="ITZ299" s="579"/>
      <c r="IUA299" s="581"/>
      <c r="IUB299" s="163"/>
      <c r="IUC299" s="163"/>
      <c r="IUD299" s="579"/>
      <c r="IUE299" s="581"/>
      <c r="IUF299" s="163"/>
      <c r="IUG299" s="163"/>
      <c r="IUH299" s="579"/>
      <c r="IUI299" s="581"/>
      <c r="IUJ299" s="163"/>
      <c r="IUK299" s="163"/>
      <c r="IUL299" s="579"/>
      <c r="IUM299" s="581"/>
      <c r="IUN299" s="163"/>
      <c r="IUO299" s="163"/>
      <c r="IUP299" s="579"/>
      <c r="IUQ299" s="581"/>
      <c r="IUR299" s="163"/>
      <c r="IUS299" s="163"/>
      <c r="IUT299" s="579"/>
      <c r="IUU299" s="581"/>
      <c r="IUV299" s="163"/>
      <c r="IUW299" s="163"/>
      <c r="IUX299" s="579"/>
      <c r="IUY299" s="581"/>
      <c r="IUZ299" s="163"/>
      <c r="IVA299" s="163"/>
      <c r="IVB299" s="579"/>
      <c r="IVC299" s="581"/>
      <c r="IVD299" s="163"/>
      <c r="IVE299" s="163"/>
      <c r="IVF299" s="579"/>
      <c r="IVG299" s="581"/>
      <c r="IVH299" s="163"/>
      <c r="IVI299" s="163"/>
      <c r="IVJ299" s="579"/>
      <c r="IVK299" s="581"/>
      <c r="IVL299" s="163"/>
      <c r="IVM299" s="163"/>
      <c r="IVN299" s="579"/>
      <c r="IVO299" s="581"/>
      <c r="IVP299" s="163"/>
      <c r="IVQ299" s="163"/>
      <c r="IVR299" s="579"/>
      <c r="IVS299" s="581"/>
      <c r="IVT299" s="163"/>
      <c r="IVU299" s="163"/>
      <c r="IVV299" s="579"/>
      <c r="IVW299" s="581"/>
      <c r="IVX299" s="163"/>
      <c r="IVY299" s="163"/>
      <c r="IVZ299" s="579"/>
      <c r="IWA299" s="581"/>
      <c r="IWB299" s="163"/>
      <c r="IWC299" s="163"/>
      <c r="IWD299" s="579"/>
      <c r="IWE299" s="581"/>
      <c r="IWF299" s="163"/>
      <c r="IWG299" s="163"/>
      <c r="IWH299" s="579"/>
      <c r="IWI299" s="581"/>
      <c r="IWJ299" s="163"/>
      <c r="IWK299" s="163"/>
      <c r="IWL299" s="579"/>
      <c r="IWM299" s="581"/>
      <c r="IWN299" s="163"/>
      <c r="IWO299" s="163"/>
      <c r="IWP299" s="579"/>
      <c r="IWQ299" s="581"/>
      <c r="IWR299" s="163"/>
      <c r="IWS299" s="163"/>
      <c r="IWT299" s="579"/>
      <c r="IWU299" s="581"/>
      <c r="IWV299" s="163"/>
      <c r="IWW299" s="163"/>
      <c r="IWX299" s="579"/>
      <c r="IWY299" s="581"/>
      <c r="IWZ299" s="163"/>
      <c r="IXA299" s="163"/>
      <c r="IXB299" s="579"/>
      <c r="IXC299" s="581"/>
      <c r="IXD299" s="163"/>
      <c r="IXE299" s="163"/>
      <c r="IXF299" s="579"/>
      <c r="IXG299" s="581"/>
      <c r="IXH299" s="163"/>
      <c r="IXI299" s="163"/>
      <c r="IXJ299" s="579"/>
      <c r="IXK299" s="581"/>
      <c r="IXL299" s="163"/>
      <c r="IXM299" s="163"/>
      <c r="IXN299" s="579"/>
      <c r="IXO299" s="581"/>
      <c r="IXP299" s="163"/>
      <c r="IXQ299" s="163"/>
      <c r="IXR299" s="579"/>
      <c r="IXS299" s="581"/>
      <c r="IXT299" s="163"/>
      <c r="IXU299" s="163"/>
      <c r="IXV299" s="579"/>
      <c r="IXW299" s="581"/>
      <c r="IXX299" s="163"/>
      <c r="IXY299" s="163"/>
      <c r="IXZ299" s="579"/>
      <c r="IYA299" s="581"/>
      <c r="IYB299" s="163"/>
      <c r="IYC299" s="163"/>
      <c r="IYD299" s="579"/>
      <c r="IYE299" s="581"/>
      <c r="IYF299" s="163"/>
      <c r="IYG299" s="163"/>
      <c r="IYH299" s="579"/>
      <c r="IYI299" s="581"/>
      <c r="IYJ299" s="163"/>
      <c r="IYK299" s="163"/>
      <c r="IYL299" s="579"/>
      <c r="IYM299" s="581"/>
      <c r="IYN299" s="163"/>
      <c r="IYO299" s="163"/>
      <c r="IYP299" s="579"/>
      <c r="IYQ299" s="581"/>
      <c r="IYR299" s="163"/>
      <c r="IYS299" s="163"/>
      <c r="IYT299" s="579"/>
      <c r="IYU299" s="581"/>
      <c r="IYV299" s="163"/>
      <c r="IYW299" s="163"/>
      <c r="IYX299" s="579"/>
      <c r="IYY299" s="581"/>
      <c r="IYZ299" s="163"/>
      <c r="IZA299" s="163"/>
      <c r="IZB299" s="579"/>
      <c r="IZC299" s="581"/>
      <c r="IZD299" s="163"/>
      <c r="IZE299" s="163"/>
      <c r="IZF299" s="579"/>
      <c r="IZG299" s="581"/>
      <c r="IZH299" s="163"/>
      <c r="IZI299" s="163"/>
      <c r="IZJ299" s="579"/>
      <c r="IZK299" s="581"/>
      <c r="IZL299" s="163"/>
      <c r="IZM299" s="163"/>
      <c r="IZN299" s="579"/>
      <c r="IZO299" s="581"/>
      <c r="IZP299" s="163"/>
      <c r="IZQ299" s="163"/>
      <c r="IZR299" s="579"/>
      <c r="IZS299" s="581"/>
      <c r="IZT299" s="163"/>
      <c r="IZU299" s="163"/>
      <c r="IZV299" s="579"/>
      <c r="IZW299" s="581"/>
      <c r="IZX299" s="163"/>
      <c r="IZY299" s="163"/>
      <c r="IZZ299" s="579"/>
      <c r="JAA299" s="581"/>
      <c r="JAB299" s="163"/>
      <c r="JAC299" s="163"/>
      <c r="JAD299" s="579"/>
      <c r="JAE299" s="581"/>
      <c r="JAF299" s="163"/>
      <c r="JAG299" s="163"/>
      <c r="JAH299" s="579"/>
      <c r="JAI299" s="581"/>
      <c r="JAJ299" s="163"/>
      <c r="JAK299" s="163"/>
      <c r="JAL299" s="579"/>
      <c r="JAM299" s="581"/>
      <c r="JAN299" s="163"/>
      <c r="JAO299" s="163"/>
      <c r="JAP299" s="579"/>
      <c r="JAQ299" s="581"/>
      <c r="JAR299" s="163"/>
      <c r="JAS299" s="163"/>
      <c r="JAT299" s="579"/>
      <c r="JAU299" s="581"/>
      <c r="JAV299" s="163"/>
      <c r="JAW299" s="163"/>
      <c r="JAX299" s="579"/>
      <c r="JAY299" s="581"/>
      <c r="JAZ299" s="163"/>
      <c r="JBA299" s="163"/>
      <c r="JBB299" s="579"/>
      <c r="JBC299" s="581"/>
      <c r="JBD299" s="163"/>
      <c r="JBE299" s="163"/>
      <c r="JBF299" s="579"/>
      <c r="JBG299" s="581"/>
      <c r="JBH299" s="163"/>
      <c r="JBI299" s="163"/>
      <c r="JBJ299" s="579"/>
      <c r="JBK299" s="581"/>
      <c r="JBL299" s="163"/>
      <c r="JBM299" s="163"/>
      <c r="JBN299" s="579"/>
      <c r="JBO299" s="581"/>
      <c r="JBP299" s="163"/>
      <c r="JBQ299" s="163"/>
      <c r="JBR299" s="579"/>
      <c r="JBS299" s="581"/>
      <c r="JBT299" s="163"/>
      <c r="JBU299" s="163"/>
      <c r="JBV299" s="579"/>
      <c r="JBW299" s="581"/>
      <c r="JBX299" s="163"/>
      <c r="JBY299" s="163"/>
      <c r="JBZ299" s="579"/>
      <c r="JCA299" s="581"/>
      <c r="JCB299" s="163"/>
      <c r="JCC299" s="163"/>
      <c r="JCD299" s="579"/>
      <c r="JCE299" s="581"/>
      <c r="JCF299" s="163"/>
      <c r="JCG299" s="163"/>
      <c r="JCH299" s="579"/>
      <c r="JCI299" s="581"/>
      <c r="JCJ299" s="163"/>
      <c r="JCK299" s="163"/>
      <c r="JCL299" s="579"/>
      <c r="JCM299" s="581"/>
      <c r="JCN299" s="163"/>
      <c r="JCO299" s="163"/>
      <c r="JCP299" s="579"/>
      <c r="JCQ299" s="581"/>
      <c r="JCR299" s="163"/>
      <c r="JCS299" s="163"/>
      <c r="JCT299" s="579"/>
      <c r="JCU299" s="581"/>
      <c r="JCV299" s="163"/>
      <c r="JCW299" s="163"/>
      <c r="JCX299" s="579"/>
      <c r="JCY299" s="581"/>
      <c r="JCZ299" s="163"/>
      <c r="JDA299" s="163"/>
      <c r="JDB299" s="579"/>
      <c r="JDC299" s="581"/>
      <c r="JDD299" s="163"/>
      <c r="JDE299" s="163"/>
      <c r="JDF299" s="579"/>
      <c r="JDG299" s="581"/>
      <c r="JDH299" s="163"/>
      <c r="JDI299" s="163"/>
      <c r="JDJ299" s="579"/>
      <c r="JDK299" s="581"/>
      <c r="JDL299" s="163"/>
      <c r="JDM299" s="163"/>
      <c r="JDN299" s="579"/>
      <c r="JDO299" s="581"/>
      <c r="JDP299" s="163"/>
      <c r="JDQ299" s="163"/>
      <c r="JDR299" s="579"/>
      <c r="JDS299" s="581"/>
      <c r="JDT299" s="163"/>
      <c r="JDU299" s="163"/>
      <c r="JDV299" s="579"/>
      <c r="JDW299" s="581"/>
      <c r="JDX299" s="163"/>
      <c r="JDY299" s="163"/>
      <c r="JDZ299" s="579"/>
      <c r="JEA299" s="581"/>
      <c r="JEB299" s="163"/>
      <c r="JEC299" s="163"/>
      <c r="JED299" s="579"/>
      <c r="JEE299" s="581"/>
      <c r="JEF299" s="163"/>
      <c r="JEG299" s="163"/>
      <c r="JEH299" s="579"/>
      <c r="JEI299" s="581"/>
      <c r="JEJ299" s="163"/>
      <c r="JEK299" s="163"/>
      <c r="JEL299" s="579"/>
      <c r="JEM299" s="581"/>
      <c r="JEN299" s="163"/>
      <c r="JEO299" s="163"/>
      <c r="JEP299" s="579"/>
      <c r="JEQ299" s="581"/>
      <c r="JER299" s="163"/>
      <c r="JES299" s="163"/>
      <c r="JET299" s="579"/>
      <c r="JEU299" s="581"/>
      <c r="JEV299" s="163"/>
      <c r="JEW299" s="163"/>
      <c r="JEX299" s="579"/>
      <c r="JEY299" s="581"/>
      <c r="JEZ299" s="163"/>
      <c r="JFA299" s="163"/>
      <c r="JFB299" s="579"/>
      <c r="JFC299" s="581"/>
      <c r="JFD299" s="163"/>
      <c r="JFE299" s="163"/>
      <c r="JFF299" s="579"/>
      <c r="JFG299" s="581"/>
      <c r="JFH299" s="163"/>
      <c r="JFI299" s="163"/>
      <c r="JFJ299" s="579"/>
      <c r="JFK299" s="581"/>
      <c r="JFL299" s="163"/>
      <c r="JFM299" s="163"/>
      <c r="JFN299" s="579"/>
      <c r="JFO299" s="581"/>
      <c r="JFP299" s="163"/>
      <c r="JFQ299" s="163"/>
      <c r="JFR299" s="579"/>
      <c r="JFS299" s="581"/>
      <c r="JFT299" s="163"/>
      <c r="JFU299" s="163"/>
      <c r="JFV299" s="579"/>
      <c r="JFW299" s="581"/>
      <c r="JFX299" s="163"/>
      <c r="JFY299" s="163"/>
      <c r="JFZ299" s="579"/>
      <c r="JGA299" s="581"/>
      <c r="JGB299" s="163"/>
      <c r="JGC299" s="163"/>
      <c r="JGD299" s="579"/>
      <c r="JGE299" s="581"/>
      <c r="JGF299" s="163"/>
      <c r="JGG299" s="163"/>
      <c r="JGH299" s="579"/>
      <c r="JGI299" s="581"/>
      <c r="JGJ299" s="163"/>
      <c r="JGK299" s="163"/>
      <c r="JGL299" s="579"/>
      <c r="JGM299" s="581"/>
      <c r="JGN299" s="163"/>
      <c r="JGO299" s="163"/>
      <c r="JGP299" s="579"/>
      <c r="JGQ299" s="581"/>
      <c r="JGR299" s="163"/>
      <c r="JGS299" s="163"/>
      <c r="JGT299" s="579"/>
      <c r="JGU299" s="581"/>
      <c r="JGV299" s="163"/>
      <c r="JGW299" s="163"/>
      <c r="JGX299" s="579"/>
      <c r="JGY299" s="581"/>
      <c r="JGZ299" s="163"/>
      <c r="JHA299" s="163"/>
      <c r="JHB299" s="579"/>
      <c r="JHC299" s="581"/>
      <c r="JHD299" s="163"/>
      <c r="JHE299" s="163"/>
      <c r="JHF299" s="579"/>
      <c r="JHG299" s="581"/>
      <c r="JHH299" s="163"/>
      <c r="JHI299" s="163"/>
      <c r="JHJ299" s="579"/>
      <c r="JHK299" s="581"/>
      <c r="JHL299" s="163"/>
      <c r="JHM299" s="163"/>
      <c r="JHN299" s="579"/>
      <c r="JHO299" s="581"/>
      <c r="JHP299" s="163"/>
      <c r="JHQ299" s="163"/>
      <c r="JHR299" s="579"/>
      <c r="JHS299" s="581"/>
      <c r="JHT299" s="163"/>
      <c r="JHU299" s="163"/>
      <c r="JHV299" s="579"/>
      <c r="JHW299" s="581"/>
      <c r="JHX299" s="163"/>
      <c r="JHY299" s="163"/>
      <c r="JHZ299" s="579"/>
      <c r="JIA299" s="581"/>
      <c r="JIB299" s="163"/>
      <c r="JIC299" s="163"/>
      <c r="JID299" s="579"/>
      <c r="JIE299" s="581"/>
      <c r="JIF299" s="163"/>
      <c r="JIG299" s="163"/>
      <c r="JIH299" s="579"/>
      <c r="JII299" s="581"/>
      <c r="JIJ299" s="163"/>
      <c r="JIK299" s="163"/>
      <c r="JIL299" s="579"/>
      <c r="JIM299" s="581"/>
      <c r="JIN299" s="163"/>
      <c r="JIO299" s="163"/>
      <c r="JIP299" s="579"/>
      <c r="JIQ299" s="581"/>
      <c r="JIR299" s="163"/>
      <c r="JIS299" s="163"/>
      <c r="JIT299" s="579"/>
      <c r="JIU299" s="581"/>
      <c r="JIV299" s="163"/>
      <c r="JIW299" s="163"/>
      <c r="JIX299" s="579"/>
      <c r="JIY299" s="581"/>
      <c r="JIZ299" s="163"/>
      <c r="JJA299" s="163"/>
      <c r="JJB299" s="579"/>
      <c r="JJC299" s="581"/>
      <c r="JJD299" s="163"/>
      <c r="JJE299" s="163"/>
      <c r="JJF299" s="579"/>
      <c r="JJG299" s="581"/>
      <c r="JJH299" s="163"/>
      <c r="JJI299" s="163"/>
      <c r="JJJ299" s="579"/>
      <c r="JJK299" s="581"/>
      <c r="JJL299" s="163"/>
      <c r="JJM299" s="163"/>
      <c r="JJN299" s="579"/>
      <c r="JJO299" s="581"/>
      <c r="JJP299" s="163"/>
      <c r="JJQ299" s="163"/>
      <c r="JJR299" s="579"/>
      <c r="JJS299" s="581"/>
      <c r="JJT299" s="163"/>
      <c r="JJU299" s="163"/>
      <c r="JJV299" s="579"/>
      <c r="JJW299" s="581"/>
      <c r="JJX299" s="163"/>
      <c r="JJY299" s="163"/>
      <c r="JJZ299" s="579"/>
      <c r="JKA299" s="581"/>
      <c r="JKB299" s="163"/>
      <c r="JKC299" s="163"/>
      <c r="JKD299" s="579"/>
      <c r="JKE299" s="581"/>
      <c r="JKF299" s="163"/>
      <c r="JKG299" s="163"/>
      <c r="JKH299" s="579"/>
      <c r="JKI299" s="581"/>
      <c r="JKJ299" s="163"/>
      <c r="JKK299" s="163"/>
      <c r="JKL299" s="579"/>
      <c r="JKM299" s="581"/>
      <c r="JKN299" s="163"/>
      <c r="JKO299" s="163"/>
      <c r="JKP299" s="579"/>
      <c r="JKQ299" s="581"/>
      <c r="JKR299" s="163"/>
      <c r="JKS299" s="163"/>
      <c r="JKT299" s="579"/>
      <c r="JKU299" s="581"/>
      <c r="JKV299" s="163"/>
      <c r="JKW299" s="163"/>
      <c r="JKX299" s="579"/>
      <c r="JKY299" s="581"/>
      <c r="JKZ299" s="163"/>
      <c r="JLA299" s="163"/>
      <c r="JLB299" s="579"/>
      <c r="JLC299" s="581"/>
      <c r="JLD299" s="163"/>
      <c r="JLE299" s="163"/>
      <c r="JLF299" s="579"/>
      <c r="JLG299" s="581"/>
      <c r="JLH299" s="163"/>
      <c r="JLI299" s="163"/>
      <c r="JLJ299" s="579"/>
      <c r="JLK299" s="581"/>
      <c r="JLL299" s="163"/>
      <c r="JLM299" s="163"/>
      <c r="JLN299" s="579"/>
      <c r="JLO299" s="581"/>
      <c r="JLP299" s="163"/>
      <c r="JLQ299" s="163"/>
      <c r="JLR299" s="579"/>
      <c r="JLS299" s="581"/>
      <c r="JLT299" s="163"/>
      <c r="JLU299" s="163"/>
      <c r="JLV299" s="579"/>
      <c r="JLW299" s="581"/>
      <c r="JLX299" s="163"/>
      <c r="JLY299" s="163"/>
      <c r="JLZ299" s="579"/>
      <c r="JMA299" s="581"/>
      <c r="JMB299" s="163"/>
      <c r="JMC299" s="163"/>
      <c r="JMD299" s="579"/>
      <c r="JME299" s="581"/>
      <c r="JMF299" s="163"/>
      <c r="JMG299" s="163"/>
      <c r="JMH299" s="579"/>
      <c r="JMI299" s="581"/>
      <c r="JMJ299" s="163"/>
      <c r="JMK299" s="163"/>
      <c r="JML299" s="579"/>
      <c r="JMM299" s="581"/>
      <c r="JMN299" s="163"/>
      <c r="JMO299" s="163"/>
      <c r="JMP299" s="579"/>
      <c r="JMQ299" s="581"/>
      <c r="JMR299" s="163"/>
      <c r="JMS299" s="163"/>
      <c r="JMT299" s="579"/>
      <c r="JMU299" s="581"/>
      <c r="JMV299" s="163"/>
      <c r="JMW299" s="163"/>
      <c r="JMX299" s="579"/>
      <c r="JMY299" s="581"/>
      <c r="JMZ299" s="163"/>
      <c r="JNA299" s="163"/>
      <c r="JNB299" s="579"/>
      <c r="JNC299" s="581"/>
      <c r="JND299" s="163"/>
      <c r="JNE299" s="163"/>
      <c r="JNF299" s="579"/>
      <c r="JNG299" s="581"/>
      <c r="JNH299" s="163"/>
      <c r="JNI299" s="163"/>
      <c r="JNJ299" s="579"/>
      <c r="JNK299" s="581"/>
      <c r="JNL299" s="163"/>
      <c r="JNM299" s="163"/>
      <c r="JNN299" s="579"/>
      <c r="JNO299" s="581"/>
      <c r="JNP299" s="163"/>
      <c r="JNQ299" s="163"/>
      <c r="JNR299" s="579"/>
      <c r="JNS299" s="581"/>
      <c r="JNT299" s="163"/>
      <c r="JNU299" s="163"/>
      <c r="JNV299" s="579"/>
      <c r="JNW299" s="581"/>
      <c r="JNX299" s="163"/>
      <c r="JNY299" s="163"/>
      <c r="JNZ299" s="579"/>
      <c r="JOA299" s="581"/>
      <c r="JOB299" s="163"/>
      <c r="JOC299" s="163"/>
      <c r="JOD299" s="579"/>
      <c r="JOE299" s="581"/>
      <c r="JOF299" s="163"/>
      <c r="JOG299" s="163"/>
      <c r="JOH299" s="579"/>
      <c r="JOI299" s="581"/>
      <c r="JOJ299" s="163"/>
      <c r="JOK299" s="163"/>
      <c r="JOL299" s="579"/>
      <c r="JOM299" s="581"/>
      <c r="JON299" s="163"/>
      <c r="JOO299" s="163"/>
      <c r="JOP299" s="579"/>
      <c r="JOQ299" s="581"/>
      <c r="JOR299" s="163"/>
      <c r="JOS299" s="163"/>
      <c r="JOT299" s="579"/>
      <c r="JOU299" s="581"/>
      <c r="JOV299" s="163"/>
      <c r="JOW299" s="163"/>
      <c r="JOX299" s="579"/>
      <c r="JOY299" s="581"/>
      <c r="JOZ299" s="163"/>
      <c r="JPA299" s="163"/>
      <c r="JPB299" s="579"/>
      <c r="JPC299" s="581"/>
      <c r="JPD299" s="163"/>
      <c r="JPE299" s="163"/>
      <c r="JPF299" s="579"/>
      <c r="JPG299" s="581"/>
      <c r="JPH299" s="163"/>
      <c r="JPI299" s="163"/>
      <c r="JPJ299" s="579"/>
      <c r="JPK299" s="581"/>
      <c r="JPL299" s="163"/>
      <c r="JPM299" s="163"/>
      <c r="JPN299" s="579"/>
      <c r="JPO299" s="581"/>
      <c r="JPP299" s="163"/>
      <c r="JPQ299" s="163"/>
      <c r="JPR299" s="579"/>
      <c r="JPS299" s="581"/>
      <c r="JPT299" s="163"/>
      <c r="JPU299" s="163"/>
      <c r="JPV299" s="579"/>
      <c r="JPW299" s="581"/>
      <c r="JPX299" s="163"/>
      <c r="JPY299" s="163"/>
      <c r="JPZ299" s="579"/>
      <c r="JQA299" s="581"/>
      <c r="JQB299" s="163"/>
      <c r="JQC299" s="163"/>
      <c r="JQD299" s="579"/>
      <c r="JQE299" s="581"/>
      <c r="JQF299" s="163"/>
      <c r="JQG299" s="163"/>
      <c r="JQH299" s="579"/>
      <c r="JQI299" s="581"/>
      <c r="JQJ299" s="163"/>
      <c r="JQK299" s="163"/>
      <c r="JQL299" s="579"/>
      <c r="JQM299" s="581"/>
      <c r="JQN299" s="163"/>
      <c r="JQO299" s="163"/>
      <c r="JQP299" s="579"/>
      <c r="JQQ299" s="581"/>
      <c r="JQR299" s="163"/>
      <c r="JQS299" s="163"/>
      <c r="JQT299" s="579"/>
      <c r="JQU299" s="581"/>
      <c r="JQV299" s="163"/>
      <c r="JQW299" s="163"/>
      <c r="JQX299" s="579"/>
      <c r="JQY299" s="581"/>
      <c r="JQZ299" s="163"/>
      <c r="JRA299" s="163"/>
      <c r="JRB299" s="579"/>
      <c r="JRC299" s="581"/>
      <c r="JRD299" s="163"/>
      <c r="JRE299" s="163"/>
      <c r="JRF299" s="579"/>
      <c r="JRG299" s="581"/>
      <c r="JRH299" s="163"/>
      <c r="JRI299" s="163"/>
      <c r="JRJ299" s="579"/>
      <c r="JRK299" s="581"/>
      <c r="JRL299" s="163"/>
      <c r="JRM299" s="163"/>
      <c r="JRN299" s="579"/>
      <c r="JRO299" s="581"/>
      <c r="JRP299" s="163"/>
      <c r="JRQ299" s="163"/>
      <c r="JRR299" s="579"/>
      <c r="JRS299" s="581"/>
      <c r="JRT299" s="163"/>
      <c r="JRU299" s="163"/>
      <c r="JRV299" s="579"/>
      <c r="JRW299" s="581"/>
      <c r="JRX299" s="163"/>
      <c r="JRY299" s="163"/>
      <c r="JRZ299" s="579"/>
      <c r="JSA299" s="581"/>
      <c r="JSB299" s="163"/>
      <c r="JSC299" s="163"/>
      <c r="JSD299" s="579"/>
      <c r="JSE299" s="581"/>
      <c r="JSF299" s="163"/>
      <c r="JSG299" s="163"/>
      <c r="JSH299" s="579"/>
      <c r="JSI299" s="581"/>
      <c r="JSJ299" s="163"/>
      <c r="JSK299" s="163"/>
      <c r="JSL299" s="579"/>
      <c r="JSM299" s="581"/>
      <c r="JSN299" s="163"/>
      <c r="JSO299" s="163"/>
      <c r="JSP299" s="579"/>
      <c r="JSQ299" s="581"/>
      <c r="JSR299" s="163"/>
      <c r="JSS299" s="163"/>
      <c r="JST299" s="579"/>
      <c r="JSU299" s="581"/>
      <c r="JSV299" s="163"/>
      <c r="JSW299" s="163"/>
      <c r="JSX299" s="579"/>
      <c r="JSY299" s="581"/>
      <c r="JSZ299" s="163"/>
      <c r="JTA299" s="163"/>
      <c r="JTB299" s="579"/>
      <c r="JTC299" s="581"/>
      <c r="JTD299" s="163"/>
      <c r="JTE299" s="163"/>
      <c r="JTF299" s="579"/>
      <c r="JTG299" s="581"/>
      <c r="JTH299" s="163"/>
      <c r="JTI299" s="163"/>
      <c r="JTJ299" s="579"/>
      <c r="JTK299" s="581"/>
      <c r="JTL299" s="163"/>
      <c r="JTM299" s="163"/>
      <c r="JTN299" s="579"/>
      <c r="JTO299" s="581"/>
      <c r="JTP299" s="163"/>
      <c r="JTQ299" s="163"/>
      <c r="JTR299" s="579"/>
      <c r="JTS299" s="581"/>
      <c r="JTT299" s="163"/>
      <c r="JTU299" s="163"/>
      <c r="JTV299" s="579"/>
      <c r="JTW299" s="581"/>
      <c r="JTX299" s="163"/>
      <c r="JTY299" s="163"/>
      <c r="JTZ299" s="579"/>
      <c r="JUA299" s="581"/>
      <c r="JUB299" s="163"/>
      <c r="JUC299" s="163"/>
      <c r="JUD299" s="579"/>
      <c r="JUE299" s="581"/>
      <c r="JUF299" s="163"/>
      <c r="JUG299" s="163"/>
      <c r="JUH299" s="579"/>
      <c r="JUI299" s="581"/>
      <c r="JUJ299" s="163"/>
      <c r="JUK299" s="163"/>
      <c r="JUL299" s="579"/>
      <c r="JUM299" s="581"/>
      <c r="JUN299" s="163"/>
      <c r="JUO299" s="163"/>
      <c r="JUP299" s="579"/>
      <c r="JUQ299" s="581"/>
      <c r="JUR299" s="163"/>
      <c r="JUS299" s="163"/>
      <c r="JUT299" s="579"/>
      <c r="JUU299" s="581"/>
      <c r="JUV299" s="163"/>
      <c r="JUW299" s="163"/>
      <c r="JUX299" s="579"/>
      <c r="JUY299" s="581"/>
      <c r="JUZ299" s="163"/>
      <c r="JVA299" s="163"/>
      <c r="JVB299" s="579"/>
      <c r="JVC299" s="581"/>
      <c r="JVD299" s="163"/>
      <c r="JVE299" s="163"/>
      <c r="JVF299" s="579"/>
      <c r="JVG299" s="581"/>
      <c r="JVH299" s="163"/>
      <c r="JVI299" s="163"/>
      <c r="JVJ299" s="579"/>
      <c r="JVK299" s="581"/>
      <c r="JVL299" s="163"/>
      <c r="JVM299" s="163"/>
      <c r="JVN299" s="579"/>
      <c r="JVO299" s="581"/>
      <c r="JVP299" s="163"/>
      <c r="JVQ299" s="163"/>
      <c r="JVR299" s="579"/>
      <c r="JVS299" s="581"/>
      <c r="JVT299" s="163"/>
      <c r="JVU299" s="163"/>
      <c r="JVV299" s="579"/>
      <c r="JVW299" s="581"/>
      <c r="JVX299" s="163"/>
      <c r="JVY299" s="163"/>
      <c r="JVZ299" s="579"/>
      <c r="JWA299" s="581"/>
      <c r="JWB299" s="163"/>
      <c r="JWC299" s="163"/>
      <c r="JWD299" s="579"/>
      <c r="JWE299" s="581"/>
      <c r="JWF299" s="163"/>
      <c r="JWG299" s="163"/>
      <c r="JWH299" s="579"/>
      <c r="JWI299" s="581"/>
      <c r="JWJ299" s="163"/>
      <c r="JWK299" s="163"/>
      <c r="JWL299" s="579"/>
      <c r="JWM299" s="581"/>
      <c r="JWN299" s="163"/>
      <c r="JWO299" s="163"/>
      <c r="JWP299" s="579"/>
      <c r="JWQ299" s="581"/>
      <c r="JWR299" s="163"/>
      <c r="JWS299" s="163"/>
      <c r="JWT299" s="579"/>
      <c r="JWU299" s="581"/>
      <c r="JWV299" s="163"/>
      <c r="JWW299" s="163"/>
      <c r="JWX299" s="579"/>
      <c r="JWY299" s="581"/>
      <c r="JWZ299" s="163"/>
      <c r="JXA299" s="163"/>
      <c r="JXB299" s="579"/>
      <c r="JXC299" s="581"/>
      <c r="JXD299" s="163"/>
      <c r="JXE299" s="163"/>
      <c r="JXF299" s="579"/>
      <c r="JXG299" s="581"/>
      <c r="JXH299" s="163"/>
      <c r="JXI299" s="163"/>
      <c r="JXJ299" s="579"/>
      <c r="JXK299" s="581"/>
      <c r="JXL299" s="163"/>
      <c r="JXM299" s="163"/>
      <c r="JXN299" s="579"/>
      <c r="JXO299" s="581"/>
      <c r="JXP299" s="163"/>
      <c r="JXQ299" s="163"/>
      <c r="JXR299" s="579"/>
      <c r="JXS299" s="581"/>
      <c r="JXT299" s="163"/>
      <c r="JXU299" s="163"/>
      <c r="JXV299" s="579"/>
      <c r="JXW299" s="581"/>
      <c r="JXX299" s="163"/>
      <c r="JXY299" s="163"/>
      <c r="JXZ299" s="579"/>
      <c r="JYA299" s="581"/>
      <c r="JYB299" s="163"/>
      <c r="JYC299" s="163"/>
      <c r="JYD299" s="579"/>
      <c r="JYE299" s="581"/>
      <c r="JYF299" s="163"/>
      <c r="JYG299" s="163"/>
      <c r="JYH299" s="579"/>
      <c r="JYI299" s="581"/>
      <c r="JYJ299" s="163"/>
      <c r="JYK299" s="163"/>
      <c r="JYL299" s="579"/>
      <c r="JYM299" s="581"/>
      <c r="JYN299" s="163"/>
      <c r="JYO299" s="163"/>
      <c r="JYP299" s="579"/>
      <c r="JYQ299" s="581"/>
      <c r="JYR299" s="163"/>
      <c r="JYS299" s="163"/>
      <c r="JYT299" s="579"/>
      <c r="JYU299" s="581"/>
      <c r="JYV299" s="163"/>
      <c r="JYW299" s="163"/>
      <c r="JYX299" s="579"/>
      <c r="JYY299" s="581"/>
      <c r="JYZ299" s="163"/>
      <c r="JZA299" s="163"/>
      <c r="JZB299" s="579"/>
      <c r="JZC299" s="581"/>
      <c r="JZD299" s="163"/>
      <c r="JZE299" s="163"/>
      <c r="JZF299" s="579"/>
      <c r="JZG299" s="581"/>
      <c r="JZH299" s="163"/>
      <c r="JZI299" s="163"/>
      <c r="JZJ299" s="579"/>
      <c r="JZK299" s="581"/>
      <c r="JZL299" s="163"/>
      <c r="JZM299" s="163"/>
      <c r="JZN299" s="579"/>
      <c r="JZO299" s="581"/>
      <c r="JZP299" s="163"/>
      <c r="JZQ299" s="163"/>
      <c r="JZR299" s="579"/>
      <c r="JZS299" s="581"/>
      <c r="JZT299" s="163"/>
      <c r="JZU299" s="163"/>
      <c r="JZV299" s="579"/>
      <c r="JZW299" s="581"/>
      <c r="JZX299" s="163"/>
      <c r="JZY299" s="163"/>
      <c r="JZZ299" s="579"/>
      <c r="KAA299" s="581"/>
      <c r="KAB299" s="163"/>
      <c r="KAC299" s="163"/>
      <c r="KAD299" s="579"/>
      <c r="KAE299" s="581"/>
      <c r="KAF299" s="163"/>
      <c r="KAG299" s="163"/>
      <c r="KAH299" s="579"/>
      <c r="KAI299" s="581"/>
      <c r="KAJ299" s="163"/>
      <c r="KAK299" s="163"/>
      <c r="KAL299" s="579"/>
      <c r="KAM299" s="581"/>
      <c r="KAN299" s="163"/>
      <c r="KAO299" s="163"/>
      <c r="KAP299" s="579"/>
      <c r="KAQ299" s="581"/>
      <c r="KAR299" s="163"/>
      <c r="KAS299" s="163"/>
      <c r="KAT299" s="579"/>
      <c r="KAU299" s="581"/>
      <c r="KAV299" s="163"/>
      <c r="KAW299" s="163"/>
      <c r="KAX299" s="579"/>
      <c r="KAY299" s="581"/>
      <c r="KAZ299" s="163"/>
      <c r="KBA299" s="163"/>
      <c r="KBB299" s="579"/>
      <c r="KBC299" s="581"/>
      <c r="KBD299" s="163"/>
      <c r="KBE299" s="163"/>
      <c r="KBF299" s="579"/>
      <c r="KBG299" s="581"/>
      <c r="KBH299" s="163"/>
      <c r="KBI299" s="163"/>
      <c r="KBJ299" s="579"/>
      <c r="KBK299" s="581"/>
      <c r="KBL299" s="163"/>
      <c r="KBM299" s="163"/>
      <c r="KBN299" s="579"/>
      <c r="KBO299" s="581"/>
      <c r="KBP299" s="163"/>
      <c r="KBQ299" s="163"/>
      <c r="KBR299" s="579"/>
      <c r="KBS299" s="581"/>
      <c r="KBT299" s="163"/>
      <c r="KBU299" s="163"/>
      <c r="KBV299" s="579"/>
      <c r="KBW299" s="581"/>
      <c r="KBX299" s="163"/>
      <c r="KBY299" s="163"/>
      <c r="KBZ299" s="579"/>
      <c r="KCA299" s="581"/>
      <c r="KCB299" s="163"/>
      <c r="KCC299" s="163"/>
      <c r="KCD299" s="579"/>
      <c r="KCE299" s="581"/>
      <c r="KCF299" s="163"/>
      <c r="KCG299" s="163"/>
      <c r="KCH299" s="579"/>
      <c r="KCI299" s="581"/>
      <c r="KCJ299" s="163"/>
      <c r="KCK299" s="163"/>
      <c r="KCL299" s="579"/>
      <c r="KCM299" s="581"/>
      <c r="KCN299" s="163"/>
      <c r="KCO299" s="163"/>
      <c r="KCP299" s="579"/>
      <c r="KCQ299" s="581"/>
      <c r="KCR299" s="163"/>
      <c r="KCS299" s="163"/>
      <c r="KCT299" s="579"/>
      <c r="KCU299" s="581"/>
      <c r="KCV299" s="163"/>
      <c r="KCW299" s="163"/>
      <c r="KCX299" s="579"/>
      <c r="KCY299" s="581"/>
      <c r="KCZ299" s="163"/>
      <c r="KDA299" s="163"/>
      <c r="KDB299" s="579"/>
      <c r="KDC299" s="581"/>
      <c r="KDD299" s="163"/>
      <c r="KDE299" s="163"/>
      <c r="KDF299" s="579"/>
      <c r="KDG299" s="581"/>
      <c r="KDH299" s="163"/>
      <c r="KDI299" s="163"/>
      <c r="KDJ299" s="579"/>
      <c r="KDK299" s="581"/>
      <c r="KDL299" s="163"/>
      <c r="KDM299" s="163"/>
      <c r="KDN299" s="579"/>
      <c r="KDO299" s="581"/>
      <c r="KDP299" s="163"/>
      <c r="KDQ299" s="163"/>
      <c r="KDR299" s="579"/>
      <c r="KDS299" s="581"/>
      <c r="KDT299" s="163"/>
      <c r="KDU299" s="163"/>
      <c r="KDV299" s="579"/>
      <c r="KDW299" s="581"/>
      <c r="KDX299" s="163"/>
      <c r="KDY299" s="163"/>
      <c r="KDZ299" s="579"/>
      <c r="KEA299" s="581"/>
      <c r="KEB299" s="163"/>
      <c r="KEC299" s="163"/>
      <c r="KED299" s="579"/>
      <c r="KEE299" s="581"/>
      <c r="KEF299" s="163"/>
      <c r="KEG299" s="163"/>
      <c r="KEH299" s="579"/>
      <c r="KEI299" s="581"/>
      <c r="KEJ299" s="163"/>
      <c r="KEK299" s="163"/>
      <c r="KEL299" s="579"/>
      <c r="KEM299" s="581"/>
      <c r="KEN299" s="163"/>
      <c r="KEO299" s="163"/>
      <c r="KEP299" s="579"/>
      <c r="KEQ299" s="581"/>
      <c r="KER299" s="163"/>
      <c r="KES299" s="163"/>
      <c r="KET299" s="579"/>
      <c r="KEU299" s="581"/>
      <c r="KEV299" s="163"/>
      <c r="KEW299" s="163"/>
      <c r="KEX299" s="579"/>
      <c r="KEY299" s="581"/>
      <c r="KEZ299" s="163"/>
      <c r="KFA299" s="163"/>
      <c r="KFB299" s="579"/>
      <c r="KFC299" s="581"/>
      <c r="KFD299" s="163"/>
      <c r="KFE299" s="163"/>
      <c r="KFF299" s="579"/>
      <c r="KFG299" s="581"/>
      <c r="KFH299" s="163"/>
      <c r="KFI299" s="163"/>
      <c r="KFJ299" s="579"/>
      <c r="KFK299" s="581"/>
      <c r="KFL299" s="163"/>
      <c r="KFM299" s="163"/>
      <c r="KFN299" s="579"/>
      <c r="KFO299" s="581"/>
      <c r="KFP299" s="163"/>
      <c r="KFQ299" s="163"/>
      <c r="KFR299" s="579"/>
      <c r="KFS299" s="581"/>
      <c r="KFT299" s="163"/>
      <c r="KFU299" s="163"/>
      <c r="KFV299" s="579"/>
      <c r="KFW299" s="581"/>
      <c r="KFX299" s="163"/>
      <c r="KFY299" s="163"/>
      <c r="KFZ299" s="579"/>
      <c r="KGA299" s="581"/>
      <c r="KGB299" s="163"/>
      <c r="KGC299" s="163"/>
      <c r="KGD299" s="579"/>
      <c r="KGE299" s="581"/>
      <c r="KGF299" s="163"/>
      <c r="KGG299" s="163"/>
      <c r="KGH299" s="579"/>
      <c r="KGI299" s="581"/>
      <c r="KGJ299" s="163"/>
      <c r="KGK299" s="163"/>
      <c r="KGL299" s="579"/>
      <c r="KGM299" s="581"/>
      <c r="KGN299" s="163"/>
      <c r="KGO299" s="163"/>
      <c r="KGP299" s="579"/>
      <c r="KGQ299" s="581"/>
      <c r="KGR299" s="163"/>
      <c r="KGS299" s="163"/>
      <c r="KGT299" s="579"/>
      <c r="KGU299" s="581"/>
      <c r="KGV299" s="163"/>
      <c r="KGW299" s="163"/>
      <c r="KGX299" s="579"/>
      <c r="KGY299" s="581"/>
      <c r="KGZ299" s="163"/>
      <c r="KHA299" s="163"/>
      <c r="KHB299" s="579"/>
      <c r="KHC299" s="581"/>
      <c r="KHD299" s="163"/>
      <c r="KHE299" s="163"/>
      <c r="KHF299" s="579"/>
      <c r="KHG299" s="581"/>
      <c r="KHH299" s="163"/>
      <c r="KHI299" s="163"/>
      <c r="KHJ299" s="579"/>
      <c r="KHK299" s="581"/>
      <c r="KHL299" s="163"/>
      <c r="KHM299" s="163"/>
      <c r="KHN299" s="579"/>
      <c r="KHO299" s="581"/>
      <c r="KHP299" s="163"/>
      <c r="KHQ299" s="163"/>
      <c r="KHR299" s="579"/>
      <c r="KHS299" s="581"/>
      <c r="KHT299" s="163"/>
      <c r="KHU299" s="163"/>
      <c r="KHV299" s="579"/>
      <c r="KHW299" s="581"/>
      <c r="KHX299" s="163"/>
      <c r="KHY299" s="163"/>
      <c r="KHZ299" s="579"/>
      <c r="KIA299" s="581"/>
      <c r="KIB299" s="163"/>
      <c r="KIC299" s="163"/>
      <c r="KID299" s="579"/>
      <c r="KIE299" s="581"/>
      <c r="KIF299" s="163"/>
      <c r="KIG299" s="163"/>
      <c r="KIH299" s="579"/>
      <c r="KII299" s="581"/>
      <c r="KIJ299" s="163"/>
      <c r="KIK299" s="163"/>
      <c r="KIL299" s="579"/>
      <c r="KIM299" s="581"/>
      <c r="KIN299" s="163"/>
      <c r="KIO299" s="163"/>
      <c r="KIP299" s="579"/>
      <c r="KIQ299" s="581"/>
      <c r="KIR299" s="163"/>
      <c r="KIS299" s="163"/>
      <c r="KIT299" s="579"/>
      <c r="KIU299" s="581"/>
      <c r="KIV299" s="163"/>
      <c r="KIW299" s="163"/>
      <c r="KIX299" s="579"/>
      <c r="KIY299" s="581"/>
      <c r="KIZ299" s="163"/>
      <c r="KJA299" s="163"/>
      <c r="KJB299" s="579"/>
      <c r="KJC299" s="581"/>
      <c r="KJD299" s="163"/>
      <c r="KJE299" s="163"/>
      <c r="KJF299" s="579"/>
      <c r="KJG299" s="581"/>
      <c r="KJH299" s="163"/>
      <c r="KJI299" s="163"/>
      <c r="KJJ299" s="579"/>
      <c r="KJK299" s="581"/>
      <c r="KJL299" s="163"/>
      <c r="KJM299" s="163"/>
      <c r="KJN299" s="579"/>
      <c r="KJO299" s="581"/>
      <c r="KJP299" s="163"/>
      <c r="KJQ299" s="163"/>
      <c r="KJR299" s="579"/>
      <c r="KJS299" s="581"/>
      <c r="KJT299" s="163"/>
      <c r="KJU299" s="163"/>
      <c r="KJV299" s="579"/>
      <c r="KJW299" s="581"/>
      <c r="KJX299" s="163"/>
      <c r="KJY299" s="163"/>
      <c r="KJZ299" s="579"/>
      <c r="KKA299" s="581"/>
      <c r="KKB299" s="163"/>
      <c r="KKC299" s="163"/>
      <c r="KKD299" s="579"/>
      <c r="KKE299" s="581"/>
      <c r="KKF299" s="163"/>
      <c r="KKG299" s="163"/>
      <c r="KKH299" s="579"/>
      <c r="KKI299" s="581"/>
      <c r="KKJ299" s="163"/>
      <c r="KKK299" s="163"/>
      <c r="KKL299" s="579"/>
      <c r="KKM299" s="581"/>
      <c r="KKN299" s="163"/>
      <c r="KKO299" s="163"/>
      <c r="KKP299" s="579"/>
      <c r="KKQ299" s="581"/>
      <c r="KKR299" s="163"/>
      <c r="KKS299" s="163"/>
      <c r="KKT299" s="579"/>
      <c r="KKU299" s="581"/>
      <c r="KKV299" s="163"/>
      <c r="KKW299" s="163"/>
      <c r="KKX299" s="579"/>
      <c r="KKY299" s="581"/>
      <c r="KKZ299" s="163"/>
      <c r="KLA299" s="163"/>
      <c r="KLB299" s="579"/>
      <c r="KLC299" s="581"/>
      <c r="KLD299" s="163"/>
      <c r="KLE299" s="163"/>
      <c r="KLF299" s="579"/>
      <c r="KLG299" s="581"/>
      <c r="KLH299" s="163"/>
      <c r="KLI299" s="163"/>
      <c r="KLJ299" s="579"/>
      <c r="KLK299" s="581"/>
      <c r="KLL299" s="163"/>
      <c r="KLM299" s="163"/>
      <c r="KLN299" s="579"/>
      <c r="KLO299" s="581"/>
      <c r="KLP299" s="163"/>
      <c r="KLQ299" s="163"/>
      <c r="KLR299" s="579"/>
      <c r="KLS299" s="581"/>
      <c r="KLT299" s="163"/>
      <c r="KLU299" s="163"/>
      <c r="KLV299" s="579"/>
      <c r="KLW299" s="581"/>
      <c r="KLX299" s="163"/>
      <c r="KLY299" s="163"/>
      <c r="KLZ299" s="579"/>
      <c r="KMA299" s="581"/>
      <c r="KMB299" s="163"/>
      <c r="KMC299" s="163"/>
      <c r="KMD299" s="579"/>
      <c r="KME299" s="581"/>
      <c r="KMF299" s="163"/>
      <c r="KMG299" s="163"/>
      <c r="KMH299" s="579"/>
      <c r="KMI299" s="581"/>
      <c r="KMJ299" s="163"/>
      <c r="KMK299" s="163"/>
      <c r="KML299" s="579"/>
      <c r="KMM299" s="581"/>
      <c r="KMN299" s="163"/>
      <c r="KMO299" s="163"/>
      <c r="KMP299" s="579"/>
      <c r="KMQ299" s="581"/>
      <c r="KMR299" s="163"/>
      <c r="KMS299" s="163"/>
      <c r="KMT299" s="579"/>
      <c r="KMU299" s="581"/>
      <c r="KMV299" s="163"/>
      <c r="KMW299" s="163"/>
      <c r="KMX299" s="579"/>
      <c r="KMY299" s="581"/>
      <c r="KMZ299" s="163"/>
      <c r="KNA299" s="163"/>
      <c r="KNB299" s="579"/>
      <c r="KNC299" s="581"/>
      <c r="KND299" s="163"/>
      <c r="KNE299" s="163"/>
      <c r="KNF299" s="579"/>
      <c r="KNG299" s="581"/>
      <c r="KNH299" s="163"/>
      <c r="KNI299" s="163"/>
      <c r="KNJ299" s="579"/>
      <c r="KNK299" s="581"/>
      <c r="KNL299" s="163"/>
      <c r="KNM299" s="163"/>
      <c r="KNN299" s="579"/>
      <c r="KNO299" s="581"/>
      <c r="KNP299" s="163"/>
      <c r="KNQ299" s="163"/>
      <c r="KNR299" s="579"/>
      <c r="KNS299" s="581"/>
      <c r="KNT299" s="163"/>
      <c r="KNU299" s="163"/>
      <c r="KNV299" s="579"/>
      <c r="KNW299" s="581"/>
      <c r="KNX299" s="163"/>
      <c r="KNY299" s="163"/>
      <c r="KNZ299" s="579"/>
      <c r="KOA299" s="581"/>
      <c r="KOB299" s="163"/>
      <c r="KOC299" s="163"/>
      <c r="KOD299" s="579"/>
      <c r="KOE299" s="581"/>
      <c r="KOF299" s="163"/>
      <c r="KOG299" s="163"/>
      <c r="KOH299" s="579"/>
      <c r="KOI299" s="581"/>
      <c r="KOJ299" s="163"/>
      <c r="KOK299" s="163"/>
      <c r="KOL299" s="579"/>
      <c r="KOM299" s="581"/>
      <c r="KON299" s="163"/>
      <c r="KOO299" s="163"/>
      <c r="KOP299" s="579"/>
      <c r="KOQ299" s="581"/>
      <c r="KOR299" s="163"/>
      <c r="KOS299" s="163"/>
      <c r="KOT299" s="579"/>
      <c r="KOU299" s="581"/>
      <c r="KOV299" s="163"/>
      <c r="KOW299" s="163"/>
      <c r="KOX299" s="579"/>
      <c r="KOY299" s="581"/>
      <c r="KOZ299" s="163"/>
      <c r="KPA299" s="163"/>
      <c r="KPB299" s="579"/>
      <c r="KPC299" s="581"/>
      <c r="KPD299" s="163"/>
      <c r="KPE299" s="163"/>
      <c r="KPF299" s="579"/>
      <c r="KPG299" s="581"/>
      <c r="KPH299" s="163"/>
      <c r="KPI299" s="163"/>
      <c r="KPJ299" s="579"/>
      <c r="KPK299" s="581"/>
      <c r="KPL299" s="163"/>
      <c r="KPM299" s="163"/>
      <c r="KPN299" s="579"/>
      <c r="KPO299" s="581"/>
      <c r="KPP299" s="163"/>
      <c r="KPQ299" s="163"/>
      <c r="KPR299" s="579"/>
      <c r="KPS299" s="581"/>
      <c r="KPT299" s="163"/>
      <c r="KPU299" s="163"/>
      <c r="KPV299" s="579"/>
      <c r="KPW299" s="581"/>
      <c r="KPX299" s="163"/>
      <c r="KPY299" s="163"/>
      <c r="KPZ299" s="579"/>
      <c r="KQA299" s="581"/>
      <c r="KQB299" s="163"/>
      <c r="KQC299" s="163"/>
      <c r="KQD299" s="579"/>
      <c r="KQE299" s="581"/>
      <c r="KQF299" s="163"/>
      <c r="KQG299" s="163"/>
      <c r="KQH299" s="579"/>
      <c r="KQI299" s="581"/>
      <c r="KQJ299" s="163"/>
      <c r="KQK299" s="163"/>
      <c r="KQL299" s="579"/>
      <c r="KQM299" s="581"/>
      <c r="KQN299" s="163"/>
      <c r="KQO299" s="163"/>
      <c r="KQP299" s="579"/>
      <c r="KQQ299" s="581"/>
      <c r="KQR299" s="163"/>
      <c r="KQS299" s="163"/>
      <c r="KQT299" s="579"/>
      <c r="KQU299" s="581"/>
      <c r="KQV299" s="163"/>
      <c r="KQW299" s="163"/>
      <c r="KQX299" s="579"/>
      <c r="KQY299" s="581"/>
      <c r="KQZ299" s="163"/>
      <c r="KRA299" s="163"/>
      <c r="KRB299" s="579"/>
      <c r="KRC299" s="581"/>
      <c r="KRD299" s="163"/>
      <c r="KRE299" s="163"/>
      <c r="KRF299" s="579"/>
      <c r="KRG299" s="581"/>
      <c r="KRH299" s="163"/>
      <c r="KRI299" s="163"/>
      <c r="KRJ299" s="579"/>
      <c r="KRK299" s="581"/>
      <c r="KRL299" s="163"/>
      <c r="KRM299" s="163"/>
      <c r="KRN299" s="579"/>
      <c r="KRO299" s="581"/>
      <c r="KRP299" s="163"/>
      <c r="KRQ299" s="163"/>
      <c r="KRR299" s="579"/>
      <c r="KRS299" s="581"/>
      <c r="KRT299" s="163"/>
      <c r="KRU299" s="163"/>
      <c r="KRV299" s="579"/>
      <c r="KRW299" s="581"/>
      <c r="KRX299" s="163"/>
      <c r="KRY299" s="163"/>
      <c r="KRZ299" s="579"/>
      <c r="KSA299" s="581"/>
      <c r="KSB299" s="163"/>
      <c r="KSC299" s="163"/>
      <c r="KSD299" s="579"/>
      <c r="KSE299" s="581"/>
      <c r="KSF299" s="163"/>
      <c r="KSG299" s="163"/>
      <c r="KSH299" s="579"/>
      <c r="KSI299" s="581"/>
      <c r="KSJ299" s="163"/>
      <c r="KSK299" s="163"/>
      <c r="KSL299" s="579"/>
      <c r="KSM299" s="581"/>
      <c r="KSN299" s="163"/>
      <c r="KSO299" s="163"/>
      <c r="KSP299" s="579"/>
      <c r="KSQ299" s="581"/>
      <c r="KSR299" s="163"/>
      <c r="KSS299" s="163"/>
      <c r="KST299" s="579"/>
      <c r="KSU299" s="581"/>
      <c r="KSV299" s="163"/>
      <c r="KSW299" s="163"/>
      <c r="KSX299" s="579"/>
      <c r="KSY299" s="581"/>
      <c r="KSZ299" s="163"/>
      <c r="KTA299" s="163"/>
      <c r="KTB299" s="579"/>
      <c r="KTC299" s="581"/>
      <c r="KTD299" s="163"/>
      <c r="KTE299" s="163"/>
      <c r="KTF299" s="579"/>
      <c r="KTG299" s="581"/>
      <c r="KTH299" s="163"/>
      <c r="KTI299" s="163"/>
      <c r="KTJ299" s="579"/>
      <c r="KTK299" s="581"/>
      <c r="KTL299" s="163"/>
      <c r="KTM299" s="163"/>
      <c r="KTN299" s="579"/>
      <c r="KTO299" s="581"/>
      <c r="KTP299" s="163"/>
      <c r="KTQ299" s="163"/>
      <c r="KTR299" s="579"/>
      <c r="KTS299" s="581"/>
      <c r="KTT299" s="163"/>
      <c r="KTU299" s="163"/>
      <c r="KTV299" s="579"/>
      <c r="KTW299" s="581"/>
      <c r="KTX299" s="163"/>
      <c r="KTY299" s="163"/>
      <c r="KTZ299" s="579"/>
      <c r="KUA299" s="581"/>
      <c r="KUB299" s="163"/>
      <c r="KUC299" s="163"/>
      <c r="KUD299" s="579"/>
      <c r="KUE299" s="581"/>
      <c r="KUF299" s="163"/>
      <c r="KUG299" s="163"/>
      <c r="KUH299" s="579"/>
      <c r="KUI299" s="581"/>
      <c r="KUJ299" s="163"/>
      <c r="KUK299" s="163"/>
      <c r="KUL299" s="579"/>
      <c r="KUM299" s="581"/>
      <c r="KUN299" s="163"/>
      <c r="KUO299" s="163"/>
      <c r="KUP299" s="579"/>
      <c r="KUQ299" s="581"/>
      <c r="KUR299" s="163"/>
      <c r="KUS299" s="163"/>
      <c r="KUT299" s="579"/>
      <c r="KUU299" s="581"/>
      <c r="KUV299" s="163"/>
      <c r="KUW299" s="163"/>
      <c r="KUX299" s="579"/>
      <c r="KUY299" s="581"/>
      <c r="KUZ299" s="163"/>
      <c r="KVA299" s="163"/>
      <c r="KVB299" s="579"/>
      <c r="KVC299" s="581"/>
      <c r="KVD299" s="163"/>
      <c r="KVE299" s="163"/>
      <c r="KVF299" s="579"/>
      <c r="KVG299" s="581"/>
      <c r="KVH299" s="163"/>
      <c r="KVI299" s="163"/>
      <c r="KVJ299" s="579"/>
      <c r="KVK299" s="581"/>
      <c r="KVL299" s="163"/>
      <c r="KVM299" s="163"/>
      <c r="KVN299" s="579"/>
      <c r="KVO299" s="581"/>
      <c r="KVP299" s="163"/>
      <c r="KVQ299" s="163"/>
      <c r="KVR299" s="579"/>
      <c r="KVS299" s="581"/>
      <c r="KVT299" s="163"/>
      <c r="KVU299" s="163"/>
      <c r="KVV299" s="579"/>
      <c r="KVW299" s="581"/>
      <c r="KVX299" s="163"/>
      <c r="KVY299" s="163"/>
      <c r="KVZ299" s="579"/>
      <c r="KWA299" s="581"/>
      <c r="KWB299" s="163"/>
      <c r="KWC299" s="163"/>
      <c r="KWD299" s="579"/>
      <c r="KWE299" s="581"/>
      <c r="KWF299" s="163"/>
      <c r="KWG299" s="163"/>
      <c r="KWH299" s="579"/>
      <c r="KWI299" s="581"/>
      <c r="KWJ299" s="163"/>
      <c r="KWK299" s="163"/>
      <c r="KWL299" s="579"/>
      <c r="KWM299" s="581"/>
      <c r="KWN299" s="163"/>
      <c r="KWO299" s="163"/>
      <c r="KWP299" s="579"/>
      <c r="KWQ299" s="581"/>
      <c r="KWR299" s="163"/>
      <c r="KWS299" s="163"/>
      <c r="KWT299" s="579"/>
      <c r="KWU299" s="581"/>
      <c r="KWV299" s="163"/>
      <c r="KWW299" s="163"/>
      <c r="KWX299" s="579"/>
      <c r="KWY299" s="581"/>
      <c r="KWZ299" s="163"/>
      <c r="KXA299" s="163"/>
      <c r="KXB299" s="579"/>
      <c r="KXC299" s="581"/>
      <c r="KXD299" s="163"/>
      <c r="KXE299" s="163"/>
      <c r="KXF299" s="579"/>
      <c r="KXG299" s="581"/>
      <c r="KXH299" s="163"/>
      <c r="KXI299" s="163"/>
      <c r="KXJ299" s="579"/>
      <c r="KXK299" s="581"/>
      <c r="KXL299" s="163"/>
      <c r="KXM299" s="163"/>
      <c r="KXN299" s="579"/>
      <c r="KXO299" s="581"/>
      <c r="KXP299" s="163"/>
      <c r="KXQ299" s="163"/>
      <c r="KXR299" s="579"/>
      <c r="KXS299" s="581"/>
      <c r="KXT299" s="163"/>
      <c r="KXU299" s="163"/>
      <c r="KXV299" s="579"/>
      <c r="KXW299" s="581"/>
      <c r="KXX299" s="163"/>
      <c r="KXY299" s="163"/>
      <c r="KXZ299" s="579"/>
      <c r="KYA299" s="581"/>
      <c r="KYB299" s="163"/>
      <c r="KYC299" s="163"/>
      <c r="KYD299" s="579"/>
      <c r="KYE299" s="581"/>
      <c r="KYF299" s="163"/>
      <c r="KYG299" s="163"/>
      <c r="KYH299" s="579"/>
      <c r="KYI299" s="581"/>
      <c r="KYJ299" s="163"/>
      <c r="KYK299" s="163"/>
      <c r="KYL299" s="579"/>
      <c r="KYM299" s="581"/>
      <c r="KYN299" s="163"/>
      <c r="KYO299" s="163"/>
      <c r="KYP299" s="579"/>
      <c r="KYQ299" s="581"/>
      <c r="KYR299" s="163"/>
      <c r="KYS299" s="163"/>
      <c r="KYT299" s="579"/>
      <c r="KYU299" s="581"/>
      <c r="KYV299" s="163"/>
      <c r="KYW299" s="163"/>
      <c r="KYX299" s="579"/>
      <c r="KYY299" s="581"/>
      <c r="KYZ299" s="163"/>
      <c r="KZA299" s="163"/>
      <c r="KZB299" s="579"/>
      <c r="KZC299" s="581"/>
      <c r="KZD299" s="163"/>
      <c r="KZE299" s="163"/>
      <c r="KZF299" s="579"/>
      <c r="KZG299" s="581"/>
      <c r="KZH299" s="163"/>
      <c r="KZI299" s="163"/>
      <c r="KZJ299" s="579"/>
      <c r="KZK299" s="581"/>
      <c r="KZL299" s="163"/>
      <c r="KZM299" s="163"/>
      <c r="KZN299" s="579"/>
      <c r="KZO299" s="581"/>
      <c r="KZP299" s="163"/>
      <c r="KZQ299" s="163"/>
      <c r="KZR299" s="579"/>
      <c r="KZS299" s="581"/>
      <c r="KZT299" s="163"/>
      <c r="KZU299" s="163"/>
      <c r="KZV299" s="579"/>
      <c r="KZW299" s="581"/>
      <c r="KZX299" s="163"/>
      <c r="KZY299" s="163"/>
      <c r="KZZ299" s="579"/>
      <c r="LAA299" s="581"/>
      <c r="LAB299" s="163"/>
      <c r="LAC299" s="163"/>
      <c r="LAD299" s="579"/>
      <c r="LAE299" s="581"/>
      <c r="LAF299" s="163"/>
      <c r="LAG299" s="163"/>
      <c r="LAH299" s="579"/>
      <c r="LAI299" s="581"/>
      <c r="LAJ299" s="163"/>
      <c r="LAK299" s="163"/>
      <c r="LAL299" s="579"/>
      <c r="LAM299" s="581"/>
      <c r="LAN299" s="163"/>
      <c r="LAO299" s="163"/>
      <c r="LAP299" s="579"/>
      <c r="LAQ299" s="581"/>
      <c r="LAR299" s="163"/>
      <c r="LAS299" s="163"/>
      <c r="LAT299" s="579"/>
      <c r="LAU299" s="581"/>
      <c r="LAV299" s="163"/>
      <c r="LAW299" s="163"/>
      <c r="LAX299" s="579"/>
      <c r="LAY299" s="581"/>
      <c r="LAZ299" s="163"/>
      <c r="LBA299" s="163"/>
      <c r="LBB299" s="579"/>
      <c r="LBC299" s="581"/>
      <c r="LBD299" s="163"/>
      <c r="LBE299" s="163"/>
      <c r="LBF299" s="579"/>
      <c r="LBG299" s="581"/>
      <c r="LBH299" s="163"/>
      <c r="LBI299" s="163"/>
      <c r="LBJ299" s="579"/>
      <c r="LBK299" s="581"/>
      <c r="LBL299" s="163"/>
      <c r="LBM299" s="163"/>
      <c r="LBN299" s="579"/>
      <c r="LBO299" s="581"/>
      <c r="LBP299" s="163"/>
      <c r="LBQ299" s="163"/>
      <c r="LBR299" s="579"/>
      <c r="LBS299" s="581"/>
      <c r="LBT299" s="163"/>
      <c r="LBU299" s="163"/>
      <c r="LBV299" s="579"/>
      <c r="LBW299" s="581"/>
      <c r="LBX299" s="163"/>
      <c r="LBY299" s="163"/>
      <c r="LBZ299" s="579"/>
      <c r="LCA299" s="581"/>
      <c r="LCB299" s="163"/>
      <c r="LCC299" s="163"/>
      <c r="LCD299" s="579"/>
      <c r="LCE299" s="581"/>
      <c r="LCF299" s="163"/>
      <c r="LCG299" s="163"/>
      <c r="LCH299" s="579"/>
      <c r="LCI299" s="581"/>
      <c r="LCJ299" s="163"/>
      <c r="LCK299" s="163"/>
      <c r="LCL299" s="579"/>
      <c r="LCM299" s="581"/>
      <c r="LCN299" s="163"/>
      <c r="LCO299" s="163"/>
      <c r="LCP299" s="579"/>
      <c r="LCQ299" s="581"/>
      <c r="LCR299" s="163"/>
      <c r="LCS299" s="163"/>
      <c r="LCT299" s="579"/>
      <c r="LCU299" s="581"/>
      <c r="LCV299" s="163"/>
      <c r="LCW299" s="163"/>
      <c r="LCX299" s="579"/>
      <c r="LCY299" s="581"/>
      <c r="LCZ299" s="163"/>
      <c r="LDA299" s="163"/>
      <c r="LDB299" s="579"/>
      <c r="LDC299" s="581"/>
      <c r="LDD299" s="163"/>
      <c r="LDE299" s="163"/>
      <c r="LDF299" s="579"/>
      <c r="LDG299" s="581"/>
      <c r="LDH299" s="163"/>
      <c r="LDI299" s="163"/>
      <c r="LDJ299" s="579"/>
      <c r="LDK299" s="581"/>
      <c r="LDL299" s="163"/>
      <c r="LDM299" s="163"/>
      <c r="LDN299" s="579"/>
      <c r="LDO299" s="581"/>
      <c r="LDP299" s="163"/>
      <c r="LDQ299" s="163"/>
      <c r="LDR299" s="579"/>
      <c r="LDS299" s="581"/>
      <c r="LDT299" s="163"/>
      <c r="LDU299" s="163"/>
      <c r="LDV299" s="579"/>
      <c r="LDW299" s="581"/>
      <c r="LDX299" s="163"/>
      <c r="LDY299" s="163"/>
      <c r="LDZ299" s="579"/>
      <c r="LEA299" s="581"/>
      <c r="LEB299" s="163"/>
      <c r="LEC299" s="163"/>
      <c r="LED299" s="579"/>
      <c r="LEE299" s="581"/>
      <c r="LEF299" s="163"/>
      <c r="LEG299" s="163"/>
      <c r="LEH299" s="579"/>
      <c r="LEI299" s="581"/>
      <c r="LEJ299" s="163"/>
      <c r="LEK299" s="163"/>
      <c r="LEL299" s="579"/>
      <c r="LEM299" s="581"/>
      <c r="LEN299" s="163"/>
      <c r="LEO299" s="163"/>
      <c r="LEP299" s="579"/>
      <c r="LEQ299" s="581"/>
      <c r="LER299" s="163"/>
      <c r="LES299" s="163"/>
      <c r="LET299" s="579"/>
      <c r="LEU299" s="581"/>
      <c r="LEV299" s="163"/>
      <c r="LEW299" s="163"/>
      <c r="LEX299" s="579"/>
      <c r="LEY299" s="581"/>
      <c r="LEZ299" s="163"/>
      <c r="LFA299" s="163"/>
      <c r="LFB299" s="579"/>
      <c r="LFC299" s="581"/>
      <c r="LFD299" s="163"/>
      <c r="LFE299" s="163"/>
      <c r="LFF299" s="579"/>
      <c r="LFG299" s="581"/>
      <c r="LFH299" s="163"/>
      <c r="LFI299" s="163"/>
      <c r="LFJ299" s="579"/>
      <c r="LFK299" s="581"/>
      <c r="LFL299" s="163"/>
      <c r="LFM299" s="163"/>
      <c r="LFN299" s="579"/>
      <c r="LFO299" s="581"/>
      <c r="LFP299" s="163"/>
      <c r="LFQ299" s="163"/>
      <c r="LFR299" s="579"/>
      <c r="LFS299" s="581"/>
      <c r="LFT299" s="163"/>
      <c r="LFU299" s="163"/>
      <c r="LFV299" s="579"/>
      <c r="LFW299" s="581"/>
      <c r="LFX299" s="163"/>
      <c r="LFY299" s="163"/>
      <c r="LFZ299" s="579"/>
      <c r="LGA299" s="581"/>
      <c r="LGB299" s="163"/>
      <c r="LGC299" s="163"/>
      <c r="LGD299" s="579"/>
      <c r="LGE299" s="581"/>
      <c r="LGF299" s="163"/>
      <c r="LGG299" s="163"/>
      <c r="LGH299" s="579"/>
      <c r="LGI299" s="581"/>
      <c r="LGJ299" s="163"/>
      <c r="LGK299" s="163"/>
      <c r="LGL299" s="579"/>
      <c r="LGM299" s="581"/>
      <c r="LGN299" s="163"/>
      <c r="LGO299" s="163"/>
      <c r="LGP299" s="579"/>
      <c r="LGQ299" s="581"/>
      <c r="LGR299" s="163"/>
      <c r="LGS299" s="163"/>
      <c r="LGT299" s="579"/>
      <c r="LGU299" s="581"/>
      <c r="LGV299" s="163"/>
      <c r="LGW299" s="163"/>
      <c r="LGX299" s="579"/>
      <c r="LGY299" s="581"/>
      <c r="LGZ299" s="163"/>
      <c r="LHA299" s="163"/>
      <c r="LHB299" s="579"/>
      <c r="LHC299" s="581"/>
      <c r="LHD299" s="163"/>
      <c r="LHE299" s="163"/>
      <c r="LHF299" s="579"/>
      <c r="LHG299" s="581"/>
      <c r="LHH299" s="163"/>
      <c r="LHI299" s="163"/>
      <c r="LHJ299" s="579"/>
      <c r="LHK299" s="581"/>
      <c r="LHL299" s="163"/>
      <c r="LHM299" s="163"/>
      <c r="LHN299" s="579"/>
      <c r="LHO299" s="581"/>
      <c r="LHP299" s="163"/>
      <c r="LHQ299" s="163"/>
      <c r="LHR299" s="579"/>
      <c r="LHS299" s="581"/>
      <c r="LHT299" s="163"/>
      <c r="LHU299" s="163"/>
      <c r="LHV299" s="579"/>
      <c r="LHW299" s="581"/>
      <c r="LHX299" s="163"/>
      <c r="LHY299" s="163"/>
      <c r="LHZ299" s="579"/>
      <c r="LIA299" s="581"/>
      <c r="LIB299" s="163"/>
      <c r="LIC299" s="163"/>
      <c r="LID299" s="579"/>
      <c r="LIE299" s="581"/>
      <c r="LIF299" s="163"/>
      <c r="LIG299" s="163"/>
      <c r="LIH299" s="579"/>
      <c r="LII299" s="581"/>
      <c r="LIJ299" s="163"/>
      <c r="LIK299" s="163"/>
      <c r="LIL299" s="579"/>
      <c r="LIM299" s="581"/>
      <c r="LIN299" s="163"/>
      <c r="LIO299" s="163"/>
      <c r="LIP299" s="579"/>
      <c r="LIQ299" s="581"/>
      <c r="LIR299" s="163"/>
      <c r="LIS299" s="163"/>
      <c r="LIT299" s="579"/>
      <c r="LIU299" s="581"/>
      <c r="LIV299" s="163"/>
      <c r="LIW299" s="163"/>
      <c r="LIX299" s="579"/>
      <c r="LIY299" s="581"/>
      <c r="LIZ299" s="163"/>
      <c r="LJA299" s="163"/>
      <c r="LJB299" s="579"/>
      <c r="LJC299" s="581"/>
      <c r="LJD299" s="163"/>
      <c r="LJE299" s="163"/>
      <c r="LJF299" s="579"/>
      <c r="LJG299" s="581"/>
      <c r="LJH299" s="163"/>
      <c r="LJI299" s="163"/>
      <c r="LJJ299" s="579"/>
      <c r="LJK299" s="581"/>
      <c r="LJL299" s="163"/>
      <c r="LJM299" s="163"/>
      <c r="LJN299" s="579"/>
      <c r="LJO299" s="581"/>
      <c r="LJP299" s="163"/>
      <c r="LJQ299" s="163"/>
      <c r="LJR299" s="579"/>
      <c r="LJS299" s="581"/>
      <c r="LJT299" s="163"/>
      <c r="LJU299" s="163"/>
      <c r="LJV299" s="579"/>
      <c r="LJW299" s="581"/>
      <c r="LJX299" s="163"/>
      <c r="LJY299" s="163"/>
      <c r="LJZ299" s="579"/>
      <c r="LKA299" s="581"/>
      <c r="LKB299" s="163"/>
      <c r="LKC299" s="163"/>
      <c r="LKD299" s="579"/>
      <c r="LKE299" s="581"/>
      <c r="LKF299" s="163"/>
      <c r="LKG299" s="163"/>
      <c r="LKH299" s="579"/>
      <c r="LKI299" s="581"/>
      <c r="LKJ299" s="163"/>
      <c r="LKK299" s="163"/>
      <c r="LKL299" s="579"/>
      <c r="LKM299" s="581"/>
      <c r="LKN299" s="163"/>
      <c r="LKO299" s="163"/>
      <c r="LKP299" s="579"/>
      <c r="LKQ299" s="581"/>
      <c r="LKR299" s="163"/>
      <c r="LKS299" s="163"/>
      <c r="LKT299" s="579"/>
      <c r="LKU299" s="581"/>
      <c r="LKV299" s="163"/>
      <c r="LKW299" s="163"/>
      <c r="LKX299" s="579"/>
      <c r="LKY299" s="581"/>
      <c r="LKZ299" s="163"/>
      <c r="LLA299" s="163"/>
      <c r="LLB299" s="579"/>
      <c r="LLC299" s="581"/>
      <c r="LLD299" s="163"/>
      <c r="LLE299" s="163"/>
      <c r="LLF299" s="579"/>
      <c r="LLG299" s="581"/>
      <c r="LLH299" s="163"/>
      <c r="LLI299" s="163"/>
      <c r="LLJ299" s="579"/>
      <c r="LLK299" s="581"/>
      <c r="LLL299" s="163"/>
      <c r="LLM299" s="163"/>
      <c r="LLN299" s="579"/>
      <c r="LLO299" s="581"/>
      <c r="LLP299" s="163"/>
      <c r="LLQ299" s="163"/>
      <c r="LLR299" s="579"/>
      <c r="LLS299" s="581"/>
      <c r="LLT299" s="163"/>
      <c r="LLU299" s="163"/>
      <c r="LLV299" s="579"/>
      <c r="LLW299" s="581"/>
      <c r="LLX299" s="163"/>
      <c r="LLY299" s="163"/>
      <c r="LLZ299" s="579"/>
      <c r="LMA299" s="581"/>
      <c r="LMB299" s="163"/>
      <c r="LMC299" s="163"/>
      <c r="LMD299" s="579"/>
      <c r="LME299" s="581"/>
      <c r="LMF299" s="163"/>
      <c r="LMG299" s="163"/>
      <c r="LMH299" s="579"/>
      <c r="LMI299" s="581"/>
      <c r="LMJ299" s="163"/>
      <c r="LMK299" s="163"/>
      <c r="LML299" s="579"/>
      <c r="LMM299" s="581"/>
      <c r="LMN299" s="163"/>
      <c r="LMO299" s="163"/>
      <c r="LMP299" s="579"/>
      <c r="LMQ299" s="581"/>
      <c r="LMR299" s="163"/>
      <c r="LMS299" s="163"/>
      <c r="LMT299" s="579"/>
      <c r="LMU299" s="581"/>
      <c r="LMV299" s="163"/>
      <c r="LMW299" s="163"/>
      <c r="LMX299" s="579"/>
      <c r="LMY299" s="581"/>
      <c r="LMZ299" s="163"/>
      <c r="LNA299" s="163"/>
      <c r="LNB299" s="579"/>
      <c r="LNC299" s="581"/>
      <c r="LND299" s="163"/>
      <c r="LNE299" s="163"/>
      <c r="LNF299" s="579"/>
      <c r="LNG299" s="581"/>
      <c r="LNH299" s="163"/>
      <c r="LNI299" s="163"/>
      <c r="LNJ299" s="579"/>
      <c r="LNK299" s="581"/>
      <c r="LNL299" s="163"/>
      <c r="LNM299" s="163"/>
      <c r="LNN299" s="579"/>
      <c r="LNO299" s="581"/>
      <c r="LNP299" s="163"/>
      <c r="LNQ299" s="163"/>
      <c r="LNR299" s="579"/>
      <c r="LNS299" s="581"/>
      <c r="LNT299" s="163"/>
      <c r="LNU299" s="163"/>
      <c r="LNV299" s="579"/>
      <c r="LNW299" s="581"/>
      <c r="LNX299" s="163"/>
      <c r="LNY299" s="163"/>
      <c r="LNZ299" s="579"/>
      <c r="LOA299" s="581"/>
      <c r="LOB299" s="163"/>
      <c r="LOC299" s="163"/>
      <c r="LOD299" s="579"/>
      <c r="LOE299" s="581"/>
      <c r="LOF299" s="163"/>
      <c r="LOG299" s="163"/>
      <c r="LOH299" s="579"/>
      <c r="LOI299" s="581"/>
      <c r="LOJ299" s="163"/>
      <c r="LOK299" s="163"/>
      <c r="LOL299" s="579"/>
      <c r="LOM299" s="581"/>
      <c r="LON299" s="163"/>
      <c r="LOO299" s="163"/>
      <c r="LOP299" s="579"/>
      <c r="LOQ299" s="581"/>
      <c r="LOR299" s="163"/>
      <c r="LOS299" s="163"/>
      <c r="LOT299" s="579"/>
      <c r="LOU299" s="581"/>
      <c r="LOV299" s="163"/>
      <c r="LOW299" s="163"/>
      <c r="LOX299" s="579"/>
      <c r="LOY299" s="581"/>
      <c r="LOZ299" s="163"/>
      <c r="LPA299" s="163"/>
      <c r="LPB299" s="579"/>
      <c r="LPC299" s="581"/>
      <c r="LPD299" s="163"/>
      <c r="LPE299" s="163"/>
      <c r="LPF299" s="579"/>
      <c r="LPG299" s="581"/>
      <c r="LPH299" s="163"/>
      <c r="LPI299" s="163"/>
      <c r="LPJ299" s="579"/>
      <c r="LPK299" s="581"/>
      <c r="LPL299" s="163"/>
      <c r="LPM299" s="163"/>
      <c r="LPN299" s="579"/>
      <c r="LPO299" s="581"/>
      <c r="LPP299" s="163"/>
      <c r="LPQ299" s="163"/>
      <c r="LPR299" s="579"/>
      <c r="LPS299" s="581"/>
      <c r="LPT299" s="163"/>
      <c r="LPU299" s="163"/>
      <c r="LPV299" s="579"/>
      <c r="LPW299" s="581"/>
      <c r="LPX299" s="163"/>
      <c r="LPY299" s="163"/>
      <c r="LPZ299" s="579"/>
      <c r="LQA299" s="581"/>
      <c r="LQB299" s="163"/>
      <c r="LQC299" s="163"/>
      <c r="LQD299" s="579"/>
      <c r="LQE299" s="581"/>
      <c r="LQF299" s="163"/>
      <c r="LQG299" s="163"/>
      <c r="LQH299" s="579"/>
      <c r="LQI299" s="581"/>
      <c r="LQJ299" s="163"/>
      <c r="LQK299" s="163"/>
      <c r="LQL299" s="579"/>
      <c r="LQM299" s="581"/>
      <c r="LQN299" s="163"/>
      <c r="LQO299" s="163"/>
      <c r="LQP299" s="579"/>
      <c r="LQQ299" s="581"/>
      <c r="LQR299" s="163"/>
      <c r="LQS299" s="163"/>
      <c r="LQT299" s="579"/>
      <c r="LQU299" s="581"/>
      <c r="LQV299" s="163"/>
      <c r="LQW299" s="163"/>
      <c r="LQX299" s="579"/>
      <c r="LQY299" s="581"/>
      <c r="LQZ299" s="163"/>
      <c r="LRA299" s="163"/>
      <c r="LRB299" s="579"/>
      <c r="LRC299" s="581"/>
      <c r="LRD299" s="163"/>
      <c r="LRE299" s="163"/>
      <c r="LRF299" s="579"/>
      <c r="LRG299" s="581"/>
      <c r="LRH299" s="163"/>
      <c r="LRI299" s="163"/>
      <c r="LRJ299" s="579"/>
      <c r="LRK299" s="581"/>
      <c r="LRL299" s="163"/>
      <c r="LRM299" s="163"/>
      <c r="LRN299" s="579"/>
      <c r="LRO299" s="581"/>
      <c r="LRP299" s="163"/>
      <c r="LRQ299" s="163"/>
      <c r="LRR299" s="579"/>
      <c r="LRS299" s="581"/>
      <c r="LRT299" s="163"/>
      <c r="LRU299" s="163"/>
      <c r="LRV299" s="579"/>
      <c r="LRW299" s="581"/>
      <c r="LRX299" s="163"/>
      <c r="LRY299" s="163"/>
      <c r="LRZ299" s="579"/>
      <c r="LSA299" s="581"/>
      <c r="LSB299" s="163"/>
      <c r="LSC299" s="163"/>
      <c r="LSD299" s="579"/>
      <c r="LSE299" s="581"/>
      <c r="LSF299" s="163"/>
      <c r="LSG299" s="163"/>
      <c r="LSH299" s="579"/>
      <c r="LSI299" s="581"/>
      <c r="LSJ299" s="163"/>
      <c r="LSK299" s="163"/>
      <c r="LSL299" s="579"/>
      <c r="LSM299" s="581"/>
      <c r="LSN299" s="163"/>
      <c r="LSO299" s="163"/>
      <c r="LSP299" s="579"/>
      <c r="LSQ299" s="581"/>
      <c r="LSR299" s="163"/>
      <c r="LSS299" s="163"/>
      <c r="LST299" s="579"/>
      <c r="LSU299" s="581"/>
      <c r="LSV299" s="163"/>
      <c r="LSW299" s="163"/>
      <c r="LSX299" s="579"/>
      <c r="LSY299" s="581"/>
      <c r="LSZ299" s="163"/>
      <c r="LTA299" s="163"/>
      <c r="LTB299" s="579"/>
      <c r="LTC299" s="581"/>
      <c r="LTD299" s="163"/>
      <c r="LTE299" s="163"/>
      <c r="LTF299" s="579"/>
      <c r="LTG299" s="581"/>
      <c r="LTH299" s="163"/>
      <c r="LTI299" s="163"/>
      <c r="LTJ299" s="579"/>
      <c r="LTK299" s="581"/>
      <c r="LTL299" s="163"/>
      <c r="LTM299" s="163"/>
      <c r="LTN299" s="579"/>
      <c r="LTO299" s="581"/>
      <c r="LTP299" s="163"/>
      <c r="LTQ299" s="163"/>
      <c r="LTR299" s="579"/>
      <c r="LTS299" s="581"/>
      <c r="LTT299" s="163"/>
      <c r="LTU299" s="163"/>
      <c r="LTV299" s="579"/>
      <c r="LTW299" s="581"/>
      <c r="LTX299" s="163"/>
      <c r="LTY299" s="163"/>
      <c r="LTZ299" s="579"/>
      <c r="LUA299" s="581"/>
      <c r="LUB299" s="163"/>
      <c r="LUC299" s="163"/>
      <c r="LUD299" s="579"/>
      <c r="LUE299" s="581"/>
      <c r="LUF299" s="163"/>
      <c r="LUG299" s="163"/>
      <c r="LUH299" s="579"/>
      <c r="LUI299" s="581"/>
      <c r="LUJ299" s="163"/>
      <c r="LUK299" s="163"/>
      <c r="LUL299" s="579"/>
      <c r="LUM299" s="581"/>
      <c r="LUN299" s="163"/>
      <c r="LUO299" s="163"/>
      <c r="LUP299" s="579"/>
      <c r="LUQ299" s="581"/>
      <c r="LUR299" s="163"/>
      <c r="LUS299" s="163"/>
      <c r="LUT299" s="579"/>
      <c r="LUU299" s="581"/>
      <c r="LUV299" s="163"/>
      <c r="LUW299" s="163"/>
      <c r="LUX299" s="579"/>
      <c r="LUY299" s="581"/>
      <c r="LUZ299" s="163"/>
      <c r="LVA299" s="163"/>
      <c r="LVB299" s="579"/>
      <c r="LVC299" s="581"/>
      <c r="LVD299" s="163"/>
      <c r="LVE299" s="163"/>
      <c r="LVF299" s="579"/>
      <c r="LVG299" s="581"/>
      <c r="LVH299" s="163"/>
      <c r="LVI299" s="163"/>
      <c r="LVJ299" s="579"/>
      <c r="LVK299" s="581"/>
      <c r="LVL299" s="163"/>
      <c r="LVM299" s="163"/>
      <c r="LVN299" s="579"/>
      <c r="LVO299" s="581"/>
      <c r="LVP299" s="163"/>
      <c r="LVQ299" s="163"/>
      <c r="LVR299" s="579"/>
      <c r="LVS299" s="581"/>
      <c r="LVT299" s="163"/>
      <c r="LVU299" s="163"/>
      <c r="LVV299" s="579"/>
      <c r="LVW299" s="581"/>
      <c r="LVX299" s="163"/>
      <c r="LVY299" s="163"/>
      <c r="LVZ299" s="579"/>
      <c r="LWA299" s="581"/>
      <c r="LWB299" s="163"/>
      <c r="LWC299" s="163"/>
      <c r="LWD299" s="579"/>
      <c r="LWE299" s="581"/>
      <c r="LWF299" s="163"/>
      <c r="LWG299" s="163"/>
      <c r="LWH299" s="579"/>
      <c r="LWI299" s="581"/>
      <c r="LWJ299" s="163"/>
      <c r="LWK299" s="163"/>
      <c r="LWL299" s="579"/>
      <c r="LWM299" s="581"/>
      <c r="LWN299" s="163"/>
      <c r="LWO299" s="163"/>
      <c r="LWP299" s="579"/>
      <c r="LWQ299" s="581"/>
      <c r="LWR299" s="163"/>
      <c r="LWS299" s="163"/>
      <c r="LWT299" s="579"/>
      <c r="LWU299" s="581"/>
      <c r="LWV299" s="163"/>
      <c r="LWW299" s="163"/>
      <c r="LWX299" s="579"/>
      <c r="LWY299" s="581"/>
      <c r="LWZ299" s="163"/>
      <c r="LXA299" s="163"/>
      <c r="LXB299" s="579"/>
      <c r="LXC299" s="581"/>
      <c r="LXD299" s="163"/>
      <c r="LXE299" s="163"/>
      <c r="LXF299" s="579"/>
      <c r="LXG299" s="581"/>
      <c r="LXH299" s="163"/>
      <c r="LXI299" s="163"/>
      <c r="LXJ299" s="579"/>
      <c r="LXK299" s="581"/>
      <c r="LXL299" s="163"/>
      <c r="LXM299" s="163"/>
      <c r="LXN299" s="579"/>
      <c r="LXO299" s="581"/>
      <c r="LXP299" s="163"/>
      <c r="LXQ299" s="163"/>
      <c r="LXR299" s="579"/>
      <c r="LXS299" s="581"/>
      <c r="LXT299" s="163"/>
      <c r="LXU299" s="163"/>
      <c r="LXV299" s="579"/>
      <c r="LXW299" s="581"/>
      <c r="LXX299" s="163"/>
      <c r="LXY299" s="163"/>
      <c r="LXZ299" s="579"/>
      <c r="LYA299" s="581"/>
      <c r="LYB299" s="163"/>
      <c r="LYC299" s="163"/>
      <c r="LYD299" s="579"/>
      <c r="LYE299" s="581"/>
      <c r="LYF299" s="163"/>
      <c r="LYG299" s="163"/>
      <c r="LYH299" s="579"/>
      <c r="LYI299" s="581"/>
      <c r="LYJ299" s="163"/>
      <c r="LYK299" s="163"/>
      <c r="LYL299" s="579"/>
      <c r="LYM299" s="581"/>
      <c r="LYN299" s="163"/>
      <c r="LYO299" s="163"/>
      <c r="LYP299" s="579"/>
      <c r="LYQ299" s="581"/>
      <c r="LYR299" s="163"/>
      <c r="LYS299" s="163"/>
      <c r="LYT299" s="579"/>
      <c r="LYU299" s="581"/>
      <c r="LYV299" s="163"/>
      <c r="LYW299" s="163"/>
      <c r="LYX299" s="579"/>
      <c r="LYY299" s="581"/>
      <c r="LYZ299" s="163"/>
      <c r="LZA299" s="163"/>
      <c r="LZB299" s="579"/>
      <c r="LZC299" s="581"/>
      <c r="LZD299" s="163"/>
      <c r="LZE299" s="163"/>
      <c r="LZF299" s="579"/>
      <c r="LZG299" s="581"/>
      <c r="LZH299" s="163"/>
      <c r="LZI299" s="163"/>
      <c r="LZJ299" s="579"/>
      <c r="LZK299" s="581"/>
      <c r="LZL299" s="163"/>
      <c r="LZM299" s="163"/>
      <c r="LZN299" s="579"/>
      <c r="LZO299" s="581"/>
      <c r="LZP299" s="163"/>
      <c r="LZQ299" s="163"/>
      <c r="LZR299" s="579"/>
      <c r="LZS299" s="581"/>
      <c r="LZT299" s="163"/>
      <c r="LZU299" s="163"/>
      <c r="LZV299" s="579"/>
      <c r="LZW299" s="581"/>
      <c r="LZX299" s="163"/>
      <c r="LZY299" s="163"/>
      <c r="LZZ299" s="579"/>
      <c r="MAA299" s="581"/>
      <c r="MAB299" s="163"/>
      <c r="MAC299" s="163"/>
      <c r="MAD299" s="579"/>
      <c r="MAE299" s="581"/>
      <c r="MAF299" s="163"/>
      <c r="MAG299" s="163"/>
      <c r="MAH299" s="579"/>
      <c r="MAI299" s="581"/>
      <c r="MAJ299" s="163"/>
      <c r="MAK299" s="163"/>
      <c r="MAL299" s="579"/>
      <c r="MAM299" s="581"/>
      <c r="MAN299" s="163"/>
      <c r="MAO299" s="163"/>
      <c r="MAP299" s="579"/>
      <c r="MAQ299" s="581"/>
      <c r="MAR299" s="163"/>
      <c r="MAS299" s="163"/>
      <c r="MAT299" s="579"/>
      <c r="MAU299" s="581"/>
      <c r="MAV299" s="163"/>
      <c r="MAW299" s="163"/>
      <c r="MAX299" s="579"/>
      <c r="MAY299" s="581"/>
      <c r="MAZ299" s="163"/>
      <c r="MBA299" s="163"/>
      <c r="MBB299" s="579"/>
      <c r="MBC299" s="581"/>
      <c r="MBD299" s="163"/>
      <c r="MBE299" s="163"/>
      <c r="MBF299" s="579"/>
      <c r="MBG299" s="581"/>
      <c r="MBH299" s="163"/>
      <c r="MBI299" s="163"/>
      <c r="MBJ299" s="579"/>
      <c r="MBK299" s="581"/>
      <c r="MBL299" s="163"/>
      <c r="MBM299" s="163"/>
      <c r="MBN299" s="579"/>
      <c r="MBO299" s="581"/>
      <c r="MBP299" s="163"/>
      <c r="MBQ299" s="163"/>
      <c r="MBR299" s="579"/>
      <c r="MBS299" s="581"/>
      <c r="MBT299" s="163"/>
      <c r="MBU299" s="163"/>
      <c r="MBV299" s="579"/>
      <c r="MBW299" s="581"/>
      <c r="MBX299" s="163"/>
      <c r="MBY299" s="163"/>
      <c r="MBZ299" s="579"/>
      <c r="MCA299" s="581"/>
      <c r="MCB299" s="163"/>
      <c r="MCC299" s="163"/>
      <c r="MCD299" s="579"/>
      <c r="MCE299" s="581"/>
      <c r="MCF299" s="163"/>
      <c r="MCG299" s="163"/>
      <c r="MCH299" s="579"/>
      <c r="MCI299" s="581"/>
      <c r="MCJ299" s="163"/>
      <c r="MCK299" s="163"/>
      <c r="MCL299" s="579"/>
      <c r="MCM299" s="581"/>
      <c r="MCN299" s="163"/>
      <c r="MCO299" s="163"/>
      <c r="MCP299" s="579"/>
      <c r="MCQ299" s="581"/>
      <c r="MCR299" s="163"/>
      <c r="MCS299" s="163"/>
      <c r="MCT299" s="579"/>
      <c r="MCU299" s="581"/>
      <c r="MCV299" s="163"/>
      <c r="MCW299" s="163"/>
      <c r="MCX299" s="579"/>
      <c r="MCY299" s="581"/>
      <c r="MCZ299" s="163"/>
      <c r="MDA299" s="163"/>
      <c r="MDB299" s="579"/>
      <c r="MDC299" s="581"/>
      <c r="MDD299" s="163"/>
      <c r="MDE299" s="163"/>
      <c r="MDF299" s="579"/>
      <c r="MDG299" s="581"/>
      <c r="MDH299" s="163"/>
      <c r="MDI299" s="163"/>
      <c r="MDJ299" s="579"/>
      <c r="MDK299" s="581"/>
      <c r="MDL299" s="163"/>
      <c r="MDM299" s="163"/>
      <c r="MDN299" s="579"/>
      <c r="MDO299" s="581"/>
      <c r="MDP299" s="163"/>
      <c r="MDQ299" s="163"/>
      <c r="MDR299" s="579"/>
      <c r="MDS299" s="581"/>
      <c r="MDT299" s="163"/>
      <c r="MDU299" s="163"/>
      <c r="MDV299" s="579"/>
      <c r="MDW299" s="581"/>
      <c r="MDX299" s="163"/>
      <c r="MDY299" s="163"/>
      <c r="MDZ299" s="579"/>
      <c r="MEA299" s="581"/>
      <c r="MEB299" s="163"/>
      <c r="MEC299" s="163"/>
      <c r="MED299" s="579"/>
      <c r="MEE299" s="581"/>
      <c r="MEF299" s="163"/>
      <c r="MEG299" s="163"/>
      <c r="MEH299" s="579"/>
      <c r="MEI299" s="581"/>
      <c r="MEJ299" s="163"/>
      <c r="MEK299" s="163"/>
      <c r="MEL299" s="579"/>
      <c r="MEM299" s="581"/>
      <c r="MEN299" s="163"/>
      <c r="MEO299" s="163"/>
      <c r="MEP299" s="579"/>
      <c r="MEQ299" s="581"/>
      <c r="MER299" s="163"/>
      <c r="MES299" s="163"/>
      <c r="MET299" s="579"/>
      <c r="MEU299" s="581"/>
      <c r="MEV299" s="163"/>
      <c r="MEW299" s="163"/>
      <c r="MEX299" s="579"/>
      <c r="MEY299" s="581"/>
      <c r="MEZ299" s="163"/>
      <c r="MFA299" s="163"/>
      <c r="MFB299" s="579"/>
      <c r="MFC299" s="581"/>
      <c r="MFD299" s="163"/>
      <c r="MFE299" s="163"/>
      <c r="MFF299" s="579"/>
      <c r="MFG299" s="581"/>
      <c r="MFH299" s="163"/>
      <c r="MFI299" s="163"/>
      <c r="MFJ299" s="579"/>
      <c r="MFK299" s="581"/>
      <c r="MFL299" s="163"/>
      <c r="MFM299" s="163"/>
      <c r="MFN299" s="579"/>
      <c r="MFO299" s="581"/>
      <c r="MFP299" s="163"/>
      <c r="MFQ299" s="163"/>
      <c r="MFR299" s="579"/>
      <c r="MFS299" s="581"/>
      <c r="MFT299" s="163"/>
      <c r="MFU299" s="163"/>
      <c r="MFV299" s="579"/>
      <c r="MFW299" s="581"/>
      <c r="MFX299" s="163"/>
      <c r="MFY299" s="163"/>
      <c r="MFZ299" s="579"/>
      <c r="MGA299" s="581"/>
      <c r="MGB299" s="163"/>
      <c r="MGC299" s="163"/>
      <c r="MGD299" s="579"/>
      <c r="MGE299" s="581"/>
      <c r="MGF299" s="163"/>
      <c r="MGG299" s="163"/>
      <c r="MGH299" s="579"/>
      <c r="MGI299" s="581"/>
      <c r="MGJ299" s="163"/>
      <c r="MGK299" s="163"/>
      <c r="MGL299" s="579"/>
      <c r="MGM299" s="581"/>
      <c r="MGN299" s="163"/>
      <c r="MGO299" s="163"/>
      <c r="MGP299" s="579"/>
      <c r="MGQ299" s="581"/>
      <c r="MGR299" s="163"/>
      <c r="MGS299" s="163"/>
      <c r="MGT299" s="579"/>
      <c r="MGU299" s="581"/>
      <c r="MGV299" s="163"/>
      <c r="MGW299" s="163"/>
      <c r="MGX299" s="579"/>
      <c r="MGY299" s="581"/>
      <c r="MGZ299" s="163"/>
      <c r="MHA299" s="163"/>
      <c r="MHB299" s="579"/>
      <c r="MHC299" s="581"/>
      <c r="MHD299" s="163"/>
      <c r="MHE299" s="163"/>
      <c r="MHF299" s="579"/>
      <c r="MHG299" s="581"/>
      <c r="MHH299" s="163"/>
      <c r="MHI299" s="163"/>
      <c r="MHJ299" s="579"/>
      <c r="MHK299" s="581"/>
      <c r="MHL299" s="163"/>
      <c r="MHM299" s="163"/>
      <c r="MHN299" s="579"/>
      <c r="MHO299" s="581"/>
      <c r="MHP299" s="163"/>
      <c r="MHQ299" s="163"/>
      <c r="MHR299" s="579"/>
      <c r="MHS299" s="581"/>
      <c r="MHT299" s="163"/>
      <c r="MHU299" s="163"/>
      <c r="MHV299" s="579"/>
      <c r="MHW299" s="581"/>
      <c r="MHX299" s="163"/>
      <c r="MHY299" s="163"/>
      <c r="MHZ299" s="579"/>
      <c r="MIA299" s="581"/>
      <c r="MIB299" s="163"/>
      <c r="MIC299" s="163"/>
      <c r="MID299" s="579"/>
      <c r="MIE299" s="581"/>
      <c r="MIF299" s="163"/>
      <c r="MIG299" s="163"/>
      <c r="MIH299" s="579"/>
      <c r="MII299" s="581"/>
      <c r="MIJ299" s="163"/>
      <c r="MIK299" s="163"/>
      <c r="MIL299" s="579"/>
      <c r="MIM299" s="581"/>
      <c r="MIN299" s="163"/>
      <c r="MIO299" s="163"/>
      <c r="MIP299" s="579"/>
      <c r="MIQ299" s="581"/>
      <c r="MIR299" s="163"/>
      <c r="MIS299" s="163"/>
      <c r="MIT299" s="579"/>
      <c r="MIU299" s="581"/>
      <c r="MIV299" s="163"/>
      <c r="MIW299" s="163"/>
      <c r="MIX299" s="579"/>
      <c r="MIY299" s="581"/>
      <c r="MIZ299" s="163"/>
      <c r="MJA299" s="163"/>
      <c r="MJB299" s="579"/>
      <c r="MJC299" s="581"/>
      <c r="MJD299" s="163"/>
      <c r="MJE299" s="163"/>
      <c r="MJF299" s="579"/>
      <c r="MJG299" s="581"/>
      <c r="MJH299" s="163"/>
      <c r="MJI299" s="163"/>
      <c r="MJJ299" s="579"/>
      <c r="MJK299" s="581"/>
      <c r="MJL299" s="163"/>
      <c r="MJM299" s="163"/>
      <c r="MJN299" s="579"/>
      <c r="MJO299" s="581"/>
      <c r="MJP299" s="163"/>
      <c r="MJQ299" s="163"/>
      <c r="MJR299" s="579"/>
      <c r="MJS299" s="581"/>
      <c r="MJT299" s="163"/>
      <c r="MJU299" s="163"/>
      <c r="MJV299" s="579"/>
      <c r="MJW299" s="581"/>
      <c r="MJX299" s="163"/>
      <c r="MJY299" s="163"/>
      <c r="MJZ299" s="579"/>
      <c r="MKA299" s="581"/>
      <c r="MKB299" s="163"/>
      <c r="MKC299" s="163"/>
      <c r="MKD299" s="579"/>
      <c r="MKE299" s="581"/>
      <c r="MKF299" s="163"/>
      <c r="MKG299" s="163"/>
      <c r="MKH299" s="579"/>
      <c r="MKI299" s="581"/>
      <c r="MKJ299" s="163"/>
      <c r="MKK299" s="163"/>
      <c r="MKL299" s="579"/>
      <c r="MKM299" s="581"/>
      <c r="MKN299" s="163"/>
      <c r="MKO299" s="163"/>
      <c r="MKP299" s="579"/>
      <c r="MKQ299" s="581"/>
      <c r="MKR299" s="163"/>
      <c r="MKS299" s="163"/>
      <c r="MKT299" s="579"/>
      <c r="MKU299" s="581"/>
      <c r="MKV299" s="163"/>
      <c r="MKW299" s="163"/>
      <c r="MKX299" s="579"/>
      <c r="MKY299" s="581"/>
      <c r="MKZ299" s="163"/>
      <c r="MLA299" s="163"/>
      <c r="MLB299" s="579"/>
      <c r="MLC299" s="581"/>
      <c r="MLD299" s="163"/>
      <c r="MLE299" s="163"/>
      <c r="MLF299" s="579"/>
      <c r="MLG299" s="581"/>
      <c r="MLH299" s="163"/>
      <c r="MLI299" s="163"/>
      <c r="MLJ299" s="579"/>
      <c r="MLK299" s="581"/>
      <c r="MLL299" s="163"/>
      <c r="MLM299" s="163"/>
      <c r="MLN299" s="579"/>
      <c r="MLO299" s="581"/>
      <c r="MLP299" s="163"/>
      <c r="MLQ299" s="163"/>
      <c r="MLR299" s="579"/>
      <c r="MLS299" s="581"/>
      <c r="MLT299" s="163"/>
      <c r="MLU299" s="163"/>
      <c r="MLV299" s="579"/>
      <c r="MLW299" s="581"/>
      <c r="MLX299" s="163"/>
      <c r="MLY299" s="163"/>
      <c r="MLZ299" s="579"/>
      <c r="MMA299" s="581"/>
      <c r="MMB299" s="163"/>
      <c r="MMC299" s="163"/>
      <c r="MMD299" s="579"/>
      <c r="MME299" s="581"/>
      <c r="MMF299" s="163"/>
      <c r="MMG299" s="163"/>
      <c r="MMH299" s="579"/>
      <c r="MMI299" s="581"/>
      <c r="MMJ299" s="163"/>
      <c r="MMK299" s="163"/>
      <c r="MML299" s="579"/>
      <c r="MMM299" s="581"/>
      <c r="MMN299" s="163"/>
      <c r="MMO299" s="163"/>
      <c r="MMP299" s="579"/>
      <c r="MMQ299" s="581"/>
      <c r="MMR299" s="163"/>
      <c r="MMS299" s="163"/>
      <c r="MMT299" s="579"/>
      <c r="MMU299" s="581"/>
      <c r="MMV299" s="163"/>
      <c r="MMW299" s="163"/>
      <c r="MMX299" s="579"/>
      <c r="MMY299" s="581"/>
      <c r="MMZ299" s="163"/>
      <c r="MNA299" s="163"/>
      <c r="MNB299" s="579"/>
      <c r="MNC299" s="581"/>
      <c r="MND299" s="163"/>
      <c r="MNE299" s="163"/>
      <c r="MNF299" s="579"/>
      <c r="MNG299" s="581"/>
      <c r="MNH299" s="163"/>
      <c r="MNI299" s="163"/>
      <c r="MNJ299" s="579"/>
      <c r="MNK299" s="581"/>
      <c r="MNL299" s="163"/>
      <c r="MNM299" s="163"/>
      <c r="MNN299" s="579"/>
      <c r="MNO299" s="581"/>
      <c r="MNP299" s="163"/>
      <c r="MNQ299" s="163"/>
      <c r="MNR299" s="579"/>
      <c r="MNS299" s="581"/>
      <c r="MNT299" s="163"/>
      <c r="MNU299" s="163"/>
      <c r="MNV299" s="579"/>
      <c r="MNW299" s="581"/>
      <c r="MNX299" s="163"/>
      <c r="MNY299" s="163"/>
      <c r="MNZ299" s="579"/>
      <c r="MOA299" s="581"/>
      <c r="MOB299" s="163"/>
      <c r="MOC299" s="163"/>
      <c r="MOD299" s="579"/>
      <c r="MOE299" s="581"/>
      <c r="MOF299" s="163"/>
      <c r="MOG299" s="163"/>
      <c r="MOH299" s="579"/>
      <c r="MOI299" s="581"/>
      <c r="MOJ299" s="163"/>
      <c r="MOK299" s="163"/>
      <c r="MOL299" s="579"/>
      <c r="MOM299" s="581"/>
      <c r="MON299" s="163"/>
      <c r="MOO299" s="163"/>
      <c r="MOP299" s="579"/>
      <c r="MOQ299" s="581"/>
      <c r="MOR299" s="163"/>
      <c r="MOS299" s="163"/>
      <c r="MOT299" s="579"/>
      <c r="MOU299" s="581"/>
      <c r="MOV299" s="163"/>
      <c r="MOW299" s="163"/>
      <c r="MOX299" s="579"/>
      <c r="MOY299" s="581"/>
      <c r="MOZ299" s="163"/>
      <c r="MPA299" s="163"/>
      <c r="MPB299" s="579"/>
      <c r="MPC299" s="581"/>
      <c r="MPD299" s="163"/>
      <c r="MPE299" s="163"/>
      <c r="MPF299" s="579"/>
      <c r="MPG299" s="581"/>
      <c r="MPH299" s="163"/>
      <c r="MPI299" s="163"/>
      <c r="MPJ299" s="579"/>
      <c r="MPK299" s="581"/>
      <c r="MPL299" s="163"/>
      <c r="MPM299" s="163"/>
      <c r="MPN299" s="579"/>
      <c r="MPO299" s="581"/>
      <c r="MPP299" s="163"/>
      <c r="MPQ299" s="163"/>
      <c r="MPR299" s="579"/>
      <c r="MPS299" s="581"/>
      <c r="MPT299" s="163"/>
      <c r="MPU299" s="163"/>
      <c r="MPV299" s="579"/>
      <c r="MPW299" s="581"/>
      <c r="MPX299" s="163"/>
      <c r="MPY299" s="163"/>
      <c r="MPZ299" s="579"/>
      <c r="MQA299" s="581"/>
      <c r="MQB299" s="163"/>
      <c r="MQC299" s="163"/>
      <c r="MQD299" s="579"/>
      <c r="MQE299" s="581"/>
      <c r="MQF299" s="163"/>
      <c r="MQG299" s="163"/>
      <c r="MQH299" s="579"/>
      <c r="MQI299" s="581"/>
      <c r="MQJ299" s="163"/>
      <c r="MQK299" s="163"/>
      <c r="MQL299" s="579"/>
      <c r="MQM299" s="581"/>
      <c r="MQN299" s="163"/>
      <c r="MQO299" s="163"/>
      <c r="MQP299" s="579"/>
      <c r="MQQ299" s="581"/>
      <c r="MQR299" s="163"/>
      <c r="MQS299" s="163"/>
      <c r="MQT299" s="579"/>
      <c r="MQU299" s="581"/>
      <c r="MQV299" s="163"/>
      <c r="MQW299" s="163"/>
      <c r="MQX299" s="579"/>
      <c r="MQY299" s="581"/>
      <c r="MQZ299" s="163"/>
      <c r="MRA299" s="163"/>
      <c r="MRB299" s="579"/>
      <c r="MRC299" s="581"/>
      <c r="MRD299" s="163"/>
      <c r="MRE299" s="163"/>
      <c r="MRF299" s="579"/>
      <c r="MRG299" s="581"/>
      <c r="MRH299" s="163"/>
      <c r="MRI299" s="163"/>
      <c r="MRJ299" s="579"/>
      <c r="MRK299" s="581"/>
      <c r="MRL299" s="163"/>
      <c r="MRM299" s="163"/>
      <c r="MRN299" s="579"/>
      <c r="MRO299" s="581"/>
      <c r="MRP299" s="163"/>
      <c r="MRQ299" s="163"/>
      <c r="MRR299" s="579"/>
      <c r="MRS299" s="581"/>
      <c r="MRT299" s="163"/>
      <c r="MRU299" s="163"/>
      <c r="MRV299" s="579"/>
      <c r="MRW299" s="581"/>
      <c r="MRX299" s="163"/>
      <c r="MRY299" s="163"/>
      <c r="MRZ299" s="579"/>
      <c r="MSA299" s="581"/>
      <c r="MSB299" s="163"/>
      <c r="MSC299" s="163"/>
      <c r="MSD299" s="579"/>
      <c r="MSE299" s="581"/>
      <c r="MSF299" s="163"/>
      <c r="MSG299" s="163"/>
      <c r="MSH299" s="579"/>
      <c r="MSI299" s="581"/>
      <c r="MSJ299" s="163"/>
      <c r="MSK299" s="163"/>
      <c r="MSL299" s="579"/>
      <c r="MSM299" s="581"/>
      <c r="MSN299" s="163"/>
      <c r="MSO299" s="163"/>
      <c r="MSP299" s="579"/>
      <c r="MSQ299" s="581"/>
      <c r="MSR299" s="163"/>
      <c r="MSS299" s="163"/>
      <c r="MST299" s="579"/>
      <c r="MSU299" s="581"/>
      <c r="MSV299" s="163"/>
      <c r="MSW299" s="163"/>
      <c r="MSX299" s="579"/>
      <c r="MSY299" s="581"/>
      <c r="MSZ299" s="163"/>
      <c r="MTA299" s="163"/>
      <c r="MTB299" s="579"/>
      <c r="MTC299" s="581"/>
      <c r="MTD299" s="163"/>
      <c r="MTE299" s="163"/>
      <c r="MTF299" s="579"/>
      <c r="MTG299" s="581"/>
      <c r="MTH299" s="163"/>
      <c r="MTI299" s="163"/>
      <c r="MTJ299" s="579"/>
      <c r="MTK299" s="581"/>
      <c r="MTL299" s="163"/>
      <c r="MTM299" s="163"/>
      <c r="MTN299" s="579"/>
      <c r="MTO299" s="581"/>
      <c r="MTP299" s="163"/>
      <c r="MTQ299" s="163"/>
      <c r="MTR299" s="579"/>
      <c r="MTS299" s="581"/>
      <c r="MTT299" s="163"/>
      <c r="MTU299" s="163"/>
      <c r="MTV299" s="579"/>
      <c r="MTW299" s="581"/>
      <c r="MTX299" s="163"/>
      <c r="MTY299" s="163"/>
      <c r="MTZ299" s="579"/>
      <c r="MUA299" s="581"/>
      <c r="MUB299" s="163"/>
      <c r="MUC299" s="163"/>
      <c r="MUD299" s="579"/>
      <c r="MUE299" s="581"/>
      <c r="MUF299" s="163"/>
      <c r="MUG299" s="163"/>
      <c r="MUH299" s="579"/>
      <c r="MUI299" s="581"/>
      <c r="MUJ299" s="163"/>
      <c r="MUK299" s="163"/>
      <c r="MUL299" s="579"/>
      <c r="MUM299" s="581"/>
      <c r="MUN299" s="163"/>
      <c r="MUO299" s="163"/>
      <c r="MUP299" s="579"/>
      <c r="MUQ299" s="581"/>
      <c r="MUR299" s="163"/>
      <c r="MUS299" s="163"/>
      <c r="MUT299" s="579"/>
      <c r="MUU299" s="581"/>
      <c r="MUV299" s="163"/>
      <c r="MUW299" s="163"/>
      <c r="MUX299" s="579"/>
      <c r="MUY299" s="581"/>
      <c r="MUZ299" s="163"/>
      <c r="MVA299" s="163"/>
      <c r="MVB299" s="579"/>
      <c r="MVC299" s="581"/>
      <c r="MVD299" s="163"/>
      <c r="MVE299" s="163"/>
      <c r="MVF299" s="579"/>
      <c r="MVG299" s="581"/>
      <c r="MVH299" s="163"/>
      <c r="MVI299" s="163"/>
      <c r="MVJ299" s="579"/>
      <c r="MVK299" s="581"/>
      <c r="MVL299" s="163"/>
      <c r="MVM299" s="163"/>
      <c r="MVN299" s="579"/>
      <c r="MVO299" s="581"/>
      <c r="MVP299" s="163"/>
      <c r="MVQ299" s="163"/>
      <c r="MVR299" s="579"/>
      <c r="MVS299" s="581"/>
      <c r="MVT299" s="163"/>
      <c r="MVU299" s="163"/>
      <c r="MVV299" s="579"/>
      <c r="MVW299" s="581"/>
      <c r="MVX299" s="163"/>
      <c r="MVY299" s="163"/>
      <c r="MVZ299" s="579"/>
      <c r="MWA299" s="581"/>
      <c r="MWB299" s="163"/>
      <c r="MWC299" s="163"/>
      <c r="MWD299" s="579"/>
      <c r="MWE299" s="581"/>
      <c r="MWF299" s="163"/>
      <c r="MWG299" s="163"/>
      <c r="MWH299" s="579"/>
      <c r="MWI299" s="581"/>
      <c r="MWJ299" s="163"/>
      <c r="MWK299" s="163"/>
      <c r="MWL299" s="579"/>
      <c r="MWM299" s="581"/>
      <c r="MWN299" s="163"/>
      <c r="MWO299" s="163"/>
      <c r="MWP299" s="579"/>
      <c r="MWQ299" s="581"/>
      <c r="MWR299" s="163"/>
      <c r="MWS299" s="163"/>
      <c r="MWT299" s="579"/>
      <c r="MWU299" s="581"/>
      <c r="MWV299" s="163"/>
      <c r="MWW299" s="163"/>
      <c r="MWX299" s="579"/>
      <c r="MWY299" s="581"/>
      <c r="MWZ299" s="163"/>
      <c r="MXA299" s="163"/>
      <c r="MXB299" s="579"/>
      <c r="MXC299" s="581"/>
      <c r="MXD299" s="163"/>
      <c r="MXE299" s="163"/>
      <c r="MXF299" s="579"/>
      <c r="MXG299" s="581"/>
      <c r="MXH299" s="163"/>
      <c r="MXI299" s="163"/>
      <c r="MXJ299" s="579"/>
      <c r="MXK299" s="581"/>
      <c r="MXL299" s="163"/>
      <c r="MXM299" s="163"/>
      <c r="MXN299" s="579"/>
      <c r="MXO299" s="581"/>
      <c r="MXP299" s="163"/>
      <c r="MXQ299" s="163"/>
      <c r="MXR299" s="579"/>
      <c r="MXS299" s="581"/>
      <c r="MXT299" s="163"/>
      <c r="MXU299" s="163"/>
      <c r="MXV299" s="579"/>
      <c r="MXW299" s="581"/>
      <c r="MXX299" s="163"/>
      <c r="MXY299" s="163"/>
      <c r="MXZ299" s="579"/>
      <c r="MYA299" s="581"/>
      <c r="MYB299" s="163"/>
      <c r="MYC299" s="163"/>
      <c r="MYD299" s="579"/>
      <c r="MYE299" s="581"/>
      <c r="MYF299" s="163"/>
      <c r="MYG299" s="163"/>
      <c r="MYH299" s="579"/>
      <c r="MYI299" s="581"/>
      <c r="MYJ299" s="163"/>
      <c r="MYK299" s="163"/>
      <c r="MYL299" s="579"/>
      <c r="MYM299" s="581"/>
      <c r="MYN299" s="163"/>
      <c r="MYO299" s="163"/>
      <c r="MYP299" s="579"/>
      <c r="MYQ299" s="581"/>
      <c r="MYR299" s="163"/>
      <c r="MYS299" s="163"/>
      <c r="MYT299" s="579"/>
      <c r="MYU299" s="581"/>
      <c r="MYV299" s="163"/>
      <c r="MYW299" s="163"/>
      <c r="MYX299" s="579"/>
      <c r="MYY299" s="581"/>
      <c r="MYZ299" s="163"/>
      <c r="MZA299" s="163"/>
      <c r="MZB299" s="579"/>
      <c r="MZC299" s="581"/>
      <c r="MZD299" s="163"/>
      <c r="MZE299" s="163"/>
      <c r="MZF299" s="579"/>
      <c r="MZG299" s="581"/>
      <c r="MZH299" s="163"/>
      <c r="MZI299" s="163"/>
      <c r="MZJ299" s="579"/>
      <c r="MZK299" s="581"/>
      <c r="MZL299" s="163"/>
      <c r="MZM299" s="163"/>
      <c r="MZN299" s="579"/>
      <c r="MZO299" s="581"/>
      <c r="MZP299" s="163"/>
      <c r="MZQ299" s="163"/>
      <c r="MZR299" s="579"/>
      <c r="MZS299" s="581"/>
      <c r="MZT299" s="163"/>
      <c r="MZU299" s="163"/>
      <c r="MZV299" s="579"/>
      <c r="MZW299" s="581"/>
      <c r="MZX299" s="163"/>
      <c r="MZY299" s="163"/>
      <c r="MZZ299" s="579"/>
      <c r="NAA299" s="581"/>
      <c r="NAB299" s="163"/>
      <c r="NAC299" s="163"/>
      <c r="NAD299" s="579"/>
      <c r="NAE299" s="581"/>
      <c r="NAF299" s="163"/>
      <c r="NAG299" s="163"/>
      <c r="NAH299" s="579"/>
      <c r="NAI299" s="581"/>
      <c r="NAJ299" s="163"/>
      <c r="NAK299" s="163"/>
      <c r="NAL299" s="579"/>
      <c r="NAM299" s="581"/>
      <c r="NAN299" s="163"/>
      <c r="NAO299" s="163"/>
      <c r="NAP299" s="579"/>
      <c r="NAQ299" s="581"/>
      <c r="NAR299" s="163"/>
      <c r="NAS299" s="163"/>
      <c r="NAT299" s="579"/>
      <c r="NAU299" s="581"/>
      <c r="NAV299" s="163"/>
      <c r="NAW299" s="163"/>
      <c r="NAX299" s="579"/>
      <c r="NAY299" s="581"/>
      <c r="NAZ299" s="163"/>
      <c r="NBA299" s="163"/>
      <c r="NBB299" s="579"/>
      <c r="NBC299" s="581"/>
      <c r="NBD299" s="163"/>
      <c r="NBE299" s="163"/>
      <c r="NBF299" s="579"/>
      <c r="NBG299" s="581"/>
      <c r="NBH299" s="163"/>
      <c r="NBI299" s="163"/>
      <c r="NBJ299" s="579"/>
      <c r="NBK299" s="581"/>
      <c r="NBL299" s="163"/>
      <c r="NBM299" s="163"/>
      <c r="NBN299" s="579"/>
      <c r="NBO299" s="581"/>
      <c r="NBP299" s="163"/>
      <c r="NBQ299" s="163"/>
      <c r="NBR299" s="579"/>
      <c r="NBS299" s="581"/>
      <c r="NBT299" s="163"/>
      <c r="NBU299" s="163"/>
      <c r="NBV299" s="579"/>
      <c r="NBW299" s="581"/>
      <c r="NBX299" s="163"/>
      <c r="NBY299" s="163"/>
      <c r="NBZ299" s="579"/>
      <c r="NCA299" s="581"/>
      <c r="NCB299" s="163"/>
      <c r="NCC299" s="163"/>
      <c r="NCD299" s="579"/>
      <c r="NCE299" s="581"/>
      <c r="NCF299" s="163"/>
      <c r="NCG299" s="163"/>
      <c r="NCH299" s="579"/>
      <c r="NCI299" s="581"/>
      <c r="NCJ299" s="163"/>
      <c r="NCK299" s="163"/>
      <c r="NCL299" s="579"/>
      <c r="NCM299" s="581"/>
      <c r="NCN299" s="163"/>
      <c r="NCO299" s="163"/>
      <c r="NCP299" s="579"/>
      <c r="NCQ299" s="581"/>
      <c r="NCR299" s="163"/>
      <c r="NCS299" s="163"/>
      <c r="NCT299" s="579"/>
      <c r="NCU299" s="581"/>
      <c r="NCV299" s="163"/>
      <c r="NCW299" s="163"/>
      <c r="NCX299" s="579"/>
      <c r="NCY299" s="581"/>
      <c r="NCZ299" s="163"/>
      <c r="NDA299" s="163"/>
      <c r="NDB299" s="579"/>
      <c r="NDC299" s="581"/>
      <c r="NDD299" s="163"/>
      <c r="NDE299" s="163"/>
      <c r="NDF299" s="579"/>
      <c r="NDG299" s="581"/>
      <c r="NDH299" s="163"/>
      <c r="NDI299" s="163"/>
      <c r="NDJ299" s="579"/>
      <c r="NDK299" s="581"/>
      <c r="NDL299" s="163"/>
      <c r="NDM299" s="163"/>
      <c r="NDN299" s="579"/>
      <c r="NDO299" s="581"/>
      <c r="NDP299" s="163"/>
      <c r="NDQ299" s="163"/>
      <c r="NDR299" s="579"/>
      <c r="NDS299" s="581"/>
      <c r="NDT299" s="163"/>
      <c r="NDU299" s="163"/>
      <c r="NDV299" s="579"/>
      <c r="NDW299" s="581"/>
      <c r="NDX299" s="163"/>
      <c r="NDY299" s="163"/>
      <c r="NDZ299" s="579"/>
      <c r="NEA299" s="581"/>
      <c r="NEB299" s="163"/>
      <c r="NEC299" s="163"/>
      <c r="NED299" s="579"/>
      <c r="NEE299" s="581"/>
      <c r="NEF299" s="163"/>
      <c r="NEG299" s="163"/>
      <c r="NEH299" s="579"/>
      <c r="NEI299" s="581"/>
      <c r="NEJ299" s="163"/>
      <c r="NEK299" s="163"/>
      <c r="NEL299" s="579"/>
      <c r="NEM299" s="581"/>
      <c r="NEN299" s="163"/>
      <c r="NEO299" s="163"/>
      <c r="NEP299" s="579"/>
      <c r="NEQ299" s="581"/>
      <c r="NER299" s="163"/>
      <c r="NES299" s="163"/>
      <c r="NET299" s="579"/>
      <c r="NEU299" s="581"/>
      <c r="NEV299" s="163"/>
      <c r="NEW299" s="163"/>
      <c r="NEX299" s="579"/>
      <c r="NEY299" s="581"/>
      <c r="NEZ299" s="163"/>
      <c r="NFA299" s="163"/>
      <c r="NFB299" s="579"/>
      <c r="NFC299" s="581"/>
      <c r="NFD299" s="163"/>
      <c r="NFE299" s="163"/>
      <c r="NFF299" s="579"/>
      <c r="NFG299" s="581"/>
      <c r="NFH299" s="163"/>
      <c r="NFI299" s="163"/>
      <c r="NFJ299" s="579"/>
      <c r="NFK299" s="581"/>
      <c r="NFL299" s="163"/>
      <c r="NFM299" s="163"/>
      <c r="NFN299" s="579"/>
      <c r="NFO299" s="581"/>
      <c r="NFP299" s="163"/>
      <c r="NFQ299" s="163"/>
      <c r="NFR299" s="579"/>
      <c r="NFS299" s="581"/>
      <c r="NFT299" s="163"/>
      <c r="NFU299" s="163"/>
      <c r="NFV299" s="579"/>
      <c r="NFW299" s="581"/>
      <c r="NFX299" s="163"/>
      <c r="NFY299" s="163"/>
      <c r="NFZ299" s="579"/>
      <c r="NGA299" s="581"/>
      <c r="NGB299" s="163"/>
      <c r="NGC299" s="163"/>
      <c r="NGD299" s="579"/>
      <c r="NGE299" s="581"/>
      <c r="NGF299" s="163"/>
      <c r="NGG299" s="163"/>
      <c r="NGH299" s="579"/>
      <c r="NGI299" s="581"/>
      <c r="NGJ299" s="163"/>
      <c r="NGK299" s="163"/>
      <c r="NGL299" s="579"/>
      <c r="NGM299" s="581"/>
      <c r="NGN299" s="163"/>
      <c r="NGO299" s="163"/>
      <c r="NGP299" s="579"/>
      <c r="NGQ299" s="581"/>
      <c r="NGR299" s="163"/>
      <c r="NGS299" s="163"/>
      <c r="NGT299" s="579"/>
      <c r="NGU299" s="581"/>
      <c r="NGV299" s="163"/>
      <c r="NGW299" s="163"/>
      <c r="NGX299" s="579"/>
      <c r="NGY299" s="581"/>
      <c r="NGZ299" s="163"/>
      <c r="NHA299" s="163"/>
      <c r="NHB299" s="579"/>
      <c r="NHC299" s="581"/>
      <c r="NHD299" s="163"/>
      <c r="NHE299" s="163"/>
      <c r="NHF299" s="579"/>
      <c r="NHG299" s="581"/>
      <c r="NHH299" s="163"/>
      <c r="NHI299" s="163"/>
      <c r="NHJ299" s="579"/>
      <c r="NHK299" s="581"/>
      <c r="NHL299" s="163"/>
      <c r="NHM299" s="163"/>
      <c r="NHN299" s="579"/>
      <c r="NHO299" s="581"/>
      <c r="NHP299" s="163"/>
      <c r="NHQ299" s="163"/>
      <c r="NHR299" s="579"/>
      <c r="NHS299" s="581"/>
      <c r="NHT299" s="163"/>
      <c r="NHU299" s="163"/>
      <c r="NHV299" s="579"/>
      <c r="NHW299" s="581"/>
      <c r="NHX299" s="163"/>
      <c r="NHY299" s="163"/>
      <c r="NHZ299" s="579"/>
      <c r="NIA299" s="581"/>
      <c r="NIB299" s="163"/>
      <c r="NIC299" s="163"/>
      <c r="NID299" s="579"/>
      <c r="NIE299" s="581"/>
      <c r="NIF299" s="163"/>
      <c r="NIG299" s="163"/>
      <c r="NIH299" s="579"/>
      <c r="NII299" s="581"/>
      <c r="NIJ299" s="163"/>
      <c r="NIK299" s="163"/>
      <c r="NIL299" s="579"/>
      <c r="NIM299" s="581"/>
      <c r="NIN299" s="163"/>
      <c r="NIO299" s="163"/>
      <c r="NIP299" s="579"/>
      <c r="NIQ299" s="581"/>
      <c r="NIR299" s="163"/>
      <c r="NIS299" s="163"/>
      <c r="NIT299" s="579"/>
      <c r="NIU299" s="581"/>
      <c r="NIV299" s="163"/>
      <c r="NIW299" s="163"/>
      <c r="NIX299" s="579"/>
      <c r="NIY299" s="581"/>
      <c r="NIZ299" s="163"/>
      <c r="NJA299" s="163"/>
      <c r="NJB299" s="579"/>
      <c r="NJC299" s="581"/>
      <c r="NJD299" s="163"/>
      <c r="NJE299" s="163"/>
      <c r="NJF299" s="579"/>
      <c r="NJG299" s="581"/>
      <c r="NJH299" s="163"/>
      <c r="NJI299" s="163"/>
      <c r="NJJ299" s="579"/>
      <c r="NJK299" s="581"/>
      <c r="NJL299" s="163"/>
      <c r="NJM299" s="163"/>
      <c r="NJN299" s="579"/>
      <c r="NJO299" s="581"/>
      <c r="NJP299" s="163"/>
      <c r="NJQ299" s="163"/>
      <c r="NJR299" s="579"/>
      <c r="NJS299" s="581"/>
      <c r="NJT299" s="163"/>
      <c r="NJU299" s="163"/>
      <c r="NJV299" s="579"/>
      <c r="NJW299" s="581"/>
      <c r="NJX299" s="163"/>
      <c r="NJY299" s="163"/>
      <c r="NJZ299" s="579"/>
      <c r="NKA299" s="581"/>
      <c r="NKB299" s="163"/>
      <c r="NKC299" s="163"/>
      <c r="NKD299" s="579"/>
      <c r="NKE299" s="581"/>
      <c r="NKF299" s="163"/>
      <c r="NKG299" s="163"/>
      <c r="NKH299" s="579"/>
      <c r="NKI299" s="581"/>
      <c r="NKJ299" s="163"/>
      <c r="NKK299" s="163"/>
      <c r="NKL299" s="579"/>
      <c r="NKM299" s="581"/>
      <c r="NKN299" s="163"/>
      <c r="NKO299" s="163"/>
      <c r="NKP299" s="579"/>
      <c r="NKQ299" s="581"/>
      <c r="NKR299" s="163"/>
      <c r="NKS299" s="163"/>
      <c r="NKT299" s="579"/>
      <c r="NKU299" s="581"/>
      <c r="NKV299" s="163"/>
      <c r="NKW299" s="163"/>
      <c r="NKX299" s="579"/>
      <c r="NKY299" s="581"/>
      <c r="NKZ299" s="163"/>
      <c r="NLA299" s="163"/>
      <c r="NLB299" s="579"/>
      <c r="NLC299" s="581"/>
      <c r="NLD299" s="163"/>
      <c r="NLE299" s="163"/>
      <c r="NLF299" s="579"/>
      <c r="NLG299" s="581"/>
      <c r="NLH299" s="163"/>
      <c r="NLI299" s="163"/>
      <c r="NLJ299" s="579"/>
      <c r="NLK299" s="581"/>
      <c r="NLL299" s="163"/>
      <c r="NLM299" s="163"/>
      <c r="NLN299" s="579"/>
      <c r="NLO299" s="581"/>
      <c r="NLP299" s="163"/>
      <c r="NLQ299" s="163"/>
      <c r="NLR299" s="579"/>
      <c r="NLS299" s="581"/>
      <c r="NLT299" s="163"/>
      <c r="NLU299" s="163"/>
      <c r="NLV299" s="579"/>
      <c r="NLW299" s="581"/>
      <c r="NLX299" s="163"/>
      <c r="NLY299" s="163"/>
      <c r="NLZ299" s="579"/>
      <c r="NMA299" s="581"/>
      <c r="NMB299" s="163"/>
      <c r="NMC299" s="163"/>
      <c r="NMD299" s="579"/>
      <c r="NME299" s="581"/>
      <c r="NMF299" s="163"/>
      <c r="NMG299" s="163"/>
      <c r="NMH299" s="579"/>
      <c r="NMI299" s="581"/>
      <c r="NMJ299" s="163"/>
      <c r="NMK299" s="163"/>
      <c r="NML299" s="579"/>
      <c r="NMM299" s="581"/>
      <c r="NMN299" s="163"/>
      <c r="NMO299" s="163"/>
      <c r="NMP299" s="579"/>
      <c r="NMQ299" s="581"/>
      <c r="NMR299" s="163"/>
      <c r="NMS299" s="163"/>
      <c r="NMT299" s="579"/>
      <c r="NMU299" s="581"/>
      <c r="NMV299" s="163"/>
      <c r="NMW299" s="163"/>
      <c r="NMX299" s="579"/>
      <c r="NMY299" s="581"/>
      <c r="NMZ299" s="163"/>
      <c r="NNA299" s="163"/>
      <c r="NNB299" s="579"/>
      <c r="NNC299" s="581"/>
      <c r="NND299" s="163"/>
      <c r="NNE299" s="163"/>
      <c r="NNF299" s="579"/>
      <c r="NNG299" s="581"/>
      <c r="NNH299" s="163"/>
      <c r="NNI299" s="163"/>
      <c r="NNJ299" s="579"/>
      <c r="NNK299" s="581"/>
      <c r="NNL299" s="163"/>
      <c r="NNM299" s="163"/>
      <c r="NNN299" s="579"/>
      <c r="NNO299" s="581"/>
      <c r="NNP299" s="163"/>
      <c r="NNQ299" s="163"/>
      <c r="NNR299" s="579"/>
      <c r="NNS299" s="581"/>
      <c r="NNT299" s="163"/>
      <c r="NNU299" s="163"/>
      <c r="NNV299" s="579"/>
      <c r="NNW299" s="581"/>
      <c r="NNX299" s="163"/>
      <c r="NNY299" s="163"/>
      <c r="NNZ299" s="579"/>
      <c r="NOA299" s="581"/>
      <c r="NOB299" s="163"/>
      <c r="NOC299" s="163"/>
      <c r="NOD299" s="579"/>
      <c r="NOE299" s="581"/>
      <c r="NOF299" s="163"/>
      <c r="NOG299" s="163"/>
      <c r="NOH299" s="579"/>
      <c r="NOI299" s="581"/>
      <c r="NOJ299" s="163"/>
      <c r="NOK299" s="163"/>
      <c r="NOL299" s="579"/>
      <c r="NOM299" s="581"/>
      <c r="NON299" s="163"/>
      <c r="NOO299" s="163"/>
      <c r="NOP299" s="579"/>
      <c r="NOQ299" s="581"/>
      <c r="NOR299" s="163"/>
      <c r="NOS299" s="163"/>
      <c r="NOT299" s="579"/>
      <c r="NOU299" s="581"/>
      <c r="NOV299" s="163"/>
      <c r="NOW299" s="163"/>
      <c r="NOX299" s="579"/>
      <c r="NOY299" s="581"/>
      <c r="NOZ299" s="163"/>
      <c r="NPA299" s="163"/>
      <c r="NPB299" s="579"/>
      <c r="NPC299" s="581"/>
      <c r="NPD299" s="163"/>
      <c r="NPE299" s="163"/>
      <c r="NPF299" s="579"/>
      <c r="NPG299" s="581"/>
      <c r="NPH299" s="163"/>
      <c r="NPI299" s="163"/>
      <c r="NPJ299" s="579"/>
      <c r="NPK299" s="581"/>
      <c r="NPL299" s="163"/>
      <c r="NPM299" s="163"/>
      <c r="NPN299" s="579"/>
      <c r="NPO299" s="581"/>
      <c r="NPP299" s="163"/>
      <c r="NPQ299" s="163"/>
      <c r="NPR299" s="579"/>
      <c r="NPS299" s="581"/>
      <c r="NPT299" s="163"/>
      <c r="NPU299" s="163"/>
      <c r="NPV299" s="579"/>
      <c r="NPW299" s="581"/>
      <c r="NPX299" s="163"/>
      <c r="NPY299" s="163"/>
      <c r="NPZ299" s="579"/>
      <c r="NQA299" s="581"/>
      <c r="NQB299" s="163"/>
      <c r="NQC299" s="163"/>
      <c r="NQD299" s="579"/>
      <c r="NQE299" s="581"/>
      <c r="NQF299" s="163"/>
      <c r="NQG299" s="163"/>
      <c r="NQH299" s="579"/>
      <c r="NQI299" s="581"/>
      <c r="NQJ299" s="163"/>
      <c r="NQK299" s="163"/>
      <c r="NQL299" s="579"/>
      <c r="NQM299" s="581"/>
      <c r="NQN299" s="163"/>
      <c r="NQO299" s="163"/>
      <c r="NQP299" s="579"/>
      <c r="NQQ299" s="581"/>
      <c r="NQR299" s="163"/>
      <c r="NQS299" s="163"/>
      <c r="NQT299" s="579"/>
      <c r="NQU299" s="581"/>
      <c r="NQV299" s="163"/>
      <c r="NQW299" s="163"/>
      <c r="NQX299" s="579"/>
      <c r="NQY299" s="581"/>
      <c r="NQZ299" s="163"/>
      <c r="NRA299" s="163"/>
      <c r="NRB299" s="579"/>
      <c r="NRC299" s="581"/>
      <c r="NRD299" s="163"/>
      <c r="NRE299" s="163"/>
      <c r="NRF299" s="579"/>
      <c r="NRG299" s="581"/>
      <c r="NRH299" s="163"/>
      <c r="NRI299" s="163"/>
      <c r="NRJ299" s="579"/>
      <c r="NRK299" s="581"/>
      <c r="NRL299" s="163"/>
      <c r="NRM299" s="163"/>
      <c r="NRN299" s="579"/>
      <c r="NRO299" s="581"/>
      <c r="NRP299" s="163"/>
      <c r="NRQ299" s="163"/>
      <c r="NRR299" s="579"/>
      <c r="NRS299" s="581"/>
      <c r="NRT299" s="163"/>
      <c r="NRU299" s="163"/>
      <c r="NRV299" s="579"/>
      <c r="NRW299" s="581"/>
      <c r="NRX299" s="163"/>
      <c r="NRY299" s="163"/>
      <c r="NRZ299" s="579"/>
      <c r="NSA299" s="581"/>
      <c r="NSB299" s="163"/>
      <c r="NSC299" s="163"/>
      <c r="NSD299" s="579"/>
      <c r="NSE299" s="581"/>
      <c r="NSF299" s="163"/>
      <c r="NSG299" s="163"/>
      <c r="NSH299" s="579"/>
      <c r="NSI299" s="581"/>
      <c r="NSJ299" s="163"/>
      <c r="NSK299" s="163"/>
      <c r="NSL299" s="579"/>
      <c r="NSM299" s="581"/>
      <c r="NSN299" s="163"/>
      <c r="NSO299" s="163"/>
      <c r="NSP299" s="579"/>
      <c r="NSQ299" s="581"/>
      <c r="NSR299" s="163"/>
      <c r="NSS299" s="163"/>
      <c r="NST299" s="579"/>
      <c r="NSU299" s="581"/>
      <c r="NSV299" s="163"/>
      <c r="NSW299" s="163"/>
      <c r="NSX299" s="579"/>
      <c r="NSY299" s="581"/>
      <c r="NSZ299" s="163"/>
      <c r="NTA299" s="163"/>
      <c r="NTB299" s="579"/>
      <c r="NTC299" s="581"/>
      <c r="NTD299" s="163"/>
      <c r="NTE299" s="163"/>
      <c r="NTF299" s="579"/>
      <c r="NTG299" s="581"/>
      <c r="NTH299" s="163"/>
      <c r="NTI299" s="163"/>
      <c r="NTJ299" s="579"/>
      <c r="NTK299" s="581"/>
      <c r="NTL299" s="163"/>
      <c r="NTM299" s="163"/>
      <c r="NTN299" s="579"/>
      <c r="NTO299" s="581"/>
      <c r="NTP299" s="163"/>
      <c r="NTQ299" s="163"/>
      <c r="NTR299" s="579"/>
      <c r="NTS299" s="581"/>
      <c r="NTT299" s="163"/>
      <c r="NTU299" s="163"/>
      <c r="NTV299" s="579"/>
      <c r="NTW299" s="581"/>
      <c r="NTX299" s="163"/>
      <c r="NTY299" s="163"/>
      <c r="NTZ299" s="579"/>
      <c r="NUA299" s="581"/>
      <c r="NUB299" s="163"/>
      <c r="NUC299" s="163"/>
      <c r="NUD299" s="579"/>
      <c r="NUE299" s="581"/>
      <c r="NUF299" s="163"/>
      <c r="NUG299" s="163"/>
      <c r="NUH299" s="579"/>
      <c r="NUI299" s="581"/>
      <c r="NUJ299" s="163"/>
      <c r="NUK299" s="163"/>
      <c r="NUL299" s="579"/>
      <c r="NUM299" s="581"/>
      <c r="NUN299" s="163"/>
      <c r="NUO299" s="163"/>
      <c r="NUP299" s="579"/>
      <c r="NUQ299" s="581"/>
      <c r="NUR299" s="163"/>
      <c r="NUS299" s="163"/>
      <c r="NUT299" s="579"/>
      <c r="NUU299" s="581"/>
      <c r="NUV299" s="163"/>
      <c r="NUW299" s="163"/>
      <c r="NUX299" s="579"/>
      <c r="NUY299" s="581"/>
      <c r="NUZ299" s="163"/>
      <c r="NVA299" s="163"/>
      <c r="NVB299" s="579"/>
      <c r="NVC299" s="581"/>
      <c r="NVD299" s="163"/>
      <c r="NVE299" s="163"/>
      <c r="NVF299" s="579"/>
      <c r="NVG299" s="581"/>
      <c r="NVH299" s="163"/>
      <c r="NVI299" s="163"/>
      <c r="NVJ299" s="579"/>
      <c r="NVK299" s="581"/>
      <c r="NVL299" s="163"/>
      <c r="NVM299" s="163"/>
      <c r="NVN299" s="579"/>
      <c r="NVO299" s="581"/>
      <c r="NVP299" s="163"/>
      <c r="NVQ299" s="163"/>
      <c r="NVR299" s="579"/>
      <c r="NVS299" s="581"/>
      <c r="NVT299" s="163"/>
      <c r="NVU299" s="163"/>
      <c r="NVV299" s="579"/>
      <c r="NVW299" s="581"/>
      <c r="NVX299" s="163"/>
      <c r="NVY299" s="163"/>
      <c r="NVZ299" s="579"/>
      <c r="NWA299" s="581"/>
      <c r="NWB299" s="163"/>
      <c r="NWC299" s="163"/>
      <c r="NWD299" s="579"/>
      <c r="NWE299" s="581"/>
      <c r="NWF299" s="163"/>
      <c r="NWG299" s="163"/>
      <c r="NWH299" s="579"/>
      <c r="NWI299" s="581"/>
      <c r="NWJ299" s="163"/>
      <c r="NWK299" s="163"/>
      <c r="NWL299" s="579"/>
      <c r="NWM299" s="581"/>
      <c r="NWN299" s="163"/>
      <c r="NWO299" s="163"/>
      <c r="NWP299" s="579"/>
      <c r="NWQ299" s="581"/>
      <c r="NWR299" s="163"/>
      <c r="NWS299" s="163"/>
      <c r="NWT299" s="579"/>
      <c r="NWU299" s="581"/>
      <c r="NWV299" s="163"/>
      <c r="NWW299" s="163"/>
      <c r="NWX299" s="579"/>
      <c r="NWY299" s="581"/>
      <c r="NWZ299" s="163"/>
      <c r="NXA299" s="163"/>
      <c r="NXB299" s="579"/>
      <c r="NXC299" s="581"/>
      <c r="NXD299" s="163"/>
      <c r="NXE299" s="163"/>
      <c r="NXF299" s="579"/>
      <c r="NXG299" s="581"/>
      <c r="NXH299" s="163"/>
      <c r="NXI299" s="163"/>
      <c r="NXJ299" s="579"/>
      <c r="NXK299" s="581"/>
      <c r="NXL299" s="163"/>
      <c r="NXM299" s="163"/>
      <c r="NXN299" s="579"/>
      <c r="NXO299" s="581"/>
      <c r="NXP299" s="163"/>
      <c r="NXQ299" s="163"/>
      <c r="NXR299" s="579"/>
      <c r="NXS299" s="581"/>
      <c r="NXT299" s="163"/>
      <c r="NXU299" s="163"/>
      <c r="NXV299" s="579"/>
      <c r="NXW299" s="581"/>
      <c r="NXX299" s="163"/>
      <c r="NXY299" s="163"/>
      <c r="NXZ299" s="579"/>
      <c r="NYA299" s="581"/>
      <c r="NYB299" s="163"/>
      <c r="NYC299" s="163"/>
      <c r="NYD299" s="579"/>
      <c r="NYE299" s="581"/>
      <c r="NYF299" s="163"/>
      <c r="NYG299" s="163"/>
      <c r="NYH299" s="579"/>
      <c r="NYI299" s="581"/>
      <c r="NYJ299" s="163"/>
      <c r="NYK299" s="163"/>
      <c r="NYL299" s="579"/>
      <c r="NYM299" s="581"/>
      <c r="NYN299" s="163"/>
      <c r="NYO299" s="163"/>
      <c r="NYP299" s="579"/>
      <c r="NYQ299" s="581"/>
      <c r="NYR299" s="163"/>
      <c r="NYS299" s="163"/>
      <c r="NYT299" s="579"/>
      <c r="NYU299" s="581"/>
      <c r="NYV299" s="163"/>
      <c r="NYW299" s="163"/>
      <c r="NYX299" s="579"/>
      <c r="NYY299" s="581"/>
      <c r="NYZ299" s="163"/>
      <c r="NZA299" s="163"/>
      <c r="NZB299" s="579"/>
      <c r="NZC299" s="581"/>
      <c r="NZD299" s="163"/>
      <c r="NZE299" s="163"/>
      <c r="NZF299" s="579"/>
      <c r="NZG299" s="581"/>
      <c r="NZH299" s="163"/>
      <c r="NZI299" s="163"/>
      <c r="NZJ299" s="579"/>
      <c r="NZK299" s="581"/>
      <c r="NZL299" s="163"/>
      <c r="NZM299" s="163"/>
      <c r="NZN299" s="579"/>
      <c r="NZO299" s="581"/>
      <c r="NZP299" s="163"/>
      <c r="NZQ299" s="163"/>
      <c r="NZR299" s="579"/>
      <c r="NZS299" s="581"/>
      <c r="NZT299" s="163"/>
      <c r="NZU299" s="163"/>
      <c r="NZV299" s="579"/>
      <c r="NZW299" s="581"/>
      <c r="NZX299" s="163"/>
      <c r="NZY299" s="163"/>
      <c r="NZZ299" s="579"/>
      <c r="OAA299" s="581"/>
      <c r="OAB299" s="163"/>
      <c r="OAC299" s="163"/>
      <c r="OAD299" s="579"/>
      <c r="OAE299" s="581"/>
      <c r="OAF299" s="163"/>
      <c r="OAG299" s="163"/>
      <c r="OAH299" s="579"/>
      <c r="OAI299" s="581"/>
      <c r="OAJ299" s="163"/>
      <c r="OAK299" s="163"/>
      <c r="OAL299" s="579"/>
      <c r="OAM299" s="581"/>
      <c r="OAN299" s="163"/>
      <c r="OAO299" s="163"/>
      <c r="OAP299" s="579"/>
      <c r="OAQ299" s="581"/>
      <c r="OAR299" s="163"/>
      <c r="OAS299" s="163"/>
      <c r="OAT299" s="579"/>
      <c r="OAU299" s="581"/>
      <c r="OAV299" s="163"/>
      <c r="OAW299" s="163"/>
      <c r="OAX299" s="579"/>
      <c r="OAY299" s="581"/>
      <c r="OAZ299" s="163"/>
      <c r="OBA299" s="163"/>
      <c r="OBB299" s="579"/>
      <c r="OBC299" s="581"/>
      <c r="OBD299" s="163"/>
      <c r="OBE299" s="163"/>
      <c r="OBF299" s="579"/>
      <c r="OBG299" s="581"/>
      <c r="OBH299" s="163"/>
      <c r="OBI299" s="163"/>
      <c r="OBJ299" s="579"/>
      <c r="OBK299" s="581"/>
      <c r="OBL299" s="163"/>
      <c r="OBM299" s="163"/>
      <c r="OBN299" s="579"/>
      <c r="OBO299" s="581"/>
      <c r="OBP299" s="163"/>
      <c r="OBQ299" s="163"/>
      <c r="OBR299" s="579"/>
      <c r="OBS299" s="581"/>
      <c r="OBT299" s="163"/>
      <c r="OBU299" s="163"/>
      <c r="OBV299" s="579"/>
      <c r="OBW299" s="581"/>
      <c r="OBX299" s="163"/>
      <c r="OBY299" s="163"/>
      <c r="OBZ299" s="579"/>
      <c r="OCA299" s="581"/>
      <c r="OCB299" s="163"/>
      <c r="OCC299" s="163"/>
      <c r="OCD299" s="579"/>
      <c r="OCE299" s="581"/>
      <c r="OCF299" s="163"/>
      <c r="OCG299" s="163"/>
      <c r="OCH299" s="579"/>
      <c r="OCI299" s="581"/>
      <c r="OCJ299" s="163"/>
      <c r="OCK299" s="163"/>
      <c r="OCL299" s="579"/>
      <c r="OCM299" s="581"/>
      <c r="OCN299" s="163"/>
      <c r="OCO299" s="163"/>
      <c r="OCP299" s="579"/>
      <c r="OCQ299" s="581"/>
      <c r="OCR299" s="163"/>
      <c r="OCS299" s="163"/>
      <c r="OCT299" s="579"/>
      <c r="OCU299" s="581"/>
      <c r="OCV299" s="163"/>
      <c r="OCW299" s="163"/>
      <c r="OCX299" s="579"/>
      <c r="OCY299" s="581"/>
      <c r="OCZ299" s="163"/>
      <c r="ODA299" s="163"/>
      <c r="ODB299" s="579"/>
      <c r="ODC299" s="581"/>
      <c r="ODD299" s="163"/>
      <c r="ODE299" s="163"/>
      <c r="ODF299" s="579"/>
      <c r="ODG299" s="581"/>
      <c r="ODH299" s="163"/>
      <c r="ODI299" s="163"/>
      <c r="ODJ299" s="579"/>
      <c r="ODK299" s="581"/>
      <c r="ODL299" s="163"/>
      <c r="ODM299" s="163"/>
      <c r="ODN299" s="579"/>
      <c r="ODO299" s="581"/>
      <c r="ODP299" s="163"/>
      <c r="ODQ299" s="163"/>
      <c r="ODR299" s="579"/>
      <c r="ODS299" s="581"/>
      <c r="ODT299" s="163"/>
      <c r="ODU299" s="163"/>
      <c r="ODV299" s="579"/>
      <c r="ODW299" s="581"/>
      <c r="ODX299" s="163"/>
      <c r="ODY299" s="163"/>
      <c r="ODZ299" s="579"/>
      <c r="OEA299" s="581"/>
      <c r="OEB299" s="163"/>
      <c r="OEC299" s="163"/>
      <c r="OED299" s="579"/>
      <c r="OEE299" s="581"/>
      <c r="OEF299" s="163"/>
      <c r="OEG299" s="163"/>
      <c r="OEH299" s="579"/>
      <c r="OEI299" s="581"/>
      <c r="OEJ299" s="163"/>
      <c r="OEK299" s="163"/>
      <c r="OEL299" s="579"/>
      <c r="OEM299" s="581"/>
      <c r="OEN299" s="163"/>
      <c r="OEO299" s="163"/>
      <c r="OEP299" s="579"/>
      <c r="OEQ299" s="581"/>
      <c r="OER299" s="163"/>
      <c r="OES299" s="163"/>
      <c r="OET299" s="579"/>
      <c r="OEU299" s="581"/>
      <c r="OEV299" s="163"/>
      <c r="OEW299" s="163"/>
      <c r="OEX299" s="579"/>
      <c r="OEY299" s="581"/>
      <c r="OEZ299" s="163"/>
      <c r="OFA299" s="163"/>
      <c r="OFB299" s="579"/>
      <c r="OFC299" s="581"/>
      <c r="OFD299" s="163"/>
      <c r="OFE299" s="163"/>
      <c r="OFF299" s="579"/>
      <c r="OFG299" s="581"/>
      <c r="OFH299" s="163"/>
      <c r="OFI299" s="163"/>
      <c r="OFJ299" s="579"/>
      <c r="OFK299" s="581"/>
      <c r="OFL299" s="163"/>
      <c r="OFM299" s="163"/>
      <c r="OFN299" s="579"/>
      <c r="OFO299" s="581"/>
      <c r="OFP299" s="163"/>
      <c r="OFQ299" s="163"/>
      <c r="OFR299" s="579"/>
      <c r="OFS299" s="581"/>
      <c r="OFT299" s="163"/>
      <c r="OFU299" s="163"/>
      <c r="OFV299" s="579"/>
      <c r="OFW299" s="581"/>
      <c r="OFX299" s="163"/>
      <c r="OFY299" s="163"/>
      <c r="OFZ299" s="579"/>
      <c r="OGA299" s="581"/>
      <c r="OGB299" s="163"/>
      <c r="OGC299" s="163"/>
      <c r="OGD299" s="579"/>
      <c r="OGE299" s="581"/>
      <c r="OGF299" s="163"/>
      <c r="OGG299" s="163"/>
      <c r="OGH299" s="579"/>
      <c r="OGI299" s="581"/>
      <c r="OGJ299" s="163"/>
      <c r="OGK299" s="163"/>
      <c r="OGL299" s="579"/>
      <c r="OGM299" s="581"/>
      <c r="OGN299" s="163"/>
      <c r="OGO299" s="163"/>
      <c r="OGP299" s="579"/>
      <c r="OGQ299" s="581"/>
      <c r="OGR299" s="163"/>
      <c r="OGS299" s="163"/>
      <c r="OGT299" s="579"/>
      <c r="OGU299" s="581"/>
      <c r="OGV299" s="163"/>
      <c r="OGW299" s="163"/>
      <c r="OGX299" s="579"/>
      <c r="OGY299" s="581"/>
      <c r="OGZ299" s="163"/>
      <c r="OHA299" s="163"/>
      <c r="OHB299" s="579"/>
      <c r="OHC299" s="581"/>
      <c r="OHD299" s="163"/>
      <c r="OHE299" s="163"/>
      <c r="OHF299" s="579"/>
      <c r="OHG299" s="581"/>
      <c r="OHH299" s="163"/>
      <c r="OHI299" s="163"/>
      <c r="OHJ299" s="579"/>
      <c r="OHK299" s="581"/>
      <c r="OHL299" s="163"/>
      <c r="OHM299" s="163"/>
      <c r="OHN299" s="579"/>
      <c r="OHO299" s="581"/>
      <c r="OHP299" s="163"/>
      <c r="OHQ299" s="163"/>
      <c r="OHR299" s="579"/>
      <c r="OHS299" s="581"/>
      <c r="OHT299" s="163"/>
      <c r="OHU299" s="163"/>
      <c r="OHV299" s="579"/>
      <c r="OHW299" s="581"/>
      <c r="OHX299" s="163"/>
      <c r="OHY299" s="163"/>
      <c r="OHZ299" s="579"/>
      <c r="OIA299" s="581"/>
      <c r="OIB299" s="163"/>
      <c r="OIC299" s="163"/>
      <c r="OID299" s="579"/>
      <c r="OIE299" s="581"/>
      <c r="OIF299" s="163"/>
      <c r="OIG299" s="163"/>
      <c r="OIH299" s="579"/>
      <c r="OII299" s="581"/>
      <c r="OIJ299" s="163"/>
      <c r="OIK299" s="163"/>
      <c r="OIL299" s="579"/>
      <c r="OIM299" s="581"/>
      <c r="OIN299" s="163"/>
      <c r="OIO299" s="163"/>
      <c r="OIP299" s="579"/>
      <c r="OIQ299" s="581"/>
      <c r="OIR299" s="163"/>
      <c r="OIS299" s="163"/>
      <c r="OIT299" s="579"/>
      <c r="OIU299" s="581"/>
      <c r="OIV299" s="163"/>
      <c r="OIW299" s="163"/>
      <c r="OIX299" s="579"/>
      <c r="OIY299" s="581"/>
      <c r="OIZ299" s="163"/>
      <c r="OJA299" s="163"/>
      <c r="OJB299" s="579"/>
      <c r="OJC299" s="581"/>
      <c r="OJD299" s="163"/>
      <c r="OJE299" s="163"/>
      <c r="OJF299" s="579"/>
      <c r="OJG299" s="581"/>
      <c r="OJH299" s="163"/>
      <c r="OJI299" s="163"/>
      <c r="OJJ299" s="579"/>
      <c r="OJK299" s="581"/>
      <c r="OJL299" s="163"/>
      <c r="OJM299" s="163"/>
      <c r="OJN299" s="579"/>
      <c r="OJO299" s="581"/>
      <c r="OJP299" s="163"/>
      <c r="OJQ299" s="163"/>
      <c r="OJR299" s="579"/>
      <c r="OJS299" s="581"/>
      <c r="OJT299" s="163"/>
      <c r="OJU299" s="163"/>
      <c r="OJV299" s="579"/>
      <c r="OJW299" s="581"/>
      <c r="OJX299" s="163"/>
      <c r="OJY299" s="163"/>
      <c r="OJZ299" s="579"/>
      <c r="OKA299" s="581"/>
      <c r="OKB299" s="163"/>
      <c r="OKC299" s="163"/>
      <c r="OKD299" s="579"/>
      <c r="OKE299" s="581"/>
      <c r="OKF299" s="163"/>
      <c r="OKG299" s="163"/>
      <c r="OKH299" s="579"/>
      <c r="OKI299" s="581"/>
      <c r="OKJ299" s="163"/>
      <c r="OKK299" s="163"/>
      <c r="OKL299" s="579"/>
      <c r="OKM299" s="581"/>
      <c r="OKN299" s="163"/>
      <c r="OKO299" s="163"/>
      <c r="OKP299" s="579"/>
      <c r="OKQ299" s="581"/>
      <c r="OKR299" s="163"/>
      <c r="OKS299" s="163"/>
      <c r="OKT299" s="579"/>
      <c r="OKU299" s="581"/>
      <c r="OKV299" s="163"/>
      <c r="OKW299" s="163"/>
      <c r="OKX299" s="579"/>
      <c r="OKY299" s="581"/>
      <c r="OKZ299" s="163"/>
      <c r="OLA299" s="163"/>
      <c r="OLB299" s="579"/>
      <c r="OLC299" s="581"/>
      <c r="OLD299" s="163"/>
      <c r="OLE299" s="163"/>
      <c r="OLF299" s="579"/>
      <c r="OLG299" s="581"/>
      <c r="OLH299" s="163"/>
      <c r="OLI299" s="163"/>
      <c r="OLJ299" s="579"/>
      <c r="OLK299" s="581"/>
      <c r="OLL299" s="163"/>
      <c r="OLM299" s="163"/>
      <c r="OLN299" s="579"/>
      <c r="OLO299" s="581"/>
      <c r="OLP299" s="163"/>
      <c r="OLQ299" s="163"/>
      <c r="OLR299" s="579"/>
      <c r="OLS299" s="581"/>
      <c r="OLT299" s="163"/>
      <c r="OLU299" s="163"/>
      <c r="OLV299" s="579"/>
      <c r="OLW299" s="581"/>
      <c r="OLX299" s="163"/>
      <c r="OLY299" s="163"/>
      <c r="OLZ299" s="579"/>
      <c r="OMA299" s="581"/>
      <c r="OMB299" s="163"/>
      <c r="OMC299" s="163"/>
      <c r="OMD299" s="579"/>
      <c r="OME299" s="581"/>
      <c r="OMF299" s="163"/>
      <c r="OMG299" s="163"/>
      <c r="OMH299" s="579"/>
      <c r="OMI299" s="581"/>
      <c r="OMJ299" s="163"/>
      <c r="OMK299" s="163"/>
      <c r="OML299" s="579"/>
      <c r="OMM299" s="581"/>
      <c r="OMN299" s="163"/>
      <c r="OMO299" s="163"/>
      <c r="OMP299" s="579"/>
      <c r="OMQ299" s="581"/>
      <c r="OMR299" s="163"/>
      <c r="OMS299" s="163"/>
      <c r="OMT299" s="579"/>
      <c r="OMU299" s="581"/>
      <c r="OMV299" s="163"/>
      <c r="OMW299" s="163"/>
      <c r="OMX299" s="579"/>
      <c r="OMY299" s="581"/>
      <c r="OMZ299" s="163"/>
      <c r="ONA299" s="163"/>
      <c r="ONB299" s="579"/>
      <c r="ONC299" s="581"/>
      <c r="OND299" s="163"/>
      <c r="ONE299" s="163"/>
      <c r="ONF299" s="579"/>
      <c r="ONG299" s="581"/>
      <c r="ONH299" s="163"/>
      <c r="ONI299" s="163"/>
      <c r="ONJ299" s="579"/>
      <c r="ONK299" s="581"/>
      <c r="ONL299" s="163"/>
      <c r="ONM299" s="163"/>
      <c r="ONN299" s="579"/>
      <c r="ONO299" s="581"/>
      <c r="ONP299" s="163"/>
      <c r="ONQ299" s="163"/>
      <c r="ONR299" s="579"/>
      <c r="ONS299" s="581"/>
      <c r="ONT299" s="163"/>
      <c r="ONU299" s="163"/>
      <c r="ONV299" s="579"/>
      <c r="ONW299" s="581"/>
      <c r="ONX299" s="163"/>
      <c r="ONY299" s="163"/>
      <c r="ONZ299" s="579"/>
      <c r="OOA299" s="581"/>
      <c r="OOB299" s="163"/>
      <c r="OOC299" s="163"/>
      <c r="OOD299" s="579"/>
      <c r="OOE299" s="581"/>
      <c r="OOF299" s="163"/>
      <c r="OOG299" s="163"/>
      <c r="OOH299" s="579"/>
      <c r="OOI299" s="581"/>
      <c r="OOJ299" s="163"/>
      <c r="OOK299" s="163"/>
      <c r="OOL299" s="579"/>
      <c r="OOM299" s="581"/>
      <c r="OON299" s="163"/>
      <c r="OOO299" s="163"/>
      <c r="OOP299" s="579"/>
      <c r="OOQ299" s="581"/>
      <c r="OOR299" s="163"/>
      <c r="OOS299" s="163"/>
      <c r="OOT299" s="579"/>
      <c r="OOU299" s="581"/>
      <c r="OOV299" s="163"/>
      <c r="OOW299" s="163"/>
      <c r="OOX299" s="579"/>
      <c r="OOY299" s="581"/>
      <c r="OOZ299" s="163"/>
      <c r="OPA299" s="163"/>
      <c r="OPB299" s="579"/>
      <c r="OPC299" s="581"/>
      <c r="OPD299" s="163"/>
      <c r="OPE299" s="163"/>
      <c r="OPF299" s="579"/>
      <c r="OPG299" s="581"/>
      <c r="OPH299" s="163"/>
      <c r="OPI299" s="163"/>
      <c r="OPJ299" s="579"/>
      <c r="OPK299" s="581"/>
      <c r="OPL299" s="163"/>
      <c r="OPM299" s="163"/>
      <c r="OPN299" s="579"/>
      <c r="OPO299" s="581"/>
      <c r="OPP299" s="163"/>
      <c r="OPQ299" s="163"/>
      <c r="OPR299" s="579"/>
      <c r="OPS299" s="581"/>
      <c r="OPT299" s="163"/>
      <c r="OPU299" s="163"/>
      <c r="OPV299" s="579"/>
      <c r="OPW299" s="581"/>
      <c r="OPX299" s="163"/>
      <c r="OPY299" s="163"/>
      <c r="OPZ299" s="579"/>
      <c r="OQA299" s="581"/>
      <c r="OQB299" s="163"/>
      <c r="OQC299" s="163"/>
      <c r="OQD299" s="579"/>
      <c r="OQE299" s="581"/>
      <c r="OQF299" s="163"/>
      <c r="OQG299" s="163"/>
      <c r="OQH299" s="579"/>
      <c r="OQI299" s="581"/>
      <c r="OQJ299" s="163"/>
      <c r="OQK299" s="163"/>
      <c r="OQL299" s="579"/>
      <c r="OQM299" s="581"/>
      <c r="OQN299" s="163"/>
      <c r="OQO299" s="163"/>
      <c r="OQP299" s="579"/>
      <c r="OQQ299" s="581"/>
      <c r="OQR299" s="163"/>
      <c r="OQS299" s="163"/>
      <c r="OQT299" s="579"/>
      <c r="OQU299" s="581"/>
      <c r="OQV299" s="163"/>
      <c r="OQW299" s="163"/>
      <c r="OQX299" s="579"/>
      <c r="OQY299" s="581"/>
      <c r="OQZ299" s="163"/>
      <c r="ORA299" s="163"/>
      <c r="ORB299" s="579"/>
      <c r="ORC299" s="581"/>
      <c r="ORD299" s="163"/>
      <c r="ORE299" s="163"/>
      <c r="ORF299" s="579"/>
      <c r="ORG299" s="581"/>
      <c r="ORH299" s="163"/>
      <c r="ORI299" s="163"/>
      <c r="ORJ299" s="579"/>
      <c r="ORK299" s="581"/>
      <c r="ORL299" s="163"/>
      <c r="ORM299" s="163"/>
      <c r="ORN299" s="579"/>
      <c r="ORO299" s="581"/>
      <c r="ORP299" s="163"/>
      <c r="ORQ299" s="163"/>
      <c r="ORR299" s="579"/>
      <c r="ORS299" s="581"/>
      <c r="ORT299" s="163"/>
      <c r="ORU299" s="163"/>
      <c r="ORV299" s="579"/>
      <c r="ORW299" s="581"/>
      <c r="ORX299" s="163"/>
      <c r="ORY299" s="163"/>
      <c r="ORZ299" s="579"/>
      <c r="OSA299" s="581"/>
      <c r="OSB299" s="163"/>
      <c r="OSC299" s="163"/>
      <c r="OSD299" s="579"/>
      <c r="OSE299" s="581"/>
      <c r="OSF299" s="163"/>
      <c r="OSG299" s="163"/>
      <c r="OSH299" s="579"/>
      <c r="OSI299" s="581"/>
      <c r="OSJ299" s="163"/>
      <c r="OSK299" s="163"/>
      <c r="OSL299" s="579"/>
      <c r="OSM299" s="581"/>
      <c r="OSN299" s="163"/>
      <c r="OSO299" s="163"/>
      <c r="OSP299" s="579"/>
      <c r="OSQ299" s="581"/>
      <c r="OSR299" s="163"/>
      <c r="OSS299" s="163"/>
      <c r="OST299" s="579"/>
      <c r="OSU299" s="581"/>
      <c r="OSV299" s="163"/>
      <c r="OSW299" s="163"/>
      <c r="OSX299" s="579"/>
      <c r="OSY299" s="581"/>
      <c r="OSZ299" s="163"/>
      <c r="OTA299" s="163"/>
      <c r="OTB299" s="579"/>
      <c r="OTC299" s="581"/>
      <c r="OTD299" s="163"/>
      <c r="OTE299" s="163"/>
      <c r="OTF299" s="579"/>
      <c r="OTG299" s="581"/>
      <c r="OTH299" s="163"/>
      <c r="OTI299" s="163"/>
      <c r="OTJ299" s="579"/>
      <c r="OTK299" s="581"/>
      <c r="OTL299" s="163"/>
      <c r="OTM299" s="163"/>
      <c r="OTN299" s="579"/>
      <c r="OTO299" s="581"/>
      <c r="OTP299" s="163"/>
      <c r="OTQ299" s="163"/>
      <c r="OTR299" s="579"/>
      <c r="OTS299" s="581"/>
      <c r="OTT299" s="163"/>
      <c r="OTU299" s="163"/>
      <c r="OTV299" s="579"/>
      <c r="OTW299" s="581"/>
      <c r="OTX299" s="163"/>
      <c r="OTY299" s="163"/>
      <c r="OTZ299" s="579"/>
      <c r="OUA299" s="581"/>
      <c r="OUB299" s="163"/>
      <c r="OUC299" s="163"/>
      <c r="OUD299" s="579"/>
      <c r="OUE299" s="581"/>
      <c r="OUF299" s="163"/>
      <c r="OUG299" s="163"/>
      <c r="OUH299" s="579"/>
      <c r="OUI299" s="581"/>
      <c r="OUJ299" s="163"/>
      <c r="OUK299" s="163"/>
      <c r="OUL299" s="579"/>
      <c r="OUM299" s="581"/>
      <c r="OUN299" s="163"/>
      <c r="OUO299" s="163"/>
      <c r="OUP299" s="579"/>
      <c r="OUQ299" s="581"/>
      <c r="OUR299" s="163"/>
      <c r="OUS299" s="163"/>
      <c r="OUT299" s="579"/>
      <c r="OUU299" s="581"/>
      <c r="OUV299" s="163"/>
      <c r="OUW299" s="163"/>
      <c r="OUX299" s="579"/>
      <c r="OUY299" s="581"/>
      <c r="OUZ299" s="163"/>
      <c r="OVA299" s="163"/>
      <c r="OVB299" s="579"/>
      <c r="OVC299" s="581"/>
      <c r="OVD299" s="163"/>
      <c r="OVE299" s="163"/>
      <c r="OVF299" s="579"/>
      <c r="OVG299" s="581"/>
      <c r="OVH299" s="163"/>
      <c r="OVI299" s="163"/>
      <c r="OVJ299" s="579"/>
      <c r="OVK299" s="581"/>
      <c r="OVL299" s="163"/>
      <c r="OVM299" s="163"/>
      <c r="OVN299" s="579"/>
      <c r="OVO299" s="581"/>
      <c r="OVP299" s="163"/>
      <c r="OVQ299" s="163"/>
      <c r="OVR299" s="579"/>
      <c r="OVS299" s="581"/>
      <c r="OVT299" s="163"/>
      <c r="OVU299" s="163"/>
      <c r="OVV299" s="579"/>
      <c r="OVW299" s="581"/>
      <c r="OVX299" s="163"/>
      <c r="OVY299" s="163"/>
      <c r="OVZ299" s="579"/>
      <c r="OWA299" s="581"/>
      <c r="OWB299" s="163"/>
      <c r="OWC299" s="163"/>
      <c r="OWD299" s="579"/>
      <c r="OWE299" s="581"/>
      <c r="OWF299" s="163"/>
      <c r="OWG299" s="163"/>
      <c r="OWH299" s="579"/>
      <c r="OWI299" s="581"/>
      <c r="OWJ299" s="163"/>
      <c r="OWK299" s="163"/>
      <c r="OWL299" s="579"/>
      <c r="OWM299" s="581"/>
      <c r="OWN299" s="163"/>
      <c r="OWO299" s="163"/>
      <c r="OWP299" s="579"/>
      <c r="OWQ299" s="581"/>
      <c r="OWR299" s="163"/>
      <c r="OWS299" s="163"/>
      <c r="OWT299" s="579"/>
      <c r="OWU299" s="581"/>
      <c r="OWV299" s="163"/>
      <c r="OWW299" s="163"/>
      <c r="OWX299" s="579"/>
      <c r="OWY299" s="581"/>
      <c r="OWZ299" s="163"/>
      <c r="OXA299" s="163"/>
      <c r="OXB299" s="579"/>
      <c r="OXC299" s="581"/>
      <c r="OXD299" s="163"/>
      <c r="OXE299" s="163"/>
      <c r="OXF299" s="579"/>
      <c r="OXG299" s="581"/>
      <c r="OXH299" s="163"/>
      <c r="OXI299" s="163"/>
      <c r="OXJ299" s="579"/>
      <c r="OXK299" s="581"/>
      <c r="OXL299" s="163"/>
      <c r="OXM299" s="163"/>
      <c r="OXN299" s="579"/>
      <c r="OXO299" s="581"/>
      <c r="OXP299" s="163"/>
      <c r="OXQ299" s="163"/>
      <c r="OXR299" s="579"/>
      <c r="OXS299" s="581"/>
      <c r="OXT299" s="163"/>
      <c r="OXU299" s="163"/>
      <c r="OXV299" s="579"/>
      <c r="OXW299" s="581"/>
      <c r="OXX299" s="163"/>
      <c r="OXY299" s="163"/>
      <c r="OXZ299" s="579"/>
      <c r="OYA299" s="581"/>
      <c r="OYB299" s="163"/>
      <c r="OYC299" s="163"/>
      <c r="OYD299" s="579"/>
      <c r="OYE299" s="581"/>
      <c r="OYF299" s="163"/>
      <c r="OYG299" s="163"/>
      <c r="OYH299" s="579"/>
      <c r="OYI299" s="581"/>
      <c r="OYJ299" s="163"/>
      <c r="OYK299" s="163"/>
      <c r="OYL299" s="579"/>
      <c r="OYM299" s="581"/>
      <c r="OYN299" s="163"/>
      <c r="OYO299" s="163"/>
      <c r="OYP299" s="579"/>
      <c r="OYQ299" s="581"/>
      <c r="OYR299" s="163"/>
      <c r="OYS299" s="163"/>
      <c r="OYT299" s="579"/>
      <c r="OYU299" s="581"/>
      <c r="OYV299" s="163"/>
      <c r="OYW299" s="163"/>
      <c r="OYX299" s="579"/>
      <c r="OYY299" s="581"/>
      <c r="OYZ299" s="163"/>
      <c r="OZA299" s="163"/>
      <c r="OZB299" s="579"/>
      <c r="OZC299" s="581"/>
      <c r="OZD299" s="163"/>
      <c r="OZE299" s="163"/>
      <c r="OZF299" s="579"/>
      <c r="OZG299" s="581"/>
      <c r="OZH299" s="163"/>
      <c r="OZI299" s="163"/>
      <c r="OZJ299" s="579"/>
      <c r="OZK299" s="581"/>
      <c r="OZL299" s="163"/>
      <c r="OZM299" s="163"/>
      <c r="OZN299" s="579"/>
      <c r="OZO299" s="581"/>
      <c r="OZP299" s="163"/>
      <c r="OZQ299" s="163"/>
      <c r="OZR299" s="579"/>
      <c r="OZS299" s="581"/>
      <c r="OZT299" s="163"/>
      <c r="OZU299" s="163"/>
      <c r="OZV299" s="579"/>
      <c r="OZW299" s="581"/>
      <c r="OZX299" s="163"/>
      <c r="OZY299" s="163"/>
      <c r="OZZ299" s="579"/>
      <c r="PAA299" s="581"/>
      <c r="PAB299" s="163"/>
      <c r="PAC299" s="163"/>
      <c r="PAD299" s="579"/>
      <c r="PAE299" s="581"/>
      <c r="PAF299" s="163"/>
      <c r="PAG299" s="163"/>
      <c r="PAH299" s="579"/>
      <c r="PAI299" s="581"/>
      <c r="PAJ299" s="163"/>
      <c r="PAK299" s="163"/>
      <c r="PAL299" s="579"/>
      <c r="PAM299" s="581"/>
      <c r="PAN299" s="163"/>
      <c r="PAO299" s="163"/>
      <c r="PAP299" s="579"/>
      <c r="PAQ299" s="581"/>
      <c r="PAR299" s="163"/>
      <c r="PAS299" s="163"/>
      <c r="PAT299" s="579"/>
      <c r="PAU299" s="581"/>
      <c r="PAV299" s="163"/>
      <c r="PAW299" s="163"/>
      <c r="PAX299" s="579"/>
      <c r="PAY299" s="581"/>
      <c r="PAZ299" s="163"/>
      <c r="PBA299" s="163"/>
      <c r="PBB299" s="579"/>
      <c r="PBC299" s="581"/>
      <c r="PBD299" s="163"/>
      <c r="PBE299" s="163"/>
      <c r="PBF299" s="579"/>
      <c r="PBG299" s="581"/>
      <c r="PBH299" s="163"/>
      <c r="PBI299" s="163"/>
      <c r="PBJ299" s="579"/>
      <c r="PBK299" s="581"/>
      <c r="PBL299" s="163"/>
      <c r="PBM299" s="163"/>
      <c r="PBN299" s="579"/>
      <c r="PBO299" s="581"/>
      <c r="PBP299" s="163"/>
      <c r="PBQ299" s="163"/>
      <c r="PBR299" s="579"/>
      <c r="PBS299" s="581"/>
      <c r="PBT299" s="163"/>
      <c r="PBU299" s="163"/>
      <c r="PBV299" s="579"/>
      <c r="PBW299" s="581"/>
      <c r="PBX299" s="163"/>
      <c r="PBY299" s="163"/>
      <c r="PBZ299" s="579"/>
      <c r="PCA299" s="581"/>
      <c r="PCB299" s="163"/>
      <c r="PCC299" s="163"/>
      <c r="PCD299" s="579"/>
      <c r="PCE299" s="581"/>
      <c r="PCF299" s="163"/>
      <c r="PCG299" s="163"/>
      <c r="PCH299" s="579"/>
      <c r="PCI299" s="581"/>
      <c r="PCJ299" s="163"/>
      <c r="PCK299" s="163"/>
      <c r="PCL299" s="579"/>
      <c r="PCM299" s="581"/>
      <c r="PCN299" s="163"/>
      <c r="PCO299" s="163"/>
      <c r="PCP299" s="579"/>
      <c r="PCQ299" s="581"/>
      <c r="PCR299" s="163"/>
      <c r="PCS299" s="163"/>
      <c r="PCT299" s="579"/>
      <c r="PCU299" s="581"/>
      <c r="PCV299" s="163"/>
      <c r="PCW299" s="163"/>
      <c r="PCX299" s="579"/>
      <c r="PCY299" s="581"/>
      <c r="PCZ299" s="163"/>
      <c r="PDA299" s="163"/>
      <c r="PDB299" s="579"/>
      <c r="PDC299" s="581"/>
      <c r="PDD299" s="163"/>
      <c r="PDE299" s="163"/>
      <c r="PDF299" s="579"/>
      <c r="PDG299" s="581"/>
      <c r="PDH299" s="163"/>
      <c r="PDI299" s="163"/>
      <c r="PDJ299" s="579"/>
      <c r="PDK299" s="581"/>
      <c r="PDL299" s="163"/>
      <c r="PDM299" s="163"/>
      <c r="PDN299" s="579"/>
      <c r="PDO299" s="581"/>
      <c r="PDP299" s="163"/>
      <c r="PDQ299" s="163"/>
      <c r="PDR299" s="579"/>
      <c r="PDS299" s="581"/>
      <c r="PDT299" s="163"/>
      <c r="PDU299" s="163"/>
      <c r="PDV299" s="579"/>
      <c r="PDW299" s="581"/>
      <c r="PDX299" s="163"/>
      <c r="PDY299" s="163"/>
      <c r="PDZ299" s="579"/>
      <c r="PEA299" s="581"/>
      <c r="PEB299" s="163"/>
      <c r="PEC299" s="163"/>
      <c r="PED299" s="579"/>
      <c r="PEE299" s="581"/>
      <c r="PEF299" s="163"/>
      <c r="PEG299" s="163"/>
      <c r="PEH299" s="579"/>
      <c r="PEI299" s="581"/>
      <c r="PEJ299" s="163"/>
      <c r="PEK299" s="163"/>
      <c r="PEL299" s="579"/>
      <c r="PEM299" s="581"/>
      <c r="PEN299" s="163"/>
      <c r="PEO299" s="163"/>
      <c r="PEP299" s="579"/>
      <c r="PEQ299" s="581"/>
      <c r="PER299" s="163"/>
      <c r="PES299" s="163"/>
      <c r="PET299" s="579"/>
      <c r="PEU299" s="581"/>
      <c r="PEV299" s="163"/>
      <c r="PEW299" s="163"/>
      <c r="PEX299" s="579"/>
      <c r="PEY299" s="581"/>
      <c r="PEZ299" s="163"/>
      <c r="PFA299" s="163"/>
      <c r="PFB299" s="579"/>
      <c r="PFC299" s="581"/>
      <c r="PFD299" s="163"/>
      <c r="PFE299" s="163"/>
      <c r="PFF299" s="579"/>
      <c r="PFG299" s="581"/>
      <c r="PFH299" s="163"/>
      <c r="PFI299" s="163"/>
      <c r="PFJ299" s="579"/>
      <c r="PFK299" s="581"/>
      <c r="PFL299" s="163"/>
      <c r="PFM299" s="163"/>
      <c r="PFN299" s="579"/>
      <c r="PFO299" s="581"/>
      <c r="PFP299" s="163"/>
      <c r="PFQ299" s="163"/>
      <c r="PFR299" s="579"/>
      <c r="PFS299" s="581"/>
      <c r="PFT299" s="163"/>
      <c r="PFU299" s="163"/>
      <c r="PFV299" s="579"/>
      <c r="PFW299" s="581"/>
      <c r="PFX299" s="163"/>
      <c r="PFY299" s="163"/>
      <c r="PFZ299" s="579"/>
      <c r="PGA299" s="581"/>
      <c r="PGB299" s="163"/>
      <c r="PGC299" s="163"/>
      <c r="PGD299" s="579"/>
      <c r="PGE299" s="581"/>
      <c r="PGF299" s="163"/>
      <c r="PGG299" s="163"/>
      <c r="PGH299" s="579"/>
      <c r="PGI299" s="581"/>
      <c r="PGJ299" s="163"/>
      <c r="PGK299" s="163"/>
      <c r="PGL299" s="579"/>
      <c r="PGM299" s="581"/>
      <c r="PGN299" s="163"/>
      <c r="PGO299" s="163"/>
      <c r="PGP299" s="579"/>
      <c r="PGQ299" s="581"/>
      <c r="PGR299" s="163"/>
      <c r="PGS299" s="163"/>
      <c r="PGT299" s="579"/>
      <c r="PGU299" s="581"/>
      <c r="PGV299" s="163"/>
      <c r="PGW299" s="163"/>
      <c r="PGX299" s="579"/>
      <c r="PGY299" s="581"/>
      <c r="PGZ299" s="163"/>
      <c r="PHA299" s="163"/>
      <c r="PHB299" s="579"/>
      <c r="PHC299" s="581"/>
      <c r="PHD299" s="163"/>
      <c r="PHE299" s="163"/>
      <c r="PHF299" s="579"/>
      <c r="PHG299" s="581"/>
      <c r="PHH299" s="163"/>
      <c r="PHI299" s="163"/>
      <c r="PHJ299" s="579"/>
      <c r="PHK299" s="581"/>
      <c r="PHL299" s="163"/>
      <c r="PHM299" s="163"/>
      <c r="PHN299" s="579"/>
      <c r="PHO299" s="581"/>
      <c r="PHP299" s="163"/>
      <c r="PHQ299" s="163"/>
      <c r="PHR299" s="579"/>
      <c r="PHS299" s="581"/>
      <c r="PHT299" s="163"/>
      <c r="PHU299" s="163"/>
      <c r="PHV299" s="579"/>
      <c r="PHW299" s="581"/>
      <c r="PHX299" s="163"/>
      <c r="PHY299" s="163"/>
      <c r="PHZ299" s="579"/>
      <c r="PIA299" s="581"/>
      <c r="PIB299" s="163"/>
      <c r="PIC299" s="163"/>
      <c r="PID299" s="579"/>
      <c r="PIE299" s="581"/>
      <c r="PIF299" s="163"/>
      <c r="PIG299" s="163"/>
      <c r="PIH299" s="579"/>
      <c r="PII299" s="581"/>
      <c r="PIJ299" s="163"/>
      <c r="PIK299" s="163"/>
      <c r="PIL299" s="579"/>
      <c r="PIM299" s="581"/>
      <c r="PIN299" s="163"/>
      <c r="PIO299" s="163"/>
      <c r="PIP299" s="579"/>
      <c r="PIQ299" s="581"/>
      <c r="PIR299" s="163"/>
      <c r="PIS299" s="163"/>
      <c r="PIT299" s="579"/>
      <c r="PIU299" s="581"/>
      <c r="PIV299" s="163"/>
      <c r="PIW299" s="163"/>
      <c r="PIX299" s="579"/>
      <c r="PIY299" s="581"/>
      <c r="PIZ299" s="163"/>
      <c r="PJA299" s="163"/>
      <c r="PJB299" s="579"/>
      <c r="PJC299" s="581"/>
      <c r="PJD299" s="163"/>
      <c r="PJE299" s="163"/>
      <c r="PJF299" s="579"/>
      <c r="PJG299" s="581"/>
      <c r="PJH299" s="163"/>
      <c r="PJI299" s="163"/>
      <c r="PJJ299" s="579"/>
      <c r="PJK299" s="581"/>
      <c r="PJL299" s="163"/>
      <c r="PJM299" s="163"/>
      <c r="PJN299" s="579"/>
      <c r="PJO299" s="581"/>
      <c r="PJP299" s="163"/>
      <c r="PJQ299" s="163"/>
      <c r="PJR299" s="579"/>
      <c r="PJS299" s="581"/>
      <c r="PJT299" s="163"/>
      <c r="PJU299" s="163"/>
      <c r="PJV299" s="579"/>
      <c r="PJW299" s="581"/>
      <c r="PJX299" s="163"/>
      <c r="PJY299" s="163"/>
      <c r="PJZ299" s="579"/>
      <c r="PKA299" s="581"/>
      <c r="PKB299" s="163"/>
      <c r="PKC299" s="163"/>
      <c r="PKD299" s="579"/>
      <c r="PKE299" s="581"/>
      <c r="PKF299" s="163"/>
      <c r="PKG299" s="163"/>
      <c r="PKH299" s="579"/>
      <c r="PKI299" s="581"/>
      <c r="PKJ299" s="163"/>
      <c r="PKK299" s="163"/>
      <c r="PKL299" s="579"/>
      <c r="PKM299" s="581"/>
      <c r="PKN299" s="163"/>
      <c r="PKO299" s="163"/>
      <c r="PKP299" s="579"/>
      <c r="PKQ299" s="581"/>
      <c r="PKR299" s="163"/>
      <c r="PKS299" s="163"/>
      <c r="PKT299" s="579"/>
      <c r="PKU299" s="581"/>
      <c r="PKV299" s="163"/>
      <c r="PKW299" s="163"/>
      <c r="PKX299" s="579"/>
      <c r="PKY299" s="581"/>
      <c r="PKZ299" s="163"/>
      <c r="PLA299" s="163"/>
      <c r="PLB299" s="579"/>
      <c r="PLC299" s="581"/>
      <c r="PLD299" s="163"/>
      <c r="PLE299" s="163"/>
      <c r="PLF299" s="579"/>
      <c r="PLG299" s="581"/>
      <c r="PLH299" s="163"/>
      <c r="PLI299" s="163"/>
      <c r="PLJ299" s="579"/>
      <c r="PLK299" s="581"/>
      <c r="PLL299" s="163"/>
      <c r="PLM299" s="163"/>
      <c r="PLN299" s="579"/>
      <c r="PLO299" s="581"/>
      <c r="PLP299" s="163"/>
      <c r="PLQ299" s="163"/>
      <c r="PLR299" s="579"/>
      <c r="PLS299" s="581"/>
      <c r="PLT299" s="163"/>
      <c r="PLU299" s="163"/>
      <c r="PLV299" s="579"/>
      <c r="PLW299" s="581"/>
      <c r="PLX299" s="163"/>
      <c r="PLY299" s="163"/>
      <c r="PLZ299" s="579"/>
      <c r="PMA299" s="581"/>
      <c r="PMB299" s="163"/>
      <c r="PMC299" s="163"/>
      <c r="PMD299" s="579"/>
      <c r="PME299" s="581"/>
      <c r="PMF299" s="163"/>
      <c r="PMG299" s="163"/>
      <c r="PMH299" s="579"/>
      <c r="PMI299" s="581"/>
      <c r="PMJ299" s="163"/>
      <c r="PMK299" s="163"/>
      <c r="PML299" s="579"/>
      <c r="PMM299" s="581"/>
      <c r="PMN299" s="163"/>
      <c r="PMO299" s="163"/>
      <c r="PMP299" s="579"/>
      <c r="PMQ299" s="581"/>
      <c r="PMR299" s="163"/>
      <c r="PMS299" s="163"/>
      <c r="PMT299" s="579"/>
      <c r="PMU299" s="581"/>
      <c r="PMV299" s="163"/>
      <c r="PMW299" s="163"/>
      <c r="PMX299" s="579"/>
      <c r="PMY299" s="581"/>
      <c r="PMZ299" s="163"/>
      <c r="PNA299" s="163"/>
      <c r="PNB299" s="579"/>
      <c r="PNC299" s="581"/>
      <c r="PND299" s="163"/>
      <c r="PNE299" s="163"/>
      <c r="PNF299" s="579"/>
      <c r="PNG299" s="581"/>
      <c r="PNH299" s="163"/>
      <c r="PNI299" s="163"/>
      <c r="PNJ299" s="579"/>
      <c r="PNK299" s="581"/>
      <c r="PNL299" s="163"/>
      <c r="PNM299" s="163"/>
      <c r="PNN299" s="579"/>
      <c r="PNO299" s="581"/>
      <c r="PNP299" s="163"/>
      <c r="PNQ299" s="163"/>
      <c r="PNR299" s="579"/>
      <c r="PNS299" s="581"/>
      <c r="PNT299" s="163"/>
      <c r="PNU299" s="163"/>
      <c r="PNV299" s="579"/>
      <c r="PNW299" s="581"/>
      <c r="PNX299" s="163"/>
      <c r="PNY299" s="163"/>
      <c r="PNZ299" s="579"/>
      <c r="POA299" s="581"/>
      <c r="POB299" s="163"/>
      <c r="POC299" s="163"/>
      <c r="POD299" s="579"/>
      <c r="POE299" s="581"/>
      <c r="POF299" s="163"/>
      <c r="POG299" s="163"/>
      <c r="POH299" s="579"/>
      <c r="POI299" s="581"/>
      <c r="POJ299" s="163"/>
      <c r="POK299" s="163"/>
      <c r="POL299" s="579"/>
      <c r="POM299" s="581"/>
      <c r="PON299" s="163"/>
      <c r="POO299" s="163"/>
      <c r="POP299" s="579"/>
      <c r="POQ299" s="581"/>
      <c r="POR299" s="163"/>
      <c r="POS299" s="163"/>
      <c r="POT299" s="579"/>
      <c r="POU299" s="581"/>
      <c r="POV299" s="163"/>
      <c r="POW299" s="163"/>
      <c r="POX299" s="579"/>
      <c r="POY299" s="581"/>
      <c r="POZ299" s="163"/>
      <c r="PPA299" s="163"/>
      <c r="PPB299" s="579"/>
      <c r="PPC299" s="581"/>
      <c r="PPD299" s="163"/>
      <c r="PPE299" s="163"/>
      <c r="PPF299" s="579"/>
      <c r="PPG299" s="581"/>
      <c r="PPH299" s="163"/>
      <c r="PPI299" s="163"/>
      <c r="PPJ299" s="579"/>
      <c r="PPK299" s="581"/>
      <c r="PPL299" s="163"/>
      <c r="PPM299" s="163"/>
      <c r="PPN299" s="579"/>
      <c r="PPO299" s="581"/>
      <c r="PPP299" s="163"/>
      <c r="PPQ299" s="163"/>
      <c r="PPR299" s="579"/>
      <c r="PPS299" s="581"/>
      <c r="PPT299" s="163"/>
      <c r="PPU299" s="163"/>
      <c r="PPV299" s="579"/>
      <c r="PPW299" s="581"/>
      <c r="PPX299" s="163"/>
      <c r="PPY299" s="163"/>
      <c r="PPZ299" s="579"/>
      <c r="PQA299" s="581"/>
      <c r="PQB299" s="163"/>
      <c r="PQC299" s="163"/>
      <c r="PQD299" s="579"/>
      <c r="PQE299" s="581"/>
      <c r="PQF299" s="163"/>
      <c r="PQG299" s="163"/>
      <c r="PQH299" s="579"/>
      <c r="PQI299" s="581"/>
      <c r="PQJ299" s="163"/>
      <c r="PQK299" s="163"/>
      <c r="PQL299" s="579"/>
      <c r="PQM299" s="581"/>
      <c r="PQN299" s="163"/>
      <c r="PQO299" s="163"/>
      <c r="PQP299" s="579"/>
      <c r="PQQ299" s="581"/>
      <c r="PQR299" s="163"/>
      <c r="PQS299" s="163"/>
      <c r="PQT299" s="579"/>
      <c r="PQU299" s="581"/>
      <c r="PQV299" s="163"/>
      <c r="PQW299" s="163"/>
      <c r="PQX299" s="579"/>
      <c r="PQY299" s="581"/>
      <c r="PQZ299" s="163"/>
      <c r="PRA299" s="163"/>
      <c r="PRB299" s="579"/>
      <c r="PRC299" s="581"/>
      <c r="PRD299" s="163"/>
      <c r="PRE299" s="163"/>
      <c r="PRF299" s="579"/>
      <c r="PRG299" s="581"/>
      <c r="PRH299" s="163"/>
      <c r="PRI299" s="163"/>
      <c r="PRJ299" s="579"/>
      <c r="PRK299" s="581"/>
      <c r="PRL299" s="163"/>
      <c r="PRM299" s="163"/>
      <c r="PRN299" s="579"/>
      <c r="PRO299" s="581"/>
      <c r="PRP299" s="163"/>
      <c r="PRQ299" s="163"/>
      <c r="PRR299" s="579"/>
      <c r="PRS299" s="581"/>
      <c r="PRT299" s="163"/>
      <c r="PRU299" s="163"/>
      <c r="PRV299" s="579"/>
      <c r="PRW299" s="581"/>
      <c r="PRX299" s="163"/>
      <c r="PRY299" s="163"/>
      <c r="PRZ299" s="579"/>
      <c r="PSA299" s="581"/>
      <c r="PSB299" s="163"/>
      <c r="PSC299" s="163"/>
      <c r="PSD299" s="579"/>
      <c r="PSE299" s="581"/>
      <c r="PSF299" s="163"/>
      <c r="PSG299" s="163"/>
      <c r="PSH299" s="579"/>
      <c r="PSI299" s="581"/>
      <c r="PSJ299" s="163"/>
      <c r="PSK299" s="163"/>
      <c r="PSL299" s="579"/>
      <c r="PSM299" s="581"/>
      <c r="PSN299" s="163"/>
      <c r="PSO299" s="163"/>
      <c r="PSP299" s="579"/>
      <c r="PSQ299" s="581"/>
      <c r="PSR299" s="163"/>
      <c r="PSS299" s="163"/>
      <c r="PST299" s="579"/>
      <c r="PSU299" s="581"/>
      <c r="PSV299" s="163"/>
      <c r="PSW299" s="163"/>
      <c r="PSX299" s="579"/>
      <c r="PSY299" s="581"/>
      <c r="PSZ299" s="163"/>
      <c r="PTA299" s="163"/>
      <c r="PTB299" s="579"/>
      <c r="PTC299" s="581"/>
      <c r="PTD299" s="163"/>
      <c r="PTE299" s="163"/>
      <c r="PTF299" s="579"/>
      <c r="PTG299" s="581"/>
      <c r="PTH299" s="163"/>
      <c r="PTI299" s="163"/>
      <c r="PTJ299" s="579"/>
      <c r="PTK299" s="581"/>
      <c r="PTL299" s="163"/>
      <c r="PTM299" s="163"/>
      <c r="PTN299" s="579"/>
      <c r="PTO299" s="581"/>
      <c r="PTP299" s="163"/>
      <c r="PTQ299" s="163"/>
      <c r="PTR299" s="579"/>
      <c r="PTS299" s="581"/>
      <c r="PTT299" s="163"/>
      <c r="PTU299" s="163"/>
      <c r="PTV299" s="579"/>
      <c r="PTW299" s="581"/>
      <c r="PTX299" s="163"/>
      <c r="PTY299" s="163"/>
      <c r="PTZ299" s="579"/>
      <c r="PUA299" s="581"/>
      <c r="PUB299" s="163"/>
      <c r="PUC299" s="163"/>
      <c r="PUD299" s="579"/>
      <c r="PUE299" s="581"/>
      <c r="PUF299" s="163"/>
      <c r="PUG299" s="163"/>
      <c r="PUH299" s="579"/>
      <c r="PUI299" s="581"/>
      <c r="PUJ299" s="163"/>
      <c r="PUK299" s="163"/>
      <c r="PUL299" s="579"/>
      <c r="PUM299" s="581"/>
      <c r="PUN299" s="163"/>
      <c r="PUO299" s="163"/>
      <c r="PUP299" s="579"/>
      <c r="PUQ299" s="581"/>
      <c r="PUR299" s="163"/>
      <c r="PUS299" s="163"/>
      <c r="PUT299" s="579"/>
      <c r="PUU299" s="581"/>
      <c r="PUV299" s="163"/>
      <c r="PUW299" s="163"/>
      <c r="PUX299" s="579"/>
      <c r="PUY299" s="581"/>
      <c r="PUZ299" s="163"/>
      <c r="PVA299" s="163"/>
      <c r="PVB299" s="579"/>
      <c r="PVC299" s="581"/>
      <c r="PVD299" s="163"/>
      <c r="PVE299" s="163"/>
      <c r="PVF299" s="579"/>
      <c r="PVG299" s="581"/>
      <c r="PVH299" s="163"/>
      <c r="PVI299" s="163"/>
      <c r="PVJ299" s="579"/>
      <c r="PVK299" s="581"/>
      <c r="PVL299" s="163"/>
      <c r="PVM299" s="163"/>
      <c r="PVN299" s="579"/>
      <c r="PVO299" s="581"/>
      <c r="PVP299" s="163"/>
      <c r="PVQ299" s="163"/>
      <c r="PVR299" s="579"/>
      <c r="PVS299" s="581"/>
      <c r="PVT299" s="163"/>
      <c r="PVU299" s="163"/>
      <c r="PVV299" s="579"/>
      <c r="PVW299" s="581"/>
      <c r="PVX299" s="163"/>
      <c r="PVY299" s="163"/>
      <c r="PVZ299" s="579"/>
      <c r="PWA299" s="581"/>
      <c r="PWB299" s="163"/>
      <c r="PWC299" s="163"/>
      <c r="PWD299" s="579"/>
      <c r="PWE299" s="581"/>
      <c r="PWF299" s="163"/>
      <c r="PWG299" s="163"/>
      <c r="PWH299" s="579"/>
      <c r="PWI299" s="581"/>
      <c r="PWJ299" s="163"/>
      <c r="PWK299" s="163"/>
      <c r="PWL299" s="579"/>
      <c r="PWM299" s="581"/>
      <c r="PWN299" s="163"/>
      <c r="PWO299" s="163"/>
      <c r="PWP299" s="579"/>
      <c r="PWQ299" s="581"/>
      <c r="PWR299" s="163"/>
      <c r="PWS299" s="163"/>
      <c r="PWT299" s="579"/>
      <c r="PWU299" s="581"/>
      <c r="PWV299" s="163"/>
      <c r="PWW299" s="163"/>
      <c r="PWX299" s="579"/>
      <c r="PWY299" s="581"/>
      <c r="PWZ299" s="163"/>
      <c r="PXA299" s="163"/>
      <c r="PXB299" s="579"/>
      <c r="PXC299" s="581"/>
      <c r="PXD299" s="163"/>
      <c r="PXE299" s="163"/>
      <c r="PXF299" s="579"/>
      <c r="PXG299" s="581"/>
      <c r="PXH299" s="163"/>
      <c r="PXI299" s="163"/>
      <c r="PXJ299" s="579"/>
      <c r="PXK299" s="581"/>
      <c r="PXL299" s="163"/>
      <c r="PXM299" s="163"/>
      <c r="PXN299" s="579"/>
      <c r="PXO299" s="581"/>
      <c r="PXP299" s="163"/>
      <c r="PXQ299" s="163"/>
      <c r="PXR299" s="579"/>
      <c r="PXS299" s="581"/>
      <c r="PXT299" s="163"/>
      <c r="PXU299" s="163"/>
      <c r="PXV299" s="579"/>
      <c r="PXW299" s="581"/>
      <c r="PXX299" s="163"/>
      <c r="PXY299" s="163"/>
      <c r="PXZ299" s="579"/>
      <c r="PYA299" s="581"/>
      <c r="PYB299" s="163"/>
      <c r="PYC299" s="163"/>
      <c r="PYD299" s="579"/>
      <c r="PYE299" s="581"/>
      <c r="PYF299" s="163"/>
      <c r="PYG299" s="163"/>
      <c r="PYH299" s="579"/>
      <c r="PYI299" s="581"/>
      <c r="PYJ299" s="163"/>
      <c r="PYK299" s="163"/>
      <c r="PYL299" s="579"/>
      <c r="PYM299" s="581"/>
      <c r="PYN299" s="163"/>
      <c r="PYO299" s="163"/>
      <c r="PYP299" s="579"/>
      <c r="PYQ299" s="581"/>
      <c r="PYR299" s="163"/>
      <c r="PYS299" s="163"/>
      <c r="PYT299" s="579"/>
      <c r="PYU299" s="581"/>
      <c r="PYV299" s="163"/>
      <c r="PYW299" s="163"/>
      <c r="PYX299" s="579"/>
      <c r="PYY299" s="581"/>
      <c r="PYZ299" s="163"/>
      <c r="PZA299" s="163"/>
      <c r="PZB299" s="579"/>
      <c r="PZC299" s="581"/>
      <c r="PZD299" s="163"/>
      <c r="PZE299" s="163"/>
      <c r="PZF299" s="579"/>
      <c r="PZG299" s="581"/>
      <c r="PZH299" s="163"/>
      <c r="PZI299" s="163"/>
      <c r="PZJ299" s="579"/>
      <c r="PZK299" s="581"/>
      <c r="PZL299" s="163"/>
      <c r="PZM299" s="163"/>
      <c r="PZN299" s="579"/>
      <c r="PZO299" s="581"/>
      <c r="PZP299" s="163"/>
      <c r="PZQ299" s="163"/>
      <c r="PZR299" s="579"/>
      <c r="PZS299" s="581"/>
      <c r="PZT299" s="163"/>
      <c r="PZU299" s="163"/>
      <c r="PZV299" s="579"/>
      <c r="PZW299" s="581"/>
      <c r="PZX299" s="163"/>
      <c r="PZY299" s="163"/>
      <c r="PZZ299" s="579"/>
      <c r="QAA299" s="581"/>
      <c r="QAB299" s="163"/>
      <c r="QAC299" s="163"/>
      <c r="QAD299" s="579"/>
      <c r="QAE299" s="581"/>
      <c r="QAF299" s="163"/>
      <c r="QAG299" s="163"/>
      <c r="QAH299" s="579"/>
      <c r="QAI299" s="581"/>
      <c r="QAJ299" s="163"/>
      <c r="QAK299" s="163"/>
      <c r="QAL299" s="579"/>
      <c r="QAM299" s="581"/>
      <c r="QAN299" s="163"/>
      <c r="QAO299" s="163"/>
      <c r="QAP299" s="579"/>
      <c r="QAQ299" s="581"/>
      <c r="QAR299" s="163"/>
      <c r="QAS299" s="163"/>
      <c r="QAT299" s="579"/>
      <c r="QAU299" s="581"/>
      <c r="QAV299" s="163"/>
      <c r="QAW299" s="163"/>
      <c r="QAX299" s="579"/>
      <c r="QAY299" s="581"/>
      <c r="QAZ299" s="163"/>
      <c r="QBA299" s="163"/>
      <c r="QBB299" s="579"/>
      <c r="QBC299" s="581"/>
      <c r="QBD299" s="163"/>
      <c r="QBE299" s="163"/>
      <c r="QBF299" s="579"/>
      <c r="QBG299" s="581"/>
      <c r="QBH299" s="163"/>
      <c r="QBI299" s="163"/>
      <c r="QBJ299" s="579"/>
      <c r="QBK299" s="581"/>
      <c r="QBL299" s="163"/>
      <c r="QBM299" s="163"/>
      <c r="QBN299" s="579"/>
      <c r="QBO299" s="581"/>
      <c r="QBP299" s="163"/>
      <c r="QBQ299" s="163"/>
      <c r="QBR299" s="579"/>
      <c r="QBS299" s="581"/>
      <c r="QBT299" s="163"/>
      <c r="QBU299" s="163"/>
      <c r="QBV299" s="579"/>
      <c r="QBW299" s="581"/>
      <c r="QBX299" s="163"/>
      <c r="QBY299" s="163"/>
      <c r="QBZ299" s="579"/>
      <c r="QCA299" s="581"/>
      <c r="QCB299" s="163"/>
      <c r="QCC299" s="163"/>
      <c r="QCD299" s="579"/>
      <c r="QCE299" s="581"/>
      <c r="QCF299" s="163"/>
      <c r="QCG299" s="163"/>
      <c r="QCH299" s="579"/>
      <c r="QCI299" s="581"/>
      <c r="QCJ299" s="163"/>
      <c r="QCK299" s="163"/>
      <c r="QCL299" s="579"/>
      <c r="QCM299" s="581"/>
      <c r="QCN299" s="163"/>
      <c r="QCO299" s="163"/>
      <c r="QCP299" s="579"/>
      <c r="QCQ299" s="581"/>
      <c r="QCR299" s="163"/>
      <c r="QCS299" s="163"/>
      <c r="QCT299" s="579"/>
      <c r="QCU299" s="581"/>
      <c r="QCV299" s="163"/>
      <c r="QCW299" s="163"/>
      <c r="QCX299" s="579"/>
      <c r="QCY299" s="581"/>
      <c r="QCZ299" s="163"/>
      <c r="QDA299" s="163"/>
      <c r="QDB299" s="579"/>
      <c r="QDC299" s="581"/>
      <c r="QDD299" s="163"/>
      <c r="QDE299" s="163"/>
      <c r="QDF299" s="579"/>
      <c r="QDG299" s="581"/>
      <c r="QDH299" s="163"/>
      <c r="QDI299" s="163"/>
      <c r="QDJ299" s="579"/>
      <c r="QDK299" s="581"/>
      <c r="QDL299" s="163"/>
      <c r="QDM299" s="163"/>
      <c r="QDN299" s="579"/>
      <c r="QDO299" s="581"/>
      <c r="QDP299" s="163"/>
      <c r="QDQ299" s="163"/>
      <c r="QDR299" s="579"/>
      <c r="QDS299" s="581"/>
      <c r="QDT299" s="163"/>
      <c r="QDU299" s="163"/>
      <c r="QDV299" s="579"/>
      <c r="QDW299" s="581"/>
      <c r="QDX299" s="163"/>
      <c r="QDY299" s="163"/>
      <c r="QDZ299" s="579"/>
      <c r="QEA299" s="581"/>
      <c r="QEB299" s="163"/>
      <c r="QEC299" s="163"/>
      <c r="QED299" s="579"/>
      <c r="QEE299" s="581"/>
      <c r="QEF299" s="163"/>
      <c r="QEG299" s="163"/>
      <c r="QEH299" s="579"/>
      <c r="QEI299" s="581"/>
      <c r="QEJ299" s="163"/>
      <c r="QEK299" s="163"/>
      <c r="QEL299" s="579"/>
      <c r="QEM299" s="581"/>
      <c r="QEN299" s="163"/>
      <c r="QEO299" s="163"/>
      <c r="QEP299" s="579"/>
      <c r="QEQ299" s="581"/>
      <c r="QER299" s="163"/>
      <c r="QES299" s="163"/>
      <c r="QET299" s="579"/>
      <c r="QEU299" s="581"/>
      <c r="QEV299" s="163"/>
      <c r="QEW299" s="163"/>
      <c r="QEX299" s="579"/>
      <c r="QEY299" s="581"/>
      <c r="QEZ299" s="163"/>
      <c r="QFA299" s="163"/>
      <c r="QFB299" s="579"/>
      <c r="QFC299" s="581"/>
      <c r="QFD299" s="163"/>
      <c r="QFE299" s="163"/>
      <c r="QFF299" s="579"/>
      <c r="QFG299" s="581"/>
      <c r="QFH299" s="163"/>
      <c r="QFI299" s="163"/>
      <c r="QFJ299" s="579"/>
      <c r="QFK299" s="581"/>
      <c r="QFL299" s="163"/>
      <c r="QFM299" s="163"/>
      <c r="QFN299" s="579"/>
      <c r="QFO299" s="581"/>
      <c r="QFP299" s="163"/>
      <c r="QFQ299" s="163"/>
      <c r="QFR299" s="579"/>
      <c r="QFS299" s="581"/>
      <c r="QFT299" s="163"/>
      <c r="QFU299" s="163"/>
      <c r="QFV299" s="579"/>
      <c r="QFW299" s="581"/>
      <c r="QFX299" s="163"/>
      <c r="QFY299" s="163"/>
      <c r="QFZ299" s="579"/>
      <c r="QGA299" s="581"/>
      <c r="QGB299" s="163"/>
      <c r="QGC299" s="163"/>
      <c r="QGD299" s="579"/>
      <c r="QGE299" s="581"/>
      <c r="QGF299" s="163"/>
      <c r="QGG299" s="163"/>
      <c r="QGH299" s="579"/>
      <c r="QGI299" s="581"/>
      <c r="QGJ299" s="163"/>
      <c r="QGK299" s="163"/>
      <c r="QGL299" s="579"/>
      <c r="QGM299" s="581"/>
      <c r="QGN299" s="163"/>
      <c r="QGO299" s="163"/>
      <c r="QGP299" s="579"/>
      <c r="QGQ299" s="581"/>
      <c r="QGR299" s="163"/>
      <c r="QGS299" s="163"/>
      <c r="QGT299" s="579"/>
      <c r="QGU299" s="581"/>
      <c r="QGV299" s="163"/>
      <c r="QGW299" s="163"/>
      <c r="QGX299" s="579"/>
      <c r="QGY299" s="581"/>
      <c r="QGZ299" s="163"/>
      <c r="QHA299" s="163"/>
      <c r="QHB299" s="579"/>
      <c r="QHC299" s="581"/>
      <c r="QHD299" s="163"/>
      <c r="QHE299" s="163"/>
      <c r="QHF299" s="579"/>
      <c r="QHG299" s="581"/>
      <c r="QHH299" s="163"/>
      <c r="QHI299" s="163"/>
      <c r="QHJ299" s="579"/>
      <c r="QHK299" s="581"/>
      <c r="QHL299" s="163"/>
      <c r="QHM299" s="163"/>
      <c r="QHN299" s="579"/>
      <c r="QHO299" s="581"/>
      <c r="QHP299" s="163"/>
      <c r="QHQ299" s="163"/>
      <c r="QHR299" s="579"/>
      <c r="QHS299" s="581"/>
      <c r="QHT299" s="163"/>
      <c r="QHU299" s="163"/>
      <c r="QHV299" s="579"/>
      <c r="QHW299" s="581"/>
      <c r="QHX299" s="163"/>
      <c r="QHY299" s="163"/>
      <c r="QHZ299" s="579"/>
      <c r="QIA299" s="581"/>
      <c r="QIB299" s="163"/>
      <c r="QIC299" s="163"/>
      <c r="QID299" s="579"/>
      <c r="QIE299" s="581"/>
      <c r="QIF299" s="163"/>
      <c r="QIG299" s="163"/>
      <c r="QIH299" s="579"/>
      <c r="QII299" s="581"/>
      <c r="QIJ299" s="163"/>
      <c r="QIK299" s="163"/>
      <c r="QIL299" s="579"/>
      <c r="QIM299" s="581"/>
      <c r="QIN299" s="163"/>
      <c r="QIO299" s="163"/>
      <c r="QIP299" s="579"/>
      <c r="QIQ299" s="581"/>
      <c r="QIR299" s="163"/>
      <c r="QIS299" s="163"/>
      <c r="QIT299" s="579"/>
      <c r="QIU299" s="581"/>
      <c r="QIV299" s="163"/>
      <c r="QIW299" s="163"/>
      <c r="QIX299" s="579"/>
      <c r="QIY299" s="581"/>
      <c r="QIZ299" s="163"/>
      <c r="QJA299" s="163"/>
      <c r="QJB299" s="579"/>
      <c r="QJC299" s="581"/>
      <c r="QJD299" s="163"/>
      <c r="QJE299" s="163"/>
      <c r="QJF299" s="579"/>
      <c r="QJG299" s="581"/>
      <c r="QJH299" s="163"/>
      <c r="QJI299" s="163"/>
      <c r="QJJ299" s="579"/>
      <c r="QJK299" s="581"/>
      <c r="QJL299" s="163"/>
      <c r="QJM299" s="163"/>
      <c r="QJN299" s="579"/>
      <c r="QJO299" s="581"/>
      <c r="QJP299" s="163"/>
      <c r="QJQ299" s="163"/>
      <c r="QJR299" s="579"/>
      <c r="QJS299" s="581"/>
      <c r="QJT299" s="163"/>
      <c r="QJU299" s="163"/>
      <c r="QJV299" s="579"/>
      <c r="QJW299" s="581"/>
      <c r="QJX299" s="163"/>
      <c r="QJY299" s="163"/>
      <c r="QJZ299" s="579"/>
      <c r="QKA299" s="581"/>
      <c r="QKB299" s="163"/>
      <c r="QKC299" s="163"/>
      <c r="QKD299" s="579"/>
      <c r="QKE299" s="581"/>
      <c r="QKF299" s="163"/>
      <c r="QKG299" s="163"/>
      <c r="QKH299" s="579"/>
      <c r="QKI299" s="581"/>
      <c r="QKJ299" s="163"/>
      <c r="QKK299" s="163"/>
      <c r="QKL299" s="579"/>
      <c r="QKM299" s="581"/>
      <c r="QKN299" s="163"/>
      <c r="QKO299" s="163"/>
      <c r="QKP299" s="579"/>
      <c r="QKQ299" s="581"/>
      <c r="QKR299" s="163"/>
      <c r="QKS299" s="163"/>
      <c r="QKT299" s="579"/>
      <c r="QKU299" s="581"/>
      <c r="QKV299" s="163"/>
      <c r="QKW299" s="163"/>
      <c r="QKX299" s="579"/>
      <c r="QKY299" s="581"/>
      <c r="QKZ299" s="163"/>
      <c r="QLA299" s="163"/>
      <c r="QLB299" s="579"/>
      <c r="QLC299" s="581"/>
      <c r="QLD299" s="163"/>
      <c r="QLE299" s="163"/>
      <c r="QLF299" s="579"/>
      <c r="QLG299" s="581"/>
      <c r="QLH299" s="163"/>
      <c r="QLI299" s="163"/>
      <c r="QLJ299" s="579"/>
      <c r="QLK299" s="581"/>
      <c r="QLL299" s="163"/>
      <c r="QLM299" s="163"/>
      <c r="QLN299" s="579"/>
      <c r="QLO299" s="581"/>
      <c r="QLP299" s="163"/>
      <c r="QLQ299" s="163"/>
      <c r="QLR299" s="579"/>
      <c r="QLS299" s="581"/>
      <c r="QLT299" s="163"/>
      <c r="QLU299" s="163"/>
      <c r="QLV299" s="579"/>
      <c r="QLW299" s="581"/>
      <c r="QLX299" s="163"/>
      <c r="QLY299" s="163"/>
      <c r="QLZ299" s="579"/>
      <c r="QMA299" s="581"/>
      <c r="QMB299" s="163"/>
      <c r="QMC299" s="163"/>
      <c r="QMD299" s="579"/>
      <c r="QME299" s="581"/>
      <c r="QMF299" s="163"/>
      <c r="QMG299" s="163"/>
      <c r="QMH299" s="579"/>
      <c r="QMI299" s="581"/>
      <c r="QMJ299" s="163"/>
      <c r="QMK299" s="163"/>
      <c r="QML299" s="579"/>
      <c r="QMM299" s="581"/>
      <c r="QMN299" s="163"/>
      <c r="QMO299" s="163"/>
      <c r="QMP299" s="579"/>
      <c r="QMQ299" s="581"/>
      <c r="QMR299" s="163"/>
      <c r="QMS299" s="163"/>
      <c r="QMT299" s="579"/>
      <c r="QMU299" s="581"/>
      <c r="QMV299" s="163"/>
      <c r="QMW299" s="163"/>
      <c r="QMX299" s="579"/>
      <c r="QMY299" s="581"/>
      <c r="QMZ299" s="163"/>
      <c r="QNA299" s="163"/>
      <c r="QNB299" s="579"/>
      <c r="QNC299" s="581"/>
      <c r="QND299" s="163"/>
      <c r="QNE299" s="163"/>
      <c r="QNF299" s="579"/>
      <c r="QNG299" s="581"/>
      <c r="QNH299" s="163"/>
      <c r="QNI299" s="163"/>
      <c r="QNJ299" s="579"/>
      <c r="QNK299" s="581"/>
      <c r="QNL299" s="163"/>
      <c r="QNM299" s="163"/>
      <c r="QNN299" s="579"/>
      <c r="QNO299" s="581"/>
      <c r="QNP299" s="163"/>
      <c r="QNQ299" s="163"/>
      <c r="QNR299" s="579"/>
      <c r="QNS299" s="581"/>
      <c r="QNT299" s="163"/>
      <c r="QNU299" s="163"/>
      <c r="QNV299" s="579"/>
      <c r="QNW299" s="581"/>
      <c r="QNX299" s="163"/>
      <c r="QNY299" s="163"/>
      <c r="QNZ299" s="579"/>
      <c r="QOA299" s="581"/>
      <c r="QOB299" s="163"/>
      <c r="QOC299" s="163"/>
      <c r="QOD299" s="579"/>
      <c r="QOE299" s="581"/>
      <c r="QOF299" s="163"/>
      <c r="QOG299" s="163"/>
      <c r="QOH299" s="579"/>
      <c r="QOI299" s="581"/>
      <c r="QOJ299" s="163"/>
      <c r="QOK299" s="163"/>
      <c r="QOL299" s="579"/>
      <c r="QOM299" s="581"/>
      <c r="QON299" s="163"/>
      <c r="QOO299" s="163"/>
      <c r="QOP299" s="579"/>
      <c r="QOQ299" s="581"/>
      <c r="QOR299" s="163"/>
      <c r="QOS299" s="163"/>
      <c r="QOT299" s="579"/>
      <c r="QOU299" s="581"/>
      <c r="QOV299" s="163"/>
      <c r="QOW299" s="163"/>
      <c r="QOX299" s="579"/>
      <c r="QOY299" s="581"/>
      <c r="QOZ299" s="163"/>
      <c r="QPA299" s="163"/>
      <c r="QPB299" s="579"/>
      <c r="QPC299" s="581"/>
      <c r="QPD299" s="163"/>
      <c r="QPE299" s="163"/>
      <c r="QPF299" s="579"/>
      <c r="QPG299" s="581"/>
      <c r="QPH299" s="163"/>
      <c r="QPI299" s="163"/>
      <c r="QPJ299" s="579"/>
      <c r="QPK299" s="581"/>
      <c r="QPL299" s="163"/>
      <c r="QPM299" s="163"/>
      <c r="QPN299" s="579"/>
      <c r="QPO299" s="581"/>
      <c r="QPP299" s="163"/>
      <c r="QPQ299" s="163"/>
      <c r="QPR299" s="579"/>
      <c r="QPS299" s="581"/>
      <c r="QPT299" s="163"/>
      <c r="QPU299" s="163"/>
      <c r="QPV299" s="579"/>
      <c r="QPW299" s="581"/>
      <c r="QPX299" s="163"/>
      <c r="QPY299" s="163"/>
      <c r="QPZ299" s="579"/>
      <c r="QQA299" s="581"/>
      <c r="QQB299" s="163"/>
      <c r="QQC299" s="163"/>
      <c r="QQD299" s="579"/>
      <c r="QQE299" s="581"/>
      <c r="QQF299" s="163"/>
      <c r="QQG299" s="163"/>
      <c r="QQH299" s="579"/>
      <c r="QQI299" s="581"/>
      <c r="QQJ299" s="163"/>
      <c r="QQK299" s="163"/>
      <c r="QQL299" s="579"/>
      <c r="QQM299" s="581"/>
      <c r="QQN299" s="163"/>
      <c r="QQO299" s="163"/>
      <c r="QQP299" s="579"/>
      <c r="QQQ299" s="581"/>
      <c r="QQR299" s="163"/>
      <c r="QQS299" s="163"/>
      <c r="QQT299" s="579"/>
      <c r="QQU299" s="581"/>
      <c r="QQV299" s="163"/>
      <c r="QQW299" s="163"/>
      <c r="QQX299" s="579"/>
      <c r="QQY299" s="581"/>
      <c r="QQZ299" s="163"/>
      <c r="QRA299" s="163"/>
      <c r="QRB299" s="579"/>
      <c r="QRC299" s="581"/>
      <c r="QRD299" s="163"/>
      <c r="QRE299" s="163"/>
      <c r="QRF299" s="579"/>
      <c r="QRG299" s="581"/>
      <c r="QRH299" s="163"/>
      <c r="QRI299" s="163"/>
      <c r="QRJ299" s="579"/>
      <c r="QRK299" s="581"/>
      <c r="QRL299" s="163"/>
      <c r="QRM299" s="163"/>
      <c r="QRN299" s="579"/>
      <c r="QRO299" s="581"/>
      <c r="QRP299" s="163"/>
      <c r="QRQ299" s="163"/>
      <c r="QRR299" s="579"/>
      <c r="QRS299" s="581"/>
      <c r="QRT299" s="163"/>
      <c r="QRU299" s="163"/>
      <c r="QRV299" s="579"/>
      <c r="QRW299" s="581"/>
      <c r="QRX299" s="163"/>
      <c r="QRY299" s="163"/>
      <c r="QRZ299" s="579"/>
      <c r="QSA299" s="581"/>
      <c r="QSB299" s="163"/>
      <c r="QSC299" s="163"/>
      <c r="QSD299" s="579"/>
      <c r="QSE299" s="581"/>
      <c r="QSF299" s="163"/>
      <c r="QSG299" s="163"/>
      <c r="QSH299" s="579"/>
      <c r="QSI299" s="581"/>
      <c r="QSJ299" s="163"/>
      <c r="QSK299" s="163"/>
      <c r="QSL299" s="579"/>
      <c r="QSM299" s="581"/>
      <c r="QSN299" s="163"/>
      <c r="QSO299" s="163"/>
      <c r="QSP299" s="579"/>
      <c r="QSQ299" s="581"/>
      <c r="QSR299" s="163"/>
      <c r="QSS299" s="163"/>
      <c r="QST299" s="579"/>
      <c r="QSU299" s="581"/>
      <c r="QSV299" s="163"/>
      <c r="QSW299" s="163"/>
      <c r="QSX299" s="579"/>
      <c r="QSY299" s="581"/>
      <c r="QSZ299" s="163"/>
      <c r="QTA299" s="163"/>
      <c r="QTB299" s="579"/>
      <c r="QTC299" s="581"/>
      <c r="QTD299" s="163"/>
      <c r="QTE299" s="163"/>
      <c r="QTF299" s="579"/>
      <c r="QTG299" s="581"/>
      <c r="QTH299" s="163"/>
      <c r="QTI299" s="163"/>
      <c r="QTJ299" s="579"/>
      <c r="QTK299" s="581"/>
      <c r="QTL299" s="163"/>
      <c r="QTM299" s="163"/>
      <c r="QTN299" s="579"/>
      <c r="QTO299" s="581"/>
      <c r="QTP299" s="163"/>
      <c r="QTQ299" s="163"/>
      <c r="QTR299" s="579"/>
      <c r="QTS299" s="581"/>
      <c r="QTT299" s="163"/>
      <c r="QTU299" s="163"/>
      <c r="QTV299" s="579"/>
      <c r="QTW299" s="581"/>
      <c r="QTX299" s="163"/>
      <c r="QTY299" s="163"/>
      <c r="QTZ299" s="579"/>
      <c r="QUA299" s="581"/>
      <c r="QUB299" s="163"/>
      <c r="QUC299" s="163"/>
      <c r="QUD299" s="579"/>
      <c r="QUE299" s="581"/>
      <c r="QUF299" s="163"/>
      <c r="QUG299" s="163"/>
      <c r="QUH299" s="579"/>
      <c r="QUI299" s="581"/>
      <c r="QUJ299" s="163"/>
      <c r="QUK299" s="163"/>
      <c r="QUL299" s="579"/>
      <c r="QUM299" s="581"/>
      <c r="QUN299" s="163"/>
      <c r="QUO299" s="163"/>
      <c r="QUP299" s="579"/>
      <c r="QUQ299" s="581"/>
      <c r="QUR299" s="163"/>
      <c r="QUS299" s="163"/>
      <c r="QUT299" s="579"/>
      <c r="QUU299" s="581"/>
      <c r="QUV299" s="163"/>
      <c r="QUW299" s="163"/>
      <c r="QUX299" s="579"/>
      <c r="QUY299" s="581"/>
      <c r="QUZ299" s="163"/>
      <c r="QVA299" s="163"/>
      <c r="QVB299" s="579"/>
      <c r="QVC299" s="581"/>
      <c r="QVD299" s="163"/>
      <c r="QVE299" s="163"/>
      <c r="QVF299" s="579"/>
      <c r="QVG299" s="581"/>
      <c r="QVH299" s="163"/>
      <c r="QVI299" s="163"/>
      <c r="QVJ299" s="579"/>
      <c r="QVK299" s="581"/>
      <c r="QVL299" s="163"/>
      <c r="QVM299" s="163"/>
      <c r="QVN299" s="579"/>
      <c r="QVO299" s="581"/>
      <c r="QVP299" s="163"/>
      <c r="QVQ299" s="163"/>
      <c r="QVR299" s="579"/>
      <c r="QVS299" s="581"/>
      <c r="QVT299" s="163"/>
      <c r="QVU299" s="163"/>
      <c r="QVV299" s="579"/>
      <c r="QVW299" s="581"/>
      <c r="QVX299" s="163"/>
      <c r="QVY299" s="163"/>
      <c r="QVZ299" s="579"/>
      <c r="QWA299" s="581"/>
      <c r="QWB299" s="163"/>
      <c r="QWC299" s="163"/>
      <c r="QWD299" s="579"/>
      <c r="QWE299" s="581"/>
      <c r="QWF299" s="163"/>
      <c r="QWG299" s="163"/>
      <c r="QWH299" s="579"/>
      <c r="QWI299" s="581"/>
      <c r="QWJ299" s="163"/>
      <c r="QWK299" s="163"/>
      <c r="QWL299" s="579"/>
      <c r="QWM299" s="581"/>
      <c r="QWN299" s="163"/>
      <c r="QWO299" s="163"/>
      <c r="QWP299" s="579"/>
      <c r="QWQ299" s="581"/>
      <c r="QWR299" s="163"/>
      <c r="QWS299" s="163"/>
      <c r="QWT299" s="579"/>
      <c r="QWU299" s="581"/>
      <c r="QWV299" s="163"/>
      <c r="QWW299" s="163"/>
      <c r="QWX299" s="579"/>
      <c r="QWY299" s="581"/>
      <c r="QWZ299" s="163"/>
      <c r="QXA299" s="163"/>
      <c r="QXB299" s="579"/>
      <c r="QXC299" s="581"/>
      <c r="QXD299" s="163"/>
      <c r="QXE299" s="163"/>
      <c r="QXF299" s="579"/>
      <c r="QXG299" s="581"/>
      <c r="QXH299" s="163"/>
      <c r="QXI299" s="163"/>
      <c r="QXJ299" s="579"/>
      <c r="QXK299" s="581"/>
      <c r="QXL299" s="163"/>
      <c r="QXM299" s="163"/>
      <c r="QXN299" s="579"/>
      <c r="QXO299" s="581"/>
      <c r="QXP299" s="163"/>
      <c r="QXQ299" s="163"/>
      <c r="QXR299" s="579"/>
      <c r="QXS299" s="581"/>
      <c r="QXT299" s="163"/>
      <c r="QXU299" s="163"/>
      <c r="QXV299" s="579"/>
      <c r="QXW299" s="581"/>
      <c r="QXX299" s="163"/>
      <c r="QXY299" s="163"/>
      <c r="QXZ299" s="579"/>
      <c r="QYA299" s="581"/>
      <c r="QYB299" s="163"/>
      <c r="QYC299" s="163"/>
      <c r="QYD299" s="579"/>
      <c r="QYE299" s="581"/>
      <c r="QYF299" s="163"/>
      <c r="QYG299" s="163"/>
      <c r="QYH299" s="579"/>
      <c r="QYI299" s="581"/>
      <c r="QYJ299" s="163"/>
      <c r="QYK299" s="163"/>
      <c r="QYL299" s="579"/>
      <c r="QYM299" s="581"/>
      <c r="QYN299" s="163"/>
      <c r="QYO299" s="163"/>
      <c r="QYP299" s="579"/>
      <c r="QYQ299" s="581"/>
      <c r="QYR299" s="163"/>
      <c r="QYS299" s="163"/>
      <c r="QYT299" s="579"/>
      <c r="QYU299" s="581"/>
      <c r="QYV299" s="163"/>
      <c r="QYW299" s="163"/>
      <c r="QYX299" s="579"/>
      <c r="QYY299" s="581"/>
      <c r="QYZ299" s="163"/>
      <c r="QZA299" s="163"/>
      <c r="QZB299" s="579"/>
      <c r="QZC299" s="581"/>
      <c r="QZD299" s="163"/>
      <c r="QZE299" s="163"/>
      <c r="QZF299" s="579"/>
      <c r="QZG299" s="581"/>
      <c r="QZH299" s="163"/>
      <c r="QZI299" s="163"/>
      <c r="QZJ299" s="579"/>
      <c r="QZK299" s="581"/>
      <c r="QZL299" s="163"/>
      <c r="QZM299" s="163"/>
      <c r="QZN299" s="579"/>
      <c r="QZO299" s="581"/>
      <c r="QZP299" s="163"/>
      <c r="QZQ299" s="163"/>
      <c r="QZR299" s="579"/>
      <c r="QZS299" s="581"/>
      <c r="QZT299" s="163"/>
      <c r="QZU299" s="163"/>
      <c r="QZV299" s="579"/>
      <c r="QZW299" s="581"/>
      <c r="QZX299" s="163"/>
      <c r="QZY299" s="163"/>
      <c r="QZZ299" s="579"/>
      <c r="RAA299" s="581"/>
      <c r="RAB299" s="163"/>
      <c r="RAC299" s="163"/>
      <c r="RAD299" s="579"/>
      <c r="RAE299" s="581"/>
      <c r="RAF299" s="163"/>
      <c r="RAG299" s="163"/>
      <c r="RAH299" s="579"/>
      <c r="RAI299" s="581"/>
      <c r="RAJ299" s="163"/>
      <c r="RAK299" s="163"/>
      <c r="RAL299" s="579"/>
      <c r="RAM299" s="581"/>
      <c r="RAN299" s="163"/>
      <c r="RAO299" s="163"/>
      <c r="RAP299" s="579"/>
      <c r="RAQ299" s="581"/>
      <c r="RAR299" s="163"/>
      <c r="RAS299" s="163"/>
      <c r="RAT299" s="579"/>
      <c r="RAU299" s="581"/>
      <c r="RAV299" s="163"/>
      <c r="RAW299" s="163"/>
      <c r="RAX299" s="579"/>
      <c r="RAY299" s="581"/>
      <c r="RAZ299" s="163"/>
      <c r="RBA299" s="163"/>
      <c r="RBB299" s="579"/>
      <c r="RBC299" s="581"/>
      <c r="RBD299" s="163"/>
      <c r="RBE299" s="163"/>
      <c r="RBF299" s="579"/>
      <c r="RBG299" s="581"/>
      <c r="RBH299" s="163"/>
      <c r="RBI299" s="163"/>
      <c r="RBJ299" s="579"/>
      <c r="RBK299" s="581"/>
      <c r="RBL299" s="163"/>
      <c r="RBM299" s="163"/>
      <c r="RBN299" s="579"/>
      <c r="RBO299" s="581"/>
      <c r="RBP299" s="163"/>
      <c r="RBQ299" s="163"/>
      <c r="RBR299" s="579"/>
      <c r="RBS299" s="581"/>
      <c r="RBT299" s="163"/>
      <c r="RBU299" s="163"/>
      <c r="RBV299" s="579"/>
      <c r="RBW299" s="581"/>
      <c r="RBX299" s="163"/>
      <c r="RBY299" s="163"/>
      <c r="RBZ299" s="579"/>
      <c r="RCA299" s="581"/>
      <c r="RCB299" s="163"/>
      <c r="RCC299" s="163"/>
      <c r="RCD299" s="579"/>
      <c r="RCE299" s="581"/>
      <c r="RCF299" s="163"/>
      <c r="RCG299" s="163"/>
      <c r="RCH299" s="579"/>
      <c r="RCI299" s="581"/>
      <c r="RCJ299" s="163"/>
      <c r="RCK299" s="163"/>
      <c r="RCL299" s="579"/>
      <c r="RCM299" s="581"/>
      <c r="RCN299" s="163"/>
      <c r="RCO299" s="163"/>
      <c r="RCP299" s="579"/>
      <c r="RCQ299" s="581"/>
      <c r="RCR299" s="163"/>
      <c r="RCS299" s="163"/>
      <c r="RCT299" s="579"/>
      <c r="RCU299" s="581"/>
      <c r="RCV299" s="163"/>
      <c r="RCW299" s="163"/>
      <c r="RCX299" s="579"/>
      <c r="RCY299" s="581"/>
      <c r="RCZ299" s="163"/>
      <c r="RDA299" s="163"/>
      <c r="RDB299" s="579"/>
      <c r="RDC299" s="581"/>
      <c r="RDD299" s="163"/>
      <c r="RDE299" s="163"/>
      <c r="RDF299" s="579"/>
      <c r="RDG299" s="581"/>
      <c r="RDH299" s="163"/>
      <c r="RDI299" s="163"/>
      <c r="RDJ299" s="579"/>
      <c r="RDK299" s="581"/>
      <c r="RDL299" s="163"/>
      <c r="RDM299" s="163"/>
      <c r="RDN299" s="579"/>
      <c r="RDO299" s="581"/>
      <c r="RDP299" s="163"/>
      <c r="RDQ299" s="163"/>
      <c r="RDR299" s="579"/>
      <c r="RDS299" s="581"/>
      <c r="RDT299" s="163"/>
      <c r="RDU299" s="163"/>
      <c r="RDV299" s="579"/>
      <c r="RDW299" s="581"/>
      <c r="RDX299" s="163"/>
      <c r="RDY299" s="163"/>
      <c r="RDZ299" s="579"/>
      <c r="REA299" s="581"/>
      <c r="REB299" s="163"/>
      <c r="REC299" s="163"/>
      <c r="RED299" s="579"/>
      <c r="REE299" s="581"/>
      <c r="REF299" s="163"/>
      <c r="REG299" s="163"/>
      <c r="REH299" s="579"/>
      <c r="REI299" s="581"/>
      <c r="REJ299" s="163"/>
      <c r="REK299" s="163"/>
      <c r="REL299" s="579"/>
      <c r="REM299" s="581"/>
      <c r="REN299" s="163"/>
      <c r="REO299" s="163"/>
      <c r="REP299" s="579"/>
      <c r="REQ299" s="581"/>
      <c r="RER299" s="163"/>
      <c r="RES299" s="163"/>
      <c r="RET299" s="579"/>
      <c r="REU299" s="581"/>
      <c r="REV299" s="163"/>
      <c r="REW299" s="163"/>
      <c r="REX299" s="579"/>
      <c r="REY299" s="581"/>
      <c r="REZ299" s="163"/>
      <c r="RFA299" s="163"/>
      <c r="RFB299" s="579"/>
      <c r="RFC299" s="581"/>
      <c r="RFD299" s="163"/>
      <c r="RFE299" s="163"/>
      <c r="RFF299" s="579"/>
      <c r="RFG299" s="581"/>
      <c r="RFH299" s="163"/>
      <c r="RFI299" s="163"/>
      <c r="RFJ299" s="579"/>
      <c r="RFK299" s="581"/>
      <c r="RFL299" s="163"/>
      <c r="RFM299" s="163"/>
      <c r="RFN299" s="579"/>
      <c r="RFO299" s="581"/>
      <c r="RFP299" s="163"/>
      <c r="RFQ299" s="163"/>
      <c r="RFR299" s="579"/>
      <c r="RFS299" s="581"/>
      <c r="RFT299" s="163"/>
      <c r="RFU299" s="163"/>
      <c r="RFV299" s="579"/>
      <c r="RFW299" s="581"/>
      <c r="RFX299" s="163"/>
      <c r="RFY299" s="163"/>
      <c r="RFZ299" s="579"/>
      <c r="RGA299" s="581"/>
      <c r="RGB299" s="163"/>
      <c r="RGC299" s="163"/>
      <c r="RGD299" s="579"/>
      <c r="RGE299" s="581"/>
      <c r="RGF299" s="163"/>
      <c r="RGG299" s="163"/>
      <c r="RGH299" s="579"/>
      <c r="RGI299" s="581"/>
      <c r="RGJ299" s="163"/>
      <c r="RGK299" s="163"/>
      <c r="RGL299" s="579"/>
      <c r="RGM299" s="581"/>
      <c r="RGN299" s="163"/>
      <c r="RGO299" s="163"/>
      <c r="RGP299" s="579"/>
      <c r="RGQ299" s="581"/>
      <c r="RGR299" s="163"/>
      <c r="RGS299" s="163"/>
      <c r="RGT299" s="579"/>
      <c r="RGU299" s="581"/>
      <c r="RGV299" s="163"/>
      <c r="RGW299" s="163"/>
      <c r="RGX299" s="579"/>
      <c r="RGY299" s="581"/>
      <c r="RGZ299" s="163"/>
      <c r="RHA299" s="163"/>
      <c r="RHB299" s="579"/>
      <c r="RHC299" s="581"/>
      <c r="RHD299" s="163"/>
      <c r="RHE299" s="163"/>
      <c r="RHF299" s="579"/>
      <c r="RHG299" s="581"/>
      <c r="RHH299" s="163"/>
      <c r="RHI299" s="163"/>
      <c r="RHJ299" s="579"/>
      <c r="RHK299" s="581"/>
      <c r="RHL299" s="163"/>
      <c r="RHM299" s="163"/>
      <c r="RHN299" s="579"/>
      <c r="RHO299" s="581"/>
      <c r="RHP299" s="163"/>
      <c r="RHQ299" s="163"/>
      <c r="RHR299" s="579"/>
      <c r="RHS299" s="581"/>
      <c r="RHT299" s="163"/>
      <c r="RHU299" s="163"/>
      <c r="RHV299" s="579"/>
      <c r="RHW299" s="581"/>
      <c r="RHX299" s="163"/>
      <c r="RHY299" s="163"/>
      <c r="RHZ299" s="579"/>
      <c r="RIA299" s="581"/>
      <c r="RIB299" s="163"/>
      <c r="RIC299" s="163"/>
      <c r="RID299" s="579"/>
      <c r="RIE299" s="581"/>
      <c r="RIF299" s="163"/>
      <c r="RIG299" s="163"/>
      <c r="RIH299" s="579"/>
      <c r="RII299" s="581"/>
      <c r="RIJ299" s="163"/>
      <c r="RIK299" s="163"/>
      <c r="RIL299" s="579"/>
      <c r="RIM299" s="581"/>
      <c r="RIN299" s="163"/>
      <c r="RIO299" s="163"/>
      <c r="RIP299" s="579"/>
      <c r="RIQ299" s="581"/>
      <c r="RIR299" s="163"/>
      <c r="RIS299" s="163"/>
      <c r="RIT299" s="579"/>
      <c r="RIU299" s="581"/>
      <c r="RIV299" s="163"/>
      <c r="RIW299" s="163"/>
      <c r="RIX299" s="579"/>
      <c r="RIY299" s="581"/>
      <c r="RIZ299" s="163"/>
      <c r="RJA299" s="163"/>
      <c r="RJB299" s="579"/>
      <c r="RJC299" s="581"/>
      <c r="RJD299" s="163"/>
      <c r="RJE299" s="163"/>
      <c r="RJF299" s="579"/>
      <c r="RJG299" s="581"/>
      <c r="RJH299" s="163"/>
      <c r="RJI299" s="163"/>
      <c r="RJJ299" s="579"/>
      <c r="RJK299" s="581"/>
      <c r="RJL299" s="163"/>
      <c r="RJM299" s="163"/>
      <c r="RJN299" s="579"/>
      <c r="RJO299" s="581"/>
      <c r="RJP299" s="163"/>
      <c r="RJQ299" s="163"/>
      <c r="RJR299" s="579"/>
      <c r="RJS299" s="581"/>
      <c r="RJT299" s="163"/>
      <c r="RJU299" s="163"/>
      <c r="RJV299" s="579"/>
      <c r="RJW299" s="581"/>
      <c r="RJX299" s="163"/>
      <c r="RJY299" s="163"/>
      <c r="RJZ299" s="579"/>
      <c r="RKA299" s="581"/>
      <c r="RKB299" s="163"/>
      <c r="RKC299" s="163"/>
      <c r="RKD299" s="579"/>
      <c r="RKE299" s="581"/>
      <c r="RKF299" s="163"/>
      <c r="RKG299" s="163"/>
      <c r="RKH299" s="579"/>
      <c r="RKI299" s="581"/>
      <c r="RKJ299" s="163"/>
      <c r="RKK299" s="163"/>
      <c r="RKL299" s="579"/>
      <c r="RKM299" s="581"/>
      <c r="RKN299" s="163"/>
      <c r="RKO299" s="163"/>
      <c r="RKP299" s="579"/>
      <c r="RKQ299" s="581"/>
      <c r="RKR299" s="163"/>
      <c r="RKS299" s="163"/>
      <c r="RKT299" s="579"/>
      <c r="RKU299" s="581"/>
      <c r="RKV299" s="163"/>
      <c r="RKW299" s="163"/>
      <c r="RKX299" s="579"/>
      <c r="RKY299" s="581"/>
      <c r="RKZ299" s="163"/>
      <c r="RLA299" s="163"/>
      <c r="RLB299" s="579"/>
      <c r="RLC299" s="581"/>
      <c r="RLD299" s="163"/>
      <c r="RLE299" s="163"/>
      <c r="RLF299" s="579"/>
      <c r="RLG299" s="581"/>
      <c r="RLH299" s="163"/>
      <c r="RLI299" s="163"/>
      <c r="RLJ299" s="579"/>
      <c r="RLK299" s="581"/>
      <c r="RLL299" s="163"/>
      <c r="RLM299" s="163"/>
      <c r="RLN299" s="579"/>
      <c r="RLO299" s="581"/>
      <c r="RLP299" s="163"/>
      <c r="RLQ299" s="163"/>
      <c r="RLR299" s="579"/>
      <c r="RLS299" s="581"/>
      <c r="RLT299" s="163"/>
      <c r="RLU299" s="163"/>
      <c r="RLV299" s="579"/>
      <c r="RLW299" s="581"/>
      <c r="RLX299" s="163"/>
      <c r="RLY299" s="163"/>
      <c r="RLZ299" s="579"/>
      <c r="RMA299" s="581"/>
      <c r="RMB299" s="163"/>
      <c r="RMC299" s="163"/>
      <c r="RMD299" s="579"/>
      <c r="RME299" s="581"/>
      <c r="RMF299" s="163"/>
      <c r="RMG299" s="163"/>
      <c r="RMH299" s="579"/>
      <c r="RMI299" s="581"/>
      <c r="RMJ299" s="163"/>
      <c r="RMK299" s="163"/>
      <c r="RML299" s="579"/>
      <c r="RMM299" s="581"/>
      <c r="RMN299" s="163"/>
      <c r="RMO299" s="163"/>
      <c r="RMP299" s="579"/>
      <c r="RMQ299" s="581"/>
      <c r="RMR299" s="163"/>
      <c r="RMS299" s="163"/>
      <c r="RMT299" s="579"/>
      <c r="RMU299" s="581"/>
      <c r="RMV299" s="163"/>
      <c r="RMW299" s="163"/>
      <c r="RMX299" s="579"/>
      <c r="RMY299" s="581"/>
      <c r="RMZ299" s="163"/>
      <c r="RNA299" s="163"/>
      <c r="RNB299" s="579"/>
      <c r="RNC299" s="581"/>
      <c r="RND299" s="163"/>
      <c r="RNE299" s="163"/>
      <c r="RNF299" s="579"/>
      <c r="RNG299" s="581"/>
      <c r="RNH299" s="163"/>
      <c r="RNI299" s="163"/>
      <c r="RNJ299" s="579"/>
      <c r="RNK299" s="581"/>
      <c r="RNL299" s="163"/>
      <c r="RNM299" s="163"/>
      <c r="RNN299" s="579"/>
      <c r="RNO299" s="581"/>
      <c r="RNP299" s="163"/>
      <c r="RNQ299" s="163"/>
      <c r="RNR299" s="579"/>
      <c r="RNS299" s="581"/>
      <c r="RNT299" s="163"/>
      <c r="RNU299" s="163"/>
      <c r="RNV299" s="579"/>
      <c r="RNW299" s="581"/>
      <c r="RNX299" s="163"/>
      <c r="RNY299" s="163"/>
      <c r="RNZ299" s="579"/>
      <c r="ROA299" s="581"/>
      <c r="ROB299" s="163"/>
      <c r="ROC299" s="163"/>
      <c r="ROD299" s="579"/>
      <c r="ROE299" s="581"/>
      <c r="ROF299" s="163"/>
      <c r="ROG299" s="163"/>
      <c r="ROH299" s="579"/>
      <c r="ROI299" s="581"/>
      <c r="ROJ299" s="163"/>
      <c r="ROK299" s="163"/>
      <c r="ROL299" s="579"/>
      <c r="ROM299" s="581"/>
      <c r="RON299" s="163"/>
      <c r="ROO299" s="163"/>
      <c r="ROP299" s="579"/>
      <c r="ROQ299" s="581"/>
      <c r="ROR299" s="163"/>
      <c r="ROS299" s="163"/>
      <c r="ROT299" s="579"/>
      <c r="ROU299" s="581"/>
      <c r="ROV299" s="163"/>
      <c r="ROW299" s="163"/>
      <c r="ROX299" s="579"/>
      <c r="ROY299" s="581"/>
      <c r="ROZ299" s="163"/>
      <c r="RPA299" s="163"/>
      <c r="RPB299" s="579"/>
      <c r="RPC299" s="581"/>
      <c r="RPD299" s="163"/>
      <c r="RPE299" s="163"/>
      <c r="RPF299" s="579"/>
      <c r="RPG299" s="581"/>
      <c r="RPH299" s="163"/>
      <c r="RPI299" s="163"/>
      <c r="RPJ299" s="579"/>
      <c r="RPK299" s="581"/>
      <c r="RPL299" s="163"/>
      <c r="RPM299" s="163"/>
      <c r="RPN299" s="579"/>
      <c r="RPO299" s="581"/>
      <c r="RPP299" s="163"/>
      <c r="RPQ299" s="163"/>
      <c r="RPR299" s="579"/>
      <c r="RPS299" s="581"/>
      <c r="RPT299" s="163"/>
      <c r="RPU299" s="163"/>
      <c r="RPV299" s="579"/>
      <c r="RPW299" s="581"/>
      <c r="RPX299" s="163"/>
      <c r="RPY299" s="163"/>
      <c r="RPZ299" s="579"/>
      <c r="RQA299" s="581"/>
      <c r="RQB299" s="163"/>
      <c r="RQC299" s="163"/>
      <c r="RQD299" s="579"/>
      <c r="RQE299" s="581"/>
      <c r="RQF299" s="163"/>
      <c r="RQG299" s="163"/>
      <c r="RQH299" s="579"/>
      <c r="RQI299" s="581"/>
      <c r="RQJ299" s="163"/>
      <c r="RQK299" s="163"/>
      <c r="RQL299" s="579"/>
      <c r="RQM299" s="581"/>
      <c r="RQN299" s="163"/>
      <c r="RQO299" s="163"/>
      <c r="RQP299" s="579"/>
      <c r="RQQ299" s="581"/>
      <c r="RQR299" s="163"/>
      <c r="RQS299" s="163"/>
      <c r="RQT299" s="579"/>
      <c r="RQU299" s="581"/>
      <c r="RQV299" s="163"/>
      <c r="RQW299" s="163"/>
      <c r="RQX299" s="579"/>
      <c r="RQY299" s="581"/>
      <c r="RQZ299" s="163"/>
      <c r="RRA299" s="163"/>
      <c r="RRB299" s="579"/>
      <c r="RRC299" s="581"/>
      <c r="RRD299" s="163"/>
      <c r="RRE299" s="163"/>
      <c r="RRF299" s="579"/>
      <c r="RRG299" s="581"/>
      <c r="RRH299" s="163"/>
      <c r="RRI299" s="163"/>
      <c r="RRJ299" s="579"/>
      <c r="RRK299" s="581"/>
      <c r="RRL299" s="163"/>
      <c r="RRM299" s="163"/>
      <c r="RRN299" s="579"/>
      <c r="RRO299" s="581"/>
      <c r="RRP299" s="163"/>
      <c r="RRQ299" s="163"/>
      <c r="RRR299" s="579"/>
      <c r="RRS299" s="581"/>
      <c r="RRT299" s="163"/>
      <c r="RRU299" s="163"/>
      <c r="RRV299" s="579"/>
      <c r="RRW299" s="581"/>
      <c r="RRX299" s="163"/>
      <c r="RRY299" s="163"/>
      <c r="RRZ299" s="579"/>
      <c r="RSA299" s="581"/>
      <c r="RSB299" s="163"/>
      <c r="RSC299" s="163"/>
      <c r="RSD299" s="579"/>
      <c r="RSE299" s="581"/>
      <c r="RSF299" s="163"/>
      <c r="RSG299" s="163"/>
      <c r="RSH299" s="579"/>
      <c r="RSI299" s="581"/>
      <c r="RSJ299" s="163"/>
      <c r="RSK299" s="163"/>
      <c r="RSL299" s="579"/>
      <c r="RSM299" s="581"/>
      <c r="RSN299" s="163"/>
      <c r="RSO299" s="163"/>
      <c r="RSP299" s="579"/>
      <c r="RSQ299" s="581"/>
      <c r="RSR299" s="163"/>
      <c r="RSS299" s="163"/>
      <c r="RST299" s="579"/>
      <c r="RSU299" s="581"/>
      <c r="RSV299" s="163"/>
      <c r="RSW299" s="163"/>
      <c r="RSX299" s="579"/>
      <c r="RSY299" s="581"/>
      <c r="RSZ299" s="163"/>
      <c r="RTA299" s="163"/>
      <c r="RTB299" s="579"/>
      <c r="RTC299" s="581"/>
      <c r="RTD299" s="163"/>
      <c r="RTE299" s="163"/>
      <c r="RTF299" s="579"/>
      <c r="RTG299" s="581"/>
      <c r="RTH299" s="163"/>
      <c r="RTI299" s="163"/>
      <c r="RTJ299" s="579"/>
      <c r="RTK299" s="581"/>
      <c r="RTL299" s="163"/>
      <c r="RTM299" s="163"/>
      <c r="RTN299" s="579"/>
      <c r="RTO299" s="581"/>
      <c r="RTP299" s="163"/>
      <c r="RTQ299" s="163"/>
      <c r="RTR299" s="579"/>
      <c r="RTS299" s="581"/>
      <c r="RTT299" s="163"/>
      <c r="RTU299" s="163"/>
      <c r="RTV299" s="579"/>
      <c r="RTW299" s="581"/>
      <c r="RTX299" s="163"/>
      <c r="RTY299" s="163"/>
      <c r="RTZ299" s="579"/>
      <c r="RUA299" s="581"/>
      <c r="RUB299" s="163"/>
      <c r="RUC299" s="163"/>
      <c r="RUD299" s="579"/>
      <c r="RUE299" s="581"/>
      <c r="RUF299" s="163"/>
      <c r="RUG299" s="163"/>
      <c r="RUH299" s="579"/>
      <c r="RUI299" s="581"/>
      <c r="RUJ299" s="163"/>
      <c r="RUK299" s="163"/>
      <c r="RUL299" s="579"/>
      <c r="RUM299" s="581"/>
      <c r="RUN299" s="163"/>
      <c r="RUO299" s="163"/>
      <c r="RUP299" s="579"/>
      <c r="RUQ299" s="581"/>
      <c r="RUR299" s="163"/>
      <c r="RUS299" s="163"/>
      <c r="RUT299" s="579"/>
      <c r="RUU299" s="581"/>
      <c r="RUV299" s="163"/>
      <c r="RUW299" s="163"/>
      <c r="RUX299" s="579"/>
      <c r="RUY299" s="581"/>
      <c r="RUZ299" s="163"/>
      <c r="RVA299" s="163"/>
      <c r="RVB299" s="579"/>
      <c r="RVC299" s="581"/>
      <c r="RVD299" s="163"/>
      <c r="RVE299" s="163"/>
      <c r="RVF299" s="579"/>
      <c r="RVG299" s="581"/>
      <c r="RVH299" s="163"/>
      <c r="RVI299" s="163"/>
      <c r="RVJ299" s="579"/>
      <c r="RVK299" s="581"/>
      <c r="RVL299" s="163"/>
      <c r="RVM299" s="163"/>
      <c r="RVN299" s="579"/>
      <c r="RVO299" s="581"/>
      <c r="RVP299" s="163"/>
      <c r="RVQ299" s="163"/>
      <c r="RVR299" s="579"/>
      <c r="RVS299" s="581"/>
      <c r="RVT299" s="163"/>
      <c r="RVU299" s="163"/>
      <c r="RVV299" s="579"/>
      <c r="RVW299" s="581"/>
      <c r="RVX299" s="163"/>
      <c r="RVY299" s="163"/>
      <c r="RVZ299" s="579"/>
      <c r="RWA299" s="581"/>
      <c r="RWB299" s="163"/>
      <c r="RWC299" s="163"/>
      <c r="RWD299" s="579"/>
      <c r="RWE299" s="581"/>
      <c r="RWF299" s="163"/>
      <c r="RWG299" s="163"/>
      <c r="RWH299" s="579"/>
      <c r="RWI299" s="581"/>
      <c r="RWJ299" s="163"/>
      <c r="RWK299" s="163"/>
      <c r="RWL299" s="579"/>
      <c r="RWM299" s="581"/>
      <c r="RWN299" s="163"/>
      <c r="RWO299" s="163"/>
      <c r="RWP299" s="579"/>
      <c r="RWQ299" s="581"/>
      <c r="RWR299" s="163"/>
      <c r="RWS299" s="163"/>
      <c r="RWT299" s="579"/>
      <c r="RWU299" s="581"/>
      <c r="RWV299" s="163"/>
      <c r="RWW299" s="163"/>
      <c r="RWX299" s="579"/>
      <c r="RWY299" s="581"/>
      <c r="RWZ299" s="163"/>
      <c r="RXA299" s="163"/>
      <c r="RXB299" s="579"/>
      <c r="RXC299" s="581"/>
      <c r="RXD299" s="163"/>
      <c r="RXE299" s="163"/>
      <c r="RXF299" s="579"/>
      <c r="RXG299" s="581"/>
      <c r="RXH299" s="163"/>
      <c r="RXI299" s="163"/>
      <c r="RXJ299" s="579"/>
      <c r="RXK299" s="581"/>
      <c r="RXL299" s="163"/>
      <c r="RXM299" s="163"/>
      <c r="RXN299" s="579"/>
      <c r="RXO299" s="581"/>
      <c r="RXP299" s="163"/>
      <c r="RXQ299" s="163"/>
      <c r="RXR299" s="579"/>
      <c r="RXS299" s="581"/>
      <c r="RXT299" s="163"/>
      <c r="RXU299" s="163"/>
      <c r="RXV299" s="579"/>
      <c r="RXW299" s="581"/>
      <c r="RXX299" s="163"/>
      <c r="RXY299" s="163"/>
      <c r="RXZ299" s="579"/>
      <c r="RYA299" s="581"/>
      <c r="RYB299" s="163"/>
      <c r="RYC299" s="163"/>
      <c r="RYD299" s="579"/>
      <c r="RYE299" s="581"/>
      <c r="RYF299" s="163"/>
      <c r="RYG299" s="163"/>
      <c r="RYH299" s="579"/>
      <c r="RYI299" s="581"/>
      <c r="RYJ299" s="163"/>
      <c r="RYK299" s="163"/>
      <c r="RYL299" s="579"/>
      <c r="RYM299" s="581"/>
      <c r="RYN299" s="163"/>
      <c r="RYO299" s="163"/>
      <c r="RYP299" s="579"/>
      <c r="RYQ299" s="581"/>
      <c r="RYR299" s="163"/>
      <c r="RYS299" s="163"/>
      <c r="RYT299" s="579"/>
      <c r="RYU299" s="581"/>
      <c r="RYV299" s="163"/>
      <c r="RYW299" s="163"/>
      <c r="RYX299" s="579"/>
      <c r="RYY299" s="581"/>
      <c r="RYZ299" s="163"/>
      <c r="RZA299" s="163"/>
      <c r="RZB299" s="579"/>
      <c r="RZC299" s="581"/>
      <c r="RZD299" s="163"/>
      <c r="RZE299" s="163"/>
      <c r="RZF299" s="579"/>
      <c r="RZG299" s="581"/>
      <c r="RZH299" s="163"/>
      <c r="RZI299" s="163"/>
      <c r="RZJ299" s="579"/>
      <c r="RZK299" s="581"/>
      <c r="RZL299" s="163"/>
      <c r="RZM299" s="163"/>
      <c r="RZN299" s="579"/>
      <c r="RZO299" s="581"/>
      <c r="RZP299" s="163"/>
      <c r="RZQ299" s="163"/>
      <c r="RZR299" s="579"/>
      <c r="RZS299" s="581"/>
      <c r="RZT299" s="163"/>
      <c r="RZU299" s="163"/>
      <c r="RZV299" s="579"/>
      <c r="RZW299" s="581"/>
      <c r="RZX299" s="163"/>
      <c r="RZY299" s="163"/>
      <c r="RZZ299" s="579"/>
      <c r="SAA299" s="581"/>
      <c r="SAB299" s="163"/>
      <c r="SAC299" s="163"/>
      <c r="SAD299" s="579"/>
      <c r="SAE299" s="581"/>
      <c r="SAF299" s="163"/>
      <c r="SAG299" s="163"/>
      <c r="SAH299" s="579"/>
      <c r="SAI299" s="581"/>
      <c r="SAJ299" s="163"/>
      <c r="SAK299" s="163"/>
      <c r="SAL299" s="579"/>
      <c r="SAM299" s="581"/>
      <c r="SAN299" s="163"/>
      <c r="SAO299" s="163"/>
      <c r="SAP299" s="579"/>
      <c r="SAQ299" s="581"/>
      <c r="SAR299" s="163"/>
      <c r="SAS299" s="163"/>
      <c r="SAT299" s="579"/>
      <c r="SAU299" s="581"/>
      <c r="SAV299" s="163"/>
      <c r="SAW299" s="163"/>
      <c r="SAX299" s="579"/>
      <c r="SAY299" s="581"/>
      <c r="SAZ299" s="163"/>
      <c r="SBA299" s="163"/>
      <c r="SBB299" s="579"/>
      <c r="SBC299" s="581"/>
      <c r="SBD299" s="163"/>
      <c r="SBE299" s="163"/>
      <c r="SBF299" s="579"/>
      <c r="SBG299" s="581"/>
      <c r="SBH299" s="163"/>
      <c r="SBI299" s="163"/>
      <c r="SBJ299" s="579"/>
      <c r="SBK299" s="581"/>
      <c r="SBL299" s="163"/>
      <c r="SBM299" s="163"/>
      <c r="SBN299" s="579"/>
      <c r="SBO299" s="581"/>
      <c r="SBP299" s="163"/>
      <c r="SBQ299" s="163"/>
      <c r="SBR299" s="579"/>
      <c r="SBS299" s="581"/>
      <c r="SBT299" s="163"/>
      <c r="SBU299" s="163"/>
      <c r="SBV299" s="579"/>
      <c r="SBW299" s="581"/>
      <c r="SBX299" s="163"/>
      <c r="SBY299" s="163"/>
      <c r="SBZ299" s="579"/>
      <c r="SCA299" s="581"/>
      <c r="SCB299" s="163"/>
      <c r="SCC299" s="163"/>
      <c r="SCD299" s="579"/>
      <c r="SCE299" s="581"/>
      <c r="SCF299" s="163"/>
      <c r="SCG299" s="163"/>
      <c r="SCH299" s="579"/>
      <c r="SCI299" s="581"/>
      <c r="SCJ299" s="163"/>
      <c r="SCK299" s="163"/>
      <c r="SCL299" s="579"/>
      <c r="SCM299" s="581"/>
      <c r="SCN299" s="163"/>
      <c r="SCO299" s="163"/>
      <c r="SCP299" s="579"/>
      <c r="SCQ299" s="581"/>
      <c r="SCR299" s="163"/>
      <c r="SCS299" s="163"/>
      <c r="SCT299" s="579"/>
      <c r="SCU299" s="581"/>
      <c r="SCV299" s="163"/>
      <c r="SCW299" s="163"/>
      <c r="SCX299" s="579"/>
      <c r="SCY299" s="581"/>
      <c r="SCZ299" s="163"/>
      <c r="SDA299" s="163"/>
      <c r="SDB299" s="579"/>
      <c r="SDC299" s="581"/>
      <c r="SDD299" s="163"/>
      <c r="SDE299" s="163"/>
      <c r="SDF299" s="579"/>
      <c r="SDG299" s="581"/>
      <c r="SDH299" s="163"/>
      <c r="SDI299" s="163"/>
      <c r="SDJ299" s="579"/>
      <c r="SDK299" s="581"/>
      <c r="SDL299" s="163"/>
      <c r="SDM299" s="163"/>
      <c r="SDN299" s="579"/>
      <c r="SDO299" s="581"/>
      <c r="SDP299" s="163"/>
      <c r="SDQ299" s="163"/>
      <c r="SDR299" s="579"/>
      <c r="SDS299" s="581"/>
      <c r="SDT299" s="163"/>
      <c r="SDU299" s="163"/>
      <c r="SDV299" s="579"/>
      <c r="SDW299" s="581"/>
      <c r="SDX299" s="163"/>
      <c r="SDY299" s="163"/>
      <c r="SDZ299" s="579"/>
      <c r="SEA299" s="581"/>
      <c r="SEB299" s="163"/>
      <c r="SEC299" s="163"/>
      <c r="SED299" s="579"/>
      <c r="SEE299" s="581"/>
      <c r="SEF299" s="163"/>
      <c r="SEG299" s="163"/>
      <c r="SEH299" s="579"/>
      <c r="SEI299" s="581"/>
      <c r="SEJ299" s="163"/>
      <c r="SEK299" s="163"/>
      <c r="SEL299" s="579"/>
      <c r="SEM299" s="581"/>
      <c r="SEN299" s="163"/>
      <c r="SEO299" s="163"/>
      <c r="SEP299" s="579"/>
      <c r="SEQ299" s="581"/>
      <c r="SER299" s="163"/>
      <c r="SES299" s="163"/>
      <c r="SET299" s="579"/>
      <c r="SEU299" s="581"/>
      <c r="SEV299" s="163"/>
      <c r="SEW299" s="163"/>
      <c r="SEX299" s="579"/>
      <c r="SEY299" s="581"/>
      <c r="SEZ299" s="163"/>
      <c r="SFA299" s="163"/>
      <c r="SFB299" s="579"/>
      <c r="SFC299" s="581"/>
      <c r="SFD299" s="163"/>
      <c r="SFE299" s="163"/>
      <c r="SFF299" s="579"/>
      <c r="SFG299" s="581"/>
      <c r="SFH299" s="163"/>
      <c r="SFI299" s="163"/>
      <c r="SFJ299" s="579"/>
      <c r="SFK299" s="581"/>
      <c r="SFL299" s="163"/>
      <c r="SFM299" s="163"/>
      <c r="SFN299" s="579"/>
      <c r="SFO299" s="581"/>
      <c r="SFP299" s="163"/>
      <c r="SFQ299" s="163"/>
      <c r="SFR299" s="579"/>
      <c r="SFS299" s="581"/>
      <c r="SFT299" s="163"/>
      <c r="SFU299" s="163"/>
      <c r="SFV299" s="579"/>
      <c r="SFW299" s="581"/>
      <c r="SFX299" s="163"/>
      <c r="SFY299" s="163"/>
      <c r="SFZ299" s="579"/>
      <c r="SGA299" s="581"/>
      <c r="SGB299" s="163"/>
      <c r="SGC299" s="163"/>
      <c r="SGD299" s="579"/>
      <c r="SGE299" s="581"/>
      <c r="SGF299" s="163"/>
      <c r="SGG299" s="163"/>
      <c r="SGH299" s="579"/>
      <c r="SGI299" s="581"/>
      <c r="SGJ299" s="163"/>
      <c r="SGK299" s="163"/>
      <c r="SGL299" s="579"/>
      <c r="SGM299" s="581"/>
      <c r="SGN299" s="163"/>
      <c r="SGO299" s="163"/>
      <c r="SGP299" s="579"/>
      <c r="SGQ299" s="581"/>
      <c r="SGR299" s="163"/>
      <c r="SGS299" s="163"/>
      <c r="SGT299" s="579"/>
      <c r="SGU299" s="581"/>
      <c r="SGV299" s="163"/>
      <c r="SGW299" s="163"/>
      <c r="SGX299" s="579"/>
      <c r="SGY299" s="581"/>
      <c r="SGZ299" s="163"/>
      <c r="SHA299" s="163"/>
      <c r="SHB299" s="579"/>
      <c r="SHC299" s="581"/>
      <c r="SHD299" s="163"/>
      <c r="SHE299" s="163"/>
      <c r="SHF299" s="579"/>
      <c r="SHG299" s="581"/>
      <c r="SHH299" s="163"/>
      <c r="SHI299" s="163"/>
      <c r="SHJ299" s="579"/>
      <c r="SHK299" s="581"/>
      <c r="SHL299" s="163"/>
      <c r="SHM299" s="163"/>
      <c r="SHN299" s="579"/>
      <c r="SHO299" s="581"/>
      <c r="SHP299" s="163"/>
      <c r="SHQ299" s="163"/>
      <c r="SHR299" s="579"/>
      <c r="SHS299" s="581"/>
      <c r="SHT299" s="163"/>
      <c r="SHU299" s="163"/>
      <c r="SHV299" s="579"/>
      <c r="SHW299" s="581"/>
      <c r="SHX299" s="163"/>
      <c r="SHY299" s="163"/>
      <c r="SHZ299" s="579"/>
      <c r="SIA299" s="581"/>
      <c r="SIB299" s="163"/>
      <c r="SIC299" s="163"/>
      <c r="SID299" s="579"/>
      <c r="SIE299" s="581"/>
      <c r="SIF299" s="163"/>
      <c r="SIG299" s="163"/>
      <c r="SIH299" s="579"/>
      <c r="SII299" s="581"/>
      <c r="SIJ299" s="163"/>
      <c r="SIK299" s="163"/>
      <c r="SIL299" s="579"/>
      <c r="SIM299" s="581"/>
      <c r="SIN299" s="163"/>
      <c r="SIO299" s="163"/>
      <c r="SIP299" s="579"/>
      <c r="SIQ299" s="581"/>
      <c r="SIR299" s="163"/>
      <c r="SIS299" s="163"/>
      <c r="SIT299" s="579"/>
      <c r="SIU299" s="581"/>
      <c r="SIV299" s="163"/>
      <c r="SIW299" s="163"/>
      <c r="SIX299" s="579"/>
      <c r="SIY299" s="581"/>
      <c r="SIZ299" s="163"/>
      <c r="SJA299" s="163"/>
      <c r="SJB299" s="579"/>
      <c r="SJC299" s="581"/>
      <c r="SJD299" s="163"/>
      <c r="SJE299" s="163"/>
      <c r="SJF299" s="579"/>
      <c r="SJG299" s="581"/>
      <c r="SJH299" s="163"/>
      <c r="SJI299" s="163"/>
      <c r="SJJ299" s="579"/>
      <c r="SJK299" s="581"/>
      <c r="SJL299" s="163"/>
      <c r="SJM299" s="163"/>
      <c r="SJN299" s="579"/>
      <c r="SJO299" s="581"/>
      <c r="SJP299" s="163"/>
      <c r="SJQ299" s="163"/>
      <c r="SJR299" s="579"/>
      <c r="SJS299" s="581"/>
      <c r="SJT299" s="163"/>
      <c r="SJU299" s="163"/>
      <c r="SJV299" s="579"/>
      <c r="SJW299" s="581"/>
      <c r="SJX299" s="163"/>
      <c r="SJY299" s="163"/>
      <c r="SJZ299" s="579"/>
      <c r="SKA299" s="581"/>
      <c r="SKB299" s="163"/>
      <c r="SKC299" s="163"/>
      <c r="SKD299" s="579"/>
      <c r="SKE299" s="581"/>
      <c r="SKF299" s="163"/>
      <c r="SKG299" s="163"/>
      <c r="SKH299" s="579"/>
      <c r="SKI299" s="581"/>
      <c r="SKJ299" s="163"/>
      <c r="SKK299" s="163"/>
      <c r="SKL299" s="579"/>
      <c r="SKM299" s="581"/>
      <c r="SKN299" s="163"/>
      <c r="SKO299" s="163"/>
      <c r="SKP299" s="579"/>
      <c r="SKQ299" s="581"/>
      <c r="SKR299" s="163"/>
      <c r="SKS299" s="163"/>
      <c r="SKT299" s="579"/>
      <c r="SKU299" s="581"/>
      <c r="SKV299" s="163"/>
      <c r="SKW299" s="163"/>
      <c r="SKX299" s="579"/>
      <c r="SKY299" s="581"/>
      <c r="SKZ299" s="163"/>
      <c r="SLA299" s="163"/>
      <c r="SLB299" s="579"/>
      <c r="SLC299" s="581"/>
      <c r="SLD299" s="163"/>
      <c r="SLE299" s="163"/>
      <c r="SLF299" s="579"/>
      <c r="SLG299" s="581"/>
      <c r="SLH299" s="163"/>
      <c r="SLI299" s="163"/>
      <c r="SLJ299" s="579"/>
      <c r="SLK299" s="581"/>
      <c r="SLL299" s="163"/>
      <c r="SLM299" s="163"/>
      <c r="SLN299" s="579"/>
      <c r="SLO299" s="581"/>
      <c r="SLP299" s="163"/>
      <c r="SLQ299" s="163"/>
      <c r="SLR299" s="579"/>
      <c r="SLS299" s="581"/>
      <c r="SLT299" s="163"/>
      <c r="SLU299" s="163"/>
      <c r="SLV299" s="579"/>
      <c r="SLW299" s="581"/>
      <c r="SLX299" s="163"/>
      <c r="SLY299" s="163"/>
      <c r="SLZ299" s="579"/>
      <c r="SMA299" s="581"/>
      <c r="SMB299" s="163"/>
      <c r="SMC299" s="163"/>
      <c r="SMD299" s="579"/>
      <c r="SME299" s="581"/>
      <c r="SMF299" s="163"/>
      <c r="SMG299" s="163"/>
      <c r="SMH299" s="579"/>
      <c r="SMI299" s="581"/>
      <c r="SMJ299" s="163"/>
      <c r="SMK299" s="163"/>
      <c r="SML299" s="579"/>
      <c r="SMM299" s="581"/>
      <c r="SMN299" s="163"/>
      <c r="SMO299" s="163"/>
      <c r="SMP299" s="579"/>
      <c r="SMQ299" s="581"/>
      <c r="SMR299" s="163"/>
      <c r="SMS299" s="163"/>
      <c r="SMT299" s="579"/>
      <c r="SMU299" s="581"/>
      <c r="SMV299" s="163"/>
      <c r="SMW299" s="163"/>
      <c r="SMX299" s="579"/>
      <c r="SMY299" s="581"/>
      <c r="SMZ299" s="163"/>
      <c r="SNA299" s="163"/>
      <c r="SNB299" s="579"/>
      <c r="SNC299" s="581"/>
      <c r="SND299" s="163"/>
      <c r="SNE299" s="163"/>
      <c r="SNF299" s="579"/>
      <c r="SNG299" s="581"/>
      <c r="SNH299" s="163"/>
      <c r="SNI299" s="163"/>
      <c r="SNJ299" s="579"/>
      <c r="SNK299" s="581"/>
      <c r="SNL299" s="163"/>
      <c r="SNM299" s="163"/>
      <c r="SNN299" s="579"/>
      <c r="SNO299" s="581"/>
      <c r="SNP299" s="163"/>
      <c r="SNQ299" s="163"/>
      <c r="SNR299" s="579"/>
      <c r="SNS299" s="581"/>
      <c r="SNT299" s="163"/>
      <c r="SNU299" s="163"/>
      <c r="SNV299" s="579"/>
      <c r="SNW299" s="581"/>
      <c r="SNX299" s="163"/>
      <c r="SNY299" s="163"/>
      <c r="SNZ299" s="579"/>
      <c r="SOA299" s="581"/>
      <c r="SOB299" s="163"/>
      <c r="SOC299" s="163"/>
      <c r="SOD299" s="579"/>
      <c r="SOE299" s="581"/>
      <c r="SOF299" s="163"/>
      <c r="SOG299" s="163"/>
      <c r="SOH299" s="579"/>
      <c r="SOI299" s="581"/>
      <c r="SOJ299" s="163"/>
      <c r="SOK299" s="163"/>
      <c r="SOL299" s="579"/>
      <c r="SOM299" s="581"/>
      <c r="SON299" s="163"/>
      <c r="SOO299" s="163"/>
      <c r="SOP299" s="579"/>
      <c r="SOQ299" s="581"/>
      <c r="SOR299" s="163"/>
      <c r="SOS299" s="163"/>
      <c r="SOT299" s="579"/>
      <c r="SOU299" s="581"/>
      <c r="SOV299" s="163"/>
      <c r="SOW299" s="163"/>
      <c r="SOX299" s="579"/>
      <c r="SOY299" s="581"/>
      <c r="SOZ299" s="163"/>
      <c r="SPA299" s="163"/>
      <c r="SPB299" s="579"/>
      <c r="SPC299" s="581"/>
      <c r="SPD299" s="163"/>
      <c r="SPE299" s="163"/>
      <c r="SPF299" s="579"/>
      <c r="SPG299" s="581"/>
      <c r="SPH299" s="163"/>
      <c r="SPI299" s="163"/>
      <c r="SPJ299" s="579"/>
      <c r="SPK299" s="581"/>
      <c r="SPL299" s="163"/>
      <c r="SPM299" s="163"/>
      <c r="SPN299" s="579"/>
      <c r="SPO299" s="581"/>
      <c r="SPP299" s="163"/>
      <c r="SPQ299" s="163"/>
      <c r="SPR299" s="579"/>
      <c r="SPS299" s="581"/>
      <c r="SPT299" s="163"/>
      <c r="SPU299" s="163"/>
      <c r="SPV299" s="579"/>
      <c r="SPW299" s="581"/>
      <c r="SPX299" s="163"/>
      <c r="SPY299" s="163"/>
      <c r="SPZ299" s="579"/>
      <c r="SQA299" s="581"/>
      <c r="SQB299" s="163"/>
      <c r="SQC299" s="163"/>
      <c r="SQD299" s="579"/>
      <c r="SQE299" s="581"/>
      <c r="SQF299" s="163"/>
      <c r="SQG299" s="163"/>
      <c r="SQH299" s="579"/>
      <c r="SQI299" s="581"/>
      <c r="SQJ299" s="163"/>
      <c r="SQK299" s="163"/>
      <c r="SQL299" s="579"/>
      <c r="SQM299" s="581"/>
      <c r="SQN299" s="163"/>
      <c r="SQO299" s="163"/>
      <c r="SQP299" s="579"/>
      <c r="SQQ299" s="581"/>
      <c r="SQR299" s="163"/>
      <c r="SQS299" s="163"/>
      <c r="SQT299" s="579"/>
      <c r="SQU299" s="581"/>
      <c r="SQV299" s="163"/>
      <c r="SQW299" s="163"/>
      <c r="SQX299" s="579"/>
      <c r="SQY299" s="581"/>
      <c r="SQZ299" s="163"/>
      <c r="SRA299" s="163"/>
      <c r="SRB299" s="579"/>
      <c r="SRC299" s="581"/>
      <c r="SRD299" s="163"/>
      <c r="SRE299" s="163"/>
      <c r="SRF299" s="579"/>
      <c r="SRG299" s="581"/>
      <c r="SRH299" s="163"/>
      <c r="SRI299" s="163"/>
      <c r="SRJ299" s="579"/>
      <c r="SRK299" s="581"/>
      <c r="SRL299" s="163"/>
      <c r="SRM299" s="163"/>
      <c r="SRN299" s="579"/>
      <c r="SRO299" s="581"/>
      <c r="SRP299" s="163"/>
      <c r="SRQ299" s="163"/>
      <c r="SRR299" s="579"/>
      <c r="SRS299" s="581"/>
      <c r="SRT299" s="163"/>
      <c r="SRU299" s="163"/>
      <c r="SRV299" s="579"/>
      <c r="SRW299" s="581"/>
      <c r="SRX299" s="163"/>
      <c r="SRY299" s="163"/>
      <c r="SRZ299" s="579"/>
      <c r="SSA299" s="581"/>
      <c r="SSB299" s="163"/>
      <c r="SSC299" s="163"/>
      <c r="SSD299" s="579"/>
      <c r="SSE299" s="581"/>
      <c r="SSF299" s="163"/>
      <c r="SSG299" s="163"/>
      <c r="SSH299" s="579"/>
      <c r="SSI299" s="581"/>
      <c r="SSJ299" s="163"/>
      <c r="SSK299" s="163"/>
      <c r="SSL299" s="579"/>
      <c r="SSM299" s="581"/>
      <c r="SSN299" s="163"/>
      <c r="SSO299" s="163"/>
      <c r="SSP299" s="579"/>
      <c r="SSQ299" s="581"/>
      <c r="SSR299" s="163"/>
      <c r="SSS299" s="163"/>
      <c r="SST299" s="579"/>
      <c r="SSU299" s="581"/>
      <c r="SSV299" s="163"/>
      <c r="SSW299" s="163"/>
      <c r="SSX299" s="579"/>
      <c r="SSY299" s="581"/>
      <c r="SSZ299" s="163"/>
      <c r="STA299" s="163"/>
      <c r="STB299" s="579"/>
      <c r="STC299" s="581"/>
      <c r="STD299" s="163"/>
      <c r="STE299" s="163"/>
      <c r="STF299" s="579"/>
      <c r="STG299" s="581"/>
      <c r="STH299" s="163"/>
      <c r="STI299" s="163"/>
      <c r="STJ299" s="579"/>
      <c r="STK299" s="581"/>
      <c r="STL299" s="163"/>
      <c r="STM299" s="163"/>
      <c r="STN299" s="579"/>
      <c r="STO299" s="581"/>
      <c r="STP299" s="163"/>
      <c r="STQ299" s="163"/>
      <c r="STR299" s="579"/>
      <c r="STS299" s="581"/>
      <c r="STT299" s="163"/>
      <c r="STU299" s="163"/>
      <c r="STV299" s="579"/>
      <c r="STW299" s="581"/>
      <c r="STX299" s="163"/>
      <c r="STY299" s="163"/>
      <c r="STZ299" s="579"/>
      <c r="SUA299" s="581"/>
      <c r="SUB299" s="163"/>
      <c r="SUC299" s="163"/>
      <c r="SUD299" s="579"/>
      <c r="SUE299" s="581"/>
      <c r="SUF299" s="163"/>
      <c r="SUG299" s="163"/>
      <c r="SUH299" s="579"/>
      <c r="SUI299" s="581"/>
      <c r="SUJ299" s="163"/>
      <c r="SUK299" s="163"/>
      <c r="SUL299" s="579"/>
      <c r="SUM299" s="581"/>
      <c r="SUN299" s="163"/>
      <c r="SUO299" s="163"/>
      <c r="SUP299" s="579"/>
      <c r="SUQ299" s="581"/>
      <c r="SUR299" s="163"/>
      <c r="SUS299" s="163"/>
      <c r="SUT299" s="579"/>
      <c r="SUU299" s="581"/>
      <c r="SUV299" s="163"/>
      <c r="SUW299" s="163"/>
      <c r="SUX299" s="579"/>
      <c r="SUY299" s="581"/>
      <c r="SUZ299" s="163"/>
      <c r="SVA299" s="163"/>
      <c r="SVB299" s="579"/>
      <c r="SVC299" s="581"/>
      <c r="SVD299" s="163"/>
      <c r="SVE299" s="163"/>
      <c r="SVF299" s="579"/>
      <c r="SVG299" s="581"/>
      <c r="SVH299" s="163"/>
      <c r="SVI299" s="163"/>
      <c r="SVJ299" s="579"/>
      <c r="SVK299" s="581"/>
      <c r="SVL299" s="163"/>
      <c r="SVM299" s="163"/>
      <c r="SVN299" s="579"/>
      <c r="SVO299" s="581"/>
      <c r="SVP299" s="163"/>
      <c r="SVQ299" s="163"/>
      <c r="SVR299" s="579"/>
      <c r="SVS299" s="581"/>
      <c r="SVT299" s="163"/>
      <c r="SVU299" s="163"/>
      <c r="SVV299" s="579"/>
      <c r="SVW299" s="581"/>
      <c r="SVX299" s="163"/>
      <c r="SVY299" s="163"/>
      <c r="SVZ299" s="579"/>
      <c r="SWA299" s="581"/>
      <c r="SWB299" s="163"/>
      <c r="SWC299" s="163"/>
      <c r="SWD299" s="579"/>
      <c r="SWE299" s="581"/>
      <c r="SWF299" s="163"/>
      <c r="SWG299" s="163"/>
      <c r="SWH299" s="579"/>
      <c r="SWI299" s="581"/>
      <c r="SWJ299" s="163"/>
      <c r="SWK299" s="163"/>
      <c r="SWL299" s="579"/>
      <c r="SWM299" s="581"/>
      <c r="SWN299" s="163"/>
      <c r="SWO299" s="163"/>
      <c r="SWP299" s="579"/>
      <c r="SWQ299" s="581"/>
      <c r="SWR299" s="163"/>
      <c r="SWS299" s="163"/>
      <c r="SWT299" s="579"/>
      <c r="SWU299" s="581"/>
      <c r="SWV299" s="163"/>
      <c r="SWW299" s="163"/>
      <c r="SWX299" s="579"/>
      <c r="SWY299" s="581"/>
      <c r="SWZ299" s="163"/>
      <c r="SXA299" s="163"/>
      <c r="SXB299" s="579"/>
      <c r="SXC299" s="581"/>
      <c r="SXD299" s="163"/>
      <c r="SXE299" s="163"/>
      <c r="SXF299" s="579"/>
      <c r="SXG299" s="581"/>
      <c r="SXH299" s="163"/>
      <c r="SXI299" s="163"/>
      <c r="SXJ299" s="579"/>
      <c r="SXK299" s="581"/>
      <c r="SXL299" s="163"/>
      <c r="SXM299" s="163"/>
      <c r="SXN299" s="579"/>
      <c r="SXO299" s="581"/>
      <c r="SXP299" s="163"/>
      <c r="SXQ299" s="163"/>
      <c r="SXR299" s="579"/>
      <c r="SXS299" s="581"/>
      <c r="SXT299" s="163"/>
      <c r="SXU299" s="163"/>
      <c r="SXV299" s="579"/>
      <c r="SXW299" s="581"/>
      <c r="SXX299" s="163"/>
      <c r="SXY299" s="163"/>
      <c r="SXZ299" s="579"/>
      <c r="SYA299" s="581"/>
      <c r="SYB299" s="163"/>
      <c r="SYC299" s="163"/>
      <c r="SYD299" s="579"/>
      <c r="SYE299" s="581"/>
      <c r="SYF299" s="163"/>
      <c r="SYG299" s="163"/>
      <c r="SYH299" s="579"/>
      <c r="SYI299" s="581"/>
      <c r="SYJ299" s="163"/>
      <c r="SYK299" s="163"/>
      <c r="SYL299" s="579"/>
      <c r="SYM299" s="581"/>
      <c r="SYN299" s="163"/>
      <c r="SYO299" s="163"/>
      <c r="SYP299" s="579"/>
      <c r="SYQ299" s="581"/>
      <c r="SYR299" s="163"/>
      <c r="SYS299" s="163"/>
      <c r="SYT299" s="579"/>
      <c r="SYU299" s="581"/>
      <c r="SYV299" s="163"/>
      <c r="SYW299" s="163"/>
      <c r="SYX299" s="579"/>
      <c r="SYY299" s="581"/>
      <c r="SYZ299" s="163"/>
      <c r="SZA299" s="163"/>
      <c r="SZB299" s="579"/>
      <c r="SZC299" s="581"/>
      <c r="SZD299" s="163"/>
      <c r="SZE299" s="163"/>
      <c r="SZF299" s="579"/>
      <c r="SZG299" s="581"/>
      <c r="SZH299" s="163"/>
      <c r="SZI299" s="163"/>
      <c r="SZJ299" s="579"/>
      <c r="SZK299" s="581"/>
      <c r="SZL299" s="163"/>
      <c r="SZM299" s="163"/>
      <c r="SZN299" s="579"/>
      <c r="SZO299" s="581"/>
      <c r="SZP299" s="163"/>
      <c r="SZQ299" s="163"/>
      <c r="SZR299" s="579"/>
      <c r="SZS299" s="581"/>
      <c r="SZT299" s="163"/>
      <c r="SZU299" s="163"/>
      <c r="SZV299" s="579"/>
      <c r="SZW299" s="581"/>
      <c r="SZX299" s="163"/>
      <c r="SZY299" s="163"/>
      <c r="SZZ299" s="579"/>
      <c r="TAA299" s="581"/>
      <c r="TAB299" s="163"/>
      <c r="TAC299" s="163"/>
      <c r="TAD299" s="579"/>
      <c r="TAE299" s="581"/>
      <c r="TAF299" s="163"/>
      <c r="TAG299" s="163"/>
      <c r="TAH299" s="579"/>
      <c r="TAI299" s="581"/>
      <c r="TAJ299" s="163"/>
      <c r="TAK299" s="163"/>
      <c r="TAL299" s="579"/>
      <c r="TAM299" s="581"/>
      <c r="TAN299" s="163"/>
      <c r="TAO299" s="163"/>
      <c r="TAP299" s="579"/>
      <c r="TAQ299" s="581"/>
      <c r="TAR299" s="163"/>
      <c r="TAS299" s="163"/>
      <c r="TAT299" s="579"/>
      <c r="TAU299" s="581"/>
      <c r="TAV299" s="163"/>
      <c r="TAW299" s="163"/>
      <c r="TAX299" s="579"/>
      <c r="TAY299" s="581"/>
      <c r="TAZ299" s="163"/>
      <c r="TBA299" s="163"/>
      <c r="TBB299" s="579"/>
      <c r="TBC299" s="581"/>
      <c r="TBD299" s="163"/>
      <c r="TBE299" s="163"/>
      <c r="TBF299" s="579"/>
      <c r="TBG299" s="581"/>
      <c r="TBH299" s="163"/>
      <c r="TBI299" s="163"/>
      <c r="TBJ299" s="579"/>
      <c r="TBK299" s="581"/>
      <c r="TBL299" s="163"/>
      <c r="TBM299" s="163"/>
      <c r="TBN299" s="579"/>
      <c r="TBO299" s="581"/>
      <c r="TBP299" s="163"/>
      <c r="TBQ299" s="163"/>
      <c r="TBR299" s="579"/>
      <c r="TBS299" s="581"/>
      <c r="TBT299" s="163"/>
      <c r="TBU299" s="163"/>
      <c r="TBV299" s="579"/>
      <c r="TBW299" s="581"/>
      <c r="TBX299" s="163"/>
      <c r="TBY299" s="163"/>
      <c r="TBZ299" s="579"/>
      <c r="TCA299" s="581"/>
      <c r="TCB299" s="163"/>
      <c r="TCC299" s="163"/>
      <c r="TCD299" s="579"/>
      <c r="TCE299" s="581"/>
      <c r="TCF299" s="163"/>
      <c r="TCG299" s="163"/>
      <c r="TCH299" s="579"/>
      <c r="TCI299" s="581"/>
      <c r="TCJ299" s="163"/>
      <c r="TCK299" s="163"/>
      <c r="TCL299" s="579"/>
      <c r="TCM299" s="581"/>
      <c r="TCN299" s="163"/>
      <c r="TCO299" s="163"/>
      <c r="TCP299" s="579"/>
      <c r="TCQ299" s="581"/>
      <c r="TCR299" s="163"/>
      <c r="TCS299" s="163"/>
      <c r="TCT299" s="579"/>
      <c r="TCU299" s="581"/>
      <c r="TCV299" s="163"/>
      <c r="TCW299" s="163"/>
      <c r="TCX299" s="579"/>
      <c r="TCY299" s="581"/>
      <c r="TCZ299" s="163"/>
      <c r="TDA299" s="163"/>
      <c r="TDB299" s="579"/>
      <c r="TDC299" s="581"/>
      <c r="TDD299" s="163"/>
      <c r="TDE299" s="163"/>
      <c r="TDF299" s="579"/>
      <c r="TDG299" s="581"/>
      <c r="TDH299" s="163"/>
      <c r="TDI299" s="163"/>
      <c r="TDJ299" s="579"/>
      <c r="TDK299" s="581"/>
      <c r="TDL299" s="163"/>
      <c r="TDM299" s="163"/>
      <c r="TDN299" s="579"/>
      <c r="TDO299" s="581"/>
      <c r="TDP299" s="163"/>
      <c r="TDQ299" s="163"/>
      <c r="TDR299" s="579"/>
      <c r="TDS299" s="581"/>
      <c r="TDT299" s="163"/>
      <c r="TDU299" s="163"/>
      <c r="TDV299" s="579"/>
      <c r="TDW299" s="581"/>
      <c r="TDX299" s="163"/>
      <c r="TDY299" s="163"/>
      <c r="TDZ299" s="579"/>
      <c r="TEA299" s="581"/>
      <c r="TEB299" s="163"/>
      <c r="TEC299" s="163"/>
      <c r="TED299" s="579"/>
      <c r="TEE299" s="581"/>
      <c r="TEF299" s="163"/>
      <c r="TEG299" s="163"/>
      <c r="TEH299" s="579"/>
      <c r="TEI299" s="581"/>
      <c r="TEJ299" s="163"/>
      <c r="TEK299" s="163"/>
      <c r="TEL299" s="579"/>
      <c r="TEM299" s="581"/>
      <c r="TEN299" s="163"/>
      <c r="TEO299" s="163"/>
      <c r="TEP299" s="579"/>
      <c r="TEQ299" s="581"/>
      <c r="TER299" s="163"/>
      <c r="TES299" s="163"/>
      <c r="TET299" s="579"/>
      <c r="TEU299" s="581"/>
      <c r="TEV299" s="163"/>
      <c r="TEW299" s="163"/>
      <c r="TEX299" s="579"/>
      <c r="TEY299" s="581"/>
      <c r="TEZ299" s="163"/>
      <c r="TFA299" s="163"/>
      <c r="TFB299" s="579"/>
      <c r="TFC299" s="581"/>
      <c r="TFD299" s="163"/>
      <c r="TFE299" s="163"/>
      <c r="TFF299" s="579"/>
      <c r="TFG299" s="581"/>
      <c r="TFH299" s="163"/>
      <c r="TFI299" s="163"/>
      <c r="TFJ299" s="579"/>
      <c r="TFK299" s="581"/>
      <c r="TFL299" s="163"/>
      <c r="TFM299" s="163"/>
      <c r="TFN299" s="579"/>
      <c r="TFO299" s="581"/>
      <c r="TFP299" s="163"/>
      <c r="TFQ299" s="163"/>
      <c r="TFR299" s="579"/>
      <c r="TFS299" s="581"/>
      <c r="TFT299" s="163"/>
      <c r="TFU299" s="163"/>
      <c r="TFV299" s="579"/>
      <c r="TFW299" s="581"/>
      <c r="TFX299" s="163"/>
      <c r="TFY299" s="163"/>
      <c r="TFZ299" s="579"/>
      <c r="TGA299" s="581"/>
      <c r="TGB299" s="163"/>
      <c r="TGC299" s="163"/>
      <c r="TGD299" s="579"/>
      <c r="TGE299" s="581"/>
      <c r="TGF299" s="163"/>
      <c r="TGG299" s="163"/>
      <c r="TGH299" s="579"/>
      <c r="TGI299" s="581"/>
      <c r="TGJ299" s="163"/>
      <c r="TGK299" s="163"/>
      <c r="TGL299" s="579"/>
      <c r="TGM299" s="581"/>
      <c r="TGN299" s="163"/>
      <c r="TGO299" s="163"/>
      <c r="TGP299" s="579"/>
      <c r="TGQ299" s="581"/>
      <c r="TGR299" s="163"/>
      <c r="TGS299" s="163"/>
      <c r="TGT299" s="579"/>
      <c r="TGU299" s="581"/>
      <c r="TGV299" s="163"/>
      <c r="TGW299" s="163"/>
      <c r="TGX299" s="579"/>
      <c r="TGY299" s="581"/>
      <c r="TGZ299" s="163"/>
      <c r="THA299" s="163"/>
      <c r="THB299" s="579"/>
      <c r="THC299" s="581"/>
      <c r="THD299" s="163"/>
      <c r="THE299" s="163"/>
      <c r="THF299" s="579"/>
      <c r="THG299" s="581"/>
      <c r="THH299" s="163"/>
      <c r="THI299" s="163"/>
      <c r="THJ299" s="579"/>
      <c r="THK299" s="581"/>
      <c r="THL299" s="163"/>
      <c r="THM299" s="163"/>
      <c r="THN299" s="579"/>
      <c r="THO299" s="581"/>
      <c r="THP299" s="163"/>
      <c r="THQ299" s="163"/>
      <c r="THR299" s="579"/>
      <c r="THS299" s="581"/>
      <c r="THT299" s="163"/>
      <c r="THU299" s="163"/>
      <c r="THV299" s="579"/>
      <c r="THW299" s="581"/>
      <c r="THX299" s="163"/>
      <c r="THY299" s="163"/>
      <c r="THZ299" s="579"/>
      <c r="TIA299" s="581"/>
      <c r="TIB299" s="163"/>
      <c r="TIC299" s="163"/>
      <c r="TID299" s="579"/>
      <c r="TIE299" s="581"/>
      <c r="TIF299" s="163"/>
      <c r="TIG299" s="163"/>
      <c r="TIH299" s="579"/>
      <c r="TII299" s="581"/>
      <c r="TIJ299" s="163"/>
      <c r="TIK299" s="163"/>
      <c r="TIL299" s="579"/>
      <c r="TIM299" s="581"/>
      <c r="TIN299" s="163"/>
      <c r="TIO299" s="163"/>
      <c r="TIP299" s="579"/>
      <c r="TIQ299" s="581"/>
      <c r="TIR299" s="163"/>
      <c r="TIS299" s="163"/>
      <c r="TIT299" s="579"/>
      <c r="TIU299" s="581"/>
      <c r="TIV299" s="163"/>
      <c r="TIW299" s="163"/>
      <c r="TIX299" s="579"/>
      <c r="TIY299" s="581"/>
      <c r="TIZ299" s="163"/>
      <c r="TJA299" s="163"/>
      <c r="TJB299" s="579"/>
      <c r="TJC299" s="581"/>
      <c r="TJD299" s="163"/>
      <c r="TJE299" s="163"/>
      <c r="TJF299" s="579"/>
      <c r="TJG299" s="581"/>
      <c r="TJH299" s="163"/>
      <c r="TJI299" s="163"/>
      <c r="TJJ299" s="579"/>
      <c r="TJK299" s="581"/>
      <c r="TJL299" s="163"/>
      <c r="TJM299" s="163"/>
      <c r="TJN299" s="579"/>
      <c r="TJO299" s="581"/>
      <c r="TJP299" s="163"/>
      <c r="TJQ299" s="163"/>
      <c r="TJR299" s="579"/>
      <c r="TJS299" s="581"/>
      <c r="TJT299" s="163"/>
      <c r="TJU299" s="163"/>
      <c r="TJV299" s="579"/>
      <c r="TJW299" s="581"/>
      <c r="TJX299" s="163"/>
      <c r="TJY299" s="163"/>
      <c r="TJZ299" s="579"/>
      <c r="TKA299" s="581"/>
      <c r="TKB299" s="163"/>
      <c r="TKC299" s="163"/>
      <c r="TKD299" s="579"/>
      <c r="TKE299" s="581"/>
      <c r="TKF299" s="163"/>
      <c r="TKG299" s="163"/>
      <c r="TKH299" s="579"/>
      <c r="TKI299" s="581"/>
      <c r="TKJ299" s="163"/>
      <c r="TKK299" s="163"/>
      <c r="TKL299" s="579"/>
      <c r="TKM299" s="581"/>
      <c r="TKN299" s="163"/>
      <c r="TKO299" s="163"/>
      <c r="TKP299" s="579"/>
      <c r="TKQ299" s="581"/>
      <c r="TKR299" s="163"/>
      <c r="TKS299" s="163"/>
      <c r="TKT299" s="579"/>
      <c r="TKU299" s="581"/>
      <c r="TKV299" s="163"/>
      <c r="TKW299" s="163"/>
      <c r="TKX299" s="579"/>
      <c r="TKY299" s="581"/>
      <c r="TKZ299" s="163"/>
      <c r="TLA299" s="163"/>
      <c r="TLB299" s="579"/>
      <c r="TLC299" s="581"/>
      <c r="TLD299" s="163"/>
      <c r="TLE299" s="163"/>
      <c r="TLF299" s="579"/>
      <c r="TLG299" s="581"/>
      <c r="TLH299" s="163"/>
      <c r="TLI299" s="163"/>
      <c r="TLJ299" s="579"/>
      <c r="TLK299" s="581"/>
      <c r="TLL299" s="163"/>
      <c r="TLM299" s="163"/>
      <c r="TLN299" s="579"/>
      <c r="TLO299" s="581"/>
      <c r="TLP299" s="163"/>
      <c r="TLQ299" s="163"/>
      <c r="TLR299" s="579"/>
      <c r="TLS299" s="581"/>
      <c r="TLT299" s="163"/>
      <c r="TLU299" s="163"/>
      <c r="TLV299" s="579"/>
      <c r="TLW299" s="581"/>
      <c r="TLX299" s="163"/>
      <c r="TLY299" s="163"/>
      <c r="TLZ299" s="579"/>
      <c r="TMA299" s="581"/>
      <c r="TMB299" s="163"/>
      <c r="TMC299" s="163"/>
      <c r="TMD299" s="579"/>
      <c r="TME299" s="581"/>
      <c r="TMF299" s="163"/>
      <c r="TMG299" s="163"/>
      <c r="TMH299" s="579"/>
      <c r="TMI299" s="581"/>
      <c r="TMJ299" s="163"/>
      <c r="TMK299" s="163"/>
      <c r="TML299" s="579"/>
      <c r="TMM299" s="581"/>
      <c r="TMN299" s="163"/>
      <c r="TMO299" s="163"/>
      <c r="TMP299" s="579"/>
      <c r="TMQ299" s="581"/>
      <c r="TMR299" s="163"/>
      <c r="TMS299" s="163"/>
      <c r="TMT299" s="579"/>
      <c r="TMU299" s="581"/>
      <c r="TMV299" s="163"/>
      <c r="TMW299" s="163"/>
      <c r="TMX299" s="579"/>
      <c r="TMY299" s="581"/>
      <c r="TMZ299" s="163"/>
      <c r="TNA299" s="163"/>
      <c r="TNB299" s="579"/>
      <c r="TNC299" s="581"/>
      <c r="TND299" s="163"/>
      <c r="TNE299" s="163"/>
      <c r="TNF299" s="579"/>
      <c r="TNG299" s="581"/>
      <c r="TNH299" s="163"/>
      <c r="TNI299" s="163"/>
      <c r="TNJ299" s="579"/>
      <c r="TNK299" s="581"/>
      <c r="TNL299" s="163"/>
      <c r="TNM299" s="163"/>
      <c r="TNN299" s="579"/>
      <c r="TNO299" s="581"/>
      <c r="TNP299" s="163"/>
      <c r="TNQ299" s="163"/>
      <c r="TNR299" s="579"/>
      <c r="TNS299" s="581"/>
      <c r="TNT299" s="163"/>
      <c r="TNU299" s="163"/>
      <c r="TNV299" s="579"/>
      <c r="TNW299" s="581"/>
      <c r="TNX299" s="163"/>
      <c r="TNY299" s="163"/>
      <c r="TNZ299" s="579"/>
      <c r="TOA299" s="581"/>
      <c r="TOB299" s="163"/>
      <c r="TOC299" s="163"/>
      <c r="TOD299" s="579"/>
      <c r="TOE299" s="581"/>
      <c r="TOF299" s="163"/>
      <c r="TOG299" s="163"/>
      <c r="TOH299" s="579"/>
      <c r="TOI299" s="581"/>
      <c r="TOJ299" s="163"/>
      <c r="TOK299" s="163"/>
      <c r="TOL299" s="579"/>
      <c r="TOM299" s="581"/>
      <c r="TON299" s="163"/>
      <c r="TOO299" s="163"/>
      <c r="TOP299" s="579"/>
      <c r="TOQ299" s="581"/>
      <c r="TOR299" s="163"/>
      <c r="TOS299" s="163"/>
      <c r="TOT299" s="579"/>
      <c r="TOU299" s="581"/>
      <c r="TOV299" s="163"/>
      <c r="TOW299" s="163"/>
      <c r="TOX299" s="579"/>
      <c r="TOY299" s="581"/>
      <c r="TOZ299" s="163"/>
      <c r="TPA299" s="163"/>
      <c r="TPB299" s="579"/>
      <c r="TPC299" s="581"/>
      <c r="TPD299" s="163"/>
      <c r="TPE299" s="163"/>
      <c r="TPF299" s="579"/>
      <c r="TPG299" s="581"/>
      <c r="TPH299" s="163"/>
      <c r="TPI299" s="163"/>
      <c r="TPJ299" s="579"/>
      <c r="TPK299" s="581"/>
      <c r="TPL299" s="163"/>
      <c r="TPM299" s="163"/>
      <c r="TPN299" s="579"/>
      <c r="TPO299" s="581"/>
      <c r="TPP299" s="163"/>
      <c r="TPQ299" s="163"/>
      <c r="TPR299" s="579"/>
      <c r="TPS299" s="581"/>
      <c r="TPT299" s="163"/>
      <c r="TPU299" s="163"/>
      <c r="TPV299" s="579"/>
      <c r="TPW299" s="581"/>
      <c r="TPX299" s="163"/>
      <c r="TPY299" s="163"/>
      <c r="TPZ299" s="579"/>
      <c r="TQA299" s="581"/>
      <c r="TQB299" s="163"/>
      <c r="TQC299" s="163"/>
      <c r="TQD299" s="579"/>
      <c r="TQE299" s="581"/>
      <c r="TQF299" s="163"/>
      <c r="TQG299" s="163"/>
      <c r="TQH299" s="579"/>
      <c r="TQI299" s="581"/>
      <c r="TQJ299" s="163"/>
      <c r="TQK299" s="163"/>
      <c r="TQL299" s="579"/>
      <c r="TQM299" s="581"/>
      <c r="TQN299" s="163"/>
      <c r="TQO299" s="163"/>
      <c r="TQP299" s="579"/>
      <c r="TQQ299" s="581"/>
      <c r="TQR299" s="163"/>
      <c r="TQS299" s="163"/>
      <c r="TQT299" s="579"/>
      <c r="TQU299" s="581"/>
      <c r="TQV299" s="163"/>
      <c r="TQW299" s="163"/>
      <c r="TQX299" s="579"/>
      <c r="TQY299" s="581"/>
      <c r="TQZ299" s="163"/>
      <c r="TRA299" s="163"/>
      <c r="TRB299" s="579"/>
      <c r="TRC299" s="581"/>
      <c r="TRD299" s="163"/>
      <c r="TRE299" s="163"/>
      <c r="TRF299" s="579"/>
      <c r="TRG299" s="581"/>
      <c r="TRH299" s="163"/>
      <c r="TRI299" s="163"/>
      <c r="TRJ299" s="579"/>
      <c r="TRK299" s="581"/>
      <c r="TRL299" s="163"/>
      <c r="TRM299" s="163"/>
      <c r="TRN299" s="579"/>
      <c r="TRO299" s="581"/>
      <c r="TRP299" s="163"/>
      <c r="TRQ299" s="163"/>
      <c r="TRR299" s="579"/>
      <c r="TRS299" s="581"/>
      <c r="TRT299" s="163"/>
      <c r="TRU299" s="163"/>
      <c r="TRV299" s="579"/>
      <c r="TRW299" s="581"/>
      <c r="TRX299" s="163"/>
      <c r="TRY299" s="163"/>
      <c r="TRZ299" s="579"/>
      <c r="TSA299" s="581"/>
      <c r="TSB299" s="163"/>
      <c r="TSC299" s="163"/>
      <c r="TSD299" s="579"/>
      <c r="TSE299" s="581"/>
      <c r="TSF299" s="163"/>
      <c r="TSG299" s="163"/>
      <c r="TSH299" s="579"/>
      <c r="TSI299" s="581"/>
      <c r="TSJ299" s="163"/>
      <c r="TSK299" s="163"/>
      <c r="TSL299" s="579"/>
      <c r="TSM299" s="581"/>
      <c r="TSN299" s="163"/>
      <c r="TSO299" s="163"/>
      <c r="TSP299" s="579"/>
      <c r="TSQ299" s="581"/>
      <c r="TSR299" s="163"/>
      <c r="TSS299" s="163"/>
      <c r="TST299" s="579"/>
      <c r="TSU299" s="581"/>
      <c r="TSV299" s="163"/>
      <c r="TSW299" s="163"/>
      <c r="TSX299" s="579"/>
      <c r="TSY299" s="581"/>
      <c r="TSZ299" s="163"/>
      <c r="TTA299" s="163"/>
      <c r="TTB299" s="579"/>
      <c r="TTC299" s="581"/>
      <c r="TTD299" s="163"/>
      <c r="TTE299" s="163"/>
      <c r="TTF299" s="579"/>
      <c r="TTG299" s="581"/>
      <c r="TTH299" s="163"/>
      <c r="TTI299" s="163"/>
      <c r="TTJ299" s="579"/>
      <c r="TTK299" s="581"/>
      <c r="TTL299" s="163"/>
      <c r="TTM299" s="163"/>
      <c r="TTN299" s="579"/>
      <c r="TTO299" s="581"/>
      <c r="TTP299" s="163"/>
      <c r="TTQ299" s="163"/>
      <c r="TTR299" s="579"/>
      <c r="TTS299" s="581"/>
      <c r="TTT299" s="163"/>
      <c r="TTU299" s="163"/>
      <c r="TTV299" s="579"/>
      <c r="TTW299" s="581"/>
      <c r="TTX299" s="163"/>
      <c r="TTY299" s="163"/>
      <c r="TTZ299" s="579"/>
      <c r="TUA299" s="581"/>
      <c r="TUB299" s="163"/>
      <c r="TUC299" s="163"/>
      <c r="TUD299" s="579"/>
      <c r="TUE299" s="581"/>
      <c r="TUF299" s="163"/>
      <c r="TUG299" s="163"/>
      <c r="TUH299" s="579"/>
      <c r="TUI299" s="581"/>
      <c r="TUJ299" s="163"/>
      <c r="TUK299" s="163"/>
      <c r="TUL299" s="579"/>
      <c r="TUM299" s="581"/>
      <c r="TUN299" s="163"/>
      <c r="TUO299" s="163"/>
      <c r="TUP299" s="579"/>
      <c r="TUQ299" s="581"/>
      <c r="TUR299" s="163"/>
      <c r="TUS299" s="163"/>
      <c r="TUT299" s="579"/>
      <c r="TUU299" s="581"/>
      <c r="TUV299" s="163"/>
      <c r="TUW299" s="163"/>
      <c r="TUX299" s="579"/>
      <c r="TUY299" s="581"/>
      <c r="TUZ299" s="163"/>
      <c r="TVA299" s="163"/>
      <c r="TVB299" s="579"/>
      <c r="TVC299" s="581"/>
      <c r="TVD299" s="163"/>
      <c r="TVE299" s="163"/>
      <c r="TVF299" s="579"/>
      <c r="TVG299" s="581"/>
      <c r="TVH299" s="163"/>
      <c r="TVI299" s="163"/>
      <c r="TVJ299" s="579"/>
      <c r="TVK299" s="581"/>
      <c r="TVL299" s="163"/>
      <c r="TVM299" s="163"/>
      <c r="TVN299" s="579"/>
      <c r="TVO299" s="581"/>
      <c r="TVP299" s="163"/>
      <c r="TVQ299" s="163"/>
      <c r="TVR299" s="579"/>
      <c r="TVS299" s="581"/>
      <c r="TVT299" s="163"/>
      <c r="TVU299" s="163"/>
      <c r="TVV299" s="579"/>
      <c r="TVW299" s="581"/>
      <c r="TVX299" s="163"/>
      <c r="TVY299" s="163"/>
      <c r="TVZ299" s="579"/>
      <c r="TWA299" s="581"/>
      <c r="TWB299" s="163"/>
      <c r="TWC299" s="163"/>
      <c r="TWD299" s="579"/>
      <c r="TWE299" s="581"/>
      <c r="TWF299" s="163"/>
      <c r="TWG299" s="163"/>
      <c r="TWH299" s="579"/>
      <c r="TWI299" s="581"/>
      <c r="TWJ299" s="163"/>
      <c r="TWK299" s="163"/>
      <c r="TWL299" s="579"/>
      <c r="TWM299" s="581"/>
      <c r="TWN299" s="163"/>
      <c r="TWO299" s="163"/>
      <c r="TWP299" s="579"/>
      <c r="TWQ299" s="581"/>
      <c r="TWR299" s="163"/>
      <c r="TWS299" s="163"/>
      <c r="TWT299" s="579"/>
      <c r="TWU299" s="581"/>
      <c r="TWV299" s="163"/>
      <c r="TWW299" s="163"/>
      <c r="TWX299" s="579"/>
      <c r="TWY299" s="581"/>
      <c r="TWZ299" s="163"/>
      <c r="TXA299" s="163"/>
      <c r="TXB299" s="579"/>
      <c r="TXC299" s="581"/>
      <c r="TXD299" s="163"/>
      <c r="TXE299" s="163"/>
      <c r="TXF299" s="579"/>
      <c r="TXG299" s="581"/>
      <c r="TXH299" s="163"/>
      <c r="TXI299" s="163"/>
      <c r="TXJ299" s="579"/>
      <c r="TXK299" s="581"/>
      <c r="TXL299" s="163"/>
      <c r="TXM299" s="163"/>
      <c r="TXN299" s="579"/>
      <c r="TXO299" s="581"/>
      <c r="TXP299" s="163"/>
      <c r="TXQ299" s="163"/>
      <c r="TXR299" s="579"/>
      <c r="TXS299" s="581"/>
      <c r="TXT299" s="163"/>
      <c r="TXU299" s="163"/>
      <c r="TXV299" s="579"/>
      <c r="TXW299" s="581"/>
      <c r="TXX299" s="163"/>
      <c r="TXY299" s="163"/>
      <c r="TXZ299" s="579"/>
      <c r="TYA299" s="581"/>
      <c r="TYB299" s="163"/>
      <c r="TYC299" s="163"/>
      <c r="TYD299" s="579"/>
      <c r="TYE299" s="581"/>
      <c r="TYF299" s="163"/>
      <c r="TYG299" s="163"/>
      <c r="TYH299" s="579"/>
      <c r="TYI299" s="581"/>
      <c r="TYJ299" s="163"/>
      <c r="TYK299" s="163"/>
      <c r="TYL299" s="579"/>
      <c r="TYM299" s="581"/>
      <c r="TYN299" s="163"/>
      <c r="TYO299" s="163"/>
      <c r="TYP299" s="579"/>
      <c r="TYQ299" s="581"/>
      <c r="TYR299" s="163"/>
      <c r="TYS299" s="163"/>
      <c r="TYT299" s="579"/>
      <c r="TYU299" s="581"/>
      <c r="TYV299" s="163"/>
      <c r="TYW299" s="163"/>
      <c r="TYX299" s="579"/>
      <c r="TYY299" s="581"/>
      <c r="TYZ299" s="163"/>
      <c r="TZA299" s="163"/>
      <c r="TZB299" s="579"/>
      <c r="TZC299" s="581"/>
      <c r="TZD299" s="163"/>
      <c r="TZE299" s="163"/>
      <c r="TZF299" s="579"/>
      <c r="TZG299" s="581"/>
      <c r="TZH299" s="163"/>
      <c r="TZI299" s="163"/>
      <c r="TZJ299" s="579"/>
      <c r="TZK299" s="581"/>
      <c r="TZL299" s="163"/>
      <c r="TZM299" s="163"/>
      <c r="TZN299" s="579"/>
      <c r="TZO299" s="581"/>
      <c r="TZP299" s="163"/>
      <c r="TZQ299" s="163"/>
      <c r="TZR299" s="579"/>
      <c r="TZS299" s="581"/>
      <c r="TZT299" s="163"/>
      <c r="TZU299" s="163"/>
      <c r="TZV299" s="579"/>
      <c r="TZW299" s="581"/>
      <c r="TZX299" s="163"/>
      <c r="TZY299" s="163"/>
      <c r="TZZ299" s="579"/>
      <c r="UAA299" s="581"/>
      <c r="UAB299" s="163"/>
      <c r="UAC299" s="163"/>
      <c r="UAD299" s="579"/>
      <c r="UAE299" s="581"/>
      <c r="UAF299" s="163"/>
      <c r="UAG299" s="163"/>
      <c r="UAH299" s="579"/>
      <c r="UAI299" s="581"/>
      <c r="UAJ299" s="163"/>
      <c r="UAK299" s="163"/>
      <c r="UAL299" s="579"/>
      <c r="UAM299" s="581"/>
      <c r="UAN299" s="163"/>
      <c r="UAO299" s="163"/>
      <c r="UAP299" s="579"/>
      <c r="UAQ299" s="581"/>
      <c r="UAR299" s="163"/>
      <c r="UAS299" s="163"/>
      <c r="UAT299" s="579"/>
      <c r="UAU299" s="581"/>
      <c r="UAV299" s="163"/>
      <c r="UAW299" s="163"/>
      <c r="UAX299" s="579"/>
      <c r="UAY299" s="581"/>
      <c r="UAZ299" s="163"/>
      <c r="UBA299" s="163"/>
      <c r="UBB299" s="579"/>
      <c r="UBC299" s="581"/>
      <c r="UBD299" s="163"/>
      <c r="UBE299" s="163"/>
      <c r="UBF299" s="579"/>
      <c r="UBG299" s="581"/>
      <c r="UBH299" s="163"/>
      <c r="UBI299" s="163"/>
      <c r="UBJ299" s="579"/>
      <c r="UBK299" s="581"/>
      <c r="UBL299" s="163"/>
      <c r="UBM299" s="163"/>
      <c r="UBN299" s="579"/>
      <c r="UBO299" s="581"/>
      <c r="UBP299" s="163"/>
      <c r="UBQ299" s="163"/>
      <c r="UBR299" s="579"/>
      <c r="UBS299" s="581"/>
      <c r="UBT299" s="163"/>
      <c r="UBU299" s="163"/>
      <c r="UBV299" s="579"/>
      <c r="UBW299" s="581"/>
      <c r="UBX299" s="163"/>
      <c r="UBY299" s="163"/>
      <c r="UBZ299" s="579"/>
      <c r="UCA299" s="581"/>
      <c r="UCB299" s="163"/>
      <c r="UCC299" s="163"/>
      <c r="UCD299" s="579"/>
      <c r="UCE299" s="581"/>
      <c r="UCF299" s="163"/>
      <c r="UCG299" s="163"/>
      <c r="UCH299" s="579"/>
      <c r="UCI299" s="581"/>
      <c r="UCJ299" s="163"/>
      <c r="UCK299" s="163"/>
      <c r="UCL299" s="579"/>
      <c r="UCM299" s="581"/>
      <c r="UCN299" s="163"/>
      <c r="UCO299" s="163"/>
      <c r="UCP299" s="579"/>
      <c r="UCQ299" s="581"/>
      <c r="UCR299" s="163"/>
      <c r="UCS299" s="163"/>
      <c r="UCT299" s="579"/>
      <c r="UCU299" s="581"/>
      <c r="UCV299" s="163"/>
      <c r="UCW299" s="163"/>
      <c r="UCX299" s="579"/>
      <c r="UCY299" s="581"/>
      <c r="UCZ299" s="163"/>
      <c r="UDA299" s="163"/>
      <c r="UDB299" s="579"/>
      <c r="UDC299" s="581"/>
      <c r="UDD299" s="163"/>
      <c r="UDE299" s="163"/>
      <c r="UDF299" s="579"/>
      <c r="UDG299" s="581"/>
      <c r="UDH299" s="163"/>
      <c r="UDI299" s="163"/>
      <c r="UDJ299" s="579"/>
      <c r="UDK299" s="581"/>
      <c r="UDL299" s="163"/>
      <c r="UDM299" s="163"/>
      <c r="UDN299" s="579"/>
      <c r="UDO299" s="581"/>
      <c r="UDP299" s="163"/>
      <c r="UDQ299" s="163"/>
      <c r="UDR299" s="579"/>
      <c r="UDS299" s="581"/>
      <c r="UDT299" s="163"/>
      <c r="UDU299" s="163"/>
      <c r="UDV299" s="579"/>
      <c r="UDW299" s="581"/>
      <c r="UDX299" s="163"/>
      <c r="UDY299" s="163"/>
      <c r="UDZ299" s="579"/>
      <c r="UEA299" s="581"/>
      <c r="UEB299" s="163"/>
      <c r="UEC299" s="163"/>
      <c r="UED299" s="579"/>
      <c r="UEE299" s="581"/>
      <c r="UEF299" s="163"/>
      <c r="UEG299" s="163"/>
      <c r="UEH299" s="579"/>
      <c r="UEI299" s="581"/>
      <c r="UEJ299" s="163"/>
      <c r="UEK299" s="163"/>
      <c r="UEL299" s="579"/>
      <c r="UEM299" s="581"/>
      <c r="UEN299" s="163"/>
      <c r="UEO299" s="163"/>
      <c r="UEP299" s="579"/>
      <c r="UEQ299" s="581"/>
      <c r="UER299" s="163"/>
      <c r="UES299" s="163"/>
      <c r="UET299" s="579"/>
      <c r="UEU299" s="581"/>
      <c r="UEV299" s="163"/>
      <c r="UEW299" s="163"/>
      <c r="UEX299" s="579"/>
      <c r="UEY299" s="581"/>
      <c r="UEZ299" s="163"/>
      <c r="UFA299" s="163"/>
      <c r="UFB299" s="579"/>
      <c r="UFC299" s="581"/>
      <c r="UFD299" s="163"/>
      <c r="UFE299" s="163"/>
      <c r="UFF299" s="579"/>
      <c r="UFG299" s="581"/>
      <c r="UFH299" s="163"/>
      <c r="UFI299" s="163"/>
      <c r="UFJ299" s="579"/>
      <c r="UFK299" s="581"/>
      <c r="UFL299" s="163"/>
      <c r="UFM299" s="163"/>
      <c r="UFN299" s="579"/>
      <c r="UFO299" s="581"/>
      <c r="UFP299" s="163"/>
      <c r="UFQ299" s="163"/>
      <c r="UFR299" s="579"/>
      <c r="UFS299" s="581"/>
      <c r="UFT299" s="163"/>
      <c r="UFU299" s="163"/>
      <c r="UFV299" s="579"/>
      <c r="UFW299" s="581"/>
      <c r="UFX299" s="163"/>
      <c r="UFY299" s="163"/>
      <c r="UFZ299" s="579"/>
      <c r="UGA299" s="581"/>
      <c r="UGB299" s="163"/>
      <c r="UGC299" s="163"/>
      <c r="UGD299" s="579"/>
      <c r="UGE299" s="581"/>
      <c r="UGF299" s="163"/>
      <c r="UGG299" s="163"/>
      <c r="UGH299" s="579"/>
      <c r="UGI299" s="581"/>
      <c r="UGJ299" s="163"/>
      <c r="UGK299" s="163"/>
      <c r="UGL299" s="579"/>
      <c r="UGM299" s="581"/>
      <c r="UGN299" s="163"/>
      <c r="UGO299" s="163"/>
      <c r="UGP299" s="579"/>
      <c r="UGQ299" s="581"/>
      <c r="UGR299" s="163"/>
      <c r="UGS299" s="163"/>
      <c r="UGT299" s="579"/>
      <c r="UGU299" s="581"/>
      <c r="UGV299" s="163"/>
      <c r="UGW299" s="163"/>
      <c r="UGX299" s="579"/>
      <c r="UGY299" s="581"/>
      <c r="UGZ299" s="163"/>
      <c r="UHA299" s="163"/>
      <c r="UHB299" s="579"/>
      <c r="UHC299" s="581"/>
      <c r="UHD299" s="163"/>
      <c r="UHE299" s="163"/>
      <c r="UHF299" s="579"/>
      <c r="UHG299" s="581"/>
      <c r="UHH299" s="163"/>
      <c r="UHI299" s="163"/>
      <c r="UHJ299" s="579"/>
      <c r="UHK299" s="581"/>
      <c r="UHL299" s="163"/>
      <c r="UHM299" s="163"/>
      <c r="UHN299" s="579"/>
      <c r="UHO299" s="581"/>
      <c r="UHP299" s="163"/>
      <c r="UHQ299" s="163"/>
      <c r="UHR299" s="579"/>
      <c r="UHS299" s="581"/>
      <c r="UHT299" s="163"/>
      <c r="UHU299" s="163"/>
      <c r="UHV299" s="579"/>
      <c r="UHW299" s="581"/>
      <c r="UHX299" s="163"/>
      <c r="UHY299" s="163"/>
      <c r="UHZ299" s="579"/>
      <c r="UIA299" s="581"/>
      <c r="UIB299" s="163"/>
      <c r="UIC299" s="163"/>
      <c r="UID299" s="579"/>
      <c r="UIE299" s="581"/>
      <c r="UIF299" s="163"/>
      <c r="UIG299" s="163"/>
      <c r="UIH299" s="579"/>
      <c r="UII299" s="581"/>
      <c r="UIJ299" s="163"/>
      <c r="UIK299" s="163"/>
      <c r="UIL299" s="579"/>
      <c r="UIM299" s="581"/>
      <c r="UIN299" s="163"/>
      <c r="UIO299" s="163"/>
      <c r="UIP299" s="579"/>
      <c r="UIQ299" s="581"/>
      <c r="UIR299" s="163"/>
      <c r="UIS299" s="163"/>
      <c r="UIT299" s="579"/>
      <c r="UIU299" s="581"/>
      <c r="UIV299" s="163"/>
      <c r="UIW299" s="163"/>
      <c r="UIX299" s="579"/>
      <c r="UIY299" s="581"/>
      <c r="UIZ299" s="163"/>
      <c r="UJA299" s="163"/>
      <c r="UJB299" s="579"/>
      <c r="UJC299" s="581"/>
      <c r="UJD299" s="163"/>
      <c r="UJE299" s="163"/>
      <c r="UJF299" s="579"/>
      <c r="UJG299" s="581"/>
      <c r="UJH299" s="163"/>
      <c r="UJI299" s="163"/>
      <c r="UJJ299" s="579"/>
      <c r="UJK299" s="581"/>
      <c r="UJL299" s="163"/>
      <c r="UJM299" s="163"/>
      <c r="UJN299" s="579"/>
      <c r="UJO299" s="581"/>
      <c r="UJP299" s="163"/>
      <c r="UJQ299" s="163"/>
      <c r="UJR299" s="579"/>
      <c r="UJS299" s="581"/>
      <c r="UJT299" s="163"/>
      <c r="UJU299" s="163"/>
      <c r="UJV299" s="579"/>
      <c r="UJW299" s="581"/>
      <c r="UJX299" s="163"/>
      <c r="UJY299" s="163"/>
      <c r="UJZ299" s="579"/>
      <c r="UKA299" s="581"/>
      <c r="UKB299" s="163"/>
      <c r="UKC299" s="163"/>
      <c r="UKD299" s="579"/>
      <c r="UKE299" s="581"/>
      <c r="UKF299" s="163"/>
      <c r="UKG299" s="163"/>
      <c r="UKH299" s="579"/>
      <c r="UKI299" s="581"/>
      <c r="UKJ299" s="163"/>
      <c r="UKK299" s="163"/>
      <c r="UKL299" s="579"/>
      <c r="UKM299" s="581"/>
      <c r="UKN299" s="163"/>
      <c r="UKO299" s="163"/>
      <c r="UKP299" s="579"/>
      <c r="UKQ299" s="581"/>
      <c r="UKR299" s="163"/>
      <c r="UKS299" s="163"/>
      <c r="UKT299" s="579"/>
      <c r="UKU299" s="581"/>
      <c r="UKV299" s="163"/>
      <c r="UKW299" s="163"/>
      <c r="UKX299" s="579"/>
      <c r="UKY299" s="581"/>
      <c r="UKZ299" s="163"/>
      <c r="ULA299" s="163"/>
      <c r="ULB299" s="579"/>
      <c r="ULC299" s="581"/>
      <c r="ULD299" s="163"/>
      <c r="ULE299" s="163"/>
      <c r="ULF299" s="579"/>
      <c r="ULG299" s="581"/>
      <c r="ULH299" s="163"/>
      <c r="ULI299" s="163"/>
      <c r="ULJ299" s="579"/>
      <c r="ULK299" s="581"/>
      <c r="ULL299" s="163"/>
      <c r="ULM299" s="163"/>
      <c r="ULN299" s="579"/>
      <c r="ULO299" s="581"/>
      <c r="ULP299" s="163"/>
      <c r="ULQ299" s="163"/>
      <c r="ULR299" s="579"/>
      <c r="ULS299" s="581"/>
      <c r="ULT299" s="163"/>
      <c r="ULU299" s="163"/>
      <c r="ULV299" s="579"/>
      <c r="ULW299" s="581"/>
      <c r="ULX299" s="163"/>
      <c r="ULY299" s="163"/>
      <c r="ULZ299" s="579"/>
      <c r="UMA299" s="581"/>
      <c r="UMB299" s="163"/>
      <c r="UMC299" s="163"/>
      <c r="UMD299" s="579"/>
      <c r="UME299" s="581"/>
      <c r="UMF299" s="163"/>
      <c r="UMG299" s="163"/>
      <c r="UMH299" s="579"/>
      <c r="UMI299" s="581"/>
      <c r="UMJ299" s="163"/>
      <c r="UMK299" s="163"/>
      <c r="UML299" s="579"/>
      <c r="UMM299" s="581"/>
      <c r="UMN299" s="163"/>
      <c r="UMO299" s="163"/>
      <c r="UMP299" s="579"/>
      <c r="UMQ299" s="581"/>
      <c r="UMR299" s="163"/>
      <c r="UMS299" s="163"/>
      <c r="UMT299" s="579"/>
      <c r="UMU299" s="581"/>
      <c r="UMV299" s="163"/>
      <c r="UMW299" s="163"/>
      <c r="UMX299" s="579"/>
      <c r="UMY299" s="581"/>
      <c r="UMZ299" s="163"/>
      <c r="UNA299" s="163"/>
      <c r="UNB299" s="579"/>
      <c r="UNC299" s="581"/>
      <c r="UND299" s="163"/>
      <c r="UNE299" s="163"/>
      <c r="UNF299" s="579"/>
      <c r="UNG299" s="581"/>
      <c r="UNH299" s="163"/>
      <c r="UNI299" s="163"/>
      <c r="UNJ299" s="579"/>
      <c r="UNK299" s="581"/>
      <c r="UNL299" s="163"/>
      <c r="UNM299" s="163"/>
      <c r="UNN299" s="579"/>
      <c r="UNO299" s="581"/>
      <c r="UNP299" s="163"/>
      <c r="UNQ299" s="163"/>
      <c r="UNR299" s="579"/>
      <c r="UNS299" s="581"/>
      <c r="UNT299" s="163"/>
      <c r="UNU299" s="163"/>
      <c r="UNV299" s="579"/>
      <c r="UNW299" s="581"/>
      <c r="UNX299" s="163"/>
      <c r="UNY299" s="163"/>
      <c r="UNZ299" s="579"/>
      <c r="UOA299" s="581"/>
      <c r="UOB299" s="163"/>
      <c r="UOC299" s="163"/>
      <c r="UOD299" s="579"/>
      <c r="UOE299" s="581"/>
      <c r="UOF299" s="163"/>
      <c r="UOG299" s="163"/>
      <c r="UOH299" s="579"/>
      <c r="UOI299" s="581"/>
      <c r="UOJ299" s="163"/>
      <c r="UOK299" s="163"/>
      <c r="UOL299" s="579"/>
      <c r="UOM299" s="581"/>
      <c r="UON299" s="163"/>
      <c r="UOO299" s="163"/>
      <c r="UOP299" s="579"/>
      <c r="UOQ299" s="581"/>
      <c r="UOR299" s="163"/>
      <c r="UOS299" s="163"/>
      <c r="UOT299" s="579"/>
      <c r="UOU299" s="581"/>
      <c r="UOV299" s="163"/>
      <c r="UOW299" s="163"/>
      <c r="UOX299" s="579"/>
      <c r="UOY299" s="581"/>
      <c r="UOZ299" s="163"/>
      <c r="UPA299" s="163"/>
      <c r="UPB299" s="579"/>
      <c r="UPC299" s="581"/>
      <c r="UPD299" s="163"/>
      <c r="UPE299" s="163"/>
      <c r="UPF299" s="579"/>
      <c r="UPG299" s="581"/>
      <c r="UPH299" s="163"/>
      <c r="UPI299" s="163"/>
      <c r="UPJ299" s="579"/>
      <c r="UPK299" s="581"/>
      <c r="UPL299" s="163"/>
      <c r="UPM299" s="163"/>
      <c r="UPN299" s="579"/>
      <c r="UPO299" s="581"/>
      <c r="UPP299" s="163"/>
      <c r="UPQ299" s="163"/>
      <c r="UPR299" s="579"/>
      <c r="UPS299" s="581"/>
      <c r="UPT299" s="163"/>
      <c r="UPU299" s="163"/>
      <c r="UPV299" s="579"/>
      <c r="UPW299" s="581"/>
      <c r="UPX299" s="163"/>
      <c r="UPY299" s="163"/>
      <c r="UPZ299" s="579"/>
      <c r="UQA299" s="581"/>
      <c r="UQB299" s="163"/>
      <c r="UQC299" s="163"/>
      <c r="UQD299" s="579"/>
      <c r="UQE299" s="581"/>
      <c r="UQF299" s="163"/>
      <c r="UQG299" s="163"/>
      <c r="UQH299" s="579"/>
      <c r="UQI299" s="581"/>
      <c r="UQJ299" s="163"/>
      <c r="UQK299" s="163"/>
      <c r="UQL299" s="579"/>
      <c r="UQM299" s="581"/>
      <c r="UQN299" s="163"/>
      <c r="UQO299" s="163"/>
      <c r="UQP299" s="579"/>
      <c r="UQQ299" s="581"/>
      <c r="UQR299" s="163"/>
      <c r="UQS299" s="163"/>
      <c r="UQT299" s="579"/>
      <c r="UQU299" s="581"/>
      <c r="UQV299" s="163"/>
      <c r="UQW299" s="163"/>
      <c r="UQX299" s="579"/>
      <c r="UQY299" s="581"/>
      <c r="UQZ299" s="163"/>
      <c r="URA299" s="163"/>
      <c r="URB299" s="579"/>
      <c r="URC299" s="581"/>
      <c r="URD299" s="163"/>
      <c r="URE299" s="163"/>
      <c r="URF299" s="579"/>
      <c r="URG299" s="581"/>
      <c r="URH299" s="163"/>
      <c r="URI299" s="163"/>
      <c r="URJ299" s="579"/>
      <c r="URK299" s="581"/>
      <c r="URL299" s="163"/>
      <c r="URM299" s="163"/>
      <c r="URN299" s="579"/>
      <c r="URO299" s="581"/>
      <c r="URP299" s="163"/>
      <c r="URQ299" s="163"/>
      <c r="URR299" s="579"/>
      <c r="URS299" s="581"/>
      <c r="URT299" s="163"/>
      <c r="URU299" s="163"/>
      <c r="URV299" s="579"/>
      <c r="URW299" s="581"/>
      <c r="URX299" s="163"/>
      <c r="URY299" s="163"/>
      <c r="URZ299" s="579"/>
      <c r="USA299" s="581"/>
      <c r="USB299" s="163"/>
      <c r="USC299" s="163"/>
      <c r="USD299" s="579"/>
      <c r="USE299" s="581"/>
      <c r="USF299" s="163"/>
      <c r="USG299" s="163"/>
      <c r="USH299" s="579"/>
      <c r="USI299" s="581"/>
      <c r="USJ299" s="163"/>
      <c r="USK299" s="163"/>
      <c r="USL299" s="579"/>
      <c r="USM299" s="581"/>
      <c r="USN299" s="163"/>
      <c r="USO299" s="163"/>
      <c r="USP299" s="579"/>
      <c r="USQ299" s="581"/>
      <c r="USR299" s="163"/>
      <c r="USS299" s="163"/>
      <c r="UST299" s="579"/>
      <c r="USU299" s="581"/>
      <c r="USV299" s="163"/>
      <c r="USW299" s="163"/>
      <c r="USX299" s="579"/>
      <c r="USY299" s="581"/>
      <c r="USZ299" s="163"/>
      <c r="UTA299" s="163"/>
      <c r="UTB299" s="579"/>
      <c r="UTC299" s="581"/>
      <c r="UTD299" s="163"/>
      <c r="UTE299" s="163"/>
      <c r="UTF299" s="579"/>
      <c r="UTG299" s="581"/>
      <c r="UTH299" s="163"/>
      <c r="UTI299" s="163"/>
      <c r="UTJ299" s="579"/>
      <c r="UTK299" s="581"/>
      <c r="UTL299" s="163"/>
      <c r="UTM299" s="163"/>
      <c r="UTN299" s="579"/>
      <c r="UTO299" s="581"/>
      <c r="UTP299" s="163"/>
      <c r="UTQ299" s="163"/>
      <c r="UTR299" s="579"/>
      <c r="UTS299" s="581"/>
      <c r="UTT299" s="163"/>
      <c r="UTU299" s="163"/>
      <c r="UTV299" s="579"/>
      <c r="UTW299" s="581"/>
      <c r="UTX299" s="163"/>
      <c r="UTY299" s="163"/>
      <c r="UTZ299" s="579"/>
      <c r="UUA299" s="581"/>
      <c r="UUB299" s="163"/>
      <c r="UUC299" s="163"/>
      <c r="UUD299" s="579"/>
      <c r="UUE299" s="581"/>
      <c r="UUF299" s="163"/>
      <c r="UUG299" s="163"/>
      <c r="UUH299" s="579"/>
      <c r="UUI299" s="581"/>
      <c r="UUJ299" s="163"/>
      <c r="UUK299" s="163"/>
      <c r="UUL299" s="579"/>
      <c r="UUM299" s="581"/>
      <c r="UUN299" s="163"/>
      <c r="UUO299" s="163"/>
      <c r="UUP299" s="579"/>
      <c r="UUQ299" s="581"/>
      <c r="UUR299" s="163"/>
      <c r="UUS299" s="163"/>
      <c r="UUT299" s="579"/>
      <c r="UUU299" s="581"/>
      <c r="UUV299" s="163"/>
      <c r="UUW299" s="163"/>
      <c r="UUX299" s="579"/>
      <c r="UUY299" s="581"/>
      <c r="UUZ299" s="163"/>
      <c r="UVA299" s="163"/>
      <c r="UVB299" s="579"/>
      <c r="UVC299" s="581"/>
      <c r="UVD299" s="163"/>
      <c r="UVE299" s="163"/>
      <c r="UVF299" s="579"/>
      <c r="UVG299" s="581"/>
      <c r="UVH299" s="163"/>
      <c r="UVI299" s="163"/>
      <c r="UVJ299" s="579"/>
      <c r="UVK299" s="581"/>
      <c r="UVL299" s="163"/>
      <c r="UVM299" s="163"/>
      <c r="UVN299" s="579"/>
      <c r="UVO299" s="581"/>
      <c r="UVP299" s="163"/>
      <c r="UVQ299" s="163"/>
      <c r="UVR299" s="579"/>
      <c r="UVS299" s="581"/>
      <c r="UVT299" s="163"/>
      <c r="UVU299" s="163"/>
      <c r="UVV299" s="579"/>
      <c r="UVW299" s="581"/>
      <c r="UVX299" s="163"/>
      <c r="UVY299" s="163"/>
      <c r="UVZ299" s="579"/>
      <c r="UWA299" s="581"/>
      <c r="UWB299" s="163"/>
      <c r="UWC299" s="163"/>
      <c r="UWD299" s="579"/>
      <c r="UWE299" s="581"/>
      <c r="UWF299" s="163"/>
      <c r="UWG299" s="163"/>
      <c r="UWH299" s="579"/>
      <c r="UWI299" s="581"/>
      <c r="UWJ299" s="163"/>
      <c r="UWK299" s="163"/>
      <c r="UWL299" s="579"/>
      <c r="UWM299" s="581"/>
      <c r="UWN299" s="163"/>
      <c r="UWO299" s="163"/>
      <c r="UWP299" s="579"/>
      <c r="UWQ299" s="581"/>
      <c r="UWR299" s="163"/>
      <c r="UWS299" s="163"/>
      <c r="UWT299" s="579"/>
      <c r="UWU299" s="581"/>
      <c r="UWV299" s="163"/>
      <c r="UWW299" s="163"/>
      <c r="UWX299" s="579"/>
      <c r="UWY299" s="581"/>
      <c r="UWZ299" s="163"/>
      <c r="UXA299" s="163"/>
      <c r="UXB299" s="579"/>
      <c r="UXC299" s="581"/>
      <c r="UXD299" s="163"/>
      <c r="UXE299" s="163"/>
      <c r="UXF299" s="579"/>
      <c r="UXG299" s="581"/>
      <c r="UXH299" s="163"/>
      <c r="UXI299" s="163"/>
      <c r="UXJ299" s="579"/>
      <c r="UXK299" s="581"/>
      <c r="UXL299" s="163"/>
      <c r="UXM299" s="163"/>
      <c r="UXN299" s="579"/>
      <c r="UXO299" s="581"/>
      <c r="UXP299" s="163"/>
      <c r="UXQ299" s="163"/>
      <c r="UXR299" s="579"/>
      <c r="UXS299" s="581"/>
      <c r="UXT299" s="163"/>
      <c r="UXU299" s="163"/>
      <c r="UXV299" s="579"/>
      <c r="UXW299" s="581"/>
      <c r="UXX299" s="163"/>
      <c r="UXY299" s="163"/>
      <c r="UXZ299" s="579"/>
      <c r="UYA299" s="581"/>
      <c r="UYB299" s="163"/>
      <c r="UYC299" s="163"/>
      <c r="UYD299" s="579"/>
      <c r="UYE299" s="581"/>
      <c r="UYF299" s="163"/>
      <c r="UYG299" s="163"/>
      <c r="UYH299" s="579"/>
      <c r="UYI299" s="581"/>
      <c r="UYJ299" s="163"/>
      <c r="UYK299" s="163"/>
      <c r="UYL299" s="579"/>
      <c r="UYM299" s="581"/>
      <c r="UYN299" s="163"/>
      <c r="UYO299" s="163"/>
      <c r="UYP299" s="579"/>
      <c r="UYQ299" s="581"/>
      <c r="UYR299" s="163"/>
      <c r="UYS299" s="163"/>
      <c r="UYT299" s="579"/>
      <c r="UYU299" s="581"/>
      <c r="UYV299" s="163"/>
      <c r="UYW299" s="163"/>
      <c r="UYX299" s="579"/>
      <c r="UYY299" s="581"/>
      <c r="UYZ299" s="163"/>
      <c r="UZA299" s="163"/>
      <c r="UZB299" s="579"/>
      <c r="UZC299" s="581"/>
      <c r="UZD299" s="163"/>
      <c r="UZE299" s="163"/>
      <c r="UZF299" s="579"/>
      <c r="UZG299" s="581"/>
      <c r="UZH299" s="163"/>
      <c r="UZI299" s="163"/>
      <c r="UZJ299" s="579"/>
      <c r="UZK299" s="581"/>
      <c r="UZL299" s="163"/>
      <c r="UZM299" s="163"/>
      <c r="UZN299" s="579"/>
      <c r="UZO299" s="581"/>
      <c r="UZP299" s="163"/>
      <c r="UZQ299" s="163"/>
      <c r="UZR299" s="579"/>
      <c r="UZS299" s="581"/>
      <c r="UZT299" s="163"/>
      <c r="UZU299" s="163"/>
      <c r="UZV299" s="579"/>
      <c r="UZW299" s="581"/>
      <c r="UZX299" s="163"/>
      <c r="UZY299" s="163"/>
      <c r="UZZ299" s="579"/>
      <c r="VAA299" s="581"/>
      <c r="VAB299" s="163"/>
      <c r="VAC299" s="163"/>
      <c r="VAD299" s="579"/>
      <c r="VAE299" s="581"/>
      <c r="VAF299" s="163"/>
      <c r="VAG299" s="163"/>
      <c r="VAH299" s="579"/>
      <c r="VAI299" s="581"/>
      <c r="VAJ299" s="163"/>
      <c r="VAK299" s="163"/>
      <c r="VAL299" s="579"/>
      <c r="VAM299" s="581"/>
      <c r="VAN299" s="163"/>
      <c r="VAO299" s="163"/>
      <c r="VAP299" s="579"/>
      <c r="VAQ299" s="581"/>
      <c r="VAR299" s="163"/>
      <c r="VAS299" s="163"/>
      <c r="VAT299" s="579"/>
      <c r="VAU299" s="581"/>
      <c r="VAV299" s="163"/>
      <c r="VAW299" s="163"/>
      <c r="VAX299" s="579"/>
      <c r="VAY299" s="581"/>
      <c r="VAZ299" s="163"/>
      <c r="VBA299" s="163"/>
      <c r="VBB299" s="579"/>
      <c r="VBC299" s="581"/>
      <c r="VBD299" s="163"/>
      <c r="VBE299" s="163"/>
      <c r="VBF299" s="579"/>
      <c r="VBG299" s="581"/>
      <c r="VBH299" s="163"/>
      <c r="VBI299" s="163"/>
      <c r="VBJ299" s="579"/>
      <c r="VBK299" s="581"/>
      <c r="VBL299" s="163"/>
      <c r="VBM299" s="163"/>
      <c r="VBN299" s="579"/>
      <c r="VBO299" s="581"/>
      <c r="VBP299" s="163"/>
      <c r="VBQ299" s="163"/>
      <c r="VBR299" s="579"/>
      <c r="VBS299" s="581"/>
      <c r="VBT299" s="163"/>
      <c r="VBU299" s="163"/>
      <c r="VBV299" s="579"/>
      <c r="VBW299" s="581"/>
      <c r="VBX299" s="163"/>
      <c r="VBY299" s="163"/>
      <c r="VBZ299" s="579"/>
      <c r="VCA299" s="581"/>
      <c r="VCB299" s="163"/>
      <c r="VCC299" s="163"/>
      <c r="VCD299" s="579"/>
      <c r="VCE299" s="581"/>
      <c r="VCF299" s="163"/>
      <c r="VCG299" s="163"/>
      <c r="VCH299" s="579"/>
      <c r="VCI299" s="581"/>
      <c r="VCJ299" s="163"/>
      <c r="VCK299" s="163"/>
      <c r="VCL299" s="579"/>
      <c r="VCM299" s="581"/>
      <c r="VCN299" s="163"/>
      <c r="VCO299" s="163"/>
      <c r="VCP299" s="579"/>
      <c r="VCQ299" s="581"/>
      <c r="VCR299" s="163"/>
      <c r="VCS299" s="163"/>
      <c r="VCT299" s="579"/>
      <c r="VCU299" s="581"/>
      <c r="VCV299" s="163"/>
      <c r="VCW299" s="163"/>
      <c r="VCX299" s="579"/>
      <c r="VCY299" s="581"/>
      <c r="VCZ299" s="163"/>
      <c r="VDA299" s="163"/>
      <c r="VDB299" s="579"/>
      <c r="VDC299" s="581"/>
      <c r="VDD299" s="163"/>
      <c r="VDE299" s="163"/>
      <c r="VDF299" s="579"/>
      <c r="VDG299" s="581"/>
      <c r="VDH299" s="163"/>
      <c r="VDI299" s="163"/>
      <c r="VDJ299" s="579"/>
      <c r="VDK299" s="581"/>
      <c r="VDL299" s="163"/>
      <c r="VDM299" s="163"/>
      <c r="VDN299" s="579"/>
      <c r="VDO299" s="581"/>
      <c r="VDP299" s="163"/>
      <c r="VDQ299" s="163"/>
      <c r="VDR299" s="579"/>
      <c r="VDS299" s="581"/>
      <c r="VDT299" s="163"/>
      <c r="VDU299" s="163"/>
      <c r="VDV299" s="579"/>
      <c r="VDW299" s="581"/>
      <c r="VDX299" s="163"/>
      <c r="VDY299" s="163"/>
      <c r="VDZ299" s="579"/>
      <c r="VEA299" s="581"/>
      <c r="VEB299" s="163"/>
      <c r="VEC299" s="163"/>
      <c r="VED299" s="579"/>
      <c r="VEE299" s="581"/>
      <c r="VEF299" s="163"/>
      <c r="VEG299" s="163"/>
      <c r="VEH299" s="579"/>
      <c r="VEI299" s="581"/>
      <c r="VEJ299" s="163"/>
      <c r="VEK299" s="163"/>
      <c r="VEL299" s="579"/>
      <c r="VEM299" s="581"/>
      <c r="VEN299" s="163"/>
      <c r="VEO299" s="163"/>
      <c r="VEP299" s="579"/>
      <c r="VEQ299" s="581"/>
      <c r="VER299" s="163"/>
      <c r="VES299" s="163"/>
      <c r="VET299" s="579"/>
      <c r="VEU299" s="581"/>
      <c r="VEV299" s="163"/>
      <c r="VEW299" s="163"/>
      <c r="VEX299" s="579"/>
      <c r="VEY299" s="581"/>
      <c r="VEZ299" s="163"/>
      <c r="VFA299" s="163"/>
      <c r="VFB299" s="579"/>
      <c r="VFC299" s="581"/>
      <c r="VFD299" s="163"/>
      <c r="VFE299" s="163"/>
      <c r="VFF299" s="579"/>
      <c r="VFG299" s="581"/>
      <c r="VFH299" s="163"/>
      <c r="VFI299" s="163"/>
      <c r="VFJ299" s="579"/>
      <c r="VFK299" s="581"/>
      <c r="VFL299" s="163"/>
      <c r="VFM299" s="163"/>
      <c r="VFN299" s="579"/>
      <c r="VFO299" s="581"/>
      <c r="VFP299" s="163"/>
      <c r="VFQ299" s="163"/>
      <c r="VFR299" s="579"/>
      <c r="VFS299" s="581"/>
      <c r="VFT299" s="163"/>
      <c r="VFU299" s="163"/>
      <c r="VFV299" s="579"/>
      <c r="VFW299" s="581"/>
      <c r="VFX299" s="163"/>
      <c r="VFY299" s="163"/>
      <c r="VFZ299" s="579"/>
      <c r="VGA299" s="581"/>
      <c r="VGB299" s="163"/>
      <c r="VGC299" s="163"/>
      <c r="VGD299" s="579"/>
      <c r="VGE299" s="581"/>
      <c r="VGF299" s="163"/>
      <c r="VGG299" s="163"/>
      <c r="VGH299" s="579"/>
      <c r="VGI299" s="581"/>
      <c r="VGJ299" s="163"/>
      <c r="VGK299" s="163"/>
      <c r="VGL299" s="579"/>
      <c r="VGM299" s="581"/>
      <c r="VGN299" s="163"/>
      <c r="VGO299" s="163"/>
      <c r="VGP299" s="579"/>
      <c r="VGQ299" s="581"/>
      <c r="VGR299" s="163"/>
      <c r="VGS299" s="163"/>
      <c r="VGT299" s="579"/>
      <c r="VGU299" s="581"/>
      <c r="VGV299" s="163"/>
      <c r="VGW299" s="163"/>
      <c r="VGX299" s="579"/>
      <c r="VGY299" s="581"/>
      <c r="VGZ299" s="163"/>
      <c r="VHA299" s="163"/>
      <c r="VHB299" s="579"/>
      <c r="VHC299" s="581"/>
      <c r="VHD299" s="163"/>
      <c r="VHE299" s="163"/>
      <c r="VHF299" s="579"/>
      <c r="VHG299" s="581"/>
      <c r="VHH299" s="163"/>
      <c r="VHI299" s="163"/>
      <c r="VHJ299" s="579"/>
      <c r="VHK299" s="581"/>
      <c r="VHL299" s="163"/>
      <c r="VHM299" s="163"/>
      <c r="VHN299" s="579"/>
      <c r="VHO299" s="581"/>
      <c r="VHP299" s="163"/>
      <c r="VHQ299" s="163"/>
      <c r="VHR299" s="579"/>
      <c r="VHS299" s="581"/>
      <c r="VHT299" s="163"/>
      <c r="VHU299" s="163"/>
      <c r="VHV299" s="579"/>
      <c r="VHW299" s="581"/>
      <c r="VHX299" s="163"/>
      <c r="VHY299" s="163"/>
      <c r="VHZ299" s="579"/>
      <c r="VIA299" s="581"/>
      <c r="VIB299" s="163"/>
      <c r="VIC299" s="163"/>
      <c r="VID299" s="579"/>
      <c r="VIE299" s="581"/>
      <c r="VIF299" s="163"/>
      <c r="VIG299" s="163"/>
      <c r="VIH299" s="579"/>
      <c r="VII299" s="581"/>
      <c r="VIJ299" s="163"/>
      <c r="VIK299" s="163"/>
      <c r="VIL299" s="579"/>
      <c r="VIM299" s="581"/>
      <c r="VIN299" s="163"/>
      <c r="VIO299" s="163"/>
      <c r="VIP299" s="579"/>
      <c r="VIQ299" s="581"/>
      <c r="VIR299" s="163"/>
      <c r="VIS299" s="163"/>
      <c r="VIT299" s="579"/>
      <c r="VIU299" s="581"/>
      <c r="VIV299" s="163"/>
      <c r="VIW299" s="163"/>
      <c r="VIX299" s="579"/>
      <c r="VIY299" s="581"/>
      <c r="VIZ299" s="163"/>
      <c r="VJA299" s="163"/>
      <c r="VJB299" s="579"/>
      <c r="VJC299" s="581"/>
      <c r="VJD299" s="163"/>
      <c r="VJE299" s="163"/>
      <c r="VJF299" s="579"/>
      <c r="VJG299" s="581"/>
      <c r="VJH299" s="163"/>
      <c r="VJI299" s="163"/>
      <c r="VJJ299" s="579"/>
      <c r="VJK299" s="581"/>
      <c r="VJL299" s="163"/>
      <c r="VJM299" s="163"/>
      <c r="VJN299" s="579"/>
      <c r="VJO299" s="581"/>
      <c r="VJP299" s="163"/>
      <c r="VJQ299" s="163"/>
      <c r="VJR299" s="579"/>
      <c r="VJS299" s="581"/>
      <c r="VJT299" s="163"/>
      <c r="VJU299" s="163"/>
      <c r="VJV299" s="579"/>
      <c r="VJW299" s="581"/>
      <c r="VJX299" s="163"/>
      <c r="VJY299" s="163"/>
      <c r="VJZ299" s="579"/>
      <c r="VKA299" s="581"/>
      <c r="VKB299" s="163"/>
      <c r="VKC299" s="163"/>
      <c r="VKD299" s="579"/>
      <c r="VKE299" s="581"/>
      <c r="VKF299" s="163"/>
      <c r="VKG299" s="163"/>
      <c r="VKH299" s="579"/>
      <c r="VKI299" s="581"/>
      <c r="VKJ299" s="163"/>
      <c r="VKK299" s="163"/>
      <c r="VKL299" s="579"/>
      <c r="VKM299" s="581"/>
      <c r="VKN299" s="163"/>
      <c r="VKO299" s="163"/>
      <c r="VKP299" s="579"/>
      <c r="VKQ299" s="581"/>
      <c r="VKR299" s="163"/>
      <c r="VKS299" s="163"/>
      <c r="VKT299" s="579"/>
      <c r="VKU299" s="581"/>
      <c r="VKV299" s="163"/>
      <c r="VKW299" s="163"/>
      <c r="VKX299" s="579"/>
      <c r="VKY299" s="581"/>
      <c r="VKZ299" s="163"/>
      <c r="VLA299" s="163"/>
      <c r="VLB299" s="579"/>
      <c r="VLC299" s="581"/>
      <c r="VLD299" s="163"/>
      <c r="VLE299" s="163"/>
      <c r="VLF299" s="579"/>
      <c r="VLG299" s="581"/>
      <c r="VLH299" s="163"/>
      <c r="VLI299" s="163"/>
      <c r="VLJ299" s="579"/>
      <c r="VLK299" s="581"/>
      <c r="VLL299" s="163"/>
      <c r="VLM299" s="163"/>
      <c r="VLN299" s="579"/>
      <c r="VLO299" s="581"/>
      <c r="VLP299" s="163"/>
      <c r="VLQ299" s="163"/>
      <c r="VLR299" s="579"/>
      <c r="VLS299" s="581"/>
      <c r="VLT299" s="163"/>
      <c r="VLU299" s="163"/>
      <c r="VLV299" s="579"/>
      <c r="VLW299" s="581"/>
      <c r="VLX299" s="163"/>
      <c r="VLY299" s="163"/>
      <c r="VLZ299" s="579"/>
      <c r="VMA299" s="581"/>
      <c r="VMB299" s="163"/>
      <c r="VMC299" s="163"/>
      <c r="VMD299" s="579"/>
      <c r="VME299" s="581"/>
      <c r="VMF299" s="163"/>
      <c r="VMG299" s="163"/>
      <c r="VMH299" s="579"/>
      <c r="VMI299" s="581"/>
      <c r="VMJ299" s="163"/>
      <c r="VMK299" s="163"/>
      <c r="VML299" s="579"/>
      <c r="VMM299" s="581"/>
      <c r="VMN299" s="163"/>
      <c r="VMO299" s="163"/>
      <c r="VMP299" s="579"/>
      <c r="VMQ299" s="581"/>
      <c r="VMR299" s="163"/>
      <c r="VMS299" s="163"/>
      <c r="VMT299" s="579"/>
      <c r="VMU299" s="581"/>
      <c r="VMV299" s="163"/>
      <c r="VMW299" s="163"/>
      <c r="VMX299" s="579"/>
      <c r="VMY299" s="581"/>
      <c r="VMZ299" s="163"/>
      <c r="VNA299" s="163"/>
      <c r="VNB299" s="579"/>
      <c r="VNC299" s="581"/>
      <c r="VND299" s="163"/>
      <c r="VNE299" s="163"/>
      <c r="VNF299" s="579"/>
      <c r="VNG299" s="581"/>
      <c r="VNH299" s="163"/>
      <c r="VNI299" s="163"/>
      <c r="VNJ299" s="579"/>
      <c r="VNK299" s="581"/>
      <c r="VNL299" s="163"/>
      <c r="VNM299" s="163"/>
      <c r="VNN299" s="579"/>
      <c r="VNO299" s="581"/>
      <c r="VNP299" s="163"/>
      <c r="VNQ299" s="163"/>
      <c r="VNR299" s="579"/>
      <c r="VNS299" s="581"/>
      <c r="VNT299" s="163"/>
      <c r="VNU299" s="163"/>
      <c r="VNV299" s="579"/>
      <c r="VNW299" s="581"/>
      <c r="VNX299" s="163"/>
      <c r="VNY299" s="163"/>
      <c r="VNZ299" s="579"/>
      <c r="VOA299" s="581"/>
      <c r="VOB299" s="163"/>
      <c r="VOC299" s="163"/>
      <c r="VOD299" s="579"/>
      <c r="VOE299" s="581"/>
      <c r="VOF299" s="163"/>
      <c r="VOG299" s="163"/>
      <c r="VOH299" s="579"/>
      <c r="VOI299" s="581"/>
      <c r="VOJ299" s="163"/>
      <c r="VOK299" s="163"/>
      <c r="VOL299" s="579"/>
      <c r="VOM299" s="581"/>
      <c r="VON299" s="163"/>
      <c r="VOO299" s="163"/>
      <c r="VOP299" s="579"/>
      <c r="VOQ299" s="581"/>
      <c r="VOR299" s="163"/>
      <c r="VOS299" s="163"/>
      <c r="VOT299" s="579"/>
      <c r="VOU299" s="581"/>
      <c r="VOV299" s="163"/>
      <c r="VOW299" s="163"/>
      <c r="VOX299" s="579"/>
      <c r="VOY299" s="581"/>
      <c r="VOZ299" s="163"/>
      <c r="VPA299" s="163"/>
      <c r="VPB299" s="579"/>
      <c r="VPC299" s="581"/>
      <c r="VPD299" s="163"/>
      <c r="VPE299" s="163"/>
      <c r="VPF299" s="579"/>
      <c r="VPG299" s="581"/>
      <c r="VPH299" s="163"/>
      <c r="VPI299" s="163"/>
      <c r="VPJ299" s="579"/>
      <c r="VPK299" s="581"/>
      <c r="VPL299" s="163"/>
      <c r="VPM299" s="163"/>
      <c r="VPN299" s="579"/>
      <c r="VPO299" s="581"/>
      <c r="VPP299" s="163"/>
      <c r="VPQ299" s="163"/>
      <c r="VPR299" s="579"/>
      <c r="VPS299" s="581"/>
      <c r="VPT299" s="163"/>
      <c r="VPU299" s="163"/>
      <c r="VPV299" s="579"/>
      <c r="VPW299" s="581"/>
      <c r="VPX299" s="163"/>
      <c r="VPY299" s="163"/>
      <c r="VPZ299" s="579"/>
      <c r="VQA299" s="581"/>
      <c r="VQB299" s="163"/>
      <c r="VQC299" s="163"/>
      <c r="VQD299" s="579"/>
      <c r="VQE299" s="581"/>
      <c r="VQF299" s="163"/>
      <c r="VQG299" s="163"/>
      <c r="VQH299" s="579"/>
      <c r="VQI299" s="581"/>
      <c r="VQJ299" s="163"/>
      <c r="VQK299" s="163"/>
      <c r="VQL299" s="579"/>
      <c r="VQM299" s="581"/>
      <c r="VQN299" s="163"/>
      <c r="VQO299" s="163"/>
      <c r="VQP299" s="579"/>
      <c r="VQQ299" s="581"/>
      <c r="VQR299" s="163"/>
      <c r="VQS299" s="163"/>
      <c r="VQT299" s="579"/>
      <c r="VQU299" s="581"/>
      <c r="VQV299" s="163"/>
      <c r="VQW299" s="163"/>
      <c r="VQX299" s="579"/>
      <c r="VQY299" s="581"/>
      <c r="VQZ299" s="163"/>
      <c r="VRA299" s="163"/>
      <c r="VRB299" s="579"/>
      <c r="VRC299" s="581"/>
      <c r="VRD299" s="163"/>
      <c r="VRE299" s="163"/>
      <c r="VRF299" s="579"/>
      <c r="VRG299" s="581"/>
      <c r="VRH299" s="163"/>
      <c r="VRI299" s="163"/>
      <c r="VRJ299" s="579"/>
      <c r="VRK299" s="581"/>
      <c r="VRL299" s="163"/>
      <c r="VRM299" s="163"/>
      <c r="VRN299" s="579"/>
      <c r="VRO299" s="581"/>
      <c r="VRP299" s="163"/>
      <c r="VRQ299" s="163"/>
      <c r="VRR299" s="579"/>
      <c r="VRS299" s="581"/>
      <c r="VRT299" s="163"/>
      <c r="VRU299" s="163"/>
      <c r="VRV299" s="579"/>
      <c r="VRW299" s="581"/>
      <c r="VRX299" s="163"/>
      <c r="VRY299" s="163"/>
      <c r="VRZ299" s="579"/>
      <c r="VSA299" s="581"/>
      <c r="VSB299" s="163"/>
      <c r="VSC299" s="163"/>
      <c r="VSD299" s="579"/>
      <c r="VSE299" s="581"/>
      <c r="VSF299" s="163"/>
      <c r="VSG299" s="163"/>
      <c r="VSH299" s="579"/>
      <c r="VSI299" s="581"/>
      <c r="VSJ299" s="163"/>
      <c r="VSK299" s="163"/>
      <c r="VSL299" s="579"/>
      <c r="VSM299" s="581"/>
      <c r="VSN299" s="163"/>
      <c r="VSO299" s="163"/>
      <c r="VSP299" s="579"/>
      <c r="VSQ299" s="581"/>
      <c r="VSR299" s="163"/>
      <c r="VSS299" s="163"/>
      <c r="VST299" s="579"/>
      <c r="VSU299" s="581"/>
      <c r="VSV299" s="163"/>
      <c r="VSW299" s="163"/>
      <c r="VSX299" s="579"/>
      <c r="VSY299" s="581"/>
      <c r="VSZ299" s="163"/>
      <c r="VTA299" s="163"/>
      <c r="VTB299" s="579"/>
      <c r="VTC299" s="581"/>
      <c r="VTD299" s="163"/>
      <c r="VTE299" s="163"/>
      <c r="VTF299" s="579"/>
      <c r="VTG299" s="581"/>
      <c r="VTH299" s="163"/>
      <c r="VTI299" s="163"/>
      <c r="VTJ299" s="579"/>
      <c r="VTK299" s="581"/>
      <c r="VTL299" s="163"/>
      <c r="VTM299" s="163"/>
      <c r="VTN299" s="579"/>
      <c r="VTO299" s="581"/>
      <c r="VTP299" s="163"/>
      <c r="VTQ299" s="163"/>
      <c r="VTR299" s="579"/>
      <c r="VTS299" s="581"/>
      <c r="VTT299" s="163"/>
      <c r="VTU299" s="163"/>
      <c r="VTV299" s="579"/>
      <c r="VTW299" s="581"/>
      <c r="VTX299" s="163"/>
      <c r="VTY299" s="163"/>
      <c r="VTZ299" s="579"/>
      <c r="VUA299" s="581"/>
      <c r="VUB299" s="163"/>
      <c r="VUC299" s="163"/>
      <c r="VUD299" s="579"/>
      <c r="VUE299" s="581"/>
      <c r="VUF299" s="163"/>
      <c r="VUG299" s="163"/>
      <c r="VUH299" s="579"/>
      <c r="VUI299" s="581"/>
      <c r="VUJ299" s="163"/>
      <c r="VUK299" s="163"/>
      <c r="VUL299" s="579"/>
      <c r="VUM299" s="581"/>
      <c r="VUN299" s="163"/>
      <c r="VUO299" s="163"/>
      <c r="VUP299" s="579"/>
      <c r="VUQ299" s="581"/>
      <c r="VUR299" s="163"/>
      <c r="VUS299" s="163"/>
      <c r="VUT299" s="579"/>
      <c r="VUU299" s="581"/>
      <c r="VUV299" s="163"/>
      <c r="VUW299" s="163"/>
      <c r="VUX299" s="579"/>
      <c r="VUY299" s="581"/>
      <c r="VUZ299" s="163"/>
      <c r="VVA299" s="163"/>
      <c r="VVB299" s="579"/>
      <c r="VVC299" s="581"/>
      <c r="VVD299" s="163"/>
      <c r="VVE299" s="163"/>
      <c r="VVF299" s="579"/>
      <c r="VVG299" s="581"/>
      <c r="VVH299" s="163"/>
      <c r="VVI299" s="163"/>
      <c r="VVJ299" s="579"/>
      <c r="VVK299" s="581"/>
      <c r="VVL299" s="163"/>
      <c r="VVM299" s="163"/>
      <c r="VVN299" s="579"/>
      <c r="VVO299" s="581"/>
      <c r="VVP299" s="163"/>
      <c r="VVQ299" s="163"/>
      <c r="VVR299" s="579"/>
      <c r="VVS299" s="581"/>
      <c r="VVT299" s="163"/>
      <c r="VVU299" s="163"/>
      <c r="VVV299" s="579"/>
      <c r="VVW299" s="581"/>
      <c r="VVX299" s="163"/>
      <c r="VVY299" s="163"/>
      <c r="VVZ299" s="579"/>
      <c r="VWA299" s="581"/>
      <c r="VWB299" s="163"/>
      <c r="VWC299" s="163"/>
      <c r="VWD299" s="579"/>
      <c r="VWE299" s="581"/>
      <c r="VWF299" s="163"/>
      <c r="VWG299" s="163"/>
      <c r="VWH299" s="579"/>
      <c r="VWI299" s="581"/>
      <c r="VWJ299" s="163"/>
      <c r="VWK299" s="163"/>
      <c r="VWL299" s="579"/>
      <c r="VWM299" s="581"/>
      <c r="VWN299" s="163"/>
      <c r="VWO299" s="163"/>
      <c r="VWP299" s="579"/>
      <c r="VWQ299" s="581"/>
      <c r="VWR299" s="163"/>
      <c r="VWS299" s="163"/>
      <c r="VWT299" s="579"/>
      <c r="VWU299" s="581"/>
      <c r="VWV299" s="163"/>
      <c r="VWW299" s="163"/>
      <c r="VWX299" s="579"/>
      <c r="VWY299" s="581"/>
      <c r="VWZ299" s="163"/>
      <c r="VXA299" s="163"/>
      <c r="VXB299" s="579"/>
      <c r="VXC299" s="581"/>
      <c r="VXD299" s="163"/>
      <c r="VXE299" s="163"/>
      <c r="VXF299" s="579"/>
      <c r="VXG299" s="581"/>
      <c r="VXH299" s="163"/>
      <c r="VXI299" s="163"/>
      <c r="VXJ299" s="579"/>
      <c r="VXK299" s="581"/>
      <c r="VXL299" s="163"/>
      <c r="VXM299" s="163"/>
      <c r="VXN299" s="579"/>
      <c r="VXO299" s="581"/>
      <c r="VXP299" s="163"/>
      <c r="VXQ299" s="163"/>
      <c r="VXR299" s="579"/>
      <c r="VXS299" s="581"/>
      <c r="VXT299" s="163"/>
      <c r="VXU299" s="163"/>
      <c r="VXV299" s="579"/>
      <c r="VXW299" s="581"/>
      <c r="VXX299" s="163"/>
      <c r="VXY299" s="163"/>
      <c r="VXZ299" s="579"/>
      <c r="VYA299" s="581"/>
      <c r="VYB299" s="163"/>
      <c r="VYC299" s="163"/>
      <c r="VYD299" s="579"/>
      <c r="VYE299" s="581"/>
      <c r="VYF299" s="163"/>
      <c r="VYG299" s="163"/>
      <c r="VYH299" s="579"/>
      <c r="VYI299" s="581"/>
      <c r="VYJ299" s="163"/>
      <c r="VYK299" s="163"/>
      <c r="VYL299" s="579"/>
      <c r="VYM299" s="581"/>
      <c r="VYN299" s="163"/>
      <c r="VYO299" s="163"/>
      <c r="VYP299" s="579"/>
      <c r="VYQ299" s="581"/>
      <c r="VYR299" s="163"/>
      <c r="VYS299" s="163"/>
      <c r="VYT299" s="579"/>
      <c r="VYU299" s="581"/>
      <c r="VYV299" s="163"/>
      <c r="VYW299" s="163"/>
      <c r="VYX299" s="579"/>
      <c r="VYY299" s="581"/>
      <c r="VYZ299" s="163"/>
      <c r="VZA299" s="163"/>
      <c r="VZB299" s="579"/>
      <c r="VZC299" s="581"/>
      <c r="VZD299" s="163"/>
      <c r="VZE299" s="163"/>
      <c r="VZF299" s="579"/>
      <c r="VZG299" s="581"/>
      <c r="VZH299" s="163"/>
      <c r="VZI299" s="163"/>
      <c r="VZJ299" s="579"/>
      <c r="VZK299" s="581"/>
      <c r="VZL299" s="163"/>
      <c r="VZM299" s="163"/>
      <c r="VZN299" s="579"/>
      <c r="VZO299" s="581"/>
      <c r="VZP299" s="163"/>
      <c r="VZQ299" s="163"/>
      <c r="VZR299" s="579"/>
      <c r="VZS299" s="581"/>
      <c r="VZT299" s="163"/>
      <c r="VZU299" s="163"/>
      <c r="VZV299" s="579"/>
      <c r="VZW299" s="581"/>
      <c r="VZX299" s="163"/>
      <c r="VZY299" s="163"/>
      <c r="VZZ299" s="579"/>
      <c r="WAA299" s="581"/>
      <c r="WAB299" s="163"/>
      <c r="WAC299" s="163"/>
      <c r="WAD299" s="579"/>
      <c r="WAE299" s="581"/>
      <c r="WAF299" s="163"/>
      <c r="WAG299" s="163"/>
      <c r="WAH299" s="579"/>
      <c r="WAI299" s="581"/>
      <c r="WAJ299" s="163"/>
      <c r="WAK299" s="163"/>
      <c r="WAL299" s="579"/>
      <c r="WAM299" s="581"/>
      <c r="WAN299" s="163"/>
      <c r="WAO299" s="163"/>
      <c r="WAP299" s="579"/>
      <c r="WAQ299" s="581"/>
      <c r="WAR299" s="163"/>
      <c r="WAS299" s="163"/>
      <c r="WAT299" s="579"/>
      <c r="WAU299" s="581"/>
      <c r="WAV299" s="163"/>
      <c r="WAW299" s="163"/>
      <c r="WAX299" s="579"/>
      <c r="WAY299" s="581"/>
      <c r="WAZ299" s="163"/>
      <c r="WBA299" s="163"/>
      <c r="WBB299" s="579"/>
      <c r="WBC299" s="581"/>
      <c r="WBD299" s="163"/>
      <c r="WBE299" s="163"/>
      <c r="WBF299" s="579"/>
      <c r="WBG299" s="581"/>
      <c r="WBH299" s="163"/>
      <c r="WBI299" s="163"/>
      <c r="WBJ299" s="579"/>
      <c r="WBK299" s="581"/>
      <c r="WBL299" s="163"/>
      <c r="WBM299" s="163"/>
      <c r="WBN299" s="579"/>
      <c r="WBO299" s="581"/>
      <c r="WBP299" s="163"/>
      <c r="WBQ299" s="163"/>
      <c r="WBR299" s="579"/>
      <c r="WBS299" s="581"/>
      <c r="WBT299" s="163"/>
      <c r="WBU299" s="163"/>
      <c r="WBV299" s="579"/>
      <c r="WBW299" s="581"/>
      <c r="WBX299" s="163"/>
      <c r="WBY299" s="163"/>
      <c r="WBZ299" s="579"/>
      <c r="WCA299" s="581"/>
      <c r="WCB299" s="163"/>
      <c r="WCC299" s="163"/>
      <c r="WCD299" s="579"/>
      <c r="WCE299" s="581"/>
      <c r="WCF299" s="163"/>
      <c r="WCG299" s="163"/>
      <c r="WCH299" s="579"/>
      <c r="WCI299" s="581"/>
      <c r="WCJ299" s="163"/>
      <c r="WCK299" s="163"/>
      <c r="WCL299" s="579"/>
      <c r="WCM299" s="581"/>
      <c r="WCN299" s="163"/>
      <c r="WCO299" s="163"/>
      <c r="WCP299" s="579"/>
      <c r="WCQ299" s="581"/>
      <c r="WCR299" s="163"/>
      <c r="WCS299" s="163"/>
      <c r="WCT299" s="579"/>
      <c r="WCU299" s="581"/>
      <c r="WCV299" s="163"/>
      <c r="WCW299" s="163"/>
      <c r="WCX299" s="579"/>
      <c r="WCY299" s="581"/>
      <c r="WCZ299" s="163"/>
      <c r="WDA299" s="163"/>
      <c r="WDB299" s="579"/>
      <c r="WDC299" s="581"/>
      <c r="WDD299" s="163"/>
      <c r="WDE299" s="163"/>
      <c r="WDF299" s="579"/>
      <c r="WDG299" s="581"/>
      <c r="WDH299" s="163"/>
      <c r="WDI299" s="163"/>
      <c r="WDJ299" s="579"/>
      <c r="WDK299" s="581"/>
      <c r="WDL299" s="163"/>
      <c r="WDM299" s="163"/>
      <c r="WDN299" s="579"/>
      <c r="WDO299" s="581"/>
      <c r="WDP299" s="163"/>
      <c r="WDQ299" s="163"/>
      <c r="WDR299" s="579"/>
      <c r="WDS299" s="581"/>
      <c r="WDT299" s="163"/>
      <c r="WDU299" s="163"/>
      <c r="WDV299" s="579"/>
      <c r="WDW299" s="581"/>
      <c r="WDX299" s="163"/>
      <c r="WDY299" s="163"/>
      <c r="WDZ299" s="579"/>
      <c r="WEA299" s="581"/>
      <c r="WEB299" s="163"/>
      <c r="WEC299" s="163"/>
      <c r="WED299" s="579"/>
      <c r="WEE299" s="581"/>
      <c r="WEF299" s="163"/>
      <c r="WEG299" s="163"/>
      <c r="WEH299" s="579"/>
      <c r="WEI299" s="581"/>
      <c r="WEJ299" s="163"/>
      <c r="WEK299" s="163"/>
      <c r="WEL299" s="579"/>
      <c r="WEM299" s="581"/>
      <c r="WEN299" s="163"/>
      <c r="WEO299" s="163"/>
      <c r="WEP299" s="579"/>
      <c r="WEQ299" s="581"/>
      <c r="WER299" s="163"/>
      <c r="WES299" s="163"/>
      <c r="WET299" s="579"/>
      <c r="WEU299" s="581"/>
      <c r="WEV299" s="163"/>
      <c r="WEW299" s="163"/>
      <c r="WEX299" s="579"/>
      <c r="WEY299" s="581"/>
      <c r="WEZ299" s="163"/>
      <c r="WFA299" s="163"/>
      <c r="WFB299" s="579"/>
      <c r="WFC299" s="581"/>
      <c r="WFD299" s="163"/>
      <c r="WFE299" s="163"/>
      <c r="WFF299" s="579"/>
      <c r="WFG299" s="581"/>
      <c r="WFH299" s="163"/>
      <c r="WFI299" s="163"/>
      <c r="WFJ299" s="579"/>
      <c r="WFK299" s="581"/>
      <c r="WFL299" s="163"/>
      <c r="WFM299" s="163"/>
      <c r="WFN299" s="579"/>
      <c r="WFO299" s="581"/>
      <c r="WFP299" s="163"/>
      <c r="WFQ299" s="163"/>
      <c r="WFR299" s="579"/>
      <c r="WFS299" s="581"/>
      <c r="WFT299" s="163"/>
      <c r="WFU299" s="163"/>
      <c r="WFV299" s="579"/>
      <c r="WFW299" s="581"/>
      <c r="WFX299" s="163"/>
      <c r="WFY299" s="163"/>
      <c r="WFZ299" s="579"/>
      <c r="WGA299" s="581"/>
      <c r="WGB299" s="163"/>
      <c r="WGC299" s="163"/>
      <c r="WGD299" s="579"/>
      <c r="WGE299" s="581"/>
      <c r="WGF299" s="163"/>
      <c r="WGG299" s="163"/>
      <c r="WGH299" s="579"/>
      <c r="WGI299" s="581"/>
      <c r="WGJ299" s="163"/>
      <c r="WGK299" s="163"/>
      <c r="WGL299" s="579"/>
      <c r="WGM299" s="581"/>
      <c r="WGN299" s="163"/>
      <c r="WGO299" s="163"/>
      <c r="WGP299" s="579"/>
      <c r="WGQ299" s="581"/>
      <c r="WGR299" s="163"/>
      <c r="WGS299" s="163"/>
      <c r="WGT299" s="579"/>
      <c r="WGU299" s="581"/>
      <c r="WGV299" s="163"/>
      <c r="WGW299" s="163"/>
      <c r="WGX299" s="579"/>
      <c r="WGY299" s="581"/>
      <c r="WGZ299" s="163"/>
      <c r="WHA299" s="163"/>
      <c r="WHB299" s="579"/>
      <c r="WHC299" s="581"/>
      <c r="WHD299" s="163"/>
      <c r="WHE299" s="163"/>
      <c r="WHF299" s="579"/>
      <c r="WHG299" s="581"/>
      <c r="WHH299" s="163"/>
      <c r="WHI299" s="163"/>
      <c r="WHJ299" s="579"/>
      <c r="WHK299" s="581"/>
      <c r="WHL299" s="163"/>
      <c r="WHM299" s="163"/>
      <c r="WHN299" s="579"/>
      <c r="WHO299" s="581"/>
      <c r="WHP299" s="163"/>
      <c r="WHQ299" s="163"/>
      <c r="WHR299" s="579"/>
      <c r="WHS299" s="581"/>
      <c r="WHT299" s="163"/>
      <c r="WHU299" s="163"/>
      <c r="WHV299" s="579"/>
      <c r="WHW299" s="581"/>
      <c r="WHX299" s="163"/>
      <c r="WHY299" s="163"/>
      <c r="WHZ299" s="579"/>
      <c r="WIA299" s="581"/>
      <c r="WIB299" s="163"/>
      <c r="WIC299" s="163"/>
      <c r="WID299" s="579"/>
      <c r="WIE299" s="581"/>
      <c r="WIF299" s="163"/>
      <c r="WIG299" s="163"/>
      <c r="WIH299" s="579"/>
      <c r="WII299" s="581"/>
      <c r="WIJ299" s="163"/>
      <c r="WIK299" s="163"/>
      <c r="WIL299" s="579"/>
      <c r="WIM299" s="581"/>
      <c r="WIN299" s="163"/>
      <c r="WIO299" s="163"/>
      <c r="WIP299" s="579"/>
      <c r="WIQ299" s="581"/>
      <c r="WIR299" s="163"/>
      <c r="WIS299" s="163"/>
      <c r="WIT299" s="579"/>
      <c r="WIU299" s="581"/>
      <c r="WIV299" s="163"/>
      <c r="WIW299" s="163"/>
      <c r="WIX299" s="579"/>
      <c r="WIY299" s="581"/>
      <c r="WIZ299" s="163"/>
      <c r="WJA299" s="163"/>
      <c r="WJB299" s="579"/>
      <c r="WJC299" s="581"/>
      <c r="WJD299" s="163"/>
      <c r="WJE299" s="163"/>
      <c r="WJF299" s="579"/>
      <c r="WJG299" s="581"/>
      <c r="WJH299" s="163"/>
      <c r="WJI299" s="163"/>
      <c r="WJJ299" s="579"/>
      <c r="WJK299" s="581"/>
      <c r="WJL299" s="163"/>
      <c r="WJM299" s="163"/>
      <c r="WJN299" s="579"/>
      <c r="WJO299" s="581"/>
      <c r="WJP299" s="163"/>
      <c r="WJQ299" s="163"/>
      <c r="WJR299" s="579"/>
      <c r="WJS299" s="581"/>
      <c r="WJT299" s="163"/>
      <c r="WJU299" s="163"/>
      <c r="WJV299" s="579"/>
      <c r="WJW299" s="581"/>
      <c r="WJX299" s="163"/>
      <c r="WJY299" s="163"/>
      <c r="WJZ299" s="579"/>
      <c r="WKA299" s="581"/>
      <c r="WKB299" s="163"/>
      <c r="WKC299" s="163"/>
      <c r="WKD299" s="579"/>
      <c r="WKE299" s="581"/>
      <c r="WKF299" s="163"/>
      <c r="WKG299" s="163"/>
      <c r="WKH299" s="579"/>
      <c r="WKI299" s="581"/>
      <c r="WKJ299" s="163"/>
      <c r="WKK299" s="163"/>
      <c r="WKL299" s="579"/>
      <c r="WKM299" s="581"/>
      <c r="WKN299" s="163"/>
      <c r="WKO299" s="163"/>
      <c r="WKP299" s="579"/>
      <c r="WKQ299" s="581"/>
      <c r="WKR299" s="163"/>
      <c r="WKS299" s="163"/>
      <c r="WKT299" s="579"/>
      <c r="WKU299" s="581"/>
      <c r="WKV299" s="163"/>
      <c r="WKW299" s="163"/>
      <c r="WKX299" s="579"/>
      <c r="WKY299" s="581"/>
      <c r="WKZ299" s="163"/>
      <c r="WLA299" s="163"/>
      <c r="WLB299" s="579"/>
      <c r="WLC299" s="581"/>
      <c r="WLD299" s="163"/>
      <c r="WLE299" s="163"/>
      <c r="WLF299" s="579"/>
      <c r="WLG299" s="581"/>
      <c r="WLH299" s="163"/>
      <c r="WLI299" s="163"/>
      <c r="WLJ299" s="579"/>
      <c r="WLK299" s="581"/>
      <c r="WLL299" s="163"/>
      <c r="WLM299" s="163"/>
      <c r="WLN299" s="579"/>
      <c r="WLO299" s="581"/>
      <c r="WLP299" s="163"/>
      <c r="WLQ299" s="163"/>
      <c r="WLR299" s="579"/>
      <c r="WLS299" s="581"/>
      <c r="WLT299" s="163"/>
      <c r="WLU299" s="163"/>
      <c r="WLV299" s="579"/>
      <c r="WLW299" s="581"/>
      <c r="WLX299" s="163"/>
      <c r="WLY299" s="163"/>
      <c r="WLZ299" s="579"/>
      <c r="WMA299" s="581"/>
      <c r="WMB299" s="163"/>
      <c r="WMC299" s="163"/>
      <c r="WMD299" s="579"/>
      <c r="WME299" s="581"/>
      <c r="WMF299" s="163"/>
      <c r="WMG299" s="163"/>
      <c r="WMH299" s="579"/>
      <c r="WMI299" s="581"/>
      <c r="WMJ299" s="163"/>
      <c r="WMK299" s="163"/>
      <c r="WML299" s="579"/>
      <c r="WMM299" s="581"/>
      <c r="WMN299" s="163"/>
      <c r="WMO299" s="163"/>
      <c r="WMP299" s="579"/>
      <c r="WMQ299" s="581"/>
      <c r="WMR299" s="163"/>
      <c r="WMS299" s="163"/>
      <c r="WMT299" s="579"/>
      <c r="WMU299" s="581"/>
      <c r="WMV299" s="163"/>
      <c r="WMW299" s="163"/>
      <c r="WMX299" s="579"/>
      <c r="WMY299" s="581"/>
      <c r="WMZ299" s="163"/>
      <c r="WNA299" s="163"/>
      <c r="WNB299" s="579"/>
      <c r="WNC299" s="581"/>
      <c r="WND299" s="163"/>
      <c r="WNE299" s="163"/>
      <c r="WNF299" s="579"/>
      <c r="WNG299" s="581"/>
      <c r="WNH299" s="163"/>
      <c r="WNI299" s="163"/>
      <c r="WNJ299" s="579"/>
      <c r="WNK299" s="581"/>
      <c r="WNL299" s="163"/>
      <c r="WNM299" s="163"/>
      <c r="WNN299" s="579"/>
      <c r="WNO299" s="581"/>
      <c r="WNP299" s="163"/>
      <c r="WNQ299" s="163"/>
      <c r="WNR299" s="579"/>
      <c r="WNS299" s="581"/>
      <c r="WNT299" s="163"/>
      <c r="WNU299" s="163"/>
      <c r="WNV299" s="579"/>
      <c r="WNW299" s="581"/>
      <c r="WNX299" s="163"/>
      <c r="WNY299" s="163"/>
      <c r="WNZ299" s="579"/>
      <c r="WOA299" s="581"/>
      <c r="WOB299" s="163"/>
      <c r="WOC299" s="163"/>
      <c r="WOD299" s="579"/>
      <c r="WOE299" s="581"/>
      <c r="WOF299" s="163"/>
      <c r="WOG299" s="163"/>
      <c r="WOH299" s="579"/>
      <c r="WOI299" s="581"/>
      <c r="WOJ299" s="163"/>
      <c r="WOK299" s="163"/>
      <c r="WOL299" s="579"/>
      <c r="WOM299" s="581"/>
      <c r="WON299" s="163"/>
      <c r="WOO299" s="163"/>
      <c r="WOP299" s="579"/>
      <c r="WOQ299" s="581"/>
      <c r="WOR299" s="163"/>
      <c r="WOS299" s="163"/>
      <c r="WOT299" s="579"/>
      <c r="WOU299" s="581"/>
      <c r="WOV299" s="163"/>
      <c r="WOW299" s="163"/>
      <c r="WOX299" s="579"/>
      <c r="WOY299" s="581"/>
      <c r="WOZ299" s="163"/>
      <c r="WPA299" s="163"/>
      <c r="WPB299" s="579"/>
      <c r="WPC299" s="581"/>
      <c r="WPD299" s="163"/>
      <c r="WPE299" s="163"/>
      <c r="WPF299" s="579"/>
      <c r="WPG299" s="581"/>
      <c r="WPH299" s="163"/>
      <c r="WPI299" s="163"/>
      <c r="WPJ299" s="579"/>
      <c r="WPK299" s="581"/>
      <c r="WPL299" s="163"/>
      <c r="WPM299" s="163"/>
      <c r="WPN299" s="579"/>
      <c r="WPO299" s="581"/>
      <c r="WPP299" s="163"/>
      <c r="WPQ299" s="163"/>
      <c r="WPR299" s="579"/>
      <c r="WPS299" s="581"/>
      <c r="WPT299" s="163"/>
      <c r="WPU299" s="163"/>
      <c r="WPV299" s="579"/>
      <c r="WPW299" s="581"/>
      <c r="WPX299" s="163"/>
      <c r="WPY299" s="163"/>
      <c r="WPZ299" s="579"/>
      <c r="WQA299" s="581"/>
      <c r="WQB299" s="163"/>
      <c r="WQC299" s="163"/>
      <c r="WQD299" s="579"/>
      <c r="WQE299" s="581"/>
      <c r="WQF299" s="163"/>
      <c r="WQG299" s="163"/>
      <c r="WQH299" s="579"/>
      <c r="WQI299" s="581"/>
      <c r="WQJ299" s="163"/>
      <c r="WQK299" s="163"/>
      <c r="WQL299" s="579"/>
      <c r="WQM299" s="581"/>
      <c r="WQN299" s="163"/>
      <c r="WQO299" s="163"/>
      <c r="WQP299" s="579"/>
      <c r="WQQ299" s="581"/>
      <c r="WQR299" s="163"/>
      <c r="WQS299" s="163"/>
      <c r="WQT299" s="579"/>
      <c r="WQU299" s="581"/>
      <c r="WQV299" s="163"/>
      <c r="WQW299" s="163"/>
      <c r="WQX299" s="579"/>
      <c r="WQY299" s="581"/>
      <c r="WQZ299" s="163"/>
      <c r="WRA299" s="163"/>
      <c r="WRB299" s="579"/>
      <c r="WRC299" s="581"/>
      <c r="WRD299" s="163"/>
      <c r="WRE299" s="163"/>
      <c r="WRF299" s="579"/>
      <c r="WRG299" s="581"/>
      <c r="WRH299" s="163"/>
      <c r="WRI299" s="163"/>
      <c r="WRJ299" s="579"/>
      <c r="WRK299" s="581"/>
      <c r="WRL299" s="163"/>
      <c r="WRM299" s="163"/>
      <c r="WRN299" s="579"/>
      <c r="WRO299" s="581"/>
      <c r="WRP299" s="163"/>
      <c r="WRQ299" s="163"/>
      <c r="WRR299" s="579"/>
      <c r="WRS299" s="581"/>
      <c r="WRT299" s="163"/>
      <c r="WRU299" s="163"/>
      <c r="WRV299" s="579"/>
      <c r="WRW299" s="581"/>
      <c r="WRX299" s="163"/>
      <c r="WRY299" s="163"/>
      <c r="WRZ299" s="579"/>
      <c r="WSA299" s="581"/>
      <c r="WSB299" s="163"/>
      <c r="WSC299" s="163"/>
      <c r="WSD299" s="579"/>
      <c r="WSE299" s="581"/>
      <c r="WSF299" s="163"/>
      <c r="WSG299" s="163"/>
      <c r="WSH299" s="579"/>
      <c r="WSI299" s="581"/>
      <c r="WSJ299" s="163"/>
      <c r="WSK299" s="163"/>
      <c r="WSL299" s="579"/>
      <c r="WSM299" s="581"/>
      <c r="WSN299" s="163"/>
      <c r="WSO299" s="163"/>
      <c r="WSP299" s="579"/>
      <c r="WSQ299" s="581"/>
      <c r="WSR299" s="163"/>
      <c r="WSS299" s="163"/>
      <c r="WST299" s="579"/>
      <c r="WSU299" s="581"/>
      <c r="WSV299" s="163"/>
      <c r="WSW299" s="163"/>
      <c r="WSX299" s="579"/>
      <c r="WSY299" s="581"/>
      <c r="WSZ299" s="163"/>
      <c r="WTA299" s="163"/>
      <c r="WTB299" s="579"/>
      <c r="WTC299" s="581"/>
      <c r="WTD299" s="163"/>
      <c r="WTE299" s="163"/>
      <c r="WTF299" s="579"/>
      <c r="WTG299" s="581"/>
      <c r="WTH299" s="163"/>
      <c r="WTI299" s="163"/>
      <c r="WTJ299" s="579"/>
      <c r="WTK299" s="581"/>
      <c r="WTL299" s="163"/>
      <c r="WTM299" s="163"/>
      <c r="WTN299" s="579"/>
      <c r="WTO299" s="581"/>
      <c r="WTP299" s="163"/>
      <c r="WTQ299" s="163"/>
      <c r="WTR299" s="579"/>
      <c r="WTS299" s="581"/>
      <c r="WTT299" s="163"/>
      <c r="WTU299" s="163"/>
      <c r="WTV299" s="579"/>
      <c r="WTW299" s="581"/>
      <c r="WTX299" s="163"/>
      <c r="WTY299" s="163"/>
      <c r="WTZ299" s="579"/>
      <c r="WUA299" s="581"/>
      <c r="WUB299" s="163"/>
      <c r="WUC299" s="163"/>
      <c r="WUD299" s="579"/>
      <c r="WUE299" s="581"/>
      <c r="WUF299" s="163"/>
      <c r="WUG299" s="163"/>
      <c r="WUH299" s="579"/>
      <c r="WUI299" s="581"/>
      <c r="WUJ299" s="163"/>
      <c r="WUK299" s="163"/>
      <c r="WUL299" s="579"/>
      <c r="WUM299" s="581"/>
      <c r="WUN299" s="163"/>
      <c r="WUO299" s="163"/>
      <c r="WUP299" s="579"/>
      <c r="WUQ299" s="581"/>
      <c r="WUR299" s="163"/>
      <c r="WUS299" s="163"/>
      <c r="WUT299" s="579"/>
      <c r="WUU299" s="581"/>
      <c r="WUV299" s="163"/>
      <c r="WUW299" s="163"/>
      <c r="WUX299" s="579"/>
      <c r="WUY299" s="581"/>
      <c r="WUZ299" s="163"/>
      <c r="WVA299" s="163"/>
      <c r="WVB299" s="579"/>
      <c r="WVC299" s="581"/>
      <c r="WVD299" s="163"/>
      <c r="WVE299" s="163"/>
      <c r="WVF299" s="579"/>
      <c r="WVG299" s="581"/>
      <c r="WVH299" s="163"/>
      <c r="WVI299" s="163"/>
      <c r="WVJ299" s="579"/>
      <c r="WVK299" s="581"/>
      <c r="WVL299" s="163"/>
      <c r="WVM299" s="163"/>
      <c r="WVN299" s="579"/>
      <c r="WVO299" s="581"/>
      <c r="WVP299" s="163"/>
      <c r="WVQ299" s="163"/>
      <c r="WVR299" s="579"/>
      <c r="WVS299" s="581"/>
      <c r="WVT299" s="163"/>
      <c r="WVU299" s="163"/>
      <c r="WVV299" s="579"/>
      <c r="WVW299" s="581"/>
      <c r="WVX299" s="163"/>
      <c r="WVY299" s="163"/>
      <c r="WVZ299" s="579"/>
      <c r="WWA299" s="581"/>
      <c r="WWB299" s="163"/>
      <c r="WWC299" s="163"/>
      <c r="WWD299" s="579"/>
      <c r="WWE299" s="581"/>
      <c r="WWF299" s="163"/>
      <c r="WWG299" s="163"/>
      <c r="WWH299" s="579"/>
      <c r="WWI299" s="581"/>
      <c r="WWJ299" s="163"/>
      <c r="WWK299" s="163"/>
      <c r="WWL299" s="579"/>
      <c r="WWM299" s="581"/>
      <c r="WWN299" s="163"/>
      <c r="WWO299" s="163"/>
      <c r="WWP299" s="579"/>
      <c r="WWQ299" s="581"/>
      <c r="WWR299" s="163"/>
      <c r="WWS299" s="163"/>
      <c r="WWT299" s="579"/>
      <c r="WWU299" s="581"/>
      <c r="WWV299" s="163"/>
      <c r="WWW299" s="163"/>
      <c r="WWX299" s="579"/>
      <c r="WWY299" s="581"/>
      <c r="WWZ299" s="163"/>
      <c r="WXA299" s="163"/>
      <c r="WXB299" s="579"/>
      <c r="WXC299" s="581"/>
      <c r="WXD299" s="163"/>
      <c r="WXE299" s="163"/>
      <c r="WXF299" s="579"/>
      <c r="WXG299" s="581"/>
      <c r="WXH299" s="163"/>
      <c r="WXI299" s="163"/>
      <c r="WXJ299" s="579"/>
      <c r="WXK299" s="581"/>
      <c r="WXL299" s="163"/>
      <c r="WXM299" s="163"/>
      <c r="WXN299" s="579"/>
      <c r="WXO299" s="581"/>
      <c r="WXP299" s="163"/>
      <c r="WXQ299" s="163"/>
      <c r="WXR299" s="579"/>
      <c r="WXS299" s="581"/>
      <c r="WXT299" s="163"/>
      <c r="WXU299" s="163"/>
      <c r="WXV299" s="579"/>
      <c r="WXW299" s="581"/>
      <c r="WXX299" s="163"/>
      <c r="WXY299" s="163"/>
      <c r="WXZ299" s="579"/>
      <c r="WYA299" s="581"/>
      <c r="WYB299" s="163"/>
      <c r="WYC299" s="163"/>
      <c r="WYD299" s="579"/>
      <c r="WYE299" s="581"/>
      <c r="WYF299" s="163"/>
      <c r="WYG299" s="163"/>
      <c r="WYH299" s="579"/>
      <c r="WYI299" s="581"/>
      <c r="WYJ299" s="163"/>
      <c r="WYK299" s="163"/>
      <c r="WYL299" s="579"/>
      <c r="WYM299" s="581"/>
      <c r="WYN299" s="163"/>
      <c r="WYO299" s="163"/>
      <c r="WYP299" s="579"/>
      <c r="WYQ299" s="581"/>
      <c r="WYR299" s="163"/>
      <c r="WYS299" s="163"/>
      <c r="WYT299" s="579"/>
      <c r="WYU299" s="581"/>
      <c r="WYV299" s="163"/>
      <c r="WYW299" s="163"/>
      <c r="WYX299" s="579"/>
      <c r="WYY299" s="581"/>
      <c r="WYZ299" s="163"/>
      <c r="WZA299" s="163"/>
      <c r="WZB299" s="579"/>
      <c r="WZC299" s="581"/>
      <c r="WZD299" s="163"/>
      <c r="WZE299" s="163"/>
      <c r="WZF299" s="579"/>
      <c r="WZG299" s="581"/>
      <c r="WZH299" s="163"/>
      <c r="WZI299" s="163"/>
      <c r="WZJ299" s="579"/>
      <c r="WZK299" s="581"/>
      <c r="WZL299" s="163"/>
      <c r="WZM299" s="163"/>
      <c r="WZN299" s="579"/>
      <c r="WZO299" s="581"/>
      <c r="WZP299" s="163"/>
      <c r="WZQ299" s="163"/>
      <c r="WZR299" s="579"/>
      <c r="WZS299" s="581"/>
      <c r="WZT299" s="163"/>
      <c r="WZU299" s="163"/>
      <c r="WZV299" s="579"/>
      <c r="WZW299" s="581"/>
      <c r="WZX299" s="163"/>
      <c r="WZY299" s="163"/>
      <c r="WZZ299" s="579"/>
      <c r="XAA299" s="581"/>
      <c r="XAB299" s="163"/>
      <c r="XAC299" s="163"/>
      <c r="XAD299" s="579"/>
      <c r="XAE299" s="581"/>
      <c r="XAF299" s="163"/>
      <c r="XAG299" s="163"/>
      <c r="XAH299" s="579"/>
      <c r="XAI299" s="581"/>
      <c r="XAJ299" s="163"/>
      <c r="XAK299" s="163"/>
      <c r="XAL299" s="579"/>
      <c r="XAM299" s="581"/>
      <c r="XAN299" s="163"/>
      <c r="XAO299" s="163"/>
      <c r="XAP299" s="579"/>
      <c r="XAQ299" s="581"/>
      <c r="XAR299" s="163"/>
      <c r="XAS299" s="163"/>
      <c r="XAT299" s="579"/>
      <c r="XAU299" s="581"/>
      <c r="XAV299" s="163"/>
      <c r="XAW299" s="163"/>
      <c r="XAX299" s="579"/>
      <c r="XAY299" s="581"/>
      <c r="XAZ299" s="163"/>
      <c r="XBA299" s="163"/>
      <c r="XBB299" s="579"/>
      <c r="XBC299" s="581"/>
      <c r="XBD299" s="163"/>
      <c r="XBE299" s="163"/>
      <c r="XBF299" s="579"/>
      <c r="XBG299" s="581"/>
      <c r="XBH299" s="163"/>
      <c r="XBI299" s="163"/>
      <c r="XBJ299" s="579"/>
      <c r="XBK299" s="581"/>
      <c r="XBL299" s="163"/>
      <c r="XBM299" s="163"/>
      <c r="XBN299" s="579"/>
      <c r="XBO299" s="581"/>
      <c r="XBP299" s="163"/>
      <c r="XBQ299" s="163"/>
      <c r="XBR299" s="579"/>
      <c r="XBS299" s="581"/>
      <c r="XBT299" s="163"/>
      <c r="XBU299" s="163"/>
      <c r="XBV299" s="579"/>
      <c r="XBW299" s="581"/>
      <c r="XBX299" s="163"/>
      <c r="XBY299" s="163"/>
      <c r="XBZ299" s="579"/>
      <c r="XCA299" s="581"/>
      <c r="XCB299" s="163"/>
      <c r="XCC299" s="163"/>
      <c r="XCD299" s="579"/>
      <c r="XCE299" s="581"/>
      <c r="XCF299" s="163"/>
      <c r="XCG299" s="163"/>
      <c r="XCH299" s="579"/>
      <c r="XCI299" s="581"/>
      <c r="XCJ299" s="163"/>
      <c r="XCK299" s="163"/>
      <c r="XCL299" s="579"/>
      <c r="XCM299" s="581"/>
      <c r="XCN299" s="163"/>
      <c r="XCO299" s="163"/>
      <c r="XCP299" s="579"/>
      <c r="XCQ299" s="581"/>
      <c r="XCR299" s="163"/>
      <c r="XCS299" s="163"/>
      <c r="XCT299" s="579"/>
      <c r="XCU299" s="581"/>
      <c r="XCV299" s="163"/>
      <c r="XCW299" s="163"/>
      <c r="XCX299" s="579"/>
      <c r="XCY299" s="581"/>
      <c r="XCZ299" s="163"/>
      <c r="XDA299" s="163"/>
      <c r="XDB299" s="579"/>
      <c r="XDC299" s="581"/>
      <c r="XDD299" s="163"/>
      <c r="XDE299" s="163"/>
      <c r="XDF299" s="579"/>
      <c r="XDG299" s="581"/>
      <c r="XDH299" s="163"/>
      <c r="XDI299" s="163"/>
      <c r="XDJ299" s="579"/>
      <c r="XDK299" s="581"/>
      <c r="XDL299" s="163"/>
      <c r="XDM299" s="163"/>
      <c r="XDN299" s="579"/>
      <c r="XDO299" s="581"/>
      <c r="XDP299" s="163"/>
      <c r="XDQ299" s="163"/>
      <c r="XDR299" s="579"/>
      <c r="XDS299" s="581"/>
      <c r="XDT299" s="163"/>
      <c r="XDU299" s="163"/>
      <c r="XDV299" s="579"/>
      <c r="XDW299" s="581"/>
      <c r="XDX299" s="163"/>
      <c r="XDY299" s="163"/>
      <c r="XDZ299" s="579"/>
      <c r="XEA299" s="581"/>
      <c r="XEB299" s="163"/>
      <c r="XEC299" s="163"/>
      <c r="XED299" s="579"/>
      <c r="XEE299" s="581"/>
      <c r="XEF299" s="163"/>
      <c r="XEG299" s="163"/>
      <c r="XEH299" s="579"/>
      <c r="XEI299" s="581"/>
      <c r="XEJ299" s="163"/>
      <c r="XEK299" s="163"/>
      <c r="XEL299" s="579"/>
      <c r="XEM299" s="581"/>
      <c r="XEN299" s="163"/>
      <c r="XEO299" s="163"/>
      <c r="XEP299" s="579"/>
      <c r="XEQ299" s="581"/>
      <c r="XER299" s="163"/>
      <c r="XES299" s="163"/>
      <c r="XET299" s="579"/>
      <c r="XEU299" s="581"/>
      <c r="XEV299" s="163"/>
      <c r="XEW299" s="163"/>
      <c r="XEX299" s="579"/>
      <c r="XEY299" s="581"/>
      <c r="XEZ299" s="163"/>
      <c r="XFA299" s="163"/>
      <c r="XFB299" s="579"/>
      <c r="XFC299" s="581"/>
    </row>
    <row r="300" spans="1:16383" s="129" customFormat="1" hidden="1">
      <c r="A300" s="238">
        <v>23</v>
      </c>
      <c r="B300" s="279" t="s">
        <v>664</v>
      </c>
      <c r="C300" s="320" t="s">
        <v>45</v>
      </c>
      <c r="D300" s="320" t="s">
        <v>204</v>
      </c>
      <c r="E300" s="138">
        <f>F300+G300</f>
        <v>3.27</v>
      </c>
      <c r="F300" s="258">
        <v>3.27</v>
      </c>
      <c r="G300" s="139">
        <f t="shared" si="14"/>
        <v>0</v>
      </c>
      <c r="H300" s="150"/>
      <c r="I300" s="155"/>
      <c r="J300" s="154"/>
      <c r="K300" s="150"/>
      <c r="L300" s="157"/>
      <c r="M300" s="150"/>
      <c r="N300" s="155"/>
      <c r="O300" s="150"/>
      <c r="P300" s="150"/>
      <c r="Q300" s="162"/>
      <c r="R300" s="162"/>
      <c r="S300" s="164"/>
      <c r="T300" s="158" t="s">
        <v>184</v>
      </c>
      <c r="U300" s="163"/>
      <c r="V300" s="675"/>
      <c r="W300" s="161"/>
      <c r="X300" s="163"/>
      <c r="Y300" s="163"/>
      <c r="Z300" s="160"/>
      <c r="AA300" s="161"/>
      <c r="AB300" s="163"/>
      <c r="AC300" s="163"/>
      <c r="AD300" s="160"/>
      <c r="AE300" s="161"/>
      <c r="AF300" s="163"/>
      <c r="AG300" s="163"/>
      <c r="AH300" s="160"/>
      <c r="AI300" s="161"/>
      <c r="AJ300" s="163"/>
      <c r="AK300" s="163"/>
      <c r="AL300" s="160"/>
      <c r="AM300" s="161"/>
      <c r="AN300" s="163"/>
      <c r="AO300" s="163"/>
      <c r="AP300" s="160"/>
      <c r="AQ300" s="161"/>
      <c r="AR300" s="163"/>
      <c r="AS300" s="163"/>
      <c r="AT300" s="160"/>
      <c r="AU300" s="161"/>
      <c r="AV300" s="163"/>
      <c r="AW300" s="163"/>
      <c r="AX300" s="160"/>
      <c r="AY300" s="161"/>
      <c r="AZ300" s="163"/>
      <c r="BA300" s="163"/>
      <c r="BB300" s="160"/>
      <c r="BC300" s="161"/>
      <c r="BD300" s="163"/>
      <c r="BE300" s="163"/>
      <c r="BF300" s="160"/>
      <c r="BG300" s="161"/>
      <c r="BH300" s="163"/>
      <c r="BI300" s="163"/>
      <c r="BJ300" s="160"/>
      <c r="BK300" s="161"/>
      <c r="BL300" s="163"/>
      <c r="BM300" s="163"/>
      <c r="BN300" s="160"/>
      <c r="BO300" s="161"/>
      <c r="BP300" s="163"/>
      <c r="BQ300" s="163"/>
      <c r="BR300" s="160"/>
      <c r="BS300" s="161"/>
      <c r="BT300" s="163"/>
      <c r="BU300" s="163"/>
      <c r="BV300" s="160"/>
      <c r="BW300" s="161"/>
      <c r="BX300" s="163"/>
      <c r="BY300" s="163"/>
      <c r="BZ300" s="160"/>
      <c r="CA300" s="161"/>
      <c r="CB300" s="163"/>
      <c r="CC300" s="163"/>
      <c r="CD300" s="160"/>
      <c r="CE300" s="161"/>
      <c r="CF300" s="163"/>
      <c r="CG300" s="163"/>
      <c r="CH300" s="160"/>
      <c r="CI300" s="161"/>
      <c r="CJ300" s="163"/>
      <c r="CK300" s="163"/>
      <c r="CL300" s="160"/>
      <c r="CM300" s="161"/>
      <c r="CN300" s="163"/>
      <c r="CO300" s="163"/>
      <c r="CP300" s="160"/>
      <c r="CQ300" s="161"/>
      <c r="CR300" s="163"/>
      <c r="CS300" s="163"/>
      <c r="CT300" s="160"/>
      <c r="CU300" s="161"/>
      <c r="CV300" s="163"/>
      <c r="CW300" s="163"/>
      <c r="CX300" s="160"/>
      <c r="CY300" s="161"/>
      <c r="CZ300" s="163"/>
      <c r="DA300" s="163"/>
      <c r="DB300" s="160"/>
      <c r="DC300" s="161"/>
      <c r="DD300" s="163"/>
      <c r="DE300" s="163"/>
      <c r="DF300" s="160"/>
      <c r="DG300" s="161"/>
      <c r="DH300" s="163"/>
      <c r="DI300" s="163"/>
      <c r="DJ300" s="160"/>
      <c r="DK300" s="161"/>
      <c r="DL300" s="163"/>
      <c r="DM300" s="163"/>
      <c r="DN300" s="160"/>
      <c r="DO300" s="161"/>
      <c r="DP300" s="163"/>
      <c r="DQ300" s="163"/>
      <c r="DR300" s="160"/>
      <c r="DS300" s="161"/>
      <c r="DT300" s="163"/>
      <c r="DU300" s="163"/>
      <c r="DV300" s="160"/>
      <c r="DW300" s="161"/>
      <c r="DX300" s="163"/>
      <c r="DY300" s="163"/>
      <c r="DZ300" s="160"/>
      <c r="EA300" s="161"/>
      <c r="EB300" s="163"/>
      <c r="EC300" s="163"/>
      <c r="ED300" s="160"/>
      <c r="EE300" s="161"/>
      <c r="EF300" s="163"/>
      <c r="EG300" s="163"/>
      <c r="EH300" s="160"/>
      <c r="EI300" s="161"/>
      <c r="EJ300" s="163"/>
      <c r="EK300" s="163"/>
      <c r="EL300" s="160"/>
      <c r="EM300" s="161"/>
      <c r="EN300" s="163"/>
      <c r="EO300" s="163"/>
      <c r="EP300" s="160"/>
      <c r="EQ300" s="161"/>
      <c r="ER300" s="163"/>
      <c r="ES300" s="163"/>
      <c r="ET300" s="160"/>
      <c r="EU300" s="161"/>
      <c r="EV300" s="163"/>
      <c r="EW300" s="163"/>
      <c r="EX300" s="160"/>
      <c r="EY300" s="161"/>
      <c r="EZ300" s="163"/>
      <c r="FA300" s="163"/>
      <c r="FB300" s="160"/>
      <c r="FC300" s="161"/>
      <c r="FD300" s="163"/>
      <c r="FE300" s="163"/>
      <c r="FF300" s="160"/>
      <c r="FG300" s="161"/>
      <c r="FH300" s="163"/>
      <c r="FI300" s="163"/>
      <c r="FJ300" s="160"/>
      <c r="FK300" s="161"/>
      <c r="FL300" s="163"/>
      <c r="FM300" s="163"/>
      <c r="FN300" s="160"/>
      <c r="FO300" s="161"/>
      <c r="FP300" s="163"/>
      <c r="FQ300" s="163"/>
      <c r="FR300" s="160"/>
      <c r="FS300" s="161"/>
      <c r="FT300" s="163"/>
      <c r="FU300" s="163"/>
      <c r="FV300" s="160"/>
      <c r="FW300" s="161"/>
      <c r="FX300" s="163"/>
      <c r="FY300" s="163"/>
      <c r="FZ300" s="160"/>
      <c r="GA300" s="161"/>
      <c r="GB300" s="163"/>
      <c r="GC300" s="163"/>
      <c r="GD300" s="160"/>
      <c r="GE300" s="161"/>
      <c r="GF300" s="163"/>
      <c r="GG300" s="163"/>
      <c r="GH300" s="160"/>
      <c r="GI300" s="161"/>
      <c r="GJ300" s="163"/>
      <c r="GK300" s="163"/>
      <c r="GL300" s="160"/>
      <c r="GM300" s="161"/>
      <c r="GN300" s="163"/>
      <c r="GO300" s="163"/>
      <c r="GP300" s="160"/>
      <c r="GQ300" s="161"/>
      <c r="GR300" s="163"/>
      <c r="GS300" s="163"/>
      <c r="GT300" s="160"/>
      <c r="GU300" s="161"/>
      <c r="GV300" s="163"/>
      <c r="GW300" s="163"/>
      <c r="GX300" s="160"/>
      <c r="GY300" s="161"/>
      <c r="GZ300" s="163"/>
      <c r="HA300" s="163"/>
      <c r="HB300" s="160"/>
      <c r="HC300" s="161"/>
      <c r="HD300" s="163"/>
      <c r="HE300" s="163"/>
      <c r="HF300" s="160"/>
      <c r="HG300" s="161"/>
      <c r="HH300" s="163"/>
      <c r="HI300" s="163"/>
      <c r="HJ300" s="160"/>
      <c r="HK300" s="161"/>
      <c r="HL300" s="163"/>
      <c r="HM300" s="163"/>
      <c r="HN300" s="160"/>
      <c r="HO300" s="161"/>
      <c r="HP300" s="163"/>
      <c r="HQ300" s="163"/>
      <c r="HR300" s="160"/>
      <c r="HS300" s="161"/>
      <c r="HT300" s="163"/>
      <c r="HU300" s="163"/>
      <c r="HV300" s="160"/>
      <c r="HW300" s="161"/>
      <c r="HX300" s="163"/>
      <c r="HY300" s="163"/>
      <c r="HZ300" s="160"/>
      <c r="IA300" s="161"/>
      <c r="IB300" s="163"/>
      <c r="IC300" s="163"/>
      <c r="ID300" s="160"/>
      <c r="IE300" s="161"/>
      <c r="IF300" s="163"/>
      <c r="IG300" s="163"/>
      <c r="IH300" s="160"/>
      <c r="II300" s="161"/>
      <c r="IJ300" s="163"/>
      <c r="IK300" s="163"/>
      <c r="IL300" s="160"/>
      <c r="IM300" s="161"/>
      <c r="IN300" s="163"/>
      <c r="IO300" s="163"/>
      <c r="IP300" s="160"/>
      <c r="IQ300" s="161"/>
      <c r="IR300" s="163"/>
      <c r="IS300" s="163"/>
      <c r="IT300" s="160"/>
      <c r="IU300" s="161"/>
      <c r="IV300" s="163"/>
      <c r="IW300" s="163"/>
      <c r="IX300" s="160"/>
      <c r="IY300" s="161"/>
      <c r="IZ300" s="163"/>
      <c r="JA300" s="163"/>
      <c r="JB300" s="160"/>
      <c r="JC300" s="161"/>
      <c r="JD300" s="163"/>
      <c r="JE300" s="163"/>
      <c r="JF300" s="160"/>
      <c r="JG300" s="161"/>
      <c r="JH300" s="163"/>
      <c r="JI300" s="163"/>
      <c r="JJ300" s="160"/>
      <c r="JK300" s="161"/>
      <c r="JL300" s="163"/>
      <c r="JM300" s="163"/>
      <c r="JN300" s="160"/>
      <c r="JO300" s="161"/>
      <c r="JP300" s="163"/>
      <c r="JQ300" s="163"/>
      <c r="JR300" s="160"/>
      <c r="JS300" s="161"/>
      <c r="JT300" s="163"/>
      <c r="JU300" s="163"/>
      <c r="JV300" s="160"/>
      <c r="JW300" s="161"/>
      <c r="JX300" s="163"/>
      <c r="JY300" s="163"/>
      <c r="JZ300" s="160"/>
      <c r="KA300" s="161"/>
      <c r="KB300" s="163"/>
      <c r="KC300" s="163"/>
      <c r="KD300" s="160"/>
      <c r="KE300" s="161"/>
      <c r="KF300" s="163"/>
      <c r="KG300" s="163"/>
      <c r="KH300" s="160"/>
      <c r="KI300" s="161"/>
      <c r="KJ300" s="163"/>
      <c r="KK300" s="163"/>
      <c r="KL300" s="160"/>
      <c r="KM300" s="161"/>
      <c r="KN300" s="163"/>
      <c r="KO300" s="163"/>
      <c r="KP300" s="160"/>
      <c r="KQ300" s="161"/>
      <c r="KR300" s="163"/>
      <c r="KS300" s="163"/>
      <c r="KT300" s="160"/>
      <c r="KU300" s="161"/>
      <c r="KV300" s="163"/>
      <c r="KW300" s="163"/>
      <c r="KX300" s="160"/>
      <c r="KY300" s="161"/>
      <c r="KZ300" s="163"/>
      <c r="LA300" s="163"/>
      <c r="LB300" s="160"/>
      <c r="LC300" s="161"/>
      <c r="LD300" s="163"/>
      <c r="LE300" s="163"/>
      <c r="LF300" s="160"/>
      <c r="LG300" s="161"/>
      <c r="LH300" s="163"/>
      <c r="LI300" s="163"/>
      <c r="LJ300" s="160"/>
      <c r="LK300" s="161"/>
      <c r="LL300" s="163"/>
      <c r="LM300" s="163"/>
      <c r="LN300" s="160"/>
      <c r="LO300" s="161"/>
      <c r="LP300" s="163"/>
      <c r="LQ300" s="163"/>
      <c r="LR300" s="160"/>
      <c r="LS300" s="161"/>
      <c r="LT300" s="163"/>
      <c r="LU300" s="163"/>
      <c r="LV300" s="160"/>
      <c r="LW300" s="161"/>
      <c r="LX300" s="163"/>
      <c r="LY300" s="163"/>
      <c r="LZ300" s="160"/>
      <c r="MA300" s="161"/>
      <c r="MB300" s="163"/>
      <c r="MC300" s="163"/>
      <c r="MD300" s="160"/>
      <c r="ME300" s="161"/>
      <c r="MF300" s="163"/>
      <c r="MG300" s="163"/>
      <c r="MH300" s="160"/>
      <c r="MI300" s="161"/>
      <c r="MJ300" s="163"/>
      <c r="MK300" s="163"/>
      <c r="ML300" s="160"/>
      <c r="MM300" s="161"/>
      <c r="MN300" s="163"/>
      <c r="MO300" s="163"/>
      <c r="MP300" s="160"/>
      <c r="MQ300" s="161"/>
      <c r="MR300" s="163"/>
      <c r="MS300" s="163"/>
      <c r="MT300" s="160"/>
      <c r="MU300" s="161"/>
      <c r="MV300" s="163"/>
      <c r="MW300" s="163"/>
      <c r="MX300" s="160"/>
      <c r="MY300" s="161"/>
      <c r="MZ300" s="163"/>
      <c r="NA300" s="163"/>
      <c r="NB300" s="160"/>
      <c r="NC300" s="161"/>
      <c r="ND300" s="163"/>
      <c r="NE300" s="163"/>
      <c r="NF300" s="160"/>
      <c r="NG300" s="161"/>
      <c r="NH300" s="163"/>
      <c r="NI300" s="163"/>
      <c r="NJ300" s="160"/>
      <c r="NK300" s="161"/>
      <c r="NL300" s="163"/>
      <c r="NM300" s="163"/>
      <c r="NN300" s="160"/>
      <c r="NO300" s="161"/>
      <c r="NP300" s="163"/>
      <c r="NQ300" s="163"/>
      <c r="NR300" s="160"/>
      <c r="NS300" s="161"/>
      <c r="NT300" s="163"/>
      <c r="NU300" s="163"/>
      <c r="NV300" s="160"/>
      <c r="NW300" s="161"/>
      <c r="NX300" s="163"/>
      <c r="NY300" s="163"/>
      <c r="NZ300" s="160"/>
      <c r="OA300" s="161"/>
      <c r="OB300" s="163"/>
      <c r="OC300" s="163"/>
      <c r="OD300" s="160"/>
      <c r="OE300" s="161"/>
      <c r="OF300" s="163"/>
      <c r="OG300" s="163"/>
      <c r="OH300" s="160"/>
      <c r="OI300" s="161"/>
      <c r="OJ300" s="163"/>
      <c r="OK300" s="163"/>
      <c r="OL300" s="160"/>
      <c r="OM300" s="161"/>
      <c r="ON300" s="163"/>
      <c r="OO300" s="163"/>
      <c r="OP300" s="160"/>
      <c r="OQ300" s="161"/>
      <c r="OR300" s="163"/>
      <c r="OS300" s="163"/>
      <c r="OT300" s="160"/>
      <c r="OU300" s="161"/>
      <c r="OV300" s="163"/>
      <c r="OW300" s="163"/>
      <c r="OX300" s="160"/>
      <c r="OY300" s="161"/>
      <c r="OZ300" s="163"/>
      <c r="PA300" s="163"/>
      <c r="PB300" s="160"/>
      <c r="PC300" s="161"/>
      <c r="PD300" s="163"/>
      <c r="PE300" s="163"/>
      <c r="PF300" s="160"/>
      <c r="PG300" s="161"/>
      <c r="PH300" s="163"/>
      <c r="PI300" s="163"/>
      <c r="PJ300" s="160"/>
      <c r="PK300" s="161"/>
      <c r="PL300" s="163"/>
      <c r="PM300" s="163"/>
      <c r="PN300" s="160"/>
      <c r="PO300" s="161"/>
      <c r="PP300" s="163"/>
      <c r="PQ300" s="163"/>
      <c r="PR300" s="160"/>
      <c r="PS300" s="161"/>
      <c r="PT300" s="163"/>
      <c r="PU300" s="163"/>
      <c r="PV300" s="160"/>
      <c r="PW300" s="161"/>
      <c r="PX300" s="163"/>
      <c r="PY300" s="163"/>
      <c r="PZ300" s="160"/>
      <c r="QA300" s="161"/>
      <c r="QB300" s="163"/>
      <c r="QC300" s="163"/>
      <c r="QD300" s="160"/>
      <c r="QE300" s="161"/>
      <c r="QF300" s="163"/>
      <c r="QG300" s="163"/>
      <c r="QH300" s="160"/>
      <c r="QI300" s="161"/>
      <c r="QJ300" s="163"/>
      <c r="QK300" s="163"/>
      <c r="QL300" s="160"/>
      <c r="QM300" s="161"/>
      <c r="QN300" s="163"/>
      <c r="QO300" s="163"/>
      <c r="QP300" s="160"/>
      <c r="QQ300" s="161"/>
      <c r="QR300" s="163"/>
      <c r="QS300" s="163"/>
      <c r="QT300" s="160"/>
      <c r="QU300" s="161"/>
      <c r="QV300" s="163"/>
      <c r="QW300" s="163"/>
      <c r="QX300" s="160"/>
      <c r="QY300" s="161"/>
      <c r="QZ300" s="163"/>
      <c r="RA300" s="163"/>
      <c r="RB300" s="160"/>
      <c r="RC300" s="161"/>
      <c r="RD300" s="163"/>
      <c r="RE300" s="163"/>
      <c r="RF300" s="160"/>
      <c r="RG300" s="161"/>
      <c r="RH300" s="163"/>
      <c r="RI300" s="163"/>
      <c r="RJ300" s="160"/>
      <c r="RK300" s="161"/>
      <c r="RL300" s="163"/>
      <c r="RM300" s="163"/>
      <c r="RN300" s="160"/>
      <c r="RO300" s="161"/>
      <c r="RP300" s="163"/>
      <c r="RQ300" s="163"/>
      <c r="RR300" s="160"/>
      <c r="RS300" s="161"/>
      <c r="RT300" s="163"/>
      <c r="RU300" s="163"/>
      <c r="RV300" s="160"/>
      <c r="RW300" s="161"/>
      <c r="RX300" s="163"/>
      <c r="RY300" s="163"/>
      <c r="RZ300" s="160"/>
      <c r="SA300" s="161"/>
      <c r="SB300" s="163"/>
      <c r="SC300" s="163"/>
      <c r="SD300" s="160"/>
      <c r="SE300" s="161"/>
      <c r="SF300" s="163"/>
      <c r="SG300" s="163"/>
      <c r="SH300" s="160"/>
      <c r="SI300" s="161"/>
      <c r="SJ300" s="163"/>
      <c r="SK300" s="163"/>
      <c r="SL300" s="160"/>
      <c r="SM300" s="161"/>
      <c r="SN300" s="163"/>
      <c r="SO300" s="163"/>
      <c r="SP300" s="160"/>
      <c r="SQ300" s="161"/>
      <c r="SR300" s="163"/>
      <c r="SS300" s="163"/>
      <c r="ST300" s="160"/>
      <c r="SU300" s="161"/>
      <c r="SV300" s="163"/>
      <c r="SW300" s="163"/>
      <c r="SX300" s="160"/>
      <c r="SY300" s="161"/>
      <c r="SZ300" s="163"/>
      <c r="TA300" s="163"/>
      <c r="TB300" s="160"/>
      <c r="TC300" s="161"/>
      <c r="TD300" s="163"/>
      <c r="TE300" s="163"/>
      <c r="TF300" s="160"/>
      <c r="TG300" s="161"/>
      <c r="TH300" s="163"/>
      <c r="TI300" s="163"/>
      <c r="TJ300" s="160"/>
      <c r="TK300" s="161"/>
      <c r="TL300" s="163"/>
      <c r="TM300" s="163"/>
      <c r="TN300" s="160"/>
      <c r="TO300" s="161"/>
      <c r="TP300" s="163"/>
      <c r="TQ300" s="163"/>
      <c r="TR300" s="160"/>
      <c r="TS300" s="161"/>
      <c r="TT300" s="163"/>
      <c r="TU300" s="163"/>
      <c r="TV300" s="160"/>
      <c r="TW300" s="161"/>
      <c r="TX300" s="163"/>
      <c r="TY300" s="163"/>
      <c r="TZ300" s="160"/>
      <c r="UA300" s="161"/>
      <c r="UB300" s="163"/>
      <c r="UC300" s="163"/>
      <c r="UD300" s="160"/>
      <c r="UE300" s="161"/>
      <c r="UF300" s="163"/>
      <c r="UG300" s="163"/>
      <c r="UH300" s="160"/>
      <c r="UI300" s="161"/>
      <c r="UJ300" s="163"/>
      <c r="UK300" s="163"/>
      <c r="UL300" s="160"/>
      <c r="UM300" s="161"/>
      <c r="UN300" s="163"/>
      <c r="UO300" s="163"/>
      <c r="UP300" s="160"/>
      <c r="UQ300" s="161"/>
      <c r="UR300" s="163"/>
      <c r="US300" s="163"/>
      <c r="UT300" s="160"/>
      <c r="UU300" s="161"/>
      <c r="UV300" s="163"/>
      <c r="UW300" s="163"/>
      <c r="UX300" s="160"/>
      <c r="UY300" s="161"/>
      <c r="UZ300" s="163"/>
      <c r="VA300" s="163"/>
      <c r="VB300" s="160"/>
      <c r="VC300" s="161"/>
      <c r="VD300" s="163"/>
      <c r="VE300" s="163"/>
      <c r="VF300" s="160"/>
      <c r="VG300" s="161"/>
      <c r="VH300" s="163"/>
      <c r="VI300" s="163"/>
      <c r="VJ300" s="160"/>
      <c r="VK300" s="161"/>
      <c r="VL300" s="163"/>
      <c r="VM300" s="163"/>
      <c r="VN300" s="160"/>
      <c r="VO300" s="161"/>
      <c r="VP300" s="163"/>
      <c r="VQ300" s="163"/>
      <c r="VR300" s="160"/>
      <c r="VS300" s="161"/>
      <c r="VT300" s="163"/>
      <c r="VU300" s="163"/>
      <c r="VV300" s="160"/>
      <c r="VW300" s="161"/>
      <c r="VX300" s="163"/>
      <c r="VY300" s="163"/>
      <c r="VZ300" s="579"/>
      <c r="WA300" s="581"/>
      <c r="WB300" s="163"/>
      <c r="WC300" s="163"/>
      <c r="WD300" s="579"/>
      <c r="WE300" s="581"/>
      <c r="WF300" s="163"/>
      <c r="WG300" s="163"/>
      <c r="WH300" s="579"/>
      <c r="WI300" s="581"/>
      <c r="WJ300" s="163"/>
      <c r="WK300" s="163"/>
      <c r="WL300" s="579"/>
      <c r="WM300" s="581"/>
      <c r="WN300" s="163"/>
      <c r="WO300" s="163"/>
      <c r="WP300" s="579"/>
      <c r="WQ300" s="581"/>
      <c r="WR300" s="163"/>
      <c r="WS300" s="163"/>
      <c r="WT300" s="579"/>
      <c r="WU300" s="581"/>
      <c r="WV300" s="163"/>
      <c r="WW300" s="163"/>
      <c r="WX300" s="579"/>
      <c r="WY300" s="581"/>
      <c r="WZ300" s="163"/>
      <c r="XA300" s="163"/>
      <c r="XB300" s="579"/>
      <c r="XC300" s="581"/>
      <c r="XD300" s="163"/>
      <c r="XE300" s="163"/>
      <c r="XF300" s="579"/>
      <c r="XG300" s="581"/>
      <c r="XH300" s="163"/>
      <c r="XI300" s="163"/>
      <c r="XJ300" s="579"/>
      <c r="XK300" s="581"/>
      <c r="XL300" s="163"/>
      <c r="XM300" s="163"/>
      <c r="XN300" s="579"/>
      <c r="XO300" s="581"/>
      <c r="XP300" s="163"/>
      <c r="XQ300" s="163"/>
      <c r="XR300" s="579"/>
      <c r="XS300" s="581"/>
      <c r="XT300" s="163"/>
      <c r="XU300" s="163"/>
      <c r="XV300" s="579"/>
      <c r="XW300" s="581"/>
      <c r="XX300" s="163"/>
      <c r="XY300" s="163"/>
      <c r="XZ300" s="579"/>
      <c r="YA300" s="581"/>
      <c r="YB300" s="163"/>
      <c r="YC300" s="163"/>
      <c r="YD300" s="579"/>
      <c r="YE300" s="581"/>
      <c r="YF300" s="163"/>
      <c r="YG300" s="163"/>
      <c r="YH300" s="579"/>
      <c r="YI300" s="581"/>
      <c r="YJ300" s="163"/>
      <c r="YK300" s="163"/>
      <c r="YL300" s="579"/>
      <c r="YM300" s="581"/>
      <c r="YN300" s="163"/>
      <c r="YO300" s="163"/>
      <c r="YP300" s="579"/>
      <c r="YQ300" s="581"/>
      <c r="YR300" s="163"/>
      <c r="YS300" s="163"/>
      <c r="YT300" s="579"/>
      <c r="YU300" s="581"/>
      <c r="YV300" s="163"/>
      <c r="YW300" s="163"/>
      <c r="YX300" s="579"/>
      <c r="YY300" s="581"/>
      <c r="YZ300" s="163"/>
      <c r="ZA300" s="163"/>
      <c r="ZB300" s="579"/>
      <c r="ZC300" s="581"/>
      <c r="ZD300" s="163"/>
      <c r="ZE300" s="163"/>
      <c r="ZF300" s="579"/>
      <c r="ZG300" s="581"/>
      <c r="ZH300" s="163"/>
      <c r="ZI300" s="163"/>
      <c r="ZJ300" s="579"/>
      <c r="ZK300" s="581"/>
      <c r="ZL300" s="163"/>
      <c r="ZM300" s="163"/>
      <c r="ZN300" s="579"/>
      <c r="ZO300" s="581"/>
      <c r="ZP300" s="163"/>
      <c r="ZQ300" s="163"/>
      <c r="ZR300" s="579"/>
      <c r="ZS300" s="581"/>
      <c r="ZT300" s="163"/>
      <c r="ZU300" s="163"/>
      <c r="ZV300" s="579"/>
      <c r="ZW300" s="581"/>
      <c r="ZX300" s="163"/>
      <c r="ZY300" s="163"/>
      <c r="ZZ300" s="579"/>
      <c r="AAA300" s="581"/>
      <c r="AAB300" s="163"/>
      <c r="AAC300" s="163"/>
      <c r="AAD300" s="579"/>
      <c r="AAE300" s="581"/>
      <c r="AAF300" s="163"/>
      <c r="AAG300" s="163"/>
      <c r="AAH300" s="579"/>
      <c r="AAI300" s="581"/>
      <c r="AAJ300" s="163"/>
      <c r="AAK300" s="163"/>
      <c r="AAL300" s="579"/>
      <c r="AAM300" s="581"/>
      <c r="AAN300" s="163"/>
      <c r="AAO300" s="163"/>
      <c r="AAP300" s="579"/>
      <c r="AAQ300" s="581"/>
      <c r="AAR300" s="163"/>
      <c r="AAS300" s="163"/>
      <c r="AAT300" s="579"/>
      <c r="AAU300" s="581"/>
      <c r="AAV300" s="163"/>
      <c r="AAW300" s="163"/>
      <c r="AAX300" s="579"/>
      <c r="AAY300" s="581"/>
      <c r="AAZ300" s="163"/>
      <c r="ABA300" s="163"/>
      <c r="ABB300" s="579"/>
      <c r="ABC300" s="581"/>
      <c r="ABD300" s="163"/>
      <c r="ABE300" s="163"/>
      <c r="ABF300" s="579"/>
      <c r="ABG300" s="581"/>
      <c r="ABH300" s="163"/>
      <c r="ABI300" s="163"/>
      <c r="ABJ300" s="579"/>
      <c r="ABK300" s="581"/>
      <c r="ABL300" s="163"/>
      <c r="ABM300" s="163"/>
      <c r="ABN300" s="579"/>
      <c r="ABO300" s="581"/>
      <c r="ABP300" s="163"/>
      <c r="ABQ300" s="163"/>
      <c r="ABR300" s="579"/>
      <c r="ABS300" s="581"/>
      <c r="ABT300" s="163"/>
      <c r="ABU300" s="163"/>
      <c r="ABV300" s="579"/>
      <c r="ABW300" s="581"/>
      <c r="ABX300" s="163"/>
      <c r="ABY300" s="163"/>
      <c r="ABZ300" s="579"/>
      <c r="ACA300" s="581"/>
      <c r="ACB300" s="163"/>
      <c r="ACC300" s="163"/>
      <c r="ACD300" s="579"/>
      <c r="ACE300" s="581"/>
      <c r="ACF300" s="163"/>
      <c r="ACG300" s="163"/>
      <c r="ACH300" s="579"/>
      <c r="ACI300" s="581"/>
      <c r="ACJ300" s="163"/>
      <c r="ACK300" s="163"/>
      <c r="ACL300" s="579"/>
      <c r="ACM300" s="581"/>
      <c r="ACN300" s="163"/>
      <c r="ACO300" s="163"/>
      <c r="ACP300" s="579"/>
      <c r="ACQ300" s="581"/>
      <c r="ACR300" s="163"/>
      <c r="ACS300" s="163"/>
      <c r="ACT300" s="579"/>
      <c r="ACU300" s="581"/>
      <c r="ACV300" s="163"/>
      <c r="ACW300" s="163"/>
      <c r="ACX300" s="579"/>
      <c r="ACY300" s="581"/>
      <c r="ACZ300" s="163"/>
      <c r="ADA300" s="163"/>
      <c r="ADB300" s="579"/>
      <c r="ADC300" s="581"/>
      <c r="ADD300" s="163"/>
      <c r="ADE300" s="163"/>
      <c r="ADF300" s="579"/>
      <c r="ADG300" s="581"/>
      <c r="ADH300" s="163"/>
      <c r="ADI300" s="163"/>
      <c r="ADJ300" s="579"/>
      <c r="ADK300" s="581"/>
      <c r="ADL300" s="163"/>
      <c r="ADM300" s="163"/>
      <c r="ADN300" s="579"/>
      <c r="ADO300" s="581"/>
      <c r="ADP300" s="163"/>
      <c r="ADQ300" s="163"/>
      <c r="ADR300" s="579"/>
      <c r="ADS300" s="581"/>
      <c r="ADT300" s="163"/>
      <c r="ADU300" s="163"/>
      <c r="ADV300" s="579"/>
      <c r="ADW300" s="581"/>
      <c r="ADX300" s="163"/>
      <c r="ADY300" s="163"/>
      <c r="ADZ300" s="579"/>
      <c r="AEA300" s="581"/>
      <c r="AEB300" s="163"/>
      <c r="AEC300" s="163"/>
      <c r="AED300" s="579"/>
      <c r="AEE300" s="581"/>
      <c r="AEF300" s="163"/>
      <c r="AEG300" s="163"/>
      <c r="AEH300" s="579"/>
      <c r="AEI300" s="581"/>
      <c r="AEJ300" s="163"/>
      <c r="AEK300" s="163"/>
      <c r="AEL300" s="579"/>
      <c r="AEM300" s="581"/>
      <c r="AEN300" s="163"/>
      <c r="AEO300" s="163"/>
      <c r="AEP300" s="579"/>
      <c r="AEQ300" s="581"/>
      <c r="AER300" s="163"/>
      <c r="AES300" s="163"/>
      <c r="AET300" s="579"/>
      <c r="AEU300" s="581"/>
      <c r="AEV300" s="163"/>
      <c r="AEW300" s="163"/>
      <c r="AEX300" s="579"/>
      <c r="AEY300" s="581"/>
      <c r="AEZ300" s="163"/>
      <c r="AFA300" s="163"/>
      <c r="AFB300" s="579"/>
      <c r="AFC300" s="581"/>
      <c r="AFD300" s="163"/>
      <c r="AFE300" s="163"/>
      <c r="AFF300" s="579"/>
      <c r="AFG300" s="581"/>
      <c r="AFH300" s="163"/>
      <c r="AFI300" s="163"/>
      <c r="AFJ300" s="579"/>
      <c r="AFK300" s="581"/>
      <c r="AFL300" s="163"/>
      <c r="AFM300" s="163"/>
      <c r="AFN300" s="579"/>
      <c r="AFO300" s="581"/>
      <c r="AFP300" s="163"/>
      <c r="AFQ300" s="163"/>
      <c r="AFR300" s="579"/>
      <c r="AFS300" s="581"/>
      <c r="AFT300" s="163"/>
      <c r="AFU300" s="163"/>
      <c r="AFV300" s="579"/>
      <c r="AFW300" s="581"/>
      <c r="AFX300" s="163"/>
      <c r="AFY300" s="163"/>
      <c r="AFZ300" s="579"/>
      <c r="AGA300" s="581"/>
      <c r="AGB300" s="163"/>
      <c r="AGC300" s="163"/>
      <c r="AGD300" s="579"/>
      <c r="AGE300" s="581"/>
      <c r="AGF300" s="163"/>
      <c r="AGG300" s="163"/>
      <c r="AGH300" s="579"/>
      <c r="AGI300" s="581"/>
      <c r="AGJ300" s="163"/>
      <c r="AGK300" s="163"/>
      <c r="AGL300" s="579"/>
      <c r="AGM300" s="581"/>
      <c r="AGN300" s="163"/>
      <c r="AGO300" s="163"/>
      <c r="AGP300" s="579"/>
      <c r="AGQ300" s="581"/>
      <c r="AGR300" s="163"/>
      <c r="AGS300" s="163"/>
      <c r="AGT300" s="579"/>
      <c r="AGU300" s="581"/>
      <c r="AGV300" s="163"/>
      <c r="AGW300" s="163"/>
      <c r="AGX300" s="579"/>
      <c r="AGY300" s="581"/>
      <c r="AGZ300" s="163"/>
      <c r="AHA300" s="163"/>
      <c r="AHB300" s="579"/>
      <c r="AHC300" s="581"/>
      <c r="AHD300" s="163"/>
      <c r="AHE300" s="163"/>
      <c r="AHF300" s="579"/>
      <c r="AHG300" s="581"/>
      <c r="AHH300" s="163"/>
      <c r="AHI300" s="163"/>
      <c r="AHJ300" s="579"/>
      <c r="AHK300" s="581"/>
      <c r="AHL300" s="163"/>
      <c r="AHM300" s="163"/>
      <c r="AHN300" s="579"/>
      <c r="AHO300" s="581"/>
      <c r="AHP300" s="163"/>
      <c r="AHQ300" s="163"/>
      <c r="AHR300" s="579"/>
      <c r="AHS300" s="581"/>
      <c r="AHT300" s="163"/>
      <c r="AHU300" s="163"/>
      <c r="AHV300" s="579"/>
      <c r="AHW300" s="581"/>
      <c r="AHX300" s="163"/>
      <c r="AHY300" s="163"/>
      <c r="AHZ300" s="579"/>
      <c r="AIA300" s="581"/>
      <c r="AIB300" s="163"/>
      <c r="AIC300" s="163"/>
      <c r="AID300" s="579"/>
      <c r="AIE300" s="581"/>
      <c r="AIF300" s="163"/>
      <c r="AIG300" s="163"/>
      <c r="AIH300" s="579"/>
      <c r="AII300" s="581"/>
      <c r="AIJ300" s="163"/>
      <c r="AIK300" s="163"/>
      <c r="AIL300" s="579"/>
      <c r="AIM300" s="581"/>
      <c r="AIN300" s="163"/>
      <c r="AIO300" s="163"/>
      <c r="AIP300" s="579"/>
      <c r="AIQ300" s="581"/>
      <c r="AIR300" s="163"/>
      <c r="AIS300" s="163"/>
      <c r="AIT300" s="579"/>
      <c r="AIU300" s="581"/>
      <c r="AIV300" s="163"/>
      <c r="AIW300" s="163"/>
      <c r="AIX300" s="579"/>
      <c r="AIY300" s="581"/>
      <c r="AIZ300" s="163"/>
      <c r="AJA300" s="163"/>
      <c r="AJB300" s="579"/>
      <c r="AJC300" s="581"/>
      <c r="AJD300" s="163"/>
      <c r="AJE300" s="163"/>
      <c r="AJF300" s="579"/>
      <c r="AJG300" s="581"/>
      <c r="AJH300" s="163"/>
      <c r="AJI300" s="163"/>
      <c r="AJJ300" s="579"/>
      <c r="AJK300" s="581"/>
      <c r="AJL300" s="163"/>
      <c r="AJM300" s="163"/>
      <c r="AJN300" s="579"/>
      <c r="AJO300" s="581"/>
      <c r="AJP300" s="163"/>
      <c r="AJQ300" s="163"/>
      <c r="AJR300" s="579"/>
      <c r="AJS300" s="581"/>
      <c r="AJT300" s="163"/>
      <c r="AJU300" s="163"/>
      <c r="AJV300" s="579"/>
      <c r="AJW300" s="581"/>
      <c r="AJX300" s="163"/>
      <c r="AJY300" s="163"/>
      <c r="AJZ300" s="579"/>
      <c r="AKA300" s="581"/>
      <c r="AKB300" s="163"/>
      <c r="AKC300" s="163"/>
      <c r="AKD300" s="579"/>
      <c r="AKE300" s="581"/>
      <c r="AKF300" s="163"/>
      <c r="AKG300" s="163"/>
      <c r="AKH300" s="579"/>
      <c r="AKI300" s="581"/>
      <c r="AKJ300" s="163"/>
      <c r="AKK300" s="163"/>
      <c r="AKL300" s="579"/>
      <c r="AKM300" s="581"/>
      <c r="AKN300" s="163"/>
      <c r="AKO300" s="163"/>
      <c r="AKP300" s="579"/>
      <c r="AKQ300" s="581"/>
      <c r="AKR300" s="163"/>
      <c r="AKS300" s="163"/>
      <c r="AKT300" s="579"/>
      <c r="AKU300" s="581"/>
      <c r="AKV300" s="163"/>
      <c r="AKW300" s="163"/>
      <c r="AKX300" s="579"/>
      <c r="AKY300" s="581"/>
      <c r="AKZ300" s="163"/>
      <c r="ALA300" s="163"/>
      <c r="ALB300" s="579"/>
      <c r="ALC300" s="581"/>
      <c r="ALD300" s="163"/>
      <c r="ALE300" s="163"/>
      <c r="ALF300" s="579"/>
      <c r="ALG300" s="581"/>
      <c r="ALH300" s="163"/>
      <c r="ALI300" s="163"/>
      <c r="ALJ300" s="579"/>
      <c r="ALK300" s="581"/>
      <c r="ALL300" s="163"/>
      <c r="ALM300" s="163"/>
      <c r="ALN300" s="579"/>
      <c r="ALO300" s="581"/>
      <c r="ALP300" s="163"/>
      <c r="ALQ300" s="163"/>
      <c r="ALR300" s="579"/>
      <c r="ALS300" s="581"/>
      <c r="ALT300" s="163"/>
      <c r="ALU300" s="163"/>
      <c r="ALV300" s="579"/>
      <c r="ALW300" s="581"/>
      <c r="ALX300" s="163"/>
      <c r="ALY300" s="163"/>
      <c r="ALZ300" s="579"/>
      <c r="AMA300" s="581"/>
      <c r="AMB300" s="163"/>
      <c r="AMC300" s="163"/>
      <c r="AMD300" s="579"/>
      <c r="AME300" s="581"/>
      <c r="AMF300" s="163"/>
      <c r="AMG300" s="163"/>
      <c r="AMH300" s="579"/>
      <c r="AMI300" s="581"/>
      <c r="AMJ300" s="163"/>
      <c r="AMK300" s="163"/>
      <c r="AML300" s="579"/>
      <c r="AMM300" s="581"/>
      <c r="AMN300" s="163"/>
      <c r="AMO300" s="163"/>
      <c r="AMP300" s="579"/>
      <c r="AMQ300" s="581"/>
      <c r="AMR300" s="163"/>
      <c r="AMS300" s="163"/>
      <c r="AMT300" s="579"/>
      <c r="AMU300" s="581"/>
      <c r="AMV300" s="163"/>
      <c r="AMW300" s="163"/>
      <c r="AMX300" s="579"/>
      <c r="AMY300" s="581"/>
      <c r="AMZ300" s="163"/>
      <c r="ANA300" s="163"/>
      <c r="ANB300" s="579"/>
      <c r="ANC300" s="581"/>
      <c r="AND300" s="163"/>
      <c r="ANE300" s="163"/>
      <c r="ANF300" s="579"/>
      <c r="ANG300" s="581"/>
      <c r="ANH300" s="163"/>
      <c r="ANI300" s="163"/>
      <c r="ANJ300" s="579"/>
      <c r="ANK300" s="581"/>
      <c r="ANL300" s="163"/>
      <c r="ANM300" s="163"/>
      <c r="ANN300" s="579"/>
      <c r="ANO300" s="581"/>
      <c r="ANP300" s="163"/>
      <c r="ANQ300" s="163"/>
      <c r="ANR300" s="579"/>
      <c r="ANS300" s="581"/>
      <c r="ANT300" s="163"/>
      <c r="ANU300" s="163"/>
      <c r="ANV300" s="579"/>
      <c r="ANW300" s="581"/>
      <c r="ANX300" s="163"/>
      <c r="ANY300" s="163"/>
      <c r="ANZ300" s="579"/>
      <c r="AOA300" s="581"/>
      <c r="AOB300" s="163"/>
      <c r="AOC300" s="163"/>
      <c r="AOD300" s="579"/>
      <c r="AOE300" s="581"/>
      <c r="AOF300" s="163"/>
      <c r="AOG300" s="163"/>
      <c r="AOH300" s="579"/>
      <c r="AOI300" s="581"/>
      <c r="AOJ300" s="163"/>
      <c r="AOK300" s="163"/>
      <c r="AOL300" s="579"/>
      <c r="AOM300" s="581"/>
      <c r="AON300" s="163"/>
      <c r="AOO300" s="163"/>
      <c r="AOP300" s="579"/>
      <c r="AOQ300" s="581"/>
      <c r="AOR300" s="163"/>
      <c r="AOS300" s="163"/>
      <c r="AOT300" s="579"/>
      <c r="AOU300" s="581"/>
      <c r="AOV300" s="163"/>
      <c r="AOW300" s="163"/>
      <c r="AOX300" s="579"/>
      <c r="AOY300" s="581"/>
      <c r="AOZ300" s="163"/>
      <c r="APA300" s="163"/>
      <c r="APB300" s="579"/>
      <c r="APC300" s="581"/>
      <c r="APD300" s="163"/>
      <c r="APE300" s="163"/>
      <c r="APF300" s="579"/>
      <c r="APG300" s="581"/>
      <c r="APH300" s="163"/>
      <c r="API300" s="163"/>
      <c r="APJ300" s="579"/>
      <c r="APK300" s="581"/>
      <c r="APL300" s="163"/>
      <c r="APM300" s="163"/>
      <c r="APN300" s="579"/>
      <c r="APO300" s="581"/>
      <c r="APP300" s="163"/>
      <c r="APQ300" s="163"/>
      <c r="APR300" s="579"/>
      <c r="APS300" s="581"/>
      <c r="APT300" s="163"/>
      <c r="APU300" s="163"/>
      <c r="APV300" s="579"/>
      <c r="APW300" s="581"/>
      <c r="APX300" s="163"/>
      <c r="APY300" s="163"/>
      <c r="APZ300" s="579"/>
      <c r="AQA300" s="581"/>
      <c r="AQB300" s="163"/>
      <c r="AQC300" s="163"/>
      <c r="AQD300" s="579"/>
      <c r="AQE300" s="581"/>
      <c r="AQF300" s="163"/>
      <c r="AQG300" s="163"/>
      <c r="AQH300" s="579"/>
      <c r="AQI300" s="581"/>
      <c r="AQJ300" s="163"/>
      <c r="AQK300" s="163"/>
      <c r="AQL300" s="579"/>
      <c r="AQM300" s="581"/>
      <c r="AQN300" s="163"/>
      <c r="AQO300" s="163"/>
      <c r="AQP300" s="579"/>
      <c r="AQQ300" s="581"/>
      <c r="AQR300" s="163"/>
      <c r="AQS300" s="163"/>
      <c r="AQT300" s="579"/>
      <c r="AQU300" s="581"/>
      <c r="AQV300" s="163"/>
      <c r="AQW300" s="163"/>
      <c r="AQX300" s="579"/>
      <c r="AQY300" s="581"/>
      <c r="AQZ300" s="163"/>
      <c r="ARA300" s="163"/>
      <c r="ARB300" s="579"/>
      <c r="ARC300" s="581"/>
      <c r="ARD300" s="163"/>
      <c r="ARE300" s="163"/>
      <c r="ARF300" s="579"/>
      <c r="ARG300" s="581"/>
      <c r="ARH300" s="163"/>
      <c r="ARI300" s="163"/>
      <c r="ARJ300" s="579"/>
      <c r="ARK300" s="581"/>
      <c r="ARL300" s="163"/>
      <c r="ARM300" s="163"/>
      <c r="ARN300" s="579"/>
      <c r="ARO300" s="581"/>
      <c r="ARP300" s="163"/>
      <c r="ARQ300" s="163"/>
      <c r="ARR300" s="579"/>
      <c r="ARS300" s="581"/>
      <c r="ART300" s="163"/>
      <c r="ARU300" s="163"/>
      <c r="ARV300" s="579"/>
      <c r="ARW300" s="581"/>
      <c r="ARX300" s="163"/>
      <c r="ARY300" s="163"/>
      <c r="ARZ300" s="579"/>
      <c r="ASA300" s="581"/>
      <c r="ASB300" s="163"/>
      <c r="ASC300" s="163"/>
      <c r="ASD300" s="579"/>
      <c r="ASE300" s="581"/>
      <c r="ASF300" s="163"/>
      <c r="ASG300" s="163"/>
      <c r="ASH300" s="579"/>
      <c r="ASI300" s="581"/>
      <c r="ASJ300" s="163"/>
      <c r="ASK300" s="163"/>
      <c r="ASL300" s="579"/>
      <c r="ASM300" s="581"/>
      <c r="ASN300" s="163"/>
      <c r="ASO300" s="163"/>
      <c r="ASP300" s="579"/>
      <c r="ASQ300" s="581"/>
      <c r="ASR300" s="163"/>
      <c r="ASS300" s="163"/>
      <c r="AST300" s="579"/>
      <c r="ASU300" s="581"/>
      <c r="ASV300" s="163"/>
      <c r="ASW300" s="163"/>
      <c r="ASX300" s="579"/>
      <c r="ASY300" s="581"/>
      <c r="ASZ300" s="163"/>
      <c r="ATA300" s="163"/>
      <c r="ATB300" s="579"/>
      <c r="ATC300" s="581"/>
      <c r="ATD300" s="163"/>
      <c r="ATE300" s="163"/>
      <c r="ATF300" s="579"/>
      <c r="ATG300" s="581"/>
      <c r="ATH300" s="163"/>
      <c r="ATI300" s="163"/>
      <c r="ATJ300" s="579"/>
      <c r="ATK300" s="581"/>
      <c r="ATL300" s="163"/>
      <c r="ATM300" s="163"/>
      <c r="ATN300" s="579"/>
      <c r="ATO300" s="581"/>
      <c r="ATP300" s="163"/>
      <c r="ATQ300" s="163"/>
      <c r="ATR300" s="579"/>
      <c r="ATS300" s="581"/>
      <c r="ATT300" s="163"/>
      <c r="ATU300" s="163"/>
      <c r="ATV300" s="579"/>
      <c r="ATW300" s="581"/>
      <c r="ATX300" s="163"/>
      <c r="ATY300" s="163"/>
      <c r="ATZ300" s="579"/>
      <c r="AUA300" s="581"/>
      <c r="AUB300" s="163"/>
      <c r="AUC300" s="163"/>
      <c r="AUD300" s="579"/>
      <c r="AUE300" s="581"/>
      <c r="AUF300" s="163"/>
      <c r="AUG300" s="163"/>
      <c r="AUH300" s="579"/>
      <c r="AUI300" s="581"/>
      <c r="AUJ300" s="163"/>
      <c r="AUK300" s="163"/>
      <c r="AUL300" s="579"/>
      <c r="AUM300" s="581"/>
      <c r="AUN300" s="163"/>
      <c r="AUO300" s="163"/>
      <c r="AUP300" s="579"/>
      <c r="AUQ300" s="581"/>
      <c r="AUR300" s="163"/>
      <c r="AUS300" s="163"/>
      <c r="AUT300" s="579"/>
      <c r="AUU300" s="581"/>
      <c r="AUV300" s="163"/>
      <c r="AUW300" s="163"/>
      <c r="AUX300" s="579"/>
      <c r="AUY300" s="581"/>
      <c r="AUZ300" s="163"/>
      <c r="AVA300" s="163"/>
      <c r="AVB300" s="579"/>
      <c r="AVC300" s="581"/>
      <c r="AVD300" s="163"/>
      <c r="AVE300" s="163"/>
      <c r="AVF300" s="579"/>
      <c r="AVG300" s="581"/>
      <c r="AVH300" s="163"/>
      <c r="AVI300" s="163"/>
      <c r="AVJ300" s="579"/>
      <c r="AVK300" s="581"/>
      <c r="AVL300" s="163"/>
      <c r="AVM300" s="163"/>
      <c r="AVN300" s="579"/>
      <c r="AVO300" s="581"/>
      <c r="AVP300" s="163"/>
      <c r="AVQ300" s="163"/>
      <c r="AVR300" s="579"/>
      <c r="AVS300" s="581"/>
      <c r="AVT300" s="163"/>
      <c r="AVU300" s="163"/>
      <c r="AVV300" s="579"/>
      <c r="AVW300" s="581"/>
      <c r="AVX300" s="163"/>
      <c r="AVY300" s="163"/>
      <c r="AVZ300" s="579"/>
      <c r="AWA300" s="581"/>
      <c r="AWB300" s="163"/>
      <c r="AWC300" s="163"/>
      <c r="AWD300" s="579"/>
      <c r="AWE300" s="581"/>
      <c r="AWF300" s="163"/>
      <c r="AWG300" s="163"/>
      <c r="AWH300" s="579"/>
      <c r="AWI300" s="581"/>
      <c r="AWJ300" s="163"/>
      <c r="AWK300" s="163"/>
      <c r="AWL300" s="579"/>
      <c r="AWM300" s="581"/>
      <c r="AWN300" s="163"/>
      <c r="AWO300" s="163"/>
      <c r="AWP300" s="579"/>
      <c r="AWQ300" s="581"/>
      <c r="AWR300" s="163"/>
      <c r="AWS300" s="163"/>
      <c r="AWT300" s="579"/>
      <c r="AWU300" s="581"/>
      <c r="AWV300" s="163"/>
      <c r="AWW300" s="163"/>
      <c r="AWX300" s="579"/>
      <c r="AWY300" s="581"/>
      <c r="AWZ300" s="163"/>
      <c r="AXA300" s="163"/>
      <c r="AXB300" s="579"/>
      <c r="AXC300" s="581"/>
      <c r="AXD300" s="163"/>
      <c r="AXE300" s="163"/>
      <c r="AXF300" s="579"/>
      <c r="AXG300" s="581"/>
      <c r="AXH300" s="163"/>
      <c r="AXI300" s="163"/>
      <c r="AXJ300" s="579"/>
      <c r="AXK300" s="581"/>
      <c r="AXL300" s="163"/>
      <c r="AXM300" s="163"/>
      <c r="AXN300" s="579"/>
      <c r="AXO300" s="581"/>
      <c r="AXP300" s="163"/>
      <c r="AXQ300" s="163"/>
      <c r="AXR300" s="579"/>
      <c r="AXS300" s="581"/>
      <c r="AXT300" s="163"/>
      <c r="AXU300" s="163"/>
      <c r="AXV300" s="579"/>
      <c r="AXW300" s="581"/>
      <c r="AXX300" s="163"/>
      <c r="AXY300" s="163"/>
      <c r="AXZ300" s="579"/>
      <c r="AYA300" s="581"/>
      <c r="AYB300" s="163"/>
      <c r="AYC300" s="163"/>
      <c r="AYD300" s="579"/>
      <c r="AYE300" s="581"/>
      <c r="AYF300" s="163"/>
      <c r="AYG300" s="163"/>
      <c r="AYH300" s="579"/>
      <c r="AYI300" s="581"/>
      <c r="AYJ300" s="163"/>
      <c r="AYK300" s="163"/>
      <c r="AYL300" s="579"/>
      <c r="AYM300" s="581"/>
      <c r="AYN300" s="163"/>
      <c r="AYO300" s="163"/>
      <c r="AYP300" s="579"/>
      <c r="AYQ300" s="581"/>
      <c r="AYR300" s="163"/>
      <c r="AYS300" s="163"/>
      <c r="AYT300" s="579"/>
      <c r="AYU300" s="581"/>
      <c r="AYV300" s="163"/>
      <c r="AYW300" s="163"/>
      <c r="AYX300" s="579"/>
      <c r="AYY300" s="581"/>
      <c r="AYZ300" s="163"/>
      <c r="AZA300" s="163"/>
      <c r="AZB300" s="579"/>
      <c r="AZC300" s="581"/>
      <c r="AZD300" s="163"/>
      <c r="AZE300" s="163"/>
      <c r="AZF300" s="579"/>
      <c r="AZG300" s="581"/>
      <c r="AZH300" s="163"/>
      <c r="AZI300" s="163"/>
      <c r="AZJ300" s="579"/>
      <c r="AZK300" s="581"/>
      <c r="AZL300" s="163"/>
      <c r="AZM300" s="163"/>
      <c r="AZN300" s="579"/>
      <c r="AZO300" s="581"/>
      <c r="AZP300" s="163"/>
      <c r="AZQ300" s="163"/>
      <c r="AZR300" s="579"/>
      <c r="AZS300" s="581"/>
      <c r="AZT300" s="163"/>
      <c r="AZU300" s="163"/>
      <c r="AZV300" s="579"/>
      <c r="AZW300" s="581"/>
      <c r="AZX300" s="163"/>
      <c r="AZY300" s="163"/>
      <c r="AZZ300" s="579"/>
      <c r="BAA300" s="581"/>
      <c r="BAB300" s="163"/>
      <c r="BAC300" s="163"/>
      <c r="BAD300" s="579"/>
      <c r="BAE300" s="581"/>
      <c r="BAF300" s="163"/>
      <c r="BAG300" s="163"/>
      <c r="BAH300" s="579"/>
      <c r="BAI300" s="581"/>
      <c r="BAJ300" s="163"/>
      <c r="BAK300" s="163"/>
      <c r="BAL300" s="579"/>
      <c r="BAM300" s="581"/>
      <c r="BAN300" s="163"/>
      <c r="BAO300" s="163"/>
      <c r="BAP300" s="579"/>
      <c r="BAQ300" s="581"/>
      <c r="BAR300" s="163"/>
      <c r="BAS300" s="163"/>
      <c r="BAT300" s="579"/>
      <c r="BAU300" s="581"/>
      <c r="BAV300" s="163"/>
      <c r="BAW300" s="163"/>
      <c r="BAX300" s="579"/>
      <c r="BAY300" s="581"/>
      <c r="BAZ300" s="163"/>
      <c r="BBA300" s="163"/>
      <c r="BBB300" s="579"/>
      <c r="BBC300" s="581"/>
      <c r="BBD300" s="163"/>
      <c r="BBE300" s="163"/>
      <c r="BBF300" s="579"/>
      <c r="BBG300" s="581"/>
      <c r="BBH300" s="163"/>
      <c r="BBI300" s="163"/>
      <c r="BBJ300" s="579"/>
      <c r="BBK300" s="581"/>
      <c r="BBL300" s="163"/>
      <c r="BBM300" s="163"/>
      <c r="BBN300" s="579"/>
      <c r="BBO300" s="581"/>
      <c r="BBP300" s="163"/>
      <c r="BBQ300" s="163"/>
      <c r="BBR300" s="579"/>
      <c r="BBS300" s="581"/>
      <c r="BBT300" s="163"/>
      <c r="BBU300" s="163"/>
      <c r="BBV300" s="579"/>
      <c r="BBW300" s="581"/>
      <c r="BBX300" s="163"/>
      <c r="BBY300" s="163"/>
      <c r="BBZ300" s="579"/>
      <c r="BCA300" s="581"/>
      <c r="BCB300" s="163"/>
      <c r="BCC300" s="163"/>
      <c r="BCD300" s="579"/>
      <c r="BCE300" s="581"/>
      <c r="BCF300" s="163"/>
      <c r="BCG300" s="163"/>
      <c r="BCH300" s="579"/>
      <c r="BCI300" s="581"/>
      <c r="BCJ300" s="163"/>
      <c r="BCK300" s="163"/>
      <c r="BCL300" s="579"/>
      <c r="BCM300" s="581"/>
      <c r="BCN300" s="163"/>
      <c r="BCO300" s="163"/>
      <c r="BCP300" s="579"/>
      <c r="BCQ300" s="581"/>
      <c r="BCR300" s="163"/>
      <c r="BCS300" s="163"/>
      <c r="BCT300" s="579"/>
      <c r="BCU300" s="581"/>
      <c r="BCV300" s="163"/>
      <c r="BCW300" s="163"/>
      <c r="BCX300" s="579"/>
      <c r="BCY300" s="581"/>
      <c r="BCZ300" s="163"/>
      <c r="BDA300" s="163"/>
      <c r="BDB300" s="579"/>
      <c r="BDC300" s="581"/>
      <c r="BDD300" s="163"/>
      <c r="BDE300" s="163"/>
      <c r="BDF300" s="579"/>
      <c r="BDG300" s="581"/>
      <c r="BDH300" s="163"/>
      <c r="BDI300" s="163"/>
      <c r="BDJ300" s="579"/>
      <c r="BDK300" s="581"/>
      <c r="BDL300" s="163"/>
      <c r="BDM300" s="163"/>
      <c r="BDN300" s="579"/>
      <c r="BDO300" s="581"/>
      <c r="BDP300" s="163"/>
      <c r="BDQ300" s="163"/>
      <c r="BDR300" s="579"/>
      <c r="BDS300" s="581"/>
      <c r="BDT300" s="163"/>
      <c r="BDU300" s="163"/>
      <c r="BDV300" s="579"/>
      <c r="BDW300" s="581"/>
      <c r="BDX300" s="163"/>
      <c r="BDY300" s="163"/>
      <c r="BDZ300" s="579"/>
      <c r="BEA300" s="581"/>
      <c r="BEB300" s="163"/>
      <c r="BEC300" s="163"/>
      <c r="BED300" s="579"/>
      <c r="BEE300" s="581"/>
      <c r="BEF300" s="163"/>
      <c r="BEG300" s="163"/>
      <c r="BEH300" s="579"/>
      <c r="BEI300" s="581"/>
      <c r="BEJ300" s="163"/>
      <c r="BEK300" s="163"/>
      <c r="BEL300" s="579"/>
      <c r="BEM300" s="581"/>
      <c r="BEN300" s="163"/>
      <c r="BEO300" s="163"/>
      <c r="BEP300" s="579"/>
      <c r="BEQ300" s="581"/>
      <c r="BER300" s="163"/>
      <c r="BES300" s="163"/>
      <c r="BET300" s="579"/>
      <c r="BEU300" s="581"/>
      <c r="BEV300" s="163"/>
      <c r="BEW300" s="163"/>
      <c r="BEX300" s="579"/>
      <c r="BEY300" s="581"/>
      <c r="BEZ300" s="163"/>
      <c r="BFA300" s="163"/>
      <c r="BFB300" s="579"/>
      <c r="BFC300" s="581"/>
      <c r="BFD300" s="163"/>
      <c r="BFE300" s="163"/>
      <c r="BFF300" s="579"/>
      <c r="BFG300" s="581"/>
      <c r="BFH300" s="163"/>
      <c r="BFI300" s="163"/>
      <c r="BFJ300" s="579"/>
      <c r="BFK300" s="581"/>
      <c r="BFL300" s="163"/>
      <c r="BFM300" s="163"/>
      <c r="BFN300" s="579"/>
      <c r="BFO300" s="581"/>
      <c r="BFP300" s="163"/>
      <c r="BFQ300" s="163"/>
      <c r="BFR300" s="579"/>
      <c r="BFS300" s="581"/>
      <c r="BFT300" s="163"/>
      <c r="BFU300" s="163"/>
      <c r="BFV300" s="579"/>
      <c r="BFW300" s="581"/>
      <c r="BFX300" s="163"/>
      <c r="BFY300" s="163"/>
      <c r="BFZ300" s="579"/>
      <c r="BGA300" s="581"/>
      <c r="BGB300" s="163"/>
      <c r="BGC300" s="163"/>
      <c r="BGD300" s="579"/>
      <c r="BGE300" s="581"/>
      <c r="BGF300" s="163"/>
      <c r="BGG300" s="163"/>
      <c r="BGH300" s="579"/>
      <c r="BGI300" s="581"/>
      <c r="BGJ300" s="163"/>
      <c r="BGK300" s="163"/>
      <c r="BGL300" s="579"/>
      <c r="BGM300" s="581"/>
      <c r="BGN300" s="163"/>
      <c r="BGO300" s="163"/>
      <c r="BGP300" s="579"/>
      <c r="BGQ300" s="581"/>
      <c r="BGR300" s="163"/>
      <c r="BGS300" s="163"/>
      <c r="BGT300" s="579"/>
      <c r="BGU300" s="581"/>
      <c r="BGV300" s="163"/>
      <c r="BGW300" s="163"/>
      <c r="BGX300" s="579"/>
      <c r="BGY300" s="581"/>
      <c r="BGZ300" s="163"/>
      <c r="BHA300" s="163"/>
      <c r="BHB300" s="579"/>
      <c r="BHC300" s="581"/>
      <c r="BHD300" s="163"/>
      <c r="BHE300" s="163"/>
      <c r="BHF300" s="579"/>
      <c r="BHG300" s="581"/>
      <c r="BHH300" s="163"/>
      <c r="BHI300" s="163"/>
      <c r="BHJ300" s="579"/>
      <c r="BHK300" s="581"/>
      <c r="BHL300" s="163"/>
      <c r="BHM300" s="163"/>
      <c r="BHN300" s="579"/>
      <c r="BHO300" s="581"/>
      <c r="BHP300" s="163"/>
      <c r="BHQ300" s="163"/>
      <c r="BHR300" s="579"/>
      <c r="BHS300" s="581"/>
      <c r="BHT300" s="163"/>
      <c r="BHU300" s="163"/>
      <c r="BHV300" s="579"/>
      <c r="BHW300" s="581"/>
      <c r="BHX300" s="163"/>
      <c r="BHY300" s="163"/>
      <c r="BHZ300" s="579"/>
      <c r="BIA300" s="581"/>
      <c r="BIB300" s="163"/>
      <c r="BIC300" s="163"/>
      <c r="BID300" s="579"/>
      <c r="BIE300" s="581"/>
      <c r="BIF300" s="163"/>
      <c r="BIG300" s="163"/>
      <c r="BIH300" s="579"/>
      <c r="BII300" s="581"/>
      <c r="BIJ300" s="163"/>
      <c r="BIK300" s="163"/>
      <c r="BIL300" s="579"/>
      <c r="BIM300" s="581"/>
      <c r="BIN300" s="163"/>
      <c r="BIO300" s="163"/>
      <c r="BIP300" s="579"/>
      <c r="BIQ300" s="581"/>
      <c r="BIR300" s="163"/>
      <c r="BIS300" s="163"/>
      <c r="BIT300" s="579"/>
      <c r="BIU300" s="581"/>
      <c r="BIV300" s="163"/>
      <c r="BIW300" s="163"/>
      <c r="BIX300" s="579"/>
      <c r="BIY300" s="581"/>
      <c r="BIZ300" s="163"/>
      <c r="BJA300" s="163"/>
      <c r="BJB300" s="579"/>
      <c r="BJC300" s="581"/>
      <c r="BJD300" s="163"/>
      <c r="BJE300" s="163"/>
      <c r="BJF300" s="579"/>
      <c r="BJG300" s="581"/>
      <c r="BJH300" s="163"/>
      <c r="BJI300" s="163"/>
      <c r="BJJ300" s="579"/>
      <c r="BJK300" s="581"/>
      <c r="BJL300" s="163"/>
      <c r="BJM300" s="163"/>
      <c r="BJN300" s="579"/>
      <c r="BJO300" s="581"/>
      <c r="BJP300" s="163"/>
      <c r="BJQ300" s="163"/>
      <c r="BJR300" s="579"/>
      <c r="BJS300" s="581"/>
      <c r="BJT300" s="163"/>
      <c r="BJU300" s="163"/>
      <c r="BJV300" s="579"/>
      <c r="BJW300" s="581"/>
      <c r="BJX300" s="163"/>
      <c r="BJY300" s="163"/>
      <c r="BJZ300" s="579"/>
      <c r="BKA300" s="581"/>
      <c r="BKB300" s="163"/>
      <c r="BKC300" s="163"/>
      <c r="BKD300" s="579"/>
      <c r="BKE300" s="581"/>
      <c r="BKF300" s="163"/>
      <c r="BKG300" s="163"/>
      <c r="BKH300" s="579"/>
      <c r="BKI300" s="581"/>
      <c r="BKJ300" s="163"/>
      <c r="BKK300" s="163"/>
      <c r="BKL300" s="579"/>
      <c r="BKM300" s="581"/>
      <c r="BKN300" s="163"/>
      <c r="BKO300" s="163"/>
      <c r="BKP300" s="579"/>
      <c r="BKQ300" s="581"/>
      <c r="BKR300" s="163"/>
      <c r="BKS300" s="163"/>
      <c r="BKT300" s="579"/>
      <c r="BKU300" s="581"/>
      <c r="BKV300" s="163"/>
      <c r="BKW300" s="163"/>
      <c r="BKX300" s="579"/>
      <c r="BKY300" s="581"/>
      <c r="BKZ300" s="163"/>
      <c r="BLA300" s="163"/>
      <c r="BLB300" s="579"/>
      <c r="BLC300" s="581"/>
      <c r="BLD300" s="163"/>
      <c r="BLE300" s="163"/>
      <c r="BLF300" s="579"/>
      <c r="BLG300" s="581"/>
      <c r="BLH300" s="163"/>
      <c r="BLI300" s="163"/>
      <c r="BLJ300" s="579"/>
      <c r="BLK300" s="581"/>
      <c r="BLL300" s="163"/>
      <c r="BLM300" s="163"/>
      <c r="BLN300" s="579"/>
      <c r="BLO300" s="581"/>
      <c r="BLP300" s="163"/>
      <c r="BLQ300" s="163"/>
      <c r="BLR300" s="579"/>
      <c r="BLS300" s="581"/>
      <c r="BLT300" s="163"/>
      <c r="BLU300" s="163"/>
      <c r="BLV300" s="579"/>
      <c r="BLW300" s="581"/>
      <c r="BLX300" s="163"/>
      <c r="BLY300" s="163"/>
      <c r="BLZ300" s="579"/>
      <c r="BMA300" s="581"/>
      <c r="BMB300" s="163"/>
      <c r="BMC300" s="163"/>
      <c r="BMD300" s="579"/>
      <c r="BME300" s="581"/>
      <c r="BMF300" s="163"/>
      <c r="BMG300" s="163"/>
      <c r="BMH300" s="579"/>
      <c r="BMI300" s="581"/>
      <c r="BMJ300" s="163"/>
      <c r="BMK300" s="163"/>
      <c r="BML300" s="579"/>
      <c r="BMM300" s="581"/>
      <c r="BMN300" s="163"/>
      <c r="BMO300" s="163"/>
      <c r="BMP300" s="579"/>
      <c r="BMQ300" s="581"/>
      <c r="BMR300" s="163"/>
      <c r="BMS300" s="163"/>
      <c r="BMT300" s="579"/>
      <c r="BMU300" s="581"/>
      <c r="BMV300" s="163"/>
      <c r="BMW300" s="163"/>
      <c r="BMX300" s="579"/>
      <c r="BMY300" s="581"/>
      <c r="BMZ300" s="163"/>
      <c r="BNA300" s="163"/>
      <c r="BNB300" s="579"/>
      <c r="BNC300" s="581"/>
      <c r="BND300" s="163"/>
      <c r="BNE300" s="163"/>
      <c r="BNF300" s="579"/>
      <c r="BNG300" s="581"/>
      <c r="BNH300" s="163"/>
      <c r="BNI300" s="163"/>
      <c r="BNJ300" s="579"/>
      <c r="BNK300" s="581"/>
      <c r="BNL300" s="163"/>
      <c r="BNM300" s="163"/>
      <c r="BNN300" s="579"/>
      <c r="BNO300" s="581"/>
      <c r="BNP300" s="163"/>
      <c r="BNQ300" s="163"/>
      <c r="BNR300" s="579"/>
      <c r="BNS300" s="581"/>
      <c r="BNT300" s="163"/>
      <c r="BNU300" s="163"/>
      <c r="BNV300" s="579"/>
      <c r="BNW300" s="581"/>
      <c r="BNX300" s="163"/>
      <c r="BNY300" s="163"/>
      <c r="BNZ300" s="579"/>
      <c r="BOA300" s="581"/>
      <c r="BOB300" s="163"/>
      <c r="BOC300" s="163"/>
      <c r="BOD300" s="579"/>
      <c r="BOE300" s="581"/>
      <c r="BOF300" s="163"/>
      <c r="BOG300" s="163"/>
      <c r="BOH300" s="579"/>
      <c r="BOI300" s="581"/>
      <c r="BOJ300" s="163"/>
      <c r="BOK300" s="163"/>
      <c r="BOL300" s="579"/>
      <c r="BOM300" s="581"/>
      <c r="BON300" s="163"/>
      <c r="BOO300" s="163"/>
      <c r="BOP300" s="579"/>
      <c r="BOQ300" s="581"/>
      <c r="BOR300" s="163"/>
      <c r="BOS300" s="163"/>
      <c r="BOT300" s="579"/>
      <c r="BOU300" s="581"/>
      <c r="BOV300" s="163"/>
      <c r="BOW300" s="163"/>
      <c r="BOX300" s="579"/>
      <c r="BOY300" s="581"/>
      <c r="BOZ300" s="163"/>
      <c r="BPA300" s="163"/>
      <c r="BPB300" s="579"/>
      <c r="BPC300" s="581"/>
      <c r="BPD300" s="163"/>
      <c r="BPE300" s="163"/>
      <c r="BPF300" s="579"/>
      <c r="BPG300" s="581"/>
      <c r="BPH300" s="163"/>
      <c r="BPI300" s="163"/>
      <c r="BPJ300" s="579"/>
      <c r="BPK300" s="581"/>
      <c r="BPL300" s="163"/>
      <c r="BPM300" s="163"/>
      <c r="BPN300" s="579"/>
      <c r="BPO300" s="581"/>
      <c r="BPP300" s="163"/>
      <c r="BPQ300" s="163"/>
      <c r="BPR300" s="579"/>
      <c r="BPS300" s="581"/>
      <c r="BPT300" s="163"/>
      <c r="BPU300" s="163"/>
      <c r="BPV300" s="579"/>
      <c r="BPW300" s="581"/>
      <c r="BPX300" s="163"/>
      <c r="BPY300" s="163"/>
      <c r="BPZ300" s="579"/>
      <c r="BQA300" s="581"/>
      <c r="BQB300" s="163"/>
      <c r="BQC300" s="163"/>
      <c r="BQD300" s="579"/>
      <c r="BQE300" s="581"/>
      <c r="BQF300" s="163"/>
      <c r="BQG300" s="163"/>
      <c r="BQH300" s="579"/>
      <c r="BQI300" s="581"/>
      <c r="BQJ300" s="163"/>
      <c r="BQK300" s="163"/>
      <c r="BQL300" s="579"/>
      <c r="BQM300" s="581"/>
      <c r="BQN300" s="163"/>
      <c r="BQO300" s="163"/>
      <c r="BQP300" s="579"/>
      <c r="BQQ300" s="581"/>
      <c r="BQR300" s="163"/>
      <c r="BQS300" s="163"/>
      <c r="BQT300" s="579"/>
      <c r="BQU300" s="581"/>
      <c r="BQV300" s="163"/>
      <c r="BQW300" s="163"/>
      <c r="BQX300" s="579"/>
      <c r="BQY300" s="581"/>
      <c r="BQZ300" s="163"/>
      <c r="BRA300" s="163"/>
      <c r="BRB300" s="579"/>
      <c r="BRC300" s="581"/>
      <c r="BRD300" s="163"/>
      <c r="BRE300" s="163"/>
      <c r="BRF300" s="579"/>
      <c r="BRG300" s="581"/>
      <c r="BRH300" s="163"/>
      <c r="BRI300" s="163"/>
      <c r="BRJ300" s="579"/>
      <c r="BRK300" s="581"/>
      <c r="BRL300" s="163"/>
      <c r="BRM300" s="163"/>
      <c r="BRN300" s="579"/>
      <c r="BRO300" s="581"/>
      <c r="BRP300" s="163"/>
      <c r="BRQ300" s="163"/>
      <c r="BRR300" s="579"/>
      <c r="BRS300" s="581"/>
      <c r="BRT300" s="163"/>
      <c r="BRU300" s="163"/>
      <c r="BRV300" s="579"/>
      <c r="BRW300" s="581"/>
      <c r="BRX300" s="163"/>
      <c r="BRY300" s="163"/>
      <c r="BRZ300" s="579"/>
      <c r="BSA300" s="581"/>
      <c r="BSB300" s="163"/>
      <c r="BSC300" s="163"/>
      <c r="BSD300" s="579"/>
      <c r="BSE300" s="581"/>
      <c r="BSF300" s="163"/>
      <c r="BSG300" s="163"/>
      <c r="BSH300" s="579"/>
      <c r="BSI300" s="581"/>
      <c r="BSJ300" s="163"/>
      <c r="BSK300" s="163"/>
      <c r="BSL300" s="579"/>
      <c r="BSM300" s="581"/>
      <c r="BSN300" s="163"/>
      <c r="BSO300" s="163"/>
      <c r="BSP300" s="579"/>
      <c r="BSQ300" s="581"/>
      <c r="BSR300" s="163"/>
      <c r="BSS300" s="163"/>
      <c r="BST300" s="579"/>
      <c r="BSU300" s="581"/>
      <c r="BSV300" s="163"/>
      <c r="BSW300" s="163"/>
      <c r="BSX300" s="579"/>
      <c r="BSY300" s="581"/>
      <c r="BSZ300" s="163"/>
      <c r="BTA300" s="163"/>
      <c r="BTB300" s="579"/>
      <c r="BTC300" s="581"/>
      <c r="BTD300" s="163"/>
      <c r="BTE300" s="163"/>
      <c r="BTF300" s="579"/>
      <c r="BTG300" s="581"/>
      <c r="BTH300" s="163"/>
      <c r="BTI300" s="163"/>
      <c r="BTJ300" s="579"/>
      <c r="BTK300" s="581"/>
      <c r="BTL300" s="163"/>
      <c r="BTM300" s="163"/>
      <c r="BTN300" s="579"/>
      <c r="BTO300" s="581"/>
      <c r="BTP300" s="163"/>
      <c r="BTQ300" s="163"/>
      <c r="BTR300" s="579"/>
      <c r="BTS300" s="581"/>
      <c r="BTT300" s="163"/>
      <c r="BTU300" s="163"/>
      <c r="BTV300" s="579"/>
      <c r="BTW300" s="581"/>
      <c r="BTX300" s="163"/>
      <c r="BTY300" s="163"/>
      <c r="BTZ300" s="579"/>
      <c r="BUA300" s="581"/>
      <c r="BUB300" s="163"/>
      <c r="BUC300" s="163"/>
      <c r="BUD300" s="579"/>
      <c r="BUE300" s="581"/>
      <c r="BUF300" s="163"/>
      <c r="BUG300" s="163"/>
      <c r="BUH300" s="579"/>
      <c r="BUI300" s="581"/>
      <c r="BUJ300" s="163"/>
      <c r="BUK300" s="163"/>
      <c r="BUL300" s="579"/>
      <c r="BUM300" s="581"/>
      <c r="BUN300" s="163"/>
      <c r="BUO300" s="163"/>
      <c r="BUP300" s="579"/>
      <c r="BUQ300" s="581"/>
      <c r="BUR300" s="163"/>
      <c r="BUS300" s="163"/>
      <c r="BUT300" s="579"/>
      <c r="BUU300" s="581"/>
      <c r="BUV300" s="163"/>
      <c r="BUW300" s="163"/>
      <c r="BUX300" s="579"/>
      <c r="BUY300" s="581"/>
      <c r="BUZ300" s="163"/>
      <c r="BVA300" s="163"/>
      <c r="BVB300" s="579"/>
      <c r="BVC300" s="581"/>
      <c r="BVD300" s="163"/>
      <c r="BVE300" s="163"/>
      <c r="BVF300" s="579"/>
      <c r="BVG300" s="581"/>
      <c r="BVH300" s="163"/>
      <c r="BVI300" s="163"/>
      <c r="BVJ300" s="579"/>
      <c r="BVK300" s="581"/>
      <c r="BVL300" s="163"/>
      <c r="BVM300" s="163"/>
      <c r="BVN300" s="579"/>
      <c r="BVO300" s="581"/>
      <c r="BVP300" s="163"/>
      <c r="BVQ300" s="163"/>
      <c r="BVR300" s="579"/>
      <c r="BVS300" s="581"/>
      <c r="BVT300" s="163"/>
      <c r="BVU300" s="163"/>
      <c r="BVV300" s="579"/>
      <c r="BVW300" s="581"/>
      <c r="BVX300" s="163"/>
      <c r="BVY300" s="163"/>
      <c r="BVZ300" s="579"/>
      <c r="BWA300" s="581"/>
      <c r="BWB300" s="163"/>
      <c r="BWC300" s="163"/>
      <c r="BWD300" s="579"/>
      <c r="BWE300" s="581"/>
      <c r="BWF300" s="163"/>
      <c r="BWG300" s="163"/>
      <c r="BWH300" s="579"/>
      <c r="BWI300" s="581"/>
      <c r="BWJ300" s="163"/>
      <c r="BWK300" s="163"/>
      <c r="BWL300" s="579"/>
      <c r="BWM300" s="581"/>
      <c r="BWN300" s="163"/>
      <c r="BWO300" s="163"/>
      <c r="BWP300" s="579"/>
      <c r="BWQ300" s="581"/>
      <c r="BWR300" s="163"/>
      <c r="BWS300" s="163"/>
      <c r="BWT300" s="579"/>
      <c r="BWU300" s="581"/>
      <c r="BWV300" s="163"/>
      <c r="BWW300" s="163"/>
      <c r="BWX300" s="579"/>
      <c r="BWY300" s="581"/>
      <c r="BWZ300" s="163"/>
      <c r="BXA300" s="163"/>
      <c r="BXB300" s="579"/>
      <c r="BXC300" s="581"/>
      <c r="BXD300" s="163"/>
      <c r="BXE300" s="163"/>
      <c r="BXF300" s="579"/>
      <c r="BXG300" s="581"/>
      <c r="BXH300" s="163"/>
      <c r="BXI300" s="163"/>
      <c r="BXJ300" s="579"/>
      <c r="BXK300" s="581"/>
      <c r="BXL300" s="163"/>
      <c r="BXM300" s="163"/>
      <c r="BXN300" s="579"/>
      <c r="BXO300" s="581"/>
      <c r="BXP300" s="163"/>
      <c r="BXQ300" s="163"/>
      <c r="BXR300" s="579"/>
      <c r="BXS300" s="581"/>
      <c r="BXT300" s="163"/>
      <c r="BXU300" s="163"/>
      <c r="BXV300" s="579"/>
      <c r="BXW300" s="581"/>
      <c r="BXX300" s="163"/>
      <c r="BXY300" s="163"/>
      <c r="BXZ300" s="579"/>
      <c r="BYA300" s="581"/>
      <c r="BYB300" s="163"/>
      <c r="BYC300" s="163"/>
      <c r="BYD300" s="579"/>
      <c r="BYE300" s="581"/>
      <c r="BYF300" s="163"/>
      <c r="BYG300" s="163"/>
      <c r="BYH300" s="579"/>
      <c r="BYI300" s="581"/>
      <c r="BYJ300" s="163"/>
      <c r="BYK300" s="163"/>
      <c r="BYL300" s="579"/>
      <c r="BYM300" s="581"/>
      <c r="BYN300" s="163"/>
      <c r="BYO300" s="163"/>
      <c r="BYP300" s="579"/>
      <c r="BYQ300" s="581"/>
      <c r="BYR300" s="163"/>
      <c r="BYS300" s="163"/>
      <c r="BYT300" s="579"/>
      <c r="BYU300" s="581"/>
      <c r="BYV300" s="163"/>
      <c r="BYW300" s="163"/>
      <c r="BYX300" s="579"/>
      <c r="BYY300" s="581"/>
      <c r="BYZ300" s="163"/>
      <c r="BZA300" s="163"/>
      <c r="BZB300" s="579"/>
      <c r="BZC300" s="581"/>
      <c r="BZD300" s="163"/>
      <c r="BZE300" s="163"/>
      <c r="BZF300" s="579"/>
      <c r="BZG300" s="581"/>
      <c r="BZH300" s="163"/>
      <c r="BZI300" s="163"/>
      <c r="BZJ300" s="579"/>
      <c r="BZK300" s="581"/>
      <c r="BZL300" s="163"/>
      <c r="BZM300" s="163"/>
      <c r="BZN300" s="579"/>
      <c r="BZO300" s="581"/>
      <c r="BZP300" s="163"/>
      <c r="BZQ300" s="163"/>
      <c r="BZR300" s="579"/>
      <c r="BZS300" s="581"/>
      <c r="BZT300" s="163"/>
      <c r="BZU300" s="163"/>
      <c r="BZV300" s="579"/>
      <c r="BZW300" s="581"/>
      <c r="BZX300" s="163"/>
      <c r="BZY300" s="163"/>
      <c r="BZZ300" s="579"/>
      <c r="CAA300" s="581"/>
      <c r="CAB300" s="163"/>
      <c r="CAC300" s="163"/>
      <c r="CAD300" s="579"/>
      <c r="CAE300" s="581"/>
      <c r="CAF300" s="163"/>
      <c r="CAG300" s="163"/>
      <c r="CAH300" s="579"/>
      <c r="CAI300" s="581"/>
      <c r="CAJ300" s="163"/>
      <c r="CAK300" s="163"/>
      <c r="CAL300" s="579"/>
      <c r="CAM300" s="581"/>
      <c r="CAN300" s="163"/>
      <c r="CAO300" s="163"/>
      <c r="CAP300" s="579"/>
      <c r="CAQ300" s="581"/>
      <c r="CAR300" s="163"/>
      <c r="CAS300" s="163"/>
      <c r="CAT300" s="579"/>
      <c r="CAU300" s="581"/>
      <c r="CAV300" s="163"/>
      <c r="CAW300" s="163"/>
      <c r="CAX300" s="579"/>
      <c r="CAY300" s="581"/>
      <c r="CAZ300" s="163"/>
      <c r="CBA300" s="163"/>
      <c r="CBB300" s="579"/>
      <c r="CBC300" s="581"/>
      <c r="CBD300" s="163"/>
      <c r="CBE300" s="163"/>
      <c r="CBF300" s="579"/>
      <c r="CBG300" s="581"/>
      <c r="CBH300" s="163"/>
      <c r="CBI300" s="163"/>
      <c r="CBJ300" s="579"/>
      <c r="CBK300" s="581"/>
      <c r="CBL300" s="163"/>
      <c r="CBM300" s="163"/>
      <c r="CBN300" s="579"/>
      <c r="CBO300" s="581"/>
      <c r="CBP300" s="163"/>
      <c r="CBQ300" s="163"/>
      <c r="CBR300" s="579"/>
      <c r="CBS300" s="581"/>
      <c r="CBT300" s="163"/>
      <c r="CBU300" s="163"/>
      <c r="CBV300" s="579"/>
      <c r="CBW300" s="581"/>
      <c r="CBX300" s="163"/>
      <c r="CBY300" s="163"/>
      <c r="CBZ300" s="579"/>
      <c r="CCA300" s="581"/>
      <c r="CCB300" s="163"/>
      <c r="CCC300" s="163"/>
      <c r="CCD300" s="579"/>
      <c r="CCE300" s="581"/>
      <c r="CCF300" s="163"/>
      <c r="CCG300" s="163"/>
      <c r="CCH300" s="579"/>
      <c r="CCI300" s="581"/>
      <c r="CCJ300" s="163"/>
      <c r="CCK300" s="163"/>
      <c r="CCL300" s="579"/>
      <c r="CCM300" s="581"/>
      <c r="CCN300" s="163"/>
      <c r="CCO300" s="163"/>
      <c r="CCP300" s="579"/>
      <c r="CCQ300" s="581"/>
      <c r="CCR300" s="163"/>
      <c r="CCS300" s="163"/>
      <c r="CCT300" s="579"/>
      <c r="CCU300" s="581"/>
      <c r="CCV300" s="163"/>
      <c r="CCW300" s="163"/>
      <c r="CCX300" s="579"/>
      <c r="CCY300" s="581"/>
      <c r="CCZ300" s="163"/>
      <c r="CDA300" s="163"/>
      <c r="CDB300" s="579"/>
      <c r="CDC300" s="581"/>
      <c r="CDD300" s="163"/>
      <c r="CDE300" s="163"/>
      <c r="CDF300" s="579"/>
      <c r="CDG300" s="581"/>
      <c r="CDH300" s="163"/>
      <c r="CDI300" s="163"/>
      <c r="CDJ300" s="579"/>
      <c r="CDK300" s="581"/>
      <c r="CDL300" s="163"/>
      <c r="CDM300" s="163"/>
      <c r="CDN300" s="579"/>
      <c r="CDO300" s="581"/>
      <c r="CDP300" s="163"/>
      <c r="CDQ300" s="163"/>
      <c r="CDR300" s="579"/>
      <c r="CDS300" s="581"/>
      <c r="CDT300" s="163"/>
      <c r="CDU300" s="163"/>
      <c r="CDV300" s="579"/>
      <c r="CDW300" s="581"/>
      <c r="CDX300" s="163"/>
      <c r="CDY300" s="163"/>
      <c r="CDZ300" s="579"/>
      <c r="CEA300" s="581"/>
      <c r="CEB300" s="163"/>
      <c r="CEC300" s="163"/>
      <c r="CED300" s="579"/>
      <c r="CEE300" s="581"/>
      <c r="CEF300" s="163"/>
      <c r="CEG300" s="163"/>
      <c r="CEH300" s="579"/>
      <c r="CEI300" s="581"/>
      <c r="CEJ300" s="163"/>
      <c r="CEK300" s="163"/>
      <c r="CEL300" s="579"/>
      <c r="CEM300" s="581"/>
      <c r="CEN300" s="163"/>
      <c r="CEO300" s="163"/>
      <c r="CEP300" s="579"/>
      <c r="CEQ300" s="581"/>
      <c r="CER300" s="163"/>
      <c r="CES300" s="163"/>
      <c r="CET300" s="579"/>
      <c r="CEU300" s="581"/>
      <c r="CEV300" s="163"/>
      <c r="CEW300" s="163"/>
      <c r="CEX300" s="579"/>
      <c r="CEY300" s="581"/>
      <c r="CEZ300" s="163"/>
      <c r="CFA300" s="163"/>
      <c r="CFB300" s="579"/>
      <c r="CFC300" s="581"/>
      <c r="CFD300" s="163"/>
      <c r="CFE300" s="163"/>
      <c r="CFF300" s="579"/>
      <c r="CFG300" s="581"/>
      <c r="CFH300" s="163"/>
      <c r="CFI300" s="163"/>
      <c r="CFJ300" s="579"/>
      <c r="CFK300" s="581"/>
      <c r="CFL300" s="163"/>
      <c r="CFM300" s="163"/>
      <c r="CFN300" s="579"/>
      <c r="CFO300" s="581"/>
      <c r="CFP300" s="163"/>
      <c r="CFQ300" s="163"/>
      <c r="CFR300" s="579"/>
      <c r="CFS300" s="581"/>
      <c r="CFT300" s="163"/>
      <c r="CFU300" s="163"/>
      <c r="CFV300" s="579"/>
      <c r="CFW300" s="581"/>
      <c r="CFX300" s="163"/>
      <c r="CFY300" s="163"/>
      <c r="CFZ300" s="579"/>
      <c r="CGA300" s="581"/>
      <c r="CGB300" s="163"/>
      <c r="CGC300" s="163"/>
      <c r="CGD300" s="579"/>
      <c r="CGE300" s="581"/>
      <c r="CGF300" s="163"/>
      <c r="CGG300" s="163"/>
      <c r="CGH300" s="579"/>
      <c r="CGI300" s="581"/>
      <c r="CGJ300" s="163"/>
      <c r="CGK300" s="163"/>
      <c r="CGL300" s="579"/>
      <c r="CGM300" s="581"/>
      <c r="CGN300" s="163"/>
      <c r="CGO300" s="163"/>
      <c r="CGP300" s="579"/>
      <c r="CGQ300" s="581"/>
      <c r="CGR300" s="163"/>
      <c r="CGS300" s="163"/>
      <c r="CGT300" s="579"/>
      <c r="CGU300" s="581"/>
      <c r="CGV300" s="163"/>
      <c r="CGW300" s="163"/>
      <c r="CGX300" s="579"/>
      <c r="CGY300" s="581"/>
      <c r="CGZ300" s="163"/>
      <c r="CHA300" s="163"/>
      <c r="CHB300" s="579"/>
      <c r="CHC300" s="581"/>
      <c r="CHD300" s="163"/>
      <c r="CHE300" s="163"/>
      <c r="CHF300" s="579"/>
      <c r="CHG300" s="581"/>
      <c r="CHH300" s="163"/>
      <c r="CHI300" s="163"/>
      <c r="CHJ300" s="579"/>
      <c r="CHK300" s="581"/>
      <c r="CHL300" s="163"/>
      <c r="CHM300" s="163"/>
      <c r="CHN300" s="579"/>
      <c r="CHO300" s="581"/>
      <c r="CHP300" s="163"/>
      <c r="CHQ300" s="163"/>
      <c r="CHR300" s="579"/>
      <c r="CHS300" s="581"/>
      <c r="CHT300" s="163"/>
      <c r="CHU300" s="163"/>
      <c r="CHV300" s="579"/>
      <c r="CHW300" s="581"/>
      <c r="CHX300" s="163"/>
      <c r="CHY300" s="163"/>
      <c r="CHZ300" s="579"/>
      <c r="CIA300" s="581"/>
      <c r="CIB300" s="163"/>
      <c r="CIC300" s="163"/>
      <c r="CID300" s="579"/>
      <c r="CIE300" s="581"/>
      <c r="CIF300" s="163"/>
      <c r="CIG300" s="163"/>
      <c r="CIH300" s="579"/>
      <c r="CII300" s="581"/>
      <c r="CIJ300" s="163"/>
      <c r="CIK300" s="163"/>
      <c r="CIL300" s="579"/>
      <c r="CIM300" s="581"/>
      <c r="CIN300" s="163"/>
      <c r="CIO300" s="163"/>
      <c r="CIP300" s="579"/>
      <c r="CIQ300" s="581"/>
      <c r="CIR300" s="163"/>
      <c r="CIS300" s="163"/>
      <c r="CIT300" s="579"/>
      <c r="CIU300" s="581"/>
      <c r="CIV300" s="163"/>
      <c r="CIW300" s="163"/>
      <c r="CIX300" s="579"/>
      <c r="CIY300" s="581"/>
      <c r="CIZ300" s="163"/>
      <c r="CJA300" s="163"/>
      <c r="CJB300" s="579"/>
      <c r="CJC300" s="581"/>
      <c r="CJD300" s="163"/>
      <c r="CJE300" s="163"/>
      <c r="CJF300" s="579"/>
      <c r="CJG300" s="581"/>
      <c r="CJH300" s="163"/>
      <c r="CJI300" s="163"/>
      <c r="CJJ300" s="579"/>
      <c r="CJK300" s="581"/>
      <c r="CJL300" s="163"/>
      <c r="CJM300" s="163"/>
      <c r="CJN300" s="579"/>
      <c r="CJO300" s="581"/>
      <c r="CJP300" s="163"/>
      <c r="CJQ300" s="163"/>
      <c r="CJR300" s="579"/>
      <c r="CJS300" s="581"/>
      <c r="CJT300" s="163"/>
      <c r="CJU300" s="163"/>
      <c r="CJV300" s="579"/>
      <c r="CJW300" s="581"/>
      <c r="CJX300" s="163"/>
      <c r="CJY300" s="163"/>
      <c r="CJZ300" s="579"/>
      <c r="CKA300" s="581"/>
      <c r="CKB300" s="163"/>
      <c r="CKC300" s="163"/>
      <c r="CKD300" s="579"/>
      <c r="CKE300" s="581"/>
      <c r="CKF300" s="163"/>
      <c r="CKG300" s="163"/>
      <c r="CKH300" s="579"/>
      <c r="CKI300" s="581"/>
      <c r="CKJ300" s="163"/>
      <c r="CKK300" s="163"/>
      <c r="CKL300" s="579"/>
      <c r="CKM300" s="581"/>
      <c r="CKN300" s="163"/>
      <c r="CKO300" s="163"/>
      <c r="CKP300" s="579"/>
      <c r="CKQ300" s="581"/>
      <c r="CKR300" s="163"/>
      <c r="CKS300" s="163"/>
      <c r="CKT300" s="579"/>
      <c r="CKU300" s="581"/>
      <c r="CKV300" s="163"/>
      <c r="CKW300" s="163"/>
      <c r="CKX300" s="579"/>
      <c r="CKY300" s="581"/>
      <c r="CKZ300" s="163"/>
      <c r="CLA300" s="163"/>
      <c r="CLB300" s="579"/>
      <c r="CLC300" s="581"/>
      <c r="CLD300" s="163"/>
      <c r="CLE300" s="163"/>
      <c r="CLF300" s="579"/>
      <c r="CLG300" s="581"/>
      <c r="CLH300" s="163"/>
      <c r="CLI300" s="163"/>
      <c r="CLJ300" s="579"/>
      <c r="CLK300" s="581"/>
      <c r="CLL300" s="163"/>
      <c r="CLM300" s="163"/>
      <c r="CLN300" s="579"/>
      <c r="CLO300" s="581"/>
      <c r="CLP300" s="163"/>
      <c r="CLQ300" s="163"/>
      <c r="CLR300" s="579"/>
      <c r="CLS300" s="581"/>
      <c r="CLT300" s="163"/>
      <c r="CLU300" s="163"/>
      <c r="CLV300" s="579"/>
      <c r="CLW300" s="581"/>
      <c r="CLX300" s="163"/>
      <c r="CLY300" s="163"/>
      <c r="CLZ300" s="579"/>
      <c r="CMA300" s="581"/>
      <c r="CMB300" s="163"/>
      <c r="CMC300" s="163"/>
      <c r="CMD300" s="579"/>
      <c r="CME300" s="581"/>
      <c r="CMF300" s="163"/>
      <c r="CMG300" s="163"/>
      <c r="CMH300" s="579"/>
      <c r="CMI300" s="581"/>
      <c r="CMJ300" s="163"/>
      <c r="CMK300" s="163"/>
      <c r="CML300" s="579"/>
      <c r="CMM300" s="581"/>
      <c r="CMN300" s="163"/>
      <c r="CMO300" s="163"/>
      <c r="CMP300" s="579"/>
      <c r="CMQ300" s="581"/>
      <c r="CMR300" s="163"/>
      <c r="CMS300" s="163"/>
      <c r="CMT300" s="579"/>
      <c r="CMU300" s="581"/>
      <c r="CMV300" s="163"/>
      <c r="CMW300" s="163"/>
      <c r="CMX300" s="579"/>
      <c r="CMY300" s="581"/>
      <c r="CMZ300" s="163"/>
      <c r="CNA300" s="163"/>
      <c r="CNB300" s="579"/>
      <c r="CNC300" s="581"/>
      <c r="CND300" s="163"/>
      <c r="CNE300" s="163"/>
      <c r="CNF300" s="579"/>
      <c r="CNG300" s="581"/>
      <c r="CNH300" s="163"/>
      <c r="CNI300" s="163"/>
      <c r="CNJ300" s="579"/>
      <c r="CNK300" s="581"/>
      <c r="CNL300" s="163"/>
      <c r="CNM300" s="163"/>
      <c r="CNN300" s="579"/>
      <c r="CNO300" s="581"/>
      <c r="CNP300" s="163"/>
      <c r="CNQ300" s="163"/>
      <c r="CNR300" s="579"/>
      <c r="CNS300" s="581"/>
      <c r="CNT300" s="163"/>
      <c r="CNU300" s="163"/>
      <c r="CNV300" s="579"/>
      <c r="CNW300" s="581"/>
      <c r="CNX300" s="163"/>
      <c r="CNY300" s="163"/>
      <c r="CNZ300" s="579"/>
      <c r="COA300" s="581"/>
      <c r="COB300" s="163"/>
      <c r="COC300" s="163"/>
      <c r="COD300" s="579"/>
      <c r="COE300" s="581"/>
      <c r="COF300" s="163"/>
      <c r="COG300" s="163"/>
      <c r="COH300" s="579"/>
      <c r="COI300" s="581"/>
      <c r="COJ300" s="163"/>
      <c r="COK300" s="163"/>
      <c r="COL300" s="579"/>
      <c r="COM300" s="581"/>
      <c r="CON300" s="163"/>
      <c r="COO300" s="163"/>
      <c r="COP300" s="579"/>
      <c r="COQ300" s="581"/>
      <c r="COR300" s="163"/>
      <c r="COS300" s="163"/>
      <c r="COT300" s="579"/>
      <c r="COU300" s="581"/>
      <c r="COV300" s="163"/>
      <c r="COW300" s="163"/>
      <c r="COX300" s="579"/>
      <c r="COY300" s="581"/>
      <c r="COZ300" s="163"/>
      <c r="CPA300" s="163"/>
      <c r="CPB300" s="579"/>
      <c r="CPC300" s="581"/>
      <c r="CPD300" s="163"/>
      <c r="CPE300" s="163"/>
      <c r="CPF300" s="579"/>
      <c r="CPG300" s="581"/>
      <c r="CPH300" s="163"/>
      <c r="CPI300" s="163"/>
      <c r="CPJ300" s="579"/>
      <c r="CPK300" s="581"/>
      <c r="CPL300" s="163"/>
      <c r="CPM300" s="163"/>
      <c r="CPN300" s="579"/>
      <c r="CPO300" s="581"/>
      <c r="CPP300" s="163"/>
      <c r="CPQ300" s="163"/>
      <c r="CPR300" s="579"/>
      <c r="CPS300" s="581"/>
      <c r="CPT300" s="163"/>
      <c r="CPU300" s="163"/>
      <c r="CPV300" s="579"/>
      <c r="CPW300" s="581"/>
      <c r="CPX300" s="163"/>
      <c r="CPY300" s="163"/>
      <c r="CPZ300" s="579"/>
      <c r="CQA300" s="581"/>
      <c r="CQB300" s="163"/>
      <c r="CQC300" s="163"/>
      <c r="CQD300" s="579"/>
      <c r="CQE300" s="581"/>
      <c r="CQF300" s="163"/>
      <c r="CQG300" s="163"/>
      <c r="CQH300" s="579"/>
      <c r="CQI300" s="581"/>
      <c r="CQJ300" s="163"/>
      <c r="CQK300" s="163"/>
      <c r="CQL300" s="579"/>
      <c r="CQM300" s="581"/>
      <c r="CQN300" s="163"/>
      <c r="CQO300" s="163"/>
      <c r="CQP300" s="579"/>
      <c r="CQQ300" s="581"/>
      <c r="CQR300" s="163"/>
      <c r="CQS300" s="163"/>
      <c r="CQT300" s="579"/>
      <c r="CQU300" s="581"/>
      <c r="CQV300" s="163"/>
      <c r="CQW300" s="163"/>
      <c r="CQX300" s="579"/>
      <c r="CQY300" s="581"/>
      <c r="CQZ300" s="163"/>
      <c r="CRA300" s="163"/>
      <c r="CRB300" s="579"/>
      <c r="CRC300" s="581"/>
      <c r="CRD300" s="163"/>
      <c r="CRE300" s="163"/>
      <c r="CRF300" s="579"/>
      <c r="CRG300" s="581"/>
      <c r="CRH300" s="163"/>
      <c r="CRI300" s="163"/>
      <c r="CRJ300" s="579"/>
      <c r="CRK300" s="581"/>
      <c r="CRL300" s="163"/>
      <c r="CRM300" s="163"/>
      <c r="CRN300" s="579"/>
      <c r="CRO300" s="581"/>
      <c r="CRP300" s="163"/>
      <c r="CRQ300" s="163"/>
      <c r="CRR300" s="579"/>
      <c r="CRS300" s="581"/>
      <c r="CRT300" s="163"/>
      <c r="CRU300" s="163"/>
      <c r="CRV300" s="579"/>
      <c r="CRW300" s="581"/>
      <c r="CRX300" s="163"/>
      <c r="CRY300" s="163"/>
      <c r="CRZ300" s="579"/>
      <c r="CSA300" s="581"/>
      <c r="CSB300" s="163"/>
      <c r="CSC300" s="163"/>
      <c r="CSD300" s="579"/>
      <c r="CSE300" s="581"/>
      <c r="CSF300" s="163"/>
      <c r="CSG300" s="163"/>
      <c r="CSH300" s="579"/>
      <c r="CSI300" s="581"/>
      <c r="CSJ300" s="163"/>
      <c r="CSK300" s="163"/>
      <c r="CSL300" s="579"/>
      <c r="CSM300" s="581"/>
      <c r="CSN300" s="163"/>
      <c r="CSO300" s="163"/>
      <c r="CSP300" s="579"/>
      <c r="CSQ300" s="581"/>
      <c r="CSR300" s="163"/>
      <c r="CSS300" s="163"/>
      <c r="CST300" s="579"/>
      <c r="CSU300" s="581"/>
      <c r="CSV300" s="163"/>
      <c r="CSW300" s="163"/>
      <c r="CSX300" s="579"/>
      <c r="CSY300" s="581"/>
      <c r="CSZ300" s="163"/>
      <c r="CTA300" s="163"/>
      <c r="CTB300" s="579"/>
      <c r="CTC300" s="581"/>
      <c r="CTD300" s="163"/>
      <c r="CTE300" s="163"/>
      <c r="CTF300" s="579"/>
      <c r="CTG300" s="581"/>
      <c r="CTH300" s="163"/>
      <c r="CTI300" s="163"/>
      <c r="CTJ300" s="579"/>
      <c r="CTK300" s="581"/>
      <c r="CTL300" s="163"/>
      <c r="CTM300" s="163"/>
      <c r="CTN300" s="579"/>
      <c r="CTO300" s="581"/>
      <c r="CTP300" s="163"/>
      <c r="CTQ300" s="163"/>
      <c r="CTR300" s="579"/>
      <c r="CTS300" s="581"/>
      <c r="CTT300" s="163"/>
      <c r="CTU300" s="163"/>
      <c r="CTV300" s="579"/>
      <c r="CTW300" s="581"/>
      <c r="CTX300" s="163"/>
      <c r="CTY300" s="163"/>
      <c r="CTZ300" s="579"/>
      <c r="CUA300" s="581"/>
      <c r="CUB300" s="163"/>
      <c r="CUC300" s="163"/>
      <c r="CUD300" s="579"/>
      <c r="CUE300" s="581"/>
      <c r="CUF300" s="163"/>
      <c r="CUG300" s="163"/>
      <c r="CUH300" s="579"/>
      <c r="CUI300" s="581"/>
      <c r="CUJ300" s="163"/>
      <c r="CUK300" s="163"/>
      <c r="CUL300" s="579"/>
      <c r="CUM300" s="581"/>
      <c r="CUN300" s="163"/>
      <c r="CUO300" s="163"/>
      <c r="CUP300" s="579"/>
      <c r="CUQ300" s="581"/>
      <c r="CUR300" s="163"/>
      <c r="CUS300" s="163"/>
      <c r="CUT300" s="579"/>
      <c r="CUU300" s="581"/>
      <c r="CUV300" s="163"/>
      <c r="CUW300" s="163"/>
      <c r="CUX300" s="579"/>
      <c r="CUY300" s="581"/>
      <c r="CUZ300" s="163"/>
      <c r="CVA300" s="163"/>
      <c r="CVB300" s="579"/>
      <c r="CVC300" s="581"/>
      <c r="CVD300" s="163"/>
      <c r="CVE300" s="163"/>
      <c r="CVF300" s="579"/>
      <c r="CVG300" s="581"/>
      <c r="CVH300" s="163"/>
      <c r="CVI300" s="163"/>
      <c r="CVJ300" s="579"/>
      <c r="CVK300" s="581"/>
      <c r="CVL300" s="163"/>
      <c r="CVM300" s="163"/>
      <c r="CVN300" s="579"/>
      <c r="CVO300" s="581"/>
      <c r="CVP300" s="163"/>
      <c r="CVQ300" s="163"/>
      <c r="CVR300" s="579"/>
      <c r="CVS300" s="581"/>
      <c r="CVT300" s="163"/>
      <c r="CVU300" s="163"/>
      <c r="CVV300" s="579"/>
      <c r="CVW300" s="581"/>
      <c r="CVX300" s="163"/>
      <c r="CVY300" s="163"/>
      <c r="CVZ300" s="579"/>
      <c r="CWA300" s="581"/>
      <c r="CWB300" s="163"/>
      <c r="CWC300" s="163"/>
      <c r="CWD300" s="579"/>
      <c r="CWE300" s="581"/>
      <c r="CWF300" s="163"/>
      <c r="CWG300" s="163"/>
      <c r="CWH300" s="579"/>
      <c r="CWI300" s="581"/>
      <c r="CWJ300" s="163"/>
      <c r="CWK300" s="163"/>
      <c r="CWL300" s="579"/>
      <c r="CWM300" s="581"/>
      <c r="CWN300" s="163"/>
      <c r="CWO300" s="163"/>
      <c r="CWP300" s="579"/>
      <c r="CWQ300" s="581"/>
      <c r="CWR300" s="163"/>
      <c r="CWS300" s="163"/>
      <c r="CWT300" s="579"/>
      <c r="CWU300" s="581"/>
      <c r="CWV300" s="163"/>
      <c r="CWW300" s="163"/>
      <c r="CWX300" s="579"/>
      <c r="CWY300" s="581"/>
      <c r="CWZ300" s="163"/>
      <c r="CXA300" s="163"/>
      <c r="CXB300" s="579"/>
      <c r="CXC300" s="581"/>
      <c r="CXD300" s="163"/>
      <c r="CXE300" s="163"/>
      <c r="CXF300" s="579"/>
      <c r="CXG300" s="581"/>
      <c r="CXH300" s="163"/>
      <c r="CXI300" s="163"/>
      <c r="CXJ300" s="579"/>
      <c r="CXK300" s="581"/>
      <c r="CXL300" s="163"/>
      <c r="CXM300" s="163"/>
      <c r="CXN300" s="579"/>
      <c r="CXO300" s="581"/>
      <c r="CXP300" s="163"/>
      <c r="CXQ300" s="163"/>
      <c r="CXR300" s="579"/>
      <c r="CXS300" s="581"/>
      <c r="CXT300" s="163"/>
      <c r="CXU300" s="163"/>
      <c r="CXV300" s="579"/>
      <c r="CXW300" s="581"/>
      <c r="CXX300" s="163"/>
      <c r="CXY300" s="163"/>
      <c r="CXZ300" s="579"/>
      <c r="CYA300" s="581"/>
      <c r="CYB300" s="163"/>
      <c r="CYC300" s="163"/>
      <c r="CYD300" s="579"/>
      <c r="CYE300" s="581"/>
      <c r="CYF300" s="163"/>
      <c r="CYG300" s="163"/>
      <c r="CYH300" s="579"/>
      <c r="CYI300" s="581"/>
      <c r="CYJ300" s="163"/>
      <c r="CYK300" s="163"/>
      <c r="CYL300" s="579"/>
      <c r="CYM300" s="581"/>
      <c r="CYN300" s="163"/>
      <c r="CYO300" s="163"/>
      <c r="CYP300" s="579"/>
      <c r="CYQ300" s="581"/>
      <c r="CYR300" s="163"/>
      <c r="CYS300" s="163"/>
      <c r="CYT300" s="579"/>
      <c r="CYU300" s="581"/>
      <c r="CYV300" s="163"/>
      <c r="CYW300" s="163"/>
      <c r="CYX300" s="579"/>
      <c r="CYY300" s="581"/>
      <c r="CYZ300" s="163"/>
      <c r="CZA300" s="163"/>
      <c r="CZB300" s="579"/>
      <c r="CZC300" s="581"/>
      <c r="CZD300" s="163"/>
      <c r="CZE300" s="163"/>
      <c r="CZF300" s="579"/>
      <c r="CZG300" s="581"/>
      <c r="CZH300" s="163"/>
      <c r="CZI300" s="163"/>
      <c r="CZJ300" s="579"/>
      <c r="CZK300" s="581"/>
      <c r="CZL300" s="163"/>
      <c r="CZM300" s="163"/>
      <c r="CZN300" s="579"/>
      <c r="CZO300" s="581"/>
      <c r="CZP300" s="163"/>
      <c r="CZQ300" s="163"/>
      <c r="CZR300" s="579"/>
      <c r="CZS300" s="581"/>
      <c r="CZT300" s="163"/>
      <c r="CZU300" s="163"/>
      <c r="CZV300" s="579"/>
      <c r="CZW300" s="581"/>
      <c r="CZX300" s="163"/>
      <c r="CZY300" s="163"/>
      <c r="CZZ300" s="579"/>
      <c r="DAA300" s="581"/>
      <c r="DAB300" s="163"/>
      <c r="DAC300" s="163"/>
      <c r="DAD300" s="579"/>
      <c r="DAE300" s="581"/>
      <c r="DAF300" s="163"/>
      <c r="DAG300" s="163"/>
      <c r="DAH300" s="579"/>
      <c r="DAI300" s="581"/>
      <c r="DAJ300" s="163"/>
      <c r="DAK300" s="163"/>
      <c r="DAL300" s="579"/>
      <c r="DAM300" s="581"/>
      <c r="DAN300" s="163"/>
      <c r="DAO300" s="163"/>
      <c r="DAP300" s="579"/>
      <c r="DAQ300" s="581"/>
      <c r="DAR300" s="163"/>
      <c r="DAS300" s="163"/>
      <c r="DAT300" s="579"/>
      <c r="DAU300" s="581"/>
      <c r="DAV300" s="163"/>
      <c r="DAW300" s="163"/>
      <c r="DAX300" s="579"/>
      <c r="DAY300" s="581"/>
      <c r="DAZ300" s="163"/>
      <c r="DBA300" s="163"/>
      <c r="DBB300" s="579"/>
      <c r="DBC300" s="581"/>
      <c r="DBD300" s="163"/>
      <c r="DBE300" s="163"/>
      <c r="DBF300" s="579"/>
      <c r="DBG300" s="581"/>
      <c r="DBH300" s="163"/>
      <c r="DBI300" s="163"/>
      <c r="DBJ300" s="579"/>
      <c r="DBK300" s="581"/>
      <c r="DBL300" s="163"/>
      <c r="DBM300" s="163"/>
      <c r="DBN300" s="579"/>
      <c r="DBO300" s="581"/>
      <c r="DBP300" s="163"/>
      <c r="DBQ300" s="163"/>
      <c r="DBR300" s="579"/>
      <c r="DBS300" s="581"/>
      <c r="DBT300" s="163"/>
      <c r="DBU300" s="163"/>
      <c r="DBV300" s="579"/>
      <c r="DBW300" s="581"/>
      <c r="DBX300" s="163"/>
      <c r="DBY300" s="163"/>
      <c r="DBZ300" s="579"/>
      <c r="DCA300" s="581"/>
      <c r="DCB300" s="163"/>
      <c r="DCC300" s="163"/>
      <c r="DCD300" s="579"/>
      <c r="DCE300" s="581"/>
      <c r="DCF300" s="163"/>
      <c r="DCG300" s="163"/>
      <c r="DCH300" s="579"/>
      <c r="DCI300" s="581"/>
      <c r="DCJ300" s="163"/>
      <c r="DCK300" s="163"/>
      <c r="DCL300" s="579"/>
      <c r="DCM300" s="581"/>
      <c r="DCN300" s="163"/>
      <c r="DCO300" s="163"/>
      <c r="DCP300" s="579"/>
      <c r="DCQ300" s="581"/>
      <c r="DCR300" s="163"/>
      <c r="DCS300" s="163"/>
      <c r="DCT300" s="579"/>
      <c r="DCU300" s="581"/>
      <c r="DCV300" s="163"/>
      <c r="DCW300" s="163"/>
      <c r="DCX300" s="579"/>
      <c r="DCY300" s="581"/>
      <c r="DCZ300" s="163"/>
      <c r="DDA300" s="163"/>
      <c r="DDB300" s="579"/>
      <c r="DDC300" s="581"/>
      <c r="DDD300" s="163"/>
      <c r="DDE300" s="163"/>
      <c r="DDF300" s="579"/>
      <c r="DDG300" s="581"/>
      <c r="DDH300" s="163"/>
      <c r="DDI300" s="163"/>
      <c r="DDJ300" s="579"/>
      <c r="DDK300" s="581"/>
      <c r="DDL300" s="163"/>
      <c r="DDM300" s="163"/>
      <c r="DDN300" s="579"/>
      <c r="DDO300" s="581"/>
      <c r="DDP300" s="163"/>
      <c r="DDQ300" s="163"/>
      <c r="DDR300" s="579"/>
      <c r="DDS300" s="581"/>
      <c r="DDT300" s="163"/>
      <c r="DDU300" s="163"/>
      <c r="DDV300" s="579"/>
      <c r="DDW300" s="581"/>
      <c r="DDX300" s="163"/>
      <c r="DDY300" s="163"/>
      <c r="DDZ300" s="579"/>
      <c r="DEA300" s="581"/>
      <c r="DEB300" s="163"/>
      <c r="DEC300" s="163"/>
      <c r="DED300" s="579"/>
      <c r="DEE300" s="581"/>
      <c r="DEF300" s="163"/>
      <c r="DEG300" s="163"/>
      <c r="DEH300" s="579"/>
      <c r="DEI300" s="581"/>
      <c r="DEJ300" s="163"/>
      <c r="DEK300" s="163"/>
      <c r="DEL300" s="579"/>
      <c r="DEM300" s="581"/>
      <c r="DEN300" s="163"/>
      <c r="DEO300" s="163"/>
      <c r="DEP300" s="579"/>
      <c r="DEQ300" s="581"/>
      <c r="DER300" s="163"/>
      <c r="DES300" s="163"/>
      <c r="DET300" s="579"/>
      <c r="DEU300" s="581"/>
      <c r="DEV300" s="163"/>
      <c r="DEW300" s="163"/>
      <c r="DEX300" s="579"/>
      <c r="DEY300" s="581"/>
      <c r="DEZ300" s="163"/>
      <c r="DFA300" s="163"/>
      <c r="DFB300" s="579"/>
      <c r="DFC300" s="581"/>
      <c r="DFD300" s="163"/>
      <c r="DFE300" s="163"/>
      <c r="DFF300" s="579"/>
      <c r="DFG300" s="581"/>
      <c r="DFH300" s="163"/>
      <c r="DFI300" s="163"/>
      <c r="DFJ300" s="579"/>
      <c r="DFK300" s="581"/>
      <c r="DFL300" s="163"/>
      <c r="DFM300" s="163"/>
      <c r="DFN300" s="579"/>
      <c r="DFO300" s="581"/>
      <c r="DFP300" s="163"/>
      <c r="DFQ300" s="163"/>
      <c r="DFR300" s="579"/>
      <c r="DFS300" s="581"/>
      <c r="DFT300" s="163"/>
      <c r="DFU300" s="163"/>
      <c r="DFV300" s="579"/>
      <c r="DFW300" s="581"/>
      <c r="DFX300" s="163"/>
      <c r="DFY300" s="163"/>
      <c r="DFZ300" s="579"/>
      <c r="DGA300" s="581"/>
      <c r="DGB300" s="163"/>
      <c r="DGC300" s="163"/>
      <c r="DGD300" s="579"/>
      <c r="DGE300" s="581"/>
      <c r="DGF300" s="163"/>
      <c r="DGG300" s="163"/>
      <c r="DGH300" s="579"/>
      <c r="DGI300" s="581"/>
      <c r="DGJ300" s="163"/>
      <c r="DGK300" s="163"/>
      <c r="DGL300" s="579"/>
      <c r="DGM300" s="581"/>
      <c r="DGN300" s="163"/>
      <c r="DGO300" s="163"/>
      <c r="DGP300" s="579"/>
      <c r="DGQ300" s="581"/>
      <c r="DGR300" s="163"/>
      <c r="DGS300" s="163"/>
      <c r="DGT300" s="579"/>
      <c r="DGU300" s="581"/>
      <c r="DGV300" s="163"/>
      <c r="DGW300" s="163"/>
      <c r="DGX300" s="579"/>
      <c r="DGY300" s="581"/>
      <c r="DGZ300" s="163"/>
      <c r="DHA300" s="163"/>
      <c r="DHB300" s="579"/>
      <c r="DHC300" s="581"/>
      <c r="DHD300" s="163"/>
      <c r="DHE300" s="163"/>
      <c r="DHF300" s="579"/>
      <c r="DHG300" s="581"/>
      <c r="DHH300" s="163"/>
      <c r="DHI300" s="163"/>
      <c r="DHJ300" s="579"/>
      <c r="DHK300" s="581"/>
      <c r="DHL300" s="163"/>
      <c r="DHM300" s="163"/>
      <c r="DHN300" s="579"/>
      <c r="DHO300" s="581"/>
      <c r="DHP300" s="163"/>
      <c r="DHQ300" s="163"/>
      <c r="DHR300" s="579"/>
      <c r="DHS300" s="581"/>
      <c r="DHT300" s="163"/>
      <c r="DHU300" s="163"/>
      <c r="DHV300" s="579"/>
      <c r="DHW300" s="581"/>
      <c r="DHX300" s="163"/>
      <c r="DHY300" s="163"/>
      <c r="DHZ300" s="579"/>
      <c r="DIA300" s="581"/>
      <c r="DIB300" s="163"/>
      <c r="DIC300" s="163"/>
      <c r="DID300" s="579"/>
      <c r="DIE300" s="581"/>
      <c r="DIF300" s="163"/>
      <c r="DIG300" s="163"/>
      <c r="DIH300" s="579"/>
      <c r="DII300" s="581"/>
      <c r="DIJ300" s="163"/>
      <c r="DIK300" s="163"/>
      <c r="DIL300" s="579"/>
      <c r="DIM300" s="581"/>
      <c r="DIN300" s="163"/>
      <c r="DIO300" s="163"/>
      <c r="DIP300" s="579"/>
      <c r="DIQ300" s="581"/>
      <c r="DIR300" s="163"/>
      <c r="DIS300" s="163"/>
      <c r="DIT300" s="579"/>
      <c r="DIU300" s="581"/>
      <c r="DIV300" s="163"/>
      <c r="DIW300" s="163"/>
      <c r="DIX300" s="579"/>
      <c r="DIY300" s="581"/>
      <c r="DIZ300" s="163"/>
      <c r="DJA300" s="163"/>
      <c r="DJB300" s="579"/>
      <c r="DJC300" s="581"/>
      <c r="DJD300" s="163"/>
      <c r="DJE300" s="163"/>
      <c r="DJF300" s="579"/>
      <c r="DJG300" s="581"/>
      <c r="DJH300" s="163"/>
      <c r="DJI300" s="163"/>
      <c r="DJJ300" s="579"/>
      <c r="DJK300" s="581"/>
      <c r="DJL300" s="163"/>
      <c r="DJM300" s="163"/>
      <c r="DJN300" s="579"/>
      <c r="DJO300" s="581"/>
      <c r="DJP300" s="163"/>
      <c r="DJQ300" s="163"/>
      <c r="DJR300" s="579"/>
      <c r="DJS300" s="581"/>
      <c r="DJT300" s="163"/>
      <c r="DJU300" s="163"/>
      <c r="DJV300" s="579"/>
      <c r="DJW300" s="581"/>
      <c r="DJX300" s="163"/>
      <c r="DJY300" s="163"/>
      <c r="DJZ300" s="579"/>
      <c r="DKA300" s="581"/>
      <c r="DKB300" s="163"/>
      <c r="DKC300" s="163"/>
      <c r="DKD300" s="579"/>
      <c r="DKE300" s="581"/>
      <c r="DKF300" s="163"/>
      <c r="DKG300" s="163"/>
      <c r="DKH300" s="579"/>
      <c r="DKI300" s="581"/>
      <c r="DKJ300" s="163"/>
      <c r="DKK300" s="163"/>
      <c r="DKL300" s="579"/>
      <c r="DKM300" s="581"/>
      <c r="DKN300" s="163"/>
      <c r="DKO300" s="163"/>
      <c r="DKP300" s="579"/>
      <c r="DKQ300" s="581"/>
      <c r="DKR300" s="163"/>
      <c r="DKS300" s="163"/>
      <c r="DKT300" s="579"/>
      <c r="DKU300" s="581"/>
      <c r="DKV300" s="163"/>
      <c r="DKW300" s="163"/>
      <c r="DKX300" s="579"/>
      <c r="DKY300" s="581"/>
      <c r="DKZ300" s="163"/>
      <c r="DLA300" s="163"/>
      <c r="DLB300" s="579"/>
      <c r="DLC300" s="581"/>
      <c r="DLD300" s="163"/>
      <c r="DLE300" s="163"/>
      <c r="DLF300" s="579"/>
      <c r="DLG300" s="581"/>
      <c r="DLH300" s="163"/>
      <c r="DLI300" s="163"/>
      <c r="DLJ300" s="579"/>
      <c r="DLK300" s="581"/>
      <c r="DLL300" s="163"/>
      <c r="DLM300" s="163"/>
      <c r="DLN300" s="579"/>
      <c r="DLO300" s="581"/>
      <c r="DLP300" s="163"/>
      <c r="DLQ300" s="163"/>
      <c r="DLR300" s="579"/>
      <c r="DLS300" s="581"/>
      <c r="DLT300" s="163"/>
      <c r="DLU300" s="163"/>
      <c r="DLV300" s="579"/>
      <c r="DLW300" s="581"/>
      <c r="DLX300" s="163"/>
      <c r="DLY300" s="163"/>
      <c r="DLZ300" s="579"/>
      <c r="DMA300" s="581"/>
      <c r="DMB300" s="163"/>
      <c r="DMC300" s="163"/>
      <c r="DMD300" s="579"/>
      <c r="DME300" s="581"/>
      <c r="DMF300" s="163"/>
      <c r="DMG300" s="163"/>
      <c r="DMH300" s="579"/>
      <c r="DMI300" s="581"/>
      <c r="DMJ300" s="163"/>
      <c r="DMK300" s="163"/>
      <c r="DML300" s="579"/>
      <c r="DMM300" s="581"/>
      <c r="DMN300" s="163"/>
      <c r="DMO300" s="163"/>
      <c r="DMP300" s="579"/>
      <c r="DMQ300" s="581"/>
      <c r="DMR300" s="163"/>
      <c r="DMS300" s="163"/>
      <c r="DMT300" s="579"/>
      <c r="DMU300" s="581"/>
      <c r="DMV300" s="163"/>
      <c r="DMW300" s="163"/>
      <c r="DMX300" s="579"/>
      <c r="DMY300" s="581"/>
      <c r="DMZ300" s="163"/>
      <c r="DNA300" s="163"/>
      <c r="DNB300" s="579"/>
      <c r="DNC300" s="581"/>
      <c r="DND300" s="163"/>
      <c r="DNE300" s="163"/>
      <c r="DNF300" s="579"/>
      <c r="DNG300" s="581"/>
      <c r="DNH300" s="163"/>
      <c r="DNI300" s="163"/>
      <c r="DNJ300" s="579"/>
      <c r="DNK300" s="581"/>
      <c r="DNL300" s="163"/>
      <c r="DNM300" s="163"/>
      <c r="DNN300" s="579"/>
      <c r="DNO300" s="581"/>
      <c r="DNP300" s="163"/>
      <c r="DNQ300" s="163"/>
      <c r="DNR300" s="579"/>
      <c r="DNS300" s="581"/>
      <c r="DNT300" s="163"/>
      <c r="DNU300" s="163"/>
      <c r="DNV300" s="579"/>
      <c r="DNW300" s="581"/>
      <c r="DNX300" s="163"/>
      <c r="DNY300" s="163"/>
      <c r="DNZ300" s="579"/>
      <c r="DOA300" s="581"/>
      <c r="DOB300" s="163"/>
      <c r="DOC300" s="163"/>
      <c r="DOD300" s="579"/>
      <c r="DOE300" s="581"/>
      <c r="DOF300" s="163"/>
      <c r="DOG300" s="163"/>
      <c r="DOH300" s="579"/>
      <c r="DOI300" s="581"/>
      <c r="DOJ300" s="163"/>
      <c r="DOK300" s="163"/>
      <c r="DOL300" s="579"/>
      <c r="DOM300" s="581"/>
      <c r="DON300" s="163"/>
      <c r="DOO300" s="163"/>
      <c r="DOP300" s="579"/>
      <c r="DOQ300" s="581"/>
      <c r="DOR300" s="163"/>
      <c r="DOS300" s="163"/>
      <c r="DOT300" s="579"/>
      <c r="DOU300" s="581"/>
      <c r="DOV300" s="163"/>
      <c r="DOW300" s="163"/>
      <c r="DOX300" s="579"/>
      <c r="DOY300" s="581"/>
      <c r="DOZ300" s="163"/>
      <c r="DPA300" s="163"/>
      <c r="DPB300" s="579"/>
      <c r="DPC300" s="581"/>
      <c r="DPD300" s="163"/>
      <c r="DPE300" s="163"/>
      <c r="DPF300" s="579"/>
      <c r="DPG300" s="581"/>
      <c r="DPH300" s="163"/>
      <c r="DPI300" s="163"/>
      <c r="DPJ300" s="579"/>
      <c r="DPK300" s="581"/>
      <c r="DPL300" s="163"/>
      <c r="DPM300" s="163"/>
      <c r="DPN300" s="579"/>
      <c r="DPO300" s="581"/>
      <c r="DPP300" s="163"/>
      <c r="DPQ300" s="163"/>
      <c r="DPR300" s="579"/>
      <c r="DPS300" s="581"/>
      <c r="DPT300" s="163"/>
      <c r="DPU300" s="163"/>
      <c r="DPV300" s="579"/>
      <c r="DPW300" s="581"/>
      <c r="DPX300" s="163"/>
      <c r="DPY300" s="163"/>
      <c r="DPZ300" s="579"/>
      <c r="DQA300" s="581"/>
      <c r="DQB300" s="163"/>
      <c r="DQC300" s="163"/>
      <c r="DQD300" s="579"/>
      <c r="DQE300" s="581"/>
      <c r="DQF300" s="163"/>
      <c r="DQG300" s="163"/>
      <c r="DQH300" s="579"/>
      <c r="DQI300" s="581"/>
      <c r="DQJ300" s="163"/>
      <c r="DQK300" s="163"/>
      <c r="DQL300" s="579"/>
      <c r="DQM300" s="581"/>
      <c r="DQN300" s="163"/>
      <c r="DQO300" s="163"/>
      <c r="DQP300" s="579"/>
      <c r="DQQ300" s="581"/>
      <c r="DQR300" s="163"/>
      <c r="DQS300" s="163"/>
      <c r="DQT300" s="579"/>
      <c r="DQU300" s="581"/>
      <c r="DQV300" s="163"/>
      <c r="DQW300" s="163"/>
      <c r="DQX300" s="579"/>
      <c r="DQY300" s="581"/>
      <c r="DQZ300" s="163"/>
      <c r="DRA300" s="163"/>
      <c r="DRB300" s="579"/>
      <c r="DRC300" s="581"/>
      <c r="DRD300" s="163"/>
      <c r="DRE300" s="163"/>
      <c r="DRF300" s="579"/>
      <c r="DRG300" s="581"/>
      <c r="DRH300" s="163"/>
      <c r="DRI300" s="163"/>
      <c r="DRJ300" s="579"/>
      <c r="DRK300" s="581"/>
      <c r="DRL300" s="163"/>
      <c r="DRM300" s="163"/>
      <c r="DRN300" s="579"/>
      <c r="DRO300" s="581"/>
      <c r="DRP300" s="163"/>
      <c r="DRQ300" s="163"/>
      <c r="DRR300" s="579"/>
      <c r="DRS300" s="581"/>
      <c r="DRT300" s="163"/>
      <c r="DRU300" s="163"/>
      <c r="DRV300" s="579"/>
      <c r="DRW300" s="581"/>
      <c r="DRX300" s="163"/>
      <c r="DRY300" s="163"/>
      <c r="DRZ300" s="579"/>
      <c r="DSA300" s="581"/>
      <c r="DSB300" s="163"/>
      <c r="DSC300" s="163"/>
      <c r="DSD300" s="579"/>
      <c r="DSE300" s="581"/>
      <c r="DSF300" s="163"/>
      <c r="DSG300" s="163"/>
      <c r="DSH300" s="579"/>
      <c r="DSI300" s="581"/>
      <c r="DSJ300" s="163"/>
      <c r="DSK300" s="163"/>
      <c r="DSL300" s="579"/>
      <c r="DSM300" s="581"/>
      <c r="DSN300" s="163"/>
      <c r="DSO300" s="163"/>
      <c r="DSP300" s="579"/>
      <c r="DSQ300" s="581"/>
      <c r="DSR300" s="163"/>
      <c r="DSS300" s="163"/>
      <c r="DST300" s="579"/>
      <c r="DSU300" s="581"/>
      <c r="DSV300" s="163"/>
      <c r="DSW300" s="163"/>
      <c r="DSX300" s="579"/>
      <c r="DSY300" s="581"/>
      <c r="DSZ300" s="163"/>
      <c r="DTA300" s="163"/>
      <c r="DTB300" s="579"/>
      <c r="DTC300" s="581"/>
      <c r="DTD300" s="163"/>
      <c r="DTE300" s="163"/>
      <c r="DTF300" s="579"/>
      <c r="DTG300" s="581"/>
      <c r="DTH300" s="163"/>
      <c r="DTI300" s="163"/>
      <c r="DTJ300" s="579"/>
      <c r="DTK300" s="581"/>
      <c r="DTL300" s="163"/>
      <c r="DTM300" s="163"/>
      <c r="DTN300" s="579"/>
      <c r="DTO300" s="581"/>
      <c r="DTP300" s="163"/>
      <c r="DTQ300" s="163"/>
      <c r="DTR300" s="579"/>
      <c r="DTS300" s="581"/>
      <c r="DTT300" s="163"/>
      <c r="DTU300" s="163"/>
      <c r="DTV300" s="579"/>
      <c r="DTW300" s="581"/>
      <c r="DTX300" s="163"/>
      <c r="DTY300" s="163"/>
      <c r="DTZ300" s="579"/>
      <c r="DUA300" s="581"/>
      <c r="DUB300" s="163"/>
      <c r="DUC300" s="163"/>
      <c r="DUD300" s="579"/>
      <c r="DUE300" s="581"/>
      <c r="DUF300" s="163"/>
      <c r="DUG300" s="163"/>
      <c r="DUH300" s="579"/>
      <c r="DUI300" s="581"/>
      <c r="DUJ300" s="163"/>
      <c r="DUK300" s="163"/>
      <c r="DUL300" s="579"/>
      <c r="DUM300" s="581"/>
      <c r="DUN300" s="163"/>
      <c r="DUO300" s="163"/>
      <c r="DUP300" s="579"/>
      <c r="DUQ300" s="581"/>
      <c r="DUR300" s="163"/>
      <c r="DUS300" s="163"/>
      <c r="DUT300" s="579"/>
      <c r="DUU300" s="581"/>
      <c r="DUV300" s="163"/>
      <c r="DUW300" s="163"/>
      <c r="DUX300" s="579"/>
      <c r="DUY300" s="581"/>
      <c r="DUZ300" s="163"/>
      <c r="DVA300" s="163"/>
      <c r="DVB300" s="579"/>
      <c r="DVC300" s="581"/>
      <c r="DVD300" s="163"/>
      <c r="DVE300" s="163"/>
      <c r="DVF300" s="579"/>
      <c r="DVG300" s="581"/>
      <c r="DVH300" s="163"/>
      <c r="DVI300" s="163"/>
      <c r="DVJ300" s="579"/>
      <c r="DVK300" s="581"/>
      <c r="DVL300" s="163"/>
      <c r="DVM300" s="163"/>
      <c r="DVN300" s="579"/>
      <c r="DVO300" s="581"/>
      <c r="DVP300" s="163"/>
      <c r="DVQ300" s="163"/>
      <c r="DVR300" s="579"/>
      <c r="DVS300" s="581"/>
      <c r="DVT300" s="163"/>
      <c r="DVU300" s="163"/>
      <c r="DVV300" s="579"/>
      <c r="DVW300" s="581"/>
      <c r="DVX300" s="163"/>
      <c r="DVY300" s="163"/>
      <c r="DVZ300" s="579"/>
      <c r="DWA300" s="581"/>
      <c r="DWB300" s="163"/>
      <c r="DWC300" s="163"/>
      <c r="DWD300" s="579"/>
      <c r="DWE300" s="581"/>
      <c r="DWF300" s="163"/>
      <c r="DWG300" s="163"/>
      <c r="DWH300" s="579"/>
      <c r="DWI300" s="581"/>
      <c r="DWJ300" s="163"/>
      <c r="DWK300" s="163"/>
      <c r="DWL300" s="579"/>
      <c r="DWM300" s="581"/>
      <c r="DWN300" s="163"/>
      <c r="DWO300" s="163"/>
      <c r="DWP300" s="579"/>
      <c r="DWQ300" s="581"/>
      <c r="DWR300" s="163"/>
      <c r="DWS300" s="163"/>
      <c r="DWT300" s="579"/>
      <c r="DWU300" s="581"/>
      <c r="DWV300" s="163"/>
      <c r="DWW300" s="163"/>
      <c r="DWX300" s="579"/>
      <c r="DWY300" s="581"/>
      <c r="DWZ300" s="163"/>
      <c r="DXA300" s="163"/>
      <c r="DXB300" s="579"/>
      <c r="DXC300" s="581"/>
      <c r="DXD300" s="163"/>
      <c r="DXE300" s="163"/>
      <c r="DXF300" s="579"/>
      <c r="DXG300" s="581"/>
      <c r="DXH300" s="163"/>
      <c r="DXI300" s="163"/>
      <c r="DXJ300" s="579"/>
      <c r="DXK300" s="581"/>
      <c r="DXL300" s="163"/>
      <c r="DXM300" s="163"/>
      <c r="DXN300" s="579"/>
      <c r="DXO300" s="581"/>
      <c r="DXP300" s="163"/>
      <c r="DXQ300" s="163"/>
      <c r="DXR300" s="579"/>
      <c r="DXS300" s="581"/>
      <c r="DXT300" s="163"/>
      <c r="DXU300" s="163"/>
      <c r="DXV300" s="579"/>
      <c r="DXW300" s="581"/>
      <c r="DXX300" s="163"/>
      <c r="DXY300" s="163"/>
      <c r="DXZ300" s="579"/>
      <c r="DYA300" s="581"/>
      <c r="DYB300" s="163"/>
      <c r="DYC300" s="163"/>
      <c r="DYD300" s="579"/>
      <c r="DYE300" s="581"/>
      <c r="DYF300" s="163"/>
      <c r="DYG300" s="163"/>
      <c r="DYH300" s="579"/>
      <c r="DYI300" s="581"/>
      <c r="DYJ300" s="163"/>
      <c r="DYK300" s="163"/>
      <c r="DYL300" s="579"/>
      <c r="DYM300" s="581"/>
      <c r="DYN300" s="163"/>
      <c r="DYO300" s="163"/>
      <c r="DYP300" s="579"/>
      <c r="DYQ300" s="581"/>
      <c r="DYR300" s="163"/>
      <c r="DYS300" s="163"/>
      <c r="DYT300" s="579"/>
      <c r="DYU300" s="581"/>
      <c r="DYV300" s="163"/>
      <c r="DYW300" s="163"/>
      <c r="DYX300" s="579"/>
      <c r="DYY300" s="581"/>
      <c r="DYZ300" s="163"/>
      <c r="DZA300" s="163"/>
      <c r="DZB300" s="579"/>
      <c r="DZC300" s="581"/>
      <c r="DZD300" s="163"/>
      <c r="DZE300" s="163"/>
      <c r="DZF300" s="579"/>
      <c r="DZG300" s="581"/>
      <c r="DZH300" s="163"/>
      <c r="DZI300" s="163"/>
      <c r="DZJ300" s="579"/>
      <c r="DZK300" s="581"/>
      <c r="DZL300" s="163"/>
      <c r="DZM300" s="163"/>
      <c r="DZN300" s="579"/>
      <c r="DZO300" s="581"/>
      <c r="DZP300" s="163"/>
      <c r="DZQ300" s="163"/>
      <c r="DZR300" s="579"/>
      <c r="DZS300" s="581"/>
      <c r="DZT300" s="163"/>
      <c r="DZU300" s="163"/>
      <c r="DZV300" s="579"/>
      <c r="DZW300" s="581"/>
      <c r="DZX300" s="163"/>
      <c r="DZY300" s="163"/>
      <c r="DZZ300" s="579"/>
      <c r="EAA300" s="581"/>
      <c r="EAB300" s="163"/>
      <c r="EAC300" s="163"/>
      <c r="EAD300" s="579"/>
      <c r="EAE300" s="581"/>
      <c r="EAF300" s="163"/>
      <c r="EAG300" s="163"/>
      <c r="EAH300" s="579"/>
      <c r="EAI300" s="581"/>
      <c r="EAJ300" s="163"/>
      <c r="EAK300" s="163"/>
      <c r="EAL300" s="579"/>
      <c r="EAM300" s="581"/>
      <c r="EAN300" s="163"/>
      <c r="EAO300" s="163"/>
      <c r="EAP300" s="579"/>
      <c r="EAQ300" s="581"/>
      <c r="EAR300" s="163"/>
      <c r="EAS300" s="163"/>
      <c r="EAT300" s="579"/>
      <c r="EAU300" s="581"/>
      <c r="EAV300" s="163"/>
      <c r="EAW300" s="163"/>
      <c r="EAX300" s="579"/>
      <c r="EAY300" s="581"/>
      <c r="EAZ300" s="163"/>
      <c r="EBA300" s="163"/>
      <c r="EBB300" s="579"/>
      <c r="EBC300" s="581"/>
      <c r="EBD300" s="163"/>
      <c r="EBE300" s="163"/>
      <c r="EBF300" s="579"/>
      <c r="EBG300" s="581"/>
      <c r="EBH300" s="163"/>
      <c r="EBI300" s="163"/>
      <c r="EBJ300" s="579"/>
      <c r="EBK300" s="581"/>
      <c r="EBL300" s="163"/>
      <c r="EBM300" s="163"/>
      <c r="EBN300" s="579"/>
      <c r="EBO300" s="581"/>
      <c r="EBP300" s="163"/>
      <c r="EBQ300" s="163"/>
      <c r="EBR300" s="579"/>
      <c r="EBS300" s="581"/>
      <c r="EBT300" s="163"/>
      <c r="EBU300" s="163"/>
      <c r="EBV300" s="579"/>
      <c r="EBW300" s="581"/>
      <c r="EBX300" s="163"/>
      <c r="EBY300" s="163"/>
      <c r="EBZ300" s="579"/>
      <c r="ECA300" s="581"/>
      <c r="ECB300" s="163"/>
      <c r="ECC300" s="163"/>
      <c r="ECD300" s="579"/>
      <c r="ECE300" s="581"/>
      <c r="ECF300" s="163"/>
      <c r="ECG300" s="163"/>
      <c r="ECH300" s="579"/>
      <c r="ECI300" s="581"/>
      <c r="ECJ300" s="163"/>
      <c r="ECK300" s="163"/>
      <c r="ECL300" s="579"/>
      <c r="ECM300" s="581"/>
      <c r="ECN300" s="163"/>
      <c r="ECO300" s="163"/>
      <c r="ECP300" s="579"/>
      <c r="ECQ300" s="581"/>
      <c r="ECR300" s="163"/>
      <c r="ECS300" s="163"/>
      <c r="ECT300" s="579"/>
      <c r="ECU300" s="581"/>
      <c r="ECV300" s="163"/>
      <c r="ECW300" s="163"/>
      <c r="ECX300" s="579"/>
      <c r="ECY300" s="581"/>
      <c r="ECZ300" s="163"/>
      <c r="EDA300" s="163"/>
      <c r="EDB300" s="579"/>
      <c r="EDC300" s="581"/>
      <c r="EDD300" s="163"/>
      <c r="EDE300" s="163"/>
      <c r="EDF300" s="579"/>
      <c r="EDG300" s="581"/>
      <c r="EDH300" s="163"/>
      <c r="EDI300" s="163"/>
      <c r="EDJ300" s="579"/>
      <c r="EDK300" s="581"/>
      <c r="EDL300" s="163"/>
      <c r="EDM300" s="163"/>
      <c r="EDN300" s="579"/>
      <c r="EDO300" s="581"/>
      <c r="EDP300" s="163"/>
      <c r="EDQ300" s="163"/>
      <c r="EDR300" s="579"/>
      <c r="EDS300" s="581"/>
      <c r="EDT300" s="163"/>
      <c r="EDU300" s="163"/>
      <c r="EDV300" s="579"/>
      <c r="EDW300" s="581"/>
      <c r="EDX300" s="163"/>
      <c r="EDY300" s="163"/>
      <c r="EDZ300" s="579"/>
      <c r="EEA300" s="581"/>
      <c r="EEB300" s="163"/>
      <c r="EEC300" s="163"/>
      <c r="EED300" s="579"/>
      <c r="EEE300" s="581"/>
      <c r="EEF300" s="163"/>
      <c r="EEG300" s="163"/>
      <c r="EEH300" s="579"/>
      <c r="EEI300" s="581"/>
      <c r="EEJ300" s="163"/>
      <c r="EEK300" s="163"/>
      <c r="EEL300" s="579"/>
      <c r="EEM300" s="581"/>
      <c r="EEN300" s="163"/>
      <c r="EEO300" s="163"/>
      <c r="EEP300" s="579"/>
      <c r="EEQ300" s="581"/>
      <c r="EER300" s="163"/>
      <c r="EES300" s="163"/>
      <c r="EET300" s="579"/>
      <c r="EEU300" s="581"/>
      <c r="EEV300" s="163"/>
      <c r="EEW300" s="163"/>
      <c r="EEX300" s="579"/>
      <c r="EEY300" s="581"/>
      <c r="EEZ300" s="163"/>
      <c r="EFA300" s="163"/>
      <c r="EFB300" s="579"/>
      <c r="EFC300" s="581"/>
      <c r="EFD300" s="163"/>
      <c r="EFE300" s="163"/>
      <c r="EFF300" s="579"/>
      <c r="EFG300" s="581"/>
      <c r="EFH300" s="163"/>
      <c r="EFI300" s="163"/>
      <c r="EFJ300" s="579"/>
      <c r="EFK300" s="581"/>
      <c r="EFL300" s="163"/>
      <c r="EFM300" s="163"/>
      <c r="EFN300" s="579"/>
      <c r="EFO300" s="581"/>
      <c r="EFP300" s="163"/>
      <c r="EFQ300" s="163"/>
      <c r="EFR300" s="579"/>
      <c r="EFS300" s="581"/>
      <c r="EFT300" s="163"/>
      <c r="EFU300" s="163"/>
      <c r="EFV300" s="579"/>
      <c r="EFW300" s="581"/>
      <c r="EFX300" s="163"/>
      <c r="EFY300" s="163"/>
      <c r="EFZ300" s="579"/>
      <c r="EGA300" s="581"/>
      <c r="EGB300" s="163"/>
      <c r="EGC300" s="163"/>
      <c r="EGD300" s="579"/>
      <c r="EGE300" s="581"/>
      <c r="EGF300" s="163"/>
      <c r="EGG300" s="163"/>
      <c r="EGH300" s="579"/>
      <c r="EGI300" s="581"/>
      <c r="EGJ300" s="163"/>
      <c r="EGK300" s="163"/>
      <c r="EGL300" s="579"/>
      <c r="EGM300" s="581"/>
      <c r="EGN300" s="163"/>
      <c r="EGO300" s="163"/>
      <c r="EGP300" s="579"/>
      <c r="EGQ300" s="581"/>
      <c r="EGR300" s="163"/>
      <c r="EGS300" s="163"/>
      <c r="EGT300" s="579"/>
      <c r="EGU300" s="581"/>
      <c r="EGV300" s="163"/>
      <c r="EGW300" s="163"/>
      <c r="EGX300" s="579"/>
      <c r="EGY300" s="581"/>
      <c r="EGZ300" s="163"/>
      <c r="EHA300" s="163"/>
      <c r="EHB300" s="579"/>
      <c r="EHC300" s="581"/>
      <c r="EHD300" s="163"/>
      <c r="EHE300" s="163"/>
      <c r="EHF300" s="579"/>
      <c r="EHG300" s="581"/>
      <c r="EHH300" s="163"/>
      <c r="EHI300" s="163"/>
      <c r="EHJ300" s="579"/>
      <c r="EHK300" s="581"/>
      <c r="EHL300" s="163"/>
      <c r="EHM300" s="163"/>
      <c r="EHN300" s="579"/>
      <c r="EHO300" s="581"/>
      <c r="EHP300" s="163"/>
      <c r="EHQ300" s="163"/>
      <c r="EHR300" s="579"/>
      <c r="EHS300" s="581"/>
      <c r="EHT300" s="163"/>
      <c r="EHU300" s="163"/>
      <c r="EHV300" s="579"/>
      <c r="EHW300" s="581"/>
      <c r="EHX300" s="163"/>
      <c r="EHY300" s="163"/>
      <c r="EHZ300" s="579"/>
      <c r="EIA300" s="581"/>
      <c r="EIB300" s="163"/>
      <c r="EIC300" s="163"/>
      <c r="EID300" s="579"/>
      <c r="EIE300" s="581"/>
      <c r="EIF300" s="163"/>
      <c r="EIG300" s="163"/>
      <c r="EIH300" s="579"/>
      <c r="EII300" s="581"/>
      <c r="EIJ300" s="163"/>
      <c r="EIK300" s="163"/>
      <c r="EIL300" s="579"/>
      <c r="EIM300" s="581"/>
      <c r="EIN300" s="163"/>
      <c r="EIO300" s="163"/>
      <c r="EIP300" s="579"/>
      <c r="EIQ300" s="581"/>
      <c r="EIR300" s="163"/>
      <c r="EIS300" s="163"/>
      <c r="EIT300" s="579"/>
      <c r="EIU300" s="581"/>
      <c r="EIV300" s="163"/>
      <c r="EIW300" s="163"/>
      <c r="EIX300" s="579"/>
      <c r="EIY300" s="581"/>
      <c r="EIZ300" s="163"/>
      <c r="EJA300" s="163"/>
      <c r="EJB300" s="579"/>
      <c r="EJC300" s="581"/>
      <c r="EJD300" s="163"/>
      <c r="EJE300" s="163"/>
      <c r="EJF300" s="579"/>
      <c r="EJG300" s="581"/>
      <c r="EJH300" s="163"/>
      <c r="EJI300" s="163"/>
      <c r="EJJ300" s="579"/>
      <c r="EJK300" s="581"/>
      <c r="EJL300" s="163"/>
      <c r="EJM300" s="163"/>
      <c r="EJN300" s="579"/>
      <c r="EJO300" s="581"/>
      <c r="EJP300" s="163"/>
      <c r="EJQ300" s="163"/>
      <c r="EJR300" s="579"/>
      <c r="EJS300" s="581"/>
      <c r="EJT300" s="163"/>
      <c r="EJU300" s="163"/>
      <c r="EJV300" s="579"/>
      <c r="EJW300" s="581"/>
      <c r="EJX300" s="163"/>
      <c r="EJY300" s="163"/>
      <c r="EJZ300" s="579"/>
      <c r="EKA300" s="581"/>
      <c r="EKB300" s="163"/>
      <c r="EKC300" s="163"/>
      <c r="EKD300" s="579"/>
      <c r="EKE300" s="581"/>
      <c r="EKF300" s="163"/>
      <c r="EKG300" s="163"/>
      <c r="EKH300" s="579"/>
      <c r="EKI300" s="581"/>
      <c r="EKJ300" s="163"/>
      <c r="EKK300" s="163"/>
      <c r="EKL300" s="579"/>
      <c r="EKM300" s="581"/>
      <c r="EKN300" s="163"/>
      <c r="EKO300" s="163"/>
      <c r="EKP300" s="579"/>
      <c r="EKQ300" s="581"/>
      <c r="EKR300" s="163"/>
      <c r="EKS300" s="163"/>
      <c r="EKT300" s="579"/>
      <c r="EKU300" s="581"/>
      <c r="EKV300" s="163"/>
      <c r="EKW300" s="163"/>
      <c r="EKX300" s="579"/>
      <c r="EKY300" s="581"/>
      <c r="EKZ300" s="163"/>
      <c r="ELA300" s="163"/>
      <c r="ELB300" s="579"/>
      <c r="ELC300" s="581"/>
      <c r="ELD300" s="163"/>
      <c r="ELE300" s="163"/>
      <c r="ELF300" s="579"/>
      <c r="ELG300" s="581"/>
      <c r="ELH300" s="163"/>
      <c r="ELI300" s="163"/>
      <c r="ELJ300" s="579"/>
      <c r="ELK300" s="581"/>
      <c r="ELL300" s="163"/>
      <c r="ELM300" s="163"/>
      <c r="ELN300" s="579"/>
      <c r="ELO300" s="581"/>
      <c r="ELP300" s="163"/>
      <c r="ELQ300" s="163"/>
      <c r="ELR300" s="579"/>
      <c r="ELS300" s="581"/>
      <c r="ELT300" s="163"/>
      <c r="ELU300" s="163"/>
      <c r="ELV300" s="579"/>
      <c r="ELW300" s="581"/>
      <c r="ELX300" s="163"/>
      <c r="ELY300" s="163"/>
      <c r="ELZ300" s="579"/>
      <c r="EMA300" s="581"/>
      <c r="EMB300" s="163"/>
      <c r="EMC300" s="163"/>
      <c r="EMD300" s="579"/>
      <c r="EME300" s="581"/>
      <c r="EMF300" s="163"/>
      <c r="EMG300" s="163"/>
      <c r="EMH300" s="579"/>
      <c r="EMI300" s="581"/>
      <c r="EMJ300" s="163"/>
      <c r="EMK300" s="163"/>
      <c r="EML300" s="579"/>
      <c r="EMM300" s="581"/>
      <c r="EMN300" s="163"/>
      <c r="EMO300" s="163"/>
      <c r="EMP300" s="579"/>
      <c r="EMQ300" s="581"/>
      <c r="EMR300" s="163"/>
      <c r="EMS300" s="163"/>
      <c r="EMT300" s="579"/>
      <c r="EMU300" s="581"/>
      <c r="EMV300" s="163"/>
      <c r="EMW300" s="163"/>
      <c r="EMX300" s="579"/>
      <c r="EMY300" s="581"/>
      <c r="EMZ300" s="163"/>
      <c r="ENA300" s="163"/>
      <c r="ENB300" s="579"/>
      <c r="ENC300" s="581"/>
      <c r="END300" s="163"/>
      <c r="ENE300" s="163"/>
      <c r="ENF300" s="579"/>
      <c r="ENG300" s="581"/>
      <c r="ENH300" s="163"/>
      <c r="ENI300" s="163"/>
      <c r="ENJ300" s="579"/>
      <c r="ENK300" s="581"/>
      <c r="ENL300" s="163"/>
      <c r="ENM300" s="163"/>
      <c r="ENN300" s="579"/>
      <c r="ENO300" s="581"/>
      <c r="ENP300" s="163"/>
      <c r="ENQ300" s="163"/>
      <c r="ENR300" s="579"/>
      <c r="ENS300" s="581"/>
      <c r="ENT300" s="163"/>
      <c r="ENU300" s="163"/>
      <c r="ENV300" s="579"/>
      <c r="ENW300" s="581"/>
      <c r="ENX300" s="163"/>
      <c r="ENY300" s="163"/>
      <c r="ENZ300" s="579"/>
      <c r="EOA300" s="581"/>
      <c r="EOB300" s="163"/>
      <c r="EOC300" s="163"/>
      <c r="EOD300" s="579"/>
      <c r="EOE300" s="581"/>
      <c r="EOF300" s="163"/>
      <c r="EOG300" s="163"/>
      <c r="EOH300" s="579"/>
      <c r="EOI300" s="581"/>
      <c r="EOJ300" s="163"/>
      <c r="EOK300" s="163"/>
      <c r="EOL300" s="579"/>
      <c r="EOM300" s="581"/>
      <c r="EON300" s="163"/>
      <c r="EOO300" s="163"/>
      <c r="EOP300" s="579"/>
      <c r="EOQ300" s="581"/>
      <c r="EOR300" s="163"/>
      <c r="EOS300" s="163"/>
      <c r="EOT300" s="579"/>
      <c r="EOU300" s="581"/>
      <c r="EOV300" s="163"/>
      <c r="EOW300" s="163"/>
      <c r="EOX300" s="579"/>
      <c r="EOY300" s="581"/>
      <c r="EOZ300" s="163"/>
      <c r="EPA300" s="163"/>
      <c r="EPB300" s="579"/>
      <c r="EPC300" s="581"/>
      <c r="EPD300" s="163"/>
      <c r="EPE300" s="163"/>
      <c r="EPF300" s="579"/>
      <c r="EPG300" s="581"/>
      <c r="EPH300" s="163"/>
      <c r="EPI300" s="163"/>
      <c r="EPJ300" s="579"/>
      <c r="EPK300" s="581"/>
      <c r="EPL300" s="163"/>
      <c r="EPM300" s="163"/>
      <c r="EPN300" s="579"/>
      <c r="EPO300" s="581"/>
      <c r="EPP300" s="163"/>
      <c r="EPQ300" s="163"/>
      <c r="EPR300" s="579"/>
      <c r="EPS300" s="581"/>
      <c r="EPT300" s="163"/>
      <c r="EPU300" s="163"/>
      <c r="EPV300" s="579"/>
      <c r="EPW300" s="581"/>
      <c r="EPX300" s="163"/>
      <c r="EPY300" s="163"/>
      <c r="EPZ300" s="579"/>
      <c r="EQA300" s="581"/>
      <c r="EQB300" s="163"/>
      <c r="EQC300" s="163"/>
      <c r="EQD300" s="579"/>
      <c r="EQE300" s="581"/>
      <c r="EQF300" s="163"/>
      <c r="EQG300" s="163"/>
      <c r="EQH300" s="579"/>
      <c r="EQI300" s="581"/>
      <c r="EQJ300" s="163"/>
      <c r="EQK300" s="163"/>
      <c r="EQL300" s="579"/>
      <c r="EQM300" s="581"/>
      <c r="EQN300" s="163"/>
      <c r="EQO300" s="163"/>
      <c r="EQP300" s="579"/>
      <c r="EQQ300" s="581"/>
      <c r="EQR300" s="163"/>
      <c r="EQS300" s="163"/>
      <c r="EQT300" s="579"/>
      <c r="EQU300" s="581"/>
      <c r="EQV300" s="163"/>
      <c r="EQW300" s="163"/>
      <c r="EQX300" s="579"/>
      <c r="EQY300" s="581"/>
      <c r="EQZ300" s="163"/>
      <c r="ERA300" s="163"/>
      <c r="ERB300" s="579"/>
      <c r="ERC300" s="581"/>
      <c r="ERD300" s="163"/>
      <c r="ERE300" s="163"/>
      <c r="ERF300" s="579"/>
      <c r="ERG300" s="581"/>
      <c r="ERH300" s="163"/>
      <c r="ERI300" s="163"/>
      <c r="ERJ300" s="579"/>
      <c r="ERK300" s="581"/>
      <c r="ERL300" s="163"/>
      <c r="ERM300" s="163"/>
      <c r="ERN300" s="579"/>
      <c r="ERO300" s="581"/>
      <c r="ERP300" s="163"/>
      <c r="ERQ300" s="163"/>
      <c r="ERR300" s="579"/>
      <c r="ERS300" s="581"/>
      <c r="ERT300" s="163"/>
      <c r="ERU300" s="163"/>
      <c r="ERV300" s="579"/>
      <c r="ERW300" s="581"/>
      <c r="ERX300" s="163"/>
      <c r="ERY300" s="163"/>
      <c r="ERZ300" s="579"/>
      <c r="ESA300" s="581"/>
      <c r="ESB300" s="163"/>
      <c r="ESC300" s="163"/>
      <c r="ESD300" s="579"/>
      <c r="ESE300" s="581"/>
      <c r="ESF300" s="163"/>
      <c r="ESG300" s="163"/>
      <c r="ESH300" s="579"/>
      <c r="ESI300" s="581"/>
      <c r="ESJ300" s="163"/>
      <c r="ESK300" s="163"/>
      <c r="ESL300" s="579"/>
      <c r="ESM300" s="581"/>
      <c r="ESN300" s="163"/>
      <c r="ESO300" s="163"/>
      <c r="ESP300" s="579"/>
      <c r="ESQ300" s="581"/>
      <c r="ESR300" s="163"/>
      <c r="ESS300" s="163"/>
      <c r="EST300" s="579"/>
      <c r="ESU300" s="581"/>
      <c r="ESV300" s="163"/>
      <c r="ESW300" s="163"/>
      <c r="ESX300" s="579"/>
      <c r="ESY300" s="581"/>
      <c r="ESZ300" s="163"/>
      <c r="ETA300" s="163"/>
      <c r="ETB300" s="579"/>
      <c r="ETC300" s="581"/>
      <c r="ETD300" s="163"/>
      <c r="ETE300" s="163"/>
      <c r="ETF300" s="579"/>
      <c r="ETG300" s="581"/>
      <c r="ETH300" s="163"/>
      <c r="ETI300" s="163"/>
      <c r="ETJ300" s="579"/>
      <c r="ETK300" s="581"/>
      <c r="ETL300" s="163"/>
      <c r="ETM300" s="163"/>
      <c r="ETN300" s="579"/>
      <c r="ETO300" s="581"/>
      <c r="ETP300" s="163"/>
      <c r="ETQ300" s="163"/>
      <c r="ETR300" s="579"/>
      <c r="ETS300" s="581"/>
      <c r="ETT300" s="163"/>
      <c r="ETU300" s="163"/>
      <c r="ETV300" s="579"/>
      <c r="ETW300" s="581"/>
      <c r="ETX300" s="163"/>
      <c r="ETY300" s="163"/>
      <c r="ETZ300" s="579"/>
      <c r="EUA300" s="581"/>
      <c r="EUB300" s="163"/>
      <c r="EUC300" s="163"/>
      <c r="EUD300" s="579"/>
      <c r="EUE300" s="581"/>
      <c r="EUF300" s="163"/>
      <c r="EUG300" s="163"/>
      <c r="EUH300" s="579"/>
      <c r="EUI300" s="581"/>
      <c r="EUJ300" s="163"/>
      <c r="EUK300" s="163"/>
      <c r="EUL300" s="579"/>
      <c r="EUM300" s="581"/>
      <c r="EUN300" s="163"/>
      <c r="EUO300" s="163"/>
      <c r="EUP300" s="579"/>
      <c r="EUQ300" s="581"/>
      <c r="EUR300" s="163"/>
      <c r="EUS300" s="163"/>
      <c r="EUT300" s="579"/>
      <c r="EUU300" s="581"/>
      <c r="EUV300" s="163"/>
      <c r="EUW300" s="163"/>
      <c r="EUX300" s="579"/>
      <c r="EUY300" s="581"/>
      <c r="EUZ300" s="163"/>
      <c r="EVA300" s="163"/>
      <c r="EVB300" s="579"/>
      <c r="EVC300" s="581"/>
      <c r="EVD300" s="163"/>
      <c r="EVE300" s="163"/>
      <c r="EVF300" s="579"/>
      <c r="EVG300" s="581"/>
      <c r="EVH300" s="163"/>
      <c r="EVI300" s="163"/>
      <c r="EVJ300" s="579"/>
      <c r="EVK300" s="581"/>
      <c r="EVL300" s="163"/>
      <c r="EVM300" s="163"/>
      <c r="EVN300" s="579"/>
      <c r="EVO300" s="581"/>
      <c r="EVP300" s="163"/>
      <c r="EVQ300" s="163"/>
      <c r="EVR300" s="579"/>
      <c r="EVS300" s="581"/>
      <c r="EVT300" s="163"/>
      <c r="EVU300" s="163"/>
      <c r="EVV300" s="579"/>
      <c r="EVW300" s="581"/>
      <c r="EVX300" s="163"/>
      <c r="EVY300" s="163"/>
      <c r="EVZ300" s="579"/>
      <c r="EWA300" s="581"/>
      <c r="EWB300" s="163"/>
      <c r="EWC300" s="163"/>
      <c r="EWD300" s="579"/>
      <c r="EWE300" s="581"/>
      <c r="EWF300" s="163"/>
      <c r="EWG300" s="163"/>
      <c r="EWH300" s="579"/>
      <c r="EWI300" s="581"/>
      <c r="EWJ300" s="163"/>
      <c r="EWK300" s="163"/>
      <c r="EWL300" s="579"/>
      <c r="EWM300" s="581"/>
      <c r="EWN300" s="163"/>
      <c r="EWO300" s="163"/>
      <c r="EWP300" s="579"/>
      <c r="EWQ300" s="581"/>
      <c r="EWR300" s="163"/>
      <c r="EWS300" s="163"/>
      <c r="EWT300" s="579"/>
      <c r="EWU300" s="581"/>
      <c r="EWV300" s="163"/>
      <c r="EWW300" s="163"/>
      <c r="EWX300" s="579"/>
      <c r="EWY300" s="581"/>
      <c r="EWZ300" s="163"/>
      <c r="EXA300" s="163"/>
      <c r="EXB300" s="579"/>
      <c r="EXC300" s="581"/>
      <c r="EXD300" s="163"/>
      <c r="EXE300" s="163"/>
      <c r="EXF300" s="579"/>
      <c r="EXG300" s="581"/>
      <c r="EXH300" s="163"/>
      <c r="EXI300" s="163"/>
      <c r="EXJ300" s="579"/>
      <c r="EXK300" s="581"/>
      <c r="EXL300" s="163"/>
      <c r="EXM300" s="163"/>
      <c r="EXN300" s="579"/>
      <c r="EXO300" s="581"/>
      <c r="EXP300" s="163"/>
      <c r="EXQ300" s="163"/>
      <c r="EXR300" s="579"/>
      <c r="EXS300" s="581"/>
      <c r="EXT300" s="163"/>
      <c r="EXU300" s="163"/>
      <c r="EXV300" s="579"/>
      <c r="EXW300" s="581"/>
      <c r="EXX300" s="163"/>
      <c r="EXY300" s="163"/>
      <c r="EXZ300" s="579"/>
      <c r="EYA300" s="581"/>
      <c r="EYB300" s="163"/>
      <c r="EYC300" s="163"/>
      <c r="EYD300" s="579"/>
      <c r="EYE300" s="581"/>
      <c r="EYF300" s="163"/>
      <c r="EYG300" s="163"/>
      <c r="EYH300" s="579"/>
      <c r="EYI300" s="581"/>
      <c r="EYJ300" s="163"/>
      <c r="EYK300" s="163"/>
      <c r="EYL300" s="579"/>
      <c r="EYM300" s="581"/>
      <c r="EYN300" s="163"/>
      <c r="EYO300" s="163"/>
      <c r="EYP300" s="579"/>
      <c r="EYQ300" s="581"/>
      <c r="EYR300" s="163"/>
      <c r="EYS300" s="163"/>
      <c r="EYT300" s="579"/>
      <c r="EYU300" s="581"/>
      <c r="EYV300" s="163"/>
      <c r="EYW300" s="163"/>
      <c r="EYX300" s="579"/>
      <c r="EYY300" s="581"/>
      <c r="EYZ300" s="163"/>
      <c r="EZA300" s="163"/>
      <c r="EZB300" s="579"/>
      <c r="EZC300" s="581"/>
      <c r="EZD300" s="163"/>
      <c r="EZE300" s="163"/>
      <c r="EZF300" s="579"/>
      <c r="EZG300" s="581"/>
      <c r="EZH300" s="163"/>
      <c r="EZI300" s="163"/>
      <c r="EZJ300" s="579"/>
      <c r="EZK300" s="581"/>
      <c r="EZL300" s="163"/>
      <c r="EZM300" s="163"/>
      <c r="EZN300" s="579"/>
      <c r="EZO300" s="581"/>
      <c r="EZP300" s="163"/>
      <c r="EZQ300" s="163"/>
      <c r="EZR300" s="579"/>
      <c r="EZS300" s="581"/>
      <c r="EZT300" s="163"/>
      <c r="EZU300" s="163"/>
      <c r="EZV300" s="579"/>
      <c r="EZW300" s="581"/>
      <c r="EZX300" s="163"/>
      <c r="EZY300" s="163"/>
      <c r="EZZ300" s="579"/>
      <c r="FAA300" s="581"/>
      <c r="FAB300" s="163"/>
      <c r="FAC300" s="163"/>
      <c r="FAD300" s="579"/>
      <c r="FAE300" s="581"/>
      <c r="FAF300" s="163"/>
      <c r="FAG300" s="163"/>
      <c r="FAH300" s="579"/>
      <c r="FAI300" s="581"/>
      <c r="FAJ300" s="163"/>
      <c r="FAK300" s="163"/>
      <c r="FAL300" s="579"/>
      <c r="FAM300" s="581"/>
      <c r="FAN300" s="163"/>
      <c r="FAO300" s="163"/>
      <c r="FAP300" s="579"/>
      <c r="FAQ300" s="581"/>
      <c r="FAR300" s="163"/>
      <c r="FAS300" s="163"/>
      <c r="FAT300" s="579"/>
      <c r="FAU300" s="581"/>
      <c r="FAV300" s="163"/>
      <c r="FAW300" s="163"/>
      <c r="FAX300" s="579"/>
      <c r="FAY300" s="581"/>
      <c r="FAZ300" s="163"/>
      <c r="FBA300" s="163"/>
      <c r="FBB300" s="579"/>
      <c r="FBC300" s="581"/>
      <c r="FBD300" s="163"/>
      <c r="FBE300" s="163"/>
      <c r="FBF300" s="579"/>
      <c r="FBG300" s="581"/>
      <c r="FBH300" s="163"/>
      <c r="FBI300" s="163"/>
      <c r="FBJ300" s="579"/>
      <c r="FBK300" s="581"/>
      <c r="FBL300" s="163"/>
      <c r="FBM300" s="163"/>
      <c r="FBN300" s="579"/>
      <c r="FBO300" s="581"/>
      <c r="FBP300" s="163"/>
      <c r="FBQ300" s="163"/>
      <c r="FBR300" s="579"/>
      <c r="FBS300" s="581"/>
      <c r="FBT300" s="163"/>
      <c r="FBU300" s="163"/>
      <c r="FBV300" s="579"/>
      <c r="FBW300" s="581"/>
      <c r="FBX300" s="163"/>
      <c r="FBY300" s="163"/>
      <c r="FBZ300" s="579"/>
      <c r="FCA300" s="581"/>
      <c r="FCB300" s="163"/>
      <c r="FCC300" s="163"/>
      <c r="FCD300" s="579"/>
      <c r="FCE300" s="581"/>
      <c r="FCF300" s="163"/>
      <c r="FCG300" s="163"/>
      <c r="FCH300" s="579"/>
      <c r="FCI300" s="581"/>
      <c r="FCJ300" s="163"/>
      <c r="FCK300" s="163"/>
      <c r="FCL300" s="579"/>
      <c r="FCM300" s="581"/>
      <c r="FCN300" s="163"/>
      <c r="FCO300" s="163"/>
      <c r="FCP300" s="579"/>
      <c r="FCQ300" s="581"/>
      <c r="FCR300" s="163"/>
      <c r="FCS300" s="163"/>
      <c r="FCT300" s="579"/>
      <c r="FCU300" s="581"/>
      <c r="FCV300" s="163"/>
      <c r="FCW300" s="163"/>
      <c r="FCX300" s="579"/>
      <c r="FCY300" s="581"/>
      <c r="FCZ300" s="163"/>
      <c r="FDA300" s="163"/>
      <c r="FDB300" s="579"/>
      <c r="FDC300" s="581"/>
      <c r="FDD300" s="163"/>
      <c r="FDE300" s="163"/>
      <c r="FDF300" s="579"/>
      <c r="FDG300" s="581"/>
      <c r="FDH300" s="163"/>
      <c r="FDI300" s="163"/>
      <c r="FDJ300" s="579"/>
      <c r="FDK300" s="581"/>
      <c r="FDL300" s="163"/>
      <c r="FDM300" s="163"/>
      <c r="FDN300" s="579"/>
      <c r="FDO300" s="581"/>
      <c r="FDP300" s="163"/>
      <c r="FDQ300" s="163"/>
      <c r="FDR300" s="579"/>
      <c r="FDS300" s="581"/>
      <c r="FDT300" s="163"/>
      <c r="FDU300" s="163"/>
      <c r="FDV300" s="579"/>
      <c r="FDW300" s="581"/>
      <c r="FDX300" s="163"/>
      <c r="FDY300" s="163"/>
      <c r="FDZ300" s="579"/>
      <c r="FEA300" s="581"/>
      <c r="FEB300" s="163"/>
      <c r="FEC300" s="163"/>
      <c r="FED300" s="579"/>
      <c r="FEE300" s="581"/>
      <c r="FEF300" s="163"/>
      <c r="FEG300" s="163"/>
      <c r="FEH300" s="579"/>
      <c r="FEI300" s="581"/>
      <c r="FEJ300" s="163"/>
      <c r="FEK300" s="163"/>
      <c r="FEL300" s="579"/>
      <c r="FEM300" s="581"/>
      <c r="FEN300" s="163"/>
      <c r="FEO300" s="163"/>
      <c r="FEP300" s="579"/>
      <c r="FEQ300" s="581"/>
      <c r="FER300" s="163"/>
      <c r="FES300" s="163"/>
      <c r="FET300" s="579"/>
      <c r="FEU300" s="581"/>
      <c r="FEV300" s="163"/>
      <c r="FEW300" s="163"/>
      <c r="FEX300" s="579"/>
      <c r="FEY300" s="581"/>
      <c r="FEZ300" s="163"/>
      <c r="FFA300" s="163"/>
      <c r="FFB300" s="579"/>
      <c r="FFC300" s="581"/>
      <c r="FFD300" s="163"/>
      <c r="FFE300" s="163"/>
      <c r="FFF300" s="579"/>
      <c r="FFG300" s="581"/>
      <c r="FFH300" s="163"/>
      <c r="FFI300" s="163"/>
      <c r="FFJ300" s="579"/>
      <c r="FFK300" s="581"/>
      <c r="FFL300" s="163"/>
      <c r="FFM300" s="163"/>
      <c r="FFN300" s="579"/>
      <c r="FFO300" s="581"/>
      <c r="FFP300" s="163"/>
      <c r="FFQ300" s="163"/>
      <c r="FFR300" s="579"/>
      <c r="FFS300" s="581"/>
      <c r="FFT300" s="163"/>
      <c r="FFU300" s="163"/>
      <c r="FFV300" s="579"/>
      <c r="FFW300" s="581"/>
      <c r="FFX300" s="163"/>
      <c r="FFY300" s="163"/>
      <c r="FFZ300" s="579"/>
      <c r="FGA300" s="581"/>
      <c r="FGB300" s="163"/>
      <c r="FGC300" s="163"/>
      <c r="FGD300" s="579"/>
      <c r="FGE300" s="581"/>
      <c r="FGF300" s="163"/>
      <c r="FGG300" s="163"/>
      <c r="FGH300" s="579"/>
      <c r="FGI300" s="581"/>
      <c r="FGJ300" s="163"/>
      <c r="FGK300" s="163"/>
      <c r="FGL300" s="579"/>
      <c r="FGM300" s="581"/>
      <c r="FGN300" s="163"/>
      <c r="FGO300" s="163"/>
      <c r="FGP300" s="579"/>
      <c r="FGQ300" s="581"/>
      <c r="FGR300" s="163"/>
      <c r="FGS300" s="163"/>
      <c r="FGT300" s="579"/>
      <c r="FGU300" s="581"/>
      <c r="FGV300" s="163"/>
      <c r="FGW300" s="163"/>
      <c r="FGX300" s="579"/>
      <c r="FGY300" s="581"/>
      <c r="FGZ300" s="163"/>
      <c r="FHA300" s="163"/>
      <c r="FHB300" s="579"/>
      <c r="FHC300" s="581"/>
      <c r="FHD300" s="163"/>
      <c r="FHE300" s="163"/>
      <c r="FHF300" s="579"/>
      <c r="FHG300" s="581"/>
      <c r="FHH300" s="163"/>
      <c r="FHI300" s="163"/>
      <c r="FHJ300" s="579"/>
      <c r="FHK300" s="581"/>
      <c r="FHL300" s="163"/>
      <c r="FHM300" s="163"/>
      <c r="FHN300" s="579"/>
      <c r="FHO300" s="581"/>
      <c r="FHP300" s="163"/>
      <c r="FHQ300" s="163"/>
      <c r="FHR300" s="579"/>
      <c r="FHS300" s="581"/>
      <c r="FHT300" s="163"/>
      <c r="FHU300" s="163"/>
      <c r="FHV300" s="579"/>
      <c r="FHW300" s="581"/>
      <c r="FHX300" s="163"/>
      <c r="FHY300" s="163"/>
      <c r="FHZ300" s="579"/>
      <c r="FIA300" s="581"/>
      <c r="FIB300" s="163"/>
      <c r="FIC300" s="163"/>
      <c r="FID300" s="579"/>
      <c r="FIE300" s="581"/>
      <c r="FIF300" s="163"/>
      <c r="FIG300" s="163"/>
      <c r="FIH300" s="579"/>
      <c r="FII300" s="581"/>
      <c r="FIJ300" s="163"/>
      <c r="FIK300" s="163"/>
      <c r="FIL300" s="579"/>
      <c r="FIM300" s="581"/>
      <c r="FIN300" s="163"/>
      <c r="FIO300" s="163"/>
      <c r="FIP300" s="579"/>
      <c r="FIQ300" s="581"/>
      <c r="FIR300" s="163"/>
      <c r="FIS300" s="163"/>
      <c r="FIT300" s="579"/>
      <c r="FIU300" s="581"/>
      <c r="FIV300" s="163"/>
      <c r="FIW300" s="163"/>
      <c r="FIX300" s="579"/>
      <c r="FIY300" s="581"/>
      <c r="FIZ300" s="163"/>
      <c r="FJA300" s="163"/>
      <c r="FJB300" s="579"/>
      <c r="FJC300" s="581"/>
      <c r="FJD300" s="163"/>
      <c r="FJE300" s="163"/>
      <c r="FJF300" s="579"/>
      <c r="FJG300" s="581"/>
      <c r="FJH300" s="163"/>
      <c r="FJI300" s="163"/>
      <c r="FJJ300" s="579"/>
      <c r="FJK300" s="581"/>
      <c r="FJL300" s="163"/>
      <c r="FJM300" s="163"/>
      <c r="FJN300" s="579"/>
      <c r="FJO300" s="581"/>
      <c r="FJP300" s="163"/>
      <c r="FJQ300" s="163"/>
      <c r="FJR300" s="579"/>
      <c r="FJS300" s="581"/>
      <c r="FJT300" s="163"/>
      <c r="FJU300" s="163"/>
      <c r="FJV300" s="579"/>
      <c r="FJW300" s="581"/>
      <c r="FJX300" s="163"/>
      <c r="FJY300" s="163"/>
      <c r="FJZ300" s="579"/>
      <c r="FKA300" s="581"/>
      <c r="FKB300" s="163"/>
      <c r="FKC300" s="163"/>
      <c r="FKD300" s="579"/>
      <c r="FKE300" s="581"/>
      <c r="FKF300" s="163"/>
      <c r="FKG300" s="163"/>
      <c r="FKH300" s="579"/>
      <c r="FKI300" s="581"/>
      <c r="FKJ300" s="163"/>
      <c r="FKK300" s="163"/>
      <c r="FKL300" s="579"/>
      <c r="FKM300" s="581"/>
      <c r="FKN300" s="163"/>
      <c r="FKO300" s="163"/>
      <c r="FKP300" s="579"/>
      <c r="FKQ300" s="581"/>
      <c r="FKR300" s="163"/>
      <c r="FKS300" s="163"/>
      <c r="FKT300" s="579"/>
      <c r="FKU300" s="581"/>
      <c r="FKV300" s="163"/>
      <c r="FKW300" s="163"/>
      <c r="FKX300" s="579"/>
      <c r="FKY300" s="581"/>
      <c r="FKZ300" s="163"/>
      <c r="FLA300" s="163"/>
      <c r="FLB300" s="579"/>
      <c r="FLC300" s="581"/>
      <c r="FLD300" s="163"/>
      <c r="FLE300" s="163"/>
      <c r="FLF300" s="579"/>
      <c r="FLG300" s="581"/>
      <c r="FLH300" s="163"/>
      <c r="FLI300" s="163"/>
      <c r="FLJ300" s="579"/>
      <c r="FLK300" s="581"/>
      <c r="FLL300" s="163"/>
      <c r="FLM300" s="163"/>
      <c r="FLN300" s="579"/>
      <c r="FLO300" s="581"/>
      <c r="FLP300" s="163"/>
      <c r="FLQ300" s="163"/>
      <c r="FLR300" s="579"/>
      <c r="FLS300" s="581"/>
      <c r="FLT300" s="163"/>
      <c r="FLU300" s="163"/>
      <c r="FLV300" s="579"/>
      <c r="FLW300" s="581"/>
      <c r="FLX300" s="163"/>
      <c r="FLY300" s="163"/>
      <c r="FLZ300" s="579"/>
      <c r="FMA300" s="581"/>
      <c r="FMB300" s="163"/>
      <c r="FMC300" s="163"/>
      <c r="FMD300" s="579"/>
      <c r="FME300" s="581"/>
      <c r="FMF300" s="163"/>
      <c r="FMG300" s="163"/>
      <c r="FMH300" s="579"/>
      <c r="FMI300" s="581"/>
      <c r="FMJ300" s="163"/>
      <c r="FMK300" s="163"/>
      <c r="FML300" s="579"/>
      <c r="FMM300" s="581"/>
      <c r="FMN300" s="163"/>
      <c r="FMO300" s="163"/>
      <c r="FMP300" s="579"/>
      <c r="FMQ300" s="581"/>
      <c r="FMR300" s="163"/>
      <c r="FMS300" s="163"/>
      <c r="FMT300" s="579"/>
      <c r="FMU300" s="581"/>
      <c r="FMV300" s="163"/>
      <c r="FMW300" s="163"/>
      <c r="FMX300" s="579"/>
      <c r="FMY300" s="581"/>
      <c r="FMZ300" s="163"/>
      <c r="FNA300" s="163"/>
      <c r="FNB300" s="579"/>
      <c r="FNC300" s="581"/>
      <c r="FND300" s="163"/>
      <c r="FNE300" s="163"/>
      <c r="FNF300" s="579"/>
      <c r="FNG300" s="581"/>
      <c r="FNH300" s="163"/>
      <c r="FNI300" s="163"/>
      <c r="FNJ300" s="579"/>
      <c r="FNK300" s="581"/>
      <c r="FNL300" s="163"/>
      <c r="FNM300" s="163"/>
      <c r="FNN300" s="579"/>
      <c r="FNO300" s="581"/>
      <c r="FNP300" s="163"/>
      <c r="FNQ300" s="163"/>
      <c r="FNR300" s="579"/>
      <c r="FNS300" s="581"/>
      <c r="FNT300" s="163"/>
      <c r="FNU300" s="163"/>
      <c r="FNV300" s="579"/>
      <c r="FNW300" s="581"/>
      <c r="FNX300" s="163"/>
      <c r="FNY300" s="163"/>
      <c r="FNZ300" s="579"/>
      <c r="FOA300" s="581"/>
      <c r="FOB300" s="163"/>
      <c r="FOC300" s="163"/>
      <c r="FOD300" s="579"/>
      <c r="FOE300" s="581"/>
      <c r="FOF300" s="163"/>
      <c r="FOG300" s="163"/>
      <c r="FOH300" s="579"/>
      <c r="FOI300" s="581"/>
      <c r="FOJ300" s="163"/>
      <c r="FOK300" s="163"/>
      <c r="FOL300" s="579"/>
      <c r="FOM300" s="581"/>
      <c r="FON300" s="163"/>
      <c r="FOO300" s="163"/>
      <c r="FOP300" s="579"/>
      <c r="FOQ300" s="581"/>
      <c r="FOR300" s="163"/>
      <c r="FOS300" s="163"/>
      <c r="FOT300" s="579"/>
      <c r="FOU300" s="581"/>
      <c r="FOV300" s="163"/>
      <c r="FOW300" s="163"/>
      <c r="FOX300" s="579"/>
      <c r="FOY300" s="581"/>
      <c r="FOZ300" s="163"/>
      <c r="FPA300" s="163"/>
      <c r="FPB300" s="579"/>
      <c r="FPC300" s="581"/>
      <c r="FPD300" s="163"/>
      <c r="FPE300" s="163"/>
      <c r="FPF300" s="579"/>
      <c r="FPG300" s="581"/>
      <c r="FPH300" s="163"/>
      <c r="FPI300" s="163"/>
      <c r="FPJ300" s="579"/>
      <c r="FPK300" s="581"/>
      <c r="FPL300" s="163"/>
      <c r="FPM300" s="163"/>
      <c r="FPN300" s="579"/>
      <c r="FPO300" s="581"/>
      <c r="FPP300" s="163"/>
      <c r="FPQ300" s="163"/>
      <c r="FPR300" s="579"/>
      <c r="FPS300" s="581"/>
      <c r="FPT300" s="163"/>
      <c r="FPU300" s="163"/>
      <c r="FPV300" s="579"/>
      <c r="FPW300" s="581"/>
      <c r="FPX300" s="163"/>
      <c r="FPY300" s="163"/>
      <c r="FPZ300" s="579"/>
      <c r="FQA300" s="581"/>
      <c r="FQB300" s="163"/>
      <c r="FQC300" s="163"/>
      <c r="FQD300" s="579"/>
      <c r="FQE300" s="581"/>
      <c r="FQF300" s="163"/>
      <c r="FQG300" s="163"/>
      <c r="FQH300" s="579"/>
      <c r="FQI300" s="581"/>
      <c r="FQJ300" s="163"/>
      <c r="FQK300" s="163"/>
      <c r="FQL300" s="579"/>
      <c r="FQM300" s="581"/>
      <c r="FQN300" s="163"/>
      <c r="FQO300" s="163"/>
      <c r="FQP300" s="579"/>
      <c r="FQQ300" s="581"/>
      <c r="FQR300" s="163"/>
      <c r="FQS300" s="163"/>
      <c r="FQT300" s="579"/>
      <c r="FQU300" s="581"/>
      <c r="FQV300" s="163"/>
      <c r="FQW300" s="163"/>
      <c r="FQX300" s="579"/>
      <c r="FQY300" s="581"/>
      <c r="FQZ300" s="163"/>
      <c r="FRA300" s="163"/>
      <c r="FRB300" s="579"/>
      <c r="FRC300" s="581"/>
      <c r="FRD300" s="163"/>
      <c r="FRE300" s="163"/>
      <c r="FRF300" s="579"/>
      <c r="FRG300" s="581"/>
      <c r="FRH300" s="163"/>
      <c r="FRI300" s="163"/>
      <c r="FRJ300" s="579"/>
      <c r="FRK300" s="581"/>
      <c r="FRL300" s="163"/>
      <c r="FRM300" s="163"/>
      <c r="FRN300" s="579"/>
      <c r="FRO300" s="581"/>
      <c r="FRP300" s="163"/>
      <c r="FRQ300" s="163"/>
      <c r="FRR300" s="579"/>
      <c r="FRS300" s="581"/>
      <c r="FRT300" s="163"/>
      <c r="FRU300" s="163"/>
      <c r="FRV300" s="579"/>
      <c r="FRW300" s="581"/>
      <c r="FRX300" s="163"/>
      <c r="FRY300" s="163"/>
      <c r="FRZ300" s="579"/>
      <c r="FSA300" s="581"/>
      <c r="FSB300" s="163"/>
      <c r="FSC300" s="163"/>
      <c r="FSD300" s="579"/>
      <c r="FSE300" s="581"/>
      <c r="FSF300" s="163"/>
      <c r="FSG300" s="163"/>
      <c r="FSH300" s="579"/>
      <c r="FSI300" s="581"/>
      <c r="FSJ300" s="163"/>
      <c r="FSK300" s="163"/>
      <c r="FSL300" s="579"/>
      <c r="FSM300" s="581"/>
      <c r="FSN300" s="163"/>
      <c r="FSO300" s="163"/>
      <c r="FSP300" s="579"/>
      <c r="FSQ300" s="581"/>
      <c r="FSR300" s="163"/>
      <c r="FSS300" s="163"/>
      <c r="FST300" s="579"/>
      <c r="FSU300" s="581"/>
      <c r="FSV300" s="163"/>
      <c r="FSW300" s="163"/>
      <c r="FSX300" s="579"/>
      <c r="FSY300" s="581"/>
      <c r="FSZ300" s="163"/>
      <c r="FTA300" s="163"/>
      <c r="FTB300" s="579"/>
      <c r="FTC300" s="581"/>
      <c r="FTD300" s="163"/>
      <c r="FTE300" s="163"/>
      <c r="FTF300" s="579"/>
      <c r="FTG300" s="581"/>
      <c r="FTH300" s="163"/>
      <c r="FTI300" s="163"/>
      <c r="FTJ300" s="579"/>
      <c r="FTK300" s="581"/>
      <c r="FTL300" s="163"/>
      <c r="FTM300" s="163"/>
      <c r="FTN300" s="579"/>
      <c r="FTO300" s="581"/>
      <c r="FTP300" s="163"/>
      <c r="FTQ300" s="163"/>
      <c r="FTR300" s="579"/>
      <c r="FTS300" s="581"/>
      <c r="FTT300" s="163"/>
      <c r="FTU300" s="163"/>
      <c r="FTV300" s="579"/>
      <c r="FTW300" s="581"/>
      <c r="FTX300" s="163"/>
      <c r="FTY300" s="163"/>
      <c r="FTZ300" s="579"/>
      <c r="FUA300" s="581"/>
      <c r="FUB300" s="163"/>
      <c r="FUC300" s="163"/>
      <c r="FUD300" s="579"/>
      <c r="FUE300" s="581"/>
      <c r="FUF300" s="163"/>
      <c r="FUG300" s="163"/>
      <c r="FUH300" s="579"/>
      <c r="FUI300" s="581"/>
      <c r="FUJ300" s="163"/>
      <c r="FUK300" s="163"/>
      <c r="FUL300" s="579"/>
      <c r="FUM300" s="581"/>
      <c r="FUN300" s="163"/>
      <c r="FUO300" s="163"/>
      <c r="FUP300" s="579"/>
      <c r="FUQ300" s="581"/>
      <c r="FUR300" s="163"/>
      <c r="FUS300" s="163"/>
      <c r="FUT300" s="579"/>
      <c r="FUU300" s="581"/>
      <c r="FUV300" s="163"/>
      <c r="FUW300" s="163"/>
      <c r="FUX300" s="579"/>
      <c r="FUY300" s="581"/>
      <c r="FUZ300" s="163"/>
      <c r="FVA300" s="163"/>
      <c r="FVB300" s="579"/>
      <c r="FVC300" s="581"/>
      <c r="FVD300" s="163"/>
      <c r="FVE300" s="163"/>
      <c r="FVF300" s="579"/>
      <c r="FVG300" s="581"/>
      <c r="FVH300" s="163"/>
      <c r="FVI300" s="163"/>
      <c r="FVJ300" s="579"/>
      <c r="FVK300" s="581"/>
      <c r="FVL300" s="163"/>
      <c r="FVM300" s="163"/>
      <c r="FVN300" s="579"/>
      <c r="FVO300" s="581"/>
      <c r="FVP300" s="163"/>
      <c r="FVQ300" s="163"/>
      <c r="FVR300" s="579"/>
      <c r="FVS300" s="581"/>
      <c r="FVT300" s="163"/>
      <c r="FVU300" s="163"/>
      <c r="FVV300" s="579"/>
      <c r="FVW300" s="581"/>
      <c r="FVX300" s="163"/>
      <c r="FVY300" s="163"/>
      <c r="FVZ300" s="579"/>
      <c r="FWA300" s="581"/>
      <c r="FWB300" s="163"/>
      <c r="FWC300" s="163"/>
      <c r="FWD300" s="579"/>
      <c r="FWE300" s="581"/>
      <c r="FWF300" s="163"/>
      <c r="FWG300" s="163"/>
      <c r="FWH300" s="579"/>
      <c r="FWI300" s="581"/>
      <c r="FWJ300" s="163"/>
      <c r="FWK300" s="163"/>
      <c r="FWL300" s="579"/>
      <c r="FWM300" s="581"/>
      <c r="FWN300" s="163"/>
      <c r="FWO300" s="163"/>
      <c r="FWP300" s="579"/>
      <c r="FWQ300" s="581"/>
      <c r="FWR300" s="163"/>
      <c r="FWS300" s="163"/>
      <c r="FWT300" s="579"/>
      <c r="FWU300" s="581"/>
      <c r="FWV300" s="163"/>
      <c r="FWW300" s="163"/>
      <c r="FWX300" s="579"/>
      <c r="FWY300" s="581"/>
      <c r="FWZ300" s="163"/>
      <c r="FXA300" s="163"/>
      <c r="FXB300" s="579"/>
      <c r="FXC300" s="581"/>
      <c r="FXD300" s="163"/>
      <c r="FXE300" s="163"/>
      <c r="FXF300" s="579"/>
      <c r="FXG300" s="581"/>
      <c r="FXH300" s="163"/>
      <c r="FXI300" s="163"/>
      <c r="FXJ300" s="579"/>
      <c r="FXK300" s="581"/>
      <c r="FXL300" s="163"/>
      <c r="FXM300" s="163"/>
      <c r="FXN300" s="579"/>
      <c r="FXO300" s="581"/>
      <c r="FXP300" s="163"/>
      <c r="FXQ300" s="163"/>
      <c r="FXR300" s="579"/>
      <c r="FXS300" s="581"/>
      <c r="FXT300" s="163"/>
      <c r="FXU300" s="163"/>
      <c r="FXV300" s="579"/>
      <c r="FXW300" s="581"/>
      <c r="FXX300" s="163"/>
      <c r="FXY300" s="163"/>
      <c r="FXZ300" s="579"/>
      <c r="FYA300" s="581"/>
      <c r="FYB300" s="163"/>
      <c r="FYC300" s="163"/>
      <c r="FYD300" s="579"/>
      <c r="FYE300" s="581"/>
      <c r="FYF300" s="163"/>
      <c r="FYG300" s="163"/>
      <c r="FYH300" s="579"/>
      <c r="FYI300" s="581"/>
      <c r="FYJ300" s="163"/>
      <c r="FYK300" s="163"/>
      <c r="FYL300" s="579"/>
      <c r="FYM300" s="581"/>
      <c r="FYN300" s="163"/>
      <c r="FYO300" s="163"/>
      <c r="FYP300" s="579"/>
      <c r="FYQ300" s="581"/>
      <c r="FYR300" s="163"/>
      <c r="FYS300" s="163"/>
      <c r="FYT300" s="579"/>
      <c r="FYU300" s="581"/>
      <c r="FYV300" s="163"/>
      <c r="FYW300" s="163"/>
      <c r="FYX300" s="579"/>
      <c r="FYY300" s="581"/>
      <c r="FYZ300" s="163"/>
      <c r="FZA300" s="163"/>
      <c r="FZB300" s="579"/>
      <c r="FZC300" s="581"/>
      <c r="FZD300" s="163"/>
      <c r="FZE300" s="163"/>
      <c r="FZF300" s="579"/>
      <c r="FZG300" s="581"/>
      <c r="FZH300" s="163"/>
      <c r="FZI300" s="163"/>
      <c r="FZJ300" s="579"/>
      <c r="FZK300" s="581"/>
      <c r="FZL300" s="163"/>
      <c r="FZM300" s="163"/>
      <c r="FZN300" s="579"/>
      <c r="FZO300" s="581"/>
      <c r="FZP300" s="163"/>
      <c r="FZQ300" s="163"/>
      <c r="FZR300" s="579"/>
      <c r="FZS300" s="581"/>
      <c r="FZT300" s="163"/>
      <c r="FZU300" s="163"/>
      <c r="FZV300" s="579"/>
      <c r="FZW300" s="581"/>
      <c r="FZX300" s="163"/>
      <c r="FZY300" s="163"/>
      <c r="FZZ300" s="579"/>
      <c r="GAA300" s="581"/>
      <c r="GAB300" s="163"/>
      <c r="GAC300" s="163"/>
      <c r="GAD300" s="579"/>
      <c r="GAE300" s="581"/>
      <c r="GAF300" s="163"/>
      <c r="GAG300" s="163"/>
      <c r="GAH300" s="579"/>
      <c r="GAI300" s="581"/>
      <c r="GAJ300" s="163"/>
      <c r="GAK300" s="163"/>
      <c r="GAL300" s="579"/>
      <c r="GAM300" s="581"/>
      <c r="GAN300" s="163"/>
      <c r="GAO300" s="163"/>
      <c r="GAP300" s="579"/>
      <c r="GAQ300" s="581"/>
      <c r="GAR300" s="163"/>
      <c r="GAS300" s="163"/>
      <c r="GAT300" s="579"/>
      <c r="GAU300" s="581"/>
      <c r="GAV300" s="163"/>
      <c r="GAW300" s="163"/>
      <c r="GAX300" s="579"/>
      <c r="GAY300" s="581"/>
      <c r="GAZ300" s="163"/>
      <c r="GBA300" s="163"/>
      <c r="GBB300" s="579"/>
      <c r="GBC300" s="581"/>
      <c r="GBD300" s="163"/>
      <c r="GBE300" s="163"/>
      <c r="GBF300" s="579"/>
      <c r="GBG300" s="581"/>
      <c r="GBH300" s="163"/>
      <c r="GBI300" s="163"/>
      <c r="GBJ300" s="579"/>
      <c r="GBK300" s="581"/>
      <c r="GBL300" s="163"/>
      <c r="GBM300" s="163"/>
      <c r="GBN300" s="579"/>
      <c r="GBO300" s="581"/>
      <c r="GBP300" s="163"/>
      <c r="GBQ300" s="163"/>
      <c r="GBR300" s="579"/>
      <c r="GBS300" s="581"/>
      <c r="GBT300" s="163"/>
      <c r="GBU300" s="163"/>
      <c r="GBV300" s="579"/>
      <c r="GBW300" s="581"/>
      <c r="GBX300" s="163"/>
      <c r="GBY300" s="163"/>
      <c r="GBZ300" s="579"/>
      <c r="GCA300" s="581"/>
      <c r="GCB300" s="163"/>
      <c r="GCC300" s="163"/>
      <c r="GCD300" s="579"/>
      <c r="GCE300" s="581"/>
      <c r="GCF300" s="163"/>
      <c r="GCG300" s="163"/>
      <c r="GCH300" s="579"/>
      <c r="GCI300" s="581"/>
      <c r="GCJ300" s="163"/>
      <c r="GCK300" s="163"/>
      <c r="GCL300" s="579"/>
      <c r="GCM300" s="581"/>
      <c r="GCN300" s="163"/>
      <c r="GCO300" s="163"/>
      <c r="GCP300" s="579"/>
      <c r="GCQ300" s="581"/>
      <c r="GCR300" s="163"/>
      <c r="GCS300" s="163"/>
      <c r="GCT300" s="579"/>
      <c r="GCU300" s="581"/>
      <c r="GCV300" s="163"/>
      <c r="GCW300" s="163"/>
      <c r="GCX300" s="579"/>
      <c r="GCY300" s="581"/>
      <c r="GCZ300" s="163"/>
      <c r="GDA300" s="163"/>
      <c r="GDB300" s="579"/>
      <c r="GDC300" s="581"/>
      <c r="GDD300" s="163"/>
      <c r="GDE300" s="163"/>
      <c r="GDF300" s="579"/>
      <c r="GDG300" s="581"/>
      <c r="GDH300" s="163"/>
      <c r="GDI300" s="163"/>
      <c r="GDJ300" s="579"/>
      <c r="GDK300" s="581"/>
      <c r="GDL300" s="163"/>
      <c r="GDM300" s="163"/>
      <c r="GDN300" s="579"/>
      <c r="GDO300" s="581"/>
      <c r="GDP300" s="163"/>
      <c r="GDQ300" s="163"/>
      <c r="GDR300" s="579"/>
      <c r="GDS300" s="581"/>
      <c r="GDT300" s="163"/>
      <c r="GDU300" s="163"/>
      <c r="GDV300" s="579"/>
      <c r="GDW300" s="581"/>
      <c r="GDX300" s="163"/>
      <c r="GDY300" s="163"/>
      <c r="GDZ300" s="579"/>
      <c r="GEA300" s="581"/>
      <c r="GEB300" s="163"/>
      <c r="GEC300" s="163"/>
      <c r="GED300" s="579"/>
      <c r="GEE300" s="581"/>
      <c r="GEF300" s="163"/>
      <c r="GEG300" s="163"/>
      <c r="GEH300" s="579"/>
      <c r="GEI300" s="581"/>
      <c r="GEJ300" s="163"/>
      <c r="GEK300" s="163"/>
      <c r="GEL300" s="579"/>
      <c r="GEM300" s="581"/>
      <c r="GEN300" s="163"/>
      <c r="GEO300" s="163"/>
      <c r="GEP300" s="579"/>
      <c r="GEQ300" s="581"/>
      <c r="GER300" s="163"/>
      <c r="GES300" s="163"/>
      <c r="GET300" s="579"/>
      <c r="GEU300" s="581"/>
      <c r="GEV300" s="163"/>
      <c r="GEW300" s="163"/>
      <c r="GEX300" s="579"/>
      <c r="GEY300" s="581"/>
      <c r="GEZ300" s="163"/>
      <c r="GFA300" s="163"/>
      <c r="GFB300" s="579"/>
      <c r="GFC300" s="581"/>
      <c r="GFD300" s="163"/>
      <c r="GFE300" s="163"/>
      <c r="GFF300" s="579"/>
      <c r="GFG300" s="581"/>
      <c r="GFH300" s="163"/>
      <c r="GFI300" s="163"/>
      <c r="GFJ300" s="579"/>
      <c r="GFK300" s="581"/>
      <c r="GFL300" s="163"/>
      <c r="GFM300" s="163"/>
      <c r="GFN300" s="579"/>
      <c r="GFO300" s="581"/>
      <c r="GFP300" s="163"/>
      <c r="GFQ300" s="163"/>
      <c r="GFR300" s="579"/>
      <c r="GFS300" s="581"/>
      <c r="GFT300" s="163"/>
      <c r="GFU300" s="163"/>
      <c r="GFV300" s="579"/>
      <c r="GFW300" s="581"/>
      <c r="GFX300" s="163"/>
      <c r="GFY300" s="163"/>
      <c r="GFZ300" s="579"/>
      <c r="GGA300" s="581"/>
      <c r="GGB300" s="163"/>
      <c r="GGC300" s="163"/>
      <c r="GGD300" s="579"/>
      <c r="GGE300" s="581"/>
      <c r="GGF300" s="163"/>
      <c r="GGG300" s="163"/>
      <c r="GGH300" s="579"/>
      <c r="GGI300" s="581"/>
      <c r="GGJ300" s="163"/>
      <c r="GGK300" s="163"/>
      <c r="GGL300" s="579"/>
      <c r="GGM300" s="581"/>
      <c r="GGN300" s="163"/>
      <c r="GGO300" s="163"/>
      <c r="GGP300" s="579"/>
      <c r="GGQ300" s="581"/>
      <c r="GGR300" s="163"/>
      <c r="GGS300" s="163"/>
      <c r="GGT300" s="579"/>
      <c r="GGU300" s="581"/>
      <c r="GGV300" s="163"/>
      <c r="GGW300" s="163"/>
      <c r="GGX300" s="579"/>
      <c r="GGY300" s="581"/>
      <c r="GGZ300" s="163"/>
      <c r="GHA300" s="163"/>
      <c r="GHB300" s="579"/>
      <c r="GHC300" s="581"/>
      <c r="GHD300" s="163"/>
      <c r="GHE300" s="163"/>
      <c r="GHF300" s="579"/>
      <c r="GHG300" s="581"/>
      <c r="GHH300" s="163"/>
      <c r="GHI300" s="163"/>
      <c r="GHJ300" s="579"/>
      <c r="GHK300" s="581"/>
      <c r="GHL300" s="163"/>
      <c r="GHM300" s="163"/>
      <c r="GHN300" s="579"/>
      <c r="GHO300" s="581"/>
      <c r="GHP300" s="163"/>
      <c r="GHQ300" s="163"/>
      <c r="GHR300" s="579"/>
      <c r="GHS300" s="581"/>
      <c r="GHT300" s="163"/>
      <c r="GHU300" s="163"/>
      <c r="GHV300" s="579"/>
      <c r="GHW300" s="581"/>
      <c r="GHX300" s="163"/>
      <c r="GHY300" s="163"/>
      <c r="GHZ300" s="579"/>
      <c r="GIA300" s="581"/>
      <c r="GIB300" s="163"/>
      <c r="GIC300" s="163"/>
      <c r="GID300" s="579"/>
      <c r="GIE300" s="581"/>
      <c r="GIF300" s="163"/>
      <c r="GIG300" s="163"/>
      <c r="GIH300" s="579"/>
      <c r="GII300" s="581"/>
      <c r="GIJ300" s="163"/>
      <c r="GIK300" s="163"/>
      <c r="GIL300" s="579"/>
      <c r="GIM300" s="581"/>
      <c r="GIN300" s="163"/>
      <c r="GIO300" s="163"/>
      <c r="GIP300" s="579"/>
      <c r="GIQ300" s="581"/>
      <c r="GIR300" s="163"/>
      <c r="GIS300" s="163"/>
      <c r="GIT300" s="579"/>
      <c r="GIU300" s="581"/>
      <c r="GIV300" s="163"/>
      <c r="GIW300" s="163"/>
      <c r="GIX300" s="579"/>
      <c r="GIY300" s="581"/>
      <c r="GIZ300" s="163"/>
      <c r="GJA300" s="163"/>
      <c r="GJB300" s="579"/>
      <c r="GJC300" s="581"/>
      <c r="GJD300" s="163"/>
      <c r="GJE300" s="163"/>
      <c r="GJF300" s="579"/>
      <c r="GJG300" s="581"/>
      <c r="GJH300" s="163"/>
      <c r="GJI300" s="163"/>
      <c r="GJJ300" s="579"/>
      <c r="GJK300" s="581"/>
      <c r="GJL300" s="163"/>
      <c r="GJM300" s="163"/>
      <c r="GJN300" s="579"/>
      <c r="GJO300" s="581"/>
      <c r="GJP300" s="163"/>
      <c r="GJQ300" s="163"/>
      <c r="GJR300" s="579"/>
      <c r="GJS300" s="581"/>
      <c r="GJT300" s="163"/>
      <c r="GJU300" s="163"/>
      <c r="GJV300" s="579"/>
      <c r="GJW300" s="581"/>
      <c r="GJX300" s="163"/>
      <c r="GJY300" s="163"/>
      <c r="GJZ300" s="579"/>
      <c r="GKA300" s="581"/>
      <c r="GKB300" s="163"/>
      <c r="GKC300" s="163"/>
      <c r="GKD300" s="579"/>
      <c r="GKE300" s="581"/>
      <c r="GKF300" s="163"/>
      <c r="GKG300" s="163"/>
      <c r="GKH300" s="579"/>
      <c r="GKI300" s="581"/>
      <c r="GKJ300" s="163"/>
      <c r="GKK300" s="163"/>
      <c r="GKL300" s="579"/>
      <c r="GKM300" s="581"/>
      <c r="GKN300" s="163"/>
      <c r="GKO300" s="163"/>
      <c r="GKP300" s="579"/>
      <c r="GKQ300" s="581"/>
      <c r="GKR300" s="163"/>
      <c r="GKS300" s="163"/>
      <c r="GKT300" s="579"/>
      <c r="GKU300" s="581"/>
      <c r="GKV300" s="163"/>
      <c r="GKW300" s="163"/>
      <c r="GKX300" s="579"/>
      <c r="GKY300" s="581"/>
      <c r="GKZ300" s="163"/>
      <c r="GLA300" s="163"/>
      <c r="GLB300" s="579"/>
      <c r="GLC300" s="581"/>
      <c r="GLD300" s="163"/>
      <c r="GLE300" s="163"/>
      <c r="GLF300" s="579"/>
      <c r="GLG300" s="581"/>
      <c r="GLH300" s="163"/>
      <c r="GLI300" s="163"/>
      <c r="GLJ300" s="579"/>
      <c r="GLK300" s="581"/>
      <c r="GLL300" s="163"/>
      <c r="GLM300" s="163"/>
      <c r="GLN300" s="579"/>
      <c r="GLO300" s="581"/>
      <c r="GLP300" s="163"/>
      <c r="GLQ300" s="163"/>
      <c r="GLR300" s="579"/>
      <c r="GLS300" s="581"/>
      <c r="GLT300" s="163"/>
      <c r="GLU300" s="163"/>
      <c r="GLV300" s="579"/>
      <c r="GLW300" s="581"/>
      <c r="GLX300" s="163"/>
      <c r="GLY300" s="163"/>
      <c r="GLZ300" s="579"/>
      <c r="GMA300" s="581"/>
      <c r="GMB300" s="163"/>
      <c r="GMC300" s="163"/>
      <c r="GMD300" s="579"/>
      <c r="GME300" s="581"/>
      <c r="GMF300" s="163"/>
      <c r="GMG300" s="163"/>
      <c r="GMH300" s="579"/>
      <c r="GMI300" s="581"/>
      <c r="GMJ300" s="163"/>
      <c r="GMK300" s="163"/>
      <c r="GML300" s="579"/>
      <c r="GMM300" s="581"/>
      <c r="GMN300" s="163"/>
      <c r="GMO300" s="163"/>
      <c r="GMP300" s="579"/>
      <c r="GMQ300" s="581"/>
      <c r="GMR300" s="163"/>
      <c r="GMS300" s="163"/>
      <c r="GMT300" s="579"/>
      <c r="GMU300" s="581"/>
      <c r="GMV300" s="163"/>
      <c r="GMW300" s="163"/>
      <c r="GMX300" s="579"/>
      <c r="GMY300" s="581"/>
      <c r="GMZ300" s="163"/>
      <c r="GNA300" s="163"/>
      <c r="GNB300" s="579"/>
      <c r="GNC300" s="581"/>
      <c r="GND300" s="163"/>
      <c r="GNE300" s="163"/>
      <c r="GNF300" s="579"/>
      <c r="GNG300" s="581"/>
      <c r="GNH300" s="163"/>
      <c r="GNI300" s="163"/>
      <c r="GNJ300" s="579"/>
      <c r="GNK300" s="581"/>
      <c r="GNL300" s="163"/>
      <c r="GNM300" s="163"/>
      <c r="GNN300" s="579"/>
      <c r="GNO300" s="581"/>
      <c r="GNP300" s="163"/>
      <c r="GNQ300" s="163"/>
      <c r="GNR300" s="579"/>
      <c r="GNS300" s="581"/>
      <c r="GNT300" s="163"/>
      <c r="GNU300" s="163"/>
      <c r="GNV300" s="579"/>
      <c r="GNW300" s="581"/>
      <c r="GNX300" s="163"/>
      <c r="GNY300" s="163"/>
      <c r="GNZ300" s="579"/>
      <c r="GOA300" s="581"/>
      <c r="GOB300" s="163"/>
      <c r="GOC300" s="163"/>
      <c r="GOD300" s="579"/>
      <c r="GOE300" s="581"/>
      <c r="GOF300" s="163"/>
      <c r="GOG300" s="163"/>
      <c r="GOH300" s="579"/>
      <c r="GOI300" s="581"/>
      <c r="GOJ300" s="163"/>
      <c r="GOK300" s="163"/>
      <c r="GOL300" s="579"/>
      <c r="GOM300" s="581"/>
      <c r="GON300" s="163"/>
      <c r="GOO300" s="163"/>
      <c r="GOP300" s="579"/>
      <c r="GOQ300" s="581"/>
      <c r="GOR300" s="163"/>
      <c r="GOS300" s="163"/>
      <c r="GOT300" s="579"/>
      <c r="GOU300" s="581"/>
      <c r="GOV300" s="163"/>
      <c r="GOW300" s="163"/>
      <c r="GOX300" s="579"/>
      <c r="GOY300" s="581"/>
      <c r="GOZ300" s="163"/>
      <c r="GPA300" s="163"/>
      <c r="GPB300" s="579"/>
      <c r="GPC300" s="581"/>
      <c r="GPD300" s="163"/>
      <c r="GPE300" s="163"/>
      <c r="GPF300" s="579"/>
      <c r="GPG300" s="581"/>
      <c r="GPH300" s="163"/>
      <c r="GPI300" s="163"/>
      <c r="GPJ300" s="579"/>
      <c r="GPK300" s="581"/>
      <c r="GPL300" s="163"/>
      <c r="GPM300" s="163"/>
      <c r="GPN300" s="579"/>
      <c r="GPO300" s="581"/>
      <c r="GPP300" s="163"/>
      <c r="GPQ300" s="163"/>
      <c r="GPR300" s="579"/>
      <c r="GPS300" s="581"/>
      <c r="GPT300" s="163"/>
      <c r="GPU300" s="163"/>
      <c r="GPV300" s="579"/>
      <c r="GPW300" s="581"/>
      <c r="GPX300" s="163"/>
      <c r="GPY300" s="163"/>
      <c r="GPZ300" s="579"/>
      <c r="GQA300" s="581"/>
      <c r="GQB300" s="163"/>
      <c r="GQC300" s="163"/>
      <c r="GQD300" s="579"/>
      <c r="GQE300" s="581"/>
      <c r="GQF300" s="163"/>
      <c r="GQG300" s="163"/>
      <c r="GQH300" s="579"/>
      <c r="GQI300" s="581"/>
      <c r="GQJ300" s="163"/>
      <c r="GQK300" s="163"/>
      <c r="GQL300" s="579"/>
      <c r="GQM300" s="581"/>
      <c r="GQN300" s="163"/>
      <c r="GQO300" s="163"/>
      <c r="GQP300" s="579"/>
      <c r="GQQ300" s="581"/>
      <c r="GQR300" s="163"/>
      <c r="GQS300" s="163"/>
      <c r="GQT300" s="579"/>
      <c r="GQU300" s="581"/>
      <c r="GQV300" s="163"/>
      <c r="GQW300" s="163"/>
      <c r="GQX300" s="579"/>
      <c r="GQY300" s="581"/>
      <c r="GQZ300" s="163"/>
      <c r="GRA300" s="163"/>
      <c r="GRB300" s="579"/>
      <c r="GRC300" s="581"/>
      <c r="GRD300" s="163"/>
      <c r="GRE300" s="163"/>
      <c r="GRF300" s="579"/>
      <c r="GRG300" s="581"/>
      <c r="GRH300" s="163"/>
      <c r="GRI300" s="163"/>
      <c r="GRJ300" s="579"/>
      <c r="GRK300" s="581"/>
      <c r="GRL300" s="163"/>
      <c r="GRM300" s="163"/>
      <c r="GRN300" s="579"/>
      <c r="GRO300" s="581"/>
      <c r="GRP300" s="163"/>
      <c r="GRQ300" s="163"/>
      <c r="GRR300" s="579"/>
      <c r="GRS300" s="581"/>
      <c r="GRT300" s="163"/>
      <c r="GRU300" s="163"/>
      <c r="GRV300" s="579"/>
      <c r="GRW300" s="581"/>
      <c r="GRX300" s="163"/>
      <c r="GRY300" s="163"/>
      <c r="GRZ300" s="579"/>
      <c r="GSA300" s="581"/>
      <c r="GSB300" s="163"/>
      <c r="GSC300" s="163"/>
      <c r="GSD300" s="579"/>
      <c r="GSE300" s="581"/>
      <c r="GSF300" s="163"/>
      <c r="GSG300" s="163"/>
      <c r="GSH300" s="579"/>
      <c r="GSI300" s="581"/>
      <c r="GSJ300" s="163"/>
      <c r="GSK300" s="163"/>
      <c r="GSL300" s="579"/>
      <c r="GSM300" s="581"/>
      <c r="GSN300" s="163"/>
      <c r="GSO300" s="163"/>
      <c r="GSP300" s="579"/>
      <c r="GSQ300" s="581"/>
      <c r="GSR300" s="163"/>
      <c r="GSS300" s="163"/>
      <c r="GST300" s="579"/>
      <c r="GSU300" s="581"/>
      <c r="GSV300" s="163"/>
      <c r="GSW300" s="163"/>
      <c r="GSX300" s="579"/>
      <c r="GSY300" s="581"/>
      <c r="GSZ300" s="163"/>
      <c r="GTA300" s="163"/>
      <c r="GTB300" s="579"/>
      <c r="GTC300" s="581"/>
      <c r="GTD300" s="163"/>
      <c r="GTE300" s="163"/>
      <c r="GTF300" s="579"/>
      <c r="GTG300" s="581"/>
      <c r="GTH300" s="163"/>
      <c r="GTI300" s="163"/>
      <c r="GTJ300" s="579"/>
      <c r="GTK300" s="581"/>
      <c r="GTL300" s="163"/>
      <c r="GTM300" s="163"/>
      <c r="GTN300" s="579"/>
      <c r="GTO300" s="581"/>
      <c r="GTP300" s="163"/>
      <c r="GTQ300" s="163"/>
      <c r="GTR300" s="579"/>
      <c r="GTS300" s="581"/>
      <c r="GTT300" s="163"/>
      <c r="GTU300" s="163"/>
      <c r="GTV300" s="579"/>
      <c r="GTW300" s="581"/>
      <c r="GTX300" s="163"/>
      <c r="GTY300" s="163"/>
      <c r="GTZ300" s="579"/>
      <c r="GUA300" s="581"/>
      <c r="GUB300" s="163"/>
      <c r="GUC300" s="163"/>
      <c r="GUD300" s="579"/>
      <c r="GUE300" s="581"/>
      <c r="GUF300" s="163"/>
      <c r="GUG300" s="163"/>
      <c r="GUH300" s="579"/>
      <c r="GUI300" s="581"/>
      <c r="GUJ300" s="163"/>
      <c r="GUK300" s="163"/>
      <c r="GUL300" s="579"/>
      <c r="GUM300" s="581"/>
      <c r="GUN300" s="163"/>
      <c r="GUO300" s="163"/>
      <c r="GUP300" s="579"/>
      <c r="GUQ300" s="581"/>
      <c r="GUR300" s="163"/>
      <c r="GUS300" s="163"/>
      <c r="GUT300" s="579"/>
      <c r="GUU300" s="581"/>
      <c r="GUV300" s="163"/>
      <c r="GUW300" s="163"/>
      <c r="GUX300" s="579"/>
      <c r="GUY300" s="581"/>
      <c r="GUZ300" s="163"/>
      <c r="GVA300" s="163"/>
      <c r="GVB300" s="579"/>
      <c r="GVC300" s="581"/>
      <c r="GVD300" s="163"/>
      <c r="GVE300" s="163"/>
      <c r="GVF300" s="579"/>
      <c r="GVG300" s="581"/>
      <c r="GVH300" s="163"/>
      <c r="GVI300" s="163"/>
      <c r="GVJ300" s="579"/>
      <c r="GVK300" s="581"/>
      <c r="GVL300" s="163"/>
      <c r="GVM300" s="163"/>
      <c r="GVN300" s="579"/>
      <c r="GVO300" s="581"/>
      <c r="GVP300" s="163"/>
      <c r="GVQ300" s="163"/>
      <c r="GVR300" s="579"/>
      <c r="GVS300" s="581"/>
      <c r="GVT300" s="163"/>
      <c r="GVU300" s="163"/>
      <c r="GVV300" s="579"/>
      <c r="GVW300" s="581"/>
      <c r="GVX300" s="163"/>
      <c r="GVY300" s="163"/>
      <c r="GVZ300" s="579"/>
      <c r="GWA300" s="581"/>
      <c r="GWB300" s="163"/>
      <c r="GWC300" s="163"/>
      <c r="GWD300" s="579"/>
      <c r="GWE300" s="581"/>
      <c r="GWF300" s="163"/>
      <c r="GWG300" s="163"/>
      <c r="GWH300" s="579"/>
      <c r="GWI300" s="581"/>
      <c r="GWJ300" s="163"/>
      <c r="GWK300" s="163"/>
      <c r="GWL300" s="579"/>
      <c r="GWM300" s="581"/>
      <c r="GWN300" s="163"/>
      <c r="GWO300" s="163"/>
      <c r="GWP300" s="579"/>
      <c r="GWQ300" s="581"/>
      <c r="GWR300" s="163"/>
      <c r="GWS300" s="163"/>
      <c r="GWT300" s="579"/>
      <c r="GWU300" s="581"/>
      <c r="GWV300" s="163"/>
      <c r="GWW300" s="163"/>
      <c r="GWX300" s="579"/>
      <c r="GWY300" s="581"/>
      <c r="GWZ300" s="163"/>
      <c r="GXA300" s="163"/>
      <c r="GXB300" s="579"/>
      <c r="GXC300" s="581"/>
      <c r="GXD300" s="163"/>
      <c r="GXE300" s="163"/>
      <c r="GXF300" s="579"/>
      <c r="GXG300" s="581"/>
      <c r="GXH300" s="163"/>
      <c r="GXI300" s="163"/>
      <c r="GXJ300" s="579"/>
      <c r="GXK300" s="581"/>
      <c r="GXL300" s="163"/>
      <c r="GXM300" s="163"/>
      <c r="GXN300" s="579"/>
      <c r="GXO300" s="581"/>
      <c r="GXP300" s="163"/>
      <c r="GXQ300" s="163"/>
      <c r="GXR300" s="579"/>
      <c r="GXS300" s="581"/>
      <c r="GXT300" s="163"/>
      <c r="GXU300" s="163"/>
      <c r="GXV300" s="579"/>
      <c r="GXW300" s="581"/>
      <c r="GXX300" s="163"/>
      <c r="GXY300" s="163"/>
      <c r="GXZ300" s="579"/>
      <c r="GYA300" s="581"/>
      <c r="GYB300" s="163"/>
      <c r="GYC300" s="163"/>
      <c r="GYD300" s="579"/>
      <c r="GYE300" s="581"/>
      <c r="GYF300" s="163"/>
      <c r="GYG300" s="163"/>
      <c r="GYH300" s="579"/>
      <c r="GYI300" s="581"/>
      <c r="GYJ300" s="163"/>
      <c r="GYK300" s="163"/>
      <c r="GYL300" s="579"/>
      <c r="GYM300" s="581"/>
      <c r="GYN300" s="163"/>
      <c r="GYO300" s="163"/>
      <c r="GYP300" s="579"/>
      <c r="GYQ300" s="581"/>
      <c r="GYR300" s="163"/>
      <c r="GYS300" s="163"/>
      <c r="GYT300" s="579"/>
      <c r="GYU300" s="581"/>
      <c r="GYV300" s="163"/>
      <c r="GYW300" s="163"/>
      <c r="GYX300" s="579"/>
      <c r="GYY300" s="581"/>
      <c r="GYZ300" s="163"/>
      <c r="GZA300" s="163"/>
      <c r="GZB300" s="579"/>
      <c r="GZC300" s="581"/>
      <c r="GZD300" s="163"/>
      <c r="GZE300" s="163"/>
      <c r="GZF300" s="579"/>
      <c r="GZG300" s="581"/>
      <c r="GZH300" s="163"/>
      <c r="GZI300" s="163"/>
      <c r="GZJ300" s="579"/>
      <c r="GZK300" s="581"/>
      <c r="GZL300" s="163"/>
      <c r="GZM300" s="163"/>
      <c r="GZN300" s="579"/>
      <c r="GZO300" s="581"/>
      <c r="GZP300" s="163"/>
      <c r="GZQ300" s="163"/>
      <c r="GZR300" s="579"/>
      <c r="GZS300" s="581"/>
      <c r="GZT300" s="163"/>
      <c r="GZU300" s="163"/>
      <c r="GZV300" s="579"/>
      <c r="GZW300" s="581"/>
      <c r="GZX300" s="163"/>
      <c r="GZY300" s="163"/>
      <c r="GZZ300" s="579"/>
      <c r="HAA300" s="581"/>
      <c r="HAB300" s="163"/>
      <c r="HAC300" s="163"/>
      <c r="HAD300" s="579"/>
      <c r="HAE300" s="581"/>
      <c r="HAF300" s="163"/>
      <c r="HAG300" s="163"/>
      <c r="HAH300" s="579"/>
      <c r="HAI300" s="581"/>
      <c r="HAJ300" s="163"/>
      <c r="HAK300" s="163"/>
      <c r="HAL300" s="579"/>
      <c r="HAM300" s="581"/>
      <c r="HAN300" s="163"/>
      <c r="HAO300" s="163"/>
      <c r="HAP300" s="579"/>
      <c r="HAQ300" s="581"/>
      <c r="HAR300" s="163"/>
      <c r="HAS300" s="163"/>
      <c r="HAT300" s="579"/>
      <c r="HAU300" s="581"/>
      <c r="HAV300" s="163"/>
      <c r="HAW300" s="163"/>
      <c r="HAX300" s="579"/>
      <c r="HAY300" s="581"/>
      <c r="HAZ300" s="163"/>
      <c r="HBA300" s="163"/>
      <c r="HBB300" s="579"/>
      <c r="HBC300" s="581"/>
      <c r="HBD300" s="163"/>
      <c r="HBE300" s="163"/>
      <c r="HBF300" s="579"/>
      <c r="HBG300" s="581"/>
      <c r="HBH300" s="163"/>
      <c r="HBI300" s="163"/>
      <c r="HBJ300" s="579"/>
      <c r="HBK300" s="581"/>
      <c r="HBL300" s="163"/>
      <c r="HBM300" s="163"/>
      <c r="HBN300" s="579"/>
      <c r="HBO300" s="581"/>
      <c r="HBP300" s="163"/>
      <c r="HBQ300" s="163"/>
      <c r="HBR300" s="579"/>
      <c r="HBS300" s="581"/>
      <c r="HBT300" s="163"/>
      <c r="HBU300" s="163"/>
      <c r="HBV300" s="579"/>
      <c r="HBW300" s="581"/>
      <c r="HBX300" s="163"/>
      <c r="HBY300" s="163"/>
      <c r="HBZ300" s="579"/>
      <c r="HCA300" s="581"/>
      <c r="HCB300" s="163"/>
      <c r="HCC300" s="163"/>
      <c r="HCD300" s="579"/>
      <c r="HCE300" s="581"/>
      <c r="HCF300" s="163"/>
      <c r="HCG300" s="163"/>
      <c r="HCH300" s="579"/>
      <c r="HCI300" s="581"/>
      <c r="HCJ300" s="163"/>
      <c r="HCK300" s="163"/>
      <c r="HCL300" s="579"/>
      <c r="HCM300" s="581"/>
      <c r="HCN300" s="163"/>
      <c r="HCO300" s="163"/>
      <c r="HCP300" s="579"/>
      <c r="HCQ300" s="581"/>
      <c r="HCR300" s="163"/>
      <c r="HCS300" s="163"/>
      <c r="HCT300" s="579"/>
      <c r="HCU300" s="581"/>
      <c r="HCV300" s="163"/>
      <c r="HCW300" s="163"/>
      <c r="HCX300" s="579"/>
      <c r="HCY300" s="581"/>
      <c r="HCZ300" s="163"/>
      <c r="HDA300" s="163"/>
      <c r="HDB300" s="579"/>
      <c r="HDC300" s="581"/>
      <c r="HDD300" s="163"/>
      <c r="HDE300" s="163"/>
      <c r="HDF300" s="579"/>
      <c r="HDG300" s="581"/>
      <c r="HDH300" s="163"/>
      <c r="HDI300" s="163"/>
      <c r="HDJ300" s="579"/>
      <c r="HDK300" s="581"/>
      <c r="HDL300" s="163"/>
      <c r="HDM300" s="163"/>
      <c r="HDN300" s="579"/>
      <c r="HDO300" s="581"/>
      <c r="HDP300" s="163"/>
      <c r="HDQ300" s="163"/>
      <c r="HDR300" s="579"/>
      <c r="HDS300" s="581"/>
      <c r="HDT300" s="163"/>
      <c r="HDU300" s="163"/>
      <c r="HDV300" s="579"/>
      <c r="HDW300" s="581"/>
      <c r="HDX300" s="163"/>
      <c r="HDY300" s="163"/>
      <c r="HDZ300" s="579"/>
      <c r="HEA300" s="581"/>
      <c r="HEB300" s="163"/>
      <c r="HEC300" s="163"/>
      <c r="HED300" s="579"/>
      <c r="HEE300" s="581"/>
      <c r="HEF300" s="163"/>
      <c r="HEG300" s="163"/>
      <c r="HEH300" s="579"/>
      <c r="HEI300" s="581"/>
      <c r="HEJ300" s="163"/>
      <c r="HEK300" s="163"/>
      <c r="HEL300" s="579"/>
      <c r="HEM300" s="581"/>
      <c r="HEN300" s="163"/>
      <c r="HEO300" s="163"/>
      <c r="HEP300" s="579"/>
      <c r="HEQ300" s="581"/>
      <c r="HER300" s="163"/>
      <c r="HES300" s="163"/>
      <c r="HET300" s="579"/>
      <c r="HEU300" s="581"/>
      <c r="HEV300" s="163"/>
      <c r="HEW300" s="163"/>
      <c r="HEX300" s="579"/>
      <c r="HEY300" s="581"/>
      <c r="HEZ300" s="163"/>
      <c r="HFA300" s="163"/>
      <c r="HFB300" s="579"/>
      <c r="HFC300" s="581"/>
      <c r="HFD300" s="163"/>
      <c r="HFE300" s="163"/>
      <c r="HFF300" s="579"/>
      <c r="HFG300" s="581"/>
      <c r="HFH300" s="163"/>
      <c r="HFI300" s="163"/>
      <c r="HFJ300" s="579"/>
      <c r="HFK300" s="581"/>
      <c r="HFL300" s="163"/>
      <c r="HFM300" s="163"/>
      <c r="HFN300" s="579"/>
      <c r="HFO300" s="581"/>
      <c r="HFP300" s="163"/>
      <c r="HFQ300" s="163"/>
      <c r="HFR300" s="579"/>
      <c r="HFS300" s="581"/>
      <c r="HFT300" s="163"/>
      <c r="HFU300" s="163"/>
      <c r="HFV300" s="579"/>
      <c r="HFW300" s="581"/>
      <c r="HFX300" s="163"/>
      <c r="HFY300" s="163"/>
      <c r="HFZ300" s="579"/>
      <c r="HGA300" s="581"/>
      <c r="HGB300" s="163"/>
      <c r="HGC300" s="163"/>
      <c r="HGD300" s="579"/>
      <c r="HGE300" s="581"/>
      <c r="HGF300" s="163"/>
      <c r="HGG300" s="163"/>
      <c r="HGH300" s="579"/>
      <c r="HGI300" s="581"/>
      <c r="HGJ300" s="163"/>
      <c r="HGK300" s="163"/>
      <c r="HGL300" s="579"/>
      <c r="HGM300" s="581"/>
      <c r="HGN300" s="163"/>
      <c r="HGO300" s="163"/>
      <c r="HGP300" s="579"/>
      <c r="HGQ300" s="581"/>
      <c r="HGR300" s="163"/>
      <c r="HGS300" s="163"/>
      <c r="HGT300" s="579"/>
      <c r="HGU300" s="581"/>
      <c r="HGV300" s="163"/>
      <c r="HGW300" s="163"/>
      <c r="HGX300" s="579"/>
      <c r="HGY300" s="581"/>
      <c r="HGZ300" s="163"/>
      <c r="HHA300" s="163"/>
      <c r="HHB300" s="579"/>
      <c r="HHC300" s="581"/>
      <c r="HHD300" s="163"/>
      <c r="HHE300" s="163"/>
      <c r="HHF300" s="579"/>
      <c r="HHG300" s="581"/>
      <c r="HHH300" s="163"/>
      <c r="HHI300" s="163"/>
      <c r="HHJ300" s="579"/>
      <c r="HHK300" s="581"/>
      <c r="HHL300" s="163"/>
      <c r="HHM300" s="163"/>
      <c r="HHN300" s="579"/>
      <c r="HHO300" s="581"/>
      <c r="HHP300" s="163"/>
      <c r="HHQ300" s="163"/>
      <c r="HHR300" s="579"/>
      <c r="HHS300" s="581"/>
      <c r="HHT300" s="163"/>
      <c r="HHU300" s="163"/>
      <c r="HHV300" s="579"/>
      <c r="HHW300" s="581"/>
      <c r="HHX300" s="163"/>
      <c r="HHY300" s="163"/>
      <c r="HHZ300" s="579"/>
      <c r="HIA300" s="581"/>
      <c r="HIB300" s="163"/>
      <c r="HIC300" s="163"/>
      <c r="HID300" s="579"/>
      <c r="HIE300" s="581"/>
      <c r="HIF300" s="163"/>
      <c r="HIG300" s="163"/>
      <c r="HIH300" s="579"/>
      <c r="HII300" s="581"/>
      <c r="HIJ300" s="163"/>
      <c r="HIK300" s="163"/>
      <c r="HIL300" s="579"/>
      <c r="HIM300" s="581"/>
      <c r="HIN300" s="163"/>
      <c r="HIO300" s="163"/>
      <c r="HIP300" s="579"/>
      <c r="HIQ300" s="581"/>
      <c r="HIR300" s="163"/>
      <c r="HIS300" s="163"/>
      <c r="HIT300" s="579"/>
      <c r="HIU300" s="581"/>
      <c r="HIV300" s="163"/>
      <c r="HIW300" s="163"/>
      <c r="HIX300" s="579"/>
      <c r="HIY300" s="581"/>
      <c r="HIZ300" s="163"/>
      <c r="HJA300" s="163"/>
      <c r="HJB300" s="579"/>
      <c r="HJC300" s="581"/>
      <c r="HJD300" s="163"/>
      <c r="HJE300" s="163"/>
      <c r="HJF300" s="579"/>
      <c r="HJG300" s="581"/>
      <c r="HJH300" s="163"/>
      <c r="HJI300" s="163"/>
      <c r="HJJ300" s="579"/>
      <c r="HJK300" s="581"/>
      <c r="HJL300" s="163"/>
      <c r="HJM300" s="163"/>
      <c r="HJN300" s="579"/>
      <c r="HJO300" s="581"/>
      <c r="HJP300" s="163"/>
      <c r="HJQ300" s="163"/>
      <c r="HJR300" s="579"/>
      <c r="HJS300" s="581"/>
      <c r="HJT300" s="163"/>
      <c r="HJU300" s="163"/>
      <c r="HJV300" s="579"/>
      <c r="HJW300" s="581"/>
      <c r="HJX300" s="163"/>
      <c r="HJY300" s="163"/>
      <c r="HJZ300" s="579"/>
      <c r="HKA300" s="581"/>
      <c r="HKB300" s="163"/>
      <c r="HKC300" s="163"/>
      <c r="HKD300" s="579"/>
      <c r="HKE300" s="581"/>
      <c r="HKF300" s="163"/>
      <c r="HKG300" s="163"/>
      <c r="HKH300" s="579"/>
      <c r="HKI300" s="581"/>
      <c r="HKJ300" s="163"/>
      <c r="HKK300" s="163"/>
      <c r="HKL300" s="579"/>
      <c r="HKM300" s="581"/>
      <c r="HKN300" s="163"/>
      <c r="HKO300" s="163"/>
      <c r="HKP300" s="579"/>
      <c r="HKQ300" s="581"/>
      <c r="HKR300" s="163"/>
      <c r="HKS300" s="163"/>
      <c r="HKT300" s="579"/>
      <c r="HKU300" s="581"/>
      <c r="HKV300" s="163"/>
      <c r="HKW300" s="163"/>
      <c r="HKX300" s="579"/>
      <c r="HKY300" s="581"/>
      <c r="HKZ300" s="163"/>
      <c r="HLA300" s="163"/>
      <c r="HLB300" s="579"/>
      <c r="HLC300" s="581"/>
      <c r="HLD300" s="163"/>
      <c r="HLE300" s="163"/>
      <c r="HLF300" s="579"/>
      <c r="HLG300" s="581"/>
      <c r="HLH300" s="163"/>
      <c r="HLI300" s="163"/>
      <c r="HLJ300" s="579"/>
      <c r="HLK300" s="581"/>
      <c r="HLL300" s="163"/>
      <c r="HLM300" s="163"/>
      <c r="HLN300" s="579"/>
      <c r="HLO300" s="581"/>
      <c r="HLP300" s="163"/>
      <c r="HLQ300" s="163"/>
      <c r="HLR300" s="579"/>
      <c r="HLS300" s="581"/>
      <c r="HLT300" s="163"/>
      <c r="HLU300" s="163"/>
      <c r="HLV300" s="579"/>
      <c r="HLW300" s="581"/>
      <c r="HLX300" s="163"/>
      <c r="HLY300" s="163"/>
      <c r="HLZ300" s="579"/>
      <c r="HMA300" s="581"/>
      <c r="HMB300" s="163"/>
      <c r="HMC300" s="163"/>
      <c r="HMD300" s="579"/>
      <c r="HME300" s="581"/>
      <c r="HMF300" s="163"/>
      <c r="HMG300" s="163"/>
      <c r="HMH300" s="579"/>
      <c r="HMI300" s="581"/>
      <c r="HMJ300" s="163"/>
      <c r="HMK300" s="163"/>
      <c r="HML300" s="579"/>
      <c r="HMM300" s="581"/>
      <c r="HMN300" s="163"/>
      <c r="HMO300" s="163"/>
      <c r="HMP300" s="579"/>
      <c r="HMQ300" s="581"/>
      <c r="HMR300" s="163"/>
      <c r="HMS300" s="163"/>
      <c r="HMT300" s="579"/>
      <c r="HMU300" s="581"/>
      <c r="HMV300" s="163"/>
      <c r="HMW300" s="163"/>
      <c r="HMX300" s="579"/>
      <c r="HMY300" s="581"/>
      <c r="HMZ300" s="163"/>
      <c r="HNA300" s="163"/>
      <c r="HNB300" s="579"/>
      <c r="HNC300" s="581"/>
      <c r="HND300" s="163"/>
      <c r="HNE300" s="163"/>
      <c r="HNF300" s="579"/>
      <c r="HNG300" s="581"/>
      <c r="HNH300" s="163"/>
      <c r="HNI300" s="163"/>
      <c r="HNJ300" s="579"/>
      <c r="HNK300" s="581"/>
      <c r="HNL300" s="163"/>
      <c r="HNM300" s="163"/>
      <c r="HNN300" s="579"/>
      <c r="HNO300" s="581"/>
      <c r="HNP300" s="163"/>
      <c r="HNQ300" s="163"/>
      <c r="HNR300" s="579"/>
      <c r="HNS300" s="581"/>
      <c r="HNT300" s="163"/>
      <c r="HNU300" s="163"/>
      <c r="HNV300" s="579"/>
      <c r="HNW300" s="581"/>
      <c r="HNX300" s="163"/>
      <c r="HNY300" s="163"/>
      <c r="HNZ300" s="579"/>
      <c r="HOA300" s="581"/>
      <c r="HOB300" s="163"/>
      <c r="HOC300" s="163"/>
      <c r="HOD300" s="579"/>
      <c r="HOE300" s="581"/>
      <c r="HOF300" s="163"/>
      <c r="HOG300" s="163"/>
      <c r="HOH300" s="579"/>
      <c r="HOI300" s="581"/>
      <c r="HOJ300" s="163"/>
      <c r="HOK300" s="163"/>
      <c r="HOL300" s="579"/>
      <c r="HOM300" s="581"/>
      <c r="HON300" s="163"/>
      <c r="HOO300" s="163"/>
      <c r="HOP300" s="579"/>
      <c r="HOQ300" s="581"/>
      <c r="HOR300" s="163"/>
      <c r="HOS300" s="163"/>
      <c r="HOT300" s="579"/>
      <c r="HOU300" s="581"/>
      <c r="HOV300" s="163"/>
      <c r="HOW300" s="163"/>
      <c r="HOX300" s="579"/>
      <c r="HOY300" s="581"/>
      <c r="HOZ300" s="163"/>
      <c r="HPA300" s="163"/>
      <c r="HPB300" s="579"/>
      <c r="HPC300" s="581"/>
      <c r="HPD300" s="163"/>
      <c r="HPE300" s="163"/>
      <c r="HPF300" s="579"/>
      <c r="HPG300" s="581"/>
      <c r="HPH300" s="163"/>
      <c r="HPI300" s="163"/>
      <c r="HPJ300" s="579"/>
      <c r="HPK300" s="581"/>
      <c r="HPL300" s="163"/>
      <c r="HPM300" s="163"/>
      <c r="HPN300" s="579"/>
      <c r="HPO300" s="581"/>
      <c r="HPP300" s="163"/>
      <c r="HPQ300" s="163"/>
      <c r="HPR300" s="579"/>
      <c r="HPS300" s="581"/>
      <c r="HPT300" s="163"/>
      <c r="HPU300" s="163"/>
      <c r="HPV300" s="579"/>
      <c r="HPW300" s="581"/>
      <c r="HPX300" s="163"/>
      <c r="HPY300" s="163"/>
      <c r="HPZ300" s="579"/>
      <c r="HQA300" s="581"/>
      <c r="HQB300" s="163"/>
      <c r="HQC300" s="163"/>
      <c r="HQD300" s="579"/>
      <c r="HQE300" s="581"/>
      <c r="HQF300" s="163"/>
      <c r="HQG300" s="163"/>
      <c r="HQH300" s="579"/>
      <c r="HQI300" s="581"/>
      <c r="HQJ300" s="163"/>
      <c r="HQK300" s="163"/>
      <c r="HQL300" s="579"/>
      <c r="HQM300" s="581"/>
      <c r="HQN300" s="163"/>
      <c r="HQO300" s="163"/>
      <c r="HQP300" s="579"/>
      <c r="HQQ300" s="581"/>
      <c r="HQR300" s="163"/>
      <c r="HQS300" s="163"/>
      <c r="HQT300" s="579"/>
      <c r="HQU300" s="581"/>
      <c r="HQV300" s="163"/>
      <c r="HQW300" s="163"/>
      <c r="HQX300" s="579"/>
      <c r="HQY300" s="581"/>
      <c r="HQZ300" s="163"/>
      <c r="HRA300" s="163"/>
      <c r="HRB300" s="579"/>
      <c r="HRC300" s="581"/>
      <c r="HRD300" s="163"/>
      <c r="HRE300" s="163"/>
      <c r="HRF300" s="579"/>
      <c r="HRG300" s="581"/>
      <c r="HRH300" s="163"/>
      <c r="HRI300" s="163"/>
      <c r="HRJ300" s="579"/>
      <c r="HRK300" s="581"/>
      <c r="HRL300" s="163"/>
      <c r="HRM300" s="163"/>
      <c r="HRN300" s="579"/>
      <c r="HRO300" s="581"/>
      <c r="HRP300" s="163"/>
      <c r="HRQ300" s="163"/>
      <c r="HRR300" s="579"/>
      <c r="HRS300" s="581"/>
      <c r="HRT300" s="163"/>
      <c r="HRU300" s="163"/>
      <c r="HRV300" s="579"/>
      <c r="HRW300" s="581"/>
      <c r="HRX300" s="163"/>
      <c r="HRY300" s="163"/>
      <c r="HRZ300" s="579"/>
      <c r="HSA300" s="581"/>
      <c r="HSB300" s="163"/>
      <c r="HSC300" s="163"/>
      <c r="HSD300" s="579"/>
      <c r="HSE300" s="581"/>
      <c r="HSF300" s="163"/>
      <c r="HSG300" s="163"/>
      <c r="HSH300" s="579"/>
      <c r="HSI300" s="581"/>
      <c r="HSJ300" s="163"/>
      <c r="HSK300" s="163"/>
      <c r="HSL300" s="579"/>
      <c r="HSM300" s="581"/>
      <c r="HSN300" s="163"/>
      <c r="HSO300" s="163"/>
      <c r="HSP300" s="579"/>
      <c r="HSQ300" s="581"/>
      <c r="HSR300" s="163"/>
      <c r="HSS300" s="163"/>
      <c r="HST300" s="579"/>
      <c r="HSU300" s="581"/>
      <c r="HSV300" s="163"/>
      <c r="HSW300" s="163"/>
      <c r="HSX300" s="579"/>
      <c r="HSY300" s="581"/>
      <c r="HSZ300" s="163"/>
      <c r="HTA300" s="163"/>
      <c r="HTB300" s="579"/>
      <c r="HTC300" s="581"/>
      <c r="HTD300" s="163"/>
      <c r="HTE300" s="163"/>
      <c r="HTF300" s="579"/>
      <c r="HTG300" s="581"/>
      <c r="HTH300" s="163"/>
      <c r="HTI300" s="163"/>
      <c r="HTJ300" s="579"/>
      <c r="HTK300" s="581"/>
      <c r="HTL300" s="163"/>
      <c r="HTM300" s="163"/>
      <c r="HTN300" s="579"/>
      <c r="HTO300" s="581"/>
      <c r="HTP300" s="163"/>
      <c r="HTQ300" s="163"/>
      <c r="HTR300" s="579"/>
      <c r="HTS300" s="581"/>
      <c r="HTT300" s="163"/>
      <c r="HTU300" s="163"/>
      <c r="HTV300" s="579"/>
      <c r="HTW300" s="581"/>
      <c r="HTX300" s="163"/>
      <c r="HTY300" s="163"/>
      <c r="HTZ300" s="579"/>
      <c r="HUA300" s="581"/>
      <c r="HUB300" s="163"/>
      <c r="HUC300" s="163"/>
      <c r="HUD300" s="579"/>
      <c r="HUE300" s="581"/>
      <c r="HUF300" s="163"/>
      <c r="HUG300" s="163"/>
      <c r="HUH300" s="579"/>
      <c r="HUI300" s="581"/>
      <c r="HUJ300" s="163"/>
      <c r="HUK300" s="163"/>
      <c r="HUL300" s="579"/>
      <c r="HUM300" s="581"/>
      <c r="HUN300" s="163"/>
      <c r="HUO300" s="163"/>
      <c r="HUP300" s="579"/>
      <c r="HUQ300" s="581"/>
      <c r="HUR300" s="163"/>
      <c r="HUS300" s="163"/>
      <c r="HUT300" s="579"/>
      <c r="HUU300" s="581"/>
      <c r="HUV300" s="163"/>
      <c r="HUW300" s="163"/>
      <c r="HUX300" s="579"/>
      <c r="HUY300" s="581"/>
      <c r="HUZ300" s="163"/>
      <c r="HVA300" s="163"/>
      <c r="HVB300" s="579"/>
      <c r="HVC300" s="581"/>
      <c r="HVD300" s="163"/>
      <c r="HVE300" s="163"/>
      <c r="HVF300" s="579"/>
      <c r="HVG300" s="581"/>
      <c r="HVH300" s="163"/>
      <c r="HVI300" s="163"/>
      <c r="HVJ300" s="579"/>
      <c r="HVK300" s="581"/>
      <c r="HVL300" s="163"/>
      <c r="HVM300" s="163"/>
      <c r="HVN300" s="579"/>
      <c r="HVO300" s="581"/>
      <c r="HVP300" s="163"/>
      <c r="HVQ300" s="163"/>
      <c r="HVR300" s="579"/>
      <c r="HVS300" s="581"/>
      <c r="HVT300" s="163"/>
      <c r="HVU300" s="163"/>
      <c r="HVV300" s="579"/>
      <c r="HVW300" s="581"/>
      <c r="HVX300" s="163"/>
      <c r="HVY300" s="163"/>
      <c r="HVZ300" s="579"/>
      <c r="HWA300" s="581"/>
      <c r="HWB300" s="163"/>
      <c r="HWC300" s="163"/>
      <c r="HWD300" s="579"/>
      <c r="HWE300" s="581"/>
      <c r="HWF300" s="163"/>
      <c r="HWG300" s="163"/>
      <c r="HWH300" s="579"/>
      <c r="HWI300" s="581"/>
      <c r="HWJ300" s="163"/>
      <c r="HWK300" s="163"/>
      <c r="HWL300" s="579"/>
      <c r="HWM300" s="581"/>
      <c r="HWN300" s="163"/>
      <c r="HWO300" s="163"/>
      <c r="HWP300" s="579"/>
      <c r="HWQ300" s="581"/>
      <c r="HWR300" s="163"/>
      <c r="HWS300" s="163"/>
      <c r="HWT300" s="579"/>
      <c r="HWU300" s="581"/>
      <c r="HWV300" s="163"/>
      <c r="HWW300" s="163"/>
      <c r="HWX300" s="579"/>
      <c r="HWY300" s="581"/>
      <c r="HWZ300" s="163"/>
      <c r="HXA300" s="163"/>
      <c r="HXB300" s="579"/>
      <c r="HXC300" s="581"/>
      <c r="HXD300" s="163"/>
      <c r="HXE300" s="163"/>
      <c r="HXF300" s="579"/>
      <c r="HXG300" s="581"/>
      <c r="HXH300" s="163"/>
      <c r="HXI300" s="163"/>
      <c r="HXJ300" s="579"/>
      <c r="HXK300" s="581"/>
      <c r="HXL300" s="163"/>
      <c r="HXM300" s="163"/>
      <c r="HXN300" s="579"/>
      <c r="HXO300" s="581"/>
      <c r="HXP300" s="163"/>
      <c r="HXQ300" s="163"/>
      <c r="HXR300" s="579"/>
      <c r="HXS300" s="581"/>
      <c r="HXT300" s="163"/>
      <c r="HXU300" s="163"/>
      <c r="HXV300" s="579"/>
      <c r="HXW300" s="581"/>
      <c r="HXX300" s="163"/>
      <c r="HXY300" s="163"/>
      <c r="HXZ300" s="579"/>
      <c r="HYA300" s="581"/>
      <c r="HYB300" s="163"/>
      <c r="HYC300" s="163"/>
      <c r="HYD300" s="579"/>
      <c r="HYE300" s="581"/>
      <c r="HYF300" s="163"/>
      <c r="HYG300" s="163"/>
      <c r="HYH300" s="579"/>
      <c r="HYI300" s="581"/>
      <c r="HYJ300" s="163"/>
      <c r="HYK300" s="163"/>
      <c r="HYL300" s="579"/>
      <c r="HYM300" s="581"/>
      <c r="HYN300" s="163"/>
      <c r="HYO300" s="163"/>
      <c r="HYP300" s="579"/>
      <c r="HYQ300" s="581"/>
      <c r="HYR300" s="163"/>
      <c r="HYS300" s="163"/>
      <c r="HYT300" s="579"/>
      <c r="HYU300" s="581"/>
      <c r="HYV300" s="163"/>
      <c r="HYW300" s="163"/>
      <c r="HYX300" s="579"/>
      <c r="HYY300" s="581"/>
      <c r="HYZ300" s="163"/>
      <c r="HZA300" s="163"/>
      <c r="HZB300" s="579"/>
      <c r="HZC300" s="581"/>
      <c r="HZD300" s="163"/>
      <c r="HZE300" s="163"/>
      <c r="HZF300" s="579"/>
      <c r="HZG300" s="581"/>
      <c r="HZH300" s="163"/>
      <c r="HZI300" s="163"/>
      <c r="HZJ300" s="579"/>
      <c r="HZK300" s="581"/>
      <c r="HZL300" s="163"/>
      <c r="HZM300" s="163"/>
      <c r="HZN300" s="579"/>
      <c r="HZO300" s="581"/>
      <c r="HZP300" s="163"/>
      <c r="HZQ300" s="163"/>
      <c r="HZR300" s="579"/>
      <c r="HZS300" s="581"/>
      <c r="HZT300" s="163"/>
      <c r="HZU300" s="163"/>
      <c r="HZV300" s="579"/>
      <c r="HZW300" s="581"/>
      <c r="HZX300" s="163"/>
      <c r="HZY300" s="163"/>
      <c r="HZZ300" s="579"/>
      <c r="IAA300" s="581"/>
      <c r="IAB300" s="163"/>
      <c r="IAC300" s="163"/>
      <c r="IAD300" s="579"/>
      <c r="IAE300" s="581"/>
      <c r="IAF300" s="163"/>
      <c r="IAG300" s="163"/>
      <c r="IAH300" s="579"/>
      <c r="IAI300" s="581"/>
      <c r="IAJ300" s="163"/>
      <c r="IAK300" s="163"/>
      <c r="IAL300" s="579"/>
      <c r="IAM300" s="581"/>
      <c r="IAN300" s="163"/>
      <c r="IAO300" s="163"/>
      <c r="IAP300" s="579"/>
      <c r="IAQ300" s="581"/>
      <c r="IAR300" s="163"/>
      <c r="IAS300" s="163"/>
      <c r="IAT300" s="579"/>
      <c r="IAU300" s="581"/>
      <c r="IAV300" s="163"/>
      <c r="IAW300" s="163"/>
      <c r="IAX300" s="579"/>
      <c r="IAY300" s="581"/>
      <c r="IAZ300" s="163"/>
      <c r="IBA300" s="163"/>
      <c r="IBB300" s="579"/>
      <c r="IBC300" s="581"/>
      <c r="IBD300" s="163"/>
      <c r="IBE300" s="163"/>
      <c r="IBF300" s="579"/>
      <c r="IBG300" s="581"/>
      <c r="IBH300" s="163"/>
      <c r="IBI300" s="163"/>
      <c r="IBJ300" s="579"/>
      <c r="IBK300" s="581"/>
      <c r="IBL300" s="163"/>
      <c r="IBM300" s="163"/>
      <c r="IBN300" s="579"/>
      <c r="IBO300" s="581"/>
      <c r="IBP300" s="163"/>
      <c r="IBQ300" s="163"/>
      <c r="IBR300" s="579"/>
      <c r="IBS300" s="581"/>
      <c r="IBT300" s="163"/>
      <c r="IBU300" s="163"/>
      <c r="IBV300" s="579"/>
      <c r="IBW300" s="581"/>
      <c r="IBX300" s="163"/>
      <c r="IBY300" s="163"/>
      <c r="IBZ300" s="579"/>
      <c r="ICA300" s="581"/>
      <c r="ICB300" s="163"/>
      <c r="ICC300" s="163"/>
      <c r="ICD300" s="579"/>
      <c r="ICE300" s="581"/>
      <c r="ICF300" s="163"/>
      <c r="ICG300" s="163"/>
      <c r="ICH300" s="579"/>
      <c r="ICI300" s="581"/>
      <c r="ICJ300" s="163"/>
      <c r="ICK300" s="163"/>
      <c r="ICL300" s="579"/>
      <c r="ICM300" s="581"/>
      <c r="ICN300" s="163"/>
      <c r="ICO300" s="163"/>
      <c r="ICP300" s="579"/>
      <c r="ICQ300" s="581"/>
      <c r="ICR300" s="163"/>
      <c r="ICS300" s="163"/>
      <c r="ICT300" s="579"/>
      <c r="ICU300" s="581"/>
      <c r="ICV300" s="163"/>
      <c r="ICW300" s="163"/>
      <c r="ICX300" s="579"/>
      <c r="ICY300" s="581"/>
      <c r="ICZ300" s="163"/>
      <c r="IDA300" s="163"/>
      <c r="IDB300" s="579"/>
      <c r="IDC300" s="581"/>
      <c r="IDD300" s="163"/>
      <c r="IDE300" s="163"/>
      <c r="IDF300" s="579"/>
      <c r="IDG300" s="581"/>
      <c r="IDH300" s="163"/>
      <c r="IDI300" s="163"/>
      <c r="IDJ300" s="579"/>
      <c r="IDK300" s="581"/>
      <c r="IDL300" s="163"/>
      <c r="IDM300" s="163"/>
      <c r="IDN300" s="579"/>
      <c r="IDO300" s="581"/>
      <c r="IDP300" s="163"/>
      <c r="IDQ300" s="163"/>
      <c r="IDR300" s="579"/>
      <c r="IDS300" s="581"/>
      <c r="IDT300" s="163"/>
      <c r="IDU300" s="163"/>
      <c r="IDV300" s="579"/>
      <c r="IDW300" s="581"/>
      <c r="IDX300" s="163"/>
      <c r="IDY300" s="163"/>
      <c r="IDZ300" s="579"/>
      <c r="IEA300" s="581"/>
      <c r="IEB300" s="163"/>
      <c r="IEC300" s="163"/>
      <c r="IED300" s="579"/>
      <c r="IEE300" s="581"/>
      <c r="IEF300" s="163"/>
      <c r="IEG300" s="163"/>
      <c r="IEH300" s="579"/>
      <c r="IEI300" s="581"/>
      <c r="IEJ300" s="163"/>
      <c r="IEK300" s="163"/>
      <c r="IEL300" s="579"/>
      <c r="IEM300" s="581"/>
      <c r="IEN300" s="163"/>
      <c r="IEO300" s="163"/>
      <c r="IEP300" s="579"/>
      <c r="IEQ300" s="581"/>
      <c r="IER300" s="163"/>
      <c r="IES300" s="163"/>
      <c r="IET300" s="579"/>
      <c r="IEU300" s="581"/>
      <c r="IEV300" s="163"/>
      <c r="IEW300" s="163"/>
      <c r="IEX300" s="579"/>
      <c r="IEY300" s="581"/>
      <c r="IEZ300" s="163"/>
      <c r="IFA300" s="163"/>
      <c r="IFB300" s="579"/>
      <c r="IFC300" s="581"/>
      <c r="IFD300" s="163"/>
      <c r="IFE300" s="163"/>
      <c r="IFF300" s="579"/>
      <c r="IFG300" s="581"/>
      <c r="IFH300" s="163"/>
      <c r="IFI300" s="163"/>
      <c r="IFJ300" s="579"/>
      <c r="IFK300" s="581"/>
      <c r="IFL300" s="163"/>
      <c r="IFM300" s="163"/>
      <c r="IFN300" s="579"/>
      <c r="IFO300" s="581"/>
      <c r="IFP300" s="163"/>
      <c r="IFQ300" s="163"/>
      <c r="IFR300" s="579"/>
      <c r="IFS300" s="581"/>
      <c r="IFT300" s="163"/>
      <c r="IFU300" s="163"/>
      <c r="IFV300" s="579"/>
      <c r="IFW300" s="581"/>
      <c r="IFX300" s="163"/>
      <c r="IFY300" s="163"/>
      <c r="IFZ300" s="579"/>
      <c r="IGA300" s="581"/>
      <c r="IGB300" s="163"/>
      <c r="IGC300" s="163"/>
      <c r="IGD300" s="579"/>
      <c r="IGE300" s="581"/>
      <c r="IGF300" s="163"/>
      <c r="IGG300" s="163"/>
      <c r="IGH300" s="579"/>
      <c r="IGI300" s="581"/>
      <c r="IGJ300" s="163"/>
      <c r="IGK300" s="163"/>
      <c r="IGL300" s="579"/>
      <c r="IGM300" s="581"/>
      <c r="IGN300" s="163"/>
      <c r="IGO300" s="163"/>
      <c r="IGP300" s="579"/>
      <c r="IGQ300" s="581"/>
      <c r="IGR300" s="163"/>
      <c r="IGS300" s="163"/>
      <c r="IGT300" s="579"/>
      <c r="IGU300" s="581"/>
      <c r="IGV300" s="163"/>
      <c r="IGW300" s="163"/>
      <c r="IGX300" s="579"/>
      <c r="IGY300" s="581"/>
      <c r="IGZ300" s="163"/>
      <c r="IHA300" s="163"/>
      <c r="IHB300" s="579"/>
      <c r="IHC300" s="581"/>
      <c r="IHD300" s="163"/>
      <c r="IHE300" s="163"/>
      <c r="IHF300" s="579"/>
      <c r="IHG300" s="581"/>
      <c r="IHH300" s="163"/>
      <c r="IHI300" s="163"/>
      <c r="IHJ300" s="579"/>
      <c r="IHK300" s="581"/>
      <c r="IHL300" s="163"/>
      <c r="IHM300" s="163"/>
      <c r="IHN300" s="579"/>
      <c r="IHO300" s="581"/>
      <c r="IHP300" s="163"/>
      <c r="IHQ300" s="163"/>
      <c r="IHR300" s="579"/>
      <c r="IHS300" s="581"/>
      <c r="IHT300" s="163"/>
      <c r="IHU300" s="163"/>
      <c r="IHV300" s="579"/>
      <c r="IHW300" s="581"/>
      <c r="IHX300" s="163"/>
      <c r="IHY300" s="163"/>
      <c r="IHZ300" s="579"/>
      <c r="IIA300" s="581"/>
      <c r="IIB300" s="163"/>
      <c r="IIC300" s="163"/>
      <c r="IID300" s="579"/>
      <c r="IIE300" s="581"/>
      <c r="IIF300" s="163"/>
      <c r="IIG300" s="163"/>
      <c r="IIH300" s="579"/>
      <c r="III300" s="581"/>
      <c r="IIJ300" s="163"/>
      <c r="IIK300" s="163"/>
      <c r="IIL300" s="579"/>
      <c r="IIM300" s="581"/>
      <c r="IIN300" s="163"/>
      <c r="IIO300" s="163"/>
      <c r="IIP300" s="579"/>
      <c r="IIQ300" s="581"/>
      <c r="IIR300" s="163"/>
      <c r="IIS300" s="163"/>
      <c r="IIT300" s="579"/>
      <c r="IIU300" s="581"/>
      <c r="IIV300" s="163"/>
      <c r="IIW300" s="163"/>
      <c r="IIX300" s="579"/>
      <c r="IIY300" s="581"/>
      <c r="IIZ300" s="163"/>
      <c r="IJA300" s="163"/>
      <c r="IJB300" s="579"/>
      <c r="IJC300" s="581"/>
      <c r="IJD300" s="163"/>
      <c r="IJE300" s="163"/>
      <c r="IJF300" s="579"/>
      <c r="IJG300" s="581"/>
      <c r="IJH300" s="163"/>
      <c r="IJI300" s="163"/>
      <c r="IJJ300" s="579"/>
      <c r="IJK300" s="581"/>
      <c r="IJL300" s="163"/>
      <c r="IJM300" s="163"/>
      <c r="IJN300" s="579"/>
      <c r="IJO300" s="581"/>
      <c r="IJP300" s="163"/>
      <c r="IJQ300" s="163"/>
      <c r="IJR300" s="579"/>
      <c r="IJS300" s="581"/>
      <c r="IJT300" s="163"/>
      <c r="IJU300" s="163"/>
      <c r="IJV300" s="579"/>
      <c r="IJW300" s="581"/>
      <c r="IJX300" s="163"/>
      <c r="IJY300" s="163"/>
      <c r="IJZ300" s="579"/>
      <c r="IKA300" s="581"/>
      <c r="IKB300" s="163"/>
      <c r="IKC300" s="163"/>
      <c r="IKD300" s="579"/>
      <c r="IKE300" s="581"/>
      <c r="IKF300" s="163"/>
      <c r="IKG300" s="163"/>
      <c r="IKH300" s="579"/>
      <c r="IKI300" s="581"/>
      <c r="IKJ300" s="163"/>
      <c r="IKK300" s="163"/>
      <c r="IKL300" s="579"/>
      <c r="IKM300" s="581"/>
      <c r="IKN300" s="163"/>
      <c r="IKO300" s="163"/>
      <c r="IKP300" s="579"/>
      <c r="IKQ300" s="581"/>
      <c r="IKR300" s="163"/>
      <c r="IKS300" s="163"/>
      <c r="IKT300" s="579"/>
      <c r="IKU300" s="581"/>
      <c r="IKV300" s="163"/>
      <c r="IKW300" s="163"/>
      <c r="IKX300" s="579"/>
      <c r="IKY300" s="581"/>
      <c r="IKZ300" s="163"/>
      <c r="ILA300" s="163"/>
      <c r="ILB300" s="579"/>
      <c r="ILC300" s="581"/>
      <c r="ILD300" s="163"/>
      <c r="ILE300" s="163"/>
      <c r="ILF300" s="579"/>
      <c r="ILG300" s="581"/>
      <c r="ILH300" s="163"/>
      <c r="ILI300" s="163"/>
      <c r="ILJ300" s="579"/>
      <c r="ILK300" s="581"/>
      <c r="ILL300" s="163"/>
      <c r="ILM300" s="163"/>
      <c r="ILN300" s="579"/>
      <c r="ILO300" s="581"/>
      <c r="ILP300" s="163"/>
      <c r="ILQ300" s="163"/>
      <c r="ILR300" s="579"/>
      <c r="ILS300" s="581"/>
      <c r="ILT300" s="163"/>
      <c r="ILU300" s="163"/>
      <c r="ILV300" s="579"/>
      <c r="ILW300" s="581"/>
      <c r="ILX300" s="163"/>
      <c r="ILY300" s="163"/>
      <c r="ILZ300" s="579"/>
      <c r="IMA300" s="581"/>
      <c r="IMB300" s="163"/>
      <c r="IMC300" s="163"/>
      <c r="IMD300" s="579"/>
      <c r="IME300" s="581"/>
      <c r="IMF300" s="163"/>
      <c r="IMG300" s="163"/>
      <c r="IMH300" s="579"/>
      <c r="IMI300" s="581"/>
      <c r="IMJ300" s="163"/>
      <c r="IMK300" s="163"/>
      <c r="IML300" s="579"/>
      <c r="IMM300" s="581"/>
      <c r="IMN300" s="163"/>
      <c r="IMO300" s="163"/>
      <c r="IMP300" s="579"/>
      <c r="IMQ300" s="581"/>
      <c r="IMR300" s="163"/>
      <c r="IMS300" s="163"/>
      <c r="IMT300" s="579"/>
      <c r="IMU300" s="581"/>
      <c r="IMV300" s="163"/>
      <c r="IMW300" s="163"/>
      <c r="IMX300" s="579"/>
      <c r="IMY300" s="581"/>
      <c r="IMZ300" s="163"/>
      <c r="INA300" s="163"/>
      <c r="INB300" s="579"/>
      <c r="INC300" s="581"/>
      <c r="IND300" s="163"/>
      <c r="INE300" s="163"/>
      <c r="INF300" s="579"/>
      <c r="ING300" s="581"/>
      <c r="INH300" s="163"/>
      <c r="INI300" s="163"/>
      <c r="INJ300" s="579"/>
      <c r="INK300" s="581"/>
      <c r="INL300" s="163"/>
      <c r="INM300" s="163"/>
      <c r="INN300" s="579"/>
      <c r="INO300" s="581"/>
      <c r="INP300" s="163"/>
      <c r="INQ300" s="163"/>
      <c r="INR300" s="579"/>
      <c r="INS300" s="581"/>
      <c r="INT300" s="163"/>
      <c r="INU300" s="163"/>
      <c r="INV300" s="579"/>
      <c r="INW300" s="581"/>
      <c r="INX300" s="163"/>
      <c r="INY300" s="163"/>
      <c r="INZ300" s="579"/>
      <c r="IOA300" s="581"/>
      <c r="IOB300" s="163"/>
      <c r="IOC300" s="163"/>
      <c r="IOD300" s="579"/>
      <c r="IOE300" s="581"/>
      <c r="IOF300" s="163"/>
      <c r="IOG300" s="163"/>
      <c r="IOH300" s="579"/>
      <c r="IOI300" s="581"/>
      <c r="IOJ300" s="163"/>
      <c r="IOK300" s="163"/>
      <c r="IOL300" s="579"/>
      <c r="IOM300" s="581"/>
      <c r="ION300" s="163"/>
      <c r="IOO300" s="163"/>
      <c r="IOP300" s="579"/>
      <c r="IOQ300" s="581"/>
      <c r="IOR300" s="163"/>
      <c r="IOS300" s="163"/>
      <c r="IOT300" s="579"/>
      <c r="IOU300" s="581"/>
      <c r="IOV300" s="163"/>
      <c r="IOW300" s="163"/>
      <c r="IOX300" s="579"/>
      <c r="IOY300" s="581"/>
      <c r="IOZ300" s="163"/>
      <c r="IPA300" s="163"/>
      <c r="IPB300" s="579"/>
      <c r="IPC300" s="581"/>
      <c r="IPD300" s="163"/>
      <c r="IPE300" s="163"/>
      <c r="IPF300" s="579"/>
      <c r="IPG300" s="581"/>
      <c r="IPH300" s="163"/>
      <c r="IPI300" s="163"/>
      <c r="IPJ300" s="579"/>
      <c r="IPK300" s="581"/>
      <c r="IPL300" s="163"/>
      <c r="IPM300" s="163"/>
      <c r="IPN300" s="579"/>
      <c r="IPO300" s="581"/>
      <c r="IPP300" s="163"/>
      <c r="IPQ300" s="163"/>
      <c r="IPR300" s="579"/>
      <c r="IPS300" s="581"/>
      <c r="IPT300" s="163"/>
      <c r="IPU300" s="163"/>
      <c r="IPV300" s="579"/>
      <c r="IPW300" s="581"/>
      <c r="IPX300" s="163"/>
      <c r="IPY300" s="163"/>
      <c r="IPZ300" s="579"/>
      <c r="IQA300" s="581"/>
      <c r="IQB300" s="163"/>
      <c r="IQC300" s="163"/>
      <c r="IQD300" s="579"/>
      <c r="IQE300" s="581"/>
      <c r="IQF300" s="163"/>
      <c r="IQG300" s="163"/>
      <c r="IQH300" s="579"/>
      <c r="IQI300" s="581"/>
      <c r="IQJ300" s="163"/>
      <c r="IQK300" s="163"/>
      <c r="IQL300" s="579"/>
      <c r="IQM300" s="581"/>
      <c r="IQN300" s="163"/>
      <c r="IQO300" s="163"/>
      <c r="IQP300" s="579"/>
      <c r="IQQ300" s="581"/>
      <c r="IQR300" s="163"/>
      <c r="IQS300" s="163"/>
      <c r="IQT300" s="579"/>
      <c r="IQU300" s="581"/>
      <c r="IQV300" s="163"/>
      <c r="IQW300" s="163"/>
      <c r="IQX300" s="579"/>
      <c r="IQY300" s="581"/>
      <c r="IQZ300" s="163"/>
      <c r="IRA300" s="163"/>
      <c r="IRB300" s="579"/>
      <c r="IRC300" s="581"/>
      <c r="IRD300" s="163"/>
      <c r="IRE300" s="163"/>
      <c r="IRF300" s="579"/>
      <c r="IRG300" s="581"/>
      <c r="IRH300" s="163"/>
      <c r="IRI300" s="163"/>
      <c r="IRJ300" s="579"/>
      <c r="IRK300" s="581"/>
      <c r="IRL300" s="163"/>
      <c r="IRM300" s="163"/>
      <c r="IRN300" s="579"/>
      <c r="IRO300" s="581"/>
      <c r="IRP300" s="163"/>
      <c r="IRQ300" s="163"/>
      <c r="IRR300" s="579"/>
      <c r="IRS300" s="581"/>
      <c r="IRT300" s="163"/>
      <c r="IRU300" s="163"/>
      <c r="IRV300" s="579"/>
      <c r="IRW300" s="581"/>
      <c r="IRX300" s="163"/>
      <c r="IRY300" s="163"/>
      <c r="IRZ300" s="579"/>
      <c r="ISA300" s="581"/>
      <c r="ISB300" s="163"/>
      <c r="ISC300" s="163"/>
      <c r="ISD300" s="579"/>
      <c r="ISE300" s="581"/>
      <c r="ISF300" s="163"/>
      <c r="ISG300" s="163"/>
      <c r="ISH300" s="579"/>
      <c r="ISI300" s="581"/>
      <c r="ISJ300" s="163"/>
      <c r="ISK300" s="163"/>
      <c r="ISL300" s="579"/>
      <c r="ISM300" s="581"/>
      <c r="ISN300" s="163"/>
      <c r="ISO300" s="163"/>
      <c r="ISP300" s="579"/>
      <c r="ISQ300" s="581"/>
      <c r="ISR300" s="163"/>
      <c r="ISS300" s="163"/>
      <c r="IST300" s="579"/>
      <c r="ISU300" s="581"/>
      <c r="ISV300" s="163"/>
      <c r="ISW300" s="163"/>
      <c r="ISX300" s="579"/>
      <c r="ISY300" s="581"/>
      <c r="ISZ300" s="163"/>
      <c r="ITA300" s="163"/>
      <c r="ITB300" s="579"/>
      <c r="ITC300" s="581"/>
      <c r="ITD300" s="163"/>
      <c r="ITE300" s="163"/>
      <c r="ITF300" s="579"/>
      <c r="ITG300" s="581"/>
      <c r="ITH300" s="163"/>
      <c r="ITI300" s="163"/>
      <c r="ITJ300" s="579"/>
      <c r="ITK300" s="581"/>
      <c r="ITL300" s="163"/>
      <c r="ITM300" s="163"/>
      <c r="ITN300" s="579"/>
      <c r="ITO300" s="581"/>
      <c r="ITP300" s="163"/>
      <c r="ITQ300" s="163"/>
      <c r="ITR300" s="579"/>
      <c r="ITS300" s="581"/>
      <c r="ITT300" s="163"/>
      <c r="ITU300" s="163"/>
      <c r="ITV300" s="579"/>
      <c r="ITW300" s="581"/>
      <c r="ITX300" s="163"/>
      <c r="ITY300" s="163"/>
      <c r="ITZ300" s="579"/>
      <c r="IUA300" s="581"/>
      <c r="IUB300" s="163"/>
      <c r="IUC300" s="163"/>
      <c r="IUD300" s="579"/>
      <c r="IUE300" s="581"/>
      <c r="IUF300" s="163"/>
      <c r="IUG300" s="163"/>
      <c r="IUH300" s="579"/>
      <c r="IUI300" s="581"/>
      <c r="IUJ300" s="163"/>
      <c r="IUK300" s="163"/>
      <c r="IUL300" s="579"/>
      <c r="IUM300" s="581"/>
      <c r="IUN300" s="163"/>
      <c r="IUO300" s="163"/>
      <c r="IUP300" s="579"/>
      <c r="IUQ300" s="581"/>
      <c r="IUR300" s="163"/>
      <c r="IUS300" s="163"/>
      <c r="IUT300" s="579"/>
      <c r="IUU300" s="581"/>
      <c r="IUV300" s="163"/>
      <c r="IUW300" s="163"/>
      <c r="IUX300" s="579"/>
      <c r="IUY300" s="581"/>
      <c r="IUZ300" s="163"/>
      <c r="IVA300" s="163"/>
      <c r="IVB300" s="579"/>
      <c r="IVC300" s="581"/>
      <c r="IVD300" s="163"/>
      <c r="IVE300" s="163"/>
      <c r="IVF300" s="579"/>
      <c r="IVG300" s="581"/>
      <c r="IVH300" s="163"/>
      <c r="IVI300" s="163"/>
      <c r="IVJ300" s="579"/>
      <c r="IVK300" s="581"/>
      <c r="IVL300" s="163"/>
      <c r="IVM300" s="163"/>
      <c r="IVN300" s="579"/>
      <c r="IVO300" s="581"/>
      <c r="IVP300" s="163"/>
      <c r="IVQ300" s="163"/>
      <c r="IVR300" s="579"/>
      <c r="IVS300" s="581"/>
      <c r="IVT300" s="163"/>
      <c r="IVU300" s="163"/>
      <c r="IVV300" s="579"/>
      <c r="IVW300" s="581"/>
      <c r="IVX300" s="163"/>
      <c r="IVY300" s="163"/>
      <c r="IVZ300" s="579"/>
      <c r="IWA300" s="581"/>
      <c r="IWB300" s="163"/>
      <c r="IWC300" s="163"/>
      <c r="IWD300" s="579"/>
      <c r="IWE300" s="581"/>
      <c r="IWF300" s="163"/>
      <c r="IWG300" s="163"/>
      <c r="IWH300" s="579"/>
      <c r="IWI300" s="581"/>
      <c r="IWJ300" s="163"/>
      <c r="IWK300" s="163"/>
      <c r="IWL300" s="579"/>
      <c r="IWM300" s="581"/>
      <c r="IWN300" s="163"/>
      <c r="IWO300" s="163"/>
      <c r="IWP300" s="579"/>
      <c r="IWQ300" s="581"/>
      <c r="IWR300" s="163"/>
      <c r="IWS300" s="163"/>
      <c r="IWT300" s="579"/>
      <c r="IWU300" s="581"/>
      <c r="IWV300" s="163"/>
      <c r="IWW300" s="163"/>
      <c r="IWX300" s="579"/>
      <c r="IWY300" s="581"/>
      <c r="IWZ300" s="163"/>
      <c r="IXA300" s="163"/>
      <c r="IXB300" s="579"/>
      <c r="IXC300" s="581"/>
      <c r="IXD300" s="163"/>
      <c r="IXE300" s="163"/>
      <c r="IXF300" s="579"/>
      <c r="IXG300" s="581"/>
      <c r="IXH300" s="163"/>
      <c r="IXI300" s="163"/>
      <c r="IXJ300" s="579"/>
      <c r="IXK300" s="581"/>
      <c r="IXL300" s="163"/>
      <c r="IXM300" s="163"/>
      <c r="IXN300" s="579"/>
      <c r="IXO300" s="581"/>
      <c r="IXP300" s="163"/>
      <c r="IXQ300" s="163"/>
      <c r="IXR300" s="579"/>
      <c r="IXS300" s="581"/>
      <c r="IXT300" s="163"/>
      <c r="IXU300" s="163"/>
      <c r="IXV300" s="579"/>
      <c r="IXW300" s="581"/>
      <c r="IXX300" s="163"/>
      <c r="IXY300" s="163"/>
      <c r="IXZ300" s="579"/>
      <c r="IYA300" s="581"/>
      <c r="IYB300" s="163"/>
      <c r="IYC300" s="163"/>
      <c r="IYD300" s="579"/>
      <c r="IYE300" s="581"/>
      <c r="IYF300" s="163"/>
      <c r="IYG300" s="163"/>
      <c r="IYH300" s="579"/>
      <c r="IYI300" s="581"/>
      <c r="IYJ300" s="163"/>
      <c r="IYK300" s="163"/>
      <c r="IYL300" s="579"/>
      <c r="IYM300" s="581"/>
      <c r="IYN300" s="163"/>
      <c r="IYO300" s="163"/>
      <c r="IYP300" s="579"/>
      <c r="IYQ300" s="581"/>
      <c r="IYR300" s="163"/>
      <c r="IYS300" s="163"/>
      <c r="IYT300" s="579"/>
      <c r="IYU300" s="581"/>
      <c r="IYV300" s="163"/>
      <c r="IYW300" s="163"/>
      <c r="IYX300" s="579"/>
      <c r="IYY300" s="581"/>
      <c r="IYZ300" s="163"/>
      <c r="IZA300" s="163"/>
      <c r="IZB300" s="579"/>
      <c r="IZC300" s="581"/>
      <c r="IZD300" s="163"/>
      <c r="IZE300" s="163"/>
      <c r="IZF300" s="579"/>
      <c r="IZG300" s="581"/>
      <c r="IZH300" s="163"/>
      <c r="IZI300" s="163"/>
      <c r="IZJ300" s="579"/>
      <c r="IZK300" s="581"/>
      <c r="IZL300" s="163"/>
      <c r="IZM300" s="163"/>
      <c r="IZN300" s="579"/>
      <c r="IZO300" s="581"/>
      <c r="IZP300" s="163"/>
      <c r="IZQ300" s="163"/>
      <c r="IZR300" s="579"/>
      <c r="IZS300" s="581"/>
      <c r="IZT300" s="163"/>
      <c r="IZU300" s="163"/>
      <c r="IZV300" s="579"/>
      <c r="IZW300" s="581"/>
      <c r="IZX300" s="163"/>
      <c r="IZY300" s="163"/>
      <c r="IZZ300" s="579"/>
      <c r="JAA300" s="581"/>
      <c r="JAB300" s="163"/>
      <c r="JAC300" s="163"/>
      <c r="JAD300" s="579"/>
      <c r="JAE300" s="581"/>
      <c r="JAF300" s="163"/>
      <c r="JAG300" s="163"/>
      <c r="JAH300" s="579"/>
      <c r="JAI300" s="581"/>
      <c r="JAJ300" s="163"/>
      <c r="JAK300" s="163"/>
      <c r="JAL300" s="579"/>
      <c r="JAM300" s="581"/>
      <c r="JAN300" s="163"/>
      <c r="JAO300" s="163"/>
      <c r="JAP300" s="579"/>
      <c r="JAQ300" s="581"/>
      <c r="JAR300" s="163"/>
      <c r="JAS300" s="163"/>
      <c r="JAT300" s="579"/>
      <c r="JAU300" s="581"/>
      <c r="JAV300" s="163"/>
      <c r="JAW300" s="163"/>
      <c r="JAX300" s="579"/>
      <c r="JAY300" s="581"/>
      <c r="JAZ300" s="163"/>
      <c r="JBA300" s="163"/>
      <c r="JBB300" s="579"/>
      <c r="JBC300" s="581"/>
      <c r="JBD300" s="163"/>
      <c r="JBE300" s="163"/>
      <c r="JBF300" s="579"/>
      <c r="JBG300" s="581"/>
      <c r="JBH300" s="163"/>
      <c r="JBI300" s="163"/>
      <c r="JBJ300" s="579"/>
      <c r="JBK300" s="581"/>
      <c r="JBL300" s="163"/>
      <c r="JBM300" s="163"/>
      <c r="JBN300" s="579"/>
      <c r="JBO300" s="581"/>
      <c r="JBP300" s="163"/>
      <c r="JBQ300" s="163"/>
      <c r="JBR300" s="579"/>
      <c r="JBS300" s="581"/>
      <c r="JBT300" s="163"/>
      <c r="JBU300" s="163"/>
      <c r="JBV300" s="579"/>
      <c r="JBW300" s="581"/>
      <c r="JBX300" s="163"/>
      <c r="JBY300" s="163"/>
      <c r="JBZ300" s="579"/>
      <c r="JCA300" s="581"/>
      <c r="JCB300" s="163"/>
      <c r="JCC300" s="163"/>
      <c r="JCD300" s="579"/>
      <c r="JCE300" s="581"/>
      <c r="JCF300" s="163"/>
      <c r="JCG300" s="163"/>
      <c r="JCH300" s="579"/>
      <c r="JCI300" s="581"/>
      <c r="JCJ300" s="163"/>
      <c r="JCK300" s="163"/>
      <c r="JCL300" s="579"/>
      <c r="JCM300" s="581"/>
      <c r="JCN300" s="163"/>
      <c r="JCO300" s="163"/>
      <c r="JCP300" s="579"/>
      <c r="JCQ300" s="581"/>
      <c r="JCR300" s="163"/>
      <c r="JCS300" s="163"/>
      <c r="JCT300" s="579"/>
      <c r="JCU300" s="581"/>
      <c r="JCV300" s="163"/>
      <c r="JCW300" s="163"/>
      <c r="JCX300" s="579"/>
      <c r="JCY300" s="581"/>
      <c r="JCZ300" s="163"/>
      <c r="JDA300" s="163"/>
      <c r="JDB300" s="579"/>
      <c r="JDC300" s="581"/>
      <c r="JDD300" s="163"/>
      <c r="JDE300" s="163"/>
      <c r="JDF300" s="579"/>
      <c r="JDG300" s="581"/>
      <c r="JDH300" s="163"/>
      <c r="JDI300" s="163"/>
      <c r="JDJ300" s="579"/>
      <c r="JDK300" s="581"/>
      <c r="JDL300" s="163"/>
      <c r="JDM300" s="163"/>
      <c r="JDN300" s="579"/>
      <c r="JDO300" s="581"/>
      <c r="JDP300" s="163"/>
      <c r="JDQ300" s="163"/>
      <c r="JDR300" s="579"/>
      <c r="JDS300" s="581"/>
      <c r="JDT300" s="163"/>
      <c r="JDU300" s="163"/>
      <c r="JDV300" s="579"/>
      <c r="JDW300" s="581"/>
      <c r="JDX300" s="163"/>
      <c r="JDY300" s="163"/>
      <c r="JDZ300" s="579"/>
      <c r="JEA300" s="581"/>
      <c r="JEB300" s="163"/>
      <c r="JEC300" s="163"/>
      <c r="JED300" s="579"/>
      <c r="JEE300" s="581"/>
      <c r="JEF300" s="163"/>
      <c r="JEG300" s="163"/>
      <c r="JEH300" s="579"/>
      <c r="JEI300" s="581"/>
      <c r="JEJ300" s="163"/>
      <c r="JEK300" s="163"/>
      <c r="JEL300" s="579"/>
      <c r="JEM300" s="581"/>
      <c r="JEN300" s="163"/>
      <c r="JEO300" s="163"/>
      <c r="JEP300" s="579"/>
      <c r="JEQ300" s="581"/>
      <c r="JER300" s="163"/>
      <c r="JES300" s="163"/>
      <c r="JET300" s="579"/>
      <c r="JEU300" s="581"/>
      <c r="JEV300" s="163"/>
      <c r="JEW300" s="163"/>
      <c r="JEX300" s="579"/>
      <c r="JEY300" s="581"/>
      <c r="JEZ300" s="163"/>
      <c r="JFA300" s="163"/>
      <c r="JFB300" s="579"/>
      <c r="JFC300" s="581"/>
      <c r="JFD300" s="163"/>
      <c r="JFE300" s="163"/>
      <c r="JFF300" s="579"/>
      <c r="JFG300" s="581"/>
      <c r="JFH300" s="163"/>
      <c r="JFI300" s="163"/>
      <c r="JFJ300" s="579"/>
      <c r="JFK300" s="581"/>
      <c r="JFL300" s="163"/>
      <c r="JFM300" s="163"/>
      <c r="JFN300" s="579"/>
      <c r="JFO300" s="581"/>
      <c r="JFP300" s="163"/>
      <c r="JFQ300" s="163"/>
      <c r="JFR300" s="579"/>
      <c r="JFS300" s="581"/>
      <c r="JFT300" s="163"/>
      <c r="JFU300" s="163"/>
      <c r="JFV300" s="579"/>
      <c r="JFW300" s="581"/>
      <c r="JFX300" s="163"/>
      <c r="JFY300" s="163"/>
      <c r="JFZ300" s="579"/>
      <c r="JGA300" s="581"/>
      <c r="JGB300" s="163"/>
      <c r="JGC300" s="163"/>
      <c r="JGD300" s="579"/>
      <c r="JGE300" s="581"/>
      <c r="JGF300" s="163"/>
      <c r="JGG300" s="163"/>
      <c r="JGH300" s="579"/>
      <c r="JGI300" s="581"/>
      <c r="JGJ300" s="163"/>
      <c r="JGK300" s="163"/>
      <c r="JGL300" s="579"/>
      <c r="JGM300" s="581"/>
      <c r="JGN300" s="163"/>
      <c r="JGO300" s="163"/>
      <c r="JGP300" s="579"/>
      <c r="JGQ300" s="581"/>
      <c r="JGR300" s="163"/>
      <c r="JGS300" s="163"/>
      <c r="JGT300" s="579"/>
      <c r="JGU300" s="581"/>
      <c r="JGV300" s="163"/>
      <c r="JGW300" s="163"/>
      <c r="JGX300" s="579"/>
      <c r="JGY300" s="581"/>
      <c r="JGZ300" s="163"/>
      <c r="JHA300" s="163"/>
      <c r="JHB300" s="579"/>
      <c r="JHC300" s="581"/>
      <c r="JHD300" s="163"/>
      <c r="JHE300" s="163"/>
      <c r="JHF300" s="579"/>
      <c r="JHG300" s="581"/>
      <c r="JHH300" s="163"/>
      <c r="JHI300" s="163"/>
      <c r="JHJ300" s="579"/>
      <c r="JHK300" s="581"/>
      <c r="JHL300" s="163"/>
      <c r="JHM300" s="163"/>
      <c r="JHN300" s="579"/>
      <c r="JHO300" s="581"/>
      <c r="JHP300" s="163"/>
      <c r="JHQ300" s="163"/>
      <c r="JHR300" s="579"/>
      <c r="JHS300" s="581"/>
      <c r="JHT300" s="163"/>
      <c r="JHU300" s="163"/>
      <c r="JHV300" s="579"/>
      <c r="JHW300" s="581"/>
      <c r="JHX300" s="163"/>
      <c r="JHY300" s="163"/>
      <c r="JHZ300" s="579"/>
      <c r="JIA300" s="581"/>
      <c r="JIB300" s="163"/>
      <c r="JIC300" s="163"/>
      <c r="JID300" s="579"/>
      <c r="JIE300" s="581"/>
      <c r="JIF300" s="163"/>
      <c r="JIG300" s="163"/>
      <c r="JIH300" s="579"/>
      <c r="JII300" s="581"/>
      <c r="JIJ300" s="163"/>
      <c r="JIK300" s="163"/>
      <c r="JIL300" s="579"/>
      <c r="JIM300" s="581"/>
      <c r="JIN300" s="163"/>
      <c r="JIO300" s="163"/>
      <c r="JIP300" s="579"/>
      <c r="JIQ300" s="581"/>
      <c r="JIR300" s="163"/>
      <c r="JIS300" s="163"/>
      <c r="JIT300" s="579"/>
      <c r="JIU300" s="581"/>
      <c r="JIV300" s="163"/>
      <c r="JIW300" s="163"/>
      <c r="JIX300" s="579"/>
      <c r="JIY300" s="581"/>
      <c r="JIZ300" s="163"/>
      <c r="JJA300" s="163"/>
      <c r="JJB300" s="579"/>
      <c r="JJC300" s="581"/>
      <c r="JJD300" s="163"/>
      <c r="JJE300" s="163"/>
      <c r="JJF300" s="579"/>
      <c r="JJG300" s="581"/>
      <c r="JJH300" s="163"/>
      <c r="JJI300" s="163"/>
      <c r="JJJ300" s="579"/>
      <c r="JJK300" s="581"/>
      <c r="JJL300" s="163"/>
      <c r="JJM300" s="163"/>
      <c r="JJN300" s="579"/>
      <c r="JJO300" s="581"/>
      <c r="JJP300" s="163"/>
      <c r="JJQ300" s="163"/>
      <c r="JJR300" s="579"/>
      <c r="JJS300" s="581"/>
      <c r="JJT300" s="163"/>
      <c r="JJU300" s="163"/>
      <c r="JJV300" s="579"/>
      <c r="JJW300" s="581"/>
      <c r="JJX300" s="163"/>
      <c r="JJY300" s="163"/>
      <c r="JJZ300" s="579"/>
      <c r="JKA300" s="581"/>
      <c r="JKB300" s="163"/>
      <c r="JKC300" s="163"/>
      <c r="JKD300" s="579"/>
      <c r="JKE300" s="581"/>
      <c r="JKF300" s="163"/>
      <c r="JKG300" s="163"/>
      <c r="JKH300" s="579"/>
      <c r="JKI300" s="581"/>
      <c r="JKJ300" s="163"/>
      <c r="JKK300" s="163"/>
      <c r="JKL300" s="579"/>
      <c r="JKM300" s="581"/>
      <c r="JKN300" s="163"/>
      <c r="JKO300" s="163"/>
      <c r="JKP300" s="579"/>
      <c r="JKQ300" s="581"/>
      <c r="JKR300" s="163"/>
      <c r="JKS300" s="163"/>
      <c r="JKT300" s="579"/>
      <c r="JKU300" s="581"/>
      <c r="JKV300" s="163"/>
      <c r="JKW300" s="163"/>
      <c r="JKX300" s="579"/>
      <c r="JKY300" s="581"/>
      <c r="JKZ300" s="163"/>
      <c r="JLA300" s="163"/>
      <c r="JLB300" s="579"/>
      <c r="JLC300" s="581"/>
      <c r="JLD300" s="163"/>
      <c r="JLE300" s="163"/>
      <c r="JLF300" s="579"/>
      <c r="JLG300" s="581"/>
      <c r="JLH300" s="163"/>
      <c r="JLI300" s="163"/>
      <c r="JLJ300" s="579"/>
      <c r="JLK300" s="581"/>
      <c r="JLL300" s="163"/>
      <c r="JLM300" s="163"/>
      <c r="JLN300" s="579"/>
      <c r="JLO300" s="581"/>
      <c r="JLP300" s="163"/>
      <c r="JLQ300" s="163"/>
      <c r="JLR300" s="579"/>
      <c r="JLS300" s="581"/>
      <c r="JLT300" s="163"/>
      <c r="JLU300" s="163"/>
      <c r="JLV300" s="579"/>
      <c r="JLW300" s="581"/>
      <c r="JLX300" s="163"/>
      <c r="JLY300" s="163"/>
      <c r="JLZ300" s="579"/>
      <c r="JMA300" s="581"/>
      <c r="JMB300" s="163"/>
      <c r="JMC300" s="163"/>
      <c r="JMD300" s="579"/>
      <c r="JME300" s="581"/>
      <c r="JMF300" s="163"/>
      <c r="JMG300" s="163"/>
      <c r="JMH300" s="579"/>
      <c r="JMI300" s="581"/>
      <c r="JMJ300" s="163"/>
      <c r="JMK300" s="163"/>
      <c r="JML300" s="579"/>
      <c r="JMM300" s="581"/>
      <c r="JMN300" s="163"/>
      <c r="JMO300" s="163"/>
      <c r="JMP300" s="579"/>
      <c r="JMQ300" s="581"/>
      <c r="JMR300" s="163"/>
      <c r="JMS300" s="163"/>
      <c r="JMT300" s="579"/>
      <c r="JMU300" s="581"/>
      <c r="JMV300" s="163"/>
      <c r="JMW300" s="163"/>
      <c r="JMX300" s="579"/>
      <c r="JMY300" s="581"/>
      <c r="JMZ300" s="163"/>
      <c r="JNA300" s="163"/>
      <c r="JNB300" s="579"/>
      <c r="JNC300" s="581"/>
      <c r="JND300" s="163"/>
      <c r="JNE300" s="163"/>
      <c r="JNF300" s="579"/>
      <c r="JNG300" s="581"/>
      <c r="JNH300" s="163"/>
      <c r="JNI300" s="163"/>
      <c r="JNJ300" s="579"/>
      <c r="JNK300" s="581"/>
      <c r="JNL300" s="163"/>
      <c r="JNM300" s="163"/>
      <c r="JNN300" s="579"/>
      <c r="JNO300" s="581"/>
      <c r="JNP300" s="163"/>
      <c r="JNQ300" s="163"/>
      <c r="JNR300" s="579"/>
      <c r="JNS300" s="581"/>
      <c r="JNT300" s="163"/>
      <c r="JNU300" s="163"/>
      <c r="JNV300" s="579"/>
      <c r="JNW300" s="581"/>
      <c r="JNX300" s="163"/>
      <c r="JNY300" s="163"/>
      <c r="JNZ300" s="579"/>
      <c r="JOA300" s="581"/>
      <c r="JOB300" s="163"/>
      <c r="JOC300" s="163"/>
      <c r="JOD300" s="579"/>
      <c r="JOE300" s="581"/>
      <c r="JOF300" s="163"/>
      <c r="JOG300" s="163"/>
      <c r="JOH300" s="579"/>
      <c r="JOI300" s="581"/>
      <c r="JOJ300" s="163"/>
      <c r="JOK300" s="163"/>
      <c r="JOL300" s="579"/>
      <c r="JOM300" s="581"/>
      <c r="JON300" s="163"/>
      <c r="JOO300" s="163"/>
      <c r="JOP300" s="579"/>
      <c r="JOQ300" s="581"/>
      <c r="JOR300" s="163"/>
      <c r="JOS300" s="163"/>
      <c r="JOT300" s="579"/>
      <c r="JOU300" s="581"/>
      <c r="JOV300" s="163"/>
      <c r="JOW300" s="163"/>
      <c r="JOX300" s="579"/>
      <c r="JOY300" s="581"/>
      <c r="JOZ300" s="163"/>
      <c r="JPA300" s="163"/>
      <c r="JPB300" s="579"/>
      <c r="JPC300" s="581"/>
      <c r="JPD300" s="163"/>
      <c r="JPE300" s="163"/>
      <c r="JPF300" s="579"/>
      <c r="JPG300" s="581"/>
      <c r="JPH300" s="163"/>
      <c r="JPI300" s="163"/>
      <c r="JPJ300" s="579"/>
      <c r="JPK300" s="581"/>
      <c r="JPL300" s="163"/>
      <c r="JPM300" s="163"/>
      <c r="JPN300" s="579"/>
      <c r="JPO300" s="581"/>
      <c r="JPP300" s="163"/>
      <c r="JPQ300" s="163"/>
      <c r="JPR300" s="579"/>
      <c r="JPS300" s="581"/>
      <c r="JPT300" s="163"/>
      <c r="JPU300" s="163"/>
      <c r="JPV300" s="579"/>
      <c r="JPW300" s="581"/>
      <c r="JPX300" s="163"/>
      <c r="JPY300" s="163"/>
      <c r="JPZ300" s="579"/>
      <c r="JQA300" s="581"/>
      <c r="JQB300" s="163"/>
      <c r="JQC300" s="163"/>
      <c r="JQD300" s="579"/>
      <c r="JQE300" s="581"/>
      <c r="JQF300" s="163"/>
      <c r="JQG300" s="163"/>
      <c r="JQH300" s="579"/>
      <c r="JQI300" s="581"/>
      <c r="JQJ300" s="163"/>
      <c r="JQK300" s="163"/>
      <c r="JQL300" s="579"/>
      <c r="JQM300" s="581"/>
      <c r="JQN300" s="163"/>
      <c r="JQO300" s="163"/>
      <c r="JQP300" s="579"/>
      <c r="JQQ300" s="581"/>
      <c r="JQR300" s="163"/>
      <c r="JQS300" s="163"/>
      <c r="JQT300" s="579"/>
      <c r="JQU300" s="581"/>
      <c r="JQV300" s="163"/>
      <c r="JQW300" s="163"/>
      <c r="JQX300" s="579"/>
      <c r="JQY300" s="581"/>
      <c r="JQZ300" s="163"/>
      <c r="JRA300" s="163"/>
      <c r="JRB300" s="579"/>
      <c r="JRC300" s="581"/>
      <c r="JRD300" s="163"/>
      <c r="JRE300" s="163"/>
      <c r="JRF300" s="579"/>
      <c r="JRG300" s="581"/>
      <c r="JRH300" s="163"/>
      <c r="JRI300" s="163"/>
      <c r="JRJ300" s="579"/>
      <c r="JRK300" s="581"/>
      <c r="JRL300" s="163"/>
      <c r="JRM300" s="163"/>
      <c r="JRN300" s="579"/>
      <c r="JRO300" s="581"/>
      <c r="JRP300" s="163"/>
      <c r="JRQ300" s="163"/>
      <c r="JRR300" s="579"/>
      <c r="JRS300" s="581"/>
      <c r="JRT300" s="163"/>
      <c r="JRU300" s="163"/>
      <c r="JRV300" s="579"/>
      <c r="JRW300" s="581"/>
      <c r="JRX300" s="163"/>
      <c r="JRY300" s="163"/>
      <c r="JRZ300" s="579"/>
      <c r="JSA300" s="581"/>
      <c r="JSB300" s="163"/>
      <c r="JSC300" s="163"/>
      <c r="JSD300" s="579"/>
      <c r="JSE300" s="581"/>
      <c r="JSF300" s="163"/>
      <c r="JSG300" s="163"/>
      <c r="JSH300" s="579"/>
      <c r="JSI300" s="581"/>
      <c r="JSJ300" s="163"/>
      <c r="JSK300" s="163"/>
      <c r="JSL300" s="579"/>
      <c r="JSM300" s="581"/>
      <c r="JSN300" s="163"/>
      <c r="JSO300" s="163"/>
      <c r="JSP300" s="579"/>
      <c r="JSQ300" s="581"/>
      <c r="JSR300" s="163"/>
      <c r="JSS300" s="163"/>
      <c r="JST300" s="579"/>
      <c r="JSU300" s="581"/>
      <c r="JSV300" s="163"/>
      <c r="JSW300" s="163"/>
      <c r="JSX300" s="579"/>
      <c r="JSY300" s="581"/>
      <c r="JSZ300" s="163"/>
      <c r="JTA300" s="163"/>
      <c r="JTB300" s="579"/>
      <c r="JTC300" s="581"/>
      <c r="JTD300" s="163"/>
      <c r="JTE300" s="163"/>
      <c r="JTF300" s="579"/>
      <c r="JTG300" s="581"/>
      <c r="JTH300" s="163"/>
      <c r="JTI300" s="163"/>
      <c r="JTJ300" s="579"/>
      <c r="JTK300" s="581"/>
      <c r="JTL300" s="163"/>
      <c r="JTM300" s="163"/>
      <c r="JTN300" s="579"/>
      <c r="JTO300" s="581"/>
      <c r="JTP300" s="163"/>
      <c r="JTQ300" s="163"/>
      <c r="JTR300" s="579"/>
      <c r="JTS300" s="581"/>
      <c r="JTT300" s="163"/>
      <c r="JTU300" s="163"/>
      <c r="JTV300" s="579"/>
      <c r="JTW300" s="581"/>
      <c r="JTX300" s="163"/>
      <c r="JTY300" s="163"/>
      <c r="JTZ300" s="579"/>
      <c r="JUA300" s="581"/>
      <c r="JUB300" s="163"/>
      <c r="JUC300" s="163"/>
      <c r="JUD300" s="579"/>
      <c r="JUE300" s="581"/>
      <c r="JUF300" s="163"/>
      <c r="JUG300" s="163"/>
      <c r="JUH300" s="579"/>
      <c r="JUI300" s="581"/>
      <c r="JUJ300" s="163"/>
      <c r="JUK300" s="163"/>
      <c r="JUL300" s="579"/>
      <c r="JUM300" s="581"/>
      <c r="JUN300" s="163"/>
      <c r="JUO300" s="163"/>
      <c r="JUP300" s="579"/>
      <c r="JUQ300" s="581"/>
      <c r="JUR300" s="163"/>
      <c r="JUS300" s="163"/>
      <c r="JUT300" s="579"/>
      <c r="JUU300" s="581"/>
      <c r="JUV300" s="163"/>
      <c r="JUW300" s="163"/>
      <c r="JUX300" s="579"/>
      <c r="JUY300" s="581"/>
      <c r="JUZ300" s="163"/>
      <c r="JVA300" s="163"/>
      <c r="JVB300" s="579"/>
      <c r="JVC300" s="581"/>
      <c r="JVD300" s="163"/>
      <c r="JVE300" s="163"/>
      <c r="JVF300" s="579"/>
      <c r="JVG300" s="581"/>
      <c r="JVH300" s="163"/>
      <c r="JVI300" s="163"/>
      <c r="JVJ300" s="579"/>
      <c r="JVK300" s="581"/>
      <c r="JVL300" s="163"/>
      <c r="JVM300" s="163"/>
      <c r="JVN300" s="579"/>
      <c r="JVO300" s="581"/>
      <c r="JVP300" s="163"/>
      <c r="JVQ300" s="163"/>
      <c r="JVR300" s="579"/>
      <c r="JVS300" s="581"/>
      <c r="JVT300" s="163"/>
      <c r="JVU300" s="163"/>
      <c r="JVV300" s="579"/>
      <c r="JVW300" s="581"/>
      <c r="JVX300" s="163"/>
      <c r="JVY300" s="163"/>
      <c r="JVZ300" s="579"/>
      <c r="JWA300" s="581"/>
      <c r="JWB300" s="163"/>
      <c r="JWC300" s="163"/>
      <c r="JWD300" s="579"/>
      <c r="JWE300" s="581"/>
      <c r="JWF300" s="163"/>
      <c r="JWG300" s="163"/>
      <c r="JWH300" s="579"/>
      <c r="JWI300" s="581"/>
      <c r="JWJ300" s="163"/>
      <c r="JWK300" s="163"/>
      <c r="JWL300" s="579"/>
      <c r="JWM300" s="581"/>
      <c r="JWN300" s="163"/>
      <c r="JWO300" s="163"/>
      <c r="JWP300" s="579"/>
      <c r="JWQ300" s="581"/>
      <c r="JWR300" s="163"/>
      <c r="JWS300" s="163"/>
      <c r="JWT300" s="579"/>
      <c r="JWU300" s="581"/>
      <c r="JWV300" s="163"/>
      <c r="JWW300" s="163"/>
      <c r="JWX300" s="579"/>
      <c r="JWY300" s="581"/>
      <c r="JWZ300" s="163"/>
      <c r="JXA300" s="163"/>
      <c r="JXB300" s="579"/>
      <c r="JXC300" s="581"/>
      <c r="JXD300" s="163"/>
      <c r="JXE300" s="163"/>
      <c r="JXF300" s="579"/>
      <c r="JXG300" s="581"/>
      <c r="JXH300" s="163"/>
      <c r="JXI300" s="163"/>
      <c r="JXJ300" s="579"/>
      <c r="JXK300" s="581"/>
      <c r="JXL300" s="163"/>
      <c r="JXM300" s="163"/>
      <c r="JXN300" s="579"/>
      <c r="JXO300" s="581"/>
      <c r="JXP300" s="163"/>
      <c r="JXQ300" s="163"/>
      <c r="JXR300" s="579"/>
      <c r="JXS300" s="581"/>
      <c r="JXT300" s="163"/>
      <c r="JXU300" s="163"/>
      <c r="JXV300" s="579"/>
      <c r="JXW300" s="581"/>
      <c r="JXX300" s="163"/>
      <c r="JXY300" s="163"/>
      <c r="JXZ300" s="579"/>
      <c r="JYA300" s="581"/>
      <c r="JYB300" s="163"/>
      <c r="JYC300" s="163"/>
      <c r="JYD300" s="579"/>
      <c r="JYE300" s="581"/>
      <c r="JYF300" s="163"/>
      <c r="JYG300" s="163"/>
      <c r="JYH300" s="579"/>
      <c r="JYI300" s="581"/>
      <c r="JYJ300" s="163"/>
      <c r="JYK300" s="163"/>
      <c r="JYL300" s="579"/>
      <c r="JYM300" s="581"/>
      <c r="JYN300" s="163"/>
      <c r="JYO300" s="163"/>
      <c r="JYP300" s="579"/>
      <c r="JYQ300" s="581"/>
      <c r="JYR300" s="163"/>
      <c r="JYS300" s="163"/>
      <c r="JYT300" s="579"/>
      <c r="JYU300" s="581"/>
      <c r="JYV300" s="163"/>
      <c r="JYW300" s="163"/>
      <c r="JYX300" s="579"/>
      <c r="JYY300" s="581"/>
      <c r="JYZ300" s="163"/>
      <c r="JZA300" s="163"/>
      <c r="JZB300" s="579"/>
      <c r="JZC300" s="581"/>
      <c r="JZD300" s="163"/>
      <c r="JZE300" s="163"/>
      <c r="JZF300" s="579"/>
      <c r="JZG300" s="581"/>
      <c r="JZH300" s="163"/>
      <c r="JZI300" s="163"/>
      <c r="JZJ300" s="579"/>
      <c r="JZK300" s="581"/>
      <c r="JZL300" s="163"/>
      <c r="JZM300" s="163"/>
      <c r="JZN300" s="579"/>
      <c r="JZO300" s="581"/>
      <c r="JZP300" s="163"/>
      <c r="JZQ300" s="163"/>
      <c r="JZR300" s="579"/>
      <c r="JZS300" s="581"/>
      <c r="JZT300" s="163"/>
      <c r="JZU300" s="163"/>
      <c r="JZV300" s="579"/>
      <c r="JZW300" s="581"/>
      <c r="JZX300" s="163"/>
      <c r="JZY300" s="163"/>
      <c r="JZZ300" s="579"/>
      <c r="KAA300" s="581"/>
      <c r="KAB300" s="163"/>
      <c r="KAC300" s="163"/>
      <c r="KAD300" s="579"/>
      <c r="KAE300" s="581"/>
      <c r="KAF300" s="163"/>
      <c r="KAG300" s="163"/>
      <c r="KAH300" s="579"/>
      <c r="KAI300" s="581"/>
      <c r="KAJ300" s="163"/>
      <c r="KAK300" s="163"/>
      <c r="KAL300" s="579"/>
      <c r="KAM300" s="581"/>
      <c r="KAN300" s="163"/>
      <c r="KAO300" s="163"/>
      <c r="KAP300" s="579"/>
      <c r="KAQ300" s="581"/>
      <c r="KAR300" s="163"/>
      <c r="KAS300" s="163"/>
      <c r="KAT300" s="579"/>
      <c r="KAU300" s="581"/>
      <c r="KAV300" s="163"/>
      <c r="KAW300" s="163"/>
      <c r="KAX300" s="579"/>
      <c r="KAY300" s="581"/>
      <c r="KAZ300" s="163"/>
      <c r="KBA300" s="163"/>
      <c r="KBB300" s="579"/>
      <c r="KBC300" s="581"/>
      <c r="KBD300" s="163"/>
      <c r="KBE300" s="163"/>
      <c r="KBF300" s="579"/>
      <c r="KBG300" s="581"/>
      <c r="KBH300" s="163"/>
      <c r="KBI300" s="163"/>
      <c r="KBJ300" s="579"/>
      <c r="KBK300" s="581"/>
      <c r="KBL300" s="163"/>
      <c r="KBM300" s="163"/>
      <c r="KBN300" s="579"/>
      <c r="KBO300" s="581"/>
      <c r="KBP300" s="163"/>
      <c r="KBQ300" s="163"/>
      <c r="KBR300" s="579"/>
      <c r="KBS300" s="581"/>
      <c r="KBT300" s="163"/>
      <c r="KBU300" s="163"/>
      <c r="KBV300" s="579"/>
      <c r="KBW300" s="581"/>
      <c r="KBX300" s="163"/>
      <c r="KBY300" s="163"/>
      <c r="KBZ300" s="579"/>
      <c r="KCA300" s="581"/>
      <c r="KCB300" s="163"/>
      <c r="KCC300" s="163"/>
      <c r="KCD300" s="579"/>
      <c r="KCE300" s="581"/>
      <c r="KCF300" s="163"/>
      <c r="KCG300" s="163"/>
      <c r="KCH300" s="579"/>
      <c r="KCI300" s="581"/>
      <c r="KCJ300" s="163"/>
      <c r="KCK300" s="163"/>
      <c r="KCL300" s="579"/>
      <c r="KCM300" s="581"/>
      <c r="KCN300" s="163"/>
      <c r="KCO300" s="163"/>
      <c r="KCP300" s="579"/>
      <c r="KCQ300" s="581"/>
      <c r="KCR300" s="163"/>
      <c r="KCS300" s="163"/>
      <c r="KCT300" s="579"/>
      <c r="KCU300" s="581"/>
      <c r="KCV300" s="163"/>
      <c r="KCW300" s="163"/>
      <c r="KCX300" s="579"/>
      <c r="KCY300" s="581"/>
      <c r="KCZ300" s="163"/>
      <c r="KDA300" s="163"/>
      <c r="KDB300" s="579"/>
      <c r="KDC300" s="581"/>
      <c r="KDD300" s="163"/>
      <c r="KDE300" s="163"/>
      <c r="KDF300" s="579"/>
      <c r="KDG300" s="581"/>
      <c r="KDH300" s="163"/>
      <c r="KDI300" s="163"/>
      <c r="KDJ300" s="579"/>
      <c r="KDK300" s="581"/>
      <c r="KDL300" s="163"/>
      <c r="KDM300" s="163"/>
      <c r="KDN300" s="579"/>
      <c r="KDO300" s="581"/>
      <c r="KDP300" s="163"/>
      <c r="KDQ300" s="163"/>
      <c r="KDR300" s="579"/>
      <c r="KDS300" s="581"/>
      <c r="KDT300" s="163"/>
      <c r="KDU300" s="163"/>
      <c r="KDV300" s="579"/>
      <c r="KDW300" s="581"/>
      <c r="KDX300" s="163"/>
      <c r="KDY300" s="163"/>
      <c r="KDZ300" s="579"/>
      <c r="KEA300" s="581"/>
      <c r="KEB300" s="163"/>
      <c r="KEC300" s="163"/>
      <c r="KED300" s="579"/>
      <c r="KEE300" s="581"/>
      <c r="KEF300" s="163"/>
      <c r="KEG300" s="163"/>
      <c r="KEH300" s="579"/>
      <c r="KEI300" s="581"/>
      <c r="KEJ300" s="163"/>
      <c r="KEK300" s="163"/>
      <c r="KEL300" s="579"/>
      <c r="KEM300" s="581"/>
      <c r="KEN300" s="163"/>
      <c r="KEO300" s="163"/>
      <c r="KEP300" s="579"/>
      <c r="KEQ300" s="581"/>
      <c r="KER300" s="163"/>
      <c r="KES300" s="163"/>
      <c r="KET300" s="579"/>
      <c r="KEU300" s="581"/>
      <c r="KEV300" s="163"/>
      <c r="KEW300" s="163"/>
      <c r="KEX300" s="579"/>
      <c r="KEY300" s="581"/>
      <c r="KEZ300" s="163"/>
      <c r="KFA300" s="163"/>
      <c r="KFB300" s="579"/>
      <c r="KFC300" s="581"/>
      <c r="KFD300" s="163"/>
      <c r="KFE300" s="163"/>
      <c r="KFF300" s="579"/>
      <c r="KFG300" s="581"/>
      <c r="KFH300" s="163"/>
      <c r="KFI300" s="163"/>
      <c r="KFJ300" s="579"/>
      <c r="KFK300" s="581"/>
      <c r="KFL300" s="163"/>
      <c r="KFM300" s="163"/>
      <c r="KFN300" s="579"/>
      <c r="KFO300" s="581"/>
      <c r="KFP300" s="163"/>
      <c r="KFQ300" s="163"/>
      <c r="KFR300" s="579"/>
      <c r="KFS300" s="581"/>
      <c r="KFT300" s="163"/>
      <c r="KFU300" s="163"/>
      <c r="KFV300" s="579"/>
      <c r="KFW300" s="581"/>
      <c r="KFX300" s="163"/>
      <c r="KFY300" s="163"/>
      <c r="KFZ300" s="579"/>
      <c r="KGA300" s="581"/>
      <c r="KGB300" s="163"/>
      <c r="KGC300" s="163"/>
      <c r="KGD300" s="579"/>
      <c r="KGE300" s="581"/>
      <c r="KGF300" s="163"/>
      <c r="KGG300" s="163"/>
      <c r="KGH300" s="579"/>
      <c r="KGI300" s="581"/>
      <c r="KGJ300" s="163"/>
      <c r="KGK300" s="163"/>
      <c r="KGL300" s="579"/>
      <c r="KGM300" s="581"/>
      <c r="KGN300" s="163"/>
      <c r="KGO300" s="163"/>
      <c r="KGP300" s="579"/>
      <c r="KGQ300" s="581"/>
      <c r="KGR300" s="163"/>
      <c r="KGS300" s="163"/>
      <c r="KGT300" s="579"/>
      <c r="KGU300" s="581"/>
      <c r="KGV300" s="163"/>
      <c r="KGW300" s="163"/>
      <c r="KGX300" s="579"/>
      <c r="KGY300" s="581"/>
      <c r="KGZ300" s="163"/>
      <c r="KHA300" s="163"/>
      <c r="KHB300" s="579"/>
      <c r="KHC300" s="581"/>
      <c r="KHD300" s="163"/>
      <c r="KHE300" s="163"/>
      <c r="KHF300" s="579"/>
      <c r="KHG300" s="581"/>
      <c r="KHH300" s="163"/>
      <c r="KHI300" s="163"/>
      <c r="KHJ300" s="579"/>
      <c r="KHK300" s="581"/>
      <c r="KHL300" s="163"/>
      <c r="KHM300" s="163"/>
      <c r="KHN300" s="579"/>
      <c r="KHO300" s="581"/>
      <c r="KHP300" s="163"/>
      <c r="KHQ300" s="163"/>
      <c r="KHR300" s="579"/>
      <c r="KHS300" s="581"/>
      <c r="KHT300" s="163"/>
      <c r="KHU300" s="163"/>
      <c r="KHV300" s="579"/>
      <c r="KHW300" s="581"/>
      <c r="KHX300" s="163"/>
      <c r="KHY300" s="163"/>
      <c r="KHZ300" s="579"/>
      <c r="KIA300" s="581"/>
      <c r="KIB300" s="163"/>
      <c r="KIC300" s="163"/>
      <c r="KID300" s="579"/>
      <c r="KIE300" s="581"/>
      <c r="KIF300" s="163"/>
      <c r="KIG300" s="163"/>
      <c r="KIH300" s="579"/>
      <c r="KII300" s="581"/>
      <c r="KIJ300" s="163"/>
      <c r="KIK300" s="163"/>
      <c r="KIL300" s="579"/>
      <c r="KIM300" s="581"/>
      <c r="KIN300" s="163"/>
      <c r="KIO300" s="163"/>
      <c r="KIP300" s="579"/>
      <c r="KIQ300" s="581"/>
      <c r="KIR300" s="163"/>
      <c r="KIS300" s="163"/>
      <c r="KIT300" s="579"/>
      <c r="KIU300" s="581"/>
      <c r="KIV300" s="163"/>
      <c r="KIW300" s="163"/>
      <c r="KIX300" s="579"/>
      <c r="KIY300" s="581"/>
      <c r="KIZ300" s="163"/>
      <c r="KJA300" s="163"/>
      <c r="KJB300" s="579"/>
      <c r="KJC300" s="581"/>
      <c r="KJD300" s="163"/>
      <c r="KJE300" s="163"/>
      <c r="KJF300" s="579"/>
      <c r="KJG300" s="581"/>
      <c r="KJH300" s="163"/>
      <c r="KJI300" s="163"/>
      <c r="KJJ300" s="579"/>
      <c r="KJK300" s="581"/>
      <c r="KJL300" s="163"/>
      <c r="KJM300" s="163"/>
      <c r="KJN300" s="579"/>
      <c r="KJO300" s="581"/>
      <c r="KJP300" s="163"/>
      <c r="KJQ300" s="163"/>
      <c r="KJR300" s="579"/>
      <c r="KJS300" s="581"/>
      <c r="KJT300" s="163"/>
      <c r="KJU300" s="163"/>
      <c r="KJV300" s="579"/>
      <c r="KJW300" s="581"/>
      <c r="KJX300" s="163"/>
      <c r="KJY300" s="163"/>
      <c r="KJZ300" s="579"/>
      <c r="KKA300" s="581"/>
      <c r="KKB300" s="163"/>
      <c r="KKC300" s="163"/>
      <c r="KKD300" s="579"/>
      <c r="KKE300" s="581"/>
      <c r="KKF300" s="163"/>
      <c r="KKG300" s="163"/>
      <c r="KKH300" s="579"/>
      <c r="KKI300" s="581"/>
      <c r="KKJ300" s="163"/>
      <c r="KKK300" s="163"/>
      <c r="KKL300" s="579"/>
      <c r="KKM300" s="581"/>
      <c r="KKN300" s="163"/>
      <c r="KKO300" s="163"/>
      <c r="KKP300" s="579"/>
      <c r="KKQ300" s="581"/>
      <c r="KKR300" s="163"/>
      <c r="KKS300" s="163"/>
      <c r="KKT300" s="579"/>
      <c r="KKU300" s="581"/>
      <c r="KKV300" s="163"/>
      <c r="KKW300" s="163"/>
      <c r="KKX300" s="579"/>
      <c r="KKY300" s="581"/>
      <c r="KKZ300" s="163"/>
      <c r="KLA300" s="163"/>
      <c r="KLB300" s="579"/>
      <c r="KLC300" s="581"/>
      <c r="KLD300" s="163"/>
      <c r="KLE300" s="163"/>
      <c r="KLF300" s="579"/>
      <c r="KLG300" s="581"/>
      <c r="KLH300" s="163"/>
      <c r="KLI300" s="163"/>
      <c r="KLJ300" s="579"/>
      <c r="KLK300" s="581"/>
      <c r="KLL300" s="163"/>
      <c r="KLM300" s="163"/>
      <c r="KLN300" s="579"/>
      <c r="KLO300" s="581"/>
      <c r="KLP300" s="163"/>
      <c r="KLQ300" s="163"/>
      <c r="KLR300" s="579"/>
      <c r="KLS300" s="581"/>
      <c r="KLT300" s="163"/>
      <c r="KLU300" s="163"/>
      <c r="KLV300" s="579"/>
      <c r="KLW300" s="581"/>
      <c r="KLX300" s="163"/>
      <c r="KLY300" s="163"/>
      <c r="KLZ300" s="579"/>
      <c r="KMA300" s="581"/>
      <c r="KMB300" s="163"/>
      <c r="KMC300" s="163"/>
      <c r="KMD300" s="579"/>
      <c r="KME300" s="581"/>
      <c r="KMF300" s="163"/>
      <c r="KMG300" s="163"/>
      <c r="KMH300" s="579"/>
      <c r="KMI300" s="581"/>
      <c r="KMJ300" s="163"/>
      <c r="KMK300" s="163"/>
      <c r="KML300" s="579"/>
      <c r="KMM300" s="581"/>
      <c r="KMN300" s="163"/>
      <c r="KMO300" s="163"/>
      <c r="KMP300" s="579"/>
      <c r="KMQ300" s="581"/>
      <c r="KMR300" s="163"/>
      <c r="KMS300" s="163"/>
      <c r="KMT300" s="579"/>
      <c r="KMU300" s="581"/>
      <c r="KMV300" s="163"/>
      <c r="KMW300" s="163"/>
      <c r="KMX300" s="579"/>
      <c r="KMY300" s="581"/>
      <c r="KMZ300" s="163"/>
      <c r="KNA300" s="163"/>
      <c r="KNB300" s="579"/>
      <c r="KNC300" s="581"/>
      <c r="KND300" s="163"/>
      <c r="KNE300" s="163"/>
      <c r="KNF300" s="579"/>
      <c r="KNG300" s="581"/>
      <c r="KNH300" s="163"/>
      <c r="KNI300" s="163"/>
      <c r="KNJ300" s="579"/>
      <c r="KNK300" s="581"/>
      <c r="KNL300" s="163"/>
      <c r="KNM300" s="163"/>
      <c r="KNN300" s="579"/>
      <c r="KNO300" s="581"/>
      <c r="KNP300" s="163"/>
      <c r="KNQ300" s="163"/>
      <c r="KNR300" s="579"/>
      <c r="KNS300" s="581"/>
      <c r="KNT300" s="163"/>
      <c r="KNU300" s="163"/>
      <c r="KNV300" s="579"/>
      <c r="KNW300" s="581"/>
      <c r="KNX300" s="163"/>
      <c r="KNY300" s="163"/>
      <c r="KNZ300" s="579"/>
      <c r="KOA300" s="581"/>
      <c r="KOB300" s="163"/>
      <c r="KOC300" s="163"/>
      <c r="KOD300" s="579"/>
      <c r="KOE300" s="581"/>
      <c r="KOF300" s="163"/>
      <c r="KOG300" s="163"/>
      <c r="KOH300" s="579"/>
      <c r="KOI300" s="581"/>
      <c r="KOJ300" s="163"/>
      <c r="KOK300" s="163"/>
      <c r="KOL300" s="579"/>
      <c r="KOM300" s="581"/>
      <c r="KON300" s="163"/>
      <c r="KOO300" s="163"/>
      <c r="KOP300" s="579"/>
      <c r="KOQ300" s="581"/>
      <c r="KOR300" s="163"/>
      <c r="KOS300" s="163"/>
      <c r="KOT300" s="579"/>
      <c r="KOU300" s="581"/>
      <c r="KOV300" s="163"/>
      <c r="KOW300" s="163"/>
      <c r="KOX300" s="579"/>
      <c r="KOY300" s="581"/>
      <c r="KOZ300" s="163"/>
      <c r="KPA300" s="163"/>
      <c r="KPB300" s="579"/>
      <c r="KPC300" s="581"/>
      <c r="KPD300" s="163"/>
      <c r="KPE300" s="163"/>
      <c r="KPF300" s="579"/>
      <c r="KPG300" s="581"/>
      <c r="KPH300" s="163"/>
      <c r="KPI300" s="163"/>
      <c r="KPJ300" s="579"/>
      <c r="KPK300" s="581"/>
      <c r="KPL300" s="163"/>
      <c r="KPM300" s="163"/>
      <c r="KPN300" s="579"/>
      <c r="KPO300" s="581"/>
      <c r="KPP300" s="163"/>
      <c r="KPQ300" s="163"/>
      <c r="KPR300" s="579"/>
      <c r="KPS300" s="581"/>
      <c r="KPT300" s="163"/>
      <c r="KPU300" s="163"/>
      <c r="KPV300" s="579"/>
      <c r="KPW300" s="581"/>
      <c r="KPX300" s="163"/>
      <c r="KPY300" s="163"/>
      <c r="KPZ300" s="579"/>
      <c r="KQA300" s="581"/>
      <c r="KQB300" s="163"/>
      <c r="KQC300" s="163"/>
      <c r="KQD300" s="579"/>
      <c r="KQE300" s="581"/>
      <c r="KQF300" s="163"/>
      <c r="KQG300" s="163"/>
      <c r="KQH300" s="579"/>
      <c r="KQI300" s="581"/>
      <c r="KQJ300" s="163"/>
      <c r="KQK300" s="163"/>
      <c r="KQL300" s="579"/>
      <c r="KQM300" s="581"/>
      <c r="KQN300" s="163"/>
      <c r="KQO300" s="163"/>
      <c r="KQP300" s="579"/>
      <c r="KQQ300" s="581"/>
      <c r="KQR300" s="163"/>
      <c r="KQS300" s="163"/>
      <c r="KQT300" s="579"/>
      <c r="KQU300" s="581"/>
      <c r="KQV300" s="163"/>
      <c r="KQW300" s="163"/>
      <c r="KQX300" s="579"/>
      <c r="KQY300" s="581"/>
      <c r="KQZ300" s="163"/>
      <c r="KRA300" s="163"/>
      <c r="KRB300" s="579"/>
      <c r="KRC300" s="581"/>
      <c r="KRD300" s="163"/>
      <c r="KRE300" s="163"/>
      <c r="KRF300" s="579"/>
      <c r="KRG300" s="581"/>
      <c r="KRH300" s="163"/>
      <c r="KRI300" s="163"/>
      <c r="KRJ300" s="579"/>
      <c r="KRK300" s="581"/>
      <c r="KRL300" s="163"/>
      <c r="KRM300" s="163"/>
      <c r="KRN300" s="579"/>
      <c r="KRO300" s="581"/>
      <c r="KRP300" s="163"/>
      <c r="KRQ300" s="163"/>
      <c r="KRR300" s="579"/>
      <c r="KRS300" s="581"/>
      <c r="KRT300" s="163"/>
      <c r="KRU300" s="163"/>
      <c r="KRV300" s="579"/>
      <c r="KRW300" s="581"/>
      <c r="KRX300" s="163"/>
      <c r="KRY300" s="163"/>
      <c r="KRZ300" s="579"/>
      <c r="KSA300" s="581"/>
      <c r="KSB300" s="163"/>
      <c r="KSC300" s="163"/>
      <c r="KSD300" s="579"/>
      <c r="KSE300" s="581"/>
      <c r="KSF300" s="163"/>
      <c r="KSG300" s="163"/>
      <c r="KSH300" s="579"/>
      <c r="KSI300" s="581"/>
      <c r="KSJ300" s="163"/>
      <c r="KSK300" s="163"/>
      <c r="KSL300" s="579"/>
      <c r="KSM300" s="581"/>
      <c r="KSN300" s="163"/>
      <c r="KSO300" s="163"/>
      <c r="KSP300" s="579"/>
      <c r="KSQ300" s="581"/>
      <c r="KSR300" s="163"/>
      <c r="KSS300" s="163"/>
      <c r="KST300" s="579"/>
      <c r="KSU300" s="581"/>
      <c r="KSV300" s="163"/>
      <c r="KSW300" s="163"/>
      <c r="KSX300" s="579"/>
      <c r="KSY300" s="581"/>
      <c r="KSZ300" s="163"/>
      <c r="KTA300" s="163"/>
      <c r="KTB300" s="579"/>
      <c r="KTC300" s="581"/>
      <c r="KTD300" s="163"/>
      <c r="KTE300" s="163"/>
      <c r="KTF300" s="579"/>
      <c r="KTG300" s="581"/>
      <c r="KTH300" s="163"/>
      <c r="KTI300" s="163"/>
      <c r="KTJ300" s="579"/>
      <c r="KTK300" s="581"/>
      <c r="KTL300" s="163"/>
      <c r="KTM300" s="163"/>
      <c r="KTN300" s="579"/>
      <c r="KTO300" s="581"/>
      <c r="KTP300" s="163"/>
      <c r="KTQ300" s="163"/>
      <c r="KTR300" s="579"/>
      <c r="KTS300" s="581"/>
      <c r="KTT300" s="163"/>
      <c r="KTU300" s="163"/>
      <c r="KTV300" s="579"/>
      <c r="KTW300" s="581"/>
      <c r="KTX300" s="163"/>
      <c r="KTY300" s="163"/>
      <c r="KTZ300" s="579"/>
      <c r="KUA300" s="581"/>
      <c r="KUB300" s="163"/>
      <c r="KUC300" s="163"/>
      <c r="KUD300" s="579"/>
      <c r="KUE300" s="581"/>
      <c r="KUF300" s="163"/>
      <c r="KUG300" s="163"/>
      <c r="KUH300" s="579"/>
      <c r="KUI300" s="581"/>
      <c r="KUJ300" s="163"/>
      <c r="KUK300" s="163"/>
      <c r="KUL300" s="579"/>
      <c r="KUM300" s="581"/>
      <c r="KUN300" s="163"/>
      <c r="KUO300" s="163"/>
      <c r="KUP300" s="579"/>
      <c r="KUQ300" s="581"/>
      <c r="KUR300" s="163"/>
      <c r="KUS300" s="163"/>
      <c r="KUT300" s="579"/>
      <c r="KUU300" s="581"/>
      <c r="KUV300" s="163"/>
      <c r="KUW300" s="163"/>
      <c r="KUX300" s="579"/>
      <c r="KUY300" s="581"/>
      <c r="KUZ300" s="163"/>
      <c r="KVA300" s="163"/>
      <c r="KVB300" s="579"/>
      <c r="KVC300" s="581"/>
      <c r="KVD300" s="163"/>
      <c r="KVE300" s="163"/>
      <c r="KVF300" s="579"/>
      <c r="KVG300" s="581"/>
      <c r="KVH300" s="163"/>
      <c r="KVI300" s="163"/>
      <c r="KVJ300" s="579"/>
      <c r="KVK300" s="581"/>
      <c r="KVL300" s="163"/>
      <c r="KVM300" s="163"/>
      <c r="KVN300" s="579"/>
      <c r="KVO300" s="581"/>
      <c r="KVP300" s="163"/>
      <c r="KVQ300" s="163"/>
      <c r="KVR300" s="579"/>
      <c r="KVS300" s="581"/>
      <c r="KVT300" s="163"/>
      <c r="KVU300" s="163"/>
      <c r="KVV300" s="579"/>
      <c r="KVW300" s="581"/>
      <c r="KVX300" s="163"/>
      <c r="KVY300" s="163"/>
      <c r="KVZ300" s="579"/>
      <c r="KWA300" s="581"/>
      <c r="KWB300" s="163"/>
      <c r="KWC300" s="163"/>
      <c r="KWD300" s="579"/>
      <c r="KWE300" s="581"/>
      <c r="KWF300" s="163"/>
      <c r="KWG300" s="163"/>
      <c r="KWH300" s="579"/>
      <c r="KWI300" s="581"/>
      <c r="KWJ300" s="163"/>
      <c r="KWK300" s="163"/>
      <c r="KWL300" s="579"/>
      <c r="KWM300" s="581"/>
      <c r="KWN300" s="163"/>
      <c r="KWO300" s="163"/>
      <c r="KWP300" s="579"/>
      <c r="KWQ300" s="581"/>
      <c r="KWR300" s="163"/>
      <c r="KWS300" s="163"/>
      <c r="KWT300" s="579"/>
      <c r="KWU300" s="581"/>
      <c r="KWV300" s="163"/>
      <c r="KWW300" s="163"/>
      <c r="KWX300" s="579"/>
      <c r="KWY300" s="581"/>
      <c r="KWZ300" s="163"/>
      <c r="KXA300" s="163"/>
      <c r="KXB300" s="579"/>
      <c r="KXC300" s="581"/>
      <c r="KXD300" s="163"/>
      <c r="KXE300" s="163"/>
      <c r="KXF300" s="579"/>
      <c r="KXG300" s="581"/>
      <c r="KXH300" s="163"/>
      <c r="KXI300" s="163"/>
      <c r="KXJ300" s="579"/>
      <c r="KXK300" s="581"/>
      <c r="KXL300" s="163"/>
      <c r="KXM300" s="163"/>
      <c r="KXN300" s="579"/>
      <c r="KXO300" s="581"/>
      <c r="KXP300" s="163"/>
      <c r="KXQ300" s="163"/>
      <c r="KXR300" s="579"/>
      <c r="KXS300" s="581"/>
      <c r="KXT300" s="163"/>
      <c r="KXU300" s="163"/>
      <c r="KXV300" s="579"/>
      <c r="KXW300" s="581"/>
      <c r="KXX300" s="163"/>
      <c r="KXY300" s="163"/>
      <c r="KXZ300" s="579"/>
      <c r="KYA300" s="581"/>
      <c r="KYB300" s="163"/>
      <c r="KYC300" s="163"/>
      <c r="KYD300" s="579"/>
      <c r="KYE300" s="581"/>
      <c r="KYF300" s="163"/>
      <c r="KYG300" s="163"/>
      <c r="KYH300" s="579"/>
      <c r="KYI300" s="581"/>
      <c r="KYJ300" s="163"/>
      <c r="KYK300" s="163"/>
      <c r="KYL300" s="579"/>
      <c r="KYM300" s="581"/>
      <c r="KYN300" s="163"/>
      <c r="KYO300" s="163"/>
      <c r="KYP300" s="579"/>
      <c r="KYQ300" s="581"/>
      <c r="KYR300" s="163"/>
      <c r="KYS300" s="163"/>
      <c r="KYT300" s="579"/>
      <c r="KYU300" s="581"/>
      <c r="KYV300" s="163"/>
      <c r="KYW300" s="163"/>
      <c r="KYX300" s="579"/>
      <c r="KYY300" s="581"/>
      <c r="KYZ300" s="163"/>
      <c r="KZA300" s="163"/>
      <c r="KZB300" s="579"/>
      <c r="KZC300" s="581"/>
      <c r="KZD300" s="163"/>
      <c r="KZE300" s="163"/>
      <c r="KZF300" s="579"/>
      <c r="KZG300" s="581"/>
      <c r="KZH300" s="163"/>
      <c r="KZI300" s="163"/>
      <c r="KZJ300" s="579"/>
      <c r="KZK300" s="581"/>
      <c r="KZL300" s="163"/>
      <c r="KZM300" s="163"/>
      <c r="KZN300" s="579"/>
      <c r="KZO300" s="581"/>
      <c r="KZP300" s="163"/>
      <c r="KZQ300" s="163"/>
      <c r="KZR300" s="579"/>
      <c r="KZS300" s="581"/>
      <c r="KZT300" s="163"/>
      <c r="KZU300" s="163"/>
      <c r="KZV300" s="579"/>
      <c r="KZW300" s="581"/>
      <c r="KZX300" s="163"/>
      <c r="KZY300" s="163"/>
      <c r="KZZ300" s="579"/>
      <c r="LAA300" s="581"/>
      <c r="LAB300" s="163"/>
      <c r="LAC300" s="163"/>
      <c r="LAD300" s="579"/>
      <c r="LAE300" s="581"/>
      <c r="LAF300" s="163"/>
      <c r="LAG300" s="163"/>
      <c r="LAH300" s="579"/>
      <c r="LAI300" s="581"/>
      <c r="LAJ300" s="163"/>
      <c r="LAK300" s="163"/>
      <c r="LAL300" s="579"/>
      <c r="LAM300" s="581"/>
      <c r="LAN300" s="163"/>
      <c r="LAO300" s="163"/>
      <c r="LAP300" s="579"/>
      <c r="LAQ300" s="581"/>
      <c r="LAR300" s="163"/>
      <c r="LAS300" s="163"/>
      <c r="LAT300" s="579"/>
      <c r="LAU300" s="581"/>
      <c r="LAV300" s="163"/>
      <c r="LAW300" s="163"/>
      <c r="LAX300" s="579"/>
      <c r="LAY300" s="581"/>
      <c r="LAZ300" s="163"/>
      <c r="LBA300" s="163"/>
      <c r="LBB300" s="579"/>
      <c r="LBC300" s="581"/>
      <c r="LBD300" s="163"/>
      <c r="LBE300" s="163"/>
      <c r="LBF300" s="579"/>
      <c r="LBG300" s="581"/>
      <c r="LBH300" s="163"/>
      <c r="LBI300" s="163"/>
      <c r="LBJ300" s="579"/>
      <c r="LBK300" s="581"/>
      <c r="LBL300" s="163"/>
      <c r="LBM300" s="163"/>
      <c r="LBN300" s="579"/>
      <c r="LBO300" s="581"/>
      <c r="LBP300" s="163"/>
      <c r="LBQ300" s="163"/>
      <c r="LBR300" s="579"/>
      <c r="LBS300" s="581"/>
      <c r="LBT300" s="163"/>
      <c r="LBU300" s="163"/>
      <c r="LBV300" s="579"/>
      <c r="LBW300" s="581"/>
      <c r="LBX300" s="163"/>
      <c r="LBY300" s="163"/>
      <c r="LBZ300" s="579"/>
      <c r="LCA300" s="581"/>
      <c r="LCB300" s="163"/>
      <c r="LCC300" s="163"/>
      <c r="LCD300" s="579"/>
      <c r="LCE300" s="581"/>
      <c r="LCF300" s="163"/>
      <c r="LCG300" s="163"/>
      <c r="LCH300" s="579"/>
      <c r="LCI300" s="581"/>
      <c r="LCJ300" s="163"/>
      <c r="LCK300" s="163"/>
      <c r="LCL300" s="579"/>
      <c r="LCM300" s="581"/>
      <c r="LCN300" s="163"/>
      <c r="LCO300" s="163"/>
      <c r="LCP300" s="579"/>
      <c r="LCQ300" s="581"/>
      <c r="LCR300" s="163"/>
      <c r="LCS300" s="163"/>
      <c r="LCT300" s="579"/>
      <c r="LCU300" s="581"/>
      <c r="LCV300" s="163"/>
      <c r="LCW300" s="163"/>
      <c r="LCX300" s="579"/>
      <c r="LCY300" s="581"/>
      <c r="LCZ300" s="163"/>
      <c r="LDA300" s="163"/>
      <c r="LDB300" s="579"/>
      <c r="LDC300" s="581"/>
      <c r="LDD300" s="163"/>
      <c r="LDE300" s="163"/>
      <c r="LDF300" s="579"/>
      <c r="LDG300" s="581"/>
      <c r="LDH300" s="163"/>
      <c r="LDI300" s="163"/>
      <c r="LDJ300" s="579"/>
      <c r="LDK300" s="581"/>
      <c r="LDL300" s="163"/>
      <c r="LDM300" s="163"/>
      <c r="LDN300" s="579"/>
      <c r="LDO300" s="581"/>
      <c r="LDP300" s="163"/>
      <c r="LDQ300" s="163"/>
      <c r="LDR300" s="579"/>
      <c r="LDS300" s="581"/>
      <c r="LDT300" s="163"/>
      <c r="LDU300" s="163"/>
      <c r="LDV300" s="579"/>
      <c r="LDW300" s="581"/>
      <c r="LDX300" s="163"/>
      <c r="LDY300" s="163"/>
      <c r="LDZ300" s="579"/>
      <c r="LEA300" s="581"/>
      <c r="LEB300" s="163"/>
      <c r="LEC300" s="163"/>
      <c r="LED300" s="579"/>
      <c r="LEE300" s="581"/>
      <c r="LEF300" s="163"/>
      <c r="LEG300" s="163"/>
      <c r="LEH300" s="579"/>
      <c r="LEI300" s="581"/>
      <c r="LEJ300" s="163"/>
      <c r="LEK300" s="163"/>
      <c r="LEL300" s="579"/>
      <c r="LEM300" s="581"/>
      <c r="LEN300" s="163"/>
      <c r="LEO300" s="163"/>
      <c r="LEP300" s="579"/>
      <c r="LEQ300" s="581"/>
      <c r="LER300" s="163"/>
      <c r="LES300" s="163"/>
      <c r="LET300" s="579"/>
      <c r="LEU300" s="581"/>
      <c r="LEV300" s="163"/>
      <c r="LEW300" s="163"/>
      <c r="LEX300" s="579"/>
      <c r="LEY300" s="581"/>
      <c r="LEZ300" s="163"/>
      <c r="LFA300" s="163"/>
      <c r="LFB300" s="579"/>
      <c r="LFC300" s="581"/>
      <c r="LFD300" s="163"/>
      <c r="LFE300" s="163"/>
      <c r="LFF300" s="579"/>
      <c r="LFG300" s="581"/>
      <c r="LFH300" s="163"/>
      <c r="LFI300" s="163"/>
      <c r="LFJ300" s="579"/>
      <c r="LFK300" s="581"/>
      <c r="LFL300" s="163"/>
      <c r="LFM300" s="163"/>
      <c r="LFN300" s="579"/>
      <c r="LFO300" s="581"/>
      <c r="LFP300" s="163"/>
      <c r="LFQ300" s="163"/>
      <c r="LFR300" s="579"/>
      <c r="LFS300" s="581"/>
      <c r="LFT300" s="163"/>
      <c r="LFU300" s="163"/>
      <c r="LFV300" s="579"/>
      <c r="LFW300" s="581"/>
      <c r="LFX300" s="163"/>
      <c r="LFY300" s="163"/>
      <c r="LFZ300" s="579"/>
      <c r="LGA300" s="581"/>
      <c r="LGB300" s="163"/>
      <c r="LGC300" s="163"/>
      <c r="LGD300" s="579"/>
      <c r="LGE300" s="581"/>
      <c r="LGF300" s="163"/>
      <c r="LGG300" s="163"/>
      <c r="LGH300" s="579"/>
      <c r="LGI300" s="581"/>
      <c r="LGJ300" s="163"/>
      <c r="LGK300" s="163"/>
      <c r="LGL300" s="579"/>
      <c r="LGM300" s="581"/>
      <c r="LGN300" s="163"/>
      <c r="LGO300" s="163"/>
      <c r="LGP300" s="579"/>
      <c r="LGQ300" s="581"/>
      <c r="LGR300" s="163"/>
      <c r="LGS300" s="163"/>
      <c r="LGT300" s="579"/>
      <c r="LGU300" s="581"/>
      <c r="LGV300" s="163"/>
      <c r="LGW300" s="163"/>
      <c r="LGX300" s="579"/>
      <c r="LGY300" s="581"/>
      <c r="LGZ300" s="163"/>
      <c r="LHA300" s="163"/>
      <c r="LHB300" s="579"/>
      <c r="LHC300" s="581"/>
      <c r="LHD300" s="163"/>
      <c r="LHE300" s="163"/>
      <c r="LHF300" s="579"/>
      <c r="LHG300" s="581"/>
      <c r="LHH300" s="163"/>
      <c r="LHI300" s="163"/>
      <c r="LHJ300" s="579"/>
      <c r="LHK300" s="581"/>
      <c r="LHL300" s="163"/>
      <c r="LHM300" s="163"/>
      <c r="LHN300" s="579"/>
      <c r="LHO300" s="581"/>
      <c r="LHP300" s="163"/>
      <c r="LHQ300" s="163"/>
      <c r="LHR300" s="579"/>
      <c r="LHS300" s="581"/>
      <c r="LHT300" s="163"/>
      <c r="LHU300" s="163"/>
      <c r="LHV300" s="579"/>
      <c r="LHW300" s="581"/>
      <c r="LHX300" s="163"/>
      <c r="LHY300" s="163"/>
      <c r="LHZ300" s="579"/>
      <c r="LIA300" s="581"/>
      <c r="LIB300" s="163"/>
      <c r="LIC300" s="163"/>
      <c r="LID300" s="579"/>
      <c r="LIE300" s="581"/>
      <c r="LIF300" s="163"/>
      <c r="LIG300" s="163"/>
      <c r="LIH300" s="579"/>
      <c r="LII300" s="581"/>
      <c r="LIJ300" s="163"/>
      <c r="LIK300" s="163"/>
      <c r="LIL300" s="579"/>
      <c r="LIM300" s="581"/>
      <c r="LIN300" s="163"/>
      <c r="LIO300" s="163"/>
      <c r="LIP300" s="579"/>
      <c r="LIQ300" s="581"/>
      <c r="LIR300" s="163"/>
      <c r="LIS300" s="163"/>
      <c r="LIT300" s="579"/>
      <c r="LIU300" s="581"/>
      <c r="LIV300" s="163"/>
      <c r="LIW300" s="163"/>
      <c r="LIX300" s="579"/>
      <c r="LIY300" s="581"/>
      <c r="LIZ300" s="163"/>
      <c r="LJA300" s="163"/>
      <c r="LJB300" s="579"/>
      <c r="LJC300" s="581"/>
      <c r="LJD300" s="163"/>
      <c r="LJE300" s="163"/>
      <c r="LJF300" s="579"/>
      <c r="LJG300" s="581"/>
      <c r="LJH300" s="163"/>
      <c r="LJI300" s="163"/>
      <c r="LJJ300" s="579"/>
      <c r="LJK300" s="581"/>
      <c r="LJL300" s="163"/>
      <c r="LJM300" s="163"/>
      <c r="LJN300" s="579"/>
      <c r="LJO300" s="581"/>
      <c r="LJP300" s="163"/>
      <c r="LJQ300" s="163"/>
      <c r="LJR300" s="579"/>
      <c r="LJS300" s="581"/>
      <c r="LJT300" s="163"/>
      <c r="LJU300" s="163"/>
      <c r="LJV300" s="579"/>
      <c r="LJW300" s="581"/>
      <c r="LJX300" s="163"/>
      <c r="LJY300" s="163"/>
      <c r="LJZ300" s="579"/>
      <c r="LKA300" s="581"/>
      <c r="LKB300" s="163"/>
      <c r="LKC300" s="163"/>
      <c r="LKD300" s="579"/>
      <c r="LKE300" s="581"/>
      <c r="LKF300" s="163"/>
      <c r="LKG300" s="163"/>
      <c r="LKH300" s="579"/>
      <c r="LKI300" s="581"/>
      <c r="LKJ300" s="163"/>
      <c r="LKK300" s="163"/>
      <c r="LKL300" s="579"/>
      <c r="LKM300" s="581"/>
      <c r="LKN300" s="163"/>
      <c r="LKO300" s="163"/>
      <c r="LKP300" s="579"/>
      <c r="LKQ300" s="581"/>
      <c r="LKR300" s="163"/>
      <c r="LKS300" s="163"/>
      <c r="LKT300" s="579"/>
      <c r="LKU300" s="581"/>
      <c r="LKV300" s="163"/>
      <c r="LKW300" s="163"/>
      <c r="LKX300" s="579"/>
      <c r="LKY300" s="581"/>
      <c r="LKZ300" s="163"/>
      <c r="LLA300" s="163"/>
      <c r="LLB300" s="579"/>
      <c r="LLC300" s="581"/>
      <c r="LLD300" s="163"/>
      <c r="LLE300" s="163"/>
      <c r="LLF300" s="579"/>
      <c r="LLG300" s="581"/>
      <c r="LLH300" s="163"/>
      <c r="LLI300" s="163"/>
      <c r="LLJ300" s="579"/>
      <c r="LLK300" s="581"/>
      <c r="LLL300" s="163"/>
      <c r="LLM300" s="163"/>
      <c r="LLN300" s="579"/>
      <c r="LLO300" s="581"/>
      <c r="LLP300" s="163"/>
      <c r="LLQ300" s="163"/>
      <c r="LLR300" s="579"/>
      <c r="LLS300" s="581"/>
      <c r="LLT300" s="163"/>
      <c r="LLU300" s="163"/>
      <c r="LLV300" s="579"/>
      <c r="LLW300" s="581"/>
      <c r="LLX300" s="163"/>
      <c r="LLY300" s="163"/>
      <c r="LLZ300" s="579"/>
      <c r="LMA300" s="581"/>
      <c r="LMB300" s="163"/>
      <c r="LMC300" s="163"/>
      <c r="LMD300" s="579"/>
      <c r="LME300" s="581"/>
      <c r="LMF300" s="163"/>
      <c r="LMG300" s="163"/>
      <c r="LMH300" s="579"/>
      <c r="LMI300" s="581"/>
      <c r="LMJ300" s="163"/>
      <c r="LMK300" s="163"/>
      <c r="LML300" s="579"/>
      <c r="LMM300" s="581"/>
      <c r="LMN300" s="163"/>
      <c r="LMO300" s="163"/>
      <c r="LMP300" s="579"/>
      <c r="LMQ300" s="581"/>
      <c r="LMR300" s="163"/>
      <c r="LMS300" s="163"/>
      <c r="LMT300" s="579"/>
      <c r="LMU300" s="581"/>
      <c r="LMV300" s="163"/>
      <c r="LMW300" s="163"/>
      <c r="LMX300" s="579"/>
      <c r="LMY300" s="581"/>
      <c r="LMZ300" s="163"/>
      <c r="LNA300" s="163"/>
      <c r="LNB300" s="579"/>
      <c r="LNC300" s="581"/>
      <c r="LND300" s="163"/>
      <c r="LNE300" s="163"/>
      <c r="LNF300" s="579"/>
      <c r="LNG300" s="581"/>
      <c r="LNH300" s="163"/>
      <c r="LNI300" s="163"/>
      <c r="LNJ300" s="579"/>
      <c r="LNK300" s="581"/>
      <c r="LNL300" s="163"/>
      <c r="LNM300" s="163"/>
      <c r="LNN300" s="579"/>
      <c r="LNO300" s="581"/>
      <c r="LNP300" s="163"/>
      <c r="LNQ300" s="163"/>
      <c r="LNR300" s="579"/>
      <c r="LNS300" s="581"/>
      <c r="LNT300" s="163"/>
      <c r="LNU300" s="163"/>
      <c r="LNV300" s="579"/>
      <c r="LNW300" s="581"/>
      <c r="LNX300" s="163"/>
      <c r="LNY300" s="163"/>
      <c r="LNZ300" s="579"/>
      <c r="LOA300" s="581"/>
      <c r="LOB300" s="163"/>
      <c r="LOC300" s="163"/>
      <c r="LOD300" s="579"/>
      <c r="LOE300" s="581"/>
      <c r="LOF300" s="163"/>
      <c r="LOG300" s="163"/>
      <c r="LOH300" s="579"/>
      <c r="LOI300" s="581"/>
      <c r="LOJ300" s="163"/>
      <c r="LOK300" s="163"/>
      <c r="LOL300" s="579"/>
      <c r="LOM300" s="581"/>
      <c r="LON300" s="163"/>
      <c r="LOO300" s="163"/>
      <c r="LOP300" s="579"/>
      <c r="LOQ300" s="581"/>
      <c r="LOR300" s="163"/>
      <c r="LOS300" s="163"/>
      <c r="LOT300" s="579"/>
      <c r="LOU300" s="581"/>
      <c r="LOV300" s="163"/>
      <c r="LOW300" s="163"/>
      <c r="LOX300" s="579"/>
      <c r="LOY300" s="581"/>
      <c r="LOZ300" s="163"/>
      <c r="LPA300" s="163"/>
      <c r="LPB300" s="579"/>
      <c r="LPC300" s="581"/>
      <c r="LPD300" s="163"/>
      <c r="LPE300" s="163"/>
      <c r="LPF300" s="579"/>
      <c r="LPG300" s="581"/>
      <c r="LPH300" s="163"/>
      <c r="LPI300" s="163"/>
      <c r="LPJ300" s="579"/>
      <c r="LPK300" s="581"/>
      <c r="LPL300" s="163"/>
      <c r="LPM300" s="163"/>
      <c r="LPN300" s="579"/>
      <c r="LPO300" s="581"/>
      <c r="LPP300" s="163"/>
      <c r="LPQ300" s="163"/>
      <c r="LPR300" s="579"/>
      <c r="LPS300" s="581"/>
      <c r="LPT300" s="163"/>
      <c r="LPU300" s="163"/>
      <c r="LPV300" s="579"/>
      <c r="LPW300" s="581"/>
      <c r="LPX300" s="163"/>
      <c r="LPY300" s="163"/>
      <c r="LPZ300" s="579"/>
      <c r="LQA300" s="581"/>
      <c r="LQB300" s="163"/>
      <c r="LQC300" s="163"/>
      <c r="LQD300" s="579"/>
      <c r="LQE300" s="581"/>
      <c r="LQF300" s="163"/>
      <c r="LQG300" s="163"/>
      <c r="LQH300" s="579"/>
      <c r="LQI300" s="581"/>
      <c r="LQJ300" s="163"/>
      <c r="LQK300" s="163"/>
      <c r="LQL300" s="579"/>
      <c r="LQM300" s="581"/>
      <c r="LQN300" s="163"/>
      <c r="LQO300" s="163"/>
      <c r="LQP300" s="579"/>
      <c r="LQQ300" s="581"/>
      <c r="LQR300" s="163"/>
      <c r="LQS300" s="163"/>
      <c r="LQT300" s="579"/>
      <c r="LQU300" s="581"/>
      <c r="LQV300" s="163"/>
      <c r="LQW300" s="163"/>
      <c r="LQX300" s="579"/>
      <c r="LQY300" s="581"/>
      <c r="LQZ300" s="163"/>
      <c r="LRA300" s="163"/>
      <c r="LRB300" s="579"/>
      <c r="LRC300" s="581"/>
      <c r="LRD300" s="163"/>
      <c r="LRE300" s="163"/>
      <c r="LRF300" s="579"/>
      <c r="LRG300" s="581"/>
      <c r="LRH300" s="163"/>
      <c r="LRI300" s="163"/>
      <c r="LRJ300" s="579"/>
      <c r="LRK300" s="581"/>
      <c r="LRL300" s="163"/>
      <c r="LRM300" s="163"/>
      <c r="LRN300" s="579"/>
      <c r="LRO300" s="581"/>
      <c r="LRP300" s="163"/>
      <c r="LRQ300" s="163"/>
      <c r="LRR300" s="579"/>
      <c r="LRS300" s="581"/>
      <c r="LRT300" s="163"/>
      <c r="LRU300" s="163"/>
      <c r="LRV300" s="579"/>
      <c r="LRW300" s="581"/>
      <c r="LRX300" s="163"/>
      <c r="LRY300" s="163"/>
      <c r="LRZ300" s="579"/>
      <c r="LSA300" s="581"/>
      <c r="LSB300" s="163"/>
      <c r="LSC300" s="163"/>
      <c r="LSD300" s="579"/>
      <c r="LSE300" s="581"/>
      <c r="LSF300" s="163"/>
      <c r="LSG300" s="163"/>
      <c r="LSH300" s="579"/>
      <c r="LSI300" s="581"/>
      <c r="LSJ300" s="163"/>
      <c r="LSK300" s="163"/>
      <c r="LSL300" s="579"/>
      <c r="LSM300" s="581"/>
      <c r="LSN300" s="163"/>
      <c r="LSO300" s="163"/>
      <c r="LSP300" s="579"/>
      <c r="LSQ300" s="581"/>
      <c r="LSR300" s="163"/>
      <c r="LSS300" s="163"/>
      <c r="LST300" s="579"/>
      <c r="LSU300" s="581"/>
      <c r="LSV300" s="163"/>
      <c r="LSW300" s="163"/>
      <c r="LSX300" s="579"/>
      <c r="LSY300" s="581"/>
      <c r="LSZ300" s="163"/>
      <c r="LTA300" s="163"/>
      <c r="LTB300" s="579"/>
      <c r="LTC300" s="581"/>
      <c r="LTD300" s="163"/>
      <c r="LTE300" s="163"/>
      <c r="LTF300" s="579"/>
      <c r="LTG300" s="581"/>
      <c r="LTH300" s="163"/>
      <c r="LTI300" s="163"/>
      <c r="LTJ300" s="579"/>
      <c r="LTK300" s="581"/>
      <c r="LTL300" s="163"/>
      <c r="LTM300" s="163"/>
      <c r="LTN300" s="579"/>
      <c r="LTO300" s="581"/>
      <c r="LTP300" s="163"/>
      <c r="LTQ300" s="163"/>
      <c r="LTR300" s="579"/>
      <c r="LTS300" s="581"/>
      <c r="LTT300" s="163"/>
      <c r="LTU300" s="163"/>
      <c r="LTV300" s="579"/>
      <c r="LTW300" s="581"/>
      <c r="LTX300" s="163"/>
      <c r="LTY300" s="163"/>
      <c r="LTZ300" s="579"/>
      <c r="LUA300" s="581"/>
      <c r="LUB300" s="163"/>
      <c r="LUC300" s="163"/>
      <c r="LUD300" s="579"/>
      <c r="LUE300" s="581"/>
      <c r="LUF300" s="163"/>
      <c r="LUG300" s="163"/>
      <c r="LUH300" s="579"/>
      <c r="LUI300" s="581"/>
      <c r="LUJ300" s="163"/>
      <c r="LUK300" s="163"/>
      <c r="LUL300" s="579"/>
      <c r="LUM300" s="581"/>
      <c r="LUN300" s="163"/>
      <c r="LUO300" s="163"/>
      <c r="LUP300" s="579"/>
      <c r="LUQ300" s="581"/>
      <c r="LUR300" s="163"/>
      <c r="LUS300" s="163"/>
      <c r="LUT300" s="579"/>
      <c r="LUU300" s="581"/>
      <c r="LUV300" s="163"/>
      <c r="LUW300" s="163"/>
      <c r="LUX300" s="579"/>
      <c r="LUY300" s="581"/>
      <c r="LUZ300" s="163"/>
      <c r="LVA300" s="163"/>
      <c r="LVB300" s="579"/>
      <c r="LVC300" s="581"/>
      <c r="LVD300" s="163"/>
      <c r="LVE300" s="163"/>
      <c r="LVF300" s="579"/>
      <c r="LVG300" s="581"/>
      <c r="LVH300" s="163"/>
      <c r="LVI300" s="163"/>
      <c r="LVJ300" s="579"/>
      <c r="LVK300" s="581"/>
      <c r="LVL300" s="163"/>
      <c r="LVM300" s="163"/>
      <c r="LVN300" s="579"/>
      <c r="LVO300" s="581"/>
      <c r="LVP300" s="163"/>
      <c r="LVQ300" s="163"/>
      <c r="LVR300" s="579"/>
      <c r="LVS300" s="581"/>
      <c r="LVT300" s="163"/>
      <c r="LVU300" s="163"/>
      <c r="LVV300" s="579"/>
      <c r="LVW300" s="581"/>
      <c r="LVX300" s="163"/>
      <c r="LVY300" s="163"/>
      <c r="LVZ300" s="579"/>
      <c r="LWA300" s="581"/>
      <c r="LWB300" s="163"/>
      <c r="LWC300" s="163"/>
      <c r="LWD300" s="579"/>
      <c r="LWE300" s="581"/>
      <c r="LWF300" s="163"/>
      <c r="LWG300" s="163"/>
      <c r="LWH300" s="579"/>
      <c r="LWI300" s="581"/>
      <c r="LWJ300" s="163"/>
      <c r="LWK300" s="163"/>
      <c r="LWL300" s="579"/>
      <c r="LWM300" s="581"/>
      <c r="LWN300" s="163"/>
      <c r="LWO300" s="163"/>
      <c r="LWP300" s="579"/>
      <c r="LWQ300" s="581"/>
      <c r="LWR300" s="163"/>
      <c r="LWS300" s="163"/>
      <c r="LWT300" s="579"/>
      <c r="LWU300" s="581"/>
      <c r="LWV300" s="163"/>
      <c r="LWW300" s="163"/>
      <c r="LWX300" s="579"/>
      <c r="LWY300" s="581"/>
      <c r="LWZ300" s="163"/>
      <c r="LXA300" s="163"/>
      <c r="LXB300" s="579"/>
      <c r="LXC300" s="581"/>
      <c r="LXD300" s="163"/>
      <c r="LXE300" s="163"/>
      <c r="LXF300" s="579"/>
      <c r="LXG300" s="581"/>
      <c r="LXH300" s="163"/>
      <c r="LXI300" s="163"/>
      <c r="LXJ300" s="579"/>
      <c r="LXK300" s="581"/>
      <c r="LXL300" s="163"/>
      <c r="LXM300" s="163"/>
      <c r="LXN300" s="579"/>
      <c r="LXO300" s="581"/>
      <c r="LXP300" s="163"/>
      <c r="LXQ300" s="163"/>
      <c r="LXR300" s="579"/>
      <c r="LXS300" s="581"/>
      <c r="LXT300" s="163"/>
      <c r="LXU300" s="163"/>
      <c r="LXV300" s="579"/>
      <c r="LXW300" s="581"/>
      <c r="LXX300" s="163"/>
      <c r="LXY300" s="163"/>
      <c r="LXZ300" s="579"/>
      <c r="LYA300" s="581"/>
      <c r="LYB300" s="163"/>
      <c r="LYC300" s="163"/>
      <c r="LYD300" s="579"/>
      <c r="LYE300" s="581"/>
      <c r="LYF300" s="163"/>
      <c r="LYG300" s="163"/>
      <c r="LYH300" s="579"/>
      <c r="LYI300" s="581"/>
      <c r="LYJ300" s="163"/>
      <c r="LYK300" s="163"/>
      <c r="LYL300" s="579"/>
      <c r="LYM300" s="581"/>
      <c r="LYN300" s="163"/>
      <c r="LYO300" s="163"/>
      <c r="LYP300" s="579"/>
      <c r="LYQ300" s="581"/>
      <c r="LYR300" s="163"/>
      <c r="LYS300" s="163"/>
      <c r="LYT300" s="579"/>
      <c r="LYU300" s="581"/>
      <c r="LYV300" s="163"/>
      <c r="LYW300" s="163"/>
      <c r="LYX300" s="579"/>
      <c r="LYY300" s="581"/>
      <c r="LYZ300" s="163"/>
      <c r="LZA300" s="163"/>
      <c r="LZB300" s="579"/>
      <c r="LZC300" s="581"/>
      <c r="LZD300" s="163"/>
      <c r="LZE300" s="163"/>
      <c r="LZF300" s="579"/>
      <c r="LZG300" s="581"/>
      <c r="LZH300" s="163"/>
      <c r="LZI300" s="163"/>
      <c r="LZJ300" s="579"/>
      <c r="LZK300" s="581"/>
      <c r="LZL300" s="163"/>
      <c r="LZM300" s="163"/>
      <c r="LZN300" s="579"/>
      <c r="LZO300" s="581"/>
      <c r="LZP300" s="163"/>
      <c r="LZQ300" s="163"/>
      <c r="LZR300" s="579"/>
      <c r="LZS300" s="581"/>
      <c r="LZT300" s="163"/>
      <c r="LZU300" s="163"/>
      <c r="LZV300" s="579"/>
      <c r="LZW300" s="581"/>
      <c r="LZX300" s="163"/>
      <c r="LZY300" s="163"/>
      <c r="LZZ300" s="579"/>
      <c r="MAA300" s="581"/>
      <c r="MAB300" s="163"/>
      <c r="MAC300" s="163"/>
      <c r="MAD300" s="579"/>
      <c r="MAE300" s="581"/>
      <c r="MAF300" s="163"/>
      <c r="MAG300" s="163"/>
      <c r="MAH300" s="579"/>
      <c r="MAI300" s="581"/>
      <c r="MAJ300" s="163"/>
      <c r="MAK300" s="163"/>
      <c r="MAL300" s="579"/>
      <c r="MAM300" s="581"/>
      <c r="MAN300" s="163"/>
      <c r="MAO300" s="163"/>
      <c r="MAP300" s="579"/>
      <c r="MAQ300" s="581"/>
      <c r="MAR300" s="163"/>
      <c r="MAS300" s="163"/>
      <c r="MAT300" s="579"/>
      <c r="MAU300" s="581"/>
      <c r="MAV300" s="163"/>
      <c r="MAW300" s="163"/>
      <c r="MAX300" s="579"/>
      <c r="MAY300" s="581"/>
      <c r="MAZ300" s="163"/>
      <c r="MBA300" s="163"/>
      <c r="MBB300" s="579"/>
      <c r="MBC300" s="581"/>
      <c r="MBD300" s="163"/>
      <c r="MBE300" s="163"/>
      <c r="MBF300" s="579"/>
      <c r="MBG300" s="581"/>
      <c r="MBH300" s="163"/>
      <c r="MBI300" s="163"/>
      <c r="MBJ300" s="579"/>
      <c r="MBK300" s="581"/>
      <c r="MBL300" s="163"/>
      <c r="MBM300" s="163"/>
      <c r="MBN300" s="579"/>
      <c r="MBO300" s="581"/>
      <c r="MBP300" s="163"/>
      <c r="MBQ300" s="163"/>
      <c r="MBR300" s="579"/>
      <c r="MBS300" s="581"/>
      <c r="MBT300" s="163"/>
      <c r="MBU300" s="163"/>
      <c r="MBV300" s="579"/>
      <c r="MBW300" s="581"/>
      <c r="MBX300" s="163"/>
      <c r="MBY300" s="163"/>
      <c r="MBZ300" s="579"/>
      <c r="MCA300" s="581"/>
      <c r="MCB300" s="163"/>
      <c r="MCC300" s="163"/>
      <c r="MCD300" s="579"/>
      <c r="MCE300" s="581"/>
      <c r="MCF300" s="163"/>
      <c r="MCG300" s="163"/>
      <c r="MCH300" s="579"/>
      <c r="MCI300" s="581"/>
      <c r="MCJ300" s="163"/>
      <c r="MCK300" s="163"/>
      <c r="MCL300" s="579"/>
      <c r="MCM300" s="581"/>
      <c r="MCN300" s="163"/>
      <c r="MCO300" s="163"/>
      <c r="MCP300" s="579"/>
      <c r="MCQ300" s="581"/>
      <c r="MCR300" s="163"/>
      <c r="MCS300" s="163"/>
      <c r="MCT300" s="579"/>
      <c r="MCU300" s="581"/>
      <c r="MCV300" s="163"/>
      <c r="MCW300" s="163"/>
      <c r="MCX300" s="579"/>
      <c r="MCY300" s="581"/>
      <c r="MCZ300" s="163"/>
      <c r="MDA300" s="163"/>
      <c r="MDB300" s="579"/>
      <c r="MDC300" s="581"/>
      <c r="MDD300" s="163"/>
      <c r="MDE300" s="163"/>
      <c r="MDF300" s="579"/>
      <c r="MDG300" s="581"/>
      <c r="MDH300" s="163"/>
      <c r="MDI300" s="163"/>
      <c r="MDJ300" s="579"/>
      <c r="MDK300" s="581"/>
      <c r="MDL300" s="163"/>
      <c r="MDM300" s="163"/>
      <c r="MDN300" s="579"/>
      <c r="MDO300" s="581"/>
      <c r="MDP300" s="163"/>
      <c r="MDQ300" s="163"/>
      <c r="MDR300" s="579"/>
      <c r="MDS300" s="581"/>
      <c r="MDT300" s="163"/>
      <c r="MDU300" s="163"/>
      <c r="MDV300" s="579"/>
      <c r="MDW300" s="581"/>
      <c r="MDX300" s="163"/>
      <c r="MDY300" s="163"/>
      <c r="MDZ300" s="579"/>
      <c r="MEA300" s="581"/>
      <c r="MEB300" s="163"/>
      <c r="MEC300" s="163"/>
      <c r="MED300" s="579"/>
      <c r="MEE300" s="581"/>
      <c r="MEF300" s="163"/>
      <c r="MEG300" s="163"/>
      <c r="MEH300" s="579"/>
      <c r="MEI300" s="581"/>
      <c r="MEJ300" s="163"/>
      <c r="MEK300" s="163"/>
      <c r="MEL300" s="579"/>
      <c r="MEM300" s="581"/>
      <c r="MEN300" s="163"/>
      <c r="MEO300" s="163"/>
      <c r="MEP300" s="579"/>
      <c r="MEQ300" s="581"/>
      <c r="MER300" s="163"/>
      <c r="MES300" s="163"/>
      <c r="MET300" s="579"/>
      <c r="MEU300" s="581"/>
      <c r="MEV300" s="163"/>
      <c r="MEW300" s="163"/>
      <c r="MEX300" s="579"/>
      <c r="MEY300" s="581"/>
      <c r="MEZ300" s="163"/>
      <c r="MFA300" s="163"/>
      <c r="MFB300" s="579"/>
      <c r="MFC300" s="581"/>
      <c r="MFD300" s="163"/>
      <c r="MFE300" s="163"/>
      <c r="MFF300" s="579"/>
      <c r="MFG300" s="581"/>
      <c r="MFH300" s="163"/>
      <c r="MFI300" s="163"/>
      <c r="MFJ300" s="579"/>
      <c r="MFK300" s="581"/>
      <c r="MFL300" s="163"/>
      <c r="MFM300" s="163"/>
      <c r="MFN300" s="579"/>
      <c r="MFO300" s="581"/>
      <c r="MFP300" s="163"/>
      <c r="MFQ300" s="163"/>
      <c r="MFR300" s="579"/>
      <c r="MFS300" s="581"/>
      <c r="MFT300" s="163"/>
      <c r="MFU300" s="163"/>
      <c r="MFV300" s="579"/>
      <c r="MFW300" s="581"/>
      <c r="MFX300" s="163"/>
      <c r="MFY300" s="163"/>
      <c r="MFZ300" s="579"/>
      <c r="MGA300" s="581"/>
      <c r="MGB300" s="163"/>
      <c r="MGC300" s="163"/>
      <c r="MGD300" s="579"/>
      <c r="MGE300" s="581"/>
      <c r="MGF300" s="163"/>
      <c r="MGG300" s="163"/>
      <c r="MGH300" s="579"/>
      <c r="MGI300" s="581"/>
      <c r="MGJ300" s="163"/>
      <c r="MGK300" s="163"/>
      <c r="MGL300" s="579"/>
      <c r="MGM300" s="581"/>
      <c r="MGN300" s="163"/>
      <c r="MGO300" s="163"/>
      <c r="MGP300" s="579"/>
      <c r="MGQ300" s="581"/>
      <c r="MGR300" s="163"/>
      <c r="MGS300" s="163"/>
      <c r="MGT300" s="579"/>
      <c r="MGU300" s="581"/>
      <c r="MGV300" s="163"/>
      <c r="MGW300" s="163"/>
      <c r="MGX300" s="579"/>
      <c r="MGY300" s="581"/>
      <c r="MGZ300" s="163"/>
      <c r="MHA300" s="163"/>
      <c r="MHB300" s="579"/>
      <c r="MHC300" s="581"/>
      <c r="MHD300" s="163"/>
      <c r="MHE300" s="163"/>
      <c r="MHF300" s="579"/>
      <c r="MHG300" s="581"/>
      <c r="MHH300" s="163"/>
      <c r="MHI300" s="163"/>
      <c r="MHJ300" s="579"/>
      <c r="MHK300" s="581"/>
      <c r="MHL300" s="163"/>
      <c r="MHM300" s="163"/>
      <c r="MHN300" s="579"/>
      <c r="MHO300" s="581"/>
      <c r="MHP300" s="163"/>
      <c r="MHQ300" s="163"/>
      <c r="MHR300" s="579"/>
      <c r="MHS300" s="581"/>
      <c r="MHT300" s="163"/>
      <c r="MHU300" s="163"/>
      <c r="MHV300" s="579"/>
      <c r="MHW300" s="581"/>
      <c r="MHX300" s="163"/>
      <c r="MHY300" s="163"/>
      <c r="MHZ300" s="579"/>
      <c r="MIA300" s="581"/>
      <c r="MIB300" s="163"/>
      <c r="MIC300" s="163"/>
      <c r="MID300" s="579"/>
      <c r="MIE300" s="581"/>
      <c r="MIF300" s="163"/>
      <c r="MIG300" s="163"/>
      <c r="MIH300" s="579"/>
      <c r="MII300" s="581"/>
      <c r="MIJ300" s="163"/>
      <c r="MIK300" s="163"/>
      <c r="MIL300" s="579"/>
      <c r="MIM300" s="581"/>
      <c r="MIN300" s="163"/>
      <c r="MIO300" s="163"/>
      <c r="MIP300" s="579"/>
      <c r="MIQ300" s="581"/>
      <c r="MIR300" s="163"/>
      <c r="MIS300" s="163"/>
      <c r="MIT300" s="579"/>
      <c r="MIU300" s="581"/>
      <c r="MIV300" s="163"/>
      <c r="MIW300" s="163"/>
      <c r="MIX300" s="579"/>
      <c r="MIY300" s="581"/>
      <c r="MIZ300" s="163"/>
      <c r="MJA300" s="163"/>
      <c r="MJB300" s="579"/>
      <c r="MJC300" s="581"/>
      <c r="MJD300" s="163"/>
      <c r="MJE300" s="163"/>
      <c r="MJF300" s="579"/>
      <c r="MJG300" s="581"/>
      <c r="MJH300" s="163"/>
      <c r="MJI300" s="163"/>
      <c r="MJJ300" s="579"/>
      <c r="MJK300" s="581"/>
      <c r="MJL300" s="163"/>
      <c r="MJM300" s="163"/>
      <c r="MJN300" s="579"/>
      <c r="MJO300" s="581"/>
      <c r="MJP300" s="163"/>
      <c r="MJQ300" s="163"/>
      <c r="MJR300" s="579"/>
      <c r="MJS300" s="581"/>
      <c r="MJT300" s="163"/>
      <c r="MJU300" s="163"/>
      <c r="MJV300" s="579"/>
      <c r="MJW300" s="581"/>
      <c r="MJX300" s="163"/>
      <c r="MJY300" s="163"/>
      <c r="MJZ300" s="579"/>
      <c r="MKA300" s="581"/>
      <c r="MKB300" s="163"/>
      <c r="MKC300" s="163"/>
      <c r="MKD300" s="579"/>
      <c r="MKE300" s="581"/>
      <c r="MKF300" s="163"/>
      <c r="MKG300" s="163"/>
      <c r="MKH300" s="579"/>
      <c r="MKI300" s="581"/>
      <c r="MKJ300" s="163"/>
      <c r="MKK300" s="163"/>
      <c r="MKL300" s="579"/>
      <c r="MKM300" s="581"/>
      <c r="MKN300" s="163"/>
      <c r="MKO300" s="163"/>
      <c r="MKP300" s="579"/>
      <c r="MKQ300" s="581"/>
      <c r="MKR300" s="163"/>
      <c r="MKS300" s="163"/>
      <c r="MKT300" s="579"/>
      <c r="MKU300" s="581"/>
      <c r="MKV300" s="163"/>
      <c r="MKW300" s="163"/>
      <c r="MKX300" s="579"/>
      <c r="MKY300" s="581"/>
      <c r="MKZ300" s="163"/>
      <c r="MLA300" s="163"/>
      <c r="MLB300" s="579"/>
      <c r="MLC300" s="581"/>
      <c r="MLD300" s="163"/>
      <c r="MLE300" s="163"/>
      <c r="MLF300" s="579"/>
      <c r="MLG300" s="581"/>
      <c r="MLH300" s="163"/>
      <c r="MLI300" s="163"/>
      <c r="MLJ300" s="579"/>
      <c r="MLK300" s="581"/>
      <c r="MLL300" s="163"/>
      <c r="MLM300" s="163"/>
      <c r="MLN300" s="579"/>
      <c r="MLO300" s="581"/>
      <c r="MLP300" s="163"/>
      <c r="MLQ300" s="163"/>
      <c r="MLR300" s="579"/>
      <c r="MLS300" s="581"/>
      <c r="MLT300" s="163"/>
      <c r="MLU300" s="163"/>
      <c r="MLV300" s="579"/>
      <c r="MLW300" s="581"/>
      <c r="MLX300" s="163"/>
      <c r="MLY300" s="163"/>
      <c r="MLZ300" s="579"/>
      <c r="MMA300" s="581"/>
      <c r="MMB300" s="163"/>
      <c r="MMC300" s="163"/>
      <c r="MMD300" s="579"/>
      <c r="MME300" s="581"/>
      <c r="MMF300" s="163"/>
      <c r="MMG300" s="163"/>
      <c r="MMH300" s="579"/>
      <c r="MMI300" s="581"/>
      <c r="MMJ300" s="163"/>
      <c r="MMK300" s="163"/>
      <c r="MML300" s="579"/>
      <c r="MMM300" s="581"/>
      <c r="MMN300" s="163"/>
      <c r="MMO300" s="163"/>
      <c r="MMP300" s="579"/>
      <c r="MMQ300" s="581"/>
      <c r="MMR300" s="163"/>
      <c r="MMS300" s="163"/>
      <c r="MMT300" s="579"/>
      <c r="MMU300" s="581"/>
      <c r="MMV300" s="163"/>
      <c r="MMW300" s="163"/>
      <c r="MMX300" s="579"/>
      <c r="MMY300" s="581"/>
      <c r="MMZ300" s="163"/>
      <c r="MNA300" s="163"/>
      <c r="MNB300" s="579"/>
      <c r="MNC300" s="581"/>
      <c r="MND300" s="163"/>
      <c r="MNE300" s="163"/>
      <c r="MNF300" s="579"/>
      <c r="MNG300" s="581"/>
      <c r="MNH300" s="163"/>
      <c r="MNI300" s="163"/>
      <c r="MNJ300" s="579"/>
      <c r="MNK300" s="581"/>
      <c r="MNL300" s="163"/>
      <c r="MNM300" s="163"/>
      <c r="MNN300" s="579"/>
      <c r="MNO300" s="581"/>
      <c r="MNP300" s="163"/>
      <c r="MNQ300" s="163"/>
      <c r="MNR300" s="579"/>
      <c r="MNS300" s="581"/>
      <c r="MNT300" s="163"/>
      <c r="MNU300" s="163"/>
      <c r="MNV300" s="579"/>
      <c r="MNW300" s="581"/>
      <c r="MNX300" s="163"/>
      <c r="MNY300" s="163"/>
      <c r="MNZ300" s="579"/>
      <c r="MOA300" s="581"/>
      <c r="MOB300" s="163"/>
      <c r="MOC300" s="163"/>
      <c r="MOD300" s="579"/>
      <c r="MOE300" s="581"/>
      <c r="MOF300" s="163"/>
      <c r="MOG300" s="163"/>
      <c r="MOH300" s="579"/>
      <c r="MOI300" s="581"/>
      <c r="MOJ300" s="163"/>
      <c r="MOK300" s="163"/>
      <c r="MOL300" s="579"/>
      <c r="MOM300" s="581"/>
      <c r="MON300" s="163"/>
      <c r="MOO300" s="163"/>
      <c r="MOP300" s="579"/>
      <c r="MOQ300" s="581"/>
      <c r="MOR300" s="163"/>
      <c r="MOS300" s="163"/>
      <c r="MOT300" s="579"/>
      <c r="MOU300" s="581"/>
      <c r="MOV300" s="163"/>
      <c r="MOW300" s="163"/>
      <c r="MOX300" s="579"/>
      <c r="MOY300" s="581"/>
      <c r="MOZ300" s="163"/>
      <c r="MPA300" s="163"/>
      <c r="MPB300" s="579"/>
      <c r="MPC300" s="581"/>
      <c r="MPD300" s="163"/>
      <c r="MPE300" s="163"/>
      <c r="MPF300" s="579"/>
      <c r="MPG300" s="581"/>
      <c r="MPH300" s="163"/>
      <c r="MPI300" s="163"/>
      <c r="MPJ300" s="579"/>
      <c r="MPK300" s="581"/>
      <c r="MPL300" s="163"/>
      <c r="MPM300" s="163"/>
      <c r="MPN300" s="579"/>
      <c r="MPO300" s="581"/>
      <c r="MPP300" s="163"/>
      <c r="MPQ300" s="163"/>
      <c r="MPR300" s="579"/>
      <c r="MPS300" s="581"/>
      <c r="MPT300" s="163"/>
      <c r="MPU300" s="163"/>
      <c r="MPV300" s="579"/>
      <c r="MPW300" s="581"/>
      <c r="MPX300" s="163"/>
      <c r="MPY300" s="163"/>
      <c r="MPZ300" s="579"/>
      <c r="MQA300" s="581"/>
      <c r="MQB300" s="163"/>
      <c r="MQC300" s="163"/>
      <c r="MQD300" s="579"/>
      <c r="MQE300" s="581"/>
      <c r="MQF300" s="163"/>
      <c r="MQG300" s="163"/>
      <c r="MQH300" s="579"/>
      <c r="MQI300" s="581"/>
      <c r="MQJ300" s="163"/>
      <c r="MQK300" s="163"/>
      <c r="MQL300" s="579"/>
      <c r="MQM300" s="581"/>
      <c r="MQN300" s="163"/>
      <c r="MQO300" s="163"/>
      <c r="MQP300" s="579"/>
      <c r="MQQ300" s="581"/>
      <c r="MQR300" s="163"/>
      <c r="MQS300" s="163"/>
      <c r="MQT300" s="579"/>
      <c r="MQU300" s="581"/>
      <c r="MQV300" s="163"/>
      <c r="MQW300" s="163"/>
      <c r="MQX300" s="579"/>
      <c r="MQY300" s="581"/>
      <c r="MQZ300" s="163"/>
      <c r="MRA300" s="163"/>
      <c r="MRB300" s="579"/>
      <c r="MRC300" s="581"/>
      <c r="MRD300" s="163"/>
      <c r="MRE300" s="163"/>
      <c r="MRF300" s="579"/>
      <c r="MRG300" s="581"/>
      <c r="MRH300" s="163"/>
      <c r="MRI300" s="163"/>
      <c r="MRJ300" s="579"/>
      <c r="MRK300" s="581"/>
      <c r="MRL300" s="163"/>
      <c r="MRM300" s="163"/>
      <c r="MRN300" s="579"/>
      <c r="MRO300" s="581"/>
      <c r="MRP300" s="163"/>
      <c r="MRQ300" s="163"/>
      <c r="MRR300" s="579"/>
      <c r="MRS300" s="581"/>
      <c r="MRT300" s="163"/>
      <c r="MRU300" s="163"/>
      <c r="MRV300" s="579"/>
      <c r="MRW300" s="581"/>
      <c r="MRX300" s="163"/>
      <c r="MRY300" s="163"/>
      <c r="MRZ300" s="579"/>
      <c r="MSA300" s="581"/>
      <c r="MSB300" s="163"/>
      <c r="MSC300" s="163"/>
      <c r="MSD300" s="579"/>
      <c r="MSE300" s="581"/>
      <c r="MSF300" s="163"/>
      <c r="MSG300" s="163"/>
      <c r="MSH300" s="579"/>
      <c r="MSI300" s="581"/>
      <c r="MSJ300" s="163"/>
      <c r="MSK300" s="163"/>
      <c r="MSL300" s="579"/>
      <c r="MSM300" s="581"/>
      <c r="MSN300" s="163"/>
      <c r="MSO300" s="163"/>
      <c r="MSP300" s="579"/>
      <c r="MSQ300" s="581"/>
      <c r="MSR300" s="163"/>
      <c r="MSS300" s="163"/>
      <c r="MST300" s="579"/>
      <c r="MSU300" s="581"/>
      <c r="MSV300" s="163"/>
      <c r="MSW300" s="163"/>
      <c r="MSX300" s="579"/>
      <c r="MSY300" s="581"/>
      <c r="MSZ300" s="163"/>
      <c r="MTA300" s="163"/>
      <c r="MTB300" s="579"/>
      <c r="MTC300" s="581"/>
      <c r="MTD300" s="163"/>
      <c r="MTE300" s="163"/>
      <c r="MTF300" s="579"/>
      <c r="MTG300" s="581"/>
      <c r="MTH300" s="163"/>
      <c r="MTI300" s="163"/>
      <c r="MTJ300" s="579"/>
      <c r="MTK300" s="581"/>
      <c r="MTL300" s="163"/>
      <c r="MTM300" s="163"/>
      <c r="MTN300" s="579"/>
      <c r="MTO300" s="581"/>
      <c r="MTP300" s="163"/>
      <c r="MTQ300" s="163"/>
      <c r="MTR300" s="579"/>
      <c r="MTS300" s="581"/>
      <c r="MTT300" s="163"/>
      <c r="MTU300" s="163"/>
      <c r="MTV300" s="579"/>
      <c r="MTW300" s="581"/>
      <c r="MTX300" s="163"/>
      <c r="MTY300" s="163"/>
      <c r="MTZ300" s="579"/>
      <c r="MUA300" s="581"/>
      <c r="MUB300" s="163"/>
      <c r="MUC300" s="163"/>
      <c r="MUD300" s="579"/>
      <c r="MUE300" s="581"/>
      <c r="MUF300" s="163"/>
      <c r="MUG300" s="163"/>
      <c r="MUH300" s="579"/>
      <c r="MUI300" s="581"/>
      <c r="MUJ300" s="163"/>
      <c r="MUK300" s="163"/>
      <c r="MUL300" s="579"/>
      <c r="MUM300" s="581"/>
      <c r="MUN300" s="163"/>
      <c r="MUO300" s="163"/>
      <c r="MUP300" s="579"/>
      <c r="MUQ300" s="581"/>
      <c r="MUR300" s="163"/>
      <c r="MUS300" s="163"/>
      <c r="MUT300" s="579"/>
      <c r="MUU300" s="581"/>
      <c r="MUV300" s="163"/>
      <c r="MUW300" s="163"/>
      <c r="MUX300" s="579"/>
      <c r="MUY300" s="581"/>
      <c r="MUZ300" s="163"/>
      <c r="MVA300" s="163"/>
      <c r="MVB300" s="579"/>
      <c r="MVC300" s="581"/>
      <c r="MVD300" s="163"/>
      <c r="MVE300" s="163"/>
      <c r="MVF300" s="579"/>
      <c r="MVG300" s="581"/>
      <c r="MVH300" s="163"/>
      <c r="MVI300" s="163"/>
      <c r="MVJ300" s="579"/>
      <c r="MVK300" s="581"/>
      <c r="MVL300" s="163"/>
      <c r="MVM300" s="163"/>
      <c r="MVN300" s="579"/>
      <c r="MVO300" s="581"/>
      <c r="MVP300" s="163"/>
      <c r="MVQ300" s="163"/>
      <c r="MVR300" s="579"/>
      <c r="MVS300" s="581"/>
      <c r="MVT300" s="163"/>
      <c r="MVU300" s="163"/>
      <c r="MVV300" s="579"/>
      <c r="MVW300" s="581"/>
      <c r="MVX300" s="163"/>
      <c r="MVY300" s="163"/>
      <c r="MVZ300" s="579"/>
      <c r="MWA300" s="581"/>
      <c r="MWB300" s="163"/>
      <c r="MWC300" s="163"/>
      <c r="MWD300" s="579"/>
      <c r="MWE300" s="581"/>
      <c r="MWF300" s="163"/>
      <c r="MWG300" s="163"/>
      <c r="MWH300" s="579"/>
      <c r="MWI300" s="581"/>
      <c r="MWJ300" s="163"/>
      <c r="MWK300" s="163"/>
      <c r="MWL300" s="579"/>
      <c r="MWM300" s="581"/>
      <c r="MWN300" s="163"/>
      <c r="MWO300" s="163"/>
      <c r="MWP300" s="579"/>
      <c r="MWQ300" s="581"/>
      <c r="MWR300" s="163"/>
      <c r="MWS300" s="163"/>
      <c r="MWT300" s="579"/>
      <c r="MWU300" s="581"/>
      <c r="MWV300" s="163"/>
      <c r="MWW300" s="163"/>
      <c r="MWX300" s="579"/>
      <c r="MWY300" s="581"/>
      <c r="MWZ300" s="163"/>
      <c r="MXA300" s="163"/>
      <c r="MXB300" s="579"/>
      <c r="MXC300" s="581"/>
      <c r="MXD300" s="163"/>
      <c r="MXE300" s="163"/>
      <c r="MXF300" s="579"/>
      <c r="MXG300" s="581"/>
      <c r="MXH300" s="163"/>
      <c r="MXI300" s="163"/>
      <c r="MXJ300" s="579"/>
      <c r="MXK300" s="581"/>
      <c r="MXL300" s="163"/>
      <c r="MXM300" s="163"/>
      <c r="MXN300" s="579"/>
      <c r="MXO300" s="581"/>
      <c r="MXP300" s="163"/>
      <c r="MXQ300" s="163"/>
      <c r="MXR300" s="579"/>
      <c r="MXS300" s="581"/>
      <c r="MXT300" s="163"/>
      <c r="MXU300" s="163"/>
      <c r="MXV300" s="579"/>
      <c r="MXW300" s="581"/>
      <c r="MXX300" s="163"/>
      <c r="MXY300" s="163"/>
      <c r="MXZ300" s="579"/>
      <c r="MYA300" s="581"/>
      <c r="MYB300" s="163"/>
      <c r="MYC300" s="163"/>
      <c r="MYD300" s="579"/>
      <c r="MYE300" s="581"/>
      <c r="MYF300" s="163"/>
      <c r="MYG300" s="163"/>
      <c r="MYH300" s="579"/>
      <c r="MYI300" s="581"/>
      <c r="MYJ300" s="163"/>
      <c r="MYK300" s="163"/>
      <c r="MYL300" s="579"/>
      <c r="MYM300" s="581"/>
      <c r="MYN300" s="163"/>
      <c r="MYO300" s="163"/>
      <c r="MYP300" s="579"/>
      <c r="MYQ300" s="581"/>
      <c r="MYR300" s="163"/>
      <c r="MYS300" s="163"/>
      <c r="MYT300" s="579"/>
      <c r="MYU300" s="581"/>
      <c r="MYV300" s="163"/>
      <c r="MYW300" s="163"/>
      <c r="MYX300" s="579"/>
      <c r="MYY300" s="581"/>
      <c r="MYZ300" s="163"/>
      <c r="MZA300" s="163"/>
      <c r="MZB300" s="579"/>
      <c r="MZC300" s="581"/>
      <c r="MZD300" s="163"/>
      <c r="MZE300" s="163"/>
      <c r="MZF300" s="579"/>
      <c r="MZG300" s="581"/>
      <c r="MZH300" s="163"/>
      <c r="MZI300" s="163"/>
      <c r="MZJ300" s="579"/>
      <c r="MZK300" s="581"/>
      <c r="MZL300" s="163"/>
      <c r="MZM300" s="163"/>
      <c r="MZN300" s="579"/>
      <c r="MZO300" s="581"/>
      <c r="MZP300" s="163"/>
      <c r="MZQ300" s="163"/>
      <c r="MZR300" s="579"/>
      <c r="MZS300" s="581"/>
      <c r="MZT300" s="163"/>
      <c r="MZU300" s="163"/>
      <c r="MZV300" s="579"/>
      <c r="MZW300" s="581"/>
      <c r="MZX300" s="163"/>
      <c r="MZY300" s="163"/>
      <c r="MZZ300" s="579"/>
      <c r="NAA300" s="581"/>
      <c r="NAB300" s="163"/>
      <c r="NAC300" s="163"/>
      <c r="NAD300" s="579"/>
      <c r="NAE300" s="581"/>
      <c r="NAF300" s="163"/>
      <c r="NAG300" s="163"/>
      <c r="NAH300" s="579"/>
      <c r="NAI300" s="581"/>
      <c r="NAJ300" s="163"/>
      <c r="NAK300" s="163"/>
      <c r="NAL300" s="579"/>
      <c r="NAM300" s="581"/>
      <c r="NAN300" s="163"/>
      <c r="NAO300" s="163"/>
      <c r="NAP300" s="579"/>
      <c r="NAQ300" s="581"/>
      <c r="NAR300" s="163"/>
      <c r="NAS300" s="163"/>
      <c r="NAT300" s="579"/>
      <c r="NAU300" s="581"/>
      <c r="NAV300" s="163"/>
      <c r="NAW300" s="163"/>
      <c r="NAX300" s="579"/>
      <c r="NAY300" s="581"/>
      <c r="NAZ300" s="163"/>
      <c r="NBA300" s="163"/>
      <c r="NBB300" s="579"/>
      <c r="NBC300" s="581"/>
      <c r="NBD300" s="163"/>
      <c r="NBE300" s="163"/>
      <c r="NBF300" s="579"/>
      <c r="NBG300" s="581"/>
      <c r="NBH300" s="163"/>
      <c r="NBI300" s="163"/>
      <c r="NBJ300" s="579"/>
      <c r="NBK300" s="581"/>
      <c r="NBL300" s="163"/>
      <c r="NBM300" s="163"/>
      <c r="NBN300" s="579"/>
      <c r="NBO300" s="581"/>
      <c r="NBP300" s="163"/>
      <c r="NBQ300" s="163"/>
      <c r="NBR300" s="579"/>
      <c r="NBS300" s="581"/>
      <c r="NBT300" s="163"/>
      <c r="NBU300" s="163"/>
      <c r="NBV300" s="579"/>
      <c r="NBW300" s="581"/>
      <c r="NBX300" s="163"/>
      <c r="NBY300" s="163"/>
      <c r="NBZ300" s="579"/>
      <c r="NCA300" s="581"/>
      <c r="NCB300" s="163"/>
      <c r="NCC300" s="163"/>
      <c r="NCD300" s="579"/>
      <c r="NCE300" s="581"/>
      <c r="NCF300" s="163"/>
      <c r="NCG300" s="163"/>
      <c r="NCH300" s="579"/>
      <c r="NCI300" s="581"/>
      <c r="NCJ300" s="163"/>
      <c r="NCK300" s="163"/>
      <c r="NCL300" s="579"/>
      <c r="NCM300" s="581"/>
      <c r="NCN300" s="163"/>
      <c r="NCO300" s="163"/>
      <c r="NCP300" s="579"/>
      <c r="NCQ300" s="581"/>
      <c r="NCR300" s="163"/>
      <c r="NCS300" s="163"/>
      <c r="NCT300" s="579"/>
      <c r="NCU300" s="581"/>
      <c r="NCV300" s="163"/>
      <c r="NCW300" s="163"/>
      <c r="NCX300" s="579"/>
      <c r="NCY300" s="581"/>
      <c r="NCZ300" s="163"/>
      <c r="NDA300" s="163"/>
      <c r="NDB300" s="579"/>
      <c r="NDC300" s="581"/>
      <c r="NDD300" s="163"/>
      <c r="NDE300" s="163"/>
      <c r="NDF300" s="579"/>
      <c r="NDG300" s="581"/>
      <c r="NDH300" s="163"/>
      <c r="NDI300" s="163"/>
      <c r="NDJ300" s="579"/>
      <c r="NDK300" s="581"/>
      <c r="NDL300" s="163"/>
      <c r="NDM300" s="163"/>
      <c r="NDN300" s="579"/>
      <c r="NDO300" s="581"/>
      <c r="NDP300" s="163"/>
      <c r="NDQ300" s="163"/>
      <c r="NDR300" s="579"/>
      <c r="NDS300" s="581"/>
      <c r="NDT300" s="163"/>
      <c r="NDU300" s="163"/>
      <c r="NDV300" s="579"/>
      <c r="NDW300" s="581"/>
      <c r="NDX300" s="163"/>
      <c r="NDY300" s="163"/>
      <c r="NDZ300" s="579"/>
      <c r="NEA300" s="581"/>
      <c r="NEB300" s="163"/>
      <c r="NEC300" s="163"/>
      <c r="NED300" s="579"/>
      <c r="NEE300" s="581"/>
      <c r="NEF300" s="163"/>
      <c r="NEG300" s="163"/>
      <c r="NEH300" s="579"/>
      <c r="NEI300" s="581"/>
      <c r="NEJ300" s="163"/>
      <c r="NEK300" s="163"/>
      <c r="NEL300" s="579"/>
      <c r="NEM300" s="581"/>
      <c r="NEN300" s="163"/>
      <c r="NEO300" s="163"/>
      <c r="NEP300" s="579"/>
      <c r="NEQ300" s="581"/>
      <c r="NER300" s="163"/>
      <c r="NES300" s="163"/>
      <c r="NET300" s="579"/>
      <c r="NEU300" s="581"/>
      <c r="NEV300" s="163"/>
      <c r="NEW300" s="163"/>
      <c r="NEX300" s="579"/>
      <c r="NEY300" s="581"/>
      <c r="NEZ300" s="163"/>
      <c r="NFA300" s="163"/>
      <c r="NFB300" s="579"/>
      <c r="NFC300" s="581"/>
      <c r="NFD300" s="163"/>
      <c r="NFE300" s="163"/>
      <c r="NFF300" s="579"/>
      <c r="NFG300" s="581"/>
      <c r="NFH300" s="163"/>
      <c r="NFI300" s="163"/>
      <c r="NFJ300" s="579"/>
      <c r="NFK300" s="581"/>
      <c r="NFL300" s="163"/>
      <c r="NFM300" s="163"/>
      <c r="NFN300" s="579"/>
      <c r="NFO300" s="581"/>
      <c r="NFP300" s="163"/>
      <c r="NFQ300" s="163"/>
      <c r="NFR300" s="579"/>
      <c r="NFS300" s="581"/>
      <c r="NFT300" s="163"/>
      <c r="NFU300" s="163"/>
      <c r="NFV300" s="579"/>
      <c r="NFW300" s="581"/>
      <c r="NFX300" s="163"/>
      <c r="NFY300" s="163"/>
      <c r="NFZ300" s="579"/>
      <c r="NGA300" s="581"/>
      <c r="NGB300" s="163"/>
      <c r="NGC300" s="163"/>
      <c r="NGD300" s="579"/>
      <c r="NGE300" s="581"/>
      <c r="NGF300" s="163"/>
      <c r="NGG300" s="163"/>
      <c r="NGH300" s="579"/>
      <c r="NGI300" s="581"/>
      <c r="NGJ300" s="163"/>
      <c r="NGK300" s="163"/>
      <c r="NGL300" s="579"/>
      <c r="NGM300" s="581"/>
      <c r="NGN300" s="163"/>
      <c r="NGO300" s="163"/>
      <c r="NGP300" s="579"/>
      <c r="NGQ300" s="581"/>
      <c r="NGR300" s="163"/>
      <c r="NGS300" s="163"/>
      <c r="NGT300" s="579"/>
      <c r="NGU300" s="581"/>
      <c r="NGV300" s="163"/>
      <c r="NGW300" s="163"/>
      <c r="NGX300" s="579"/>
      <c r="NGY300" s="581"/>
      <c r="NGZ300" s="163"/>
      <c r="NHA300" s="163"/>
      <c r="NHB300" s="579"/>
      <c r="NHC300" s="581"/>
      <c r="NHD300" s="163"/>
      <c r="NHE300" s="163"/>
      <c r="NHF300" s="579"/>
      <c r="NHG300" s="581"/>
      <c r="NHH300" s="163"/>
      <c r="NHI300" s="163"/>
      <c r="NHJ300" s="579"/>
      <c r="NHK300" s="581"/>
      <c r="NHL300" s="163"/>
      <c r="NHM300" s="163"/>
      <c r="NHN300" s="579"/>
      <c r="NHO300" s="581"/>
      <c r="NHP300" s="163"/>
      <c r="NHQ300" s="163"/>
      <c r="NHR300" s="579"/>
      <c r="NHS300" s="581"/>
      <c r="NHT300" s="163"/>
      <c r="NHU300" s="163"/>
      <c r="NHV300" s="579"/>
      <c r="NHW300" s="581"/>
      <c r="NHX300" s="163"/>
      <c r="NHY300" s="163"/>
      <c r="NHZ300" s="579"/>
      <c r="NIA300" s="581"/>
      <c r="NIB300" s="163"/>
      <c r="NIC300" s="163"/>
      <c r="NID300" s="579"/>
      <c r="NIE300" s="581"/>
      <c r="NIF300" s="163"/>
      <c r="NIG300" s="163"/>
      <c r="NIH300" s="579"/>
      <c r="NII300" s="581"/>
      <c r="NIJ300" s="163"/>
      <c r="NIK300" s="163"/>
      <c r="NIL300" s="579"/>
      <c r="NIM300" s="581"/>
      <c r="NIN300" s="163"/>
      <c r="NIO300" s="163"/>
      <c r="NIP300" s="579"/>
      <c r="NIQ300" s="581"/>
      <c r="NIR300" s="163"/>
      <c r="NIS300" s="163"/>
      <c r="NIT300" s="579"/>
      <c r="NIU300" s="581"/>
      <c r="NIV300" s="163"/>
      <c r="NIW300" s="163"/>
      <c r="NIX300" s="579"/>
      <c r="NIY300" s="581"/>
      <c r="NIZ300" s="163"/>
      <c r="NJA300" s="163"/>
      <c r="NJB300" s="579"/>
      <c r="NJC300" s="581"/>
      <c r="NJD300" s="163"/>
      <c r="NJE300" s="163"/>
      <c r="NJF300" s="579"/>
      <c r="NJG300" s="581"/>
      <c r="NJH300" s="163"/>
      <c r="NJI300" s="163"/>
      <c r="NJJ300" s="579"/>
      <c r="NJK300" s="581"/>
      <c r="NJL300" s="163"/>
      <c r="NJM300" s="163"/>
      <c r="NJN300" s="579"/>
      <c r="NJO300" s="581"/>
      <c r="NJP300" s="163"/>
      <c r="NJQ300" s="163"/>
      <c r="NJR300" s="579"/>
      <c r="NJS300" s="581"/>
      <c r="NJT300" s="163"/>
      <c r="NJU300" s="163"/>
      <c r="NJV300" s="579"/>
      <c r="NJW300" s="581"/>
      <c r="NJX300" s="163"/>
      <c r="NJY300" s="163"/>
      <c r="NJZ300" s="579"/>
      <c r="NKA300" s="581"/>
      <c r="NKB300" s="163"/>
      <c r="NKC300" s="163"/>
      <c r="NKD300" s="579"/>
      <c r="NKE300" s="581"/>
      <c r="NKF300" s="163"/>
      <c r="NKG300" s="163"/>
      <c r="NKH300" s="579"/>
      <c r="NKI300" s="581"/>
      <c r="NKJ300" s="163"/>
      <c r="NKK300" s="163"/>
      <c r="NKL300" s="579"/>
      <c r="NKM300" s="581"/>
      <c r="NKN300" s="163"/>
      <c r="NKO300" s="163"/>
      <c r="NKP300" s="579"/>
      <c r="NKQ300" s="581"/>
      <c r="NKR300" s="163"/>
      <c r="NKS300" s="163"/>
      <c r="NKT300" s="579"/>
      <c r="NKU300" s="581"/>
      <c r="NKV300" s="163"/>
      <c r="NKW300" s="163"/>
      <c r="NKX300" s="579"/>
      <c r="NKY300" s="581"/>
      <c r="NKZ300" s="163"/>
      <c r="NLA300" s="163"/>
      <c r="NLB300" s="579"/>
      <c r="NLC300" s="581"/>
      <c r="NLD300" s="163"/>
      <c r="NLE300" s="163"/>
      <c r="NLF300" s="579"/>
      <c r="NLG300" s="581"/>
      <c r="NLH300" s="163"/>
      <c r="NLI300" s="163"/>
      <c r="NLJ300" s="579"/>
      <c r="NLK300" s="581"/>
      <c r="NLL300" s="163"/>
      <c r="NLM300" s="163"/>
      <c r="NLN300" s="579"/>
      <c r="NLO300" s="581"/>
      <c r="NLP300" s="163"/>
      <c r="NLQ300" s="163"/>
      <c r="NLR300" s="579"/>
      <c r="NLS300" s="581"/>
      <c r="NLT300" s="163"/>
      <c r="NLU300" s="163"/>
      <c r="NLV300" s="579"/>
      <c r="NLW300" s="581"/>
      <c r="NLX300" s="163"/>
      <c r="NLY300" s="163"/>
      <c r="NLZ300" s="579"/>
      <c r="NMA300" s="581"/>
      <c r="NMB300" s="163"/>
      <c r="NMC300" s="163"/>
      <c r="NMD300" s="579"/>
      <c r="NME300" s="581"/>
      <c r="NMF300" s="163"/>
      <c r="NMG300" s="163"/>
      <c r="NMH300" s="579"/>
      <c r="NMI300" s="581"/>
      <c r="NMJ300" s="163"/>
      <c r="NMK300" s="163"/>
      <c r="NML300" s="579"/>
      <c r="NMM300" s="581"/>
      <c r="NMN300" s="163"/>
      <c r="NMO300" s="163"/>
      <c r="NMP300" s="579"/>
      <c r="NMQ300" s="581"/>
      <c r="NMR300" s="163"/>
      <c r="NMS300" s="163"/>
      <c r="NMT300" s="579"/>
      <c r="NMU300" s="581"/>
      <c r="NMV300" s="163"/>
      <c r="NMW300" s="163"/>
      <c r="NMX300" s="579"/>
      <c r="NMY300" s="581"/>
      <c r="NMZ300" s="163"/>
      <c r="NNA300" s="163"/>
      <c r="NNB300" s="579"/>
      <c r="NNC300" s="581"/>
      <c r="NND300" s="163"/>
      <c r="NNE300" s="163"/>
      <c r="NNF300" s="579"/>
      <c r="NNG300" s="581"/>
      <c r="NNH300" s="163"/>
      <c r="NNI300" s="163"/>
      <c r="NNJ300" s="579"/>
      <c r="NNK300" s="581"/>
      <c r="NNL300" s="163"/>
      <c r="NNM300" s="163"/>
      <c r="NNN300" s="579"/>
      <c r="NNO300" s="581"/>
      <c r="NNP300" s="163"/>
      <c r="NNQ300" s="163"/>
      <c r="NNR300" s="579"/>
      <c r="NNS300" s="581"/>
      <c r="NNT300" s="163"/>
      <c r="NNU300" s="163"/>
      <c r="NNV300" s="579"/>
      <c r="NNW300" s="581"/>
      <c r="NNX300" s="163"/>
      <c r="NNY300" s="163"/>
      <c r="NNZ300" s="579"/>
      <c r="NOA300" s="581"/>
      <c r="NOB300" s="163"/>
      <c r="NOC300" s="163"/>
      <c r="NOD300" s="579"/>
      <c r="NOE300" s="581"/>
      <c r="NOF300" s="163"/>
      <c r="NOG300" s="163"/>
      <c r="NOH300" s="579"/>
      <c r="NOI300" s="581"/>
      <c r="NOJ300" s="163"/>
      <c r="NOK300" s="163"/>
      <c r="NOL300" s="579"/>
      <c r="NOM300" s="581"/>
      <c r="NON300" s="163"/>
      <c r="NOO300" s="163"/>
      <c r="NOP300" s="579"/>
      <c r="NOQ300" s="581"/>
      <c r="NOR300" s="163"/>
      <c r="NOS300" s="163"/>
      <c r="NOT300" s="579"/>
      <c r="NOU300" s="581"/>
      <c r="NOV300" s="163"/>
      <c r="NOW300" s="163"/>
      <c r="NOX300" s="579"/>
      <c r="NOY300" s="581"/>
      <c r="NOZ300" s="163"/>
      <c r="NPA300" s="163"/>
      <c r="NPB300" s="579"/>
      <c r="NPC300" s="581"/>
      <c r="NPD300" s="163"/>
      <c r="NPE300" s="163"/>
      <c r="NPF300" s="579"/>
      <c r="NPG300" s="581"/>
      <c r="NPH300" s="163"/>
      <c r="NPI300" s="163"/>
      <c r="NPJ300" s="579"/>
      <c r="NPK300" s="581"/>
      <c r="NPL300" s="163"/>
      <c r="NPM300" s="163"/>
      <c r="NPN300" s="579"/>
      <c r="NPO300" s="581"/>
      <c r="NPP300" s="163"/>
      <c r="NPQ300" s="163"/>
      <c r="NPR300" s="579"/>
      <c r="NPS300" s="581"/>
      <c r="NPT300" s="163"/>
      <c r="NPU300" s="163"/>
      <c r="NPV300" s="579"/>
      <c r="NPW300" s="581"/>
      <c r="NPX300" s="163"/>
      <c r="NPY300" s="163"/>
      <c r="NPZ300" s="579"/>
      <c r="NQA300" s="581"/>
      <c r="NQB300" s="163"/>
      <c r="NQC300" s="163"/>
      <c r="NQD300" s="579"/>
      <c r="NQE300" s="581"/>
      <c r="NQF300" s="163"/>
      <c r="NQG300" s="163"/>
      <c r="NQH300" s="579"/>
      <c r="NQI300" s="581"/>
      <c r="NQJ300" s="163"/>
      <c r="NQK300" s="163"/>
      <c r="NQL300" s="579"/>
      <c r="NQM300" s="581"/>
      <c r="NQN300" s="163"/>
      <c r="NQO300" s="163"/>
      <c r="NQP300" s="579"/>
      <c r="NQQ300" s="581"/>
      <c r="NQR300" s="163"/>
      <c r="NQS300" s="163"/>
      <c r="NQT300" s="579"/>
      <c r="NQU300" s="581"/>
      <c r="NQV300" s="163"/>
      <c r="NQW300" s="163"/>
      <c r="NQX300" s="579"/>
      <c r="NQY300" s="581"/>
      <c r="NQZ300" s="163"/>
      <c r="NRA300" s="163"/>
      <c r="NRB300" s="579"/>
      <c r="NRC300" s="581"/>
      <c r="NRD300" s="163"/>
      <c r="NRE300" s="163"/>
      <c r="NRF300" s="579"/>
      <c r="NRG300" s="581"/>
      <c r="NRH300" s="163"/>
      <c r="NRI300" s="163"/>
      <c r="NRJ300" s="579"/>
      <c r="NRK300" s="581"/>
      <c r="NRL300" s="163"/>
      <c r="NRM300" s="163"/>
      <c r="NRN300" s="579"/>
      <c r="NRO300" s="581"/>
      <c r="NRP300" s="163"/>
      <c r="NRQ300" s="163"/>
      <c r="NRR300" s="579"/>
      <c r="NRS300" s="581"/>
      <c r="NRT300" s="163"/>
      <c r="NRU300" s="163"/>
      <c r="NRV300" s="579"/>
      <c r="NRW300" s="581"/>
      <c r="NRX300" s="163"/>
      <c r="NRY300" s="163"/>
      <c r="NRZ300" s="579"/>
      <c r="NSA300" s="581"/>
      <c r="NSB300" s="163"/>
      <c r="NSC300" s="163"/>
      <c r="NSD300" s="579"/>
      <c r="NSE300" s="581"/>
      <c r="NSF300" s="163"/>
      <c r="NSG300" s="163"/>
      <c r="NSH300" s="579"/>
      <c r="NSI300" s="581"/>
      <c r="NSJ300" s="163"/>
      <c r="NSK300" s="163"/>
      <c r="NSL300" s="579"/>
      <c r="NSM300" s="581"/>
      <c r="NSN300" s="163"/>
      <c r="NSO300" s="163"/>
      <c r="NSP300" s="579"/>
      <c r="NSQ300" s="581"/>
      <c r="NSR300" s="163"/>
      <c r="NSS300" s="163"/>
      <c r="NST300" s="579"/>
      <c r="NSU300" s="581"/>
      <c r="NSV300" s="163"/>
      <c r="NSW300" s="163"/>
      <c r="NSX300" s="579"/>
      <c r="NSY300" s="581"/>
      <c r="NSZ300" s="163"/>
      <c r="NTA300" s="163"/>
      <c r="NTB300" s="579"/>
      <c r="NTC300" s="581"/>
      <c r="NTD300" s="163"/>
      <c r="NTE300" s="163"/>
      <c r="NTF300" s="579"/>
      <c r="NTG300" s="581"/>
      <c r="NTH300" s="163"/>
      <c r="NTI300" s="163"/>
      <c r="NTJ300" s="579"/>
      <c r="NTK300" s="581"/>
      <c r="NTL300" s="163"/>
      <c r="NTM300" s="163"/>
      <c r="NTN300" s="579"/>
      <c r="NTO300" s="581"/>
      <c r="NTP300" s="163"/>
      <c r="NTQ300" s="163"/>
      <c r="NTR300" s="579"/>
      <c r="NTS300" s="581"/>
      <c r="NTT300" s="163"/>
      <c r="NTU300" s="163"/>
      <c r="NTV300" s="579"/>
      <c r="NTW300" s="581"/>
      <c r="NTX300" s="163"/>
      <c r="NTY300" s="163"/>
      <c r="NTZ300" s="579"/>
      <c r="NUA300" s="581"/>
      <c r="NUB300" s="163"/>
      <c r="NUC300" s="163"/>
      <c r="NUD300" s="579"/>
      <c r="NUE300" s="581"/>
      <c r="NUF300" s="163"/>
      <c r="NUG300" s="163"/>
      <c r="NUH300" s="579"/>
      <c r="NUI300" s="581"/>
      <c r="NUJ300" s="163"/>
      <c r="NUK300" s="163"/>
      <c r="NUL300" s="579"/>
      <c r="NUM300" s="581"/>
      <c r="NUN300" s="163"/>
      <c r="NUO300" s="163"/>
      <c r="NUP300" s="579"/>
      <c r="NUQ300" s="581"/>
      <c r="NUR300" s="163"/>
      <c r="NUS300" s="163"/>
      <c r="NUT300" s="579"/>
      <c r="NUU300" s="581"/>
      <c r="NUV300" s="163"/>
      <c r="NUW300" s="163"/>
      <c r="NUX300" s="579"/>
      <c r="NUY300" s="581"/>
      <c r="NUZ300" s="163"/>
      <c r="NVA300" s="163"/>
      <c r="NVB300" s="579"/>
      <c r="NVC300" s="581"/>
      <c r="NVD300" s="163"/>
      <c r="NVE300" s="163"/>
      <c r="NVF300" s="579"/>
      <c r="NVG300" s="581"/>
      <c r="NVH300" s="163"/>
      <c r="NVI300" s="163"/>
      <c r="NVJ300" s="579"/>
      <c r="NVK300" s="581"/>
      <c r="NVL300" s="163"/>
      <c r="NVM300" s="163"/>
      <c r="NVN300" s="579"/>
      <c r="NVO300" s="581"/>
      <c r="NVP300" s="163"/>
      <c r="NVQ300" s="163"/>
      <c r="NVR300" s="579"/>
      <c r="NVS300" s="581"/>
      <c r="NVT300" s="163"/>
      <c r="NVU300" s="163"/>
      <c r="NVV300" s="579"/>
      <c r="NVW300" s="581"/>
      <c r="NVX300" s="163"/>
      <c r="NVY300" s="163"/>
      <c r="NVZ300" s="579"/>
      <c r="NWA300" s="581"/>
      <c r="NWB300" s="163"/>
      <c r="NWC300" s="163"/>
      <c r="NWD300" s="579"/>
      <c r="NWE300" s="581"/>
      <c r="NWF300" s="163"/>
      <c r="NWG300" s="163"/>
      <c r="NWH300" s="579"/>
      <c r="NWI300" s="581"/>
      <c r="NWJ300" s="163"/>
      <c r="NWK300" s="163"/>
      <c r="NWL300" s="579"/>
      <c r="NWM300" s="581"/>
      <c r="NWN300" s="163"/>
      <c r="NWO300" s="163"/>
      <c r="NWP300" s="579"/>
      <c r="NWQ300" s="581"/>
      <c r="NWR300" s="163"/>
      <c r="NWS300" s="163"/>
      <c r="NWT300" s="579"/>
      <c r="NWU300" s="581"/>
      <c r="NWV300" s="163"/>
      <c r="NWW300" s="163"/>
      <c r="NWX300" s="579"/>
      <c r="NWY300" s="581"/>
      <c r="NWZ300" s="163"/>
      <c r="NXA300" s="163"/>
      <c r="NXB300" s="579"/>
      <c r="NXC300" s="581"/>
      <c r="NXD300" s="163"/>
      <c r="NXE300" s="163"/>
      <c r="NXF300" s="579"/>
      <c r="NXG300" s="581"/>
      <c r="NXH300" s="163"/>
      <c r="NXI300" s="163"/>
      <c r="NXJ300" s="579"/>
      <c r="NXK300" s="581"/>
      <c r="NXL300" s="163"/>
      <c r="NXM300" s="163"/>
      <c r="NXN300" s="579"/>
      <c r="NXO300" s="581"/>
      <c r="NXP300" s="163"/>
      <c r="NXQ300" s="163"/>
      <c r="NXR300" s="579"/>
      <c r="NXS300" s="581"/>
      <c r="NXT300" s="163"/>
      <c r="NXU300" s="163"/>
      <c r="NXV300" s="579"/>
      <c r="NXW300" s="581"/>
      <c r="NXX300" s="163"/>
      <c r="NXY300" s="163"/>
      <c r="NXZ300" s="579"/>
      <c r="NYA300" s="581"/>
      <c r="NYB300" s="163"/>
      <c r="NYC300" s="163"/>
      <c r="NYD300" s="579"/>
      <c r="NYE300" s="581"/>
      <c r="NYF300" s="163"/>
      <c r="NYG300" s="163"/>
      <c r="NYH300" s="579"/>
      <c r="NYI300" s="581"/>
      <c r="NYJ300" s="163"/>
      <c r="NYK300" s="163"/>
      <c r="NYL300" s="579"/>
      <c r="NYM300" s="581"/>
      <c r="NYN300" s="163"/>
      <c r="NYO300" s="163"/>
      <c r="NYP300" s="579"/>
      <c r="NYQ300" s="581"/>
      <c r="NYR300" s="163"/>
      <c r="NYS300" s="163"/>
      <c r="NYT300" s="579"/>
      <c r="NYU300" s="581"/>
      <c r="NYV300" s="163"/>
      <c r="NYW300" s="163"/>
      <c r="NYX300" s="579"/>
      <c r="NYY300" s="581"/>
      <c r="NYZ300" s="163"/>
      <c r="NZA300" s="163"/>
      <c r="NZB300" s="579"/>
      <c r="NZC300" s="581"/>
      <c r="NZD300" s="163"/>
      <c r="NZE300" s="163"/>
      <c r="NZF300" s="579"/>
      <c r="NZG300" s="581"/>
      <c r="NZH300" s="163"/>
      <c r="NZI300" s="163"/>
      <c r="NZJ300" s="579"/>
      <c r="NZK300" s="581"/>
      <c r="NZL300" s="163"/>
      <c r="NZM300" s="163"/>
      <c r="NZN300" s="579"/>
      <c r="NZO300" s="581"/>
      <c r="NZP300" s="163"/>
      <c r="NZQ300" s="163"/>
      <c r="NZR300" s="579"/>
      <c r="NZS300" s="581"/>
      <c r="NZT300" s="163"/>
      <c r="NZU300" s="163"/>
      <c r="NZV300" s="579"/>
      <c r="NZW300" s="581"/>
      <c r="NZX300" s="163"/>
      <c r="NZY300" s="163"/>
      <c r="NZZ300" s="579"/>
      <c r="OAA300" s="581"/>
      <c r="OAB300" s="163"/>
      <c r="OAC300" s="163"/>
      <c r="OAD300" s="579"/>
      <c r="OAE300" s="581"/>
      <c r="OAF300" s="163"/>
      <c r="OAG300" s="163"/>
      <c r="OAH300" s="579"/>
      <c r="OAI300" s="581"/>
      <c r="OAJ300" s="163"/>
      <c r="OAK300" s="163"/>
      <c r="OAL300" s="579"/>
      <c r="OAM300" s="581"/>
      <c r="OAN300" s="163"/>
      <c r="OAO300" s="163"/>
      <c r="OAP300" s="579"/>
      <c r="OAQ300" s="581"/>
      <c r="OAR300" s="163"/>
      <c r="OAS300" s="163"/>
      <c r="OAT300" s="579"/>
      <c r="OAU300" s="581"/>
      <c r="OAV300" s="163"/>
      <c r="OAW300" s="163"/>
      <c r="OAX300" s="579"/>
      <c r="OAY300" s="581"/>
      <c r="OAZ300" s="163"/>
      <c r="OBA300" s="163"/>
      <c r="OBB300" s="579"/>
      <c r="OBC300" s="581"/>
      <c r="OBD300" s="163"/>
      <c r="OBE300" s="163"/>
      <c r="OBF300" s="579"/>
      <c r="OBG300" s="581"/>
      <c r="OBH300" s="163"/>
      <c r="OBI300" s="163"/>
      <c r="OBJ300" s="579"/>
      <c r="OBK300" s="581"/>
      <c r="OBL300" s="163"/>
      <c r="OBM300" s="163"/>
      <c r="OBN300" s="579"/>
      <c r="OBO300" s="581"/>
      <c r="OBP300" s="163"/>
      <c r="OBQ300" s="163"/>
      <c r="OBR300" s="579"/>
      <c r="OBS300" s="581"/>
      <c r="OBT300" s="163"/>
      <c r="OBU300" s="163"/>
      <c r="OBV300" s="579"/>
      <c r="OBW300" s="581"/>
      <c r="OBX300" s="163"/>
      <c r="OBY300" s="163"/>
      <c r="OBZ300" s="579"/>
      <c r="OCA300" s="581"/>
      <c r="OCB300" s="163"/>
      <c r="OCC300" s="163"/>
      <c r="OCD300" s="579"/>
      <c r="OCE300" s="581"/>
      <c r="OCF300" s="163"/>
      <c r="OCG300" s="163"/>
      <c r="OCH300" s="579"/>
      <c r="OCI300" s="581"/>
      <c r="OCJ300" s="163"/>
      <c r="OCK300" s="163"/>
      <c r="OCL300" s="579"/>
      <c r="OCM300" s="581"/>
      <c r="OCN300" s="163"/>
      <c r="OCO300" s="163"/>
      <c r="OCP300" s="579"/>
      <c r="OCQ300" s="581"/>
      <c r="OCR300" s="163"/>
      <c r="OCS300" s="163"/>
      <c r="OCT300" s="579"/>
      <c r="OCU300" s="581"/>
      <c r="OCV300" s="163"/>
      <c r="OCW300" s="163"/>
      <c r="OCX300" s="579"/>
      <c r="OCY300" s="581"/>
      <c r="OCZ300" s="163"/>
      <c r="ODA300" s="163"/>
      <c r="ODB300" s="579"/>
      <c r="ODC300" s="581"/>
      <c r="ODD300" s="163"/>
      <c r="ODE300" s="163"/>
      <c r="ODF300" s="579"/>
      <c r="ODG300" s="581"/>
      <c r="ODH300" s="163"/>
      <c r="ODI300" s="163"/>
      <c r="ODJ300" s="579"/>
      <c r="ODK300" s="581"/>
      <c r="ODL300" s="163"/>
      <c r="ODM300" s="163"/>
      <c r="ODN300" s="579"/>
      <c r="ODO300" s="581"/>
      <c r="ODP300" s="163"/>
      <c r="ODQ300" s="163"/>
      <c r="ODR300" s="579"/>
      <c r="ODS300" s="581"/>
      <c r="ODT300" s="163"/>
      <c r="ODU300" s="163"/>
      <c r="ODV300" s="579"/>
      <c r="ODW300" s="581"/>
      <c r="ODX300" s="163"/>
      <c r="ODY300" s="163"/>
      <c r="ODZ300" s="579"/>
      <c r="OEA300" s="581"/>
      <c r="OEB300" s="163"/>
      <c r="OEC300" s="163"/>
      <c r="OED300" s="579"/>
      <c r="OEE300" s="581"/>
      <c r="OEF300" s="163"/>
      <c r="OEG300" s="163"/>
      <c r="OEH300" s="579"/>
      <c r="OEI300" s="581"/>
      <c r="OEJ300" s="163"/>
      <c r="OEK300" s="163"/>
      <c r="OEL300" s="579"/>
      <c r="OEM300" s="581"/>
      <c r="OEN300" s="163"/>
      <c r="OEO300" s="163"/>
      <c r="OEP300" s="579"/>
      <c r="OEQ300" s="581"/>
      <c r="OER300" s="163"/>
      <c r="OES300" s="163"/>
      <c r="OET300" s="579"/>
      <c r="OEU300" s="581"/>
      <c r="OEV300" s="163"/>
      <c r="OEW300" s="163"/>
      <c r="OEX300" s="579"/>
      <c r="OEY300" s="581"/>
      <c r="OEZ300" s="163"/>
      <c r="OFA300" s="163"/>
      <c r="OFB300" s="579"/>
      <c r="OFC300" s="581"/>
      <c r="OFD300" s="163"/>
      <c r="OFE300" s="163"/>
      <c r="OFF300" s="579"/>
      <c r="OFG300" s="581"/>
      <c r="OFH300" s="163"/>
      <c r="OFI300" s="163"/>
      <c r="OFJ300" s="579"/>
      <c r="OFK300" s="581"/>
      <c r="OFL300" s="163"/>
      <c r="OFM300" s="163"/>
      <c r="OFN300" s="579"/>
      <c r="OFO300" s="581"/>
      <c r="OFP300" s="163"/>
      <c r="OFQ300" s="163"/>
      <c r="OFR300" s="579"/>
      <c r="OFS300" s="581"/>
      <c r="OFT300" s="163"/>
      <c r="OFU300" s="163"/>
      <c r="OFV300" s="579"/>
      <c r="OFW300" s="581"/>
      <c r="OFX300" s="163"/>
      <c r="OFY300" s="163"/>
      <c r="OFZ300" s="579"/>
      <c r="OGA300" s="581"/>
      <c r="OGB300" s="163"/>
      <c r="OGC300" s="163"/>
      <c r="OGD300" s="579"/>
      <c r="OGE300" s="581"/>
      <c r="OGF300" s="163"/>
      <c r="OGG300" s="163"/>
      <c r="OGH300" s="579"/>
      <c r="OGI300" s="581"/>
      <c r="OGJ300" s="163"/>
      <c r="OGK300" s="163"/>
      <c r="OGL300" s="579"/>
      <c r="OGM300" s="581"/>
      <c r="OGN300" s="163"/>
      <c r="OGO300" s="163"/>
      <c r="OGP300" s="579"/>
      <c r="OGQ300" s="581"/>
      <c r="OGR300" s="163"/>
      <c r="OGS300" s="163"/>
      <c r="OGT300" s="579"/>
      <c r="OGU300" s="581"/>
      <c r="OGV300" s="163"/>
      <c r="OGW300" s="163"/>
      <c r="OGX300" s="579"/>
      <c r="OGY300" s="581"/>
      <c r="OGZ300" s="163"/>
      <c r="OHA300" s="163"/>
      <c r="OHB300" s="579"/>
      <c r="OHC300" s="581"/>
      <c r="OHD300" s="163"/>
      <c r="OHE300" s="163"/>
      <c r="OHF300" s="579"/>
      <c r="OHG300" s="581"/>
      <c r="OHH300" s="163"/>
      <c r="OHI300" s="163"/>
      <c r="OHJ300" s="579"/>
      <c r="OHK300" s="581"/>
      <c r="OHL300" s="163"/>
      <c r="OHM300" s="163"/>
      <c r="OHN300" s="579"/>
      <c r="OHO300" s="581"/>
      <c r="OHP300" s="163"/>
      <c r="OHQ300" s="163"/>
      <c r="OHR300" s="579"/>
      <c r="OHS300" s="581"/>
      <c r="OHT300" s="163"/>
      <c r="OHU300" s="163"/>
      <c r="OHV300" s="579"/>
      <c r="OHW300" s="581"/>
      <c r="OHX300" s="163"/>
      <c r="OHY300" s="163"/>
      <c r="OHZ300" s="579"/>
      <c r="OIA300" s="581"/>
      <c r="OIB300" s="163"/>
      <c r="OIC300" s="163"/>
      <c r="OID300" s="579"/>
      <c r="OIE300" s="581"/>
      <c r="OIF300" s="163"/>
      <c r="OIG300" s="163"/>
      <c r="OIH300" s="579"/>
      <c r="OII300" s="581"/>
      <c r="OIJ300" s="163"/>
      <c r="OIK300" s="163"/>
      <c r="OIL300" s="579"/>
      <c r="OIM300" s="581"/>
      <c r="OIN300" s="163"/>
      <c r="OIO300" s="163"/>
      <c r="OIP300" s="579"/>
      <c r="OIQ300" s="581"/>
      <c r="OIR300" s="163"/>
      <c r="OIS300" s="163"/>
      <c r="OIT300" s="579"/>
      <c r="OIU300" s="581"/>
      <c r="OIV300" s="163"/>
      <c r="OIW300" s="163"/>
      <c r="OIX300" s="579"/>
      <c r="OIY300" s="581"/>
      <c r="OIZ300" s="163"/>
      <c r="OJA300" s="163"/>
      <c r="OJB300" s="579"/>
      <c r="OJC300" s="581"/>
      <c r="OJD300" s="163"/>
      <c r="OJE300" s="163"/>
      <c r="OJF300" s="579"/>
      <c r="OJG300" s="581"/>
      <c r="OJH300" s="163"/>
      <c r="OJI300" s="163"/>
      <c r="OJJ300" s="579"/>
      <c r="OJK300" s="581"/>
      <c r="OJL300" s="163"/>
      <c r="OJM300" s="163"/>
      <c r="OJN300" s="579"/>
      <c r="OJO300" s="581"/>
      <c r="OJP300" s="163"/>
      <c r="OJQ300" s="163"/>
      <c r="OJR300" s="579"/>
      <c r="OJS300" s="581"/>
      <c r="OJT300" s="163"/>
      <c r="OJU300" s="163"/>
      <c r="OJV300" s="579"/>
      <c r="OJW300" s="581"/>
      <c r="OJX300" s="163"/>
      <c r="OJY300" s="163"/>
      <c r="OJZ300" s="579"/>
      <c r="OKA300" s="581"/>
      <c r="OKB300" s="163"/>
      <c r="OKC300" s="163"/>
      <c r="OKD300" s="579"/>
      <c r="OKE300" s="581"/>
      <c r="OKF300" s="163"/>
      <c r="OKG300" s="163"/>
      <c r="OKH300" s="579"/>
      <c r="OKI300" s="581"/>
      <c r="OKJ300" s="163"/>
      <c r="OKK300" s="163"/>
      <c r="OKL300" s="579"/>
      <c r="OKM300" s="581"/>
      <c r="OKN300" s="163"/>
      <c r="OKO300" s="163"/>
      <c r="OKP300" s="579"/>
      <c r="OKQ300" s="581"/>
      <c r="OKR300" s="163"/>
      <c r="OKS300" s="163"/>
      <c r="OKT300" s="579"/>
      <c r="OKU300" s="581"/>
      <c r="OKV300" s="163"/>
      <c r="OKW300" s="163"/>
      <c r="OKX300" s="579"/>
      <c r="OKY300" s="581"/>
      <c r="OKZ300" s="163"/>
      <c r="OLA300" s="163"/>
      <c r="OLB300" s="579"/>
      <c r="OLC300" s="581"/>
      <c r="OLD300" s="163"/>
      <c r="OLE300" s="163"/>
      <c r="OLF300" s="579"/>
      <c r="OLG300" s="581"/>
      <c r="OLH300" s="163"/>
      <c r="OLI300" s="163"/>
      <c r="OLJ300" s="579"/>
      <c r="OLK300" s="581"/>
      <c r="OLL300" s="163"/>
      <c r="OLM300" s="163"/>
      <c r="OLN300" s="579"/>
      <c r="OLO300" s="581"/>
      <c r="OLP300" s="163"/>
      <c r="OLQ300" s="163"/>
      <c r="OLR300" s="579"/>
      <c r="OLS300" s="581"/>
      <c r="OLT300" s="163"/>
      <c r="OLU300" s="163"/>
      <c r="OLV300" s="579"/>
      <c r="OLW300" s="581"/>
      <c r="OLX300" s="163"/>
      <c r="OLY300" s="163"/>
      <c r="OLZ300" s="579"/>
      <c r="OMA300" s="581"/>
      <c r="OMB300" s="163"/>
      <c r="OMC300" s="163"/>
      <c r="OMD300" s="579"/>
      <c r="OME300" s="581"/>
      <c r="OMF300" s="163"/>
      <c r="OMG300" s="163"/>
      <c r="OMH300" s="579"/>
      <c r="OMI300" s="581"/>
      <c r="OMJ300" s="163"/>
      <c r="OMK300" s="163"/>
      <c r="OML300" s="579"/>
      <c r="OMM300" s="581"/>
      <c r="OMN300" s="163"/>
      <c r="OMO300" s="163"/>
      <c r="OMP300" s="579"/>
      <c r="OMQ300" s="581"/>
      <c r="OMR300" s="163"/>
      <c r="OMS300" s="163"/>
      <c r="OMT300" s="579"/>
      <c r="OMU300" s="581"/>
      <c r="OMV300" s="163"/>
      <c r="OMW300" s="163"/>
      <c r="OMX300" s="579"/>
      <c r="OMY300" s="581"/>
      <c r="OMZ300" s="163"/>
      <c r="ONA300" s="163"/>
      <c r="ONB300" s="579"/>
      <c r="ONC300" s="581"/>
      <c r="OND300" s="163"/>
      <c r="ONE300" s="163"/>
      <c r="ONF300" s="579"/>
      <c r="ONG300" s="581"/>
      <c r="ONH300" s="163"/>
      <c r="ONI300" s="163"/>
      <c r="ONJ300" s="579"/>
      <c r="ONK300" s="581"/>
      <c r="ONL300" s="163"/>
      <c r="ONM300" s="163"/>
      <c r="ONN300" s="579"/>
      <c r="ONO300" s="581"/>
      <c r="ONP300" s="163"/>
      <c r="ONQ300" s="163"/>
      <c r="ONR300" s="579"/>
      <c r="ONS300" s="581"/>
      <c r="ONT300" s="163"/>
      <c r="ONU300" s="163"/>
      <c r="ONV300" s="579"/>
      <c r="ONW300" s="581"/>
      <c r="ONX300" s="163"/>
      <c r="ONY300" s="163"/>
      <c r="ONZ300" s="579"/>
      <c r="OOA300" s="581"/>
      <c r="OOB300" s="163"/>
      <c r="OOC300" s="163"/>
      <c r="OOD300" s="579"/>
      <c r="OOE300" s="581"/>
      <c r="OOF300" s="163"/>
      <c r="OOG300" s="163"/>
      <c r="OOH300" s="579"/>
      <c r="OOI300" s="581"/>
      <c r="OOJ300" s="163"/>
      <c r="OOK300" s="163"/>
      <c r="OOL300" s="579"/>
      <c r="OOM300" s="581"/>
      <c r="OON300" s="163"/>
      <c r="OOO300" s="163"/>
      <c r="OOP300" s="579"/>
      <c r="OOQ300" s="581"/>
      <c r="OOR300" s="163"/>
      <c r="OOS300" s="163"/>
      <c r="OOT300" s="579"/>
      <c r="OOU300" s="581"/>
      <c r="OOV300" s="163"/>
      <c r="OOW300" s="163"/>
      <c r="OOX300" s="579"/>
      <c r="OOY300" s="581"/>
      <c r="OOZ300" s="163"/>
      <c r="OPA300" s="163"/>
      <c r="OPB300" s="579"/>
      <c r="OPC300" s="581"/>
      <c r="OPD300" s="163"/>
      <c r="OPE300" s="163"/>
      <c r="OPF300" s="579"/>
      <c r="OPG300" s="581"/>
      <c r="OPH300" s="163"/>
      <c r="OPI300" s="163"/>
      <c r="OPJ300" s="579"/>
      <c r="OPK300" s="581"/>
      <c r="OPL300" s="163"/>
      <c r="OPM300" s="163"/>
      <c r="OPN300" s="579"/>
      <c r="OPO300" s="581"/>
      <c r="OPP300" s="163"/>
      <c r="OPQ300" s="163"/>
      <c r="OPR300" s="579"/>
      <c r="OPS300" s="581"/>
      <c r="OPT300" s="163"/>
      <c r="OPU300" s="163"/>
      <c r="OPV300" s="579"/>
      <c r="OPW300" s="581"/>
      <c r="OPX300" s="163"/>
      <c r="OPY300" s="163"/>
      <c r="OPZ300" s="579"/>
      <c r="OQA300" s="581"/>
      <c r="OQB300" s="163"/>
      <c r="OQC300" s="163"/>
      <c r="OQD300" s="579"/>
      <c r="OQE300" s="581"/>
      <c r="OQF300" s="163"/>
      <c r="OQG300" s="163"/>
      <c r="OQH300" s="579"/>
      <c r="OQI300" s="581"/>
      <c r="OQJ300" s="163"/>
      <c r="OQK300" s="163"/>
      <c r="OQL300" s="579"/>
      <c r="OQM300" s="581"/>
      <c r="OQN300" s="163"/>
      <c r="OQO300" s="163"/>
      <c r="OQP300" s="579"/>
      <c r="OQQ300" s="581"/>
      <c r="OQR300" s="163"/>
      <c r="OQS300" s="163"/>
      <c r="OQT300" s="579"/>
      <c r="OQU300" s="581"/>
      <c r="OQV300" s="163"/>
      <c r="OQW300" s="163"/>
      <c r="OQX300" s="579"/>
      <c r="OQY300" s="581"/>
      <c r="OQZ300" s="163"/>
      <c r="ORA300" s="163"/>
      <c r="ORB300" s="579"/>
      <c r="ORC300" s="581"/>
      <c r="ORD300" s="163"/>
      <c r="ORE300" s="163"/>
      <c r="ORF300" s="579"/>
      <c r="ORG300" s="581"/>
      <c r="ORH300" s="163"/>
      <c r="ORI300" s="163"/>
      <c r="ORJ300" s="579"/>
      <c r="ORK300" s="581"/>
      <c r="ORL300" s="163"/>
      <c r="ORM300" s="163"/>
      <c r="ORN300" s="579"/>
      <c r="ORO300" s="581"/>
      <c r="ORP300" s="163"/>
      <c r="ORQ300" s="163"/>
      <c r="ORR300" s="579"/>
      <c r="ORS300" s="581"/>
      <c r="ORT300" s="163"/>
      <c r="ORU300" s="163"/>
      <c r="ORV300" s="579"/>
      <c r="ORW300" s="581"/>
      <c r="ORX300" s="163"/>
      <c r="ORY300" s="163"/>
      <c r="ORZ300" s="579"/>
      <c r="OSA300" s="581"/>
      <c r="OSB300" s="163"/>
      <c r="OSC300" s="163"/>
      <c r="OSD300" s="579"/>
      <c r="OSE300" s="581"/>
      <c r="OSF300" s="163"/>
      <c r="OSG300" s="163"/>
      <c r="OSH300" s="579"/>
      <c r="OSI300" s="581"/>
      <c r="OSJ300" s="163"/>
      <c r="OSK300" s="163"/>
      <c r="OSL300" s="579"/>
      <c r="OSM300" s="581"/>
      <c r="OSN300" s="163"/>
      <c r="OSO300" s="163"/>
      <c r="OSP300" s="579"/>
      <c r="OSQ300" s="581"/>
      <c r="OSR300" s="163"/>
      <c r="OSS300" s="163"/>
      <c r="OST300" s="579"/>
      <c r="OSU300" s="581"/>
      <c r="OSV300" s="163"/>
      <c r="OSW300" s="163"/>
      <c r="OSX300" s="579"/>
      <c r="OSY300" s="581"/>
      <c r="OSZ300" s="163"/>
      <c r="OTA300" s="163"/>
      <c r="OTB300" s="579"/>
      <c r="OTC300" s="581"/>
      <c r="OTD300" s="163"/>
      <c r="OTE300" s="163"/>
      <c r="OTF300" s="579"/>
      <c r="OTG300" s="581"/>
      <c r="OTH300" s="163"/>
      <c r="OTI300" s="163"/>
      <c r="OTJ300" s="579"/>
      <c r="OTK300" s="581"/>
      <c r="OTL300" s="163"/>
      <c r="OTM300" s="163"/>
      <c r="OTN300" s="579"/>
      <c r="OTO300" s="581"/>
      <c r="OTP300" s="163"/>
      <c r="OTQ300" s="163"/>
      <c r="OTR300" s="579"/>
      <c r="OTS300" s="581"/>
      <c r="OTT300" s="163"/>
      <c r="OTU300" s="163"/>
      <c r="OTV300" s="579"/>
      <c r="OTW300" s="581"/>
      <c r="OTX300" s="163"/>
      <c r="OTY300" s="163"/>
      <c r="OTZ300" s="579"/>
      <c r="OUA300" s="581"/>
      <c r="OUB300" s="163"/>
      <c r="OUC300" s="163"/>
      <c r="OUD300" s="579"/>
      <c r="OUE300" s="581"/>
      <c r="OUF300" s="163"/>
      <c r="OUG300" s="163"/>
      <c r="OUH300" s="579"/>
      <c r="OUI300" s="581"/>
      <c r="OUJ300" s="163"/>
      <c r="OUK300" s="163"/>
      <c r="OUL300" s="579"/>
      <c r="OUM300" s="581"/>
      <c r="OUN300" s="163"/>
      <c r="OUO300" s="163"/>
      <c r="OUP300" s="579"/>
      <c r="OUQ300" s="581"/>
      <c r="OUR300" s="163"/>
      <c r="OUS300" s="163"/>
      <c r="OUT300" s="579"/>
      <c r="OUU300" s="581"/>
      <c r="OUV300" s="163"/>
      <c r="OUW300" s="163"/>
      <c r="OUX300" s="579"/>
      <c r="OUY300" s="581"/>
      <c r="OUZ300" s="163"/>
      <c r="OVA300" s="163"/>
      <c r="OVB300" s="579"/>
      <c r="OVC300" s="581"/>
      <c r="OVD300" s="163"/>
      <c r="OVE300" s="163"/>
      <c r="OVF300" s="579"/>
      <c r="OVG300" s="581"/>
      <c r="OVH300" s="163"/>
      <c r="OVI300" s="163"/>
      <c r="OVJ300" s="579"/>
      <c r="OVK300" s="581"/>
      <c r="OVL300" s="163"/>
      <c r="OVM300" s="163"/>
      <c r="OVN300" s="579"/>
      <c r="OVO300" s="581"/>
      <c r="OVP300" s="163"/>
      <c r="OVQ300" s="163"/>
      <c r="OVR300" s="579"/>
      <c r="OVS300" s="581"/>
      <c r="OVT300" s="163"/>
      <c r="OVU300" s="163"/>
      <c r="OVV300" s="579"/>
      <c r="OVW300" s="581"/>
      <c r="OVX300" s="163"/>
      <c r="OVY300" s="163"/>
      <c r="OVZ300" s="579"/>
      <c r="OWA300" s="581"/>
      <c r="OWB300" s="163"/>
      <c r="OWC300" s="163"/>
      <c r="OWD300" s="579"/>
      <c r="OWE300" s="581"/>
      <c r="OWF300" s="163"/>
      <c r="OWG300" s="163"/>
      <c r="OWH300" s="579"/>
      <c r="OWI300" s="581"/>
      <c r="OWJ300" s="163"/>
      <c r="OWK300" s="163"/>
      <c r="OWL300" s="579"/>
      <c r="OWM300" s="581"/>
      <c r="OWN300" s="163"/>
      <c r="OWO300" s="163"/>
      <c r="OWP300" s="579"/>
      <c r="OWQ300" s="581"/>
      <c r="OWR300" s="163"/>
      <c r="OWS300" s="163"/>
      <c r="OWT300" s="579"/>
      <c r="OWU300" s="581"/>
      <c r="OWV300" s="163"/>
      <c r="OWW300" s="163"/>
      <c r="OWX300" s="579"/>
      <c r="OWY300" s="581"/>
      <c r="OWZ300" s="163"/>
      <c r="OXA300" s="163"/>
      <c r="OXB300" s="579"/>
      <c r="OXC300" s="581"/>
      <c r="OXD300" s="163"/>
      <c r="OXE300" s="163"/>
      <c r="OXF300" s="579"/>
      <c r="OXG300" s="581"/>
      <c r="OXH300" s="163"/>
      <c r="OXI300" s="163"/>
      <c r="OXJ300" s="579"/>
      <c r="OXK300" s="581"/>
      <c r="OXL300" s="163"/>
      <c r="OXM300" s="163"/>
      <c r="OXN300" s="579"/>
      <c r="OXO300" s="581"/>
      <c r="OXP300" s="163"/>
      <c r="OXQ300" s="163"/>
      <c r="OXR300" s="579"/>
      <c r="OXS300" s="581"/>
      <c r="OXT300" s="163"/>
      <c r="OXU300" s="163"/>
      <c r="OXV300" s="579"/>
      <c r="OXW300" s="581"/>
      <c r="OXX300" s="163"/>
      <c r="OXY300" s="163"/>
      <c r="OXZ300" s="579"/>
      <c r="OYA300" s="581"/>
      <c r="OYB300" s="163"/>
      <c r="OYC300" s="163"/>
      <c r="OYD300" s="579"/>
      <c r="OYE300" s="581"/>
      <c r="OYF300" s="163"/>
      <c r="OYG300" s="163"/>
      <c r="OYH300" s="579"/>
      <c r="OYI300" s="581"/>
      <c r="OYJ300" s="163"/>
      <c r="OYK300" s="163"/>
      <c r="OYL300" s="579"/>
      <c r="OYM300" s="581"/>
      <c r="OYN300" s="163"/>
      <c r="OYO300" s="163"/>
      <c r="OYP300" s="579"/>
      <c r="OYQ300" s="581"/>
      <c r="OYR300" s="163"/>
      <c r="OYS300" s="163"/>
      <c r="OYT300" s="579"/>
      <c r="OYU300" s="581"/>
      <c r="OYV300" s="163"/>
      <c r="OYW300" s="163"/>
      <c r="OYX300" s="579"/>
      <c r="OYY300" s="581"/>
      <c r="OYZ300" s="163"/>
      <c r="OZA300" s="163"/>
      <c r="OZB300" s="579"/>
      <c r="OZC300" s="581"/>
      <c r="OZD300" s="163"/>
      <c r="OZE300" s="163"/>
      <c r="OZF300" s="579"/>
      <c r="OZG300" s="581"/>
      <c r="OZH300" s="163"/>
      <c r="OZI300" s="163"/>
      <c r="OZJ300" s="579"/>
      <c r="OZK300" s="581"/>
      <c r="OZL300" s="163"/>
      <c r="OZM300" s="163"/>
      <c r="OZN300" s="579"/>
      <c r="OZO300" s="581"/>
      <c r="OZP300" s="163"/>
      <c r="OZQ300" s="163"/>
      <c r="OZR300" s="579"/>
      <c r="OZS300" s="581"/>
      <c r="OZT300" s="163"/>
      <c r="OZU300" s="163"/>
      <c r="OZV300" s="579"/>
      <c r="OZW300" s="581"/>
      <c r="OZX300" s="163"/>
      <c r="OZY300" s="163"/>
      <c r="OZZ300" s="579"/>
      <c r="PAA300" s="581"/>
      <c r="PAB300" s="163"/>
      <c r="PAC300" s="163"/>
      <c r="PAD300" s="579"/>
      <c r="PAE300" s="581"/>
      <c r="PAF300" s="163"/>
      <c r="PAG300" s="163"/>
      <c r="PAH300" s="579"/>
      <c r="PAI300" s="581"/>
      <c r="PAJ300" s="163"/>
      <c r="PAK300" s="163"/>
      <c r="PAL300" s="579"/>
      <c r="PAM300" s="581"/>
      <c r="PAN300" s="163"/>
      <c r="PAO300" s="163"/>
      <c r="PAP300" s="579"/>
      <c r="PAQ300" s="581"/>
      <c r="PAR300" s="163"/>
      <c r="PAS300" s="163"/>
      <c r="PAT300" s="579"/>
      <c r="PAU300" s="581"/>
      <c r="PAV300" s="163"/>
      <c r="PAW300" s="163"/>
      <c r="PAX300" s="579"/>
      <c r="PAY300" s="581"/>
      <c r="PAZ300" s="163"/>
      <c r="PBA300" s="163"/>
      <c r="PBB300" s="579"/>
      <c r="PBC300" s="581"/>
      <c r="PBD300" s="163"/>
      <c r="PBE300" s="163"/>
      <c r="PBF300" s="579"/>
      <c r="PBG300" s="581"/>
      <c r="PBH300" s="163"/>
      <c r="PBI300" s="163"/>
      <c r="PBJ300" s="579"/>
      <c r="PBK300" s="581"/>
      <c r="PBL300" s="163"/>
      <c r="PBM300" s="163"/>
      <c r="PBN300" s="579"/>
      <c r="PBO300" s="581"/>
      <c r="PBP300" s="163"/>
      <c r="PBQ300" s="163"/>
      <c r="PBR300" s="579"/>
      <c r="PBS300" s="581"/>
      <c r="PBT300" s="163"/>
      <c r="PBU300" s="163"/>
      <c r="PBV300" s="579"/>
      <c r="PBW300" s="581"/>
      <c r="PBX300" s="163"/>
      <c r="PBY300" s="163"/>
      <c r="PBZ300" s="579"/>
      <c r="PCA300" s="581"/>
      <c r="PCB300" s="163"/>
      <c r="PCC300" s="163"/>
      <c r="PCD300" s="579"/>
      <c r="PCE300" s="581"/>
      <c r="PCF300" s="163"/>
      <c r="PCG300" s="163"/>
      <c r="PCH300" s="579"/>
      <c r="PCI300" s="581"/>
      <c r="PCJ300" s="163"/>
      <c r="PCK300" s="163"/>
      <c r="PCL300" s="579"/>
      <c r="PCM300" s="581"/>
      <c r="PCN300" s="163"/>
      <c r="PCO300" s="163"/>
      <c r="PCP300" s="579"/>
      <c r="PCQ300" s="581"/>
      <c r="PCR300" s="163"/>
      <c r="PCS300" s="163"/>
      <c r="PCT300" s="579"/>
      <c r="PCU300" s="581"/>
      <c r="PCV300" s="163"/>
      <c r="PCW300" s="163"/>
      <c r="PCX300" s="579"/>
      <c r="PCY300" s="581"/>
      <c r="PCZ300" s="163"/>
      <c r="PDA300" s="163"/>
      <c r="PDB300" s="579"/>
      <c r="PDC300" s="581"/>
      <c r="PDD300" s="163"/>
      <c r="PDE300" s="163"/>
      <c r="PDF300" s="579"/>
      <c r="PDG300" s="581"/>
      <c r="PDH300" s="163"/>
      <c r="PDI300" s="163"/>
      <c r="PDJ300" s="579"/>
      <c r="PDK300" s="581"/>
      <c r="PDL300" s="163"/>
      <c r="PDM300" s="163"/>
      <c r="PDN300" s="579"/>
      <c r="PDO300" s="581"/>
      <c r="PDP300" s="163"/>
      <c r="PDQ300" s="163"/>
      <c r="PDR300" s="579"/>
      <c r="PDS300" s="581"/>
      <c r="PDT300" s="163"/>
      <c r="PDU300" s="163"/>
      <c r="PDV300" s="579"/>
      <c r="PDW300" s="581"/>
      <c r="PDX300" s="163"/>
      <c r="PDY300" s="163"/>
      <c r="PDZ300" s="579"/>
      <c r="PEA300" s="581"/>
      <c r="PEB300" s="163"/>
      <c r="PEC300" s="163"/>
      <c r="PED300" s="579"/>
      <c r="PEE300" s="581"/>
      <c r="PEF300" s="163"/>
      <c r="PEG300" s="163"/>
      <c r="PEH300" s="579"/>
      <c r="PEI300" s="581"/>
      <c r="PEJ300" s="163"/>
      <c r="PEK300" s="163"/>
      <c r="PEL300" s="579"/>
      <c r="PEM300" s="581"/>
      <c r="PEN300" s="163"/>
      <c r="PEO300" s="163"/>
      <c r="PEP300" s="579"/>
      <c r="PEQ300" s="581"/>
      <c r="PER300" s="163"/>
      <c r="PES300" s="163"/>
      <c r="PET300" s="579"/>
      <c r="PEU300" s="581"/>
      <c r="PEV300" s="163"/>
      <c r="PEW300" s="163"/>
      <c r="PEX300" s="579"/>
      <c r="PEY300" s="581"/>
      <c r="PEZ300" s="163"/>
      <c r="PFA300" s="163"/>
      <c r="PFB300" s="579"/>
      <c r="PFC300" s="581"/>
      <c r="PFD300" s="163"/>
      <c r="PFE300" s="163"/>
      <c r="PFF300" s="579"/>
      <c r="PFG300" s="581"/>
      <c r="PFH300" s="163"/>
      <c r="PFI300" s="163"/>
      <c r="PFJ300" s="579"/>
      <c r="PFK300" s="581"/>
      <c r="PFL300" s="163"/>
      <c r="PFM300" s="163"/>
      <c r="PFN300" s="579"/>
      <c r="PFO300" s="581"/>
      <c r="PFP300" s="163"/>
      <c r="PFQ300" s="163"/>
      <c r="PFR300" s="579"/>
      <c r="PFS300" s="581"/>
      <c r="PFT300" s="163"/>
      <c r="PFU300" s="163"/>
      <c r="PFV300" s="579"/>
      <c r="PFW300" s="581"/>
      <c r="PFX300" s="163"/>
      <c r="PFY300" s="163"/>
      <c r="PFZ300" s="579"/>
      <c r="PGA300" s="581"/>
      <c r="PGB300" s="163"/>
      <c r="PGC300" s="163"/>
      <c r="PGD300" s="579"/>
      <c r="PGE300" s="581"/>
      <c r="PGF300" s="163"/>
      <c r="PGG300" s="163"/>
      <c r="PGH300" s="579"/>
      <c r="PGI300" s="581"/>
      <c r="PGJ300" s="163"/>
      <c r="PGK300" s="163"/>
      <c r="PGL300" s="579"/>
      <c r="PGM300" s="581"/>
      <c r="PGN300" s="163"/>
      <c r="PGO300" s="163"/>
      <c r="PGP300" s="579"/>
      <c r="PGQ300" s="581"/>
      <c r="PGR300" s="163"/>
      <c r="PGS300" s="163"/>
      <c r="PGT300" s="579"/>
      <c r="PGU300" s="581"/>
      <c r="PGV300" s="163"/>
      <c r="PGW300" s="163"/>
      <c r="PGX300" s="579"/>
      <c r="PGY300" s="581"/>
      <c r="PGZ300" s="163"/>
      <c r="PHA300" s="163"/>
      <c r="PHB300" s="579"/>
      <c r="PHC300" s="581"/>
      <c r="PHD300" s="163"/>
      <c r="PHE300" s="163"/>
      <c r="PHF300" s="579"/>
      <c r="PHG300" s="581"/>
      <c r="PHH300" s="163"/>
      <c r="PHI300" s="163"/>
      <c r="PHJ300" s="579"/>
      <c r="PHK300" s="581"/>
      <c r="PHL300" s="163"/>
      <c r="PHM300" s="163"/>
      <c r="PHN300" s="579"/>
      <c r="PHO300" s="581"/>
      <c r="PHP300" s="163"/>
      <c r="PHQ300" s="163"/>
      <c r="PHR300" s="579"/>
      <c r="PHS300" s="581"/>
      <c r="PHT300" s="163"/>
      <c r="PHU300" s="163"/>
      <c r="PHV300" s="579"/>
      <c r="PHW300" s="581"/>
      <c r="PHX300" s="163"/>
      <c r="PHY300" s="163"/>
      <c r="PHZ300" s="579"/>
      <c r="PIA300" s="581"/>
      <c r="PIB300" s="163"/>
      <c r="PIC300" s="163"/>
      <c r="PID300" s="579"/>
      <c r="PIE300" s="581"/>
      <c r="PIF300" s="163"/>
      <c r="PIG300" s="163"/>
      <c r="PIH300" s="579"/>
      <c r="PII300" s="581"/>
      <c r="PIJ300" s="163"/>
      <c r="PIK300" s="163"/>
      <c r="PIL300" s="579"/>
      <c r="PIM300" s="581"/>
      <c r="PIN300" s="163"/>
      <c r="PIO300" s="163"/>
      <c r="PIP300" s="579"/>
      <c r="PIQ300" s="581"/>
      <c r="PIR300" s="163"/>
      <c r="PIS300" s="163"/>
      <c r="PIT300" s="579"/>
      <c r="PIU300" s="581"/>
      <c r="PIV300" s="163"/>
      <c r="PIW300" s="163"/>
      <c r="PIX300" s="579"/>
      <c r="PIY300" s="581"/>
      <c r="PIZ300" s="163"/>
      <c r="PJA300" s="163"/>
      <c r="PJB300" s="579"/>
      <c r="PJC300" s="581"/>
      <c r="PJD300" s="163"/>
      <c r="PJE300" s="163"/>
      <c r="PJF300" s="579"/>
      <c r="PJG300" s="581"/>
      <c r="PJH300" s="163"/>
      <c r="PJI300" s="163"/>
      <c r="PJJ300" s="579"/>
      <c r="PJK300" s="581"/>
      <c r="PJL300" s="163"/>
      <c r="PJM300" s="163"/>
      <c r="PJN300" s="579"/>
      <c r="PJO300" s="581"/>
      <c r="PJP300" s="163"/>
      <c r="PJQ300" s="163"/>
      <c r="PJR300" s="579"/>
      <c r="PJS300" s="581"/>
      <c r="PJT300" s="163"/>
      <c r="PJU300" s="163"/>
      <c r="PJV300" s="579"/>
      <c r="PJW300" s="581"/>
      <c r="PJX300" s="163"/>
      <c r="PJY300" s="163"/>
      <c r="PJZ300" s="579"/>
      <c r="PKA300" s="581"/>
      <c r="PKB300" s="163"/>
      <c r="PKC300" s="163"/>
      <c r="PKD300" s="579"/>
      <c r="PKE300" s="581"/>
      <c r="PKF300" s="163"/>
      <c r="PKG300" s="163"/>
      <c r="PKH300" s="579"/>
      <c r="PKI300" s="581"/>
      <c r="PKJ300" s="163"/>
      <c r="PKK300" s="163"/>
      <c r="PKL300" s="579"/>
      <c r="PKM300" s="581"/>
      <c r="PKN300" s="163"/>
      <c r="PKO300" s="163"/>
      <c r="PKP300" s="579"/>
      <c r="PKQ300" s="581"/>
      <c r="PKR300" s="163"/>
      <c r="PKS300" s="163"/>
      <c r="PKT300" s="579"/>
      <c r="PKU300" s="581"/>
      <c r="PKV300" s="163"/>
      <c r="PKW300" s="163"/>
      <c r="PKX300" s="579"/>
      <c r="PKY300" s="581"/>
      <c r="PKZ300" s="163"/>
      <c r="PLA300" s="163"/>
      <c r="PLB300" s="579"/>
      <c r="PLC300" s="581"/>
      <c r="PLD300" s="163"/>
      <c r="PLE300" s="163"/>
      <c r="PLF300" s="579"/>
      <c r="PLG300" s="581"/>
      <c r="PLH300" s="163"/>
      <c r="PLI300" s="163"/>
      <c r="PLJ300" s="579"/>
      <c r="PLK300" s="581"/>
      <c r="PLL300" s="163"/>
      <c r="PLM300" s="163"/>
      <c r="PLN300" s="579"/>
      <c r="PLO300" s="581"/>
      <c r="PLP300" s="163"/>
      <c r="PLQ300" s="163"/>
      <c r="PLR300" s="579"/>
      <c r="PLS300" s="581"/>
      <c r="PLT300" s="163"/>
      <c r="PLU300" s="163"/>
      <c r="PLV300" s="579"/>
      <c r="PLW300" s="581"/>
      <c r="PLX300" s="163"/>
      <c r="PLY300" s="163"/>
      <c r="PLZ300" s="579"/>
      <c r="PMA300" s="581"/>
      <c r="PMB300" s="163"/>
      <c r="PMC300" s="163"/>
      <c r="PMD300" s="579"/>
      <c r="PME300" s="581"/>
      <c r="PMF300" s="163"/>
      <c r="PMG300" s="163"/>
      <c r="PMH300" s="579"/>
      <c r="PMI300" s="581"/>
      <c r="PMJ300" s="163"/>
      <c r="PMK300" s="163"/>
      <c r="PML300" s="579"/>
      <c r="PMM300" s="581"/>
      <c r="PMN300" s="163"/>
      <c r="PMO300" s="163"/>
      <c r="PMP300" s="579"/>
      <c r="PMQ300" s="581"/>
      <c r="PMR300" s="163"/>
      <c r="PMS300" s="163"/>
      <c r="PMT300" s="579"/>
      <c r="PMU300" s="581"/>
      <c r="PMV300" s="163"/>
      <c r="PMW300" s="163"/>
      <c r="PMX300" s="579"/>
      <c r="PMY300" s="581"/>
      <c r="PMZ300" s="163"/>
      <c r="PNA300" s="163"/>
      <c r="PNB300" s="579"/>
      <c r="PNC300" s="581"/>
      <c r="PND300" s="163"/>
      <c r="PNE300" s="163"/>
      <c r="PNF300" s="579"/>
      <c r="PNG300" s="581"/>
      <c r="PNH300" s="163"/>
      <c r="PNI300" s="163"/>
      <c r="PNJ300" s="579"/>
      <c r="PNK300" s="581"/>
      <c r="PNL300" s="163"/>
      <c r="PNM300" s="163"/>
      <c r="PNN300" s="579"/>
      <c r="PNO300" s="581"/>
      <c r="PNP300" s="163"/>
      <c r="PNQ300" s="163"/>
      <c r="PNR300" s="579"/>
      <c r="PNS300" s="581"/>
      <c r="PNT300" s="163"/>
      <c r="PNU300" s="163"/>
      <c r="PNV300" s="579"/>
      <c r="PNW300" s="581"/>
      <c r="PNX300" s="163"/>
      <c r="PNY300" s="163"/>
      <c r="PNZ300" s="579"/>
      <c r="POA300" s="581"/>
      <c r="POB300" s="163"/>
      <c r="POC300" s="163"/>
      <c r="POD300" s="579"/>
      <c r="POE300" s="581"/>
      <c r="POF300" s="163"/>
      <c r="POG300" s="163"/>
      <c r="POH300" s="579"/>
      <c r="POI300" s="581"/>
      <c r="POJ300" s="163"/>
      <c r="POK300" s="163"/>
      <c r="POL300" s="579"/>
      <c r="POM300" s="581"/>
      <c r="PON300" s="163"/>
      <c r="POO300" s="163"/>
      <c r="POP300" s="579"/>
      <c r="POQ300" s="581"/>
      <c r="POR300" s="163"/>
      <c r="POS300" s="163"/>
      <c r="POT300" s="579"/>
      <c r="POU300" s="581"/>
      <c r="POV300" s="163"/>
      <c r="POW300" s="163"/>
      <c r="POX300" s="579"/>
      <c r="POY300" s="581"/>
      <c r="POZ300" s="163"/>
      <c r="PPA300" s="163"/>
      <c r="PPB300" s="579"/>
      <c r="PPC300" s="581"/>
      <c r="PPD300" s="163"/>
      <c r="PPE300" s="163"/>
      <c r="PPF300" s="579"/>
      <c r="PPG300" s="581"/>
      <c r="PPH300" s="163"/>
      <c r="PPI300" s="163"/>
      <c r="PPJ300" s="579"/>
      <c r="PPK300" s="581"/>
      <c r="PPL300" s="163"/>
      <c r="PPM300" s="163"/>
      <c r="PPN300" s="579"/>
      <c r="PPO300" s="581"/>
      <c r="PPP300" s="163"/>
      <c r="PPQ300" s="163"/>
      <c r="PPR300" s="579"/>
      <c r="PPS300" s="581"/>
      <c r="PPT300" s="163"/>
      <c r="PPU300" s="163"/>
      <c r="PPV300" s="579"/>
      <c r="PPW300" s="581"/>
      <c r="PPX300" s="163"/>
      <c r="PPY300" s="163"/>
      <c r="PPZ300" s="579"/>
      <c r="PQA300" s="581"/>
      <c r="PQB300" s="163"/>
      <c r="PQC300" s="163"/>
      <c r="PQD300" s="579"/>
      <c r="PQE300" s="581"/>
      <c r="PQF300" s="163"/>
      <c r="PQG300" s="163"/>
      <c r="PQH300" s="579"/>
      <c r="PQI300" s="581"/>
      <c r="PQJ300" s="163"/>
      <c r="PQK300" s="163"/>
      <c r="PQL300" s="579"/>
      <c r="PQM300" s="581"/>
      <c r="PQN300" s="163"/>
      <c r="PQO300" s="163"/>
      <c r="PQP300" s="579"/>
      <c r="PQQ300" s="581"/>
      <c r="PQR300" s="163"/>
      <c r="PQS300" s="163"/>
      <c r="PQT300" s="579"/>
      <c r="PQU300" s="581"/>
      <c r="PQV300" s="163"/>
      <c r="PQW300" s="163"/>
      <c r="PQX300" s="579"/>
      <c r="PQY300" s="581"/>
      <c r="PQZ300" s="163"/>
      <c r="PRA300" s="163"/>
      <c r="PRB300" s="579"/>
      <c r="PRC300" s="581"/>
      <c r="PRD300" s="163"/>
      <c r="PRE300" s="163"/>
      <c r="PRF300" s="579"/>
      <c r="PRG300" s="581"/>
      <c r="PRH300" s="163"/>
      <c r="PRI300" s="163"/>
      <c r="PRJ300" s="579"/>
      <c r="PRK300" s="581"/>
      <c r="PRL300" s="163"/>
      <c r="PRM300" s="163"/>
      <c r="PRN300" s="579"/>
      <c r="PRO300" s="581"/>
      <c r="PRP300" s="163"/>
      <c r="PRQ300" s="163"/>
      <c r="PRR300" s="579"/>
      <c r="PRS300" s="581"/>
      <c r="PRT300" s="163"/>
      <c r="PRU300" s="163"/>
      <c r="PRV300" s="579"/>
      <c r="PRW300" s="581"/>
      <c r="PRX300" s="163"/>
      <c r="PRY300" s="163"/>
      <c r="PRZ300" s="579"/>
      <c r="PSA300" s="581"/>
      <c r="PSB300" s="163"/>
      <c r="PSC300" s="163"/>
      <c r="PSD300" s="579"/>
      <c r="PSE300" s="581"/>
      <c r="PSF300" s="163"/>
      <c r="PSG300" s="163"/>
      <c r="PSH300" s="579"/>
      <c r="PSI300" s="581"/>
      <c r="PSJ300" s="163"/>
      <c r="PSK300" s="163"/>
      <c r="PSL300" s="579"/>
      <c r="PSM300" s="581"/>
      <c r="PSN300" s="163"/>
      <c r="PSO300" s="163"/>
      <c r="PSP300" s="579"/>
      <c r="PSQ300" s="581"/>
      <c r="PSR300" s="163"/>
      <c r="PSS300" s="163"/>
      <c r="PST300" s="579"/>
      <c r="PSU300" s="581"/>
      <c r="PSV300" s="163"/>
      <c r="PSW300" s="163"/>
      <c r="PSX300" s="579"/>
      <c r="PSY300" s="581"/>
      <c r="PSZ300" s="163"/>
      <c r="PTA300" s="163"/>
      <c r="PTB300" s="579"/>
      <c r="PTC300" s="581"/>
      <c r="PTD300" s="163"/>
      <c r="PTE300" s="163"/>
      <c r="PTF300" s="579"/>
      <c r="PTG300" s="581"/>
      <c r="PTH300" s="163"/>
      <c r="PTI300" s="163"/>
      <c r="PTJ300" s="579"/>
      <c r="PTK300" s="581"/>
      <c r="PTL300" s="163"/>
      <c r="PTM300" s="163"/>
      <c r="PTN300" s="579"/>
      <c r="PTO300" s="581"/>
      <c r="PTP300" s="163"/>
      <c r="PTQ300" s="163"/>
      <c r="PTR300" s="579"/>
      <c r="PTS300" s="581"/>
      <c r="PTT300" s="163"/>
      <c r="PTU300" s="163"/>
      <c r="PTV300" s="579"/>
      <c r="PTW300" s="581"/>
      <c r="PTX300" s="163"/>
      <c r="PTY300" s="163"/>
      <c r="PTZ300" s="579"/>
      <c r="PUA300" s="581"/>
      <c r="PUB300" s="163"/>
      <c r="PUC300" s="163"/>
      <c r="PUD300" s="579"/>
      <c r="PUE300" s="581"/>
      <c r="PUF300" s="163"/>
      <c r="PUG300" s="163"/>
      <c r="PUH300" s="579"/>
      <c r="PUI300" s="581"/>
      <c r="PUJ300" s="163"/>
      <c r="PUK300" s="163"/>
      <c r="PUL300" s="579"/>
      <c r="PUM300" s="581"/>
      <c r="PUN300" s="163"/>
      <c r="PUO300" s="163"/>
      <c r="PUP300" s="579"/>
      <c r="PUQ300" s="581"/>
      <c r="PUR300" s="163"/>
      <c r="PUS300" s="163"/>
      <c r="PUT300" s="579"/>
      <c r="PUU300" s="581"/>
      <c r="PUV300" s="163"/>
      <c r="PUW300" s="163"/>
      <c r="PUX300" s="579"/>
      <c r="PUY300" s="581"/>
      <c r="PUZ300" s="163"/>
      <c r="PVA300" s="163"/>
      <c r="PVB300" s="579"/>
      <c r="PVC300" s="581"/>
      <c r="PVD300" s="163"/>
      <c r="PVE300" s="163"/>
      <c r="PVF300" s="579"/>
      <c r="PVG300" s="581"/>
      <c r="PVH300" s="163"/>
      <c r="PVI300" s="163"/>
      <c r="PVJ300" s="579"/>
      <c r="PVK300" s="581"/>
      <c r="PVL300" s="163"/>
      <c r="PVM300" s="163"/>
      <c r="PVN300" s="579"/>
      <c r="PVO300" s="581"/>
      <c r="PVP300" s="163"/>
      <c r="PVQ300" s="163"/>
      <c r="PVR300" s="579"/>
      <c r="PVS300" s="581"/>
      <c r="PVT300" s="163"/>
      <c r="PVU300" s="163"/>
      <c r="PVV300" s="579"/>
      <c r="PVW300" s="581"/>
      <c r="PVX300" s="163"/>
      <c r="PVY300" s="163"/>
      <c r="PVZ300" s="579"/>
      <c r="PWA300" s="581"/>
      <c r="PWB300" s="163"/>
      <c r="PWC300" s="163"/>
      <c r="PWD300" s="579"/>
      <c r="PWE300" s="581"/>
      <c r="PWF300" s="163"/>
      <c r="PWG300" s="163"/>
      <c r="PWH300" s="579"/>
      <c r="PWI300" s="581"/>
      <c r="PWJ300" s="163"/>
      <c r="PWK300" s="163"/>
      <c r="PWL300" s="579"/>
      <c r="PWM300" s="581"/>
      <c r="PWN300" s="163"/>
      <c r="PWO300" s="163"/>
      <c r="PWP300" s="579"/>
      <c r="PWQ300" s="581"/>
      <c r="PWR300" s="163"/>
      <c r="PWS300" s="163"/>
      <c r="PWT300" s="579"/>
      <c r="PWU300" s="581"/>
      <c r="PWV300" s="163"/>
      <c r="PWW300" s="163"/>
      <c r="PWX300" s="579"/>
      <c r="PWY300" s="581"/>
      <c r="PWZ300" s="163"/>
      <c r="PXA300" s="163"/>
      <c r="PXB300" s="579"/>
      <c r="PXC300" s="581"/>
      <c r="PXD300" s="163"/>
      <c r="PXE300" s="163"/>
      <c r="PXF300" s="579"/>
      <c r="PXG300" s="581"/>
      <c r="PXH300" s="163"/>
      <c r="PXI300" s="163"/>
      <c r="PXJ300" s="579"/>
      <c r="PXK300" s="581"/>
      <c r="PXL300" s="163"/>
      <c r="PXM300" s="163"/>
      <c r="PXN300" s="579"/>
      <c r="PXO300" s="581"/>
      <c r="PXP300" s="163"/>
      <c r="PXQ300" s="163"/>
      <c r="PXR300" s="579"/>
      <c r="PXS300" s="581"/>
      <c r="PXT300" s="163"/>
      <c r="PXU300" s="163"/>
      <c r="PXV300" s="579"/>
      <c r="PXW300" s="581"/>
      <c r="PXX300" s="163"/>
      <c r="PXY300" s="163"/>
      <c r="PXZ300" s="579"/>
      <c r="PYA300" s="581"/>
      <c r="PYB300" s="163"/>
      <c r="PYC300" s="163"/>
      <c r="PYD300" s="579"/>
      <c r="PYE300" s="581"/>
      <c r="PYF300" s="163"/>
      <c r="PYG300" s="163"/>
      <c r="PYH300" s="579"/>
      <c r="PYI300" s="581"/>
      <c r="PYJ300" s="163"/>
      <c r="PYK300" s="163"/>
      <c r="PYL300" s="579"/>
      <c r="PYM300" s="581"/>
      <c r="PYN300" s="163"/>
      <c r="PYO300" s="163"/>
      <c r="PYP300" s="579"/>
      <c r="PYQ300" s="581"/>
      <c r="PYR300" s="163"/>
      <c r="PYS300" s="163"/>
      <c r="PYT300" s="579"/>
      <c r="PYU300" s="581"/>
      <c r="PYV300" s="163"/>
      <c r="PYW300" s="163"/>
      <c r="PYX300" s="579"/>
      <c r="PYY300" s="581"/>
      <c r="PYZ300" s="163"/>
      <c r="PZA300" s="163"/>
      <c r="PZB300" s="579"/>
      <c r="PZC300" s="581"/>
      <c r="PZD300" s="163"/>
      <c r="PZE300" s="163"/>
      <c r="PZF300" s="579"/>
      <c r="PZG300" s="581"/>
      <c r="PZH300" s="163"/>
      <c r="PZI300" s="163"/>
      <c r="PZJ300" s="579"/>
      <c r="PZK300" s="581"/>
      <c r="PZL300" s="163"/>
      <c r="PZM300" s="163"/>
      <c r="PZN300" s="579"/>
      <c r="PZO300" s="581"/>
      <c r="PZP300" s="163"/>
      <c r="PZQ300" s="163"/>
      <c r="PZR300" s="579"/>
      <c r="PZS300" s="581"/>
      <c r="PZT300" s="163"/>
      <c r="PZU300" s="163"/>
      <c r="PZV300" s="579"/>
      <c r="PZW300" s="581"/>
      <c r="PZX300" s="163"/>
      <c r="PZY300" s="163"/>
      <c r="PZZ300" s="579"/>
      <c r="QAA300" s="581"/>
      <c r="QAB300" s="163"/>
      <c r="QAC300" s="163"/>
      <c r="QAD300" s="579"/>
      <c r="QAE300" s="581"/>
      <c r="QAF300" s="163"/>
      <c r="QAG300" s="163"/>
      <c r="QAH300" s="579"/>
      <c r="QAI300" s="581"/>
      <c r="QAJ300" s="163"/>
      <c r="QAK300" s="163"/>
      <c r="QAL300" s="579"/>
      <c r="QAM300" s="581"/>
      <c r="QAN300" s="163"/>
      <c r="QAO300" s="163"/>
      <c r="QAP300" s="579"/>
      <c r="QAQ300" s="581"/>
      <c r="QAR300" s="163"/>
      <c r="QAS300" s="163"/>
      <c r="QAT300" s="579"/>
      <c r="QAU300" s="581"/>
      <c r="QAV300" s="163"/>
      <c r="QAW300" s="163"/>
      <c r="QAX300" s="579"/>
      <c r="QAY300" s="581"/>
      <c r="QAZ300" s="163"/>
      <c r="QBA300" s="163"/>
      <c r="QBB300" s="579"/>
      <c r="QBC300" s="581"/>
      <c r="QBD300" s="163"/>
      <c r="QBE300" s="163"/>
      <c r="QBF300" s="579"/>
      <c r="QBG300" s="581"/>
      <c r="QBH300" s="163"/>
      <c r="QBI300" s="163"/>
      <c r="QBJ300" s="579"/>
      <c r="QBK300" s="581"/>
      <c r="QBL300" s="163"/>
      <c r="QBM300" s="163"/>
      <c r="QBN300" s="579"/>
      <c r="QBO300" s="581"/>
      <c r="QBP300" s="163"/>
      <c r="QBQ300" s="163"/>
      <c r="QBR300" s="579"/>
      <c r="QBS300" s="581"/>
      <c r="QBT300" s="163"/>
      <c r="QBU300" s="163"/>
      <c r="QBV300" s="579"/>
      <c r="QBW300" s="581"/>
      <c r="QBX300" s="163"/>
      <c r="QBY300" s="163"/>
      <c r="QBZ300" s="579"/>
      <c r="QCA300" s="581"/>
      <c r="QCB300" s="163"/>
      <c r="QCC300" s="163"/>
      <c r="QCD300" s="579"/>
      <c r="QCE300" s="581"/>
      <c r="QCF300" s="163"/>
      <c r="QCG300" s="163"/>
      <c r="QCH300" s="579"/>
      <c r="QCI300" s="581"/>
      <c r="QCJ300" s="163"/>
      <c r="QCK300" s="163"/>
      <c r="QCL300" s="579"/>
      <c r="QCM300" s="581"/>
      <c r="QCN300" s="163"/>
      <c r="QCO300" s="163"/>
      <c r="QCP300" s="579"/>
      <c r="QCQ300" s="581"/>
      <c r="QCR300" s="163"/>
      <c r="QCS300" s="163"/>
      <c r="QCT300" s="579"/>
      <c r="QCU300" s="581"/>
      <c r="QCV300" s="163"/>
      <c r="QCW300" s="163"/>
      <c r="QCX300" s="579"/>
      <c r="QCY300" s="581"/>
      <c r="QCZ300" s="163"/>
      <c r="QDA300" s="163"/>
      <c r="QDB300" s="579"/>
      <c r="QDC300" s="581"/>
      <c r="QDD300" s="163"/>
      <c r="QDE300" s="163"/>
      <c r="QDF300" s="579"/>
      <c r="QDG300" s="581"/>
      <c r="QDH300" s="163"/>
      <c r="QDI300" s="163"/>
      <c r="QDJ300" s="579"/>
      <c r="QDK300" s="581"/>
      <c r="QDL300" s="163"/>
      <c r="QDM300" s="163"/>
      <c r="QDN300" s="579"/>
      <c r="QDO300" s="581"/>
      <c r="QDP300" s="163"/>
      <c r="QDQ300" s="163"/>
      <c r="QDR300" s="579"/>
      <c r="QDS300" s="581"/>
      <c r="QDT300" s="163"/>
      <c r="QDU300" s="163"/>
      <c r="QDV300" s="579"/>
      <c r="QDW300" s="581"/>
      <c r="QDX300" s="163"/>
      <c r="QDY300" s="163"/>
      <c r="QDZ300" s="579"/>
      <c r="QEA300" s="581"/>
      <c r="QEB300" s="163"/>
      <c r="QEC300" s="163"/>
      <c r="QED300" s="579"/>
      <c r="QEE300" s="581"/>
      <c r="QEF300" s="163"/>
      <c r="QEG300" s="163"/>
      <c r="QEH300" s="579"/>
      <c r="QEI300" s="581"/>
      <c r="QEJ300" s="163"/>
      <c r="QEK300" s="163"/>
      <c r="QEL300" s="579"/>
      <c r="QEM300" s="581"/>
      <c r="QEN300" s="163"/>
      <c r="QEO300" s="163"/>
      <c r="QEP300" s="579"/>
      <c r="QEQ300" s="581"/>
      <c r="QER300" s="163"/>
      <c r="QES300" s="163"/>
      <c r="QET300" s="579"/>
      <c r="QEU300" s="581"/>
      <c r="QEV300" s="163"/>
      <c r="QEW300" s="163"/>
      <c r="QEX300" s="579"/>
      <c r="QEY300" s="581"/>
      <c r="QEZ300" s="163"/>
      <c r="QFA300" s="163"/>
      <c r="QFB300" s="579"/>
      <c r="QFC300" s="581"/>
      <c r="QFD300" s="163"/>
      <c r="QFE300" s="163"/>
      <c r="QFF300" s="579"/>
      <c r="QFG300" s="581"/>
      <c r="QFH300" s="163"/>
      <c r="QFI300" s="163"/>
      <c r="QFJ300" s="579"/>
      <c r="QFK300" s="581"/>
      <c r="QFL300" s="163"/>
      <c r="QFM300" s="163"/>
      <c r="QFN300" s="579"/>
      <c r="QFO300" s="581"/>
      <c r="QFP300" s="163"/>
      <c r="QFQ300" s="163"/>
      <c r="QFR300" s="579"/>
      <c r="QFS300" s="581"/>
      <c r="QFT300" s="163"/>
      <c r="QFU300" s="163"/>
      <c r="QFV300" s="579"/>
      <c r="QFW300" s="581"/>
      <c r="QFX300" s="163"/>
      <c r="QFY300" s="163"/>
      <c r="QFZ300" s="579"/>
      <c r="QGA300" s="581"/>
      <c r="QGB300" s="163"/>
      <c r="QGC300" s="163"/>
      <c r="QGD300" s="579"/>
      <c r="QGE300" s="581"/>
      <c r="QGF300" s="163"/>
      <c r="QGG300" s="163"/>
      <c r="QGH300" s="579"/>
      <c r="QGI300" s="581"/>
      <c r="QGJ300" s="163"/>
      <c r="QGK300" s="163"/>
      <c r="QGL300" s="579"/>
      <c r="QGM300" s="581"/>
      <c r="QGN300" s="163"/>
      <c r="QGO300" s="163"/>
      <c r="QGP300" s="579"/>
      <c r="QGQ300" s="581"/>
      <c r="QGR300" s="163"/>
      <c r="QGS300" s="163"/>
      <c r="QGT300" s="579"/>
      <c r="QGU300" s="581"/>
      <c r="QGV300" s="163"/>
      <c r="QGW300" s="163"/>
      <c r="QGX300" s="579"/>
      <c r="QGY300" s="581"/>
      <c r="QGZ300" s="163"/>
      <c r="QHA300" s="163"/>
      <c r="QHB300" s="579"/>
      <c r="QHC300" s="581"/>
      <c r="QHD300" s="163"/>
      <c r="QHE300" s="163"/>
      <c r="QHF300" s="579"/>
      <c r="QHG300" s="581"/>
      <c r="QHH300" s="163"/>
      <c r="QHI300" s="163"/>
      <c r="QHJ300" s="579"/>
      <c r="QHK300" s="581"/>
      <c r="QHL300" s="163"/>
      <c r="QHM300" s="163"/>
      <c r="QHN300" s="579"/>
      <c r="QHO300" s="581"/>
      <c r="QHP300" s="163"/>
      <c r="QHQ300" s="163"/>
      <c r="QHR300" s="579"/>
      <c r="QHS300" s="581"/>
      <c r="QHT300" s="163"/>
      <c r="QHU300" s="163"/>
      <c r="QHV300" s="579"/>
      <c r="QHW300" s="581"/>
      <c r="QHX300" s="163"/>
      <c r="QHY300" s="163"/>
      <c r="QHZ300" s="579"/>
      <c r="QIA300" s="581"/>
      <c r="QIB300" s="163"/>
      <c r="QIC300" s="163"/>
      <c r="QID300" s="579"/>
      <c r="QIE300" s="581"/>
      <c r="QIF300" s="163"/>
      <c r="QIG300" s="163"/>
      <c r="QIH300" s="579"/>
      <c r="QII300" s="581"/>
      <c r="QIJ300" s="163"/>
      <c r="QIK300" s="163"/>
      <c r="QIL300" s="579"/>
      <c r="QIM300" s="581"/>
      <c r="QIN300" s="163"/>
      <c r="QIO300" s="163"/>
      <c r="QIP300" s="579"/>
      <c r="QIQ300" s="581"/>
      <c r="QIR300" s="163"/>
      <c r="QIS300" s="163"/>
      <c r="QIT300" s="579"/>
      <c r="QIU300" s="581"/>
      <c r="QIV300" s="163"/>
      <c r="QIW300" s="163"/>
      <c r="QIX300" s="579"/>
      <c r="QIY300" s="581"/>
      <c r="QIZ300" s="163"/>
      <c r="QJA300" s="163"/>
      <c r="QJB300" s="579"/>
      <c r="QJC300" s="581"/>
      <c r="QJD300" s="163"/>
      <c r="QJE300" s="163"/>
      <c r="QJF300" s="579"/>
      <c r="QJG300" s="581"/>
      <c r="QJH300" s="163"/>
      <c r="QJI300" s="163"/>
      <c r="QJJ300" s="579"/>
      <c r="QJK300" s="581"/>
      <c r="QJL300" s="163"/>
      <c r="QJM300" s="163"/>
      <c r="QJN300" s="579"/>
      <c r="QJO300" s="581"/>
      <c r="QJP300" s="163"/>
      <c r="QJQ300" s="163"/>
      <c r="QJR300" s="579"/>
      <c r="QJS300" s="581"/>
      <c r="QJT300" s="163"/>
      <c r="QJU300" s="163"/>
      <c r="QJV300" s="579"/>
      <c r="QJW300" s="581"/>
      <c r="QJX300" s="163"/>
      <c r="QJY300" s="163"/>
      <c r="QJZ300" s="579"/>
      <c r="QKA300" s="581"/>
      <c r="QKB300" s="163"/>
      <c r="QKC300" s="163"/>
      <c r="QKD300" s="579"/>
      <c r="QKE300" s="581"/>
      <c r="QKF300" s="163"/>
      <c r="QKG300" s="163"/>
      <c r="QKH300" s="579"/>
      <c r="QKI300" s="581"/>
      <c r="QKJ300" s="163"/>
      <c r="QKK300" s="163"/>
      <c r="QKL300" s="579"/>
      <c r="QKM300" s="581"/>
      <c r="QKN300" s="163"/>
      <c r="QKO300" s="163"/>
      <c r="QKP300" s="579"/>
      <c r="QKQ300" s="581"/>
      <c r="QKR300" s="163"/>
      <c r="QKS300" s="163"/>
      <c r="QKT300" s="579"/>
      <c r="QKU300" s="581"/>
      <c r="QKV300" s="163"/>
      <c r="QKW300" s="163"/>
      <c r="QKX300" s="579"/>
      <c r="QKY300" s="581"/>
      <c r="QKZ300" s="163"/>
      <c r="QLA300" s="163"/>
      <c r="QLB300" s="579"/>
      <c r="QLC300" s="581"/>
      <c r="QLD300" s="163"/>
      <c r="QLE300" s="163"/>
      <c r="QLF300" s="579"/>
      <c r="QLG300" s="581"/>
      <c r="QLH300" s="163"/>
      <c r="QLI300" s="163"/>
      <c r="QLJ300" s="579"/>
      <c r="QLK300" s="581"/>
      <c r="QLL300" s="163"/>
      <c r="QLM300" s="163"/>
      <c r="QLN300" s="579"/>
      <c r="QLO300" s="581"/>
      <c r="QLP300" s="163"/>
      <c r="QLQ300" s="163"/>
      <c r="QLR300" s="579"/>
      <c r="QLS300" s="581"/>
      <c r="QLT300" s="163"/>
      <c r="QLU300" s="163"/>
      <c r="QLV300" s="579"/>
      <c r="QLW300" s="581"/>
      <c r="QLX300" s="163"/>
      <c r="QLY300" s="163"/>
      <c r="QLZ300" s="579"/>
      <c r="QMA300" s="581"/>
      <c r="QMB300" s="163"/>
      <c r="QMC300" s="163"/>
      <c r="QMD300" s="579"/>
      <c r="QME300" s="581"/>
      <c r="QMF300" s="163"/>
      <c r="QMG300" s="163"/>
      <c r="QMH300" s="579"/>
      <c r="QMI300" s="581"/>
      <c r="QMJ300" s="163"/>
      <c r="QMK300" s="163"/>
      <c r="QML300" s="579"/>
      <c r="QMM300" s="581"/>
      <c r="QMN300" s="163"/>
      <c r="QMO300" s="163"/>
      <c r="QMP300" s="579"/>
      <c r="QMQ300" s="581"/>
      <c r="QMR300" s="163"/>
      <c r="QMS300" s="163"/>
      <c r="QMT300" s="579"/>
      <c r="QMU300" s="581"/>
      <c r="QMV300" s="163"/>
      <c r="QMW300" s="163"/>
      <c r="QMX300" s="579"/>
      <c r="QMY300" s="581"/>
      <c r="QMZ300" s="163"/>
      <c r="QNA300" s="163"/>
      <c r="QNB300" s="579"/>
      <c r="QNC300" s="581"/>
      <c r="QND300" s="163"/>
      <c r="QNE300" s="163"/>
      <c r="QNF300" s="579"/>
      <c r="QNG300" s="581"/>
      <c r="QNH300" s="163"/>
      <c r="QNI300" s="163"/>
      <c r="QNJ300" s="579"/>
      <c r="QNK300" s="581"/>
      <c r="QNL300" s="163"/>
      <c r="QNM300" s="163"/>
      <c r="QNN300" s="579"/>
      <c r="QNO300" s="581"/>
      <c r="QNP300" s="163"/>
      <c r="QNQ300" s="163"/>
      <c r="QNR300" s="579"/>
      <c r="QNS300" s="581"/>
      <c r="QNT300" s="163"/>
      <c r="QNU300" s="163"/>
      <c r="QNV300" s="579"/>
      <c r="QNW300" s="581"/>
      <c r="QNX300" s="163"/>
      <c r="QNY300" s="163"/>
      <c r="QNZ300" s="579"/>
      <c r="QOA300" s="581"/>
      <c r="QOB300" s="163"/>
      <c r="QOC300" s="163"/>
      <c r="QOD300" s="579"/>
      <c r="QOE300" s="581"/>
      <c r="QOF300" s="163"/>
      <c r="QOG300" s="163"/>
      <c r="QOH300" s="579"/>
      <c r="QOI300" s="581"/>
      <c r="QOJ300" s="163"/>
      <c r="QOK300" s="163"/>
      <c r="QOL300" s="579"/>
      <c r="QOM300" s="581"/>
      <c r="QON300" s="163"/>
      <c r="QOO300" s="163"/>
      <c r="QOP300" s="579"/>
      <c r="QOQ300" s="581"/>
      <c r="QOR300" s="163"/>
      <c r="QOS300" s="163"/>
      <c r="QOT300" s="579"/>
      <c r="QOU300" s="581"/>
      <c r="QOV300" s="163"/>
      <c r="QOW300" s="163"/>
      <c r="QOX300" s="579"/>
      <c r="QOY300" s="581"/>
      <c r="QOZ300" s="163"/>
      <c r="QPA300" s="163"/>
      <c r="QPB300" s="579"/>
      <c r="QPC300" s="581"/>
      <c r="QPD300" s="163"/>
      <c r="QPE300" s="163"/>
      <c r="QPF300" s="579"/>
      <c r="QPG300" s="581"/>
      <c r="QPH300" s="163"/>
      <c r="QPI300" s="163"/>
      <c r="QPJ300" s="579"/>
      <c r="QPK300" s="581"/>
      <c r="QPL300" s="163"/>
      <c r="QPM300" s="163"/>
      <c r="QPN300" s="579"/>
      <c r="QPO300" s="581"/>
      <c r="QPP300" s="163"/>
      <c r="QPQ300" s="163"/>
      <c r="QPR300" s="579"/>
      <c r="QPS300" s="581"/>
      <c r="QPT300" s="163"/>
      <c r="QPU300" s="163"/>
      <c r="QPV300" s="579"/>
      <c r="QPW300" s="581"/>
      <c r="QPX300" s="163"/>
      <c r="QPY300" s="163"/>
      <c r="QPZ300" s="579"/>
      <c r="QQA300" s="581"/>
      <c r="QQB300" s="163"/>
      <c r="QQC300" s="163"/>
      <c r="QQD300" s="579"/>
      <c r="QQE300" s="581"/>
      <c r="QQF300" s="163"/>
      <c r="QQG300" s="163"/>
      <c r="QQH300" s="579"/>
      <c r="QQI300" s="581"/>
      <c r="QQJ300" s="163"/>
      <c r="QQK300" s="163"/>
      <c r="QQL300" s="579"/>
      <c r="QQM300" s="581"/>
      <c r="QQN300" s="163"/>
      <c r="QQO300" s="163"/>
      <c r="QQP300" s="579"/>
      <c r="QQQ300" s="581"/>
      <c r="QQR300" s="163"/>
      <c r="QQS300" s="163"/>
      <c r="QQT300" s="579"/>
      <c r="QQU300" s="581"/>
      <c r="QQV300" s="163"/>
      <c r="QQW300" s="163"/>
      <c r="QQX300" s="579"/>
      <c r="QQY300" s="581"/>
      <c r="QQZ300" s="163"/>
      <c r="QRA300" s="163"/>
      <c r="QRB300" s="579"/>
      <c r="QRC300" s="581"/>
      <c r="QRD300" s="163"/>
      <c r="QRE300" s="163"/>
      <c r="QRF300" s="579"/>
      <c r="QRG300" s="581"/>
      <c r="QRH300" s="163"/>
      <c r="QRI300" s="163"/>
      <c r="QRJ300" s="579"/>
      <c r="QRK300" s="581"/>
      <c r="QRL300" s="163"/>
      <c r="QRM300" s="163"/>
      <c r="QRN300" s="579"/>
      <c r="QRO300" s="581"/>
      <c r="QRP300" s="163"/>
      <c r="QRQ300" s="163"/>
      <c r="QRR300" s="579"/>
      <c r="QRS300" s="581"/>
      <c r="QRT300" s="163"/>
      <c r="QRU300" s="163"/>
      <c r="QRV300" s="579"/>
      <c r="QRW300" s="581"/>
      <c r="QRX300" s="163"/>
      <c r="QRY300" s="163"/>
      <c r="QRZ300" s="579"/>
      <c r="QSA300" s="581"/>
      <c r="QSB300" s="163"/>
      <c r="QSC300" s="163"/>
      <c r="QSD300" s="579"/>
      <c r="QSE300" s="581"/>
      <c r="QSF300" s="163"/>
      <c r="QSG300" s="163"/>
      <c r="QSH300" s="579"/>
      <c r="QSI300" s="581"/>
      <c r="QSJ300" s="163"/>
      <c r="QSK300" s="163"/>
      <c r="QSL300" s="579"/>
      <c r="QSM300" s="581"/>
      <c r="QSN300" s="163"/>
      <c r="QSO300" s="163"/>
      <c r="QSP300" s="579"/>
      <c r="QSQ300" s="581"/>
      <c r="QSR300" s="163"/>
      <c r="QSS300" s="163"/>
      <c r="QST300" s="579"/>
      <c r="QSU300" s="581"/>
      <c r="QSV300" s="163"/>
      <c r="QSW300" s="163"/>
      <c r="QSX300" s="579"/>
      <c r="QSY300" s="581"/>
      <c r="QSZ300" s="163"/>
      <c r="QTA300" s="163"/>
      <c r="QTB300" s="579"/>
      <c r="QTC300" s="581"/>
      <c r="QTD300" s="163"/>
      <c r="QTE300" s="163"/>
      <c r="QTF300" s="579"/>
      <c r="QTG300" s="581"/>
      <c r="QTH300" s="163"/>
      <c r="QTI300" s="163"/>
      <c r="QTJ300" s="579"/>
      <c r="QTK300" s="581"/>
      <c r="QTL300" s="163"/>
      <c r="QTM300" s="163"/>
      <c r="QTN300" s="579"/>
      <c r="QTO300" s="581"/>
      <c r="QTP300" s="163"/>
      <c r="QTQ300" s="163"/>
      <c r="QTR300" s="579"/>
      <c r="QTS300" s="581"/>
      <c r="QTT300" s="163"/>
      <c r="QTU300" s="163"/>
      <c r="QTV300" s="579"/>
      <c r="QTW300" s="581"/>
      <c r="QTX300" s="163"/>
      <c r="QTY300" s="163"/>
      <c r="QTZ300" s="579"/>
      <c r="QUA300" s="581"/>
      <c r="QUB300" s="163"/>
      <c r="QUC300" s="163"/>
      <c r="QUD300" s="579"/>
      <c r="QUE300" s="581"/>
      <c r="QUF300" s="163"/>
      <c r="QUG300" s="163"/>
      <c r="QUH300" s="579"/>
      <c r="QUI300" s="581"/>
      <c r="QUJ300" s="163"/>
      <c r="QUK300" s="163"/>
      <c r="QUL300" s="579"/>
      <c r="QUM300" s="581"/>
      <c r="QUN300" s="163"/>
      <c r="QUO300" s="163"/>
      <c r="QUP300" s="579"/>
      <c r="QUQ300" s="581"/>
      <c r="QUR300" s="163"/>
      <c r="QUS300" s="163"/>
      <c r="QUT300" s="579"/>
      <c r="QUU300" s="581"/>
      <c r="QUV300" s="163"/>
      <c r="QUW300" s="163"/>
      <c r="QUX300" s="579"/>
      <c r="QUY300" s="581"/>
      <c r="QUZ300" s="163"/>
      <c r="QVA300" s="163"/>
      <c r="QVB300" s="579"/>
      <c r="QVC300" s="581"/>
      <c r="QVD300" s="163"/>
      <c r="QVE300" s="163"/>
      <c r="QVF300" s="579"/>
      <c r="QVG300" s="581"/>
      <c r="QVH300" s="163"/>
      <c r="QVI300" s="163"/>
      <c r="QVJ300" s="579"/>
      <c r="QVK300" s="581"/>
      <c r="QVL300" s="163"/>
      <c r="QVM300" s="163"/>
      <c r="QVN300" s="579"/>
      <c r="QVO300" s="581"/>
      <c r="QVP300" s="163"/>
      <c r="QVQ300" s="163"/>
      <c r="QVR300" s="579"/>
      <c r="QVS300" s="581"/>
      <c r="QVT300" s="163"/>
      <c r="QVU300" s="163"/>
      <c r="QVV300" s="579"/>
      <c r="QVW300" s="581"/>
      <c r="QVX300" s="163"/>
      <c r="QVY300" s="163"/>
      <c r="QVZ300" s="579"/>
      <c r="QWA300" s="581"/>
      <c r="QWB300" s="163"/>
      <c r="QWC300" s="163"/>
      <c r="QWD300" s="579"/>
      <c r="QWE300" s="581"/>
      <c r="QWF300" s="163"/>
      <c r="QWG300" s="163"/>
      <c r="QWH300" s="579"/>
      <c r="QWI300" s="581"/>
      <c r="QWJ300" s="163"/>
      <c r="QWK300" s="163"/>
      <c r="QWL300" s="579"/>
      <c r="QWM300" s="581"/>
      <c r="QWN300" s="163"/>
      <c r="QWO300" s="163"/>
      <c r="QWP300" s="579"/>
      <c r="QWQ300" s="581"/>
      <c r="QWR300" s="163"/>
      <c r="QWS300" s="163"/>
      <c r="QWT300" s="579"/>
      <c r="QWU300" s="581"/>
      <c r="QWV300" s="163"/>
      <c r="QWW300" s="163"/>
      <c r="QWX300" s="579"/>
      <c r="QWY300" s="581"/>
      <c r="QWZ300" s="163"/>
      <c r="QXA300" s="163"/>
      <c r="QXB300" s="579"/>
      <c r="QXC300" s="581"/>
      <c r="QXD300" s="163"/>
      <c r="QXE300" s="163"/>
      <c r="QXF300" s="579"/>
      <c r="QXG300" s="581"/>
      <c r="QXH300" s="163"/>
      <c r="QXI300" s="163"/>
      <c r="QXJ300" s="579"/>
      <c r="QXK300" s="581"/>
      <c r="QXL300" s="163"/>
      <c r="QXM300" s="163"/>
      <c r="QXN300" s="579"/>
      <c r="QXO300" s="581"/>
      <c r="QXP300" s="163"/>
      <c r="QXQ300" s="163"/>
      <c r="QXR300" s="579"/>
      <c r="QXS300" s="581"/>
      <c r="QXT300" s="163"/>
      <c r="QXU300" s="163"/>
      <c r="QXV300" s="579"/>
      <c r="QXW300" s="581"/>
      <c r="QXX300" s="163"/>
      <c r="QXY300" s="163"/>
      <c r="QXZ300" s="579"/>
      <c r="QYA300" s="581"/>
      <c r="QYB300" s="163"/>
      <c r="QYC300" s="163"/>
      <c r="QYD300" s="579"/>
      <c r="QYE300" s="581"/>
      <c r="QYF300" s="163"/>
      <c r="QYG300" s="163"/>
      <c r="QYH300" s="579"/>
      <c r="QYI300" s="581"/>
      <c r="QYJ300" s="163"/>
      <c r="QYK300" s="163"/>
      <c r="QYL300" s="579"/>
      <c r="QYM300" s="581"/>
      <c r="QYN300" s="163"/>
      <c r="QYO300" s="163"/>
      <c r="QYP300" s="579"/>
      <c r="QYQ300" s="581"/>
      <c r="QYR300" s="163"/>
      <c r="QYS300" s="163"/>
      <c r="QYT300" s="579"/>
      <c r="QYU300" s="581"/>
      <c r="QYV300" s="163"/>
      <c r="QYW300" s="163"/>
      <c r="QYX300" s="579"/>
      <c r="QYY300" s="581"/>
      <c r="QYZ300" s="163"/>
      <c r="QZA300" s="163"/>
      <c r="QZB300" s="579"/>
      <c r="QZC300" s="581"/>
      <c r="QZD300" s="163"/>
      <c r="QZE300" s="163"/>
      <c r="QZF300" s="579"/>
      <c r="QZG300" s="581"/>
      <c r="QZH300" s="163"/>
      <c r="QZI300" s="163"/>
      <c r="QZJ300" s="579"/>
      <c r="QZK300" s="581"/>
      <c r="QZL300" s="163"/>
      <c r="QZM300" s="163"/>
      <c r="QZN300" s="579"/>
      <c r="QZO300" s="581"/>
      <c r="QZP300" s="163"/>
      <c r="QZQ300" s="163"/>
      <c r="QZR300" s="579"/>
      <c r="QZS300" s="581"/>
      <c r="QZT300" s="163"/>
      <c r="QZU300" s="163"/>
      <c r="QZV300" s="579"/>
      <c r="QZW300" s="581"/>
      <c r="QZX300" s="163"/>
      <c r="QZY300" s="163"/>
      <c r="QZZ300" s="579"/>
      <c r="RAA300" s="581"/>
      <c r="RAB300" s="163"/>
      <c r="RAC300" s="163"/>
      <c r="RAD300" s="579"/>
      <c r="RAE300" s="581"/>
      <c r="RAF300" s="163"/>
      <c r="RAG300" s="163"/>
      <c r="RAH300" s="579"/>
      <c r="RAI300" s="581"/>
      <c r="RAJ300" s="163"/>
      <c r="RAK300" s="163"/>
      <c r="RAL300" s="579"/>
      <c r="RAM300" s="581"/>
      <c r="RAN300" s="163"/>
      <c r="RAO300" s="163"/>
      <c r="RAP300" s="579"/>
      <c r="RAQ300" s="581"/>
      <c r="RAR300" s="163"/>
      <c r="RAS300" s="163"/>
      <c r="RAT300" s="579"/>
      <c r="RAU300" s="581"/>
      <c r="RAV300" s="163"/>
      <c r="RAW300" s="163"/>
      <c r="RAX300" s="579"/>
      <c r="RAY300" s="581"/>
      <c r="RAZ300" s="163"/>
      <c r="RBA300" s="163"/>
      <c r="RBB300" s="579"/>
      <c r="RBC300" s="581"/>
      <c r="RBD300" s="163"/>
      <c r="RBE300" s="163"/>
      <c r="RBF300" s="579"/>
      <c r="RBG300" s="581"/>
      <c r="RBH300" s="163"/>
      <c r="RBI300" s="163"/>
      <c r="RBJ300" s="579"/>
      <c r="RBK300" s="581"/>
      <c r="RBL300" s="163"/>
      <c r="RBM300" s="163"/>
      <c r="RBN300" s="579"/>
      <c r="RBO300" s="581"/>
      <c r="RBP300" s="163"/>
      <c r="RBQ300" s="163"/>
      <c r="RBR300" s="579"/>
      <c r="RBS300" s="581"/>
      <c r="RBT300" s="163"/>
      <c r="RBU300" s="163"/>
      <c r="RBV300" s="579"/>
      <c r="RBW300" s="581"/>
      <c r="RBX300" s="163"/>
      <c r="RBY300" s="163"/>
      <c r="RBZ300" s="579"/>
      <c r="RCA300" s="581"/>
      <c r="RCB300" s="163"/>
      <c r="RCC300" s="163"/>
      <c r="RCD300" s="579"/>
      <c r="RCE300" s="581"/>
      <c r="RCF300" s="163"/>
      <c r="RCG300" s="163"/>
      <c r="RCH300" s="579"/>
      <c r="RCI300" s="581"/>
      <c r="RCJ300" s="163"/>
      <c r="RCK300" s="163"/>
      <c r="RCL300" s="579"/>
      <c r="RCM300" s="581"/>
      <c r="RCN300" s="163"/>
      <c r="RCO300" s="163"/>
      <c r="RCP300" s="579"/>
      <c r="RCQ300" s="581"/>
      <c r="RCR300" s="163"/>
      <c r="RCS300" s="163"/>
      <c r="RCT300" s="579"/>
      <c r="RCU300" s="581"/>
      <c r="RCV300" s="163"/>
      <c r="RCW300" s="163"/>
      <c r="RCX300" s="579"/>
      <c r="RCY300" s="581"/>
      <c r="RCZ300" s="163"/>
      <c r="RDA300" s="163"/>
      <c r="RDB300" s="579"/>
      <c r="RDC300" s="581"/>
      <c r="RDD300" s="163"/>
      <c r="RDE300" s="163"/>
      <c r="RDF300" s="579"/>
      <c r="RDG300" s="581"/>
      <c r="RDH300" s="163"/>
      <c r="RDI300" s="163"/>
      <c r="RDJ300" s="579"/>
      <c r="RDK300" s="581"/>
      <c r="RDL300" s="163"/>
      <c r="RDM300" s="163"/>
      <c r="RDN300" s="579"/>
      <c r="RDO300" s="581"/>
      <c r="RDP300" s="163"/>
      <c r="RDQ300" s="163"/>
      <c r="RDR300" s="579"/>
      <c r="RDS300" s="581"/>
      <c r="RDT300" s="163"/>
      <c r="RDU300" s="163"/>
      <c r="RDV300" s="579"/>
      <c r="RDW300" s="581"/>
      <c r="RDX300" s="163"/>
      <c r="RDY300" s="163"/>
      <c r="RDZ300" s="579"/>
      <c r="REA300" s="581"/>
      <c r="REB300" s="163"/>
      <c r="REC300" s="163"/>
      <c r="RED300" s="579"/>
      <c r="REE300" s="581"/>
      <c r="REF300" s="163"/>
      <c r="REG300" s="163"/>
      <c r="REH300" s="579"/>
      <c r="REI300" s="581"/>
      <c r="REJ300" s="163"/>
      <c r="REK300" s="163"/>
      <c r="REL300" s="579"/>
      <c r="REM300" s="581"/>
      <c r="REN300" s="163"/>
      <c r="REO300" s="163"/>
      <c r="REP300" s="579"/>
      <c r="REQ300" s="581"/>
      <c r="RER300" s="163"/>
      <c r="RES300" s="163"/>
      <c r="RET300" s="579"/>
      <c r="REU300" s="581"/>
      <c r="REV300" s="163"/>
      <c r="REW300" s="163"/>
      <c r="REX300" s="579"/>
      <c r="REY300" s="581"/>
      <c r="REZ300" s="163"/>
      <c r="RFA300" s="163"/>
      <c r="RFB300" s="579"/>
      <c r="RFC300" s="581"/>
      <c r="RFD300" s="163"/>
      <c r="RFE300" s="163"/>
      <c r="RFF300" s="579"/>
      <c r="RFG300" s="581"/>
      <c r="RFH300" s="163"/>
      <c r="RFI300" s="163"/>
      <c r="RFJ300" s="579"/>
      <c r="RFK300" s="581"/>
      <c r="RFL300" s="163"/>
      <c r="RFM300" s="163"/>
      <c r="RFN300" s="579"/>
      <c r="RFO300" s="581"/>
      <c r="RFP300" s="163"/>
      <c r="RFQ300" s="163"/>
      <c r="RFR300" s="579"/>
      <c r="RFS300" s="581"/>
      <c r="RFT300" s="163"/>
      <c r="RFU300" s="163"/>
      <c r="RFV300" s="579"/>
      <c r="RFW300" s="581"/>
      <c r="RFX300" s="163"/>
      <c r="RFY300" s="163"/>
      <c r="RFZ300" s="579"/>
      <c r="RGA300" s="581"/>
      <c r="RGB300" s="163"/>
      <c r="RGC300" s="163"/>
      <c r="RGD300" s="579"/>
      <c r="RGE300" s="581"/>
      <c r="RGF300" s="163"/>
      <c r="RGG300" s="163"/>
      <c r="RGH300" s="579"/>
      <c r="RGI300" s="581"/>
      <c r="RGJ300" s="163"/>
      <c r="RGK300" s="163"/>
      <c r="RGL300" s="579"/>
      <c r="RGM300" s="581"/>
      <c r="RGN300" s="163"/>
      <c r="RGO300" s="163"/>
      <c r="RGP300" s="579"/>
      <c r="RGQ300" s="581"/>
      <c r="RGR300" s="163"/>
      <c r="RGS300" s="163"/>
      <c r="RGT300" s="579"/>
      <c r="RGU300" s="581"/>
      <c r="RGV300" s="163"/>
      <c r="RGW300" s="163"/>
      <c r="RGX300" s="579"/>
      <c r="RGY300" s="581"/>
      <c r="RGZ300" s="163"/>
      <c r="RHA300" s="163"/>
      <c r="RHB300" s="579"/>
      <c r="RHC300" s="581"/>
      <c r="RHD300" s="163"/>
      <c r="RHE300" s="163"/>
      <c r="RHF300" s="579"/>
      <c r="RHG300" s="581"/>
      <c r="RHH300" s="163"/>
      <c r="RHI300" s="163"/>
      <c r="RHJ300" s="579"/>
      <c r="RHK300" s="581"/>
      <c r="RHL300" s="163"/>
      <c r="RHM300" s="163"/>
      <c r="RHN300" s="579"/>
      <c r="RHO300" s="581"/>
      <c r="RHP300" s="163"/>
      <c r="RHQ300" s="163"/>
      <c r="RHR300" s="579"/>
      <c r="RHS300" s="581"/>
      <c r="RHT300" s="163"/>
      <c r="RHU300" s="163"/>
      <c r="RHV300" s="579"/>
      <c r="RHW300" s="581"/>
      <c r="RHX300" s="163"/>
      <c r="RHY300" s="163"/>
      <c r="RHZ300" s="579"/>
      <c r="RIA300" s="581"/>
      <c r="RIB300" s="163"/>
      <c r="RIC300" s="163"/>
      <c r="RID300" s="579"/>
      <c r="RIE300" s="581"/>
      <c r="RIF300" s="163"/>
      <c r="RIG300" s="163"/>
      <c r="RIH300" s="579"/>
      <c r="RII300" s="581"/>
      <c r="RIJ300" s="163"/>
      <c r="RIK300" s="163"/>
      <c r="RIL300" s="579"/>
      <c r="RIM300" s="581"/>
      <c r="RIN300" s="163"/>
      <c r="RIO300" s="163"/>
      <c r="RIP300" s="579"/>
      <c r="RIQ300" s="581"/>
      <c r="RIR300" s="163"/>
      <c r="RIS300" s="163"/>
      <c r="RIT300" s="579"/>
      <c r="RIU300" s="581"/>
      <c r="RIV300" s="163"/>
      <c r="RIW300" s="163"/>
      <c r="RIX300" s="579"/>
      <c r="RIY300" s="581"/>
      <c r="RIZ300" s="163"/>
      <c r="RJA300" s="163"/>
      <c r="RJB300" s="579"/>
      <c r="RJC300" s="581"/>
      <c r="RJD300" s="163"/>
      <c r="RJE300" s="163"/>
      <c r="RJF300" s="579"/>
      <c r="RJG300" s="581"/>
      <c r="RJH300" s="163"/>
      <c r="RJI300" s="163"/>
      <c r="RJJ300" s="579"/>
      <c r="RJK300" s="581"/>
      <c r="RJL300" s="163"/>
      <c r="RJM300" s="163"/>
      <c r="RJN300" s="579"/>
      <c r="RJO300" s="581"/>
      <c r="RJP300" s="163"/>
      <c r="RJQ300" s="163"/>
      <c r="RJR300" s="579"/>
      <c r="RJS300" s="581"/>
      <c r="RJT300" s="163"/>
      <c r="RJU300" s="163"/>
      <c r="RJV300" s="579"/>
      <c r="RJW300" s="581"/>
      <c r="RJX300" s="163"/>
      <c r="RJY300" s="163"/>
      <c r="RJZ300" s="579"/>
      <c r="RKA300" s="581"/>
      <c r="RKB300" s="163"/>
      <c r="RKC300" s="163"/>
      <c r="RKD300" s="579"/>
      <c r="RKE300" s="581"/>
      <c r="RKF300" s="163"/>
      <c r="RKG300" s="163"/>
      <c r="RKH300" s="579"/>
      <c r="RKI300" s="581"/>
      <c r="RKJ300" s="163"/>
      <c r="RKK300" s="163"/>
      <c r="RKL300" s="579"/>
      <c r="RKM300" s="581"/>
      <c r="RKN300" s="163"/>
      <c r="RKO300" s="163"/>
      <c r="RKP300" s="579"/>
      <c r="RKQ300" s="581"/>
      <c r="RKR300" s="163"/>
      <c r="RKS300" s="163"/>
      <c r="RKT300" s="579"/>
      <c r="RKU300" s="581"/>
      <c r="RKV300" s="163"/>
      <c r="RKW300" s="163"/>
      <c r="RKX300" s="579"/>
      <c r="RKY300" s="581"/>
      <c r="RKZ300" s="163"/>
      <c r="RLA300" s="163"/>
      <c r="RLB300" s="579"/>
      <c r="RLC300" s="581"/>
      <c r="RLD300" s="163"/>
      <c r="RLE300" s="163"/>
      <c r="RLF300" s="579"/>
      <c r="RLG300" s="581"/>
      <c r="RLH300" s="163"/>
      <c r="RLI300" s="163"/>
      <c r="RLJ300" s="579"/>
      <c r="RLK300" s="581"/>
      <c r="RLL300" s="163"/>
      <c r="RLM300" s="163"/>
      <c r="RLN300" s="579"/>
      <c r="RLO300" s="581"/>
      <c r="RLP300" s="163"/>
      <c r="RLQ300" s="163"/>
      <c r="RLR300" s="579"/>
      <c r="RLS300" s="581"/>
      <c r="RLT300" s="163"/>
      <c r="RLU300" s="163"/>
      <c r="RLV300" s="579"/>
      <c r="RLW300" s="581"/>
      <c r="RLX300" s="163"/>
      <c r="RLY300" s="163"/>
      <c r="RLZ300" s="579"/>
      <c r="RMA300" s="581"/>
      <c r="RMB300" s="163"/>
      <c r="RMC300" s="163"/>
      <c r="RMD300" s="579"/>
      <c r="RME300" s="581"/>
      <c r="RMF300" s="163"/>
      <c r="RMG300" s="163"/>
      <c r="RMH300" s="579"/>
      <c r="RMI300" s="581"/>
      <c r="RMJ300" s="163"/>
      <c r="RMK300" s="163"/>
      <c r="RML300" s="579"/>
      <c r="RMM300" s="581"/>
      <c r="RMN300" s="163"/>
      <c r="RMO300" s="163"/>
      <c r="RMP300" s="579"/>
      <c r="RMQ300" s="581"/>
      <c r="RMR300" s="163"/>
      <c r="RMS300" s="163"/>
      <c r="RMT300" s="579"/>
      <c r="RMU300" s="581"/>
      <c r="RMV300" s="163"/>
      <c r="RMW300" s="163"/>
      <c r="RMX300" s="579"/>
      <c r="RMY300" s="581"/>
      <c r="RMZ300" s="163"/>
      <c r="RNA300" s="163"/>
      <c r="RNB300" s="579"/>
      <c r="RNC300" s="581"/>
      <c r="RND300" s="163"/>
      <c r="RNE300" s="163"/>
      <c r="RNF300" s="579"/>
      <c r="RNG300" s="581"/>
      <c r="RNH300" s="163"/>
      <c r="RNI300" s="163"/>
      <c r="RNJ300" s="579"/>
      <c r="RNK300" s="581"/>
      <c r="RNL300" s="163"/>
      <c r="RNM300" s="163"/>
      <c r="RNN300" s="579"/>
      <c r="RNO300" s="581"/>
      <c r="RNP300" s="163"/>
      <c r="RNQ300" s="163"/>
      <c r="RNR300" s="579"/>
      <c r="RNS300" s="581"/>
      <c r="RNT300" s="163"/>
      <c r="RNU300" s="163"/>
      <c r="RNV300" s="579"/>
      <c r="RNW300" s="581"/>
      <c r="RNX300" s="163"/>
      <c r="RNY300" s="163"/>
      <c r="RNZ300" s="579"/>
      <c r="ROA300" s="581"/>
      <c r="ROB300" s="163"/>
      <c r="ROC300" s="163"/>
      <c r="ROD300" s="579"/>
      <c r="ROE300" s="581"/>
      <c r="ROF300" s="163"/>
      <c r="ROG300" s="163"/>
      <c r="ROH300" s="579"/>
      <c r="ROI300" s="581"/>
      <c r="ROJ300" s="163"/>
      <c r="ROK300" s="163"/>
      <c r="ROL300" s="579"/>
      <c r="ROM300" s="581"/>
      <c r="RON300" s="163"/>
      <c r="ROO300" s="163"/>
      <c r="ROP300" s="579"/>
      <c r="ROQ300" s="581"/>
      <c r="ROR300" s="163"/>
      <c r="ROS300" s="163"/>
      <c r="ROT300" s="579"/>
      <c r="ROU300" s="581"/>
      <c r="ROV300" s="163"/>
      <c r="ROW300" s="163"/>
      <c r="ROX300" s="579"/>
      <c r="ROY300" s="581"/>
      <c r="ROZ300" s="163"/>
      <c r="RPA300" s="163"/>
      <c r="RPB300" s="579"/>
      <c r="RPC300" s="581"/>
      <c r="RPD300" s="163"/>
      <c r="RPE300" s="163"/>
      <c r="RPF300" s="579"/>
      <c r="RPG300" s="581"/>
      <c r="RPH300" s="163"/>
      <c r="RPI300" s="163"/>
      <c r="RPJ300" s="579"/>
      <c r="RPK300" s="581"/>
      <c r="RPL300" s="163"/>
      <c r="RPM300" s="163"/>
      <c r="RPN300" s="579"/>
      <c r="RPO300" s="581"/>
      <c r="RPP300" s="163"/>
      <c r="RPQ300" s="163"/>
      <c r="RPR300" s="579"/>
      <c r="RPS300" s="581"/>
      <c r="RPT300" s="163"/>
      <c r="RPU300" s="163"/>
      <c r="RPV300" s="579"/>
      <c r="RPW300" s="581"/>
      <c r="RPX300" s="163"/>
      <c r="RPY300" s="163"/>
      <c r="RPZ300" s="579"/>
      <c r="RQA300" s="581"/>
      <c r="RQB300" s="163"/>
      <c r="RQC300" s="163"/>
      <c r="RQD300" s="579"/>
      <c r="RQE300" s="581"/>
      <c r="RQF300" s="163"/>
      <c r="RQG300" s="163"/>
      <c r="RQH300" s="579"/>
      <c r="RQI300" s="581"/>
      <c r="RQJ300" s="163"/>
      <c r="RQK300" s="163"/>
      <c r="RQL300" s="579"/>
      <c r="RQM300" s="581"/>
      <c r="RQN300" s="163"/>
      <c r="RQO300" s="163"/>
      <c r="RQP300" s="579"/>
      <c r="RQQ300" s="581"/>
      <c r="RQR300" s="163"/>
      <c r="RQS300" s="163"/>
      <c r="RQT300" s="579"/>
      <c r="RQU300" s="581"/>
      <c r="RQV300" s="163"/>
      <c r="RQW300" s="163"/>
      <c r="RQX300" s="579"/>
      <c r="RQY300" s="581"/>
      <c r="RQZ300" s="163"/>
      <c r="RRA300" s="163"/>
      <c r="RRB300" s="579"/>
      <c r="RRC300" s="581"/>
      <c r="RRD300" s="163"/>
      <c r="RRE300" s="163"/>
      <c r="RRF300" s="579"/>
      <c r="RRG300" s="581"/>
      <c r="RRH300" s="163"/>
      <c r="RRI300" s="163"/>
      <c r="RRJ300" s="579"/>
      <c r="RRK300" s="581"/>
      <c r="RRL300" s="163"/>
      <c r="RRM300" s="163"/>
      <c r="RRN300" s="579"/>
      <c r="RRO300" s="581"/>
      <c r="RRP300" s="163"/>
      <c r="RRQ300" s="163"/>
      <c r="RRR300" s="579"/>
      <c r="RRS300" s="581"/>
      <c r="RRT300" s="163"/>
      <c r="RRU300" s="163"/>
      <c r="RRV300" s="579"/>
      <c r="RRW300" s="581"/>
      <c r="RRX300" s="163"/>
      <c r="RRY300" s="163"/>
      <c r="RRZ300" s="579"/>
      <c r="RSA300" s="581"/>
      <c r="RSB300" s="163"/>
      <c r="RSC300" s="163"/>
      <c r="RSD300" s="579"/>
      <c r="RSE300" s="581"/>
      <c r="RSF300" s="163"/>
      <c r="RSG300" s="163"/>
      <c r="RSH300" s="579"/>
      <c r="RSI300" s="581"/>
      <c r="RSJ300" s="163"/>
      <c r="RSK300" s="163"/>
      <c r="RSL300" s="579"/>
      <c r="RSM300" s="581"/>
      <c r="RSN300" s="163"/>
      <c r="RSO300" s="163"/>
      <c r="RSP300" s="579"/>
      <c r="RSQ300" s="581"/>
      <c r="RSR300" s="163"/>
      <c r="RSS300" s="163"/>
      <c r="RST300" s="579"/>
      <c r="RSU300" s="581"/>
      <c r="RSV300" s="163"/>
      <c r="RSW300" s="163"/>
      <c r="RSX300" s="579"/>
      <c r="RSY300" s="581"/>
      <c r="RSZ300" s="163"/>
      <c r="RTA300" s="163"/>
      <c r="RTB300" s="579"/>
      <c r="RTC300" s="581"/>
      <c r="RTD300" s="163"/>
      <c r="RTE300" s="163"/>
      <c r="RTF300" s="579"/>
      <c r="RTG300" s="581"/>
      <c r="RTH300" s="163"/>
      <c r="RTI300" s="163"/>
      <c r="RTJ300" s="579"/>
      <c r="RTK300" s="581"/>
      <c r="RTL300" s="163"/>
      <c r="RTM300" s="163"/>
      <c r="RTN300" s="579"/>
      <c r="RTO300" s="581"/>
      <c r="RTP300" s="163"/>
      <c r="RTQ300" s="163"/>
      <c r="RTR300" s="579"/>
      <c r="RTS300" s="581"/>
      <c r="RTT300" s="163"/>
      <c r="RTU300" s="163"/>
      <c r="RTV300" s="579"/>
      <c r="RTW300" s="581"/>
      <c r="RTX300" s="163"/>
      <c r="RTY300" s="163"/>
      <c r="RTZ300" s="579"/>
      <c r="RUA300" s="581"/>
      <c r="RUB300" s="163"/>
      <c r="RUC300" s="163"/>
      <c r="RUD300" s="579"/>
      <c r="RUE300" s="581"/>
      <c r="RUF300" s="163"/>
      <c r="RUG300" s="163"/>
      <c r="RUH300" s="579"/>
      <c r="RUI300" s="581"/>
      <c r="RUJ300" s="163"/>
      <c r="RUK300" s="163"/>
      <c r="RUL300" s="579"/>
      <c r="RUM300" s="581"/>
      <c r="RUN300" s="163"/>
      <c r="RUO300" s="163"/>
      <c r="RUP300" s="579"/>
      <c r="RUQ300" s="581"/>
      <c r="RUR300" s="163"/>
      <c r="RUS300" s="163"/>
      <c r="RUT300" s="579"/>
      <c r="RUU300" s="581"/>
      <c r="RUV300" s="163"/>
      <c r="RUW300" s="163"/>
      <c r="RUX300" s="579"/>
      <c r="RUY300" s="581"/>
      <c r="RUZ300" s="163"/>
      <c r="RVA300" s="163"/>
      <c r="RVB300" s="579"/>
      <c r="RVC300" s="581"/>
      <c r="RVD300" s="163"/>
      <c r="RVE300" s="163"/>
      <c r="RVF300" s="579"/>
      <c r="RVG300" s="581"/>
      <c r="RVH300" s="163"/>
      <c r="RVI300" s="163"/>
      <c r="RVJ300" s="579"/>
      <c r="RVK300" s="581"/>
      <c r="RVL300" s="163"/>
      <c r="RVM300" s="163"/>
      <c r="RVN300" s="579"/>
      <c r="RVO300" s="581"/>
      <c r="RVP300" s="163"/>
      <c r="RVQ300" s="163"/>
      <c r="RVR300" s="579"/>
      <c r="RVS300" s="581"/>
      <c r="RVT300" s="163"/>
      <c r="RVU300" s="163"/>
      <c r="RVV300" s="579"/>
      <c r="RVW300" s="581"/>
      <c r="RVX300" s="163"/>
      <c r="RVY300" s="163"/>
      <c r="RVZ300" s="579"/>
      <c r="RWA300" s="581"/>
      <c r="RWB300" s="163"/>
      <c r="RWC300" s="163"/>
      <c r="RWD300" s="579"/>
      <c r="RWE300" s="581"/>
      <c r="RWF300" s="163"/>
      <c r="RWG300" s="163"/>
      <c r="RWH300" s="579"/>
      <c r="RWI300" s="581"/>
      <c r="RWJ300" s="163"/>
      <c r="RWK300" s="163"/>
      <c r="RWL300" s="579"/>
      <c r="RWM300" s="581"/>
      <c r="RWN300" s="163"/>
      <c r="RWO300" s="163"/>
      <c r="RWP300" s="579"/>
      <c r="RWQ300" s="581"/>
      <c r="RWR300" s="163"/>
      <c r="RWS300" s="163"/>
      <c r="RWT300" s="579"/>
      <c r="RWU300" s="581"/>
      <c r="RWV300" s="163"/>
      <c r="RWW300" s="163"/>
      <c r="RWX300" s="579"/>
      <c r="RWY300" s="581"/>
      <c r="RWZ300" s="163"/>
      <c r="RXA300" s="163"/>
      <c r="RXB300" s="579"/>
      <c r="RXC300" s="581"/>
      <c r="RXD300" s="163"/>
      <c r="RXE300" s="163"/>
      <c r="RXF300" s="579"/>
      <c r="RXG300" s="581"/>
      <c r="RXH300" s="163"/>
      <c r="RXI300" s="163"/>
      <c r="RXJ300" s="579"/>
      <c r="RXK300" s="581"/>
      <c r="RXL300" s="163"/>
      <c r="RXM300" s="163"/>
      <c r="RXN300" s="579"/>
      <c r="RXO300" s="581"/>
      <c r="RXP300" s="163"/>
      <c r="RXQ300" s="163"/>
      <c r="RXR300" s="579"/>
      <c r="RXS300" s="581"/>
      <c r="RXT300" s="163"/>
      <c r="RXU300" s="163"/>
      <c r="RXV300" s="579"/>
      <c r="RXW300" s="581"/>
      <c r="RXX300" s="163"/>
      <c r="RXY300" s="163"/>
      <c r="RXZ300" s="579"/>
      <c r="RYA300" s="581"/>
      <c r="RYB300" s="163"/>
      <c r="RYC300" s="163"/>
      <c r="RYD300" s="579"/>
      <c r="RYE300" s="581"/>
      <c r="RYF300" s="163"/>
      <c r="RYG300" s="163"/>
      <c r="RYH300" s="579"/>
      <c r="RYI300" s="581"/>
      <c r="RYJ300" s="163"/>
      <c r="RYK300" s="163"/>
      <c r="RYL300" s="579"/>
      <c r="RYM300" s="581"/>
      <c r="RYN300" s="163"/>
      <c r="RYO300" s="163"/>
      <c r="RYP300" s="579"/>
      <c r="RYQ300" s="581"/>
      <c r="RYR300" s="163"/>
      <c r="RYS300" s="163"/>
      <c r="RYT300" s="579"/>
      <c r="RYU300" s="581"/>
      <c r="RYV300" s="163"/>
      <c r="RYW300" s="163"/>
      <c r="RYX300" s="579"/>
      <c r="RYY300" s="581"/>
      <c r="RYZ300" s="163"/>
      <c r="RZA300" s="163"/>
      <c r="RZB300" s="579"/>
      <c r="RZC300" s="581"/>
      <c r="RZD300" s="163"/>
      <c r="RZE300" s="163"/>
      <c r="RZF300" s="579"/>
      <c r="RZG300" s="581"/>
      <c r="RZH300" s="163"/>
      <c r="RZI300" s="163"/>
      <c r="RZJ300" s="579"/>
      <c r="RZK300" s="581"/>
      <c r="RZL300" s="163"/>
      <c r="RZM300" s="163"/>
      <c r="RZN300" s="579"/>
      <c r="RZO300" s="581"/>
      <c r="RZP300" s="163"/>
      <c r="RZQ300" s="163"/>
      <c r="RZR300" s="579"/>
      <c r="RZS300" s="581"/>
      <c r="RZT300" s="163"/>
      <c r="RZU300" s="163"/>
      <c r="RZV300" s="579"/>
      <c r="RZW300" s="581"/>
      <c r="RZX300" s="163"/>
      <c r="RZY300" s="163"/>
      <c r="RZZ300" s="579"/>
      <c r="SAA300" s="581"/>
      <c r="SAB300" s="163"/>
      <c r="SAC300" s="163"/>
      <c r="SAD300" s="579"/>
      <c r="SAE300" s="581"/>
      <c r="SAF300" s="163"/>
      <c r="SAG300" s="163"/>
      <c r="SAH300" s="579"/>
      <c r="SAI300" s="581"/>
      <c r="SAJ300" s="163"/>
      <c r="SAK300" s="163"/>
      <c r="SAL300" s="579"/>
      <c r="SAM300" s="581"/>
      <c r="SAN300" s="163"/>
      <c r="SAO300" s="163"/>
      <c r="SAP300" s="579"/>
      <c r="SAQ300" s="581"/>
      <c r="SAR300" s="163"/>
      <c r="SAS300" s="163"/>
      <c r="SAT300" s="579"/>
      <c r="SAU300" s="581"/>
      <c r="SAV300" s="163"/>
      <c r="SAW300" s="163"/>
      <c r="SAX300" s="579"/>
      <c r="SAY300" s="581"/>
      <c r="SAZ300" s="163"/>
      <c r="SBA300" s="163"/>
      <c r="SBB300" s="579"/>
      <c r="SBC300" s="581"/>
      <c r="SBD300" s="163"/>
      <c r="SBE300" s="163"/>
      <c r="SBF300" s="579"/>
      <c r="SBG300" s="581"/>
      <c r="SBH300" s="163"/>
      <c r="SBI300" s="163"/>
      <c r="SBJ300" s="579"/>
      <c r="SBK300" s="581"/>
      <c r="SBL300" s="163"/>
      <c r="SBM300" s="163"/>
      <c r="SBN300" s="579"/>
      <c r="SBO300" s="581"/>
      <c r="SBP300" s="163"/>
      <c r="SBQ300" s="163"/>
      <c r="SBR300" s="579"/>
      <c r="SBS300" s="581"/>
      <c r="SBT300" s="163"/>
      <c r="SBU300" s="163"/>
      <c r="SBV300" s="579"/>
      <c r="SBW300" s="581"/>
      <c r="SBX300" s="163"/>
      <c r="SBY300" s="163"/>
      <c r="SBZ300" s="579"/>
      <c r="SCA300" s="581"/>
      <c r="SCB300" s="163"/>
      <c r="SCC300" s="163"/>
      <c r="SCD300" s="579"/>
      <c r="SCE300" s="581"/>
      <c r="SCF300" s="163"/>
      <c r="SCG300" s="163"/>
      <c r="SCH300" s="579"/>
      <c r="SCI300" s="581"/>
      <c r="SCJ300" s="163"/>
      <c r="SCK300" s="163"/>
      <c r="SCL300" s="579"/>
      <c r="SCM300" s="581"/>
      <c r="SCN300" s="163"/>
      <c r="SCO300" s="163"/>
      <c r="SCP300" s="579"/>
      <c r="SCQ300" s="581"/>
      <c r="SCR300" s="163"/>
      <c r="SCS300" s="163"/>
      <c r="SCT300" s="579"/>
      <c r="SCU300" s="581"/>
      <c r="SCV300" s="163"/>
      <c r="SCW300" s="163"/>
      <c r="SCX300" s="579"/>
      <c r="SCY300" s="581"/>
      <c r="SCZ300" s="163"/>
      <c r="SDA300" s="163"/>
      <c r="SDB300" s="579"/>
      <c r="SDC300" s="581"/>
      <c r="SDD300" s="163"/>
      <c r="SDE300" s="163"/>
      <c r="SDF300" s="579"/>
      <c r="SDG300" s="581"/>
      <c r="SDH300" s="163"/>
      <c r="SDI300" s="163"/>
      <c r="SDJ300" s="579"/>
      <c r="SDK300" s="581"/>
      <c r="SDL300" s="163"/>
      <c r="SDM300" s="163"/>
      <c r="SDN300" s="579"/>
      <c r="SDO300" s="581"/>
      <c r="SDP300" s="163"/>
      <c r="SDQ300" s="163"/>
      <c r="SDR300" s="579"/>
      <c r="SDS300" s="581"/>
      <c r="SDT300" s="163"/>
      <c r="SDU300" s="163"/>
      <c r="SDV300" s="579"/>
      <c r="SDW300" s="581"/>
      <c r="SDX300" s="163"/>
      <c r="SDY300" s="163"/>
      <c r="SDZ300" s="579"/>
      <c r="SEA300" s="581"/>
      <c r="SEB300" s="163"/>
      <c r="SEC300" s="163"/>
      <c r="SED300" s="579"/>
      <c r="SEE300" s="581"/>
      <c r="SEF300" s="163"/>
      <c r="SEG300" s="163"/>
      <c r="SEH300" s="579"/>
      <c r="SEI300" s="581"/>
      <c r="SEJ300" s="163"/>
      <c r="SEK300" s="163"/>
      <c r="SEL300" s="579"/>
      <c r="SEM300" s="581"/>
      <c r="SEN300" s="163"/>
      <c r="SEO300" s="163"/>
      <c r="SEP300" s="579"/>
      <c r="SEQ300" s="581"/>
      <c r="SER300" s="163"/>
      <c r="SES300" s="163"/>
      <c r="SET300" s="579"/>
      <c r="SEU300" s="581"/>
      <c r="SEV300" s="163"/>
      <c r="SEW300" s="163"/>
      <c r="SEX300" s="579"/>
      <c r="SEY300" s="581"/>
      <c r="SEZ300" s="163"/>
      <c r="SFA300" s="163"/>
      <c r="SFB300" s="579"/>
      <c r="SFC300" s="581"/>
      <c r="SFD300" s="163"/>
      <c r="SFE300" s="163"/>
      <c r="SFF300" s="579"/>
      <c r="SFG300" s="581"/>
      <c r="SFH300" s="163"/>
      <c r="SFI300" s="163"/>
      <c r="SFJ300" s="579"/>
      <c r="SFK300" s="581"/>
      <c r="SFL300" s="163"/>
      <c r="SFM300" s="163"/>
      <c r="SFN300" s="579"/>
      <c r="SFO300" s="581"/>
      <c r="SFP300" s="163"/>
      <c r="SFQ300" s="163"/>
      <c r="SFR300" s="579"/>
      <c r="SFS300" s="581"/>
      <c r="SFT300" s="163"/>
      <c r="SFU300" s="163"/>
      <c r="SFV300" s="579"/>
      <c r="SFW300" s="581"/>
      <c r="SFX300" s="163"/>
      <c r="SFY300" s="163"/>
      <c r="SFZ300" s="579"/>
      <c r="SGA300" s="581"/>
      <c r="SGB300" s="163"/>
      <c r="SGC300" s="163"/>
      <c r="SGD300" s="579"/>
      <c r="SGE300" s="581"/>
      <c r="SGF300" s="163"/>
      <c r="SGG300" s="163"/>
      <c r="SGH300" s="579"/>
      <c r="SGI300" s="581"/>
      <c r="SGJ300" s="163"/>
      <c r="SGK300" s="163"/>
      <c r="SGL300" s="579"/>
      <c r="SGM300" s="581"/>
      <c r="SGN300" s="163"/>
      <c r="SGO300" s="163"/>
      <c r="SGP300" s="579"/>
      <c r="SGQ300" s="581"/>
      <c r="SGR300" s="163"/>
      <c r="SGS300" s="163"/>
      <c r="SGT300" s="579"/>
      <c r="SGU300" s="581"/>
      <c r="SGV300" s="163"/>
      <c r="SGW300" s="163"/>
      <c r="SGX300" s="579"/>
      <c r="SGY300" s="581"/>
      <c r="SGZ300" s="163"/>
      <c r="SHA300" s="163"/>
      <c r="SHB300" s="579"/>
      <c r="SHC300" s="581"/>
      <c r="SHD300" s="163"/>
      <c r="SHE300" s="163"/>
      <c r="SHF300" s="579"/>
      <c r="SHG300" s="581"/>
      <c r="SHH300" s="163"/>
      <c r="SHI300" s="163"/>
      <c r="SHJ300" s="579"/>
      <c r="SHK300" s="581"/>
      <c r="SHL300" s="163"/>
      <c r="SHM300" s="163"/>
      <c r="SHN300" s="579"/>
      <c r="SHO300" s="581"/>
      <c r="SHP300" s="163"/>
      <c r="SHQ300" s="163"/>
      <c r="SHR300" s="579"/>
      <c r="SHS300" s="581"/>
      <c r="SHT300" s="163"/>
      <c r="SHU300" s="163"/>
      <c r="SHV300" s="579"/>
      <c r="SHW300" s="581"/>
      <c r="SHX300" s="163"/>
      <c r="SHY300" s="163"/>
      <c r="SHZ300" s="579"/>
      <c r="SIA300" s="581"/>
      <c r="SIB300" s="163"/>
      <c r="SIC300" s="163"/>
      <c r="SID300" s="579"/>
      <c r="SIE300" s="581"/>
      <c r="SIF300" s="163"/>
      <c r="SIG300" s="163"/>
      <c r="SIH300" s="579"/>
      <c r="SII300" s="581"/>
      <c r="SIJ300" s="163"/>
      <c r="SIK300" s="163"/>
      <c r="SIL300" s="579"/>
      <c r="SIM300" s="581"/>
      <c r="SIN300" s="163"/>
      <c r="SIO300" s="163"/>
      <c r="SIP300" s="579"/>
      <c r="SIQ300" s="581"/>
      <c r="SIR300" s="163"/>
      <c r="SIS300" s="163"/>
      <c r="SIT300" s="579"/>
      <c r="SIU300" s="581"/>
      <c r="SIV300" s="163"/>
      <c r="SIW300" s="163"/>
      <c r="SIX300" s="579"/>
      <c r="SIY300" s="581"/>
      <c r="SIZ300" s="163"/>
      <c r="SJA300" s="163"/>
      <c r="SJB300" s="579"/>
      <c r="SJC300" s="581"/>
      <c r="SJD300" s="163"/>
      <c r="SJE300" s="163"/>
      <c r="SJF300" s="579"/>
      <c r="SJG300" s="581"/>
      <c r="SJH300" s="163"/>
      <c r="SJI300" s="163"/>
      <c r="SJJ300" s="579"/>
      <c r="SJK300" s="581"/>
      <c r="SJL300" s="163"/>
      <c r="SJM300" s="163"/>
      <c r="SJN300" s="579"/>
      <c r="SJO300" s="581"/>
      <c r="SJP300" s="163"/>
      <c r="SJQ300" s="163"/>
      <c r="SJR300" s="579"/>
      <c r="SJS300" s="581"/>
      <c r="SJT300" s="163"/>
      <c r="SJU300" s="163"/>
      <c r="SJV300" s="579"/>
      <c r="SJW300" s="581"/>
      <c r="SJX300" s="163"/>
      <c r="SJY300" s="163"/>
      <c r="SJZ300" s="579"/>
      <c r="SKA300" s="581"/>
      <c r="SKB300" s="163"/>
      <c r="SKC300" s="163"/>
      <c r="SKD300" s="579"/>
      <c r="SKE300" s="581"/>
      <c r="SKF300" s="163"/>
      <c r="SKG300" s="163"/>
      <c r="SKH300" s="579"/>
      <c r="SKI300" s="581"/>
      <c r="SKJ300" s="163"/>
      <c r="SKK300" s="163"/>
      <c r="SKL300" s="579"/>
      <c r="SKM300" s="581"/>
      <c r="SKN300" s="163"/>
      <c r="SKO300" s="163"/>
      <c r="SKP300" s="579"/>
      <c r="SKQ300" s="581"/>
      <c r="SKR300" s="163"/>
      <c r="SKS300" s="163"/>
      <c r="SKT300" s="579"/>
      <c r="SKU300" s="581"/>
      <c r="SKV300" s="163"/>
      <c r="SKW300" s="163"/>
      <c r="SKX300" s="579"/>
      <c r="SKY300" s="581"/>
      <c r="SKZ300" s="163"/>
      <c r="SLA300" s="163"/>
      <c r="SLB300" s="579"/>
      <c r="SLC300" s="581"/>
      <c r="SLD300" s="163"/>
      <c r="SLE300" s="163"/>
      <c r="SLF300" s="579"/>
      <c r="SLG300" s="581"/>
      <c r="SLH300" s="163"/>
      <c r="SLI300" s="163"/>
      <c r="SLJ300" s="579"/>
      <c r="SLK300" s="581"/>
      <c r="SLL300" s="163"/>
      <c r="SLM300" s="163"/>
      <c r="SLN300" s="579"/>
      <c r="SLO300" s="581"/>
      <c r="SLP300" s="163"/>
      <c r="SLQ300" s="163"/>
      <c r="SLR300" s="579"/>
      <c r="SLS300" s="581"/>
      <c r="SLT300" s="163"/>
      <c r="SLU300" s="163"/>
      <c r="SLV300" s="579"/>
      <c r="SLW300" s="581"/>
      <c r="SLX300" s="163"/>
      <c r="SLY300" s="163"/>
      <c r="SLZ300" s="579"/>
      <c r="SMA300" s="581"/>
      <c r="SMB300" s="163"/>
      <c r="SMC300" s="163"/>
      <c r="SMD300" s="579"/>
      <c r="SME300" s="581"/>
      <c r="SMF300" s="163"/>
      <c r="SMG300" s="163"/>
      <c r="SMH300" s="579"/>
      <c r="SMI300" s="581"/>
      <c r="SMJ300" s="163"/>
      <c r="SMK300" s="163"/>
      <c r="SML300" s="579"/>
      <c r="SMM300" s="581"/>
      <c r="SMN300" s="163"/>
      <c r="SMO300" s="163"/>
      <c r="SMP300" s="579"/>
      <c r="SMQ300" s="581"/>
      <c r="SMR300" s="163"/>
      <c r="SMS300" s="163"/>
      <c r="SMT300" s="579"/>
      <c r="SMU300" s="581"/>
      <c r="SMV300" s="163"/>
      <c r="SMW300" s="163"/>
      <c r="SMX300" s="579"/>
      <c r="SMY300" s="581"/>
      <c r="SMZ300" s="163"/>
      <c r="SNA300" s="163"/>
      <c r="SNB300" s="579"/>
      <c r="SNC300" s="581"/>
      <c r="SND300" s="163"/>
      <c r="SNE300" s="163"/>
      <c r="SNF300" s="579"/>
      <c r="SNG300" s="581"/>
      <c r="SNH300" s="163"/>
      <c r="SNI300" s="163"/>
      <c r="SNJ300" s="579"/>
      <c r="SNK300" s="581"/>
      <c r="SNL300" s="163"/>
      <c r="SNM300" s="163"/>
      <c r="SNN300" s="579"/>
      <c r="SNO300" s="581"/>
      <c r="SNP300" s="163"/>
      <c r="SNQ300" s="163"/>
      <c r="SNR300" s="579"/>
      <c r="SNS300" s="581"/>
      <c r="SNT300" s="163"/>
      <c r="SNU300" s="163"/>
      <c r="SNV300" s="579"/>
      <c r="SNW300" s="581"/>
      <c r="SNX300" s="163"/>
      <c r="SNY300" s="163"/>
      <c r="SNZ300" s="579"/>
      <c r="SOA300" s="581"/>
      <c r="SOB300" s="163"/>
      <c r="SOC300" s="163"/>
      <c r="SOD300" s="579"/>
      <c r="SOE300" s="581"/>
      <c r="SOF300" s="163"/>
      <c r="SOG300" s="163"/>
      <c r="SOH300" s="579"/>
      <c r="SOI300" s="581"/>
      <c r="SOJ300" s="163"/>
      <c r="SOK300" s="163"/>
      <c r="SOL300" s="579"/>
      <c r="SOM300" s="581"/>
      <c r="SON300" s="163"/>
      <c r="SOO300" s="163"/>
      <c r="SOP300" s="579"/>
      <c r="SOQ300" s="581"/>
      <c r="SOR300" s="163"/>
      <c r="SOS300" s="163"/>
      <c r="SOT300" s="579"/>
      <c r="SOU300" s="581"/>
      <c r="SOV300" s="163"/>
      <c r="SOW300" s="163"/>
      <c r="SOX300" s="579"/>
      <c r="SOY300" s="581"/>
      <c r="SOZ300" s="163"/>
      <c r="SPA300" s="163"/>
      <c r="SPB300" s="579"/>
      <c r="SPC300" s="581"/>
      <c r="SPD300" s="163"/>
      <c r="SPE300" s="163"/>
      <c r="SPF300" s="579"/>
      <c r="SPG300" s="581"/>
      <c r="SPH300" s="163"/>
      <c r="SPI300" s="163"/>
      <c r="SPJ300" s="579"/>
      <c r="SPK300" s="581"/>
      <c r="SPL300" s="163"/>
      <c r="SPM300" s="163"/>
      <c r="SPN300" s="579"/>
      <c r="SPO300" s="581"/>
      <c r="SPP300" s="163"/>
      <c r="SPQ300" s="163"/>
      <c r="SPR300" s="579"/>
      <c r="SPS300" s="581"/>
      <c r="SPT300" s="163"/>
      <c r="SPU300" s="163"/>
      <c r="SPV300" s="579"/>
      <c r="SPW300" s="581"/>
      <c r="SPX300" s="163"/>
      <c r="SPY300" s="163"/>
      <c r="SPZ300" s="579"/>
      <c r="SQA300" s="581"/>
      <c r="SQB300" s="163"/>
      <c r="SQC300" s="163"/>
      <c r="SQD300" s="579"/>
      <c r="SQE300" s="581"/>
      <c r="SQF300" s="163"/>
      <c r="SQG300" s="163"/>
      <c r="SQH300" s="579"/>
      <c r="SQI300" s="581"/>
      <c r="SQJ300" s="163"/>
      <c r="SQK300" s="163"/>
      <c r="SQL300" s="579"/>
      <c r="SQM300" s="581"/>
      <c r="SQN300" s="163"/>
      <c r="SQO300" s="163"/>
      <c r="SQP300" s="579"/>
      <c r="SQQ300" s="581"/>
      <c r="SQR300" s="163"/>
      <c r="SQS300" s="163"/>
      <c r="SQT300" s="579"/>
      <c r="SQU300" s="581"/>
      <c r="SQV300" s="163"/>
      <c r="SQW300" s="163"/>
      <c r="SQX300" s="579"/>
      <c r="SQY300" s="581"/>
      <c r="SQZ300" s="163"/>
      <c r="SRA300" s="163"/>
      <c r="SRB300" s="579"/>
      <c r="SRC300" s="581"/>
      <c r="SRD300" s="163"/>
      <c r="SRE300" s="163"/>
      <c r="SRF300" s="579"/>
      <c r="SRG300" s="581"/>
      <c r="SRH300" s="163"/>
      <c r="SRI300" s="163"/>
      <c r="SRJ300" s="579"/>
      <c r="SRK300" s="581"/>
      <c r="SRL300" s="163"/>
      <c r="SRM300" s="163"/>
      <c r="SRN300" s="579"/>
      <c r="SRO300" s="581"/>
      <c r="SRP300" s="163"/>
      <c r="SRQ300" s="163"/>
      <c r="SRR300" s="579"/>
      <c r="SRS300" s="581"/>
      <c r="SRT300" s="163"/>
      <c r="SRU300" s="163"/>
      <c r="SRV300" s="579"/>
      <c r="SRW300" s="581"/>
      <c r="SRX300" s="163"/>
      <c r="SRY300" s="163"/>
      <c r="SRZ300" s="579"/>
      <c r="SSA300" s="581"/>
      <c r="SSB300" s="163"/>
      <c r="SSC300" s="163"/>
      <c r="SSD300" s="579"/>
      <c r="SSE300" s="581"/>
      <c r="SSF300" s="163"/>
      <c r="SSG300" s="163"/>
      <c r="SSH300" s="579"/>
      <c r="SSI300" s="581"/>
      <c r="SSJ300" s="163"/>
      <c r="SSK300" s="163"/>
      <c r="SSL300" s="579"/>
      <c r="SSM300" s="581"/>
      <c r="SSN300" s="163"/>
      <c r="SSO300" s="163"/>
      <c r="SSP300" s="579"/>
      <c r="SSQ300" s="581"/>
      <c r="SSR300" s="163"/>
      <c r="SSS300" s="163"/>
      <c r="SST300" s="579"/>
      <c r="SSU300" s="581"/>
      <c r="SSV300" s="163"/>
      <c r="SSW300" s="163"/>
      <c r="SSX300" s="579"/>
      <c r="SSY300" s="581"/>
      <c r="SSZ300" s="163"/>
      <c r="STA300" s="163"/>
      <c r="STB300" s="579"/>
      <c r="STC300" s="581"/>
      <c r="STD300" s="163"/>
      <c r="STE300" s="163"/>
      <c r="STF300" s="579"/>
      <c r="STG300" s="581"/>
      <c r="STH300" s="163"/>
      <c r="STI300" s="163"/>
      <c r="STJ300" s="579"/>
      <c r="STK300" s="581"/>
      <c r="STL300" s="163"/>
      <c r="STM300" s="163"/>
      <c r="STN300" s="579"/>
      <c r="STO300" s="581"/>
      <c r="STP300" s="163"/>
      <c r="STQ300" s="163"/>
      <c r="STR300" s="579"/>
      <c r="STS300" s="581"/>
      <c r="STT300" s="163"/>
      <c r="STU300" s="163"/>
      <c r="STV300" s="579"/>
      <c r="STW300" s="581"/>
      <c r="STX300" s="163"/>
      <c r="STY300" s="163"/>
      <c r="STZ300" s="579"/>
      <c r="SUA300" s="581"/>
      <c r="SUB300" s="163"/>
      <c r="SUC300" s="163"/>
      <c r="SUD300" s="579"/>
      <c r="SUE300" s="581"/>
      <c r="SUF300" s="163"/>
      <c r="SUG300" s="163"/>
      <c r="SUH300" s="579"/>
      <c r="SUI300" s="581"/>
      <c r="SUJ300" s="163"/>
      <c r="SUK300" s="163"/>
      <c r="SUL300" s="579"/>
      <c r="SUM300" s="581"/>
      <c r="SUN300" s="163"/>
      <c r="SUO300" s="163"/>
      <c r="SUP300" s="579"/>
      <c r="SUQ300" s="581"/>
      <c r="SUR300" s="163"/>
      <c r="SUS300" s="163"/>
      <c r="SUT300" s="579"/>
      <c r="SUU300" s="581"/>
      <c r="SUV300" s="163"/>
      <c r="SUW300" s="163"/>
      <c r="SUX300" s="579"/>
      <c r="SUY300" s="581"/>
      <c r="SUZ300" s="163"/>
      <c r="SVA300" s="163"/>
      <c r="SVB300" s="579"/>
      <c r="SVC300" s="581"/>
      <c r="SVD300" s="163"/>
      <c r="SVE300" s="163"/>
      <c r="SVF300" s="579"/>
      <c r="SVG300" s="581"/>
      <c r="SVH300" s="163"/>
      <c r="SVI300" s="163"/>
      <c r="SVJ300" s="579"/>
      <c r="SVK300" s="581"/>
      <c r="SVL300" s="163"/>
      <c r="SVM300" s="163"/>
      <c r="SVN300" s="579"/>
      <c r="SVO300" s="581"/>
      <c r="SVP300" s="163"/>
      <c r="SVQ300" s="163"/>
      <c r="SVR300" s="579"/>
      <c r="SVS300" s="581"/>
      <c r="SVT300" s="163"/>
      <c r="SVU300" s="163"/>
      <c r="SVV300" s="579"/>
      <c r="SVW300" s="581"/>
      <c r="SVX300" s="163"/>
      <c r="SVY300" s="163"/>
      <c r="SVZ300" s="579"/>
      <c r="SWA300" s="581"/>
      <c r="SWB300" s="163"/>
      <c r="SWC300" s="163"/>
      <c r="SWD300" s="579"/>
      <c r="SWE300" s="581"/>
      <c r="SWF300" s="163"/>
      <c r="SWG300" s="163"/>
      <c r="SWH300" s="579"/>
      <c r="SWI300" s="581"/>
      <c r="SWJ300" s="163"/>
      <c r="SWK300" s="163"/>
      <c r="SWL300" s="579"/>
      <c r="SWM300" s="581"/>
      <c r="SWN300" s="163"/>
      <c r="SWO300" s="163"/>
      <c r="SWP300" s="579"/>
      <c r="SWQ300" s="581"/>
      <c r="SWR300" s="163"/>
      <c r="SWS300" s="163"/>
      <c r="SWT300" s="579"/>
      <c r="SWU300" s="581"/>
      <c r="SWV300" s="163"/>
      <c r="SWW300" s="163"/>
      <c r="SWX300" s="579"/>
      <c r="SWY300" s="581"/>
      <c r="SWZ300" s="163"/>
      <c r="SXA300" s="163"/>
      <c r="SXB300" s="579"/>
      <c r="SXC300" s="581"/>
      <c r="SXD300" s="163"/>
      <c r="SXE300" s="163"/>
      <c r="SXF300" s="579"/>
      <c r="SXG300" s="581"/>
      <c r="SXH300" s="163"/>
      <c r="SXI300" s="163"/>
      <c r="SXJ300" s="579"/>
      <c r="SXK300" s="581"/>
      <c r="SXL300" s="163"/>
      <c r="SXM300" s="163"/>
      <c r="SXN300" s="579"/>
      <c r="SXO300" s="581"/>
      <c r="SXP300" s="163"/>
      <c r="SXQ300" s="163"/>
      <c r="SXR300" s="579"/>
      <c r="SXS300" s="581"/>
      <c r="SXT300" s="163"/>
      <c r="SXU300" s="163"/>
      <c r="SXV300" s="579"/>
      <c r="SXW300" s="581"/>
      <c r="SXX300" s="163"/>
      <c r="SXY300" s="163"/>
      <c r="SXZ300" s="579"/>
      <c r="SYA300" s="581"/>
      <c r="SYB300" s="163"/>
      <c r="SYC300" s="163"/>
      <c r="SYD300" s="579"/>
      <c r="SYE300" s="581"/>
      <c r="SYF300" s="163"/>
      <c r="SYG300" s="163"/>
      <c r="SYH300" s="579"/>
      <c r="SYI300" s="581"/>
      <c r="SYJ300" s="163"/>
      <c r="SYK300" s="163"/>
      <c r="SYL300" s="579"/>
      <c r="SYM300" s="581"/>
      <c r="SYN300" s="163"/>
      <c r="SYO300" s="163"/>
      <c r="SYP300" s="579"/>
      <c r="SYQ300" s="581"/>
      <c r="SYR300" s="163"/>
      <c r="SYS300" s="163"/>
      <c r="SYT300" s="579"/>
      <c r="SYU300" s="581"/>
      <c r="SYV300" s="163"/>
      <c r="SYW300" s="163"/>
      <c r="SYX300" s="579"/>
      <c r="SYY300" s="581"/>
      <c r="SYZ300" s="163"/>
      <c r="SZA300" s="163"/>
      <c r="SZB300" s="579"/>
      <c r="SZC300" s="581"/>
      <c r="SZD300" s="163"/>
      <c r="SZE300" s="163"/>
      <c r="SZF300" s="579"/>
      <c r="SZG300" s="581"/>
      <c r="SZH300" s="163"/>
      <c r="SZI300" s="163"/>
      <c r="SZJ300" s="579"/>
      <c r="SZK300" s="581"/>
      <c r="SZL300" s="163"/>
      <c r="SZM300" s="163"/>
      <c r="SZN300" s="579"/>
      <c r="SZO300" s="581"/>
      <c r="SZP300" s="163"/>
      <c r="SZQ300" s="163"/>
      <c r="SZR300" s="579"/>
      <c r="SZS300" s="581"/>
      <c r="SZT300" s="163"/>
      <c r="SZU300" s="163"/>
      <c r="SZV300" s="579"/>
      <c r="SZW300" s="581"/>
      <c r="SZX300" s="163"/>
      <c r="SZY300" s="163"/>
      <c r="SZZ300" s="579"/>
      <c r="TAA300" s="581"/>
      <c r="TAB300" s="163"/>
      <c r="TAC300" s="163"/>
      <c r="TAD300" s="579"/>
      <c r="TAE300" s="581"/>
      <c r="TAF300" s="163"/>
      <c r="TAG300" s="163"/>
      <c r="TAH300" s="579"/>
      <c r="TAI300" s="581"/>
      <c r="TAJ300" s="163"/>
      <c r="TAK300" s="163"/>
      <c r="TAL300" s="579"/>
      <c r="TAM300" s="581"/>
      <c r="TAN300" s="163"/>
      <c r="TAO300" s="163"/>
      <c r="TAP300" s="579"/>
      <c r="TAQ300" s="581"/>
      <c r="TAR300" s="163"/>
      <c r="TAS300" s="163"/>
      <c r="TAT300" s="579"/>
      <c r="TAU300" s="581"/>
      <c r="TAV300" s="163"/>
      <c r="TAW300" s="163"/>
      <c r="TAX300" s="579"/>
      <c r="TAY300" s="581"/>
      <c r="TAZ300" s="163"/>
      <c r="TBA300" s="163"/>
      <c r="TBB300" s="579"/>
      <c r="TBC300" s="581"/>
      <c r="TBD300" s="163"/>
      <c r="TBE300" s="163"/>
      <c r="TBF300" s="579"/>
      <c r="TBG300" s="581"/>
      <c r="TBH300" s="163"/>
      <c r="TBI300" s="163"/>
      <c r="TBJ300" s="579"/>
      <c r="TBK300" s="581"/>
      <c r="TBL300" s="163"/>
      <c r="TBM300" s="163"/>
      <c r="TBN300" s="579"/>
      <c r="TBO300" s="581"/>
      <c r="TBP300" s="163"/>
      <c r="TBQ300" s="163"/>
      <c r="TBR300" s="579"/>
      <c r="TBS300" s="581"/>
      <c r="TBT300" s="163"/>
      <c r="TBU300" s="163"/>
      <c r="TBV300" s="579"/>
      <c r="TBW300" s="581"/>
      <c r="TBX300" s="163"/>
      <c r="TBY300" s="163"/>
      <c r="TBZ300" s="579"/>
      <c r="TCA300" s="581"/>
      <c r="TCB300" s="163"/>
      <c r="TCC300" s="163"/>
      <c r="TCD300" s="579"/>
      <c r="TCE300" s="581"/>
      <c r="TCF300" s="163"/>
      <c r="TCG300" s="163"/>
      <c r="TCH300" s="579"/>
      <c r="TCI300" s="581"/>
      <c r="TCJ300" s="163"/>
      <c r="TCK300" s="163"/>
      <c r="TCL300" s="579"/>
      <c r="TCM300" s="581"/>
      <c r="TCN300" s="163"/>
      <c r="TCO300" s="163"/>
      <c r="TCP300" s="579"/>
      <c r="TCQ300" s="581"/>
      <c r="TCR300" s="163"/>
      <c r="TCS300" s="163"/>
      <c r="TCT300" s="579"/>
      <c r="TCU300" s="581"/>
      <c r="TCV300" s="163"/>
      <c r="TCW300" s="163"/>
      <c r="TCX300" s="579"/>
      <c r="TCY300" s="581"/>
      <c r="TCZ300" s="163"/>
      <c r="TDA300" s="163"/>
      <c r="TDB300" s="579"/>
      <c r="TDC300" s="581"/>
      <c r="TDD300" s="163"/>
      <c r="TDE300" s="163"/>
      <c r="TDF300" s="579"/>
      <c r="TDG300" s="581"/>
      <c r="TDH300" s="163"/>
      <c r="TDI300" s="163"/>
      <c r="TDJ300" s="579"/>
      <c r="TDK300" s="581"/>
      <c r="TDL300" s="163"/>
      <c r="TDM300" s="163"/>
      <c r="TDN300" s="579"/>
      <c r="TDO300" s="581"/>
      <c r="TDP300" s="163"/>
      <c r="TDQ300" s="163"/>
      <c r="TDR300" s="579"/>
      <c r="TDS300" s="581"/>
      <c r="TDT300" s="163"/>
      <c r="TDU300" s="163"/>
      <c r="TDV300" s="579"/>
      <c r="TDW300" s="581"/>
      <c r="TDX300" s="163"/>
      <c r="TDY300" s="163"/>
      <c r="TDZ300" s="579"/>
      <c r="TEA300" s="581"/>
      <c r="TEB300" s="163"/>
      <c r="TEC300" s="163"/>
      <c r="TED300" s="579"/>
      <c r="TEE300" s="581"/>
      <c r="TEF300" s="163"/>
      <c r="TEG300" s="163"/>
      <c r="TEH300" s="579"/>
      <c r="TEI300" s="581"/>
      <c r="TEJ300" s="163"/>
      <c r="TEK300" s="163"/>
      <c r="TEL300" s="579"/>
      <c r="TEM300" s="581"/>
      <c r="TEN300" s="163"/>
      <c r="TEO300" s="163"/>
      <c r="TEP300" s="579"/>
      <c r="TEQ300" s="581"/>
      <c r="TER300" s="163"/>
      <c r="TES300" s="163"/>
      <c r="TET300" s="579"/>
      <c r="TEU300" s="581"/>
      <c r="TEV300" s="163"/>
      <c r="TEW300" s="163"/>
      <c r="TEX300" s="579"/>
      <c r="TEY300" s="581"/>
      <c r="TEZ300" s="163"/>
      <c r="TFA300" s="163"/>
      <c r="TFB300" s="579"/>
      <c r="TFC300" s="581"/>
      <c r="TFD300" s="163"/>
      <c r="TFE300" s="163"/>
      <c r="TFF300" s="579"/>
      <c r="TFG300" s="581"/>
      <c r="TFH300" s="163"/>
      <c r="TFI300" s="163"/>
      <c r="TFJ300" s="579"/>
      <c r="TFK300" s="581"/>
      <c r="TFL300" s="163"/>
      <c r="TFM300" s="163"/>
      <c r="TFN300" s="579"/>
      <c r="TFO300" s="581"/>
      <c r="TFP300" s="163"/>
      <c r="TFQ300" s="163"/>
      <c r="TFR300" s="579"/>
      <c r="TFS300" s="581"/>
      <c r="TFT300" s="163"/>
      <c r="TFU300" s="163"/>
      <c r="TFV300" s="579"/>
      <c r="TFW300" s="581"/>
      <c r="TFX300" s="163"/>
      <c r="TFY300" s="163"/>
      <c r="TFZ300" s="579"/>
      <c r="TGA300" s="581"/>
      <c r="TGB300" s="163"/>
      <c r="TGC300" s="163"/>
      <c r="TGD300" s="579"/>
      <c r="TGE300" s="581"/>
      <c r="TGF300" s="163"/>
      <c r="TGG300" s="163"/>
      <c r="TGH300" s="579"/>
      <c r="TGI300" s="581"/>
      <c r="TGJ300" s="163"/>
      <c r="TGK300" s="163"/>
      <c r="TGL300" s="579"/>
      <c r="TGM300" s="581"/>
      <c r="TGN300" s="163"/>
      <c r="TGO300" s="163"/>
      <c r="TGP300" s="579"/>
      <c r="TGQ300" s="581"/>
      <c r="TGR300" s="163"/>
      <c r="TGS300" s="163"/>
      <c r="TGT300" s="579"/>
      <c r="TGU300" s="581"/>
      <c r="TGV300" s="163"/>
      <c r="TGW300" s="163"/>
      <c r="TGX300" s="579"/>
      <c r="TGY300" s="581"/>
      <c r="TGZ300" s="163"/>
      <c r="THA300" s="163"/>
      <c r="THB300" s="579"/>
      <c r="THC300" s="581"/>
      <c r="THD300" s="163"/>
      <c r="THE300" s="163"/>
      <c r="THF300" s="579"/>
      <c r="THG300" s="581"/>
      <c r="THH300" s="163"/>
      <c r="THI300" s="163"/>
      <c r="THJ300" s="579"/>
      <c r="THK300" s="581"/>
      <c r="THL300" s="163"/>
      <c r="THM300" s="163"/>
      <c r="THN300" s="579"/>
      <c r="THO300" s="581"/>
      <c r="THP300" s="163"/>
      <c r="THQ300" s="163"/>
      <c r="THR300" s="579"/>
      <c r="THS300" s="581"/>
      <c r="THT300" s="163"/>
      <c r="THU300" s="163"/>
      <c r="THV300" s="579"/>
      <c r="THW300" s="581"/>
      <c r="THX300" s="163"/>
      <c r="THY300" s="163"/>
      <c r="THZ300" s="579"/>
      <c r="TIA300" s="581"/>
      <c r="TIB300" s="163"/>
      <c r="TIC300" s="163"/>
      <c r="TID300" s="579"/>
      <c r="TIE300" s="581"/>
      <c r="TIF300" s="163"/>
      <c r="TIG300" s="163"/>
      <c r="TIH300" s="579"/>
      <c r="TII300" s="581"/>
      <c r="TIJ300" s="163"/>
      <c r="TIK300" s="163"/>
      <c r="TIL300" s="579"/>
      <c r="TIM300" s="581"/>
      <c r="TIN300" s="163"/>
      <c r="TIO300" s="163"/>
      <c r="TIP300" s="579"/>
      <c r="TIQ300" s="581"/>
      <c r="TIR300" s="163"/>
      <c r="TIS300" s="163"/>
      <c r="TIT300" s="579"/>
      <c r="TIU300" s="581"/>
      <c r="TIV300" s="163"/>
      <c r="TIW300" s="163"/>
      <c r="TIX300" s="579"/>
      <c r="TIY300" s="581"/>
      <c r="TIZ300" s="163"/>
      <c r="TJA300" s="163"/>
      <c r="TJB300" s="579"/>
      <c r="TJC300" s="581"/>
      <c r="TJD300" s="163"/>
      <c r="TJE300" s="163"/>
      <c r="TJF300" s="579"/>
      <c r="TJG300" s="581"/>
      <c r="TJH300" s="163"/>
      <c r="TJI300" s="163"/>
      <c r="TJJ300" s="579"/>
      <c r="TJK300" s="581"/>
      <c r="TJL300" s="163"/>
      <c r="TJM300" s="163"/>
      <c r="TJN300" s="579"/>
      <c r="TJO300" s="581"/>
      <c r="TJP300" s="163"/>
      <c r="TJQ300" s="163"/>
      <c r="TJR300" s="579"/>
      <c r="TJS300" s="581"/>
      <c r="TJT300" s="163"/>
      <c r="TJU300" s="163"/>
      <c r="TJV300" s="579"/>
      <c r="TJW300" s="581"/>
      <c r="TJX300" s="163"/>
      <c r="TJY300" s="163"/>
      <c r="TJZ300" s="579"/>
      <c r="TKA300" s="581"/>
      <c r="TKB300" s="163"/>
      <c r="TKC300" s="163"/>
      <c r="TKD300" s="579"/>
      <c r="TKE300" s="581"/>
      <c r="TKF300" s="163"/>
      <c r="TKG300" s="163"/>
      <c r="TKH300" s="579"/>
      <c r="TKI300" s="581"/>
      <c r="TKJ300" s="163"/>
      <c r="TKK300" s="163"/>
      <c r="TKL300" s="579"/>
      <c r="TKM300" s="581"/>
      <c r="TKN300" s="163"/>
      <c r="TKO300" s="163"/>
      <c r="TKP300" s="579"/>
      <c r="TKQ300" s="581"/>
      <c r="TKR300" s="163"/>
      <c r="TKS300" s="163"/>
      <c r="TKT300" s="579"/>
      <c r="TKU300" s="581"/>
      <c r="TKV300" s="163"/>
      <c r="TKW300" s="163"/>
      <c r="TKX300" s="579"/>
      <c r="TKY300" s="581"/>
      <c r="TKZ300" s="163"/>
      <c r="TLA300" s="163"/>
      <c r="TLB300" s="579"/>
      <c r="TLC300" s="581"/>
      <c r="TLD300" s="163"/>
      <c r="TLE300" s="163"/>
      <c r="TLF300" s="579"/>
      <c r="TLG300" s="581"/>
      <c r="TLH300" s="163"/>
      <c r="TLI300" s="163"/>
      <c r="TLJ300" s="579"/>
      <c r="TLK300" s="581"/>
      <c r="TLL300" s="163"/>
      <c r="TLM300" s="163"/>
      <c r="TLN300" s="579"/>
      <c r="TLO300" s="581"/>
      <c r="TLP300" s="163"/>
      <c r="TLQ300" s="163"/>
      <c r="TLR300" s="579"/>
      <c r="TLS300" s="581"/>
      <c r="TLT300" s="163"/>
      <c r="TLU300" s="163"/>
      <c r="TLV300" s="579"/>
      <c r="TLW300" s="581"/>
      <c r="TLX300" s="163"/>
      <c r="TLY300" s="163"/>
      <c r="TLZ300" s="579"/>
      <c r="TMA300" s="581"/>
      <c r="TMB300" s="163"/>
      <c r="TMC300" s="163"/>
      <c r="TMD300" s="579"/>
      <c r="TME300" s="581"/>
      <c r="TMF300" s="163"/>
      <c r="TMG300" s="163"/>
      <c r="TMH300" s="579"/>
      <c r="TMI300" s="581"/>
      <c r="TMJ300" s="163"/>
      <c r="TMK300" s="163"/>
      <c r="TML300" s="579"/>
      <c r="TMM300" s="581"/>
      <c r="TMN300" s="163"/>
      <c r="TMO300" s="163"/>
      <c r="TMP300" s="579"/>
      <c r="TMQ300" s="581"/>
      <c r="TMR300" s="163"/>
      <c r="TMS300" s="163"/>
      <c r="TMT300" s="579"/>
      <c r="TMU300" s="581"/>
      <c r="TMV300" s="163"/>
      <c r="TMW300" s="163"/>
      <c r="TMX300" s="579"/>
      <c r="TMY300" s="581"/>
      <c r="TMZ300" s="163"/>
      <c r="TNA300" s="163"/>
      <c r="TNB300" s="579"/>
      <c r="TNC300" s="581"/>
      <c r="TND300" s="163"/>
      <c r="TNE300" s="163"/>
      <c r="TNF300" s="579"/>
      <c r="TNG300" s="581"/>
      <c r="TNH300" s="163"/>
      <c r="TNI300" s="163"/>
      <c r="TNJ300" s="579"/>
      <c r="TNK300" s="581"/>
      <c r="TNL300" s="163"/>
      <c r="TNM300" s="163"/>
      <c r="TNN300" s="579"/>
      <c r="TNO300" s="581"/>
      <c r="TNP300" s="163"/>
      <c r="TNQ300" s="163"/>
      <c r="TNR300" s="579"/>
      <c r="TNS300" s="581"/>
      <c r="TNT300" s="163"/>
      <c r="TNU300" s="163"/>
      <c r="TNV300" s="579"/>
      <c r="TNW300" s="581"/>
      <c r="TNX300" s="163"/>
      <c r="TNY300" s="163"/>
      <c r="TNZ300" s="579"/>
      <c r="TOA300" s="581"/>
      <c r="TOB300" s="163"/>
      <c r="TOC300" s="163"/>
      <c r="TOD300" s="579"/>
      <c r="TOE300" s="581"/>
      <c r="TOF300" s="163"/>
      <c r="TOG300" s="163"/>
      <c r="TOH300" s="579"/>
      <c r="TOI300" s="581"/>
      <c r="TOJ300" s="163"/>
      <c r="TOK300" s="163"/>
      <c r="TOL300" s="579"/>
      <c r="TOM300" s="581"/>
      <c r="TON300" s="163"/>
      <c r="TOO300" s="163"/>
      <c r="TOP300" s="579"/>
      <c r="TOQ300" s="581"/>
      <c r="TOR300" s="163"/>
      <c r="TOS300" s="163"/>
      <c r="TOT300" s="579"/>
      <c r="TOU300" s="581"/>
      <c r="TOV300" s="163"/>
      <c r="TOW300" s="163"/>
      <c r="TOX300" s="579"/>
      <c r="TOY300" s="581"/>
      <c r="TOZ300" s="163"/>
      <c r="TPA300" s="163"/>
      <c r="TPB300" s="579"/>
      <c r="TPC300" s="581"/>
      <c r="TPD300" s="163"/>
      <c r="TPE300" s="163"/>
      <c r="TPF300" s="579"/>
      <c r="TPG300" s="581"/>
      <c r="TPH300" s="163"/>
      <c r="TPI300" s="163"/>
      <c r="TPJ300" s="579"/>
      <c r="TPK300" s="581"/>
      <c r="TPL300" s="163"/>
      <c r="TPM300" s="163"/>
      <c r="TPN300" s="579"/>
      <c r="TPO300" s="581"/>
      <c r="TPP300" s="163"/>
      <c r="TPQ300" s="163"/>
      <c r="TPR300" s="579"/>
      <c r="TPS300" s="581"/>
      <c r="TPT300" s="163"/>
      <c r="TPU300" s="163"/>
      <c r="TPV300" s="579"/>
      <c r="TPW300" s="581"/>
      <c r="TPX300" s="163"/>
      <c r="TPY300" s="163"/>
      <c r="TPZ300" s="579"/>
      <c r="TQA300" s="581"/>
      <c r="TQB300" s="163"/>
      <c r="TQC300" s="163"/>
      <c r="TQD300" s="579"/>
      <c r="TQE300" s="581"/>
      <c r="TQF300" s="163"/>
      <c r="TQG300" s="163"/>
      <c r="TQH300" s="579"/>
      <c r="TQI300" s="581"/>
      <c r="TQJ300" s="163"/>
      <c r="TQK300" s="163"/>
      <c r="TQL300" s="579"/>
      <c r="TQM300" s="581"/>
      <c r="TQN300" s="163"/>
      <c r="TQO300" s="163"/>
      <c r="TQP300" s="579"/>
      <c r="TQQ300" s="581"/>
      <c r="TQR300" s="163"/>
      <c r="TQS300" s="163"/>
      <c r="TQT300" s="579"/>
      <c r="TQU300" s="581"/>
      <c r="TQV300" s="163"/>
      <c r="TQW300" s="163"/>
      <c r="TQX300" s="579"/>
      <c r="TQY300" s="581"/>
      <c r="TQZ300" s="163"/>
      <c r="TRA300" s="163"/>
      <c r="TRB300" s="579"/>
      <c r="TRC300" s="581"/>
      <c r="TRD300" s="163"/>
      <c r="TRE300" s="163"/>
      <c r="TRF300" s="579"/>
      <c r="TRG300" s="581"/>
      <c r="TRH300" s="163"/>
      <c r="TRI300" s="163"/>
      <c r="TRJ300" s="579"/>
      <c r="TRK300" s="581"/>
      <c r="TRL300" s="163"/>
      <c r="TRM300" s="163"/>
      <c r="TRN300" s="579"/>
      <c r="TRO300" s="581"/>
      <c r="TRP300" s="163"/>
      <c r="TRQ300" s="163"/>
      <c r="TRR300" s="579"/>
      <c r="TRS300" s="581"/>
      <c r="TRT300" s="163"/>
      <c r="TRU300" s="163"/>
      <c r="TRV300" s="579"/>
      <c r="TRW300" s="581"/>
      <c r="TRX300" s="163"/>
      <c r="TRY300" s="163"/>
      <c r="TRZ300" s="579"/>
      <c r="TSA300" s="581"/>
      <c r="TSB300" s="163"/>
      <c r="TSC300" s="163"/>
      <c r="TSD300" s="579"/>
      <c r="TSE300" s="581"/>
      <c r="TSF300" s="163"/>
      <c r="TSG300" s="163"/>
      <c r="TSH300" s="579"/>
      <c r="TSI300" s="581"/>
      <c r="TSJ300" s="163"/>
      <c r="TSK300" s="163"/>
      <c r="TSL300" s="579"/>
      <c r="TSM300" s="581"/>
      <c r="TSN300" s="163"/>
      <c r="TSO300" s="163"/>
      <c r="TSP300" s="579"/>
      <c r="TSQ300" s="581"/>
      <c r="TSR300" s="163"/>
      <c r="TSS300" s="163"/>
      <c r="TST300" s="579"/>
      <c r="TSU300" s="581"/>
      <c r="TSV300" s="163"/>
      <c r="TSW300" s="163"/>
      <c r="TSX300" s="579"/>
      <c r="TSY300" s="581"/>
      <c r="TSZ300" s="163"/>
      <c r="TTA300" s="163"/>
      <c r="TTB300" s="579"/>
      <c r="TTC300" s="581"/>
      <c r="TTD300" s="163"/>
      <c r="TTE300" s="163"/>
      <c r="TTF300" s="579"/>
      <c r="TTG300" s="581"/>
      <c r="TTH300" s="163"/>
      <c r="TTI300" s="163"/>
      <c r="TTJ300" s="579"/>
      <c r="TTK300" s="581"/>
      <c r="TTL300" s="163"/>
      <c r="TTM300" s="163"/>
      <c r="TTN300" s="579"/>
      <c r="TTO300" s="581"/>
      <c r="TTP300" s="163"/>
      <c r="TTQ300" s="163"/>
      <c r="TTR300" s="579"/>
      <c r="TTS300" s="581"/>
      <c r="TTT300" s="163"/>
      <c r="TTU300" s="163"/>
      <c r="TTV300" s="579"/>
      <c r="TTW300" s="581"/>
      <c r="TTX300" s="163"/>
      <c r="TTY300" s="163"/>
      <c r="TTZ300" s="579"/>
      <c r="TUA300" s="581"/>
      <c r="TUB300" s="163"/>
      <c r="TUC300" s="163"/>
      <c r="TUD300" s="579"/>
      <c r="TUE300" s="581"/>
      <c r="TUF300" s="163"/>
      <c r="TUG300" s="163"/>
      <c r="TUH300" s="579"/>
      <c r="TUI300" s="581"/>
      <c r="TUJ300" s="163"/>
      <c r="TUK300" s="163"/>
      <c r="TUL300" s="579"/>
      <c r="TUM300" s="581"/>
      <c r="TUN300" s="163"/>
      <c r="TUO300" s="163"/>
      <c r="TUP300" s="579"/>
      <c r="TUQ300" s="581"/>
      <c r="TUR300" s="163"/>
      <c r="TUS300" s="163"/>
      <c r="TUT300" s="579"/>
      <c r="TUU300" s="581"/>
      <c r="TUV300" s="163"/>
      <c r="TUW300" s="163"/>
      <c r="TUX300" s="579"/>
      <c r="TUY300" s="581"/>
      <c r="TUZ300" s="163"/>
      <c r="TVA300" s="163"/>
      <c r="TVB300" s="579"/>
      <c r="TVC300" s="581"/>
      <c r="TVD300" s="163"/>
      <c r="TVE300" s="163"/>
      <c r="TVF300" s="579"/>
      <c r="TVG300" s="581"/>
      <c r="TVH300" s="163"/>
      <c r="TVI300" s="163"/>
      <c r="TVJ300" s="579"/>
      <c r="TVK300" s="581"/>
      <c r="TVL300" s="163"/>
      <c r="TVM300" s="163"/>
      <c r="TVN300" s="579"/>
      <c r="TVO300" s="581"/>
      <c r="TVP300" s="163"/>
      <c r="TVQ300" s="163"/>
      <c r="TVR300" s="579"/>
      <c r="TVS300" s="581"/>
      <c r="TVT300" s="163"/>
      <c r="TVU300" s="163"/>
      <c r="TVV300" s="579"/>
      <c r="TVW300" s="581"/>
      <c r="TVX300" s="163"/>
      <c r="TVY300" s="163"/>
      <c r="TVZ300" s="579"/>
      <c r="TWA300" s="581"/>
      <c r="TWB300" s="163"/>
      <c r="TWC300" s="163"/>
      <c r="TWD300" s="579"/>
      <c r="TWE300" s="581"/>
      <c r="TWF300" s="163"/>
      <c r="TWG300" s="163"/>
      <c r="TWH300" s="579"/>
      <c r="TWI300" s="581"/>
      <c r="TWJ300" s="163"/>
      <c r="TWK300" s="163"/>
      <c r="TWL300" s="579"/>
      <c r="TWM300" s="581"/>
      <c r="TWN300" s="163"/>
      <c r="TWO300" s="163"/>
      <c r="TWP300" s="579"/>
      <c r="TWQ300" s="581"/>
      <c r="TWR300" s="163"/>
      <c r="TWS300" s="163"/>
      <c r="TWT300" s="579"/>
      <c r="TWU300" s="581"/>
      <c r="TWV300" s="163"/>
      <c r="TWW300" s="163"/>
      <c r="TWX300" s="579"/>
      <c r="TWY300" s="581"/>
      <c r="TWZ300" s="163"/>
      <c r="TXA300" s="163"/>
      <c r="TXB300" s="579"/>
      <c r="TXC300" s="581"/>
      <c r="TXD300" s="163"/>
      <c r="TXE300" s="163"/>
      <c r="TXF300" s="579"/>
      <c r="TXG300" s="581"/>
      <c r="TXH300" s="163"/>
      <c r="TXI300" s="163"/>
      <c r="TXJ300" s="579"/>
      <c r="TXK300" s="581"/>
      <c r="TXL300" s="163"/>
      <c r="TXM300" s="163"/>
      <c r="TXN300" s="579"/>
      <c r="TXO300" s="581"/>
      <c r="TXP300" s="163"/>
      <c r="TXQ300" s="163"/>
      <c r="TXR300" s="579"/>
      <c r="TXS300" s="581"/>
      <c r="TXT300" s="163"/>
      <c r="TXU300" s="163"/>
      <c r="TXV300" s="579"/>
      <c r="TXW300" s="581"/>
      <c r="TXX300" s="163"/>
      <c r="TXY300" s="163"/>
      <c r="TXZ300" s="579"/>
      <c r="TYA300" s="581"/>
      <c r="TYB300" s="163"/>
      <c r="TYC300" s="163"/>
      <c r="TYD300" s="579"/>
      <c r="TYE300" s="581"/>
      <c r="TYF300" s="163"/>
      <c r="TYG300" s="163"/>
      <c r="TYH300" s="579"/>
      <c r="TYI300" s="581"/>
      <c r="TYJ300" s="163"/>
      <c r="TYK300" s="163"/>
      <c r="TYL300" s="579"/>
      <c r="TYM300" s="581"/>
      <c r="TYN300" s="163"/>
      <c r="TYO300" s="163"/>
      <c r="TYP300" s="579"/>
      <c r="TYQ300" s="581"/>
      <c r="TYR300" s="163"/>
      <c r="TYS300" s="163"/>
      <c r="TYT300" s="579"/>
      <c r="TYU300" s="581"/>
      <c r="TYV300" s="163"/>
      <c r="TYW300" s="163"/>
      <c r="TYX300" s="579"/>
      <c r="TYY300" s="581"/>
      <c r="TYZ300" s="163"/>
      <c r="TZA300" s="163"/>
      <c r="TZB300" s="579"/>
      <c r="TZC300" s="581"/>
      <c r="TZD300" s="163"/>
      <c r="TZE300" s="163"/>
      <c r="TZF300" s="579"/>
      <c r="TZG300" s="581"/>
      <c r="TZH300" s="163"/>
      <c r="TZI300" s="163"/>
      <c r="TZJ300" s="579"/>
      <c r="TZK300" s="581"/>
      <c r="TZL300" s="163"/>
      <c r="TZM300" s="163"/>
      <c r="TZN300" s="579"/>
      <c r="TZO300" s="581"/>
      <c r="TZP300" s="163"/>
      <c r="TZQ300" s="163"/>
      <c r="TZR300" s="579"/>
      <c r="TZS300" s="581"/>
      <c r="TZT300" s="163"/>
      <c r="TZU300" s="163"/>
      <c r="TZV300" s="579"/>
      <c r="TZW300" s="581"/>
      <c r="TZX300" s="163"/>
      <c r="TZY300" s="163"/>
      <c r="TZZ300" s="579"/>
      <c r="UAA300" s="581"/>
      <c r="UAB300" s="163"/>
      <c r="UAC300" s="163"/>
      <c r="UAD300" s="579"/>
      <c r="UAE300" s="581"/>
      <c r="UAF300" s="163"/>
      <c r="UAG300" s="163"/>
      <c r="UAH300" s="579"/>
      <c r="UAI300" s="581"/>
      <c r="UAJ300" s="163"/>
      <c r="UAK300" s="163"/>
      <c r="UAL300" s="579"/>
      <c r="UAM300" s="581"/>
      <c r="UAN300" s="163"/>
      <c r="UAO300" s="163"/>
      <c r="UAP300" s="579"/>
      <c r="UAQ300" s="581"/>
      <c r="UAR300" s="163"/>
      <c r="UAS300" s="163"/>
      <c r="UAT300" s="579"/>
      <c r="UAU300" s="581"/>
      <c r="UAV300" s="163"/>
      <c r="UAW300" s="163"/>
      <c r="UAX300" s="579"/>
      <c r="UAY300" s="581"/>
      <c r="UAZ300" s="163"/>
      <c r="UBA300" s="163"/>
      <c r="UBB300" s="579"/>
      <c r="UBC300" s="581"/>
      <c r="UBD300" s="163"/>
      <c r="UBE300" s="163"/>
      <c r="UBF300" s="579"/>
      <c r="UBG300" s="581"/>
      <c r="UBH300" s="163"/>
      <c r="UBI300" s="163"/>
      <c r="UBJ300" s="579"/>
      <c r="UBK300" s="581"/>
      <c r="UBL300" s="163"/>
      <c r="UBM300" s="163"/>
      <c r="UBN300" s="579"/>
      <c r="UBO300" s="581"/>
      <c r="UBP300" s="163"/>
      <c r="UBQ300" s="163"/>
      <c r="UBR300" s="579"/>
      <c r="UBS300" s="581"/>
      <c r="UBT300" s="163"/>
      <c r="UBU300" s="163"/>
      <c r="UBV300" s="579"/>
      <c r="UBW300" s="581"/>
      <c r="UBX300" s="163"/>
      <c r="UBY300" s="163"/>
      <c r="UBZ300" s="579"/>
      <c r="UCA300" s="581"/>
      <c r="UCB300" s="163"/>
      <c r="UCC300" s="163"/>
      <c r="UCD300" s="579"/>
      <c r="UCE300" s="581"/>
      <c r="UCF300" s="163"/>
      <c r="UCG300" s="163"/>
      <c r="UCH300" s="579"/>
      <c r="UCI300" s="581"/>
      <c r="UCJ300" s="163"/>
      <c r="UCK300" s="163"/>
      <c r="UCL300" s="579"/>
      <c r="UCM300" s="581"/>
      <c r="UCN300" s="163"/>
      <c r="UCO300" s="163"/>
      <c r="UCP300" s="579"/>
      <c r="UCQ300" s="581"/>
      <c r="UCR300" s="163"/>
      <c r="UCS300" s="163"/>
      <c r="UCT300" s="579"/>
      <c r="UCU300" s="581"/>
      <c r="UCV300" s="163"/>
      <c r="UCW300" s="163"/>
      <c r="UCX300" s="579"/>
      <c r="UCY300" s="581"/>
      <c r="UCZ300" s="163"/>
      <c r="UDA300" s="163"/>
      <c r="UDB300" s="579"/>
      <c r="UDC300" s="581"/>
      <c r="UDD300" s="163"/>
      <c r="UDE300" s="163"/>
      <c r="UDF300" s="579"/>
      <c r="UDG300" s="581"/>
      <c r="UDH300" s="163"/>
      <c r="UDI300" s="163"/>
      <c r="UDJ300" s="579"/>
      <c r="UDK300" s="581"/>
      <c r="UDL300" s="163"/>
      <c r="UDM300" s="163"/>
      <c r="UDN300" s="579"/>
      <c r="UDO300" s="581"/>
      <c r="UDP300" s="163"/>
      <c r="UDQ300" s="163"/>
      <c r="UDR300" s="579"/>
      <c r="UDS300" s="581"/>
      <c r="UDT300" s="163"/>
      <c r="UDU300" s="163"/>
      <c r="UDV300" s="579"/>
      <c r="UDW300" s="581"/>
      <c r="UDX300" s="163"/>
      <c r="UDY300" s="163"/>
      <c r="UDZ300" s="579"/>
      <c r="UEA300" s="581"/>
      <c r="UEB300" s="163"/>
      <c r="UEC300" s="163"/>
      <c r="UED300" s="579"/>
      <c r="UEE300" s="581"/>
      <c r="UEF300" s="163"/>
      <c r="UEG300" s="163"/>
      <c r="UEH300" s="579"/>
      <c r="UEI300" s="581"/>
      <c r="UEJ300" s="163"/>
      <c r="UEK300" s="163"/>
      <c r="UEL300" s="579"/>
      <c r="UEM300" s="581"/>
      <c r="UEN300" s="163"/>
      <c r="UEO300" s="163"/>
      <c r="UEP300" s="579"/>
      <c r="UEQ300" s="581"/>
      <c r="UER300" s="163"/>
      <c r="UES300" s="163"/>
      <c r="UET300" s="579"/>
      <c r="UEU300" s="581"/>
      <c r="UEV300" s="163"/>
      <c r="UEW300" s="163"/>
      <c r="UEX300" s="579"/>
      <c r="UEY300" s="581"/>
      <c r="UEZ300" s="163"/>
      <c r="UFA300" s="163"/>
      <c r="UFB300" s="579"/>
      <c r="UFC300" s="581"/>
      <c r="UFD300" s="163"/>
      <c r="UFE300" s="163"/>
      <c r="UFF300" s="579"/>
      <c r="UFG300" s="581"/>
      <c r="UFH300" s="163"/>
      <c r="UFI300" s="163"/>
      <c r="UFJ300" s="579"/>
      <c r="UFK300" s="581"/>
      <c r="UFL300" s="163"/>
      <c r="UFM300" s="163"/>
      <c r="UFN300" s="579"/>
      <c r="UFO300" s="581"/>
      <c r="UFP300" s="163"/>
      <c r="UFQ300" s="163"/>
      <c r="UFR300" s="579"/>
      <c r="UFS300" s="581"/>
      <c r="UFT300" s="163"/>
      <c r="UFU300" s="163"/>
      <c r="UFV300" s="579"/>
      <c r="UFW300" s="581"/>
      <c r="UFX300" s="163"/>
      <c r="UFY300" s="163"/>
      <c r="UFZ300" s="579"/>
      <c r="UGA300" s="581"/>
      <c r="UGB300" s="163"/>
      <c r="UGC300" s="163"/>
      <c r="UGD300" s="579"/>
      <c r="UGE300" s="581"/>
      <c r="UGF300" s="163"/>
      <c r="UGG300" s="163"/>
      <c r="UGH300" s="579"/>
      <c r="UGI300" s="581"/>
      <c r="UGJ300" s="163"/>
      <c r="UGK300" s="163"/>
      <c r="UGL300" s="579"/>
      <c r="UGM300" s="581"/>
      <c r="UGN300" s="163"/>
      <c r="UGO300" s="163"/>
      <c r="UGP300" s="579"/>
      <c r="UGQ300" s="581"/>
      <c r="UGR300" s="163"/>
      <c r="UGS300" s="163"/>
      <c r="UGT300" s="579"/>
      <c r="UGU300" s="581"/>
      <c r="UGV300" s="163"/>
      <c r="UGW300" s="163"/>
      <c r="UGX300" s="579"/>
      <c r="UGY300" s="581"/>
      <c r="UGZ300" s="163"/>
      <c r="UHA300" s="163"/>
      <c r="UHB300" s="579"/>
      <c r="UHC300" s="581"/>
      <c r="UHD300" s="163"/>
      <c r="UHE300" s="163"/>
      <c r="UHF300" s="579"/>
      <c r="UHG300" s="581"/>
      <c r="UHH300" s="163"/>
      <c r="UHI300" s="163"/>
      <c r="UHJ300" s="579"/>
      <c r="UHK300" s="581"/>
      <c r="UHL300" s="163"/>
      <c r="UHM300" s="163"/>
      <c r="UHN300" s="579"/>
      <c r="UHO300" s="581"/>
      <c r="UHP300" s="163"/>
      <c r="UHQ300" s="163"/>
      <c r="UHR300" s="579"/>
      <c r="UHS300" s="581"/>
      <c r="UHT300" s="163"/>
      <c r="UHU300" s="163"/>
      <c r="UHV300" s="579"/>
      <c r="UHW300" s="581"/>
      <c r="UHX300" s="163"/>
      <c r="UHY300" s="163"/>
      <c r="UHZ300" s="579"/>
      <c r="UIA300" s="581"/>
      <c r="UIB300" s="163"/>
      <c r="UIC300" s="163"/>
      <c r="UID300" s="579"/>
      <c r="UIE300" s="581"/>
      <c r="UIF300" s="163"/>
      <c r="UIG300" s="163"/>
      <c r="UIH300" s="579"/>
      <c r="UII300" s="581"/>
      <c r="UIJ300" s="163"/>
      <c r="UIK300" s="163"/>
      <c r="UIL300" s="579"/>
      <c r="UIM300" s="581"/>
      <c r="UIN300" s="163"/>
      <c r="UIO300" s="163"/>
      <c r="UIP300" s="579"/>
      <c r="UIQ300" s="581"/>
      <c r="UIR300" s="163"/>
      <c r="UIS300" s="163"/>
      <c r="UIT300" s="579"/>
      <c r="UIU300" s="581"/>
      <c r="UIV300" s="163"/>
      <c r="UIW300" s="163"/>
      <c r="UIX300" s="579"/>
      <c r="UIY300" s="581"/>
      <c r="UIZ300" s="163"/>
      <c r="UJA300" s="163"/>
      <c r="UJB300" s="579"/>
      <c r="UJC300" s="581"/>
      <c r="UJD300" s="163"/>
      <c r="UJE300" s="163"/>
      <c r="UJF300" s="579"/>
      <c r="UJG300" s="581"/>
      <c r="UJH300" s="163"/>
      <c r="UJI300" s="163"/>
      <c r="UJJ300" s="579"/>
      <c r="UJK300" s="581"/>
      <c r="UJL300" s="163"/>
      <c r="UJM300" s="163"/>
      <c r="UJN300" s="579"/>
      <c r="UJO300" s="581"/>
      <c r="UJP300" s="163"/>
      <c r="UJQ300" s="163"/>
      <c r="UJR300" s="579"/>
      <c r="UJS300" s="581"/>
      <c r="UJT300" s="163"/>
      <c r="UJU300" s="163"/>
      <c r="UJV300" s="579"/>
      <c r="UJW300" s="581"/>
      <c r="UJX300" s="163"/>
      <c r="UJY300" s="163"/>
      <c r="UJZ300" s="579"/>
      <c r="UKA300" s="581"/>
      <c r="UKB300" s="163"/>
      <c r="UKC300" s="163"/>
      <c r="UKD300" s="579"/>
      <c r="UKE300" s="581"/>
      <c r="UKF300" s="163"/>
      <c r="UKG300" s="163"/>
      <c r="UKH300" s="579"/>
      <c r="UKI300" s="581"/>
      <c r="UKJ300" s="163"/>
      <c r="UKK300" s="163"/>
      <c r="UKL300" s="579"/>
      <c r="UKM300" s="581"/>
      <c r="UKN300" s="163"/>
      <c r="UKO300" s="163"/>
      <c r="UKP300" s="579"/>
      <c r="UKQ300" s="581"/>
      <c r="UKR300" s="163"/>
      <c r="UKS300" s="163"/>
      <c r="UKT300" s="579"/>
      <c r="UKU300" s="581"/>
      <c r="UKV300" s="163"/>
      <c r="UKW300" s="163"/>
      <c r="UKX300" s="579"/>
      <c r="UKY300" s="581"/>
      <c r="UKZ300" s="163"/>
      <c r="ULA300" s="163"/>
      <c r="ULB300" s="579"/>
      <c r="ULC300" s="581"/>
      <c r="ULD300" s="163"/>
      <c r="ULE300" s="163"/>
      <c r="ULF300" s="579"/>
      <c r="ULG300" s="581"/>
      <c r="ULH300" s="163"/>
      <c r="ULI300" s="163"/>
      <c r="ULJ300" s="579"/>
      <c r="ULK300" s="581"/>
      <c r="ULL300" s="163"/>
      <c r="ULM300" s="163"/>
      <c r="ULN300" s="579"/>
      <c r="ULO300" s="581"/>
      <c r="ULP300" s="163"/>
      <c r="ULQ300" s="163"/>
      <c r="ULR300" s="579"/>
      <c r="ULS300" s="581"/>
      <c r="ULT300" s="163"/>
      <c r="ULU300" s="163"/>
      <c r="ULV300" s="579"/>
      <c r="ULW300" s="581"/>
      <c r="ULX300" s="163"/>
      <c r="ULY300" s="163"/>
      <c r="ULZ300" s="579"/>
      <c r="UMA300" s="581"/>
      <c r="UMB300" s="163"/>
      <c r="UMC300" s="163"/>
      <c r="UMD300" s="579"/>
      <c r="UME300" s="581"/>
      <c r="UMF300" s="163"/>
      <c r="UMG300" s="163"/>
      <c r="UMH300" s="579"/>
      <c r="UMI300" s="581"/>
      <c r="UMJ300" s="163"/>
      <c r="UMK300" s="163"/>
      <c r="UML300" s="579"/>
      <c r="UMM300" s="581"/>
      <c r="UMN300" s="163"/>
      <c r="UMO300" s="163"/>
      <c r="UMP300" s="579"/>
      <c r="UMQ300" s="581"/>
      <c r="UMR300" s="163"/>
      <c r="UMS300" s="163"/>
      <c r="UMT300" s="579"/>
      <c r="UMU300" s="581"/>
      <c r="UMV300" s="163"/>
      <c r="UMW300" s="163"/>
      <c r="UMX300" s="579"/>
      <c r="UMY300" s="581"/>
      <c r="UMZ300" s="163"/>
      <c r="UNA300" s="163"/>
      <c r="UNB300" s="579"/>
      <c r="UNC300" s="581"/>
      <c r="UND300" s="163"/>
      <c r="UNE300" s="163"/>
      <c r="UNF300" s="579"/>
      <c r="UNG300" s="581"/>
      <c r="UNH300" s="163"/>
      <c r="UNI300" s="163"/>
      <c r="UNJ300" s="579"/>
      <c r="UNK300" s="581"/>
      <c r="UNL300" s="163"/>
      <c r="UNM300" s="163"/>
      <c r="UNN300" s="579"/>
      <c r="UNO300" s="581"/>
      <c r="UNP300" s="163"/>
      <c r="UNQ300" s="163"/>
      <c r="UNR300" s="579"/>
      <c r="UNS300" s="581"/>
      <c r="UNT300" s="163"/>
      <c r="UNU300" s="163"/>
      <c r="UNV300" s="579"/>
      <c r="UNW300" s="581"/>
      <c r="UNX300" s="163"/>
      <c r="UNY300" s="163"/>
      <c r="UNZ300" s="579"/>
      <c r="UOA300" s="581"/>
      <c r="UOB300" s="163"/>
      <c r="UOC300" s="163"/>
      <c r="UOD300" s="579"/>
      <c r="UOE300" s="581"/>
      <c r="UOF300" s="163"/>
      <c r="UOG300" s="163"/>
      <c r="UOH300" s="579"/>
      <c r="UOI300" s="581"/>
      <c r="UOJ300" s="163"/>
      <c r="UOK300" s="163"/>
      <c r="UOL300" s="579"/>
      <c r="UOM300" s="581"/>
      <c r="UON300" s="163"/>
      <c r="UOO300" s="163"/>
      <c r="UOP300" s="579"/>
      <c r="UOQ300" s="581"/>
      <c r="UOR300" s="163"/>
      <c r="UOS300" s="163"/>
      <c r="UOT300" s="579"/>
      <c r="UOU300" s="581"/>
      <c r="UOV300" s="163"/>
      <c r="UOW300" s="163"/>
      <c r="UOX300" s="579"/>
      <c r="UOY300" s="581"/>
      <c r="UOZ300" s="163"/>
      <c r="UPA300" s="163"/>
      <c r="UPB300" s="579"/>
      <c r="UPC300" s="581"/>
      <c r="UPD300" s="163"/>
      <c r="UPE300" s="163"/>
      <c r="UPF300" s="579"/>
      <c r="UPG300" s="581"/>
      <c r="UPH300" s="163"/>
      <c r="UPI300" s="163"/>
      <c r="UPJ300" s="579"/>
      <c r="UPK300" s="581"/>
      <c r="UPL300" s="163"/>
      <c r="UPM300" s="163"/>
      <c r="UPN300" s="579"/>
      <c r="UPO300" s="581"/>
      <c r="UPP300" s="163"/>
      <c r="UPQ300" s="163"/>
      <c r="UPR300" s="579"/>
      <c r="UPS300" s="581"/>
      <c r="UPT300" s="163"/>
      <c r="UPU300" s="163"/>
      <c r="UPV300" s="579"/>
      <c r="UPW300" s="581"/>
      <c r="UPX300" s="163"/>
      <c r="UPY300" s="163"/>
      <c r="UPZ300" s="579"/>
      <c r="UQA300" s="581"/>
      <c r="UQB300" s="163"/>
      <c r="UQC300" s="163"/>
      <c r="UQD300" s="579"/>
      <c r="UQE300" s="581"/>
      <c r="UQF300" s="163"/>
      <c r="UQG300" s="163"/>
      <c r="UQH300" s="579"/>
      <c r="UQI300" s="581"/>
      <c r="UQJ300" s="163"/>
      <c r="UQK300" s="163"/>
      <c r="UQL300" s="579"/>
      <c r="UQM300" s="581"/>
      <c r="UQN300" s="163"/>
      <c r="UQO300" s="163"/>
      <c r="UQP300" s="579"/>
      <c r="UQQ300" s="581"/>
      <c r="UQR300" s="163"/>
      <c r="UQS300" s="163"/>
      <c r="UQT300" s="579"/>
      <c r="UQU300" s="581"/>
      <c r="UQV300" s="163"/>
      <c r="UQW300" s="163"/>
      <c r="UQX300" s="579"/>
      <c r="UQY300" s="581"/>
      <c r="UQZ300" s="163"/>
      <c r="URA300" s="163"/>
      <c r="URB300" s="579"/>
      <c r="URC300" s="581"/>
      <c r="URD300" s="163"/>
      <c r="URE300" s="163"/>
      <c r="URF300" s="579"/>
      <c r="URG300" s="581"/>
      <c r="URH300" s="163"/>
      <c r="URI300" s="163"/>
      <c r="URJ300" s="579"/>
      <c r="URK300" s="581"/>
      <c r="URL300" s="163"/>
      <c r="URM300" s="163"/>
      <c r="URN300" s="579"/>
      <c r="URO300" s="581"/>
      <c r="URP300" s="163"/>
      <c r="URQ300" s="163"/>
      <c r="URR300" s="579"/>
      <c r="URS300" s="581"/>
      <c r="URT300" s="163"/>
      <c r="URU300" s="163"/>
      <c r="URV300" s="579"/>
      <c r="URW300" s="581"/>
      <c r="URX300" s="163"/>
      <c r="URY300" s="163"/>
      <c r="URZ300" s="579"/>
      <c r="USA300" s="581"/>
      <c r="USB300" s="163"/>
      <c r="USC300" s="163"/>
      <c r="USD300" s="579"/>
      <c r="USE300" s="581"/>
      <c r="USF300" s="163"/>
      <c r="USG300" s="163"/>
      <c r="USH300" s="579"/>
      <c r="USI300" s="581"/>
      <c r="USJ300" s="163"/>
      <c r="USK300" s="163"/>
      <c r="USL300" s="579"/>
      <c r="USM300" s="581"/>
      <c r="USN300" s="163"/>
      <c r="USO300" s="163"/>
      <c r="USP300" s="579"/>
      <c r="USQ300" s="581"/>
      <c r="USR300" s="163"/>
      <c r="USS300" s="163"/>
      <c r="UST300" s="579"/>
      <c r="USU300" s="581"/>
      <c r="USV300" s="163"/>
      <c r="USW300" s="163"/>
      <c r="USX300" s="579"/>
      <c r="USY300" s="581"/>
      <c r="USZ300" s="163"/>
      <c r="UTA300" s="163"/>
      <c r="UTB300" s="579"/>
      <c r="UTC300" s="581"/>
      <c r="UTD300" s="163"/>
      <c r="UTE300" s="163"/>
      <c r="UTF300" s="579"/>
      <c r="UTG300" s="581"/>
      <c r="UTH300" s="163"/>
      <c r="UTI300" s="163"/>
      <c r="UTJ300" s="579"/>
      <c r="UTK300" s="581"/>
      <c r="UTL300" s="163"/>
      <c r="UTM300" s="163"/>
      <c r="UTN300" s="579"/>
      <c r="UTO300" s="581"/>
      <c r="UTP300" s="163"/>
      <c r="UTQ300" s="163"/>
      <c r="UTR300" s="579"/>
      <c r="UTS300" s="581"/>
      <c r="UTT300" s="163"/>
      <c r="UTU300" s="163"/>
      <c r="UTV300" s="579"/>
      <c r="UTW300" s="581"/>
      <c r="UTX300" s="163"/>
      <c r="UTY300" s="163"/>
      <c r="UTZ300" s="579"/>
      <c r="UUA300" s="581"/>
      <c r="UUB300" s="163"/>
      <c r="UUC300" s="163"/>
      <c r="UUD300" s="579"/>
      <c r="UUE300" s="581"/>
      <c r="UUF300" s="163"/>
      <c r="UUG300" s="163"/>
      <c r="UUH300" s="579"/>
      <c r="UUI300" s="581"/>
      <c r="UUJ300" s="163"/>
      <c r="UUK300" s="163"/>
      <c r="UUL300" s="579"/>
      <c r="UUM300" s="581"/>
      <c r="UUN300" s="163"/>
      <c r="UUO300" s="163"/>
      <c r="UUP300" s="579"/>
      <c r="UUQ300" s="581"/>
      <c r="UUR300" s="163"/>
      <c r="UUS300" s="163"/>
      <c r="UUT300" s="579"/>
      <c r="UUU300" s="581"/>
      <c r="UUV300" s="163"/>
      <c r="UUW300" s="163"/>
      <c r="UUX300" s="579"/>
      <c r="UUY300" s="581"/>
      <c r="UUZ300" s="163"/>
      <c r="UVA300" s="163"/>
      <c r="UVB300" s="579"/>
      <c r="UVC300" s="581"/>
      <c r="UVD300" s="163"/>
      <c r="UVE300" s="163"/>
      <c r="UVF300" s="579"/>
      <c r="UVG300" s="581"/>
      <c r="UVH300" s="163"/>
      <c r="UVI300" s="163"/>
      <c r="UVJ300" s="579"/>
      <c r="UVK300" s="581"/>
      <c r="UVL300" s="163"/>
      <c r="UVM300" s="163"/>
      <c r="UVN300" s="579"/>
      <c r="UVO300" s="581"/>
      <c r="UVP300" s="163"/>
      <c r="UVQ300" s="163"/>
      <c r="UVR300" s="579"/>
      <c r="UVS300" s="581"/>
      <c r="UVT300" s="163"/>
      <c r="UVU300" s="163"/>
      <c r="UVV300" s="579"/>
      <c r="UVW300" s="581"/>
      <c r="UVX300" s="163"/>
      <c r="UVY300" s="163"/>
      <c r="UVZ300" s="579"/>
      <c r="UWA300" s="581"/>
      <c r="UWB300" s="163"/>
      <c r="UWC300" s="163"/>
      <c r="UWD300" s="579"/>
      <c r="UWE300" s="581"/>
      <c r="UWF300" s="163"/>
      <c r="UWG300" s="163"/>
      <c r="UWH300" s="579"/>
      <c r="UWI300" s="581"/>
      <c r="UWJ300" s="163"/>
      <c r="UWK300" s="163"/>
      <c r="UWL300" s="579"/>
      <c r="UWM300" s="581"/>
      <c r="UWN300" s="163"/>
      <c r="UWO300" s="163"/>
      <c r="UWP300" s="579"/>
      <c r="UWQ300" s="581"/>
      <c r="UWR300" s="163"/>
      <c r="UWS300" s="163"/>
      <c r="UWT300" s="579"/>
      <c r="UWU300" s="581"/>
      <c r="UWV300" s="163"/>
      <c r="UWW300" s="163"/>
      <c r="UWX300" s="579"/>
      <c r="UWY300" s="581"/>
      <c r="UWZ300" s="163"/>
      <c r="UXA300" s="163"/>
      <c r="UXB300" s="579"/>
      <c r="UXC300" s="581"/>
      <c r="UXD300" s="163"/>
      <c r="UXE300" s="163"/>
      <c r="UXF300" s="579"/>
      <c r="UXG300" s="581"/>
      <c r="UXH300" s="163"/>
      <c r="UXI300" s="163"/>
      <c r="UXJ300" s="579"/>
      <c r="UXK300" s="581"/>
      <c r="UXL300" s="163"/>
      <c r="UXM300" s="163"/>
      <c r="UXN300" s="579"/>
      <c r="UXO300" s="581"/>
      <c r="UXP300" s="163"/>
      <c r="UXQ300" s="163"/>
      <c r="UXR300" s="579"/>
      <c r="UXS300" s="581"/>
      <c r="UXT300" s="163"/>
      <c r="UXU300" s="163"/>
      <c r="UXV300" s="579"/>
      <c r="UXW300" s="581"/>
      <c r="UXX300" s="163"/>
      <c r="UXY300" s="163"/>
      <c r="UXZ300" s="579"/>
      <c r="UYA300" s="581"/>
      <c r="UYB300" s="163"/>
      <c r="UYC300" s="163"/>
      <c r="UYD300" s="579"/>
      <c r="UYE300" s="581"/>
      <c r="UYF300" s="163"/>
      <c r="UYG300" s="163"/>
      <c r="UYH300" s="579"/>
      <c r="UYI300" s="581"/>
      <c r="UYJ300" s="163"/>
      <c r="UYK300" s="163"/>
      <c r="UYL300" s="579"/>
      <c r="UYM300" s="581"/>
      <c r="UYN300" s="163"/>
      <c r="UYO300" s="163"/>
      <c r="UYP300" s="579"/>
      <c r="UYQ300" s="581"/>
      <c r="UYR300" s="163"/>
      <c r="UYS300" s="163"/>
      <c r="UYT300" s="579"/>
      <c r="UYU300" s="581"/>
      <c r="UYV300" s="163"/>
      <c r="UYW300" s="163"/>
      <c r="UYX300" s="579"/>
      <c r="UYY300" s="581"/>
      <c r="UYZ300" s="163"/>
      <c r="UZA300" s="163"/>
      <c r="UZB300" s="579"/>
      <c r="UZC300" s="581"/>
      <c r="UZD300" s="163"/>
      <c r="UZE300" s="163"/>
      <c r="UZF300" s="579"/>
      <c r="UZG300" s="581"/>
      <c r="UZH300" s="163"/>
      <c r="UZI300" s="163"/>
      <c r="UZJ300" s="579"/>
      <c r="UZK300" s="581"/>
      <c r="UZL300" s="163"/>
      <c r="UZM300" s="163"/>
      <c r="UZN300" s="579"/>
      <c r="UZO300" s="581"/>
      <c r="UZP300" s="163"/>
      <c r="UZQ300" s="163"/>
      <c r="UZR300" s="579"/>
      <c r="UZS300" s="581"/>
      <c r="UZT300" s="163"/>
      <c r="UZU300" s="163"/>
      <c r="UZV300" s="579"/>
      <c r="UZW300" s="581"/>
      <c r="UZX300" s="163"/>
      <c r="UZY300" s="163"/>
      <c r="UZZ300" s="579"/>
      <c r="VAA300" s="581"/>
      <c r="VAB300" s="163"/>
      <c r="VAC300" s="163"/>
      <c r="VAD300" s="579"/>
      <c r="VAE300" s="581"/>
      <c r="VAF300" s="163"/>
      <c r="VAG300" s="163"/>
      <c r="VAH300" s="579"/>
      <c r="VAI300" s="581"/>
      <c r="VAJ300" s="163"/>
      <c r="VAK300" s="163"/>
      <c r="VAL300" s="579"/>
      <c r="VAM300" s="581"/>
      <c r="VAN300" s="163"/>
      <c r="VAO300" s="163"/>
      <c r="VAP300" s="579"/>
      <c r="VAQ300" s="581"/>
      <c r="VAR300" s="163"/>
      <c r="VAS300" s="163"/>
      <c r="VAT300" s="579"/>
      <c r="VAU300" s="581"/>
      <c r="VAV300" s="163"/>
      <c r="VAW300" s="163"/>
      <c r="VAX300" s="579"/>
      <c r="VAY300" s="581"/>
      <c r="VAZ300" s="163"/>
      <c r="VBA300" s="163"/>
      <c r="VBB300" s="579"/>
      <c r="VBC300" s="581"/>
      <c r="VBD300" s="163"/>
      <c r="VBE300" s="163"/>
      <c r="VBF300" s="579"/>
      <c r="VBG300" s="581"/>
      <c r="VBH300" s="163"/>
      <c r="VBI300" s="163"/>
      <c r="VBJ300" s="579"/>
      <c r="VBK300" s="581"/>
      <c r="VBL300" s="163"/>
      <c r="VBM300" s="163"/>
      <c r="VBN300" s="579"/>
      <c r="VBO300" s="581"/>
      <c r="VBP300" s="163"/>
      <c r="VBQ300" s="163"/>
      <c r="VBR300" s="579"/>
      <c r="VBS300" s="581"/>
      <c r="VBT300" s="163"/>
      <c r="VBU300" s="163"/>
      <c r="VBV300" s="579"/>
      <c r="VBW300" s="581"/>
      <c r="VBX300" s="163"/>
      <c r="VBY300" s="163"/>
      <c r="VBZ300" s="579"/>
      <c r="VCA300" s="581"/>
      <c r="VCB300" s="163"/>
      <c r="VCC300" s="163"/>
      <c r="VCD300" s="579"/>
      <c r="VCE300" s="581"/>
      <c r="VCF300" s="163"/>
      <c r="VCG300" s="163"/>
      <c r="VCH300" s="579"/>
      <c r="VCI300" s="581"/>
      <c r="VCJ300" s="163"/>
      <c r="VCK300" s="163"/>
      <c r="VCL300" s="579"/>
      <c r="VCM300" s="581"/>
      <c r="VCN300" s="163"/>
      <c r="VCO300" s="163"/>
      <c r="VCP300" s="579"/>
      <c r="VCQ300" s="581"/>
      <c r="VCR300" s="163"/>
      <c r="VCS300" s="163"/>
      <c r="VCT300" s="579"/>
      <c r="VCU300" s="581"/>
      <c r="VCV300" s="163"/>
      <c r="VCW300" s="163"/>
      <c r="VCX300" s="579"/>
      <c r="VCY300" s="581"/>
      <c r="VCZ300" s="163"/>
      <c r="VDA300" s="163"/>
      <c r="VDB300" s="579"/>
      <c r="VDC300" s="581"/>
      <c r="VDD300" s="163"/>
      <c r="VDE300" s="163"/>
      <c r="VDF300" s="579"/>
      <c r="VDG300" s="581"/>
      <c r="VDH300" s="163"/>
      <c r="VDI300" s="163"/>
      <c r="VDJ300" s="579"/>
      <c r="VDK300" s="581"/>
      <c r="VDL300" s="163"/>
      <c r="VDM300" s="163"/>
      <c r="VDN300" s="579"/>
      <c r="VDO300" s="581"/>
      <c r="VDP300" s="163"/>
      <c r="VDQ300" s="163"/>
      <c r="VDR300" s="579"/>
      <c r="VDS300" s="581"/>
      <c r="VDT300" s="163"/>
      <c r="VDU300" s="163"/>
      <c r="VDV300" s="579"/>
      <c r="VDW300" s="581"/>
      <c r="VDX300" s="163"/>
      <c r="VDY300" s="163"/>
      <c r="VDZ300" s="579"/>
      <c r="VEA300" s="581"/>
      <c r="VEB300" s="163"/>
      <c r="VEC300" s="163"/>
      <c r="VED300" s="579"/>
      <c r="VEE300" s="581"/>
      <c r="VEF300" s="163"/>
      <c r="VEG300" s="163"/>
      <c r="VEH300" s="579"/>
      <c r="VEI300" s="581"/>
      <c r="VEJ300" s="163"/>
      <c r="VEK300" s="163"/>
      <c r="VEL300" s="579"/>
      <c r="VEM300" s="581"/>
      <c r="VEN300" s="163"/>
      <c r="VEO300" s="163"/>
      <c r="VEP300" s="579"/>
      <c r="VEQ300" s="581"/>
      <c r="VER300" s="163"/>
      <c r="VES300" s="163"/>
      <c r="VET300" s="579"/>
      <c r="VEU300" s="581"/>
      <c r="VEV300" s="163"/>
      <c r="VEW300" s="163"/>
      <c r="VEX300" s="579"/>
      <c r="VEY300" s="581"/>
      <c r="VEZ300" s="163"/>
      <c r="VFA300" s="163"/>
      <c r="VFB300" s="579"/>
      <c r="VFC300" s="581"/>
      <c r="VFD300" s="163"/>
      <c r="VFE300" s="163"/>
      <c r="VFF300" s="579"/>
      <c r="VFG300" s="581"/>
      <c r="VFH300" s="163"/>
      <c r="VFI300" s="163"/>
      <c r="VFJ300" s="579"/>
      <c r="VFK300" s="581"/>
      <c r="VFL300" s="163"/>
      <c r="VFM300" s="163"/>
      <c r="VFN300" s="579"/>
      <c r="VFO300" s="581"/>
      <c r="VFP300" s="163"/>
      <c r="VFQ300" s="163"/>
      <c r="VFR300" s="579"/>
      <c r="VFS300" s="581"/>
      <c r="VFT300" s="163"/>
      <c r="VFU300" s="163"/>
      <c r="VFV300" s="579"/>
      <c r="VFW300" s="581"/>
      <c r="VFX300" s="163"/>
      <c r="VFY300" s="163"/>
      <c r="VFZ300" s="579"/>
      <c r="VGA300" s="581"/>
      <c r="VGB300" s="163"/>
      <c r="VGC300" s="163"/>
      <c r="VGD300" s="579"/>
      <c r="VGE300" s="581"/>
      <c r="VGF300" s="163"/>
      <c r="VGG300" s="163"/>
      <c r="VGH300" s="579"/>
      <c r="VGI300" s="581"/>
      <c r="VGJ300" s="163"/>
      <c r="VGK300" s="163"/>
      <c r="VGL300" s="579"/>
      <c r="VGM300" s="581"/>
      <c r="VGN300" s="163"/>
      <c r="VGO300" s="163"/>
      <c r="VGP300" s="579"/>
      <c r="VGQ300" s="581"/>
      <c r="VGR300" s="163"/>
      <c r="VGS300" s="163"/>
      <c r="VGT300" s="579"/>
      <c r="VGU300" s="581"/>
      <c r="VGV300" s="163"/>
      <c r="VGW300" s="163"/>
      <c r="VGX300" s="579"/>
      <c r="VGY300" s="581"/>
      <c r="VGZ300" s="163"/>
      <c r="VHA300" s="163"/>
      <c r="VHB300" s="579"/>
      <c r="VHC300" s="581"/>
      <c r="VHD300" s="163"/>
      <c r="VHE300" s="163"/>
      <c r="VHF300" s="579"/>
      <c r="VHG300" s="581"/>
      <c r="VHH300" s="163"/>
      <c r="VHI300" s="163"/>
      <c r="VHJ300" s="579"/>
      <c r="VHK300" s="581"/>
      <c r="VHL300" s="163"/>
      <c r="VHM300" s="163"/>
      <c r="VHN300" s="579"/>
      <c r="VHO300" s="581"/>
      <c r="VHP300" s="163"/>
      <c r="VHQ300" s="163"/>
      <c r="VHR300" s="579"/>
      <c r="VHS300" s="581"/>
      <c r="VHT300" s="163"/>
      <c r="VHU300" s="163"/>
      <c r="VHV300" s="579"/>
      <c r="VHW300" s="581"/>
      <c r="VHX300" s="163"/>
      <c r="VHY300" s="163"/>
      <c r="VHZ300" s="579"/>
      <c r="VIA300" s="581"/>
      <c r="VIB300" s="163"/>
      <c r="VIC300" s="163"/>
      <c r="VID300" s="579"/>
      <c r="VIE300" s="581"/>
      <c r="VIF300" s="163"/>
      <c r="VIG300" s="163"/>
      <c r="VIH300" s="579"/>
      <c r="VII300" s="581"/>
      <c r="VIJ300" s="163"/>
      <c r="VIK300" s="163"/>
      <c r="VIL300" s="579"/>
      <c r="VIM300" s="581"/>
      <c r="VIN300" s="163"/>
      <c r="VIO300" s="163"/>
      <c r="VIP300" s="579"/>
      <c r="VIQ300" s="581"/>
      <c r="VIR300" s="163"/>
      <c r="VIS300" s="163"/>
      <c r="VIT300" s="579"/>
      <c r="VIU300" s="581"/>
      <c r="VIV300" s="163"/>
      <c r="VIW300" s="163"/>
      <c r="VIX300" s="579"/>
      <c r="VIY300" s="581"/>
      <c r="VIZ300" s="163"/>
      <c r="VJA300" s="163"/>
      <c r="VJB300" s="579"/>
      <c r="VJC300" s="581"/>
      <c r="VJD300" s="163"/>
      <c r="VJE300" s="163"/>
      <c r="VJF300" s="579"/>
      <c r="VJG300" s="581"/>
      <c r="VJH300" s="163"/>
      <c r="VJI300" s="163"/>
      <c r="VJJ300" s="579"/>
      <c r="VJK300" s="581"/>
      <c r="VJL300" s="163"/>
      <c r="VJM300" s="163"/>
      <c r="VJN300" s="579"/>
      <c r="VJO300" s="581"/>
      <c r="VJP300" s="163"/>
      <c r="VJQ300" s="163"/>
      <c r="VJR300" s="579"/>
      <c r="VJS300" s="581"/>
      <c r="VJT300" s="163"/>
      <c r="VJU300" s="163"/>
      <c r="VJV300" s="579"/>
      <c r="VJW300" s="581"/>
      <c r="VJX300" s="163"/>
      <c r="VJY300" s="163"/>
      <c r="VJZ300" s="579"/>
      <c r="VKA300" s="581"/>
      <c r="VKB300" s="163"/>
      <c r="VKC300" s="163"/>
      <c r="VKD300" s="579"/>
      <c r="VKE300" s="581"/>
      <c r="VKF300" s="163"/>
      <c r="VKG300" s="163"/>
      <c r="VKH300" s="579"/>
      <c r="VKI300" s="581"/>
      <c r="VKJ300" s="163"/>
      <c r="VKK300" s="163"/>
      <c r="VKL300" s="579"/>
      <c r="VKM300" s="581"/>
      <c r="VKN300" s="163"/>
      <c r="VKO300" s="163"/>
      <c r="VKP300" s="579"/>
      <c r="VKQ300" s="581"/>
      <c r="VKR300" s="163"/>
      <c r="VKS300" s="163"/>
      <c r="VKT300" s="579"/>
      <c r="VKU300" s="581"/>
      <c r="VKV300" s="163"/>
      <c r="VKW300" s="163"/>
      <c r="VKX300" s="579"/>
      <c r="VKY300" s="581"/>
      <c r="VKZ300" s="163"/>
      <c r="VLA300" s="163"/>
      <c r="VLB300" s="579"/>
      <c r="VLC300" s="581"/>
      <c r="VLD300" s="163"/>
      <c r="VLE300" s="163"/>
      <c r="VLF300" s="579"/>
      <c r="VLG300" s="581"/>
      <c r="VLH300" s="163"/>
      <c r="VLI300" s="163"/>
      <c r="VLJ300" s="579"/>
      <c r="VLK300" s="581"/>
      <c r="VLL300" s="163"/>
      <c r="VLM300" s="163"/>
      <c r="VLN300" s="579"/>
      <c r="VLO300" s="581"/>
      <c r="VLP300" s="163"/>
      <c r="VLQ300" s="163"/>
      <c r="VLR300" s="579"/>
      <c r="VLS300" s="581"/>
      <c r="VLT300" s="163"/>
      <c r="VLU300" s="163"/>
      <c r="VLV300" s="579"/>
      <c r="VLW300" s="581"/>
      <c r="VLX300" s="163"/>
      <c r="VLY300" s="163"/>
      <c r="VLZ300" s="579"/>
      <c r="VMA300" s="581"/>
      <c r="VMB300" s="163"/>
      <c r="VMC300" s="163"/>
      <c r="VMD300" s="579"/>
      <c r="VME300" s="581"/>
      <c r="VMF300" s="163"/>
      <c r="VMG300" s="163"/>
      <c r="VMH300" s="579"/>
      <c r="VMI300" s="581"/>
      <c r="VMJ300" s="163"/>
      <c r="VMK300" s="163"/>
      <c r="VML300" s="579"/>
      <c r="VMM300" s="581"/>
      <c r="VMN300" s="163"/>
      <c r="VMO300" s="163"/>
      <c r="VMP300" s="579"/>
      <c r="VMQ300" s="581"/>
      <c r="VMR300" s="163"/>
      <c r="VMS300" s="163"/>
      <c r="VMT300" s="579"/>
      <c r="VMU300" s="581"/>
      <c r="VMV300" s="163"/>
      <c r="VMW300" s="163"/>
      <c r="VMX300" s="579"/>
      <c r="VMY300" s="581"/>
      <c r="VMZ300" s="163"/>
      <c r="VNA300" s="163"/>
      <c r="VNB300" s="579"/>
      <c r="VNC300" s="581"/>
      <c r="VND300" s="163"/>
      <c r="VNE300" s="163"/>
      <c r="VNF300" s="579"/>
      <c r="VNG300" s="581"/>
      <c r="VNH300" s="163"/>
      <c r="VNI300" s="163"/>
      <c r="VNJ300" s="579"/>
      <c r="VNK300" s="581"/>
      <c r="VNL300" s="163"/>
      <c r="VNM300" s="163"/>
      <c r="VNN300" s="579"/>
      <c r="VNO300" s="581"/>
      <c r="VNP300" s="163"/>
      <c r="VNQ300" s="163"/>
      <c r="VNR300" s="579"/>
      <c r="VNS300" s="581"/>
      <c r="VNT300" s="163"/>
      <c r="VNU300" s="163"/>
      <c r="VNV300" s="579"/>
      <c r="VNW300" s="581"/>
      <c r="VNX300" s="163"/>
      <c r="VNY300" s="163"/>
      <c r="VNZ300" s="579"/>
      <c r="VOA300" s="581"/>
      <c r="VOB300" s="163"/>
      <c r="VOC300" s="163"/>
      <c r="VOD300" s="579"/>
      <c r="VOE300" s="581"/>
      <c r="VOF300" s="163"/>
      <c r="VOG300" s="163"/>
      <c r="VOH300" s="579"/>
      <c r="VOI300" s="581"/>
      <c r="VOJ300" s="163"/>
      <c r="VOK300" s="163"/>
      <c r="VOL300" s="579"/>
      <c r="VOM300" s="581"/>
      <c r="VON300" s="163"/>
      <c r="VOO300" s="163"/>
      <c r="VOP300" s="579"/>
      <c r="VOQ300" s="581"/>
      <c r="VOR300" s="163"/>
      <c r="VOS300" s="163"/>
      <c r="VOT300" s="579"/>
      <c r="VOU300" s="581"/>
      <c r="VOV300" s="163"/>
      <c r="VOW300" s="163"/>
      <c r="VOX300" s="579"/>
      <c r="VOY300" s="581"/>
      <c r="VOZ300" s="163"/>
      <c r="VPA300" s="163"/>
      <c r="VPB300" s="579"/>
      <c r="VPC300" s="581"/>
      <c r="VPD300" s="163"/>
      <c r="VPE300" s="163"/>
      <c r="VPF300" s="579"/>
      <c r="VPG300" s="581"/>
      <c r="VPH300" s="163"/>
      <c r="VPI300" s="163"/>
      <c r="VPJ300" s="579"/>
      <c r="VPK300" s="581"/>
      <c r="VPL300" s="163"/>
      <c r="VPM300" s="163"/>
      <c r="VPN300" s="579"/>
      <c r="VPO300" s="581"/>
      <c r="VPP300" s="163"/>
      <c r="VPQ300" s="163"/>
      <c r="VPR300" s="579"/>
      <c r="VPS300" s="581"/>
      <c r="VPT300" s="163"/>
      <c r="VPU300" s="163"/>
      <c r="VPV300" s="579"/>
      <c r="VPW300" s="581"/>
      <c r="VPX300" s="163"/>
      <c r="VPY300" s="163"/>
      <c r="VPZ300" s="579"/>
      <c r="VQA300" s="581"/>
      <c r="VQB300" s="163"/>
      <c r="VQC300" s="163"/>
      <c r="VQD300" s="579"/>
      <c r="VQE300" s="581"/>
      <c r="VQF300" s="163"/>
      <c r="VQG300" s="163"/>
      <c r="VQH300" s="579"/>
      <c r="VQI300" s="581"/>
      <c r="VQJ300" s="163"/>
      <c r="VQK300" s="163"/>
      <c r="VQL300" s="579"/>
      <c r="VQM300" s="581"/>
      <c r="VQN300" s="163"/>
      <c r="VQO300" s="163"/>
      <c r="VQP300" s="579"/>
      <c r="VQQ300" s="581"/>
      <c r="VQR300" s="163"/>
      <c r="VQS300" s="163"/>
      <c r="VQT300" s="579"/>
      <c r="VQU300" s="581"/>
      <c r="VQV300" s="163"/>
      <c r="VQW300" s="163"/>
      <c r="VQX300" s="579"/>
      <c r="VQY300" s="581"/>
      <c r="VQZ300" s="163"/>
      <c r="VRA300" s="163"/>
      <c r="VRB300" s="579"/>
      <c r="VRC300" s="581"/>
      <c r="VRD300" s="163"/>
      <c r="VRE300" s="163"/>
      <c r="VRF300" s="579"/>
      <c r="VRG300" s="581"/>
      <c r="VRH300" s="163"/>
      <c r="VRI300" s="163"/>
      <c r="VRJ300" s="579"/>
      <c r="VRK300" s="581"/>
      <c r="VRL300" s="163"/>
      <c r="VRM300" s="163"/>
      <c r="VRN300" s="579"/>
      <c r="VRO300" s="581"/>
      <c r="VRP300" s="163"/>
      <c r="VRQ300" s="163"/>
      <c r="VRR300" s="579"/>
      <c r="VRS300" s="581"/>
      <c r="VRT300" s="163"/>
      <c r="VRU300" s="163"/>
      <c r="VRV300" s="579"/>
      <c r="VRW300" s="581"/>
      <c r="VRX300" s="163"/>
      <c r="VRY300" s="163"/>
      <c r="VRZ300" s="579"/>
      <c r="VSA300" s="581"/>
      <c r="VSB300" s="163"/>
      <c r="VSC300" s="163"/>
      <c r="VSD300" s="579"/>
      <c r="VSE300" s="581"/>
      <c r="VSF300" s="163"/>
      <c r="VSG300" s="163"/>
      <c r="VSH300" s="579"/>
      <c r="VSI300" s="581"/>
      <c r="VSJ300" s="163"/>
      <c r="VSK300" s="163"/>
      <c r="VSL300" s="579"/>
      <c r="VSM300" s="581"/>
      <c r="VSN300" s="163"/>
      <c r="VSO300" s="163"/>
      <c r="VSP300" s="579"/>
      <c r="VSQ300" s="581"/>
      <c r="VSR300" s="163"/>
      <c r="VSS300" s="163"/>
      <c r="VST300" s="579"/>
      <c r="VSU300" s="581"/>
      <c r="VSV300" s="163"/>
      <c r="VSW300" s="163"/>
      <c r="VSX300" s="579"/>
      <c r="VSY300" s="581"/>
      <c r="VSZ300" s="163"/>
      <c r="VTA300" s="163"/>
      <c r="VTB300" s="579"/>
      <c r="VTC300" s="581"/>
      <c r="VTD300" s="163"/>
      <c r="VTE300" s="163"/>
      <c r="VTF300" s="579"/>
      <c r="VTG300" s="581"/>
      <c r="VTH300" s="163"/>
      <c r="VTI300" s="163"/>
      <c r="VTJ300" s="579"/>
      <c r="VTK300" s="581"/>
      <c r="VTL300" s="163"/>
      <c r="VTM300" s="163"/>
      <c r="VTN300" s="579"/>
      <c r="VTO300" s="581"/>
      <c r="VTP300" s="163"/>
      <c r="VTQ300" s="163"/>
      <c r="VTR300" s="579"/>
      <c r="VTS300" s="581"/>
      <c r="VTT300" s="163"/>
      <c r="VTU300" s="163"/>
      <c r="VTV300" s="579"/>
      <c r="VTW300" s="581"/>
      <c r="VTX300" s="163"/>
      <c r="VTY300" s="163"/>
      <c r="VTZ300" s="579"/>
      <c r="VUA300" s="581"/>
      <c r="VUB300" s="163"/>
      <c r="VUC300" s="163"/>
      <c r="VUD300" s="579"/>
      <c r="VUE300" s="581"/>
      <c r="VUF300" s="163"/>
      <c r="VUG300" s="163"/>
      <c r="VUH300" s="579"/>
      <c r="VUI300" s="581"/>
      <c r="VUJ300" s="163"/>
      <c r="VUK300" s="163"/>
      <c r="VUL300" s="579"/>
      <c r="VUM300" s="581"/>
      <c r="VUN300" s="163"/>
      <c r="VUO300" s="163"/>
      <c r="VUP300" s="579"/>
      <c r="VUQ300" s="581"/>
      <c r="VUR300" s="163"/>
      <c r="VUS300" s="163"/>
      <c r="VUT300" s="579"/>
      <c r="VUU300" s="581"/>
      <c r="VUV300" s="163"/>
      <c r="VUW300" s="163"/>
      <c r="VUX300" s="579"/>
      <c r="VUY300" s="581"/>
      <c r="VUZ300" s="163"/>
      <c r="VVA300" s="163"/>
      <c r="VVB300" s="579"/>
      <c r="VVC300" s="581"/>
      <c r="VVD300" s="163"/>
      <c r="VVE300" s="163"/>
      <c r="VVF300" s="579"/>
      <c r="VVG300" s="581"/>
      <c r="VVH300" s="163"/>
      <c r="VVI300" s="163"/>
      <c r="VVJ300" s="579"/>
      <c r="VVK300" s="581"/>
      <c r="VVL300" s="163"/>
      <c r="VVM300" s="163"/>
      <c r="VVN300" s="579"/>
      <c r="VVO300" s="581"/>
      <c r="VVP300" s="163"/>
      <c r="VVQ300" s="163"/>
      <c r="VVR300" s="579"/>
      <c r="VVS300" s="581"/>
      <c r="VVT300" s="163"/>
      <c r="VVU300" s="163"/>
      <c r="VVV300" s="579"/>
      <c r="VVW300" s="581"/>
      <c r="VVX300" s="163"/>
      <c r="VVY300" s="163"/>
      <c r="VVZ300" s="579"/>
      <c r="VWA300" s="581"/>
      <c r="VWB300" s="163"/>
      <c r="VWC300" s="163"/>
      <c r="VWD300" s="579"/>
      <c r="VWE300" s="581"/>
      <c r="VWF300" s="163"/>
      <c r="VWG300" s="163"/>
      <c r="VWH300" s="579"/>
      <c r="VWI300" s="581"/>
      <c r="VWJ300" s="163"/>
      <c r="VWK300" s="163"/>
      <c r="VWL300" s="579"/>
      <c r="VWM300" s="581"/>
      <c r="VWN300" s="163"/>
      <c r="VWO300" s="163"/>
      <c r="VWP300" s="579"/>
      <c r="VWQ300" s="581"/>
      <c r="VWR300" s="163"/>
      <c r="VWS300" s="163"/>
      <c r="VWT300" s="579"/>
      <c r="VWU300" s="581"/>
      <c r="VWV300" s="163"/>
      <c r="VWW300" s="163"/>
      <c r="VWX300" s="579"/>
      <c r="VWY300" s="581"/>
      <c r="VWZ300" s="163"/>
      <c r="VXA300" s="163"/>
      <c r="VXB300" s="579"/>
      <c r="VXC300" s="581"/>
      <c r="VXD300" s="163"/>
      <c r="VXE300" s="163"/>
      <c r="VXF300" s="579"/>
      <c r="VXG300" s="581"/>
      <c r="VXH300" s="163"/>
      <c r="VXI300" s="163"/>
      <c r="VXJ300" s="579"/>
      <c r="VXK300" s="581"/>
      <c r="VXL300" s="163"/>
      <c r="VXM300" s="163"/>
      <c r="VXN300" s="579"/>
      <c r="VXO300" s="581"/>
      <c r="VXP300" s="163"/>
      <c r="VXQ300" s="163"/>
      <c r="VXR300" s="579"/>
      <c r="VXS300" s="581"/>
      <c r="VXT300" s="163"/>
      <c r="VXU300" s="163"/>
      <c r="VXV300" s="579"/>
      <c r="VXW300" s="581"/>
      <c r="VXX300" s="163"/>
      <c r="VXY300" s="163"/>
      <c r="VXZ300" s="579"/>
      <c r="VYA300" s="581"/>
      <c r="VYB300" s="163"/>
      <c r="VYC300" s="163"/>
      <c r="VYD300" s="579"/>
      <c r="VYE300" s="581"/>
      <c r="VYF300" s="163"/>
      <c r="VYG300" s="163"/>
      <c r="VYH300" s="579"/>
      <c r="VYI300" s="581"/>
      <c r="VYJ300" s="163"/>
      <c r="VYK300" s="163"/>
      <c r="VYL300" s="579"/>
      <c r="VYM300" s="581"/>
      <c r="VYN300" s="163"/>
      <c r="VYO300" s="163"/>
      <c r="VYP300" s="579"/>
      <c r="VYQ300" s="581"/>
      <c r="VYR300" s="163"/>
      <c r="VYS300" s="163"/>
      <c r="VYT300" s="579"/>
      <c r="VYU300" s="581"/>
      <c r="VYV300" s="163"/>
      <c r="VYW300" s="163"/>
      <c r="VYX300" s="579"/>
      <c r="VYY300" s="581"/>
      <c r="VYZ300" s="163"/>
      <c r="VZA300" s="163"/>
      <c r="VZB300" s="579"/>
      <c r="VZC300" s="581"/>
      <c r="VZD300" s="163"/>
      <c r="VZE300" s="163"/>
      <c r="VZF300" s="579"/>
      <c r="VZG300" s="581"/>
      <c r="VZH300" s="163"/>
      <c r="VZI300" s="163"/>
      <c r="VZJ300" s="579"/>
      <c r="VZK300" s="581"/>
      <c r="VZL300" s="163"/>
      <c r="VZM300" s="163"/>
      <c r="VZN300" s="579"/>
      <c r="VZO300" s="581"/>
      <c r="VZP300" s="163"/>
      <c r="VZQ300" s="163"/>
      <c r="VZR300" s="579"/>
      <c r="VZS300" s="581"/>
      <c r="VZT300" s="163"/>
      <c r="VZU300" s="163"/>
      <c r="VZV300" s="579"/>
      <c r="VZW300" s="581"/>
      <c r="VZX300" s="163"/>
      <c r="VZY300" s="163"/>
      <c r="VZZ300" s="579"/>
      <c r="WAA300" s="581"/>
      <c r="WAB300" s="163"/>
      <c r="WAC300" s="163"/>
      <c r="WAD300" s="579"/>
      <c r="WAE300" s="581"/>
      <c r="WAF300" s="163"/>
      <c r="WAG300" s="163"/>
      <c r="WAH300" s="579"/>
      <c r="WAI300" s="581"/>
      <c r="WAJ300" s="163"/>
      <c r="WAK300" s="163"/>
      <c r="WAL300" s="579"/>
      <c r="WAM300" s="581"/>
      <c r="WAN300" s="163"/>
      <c r="WAO300" s="163"/>
      <c r="WAP300" s="579"/>
      <c r="WAQ300" s="581"/>
      <c r="WAR300" s="163"/>
      <c r="WAS300" s="163"/>
      <c r="WAT300" s="579"/>
      <c r="WAU300" s="581"/>
      <c r="WAV300" s="163"/>
      <c r="WAW300" s="163"/>
      <c r="WAX300" s="579"/>
      <c r="WAY300" s="581"/>
      <c r="WAZ300" s="163"/>
      <c r="WBA300" s="163"/>
      <c r="WBB300" s="579"/>
      <c r="WBC300" s="581"/>
      <c r="WBD300" s="163"/>
      <c r="WBE300" s="163"/>
      <c r="WBF300" s="579"/>
      <c r="WBG300" s="581"/>
      <c r="WBH300" s="163"/>
      <c r="WBI300" s="163"/>
      <c r="WBJ300" s="579"/>
      <c r="WBK300" s="581"/>
      <c r="WBL300" s="163"/>
      <c r="WBM300" s="163"/>
      <c r="WBN300" s="579"/>
      <c r="WBO300" s="581"/>
      <c r="WBP300" s="163"/>
      <c r="WBQ300" s="163"/>
      <c r="WBR300" s="579"/>
      <c r="WBS300" s="581"/>
      <c r="WBT300" s="163"/>
      <c r="WBU300" s="163"/>
      <c r="WBV300" s="579"/>
      <c r="WBW300" s="581"/>
      <c r="WBX300" s="163"/>
      <c r="WBY300" s="163"/>
      <c r="WBZ300" s="579"/>
      <c r="WCA300" s="581"/>
      <c r="WCB300" s="163"/>
      <c r="WCC300" s="163"/>
      <c r="WCD300" s="579"/>
      <c r="WCE300" s="581"/>
      <c r="WCF300" s="163"/>
      <c r="WCG300" s="163"/>
      <c r="WCH300" s="579"/>
      <c r="WCI300" s="581"/>
      <c r="WCJ300" s="163"/>
      <c r="WCK300" s="163"/>
      <c r="WCL300" s="579"/>
      <c r="WCM300" s="581"/>
      <c r="WCN300" s="163"/>
      <c r="WCO300" s="163"/>
      <c r="WCP300" s="579"/>
      <c r="WCQ300" s="581"/>
      <c r="WCR300" s="163"/>
      <c r="WCS300" s="163"/>
      <c r="WCT300" s="579"/>
      <c r="WCU300" s="581"/>
      <c r="WCV300" s="163"/>
      <c r="WCW300" s="163"/>
      <c r="WCX300" s="579"/>
      <c r="WCY300" s="581"/>
      <c r="WCZ300" s="163"/>
      <c r="WDA300" s="163"/>
      <c r="WDB300" s="579"/>
      <c r="WDC300" s="581"/>
      <c r="WDD300" s="163"/>
      <c r="WDE300" s="163"/>
      <c r="WDF300" s="579"/>
      <c r="WDG300" s="581"/>
      <c r="WDH300" s="163"/>
      <c r="WDI300" s="163"/>
      <c r="WDJ300" s="579"/>
      <c r="WDK300" s="581"/>
      <c r="WDL300" s="163"/>
      <c r="WDM300" s="163"/>
      <c r="WDN300" s="579"/>
      <c r="WDO300" s="581"/>
      <c r="WDP300" s="163"/>
      <c r="WDQ300" s="163"/>
      <c r="WDR300" s="579"/>
      <c r="WDS300" s="581"/>
      <c r="WDT300" s="163"/>
      <c r="WDU300" s="163"/>
      <c r="WDV300" s="579"/>
      <c r="WDW300" s="581"/>
      <c r="WDX300" s="163"/>
      <c r="WDY300" s="163"/>
      <c r="WDZ300" s="579"/>
      <c r="WEA300" s="581"/>
      <c r="WEB300" s="163"/>
      <c r="WEC300" s="163"/>
      <c r="WED300" s="579"/>
      <c r="WEE300" s="581"/>
      <c r="WEF300" s="163"/>
      <c r="WEG300" s="163"/>
      <c r="WEH300" s="579"/>
      <c r="WEI300" s="581"/>
      <c r="WEJ300" s="163"/>
      <c r="WEK300" s="163"/>
      <c r="WEL300" s="579"/>
      <c r="WEM300" s="581"/>
      <c r="WEN300" s="163"/>
      <c r="WEO300" s="163"/>
      <c r="WEP300" s="579"/>
      <c r="WEQ300" s="581"/>
      <c r="WER300" s="163"/>
      <c r="WES300" s="163"/>
      <c r="WET300" s="579"/>
      <c r="WEU300" s="581"/>
      <c r="WEV300" s="163"/>
      <c r="WEW300" s="163"/>
      <c r="WEX300" s="579"/>
      <c r="WEY300" s="581"/>
      <c r="WEZ300" s="163"/>
      <c r="WFA300" s="163"/>
      <c r="WFB300" s="579"/>
      <c r="WFC300" s="581"/>
      <c r="WFD300" s="163"/>
      <c r="WFE300" s="163"/>
      <c r="WFF300" s="579"/>
      <c r="WFG300" s="581"/>
      <c r="WFH300" s="163"/>
      <c r="WFI300" s="163"/>
      <c r="WFJ300" s="579"/>
      <c r="WFK300" s="581"/>
      <c r="WFL300" s="163"/>
      <c r="WFM300" s="163"/>
      <c r="WFN300" s="579"/>
      <c r="WFO300" s="581"/>
      <c r="WFP300" s="163"/>
      <c r="WFQ300" s="163"/>
      <c r="WFR300" s="579"/>
      <c r="WFS300" s="581"/>
      <c r="WFT300" s="163"/>
      <c r="WFU300" s="163"/>
      <c r="WFV300" s="579"/>
      <c r="WFW300" s="581"/>
      <c r="WFX300" s="163"/>
      <c r="WFY300" s="163"/>
      <c r="WFZ300" s="579"/>
      <c r="WGA300" s="581"/>
      <c r="WGB300" s="163"/>
      <c r="WGC300" s="163"/>
      <c r="WGD300" s="579"/>
      <c r="WGE300" s="581"/>
      <c r="WGF300" s="163"/>
      <c r="WGG300" s="163"/>
      <c r="WGH300" s="579"/>
      <c r="WGI300" s="581"/>
      <c r="WGJ300" s="163"/>
      <c r="WGK300" s="163"/>
      <c r="WGL300" s="579"/>
      <c r="WGM300" s="581"/>
      <c r="WGN300" s="163"/>
      <c r="WGO300" s="163"/>
      <c r="WGP300" s="579"/>
      <c r="WGQ300" s="581"/>
      <c r="WGR300" s="163"/>
      <c r="WGS300" s="163"/>
      <c r="WGT300" s="579"/>
      <c r="WGU300" s="581"/>
      <c r="WGV300" s="163"/>
      <c r="WGW300" s="163"/>
      <c r="WGX300" s="579"/>
      <c r="WGY300" s="581"/>
      <c r="WGZ300" s="163"/>
      <c r="WHA300" s="163"/>
      <c r="WHB300" s="579"/>
      <c r="WHC300" s="581"/>
      <c r="WHD300" s="163"/>
      <c r="WHE300" s="163"/>
      <c r="WHF300" s="579"/>
      <c r="WHG300" s="581"/>
      <c r="WHH300" s="163"/>
      <c r="WHI300" s="163"/>
      <c r="WHJ300" s="579"/>
      <c r="WHK300" s="581"/>
      <c r="WHL300" s="163"/>
      <c r="WHM300" s="163"/>
      <c r="WHN300" s="579"/>
      <c r="WHO300" s="581"/>
      <c r="WHP300" s="163"/>
      <c r="WHQ300" s="163"/>
      <c r="WHR300" s="579"/>
      <c r="WHS300" s="581"/>
      <c r="WHT300" s="163"/>
      <c r="WHU300" s="163"/>
      <c r="WHV300" s="579"/>
      <c r="WHW300" s="581"/>
      <c r="WHX300" s="163"/>
      <c r="WHY300" s="163"/>
      <c r="WHZ300" s="579"/>
      <c r="WIA300" s="581"/>
      <c r="WIB300" s="163"/>
      <c r="WIC300" s="163"/>
      <c r="WID300" s="579"/>
      <c r="WIE300" s="581"/>
      <c r="WIF300" s="163"/>
      <c r="WIG300" s="163"/>
      <c r="WIH300" s="579"/>
      <c r="WII300" s="581"/>
      <c r="WIJ300" s="163"/>
      <c r="WIK300" s="163"/>
      <c r="WIL300" s="579"/>
      <c r="WIM300" s="581"/>
      <c r="WIN300" s="163"/>
      <c r="WIO300" s="163"/>
      <c r="WIP300" s="579"/>
      <c r="WIQ300" s="581"/>
      <c r="WIR300" s="163"/>
      <c r="WIS300" s="163"/>
      <c r="WIT300" s="579"/>
      <c r="WIU300" s="581"/>
      <c r="WIV300" s="163"/>
      <c r="WIW300" s="163"/>
      <c r="WIX300" s="579"/>
      <c r="WIY300" s="581"/>
      <c r="WIZ300" s="163"/>
      <c r="WJA300" s="163"/>
      <c r="WJB300" s="579"/>
      <c r="WJC300" s="581"/>
      <c r="WJD300" s="163"/>
      <c r="WJE300" s="163"/>
      <c r="WJF300" s="579"/>
      <c r="WJG300" s="581"/>
      <c r="WJH300" s="163"/>
      <c r="WJI300" s="163"/>
      <c r="WJJ300" s="579"/>
      <c r="WJK300" s="581"/>
      <c r="WJL300" s="163"/>
      <c r="WJM300" s="163"/>
      <c r="WJN300" s="579"/>
      <c r="WJO300" s="581"/>
      <c r="WJP300" s="163"/>
      <c r="WJQ300" s="163"/>
      <c r="WJR300" s="579"/>
      <c r="WJS300" s="581"/>
      <c r="WJT300" s="163"/>
      <c r="WJU300" s="163"/>
      <c r="WJV300" s="579"/>
      <c r="WJW300" s="581"/>
      <c r="WJX300" s="163"/>
      <c r="WJY300" s="163"/>
      <c r="WJZ300" s="579"/>
      <c r="WKA300" s="581"/>
      <c r="WKB300" s="163"/>
      <c r="WKC300" s="163"/>
      <c r="WKD300" s="579"/>
      <c r="WKE300" s="581"/>
      <c r="WKF300" s="163"/>
      <c r="WKG300" s="163"/>
      <c r="WKH300" s="579"/>
      <c r="WKI300" s="581"/>
      <c r="WKJ300" s="163"/>
      <c r="WKK300" s="163"/>
      <c r="WKL300" s="579"/>
      <c r="WKM300" s="581"/>
      <c r="WKN300" s="163"/>
      <c r="WKO300" s="163"/>
      <c r="WKP300" s="579"/>
      <c r="WKQ300" s="581"/>
      <c r="WKR300" s="163"/>
      <c r="WKS300" s="163"/>
      <c r="WKT300" s="579"/>
      <c r="WKU300" s="581"/>
      <c r="WKV300" s="163"/>
      <c r="WKW300" s="163"/>
      <c r="WKX300" s="579"/>
      <c r="WKY300" s="581"/>
      <c r="WKZ300" s="163"/>
      <c r="WLA300" s="163"/>
      <c r="WLB300" s="579"/>
      <c r="WLC300" s="581"/>
      <c r="WLD300" s="163"/>
      <c r="WLE300" s="163"/>
      <c r="WLF300" s="579"/>
      <c r="WLG300" s="581"/>
      <c r="WLH300" s="163"/>
      <c r="WLI300" s="163"/>
      <c r="WLJ300" s="579"/>
      <c r="WLK300" s="581"/>
      <c r="WLL300" s="163"/>
      <c r="WLM300" s="163"/>
      <c r="WLN300" s="579"/>
      <c r="WLO300" s="581"/>
      <c r="WLP300" s="163"/>
      <c r="WLQ300" s="163"/>
      <c r="WLR300" s="579"/>
      <c r="WLS300" s="581"/>
      <c r="WLT300" s="163"/>
      <c r="WLU300" s="163"/>
      <c r="WLV300" s="579"/>
      <c r="WLW300" s="581"/>
      <c r="WLX300" s="163"/>
      <c r="WLY300" s="163"/>
      <c r="WLZ300" s="579"/>
      <c r="WMA300" s="581"/>
      <c r="WMB300" s="163"/>
      <c r="WMC300" s="163"/>
      <c r="WMD300" s="579"/>
      <c r="WME300" s="581"/>
      <c r="WMF300" s="163"/>
      <c r="WMG300" s="163"/>
      <c r="WMH300" s="579"/>
      <c r="WMI300" s="581"/>
      <c r="WMJ300" s="163"/>
      <c r="WMK300" s="163"/>
      <c r="WML300" s="579"/>
      <c r="WMM300" s="581"/>
      <c r="WMN300" s="163"/>
      <c r="WMO300" s="163"/>
      <c r="WMP300" s="579"/>
      <c r="WMQ300" s="581"/>
      <c r="WMR300" s="163"/>
      <c r="WMS300" s="163"/>
      <c r="WMT300" s="579"/>
      <c r="WMU300" s="581"/>
      <c r="WMV300" s="163"/>
      <c r="WMW300" s="163"/>
      <c r="WMX300" s="579"/>
      <c r="WMY300" s="581"/>
      <c r="WMZ300" s="163"/>
      <c r="WNA300" s="163"/>
      <c r="WNB300" s="579"/>
      <c r="WNC300" s="581"/>
      <c r="WND300" s="163"/>
      <c r="WNE300" s="163"/>
      <c r="WNF300" s="579"/>
      <c r="WNG300" s="581"/>
      <c r="WNH300" s="163"/>
      <c r="WNI300" s="163"/>
      <c r="WNJ300" s="579"/>
      <c r="WNK300" s="581"/>
      <c r="WNL300" s="163"/>
      <c r="WNM300" s="163"/>
      <c r="WNN300" s="579"/>
      <c r="WNO300" s="581"/>
      <c r="WNP300" s="163"/>
      <c r="WNQ300" s="163"/>
      <c r="WNR300" s="579"/>
      <c r="WNS300" s="581"/>
      <c r="WNT300" s="163"/>
      <c r="WNU300" s="163"/>
      <c r="WNV300" s="579"/>
      <c r="WNW300" s="581"/>
      <c r="WNX300" s="163"/>
      <c r="WNY300" s="163"/>
      <c r="WNZ300" s="579"/>
      <c r="WOA300" s="581"/>
      <c r="WOB300" s="163"/>
      <c r="WOC300" s="163"/>
      <c r="WOD300" s="579"/>
      <c r="WOE300" s="581"/>
      <c r="WOF300" s="163"/>
      <c r="WOG300" s="163"/>
      <c r="WOH300" s="579"/>
      <c r="WOI300" s="581"/>
      <c r="WOJ300" s="163"/>
      <c r="WOK300" s="163"/>
      <c r="WOL300" s="579"/>
      <c r="WOM300" s="581"/>
      <c r="WON300" s="163"/>
      <c r="WOO300" s="163"/>
      <c r="WOP300" s="579"/>
      <c r="WOQ300" s="581"/>
      <c r="WOR300" s="163"/>
      <c r="WOS300" s="163"/>
      <c r="WOT300" s="579"/>
      <c r="WOU300" s="581"/>
      <c r="WOV300" s="163"/>
      <c r="WOW300" s="163"/>
      <c r="WOX300" s="579"/>
      <c r="WOY300" s="581"/>
      <c r="WOZ300" s="163"/>
      <c r="WPA300" s="163"/>
      <c r="WPB300" s="579"/>
      <c r="WPC300" s="581"/>
      <c r="WPD300" s="163"/>
      <c r="WPE300" s="163"/>
      <c r="WPF300" s="579"/>
      <c r="WPG300" s="581"/>
      <c r="WPH300" s="163"/>
      <c r="WPI300" s="163"/>
      <c r="WPJ300" s="579"/>
      <c r="WPK300" s="581"/>
      <c r="WPL300" s="163"/>
      <c r="WPM300" s="163"/>
      <c r="WPN300" s="579"/>
      <c r="WPO300" s="581"/>
      <c r="WPP300" s="163"/>
      <c r="WPQ300" s="163"/>
      <c r="WPR300" s="579"/>
      <c r="WPS300" s="581"/>
      <c r="WPT300" s="163"/>
      <c r="WPU300" s="163"/>
      <c r="WPV300" s="579"/>
      <c r="WPW300" s="581"/>
      <c r="WPX300" s="163"/>
      <c r="WPY300" s="163"/>
      <c r="WPZ300" s="579"/>
      <c r="WQA300" s="581"/>
      <c r="WQB300" s="163"/>
      <c r="WQC300" s="163"/>
      <c r="WQD300" s="579"/>
      <c r="WQE300" s="581"/>
      <c r="WQF300" s="163"/>
      <c r="WQG300" s="163"/>
      <c r="WQH300" s="579"/>
      <c r="WQI300" s="581"/>
      <c r="WQJ300" s="163"/>
      <c r="WQK300" s="163"/>
      <c r="WQL300" s="579"/>
      <c r="WQM300" s="581"/>
      <c r="WQN300" s="163"/>
      <c r="WQO300" s="163"/>
      <c r="WQP300" s="579"/>
      <c r="WQQ300" s="581"/>
      <c r="WQR300" s="163"/>
      <c r="WQS300" s="163"/>
      <c r="WQT300" s="579"/>
      <c r="WQU300" s="581"/>
      <c r="WQV300" s="163"/>
      <c r="WQW300" s="163"/>
      <c r="WQX300" s="579"/>
      <c r="WQY300" s="581"/>
      <c r="WQZ300" s="163"/>
      <c r="WRA300" s="163"/>
      <c r="WRB300" s="579"/>
      <c r="WRC300" s="581"/>
      <c r="WRD300" s="163"/>
      <c r="WRE300" s="163"/>
      <c r="WRF300" s="579"/>
      <c r="WRG300" s="581"/>
      <c r="WRH300" s="163"/>
      <c r="WRI300" s="163"/>
      <c r="WRJ300" s="579"/>
      <c r="WRK300" s="581"/>
      <c r="WRL300" s="163"/>
      <c r="WRM300" s="163"/>
      <c r="WRN300" s="579"/>
      <c r="WRO300" s="581"/>
      <c r="WRP300" s="163"/>
      <c r="WRQ300" s="163"/>
      <c r="WRR300" s="579"/>
      <c r="WRS300" s="581"/>
      <c r="WRT300" s="163"/>
      <c r="WRU300" s="163"/>
      <c r="WRV300" s="579"/>
      <c r="WRW300" s="581"/>
      <c r="WRX300" s="163"/>
      <c r="WRY300" s="163"/>
      <c r="WRZ300" s="579"/>
      <c r="WSA300" s="581"/>
      <c r="WSB300" s="163"/>
      <c r="WSC300" s="163"/>
      <c r="WSD300" s="579"/>
      <c r="WSE300" s="581"/>
      <c r="WSF300" s="163"/>
      <c r="WSG300" s="163"/>
      <c r="WSH300" s="579"/>
      <c r="WSI300" s="581"/>
      <c r="WSJ300" s="163"/>
      <c r="WSK300" s="163"/>
      <c r="WSL300" s="579"/>
      <c r="WSM300" s="581"/>
      <c r="WSN300" s="163"/>
      <c r="WSO300" s="163"/>
      <c r="WSP300" s="579"/>
      <c r="WSQ300" s="581"/>
      <c r="WSR300" s="163"/>
      <c r="WSS300" s="163"/>
      <c r="WST300" s="579"/>
      <c r="WSU300" s="581"/>
      <c r="WSV300" s="163"/>
      <c r="WSW300" s="163"/>
      <c r="WSX300" s="579"/>
      <c r="WSY300" s="581"/>
      <c r="WSZ300" s="163"/>
      <c r="WTA300" s="163"/>
      <c r="WTB300" s="579"/>
      <c r="WTC300" s="581"/>
      <c r="WTD300" s="163"/>
      <c r="WTE300" s="163"/>
      <c r="WTF300" s="579"/>
      <c r="WTG300" s="581"/>
      <c r="WTH300" s="163"/>
      <c r="WTI300" s="163"/>
      <c r="WTJ300" s="579"/>
      <c r="WTK300" s="581"/>
      <c r="WTL300" s="163"/>
      <c r="WTM300" s="163"/>
      <c r="WTN300" s="579"/>
      <c r="WTO300" s="581"/>
      <c r="WTP300" s="163"/>
      <c r="WTQ300" s="163"/>
      <c r="WTR300" s="579"/>
      <c r="WTS300" s="581"/>
      <c r="WTT300" s="163"/>
      <c r="WTU300" s="163"/>
      <c r="WTV300" s="579"/>
      <c r="WTW300" s="581"/>
      <c r="WTX300" s="163"/>
      <c r="WTY300" s="163"/>
      <c r="WTZ300" s="579"/>
      <c r="WUA300" s="581"/>
      <c r="WUB300" s="163"/>
      <c r="WUC300" s="163"/>
      <c r="WUD300" s="579"/>
      <c r="WUE300" s="581"/>
      <c r="WUF300" s="163"/>
      <c r="WUG300" s="163"/>
      <c r="WUH300" s="579"/>
      <c r="WUI300" s="581"/>
      <c r="WUJ300" s="163"/>
      <c r="WUK300" s="163"/>
      <c r="WUL300" s="579"/>
      <c r="WUM300" s="581"/>
      <c r="WUN300" s="163"/>
      <c r="WUO300" s="163"/>
      <c r="WUP300" s="579"/>
      <c r="WUQ300" s="581"/>
      <c r="WUR300" s="163"/>
      <c r="WUS300" s="163"/>
      <c r="WUT300" s="579"/>
      <c r="WUU300" s="581"/>
      <c r="WUV300" s="163"/>
      <c r="WUW300" s="163"/>
      <c r="WUX300" s="579"/>
      <c r="WUY300" s="581"/>
      <c r="WUZ300" s="163"/>
      <c r="WVA300" s="163"/>
      <c r="WVB300" s="579"/>
      <c r="WVC300" s="581"/>
      <c r="WVD300" s="163"/>
      <c r="WVE300" s="163"/>
      <c r="WVF300" s="579"/>
      <c r="WVG300" s="581"/>
      <c r="WVH300" s="163"/>
      <c r="WVI300" s="163"/>
      <c r="WVJ300" s="579"/>
      <c r="WVK300" s="581"/>
      <c r="WVL300" s="163"/>
      <c r="WVM300" s="163"/>
      <c r="WVN300" s="579"/>
      <c r="WVO300" s="581"/>
      <c r="WVP300" s="163"/>
      <c r="WVQ300" s="163"/>
      <c r="WVR300" s="579"/>
      <c r="WVS300" s="581"/>
      <c r="WVT300" s="163"/>
      <c r="WVU300" s="163"/>
      <c r="WVV300" s="579"/>
      <c r="WVW300" s="581"/>
      <c r="WVX300" s="163"/>
      <c r="WVY300" s="163"/>
      <c r="WVZ300" s="579"/>
      <c r="WWA300" s="581"/>
      <c r="WWB300" s="163"/>
      <c r="WWC300" s="163"/>
      <c r="WWD300" s="579"/>
      <c r="WWE300" s="581"/>
      <c r="WWF300" s="163"/>
      <c r="WWG300" s="163"/>
      <c r="WWH300" s="579"/>
      <c r="WWI300" s="581"/>
      <c r="WWJ300" s="163"/>
      <c r="WWK300" s="163"/>
      <c r="WWL300" s="579"/>
      <c r="WWM300" s="581"/>
      <c r="WWN300" s="163"/>
      <c r="WWO300" s="163"/>
      <c r="WWP300" s="579"/>
      <c r="WWQ300" s="581"/>
      <c r="WWR300" s="163"/>
      <c r="WWS300" s="163"/>
      <c r="WWT300" s="579"/>
      <c r="WWU300" s="581"/>
      <c r="WWV300" s="163"/>
      <c r="WWW300" s="163"/>
      <c r="WWX300" s="579"/>
      <c r="WWY300" s="581"/>
      <c r="WWZ300" s="163"/>
      <c r="WXA300" s="163"/>
      <c r="WXB300" s="579"/>
      <c r="WXC300" s="581"/>
      <c r="WXD300" s="163"/>
      <c r="WXE300" s="163"/>
      <c r="WXF300" s="579"/>
      <c r="WXG300" s="581"/>
      <c r="WXH300" s="163"/>
      <c r="WXI300" s="163"/>
      <c r="WXJ300" s="579"/>
      <c r="WXK300" s="581"/>
      <c r="WXL300" s="163"/>
      <c r="WXM300" s="163"/>
      <c r="WXN300" s="579"/>
      <c r="WXO300" s="581"/>
      <c r="WXP300" s="163"/>
      <c r="WXQ300" s="163"/>
      <c r="WXR300" s="579"/>
      <c r="WXS300" s="581"/>
      <c r="WXT300" s="163"/>
      <c r="WXU300" s="163"/>
      <c r="WXV300" s="579"/>
      <c r="WXW300" s="581"/>
      <c r="WXX300" s="163"/>
      <c r="WXY300" s="163"/>
      <c r="WXZ300" s="579"/>
      <c r="WYA300" s="581"/>
      <c r="WYB300" s="163"/>
      <c r="WYC300" s="163"/>
      <c r="WYD300" s="579"/>
      <c r="WYE300" s="581"/>
      <c r="WYF300" s="163"/>
      <c r="WYG300" s="163"/>
      <c r="WYH300" s="579"/>
      <c r="WYI300" s="581"/>
      <c r="WYJ300" s="163"/>
      <c r="WYK300" s="163"/>
      <c r="WYL300" s="579"/>
      <c r="WYM300" s="581"/>
      <c r="WYN300" s="163"/>
      <c r="WYO300" s="163"/>
      <c r="WYP300" s="579"/>
      <c r="WYQ300" s="581"/>
      <c r="WYR300" s="163"/>
      <c r="WYS300" s="163"/>
      <c r="WYT300" s="579"/>
      <c r="WYU300" s="581"/>
      <c r="WYV300" s="163"/>
      <c r="WYW300" s="163"/>
      <c r="WYX300" s="579"/>
      <c r="WYY300" s="581"/>
      <c r="WYZ300" s="163"/>
      <c r="WZA300" s="163"/>
      <c r="WZB300" s="579"/>
      <c r="WZC300" s="581"/>
      <c r="WZD300" s="163"/>
      <c r="WZE300" s="163"/>
      <c r="WZF300" s="579"/>
      <c r="WZG300" s="581"/>
      <c r="WZH300" s="163"/>
      <c r="WZI300" s="163"/>
      <c r="WZJ300" s="579"/>
      <c r="WZK300" s="581"/>
      <c r="WZL300" s="163"/>
      <c r="WZM300" s="163"/>
      <c r="WZN300" s="579"/>
      <c r="WZO300" s="581"/>
      <c r="WZP300" s="163"/>
      <c r="WZQ300" s="163"/>
      <c r="WZR300" s="579"/>
      <c r="WZS300" s="581"/>
      <c r="WZT300" s="163"/>
      <c r="WZU300" s="163"/>
      <c r="WZV300" s="579"/>
      <c r="WZW300" s="581"/>
      <c r="WZX300" s="163"/>
      <c r="WZY300" s="163"/>
      <c r="WZZ300" s="579"/>
      <c r="XAA300" s="581"/>
      <c r="XAB300" s="163"/>
      <c r="XAC300" s="163"/>
      <c r="XAD300" s="579"/>
      <c r="XAE300" s="581"/>
      <c r="XAF300" s="163"/>
      <c r="XAG300" s="163"/>
      <c r="XAH300" s="579"/>
      <c r="XAI300" s="581"/>
      <c r="XAJ300" s="163"/>
      <c r="XAK300" s="163"/>
      <c r="XAL300" s="579"/>
      <c r="XAM300" s="581"/>
      <c r="XAN300" s="163"/>
      <c r="XAO300" s="163"/>
      <c r="XAP300" s="579"/>
      <c r="XAQ300" s="581"/>
      <c r="XAR300" s="163"/>
      <c r="XAS300" s="163"/>
      <c r="XAT300" s="579"/>
      <c r="XAU300" s="581"/>
      <c r="XAV300" s="163"/>
      <c r="XAW300" s="163"/>
      <c r="XAX300" s="579"/>
      <c r="XAY300" s="581"/>
      <c r="XAZ300" s="163"/>
      <c r="XBA300" s="163"/>
      <c r="XBB300" s="579"/>
      <c r="XBC300" s="581"/>
      <c r="XBD300" s="163"/>
      <c r="XBE300" s="163"/>
      <c r="XBF300" s="579"/>
      <c r="XBG300" s="581"/>
      <c r="XBH300" s="163"/>
      <c r="XBI300" s="163"/>
      <c r="XBJ300" s="579"/>
      <c r="XBK300" s="581"/>
      <c r="XBL300" s="163"/>
      <c r="XBM300" s="163"/>
      <c r="XBN300" s="579"/>
      <c r="XBO300" s="581"/>
      <c r="XBP300" s="163"/>
      <c r="XBQ300" s="163"/>
      <c r="XBR300" s="579"/>
      <c r="XBS300" s="581"/>
      <c r="XBT300" s="163"/>
      <c r="XBU300" s="163"/>
      <c r="XBV300" s="579"/>
      <c r="XBW300" s="581"/>
      <c r="XBX300" s="163"/>
      <c r="XBY300" s="163"/>
      <c r="XBZ300" s="579"/>
      <c r="XCA300" s="581"/>
      <c r="XCB300" s="163"/>
      <c r="XCC300" s="163"/>
      <c r="XCD300" s="579"/>
      <c r="XCE300" s="581"/>
      <c r="XCF300" s="163"/>
      <c r="XCG300" s="163"/>
      <c r="XCH300" s="579"/>
      <c r="XCI300" s="581"/>
      <c r="XCJ300" s="163"/>
      <c r="XCK300" s="163"/>
      <c r="XCL300" s="579"/>
      <c r="XCM300" s="581"/>
      <c r="XCN300" s="163"/>
      <c r="XCO300" s="163"/>
      <c r="XCP300" s="579"/>
      <c r="XCQ300" s="581"/>
      <c r="XCR300" s="163"/>
      <c r="XCS300" s="163"/>
      <c r="XCT300" s="579"/>
      <c r="XCU300" s="581"/>
      <c r="XCV300" s="163"/>
      <c r="XCW300" s="163"/>
      <c r="XCX300" s="579"/>
      <c r="XCY300" s="581"/>
      <c r="XCZ300" s="163"/>
      <c r="XDA300" s="163"/>
      <c r="XDB300" s="579"/>
      <c r="XDC300" s="581"/>
      <c r="XDD300" s="163"/>
      <c r="XDE300" s="163"/>
      <c r="XDF300" s="579"/>
      <c r="XDG300" s="581"/>
      <c r="XDH300" s="163"/>
      <c r="XDI300" s="163"/>
      <c r="XDJ300" s="579"/>
      <c r="XDK300" s="581"/>
      <c r="XDL300" s="163"/>
      <c r="XDM300" s="163"/>
      <c r="XDN300" s="579"/>
      <c r="XDO300" s="581"/>
      <c r="XDP300" s="163"/>
      <c r="XDQ300" s="163"/>
      <c r="XDR300" s="579"/>
      <c r="XDS300" s="581"/>
      <c r="XDT300" s="163"/>
      <c r="XDU300" s="163"/>
      <c r="XDV300" s="579"/>
      <c r="XDW300" s="581"/>
      <c r="XDX300" s="163"/>
      <c r="XDY300" s="163"/>
      <c r="XDZ300" s="579"/>
      <c r="XEA300" s="581"/>
      <c r="XEB300" s="163"/>
      <c r="XEC300" s="163"/>
      <c r="XED300" s="579"/>
      <c r="XEE300" s="581"/>
      <c r="XEF300" s="163"/>
      <c r="XEG300" s="163"/>
      <c r="XEH300" s="579"/>
      <c r="XEI300" s="581"/>
      <c r="XEJ300" s="163"/>
      <c r="XEK300" s="163"/>
      <c r="XEL300" s="579"/>
      <c r="XEM300" s="581"/>
      <c r="XEN300" s="163"/>
      <c r="XEO300" s="163"/>
      <c r="XEP300" s="579"/>
      <c r="XEQ300" s="581"/>
      <c r="XER300" s="163"/>
      <c r="XES300" s="163"/>
      <c r="XET300" s="579"/>
      <c r="XEU300" s="581"/>
      <c r="XEV300" s="163"/>
      <c r="XEW300" s="163"/>
      <c r="XEX300" s="579"/>
      <c r="XEY300" s="581"/>
      <c r="XEZ300" s="163"/>
      <c r="XFA300" s="163"/>
      <c r="XFB300" s="579"/>
      <c r="XFC300" s="581"/>
    </row>
    <row r="301" spans="1:16383" s="129" customFormat="1" hidden="1">
      <c r="A301" s="582">
        <v>24</v>
      </c>
      <c r="B301" s="583" t="s">
        <v>665</v>
      </c>
      <c r="C301" s="320" t="s">
        <v>45</v>
      </c>
      <c r="D301" s="320" t="s">
        <v>204</v>
      </c>
      <c r="E301" s="138">
        <f>F301+G301</f>
        <v>2.5</v>
      </c>
      <c r="F301" s="258"/>
      <c r="G301" s="139">
        <f t="shared" si="14"/>
        <v>2.5</v>
      </c>
      <c r="H301" s="150">
        <v>0.5</v>
      </c>
      <c r="I301" s="155"/>
      <c r="J301" s="154"/>
      <c r="K301" s="150">
        <v>2</v>
      </c>
      <c r="L301" s="157"/>
      <c r="M301" s="150"/>
      <c r="N301" s="155"/>
      <c r="O301" s="150"/>
      <c r="P301" s="150"/>
      <c r="Q301" s="162"/>
      <c r="R301" s="162"/>
      <c r="S301" s="164"/>
      <c r="T301" s="158" t="s">
        <v>184</v>
      </c>
      <c r="U301" s="163"/>
      <c r="V301" s="675"/>
      <c r="W301" s="161"/>
      <c r="X301" s="163"/>
      <c r="Y301" s="163"/>
      <c r="Z301" s="160"/>
      <c r="AA301" s="161"/>
      <c r="AB301" s="163"/>
      <c r="AC301" s="163"/>
      <c r="AD301" s="160"/>
      <c r="AE301" s="161"/>
      <c r="AF301" s="163"/>
      <c r="AG301" s="163"/>
      <c r="AH301" s="160"/>
      <c r="AI301" s="161"/>
      <c r="AJ301" s="163"/>
      <c r="AK301" s="163"/>
      <c r="AL301" s="160"/>
      <c r="AM301" s="161"/>
      <c r="AN301" s="163"/>
      <c r="AO301" s="163"/>
      <c r="AP301" s="160"/>
      <c r="AQ301" s="161"/>
      <c r="AR301" s="163"/>
      <c r="AS301" s="163"/>
      <c r="AT301" s="160"/>
      <c r="AU301" s="161"/>
      <c r="AV301" s="163"/>
      <c r="AW301" s="163"/>
      <c r="AX301" s="160"/>
      <c r="AY301" s="161"/>
      <c r="AZ301" s="163"/>
      <c r="BA301" s="163"/>
      <c r="BB301" s="160"/>
      <c r="BC301" s="161"/>
      <c r="BD301" s="163"/>
      <c r="BE301" s="163"/>
      <c r="BF301" s="160"/>
      <c r="BG301" s="161"/>
      <c r="BH301" s="163"/>
      <c r="BI301" s="163"/>
      <c r="BJ301" s="160"/>
      <c r="BK301" s="161"/>
      <c r="BL301" s="163"/>
      <c r="BM301" s="163"/>
      <c r="BN301" s="160"/>
      <c r="BO301" s="161"/>
      <c r="BP301" s="163"/>
      <c r="BQ301" s="163"/>
      <c r="BR301" s="160"/>
      <c r="BS301" s="161"/>
      <c r="BT301" s="163"/>
      <c r="BU301" s="163"/>
      <c r="BV301" s="160"/>
      <c r="BW301" s="161"/>
      <c r="BX301" s="163"/>
      <c r="BY301" s="163"/>
      <c r="BZ301" s="160"/>
      <c r="CA301" s="161"/>
      <c r="CB301" s="163"/>
      <c r="CC301" s="163"/>
      <c r="CD301" s="160"/>
      <c r="CE301" s="161"/>
      <c r="CF301" s="163"/>
      <c r="CG301" s="163"/>
      <c r="CH301" s="160"/>
      <c r="CI301" s="161"/>
      <c r="CJ301" s="163"/>
      <c r="CK301" s="163"/>
      <c r="CL301" s="160"/>
      <c r="CM301" s="161"/>
      <c r="CN301" s="163"/>
      <c r="CO301" s="163"/>
      <c r="CP301" s="160"/>
      <c r="CQ301" s="161"/>
      <c r="CR301" s="163"/>
      <c r="CS301" s="163"/>
      <c r="CT301" s="160"/>
      <c r="CU301" s="161"/>
      <c r="CV301" s="163"/>
      <c r="CW301" s="163"/>
      <c r="CX301" s="160"/>
      <c r="CY301" s="161"/>
      <c r="CZ301" s="163"/>
      <c r="DA301" s="163"/>
      <c r="DB301" s="160"/>
      <c r="DC301" s="161"/>
      <c r="DD301" s="163"/>
      <c r="DE301" s="163"/>
      <c r="DF301" s="160"/>
      <c r="DG301" s="161"/>
      <c r="DH301" s="163"/>
      <c r="DI301" s="163"/>
      <c r="DJ301" s="160"/>
      <c r="DK301" s="161"/>
      <c r="DL301" s="163"/>
      <c r="DM301" s="163"/>
      <c r="DN301" s="160"/>
      <c r="DO301" s="161"/>
      <c r="DP301" s="163"/>
      <c r="DQ301" s="163"/>
      <c r="DR301" s="160"/>
      <c r="DS301" s="161"/>
      <c r="DT301" s="163"/>
      <c r="DU301" s="163"/>
      <c r="DV301" s="160"/>
      <c r="DW301" s="161"/>
      <c r="DX301" s="163"/>
      <c r="DY301" s="163"/>
      <c r="DZ301" s="160"/>
      <c r="EA301" s="161"/>
      <c r="EB301" s="163"/>
      <c r="EC301" s="163"/>
      <c r="ED301" s="160"/>
      <c r="EE301" s="161"/>
      <c r="EF301" s="163"/>
      <c r="EG301" s="163"/>
      <c r="EH301" s="160"/>
      <c r="EI301" s="161"/>
      <c r="EJ301" s="163"/>
      <c r="EK301" s="163"/>
      <c r="EL301" s="160"/>
      <c r="EM301" s="161"/>
      <c r="EN301" s="163"/>
      <c r="EO301" s="163"/>
      <c r="EP301" s="160"/>
      <c r="EQ301" s="161"/>
      <c r="ER301" s="163"/>
      <c r="ES301" s="163"/>
      <c r="ET301" s="160"/>
      <c r="EU301" s="161"/>
      <c r="EV301" s="163"/>
      <c r="EW301" s="163"/>
      <c r="EX301" s="160"/>
      <c r="EY301" s="161"/>
      <c r="EZ301" s="163"/>
      <c r="FA301" s="163"/>
      <c r="FB301" s="160"/>
      <c r="FC301" s="161"/>
      <c r="FD301" s="163"/>
      <c r="FE301" s="163"/>
      <c r="FF301" s="160"/>
      <c r="FG301" s="161"/>
      <c r="FH301" s="163"/>
      <c r="FI301" s="163"/>
      <c r="FJ301" s="160"/>
      <c r="FK301" s="161"/>
      <c r="FL301" s="163"/>
      <c r="FM301" s="163"/>
      <c r="FN301" s="160"/>
      <c r="FO301" s="161"/>
      <c r="FP301" s="163"/>
      <c r="FQ301" s="163"/>
      <c r="FR301" s="160"/>
      <c r="FS301" s="161"/>
      <c r="FT301" s="163"/>
      <c r="FU301" s="163"/>
      <c r="FV301" s="160"/>
      <c r="FW301" s="161"/>
      <c r="FX301" s="163"/>
      <c r="FY301" s="163"/>
      <c r="FZ301" s="160"/>
      <c r="GA301" s="161"/>
      <c r="GB301" s="163"/>
      <c r="GC301" s="163"/>
      <c r="GD301" s="160"/>
      <c r="GE301" s="161"/>
      <c r="GF301" s="163"/>
      <c r="GG301" s="163"/>
      <c r="GH301" s="160"/>
      <c r="GI301" s="161"/>
      <c r="GJ301" s="163"/>
      <c r="GK301" s="163"/>
      <c r="GL301" s="160"/>
      <c r="GM301" s="161"/>
      <c r="GN301" s="163"/>
      <c r="GO301" s="163"/>
      <c r="GP301" s="160"/>
      <c r="GQ301" s="161"/>
      <c r="GR301" s="163"/>
      <c r="GS301" s="163"/>
      <c r="GT301" s="160"/>
      <c r="GU301" s="161"/>
      <c r="GV301" s="163"/>
      <c r="GW301" s="163"/>
      <c r="GX301" s="160"/>
      <c r="GY301" s="161"/>
      <c r="GZ301" s="163"/>
      <c r="HA301" s="163"/>
      <c r="HB301" s="160"/>
      <c r="HC301" s="161"/>
      <c r="HD301" s="163"/>
      <c r="HE301" s="163"/>
      <c r="HF301" s="160"/>
      <c r="HG301" s="161"/>
      <c r="HH301" s="163"/>
      <c r="HI301" s="163"/>
      <c r="HJ301" s="160"/>
      <c r="HK301" s="161"/>
      <c r="HL301" s="163"/>
      <c r="HM301" s="163"/>
      <c r="HN301" s="160"/>
      <c r="HO301" s="161"/>
      <c r="HP301" s="163"/>
      <c r="HQ301" s="163"/>
      <c r="HR301" s="160"/>
      <c r="HS301" s="161"/>
      <c r="HT301" s="163"/>
      <c r="HU301" s="163"/>
      <c r="HV301" s="160"/>
      <c r="HW301" s="161"/>
      <c r="HX301" s="163"/>
      <c r="HY301" s="163"/>
      <c r="HZ301" s="160"/>
      <c r="IA301" s="161"/>
      <c r="IB301" s="163"/>
      <c r="IC301" s="163"/>
      <c r="ID301" s="160"/>
      <c r="IE301" s="161"/>
      <c r="IF301" s="163"/>
      <c r="IG301" s="163"/>
      <c r="IH301" s="160"/>
      <c r="II301" s="161"/>
      <c r="IJ301" s="163"/>
      <c r="IK301" s="163"/>
      <c r="IL301" s="160"/>
      <c r="IM301" s="161"/>
      <c r="IN301" s="163"/>
      <c r="IO301" s="163"/>
      <c r="IP301" s="160"/>
      <c r="IQ301" s="161"/>
      <c r="IR301" s="163"/>
      <c r="IS301" s="163"/>
      <c r="IT301" s="160"/>
      <c r="IU301" s="161"/>
      <c r="IV301" s="163"/>
      <c r="IW301" s="163"/>
      <c r="IX301" s="160"/>
      <c r="IY301" s="161"/>
      <c r="IZ301" s="163"/>
      <c r="JA301" s="163"/>
      <c r="JB301" s="160"/>
      <c r="JC301" s="161"/>
      <c r="JD301" s="163"/>
      <c r="JE301" s="163"/>
      <c r="JF301" s="160"/>
      <c r="JG301" s="161"/>
      <c r="JH301" s="163"/>
      <c r="JI301" s="163"/>
      <c r="JJ301" s="160"/>
      <c r="JK301" s="161"/>
      <c r="JL301" s="163"/>
      <c r="JM301" s="163"/>
      <c r="JN301" s="160"/>
      <c r="JO301" s="161"/>
      <c r="JP301" s="163"/>
      <c r="JQ301" s="163"/>
      <c r="JR301" s="160"/>
      <c r="JS301" s="161"/>
      <c r="JT301" s="163"/>
      <c r="JU301" s="163"/>
      <c r="JV301" s="160"/>
      <c r="JW301" s="161"/>
      <c r="JX301" s="163"/>
      <c r="JY301" s="163"/>
      <c r="JZ301" s="160"/>
      <c r="KA301" s="161"/>
      <c r="KB301" s="163"/>
      <c r="KC301" s="163"/>
      <c r="KD301" s="160"/>
      <c r="KE301" s="161"/>
      <c r="KF301" s="163"/>
      <c r="KG301" s="163"/>
      <c r="KH301" s="160"/>
      <c r="KI301" s="161"/>
      <c r="KJ301" s="163"/>
      <c r="KK301" s="163"/>
      <c r="KL301" s="160"/>
      <c r="KM301" s="161"/>
      <c r="KN301" s="163"/>
      <c r="KO301" s="163"/>
      <c r="KP301" s="160"/>
      <c r="KQ301" s="161"/>
      <c r="KR301" s="163"/>
      <c r="KS301" s="163"/>
      <c r="KT301" s="160"/>
      <c r="KU301" s="161"/>
      <c r="KV301" s="163"/>
      <c r="KW301" s="163"/>
      <c r="KX301" s="160"/>
      <c r="KY301" s="161"/>
      <c r="KZ301" s="163"/>
      <c r="LA301" s="163"/>
      <c r="LB301" s="160"/>
      <c r="LC301" s="161"/>
      <c r="LD301" s="163"/>
      <c r="LE301" s="163"/>
      <c r="LF301" s="160"/>
      <c r="LG301" s="161"/>
      <c r="LH301" s="163"/>
      <c r="LI301" s="163"/>
      <c r="LJ301" s="160"/>
      <c r="LK301" s="161"/>
      <c r="LL301" s="163"/>
      <c r="LM301" s="163"/>
      <c r="LN301" s="160"/>
      <c r="LO301" s="161"/>
      <c r="LP301" s="163"/>
      <c r="LQ301" s="163"/>
      <c r="LR301" s="160"/>
      <c r="LS301" s="161"/>
      <c r="LT301" s="163"/>
      <c r="LU301" s="163"/>
      <c r="LV301" s="160"/>
      <c r="LW301" s="161"/>
      <c r="LX301" s="163"/>
      <c r="LY301" s="163"/>
      <c r="LZ301" s="160"/>
      <c r="MA301" s="161"/>
      <c r="MB301" s="163"/>
      <c r="MC301" s="163"/>
      <c r="MD301" s="160"/>
      <c r="ME301" s="161"/>
      <c r="MF301" s="163"/>
      <c r="MG301" s="163"/>
      <c r="MH301" s="160"/>
      <c r="MI301" s="161"/>
      <c r="MJ301" s="163"/>
      <c r="MK301" s="163"/>
      <c r="ML301" s="160"/>
      <c r="MM301" s="161"/>
      <c r="MN301" s="163"/>
      <c r="MO301" s="163"/>
      <c r="MP301" s="160"/>
      <c r="MQ301" s="161"/>
      <c r="MR301" s="163"/>
      <c r="MS301" s="163"/>
      <c r="MT301" s="160"/>
      <c r="MU301" s="161"/>
      <c r="MV301" s="163"/>
      <c r="MW301" s="163"/>
      <c r="MX301" s="160"/>
      <c r="MY301" s="161"/>
      <c r="MZ301" s="163"/>
      <c r="NA301" s="163"/>
      <c r="NB301" s="160"/>
      <c r="NC301" s="161"/>
      <c r="ND301" s="163"/>
      <c r="NE301" s="163"/>
      <c r="NF301" s="160"/>
      <c r="NG301" s="161"/>
      <c r="NH301" s="163"/>
      <c r="NI301" s="163"/>
      <c r="NJ301" s="160"/>
      <c r="NK301" s="161"/>
      <c r="NL301" s="163"/>
      <c r="NM301" s="163"/>
      <c r="NN301" s="160"/>
      <c r="NO301" s="161"/>
      <c r="NP301" s="163"/>
      <c r="NQ301" s="163"/>
      <c r="NR301" s="160"/>
      <c r="NS301" s="161"/>
      <c r="NT301" s="163"/>
      <c r="NU301" s="163"/>
      <c r="NV301" s="160"/>
      <c r="NW301" s="161"/>
      <c r="NX301" s="163"/>
      <c r="NY301" s="163"/>
      <c r="NZ301" s="160"/>
      <c r="OA301" s="161"/>
      <c r="OB301" s="163"/>
      <c r="OC301" s="163"/>
      <c r="OD301" s="160"/>
      <c r="OE301" s="161"/>
      <c r="OF301" s="163"/>
      <c r="OG301" s="163"/>
      <c r="OH301" s="160"/>
      <c r="OI301" s="161"/>
      <c r="OJ301" s="163"/>
      <c r="OK301" s="163"/>
      <c r="OL301" s="160"/>
      <c r="OM301" s="161"/>
      <c r="ON301" s="163"/>
      <c r="OO301" s="163"/>
      <c r="OP301" s="160"/>
      <c r="OQ301" s="161"/>
      <c r="OR301" s="163"/>
      <c r="OS301" s="163"/>
      <c r="OT301" s="160"/>
      <c r="OU301" s="161"/>
      <c r="OV301" s="163"/>
      <c r="OW301" s="163"/>
      <c r="OX301" s="160"/>
      <c r="OY301" s="161"/>
      <c r="OZ301" s="163"/>
      <c r="PA301" s="163"/>
      <c r="PB301" s="160"/>
      <c r="PC301" s="161"/>
      <c r="PD301" s="163"/>
      <c r="PE301" s="163"/>
      <c r="PF301" s="160"/>
      <c r="PG301" s="161"/>
      <c r="PH301" s="163"/>
      <c r="PI301" s="163"/>
      <c r="PJ301" s="160"/>
      <c r="PK301" s="161"/>
      <c r="PL301" s="163"/>
      <c r="PM301" s="163"/>
      <c r="PN301" s="160"/>
      <c r="PO301" s="161"/>
      <c r="PP301" s="163"/>
      <c r="PQ301" s="163"/>
      <c r="PR301" s="160"/>
      <c r="PS301" s="161"/>
      <c r="PT301" s="163"/>
      <c r="PU301" s="163"/>
      <c r="PV301" s="160"/>
      <c r="PW301" s="161"/>
      <c r="PX301" s="163"/>
      <c r="PY301" s="163"/>
      <c r="PZ301" s="160"/>
      <c r="QA301" s="161"/>
      <c r="QB301" s="163"/>
      <c r="QC301" s="163"/>
      <c r="QD301" s="160"/>
      <c r="QE301" s="161"/>
      <c r="QF301" s="163"/>
      <c r="QG301" s="163"/>
      <c r="QH301" s="160"/>
      <c r="QI301" s="161"/>
      <c r="QJ301" s="163"/>
      <c r="QK301" s="163"/>
      <c r="QL301" s="160"/>
      <c r="QM301" s="161"/>
      <c r="QN301" s="163"/>
      <c r="QO301" s="163"/>
      <c r="QP301" s="160"/>
      <c r="QQ301" s="161"/>
      <c r="QR301" s="163"/>
      <c r="QS301" s="163"/>
      <c r="QT301" s="160"/>
      <c r="QU301" s="161"/>
      <c r="QV301" s="163"/>
      <c r="QW301" s="163"/>
      <c r="QX301" s="160"/>
      <c r="QY301" s="161"/>
      <c r="QZ301" s="163"/>
      <c r="RA301" s="163"/>
      <c r="RB301" s="160"/>
      <c r="RC301" s="161"/>
      <c r="RD301" s="163"/>
      <c r="RE301" s="163"/>
      <c r="RF301" s="160"/>
      <c r="RG301" s="161"/>
      <c r="RH301" s="163"/>
      <c r="RI301" s="163"/>
      <c r="RJ301" s="160"/>
      <c r="RK301" s="161"/>
      <c r="RL301" s="163"/>
      <c r="RM301" s="163"/>
      <c r="RN301" s="160"/>
      <c r="RO301" s="161"/>
      <c r="RP301" s="163"/>
      <c r="RQ301" s="163"/>
      <c r="RR301" s="160"/>
      <c r="RS301" s="161"/>
      <c r="RT301" s="163"/>
      <c r="RU301" s="163"/>
      <c r="RV301" s="160"/>
      <c r="RW301" s="161"/>
      <c r="RX301" s="163"/>
      <c r="RY301" s="163"/>
      <c r="RZ301" s="160"/>
      <c r="SA301" s="161"/>
      <c r="SB301" s="163"/>
      <c r="SC301" s="163"/>
      <c r="SD301" s="160"/>
      <c r="SE301" s="161"/>
      <c r="SF301" s="163"/>
      <c r="SG301" s="163"/>
      <c r="SH301" s="160"/>
      <c r="SI301" s="161"/>
      <c r="SJ301" s="163"/>
      <c r="SK301" s="163"/>
      <c r="SL301" s="160"/>
      <c r="SM301" s="161"/>
      <c r="SN301" s="163"/>
      <c r="SO301" s="163"/>
      <c r="SP301" s="160"/>
      <c r="SQ301" s="161"/>
      <c r="SR301" s="163"/>
      <c r="SS301" s="163"/>
      <c r="ST301" s="160"/>
      <c r="SU301" s="161"/>
      <c r="SV301" s="163"/>
      <c r="SW301" s="163"/>
      <c r="SX301" s="160"/>
      <c r="SY301" s="161"/>
      <c r="SZ301" s="163"/>
      <c r="TA301" s="163"/>
      <c r="TB301" s="160"/>
      <c r="TC301" s="161"/>
      <c r="TD301" s="163"/>
      <c r="TE301" s="163"/>
      <c r="TF301" s="160"/>
      <c r="TG301" s="161"/>
      <c r="TH301" s="163"/>
      <c r="TI301" s="163"/>
      <c r="TJ301" s="160"/>
      <c r="TK301" s="161"/>
      <c r="TL301" s="163"/>
      <c r="TM301" s="163"/>
      <c r="TN301" s="160"/>
      <c r="TO301" s="161"/>
      <c r="TP301" s="163"/>
      <c r="TQ301" s="163"/>
      <c r="TR301" s="160"/>
      <c r="TS301" s="161"/>
      <c r="TT301" s="163"/>
      <c r="TU301" s="163"/>
      <c r="TV301" s="160"/>
      <c r="TW301" s="161"/>
      <c r="TX301" s="163"/>
      <c r="TY301" s="163"/>
      <c r="TZ301" s="160"/>
      <c r="UA301" s="161"/>
      <c r="UB301" s="163"/>
      <c r="UC301" s="163"/>
      <c r="UD301" s="160"/>
      <c r="UE301" s="161"/>
      <c r="UF301" s="163"/>
      <c r="UG301" s="163"/>
      <c r="UH301" s="160"/>
      <c r="UI301" s="161"/>
      <c r="UJ301" s="163"/>
      <c r="UK301" s="163"/>
      <c r="UL301" s="160"/>
      <c r="UM301" s="161"/>
      <c r="UN301" s="163"/>
      <c r="UO301" s="163"/>
      <c r="UP301" s="160"/>
      <c r="UQ301" s="161"/>
      <c r="UR301" s="163"/>
      <c r="US301" s="163"/>
      <c r="UT301" s="160"/>
      <c r="UU301" s="161"/>
      <c r="UV301" s="163"/>
      <c r="UW301" s="163"/>
      <c r="UX301" s="160"/>
      <c r="UY301" s="161"/>
      <c r="UZ301" s="163"/>
      <c r="VA301" s="163"/>
      <c r="VB301" s="160"/>
      <c r="VC301" s="161"/>
      <c r="VD301" s="163"/>
      <c r="VE301" s="163"/>
      <c r="VF301" s="160"/>
      <c r="VG301" s="161"/>
      <c r="VH301" s="163"/>
      <c r="VI301" s="163"/>
      <c r="VJ301" s="160"/>
      <c r="VK301" s="161"/>
      <c r="VL301" s="163"/>
      <c r="VM301" s="163"/>
      <c r="VN301" s="160"/>
      <c r="VO301" s="161"/>
      <c r="VP301" s="163"/>
      <c r="VQ301" s="163"/>
      <c r="VR301" s="160"/>
      <c r="VS301" s="161"/>
      <c r="VT301" s="163"/>
      <c r="VU301" s="163"/>
      <c r="VV301" s="160"/>
      <c r="VW301" s="161"/>
      <c r="VX301" s="163"/>
      <c r="VY301" s="163"/>
      <c r="VZ301" s="579"/>
      <c r="WA301" s="581"/>
      <c r="WB301" s="163"/>
      <c r="WC301" s="163"/>
      <c r="WD301" s="579"/>
      <c r="WE301" s="581"/>
      <c r="WF301" s="163"/>
      <c r="WG301" s="163"/>
      <c r="WH301" s="579"/>
      <c r="WI301" s="581"/>
      <c r="WJ301" s="163"/>
      <c r="WK301" s="163"/>
      <c r="WL301" s="579"/>
      <c r="WM301" s="581"/>
      <c r="WN301" s="163"/>
      <c r="WO301" s="163"/>
      <c r="WP301" s="579"/>
      <c r="WQ301" s="581"/>
      <c r="WR301" s="163"/>
      <c r="WS301" s="163"/>
      <c r="WT301" s="579"/>
      <c r="WU301" s="581"/>
      <c r="WV301" s="163"/>
      <c r="WW301" s="163"/>
      <c r="WX301" s="579"/>
      <c r="WY301" s="581"/>
      <c r="WZ301" s="163"/>
      <c r="XA301" s="163"/>
      <c r="XB301" s="579"/>
      <c r="XC301" s="581"/>
      <c r="XD301" s="163"/>
      <c r="XE301" s="163"/>
      <c r="XF301" s="579"/>
      <c r="XG301" s="581"/>
      <c r="XH301" s="163"/>
      <c r="XI301" s="163"/>
      <c r="XJ301" s="579"/>
      <c r="XK301" s="581"/>
      <c r="XL301" s="163"/>
      <c r="XM301" s="163"/>
      <c r="XN301" s="579"/>
      <c r="XO301" s="581"/>
      <c r="XP301" s="163"/>
      <c r="XQ301" s="163"/>
      <c r="XR301" s="579"/>
      <c r="XS301" s="581"/>
      <c r="XT301" s="163"/>
      <c r="XU301" s="163"/>
      <c r="XV301" s="579"/>
      <c r="XW301" s="581"/>
      <c r="XX301" s="163"/>
      <c r="XY301" s="163"/>
      <c r="XZ301" s="579"/>
      <c r="YA301" s="581"/>
      <c r="YB301" s="163"/>
      <c r="YC301" s="163"/>
      <c r="YD301" s="579"/>
      <c r="YE301" s="581"/>
      <c r="YF301" s="163"/>
      <c r="YG301" s="163"/>
      <c r="YH301" s="579"/>
      <c r="YI301" s="581"/>
      <c r="YJ301" s="163"/>
      <c r="YK301" s="163"/>
      <c r="YL301" s="579"/>
      <c r="YM301" s="581"/>
      <c r="YN301" s="163"/>
      <c r="YO301" s="163"/>
      <c r="YP301" s="579"/>
      <c r="YQ301" s="581"/>
      <c r="YR301" s="163"/>
      <c r="YS301" s="163"/>
      <c r="YT301" s="579"/>
      <c r="YU301" s="581"/>
      <c r="YV301" s="163"/>
      <c r="YW301" s="163"/>
      <c r="YX301" s="579"/>
      <c r="YY301" s="581"/>
      <c r="YZ301" s="163"/>
      <c r="ZA301" s="163"/>
      <c r="ZB301" s="579"/>
      <c r="ZC301" s="581"/>
      <c r="ZD301" s="163"/>
      <c r="ZE301" s="163"/>
      <c r="ZF301" s="579"/>
      <c r="ZG301" s="581"/>
      <c r="ZH301" s="163"/>
      <c r="ZI301" s="163"/>
      <c r="ZJ301" s="579"/>
      <c r="ZK301" s="581"/>
      <c r="ZL301" s="163"/>
      <c r="ZM301" s="163"/>
      <c r="ZN301" s="579"/>
      <c r="ZO301" s="581"/>
      <c r="ZP301" s="163"/>
      <c r="ZQ301" s="163"/>
      <c r="ZR301" s="579"/>
      <c r="ZS301" s="581"/>
      <c r="ZT301" s="163"/>
      <c r="ZU301" s="163"/>
      <c r="ZV301" s="579"/>
      <c r="ZW301" s="581"/>
      <c r="ZX301" s="163"/>
      <c r="ZY301" s="163"/>
      <c r="ZZ301" s="579"/>
      <c r="AAA301" s="581"/>
      <c r="AAB301" s="163"/>
      <c r="AAC301" s="163"/>
      <c r="AAD301" s="579"/>
      <c r="AAE301" s="581"/>
      <c r="AAF301" s="163"/>
      <c r="AAG301" s="163"/>
      <c r="AAH301" s="579"/>
      <c r="AAI301" s="581"/>
      <c r="AAJ301" s="163"/>
      <c r="AAK301" s="163"/>
      <c r="AAL301" s="579"/>
      <c r="AAM301" s="581"/>
      <c r="AAN301" s="163"/>
      <c r="AAO301" s="163"/>
      <c r="AAP301" s="579"/>
      <c r="AAQ301" s="581"/>
      <c r="AAR301" s="163"/>
      <c r="AAS301" s="163"/>
      <c r="AAT301" s="579"/>
      <c r="AAU301" s="581"/>
      <c r="AAV301" s="163"/>
      <c r="AAW301" s="163"/>
      <c r="AAX301" s="579"/>
      <c r="AAY301" s="581"/>
      <c r="AAZ301" s="163"/>
      <c r="ABA301" s="163"/>
      <c r="ABB301" s="579"/>
      <c r="ABC301" s="581"/>
      <c r="ABD301" s="163"/>
      <c r="ABE301" s="163"/>
      <c r="ABF301" s="579"/>
      <c r="ABG301" s="581"/>
      <c r="ABH301" s="163"/>
      <c r="ABI301" s="163"/>
      <c r="ABJ301" s="579"/>
      <c r="ABK301" s="581"/>
      <c r="ABL301" s="163"/>
      <c r="ABM301" s="163"/>
      <c r="ABN301" s="579"/>
      <c r="ABO301" s="581"/>
      <c r="ABP301" s="163"/>
      <c r="ABQ301" s="163"/>
      <c r="ABR301" s="579"/>
      <c r="ABS301" s="581"/>
      <c r="ABT301" s="163"/>
      <c r="ABU301" s="163"/>
      <c r="ABV301" s="579"/>
      <c r="ABW301" s="581"/>
      <c r="ABX301" s="163"/>
      <c r="ABY301" s="163"/>
      <c r="ABZ301" s="579"/>
      <c r="ACA301" s="581"/>
      <c r="ACB301" s="163"/>
      <c r="ACC301" s="163"/>
      <c r="ACD301" s="579"/>
      <c r="ACE301" s="581"/>
      <c r="ACF301" s="163"/>
      <c r="ACG301" s="163"/>
      <c r="ACH301" s="579"/>
      <c r="ACI301" s="581"/>
      <c r="ACJ301" s="163"/>
      <c r="ACK301" s="163"/>
      <c r="ACL301" s="579"/>
      <c r="ACM301" s="581"/>
      <c r="ACN301" s="163"/>
      <c r="ACO301" s="163"/>
      <c r="ACP301" s="579"/>
      <c r="ACQ301" s="581"/>
      <c r="ACR301" s="163"/>
      <c r="ACS301" s="163"/>
      <c r="ACT301" s="579"/>
      <c r="ACU301" s="581"/>
      <c r="ACV301" s="163"/>
      <c r="ACW301" s="163"/>
      <c r="ACX301" s="579"/>
      <c r="ACY301" s="581"/>
      <c r="ACZ301" s="163"/>
      <c r="ADA301" s="163"/>
      <c r="ADB301" s="579"/>
      <c r="ADC301" s="581"/>
      <c r="ADD301" s="163"/>
      <c r="ADE301" s="163"/>
      <c r="ADF301" s="579"/>
      <c r="ADG301" s="581"/>
      <c r="ADH301" s="163"/>
      <c r="ADI301" s="163"/>
      <c r="ADJ301" s="579"/>
      <c r="ADK301" s="581"/>
      <c r="ADL301" s="163"/>
      <c r="ADM301" s="163"/>
      <c r="ADN301" s="579"/>
      <c r="ADO301" s="581"/>
      <c r="ADP301" s="163"/>
      <c r="ADQ301" s="163"/>
      <c r="ADR301" s="579"/>
      <c r="ADS301" s="581"/>
      <c r="ADT301" s="163"/>
      <c r="ADU301" s="163"/>
      <c r="ADV301" s="579"/>
      <c r="ADW301" s="581"/>
      <c r="ADX301" s="163"/>
      <c r="ADY301" s="163"/>
      <c r="ADZ301" s="579"/>
      <c r="AEA301" s="581"/>
      <c r="AEB301" s="163"/>
      <c r="AEC301" s="163"/>
      <c r="AED301" s="579"/>
      <c r="AEE301" s="581"/>
      <c r="AEF301" s="163"/>
      <c r="AEG301" s="163"/>
      <c r="AEH301" s="579"/>
      <c r="AEI301" s="581"/>
      <c r="AEJ301" s="163"/>
      <c r="AEK301" s="163"/>
      <c r="AEL301" s="579"/>
      <c r="AEM301" s="581"/>
      <c r="AEN301" s="163"/>
      <c r="AEO301" s="163"/>
      <c r="AEP301" s="579"/>
      <c r="AEQ301" s="581"/>
      <c r="AER301" s="163"/>
      <c r="AES301" s="163"/>
      <c r="AET301" s="579"/>
      <c r="AEU301" s="581"/>
      <c r="AEV301" s="163"/>
      <c r="AEW301" s="163"/>
      <c r="AEX301" s="579"/>
      <c r="AEY301" s="581"/>
      <c r="AEZ301" s="163"/>
      <c r="AFA301" s="163"/>
      <c r="AFB301" s="579"/>
      <c r="AFC301" s="581"/>
      <c r="AFD301" s="163"/>
      <c r="AFE301" s="163"/>
      <c r="AFF301" s="579"/>
      <c r="AFG301" s="581"/>
      <c r="AFH301" s="163"/>
      <c r="AFI301" s="163"/>
      <c r="AFJ301" s="579"/>
      <c r="AFK301" s="581"/>
      <c r="AFL301" s="163"/>
      <c r="AFM301" s="163"/>
      <c r="AFN301" s="579"/>
      <c r="AFO301" s="581"/>
      <c r="AFP301" s="163"/>
      <c r="AFQ301" s="163"/>
      <c r="AFR301" s="579"/>
      <c r="AFS301" s="581"/>
      <c r="AFT301" s="163"/>
      <c r="AFU301" s="163"/>
      <c r="AFV301" s="579"/>
      <c r="AFW301" s="581"/>
      <c r="AFX301" s="163"/>
      <c r="AFY301" s="163"/>
      <c r="AFZ301" s="579"/>
      <c r="AGA301" s="581"/>
      <c r="AGB301" s="163"/>
      <c r="AGC301" s="163"/>
      <c r="AGD301" s="579"/>
      <c r="AGE301" s="581"/>
      <c r="AGF301" s="163"/>
      <c r="AGG301" s="163"/>
      <c r="AGH301" s="579"/>
      <c r="AGI301" s="581"/>
      <c r="AGJ301" s="163"/>
      <c r="AGK301" s="163"/>
      <c r="AGL301" s="579"/>
      <c r="AGM301" s="581"/>
      <c r="AGN301" s="163"/>
      <c r="AGO301" s="163"/>
      <c r="AGP301" s="579"/>
      <c r="AGQ301" s="581"/>
      <c r="AGR301" s="163"/>
      <c r="AGS301" s="163"/>
      <c r="AGT301" s="579"/>
      <c r="AGU301" s="581"/>
      <c r="AGV301" s="163"/>
      <c r="AGW301" s="163"/>
      <c r="AGX301" s="579"/>
      <c r="AGY301" s="581"/>
      <c r="AGZ301" s="163"/>
      <c r="AHA301" s="163"/>
      <c r="AHB301" s="579"/>
      <c r="AHC301" s="581"/>
      <c r="AHD301" s="163"/>
      <c r="AHE301" s="163"/>
      <c r="AHF301" s="579"/>
      <c r="AHG301" s="581"/>
      <c r="AHH301" s="163"/>
      <c r="AHI301" s="163"/>
      <c r="AHJ301" s="579"/>
      <c r="AHK301" s="581"/>
      <c r="AHL301" s="163"/>
      <c r="AHM301" s="163"/>
      <c r="AHN301" s="579"/>
      <c r="AHO301" s="581"/>
      <c r="AHP301" s="163"/>
      <c r="AHQ301" s="163"/>
      <c r="AHR301" s="579"/>
      <c r="AHS301" s="581"/>
      <c r="AHT301" s="163"/>
      <c r="AHU301" s="163"/>
      <c r="AHV301" s="579"/>
      <c r="AHW301" s="581"/>
      <c r="AHX301" s="163"/>
      <c r="AHY301" s="163"/>
      <c r="AHZ301" s="579"/>
      <c r="AIA301" s="581"/>
      <c r="AIB301" s="163"/>
      <c r="AIC301" s="163"/>
      <c r="AID301" s="579"/>
      <c r="AIE301" s="581"/>
      <c r="AIF301" s="163"/>
      <c r="AIG301" s="163"/>
      <c r="AIH301" s="579"/>
      <c r="AII301" s="581"/>
      <c r="AIJ301" s="163"/>
      <c r="AIK301" s="163"/>
      <c r="AIL301" s="579"/>
      <c r="AIM301" s="581"/>
      <c r="AIN301" s="163"/>
      <c r="AIO301" s="163"/>
      <c r="AIP301" s="579"/>
      <c r="AIQ301" s="581"/>
      <c r="AIR301" s="163"/>
      <c r="AIS301" s="163"/>
      <c r="AIT301" s="579"/>
      <c r="AIU301" s="581"/>
      <c r="AIV301" s="163"/>
      <c r="AIW301" s="163"/>
      <c r="AIX301" s="579"/>
      <c r="AIY301" s="581"/>
      <c r="AIZ301" s="163"/>
      <c r="AJA301" s="163"/>
      <c r="AJB301" s="579"/>
      <c r="AJC301" s="581"/>
      <c r="AJD301" s="163"/>
      <c r="AJE301" s="163"/>
      <c r="AJF301" s="579"/>
      <c r="AJG301" s="581"/>
      <c r="AJH301" s="163"/>
      <c r="AJI301" s="163"/>
      <c r="AJJ301" s="579"/>
      <c r="AJK301" s="581"/>
      <c r="AJL301" s="163"/>
      <c r="AJM301" s="163"/>
      <c r="AJN301" s="579"/>
      <c r="AJO301" s="581"/>
      <c r="AJP301" s="163"/>
      <c r="AJQ301" s="163"/>
      <c r="AJR301" s="579"/>
      <c r="AJS301" s="581"/>
      <c r="AJT301" s="163"/>
      <c r="AJU301" s="163"/>
      <c r="AJV301" s="579"/>
      <c r="AJW301" s="581"/>
      <c r="AJX301" s="163"/>
      <c r="AJY301" s="163"/>
      <c r="AJZ301" s="579"/>
      <c r="AKA301" s="581"/>
      <c r="AKB301" s="163"/>
      <c r="AKC301" s="163"/>
      <c r="AKD301" s="579"/>
      <c r="AKE301" s="581"/>
      <c r="AKF301" s="163"/>
      <c r="AKG301" s="163"/>
      <c r="AKH301" s="579"/>
      <c r="AKI301" s="581"/>
      <c r="AKJ301" s="163"/>
      <c r="AKK301" s="163"/>
      <c r="AKL301" s="579"/>
      <c r="AKM301" s="581"/>
      <c r="AKN301" s="163"/>
      <c r="AKO301" s="163"/>
      <c r="AKP301" s="579"/>
      <c r="AKQ301" s="581"/>
      <c r="AKR301" s="163"/>
      <c r="AKS301" s="163"/>
      <c r="AKT301" s="579"/>
      <c r="AKU301" s="581"/>
      <c r="AKV301" s="163"/>
      <c r="AKW301" s="163"/>
      <c r="AKX301" s="579"/>
      <c r="AKY301" s="581"/>
      <c r="AKZ301" s="163"/>
      <c r="ALA301" s="163"/>
      <c r="ALB301" s="579"/>
      <c r="ALC301" s="581"/>
      <c r="ALD301" s="163"/>
      <c r="ALE301" s="163"/>
      <c r="ALF301" s="579"/>
      <c r="ALG301" s="581"/>
      <c r="ALH301" s="163"/>
      <c r="ALI301" s="163"/>
      <c r="ALJ301" s="579"/>
      <c r="ALK301" s="581"/>
      <c r="ALL301" s="163"/>
      <c r="ALM301" s="163"/>
      <c r="ALN301" s="579"/>
      <c r="ALO301" s="581"/>
      <c r="ALP301" s="163"/>
      <c r="ALQ301" s="163"/>
      <c r="ALR301" s="579"/>
      <c r="ALS301" s="581"/>
      <c r="ALT301" s="163"/>
      <c r="ALU301" s="163"/>
      <c r="ALV301" s="579"/>
      <c r="ALW301" s="581"/>
      <c r="ALX301" s="163"/>
      <c r="ALY301" s="163"/>
      <c r="ALZ301" s="579"/>
      <c r="AMA301" s="581"/>
      <c r="AMB301" s="163"/>
      <c r="AMC301" s="163"/>
      <c r="AMD301" s="579"/>
      <c r="AME301" s="581"/>
      <c r="AMF301" s="163"/>
      <c r="AMG301" s="163"/>
      <c r="AMH301" s="579"/>
      <c r="AMI301" s="581"/>
      <c r="AMJ301" s="163"/>
      <c r="AMK301" s="163"/>
      <c r="AML301" s="579"/>
      <c r="AMM301" s="581"/>
      <c r="AMN301" s="163"/>
      <c r="AMO301" s="163"/>
      <c r="AMP301" s="579"/>
      <c r="AMQ301" s="581"/>
      <c r="AMR301" s="163"/>
      <c r="AMS301" s="163"/>
      <c r="AMT301" s="579"/>
      <c r="AMU301" s="581"/>
      <c r="AMV301" s="163"/>
      <c r="AMW301" s="163"/>
      <c r="AMX301" s="579"/>
      <c r="AMY301" s="581"/>
      <c r="AMZ301" s="163"/>
      <c r="ANA301" s="163"/>
      <c r="ANB301" s="579"/>
      <c r="ANC301" s="581"/>
      <c r="AND301" s="163"/>
      <c r="ANE301" s="163"/>
      <c r="ANF301" s="579"/>
      <c r="ANG301" s="581"/>
      <c r="ANH301" s="163"/>
      <c r="ANI301" s="163"/>
      <c r="ANJ301" s="579"/>
      <c r="ANK301" s="581"/>
      <c r="ANL301" s="163"/>
      <c r="ANM301" s="163"/>
      <c r="ANN301" s="579"/>
      <c r="ANO301" s="581"/>
      <c r="ANP301" s="163"/>
      <c r="ANQ301" s="163"/>
      <c r="ANR301" s="579"/>
      <c r="ANS301" s="581"/>
      <c r="ANT301" s="163"/>
      <c r="ANU301" s="163"/>
      <c r="ANV301" s="579"/>
      <c r="ANW301" s="581"/>
      <c r="ANX301" s="163"/>
      <c r="ANY301" s="163"/>
      <c r="ANZ301" s="579"/>
      <c r="AOA301" s="581"/>
      <c r="AOB301" s="163"/>
      <c r="AOC301" s="163"/>
      <c r="AOD301" s="579"/>
      <c r="AOE301" s="581"/>
      <c r="AOF301" s="163"/>
      <c r="AOG301" s="163"/>
      <c r="AOH301" s="579"/>
      <c r="AOI301" s="581"/>
      <c r="AOJ301" s="163"/>
      <c r="AOK301" s="163"/>
      <c r="AOL301" s="579"/>
      <c r="AOM301" s="581"/>
      <c r="AON301" s="163"/>
      <c r="AOO301" s="163"/>
      <c r="AOP301" s="579"/>
      <c r="AOQ301" s="581"/>
      <c r="AOR301" s="163"/>
      <c r="AOS301" s="163"/>
      <c r="AOT301" s="579"/>
      <c r="AOU301" s="581"/>
      <c r="AOV301" s="163"/>
      <c r="AOW301" s="163"/>
      <c r="AOX301" s="579"/>
      <c r="AOY301" s="581"/>
      <c r="AOZ301" s="163"/>
      <c r="APA301" s="163"/>
      <c r="APB301" s="579"/>
      <c r="APC301" s="581"/>
      <c r="APD301" s="163"/>
      <c r="APE301" s="163"/>
      <c r="APF301" s="579"/>
      <c r="APG301" s="581"/>
      <c r="APH301" s="163"/>
      <c r="API301" s="163"/>
      <c r="APJ301" s="579"/>
      <c r="APK301" s="581"/>
      <c r="APL301" s="163"/>
      <c r="APM301" s="163"/>
      <c r="APN301" s="579"/>
      <c r="APO301" s="581"/>
      <c r="APP301" s="163"/>
      <c r="APQ301" s="163"/>
      <c r="APR301" s="579"/>
      <c r="APS301" s="581"/>
      <c r="APT301" s="163"/>
      <c r="APU301" s="163"/>
      <c r="APV301" s="579"/>
      <c r="APW301" s="581"/>
      <c r="APX301" s="163"/>
      <c r="APY301" s="163"/>
      <c r="APZ301" s="579"/>
      <c r="AQA301" s="581"/>
      <c r="AQB301" s="163"/>
      <c r="AQC301" s="163"/>
      <c r="AQD301" s="579"/>
      <c r="AQE301" s="581"/>
      <c r="AQF301" s="163"/>
      <c r="AQG301" s="163"/>
      <c r="AQH301" s="579"/>
      <c r="AQI301" s="581"/>
      <c r="AQJ301" s="163"/>
      <c r="AQK301" s="163"/>
      <c r="AQL301" s="579"/>
      <c r="AQM301" s="581"/>
      <c r="AQN301" s="163"/>
      <c r="AQO301" s="163"/>
      <c r="AQP301" s="579"/>
      <c r="AQQ301" s="581"/>
      <c r="AQR301" s="163"/>
      <c r="AQS301" s="163"/>
      <c r="AQT301" s="579"/>
      <c r="AQU301" s="581"/>
      <c r="AQV301" s="163"/>
      <c r="AQW301" s="163"/>
      <c r="AQX301" s="579"/>
      <c r="AQY301" s="581"/>
      <c r="AQZ301" s="163"/>
      <c r="ARA301" s="163"/>
      <c r="ARB301" s="579"/>
      <c r="ARC301" s="581"/>
      <c r="ARD301" s="163"/>
      <c r="ARE301" s="163"/>
      <c r="ARF301" s="579"/>
      <c r="ARG301" s="581"/>
      <c r="ARH301" s="163"/>
      <c r="ARI301" s="163"/>
      <c r="ARJ301" s="579"/>
      <c r="ARK301" s="581"/>
      <c r="ARL301" s="163"/>
      <c r="ARM301" s="163"/>
      <c r="ARN301" s="579"/>
      <c r="ARO301" s="581"/>
      <c r="ARP301" s="163"/>
      <c r="ARQ301" s="163"/>
      <c r="ARR301" s="579"/>
      <c r="ARS301" s="581"/>
      <c r="ART301" s="163"/>
      <c r="ARU301" s="163"/>
      <c r="ARV301" s="579"/>
      <c r="ARW301" s="581"/>
      <c r="ARX301" s="163"/>
      <c r="ARY301" s="163"/>
      <c r="ARZ301" s="579"/>
      <c r="ASA301" s="581"/>
      <c r="ASB301" s="163"/>
      <c r="ASC301" s="163"/>
      <c r="ASD301" s="579"/>
      <c r="ASE301" s="581"/>
      <c r="ASF301" s="163"/>
      <c r="ASG301" s="163"/>
      <c r="ASH301" s="579"/>
      <c r="ASI301" s="581"/>
      <c r="ASJ301" s="163"/>
      <c r="ASK301" s="163"/>
      <c r="ASL301" s="579"/>
      <c r="ASM301" s="581"/>
      <c r="ASN301" s="163"/>
      <c r="ASO301" s="163"/>
      <c r="ASP301" s="579"/>
      <c r="ASQ301" s="581"/>
      <c r="ASR301" s="163"/>
      <c r="ASS301" s="163"/>
      <c r="AST301" s="579"/>
      <c r="ASU301" s="581"/>
      <c r="ASV301" s="163"/>
      <c r="ASW301" s="163"/>
      <c r="ASX301" s="579"/>
      <c r="ASY301" s="581"/>
      <c r="ASZ301" s="163"/>
      <c r="ATA301" s="163"/>
      <c r="ATB301" s="579"/>
      <c r="ATC301" s="581"/>
      <c r="ATD301" s="163"/>
      <c r="ATE301" s="163"/>
      <c r="ATF301" s="579"/>
      <c r="ATG301" s="581"/>
      <c r="ATH301" s="163"/>
      <c r="ATI301" s="163"/>
      <c r="ATJ301" s="579"/>
      <c r="ATK301" s="581"/>
      <c r="ATL301" s="163"/>
      <c r="ATM301" s="163"/>
      <c r="ATN301" s="579"/>
      <c r="ATO301" s="581"/>
      <c r="ATP301" s="163"/>
      <c r="ATQ301" s="163"/>
      <c r="ATR301" s="579"/>
      <c r="ATS301" s="581"/>
      <c r="ATT301" s="163"/>
      <c r="ATU301" s="163"/>
      <c r="ATV301" s="579"/>
      <c r="ATW301" s="581"/>
      <c r="ATX301" s="163"/>
      <c r="ATY301" s="163"/>
      <c r="ATZ301" s="579"/>
      <c r="AUA301" s="581"/>
      <c r="AUB301" s="163"/>
      <c r="AUC301" s="163"/>
      <c r="AUD301" s="579"/>
      <c r="AUE301" s="581"/>
      <c r="AUF301" s="163"/>
      <c r="AUG301" s="163"/>
      <c r="AUH301" s="579"/>
      <c r="AUI301" s="581"/>
      <c r="AUJ301" s="163"/>
      <c r="AUK301" s="163"/>
      <c r="AUL301" s="579"/>
      <c r="AUM301" s="581"/>
      <c r="AUN301" s="163"/>
      <c r="AUO301" s="163"/>
      <c r="AUP301" s="579"/>
      <c r="AUQ301" s="581"/>
      <c r="AUR301" s="163"/>
      <c r="AUS301" s="163"/>
      <c r="AUT301" s="579"/>
      <c r="AUU301" s="581"/>
      <c r="AUV301" s="163"/>
      <c r="AUW301" s="163"/>
      <c r="AUX301" s="579"/>
      <c r="AUY301" s="581"/>
      <c r="AUZ301" s="163"/>
      <c r="AVA301" s="163"/>
      <c r="AVB301" s="579"/>
      <c r="AVC301" s="581"/>
      <c r="AVD301" s="163"/>
      <c r="AVE301" s="163"/>
      <c r="AVF301" s="579"/>
      <c r="AVG301" s="581"/>
      <c r="AVH301" s="163"/>
      <c r="AVI301" s="163"/>
      <c r="AVJ301" s="579"/>
      <c r="AVK301" s="581"/>
      <c r="AVL301" s="163"/>
      <c r="AVM301" s="163"/>
      <c r="AVN301" s="579"/>
      <c r="AVO301" s="581"/>
      <c r="AVP301" s="163"/>
      <c r="AVQ301" s="163"/>
      <c r="AVR301" s="579"/>
      <c r="AVS301" s="581"/>
      <c r="AVT301" s="163"/>
      <c r="AVU301" s="163"/>
      <c r="AVV301" s="579"/>
      <c r="AVW301" s="581"/>
      <c r="AVX301" s="163"/>
      <c r="AVY301" s="163"/>
      <c r="AVZ301" s="579"/>
      <c r="AWA301" s="581"/>
      <c r="AWB301" s="163"/>
      <c r="AWC301" s="163"/>
      <c r="AWD301" s="579"/>
      <c r="AWE301" s="581"/>
      <c r="AWF301" s="163"/>
      <c r="AWG301" s="163"/>
      <c r="AWH301" s="579"/>
      <c r="AWI301" s="581"/>
      <c r="AWJ301" s="163"/>
      <c r="AWK301" s="163"/>
      <c r="AWL301" s="579"/>
      <c r="AWM301" s="581"/>
      <c r="AWN301" s="163"/>
      <c r="AWO301" s="163"/>
      <c r="AWP301" s="579"/>
      <c r="AWQ301" s="581"/>
      <c r="AWR301" s="163"/>
      <c r="AWS301" s="163"/>
      <c r="AWT301" s="579"/>
      <c r="AWU301" s="581"/>
      <c r="AWV301" s="163"/>
      <c r="AWW301" s="163"/>
      <c r="AWX301" s="579"/>
      <c r="AWY301" s="581"/>
      <c r="AWZ301" s="163"/>
      <c r="AXA301" s="163"/>
      <c r="AXB301" s="579"/>
      <c r="AXC301" s="581"/>
      <c r="AXD301" s="163"/>
      <c r="AXE301" s="163"/>
      <c r="AXF301" s="579"/>
      <c r="AXG301" s="581"/>
      <c r="AXH301" s="163"/>
      <c r="AXI301" s="163"/>
      <c r="AXJ301" s="579"/>
      <c r="AXK301" s="581"/>
      <c r="AXL301" s="163"/>
      <c r="AXM301" s="163"/>
      <c r="AXN301" s="579"/>
      <c r="AXO301" s="581"/>
      <c r="AXP301" s="163"/>
      <c r="AXQ301" s="163"/>
      <c r="AXR301" s="579"/>
      <c r="AXS301" s="581"/>
      <c r="AXT301" s="163"/>
      <c r="AXU301" s="163"/>
      <c r="AXV301" s="579"/>
      <c r="AXW301" s="581"/>
      <c r="AXX301" s="163"/>
      <c r="AXY301" s="163"/>
      <c r="AXZ301" s="579"/>
      <c r="AYA301" s="581"/>
      <c r="AYB301" s="163"/>
      <c r="AYC301" s="163"/>
      <c r="AYD301" s="579"/>
      <c r="AYE301" s="581"/>
      <c r="AYF301" s="163"/>
      <c r="AYG301" s="163"/>
      <c r="AYH301" s="579"/>
      <c r="AYI301" s="581"/>
      <c r="AYJ301" s="163"/>
      <c r="AYK301" s="163"/>
      <c r="AYL301" s="579"/>
      <c r="AYM301" s="581"/>
      <c r="AYN301" s="163"/>
      <c r="AYO301" s="163"/>
      <c r="AYP301" s="579"/>
      <c r="AYQ301" s="581"/>
      <c r="AYR301" s="163"/>
      <c r="AYS301" s="163"/>
      <c r="AYT301" s="579"/>
      <c r="AYU301" s="581"/>
      <c r="AYV301" s="163"/>
      <c r="AYW301" s="163"/>
      <c r="AYX301" s="579"/>
      <c r="AYY301" s="581"/>
      <c r="AYZ301" s="163"/>
      <c r="AZA301" s="163"/>
      <c r="AZB301" s="579"/>
      <c r="AZC301" s="581"/>
      <c r="AZD301" s="163"/>
      <c r="AZE301" s="163"/>
      <c r="AZF301" s="579"/>
      <c r="AZG301" s="581"/>
      <c r="AZH301" s="163"/>
      <c r="AZI301" s="163"/>
      <c r="AZJ301" s="579"/>
      <c r="AZK301" s="581"/>
      <c r="AZL301" s="163"/>
      <c r="AZM301" s="163"/>
      <c r="AZN301" s="579"/>
      <c r="AZO301" s="581"/>
      <c r="AZP301" s="163"/>
      <c r="AZQ301" s="163"/>
      <c r="AZR301" s="579"/>
      <c r="AZS301" s="581"/>
      <c r="AZT301" s="163"/>
      <c r="AZU301" s="163"/>
      <c r="AZV301" s="579"/>
      <c r="AZW301" s="581"/>
      <c r="AZX301" s="163"/>
      <c r="AZY301" s="163"/>
      <c r="AZZ301" s="579"/>
      <c r="BAA301" s="581"/>
      <c r="BAB301" s="163"/>
      <c r="BAC301" s="163"/>
      <c r="BAD301" s="579"/>
      <c r="BAE301" s="581"/>
      <c r="BAF301" s="163"/>
      <c r="BAG301" s="163"/>
      <c r="BAH301" s="579"/>
      <c r="BAI301" s="581"/>
      <c r="BAJ301" s="163"/>
      <c r="BAK301" s="163"/>
      <c r="BAL301" s="579"/>
      <c r="BAM301" s="581"/>
      <c r="BAN301" s="163"/>
      <c r="BAO301" s="163"/>
      <c r="BAP301" s="579"/>
      <c r="BAQ301" s="581"/>
      <c r="BAR301" s="163"/>
      <c r="BAS301" s="163"/>
      <c r="BAT301" s="579"/>
      <c r="BAU301" s="581"/>
      <c r="BAV301" s="163"/>
      <c r="BAW301" s="163"/>
      <c r="BAX301" s="579"/>
      <c r="BAY301" s="581"/>
      <c r="BAZ301" s="163"/>
      <c r="BBA301" s="163"/>
      <c r="BBB301" s="579"/>
      <c r="BBC301" s="581"/>
      <c r="BBD301" s="163"/>
      <c r="BBE301" s="163"/>
      <c r="BBF301" s="579"/>
      <c r="BBG301" s="581"/>
      <c r="BBH301" s="163"/>
      <c r="BBI301" s="163"/>
      <c r="BBJ301" s="579"/>
      <c r="BBK301" s="581"/>
      <c r="BBL301" s="163"/>
      <c r="BBM301" s="163"/>
      <c r="BBN301" s="579"/>
      <c r="BBO301" s="581"/>
      <c r="BBP301" s="163"/>
      <c r="BBQ301" s="163"/>
      <c r="BBR301" s="579"/>
      <c r="BBS301" s="581"/>
      <c r="BBT301" s="163"/>
      <c r="BBU301" s="163"/>
      <c r="BBV301" s="579"/>
      <c r="BBW301" s="581"/>
      <c r="BBX301" s="163"/>
      <c r="BBY301" s="163"/>
      <c r="BBZ301" s="579"/>
      <c r="BCA301" s="581"/>
      <c r="BCB301" s="163"/>
      <c r="BCC301" s="163"/>
      <c r="BCD301" s="579"/>
      <c r="BCE301" s="581"/>
      <c r="BCF301" s="163"/>
      <c r="BCG301" s="163"/>
      <c r="BCH301" s="579"/>
      <c r="BCI301" s="581"/>
      <c r="BCJ301" s="163"/>
      <c r="BCK301" s="163"/>
      <c r="BCL301" s="579"/>
      <c r="BCM301" s="581"/>
      <c r="BCN301" s="163"/>
      <c r="BCO301" s="163"/>
      <c r="BCP301" s="579"/>
      <c r="BCQ301" s="581"/>
      <c r="BCR301" s="163"/>
      <c r="BCS301" s="163"/>
      <c r="BCT301" s="579"/>
      <c r="BCU301" s="581"/>
      <c r="BCV301" s="163"/>
      <c r="BCW301" s="163"/>
      <c r="BCX301" s="579"/>
      <c r="BCY301" s="581"/>
      <c r="BCZ301" s="163"/>
      <c r="BDA301" s="163"/>
      <c r="BDB301" s="579"/>
      <c r="BDC301" s="581"/>
      <c r="BDD301" s="163"/>
      <c r="BDE301" s="163"/>
      <c r="BDF301" s="579"/>
      <c r="BDG301" s="581"/>
      <c r="BDH301" s="163"/>
      <c r="BDI301" s="163"/>
      <c r="BDJ301" s="579"/>
      <c r="BDK301" s="581"/>
      <c r="BDL301" s="163"/>
      <c r="BDM301" s="163"/>
      <c r="BDN301" s="579"/>
      <c r="BDO301" s="581"/>
      <c r="BDP301" s="163"/>
      <c r="BDQ301" s="163"/>
      <c r="BDR301" s="579"/>
      <c r="BDS301" s="581"/>
      <c r="BDT301" s="163"/>
      <c r="BDU301" s="163"/>
      <c r="BDV301" s="579"/>
      <c r="BDW301" s="581"/>
      <c r="BDX301" s="163"/>
      <c r="BDY301" s="163"/>
      <c r="BDZ301" s="579"/>
      <c r="BEA301" s="581"/>
      <c r="BEB301" s="163"/>
      <c r="BEC301" s="163"/>
      <c r="BED301" s="579"/>
      <c r="BEE301" s="581"/>
      <c r="BEF301" s="163"/>
      <c r="BEG301" s="163"/>
      <c r="BEH301" s="579"/>
      <c r="BEI301" s="581"/>
      <c r="BEJ301" s="163"/>
      <c r="BEK301" s="163"/>
      <c r="BEL301" s="579"/>
      <c r="BEM301" s="581"/>
      <c r="BEN301" s="163"/>
      <c r="BEO301" s="163"/>
      <c r="BEP301" s="579"/>
      <c r="BEQ301" s="581"/>
      <c r="BER301" s="163"/>
      <c r="BES301" s="163"/>
      <c r="BET301" s="579"/>
      <c r="BEU301" s="581"/>
      <c r="BEV301" s="163"/>
      <c r="BEW301" s="163"/>
      <c r="BEX301" s="579"/>
      <c r="BEY301" s="581"/>
      <c r="BEZ301" s="163"/>
      <c r="BFA301" s="163"/>
      <c r="BFB301" s="579"/>
      <c r="BFC301" s="581"/>
      <c r="BFD301" s="163"/>
      <c r="BFE301" s="163"/>
      <c r="BFF301" s="579"/>
      <c r="BFG301" s="581"/>
      <c r="BFH301" s="163"/>
      <c r="BFI301" s="163"/>
      <c r="BFJ301" s="579"/>
      <c r="BFK301" s="581"/>
      <c r="BFL301" s="163"/>
      <c r="BFM301" s="163"/>
      <c r="BFN301" s="579"/>
      <c r="BFO301" s="581"/>
      <c r="BFP301" s="163"/>
      <c r="BFQ301" s="163"/>
      <c r="BFR301" s="579"/>
      <c r="BFS301" s="581"/>
      <c r="BFT301" s="163"/>
      <c r="BFU301" s="163"/>
      <c r="BFV301" s="579"/>
      <c r="BFW301" s="581"/>
      <c r="BFX301" s="163"/>
      <c r="BFY301" s="163"/>
      <c r="BFZ301" s="579"/>
      <c r="BGA301" s="581"/>
      <c r="BGB301" s="163"/>
      <c r="BGC301" s="163"/>
      <c r="BGD301" s="579"/>
      <c r="BGE301" s="581"/>
      <c r="BGF301" s="163"/>
      <c r="BGG301" s="163"/>
      <c r="BGH301" s="579"/>
      <c r="BGI301" s="581"/>
      <c r="BGJ301" s="163"/>
      <c r="BGK301" s="163"/>
      <c r="BGL301" s="579"/>
      <c r="BGM301" s="581"/>
      <c r="BGN301" s="163"/>
      <c r="BGO301" s="163"/>
      <c r="BGP301" s="579"/>
      <c r="BGQ301" s="581"/>
      <c r="BGR301" s="163"/>
      <c r="BGS301" s="163"/>
      <c r="BGT301" s="579"/>
      <c r="BGU301" s="581"/>
      <c r="BGV301" s="163"/>
      <c r="BGW301" s="163"/>
      <c r="BGX301" s="579"/>
      <c r="BGY301" s="581"/>
      <c r="BGZ301" s="163"/>
      <c r="BHA301" s="163"/>
      <c r="BHB301" s="579"/>
      <c r="BHC301" s="581"/>
      <c r="BHD301" s="163"/>
      <c r="BHE301" s="163"/>
      <c r="BHF301" s="579"/>
      <c r="BHG301" s="581"/>
      <c r="BHH301" s="163"/>
      <c r="BHI301" s="163"/>
      <c r="BHJ301" s="579"/>
      <c r="BHK301" s="581"/>
      <c r="BHL301" s="163"/>
      <c r="BHM301" s="163"/>
      <c r="BHN301" s="579"/>
      <c r="BHO301" s="581"/>
      <c r="BHP301" s="163"/>
      <c r="BHQ301" s="163"/>
      <c r="BHR301" s="579"/>
      <c r="BHS301" s="581"/>
      <c r="BHT301" s="163"/>
      <c r="BHU301" s="163"/>
      <c r="BHV301" s="579"/>
      <c r="BHW301" s="581"/>
      <c r="BHX301" s="163"/>
      <c r="BHY301" s="163"/>
      <c r="BHZ301" s="579"/>
      <c r="BIA301" s="581"/>
      <c r="BIB301" s="163"/>
      <c r="BIC301" s="163"/>
      <c r="BID301" s="579"/>
      <c r="BIE301" s="581"/>
      <c r="BIF301" s="163"/>
      <c r="BIG301" s="163"/>
      <c r="BIH301" s="579"/>
      <c r="BII301" s="581"/>
      <c r="BIJ301" s="163"/>
      <c r="BIK301" s="163"/>
      <c r="BIL301" s="579"/>
      <c r="BIM301" s="581"/>
      <c r="BIN301" s="163"/>
      <c r="BIO301" s="163"/>
      <c r="BIP301" s="579"/>
      <c r="BIQ301" s="581"/>
      <c r="BIR301" s="163"/>
      <c r="BIS301" s="163"/>
      <c r="BIT301" s="579"/>
      <c r="BIU301" s="581"/>
      <c r="BIV301" s="163"/>
      <c r="BIW301" s="163"/>
      <c r="BIX301" s="579"/>
      <c r="BIY301" s="581"/>
      <c r="BIZ301" s="163"/>
      <c r="BJA301" s="163"/>
      <c r="BJB301" s="579"/>
      <c r="BJC301" s="581"/>
      <c r="BJD301" s="163"/>
      <c r="BJE301" s="163"/>
      <c r="BJF301" s="579"/>
      <c r="BJG301" s="581"/>
      <c r="BJH301" s="163"/>
      <c r="BJI301" s="163"/>
      <c r="BJJ301" s="579"/>
      <c r="BJK301" s="581"/>
      <c r="BJL301" s="163"/>
      <c r="BJM301" s="163"/>
      <c r="BJN301" s="579"/>
      <c r="BJO301" s="581"/>
      <c r="BJP301" s="163"/>
      <c r="BJQ301" s="163"/>
      <c r="BJR301" s="579"/>
      <c r="BJS301" s="581"/>
      <c r="BJT301" s="163"/>
      <c r="BJU301" s="163"/>
      <c r="BJV301" s="579"/>
      <c r="BJW301" s="581"/>
      <c r="BJX301" s="163"/>
      <c r="BJY301" s="163"/>
      <c r="BJZ301" s="579"/>
      <c r="BKA301" s="581"/>
      <c r="BKB301" s="163"/>
      <c r="BKC301" s="163"/>
      <c r="BKD301" s="579"/>
      <c r="BKE301" s="581"/>
      <c r="BKF301" s="163"/>
      <c r="BKG301" s="163"/>
      <c r="BKH301" s="579"/>
      <c r="BKI301" s="581"/>
      <c r="BKJ301" s="163"/>
      <c r="BKK301" s="163"/>
      <c r="BKL301" s="579"/>
      <c r="BKM301" s="581"/>
      <c r="BKN301" s="163"/>
      <c r="BKO301" s="163"/>
      <c r="BKP301" s="579"/>
      <c r="BKQ301" s="581"/>
      <c r="BKR301" s="163"/>
      <c r="BKS301" s="163"/>
      <c r="BKT301" s="579"/>
      <c r="BKU301" s="581"/>
      <c r="BKV301" s="163"/>
      <c r="BKW301" s="163"/>
      <c r="BKX301" s="579"/>
      <c r="BKY301" s="581"/>
      <c r="BKZ301" s="163"/>
      <c r="BLA301" s="163"/>
      <c r="BLB301" s="579"/>
      <c r="BLC301" s="581"/>
      <c r="BLD301" s="163"/>
      <c r="BLE301" s="163"/>
      <c r="BLF301" s="579"/>
      <c r="BLG301" s="581"/>
      <c r="BLH301" s="163"/>
      <c r="BLI301" s="163"/>
      <c r="BLJ301" s="579"/>
      <c r="BLK301" s="581"/>
      <c r="BLL301" s="163"/>
      <c r="BLM301" s="163"/>
      <c r="BLN301" s="579"/>
      <c r="BLO301" s="581"/>
      <c r="BLP301" s="163"/>
      <c r="BLQ301" s="163"/>
      <c r="BLR301" s="579"/>
      <c r="BLS301" s="581"/>
      <c r="BLT301" s="163"/>
      <c r="BLU301" s="163"/>
      <c r="BLV301" s="579"/>
      <c r="BLW301" s="581"/>
      <c r="BLX301" s="163"/>
      <c r="BLY301" s="163"/>
      <c r="BLZ301" s="579"/>
      <c r="BMA301" s="581"/>
      <c r="BMB301" s="163"/>
      <c r="BMC301" s="163"/>
      <c r="BMD301" s="579"/>
      <c r="BME301" s="581"/>
      <c r="BMF301" s="163"/>
      <c r="BMG301" s="163"/>
      <c r="BMH301" s="579"/>
      <c r="BMI301" s="581"/>
      <c r="BMJ301" s="163"/>
      <c r="BMK301" s="163"/>
      <c r="BML301" s="579"/>
      <c r="BMM301" s="581"/>
      <c r="BMN301" s="163"/>
      <c r="BMO301" s="163"/>
      <c r="BMP301" s="579"/>
      <c r="BMQ301" s="581"/>
      <c r="BMR301" s="163"/>
      <c r="BMS301" s="163"/>
      <c r="BMT301" s="579"/>
      <c r="BMU301" s="581"/>
      <c r="BMV301" s="163"/>
      <c r="BMW301" s="163"/>
      <c r="BMX301" s="579"/>
      <c r="BMY301" s="581"/>
      <c r="BMZ301" s="163"/>
      <c r="BNA301" s="163"/>
      <c r="BNB301" s="579"/>
      <c r="BNC301" s="581"/>
      <c r="BND301" s="163"/>
      <c r="BNE301" s="163"/>
      <c r="BNF301" s="579"/>
      <c r="BNG301" s="581"/>
      <c r="BNH301" s="163"/>
      <c r="BNI301" s="163"/>
      <c r="BNJ301" s="579"/>
      <c r="BNK301" s="581"/>
      <c r="BNL301" s="163"/>
      <c r="BNM301" s="163"/>
      <c r="BNN301" s="579"/>
      <c r="BNO301" s="581"/>
      <c r="BNP301" s="163"/>
      <c r="BNQ301" s="163"/>
      <c r="BNR301" s="579"/>
      <c r="BNS301" s="581"/>
      <c r="BNT301" s="163"/>
      <c r="BNU301" s="163"/>
      <c r="BNV301" s="579"/>
      <c r="BNW301" s="581"/>
      <c r="BNX301" s="163"/>
      <c r="BNY301" s="163"/>
      <c r="BNZ301" s="579"/>
      <c r="BOA301" s="581"/>
      <c r="BOB301" s="163"/>
      <c r="BOC301" s="163"/>
      <c r="BOD301" s="579"/>
      <c r="BOE301" s="581"/>
      <c r="BOF301" s="163"/>
      <c r="BOG301" s="163"/>
      <c r="BOH301" s="579"/>
      <c r="BOI301" s="581"/>
      <c r="BOJ301" s="163"/>
      <c r="BOK301" s="163"/>
      <c r="BOL301" s="579"/>
      <c r="BOM301" s="581"/>
      <c r="BON301" s="163"/>
      <c r="BOO301" s="163"/>
      <c r="BOP301" s="579"/>
      <c r="BOQ301" s="581"/>
      <c r="BOR301" s="163"/>
      <c r="BOS301" s="163"/>
      <c r="BOT301" s="579"/>
      <c r="BOU301" s="581"/>
      <c r="BOV301" s="163"/>
      <c r="BOW301" s="163"/>
      <c r="BOX301" s="579"/>
      <c r="BOY301" s="581"/>
      <c r="BOZ301" s="163"/>
      <c r="BPA301" s="163"/>
      <c r="BPB301" s="579"/>
      <c r="BPC301" s="581"/>
      <c r="BPD301" s="163"/>
      <c r="BPE301" s="163"/>
      <c r="BPF301" s="579"/>
      <c r="BPG301" s="581"/>
      <c r="BPH301" s="163"/>
      <c r="BPI301" s="163"/>
      <c r="BPJ301" s="579"/>
      <c r="BPK301" s="581"/>
      <c r="BPL301" s="163"/>
      <c r="BPM301" s="163"/>
      <c r="BPN301" s="579"/>
      <c r="BPO301" s="581"/>
      <c r="BPP301" s="163"/>
      <c r="BPQ301" s="163"/>
      <c r="BPR301" s="579"/>
      <c r="BPS301" s="581"/>
      <c r="BPT301" s="163"/>
      <c r="BPU301" s="163"/>
      <c r="BPV301" s="579"/>
      <c r="BPW301" s="581"/>
      <c r="BPX301" s="163"/>
      <c r="BPY301" s="163"/>
      <c r="BPZ301" s="579"/>
      <c r="BQA301" s="581"/>
      <c r="BQB301" s="163"/>
      <c r="BQC301" s="163"/>
      <c r="BQD301" s="579"/>
      <c r="BQE301" s="581"/>
      <c r="BQF301" s="163"/>
      <c r="BQG301" s="163"/>
      <c r="BQH301" s="579"/>
      <c r="BQI301" s="581"/>
      <c r="BQJ301" s="163"/>
      <c r="BQK301" s="163"/>
      <c r="BQL301" s="579"/>
      <c r="BQM301" s="581"/>
      <c r="BQN301" s="163"/>
      <c r="BQO301" s="163"/>
      <c r="BQP301" s="579"/>
      <c r="BQQ301" s="581"/>
      <c r="BQR301" s="163"/>
      <c r="BQS301" s="163"/>
      <c r="BQT301" s="579"/>
      <c r="BQU301" s="581"/>
      <c r="BQV301" s="163"/>
      <c r="BQW301" s="163"/>
      <c r="BQX301" s="579"/>
      <c r="BQY301" s="581"/>
      <c r="BQZ301" s="163"/>
      <c r="BRA301" s="163"/>
      <c r="BRB301" s="579"/>
      <c r="BRC301" s="581"/>
      <c r="BRD301" s="163"/>
      <c r="BRE301" s="163"/>
      <c r="BRF301" s="579"/>
      <c r="BRG301" s="581"/>
      <c r="BRH301" s="163"/>
      <c r="BRI301" s="163"/>
      <c r="BRJ301" s="579"/>
      <c r="BRK301" s="581"/>
      <c r="BRL301" s="163"/>
      <c r="BRM301" s="163"/>
      <c r="BRN301" s="579"/>
      <c r="BRO301" s="581"/>
      <c r="BRP301" s="163"/>
      <c r="BRQ301" s="163"/>
      <c r="BRR301" s="579"/>
      <c r="BRS301" s="581"/>
      <c r="BRT301" s="163"/>
      <c r="BRU301" s="163"/>
      <c r="BRV301" s="579"/>
      <c r="BRW301" s="581"/>
      <c r="BRX301" s="163"/>
      <c r="BRY301" s="163"/>
      <c r="BRZ301" s="579"/>
      <c r="BSA301" s="581"/>
      <c r="BSB301" s="163"/>
      <c r="BSC301" s="163"/>
      <c r="BSD301" s="579"/>
      <c r="BSE301" s="581"/>
      <c r="BSF301" s="163"/>
      <c r="BSG301" s="163"/>
      <c r="BSH301" s="579"/>
      <c r="BSI301" s="581"/>
      <c r="BSJ301" s="163"/>
      <c r="BSK301" s="163"/>
      <c r="BSL301" s="579"/>
      <c r="BSM301" s="581"/>
      <c r="BSN301" s="163"/>
      <c r="BSO301" s="163"/>
      <c r="BSP301" s="579"/>
      <c r="BSQ301" s="581"/>
      <c r="BSR301" s="163"/>
      <c r="BSS301" s="163"/>
      <c r="BST301" s="579"/>
      <c r="BSU301" s="581"/>
      <c r="BSV301" s="163"/>
      <c r="BSW301" s="163"/>
      <c r="BSX301" s="579"/>
      <c r="BSY301" s="581"/>
      <c r="BSZ301" s="163"/>
      <c r="BTA301" s="163"/>
      <c r="BTB301" s="579"/>
      <c r="BTC301" s="581"/>
      <c r="BTD301" s="163"/>
      <c r="BTE301" s="163"/>
      <c r="BTF301" s="579"/>
      <c r="BTG301" s="581"/>
      <c r="BTH301" s="163"/>
      <c r="BTI301" s="163"/>
      <c r="BTJ301" s="579"/>
      <c r="BTK301" s="581"/>
      <c r="BTL301" s="163"/>
      <c r="BTM301" s="163"/>
      <c r="BTN301" s="579"/>
      <c r="BTO301" s="581"/>
      <c r="BTP301" s="163"/>
      <c r="BTQ301" s="163"/>
      <c r="BTR301" s="579"/>
      <c r="BTS301" s="581"/>
      <c r="BTT301" s="163"/>
      <c r="BTU301" s="163"/>
      <c r="BTV301" s="579"/>
      <c r="BTW301" s="581"/>
      <c r="BTX301" s="163"/>
      <c r="BTY301" s="163"/>
      <c r="BTZ301" s="579"/>
      <c r="BUA301" s="581"/>
      <c r="BUB301" s="163"/>
      <c r="BUC301" s="163"/>
      <c r="BUD301" s="579"/>
      <c r="BUE301" s="581"/>
      <c r="BUF301" s="163"/>
      <c r="BUG301" s="163"/>
      <c r="BUH301" s="579"/>
      <c r="BUI301" s="581"/>
      <c r="BUJ301" s="163"/>
      <c r="BUK301" s="163"/>
      <c r="BUL301" s="579"/>
      <c r="BUM301" s="581"/>
      <c r="BUN301" s="163"/>
      <c r="BUO301" s="163"/>
      <c r="BUP301" s="579"/>
      <c r="BUQ301" s="581"/>
      <c r="BUR301" s="163"/>
      <c r="BUS301" s="163"/>
      <c r="BUT301" s="579"/>
      <c r="BUU301" s="581"/>
      <c r="BUV301" s="163"/>
      <c r="BUW301" s="163"/>
      <c r="BUX301" s="579"/>
      <c r="BUY301" s="581"/>
      <c r="BUZ301" s="163"/>
      <c r="BVA301" s="163"/>
      <c r="BVB301" s="579"/>
      <c r="BVC301" s="581"/>
      <c r="BVD301" s="163"/>
      <c r="BVE301" s="163"/>
      <c r="BVF301" s="579"/>
      <c r="BVG301" s="581"/>
      <c r="BVH301" s="163"/>
      <c r="BVI301" s="163"/>
      <c r="BVJ301" s="579"/>
      <c r="BVK301" s="581"/>
      <c r="BVL301" s="163"/>
      <c r="BVM301" s="163"/>
      <c r="BVN301" s="579"/>
      <c r="BVO301" s="581"/>
      <c r="BVP301" s="163"/>
      <c r="BVQ301" s="163"/>
      <c r="BVR301" s="579"/>
      <c r="BVS301" s="581"/>
      <c r="BVT301" s="163"/>
      <c r="BVU301" s="163"/>
      <c r="BVV301" s="579"/>
      <c r="BVW301" s="581"/>
      <c r="BVX301" s="163"/>
      <c r="BVY301" s="163"/>
      <c r="BVZ301" s="579"/>
      <c r="BWA301" s="581"/>
      <c r="BWB301" s="163"/>
      <c r="BWC301" s="163"/>
      <c r="BWD301" s="579"/>
      <c r="BWE301" s="581"/>
      <c r="BWF301" s="163"/>
      <c r="BWG301" s="163"/>
      <c r="BWH301" s="579"/>
      <c r="BWI301" s="581"/>
      <c r="BWJ301" s="163"/>
      <c r="BWK301" s="163"/>
      <c r="BWL301" s="579"/>
      <c r="BWM301" s="581"/>
      <c r="BWN301" s="163"/>
      <c r="BWO301" s="163"/>
      <c r="BWP301" s="579"/>
      <c r="BWQ301" s="581"/>
      <c r="BWR301" s="163"/>
      <c r="BWS301" s="163"/>
      <c r="BWT301" s="579"/>
      <c r="BWU301" s="581"/>
      <c r="BWV301" s="163"/>
      <c r="BWW301" s="163"/>
      <c r="BWX301" s="579"/>
      <c r="BWY301" s="581"/>
      <c r="BWZ301" s="163"/>
      <c r="BXA301" s="163"/>
      <c r="BXB301" s="579"/>
      <c r="BXC301" s="581"/>
      <c r="BXD301" s="163"/>
      <c r="BXE301" s="163"/>
      <c r="BXF301" s="579"/>
      <c r="BXG301" s="581"/>
      <c r="BXH301" s="163"/>
      <c r="BXI301" s="163"/>
      <c r="BXJ301" s="579"/>
      <c r="BXK301" s="581"/>
      <c r="BXL301" s="163"/>
      <c r="BXM301" s="163"/>
      <c r="BXN301" s="579"/>
      <c r="BXO301" s="581"/>
      <c r="BXP301" s="163"/>
      <c r="BXQ301" s="163"/>
      <c r="BXR301" s="579"/>
      <c r="BXS301" s="581"/>
      <c r="BXT301" s="163"/>
      <c r="BXU301" s="163"/>
      <c r="BXV301" s="579"/>
      <c r="BXW301" s="581"/>
      <c r="BXX301" s="163"/>
      <c r="BXY301" s="163"/>
      <c r="BXZ301" s="579"/>
      <c r="BYA301" s="581"/>
      <c r="BYB301" s="163"/>
      <c r="BYC301" s="163"/>
      <c r="BYD301" s="579"/>
      <c r="BYE301" s="581"/>
      <c r="BYF301" s="163"/>
      <c r="BYG301" s="163"/>
      <c r="BYH301" s="579"/>
      <c r="BYI301" s="581"/>
      <c r="BYJ301" s="163"/>
      <c r="BYK301" s="163"/>
      <c r="BYL301" s="579"/>
      <c r="BYM301" s="581"/>
      <c r="BYN301" s="163"/>
      <c r="BYO301" s="163"/>
      <c r="BYP301" s="579"/>
      <c r="BYQ301" s="581"/>
      <c r="BYR301" s="163"/>
      <c r="BYS301" s="163"/>
      <c r="BYT301" s="579"/>
      <c r="BYU301" s="581"/>
      <c r="BYV301" s="163"/>
      <c r="BYW301" s="163"/>
      <c r="BYX301" s="579"/>
      <c r="BYY301" s="581"/>
      <c r="BYZ301" s="163"/>
      <c r="BZA301" s="163"/>
      <c r="BZB301" s="579"/>
      <c r="BZC301" s="581"/>
      <c r="BZD301" s="163"/>
      <c r="BZE301" s="163"/>
      <c r="BZF301" s="579"/>
      <c r="BZG301" s="581"/>
      <c r="BZH301" s="163"/>
      <c r="BZI301" s="163"/>
      <c r="BZJ301" s="579"/>
      <c r="BZK301" s="581"/>
      <c r="BZL301" s="163"/>
      <c r="BZM301" s="163"/>
      <c r="BZN301" s="579"/>
      <c r="BZO301" s="581"/>
      <c r="BZP301" s="163"/>
      <c r="BZQ301" s="163"/>
      <c r="BZR301" s="579"/>
      <c r="BZS301" s="581"/>
      <c r="BZT301" s="163"/>
      <c r="BZU301" s="163"/>
      <c r="BZV301" s="579"/>
      <c r="BZW301" s="581"/>
      <c r="BZX301" s="163"/>
      <c r="BZY301" s="163"/>
      <c r="BZZ301" s="579"/>
      <c r="CAA301" s="581"/>
      <c r="CAB301" s="163"/>
      <c r="CAC301" s="163"/>
      <c r="CAD301" s="579"/>
      <c r="CAE301" s="581"/>
      <c r="CAF301" s="163"/>
      <c r="CAG301" s="163"/>
      <c r="CAH301" s="579"/>
      <c r="CAI301" s="581"/>
      <c r="CAJ301" s="163"/>
      <c r="CAK301" s="163"/>
      <c r="CAL301" s="579"/>
      <c r="CAM301" s="581"/>
      <c r="CAN301" s="163"/>
      <c r="CAO301" s="163"/>
      <c r="CAP301" s="579"/>
      <c r="CAQ301" s="581"/>
      <c r="CAR301" s="163"/>
      <c r="CAS301" s="163"/>
      <c r="CAT301" s="579"/>
      <c r="CAU301" s="581"/>
      <c r="CAV301" s="163"/>
      <c r="CAW301" s="163"/>
      <c r="CAX301" s="579"/>
      <c r="CAY301" s="581"/>
      <c r="CAZ301" s="163"/>
      <c r="CBA301" s="163"/>
      <c r="CBB301" s="579"/>
      <c r="CBC301" s="581"/>
      <c r="CBD301" s="163"/>
      <c r="CBE301" s="163"/>
      <c r="CBF301" s="579"/>
      <c r="CBG301" s="581"/>
      <c r="CBH301" s="163"/>
      <c r="CBI301" s="163"/>
      <c r="CBJ301" s="579"/>
      <c r="CBK301" s="581"/>
      <c r="CBL301" s="163"/>
      <c r="CBM301" s="163"/>
      <c r="CBN301" s="579"/>
      <c r="CBO301" s="581"/>
      <c r="CBP301" s="163"/>
      <c r="CBQ301" s="163"/>
      <c r="CBR301" s="579"/>
      <c r="CBS301" s="581"/>
      <c r="CBT301" s="163"/>
      <c r="CBU301" s="163"/>
      <c r="CBV301" s="579"/>
      <c r="CBW301" s="581"/>
      <c r="CBX301" s="163"/>
      <c r="CBY301" s="163"/>
      <c r="CBZ301" s="579"/>
      <c r="CCA301" s="581"/>
      <c r="CCB301" s="163"/>
      <c r="CCC301" s="163"/>
      <c r="CCD301" s="579"/>
      <c r="CCE301" s="581"/>
      <c r="CCF301" s="163"/>
      <c r="CCG301" s="163"/>
      <c r="CCH301" s="579"/>
      <c r="CCI301" s="581"/>
      <c r="CCJ301" s="163"/>
      <c r="CCK301" s="163"/>
      <c r="CCL301" s="579"/>
      <c r="CCM301" s="581"/>
      <c r="CCN301" s="163"/>
      <c r="CCO301" s="163"/>
      <c r="CCP301" s="579"/>
      <c r="CCQ301" s="581"/>
      <c r="CCR301" s="163"/>
      <c r="CCS301" s="163"/>
      <c r="CCT301" s="579"/>
      <c r="CCU301" s="581"/>
      <c r="CCV301" s="163"/>
      <c r="CCW301" s="163"/>
      <c r="CCX301" s="579"/>
      <c r="CCY301" s="581"/>
      <c r="CCZ301" s="163"/>
      <c r="CDA301" s="163"/>
      <c r="CDB301" s="579"/>
      <c r="CDC301" s="581"/>
      <c r="CDD301" s="163"/>
      <c r="CDE301" s="163"/>
      <c r="CDF301" s="579"/>
      <c r="CDG301" s="581"/>
      <c r="CDH301" s="163"/>
      <c r="CDI301" s="163"/>
      <c r="CDJ301" s="579"/>
      <c r="CDK301" s="581"/>
      <c r="CDL301" s="163"/>
      <c r="CDM301" s="163"/>
      <c r="CDN301" s="579"/>
      <c r="CDO301" s="581"/>
      <c r="CDP301" s="163"/>
      <c r="CDQ301" s="163"/>
      <c r="CDR301" s="579"/>
      <c r="CDS301" s="581"/>
      <c r="CDT301" s="163"/>
      <c r="CDU301" s="163"/>
      <c r="CDV301" s="579"/>
      <c r="CDW301" s="581"/>
      <c r="CDX301" s="163"/>
      <c r="CDY301" s="163"/>
      <c r="CDZ301" s="579"/>
      <c r="CEA301" s="581"/>
      <c r="CEB301" s="163"/>
      <c r="CEC301" s="163"/>
      <c r="CED301" s="579"/>
      <c r="CEE301" s="581"/>
      <c r="CEF301" s="163"/>
      <c r="CEG301" s="163"/>
      <c r="CEH301" s="579"/>
      <c r="CEI301" s="581"/>
      <c r="CEJ301" s="163"/>
      <c r="CEK301" s="163"/>
      <c r="CEL301" s="579"/>
      <c r="CEM301" s="581"/>
      <c r="CEN301" s="163"/>
      <c r="CEO301" s="163"/>
      <c r="CEP301" s="579"/>
      <c r="CEQ301" s="581"/>
      <c r="CER301" s="163"/>
      <c r="CES301" s="163"/>
      <c r="CET301" s="579"/>
      <c r="CEU301" s="581"/>
      <c r="CEV301" s="163"/>
      <c r="CEW301" s="163"/>
      <c r="CEX301" s="579"/>
      <c r="CEY301" s="581"/>
      <c r="CEZ301" s="163"/>
      <c r="CFA301" s="163"/>
      <c r="CFB301" s="579"/>
      <c r="CFC301" s="581"/>
      <c r="CFD301" s="163"/>
      <c r="CFE301" s="163"/>
      <c r="CFF301" s="579"/>
      <c r="CFG301" s="581"/>
      <c r="CFH301" s="163"/>
      <c r="CFI301" s="163"/>
      <c r="CFJ301" s="579"/>
      <c r="CFK301" s="581"/>
      <c r="CFL301" s="163"/>
      <c r="CFM301" s="163"/>
      <c r="CFN301" s="579"/>
      <c r="CFO301" s="581"/>
      <c r="CFP301" s="163"/>
      <c r="CFQ301" s="163"/>
      <c r="CFR301" s="579"/>
      <c r="CFS301" s="581"/>
      <c r="CFT301" s="163"/>
      <c r="CFU301" s="163"/>
      <c r="CFV301" s="579"/>
      <c r="CFW301" s="581"/>
      <c r="CFX301" s="163"/>
      <c r="CFY301" s="163"/>
      <c r="CFZ301" s="579"/>
      <c r="CGA301" s="581"/>
      <c r="CGB301" s="163"/>
      <c r="CGC301" s="163"/>
      <c r="CGD301" s="579"/>
      <c r="CGE301" s="581"/>
      <c r="CGF301" s="163"/>
      <c r="CGG301" s="163"/>
      <c r="CGH301" s="579"/>
      <c r="CGI301" s="581"/>
      <c r="CGJ301" s="163"/>
      <c r="CGK301" s="163"/>
      <c r="CGL301" s="579"/>
      <c r="CGM301" s="581"/>
      <c r="CGN301" s="163"/>
      <c r="CGO301" s="163"/>
      <c r="CGP301" s="579"/>
      <c r="CGQ301" s="581"/>
      <c r="CGR301" s="163"/>
      <c r="CGS301" s="163"/>
      <c r="CGT301" s="579"/>
      <c r="CGU301" s="581"/>
      <c r="CGV301" s="163"/>
      <c r="CGW301" s="163"/>
      <c r="CGX301" s="579"/>
      <c r="CGY301" s="581"/>
      <c r="CGZ301" s="163"/>
      <c r="CHA301" s="163"/>
      <c r="CHB301" s="579"/>
      <c r="CHC301" s="581"/>
      <c r="CHD301" s="163"/>
      <c r="CHE301" s="163"/>
      <c r="CHF301" s="579"/>
      <c r="CHG301" s="581"/>
      <c r="CHH301" s="163"/>
      <c r="CHI301" s="163"/>
      <c r="CHJ301" s="579"/>
      <c r="CHK301" s="581"/>
      <c r="CHL301" s="163"/>
      <c r="CHM301" s="163"/>
      <c r="CHN301" s="579"/>
      <c r="CHO301" s="581"/>
      <c r="CHP301" s="163"/>
      <c r="CHQ301" s="163"/>
      <c r="CHR301" s="579"/>
      <c r="CHS301" s="581"/>
      <c r="CHT301" s="163"/>
      <c r="CHU301" s="163"/>
      <c r="CHV301" s="579"/>
      <c r="CHW301" s="581"/>
      <c r="CHX301" s="163"/>
      <c r="CHY301" s="163"/>
      <c r="CHZ301" s="579"/>
      <c r="CIA301" s="581"/>
      <c r="CIB301" s="163"/>
      <c r="CIC301" s="163"/>
      <c r="CID301" s="579"/>
      <c r="CIE301" s="581"/>
      <c r="CIF301" s="163"/>
      <c r="CIG301" s="163"/>
      <c r="CIH301" s="579"/>
      <c r="CII301" s="581"/>
      <c r="CIJ301" s="163"/>
      <c r="CIK301" s="163"/>
      <c r="CIL301" s="579"/>
      <c r="CIM301" s="581"/>
      <c r="CIN301" s="163"/>
      <c r="CIO301" s="163"/>
      <c r="CIP301" s="579"/>
      <c r="CIQ301" s="581"/>
      <c r="CIR301" s="163"/>
      <c r="CIS301" s="163"/>
      <c r="CIT301" s="579"/>
      <c r="CIU301" s="581"/>
      <c r="CIV301" s="163"/>
      <c r="CIW301" s="163"/>
      <c r="CIX301" s="579"/>
      <c r="CIY301" s="581"/>
      <c r="CIZ301" s="163"/>
      <c r="CJA301" s="163"/>
      <c r="CJB301" s="579"/>
      <c r="CJC301" s="581"/>
      <c r="CJD301" s="163"/>
      <c r="CJE301" s="163"/>
      <c r="CJF301" s="579"/>
      <c r="CJG301" s="581"/>
      <c r="CJH301" s="163"/>
      <c r="CJI301" s="163"/>
      <c r="CJJ301" s="579"/>
      <c r="CJK301" s="581"/>
      <c r="CJL301" s="163"/>
      <c r="CJM301" s="163"/>
      <c r="CJN301" s="579"/>
      <c r="CJO301" s="581"/>
      <c r="CJP301" s="163"/>
      <c r="CJQ301" s="163"/>
      <c r="CJR301" s="579"/>
      <c r="CJS301" s="581"/>
      <c r="CJT301" s="163"/>
      <c r="CJU301" s="163"/>
      <c r="CJV301" s="579"/>
      <c r="CJW301" s="581"/>
      <c r="CJX301" s="163"/>
      <c r="CJY301" s="163"/>
      <c r="CJZ301" s="579"/>
      <c r="CKA301" s="581"/>
      <c r="CKB301" s="163"/>
      <c r="CKC301" s="163"/>
      <c r="CKD301" s="579"/>
      <c r="CKE301" s="581"/>
      <c r="CKF301" s="163"/>
      <c r="CKG301" s="163"/>
      <c r="CKH301" s="579"/>
      <c r="CKI301" s="581"/>
      <c r="CKJ301" s="163"/>
      <c r="CKK301" s="163"/>
      <c r="CKL301" s="579"/>
      <c r="CKM301" s="581"/>
      <c r="CKN301" s="163"/>
      <c r="CKO301" s="163"/>
      <c r="CKP301" s="579"/>
      <c r="CKQ301" s="581"/>
      <c r="CKR301" s="163"/>
      <c r="CKS301" s="163"/>
      <c r="CKT301" s="579"/>
      <c r="CKU301" s="581"/>
      <c r="CKV301" s="163"/>
      <c r="CKW301" s="163"/>
      <c r="CKX301" s="579"/>
      <c r="CKY301" s="581"/>
      <c r="CKZ301" s="163"/>
      <c r="CLA301" s="163"/>
      <c r="CLB301" s="579"/>
      <c r="CLC301" s="581"/>
      <c r="CLD301" s="163"/>
      <c r="CLE301" s="163"/>
      <c r="CLF301" s="579"/>
      <c r="CLG301" s="581"/>
      <c r="CLH301" s="163"/>
      <c r="CLI301" s="163"/>
      <c r="CLJ301" s="579"/>
      <c r="CLK301" s="581"/>
      <c r="CLL301" s="163"/>
      <c r="CLM301" s="163"/>
      <c r="CLN301" s="579"/>
      <c r="CLO301" s="581"/>
      <c r="CLP301" s="163"/>
      <c r="CLQ301" s="163"/>
      <c r="CLR301" s="579"/>
      <c r="CLS301" s="581"/>
      <c r="CLT301" s="163"/>
      <c r="CLU301" s="163"/>
      <c r="CLV301" s="579"/>
      <c r="CLW301" s="581"/>
      <c r="CLX301" s="163"/>
      <c r="CLY301" s="163"/>
      <c r="CLZ301" s="579"/>
      <c r="CMA301" s="581"/>
      <c r="CMB301" s="163"/>
      <c r="CMC301" s="163"/>
      <c r="CMD301" s="579"/>
      <c r="CME301" s="581"/>
      <c r="CMF301" s="163"/>
      <c r="CMG301" s="163"/>
      <c r="CMH301" s="579"/>
      <c r="CMI301" s="581"/>
      <c r="CMJ301" s="163"/>
      <c r="CMK301" s="163"/>
      <c r="CML301" s="579"/>
      <c r="CMM301" s="581"/>
      <c r="CMN301" s="163"/>
      <c r="CMO301" s="163"/>
      <c r="CMP301" s="579"/>
      <c r="CMQ301" s="581"/>
      <c r="CMR301" s="163"/>
      <c r="CMS301" s="163"/>
      <c r="CMT301" s="579"/>
      <c r="CMU301" s="581"/>
      <c r="CMV301" s="163"/>
      <c r="CMW301" s="163"/>
      <c r="CMX301" s="579"/>
      <c r="CMY301" s="581"/>
      <c r="CMZ301" s="163"/>
      <c r="CNA301" s="163"/>
      <c r="CNB301" s="579"/>
      <c r="CNC301" s="581"/>
      <c r="CND301" s="163"/>
      <c r="CNE301" s="163"/>
      <c r="CNF301" s="579"/>
      <c r="CNG301" s="581"/>
      <c r="CNH301" s="163"/>
      <c r="CNI301" s="163"/>
      <c r="CNJ301" s="579"/>
      <c r="CNK301" s="581"/>
      <c r="CNL301" s="163"/>
      <c r="CNM301" s="163"/>
      <c r="CNN301" s="579"/>
      <c r="CNO301" s="581"/>
      <c r="CNP301" s="163"/>
      <c r="CNQ301" s="163"/>
      <c r="CNR301" s="579"/>
      <c r="CNS301" s="581"/>
      <c r="CNT301" s="163"/>
      <c r="CNU301" s="163"/>
      <c r="CNV301" s="579"/>
      <c r="CNW301" s="581"/>
      <c r="CNX301" s="163"/>
      <c r="CNY301" s="163"/>
      <c r="CNZ301" s="579"/>
      <c r="COA301" s="581"/>
      <c r="COB301" s="163"/>
      <c r="COC301" s="163"/>
      <c r="COD301" s="579"/>
      <c r="COE301" s="581"/>
      <c r="COF301" s="163"/>
      <c r="COG301" s="163"/>
      <c r="COH301" s="579"/>
      <c r="COI301" s="581"/>
      <c r="COJ301" s="163"/>
      <c r="COK301" s="163"/>
      <c r="COL301" s="579"/>
      <c r="COM301" s="581"/>
      <c r="CON301" s="163"/>
      <c r="COO301" s="163"/>
      <c r="COP301" s="579"/>
      <c r="COQ301" s="581"/>
      <c r="COR301" s="163"/>
      <c r="COS301" s="163"/>
      <c r="COT301" s="579"/>
      <c r="COU301" s="581"/>
      <c r="COV301" s="163"/>
      <c r="COW301" s="163"/>
      <c r="COX301" s="579"/>
      <c r="COY301" s="581"/>
      <c r="COZ301" s="163"/>
      <c r="CPA301" s="163"/>
      <c r="CPB301" s="579"/>
      <c r="CPC301" s="581"/>
      <c r="CPD301" s="163"/>
      <c r="CPE301" s="163"/>
      <c r="CPF301" s="579"/>
      <c r="CPG301" s="581"/>
      <c r="CPH301" s="163"/>
      <c r="CPI301" s="163"/>
      <c r="CPJ301" s="579"/>
      <c r="CPK301" s="581"/>
      <c r="CPL301" s="163"/>
      <c r="CPM301" s="163"/>
      <c r="CPN301" s="579"/>
      <c r="CPO301" s="581"/>
      <c r="CPP301" s="163"/>
      <c r="CPQ301" s="163"/>
      <c r="CPR301" s="579"/>
      <c r="CPS301" s="581"/>
      <c r="CPT301" s="163"/>
      <c r="CPU301" s="163"/>
      <c r="CPV301" s="579"/>
      <c r="CPW301" s="581"/>
      <c r="CPX301" s="163"/>
      <c r="CPY301" s="163"/>
      <c r="CPZ301" s="579"/>
      <c r="CQA301" s="581"/>
      <c r="CQB301" s="163"/>
      <c r="CQC301" s="163"/>
      <c r="CQD301" s="579"/>
      <c r="CQE301" s="581"/>
      <c r="CQF301" s="163"/>
      <c r="CQG301" s="163"/>
      <c r="CQH301" s="579"/>
      <c r="CQI301" s="581"/>
      <c r="CQJ301" s="163"/>
      <c r="CQK301" s="163"/>
      <c r="CQL301" s="579"/>
      <c r="CQM301" s="581"/>
      <c r="CQN301" s="163"/>
      <c r="CQO301" s="163"/>
      <c r="CQP301" s="579"/>
      <c r="CQQ301" s="581"/>
      <c r="CQR301" s="163"/>
      <c r="CQS301" s="163"/>
      <c r="CQT301" s="579"/>
      <c r="CQU301" s="581"/>
      <c r="CQV301" s="163"/>
      <c r="CQW301" s="163"/>
      <c r="CQX301" s="579"/>
      <c r="CQY301" s="581"/>
      <c r="CQZ301" s="163"/>
      <c r="CRA301" s="163"/>
      <c r="CRB301" s="579"/>
      <c r="CRC301" s="581"/>
      <c r="CRD301" s="163"/>
      <c r="CRE301" s="163"/>
      <c r="CRF301" s="579"/>
      <c r="CRG301" s="581"/>
      <c r="CRH301" s="163"/>
      <c r="CRI301" s="163"/>
      <c r="CRJ301" s="579"/>
      <c r="CRK301" s="581"/>
      <c r="CRL301" s="163"/>
      <c r="CRM301" s="163"/>
      <c r="CRN301" s="579"/>
      <c r="CRO301" s="581"/>
      <c r="CRP301" s="163"/>
      <c r="CRQ301" s="163"/>
      <c r="CRR301" s="579"/>
      <c r="CRS301" s="581"/>
      <c r="CRT301" s="163"/>
      <c r="CRU301" s="163"/>
      <c r="CRV301" s="579"/>
      <c r="CRW301" s="581"/>
      <c r="CRX301" s="163"/>
      <c r="CRY301" s="163"/>
      <c r="CRZ301" s="579"/>
      <c r="CSA301" s="581"/>
      <c r="CSB301" s="163"/>
      <c r="CSC301" s="163"/>
      <c r="CSD301" s="579"/>
      <c r="CSE301" s="581"/>
      <c r="CSF301" s="163"/>
      <c r="CSG301" s="163"/>
      <c r="CSH301" s="579"/>
      <c r="CSI301" s="581"/>
      <c r="CSJ301" s="163"/>
      <c r="CSK301" s="163"/>
      <c r="CSL301" s="579"/>
      <c r="CSM301" s="581"/>
      <c r="CSN301" s="163"/>
      <c r="CSO301" s="163"/>
      <c r="CSP301" s="579"/>
      <c r="CSQ301" s="581"/>
      <c r="CSR301" s="163"/>
      <c r="CSS301" s="163"/>
      <c r="CST301" s="579"/>
      <c r="CSU301" s="581"/>
      <c r="CSV301" s="163"/>
      <c r="CSW301" s="163"/>
      <c r="CSX301" s="579"/>
      <c r="CSY301" s="581"/>
      <c r="CSZ301" s="163"/>
      <c r="CTA301" s="163"/>
      <c r="CTB301" s="579"/>
      <c r="CTC301" s="581"/>
      <c r="CTD301" s="163"/>
      <c r="CTE301" s="163"/>
      <c r="CTF301" s="579"/>
      <c r="CTG301" s="581"/>
      <c r="CTH301" s="163"/>
      <c r="CTI301" s="163"/>
      <c r="CTJ301" s="579"/>
      <c r="CTK301" s="581"/>
      <c r="CTL301" s="163"/>
      <c r="CTM301" s="163"/>
      <c r="CTN301" s="579"/>
      <c r="CTO301" s="581"/>
      <c r="CTP301" s="163"/>
      <c r="CTQ301" s="163"/>
      <c r="CTR301" s="579"/>
      <c r="CTS301" s="581"/>
      <c r="CTT301" s="163"/>
      <c r="CTU301" s="163"/>
      <c r="CTV301" s="579"/>
      <c r="CTW301" s="581"/>
      <c r="CTX301" s="163"/>
      <c r="CTY301" s="163"/>
      <c r="CTZ301" s="579"/>
      <c r="CUA301" s="581"/>
      <c r="CUB301" s="163"/>
      <c r="CUC301" s="163"/>
      <c r="CUD301" s="579"/>
      <c r="CUE301" s="581"/>
      <c r="CUF301" s="163"/>
      <c r="CUG301" s="163"/>
      <c r="CUH301" s="579"/>
      <c r="CUI301" s="581"/>
      <c r="CUJ301" s="163"/>
      <c r="CUK301" s="163"/>
      <c r="CUL301" s="579"/>
      <c r="CUM301" s="581"/>
      <c r="CUN301" s="163"/>
      <c r="CUO301" s="163"/>
      <c r="CUP301" s="579"/>
      <c r="CUQ301" s="581"/>
      <c r="CUR301" s="163"/>
      <c r="CUS301" s="163"/>
      <c r="CUT301" s="579"/>
      <c r="CUU301" s="581"/>
      <c r="CUV301" s="163"/>
      <c r="CUW301" s="163"/>
      <c r="CUX301" s="579"/>
      <c r="CUY301" s="581"/>
      <c r="CUZ301" s="163"/>
      <c r="CVA301" s="163"/>
      <c r="CVB301" s="579"/>
      <c r="CVC301" s="581"/>
      <c r="CVD301" s="163"/>
      <c r="CVE301" s="163"/>
      <c r="CVF301" s="579"/>
      <c r="CVG301" s="581"/>
      <c r="CVH301" s="163"/>
      <c r="CVI301" s="163"/>
      <c r="CVJ301" s="579"/>
      <c r="CVK301" s="581"/>
      <c r="CVL301" s="163"/>
      <c r="CVM301" s="163"/>
      <c r="CVN301" s="579"/>
      <c r="CVO301" s="581"/>
      <c r="CVP301" s="163"/>
      <c r="CVQ301" s="163"/>
      <c r="CVR301" s="579"/>
      <c r="CVS301" s="581"/>
      <c r="CVT301" s="163"/>
      <c r="CVU301" s="163"/>
      <c r="CVV301" s="579"/>
      <c r="CVW301" s="581"/>
      <c r="CVX301" s="163"/>
      <c r="CVY301" s="163"/>
      <c r="CVZ301" s="579"/>
      <c r="CWA301" s="581"/>
      <c r="CWB301" s="163"/>
      <c r="CWC301" s="163"/>
      <c r="CWD301" s="579"/>
      <c r="CWE301" s="581"/>
      <c r="CWF301" s="163"/>
      <c r="CWG301" s="163"/>
      <c r="CWH301" s="579"/>
      <c r="CWI301" s="581"/>
      <c r="CWJ301" s="163"/>
      <c r="CWK301" s="163"/>
      <c r="CWL301" s="579"/>
      <c r="CWM301" s="581"/>
      <c r="CWN301" s="163"/>
      <c r="CWO301" s="163"/>
      <c r="CWP301" s="579"/>
      <c r="CWQ301" s="581"/>
      <c r="CWR301" s="163"/>
      <c r="CWS301" s="163"/>
      <c r="CWT301" s="579"/>
      <c r="CWU301" s="581"/>
      <c r="CWV301" s="163"/>
      <c r="CWW301" s="163"/>
      <c r="CWX301" s="579"/>
      <c r="CWY301" s="581"/>
      <c r="CWZ301" s="163"/>
      <c r="CXA301" s="163"/>
      <c r="CXB301" s="579"/>
      <c r="CXC301" s="581"/>
      <c r="CXD301" s="163"/>
      <c r="CXE301" s="163"/>
      <c r="CXF301" s="579"/>
      <c r="CXG301" s="581"/>
      <c r="CXH301" s="163"/>
      <c r="CXI301" s="163"/>
      <c r="CXJ301" s="579"/>
      <c r="CXK301" s="581"/>
      <c r="CXL301" s="163"/>
      <c r="CXM301" s="163"/>
      <c r="CXN301" s="579"/>
      <c r="CXO301" s="581"/>
      <c r="CXP301" s="163"/>
      <c r="CXQ301" s="163"/>
      <c r="CXR301" s="579"/>
      <c r="CXS301" s="581"/>
      <c r="CXT301" s="163"/>
      <c r="CXU301" s="163"/>
      <c r="CXV301" s="579"/>
      <c r="CXW301" s="581"/>
      <c r="CXX301" s="163"/>
      <c r="CXY301" s="163"/>
      <c r="CXZ301" s="579"/>
      <c r="CYA301" s="581"/>
      <c r="CYB301" s="163"/>
      <c r="CYC301" s="163"/>
      <c r="CYD301" s="579"/>
      <c r="CYE301" s="581"/>
      <c r="CYF301" s="163"/>
      <c r="CYG301" s="163"/>
      <c r="CYH301" s="579"/>
      <c r="CYI301" s="581"/>
      <c r="CYJ301" s="163"/>
      <c r="CYK301" s="163"/>
      <c r="CYL301" s="579"/>
      <c r="CYM301" s="581"/>
      <c r="CYN301" s="163"/>
      <c r="CYO301" s="163"/>
      <c r="CYP301" s="579"/>
      <c r="CYQ301" s="581"/>
      <c r="CYR301" s="163"/>
      <c r="CYS301" s="163"/>
      <c r="CYT301" s="579"/>
      <c r="CYU301" s="581"/>
      <c r="CYV301" s="163"/>
      <c r="CYW301" s="163"/>
      <c r="CYX301" s="579"/>
      <c r="CYY301" s="581"/>
      <c r="CYZ301" s="163"/>
      <c r="CZA301" s="163"/>
      <c r="CZB301" s="579"/>
      <c r="CZC301" s="581"/>
      <c r="CZD301" s="163"/>
      <c r="CZE301" s="163"/>
      <c r="CZF301" s="579"/>
      <c r="CZG301" s="581"/>
      <c r="CZH301" s="163"/>
      <c r="CZI301" s="163"/>
      <c r="CZJ301" s="579"/>
      <c r="CZK301" s="581"/>
      <c r="CZL301" s="163"/>
      <c r="CZM301" s="163"/>
      <c r="CZN301" s="579"/>
      <c r="CZO301" s="581"/>
      <c r="CZP301" s="163"/>
      <c r="CZQ301" s="163"/>
      <c r="CZR301" s="579"/>
      <c r="CZS301" s="581"/>
      <c r="CZT301" s="163"/>
      <c r="CZU301" s="163"/>
      <c r="CZV301" s="579"/>
      <c r="CZW301" s="581"/>
      <c r="CZX301" s="163"/>
      <c r="CZY301" s="163"/>
      <c r="CZZ301" s="579"/>
      <c r="DAA301" s="581"/>
      <c r="DAB301" s="163"/>
      <c r="DAC301" s="163"/>
      <c r="DAD301" s="579"/>
      <c r="DAE301" s="581"/>
      <c r="DAF301" s="163"/>
      <c r="DAG301" s="163"/>
      <c r="DAH301" s="579"/>
      <c r="DAI301" s="581"/>
      <c r="DAJ301" s="163"/>
      <c r="DAK301" s="163"/>
      <c r="DAL301" s="579"/>
      <c r="DAM301" s="581"/>
      <c r="DAN301" s="163"/>
      <c r="DAO301" s="163"/>
      <c r="DAP301" s="579"/>
      <c r="DAQ301" s="581"/>
      <c r="DAR301" s="163"/>
      <c r="DAS301" s="163"/>
      <c r="DAT301" s="579"/>
      <c r="DAU301" s="581"/>
      <c r="DAV301" s="163"/>
      <c r="DAW301" s="163"/>
      <c r="DAX301" s="579"/>
      <c r="DAY301" s="581"/>
      <c r="DAZ301" s="163"/>
      <c r="DBA301" s="163"/>
      <c r="DBB301" s="579"/>
      <c r="DBC301" s="581"/>
      <c r="DBD301" s="163"/>
      <c r="DBE301" s="163"/>
      <c r="DBF301" s="579"/>
      <c r="DBG301" s="581"/>
      <c r="DBH301" s="163"/>
      <c r="DBI301" s="163"/>
      <c r="DBJ301" s="579"/>
      <c r="DBK301" s="581"/>
      <c r="DBL301" s="163"/>
      <c r="DBM301" s="163"/>
      <c r="DBN301" s="579"/>
      <c r="DBO301" s="581"/>
      <c r="DBP301" s="163"/>
      <c r="DBQ301" s="163"/>
      <c r="DBR301" s="579"/>
      <c r="DBS301" s="581"/>
      <c r="DBT301" s="163"/>
      <c r="DBU301" s="163"/>
      <c r="DBV301" s="579"/>
      <c r="DBW301" s="581"/>
      <c r="DBX301" s="163"/>
      <c r="DBY301" s="163"/>
      <c r="DBZ301" s="579"/>
      <c r="DCA301" s="581"/>
      <c r="DCB301" s="163"/>
      <c r="DCC301" s="163"/>
      <c r="DCD301" s="579"/>
      <c r="DCE301" s="581"/>
      <c r="DCF301" s="163"/>
      <c r="DCG301" s="163"/>
      <c r="DCH301" s="579"/>
      <c r="DCI301" s="581"/>
      <c r="DCJ301" s="163"/>
      <c r="DCK301" s="163"/>
      <c r="DCL301" s="579"/>
      <c r="DCM301" s="581"/>
      <c r="DCN301" s="163"/>
      <c r="DCO301" s="163"/>
      <c r="DCP301" s="579"/>
      <c r="DCQ301" s="581"/>
      <c r="DCR301" s="163"/>
      <c r="DCS301" s="163"/>
      <c r="DCT301" s="579"/>
      <c r="DCU301" s="581"/>
      <c r="DCV301" s="163"/>
      <c r="DCW301" s="163"/>
      <c r="DCX301" s="579"/>
      <c r="DCY301" s="581"/>
      <c r="DCZ301" s="163"/>
      <c r="DDA301" s="163"/>
      <c r="DDB301" s="579"/>
      <c r="DDC301" s="581"/>
      <c r="DDD301" s="163"/>
      <c r="DDE301" s="163"/>
      <c r="DDF301" s="579"/>
      <c r="DDG301" s="581"/>
      <c r="DDH301" s="163"/>
      <c r="DDI301" s="163"/>
      <c r="DDJ301" s="579"/>
      <c r="DDK301" s="581"/>
      <c r="DDL301" s="163"/>
      <c r="DDM301" s="163"/>
      <c r="DDN301" s="579"/>
      <c r="DDO301" s="581"/>
      <c r="DDP301" s="163"/>
      <c r="DDQ301" s="163"/>
      <c r="DDR301" s="579"/>
      <c r="DDS301" s="581"/>
      <c r="DDT301" s="163"/>
      <c r="DDU301" s="163"/>
      <c r="DDV301" s="579"/>
      <c r="DDW301" s="581"/>
      <c r="DDX301" s="163"/>
      <c r="DDY301" s="163"/>
      <c r="DDZ301" s="579"/>
      <c r="DEA301" s="581"/>
      <c r="DEB301" s="163"/>
      <c r="DEC301" s="163"/>
      <c r="DED301" s="579"/>
      <c r="DEE301" s="581"/>
      <c r="DEF301" s="163"/>
      <c r="DEG301" s="163"/>
      <c r="DEH301" s="579"/>
      <c r="DEI301" s="581"/>
      <c r="DEJ301" s="163"/>
      <c r="DEK301" s="163"/>
      <c r="DEL301" s="579"/>
      <c r="DEM301" s="581"/>
      <c r="DEN301" s="163"/>
      <c r="DEO301" s="163"/>
      <c r="DEP301" s="579"/>
      <c r="DEQ301" s="581"/>
      <c r="DER301" s="163"/>
      <c r="DES301" s="163"/>
      <c r="DET301" s="579"/>
      <c r="DEU301" s="581"/>
      <c r="DEV301" s="163"/>
      <c r="DEW301" s="163"/>
      <c r="DEX301" s="579"/>
      <c r="DEY301" s="581"/>
      <c r="DEZ301" s="163"/>
      <c r="DFA301" s="163"/>
      <c r="DFB301" s="579"/>
      <c r="DFC301" s="581"/>
      <c r="DFD301" s="163"/>
      <c r="DFE301" s="163"/>
      <c r="DFF301" s="579"/>
      <c r="DFG301" s="581"/>
      <c r="DFH301" s="163"/>
      <c r="DFI301" s="163"/>
      <c r="DFJ301" s="579"/>
      <c r="DFK301" s="581"/>
      <c r="DFL301" s="163"/>
      <c r="DFM301" s="163"/>
      <c r="DFN301" s="579"/>
      <c r="DFO301" s="581"/>
      <c r="DFP301" s="163"/>
      <c r="DFQ301" s="163"/>
      <c r="DFR301" s="579"/>
      <c r="DFS301" s="581"/>
      <c r="DFT301" s="163"/>
      <c r="DFU301" s="163"/>
      <c r="DFV301" s="579"/>
      <c r="DFW301" s="581"/>
      <c r="DFX301" s="163"/>
      <c r="DFY301" s="163"/>
      <c r="DFZ301" s="579"/>
      <c r="DGA301" s="581"/>
      <c r="DGB301" s="163"/>
      <c r="DGC301" s="163"/>
      <c r="DGD301" s="579"/>
      <c r="DGE301" s="581"/>
      <c r="DGF301" s="163"/>
      <c r="DGG301" s="163"/>
      <c r="DGH301" s="579"/>
      <c r="DGI301" s="581"/>
      <c r="DGJ301" s="163"/>
      <c r="DGK301" s="163"/>
      <c r="DGL301" s="579"/>
      <c r="DGM301" s="581"/>
      <c r="DGN301" s="163"/>
      <c r="DGO301" s="163"/>
      <c r="DGP301" s="579"/>
      <c r="DGQ301" s="581"/>
      <c r="DGR301" s="163"/>
      <c r="DGS301" s="163"/>
      <c r="DGT301" s="579"/>
      <c r="DGU301" s="581"/>
      <c r="DGV301" s="163"/>
      <c r="DGW301" s="163"/>
      <c r="DGX301" s="579"/>
      <c r="DGY301" s="581"/>
      <c r="DGZ301" s="163"/>
      <c r="DHA301" s="163"/>
      <c r="DHB301" s="579"/>
      <c r="DHC301" s="581"/>
      <c r="DHD301" s="163"/>
      <c r="DHE301" s="163"/>
      <c r="DHF301" s="579"/>
      <c r="DHG301" s="581"/>
      <c r="DHH301" s="163"/>
      <c r="DHI301" s="163"/>
      <c r="DHJ301" s="579"/>
      <c r="DHK301" s="581"/>
      <c r="DHL301" s="163"/>
      <c r="DHM301" s="163"/>
      <c r="DHN301" s="579"/>
      <c r="DHO301" s="581"/>
      <c r="DHP301" s="163"/>
      <c r="DHQ301" s="163"/>
      <c r="DHR301" s="579"/>
      <c r="DHS301" s="581"/>
      <c r="DHT301" s="163"/>
      <c r="DHU301" s="163"/>
      <c r="DHV301" s="579"/>
      <c r="DHW301" s="581"/>
      <c r="DHX301" s="163"/>
      <c r="DHY301" s="163"/>
      <c r="DHZ301" s="579"/>
      <c r="DIA301" s="581"/>
      <c r="DIB301" s="163"/>
      <c r="DIC301" s="163"/>
      <c r="DID301" s="579"/>
      <c r="DIE301" s="581"/>
      <c r="DIF301" s="163"/>
      <c r="DIG301" s="163"/>
      <c r="DIH301" s="579"/>
      <c r="DII301" s="581"/>
      <c r="DIJ301" s="163"/>
      <c r="DIK301" s="163"/>
      <c r="DIL301" s="579"/>
      <c r="DIM301" s="581"/>
      <c r="DIN301" s="163"/>
      <c r="DIO301" s="163"/>
      <c r="DIP301" s="579"/>
      <c r="DIQ301" s="581"/>
      <c r="DIR301" s="163"/>
      <c r="DIS301" s="163"/>
      <c r="DIT301" s="579"/>
      <c r="DIU301" s="581"/>
      <c r="DIV301" s="163"/>
      <c r="DIW301" s="163"/>
      <c r="DIX301" s="579"/>
      <c r="DIY301" s="581"/>
      <c r="DIZ301" s="163"/>
      <c r="DJA301" s="163"/>
      <c r="DJB301" s="579"/>
      <c r="DJC301" s="581"/>
      <c r="DJD301" s="163"/>
      <c r="DJE301" s="163"/>
      <c r="DJF301" s="579"/>
      <c r="DJG301" s="581"/>
      <c r="DJH301" s="163"/>
      <c r="DJI301" s="163"/>
      <c r="DJJ301" s="579"/>
      <c r="DJK301" s="581"/>
      <c r="DJL301" s="163"/>
      <c r="DJM301" s="163"/>
      <c r="DJN301" s="579"/>
      <c r="DJO301" s="581"/>
      <c r="DJP301" s="163"/>
      <c r="DJQ301" s="163"/>
      <c r="DJR301" s="579"/>
      <c r="DJS301" s="581"/>
      <c r="DJT301" s="163"/>
      <c r="DJU301" s="163"/>
      <c r="DJV301" s="579"/>
      <c r="DJW301" s="581"/>
      <c r="DJX301" s="163"/>
      <c r="DJY301" s="163"/>
      <c r="DJZ301" s="579"/>
      <c r="DKA301" s="581"/>
      <c r="DKB301" s="163"/>
      <c r="DKC301" s="163"/>
      <c r="DKD301" s="579"/>
      <c r="DKE301" s="581"/>
      <c r="DKF301" s="163"/>
      <c r="DKG301" s="163"/>
      <c r="DKH301" s="579"/>
      <c r="DKI301" s="581"/>
      <c r="DKJ301" s="163"/>
      <c r="DKK301" s="163"/>
      <c r="DKL301" s="579"/>
      <c r="DKM301" s="581"/>
      <c r="DKN301" s="163"/>
      <c r="DKO301" s="163"/>
      <c r="DKP301" s="579"/>
      <c r="DKQ301" s="581"/>
      <c r="DKR301" s="163"/>
      <c r="DKS301" s="163"/>
      <c r="DKT301" s="579"/>
      <c r="DKU301" s="581"/>
      <c r="DKV301" s="163"/>
      <c r="DKW301" s="163"/>
      <c r="DKX301" s="579"/>
      <c r="DKY301" s="581"/>
      <c r="DKZ301" s="163"/>
      <c r="DLA301" s="163"/>
      <c r="DLB301" s="579"/>
      <c r="DLC301" s="581"/>
      <c r="DLD301" s="163"/>
      <c r="DLE301" s="163"/>
      <c r="DLF301" s="579"/>
      <c r="DLG301" s="581"/>
      <c r="DLH301" s="163"/>
      <c r="DLI301" s="163"/>
      <c r="DLJ301" s="579"/>
      <c r="DLK301" s="581"/>
      <c r="DLL301" s="163"/>
      <c r="DLM301" s="163"/>
      <c r="DLN301" s="579"/>
      <c r="DLO301" s="581"/>
      <c r="DLP301" s="163"/>
      <c r="DLQ301" s="163"/>
      <c r="DLR301" s="579"/>
      <c r="DLS301" s="581"/>
      <c r="DLT301" s="163"/>
      <c r="DLU301" s="163"/>
      <c r="DLV301" s="579"/>
      <c r="DLW301" s="581"/>
      <c r="DLX301" s="163"/>
      <c r="DLY301" s="163"/>
      <c r="DLZ301" s="579"/>
      <c r="DMA301" s="581"/>
      <c r="DMB301" s="163"/>
      <c r="DMC301" s="163"/>
      <c r="DMD301" s="579"/>
      <c r="DME301" s="581"/>
      <c r="DMF301" s="163"/>
      <c r="DMG301" s="163"/>
      <c r="DMH301" s="579"/>
      <c r="DMI301" s="581"/>
      <c r="DMJ301" s="163"/>
      <c r="DMK301" s="163"/>
      <c r="DML301" s="579"/>
      <c r="DMM301" s="581"/>
      <c r="DMN301" s="163"/>
      <c r="DMO301" s="163"/>
      <c r="DMP301" s="579"/>
      <c r="DMQ301" s="581"/>
      <c r="DMR301" s="163"/>
      <c r="DMS301" s="163"/>
      <c r="DMT301" s="579"/>
      <c r="DMU301" s="581"/>
      <c r="DMV301" s="163"/>
      <c r="DMW301" s="163"/>
      <c r="DMX301" s="579"/>
      <c r="DMY301" s="581"/>
      <c r="DMZ301" s="163"/>
      <c r="DNA301" s="163"/>
      <c r="DNB301" s="579"/>
      <c r="DNC301" s="581"/>
      <c r="DND301" s="163"/>
      <c r="DNE301" s="163"/>
      <c r="DNF301" s="579"/>
      <c r="DNG301" s="581"/>
      <c r="DNH301" s="163"/>
      <c r="DNI301" s="163"/>
      <c r="DNJ301" s="579"/>
      <c r="DNK301" s="581"/>
      <c r="DNL301" s="163"/>
      <c r="DNM301" s="163"/>
      <c r="DNN301" s="579"/>
      <c r="DNO301" s="581"/>
      <c r="DNP301" s="163"/>
      <c r="DNQ301" s="163"/>
      <c r="DNR301" s="579"/>
      <c r="DNS301" s="581"/>
      <c r="DNT301" s="163"/>
      <c r="DNU301" s="163"/>
      <c r="DNV301" s="579"/>
      <c r="DNW301" s="581"/>
      <c r="DNX301" s="163"/>
      <c r="DNY301" s="163"/>
      <c r="DNZ301" s="579"/>
      <c r="DOA301" s="581"/>
      <c r="DOB301" s="163"/>
      <c r="DOC301" s="163"/>
      <c r="DOD301" s="579"/>
      <c r="DOE301" s="581"/>
      <c r="DOF301" s="163"/>
      <c r="DOG301" s="163"/>
      <c r="DOH301" s="579"/>
      <c r="DOI301" s="581"/>
      <c r="DOJ301" s="163"/>
      <c r="DOK301" s="163"/>
      <c r="DOL301" s="579"/>
      <c r="DOM301" s="581"/>
      <c r="DON301" s="163"/>
      <c r="DOO301" s="163"/>
      <c r="DOP301" s="579"/>
      <c r="DOQ301" s="581"/>
      <c r="DOR301" s="163"/>
      <c r="DOS301" s="163"/>
      <c r="DOT301" s="579"/>
      <c r="DOU301" s="581"/>
      <c r="DOV301" s="163"/>
      <c r="DOW301" s="163"/>
      <c r="DOX301" s="579"/>
      <c r="DOY301" s="581"/>
      <c r="DOZ301" s="163"/>
      <c r="DPA301" s="163"/>
      <c r="DPB301" s="579"/>
      <c r="DPC301" s="581"/>
      <c r="DPD301" s="163"/>
      <c r="DPE301" s="163"/>
      <c r="DPF301" s="579"/>
      <c r="DPG301" s="581"/>
      <c r="DPH301" s="163"/>
      <c r="DPI301" s="163"/>
      <c r="DPJ301" s="579"/>
      <c r="DPK301" s="581"/>
      <c r="DPL301" s="163"/>
      <c r="DPM301" s="163"/>
      <c r="DPN301" s="579"/>
      <c r="DPO301" s="581"/>
      <c r="DPP301" s="163"/>
      <c r="DPQ301" s="163"/>
      <c r="DPR301" s="579"/>
      <c r="DPS301" s="581"/>
      <c r="DPT301" s="163"/>
      <c r="DPU301" s="163"/>
      <c r="DPV301" s="579"/>
      <c r="DPW301" s="581"/>
      <c r="DPX301" s="163"/>
      <c r="DPY301" s="163"/>
      <c r="DPZ301" s="579"/>
      <c r="DQA301" s="581"/>
      <c r="DQB301" s="163"/>
      <c r="DQC301" s="163"/>
      <c r="DQD301" s="579"/>
      <c r="DQE301" s="581"/>
      <c r="DQF301" s="163"/>
      <c r="DQG301" s="163"/>
      <c r="DQH301" s="579"/>
      <c r="DQI301" s="581"/>
      <c r="DQJ301" s="163"/>
      <c r="DQK301" s="163"/>
      <c r="DQL301" s="579"/>
      <c r="DQM301" s="581"/>
      <c r="DQN301" s="163"/>
      <c r="DQO301" s="163"/>
      <c r="DQP301" s="579"/>
      <c r="DQQ301" s="581"/>
      <c r="DQR301" s="163"/>
      <c r="DQS301" s="163"/>
      <c r="DQT301" s="579"/>
      <c r="DQU301" s="581"/>
      <c r="DQV301" s="163"/>
      <c r="DQW301" s="163"/>
      <c r="DQX301" s="579"/>
      <c r="DQY301" s="581"/>
      <c r="DQZ301" s="163"/>
      <c r="DRA301" s="163"/>
      <c r="DRB301" s="579"/>
      <c r="DRC301" s="581"/>
      <c r="DRD301" s="163"/>
      <c r="DRE301" s="163"/>
      <c r="DRF301" s="579"/>
      <c r="DRG301" s="581"/>
      <c r="DRH301" s="163"/>
      <c r="DRI301" s="163"/>
      <c r="DRJ301" s="579"/>
      <c r="DRK301" s="581"/>
      <c r="DRL301" s="163"/>
      <c r="DRM301" s="163"/>
      <c r="DRN301" s="579"/>
      <c r="DRO301" s="581"/>
      <c r="DRP301" s="163"/>
      <c r="DRQ301" s="163"/>
      <c r="DRR301" s="579"/>
      <c r="DRS301" s="581"/>
      <c r="DRT301" s="163"/>
      <c r="DRU301" s="163"/>
      <c r="DRV301" s="579"/>
      <c r="DRW301" s="581"/>
      <c r="DRX301" s="163"/>
      <c r="DRY301" s="163"/>
      <c r="DRZ301" s="579"/>
      <c r="DSA301" s="581"/>
      <c r="DSB301" s="163"/>
      <c r="DSC301" s="163"/>
      <c r="DSD301" s="579"/>
      <c r="DSE301" s="581"/>
      <c r="DSF301" s="163"/>
      <c r="DSG301" s="163"/>
      <c r="DSH301" s="579"/>
      <c r="DSI301" s="581"/>
      <c r="DSJ301" s="163"/>
      <c r="DSK301" s="163"/>
      <c r="DSL301" s="579"/>
      <c r="DSM301" s="581"/>
      <c r="DSN301" s="163"/>
      <c r="DSO301" s="163"/>
      <c r="DSP301" s="579"/>
      <c r="DSQ301" s="581"/>
      <c r="DSR301" s="163"/>
      <c r="DSS301" s="163"/>
      <c r="DST301" s="579"/>
      <c r="DSU301" s="581"/>
      <c r="DSV301" s="163"/>
      <c r="DSW301" s="163"/>
      <c r="DSX301" s="579"/>
      <c r="DSY301" s="581"/>
      <c r="DSZ301" s="163"/>
      <c r="DTA301" s="163"/>
      <c r="DTB301" s="579"/>
      <c r="DTC301" s="581"/>
      <c r="DTD301" s="163"/>
      <c r="DTE301" s="163"/>
      <c r="DTF301" s="579"/>
      <c r="DTG301" s="581"/>
      <c r="DTH301" s="163"/>
      <c r="DTI301" s="163"/>
      <c r="DTJ301" s="579"/>
      <c r="DTK301" s="581"/>
      <c r="DTL301" s="163"/>
      <c r="DTM301" s="163"/>
      <c r="DTN301" s="579"/>
      <c r="DTO301" s="581"/>
      <c r="DTP301" s="163"/>
      <c r="DTQ301" s="163"/>
      <c r="DTR301" s="579"/>
      <c r="DTS301" s="581"/>
      <c r="DTT301" s="163"/>
      <c r="DTU301" s="163"/>
      <c r="DTV301" s="579"/>
      <c r="DTW301" s="581"/>
      <c r="DTX301" s="163"/>
      <c r="DTY301" s="163"/>
      <c r="DTZ301" s="579"/>
      <c r="DUA301" s="581"/>
      <c r="DUB301" s="163"/>
      <c r="DUC301" s="163"/>
      <c r="DUD301" s="579"/>
      <c r="DUE301" s="581"/>
      <c r="DUF301" s="163"/>
      <c r="DUG301" s="163"/>
      <c r="DUH301" s="579"/>
      <c r="DUI301" s="581"/>
      <c r="DUJ301" s="163"/>
      <c r="DUK301" s="163"/>
      <c r="DUL301" s="579"/>
      <c r="DUM301" s="581"/>
      <c r="DUN301" s="163"/>
      <c r="DUO301" s="163"/>
      <c r="DUP301" s="579"/>
      <c r="DUQ301" s="581"/>
      <c r="DUR301" s="163"/>
      <c r="DUS301" s="163"/>
      <c r="DUT301" s="579"/>
      <c r="DUU301" s="581"/>
      <c r="DUV301" s="163"/>
      <c r="DUW301" s="163"/>
      <c r="DUX301" s="579"/>
      <c r="DUY301" s="581"/>
      <c r="DUZ301" s="163"/>
      <c r="DVA301" s="163"/>
      <c r="DVB301" s="579"/>
      <c r="DVC301" s="581"/>
      <c r="DVD301" s="163"/>
      <c r="DVE301" s="163"/>
      <c r="DVF301" s="579"/>
      <c r="DVG301" s="581"/>
      <c r="DVH301" s="163"/>
      <c r="DVI301" s="163"/>
      <c r="DVJ301" s="579"/>
      <c r="DVK301" s="581"/>
      <c r="DVL301" s="163"/>
      <c r="DVM301" s="163"/>
      <c r="DVN301" s="579"/>
      <c r="DVO301" s="581"/>
      <c r="DVP301" s="163"/>
      <c r="DVQ301" s="163"/>
      <c r="DVR301" s="579"/>
      <c r="DVS301" s="581"/>
      <c r="DVT301" s="163"/>
      <c r="DVU301" s="163"/>
      <c r="DVV301" s="579"/>
      <c r="DVW301" s="581"/>
      <c r="DVX301" s="163"/>
      <c r="DVY301" s="163"/>
      <c r="DVZ301" s="579"/>
      <c r="DWA301" s="581"/>
      <c r="DWB301" s="163"/>
      <c r="DWC301" s="163"/>
      <c r="DWD301" s="579"/>
      <c r="DWE301" s="581"/>
      <c r="DWF301" s="163"/>
      <c r="DWG301" s="163"/>
      <c r="DWH301" s="579"/>
      <c r="DWI301" s="581"/>
      <c r="DWJ301" s="163"/>
      <c r="DWK301" s="163"/>
      <c r="DWL301" s="579"/>
      <c r="DWM301" s="581"/>
      <c r="DWN301" s="163"/>
      <c r="DWO301" s="163"/>
      <c r="DWP301" s="579"/>
      <c r="DWQ301" s="581"/>
      <c r="DWR301" s="163"/>
      <c r="DWS301" s="163"/>
      <c r="DWT301" s="579"/>
      <c r="DWU301" s="581"/>
      <c r="DWV301" s="163"/>
      <c r="DWW301" s="163"/>
      <c r="DWX301" s="579"/>
      <c r="DWY301" s="581"/>
      <c r="DWZ301" s="163"/>
      <c r="DXA301" s="163"/>
      <c r="DXB301" s="579"/>
      <c r="DXC301" s="581"/>
      <c r="DXD301" s="163"/>
      <c r="DXE301" s="163"/>
      <c r="DXF301" s="579"/>
      <c r="DXG301" s="581"/>
      <c r="DXH301" s="163"/>
      <c r="DXI301" s="163"/>
      <c r="DXJ301" s="579"/>
      <c r="DXK301" s="581"/>
      <c r="DXL301" s="163"/>
      <c r="DXM301" s="163"/>
      <c r="DXN301" s="579"/>
      <c r="DXO301" s="581"/>
      <c r="DXP301" s="163"/>
      <c r="DXQ301" s="163"/>
      <c r="DXR301" s="579"/>
      <c r="DXS301" s="581"/>
      <c r="DXT301" s="163"/>
      <c r="DXU301" s="163"/>
      <c r="DXV301" s="579"/>
      <c r="DXW301" s="581"/>
      <c r="DXX301" s="163"/>
      <c r="DXY301" s="163"/>
      <c r="DXZ301" s="579"/>
      <c r="DYA301" s="581"/>
      <c r="DYB301" s="163"/>
      <c r="DYC301" s="163"/>
      <c r="DYD301" s="579"/>
      <c r="DYE301" s="581"/>
      <c r="DYF301" s="163"/>
      <c r="DYG301" s="163"/>
      <c r="DYH301" s="579"/>
      <c r="DYI301" s="581"/>
      <c r="DYJ301" s="163"/>
      <c r="DYK301" s="163"/>
      <c r="DYL301" s="579"/>
      <c r="DYM301" s="581"/>
      <c r="DYN301" s="163"/>
      <c r="DYO301" s="163"/>
      <c r="DYP301" s="579"/>
      <c r="DYQ301" s="581"/>
      <c r="DYR301" s="163"/>
      <c r="DYS301" s="163"/>
      <c r="DYT301" s="579"/>
      <c r="DYU301" s="581"/>
      <c r="DYV301" s="163"/>
      <c r="DYW301" s="163"/>
      <c r="DYX301" s="579"/>
      <c r="DYY301" s="581"/>
      <c r="DYZ301" s="163"/>
      <c r="DZA301" s="163"/>
      <c r="DZB301" s="579"/>
      <c r="DZC301" s="581"/>
      <c r="DZD301" s="163"/>
      <c r="DZE301" s="163"/>
      <c r="DZF301" s="579"/>
      <c r="DZG301" s="581"/>
      <c r="DZH301" s="163"/>
      <c r="DZI301" s="163"/>
      <c r="DZJ301" s="579"/>
      <c r="DZK301" s="581"/>
      <c r="DZL301" s="163"/>
      <c r="DZM301" s="163"/>
      <c r="DZN301" s="579"/>
      <c r="DZO301" s="581"/>
      <c r="DZP301" s="163"/>
      <c r="DZQ301" s="163"/>
      <c r="DZR301" s="579"/>
      <c r="DZS301" s="581"/>
      <c r="DZT301" s="163"/>
      <c r="DZU301" s="163"/>
      <c r="DZV301" s="579"/>
      <c r="DZW301" s="581"/>
      <c r="DZX301" s="163"/>
      <c r="DZY301" s="163"/>
      <c r="DZZ301" s="579"/>
      <c r="EAA301" s="581"/>
      <c r="EAB301" s="163"/>
      <c r="EAC301" s="163"/>
      <c r="EAD301" s="579"/>
      <c r="EAE301" s="581"/>
      <c r="EAF301" s="163"/>
      <c r="EAG301" s="163"/>
      <c r="EAH301" s="579"/>
      <c r="EAI301" s="581"/>
      <c r="EAJ301" s="163"/>
      <c r="EAK301" s="163"/>
      <c r="EAL301" s="579"/>
      <c r="EAM301" s="581"/>
      <c r="EAN301" s="163"/>
      <c r="EAO301" s="163"/>
      <c r="EAP301" s="579"/>
      <c r="EAQ301" s="581"/>
      <c r="EAR301" s="163"/>
      <c r="EAS301" s="163"/>
      <c r="EAT301" s="579"/>
      <c r="EAU301" s="581"/>
      <c r="EAV301" s="163"/>
      <c r="EAW301" s="163"/>
      <c r="EAX301" s="579"/>
      <c r="EAY301" s="581"/>
      <c r="EAZ301" s="163"/>
      <c r="EBA301" s="163"/>
      <c r="EBB301" s="579"/>
      <c r="EBC301" s="581"/>
      <c r="EBD301" s="163"/>
      <c r="EBE301" s="163"/>
      <c r="EBF301" s="579"/>
      <c r="EBG301" s="581"/>
      <c r="EBH301" s="163"/>
      <c r="EBI301" s="163"/>
      <c r="EBJ301" s="579"/>
      <c r="EBK301" s="581"/>
      <c r="EBL301" s="163"/>
      <c r="EBM301" s="163"/>
      <c r="EBN301" s="579"/>
      <c r="EBO301" s="581"/>
      <c r="EBP301" s="163"/>
      <c r="EBQ301" s="163"/>
      <c r="EBR301" s="579"/>
      <c r="EBS301" s="581"/>
      <c r="EBT301" s="163"/>
      <c r="EBU301" s="163"/>
      <c r="EBV301" s="579"/>
      <c r="EBW301" s="581"/>
      <c r="EBX301" s="163"/>
      <c r="EBY301" s="163"/>
      <c r="EBZ301" s="579"/>
      <c r="ECA301" s="581"/>
      <c r="ECB301" s="163"/>
      <c r="ECC301" s="163"/>
      <c r="ECD301" s="579"/>
      <c r="ECE301" s="581"/>
      <c r="ECF301" s="163"/>
      <c r="ECG301" s="163"/>
      <c r="ECH301" s="579"/>
      <c r="ECI301" s="581"/>
      <c r="ECJ301" s="163"/>
      <c r="ECK301" s="163"/>
      <c r="ECL301" s="579"/>
      <c r="ECM301" s="581"/>
      <c r="ECN301" s="163"/>
      <c r="ECO301" s="163"/>
      <c r="ECP301" s="579"/>
      <c r="ECQ301" s="581"/>
      <c r="ECR301" s="163"/>
      <c r="ECS301" s="163"/>
      <c r="ECT301" s="579"/>
      <c r="ECU301" s="581"/>
      <c r="ECV301" s="163"/>
      <c r="ECW301" s="163"/>
      <c r="ECX301" s="579"/>
      <c r="ECY301" s="581"/>
      <c r="ECZ301" s="163"/>
      <c r="EDA301" s="163"/>
      <c r="EDB301" s="579"/>
      <c r="EDC301" s="581"/>
      <c r="EDD301" s="163"/>
      <c r="EDE301" s="163"/>
      <c r="EDF301" s="579"/>
      <c r="EDG301" s="581"/>
      <c r="EDH301" s="163"/>
      <c r="EDI301" s="163"/>
      <c r="EDJ301" s="579"/>
      <c r="EDK301" s="581"/>
      <c r="EDL301" s="163"/>
      <c r="EDM301" s="163"/>
      <c r="EDN301" s="579"/>
      <c r="EDO301" s="581"/>
      <c r="EDP301" s="163"/>
      <c r="EDQ301" s="163"/>
      <c r="EDR301" s="579"/>
      <c r="EDS301" s="581"/>
      <c r="EDT301" s="163"/>
      <c r="EDU301" s="163"/>
      <c r="EDV301" s="579"/>
      <c r="EDW301" s="581"/>
      <c r="EDX301" s="163"/>
      <c r="EDY301" s="163"/>
      <c r="EDZ301" s="579"/>
      <c r="EEA301" s="581"/>
      <c r="EEB301" s="163"/>
      <c r="EEC301" s="163"/>
      <c r="EED301" s="579"/>
      <c r="EEE301" s="581"/>
      <c r="EEF301" s="163"/>
      <c r="EEG301" s="163"/>
      <c r="EEH301" s="579"/>
      <c r="EEI301" s="581"/>
      <c r="EEJ301" s="163"/>
      <c r="EEK301" s="163"/>
      <c r="EEL301" s="579"/>
      <c r="EEM301" s="581"/>
      <c r="EEN301" s="163"/>
      <c r="EEO301" s="163"/>
      <c r="EEP301" s="579"/>
      <c r="EEQ301" s="581"/>
      <c r="EER301" s="163"/>
      <c r="EES301" s="163"/>
      <c r="EET301" s="579"/>
      <c r="EEU301" s="581"/>
      <c r="EEV301" s="163"/>
      <c r="EEW301" s="163"/>
      <c r="EEX301" s="579"/>
      <c r="EEY301" s="581"/>
      <c r="EEZ301" s="163"/>
      <c r="EFA301" s="163"/>
      <c r="EFB301" s="579"/>
      <c r="EFC301" s="581"/>
      <c r="EFD301" s="163"/>
      <c r="EFE301" s="163"/>
      <c r="EFF301" s="579"/>
      <c r="EFG301" s="581"/>
      <c r="EFH301" s="163"/>
      <c r="EFI301" s="163"/>
      <c r="EFJ301" s="579"/>
      <c r="EFK301" s="581"/>
      <c r="EFL301" s="163"/>
      <c r="EFM301" s="163"/>
      <c r="EFN301" s="579"/>
      <c r="EFO301" s="581"/>
      <c r="EFP301" s="163"/>
      <c r="EFQ301" s="163"/>
      <c r="EFR301" s="579"/>
      <c r="EFS301" s="581"/>
      <c r="EFT301" s="163"/>
      <c r="EFU301" s="163"/>
      <c r="EFV301" s="579"/>
      <c r="EFW301" s="581"/>
      <c r="EFX301" s="163"/>
      <c r="EFY301" s="163"/>
      <c r="EFZ301" s="579"/>
      <c r="EGA301" s="581"/>
      <c r="EGB301" s="163"/>
      <c r="EGC301" s="163"/>
      <c r="EGD301" s="579"/>
      <c r="EGE301" s="581"/>
      <c r="EGF301" s="163"/>
      <c r="EGG301" s="163"/>
      <c r="EGH301" s="579"/>
      <c r="EGI301" s="581"/>
      <c r="EGJ301" s="163"/>
      <c r="EGK301" s="163"/>
      <c r="EGL301" s="579"/>
      <c r="EGM301" s="581"/>
      <c r="EGN301" s="163"/>
      <c r="EGO301" s="163"/>
      <c r="EGP301" s="579"/>
      <c r="EGQ301" s="581"/>
      <c r="EGR301" s="163"/>
      <c r="EGS301" s="163"/>
      <c r="EGT301" s="579"/>
      <c r="EGU301" s="581"/>
      <c r="EGV301" s="163"/>
      <c r="EGW301" s="163"/>
      <c r="EGX301" s="579"/>
      <c r="EGY301" s="581"/>
      <c r="EGZ301" s="163"/>
      <c r="EHA301" s="163"/>
      <c r="EHB301" s="579"/>
      <c r="EHC301" s="581"/>
      <c r="EHD301" s="163"/>
      <c r="EHE301" s="163"/>
      <c r="EHF301" s="579"/>
      <c r="EHG301" s="581"/>
      <c r="EHH301" s="163"/>
      <c r="EHI301" s="163"/>
      <c r="EHJ301" s="579"/>
      <c r="EHK301" s="581"/>
      <c r="EHL301" s="163"/>
      <c r="EHM301" s="163"/>
      <c r="EHN301" s="579"/>
      <c r="EHO301" s="581"/>
      <c r="EHP301" s="163"/>
      <c r="EHQ301" s="163"/>
      <c r="EHR301" s="579"/>
      <c r="EHS301" s="581"/>
      <c r="EHT301" s="163"/>
      <c r="EHU301" s="163"/>
      <c r="EHV301" s="579"/>
      <c r="EHW301" s="581"/>
      <c r="EHX301" s="163"/>
      <c r="EHY301" s="163"/>
      <c r="EHZ301" s="579"/>
      <c r="EIA301" s="581"/>
      <c r="EIB301" s="163"/>
      <c r="EIC301" s="163"/>
      <c r="EID301" s="579"/>
      <c r="EIE301" s="581"/>
      <c r="EIF301" s="163"/>
      <c r="EIG301" s="163"/>
      <c r="EIH301" s="579"/>
      <c r="EII301" s="581"/>
      <c r="EIJ301" s="163"/>
      <c r="EIK301" s="163"/>
      <c r="EIL301" s="579"/>
      <c r="EIM301" s="581"/>
      <c r="EIN301" s="163"/>
      <c r="EIO301" s="163"/>
      <c r="EIP301" s="579"/>
      <c r="EIQ301" s="581"/>
      <c r="EIR301" s="163"/>
      <c r="EIS301" s="163"/>
      <c r="EIT301" s="579"/>
      <c r="EIU301" s="581"/>
      <c r="EIV301" s="163"/>
      <c r="EIW301" s="163"/>
      <c r="EIX301" s="579"/>
      <c r="EIY301" s="581"/>
      <c r="EIZ301" s="163"/>
      <c r="EJA301" s="163"/>
      <c r="EJB301" s="579"/>
      <c r="EJC301" s="581"/>
      <c r="EJD301" s="163"/>
      <c r="EJE301" s="163"/>
      <c r="EJF301" s="579"/>
      <c r="EJG301" s="581"/>
      <c r="EJH301" s="163"/>
      <c r="EJI301" s="163"/>
      <c r="EJJ301" s="579"/>
      <c r="EJK301" s="581"/>
      <c r="EJL301" s="163"/>
      <c r="EJM301" s="163"/>
      <c r="EJN301" s="579"/>
      <c r="EJO301" s="581"/>
      <c r="EJP301" s="163"/>
      <c r="EJQ301" s="163"/>
      <c r="EJR301" s="579"/>
      <c r="EJS301" s="581"/>
      <c r="EJT301" s="163"/>
      <c r="EJU301" s="163"/>
      <c r="EJV301" s="579"/>
      <c r="EJW301" s="581"/>
      <c r="EJX301" s="163"/>
      <c r="EJY301" s="163"/>
      <c r="EJZ301" s="579"/>
      <c r="EKA301" s="581"/>
      <c r="EKB301" s="163"/>
      <c r="EKC301" s="163"/>
      <c r="EKD301" s="579"/>
      <c r="EKE301" s="581"/>
      <c r="EKF301" s="163"/>
      <c r="EKG301" s="163"/>
      <c r="EKH301" s="579"/>
      <c r="EKI301" s="581"/>
      <c r="EKJ301" s="163"/>
      <c r="EKK301" s="163"/>
      <c r="EKL301" s="579"/>
      <c r="EKM301" s="581"/>
      <c r="EKN301" s="163"/>
      <c r="EKO301" s="163"/>
      <c r="EKP301" s="579"/>
      <c r="EKQ301" s="581"/>
      <c r="EKR301" s="163"/>
      <c r="EKS301" s="163"/>
      <c r="EKT301" s="579"/>
      <c r="EKU301" s="581"/>
      <c r="EKV301" s="163"/>
      <c r="EKW301" s="163"/>
      <c r="EKX301" s="579"/>
      <c r="EKY301" s="581"/>
      <c r="EKZ301" s="163"/>
      <c r="ELA301" s="163"/>
      <c r="ELB301" s="579"/>
      <c r="ELC301" s="581"/>
      <c r="ELD301" s="163"/>
      <c r="ELE301" s="163"/>
      <c r="ELF301" s="579"/>
      <c r="ELG301" s="581"/>
      <c r="ELH301" s="163"/>
      <c r="ELI301" s="163"/>
      <c r="ELJ301" s="579"/>
      <c r="ELK301" s="581"/>
      <c r="ELL301" s="163"/>
      <c r="ELM301" s="163"/>
      <c r="ELN301" s="579"/>
      <c r="ELO301" s="581"/>
      <c r="ELP301" s="163"/>
      <c r="ELQ301" s="163"/>
      <c r="ELR301" s="579"/>
      <c r="ELS301" s="581"/>
      <c r="ELT301" s="163"/>
      <c r="ELU301" s="163"/>
      <c r="ELV301" s="579"/>
      <c r="ELW301" s="581"/>
      <c r="ELX301" s="163"/>
      <c r="ELY301" s="163"/>
      <c r="ELZ301" s="579"/>
      <c r="EMA301" s="581"/>
      <c r="EMB301" s="163"/>
      <c r="EMC301" s="163"/>
      <c r="EMD301" s="579"/>
      <c r="EME301" s="581"/>
      <c r="EMF301" s="163"/>
      <c r="EMG301" s="163"/>
      <c r="EMH301" s="579"/>
      <c r="EMI301" s="581"/>
      <c r="EMJ301" s="163"/>
      <c r="EMK301" s="163"/>
      <c r="EML301" s="579"/>
      <c r="EMM301" s="581"/>
      <c r="EMN301" s="163"/>
      <c r="EMO301" s="163"/>
      <c r="EMP301" s="579"/>
      <c r="EMQ301" s="581"/>
      <c r="EMR301" s="163"/>
      <c r="EMS301" s="163"/>
      <c r="EMT301" s="579"/>
      <c r="EMU301" s="581"/>
      <c r="EMV301" s="163"/>
      <c r="EMW301" s="163"/>
      <c r="EMX301" s="579"/>
      <c r="EMY301" s="581"/>
      <c r="EMZ301" s="163"/>
      <c r="ENA301" s="163"/>
      <c r="ENB301" s="579"/>
      <c r="ENC301" s="581"/>
      <c r="END301" s="163"/>
      <c r="ENE301" s="163"/>
      <c r="ENF301" s="579"/>
      <c r="ENG301" s="581"/>
      <c r="ENH301" s="163"/>
      <c r="ENI301" s="163"/>
      <c r="ENJ301" s="579"/>
      <c r="ENK301" s="581"/>
      <c r="ENL301" s="163"/>
      <c r="ENM301" s="163"/>
      <c r="ENN301" s="579"/>
      <c r="ENO301" s="581"/>
      <c r="ENP301" s="163"/>
      <c r="ENQ301" s="163"/>
      <c r="ENR301" s="579"/>
      <c r="ENS301" s="581"/>
      <c r="ENT301" s="163"/>
      <c r="ENU301" s="163"/>
      <c r="ENV301" s="579"/>
      <c r="ENW301" s="581"/>
      <c r="ENX301" s="163"/>
      <c r="ENY301" s="163"/>
      <c r="ENZ301" s="579"/>
      <c r="EOA301" s="581"/>
      <c r="EOB301" s="163"/>
      <c r="EOC301" s="163"/>
      <c r="EOD301" s="579"/>
      <c r="EOE301" s="581"/>
      <c r="EOF301" s="163"/>
      <c r="EOG301" s="163"/>
      <c r="EOH301" s="579"/>
      <c r="EOI301" s="581"/>
      <c r="EOJ301" s="163"/>
      <c r="EOK301" s="163"/>
      <c r="EOL301" s="579"/>
      <c r="EOM301" s="581"/>
      <c r="EON301" s="163"/>
      <c r="EOO301" s="163"/>
      <c r="EOP301" s="579"/>
      <c r="EOQ301" s="581"/>
      <c r="EOR301" s="163"/>
      <c r="EOS301" s="163"/>
      <c r="EOT301" s="579"/>
      <c r="EOU301" s="581"/>
      <c r="EOV301" s="163"/>
      <c r="EOW301" s="163"/>
      <c r="EOX301" s="579"/>
      <c r="EOY301" s="581"/>
      <c r="EOZ301" s="163"/>
      <c r="EPA301" s="163"/>
      <c r="EPB301" s="579"/>
      <c r="EPC301" s="581"/>
      <c r="EPD301" s="163"/>
      <c r="EPE301" s="163"/>
      <c r="EPF301" s="579"/>
      <c r="EPG301" s="581"/>
      <c r="EPH301" s="163"/>
      <c r="EPI301" s="163"/>
      <c r="EPJ301" s="579"/>
      <c r="EPK301" s="581"/>
      <c r="EPL301" s="163"/>
      <c r="EPM301" s="163"/>
      <c r="EPN301" s="579"/>
      <c r="EPO301" s="581"/>
      <c r="EPP301" s="163"/>
      <c r="EPQ301" s="163"/>
      <c r="EPR301" s="579"/>
      <c r="EPS301" s="581"/>
      <c r="EPT301" s="163"/>
      <c r="EPU301" s="163"/>
      <c r="EPV301" s="579"/>
      <c r="EPW301" s="581"/>
      <c r="EPX301" s="163"/>
      <c r="EPY301" s="163"/>
      <c r="EPZ301" s="579"/>
      <c r="EQA301" s="581"/>
      <c r="EQB301" s="163"/>
      <c r="EQC301" s="163"/>
      <c r="EQD301" s="579"/>
      <c r="EQE301" s="581"/>
      <c r="EQF301" s="163"/>
      <c r="EQG301" s="163"/>
      <c r="EQH301" s="579"/>
      <c r="EQI301" s="581"/>
      <c r="EQJ301" s="163"/>
      <c r="EQK301" s="163"/>
      <c r="EQL301" s="579"/>
      <c r="EQM301" s="581"/>
      <c r="EQN301" s="163"/>
      <c r="EQO301" s="163"/>
      <c r="EQP301" s="579"/>
      <c r="EQQ301" s="581"/>
      <c r="EQR301" s="163"/>
      <c r="EQS301" s="163"/>
      <c r="EQT301" s="579"/>
      <c r="EQU301" s="581"/>
      <c r="EQV301" s="163"/>
      <c r="EQW301" s="163"/>
      <c r="EQX301" s="579"/>
      <c r="EQY301" s="581"/>
      <c r="EQZ301" s="163"/>
      <c r="ERA301" s="163"/>
      <c r="ERB301" s="579"/>
      <c r="ERC301" s="581"/>
      <c r="ERD301" s="163"/>
      <c r="ERE301" s="163"/>
      <c r="ERF301" s="579"/>
      <c r="ERG301" s="581"/>
      <c r="ERH301" s="163"/>
      <c r="ERI301" s="163"/>
      <c r="ERJ301" s="579"/>
      <c r="ERK301" s="581"/>
      <c r="ERL301" s="163"/>
      <c r="ERM301" s="163"/>
      <c r="ERN301" s="579"/>
      <c r="ERO301" s="581"/>
      <c r="ERP301" s="163"/>
      <c r="ERQ301" s="163"/>
      <c r="ERR301" s="579"/>
      <c r="ERS301" s="581"/>
      <c r="ERT301" s="163"/>
      <c r="ERU301" s="163"/>
      <c r="ERV301" s="579"/>
      <c r="ERW301" s="581"/>
      <c r="ERX301" s="163"/>
      <c r="ERY301" s="163"/>
      <c r="ERZ301" s="579"/>
      <c r="ESA301" s="581"/>
      <c r="ESB301" s="163"/>
      <c r="ESC301" s="163"/>
      <c r="ESD301" s="579"/>
      <c r="ESE301" s="581"/>
      <c r="ESF301" s="163"/>
      <c r="ESG301" s="163"/>
      <c r="ESH301" s="579"/>
      <c r="ESI301" s="581"/>
      <c r="ESJ301" s="163"/>
      <c r="ESK301" s="163"/>
      <c r="ESL301" s="579"/>
      <c r="ESM301" s="581"/>
      <c r="ESN301" s="163"/>
      <c r="ESO301" s="163"/>
      <c r="ESP301" s="579"/>
      <c r="ESQ301" s="581"/>
      <c r="ESR301" s="163"/>
      <c r="ESS301" s="163"/>
      <c r="EST301" s="579"/>
      <c r="ESU301" s="581"/>
      <c r="ESV301" s="163"/>
      <c r="ESW301" s="163"/>
      <c r="ESX301" s="579"/>
      <c r="ESY301" s="581"/>
      <c r="ESZ301" s="163"/>
      <c r="ETA301" s="163"/>
      <c r="ETB301" s="579"/>
      <c r="ETC301" s="581"/>
      <c r="ETD301" s="163"/>
      <c r="ETE301" s="163"/>
      <c r="ETF301" s="579"/>
      <c r="ETG301" s="581"/>
      <c r="ETH301" s="163"/>
      <c r="ETI301" s="163"/>
      <c r="ETJ301" s="579"/>
      <c r="ETK301" s="581"/>
      <c r="ETL301" s="163"/>
      <c r="ETM301" s="163"/>
      <c r="ETN301" s="579"/>
      <c r="ETO301" s="581"/>
      <c r="ETP301" s="163"/>
      <c r="ETQ301" s="163"/>
      <c r="ETR301" s="579"/>
      <c r="ETS301" s="581"/>
      <c r="ETT301" s="163"/>
      <c r="ETU301" s="163"/>
      <c r="ETV301" s="579"/>
      <c r="ETW301" s="581"/>
      <c r="ETX301" s="163"/>
      <c r="ETY301" s="163"/>
      <c r="ETZ301" s="579"/>
      <c r="EUA301" s="581"/>
      <c r="EUB301" s="163"/>
      <c r="EUC301" s="163"/>
      <c r="EUD301" s="579"/>
      <c r="EUE301" s="581"/>
      <c r="EUF301" s="163"/>
      <c r="EUG301" s="163"/>
      <c r="EUH301" s="579"/>
      <c r="EUI301" s="581"/>
      <c r="EUJ301" s="163"/>
      <c r="EUK301" s="163"/>
      <c r="EUL301" s="579"/>
      <c r="EUM301" s="581"/>
      <c r="EUN301" s="163"/>
      <c r="EUO301" s="163"/>
      <c r="EUP301" s="579"/>
      <c r="EUQ301" s="581"/>
      <c r="EUR301" s="163"/>
      <c r="EUS301" s="163"/>
      <c r="EUT301" s="579"/>
      <c r="EUU301" s="581"/>
      <c r="EUV301" s="163"/>
      <c r="EUW301" s="163"/>
      <c r="EUX301" s="579"/>
      <c r="EUY301" s="581"/>
      <c r="EUZ301" s="163"/>
      <c r="EVA301" s="163"/>
      <c r="EVB301" s="579"/>
      <c r="EVC301" s="581"/>
      <c r="EVD301" s="163"/>
      <c r="EVE301" s="163"/>
      <c r="EVF301" s="579"/>
      <c r="EVG301" s="581"/>
      <c r="EVH301" s="163"/>
      <c r="EVI301" s="163"/>
      <c r="EVJ301" s="579"/>
      <c r="EVK301" s="581"/>
      <c r="EVL301" s="163"/>
      <c r="EVM301" s="163"/>
      <c r="EVN301" s="579"/>
      <c r="EVO301" s="581"/>
      <c r="EVP301" s="163"/>
      <c r="EVQ301" s="163"/>
      <c r="EVR301" s="579"/>
      <c r="EVS301" s="581"/>
      <c r="EVT301" s="163"/>
      <c r="EVU301" s="163"/>
      <c r="EVV301" s="579"/>
      <c r="EVW301" s="581"/>
      <c r="EVX301" s="163"/>
      <c r="EVY301" s="163"/>
      <c r="EVZ301" s="579"/>
      <c r="EWA301" s="581"/>
      <c r="EWB301" s="163"/>
      <c r="EWC301" s="163"/>
      <c r="EWD301" s="579"/>
      <c r="EWE301" s="581"/>
      <c r="EWF301" s="163"/>
      <c r="EWG301" s="163"/>
      <c r="EWH301" s="579"/>
      <c r="EWI301" s="581"/>
      <c r="EWJ301" s="163"/>
      <c r="EWK301" s="163"/>
      <c r="EWL301" s="579"/>
      <c r="EWM301" s="581"/>
      <c r="EWN301" s="163"/>
      <c r="EWO301" s="163"/>
      <c r="EWP301" s="579"/>
      <c r="EWQ301" s="581"/>
      <c r="EWR301" s="163"/>
      <c r="EWS301" s="163"/>
      <c r="EWT301" s="579"/>
      <c r="EWU301" s="581"/>
      <c r="EWV301" s="163"/>
      <c r="EWW301" s="163"/>
      <c r="EWX301" s="579"/>
      <c r="EWY301" s="581"/>
      <c r="EWZ301" s="163"/>
      <c r="EXA301" s="163"/>
      <c r="EXB301" s="579"/>
      <c r="EXC301" s="581"/>
      <c r="EXD301" s="163"/>
      <c r="EXE301" s="163"/>
      <c r="EXF301" s="579"/>
      <c r="EXG301" s="581"/>
      <c r="EXH301" s="163"/>
      <c r="EXI301" s="163"/>
      <c r="EXJ301" s="579"/>
      <c r="EXK301" s="581"/>
      <c r="EXL301" s="163"/>
      <c r="EXM301" s="163"/>
      <c r="EXN301" s="579"/>
      <c r="EXO301" s="581"/>
      <c r="EXP301" s="163"/>
      <c r="EXQ301" s="163"/>
      <c r="EXR301" s="579"/>
      <c r="EXS301" s="581"/>
      <c r="EXT301" s="163"/>
      <c r="EXU301" s="163"/>
      <c r="EXV301" s="579"/>
      <c r="EXW301" s="581"/>
      <c r="EXX301" s="163"/>
      <c r="EXY301" s="163"/>
      <c r="EXZ301" s="579"/>
      <c r="EYA301" s="581"/>
      <c r="EYB301" s="163"/>
      <c r="EYC301" s="163"/>
      <c r="EYD301" s="579"/>
      <c r="EYE301" s="581"/>
      <c r="EYF301" s="163"/>
      <c r="EYG301" s="163"/>
      <c r="EYH301" s="579"/>
      <c r="EYI301" s="581"/>
      <c r="EYJ301" s="163"/>
      <c r="EYK301" s="163"/>
      <c r="EYL301" s="579"/>
      <c r="EYM301" s="581"/>
      <c r="EYN301" s="163"/>
      <c r="EYO301" s="163"/>
      <c r="EYP301" s="579"/>
      <c r="EYQ301" s="581"/>
      <c r="EYR301" s="163"/>
      <c r="EYS301" s="163"/>
      <c r="EYT301" s="579"/>
      <c r="EYU301" s="581"/>
      <c r="EYV301" s="163"/>
      <c r="EYW301" s="163"/>
      <c r="EYX301" s="579"/>
      <c r="EYY301" s="581"/>
      <c r="EYZ301" s="163"/>
      <c r="EZA301" s="163"/>
      <c r="EZB301" s="579"/>
      <c r="EZC301" s="581"/>
      <c r="EZD301" s="163"/>
      <c r="EZE301" s="163"/>
      <c r="EZF301" s="579"/>
      <c r="EZG301" s="581"/>
      <c r="EZH301" s="163"/>
      <c r="EZI301" s="163"/>
      <c r="EZJ301" s="579"/>
      <c r="EZK301" s="581"/>
      <c r="EZL301" s="163"/>
      <c r="EZM301" s="163"/>
      <c r="EZN301" s="579"/>
      <c r="EZO301" s="581"/>
      <c r="EZP301" s="163"/>
      <c r="EZQ301" s="163"/>
      <c r="EZR301" s="579"/>
      <c r="EZS301" s="581"/>
      <c r="EZT301" s="163"/>
      <c r="EZU301" s="163"/>
      <c r="EZV301" s="579"/>
      <c r="EZW301" s="581"/>
      <c r="EZX301" s="163"/>
      <c r="EZY301" s="163"/>
      <c r="EZZ301" s="579"/>
      <c r="FAA301" s="581"/>
      <c r="FAB301" s="163"/>
      <c r="FAC301" s="163"/>
      <c r="FAD301" s="579"/>
      <c r="FAE301" s="581"/>
      <c r="FAF301" s="163"/>
      <c r="FAG301" s="163"/>
      <c r="FAH301" s="579"/>
      <c r="FAI301" s="581"/>
      <c r="FAJ301" s="163"/>
      <c r="FAK301" s="163"/>
      <c r="FAL301" s="579"/>
      <c r="FAM301" s="581"/>
      <c r="FAN301" s="163"/>
      <c r="FAO301" s="163"/>
      <c r="FAP301" s="579"/>
      <c r="FAQ301" s="581"/>
      <c r="FAR301" s="163"/>
      <c r="FAS301" s="163"/>
      <c r="FAT301" s="579"/>
      <c r="FAU301" s="581"/>
      <c r="FAV301" s="163"/>
      <c r="FAW301" s="163"/>
      <c r="FAX301" s="579"/>
      <c r="FAY301" s="581"/>
      <c r="FAZ301" s="163"/>
      <c r="FBA301" s="163"/>
      <c r="FBB301" s="579"/>
      <c r="FBC301" s="581"/>
      <c r="FBD301" s="163"/>
      <c r="FBE301" s="163"/>
      <c r="FBF301" s="579"/>
      <c r="FBG301" s="581"/>
      <c r="FBH301" s="163"/>
      <c r="FBI301" s="163"/>
      <c r="FBJ301" s="579"/>
      <c r="FBK301" s="581"/>
      <c r="FBL301" s="163"/>
      <c r="FBM301" s="163"/>
      <c r="FBN301" s="579"/>
      <c r="FBO301" s="581"/>
      <c r="FBP301" s="163"/>
      <c r="FBQ301" s="163"/>
      <c r="FBR301" s="579"/>
      <c r="FBS301" s="581"/>
      <c r="FBT301" s="163"/>
      <c r="FBU301" s="163"/>
      <c r="FBV301" s="579"/>
      <c r="FBW301" s="581"/>
      <c r="FBX301" s="163"/>
      <c r="FBY301" s="163"/>
      <c r="FBZ301" s="579"/>
      <c r="FCA301" s="581"/>
      <c r="FCB301" s="163"/>
      <c r="FCC301" s="163"/>
      <c r="FCD301" s="579"/>
      <c r="FCE301" s="581"/>
      <c r="FCF301" s="163"/>
      <c r="FCG301" s="163"/>
      <c r="FCH301" s="579"/>
      <c r="FCI301" s="581"/>
      <c r="FCJ301" s="163"/>
      <c r="FCK301" s="163"/>
      <c r="FCL301" s="579"/>
      <c r="FCM301" s="581"/>
      <c r="FCN301" s="163"/>
      <c r="FCO301" s="163"/>
      <c r="FCP301" s="579"/>
      <c r="FCQ301" s="581"/>
      <c r="FCR301" s="163"/>
      <c r="FCS301" s="163"/>
      <c r="FCT301" s="579"/>
      <c r="FCU301" s="581"/>
      <c r="FCV301" s="163"/>
      <c r="FCW301" s="163"/>
      <c r="FCX301" s="579"/>
      <c r="FCY301" s="581"/>
      <c r="FCZ301" s="163"/>
      <c r="FDA301" s="163"/>
      <c r="FDB301" s="579"/>
      <c r="FDC301" s="581"/>
      <c r="FDD301" s="163"/>
      <c r="FDE301" s="163"/>
      <c r="FDF301" s="579"/>
      <c r="FDG301" s="581"/>
      <c r="FDH301" s="163"/>
      <c r="FDI301" s="163"/>
      <c r="FDJ301" s="579"/>
      <c r="FDK301" s="581"/>
      <c r="FDL301" s="163"/>
      <c r="FDM301" s="163"/>
      <c r="FDN301" s="579"/>
      <c r="FDO301" s="581"/>
      <c r="FDP301" s="163"/>
      <c r="FDQ301" s="163"/>
      <c r="FDR301" s="579"/>
      <c r="FDS301" s="581"/>
      <c r="FDT301" s="163"/>
      <c r="FDU301" s="163"/>
      <c r="FDV301" s="579"/>
      <c r="FDW301" s="581"/>
      <c r="FDX301" s="163"/>
      <c r="FDY301" s="163"/>
      <c r="FDZ301" s="579"/>
      <c r="FEA301" s="581"/>
      <c r="FEB301" s="163"/>
      <c r="FEC301" s="163"/>
      <c r="FED301" s="579"/>
      <c r="FEE301" s="581"/>
      <c r="FEF301" s="163"/>
      <c r="FEG301" s="163"/>
      <c r="FEH301" s="579"/>
      <c r="FEI301" s="581"/>
      <c r="FEJ301" s="163"/>
      <c r="FEK301" s="163"/>
      <c r="FEL301" s="579"/>
      <c r="FEM301" s="581"/>
      <c r="FEN301" s="163"/>
      <c r="FEO301" s="163"/>
      <c r="FEP301" s="579"/>
      <c r="FEQ301" s="581"/>
      <c r="FER301" s="163"/>
      <c r="FES301" s="163"/>
      <c r="FET301" s="579"/>
      <c r="FEU301" s="581"/>
      <c r="FEV301" s="163"/>
      <c r="FEW301" s="163"/>
      <c r="FEX301" s="579"/>
      <c r="FEY301" s="581"/>
      <c r="FEZ301" s="163"/>
      <c r="FFA301" s="163"/>
      <c r="FFB301" s="579"/>
      <c r="FFC301" s="581"/>
      <c r="FFD301" s="163"/>
      <c r="FFE301" s="163"/>
      <c r="FFF301" s="579"/>
      <c r="FFG301" s="581"/>
      <c r="FFH301" s="163"/>
      <c r="FFI301" s="163"/>
      <c r="FFJ301" s="579"/>
      <c r="FFK301" s="581"/>
      <c r="FFL301" s="163"/>
      <c r="FFM301" s="163"/>
      <c r="FFN301" s="579"/>
      <c r="FFO301" s="581"/>
      <c r="FFP301" s="163"/>
      <c r="FFQ301" s="163"/>
      <c r="FFR301" s="579"/>
      <c r="FFS301" s="581"/>
      <c r="FFT301" s="163"/>
      <c r="FFU301" s="163"/>
      <c r="FFV301" s="579"/>
      <c r="FFW301" s="581"/>
      <c r="FFX301" s="163"/>
      <c r="FFY301" s="163"/>
      <c r="FFZ301" s="579"/>
      <c r="FGA301" s="581"/>
      <c r="FGB301" s="163"/>
      <c r="FGC301" s="163"/>
      <c r="FGD301" s="579"/>
      <c r="FGE301" s="581"/>
      <c r="FGF301" s="163"/>
      <c r="FGG301" s="163"/>
      <c r="FGH301" s="579"/>
      <c r="FGI301" s="581"/>
      <c r="FGJ301" s="163"/>
      <c r="FGK301" s="163"/>
      <c r="FGL301" s="579"/>
      <c r="FGM301" s="581"/>
      <c r="FGN301" s="163"/>
      <c r="FGO301" s="163"/>
      <c r="FGP301" s="579"/>
      <c r="FGQ301" s="581"/>
      <c r="FGR301" s="163"/>
      <c r="FGS301" s="163"/>
      <c r="FGT301" s="579"/>
      <c r="FGU301" s="581"/>
      <c r="FGV301" s="163"/>
      <c r="FGW301" s="163"/>
      <c r="FGX301" s="579"/>
      <c r="FGY301" s="581"/>
      <c r="FGZ301" s="163"/>
      <c r="FHA301" s="163"/>
      <c r="FHB301" s="579"/>
      <c r="FHC301" s="581"/>
      <c r="FHD301" s="163"/>
      <c r="FHE301" s="163"/>
      <c r="FHF301" s="579"/>
      <c r="FHG301" s="581"/>
      <c r="FHH301" s="163"/>
      <c r="FHI301" s="163"/>
      <c r="FHJ301" s="579"/>
      <c r="FHK301" s="581"/>
      <c r="FHL301" s="163"/>
      <c r="FHM301" s="163"/>
      <c r="FHN301" s="579"/>
      <c r="FHO301" s="581"/>
      <c r="FHP301" s="163"/>
      <c r="FHQ301" s="163"/>
      <c r="FHR301" s="579"/>
      <c r="FHS301" s="581"/>
      <c r="FHT301" s="163"/>
      <c r="FHU301" s="163"/>
      <c r="FHV301" s="579"/>
      <c r="FHW301" s="581"/>
      <c r="FHX301" s="163"/>
      <c r="FHY301" s="163"/>
      <c r="FHZ301" s="579"/>
      <c r="FIA301" s="581"/>
      <c r="FIB301" s="163"/>
      <c r="FIC301" s="163"/>
      <c r="FID301" s="579"/>
      <c r="FIE301" s="581"/>
      <c r="FIF301" s="163"/>
      <c r="FIG301" s="163"/>
      <c r="FIH301" s="579"/>
      <c r="FII301" s="581"/>
      <c r="FIJ301" s="163"/>
      <c r="FIK301" s="163"/>
      <c r="FIL301" s="579"/>
      <c r="FIM301" s="581"/>
      <c r="FIN301" s="163"/>
      <c r="FIO301" s="163"/>
      <c r="FIP301" s="579"/>
      <c r="FIQ301" s="581"/>
      <c r="FIR301" s="163"/>
      <c r="FIS301" s="163"/>
      <c r="FIT301" s="579"/>
      <c r="FIU301" s="581"/>
      <c r="FIV301" s="163"/>
      <c r="FIW301" s="163"/>
      <c r="FIX301" s="579"/>
      <c r="FIY301" s="581"/>
      <c r="FIZ301" s="163"/>
      <c r="FJA301" s="163"/>
      <c r="FJB301" s="579"/>
      <c r="FJC301" s="581"/>
      <c r="FJD301" s="163"/>
      <c r="FJE301" s="163"/>
      <c r="FJF301" s="579"/>
      <c r="FJG301" s="581"/>
      <c r="FJH301" s="163"/>
      <c r="FJI301" s="163"/>
      <c r="FJJ301" s="579"/>
      <c r="FJK301" s="581"/>
      <c r="FJL301" s="163"/>
      <c r="FJM301" s="163"/>
      <c r="FJN301" s="579"/>
      <c r="FJO301" s="581"/>
      <c r="FJP301" s="163"/>
      <c r="FJQ301" s="163"/>
      <c r="FJR301" s="579"/>
      <c r="FJS301" s="581"/>
      <c r="FJT301" s="163"/>
      <c r="FJU301" s="163"/>
      <c r="FJV301" s="579"/>
      <c r="FJW301" s="581"/>
      <c r="FJX301" s="163"/>
      <c r="FJY301" s="163"/>
      <c r="FJZ301" s="579"/>
      <c r="FKA301" s="581"/>
      <c r="FKB301" s="163"/>
      <c r="FKC301" s="163"/>
      <c r="FKD301" s="579"/>
      <c r="FKE301" s="581"/>
      <c r="FKF301" s="163"/>
      <c r="FKG301" s="163"/>
      <c r="FKH301" s="579"/>
      <c r="FKI301" s="581"/>
      <c r="FKJ301" s="163"/>
      <c r="FKK301" s="163"/>
      <c r="FKL301" s="579"/>
      <c r="FKM301" s="581"/>
      <c r="FKN301" s="163"/>
      <c r="FKO301" s="163"/>
      <c r="FKP301" s="579"/>
      <c r="FKQ301" s="581"/>
      <c r="FKR301" s="163"/>
      <c r="FKS301" s="163"/>
      <c r="FKT301" s="579"/>
      <c r="FKU301" s="581"/>
      <c r="FKV301" s="163"/>
      <c r="FKW301" s="163"/>
      <c r="FKX301" s="579"/>
      <c r="FKY301" s="581"/>
      <c r="FKZ301" s="163"/>
      <c r="FLA301" s="163"/>
      <c r="FLB301" s="579"/>
      <c r="FLC301" s="581"/>
      <c r="FLD301" s="163"/>
      <c r="FLE301" s="163"/>
      <c r="FLF301" s="579"/>
      <c r="FLG301" s="581"/>
      <c r="FLH301" s="163"/>
      <c r="FLI301" s="163"/>
      <c r="FLJ301" s="579"/>
      <c r="FLK301" s="581"/>
      <c r="FLL301" s="163"/>
      <c r="FLM301" s="163"/>
      <c r="FLN301" s="579"/>
      <c r="FLO301" s="581"/>
      <c r="FLP301" s="163"/>
      <c r="FLQ301" s="163"/>
      <c r="FLR301" s="579"/>
      <c r="FLS301" s="581"/>
      <c r="FLT301" s="163"/>
      <c r="FLU301" s="163"/>
      <c r="FLV301" s="579"/>
      <c r="FLW301" s="581"/>
      <c r="FLX301" s="163"/>
      <c r="FLY301" s="163"/>
      <c r="FLZ301" s="579"/>
      <c r="FMA301" s="581"/>
      <c r="FMB301" s="163"/>
      <c r="FMC301" s="163"/>
      <c r="FMD301" s="579"/>
      <c r="FME301" s="581"/>
      <c r="FMF301" s="163"/>
      <c r="FMG301" s="163"/>
      <c r="FMH301" s="579"/>
      <c r="FMI301" s="581"/>
      <c r="FMJ301" s="163"/>
      <c r="FMK301" s="163"/>
      <c r="FML301" s="579"/>
      <c r="FMM301" s="581"/>
      <c r="FMN301" s="163"/>
      <c r="FMO301" s="163"/>
      <c r="FMP301" s="579"/>
      <c r="FMQ301" s="581"/>
      <c r="FMR301" s="163"/>
      <c r="FMS301" s="163"/>
      <c r="FMT301" s="579"/>
      <c r="FMU301" s="581"/>
      <c r="FMV301" s="163"/>
      <c r="FMW301" s="163"/>
      <c r="FMX301" s="579"/>
      <c r="FMY301" s="581"/>
      <c r="FMZ301" s="163"/>
      <c r="FNA301" s="163"/>
      <c r="FNB301" s="579"/>
      <c r="FNC301" s="581"/>
      <c r="FND301" s="163"/>
      <c r="FNE301" s="163"/>
      <c r="FNF301" s="579"/>
      <c r="FNG301" s="581"/>
      <c r="FNH301" s="163"/>
      <c r="FNI301" s="163"/>
      <c r="FNJ301" s="579"/>
      <c r="FNK301" s="581"/>
      <c r="FNL301" s="163"/>
      <c r="FNM301" s="163"/>
      <c r="FNN301" s="579"/>
      <c r="FNO301" s="581"/>
      <c r="FNP301" s="163"/>
      <c r="FNQ301" s="163"/>
      <c r="FNR301" s="579"/>
      <c r="FNS301" s="581"/>
      <c r="FNT301" s="163"/>
      <c r="FNU301" s="163"/>
      <c r="FNV301" s="579"/>
      <c r="FNW301" s="581"/>
      <c r="FNX301" s="163"/>
      <c r="FNY301" s="163"/>
      <c r="FNZ301" s="579"/>
      <c r="FOA301" s="581"/>
      <c r="FOB301" s="163"/>
      <c r="FOC301" s="163"/>
      <c r="FOD301" s="579"/>
      <c r="FOE301" s="581"/>
      <c r="FOF301" s="163"/>
      <c r="FOG301" s="163"/>
      <c r="FOH301" s="579"/>
      <c r="FOI301" s="581"/>
      <c r="FOJ301" s="163"/>
      <c r="FOK301" s="163"/>
      <c r="FOL301" s="579"/>
      <c r="FOM301" s="581"/>
      <c r="FON301" s="163"/>
      <c r="FOO301" s="163"/>
      <c r="FOP301" s="579"/>
      <c r="FOQ301" s="581"/>
      <c r="FOR301" s="163"/>
      <c r="FOS301" s="163"/>
      <c r="FOT301" s="579"/>
      <c r="FOU301" s="581"/>
      <c r="FOV301" s="163"/>
      <c r="FOW301" s="163"/>
      <c r="FOX301" s="579"/>
      <c r="FOY301" s="581"/>
      <c r="FOZ301" s="163"/>
      <c r="FPA301" s="163"/>
      <c r="FPB301" s="579"/>
      <c r="FPC301" s="581"/>
      <c r="FPD301" s="163"/>
      <c r="FPE301" s="163"/>
      <c r="FPF301" s="579"/>
      <c r="FPG301" s="581"/>
      <c r="FPH301" s="163"/>
      <c r="FPI301" s="163"/>
      <c r="FPJ301" s="579"/>
      <c r="FPK301" s="581"/>
      <c r="FPL301" s="163"/>
      <c r="FPM301" s="163"/>
      <c r="FPN301" s="579"/>
      <c r="FPO301" s="581"/>
      <c r="FPP301" s="163"/>
      <c r="FPQ301" s="163"/>
      <c r="FPR301" s="579"/>
      <c r="FPS301" s="581"/>
      <c r="FPT301" s="163"/>
      <c r="FPU301" s="163"/>
      <c r="FPV301" s="579"/>
      <c r="FPW301" s="581"/>
      <c r="FPX301" s="163"/>
      <c r="FPY301" s="163"/>
      <c r="FPZ301" s="579"/>
      <c r="FQA301" s="581"/>
      <c r="FQB301" s="163"/>
      <c r="FQC301" s="163"/>
      <c r="FQD301" s="579"/>
      <c r="FQE301" s="581"/>
      <c r="FQF301" s="163"/>
      <c r="FQG301" s="163"/>
      <c r="FQH301" s="579"/>
      <c r="FQI301" s="581"/>
      <c r="FQJ301" s="163"/>
      <c r="FQK301" s="163"/>
      <c r="FQL301" s="579"/>
      <c r="FQM301" s="581"/>
      <c r="FQN301" s="163"/>
      <c r="FQO301" s="163"/>
      <c r="FQP301" s="579"/>
      <c r="FQQ301" s="581"/>
      <c r="FQR301" s="163"/>
      <c r="FQS301" s="163"/>
      <c r="FQT301" s="579"/>
      <c r="FQU301" s="581"/>
      <c r="FQV301" s="163"/>
      <c r="FQW301" s="163"/>
      <c r="FQX301" s="579"/>
      <c r="FQY301" s="581"/>
      <c r="FQZ301" s="163"/>
      <c r="FRA301" s="163"/>
      <c r="FRB301" s="579"/>
      <c r="FRC301" s="581"/>
      <c r="FRD301" s="163"/>
      <c r="FRE301" s="163"/>
      <c r="FRF301" s="579"/>
      <c r="FRG301" s="581"/>
      <c r="FRH301" s="163"/>
      <c r="FRI301" s="163"/>
      <c r="FRJ301" s="579"/>
      <c r="FRK301" s="581"/>
      <c r="FRL301" s="163"/>
      <c r="FRM301" s="163"/>
      <c r="FRN301" s="579"/>
      <c r="FRO301" s="581"/>
      <c r="FRP301" s="163"/>
      <c r="FRQ301" s="163"/>
      <c r="FRR301" s="579"/>
      <c r="FRS301" s="581"/>
      <c r="FRT301" s="163"/>
      <c r="FRU301" s="163"/>
      <c r="FRV301" s="579"/>
      <c r="FRW301" s="581"/>
      <c r="FRX301" s="163"/>
      <c r="FRY301" s="163"/>
      <c r="FRZ301" s="579"/>
      <c r="FSA301" s="581"/>
      <c r="FSB301" s="163"/>
      <c r="FSC301" s="163"/>
      <c r="FSD301" s="579"/>
      <c r="FSE301" s="581"/>
      <c r="FSF301" s="163"/>
      <c r="FSG301" s="163"/>
      <c r="FSH301" s="579"/>
      <c r="FSI301" s="581"/>
      <c r="FSJ301" s="163"/>
      <c r="FSK301" s="163"/>
      <c r="FSL301" s="579"/>
      <c r="FSM301" s="581"/>
      <c r="FSN301" s="163"/>
      <c r="FSO301" s="163"/>
      <c r="FSP301" s="579"/>
      <c r="FSQ301" s="581"/>
      <c r="FSR301" s="163"/>
      <c r="FSS301" s="163"/>
      <c r="FST301" s="579"/>
      <c r="FSU301" s="581"/>
      <c r="FSV301" s="163"/>
      <c r="FSW301" s="163"/>
      <c r="FSX301" s="579"/>
      <c r="FSY301" s="581"/>
      <c r="FSZ301" s="163"/>
      <c r="FTA301" s="163"/>
      <c r="FTB301" s="579"/>
      <c r="FTC301" s="581"/>
      <c r="FTD301" s="163"/>
      <c r="FTE301" s="163"/>
      <c r="FTF301" s="579"/>
      <c r="FTG301" s="581"/>
      <c r="FTH301" s="163"/>
      <c r="FTI301" s="163"/>
      <c r="FTJ301" s="579"/>
      <c r="FTK301" s="581"/>
      <c r="FTL301" s="163"/>
      <c r="FTM301" s="163"/>
      <c r="FTN301" s="579"/>
      <c r="FTO301" s="581"/>
      <c r="FTP301" s="163"/>
      <c r="FTQ301" s="163"/>
      <c r="FTR301" s="579"/>
      <c r="FTS301" s="581"/>
      <c r="FTT301" s="163"/>
      <c r="FTU301" s="163"/>
      <c r="FTV301" s="579"/>
      <c r="FTW301" s="581"/>
      <c r="FTX301" s="163"/>
      <c r="FTY301" s="163"/>
      <c r="FTZ301" s="579"/>
      <c r="FUA301" s="581"/>
      <c r="FUB301" s="163"/>
      <c r="FUC301" s="163"/>
      <c r="FUD301" s="579"/>
      <c r="FUE301" s="581"/>
      <c r="FUF301" s="163"/>
      <c r="FUG301" s="163"/>
      <c r="FUH301" s="579"/>
      <c r="FUI301" s="581"/>
      <c r="FUJ301" s="163"/>
      <c r="FUK301" s="163"/>
      <c r="FUL301" s="579"/>
      <c r="FUM301" s="581"/>
      <c r="FUN301" s="163"/>
      <c r="FUO301" s="163"/>
      <c r="FUP301" s="579"/>
      <c r="FUQ301" s="581"/>
      <c r="FUR301" s="163"/>
      <c r="FUS301" s="163"/>
      <c r="FUT301" s="579"/>
      <c r="FUU301" s="581"/>
      <c r="FUV301" s="163"/>
      <c r="FUW301" s="163"/>
      <c r="FUX301" s="579"/>
      <c r="FUY301" s="581"/>
      <c r="FUZ301" s="163"/>
      <c r="FVA301" s="163"/>
      <c r="FVB301" s="579"/>
      <c r="FVC301" s="581"/>
      <c r="FVD301" s="163"/>
      <c r="FVE301" s="163"/>
      <c r="FVF301" s="579"/>
      <c r="FVG301" s="581"/>
      <c r="FVH301" s="163"/>
      <c r="FVI301" s="163"/>
      <c r="FVJ301" s="579"/>
      <c r="FVK301" s="581"/>
      <c r="FVL301" s="163"/>
      <c r="FVM301" s="163"/>
      <c r="FVN301" s="579"/>
      <c r="FVO301" s="581"/>
      <c r="FVP301" s="163"/>
      <c r="FVQ301" s="163"/>
      <c r="FVR301" s="579"/>
      <c r="FVS301" s="581"/>
      <c r="FVT301" s="163"/>
      <c r="FVU301" s="163"/>
      <c r="FVV301" s="579"/>
      <c r="FVW301" s="581"/>
      <c r="FVX301" s="163"/>
      <c r="FVY301" s="163"/>
      <c r="FVZ301" s="579"/>
      <c r="FWA301" s="581"/>
      <c r="FWB301" s="163"/>
      <c r="FWC301" s="163"/>
      <c r="FWD301" s="579"/>
      <c r="FWE301" s="581"/>
      <c r="FWF301" s="163"/>
      <c r="FWG301" s="163"/>
      <c r="FWH301" s="579"/>
      <c r="FWI301" s="581"/>
      <c r="FWJ301" s="163"/>
      <c r="FWK301" s="163"/>
      <c r="FWL301" s="579"/>
      <c r="FWM301" s="581"/>
      <c r="FWN301" s="163"/>
      <c r="FWO301" s="163"/>
      <c r="FWP301" s="579"/>
      <c r="FWQ301" s="581"/>
      <c r="FWR301" s="163"/>
      <c r="FWS301" s="163"/>
      <c r="FWT301" s="579"/>
      <c r="FWU301" s="581"/>
      <c r="FWV301" s="163"/>
      <c r="FWW301" s="163"/>
      <c r="FWX301" s="579"/>
      <c r="FWY301" s="581"/>
      <c r="FWZ301" s="163"/>
      <c r="FXA301" s="163"/>
      <c r="FXB301" s="579"/>
      <c r="FXC301" s="581"/>
      <c r="FXD301" s="163"/>
      <c r="FXE301" s="163"/>
      <c r="FXF301" s="579"/>
      <c r="FXG301" s="581"/>
      <c r="FXH301" s="163"/>
      <c r="FXI301" s="163"/>
      <c r="FXJ301" s="579"/>
      <c r="FXK301" s="581"/>
      <c r="FXL301" s="163"/>
      <c r="FXM301" s="163"/>
      <c r="FXN301" s="579"/>
      <c r="FXO301" s="581"/>
      <c r="FXP301" s="163"/>
      <c r="FXQ301" s="163"/>
      <c r="FXR301" s="579"/>
      <c r="FXS301" s="581"/>
      <c r="FXT301" s="163"/>
      <c r="FXU301" s="163"/>
      <c r="FXV301" s="579"/>
      <c r="FXW301" s="581"/>
      <c r="FXX301" s="163"/>
      <c r="FXY301" s="163"/>
      <c r="FXZ301" s="579"/>
      <c r="FYA301" s="581"/>
      <c r="FYB301" s="163"/>
      <c r="FYC301" s="163"/>
      <c r="FYD301" s="579"/>
      <c r="FYE301" s="581"/>
      <c r="FYF301" s="163"/>
      <c r="FYG301" s="163"/>
      <c r="FYH301" s="579"/>
      <c r="FYI301" s="581"/>
      <c r="FYJ301" s="163"/>
      <c r="FYK301" s="163"/>
      <c r="FYL301" s="579"/>
      <c r="FYM301" s="581"/>
      <c r="FYN301" s="163"/>
      <c r="FYO301" s="163"/>
      <c r="FYP301" s="579"/>
      <c r="FYQ301" s="581"/>
      <c r="FYR301" s="163"/>
      <c r="FYS301" s="163"/>
      <c r="FYT301" s="579"/>
      <c r="FYU301" s="581"/>
      <c r="FYV301" s="163"/>
      <c r="FYW301" s="163"/>
      <c r="FYX301" s="579"/>
      <c r="FYY301" s="581"/>
      <c r="FYZ301" s="163"/>
      <c r="FZA301" s="163"/>
      <c r="FZB301" s="579"/>
      <c r="FZC301" s="581"/>
      <c r="FZD301" s="163"/>
      <c r="FZE301" s="163"/>
      <c r="FZF301" s="579"/>
      <c r="FZG301" s="581"/>
      <c r="FZH301" s="163"/>
      <c r="FZI301" s="163"/>
      <c r="FZJ301" s="579"/>
      <c r="FZK301" s="581"/>
      <c r="FZL301" s="163"/>
      <c r="FZM301" s="163"/>
      <c r="FZN301" s="579"/>
      <c r="FZO301" s="581"/>
      <c r="FZP301" s="163"/>
      <c r="FZQ301" s="163"/>
      <c r="FZR301" s="579"/>
      <c r="FZS301" s="581"/>
      <c r="FZT301" s="163"/>
      <c r="FZU301" s="163"/>
      <c r="FZV301" s="579"/>
      <c r="FZW301" s="581"/>
      <c r="FZX301" s="163"/>
      <c r="FZY301" s="163"/>
      <c r="FZZ301" s="579"/>
      <c r="GAA301" s="581"/>
      <c r="GAB301" s="163"/>
      <c r="GAC301" s="163"/>
      <c r="GAD301" s="579"/>
      <c r="GAE301" s="581"/>
      <c r="GAF301" s="163"/>
      <c r="GAG301" s="163"/>
      <c r="GAH301" s="579"/>
      <c r="GAI301" s="581"/>
      <c r="GAJ301" s="163"/>
      <c r="GAK301" s="163"/>
      <c r="GAL301" s="579"/>
      <c r="GAM301" s="581"/>
      <c r="GAN301" s="163"/>
      <c r="GAO301" s="163"/>
      <c r="GAP301" s="579"/>
      <c r="GAQ301" s="581"/>
      <c r="GAR301" s="163"/>
      <c r="GAS301" s="163"/>
      <c r="GAT301" s="579"/>
      <c r="GAU301" s="581"/>
      <c r="GAV301" s="163"/>
      <c r="GAW301" s="163"/>
      <c r="GAX301" s="579"/>
      <c r="GAY301" s="581"/>
      <c r="GAZ301" s="163"/>
      <c r="GBA301" s="163"/>
      <c r="GBB301" s="579"/>
      <c r="GBC301" s="581"/>
      <c r="GBD301" s="163"/>
      <c r="GBE301" s="163"/>
      <c r="GBF301" s="579"/>
      <c r="GBG301" s="581"/>
      <c r="GBH301" s="163"/>
      <c r="GBI301" s="163"/>
      <c r="GBJ301" s="579"/>
      <c r="GBK301" s="581"/>
      <c r="GBL301" s="163"/>
      <c r="GBM301" s="163"/>
      <c r="GBN301" s="579"/>
      <c r="GBO301" s="581"/>
      <c r="GBP301" s="163"/>
      <c r="GBQ301" s="163"/>
      <c r="GBR301" s="579"/>
      <c r="GBS301" s="581"/>
      <c r="GBT301" s="163"/>
      <c r="GBU301" s="163"/>
      <c r="GBV301" s="579"/>
      <c r="GBW301" s="581"/>
      <c r="GBX301" s="163"/>
      <c r="GBY301" s="163"/>
      <c r="GBZ301" s="579"/>
      <c r="GCA301" s="581"/>
      <c r="GCB301" s="163"/>
      <c r="GCC301" s="163"/>
      <c r="GCD301" s="579"/>
      <c r="GCE301" s="581"/>
      <c r="GCF301" s="163"/>
      <c r="GCG301" s="163"/>
      <c r="GCH301" s="579"/>
      <c r="GCI301" s="581"/>
      <c r="GCJ301" s="163"/>
      <c r="GCK301" s="163"/>
      <c r="GCL301" s="579"/>
      <c r="GCM301" s="581"/>
      <c r="GCN301" s="163"/>
      <c r="GCO301" s="163"/>
      <c r="GCP301" s="579"/>
      <c r="GCQ301" s="581"/>
      <c r="GCR301" s="163"/>
      <c r="GCS301" s="163"/>
      <c r="GCT301" s="579"/>
      <c r="GCU301" s="581"/>
      <c r="GCV301" s="163"/>
      <c r="GCW301" s="163"/>
      <c r="GCX301" s="579"/>
      <c r="GCY301" s="581"/>
      <c r="GCZ301" s="163"/>
      <c r="GDA301" s="163"/>
      <c r="GDB301" s="579"/>
      <c r="GDC301" s="581"/>
      <c r="GDD301" s="163"/>
      <c r="GDE301" s="163"/>
      <c r="GDF301" s="579"/>
      <c r="GDG301" s="581"/>
      <c r="GDH301" s="163"/>
      <c r="GDI301" s="163"/>
      <c r="GDJ301" s="579"/>
      <c r="GDK301" s="581"/>
      <c r="GDL301" s="163"/>
      <c r="GDM301" s="163"/>
      <c r="GDN301" s="579"/>
      <c r="GDO301" s="581"/>
      <c r="GDP301" s="163"/>
      <c r="GDQ301" s="163"/>
      <c r="GDR301" s="579"/>
      <c r="GDS301" s="581"/>
      <c r="GDT301" s="163"/>
      <c r="GDU301" s="163"/>
      <c r="GDV301" s="579"/>
      <c r="GDW301" s="581"/>
      <c r="GDX301" s="163"/>
      <c r="GDY301" s="163"/>
      <c r="GDZ301" s="579"/>
      <c r="GEA301" s="581"/>
      <c r="GEB301" s="163"/>
      <c r="GEC301" s="163"/>
      <c r="GED301" s="579"/>
      <c r="GEE301" s="581"/>
      <c r="GEF301" s="163"/>
      <c r="GEG301" s="163"/>
      <c r="GEH301" s="579"/>
      <c r="GEI301" s="581"/>
      <c r="GEJ301" s="163"/>
      <c r="GEK301" s="163"/>
      <c r="GEL301" s="579"/>
      <c r="GEM301" s="581"/>
      <c r="GEN301" s="163"/>
      <c r="GEO301" s="163"/>
      <c r="GEP301" s="579"/>
      <c r="GEQ301" s="581"/>
      <c r="GER301" s="163"/>
      <c r="GES301" s="163"/>
      <c r="GET301" s="579"/>
      <c r="GEU301" s="581"/>
      <c r="GEV301" s="163"/>
      <c r="GEW301" s="163"/>
      <c r="GEX301" s="579"/>
      <c r="GEY301" s="581"/>
      <c r="GEZ301" s="163"/>
      <c r="GFA301" s="163"/>
      <c r="GFB301" s="579"/>
      <c r="GFC301" s="581"/>
      <c r="GFD301" s="163"/>
      <c r="GFE301" s="163"/>
      <c r="GFF301" s="579"/>
      <c r="GFG301" s="581"/>
      <c r="GFH301" s="163"/>
      <c r="GFI301" s="163"/>
      <c r="GFJ301" s="579"/>
      <c r="GFK301" s="581"/>
      <c r="GFL301" s="163"/>
      <c r="GFM301" s="163"/>
      <c r="GFN301" s="579"/>
      <c r="GFO301" s="581"/>
      <c r="GFP301" s="163"/>
      <c r="GFQ301" s="163"/>
      <c r="GFR301" s="579"/>
      <c r="GFS301" s="581"/>
      <c r="GFT301" s="163"/>
      <c r="GFU301" s="163"/>
      <c r="GFV301" s="579"/>
      <c r="GFW301" s="581"/>
      <c r="GFX301" s="163"/>
      <c r="GFY301" s="163"/>
      <c r="GFZ301" s="579"/>
      <c r="GGA301" s="581"/>
      <c r="GGB301" s="163"/>
      <c r="GGC301" s="163"/>
      <c r="GGD301" s="579"/>
      <c r="GGE301" s="581"/>
      <c r="GGF301" s="163"/>
      <c r="GGG301" s="163"/>
      <c r="GGH301" s="579"/>
      <c r="GGI301" s="581"/>
      <c r="GGJ301" s="163"/>
      <c r="GGK301" s="163"/>
      <c r="GGL301" s="579"/>
      <c r="GGM301" s="581"/>
      <c r="GGN301" s="163"/>
      <c r="GGO301" s="163"/>
      <c r="GGP301" s="579"/>
      <c r="GGQ301" s="581"/>
      <c r="GGR301" s="163"/>
      <c r="GGS301" s="163"/>
      <c r="GGT301" s="579"/>
      <c r="GGU301" s="581"/>
      <c r="GGV301" s="163"/>
      <c r="GGW301" s="163"/>
      <c r="GGX301" s="579"/>
      <c r="GGY301" s="581"/>
      <c r="GGZ301" s="163"/>
      <c r="GHA301" s="163"/>
      <c r="GHB301" s="579"/>
      <c r="GHC301" s="581"/>
      <c r="GHD301" s="163"/>
      <c r="GHE301" s="163"/>
      <c r="GHF301" s="579"/>
      <c r="GHG301" s="581"/>
      <c r="GHH301" s="163"/>
      <c r="GHI301" s="163"/>
      <c r="GHJ301" s="579"/>
      <c r="GHK301" s="581"/>
      <c r="GHL301" s="163"/>
      <c r="GHM301" s="163"/>
      <c r="GHN301" s="579"/>
      <c r="GHO301" s="581"/>
      <c r="GHP301" s="163"/>
      <c r="GHQ301" s="163"/>
      <c r="GHR301" s="579"/>
      <c r="GHS301" s="581"/>
      <c r="GHT301" s="163"/>
      <c r="GHU301" s="163"/>
      <c r="GHV301" s="579"/>
      <c r="GHW301" s="581"/>
      <c r="GHX301" s="163"/>
      <c r="GHY301" s="163"/>
      <c r="GHZ301" s="579"/>
      <c r="GIA301" s="581"/>
      <c r="GIB301" s="163"/>
      <c r="GIC301" s="163"/>
      <c r="GID301" s="579"/>
      <c r="GIE301" s="581"/>
      <c r="GIF301" s="163"/>
      <c r="GIG301" s="163"/>
      <c r="GIH301" s="579"/>
      <c r="GII301" s="581"/>
      <c r="GIJ301" s="163"/>
      <c r="GIK301" s="163"/>
      <c r="GIL301" s="579"/>
      <c r="GIM301" s="581"/>
      <c r="GIN301" s="163"/>
      <c r="GIO301" s="163"/>
      <c r="GIP301" s="579"/>
      <c r="GIQ301" s="581"/>
      <c r="GIR301" s="163"/>
      <c r="GIS301" s="163"/>
      <c r="GIT301" s="579"/>
      <c r="GIU301" s="581"/>
      <c r="GIV301" s="163"/>
      <c r="GIW301" s="163"/>
      <c r="GIX301" s="579"/>
      <c r="GIY301" s="581"/>
      <c r="GIZ301" s="163"/>
      <c r="GJA301" s="163"/>
      <c r="GJB301" s="579"/>
      <c r="GJC301" s="581"/>
      <c r="GJD301" s="163"/>
      <c r="GJE301" s="163"/>
      <c r="GJF301" s="579"/>
      <c r="GJG301" s="581"/>
      <c r="GJH301" s="163"/>
      <c r="GJI301" s="163"/>
      <c r="GJJ301" s="579"/>
      <c r="GJK301" s="581"/>
      <c r="GJL301" s="163"/>
      <c r="GJM301" s="163"/>
      <c r="GJN301" s="579"/>
      <c r="GJO301" s="581"/>
      <c r="GJP301" s="163"/>
      <c r="GJQ301" s="163"/>
      <c r="GJR301" s="579"/>
      <c r="GJS301" s="581"/>
      <c r="GJT301" s="163"/>
      <c r="GJU301" s="163"/>
      <c r="GJV301" s="579"/>
      <c r="GJW301" s="581"/>
      <c r="GJX301" s="163"/>
      <c r="GJY301" s="163"/>
      <c r="GJZ301" s="579"/>
      <c r="GKA301" s="581"/>
      <c r="GKB301" s="163"/>
      <c r="GKC301" s="163"/>
      <c r="GKD301" s="579"/>
      <c r="GKE301" s="581"/>
      <c r="GKF301" s="163"/>
      <c r="GKG301" s="163"/>
      <c r="GKH301" s="579"/>
      <c r="GKI301" s="581"/>
      <c r="GKJ301" s="163"/>
      <c r="GKK301" s="163"/>
      <c r="GKL301" s="579"/>
      <c r="GKM301" s="581"/>
      <c r="GKN301" s="163"/>
      <c r="GKO301" s="163"/>
      <c r="GKP301" s="579"/>
      <c r="GKQ301" s="581"/>
      <c r="GKR301" s="163"/>
      <c r="GKS301" s="163"/>
      <c r="GKT301" s="579"/>
      <c r="GKU301" s="581"/>
      <c r="GKV301" s="163"/>
      <c r="GKW301" s="163"/>
      <c r="GKX301" s="579"/>
      <c r="GKY301" s="581"/>
      <c r="GKZ301" s="163"/>
      <c r="GLA301" s="163"/>
      <c r="GLB301" s="579"/>
      <c r="GLC301" s="581"/>
      <c r="GLD301" s="163"/>
      <c r="GLE301" s="163"/>
      <c r="GLF301" s="579"/>
      <c r="GLG301" s="581"/>
      <c r="GLH301" s="163"/>
      <c r="GLI301" s="163"/>
      <c r="GLJ301" s="579"/>
      <c r="GLK301" s="581"/>
      <c r="GLL301" s="163"/>
      <c r="GLM301" s="163"/>
      <c r="GLN301" s="579"/>
      <c r="GLO301" s="581"/>
      <c r="GLP301" s="163"/>
      <c r="GLQ301" s="163"/>
      <c r="GLR301" s="579"/>
      <c r="GLS301" s="581"/>
      <c r="GLT301" s="163"/>
      <c r="GLU301" s="163"/>
      <c r="GLV301" s="579"/>
      <c r="GLW301" s="581"/>
      <c r="GLX301" s="163"/>
      <c r="GLY301" s="163"/>
      <c r="GLZ301" s="579"/>
      <c r="GMA301" s="581"/>
      <c r="GMB301" s="163"/>
      <c r="GMC301" s="163"/>
      <c r="GMD301" s="579"/>
      <c r="GME301" s="581"/>
      <c r="GMF301" s="163"/>
      <c r="GMG301" s="163"/>
      <c r="GMH301" s="579"/>
      <c r="GMI301" s="581"/>
      <c r="GMJ301" s="163"/>
      <c r="GMK301" s="163"/>
      <c r="GML301" s="579"/>
      <c r="GMM301" s="581"/>
      <c r="GMN301" s="163"/>
      <c r="GMO301" s="163"/>
      <c r="GMP301" s="579"/>
      <c r="GMQ301" s="581"/>
      <c r="GMR301" s="163"/>
      <c r="GMS301" s="163"/>
      <c r="GMT301" s="579"/>
      <c r="GMU301" s="581"/>
      <c r="GMV301" s="163"/>
      <c r="GMW301" s="163"/>
      <c r="GMX301" s="579"/>
      <c r="GMY301" s="581"/>
      <c r="GMZ301" s="163"/>
      <c r="GNA301" s="163"/>
      <c r="GNB301" s="579"/>
      <c r="GNC301" s="581"/>
      <c r="GND301" s="163"/>
      <c r="GNE301" s="163"/>
      <c r="GNF301" s="579"/>
      <c r="GNG301" s="581"/>
      <c r="GNH301" s="163"/>
      <c r="GNI301" s="163"/>
      <c r="GNJ301" s="579"/>
      <c r="GNK301" s="581"/>
      <c r="GNL301" s="163"/>
      <c r="GNM301" s="163"/>
      <c r="GNN301" s="579"/>
      <c r="GNO301" s="581"/>
      <c r="GNP301" s="163"/>
      <c r="GNQ301" s="163"/>
      <c r="GNR301" s="579"/>
      <c r="GNS301" s="581"/>
      <c r="GNT301" s="163"/>
      <c r="GNU301" s="163"/>
      <c r="GNV301" s="579"/>
      <c r="GNW301" s="581"/>
      <c r="GNX301" s="163"/>
      <c r="GNY301" s="163"/>
      <c r="GNZ301" s="579"/>
      <c r="GOA301" s="581"/>
      <c r="GOB301" s="163"/>
      <c r="GOC301" s="163"/>
      <c r="GOD301" s="579"/>
      <c r="GOE301" s="581"/>
      <c r="GOF301" s="163"/>
      <c r="GOG301" s="163"/>
      <c r="GOH301" s="579"/>
      <c r="GOI301" s="581"/>
      <c r="GOJ301" s="163"/>
      <c r="GOK301" s="163"/>
      <c r="GOL301" s="579"/>
      <c r="GOM301" s="581"/>
      <c r="GON301" s="163"/>
      <c r="GOO301" s="163"/>
      <c r="GOP301" s="579"/>
      <c r="GOQ301" s="581"/>
      <c r="GOR301" s="163"/>
      <c r="GOS301" s="163"/>
      <c r="GOT301" s="579"/>
      <c r="GOU301" s="581"/>
      <c r="GOV301" s="163"/>
      <c r="GOW301" s="163"/>
      <c r="GOX301" s="579"/>
      <c r="GOY301" s="581"/>
      <c r="GOZ301" s="163"/>
      <c r="GPA301" s="163"/>
      <c r="GPB301" s="579"/>
      <c r="GPC301" s="581"/>
      <c r="GPD301" s="163"/>
      <c r="GPE301" s="163"/>
      <c r="GPF301" s="579"/>
      <c r="GPG301" s="581"/>
      <c r="GPH301" s="163"/>
      <c r="GPI301" s="163"/>
      <c r="GPJ301" s="579"/>
      <c r="GPK301" s="581"/>
      <c r="GPL301" s="163"/>
      <c r="GPM301" s="163"/>
      <c r="GPN301" s="579"/>
      <c r="GPO301" s="581"/>
      <c r="GPP301" s="163"/>
      <c r="GPQ301" s="163"/>
      <c r="GPR301" s="579"/>
      <c r="GPS301" s="581"/>
      <c r="GPT301" s="163"/>
      <c r="GPU301" s="163"/>
      <c r="GPV301" s="579"/>
      <c r="GPW301" s="581"/>
      <c r="GPX301" s="163"/>
      <c r="GPY301" s="163"/>
      <c r="GPZ301" s="579"/>
      <c r="GQA301" s="581"/>
      <c r="GQB301" s="163"/>
      <c r="GQC301" s="163"/>
      <c r="GQD301" s="579"/>
      <c r="GQE301" s="581"/>
      <c r="GQF301" s="163"/>
      <c r="GQG301" s="163"/>
      <c r="GQH301" s="579"/>
      <c r="GQI301" s="581"/>
      <c r="GQJ301" s="163"/>
      <c r="GQK301" s="163"/>
      <c r="GQL301" s="579"/>
      <c r="GQM301" s="581"/>
      <c r="GQN301" s="163"/>
      <c r="GQO301" s="163"/>
      <c r="GQP301" s="579"/>
      <c r="GQQ301" s="581"/>
      <c r="GQR301" s="163"/>
      <c r="GQS301" s="163"/>
      <c r="GQT301" s="579"/>
      <c r="GQU301" s="581"/>
      <c r="GQV301" s="163"/>
      <c r="GQW301" s="163"/>
      <c r="GQX301" s="579"/>
      <c r="GQY301" s="581"/>
      <c r="GQZ301" s="163"/>
      <c r="GRA301" s="163"/>
      <c r="GRB301" s="579"/>
      <c r="GRC301" s="581"/>
      <c r="GRD301" s="163"/>
      <c r="GRE301" s="163"/>
      <c r="GRF301" s="579"/>
      <c r="GRG301" s="581"/>
      <c r="GRH301" s="163"/>
      <c r="GRI301" s="163"/>
      <c r="GRJ301" s="579"/>
      <c r="GRK301" s="581"/>
      <c r="GRL301" s="163"/>
      <c r="GRM301" s="163"/>
      <c r="GRN301" s="579"/>
      <c r="GRO301" s="581"/>
      <c r="GRP301" s="163"/>
      <c r="GRQ301" s="163"/>
      <c r="GRR301" s="579"/>
      <c r="GRS301" s="581"/>
      <c r="GRT301" s="163"/>
      <c r="GRU301" s="163"/>
      <c r="GRV301" s="579"/>
      <c r="GRW301" s="581"/>
      <c r="GRX301" s="163"/>
      <c r="GRY301" s="163"/>
      <c r="GRZ301" s="579"/>
      <c r="GSA301" s="581"/>
      <c r="GSB301" s="163"/>
      <c r="GSC301" s="163"/>
      <c r="GSD301" s="579"/>
      <c r="GSE301" s="581"/>
      <c r="GSF301" s="163"/>
      <c r="GSG301" s="163"/>
      <c r="GSH301" s="579"/>
      <c r="GSI301" s="581"/>
      <c r="GSJ301" s="163"/>
      <c r="GSK301" s="163"/>
      <c r="GSL301" s="579"/>
      <c r="GSM301" s="581"/>
      <c r="GSN301" s="163"/>
      <c r="GSO301" s="163"/>
      <c r="GSP301" s="579"/>
      <c r="GSQ301" s="581"/>
      <c r="GSR301" s="163"/>
      <c r="GSS301" s="163"/>
      <c r="GST301" s="579"/>
      <c r="GSU301" s="581"/>
      <c r="GSV301" s="163"/>
      <c r="GSW301" s="163"/>
      <c r="GSX301" s="579"/>
      <c r="GSY301" s="581"/>
      <c r="GSZ301" s="163"/>
      <c r="GTA301" s="163"/>
      <c r="GTB301" s="579"/>
      <c r="GTC301" s="581"/>
      <c r="GTD301" s="163"/>
      <c r="GTE301" s="163"/>
      <c r="GTF301" s="579"/>
      <c r="GTG301" s="581"/>
      <c r="GTH301" s="163"/>
      <c r="GTI301" s="163"/>
      <c r="GTJ301" s="579"/>
      <c r="GTK301" s="581"/>
      <c r="GTL301" s="163"/>
      <c r="GTM301" s="163"/>
      <c r="GTN301" s="579"/>
      <c r="GTO301" s="581"/>
      <c r="GTP301" s="163"/>
      <c r="GTQ301" s="163"/>
      <c r="GTR301" s="579"/>
      <c r="GTS301" s="581"/>
      <c r="GTT301" s="163"/>
      <c r="GTU301" s="163"/>
      <c r="GTV301" s="579"/>
      <c r="GTW301" s="581"/>
      <c r="GTX301" s="163"/>
      <c r="GTY301" s="163"/>
      <c r="GTZ301" s="579"/>
      <c r="GUA301" s="581"/>
      <c r="GUB301" s="163"/>
      <c r="GUC301" s="163"/>
      <c r="GUD301" s="579"/>
      <c r="GUE301" s="581"/>
      <c r="GUF301" s="163"/>
      <c r="GUG301" s="163"/>
      <c r="GUH301" s="579"/>
      <c r="GUI301" s="581"/>
      <c r="GUJ301" s="163"/>
      <c r="GUK301" s="163"/>
      <c r="GUL301" s="579"/>
      <c r="GUM301" s="581"/>
      <c r="GUN301" s="163"/>
      <c r="GUO301" s="163"/>
      <c r="GUP301" s="579"/>
      <c r="GUQ301" s="581"/>
      <c r="GUR301" s="163"/>
      <c r="GUS301" s="163"/>
      <c r="GUT301" s="579"/>
      <c r="GUU301" s="581"/>
      <c r="GUV301" s="163"/>
      <c r="GUW301" s="163"/>
      <c r="GUX301" s="579"/>
      <c r="GUY301" s="581"/>
      <c r="GUZ301" s="163"/>
      <c r="GVA301" s="163"/>
      <c r="GVB301" s="579"/>
      <c r="GVC301" s="581"/>
      <c r="GVD301" s="163"/>
      <c r="GVE301" s="163"/>
      <c r="GVF301" s="579"/>
      <c r="GVG301" s="581"/>
      <c r="GVH301" s="163"/>
      <c r="GVI301" s="163"/>
      <c r="GVJ301" s="579"/>
      <c r="GVK301" s="581"/>
      <c r="GVL301" s="163"/>
      <c r="GVM301" s="163"/>
      <c r="GVN301" s="579"/>
      <c r="GVO301" s="581"/>
      <c r="GVP301" s="163"/>
      <c r="GVQ301" s="163"/>
      <c r="GVR301" s="579"/>
      <c r="GVS301" s="581"/>
      <c r="GVT301" s="163"/>
      <c r="GVU301" s="163"/>
      <c r="GVV301" s="579"/>
      <c r="GVW301" s="581"/>
      <c r="GVX301" s="163"/>
      <c r="GVY301" s="163"/>
      <c r="GVZ301" s="579"/>
      <c r="GWA301" s="581"/>
      <c r="GWB301" s="163"/>
      <c r="GWC301" s="163"/>
      <c r="GWD301" s="579"/>
      <c r="GWE301" s="581"/>
      <c r="GWF301" s="163"/>
      <c r="GWG301" s="163"/>
      <c r="GWH301" s="579"/>
      <c r="GWI301" s="581"/>
      <c r="GWJ301" s="163"/>
      <c r="GWK301" s="163"/>
      <c r="GWL301" s="579"/>
      <c r="GWM301" s="581"/>
      <c r="GWN301" s="163"/>
      <c r="GWO301" s="163"/>
      <c r="GWP301" s="579"/>
      <c r="GWQ301" s="581"/>
      <c r="GWR301" s="163"/>
      <c r="GWS301" s="163"/>
      <c r="GWT301" s="579"/>
      <c r="GWU301" s="581"/>
      <c r="GWV301" s="163"/>
      <c r="GWW301" s="163"/>
      <c r="GWX301" s="579"/>
      <c r="GWY301" s="581"/>
      <c r="GWZ301" s="163"/>
      <c r="GXA301" s="163"/>
      <c r="GXB301" s="579"/>
      <c r="GXC301" s="581"/>
      <c r="GXD301" s="163"/>
      <c r="GXE301" s="163"/>
      <c r="GXF301" s="579"/>
      <c r="GXG301" s="581"/>
      <c r="GXH301" s="163"/>
      <c r="GXI301" s="163"/>
      <c r="GXJ301" s="579"/>
      <c r="GXK301" s="581"/>
      <c r="GXL301" s="163"/>
      <c r="GXM301" s="163"/>
      <c r="GXN301" s="579"/>
      <c r="GXO301" s="581"/>
      <c r="GXP301" s="163"/>
      <c r="GXQ301" s="163"/>
      <c r="GXR301" s="579"/>
      <c r="GXS301" s="581"/>
      <c r="GXT301" s="163"/>
      <c r="GXU301" s="163"/>
      <c r="GXV301" s="579"/>
      <c r="GXW301" s="581"/>
      <c r="GXX301" s="163"/>
      <c r="GXY301" s="163"/>
      <c r="GXZ301" s="579"/>
      <c r="GYA301" s="581"/>
      <c r="GYB301" s="163"/>
      <c r="GYC301" s="163"/>
      <c r="GYD301" s="579"/>
      <c r="GYE301" s="581"/>
      <c r="GYF301" s="163"/>
      <c r="GYG301" s="163"/>
      <c r="GYH301" s="579"/>
      <c r="GYI301" s="581"/>
      <c r="GYJ301" s="163"/>
      <c r="GYK301" s="163"/>
      <c r="GYL301" s="579"/>
      <c r="GYM301" s="581"/>
      <c r="GYN301" s="163"/>
      <c r="GYO301" s="163"/>
      <c r="GYP301" s="579"/>
      <c r="GYQ301" s="581"/>
      <c r="GYR301" s="163"/>
      <c r="GYS301" s="163"/>
      <c r="GYT301" s="579"/>
      <c r="GYU301" s="581"/>
      <c r="GYV301" s="163"/>
      <c r="GYW301" s="163"/>
      <c r="GYX301" s="579"/>
      <c r="GYY301" s="581"/>
      <c r="GYZ301" s="163"/>
      <c r="GZA301" s="163"/>
      <c r="GZB301" s="579"/>
      <c r="GZC301" s="581"/>
      <c r="GZD301" s="163"/>
      <c r="GZE301" s="163"/>
      <c r="GZF301" s="579"/>
      <c r="GZG301" s="581"/>
      <c r="GZH301" s="163"/>
      <c r="GZI301" s="163"/>
      <c r="GZJ301" s="579"/>
      <c r="GZK301" s="581"/>
      <c r="GZL301" s="163"/>
      <c r="GZM301" s="163"/>
      <c r="GZN301" s="579"/>
      <c r="GZO301" s="581"/>
      <c r="GZP301" s="163"/>
      <c r="GZQ301" s="163"/>
      <c r="GZR301" s="579"/>
      <c r="GZS301" s="581"/>
      <c r="GZT301" s="163"/>
      <c r="GZU301" s="163"/>
      <c r="GZV301" s="579"/>
      <c r="GZW301" s="581"/>
      <c r="GZX301" s="163"/>
      <c r="GZY301" s="163"/>
      <c r="GZZ301" s="579"/>
      <c r="HAA301" s="581"/>
      <c r="HAB301" s="163"/>
      <c r="HAC301" s="163"/>
      <c r="HAD301" s="579"/>
      <c r="HAE301" s="581"/>
      <c r="HAF301" s="163"/>
      <c r="HAG301" s="163"/>
      <c r="HAH301" s="579"/>
      <c r="HAI301" s="581"/>
      <c r="HAJ301" s="163"/>
      <c r="HAK301" s="163"/>
      <c r="HAL301" s="579"/>
      <c r="HAM301" s="581"/>
      <c r="HAN301" s="163"/>
      <c r="HAO301" s="163"/>
      <c r="HAP301" s="579"/>
      <c r="HAQ301" s="581"/>
      <c r="HAR301" s="163"/>
      <c r="HAS301" s="163"/>
      <c r="HAT301" s="579"/>
      <c r="HAU301" s="581"/>
      <c r="HAV301" s="163"/>
      <c r="HAW301" s="163"/>
      <c r="HAX301" s="579"/>
      <c r="HAY301" s="581"/>
      <c r="HAZ301" s="163"/>
      <c r="HBA301" s="163"/>
      <c r="HBB301" s="579"/>
      <c r="HBC301" s="581"/>
      <c r="HBD301" s="163"/>
      <c r="HBE301" s="163"/>
      <c r="HBF301" s="579"/>
      <c r="HBG301" s="581"/>
      <c r="HBH301" s="163"/>
      <c r="HBI301" s="163"/>
      <c r="HBJ301" s="579"/>
      <c r="HBK301" s="581"/>
      <c r="HBL301" s="163"/>
      <c r="HBM301" s="163"/>
      <c r="HBN301" s="579"/>
      <c r="HBO301" s="581"/>
      <c r="HBP301" s="163"/>
      <c r="HBQ301" s="163"/>
      <c r="HBR301" s="579"/>
      <c r="HBS301" s="581"/>
      <c r="HBT301" s="163"/>
      <c r="HBU301" s="163"/>
      <c r="HBV301" s="579"/>
      <c r="HBW301" s="581"/>
      <c r="HBX301" s="163"/>
      <c r="HBY301" s="163"/>
      <c r="HBZ301" s="579"/>
      <c r="HCA301" s="581"/>
      <c r="HCB301" s="163"/>
      <c r="HCC301" s="163"/>
      <c r="HCD301" s="579"/>
      <c r="HCE301" s="581"/>
      <c r="HCF301" s="163"/>
      <c r="HCG301" s="163"/>
      <c r="HCH301" s="579"/>
      <c r="HCI301" s="581"/>
      <c r="HCJ301" s="163"/>
      <c r="HCK301" s="163"/>
      <c r="HCL301" s="579"/>
      <c r="HCM301" s="581"/>
      <c r="HCN301" s="163"/>
      <c r="HCO301" s="163"/>
      <c r="HCP301" s="579"/>
      <c r="HCQ301" s="581"/>
      <c r="HCR301" s="163"/>
      <c r="HCS301" s="163"/>
      <c r="HCT301" s="579"/>
      <c r="HCU301" s="581"/>
      <c r="HCV301" s="163"/>
      <c r="HCW301" s="163"/>
      <c r="HCX301" s="579"/>
      <c r="HCY301" s="581"/>
      <c r="HCZ301" s="163"/>
      <c r="HDA301" s="163"/>
      <c r="HDB301" s="579"/>
      <c r="HDC301" s="581"/>
      <c r="HDD301" s="163"/>
      <c r="HDE301" s="163"/>
      <c r="HDF301" s="579"/>
      <c r="HDG301" s="581"/>
      <c r="HDH301" s="163"/>
      <c r="HDI301" s="163"/>
      <c r="HDJ301" s="579"/>
      <c r="HDK301" s="581"/>
      <c r="HDL301" s="163"/>
      <c r="HDM301" s="163"/>
      <c r="HDN301" s="579"/>
      <c r="HDO301" s="581"/>
      <c r="HDP301" s="163"/>
      <c r="HDQ301" s="163"/>
      <c r="HDR301" s="579"/>
      <c r="HDS301" s="581"/>
      <c r="HDT301" s="163"/>
      <c r="HDU301" s="163"/>
      <c r="HDV301" s="579"/>
      <c r="HDW301" s="581"/>
      <c r="HDX301" s="163"/>
      <c r="HDY301" s="163"/>
      <c r="HDZ301" s="579"/>
      <c r="HEA301" s="581"/>
      <c r="HEB301" s="163"/>
      <c r="HEC301" s="163"/>
      <c r="HED301" s="579"/>
      <c r="HEE301" s="581"/>
      <c r="HEF301" s="163"/>
      <c r="HEG301" s="163"/>
      <c r="HEH301" s="579"/>
      <c r="HEI301" s="581"/>
      <c r="HEJ301" s="163"/>
      <c r="HEK301" s="163"/>
      <c r="HEL301" s="579"/>
      <c r="HEM301" s="581"/>
      <c r="HEN301" s="163"/>
      <c r="HEO301" s="163"/>
      <c r="HEP301" s="579"/>
      <c r="HEQ301" s="581"/>
      <c r="HER301" s="163"/>
      <c r="HES301" s="163"/>
      <c r="HET301" s="579"/>
      <c r="HEU301" s="581"/>
      <c r="HEV301" s="163"/>
      <c r="HEW301" s="163"/>
      <c r="HEX301" s="579"/>
      <c r="HEY301" s="581"/>
      <c r="HEZ301" s="163"/>
      <c r="HFA301" s="163"/>
      <c r="HFB301" s="579"/>
      <c r="HFC301" s="581"/>
      <c r="HFD301" s="163"/>
      <c r="HFE301" s="163"/>
      <c r="HFF301" s="579"/>
      <c r="HFG301" s="581"/>
      <c r="HFH301" s="163"/>
      <c r="HFI301" s="163"/>
      <c r="HFJ301" s="579"/>
      <c r="HFK301" s="581"/>
      <c r="HFL301" s="163"/>
      <c r="HFM301" s="163"/>
      <c r="HFN301" s="579"/>
      <c r="HFO301" s="581"/>
      <c r="HFP301" s="163"/>
      <c r="HFQ301" s="163"/>
      <c r="HFR301" s="579"/>
      <c r="HFS301" s="581"/>
      <c r="HFT301" s="163"/>
      <c r="HFU301" s="163"/>
      <c r="HFV301" s="579"/>
      <c r="HFW301" s="581"/>
      <c r="HFX301" s="163"/>
      <c r="HFY301" s="163"/>
      <c r="HFZ301" s="579"/>
      <c r="HGA301" s="581"/>
      <c r="HGB301" s="163"/>
      <c r="HGC301" s="163"/>
      <c r="HGD301" s="579"/>
      <c r="HGE301" s="581"/>
      <c r="HGF301" s="163"/>
      <c r="HGG301" s="163"/>
      <c r="HGH301" s="579"/>
      <c r="HGI301" s="581"/>
      <c r="HGJ301" s="163"/>
      <c r="HGK301" s="163"/>
      <c r="HGL301" s="579"/>
      <c r="HGM301" s="581"/>
      <c r="HGN301" s="163"/>
      <c r="HGO301" s="163"/>
      <c r="HGP301" s="579"/>
      <c r="HGQ301" s="581"/>
      <c r="HGR301" s="163"/>
      <c r="HGS301" s="163"/>
      <c r="HGT301" s="579"/>
      <c r="HGU301" s="581"/>
      <c r="HGV301" s="163"/>
      <c r="HGW301" s="163"/>
      <c r="HGX301" s="579"/>
      <c r="HGY301" s="581"/>
      <c r="HGZ301" s="163"/>
      <c r="HHA301" s="163"/>
      <c r="HHB301" s="579"/>
      <c r="HHC301" s="581"/>
      <c r="HHD301" s="163"/>
      <c r="HHE301" s="163"/>
      <c r="HHF301" s="579"/>
      <c r="HHG301" s="581"/>
      <c r="HHH301" s="163"/>
      <c r="HHI301" s="163"/>
      <c r="HHJ301" s="579"/>
      <c r="HHK301" s="581"/>
      <c r="HHL301" s="163"/>
      <c r="HHM301" s="163"/>
      <c r="HHN301" s="579"/>
      <c r="HHO301" s="581"/>
      <c r="HHP301" s="163"/>
      <c r="HHQ301" s="163"/>
      <c r="HHR301" s="579"/>
      <c r="HHS301" s="581"/>
      <c r="HHT301" s="163"/>
      <c r="HHU301" s="163"/>
      <c r="HHV301" s="579"/>
      <c r="HHW301" s="581"/>
      <c r="HHX301" s="163"/>
      <c r="HHY301" s="163"/>
      <c r="HHZ301" s="579"/>
      <c r="HIA301" s="581"/>
      <c r="HIB301" s="163"/>
      <c r="HIC301" s="163"/>
      <c r="HID301" s="579"/>
      <c r="HIE301" s="581"/>
      <c r="HIF301" s="163"/>
      <c r="HIG301" s="163"/>
      <c r="HIH301" s="579"/>
      <c r="HII301" s="581"/>
      <c r="HIJ301" s="163"/>
      <c r="HIK301" s="163"/>
      <c r="HIL301" s="579"/>
      <c r="HIM301" s="581"/>
      <c r="HIN301" s="163"/>
      <c r="HIO301" s="163"/>
      <c r="HIP301" s="579"/>
      <c r="HIQ301" s="581"/>
      <c r="HIR301" s="163"/>
      <c r="HIS301" s="163"/>
      <c r="HIT301" s="579"/>
      <c r="HIU301" s="581"/>
      <c r="HIV301" s="163"/>
      <c r="HIW301" s="163"/>
      <c r="HIX301" s="579"/>
      <c r="HIY301" s="581"/>
      <c r="HIZ301" s="163"/>
      <c r="HJA301" s="163"/>
      <c r="HJB301" s="579"/>
      <c r="HJC301" s="581"/>
      <c r="HJD301" s="163"/>
      <c r="HJE301" s="163"/>
      <c r="HJF301" s="579"/>
      <c r="HJG301" s="581"/>
      <c r="HJH301" s="163"/>
      <c r="HJI301" s="163"/>
      <c r="HJJ301" s="579"/>
      <c r="HJK301" s="581"/>
      <c r="HJL301" s="163"/>
      <c r="HJM301" s="163"/>
      <c r="HJN301" s="579"/>
      <c r="HJO301" s="581"/>
      <c r="HJP301" s="163"/>
      <c r="HJQ301" s="163"/>
      <c r="HJR301" s="579"/>
      <c r="HJS301" s="581"/>
      <c r="HJT301" s="163"/>
      <c r="HJU301" s="163"/>
      <c r="HJV301" s="579"/>
      <c r="HJW301" s="581"/>
      <c r="HJX301" s="163"/>
      <c r="HJY301" s="163"/>
      <c r="HJZ301" s="579"/>
      <c r="HKA301" s="581"/>
      <c r="HKB301" s="163"/>
      <c r="HKC301" s="163"/>
      <c r="HKD301" s="579"/>
      <c r="HKE301" s="581"/>
      <c r="HKF301" s="163"/>
      <c r="HKG301" s="163"/>
      <c r="HKH301" s="579"/>
      <c r="HKI301" s="581"/>
      <c r="HKJ301" s="163"/>
      <c r="HKK301" s="163"/>
      <c r="HKL301" s="579"/>
      <c r="HKM301" s="581"/>
      <c r="HKN301" s="163"/>
      <c r="HKO301" s="163"/>
      <c r="HKP301" s="579"/>
      <c r="HKQ301" s="581"/>
      <c r="HKR301" s="163"/>
      <c r="HKS301" s="163"/>
      <c r="HKT301" s="579"/>
      <c r="HKU301" s="581"/>
      <c r="HKV301" s="163"/>
      <c r="HKW301" s="163"/>
      <c r="HKX301" s="579"/>
      <c r="HKY301" s="581"/>
      <c r="HKZ301" s="163"/>
      <c r="HLA301" s="163"/>
      <c r="HLB301" s="579"/>
      <c r="HLC301" s="581"/>
      <c r="HLD301" s="163"/>
      <c r="HLE301" s="163"/>
      <c r="HLF301" s="579"/>
      <c r="HLG301" s="581"/>
      <c r="HLH301" s="163"/>
      <c r="HLI301" s="163"/>
      <c r="HLJ301" s="579"/>
      <c r="HLK301" s="581"/>
      <c r="HLL301" s="163"/>
      <c r="HLM301" s="163"/>
      <c r="HLN301" s="579"/>
      <c r="HLO301" s="581"/>
      <c r="HLP301" s="163"/>
      <c r="HLQ301" s="163"/>
      <c r="HLR301" s="579"/>
      <c r="HLS301" s="581"/>
      <c r="HLT301" s="163"/>
      <c r="HLU301" s="163"/>
      <c r="HLV301" s="579"/>
      <c r="HLW301" s="581"/>
      <c r="HLX301" s="163"/>
      <c r="HLY301" s="163"/>
      <c r="HLZ301" s="579"/>
      <c r="HMA301" s="581"/>
      <c r="HMB301" s="163"/>
      <c r="HMC301" s="163"/>
      <c r="HMD301" s="579"/>
      <c r="HME301" s="581"/>
      <c r="HMF301" s="163"/>
      <c r="HMG301" s="163"/>
      <c r="HMH301" s="579"/>
      <c r="HMI301" s="581"/>
      <c r="HMJ301" s="163"/>
      <c r="HMK301" s="163"/>
      <c r="HML301" s="579"/>
      <c r="HMM301" s="581"/>
      <c r="HMN301" s="163"/>
      <c r="HMO301" s="163"/>
      <c r="HMP301" s="579"/>
      <c r="HMQ301" s="581"/>
      <c r="HMR301" s="163"/>
      <c r="HMS301" s="163"/>
      <c r="HMT301" s="579"/>
      <c r="HMU301" s="581"/>
      <c r="HMV301" s="163"/>
      <c r="HMW301" s="163"/>
      <c r="HMX301" s="579"/>
      <c r="HMY301" s="581"/>
      <c r="HMZ301" s="163"/>
      <c r="HNA301" s="163"/>
      <c r="HNB301" s="579"/>
      <c r="HNC301" s="581"/>
      <c r="HND301" s="163"/>
      <c r="HNE301" s="163"/>
      <c r="HNF301" s="579"/>
      <c r="HNG301" s="581"/>
      <c r="HNH301" s="163"/>
      <c r="HNI301" s="163"/>
      <c r="HNJ301" s="579"/>
      <c r="HNK301" s="581"/>
      <c r="HNL301" s="163"/>
      <c r="HNM301" s="163"/>
      <c r="HNN301" s="579"/>
      <c r="HNO301" s="581"/>
      <c r="HNP301" s="163"/>
      <c r="HNQ301" s="163"/>
      <c r="HNR301" s="579"/>
      <c r="HNS301" s="581"/>
      <c r="HNT301" s="163"/>
      <c r="HNU301" s="163"/>
      <c r="HNV301" s="579"/>
      <c r="HNW301" s="581"/>
      <c r="HNX301" s="163"/>
      <c r="HNY301" s="163"/>
      <c r="HNZ301" s="579"/>
      <c r="HOA301" s="581"/>
      <c r="HOB301" s="163"/>
      <c r="HOC301" s="163"/>
      <c r="HOD301" s="579"/>
      <c r="HOE301" s="581"/>
      <c r="HOF301" s="163"/>
      <c r="HOG301" s="163"/>
      <c r="HOH301" s="579"/>
      <c r="HOI301" s="581"/>
      <c r="HOJ301" s="163"/>
      <c r="HOK301" s="163"/>
      <c r="HOL301" s="579"/>
      <c r="HOM301" s="581"/>
      <c r="HON301" s="163"/>
      <c r="HOO301" s="163"/>
      <c r="HOP301" s="579"/>
      <c r="HOQ301" s="581"/>
      <c r="HOR301" s="163"/>
      <c r="HOS301" s="163"/>
      <c r="HOT301" s="579"/>
      <c r="HOU301" s="581"/>
      <c r="HOV301" s="163"/>
      <c r="HOW301" s="163"/>
      <c r="HOX301" s="579"/>
      <c r="HOY301" s="581"/>
      <c r="HOZ301" s="163"/>
      <c r="HPA301" s="163"/>
      <c r="HPB301" s="579"/>
      <c r="HPC301" s="581"/>
      <c r="HPD301" s="163"/>
      <c r="HPE301" s="163"/>
      <c r="HPF301" s="579"/>
      <c r="HPG301" s="581"/>
      <c r="HPH301" s="163"/>
      <c r="HPI301" s="163"/>
      <c r="HPJ301" s="579"/>
      <c r="HPK301" s="581"/>
      <c r="HPL301" s="163"/>
      <c r="HPM301" s="163"/>
      <c r="HPN301" s="579"/>
      <c r="HPO301" s="581"/>
      <c r="HPP301" s="163"/>
      <c r="HPQ301" s="163"/>
      <c r="HPR301" s="579"/>
      <c r="HPS301" s="581"/>
      <c r="HPT301" s="163"/>
      <c r="HPU301" s="163"/>
      <c r="HPV301" s="579"/>
      <c r="HPW301" s="581"/>
      <c r="HPX301" s="163"/>
      <c r="HPY301" s="163"/>
      <c r="HPZ301" s="579"/>
      <c r="HQA301" s="581"/>
      <c r="HQB301" s="163"/>
      <c r="HQC301" s="163"/>
      <c r="HQD301" s="579"/>
      <c r="HQE301" s="581"/>
      <c r="HQF301" s="163"/>
      <c r="HQG301" s="163"/>
      <c r="HQH301" s="579"/>
      <c r="HQI301" s="581"/>
      <c r="HQJ301" s="163"/>
      <c r="HQK301" s="163"/>
      <c r="HQL301" s="579"/>
      <c r="HQM301" s="581"/>
      <c r="HQN301" s="163"/>
      <c r="HQO301" s="163"/>
      <c r="HQP301" s="579"/>
      <c r="HQQ301" s="581"/>
      <c r="HQR301" s="163"/>
      <c r="HQS301" s="163"/>
      <c r="HQT301" s="579"/>
      <c r="HQU301" s="581"/>
      <c r="HQV301" s="163"/>
      <c r="HQW301" s="163"/>
      <c r="HQX301" s="579"/>
      <c r="HQY301" s="581"/>
      <c r="HQZ301" s="163"/>
      <c r="HRA301" s="163"/>
      <c r="HRB301" s="579"/>
      <c r="HRC301" s="581"/>
      <c r="HRD301" s="163"/>
      <c r="HRE301" s="163"/>
      <c r="HRF301" s="579"/>
      <c r="HRG301" s="581"/>
      <c r="HRH301" s="163"/>
      <c r="HRI301" s="163"/>
      <c r="HRJ301" s="579"/>
      <c r="HRK301" s="581"/>
      <c r="HRL301" s="163"/>
      <c r="HRM301" s="163"/>
      <c r="HRN301" s="579"/>
      <c r="HRO301" s="581"/>
      <c r="HRP301" s="163"/>
      <c r="HRQ301" s="163"/>
      <c r="HRR301" s="579"/>
      <c r="HRS301" s="581"/>
      <c r="HRT301" s="163"/>
      <c r="HRU301" s="163"/>
      <c r="HRV301" s="579"/>
      <c r="HRW301" s="581"/>
      <c r="HRX301" s="163"/>
      <c r="HRY301" s="163"/>
      <c r="HRZ301" s="579"/>
      <c r="HSA301" s="581"/>
      <c r="HSB301" s="163"/>
      <c r="HSC301" s="163"/>
      <c r="HSD301" s="579"/>
      <c r="HSE301" s="581"/>
      <c r="HSF301" s="163"/>
      <c r="HSG301" s="163"/>
      <c r="HSH301" s="579"/>
      <c r="HSI301" s="581"/>
      <c r="HSJ301" s="163"/>
      <c r="HSK301" s="163"/>
      <c r="HSL301" s="579"/>
      <c r="HSM301" s="581"/>
      <c r="HSN301" s="163"/>
      <c r="HSO301" s="163"/>
      <c r="HSP301" s="579"/>
      <c r="HSQ301" s="581"/>
      <c r="HSR301" s="163"/>
      <c r="HSS301" s="163"/>
      <c r="HST301" s="579"/>
      <c r="HSU301" s="581"/>
      <c r="HSV301" s="163"/>
      <c r="HSW301" s="163"/>
      <c r="HSX301" s="579"/>
      <c r="HSY301" s="581"/>
      <c r="HSZ301" s="163"/>
      <c r="HTA301" s="163"/>
      <c r="HTB301" s="579"/>
      <c r="HTC301" s="581"/>
      <c r="HTD301" s="163"/>
      <c r="HTE301" s="163"/>
      <c r="HTF301" s="579"/>
      <c r="HTG301" s="581"/>
      <c r="HTH301" s="163"/>
      <c r="HTI301" s="163"/>
      <c r="HTJ301" s="579"/>
      <c r="HTK301" s="581"/>
      <c r="HTL301" s="163"/>
      <c r="HTM301" s="163"/>
      <c r="HTN301" s="579"/>
      <c r="HTO301" s="581"/>
      <c r="HTP301" s="163"/>
      <c r="HTQ301" s="163"/>
      <c r="HTR301" s="579"/>
      <c r="HTS301" s="581"/>
      <c r="HTT301" s="163"/>
      <c r="HTU301" s="163"/>
      <c r="HTV301" s="579"/>
      <c r="HTW301" s="581"/>
      <c r="HTX301" s="163"/>
      <c r="HTY301" s="163"/>
      <c r="HTZ301" s="579"/>
      <c r="HUA301" s="581"/>
      <c r="HUB301" s="163"/>
      <c r="HUC301" s="163"/>
      <c r="HUD301" s="579"/>
      <c r="HUE301" s="581"/>
      <c r="HUF301" s="163"/>
      <c r="HUG301" s="163"/>
      <c r="HUH301" s="579"/>
      <c r="HUI301" s="581"/>
      <c r="HUJ301" s="163"/>
      <c r="HUK301" s="163"/>
      <c r="HUL301" s="579"/>
      <c r="HUM301" s="581"/>
      <c r="HUN301" s="163"/>
      <c r="HUO301" s="163"/>
      <c r="HUP301" s="579"/>
      <c r="HUQ301" s="581"/>
      <c r="HUR301" s="163"/>
      <c r="HUS301" s="163"/>
      <c r="HUT301" s="579"/>
      <c r="HUU301" s="581"/>
      <c r="HUV301" s="163"/>
      <c r="HUW301" s="163"/>
      <c r="HUX301" s="579"/>
      <c r="HUY301" s="581"/>
      <c r="HUZ301" s="163"/>
      <c r="HVA301" s="163"/>
      <c r="HVB301" s="579"/>
      <c r="HVC301" s="581"/>
      <c r="HVD301" s="163"/>
      <c r="HVE301" s="163"/>
      <c r="HVF301" s="579"/>
      <c r="HVG301" s="581"/>
      <c r="HVH301" s="163"/>
      <c r="HVI301" s="163"/>
      <c r="HVJ301" s="579"/>
      <c r="HVK301" s="581"/>
      <c r="HVL301" s="163"/>
      <c r="HVM301" s="163"/>
      <c r="HVN301" s="579"/>
      <c r="HVO301" s="581"/>
      <c r="HVP301" s="163"/>
      <c r="HVQ301" s="163"/>
      <c r="HVR301" s="579"/>
      <c r="HVS301" s="581"/>
      <c r="HVT301" s="163"/>
      <c r="HVU301" s="163"/>
      <c r="HVV301" s="579"/>
      <c r="HVW301" s="581"/>
      <c r="HVX301" s="163"/>
      <c r="HVY301" s="163"/>
      <c r="HVZ301" s="579"/>
      <c r="HWA301" s="581"/>
      <c r="HWB301" s="163"/>
      <c r="HWC301" s="163"/>
      <c r="HWD301" s="579"/>
      <c r="HWE301" s="581"/>
      <c r="HWF301" s="163"/>
      <c r="HWG301" s="163"/>
      <c r="HWH301" s="579"/>
      <c r="HWI301" s="581"/>
      <c r="HWJ301" s="163"/>
      <c r="HWK301" s="163"/>
      <c r="HWL301" s="579"/>
      <c r="HWM301" s="581"/>
      <c r="HWN301" s="163"/>
      <c r="HWO301" s="163"/>
      <c r="HWP301" s="579"/>
      <c r="HWQ301" s="581"/>
      <c r="HWR301" s="163"/>
      <c r="HWS301" s="163"/>
      <c r="HWT301" s="579"/>
      <c r="HWU301" s="581"/>
      <c r="HWV301" s="163"/>
      <c r="HWW301" s="163"/>
      <c r="HWX301" s="579"/>
      <c r="HWY301" s="581"/>
      <c r="HWZ301" s="163"/>
      <c r="HXA301" s="163"/>
      <c r="HXB301" s="579"/>
      <c r="HXC301" s="581"/>
      <c r="HXD301" s="163"/>
      <c r="HXE301" s="163"/>
      <c r="HXF301" s="579"/>
      <c r="HXG301" s="581"/>
      <c r="HXH301" s="163"/>
      <c r="HXI301" s="163"/>
      <c r="HXJ301" s="579"/>
      <c r="HXK301" s="581"/>
      <c r="HXL301" s="163"/>
      <c r="HXM301" s="163"/>
      <c r="HXN301" s="579"/>
      <c r="HXO301" s="581"/>
      <c r="HXP301" s="163"/>
      <c r="HXQ301" s="163"/>
      <c r="HXR301" s="579"/>
      <c r="HXS301" s="581"/>
      <c r="HXT301" s="163"/>
      <c r="HXU301" s="163"/>
      <c r="HXV301" s="579"/>
      <c r="HXW301" s="581"/>
      <c r="HXX301" s="163"/>
      <c r="HXY301" s="163"/>
      <c r="HXZ301" s="579"/>
      <c r="HYA301" s="581"/>
      <c r="HYB301" s="163"/>
      <c r="HYC301" s="163"/>
      <c r="HYD301" s="579"/>
      <c r="HYE301" s="581"/>
      <c r="HYF301" s="163"/>
      <c r="HYG301" s="163"/>
      <c r="HYH301" s="579"/>
      <c r="HYI301" s="581"/>
      <c r="HYJ301" s="163"/>
      <c r="HYK301" s="163"/>
      <c r="HYL301" s="579"/>
      <c r="HYM301" s="581"/>
      <c r="HYN301" s="163"/>
      <c r="HYO301" s="163"/>
      <c r="HYP301" s="579"/>
      <c r="HYQ301" s="581"/>
      <c r="HYR301" s="163"/>
      <c r="HYS301" s="163"/>
      <c r="HYT301" s="579"/>
      <c r="HYU301" s="581"/>
      <c r="HYV301" s="163"/>
      <c r="HYW301" s="163"/>
      <c r="HYX301" s="579"/>
      <c r="HYY301" s="581"/>
      <c r="HYZ301" s="163"/>
      <c r="HZA301" s="163"/>
      <c r="HZB301" s="579"/>
      <c r="HZC301" s="581"/>
      <c r="HZD301" s="163"/>
      <c r="HZE301" s="163"/>
      <c r="HZF301" s="579"/>
      <c r="HZG301" s="581"/>
      <c r="HZH301" s="163"/>
      <c r="HZI301" s="163"/>
      <c r="HZJ301" s="579"/>
      <c r="HZK301" s="581"/>
      <c r="HZL301" s="163"/>
      <c r="HZM301" s="163"/>
      <c r="HZN301" s="579"/>
      <c r="HZO301" s="581"/>
      <c r="HZP301" s="163"/>
      <c r="HZQ301" s="163"/>
      <c r="HZR301" s="579"/>
      <c r="HZS301" s="581"/>
      <c r="HZT301" s="163"/>
      <c r="HZU301" s="163"/>
      <c r="HZV301" s="579"/>
      <c r="HZW301" s="581"/>
      <c r="HZX301" s="163"/>
      <c r="HZY301" s="163"/>
      <c r="HZZ301" s="579"/>
      <c r="IAA301" s="581"/>
      <c r="IAB301" s="163"/>
      <c r="IAC301" s="163"/>
      <c r="IAD301" s="579"/>
      <c r="IAE301" s="581"/>
      <c r="IAF301" s="163"/>
      <c r="IAG301" s="163"/>
      <c r="IAH301" s="579"/>
      <c r="IAI301" s="581"/>
      <c r="IAJ301" s="163"/>
      <c r="IAK301" s="163"/>
      <c r="IAL301" s="579"/>
      <c r="IAM301" s="581"/>
      <c r="IAN301" s="163"/>
      <c r="IAO301" s="163"/>
      <c r="IAP301" s="579"/>
      <c r="IAQ301" s="581"/>
      <c r="IAR301" s="163"/>
      <c r="IAS301" s="163"/>
      <c r="IAT301" s="579"/>
      <c r="IAU301" s="581"/>
      <c r="IAV301" s="163"/>
      <c r="IAW301" s="163"/>
      <c r="IAX301" s="579"/>
      <c r="IAY301" s="581"/>
      <c r="IAZ301" s="163"/>
      <c r="IBA301" s="163"/>
      <c r="IBB301" s="579"/>
      <c r="IBC301" s="581"/>
      <c r="IBD301" s="163"/>
      <c r="IBE301" s="163"/>
      <c r="IBF301" s="579"/>
      <c r="IBG301" s="581"/>
      <c r="IBH301" s="163"/>
      <c r="IBI301" s="163"/>
      <c r="IBJ301" s="579"/>
      <c r="IBK301" s="581"/>
      <c r="IBL301" s="163"/>
      <c r="IBM301" s="163"/>
      <c r="IBN301" s="579"/>
      <c r="IBO301" s="581"/>
      <c r="IBP301" s="163"/>
      <c r="IBQ301" s="163"/>
      <c r="IBR301" s="579"/>
      <c r="IBS301" s="581"/>
      <c r="IBT301" s="163"/>
      <c r="IBU301" s="163"/>
      <c r="IBV301" s="579"/>
      <c r="IBW301" s="581"/>
      <c r="IBX301" s="163"/>
      <c r="IBY301" s="163"/>
      <c r="IBZ301" s="579"/>
      <c r="ICA301" s="581"/>
      <c r="ICB301" s="163"/>
      <c r="ICC301" s="163"/>
      <c r="ICD301" s="579"/>
      <c r="ICE301" s="581"/>
      <c r="ICF301" s="163"/>
      <c r="ICG301" s="163"/>
      <c r="ICH301" s="579"/>
      <c r="ICI301" s="581"/>
      <c r="ICJ301" s="163"/>
      <c r="ICK301" s="163"/>
      <c r="ICL301" s="579"/>
      <c r="ICM301" s="581"/>
      <c r="ICN301" s="163"/>
      <c r="ICO301" s="163"/>
      <c r="ICP301" s="579"/>
      <c r="ICQ301" s="581"/>
      <c r="ICR301" s="163"/>
      <c r="ICS301" s="163"/>
      <c r="ICT301" s="579"/>
      <c r="ICU301" s="581"/>
      <c r="ICV301" s="163"/>
      <c r="ICW301" s="163"/>
      <c r="ICX301" s="579"/>
      <c r="ICY301" s="581"/>
      <c r="ICZ301" s="163"/>
      <c r="IDA301" s="163"/>
      <c r="IDB301" s="579"/>
      <c r="IDC301" s="581"/>
      <c r="IDD301" s="163"/>
      <c r="IDE301" s="163"/>
      <c r="IDF301" s="579"/>
      <c r="IDG301" s="581"/>
      <c r="IDH301" s="163"/>
      <c r="IDI301" s="163"/>
      <c r="IDJ301" s="579"/>
      <c r="IDK301" s="581"/>
      <c r="IDL301" s="163"/>
      <c r="IDM301" s="163"/>
      <c r="IDN301" s="579"/>
      <c r="IDO301" s="581"/>
      <c r="IDP301" s="163"/>
      <c r="IDQ301" s="163"/>
      <c r="IDR301" s="579"/>
      <c r="IDS301" s="581"/>
      <c r="IDT301" s="163"/>
      <c r="IDU301" s="163"/>
      <c r="IDV301" s="579"/>
      <c r="IDW301" s="581"/>
      <c r="IDX301" s="163"/>
      <c r="IDY301" s="163"/>
      <c r="IDZ301" s="579"/>
      <c r="IEA301" s="581"/>
      <c r="IEB301" s="163"/>
      <c r="IEC301" s="163"/>
      <c r="IED301" s="579"/>
      <c r="IEE301" s="581"/>
      <c r="IEF301" s="163"/>
      <c r="IEG301" s="163"/>
      <c r="IEH301" s="579"/>
      <c r="IEI301" s="581"/>
      <c r="IEJ301" s="163"/>
      <c r="IEK301" s="163"/>
      <c r="IEL301" s="579"/>
      <c r="IEM301" s="581"/>
      <c r="IEN301" s="163"/>
      <c r="IEO301" s="163"/>
      <c r="IEP301" s="579"/>
      <c r="IEQ301" s="581"/>
      <c r="IER301" s="163"/>
      <c r="IES301" s="163"/>
      <c r="IET301" s="579"/>
      <c r="IEU301" s="581"/>
      <c r="IEV301" s="163"/>
      <c r="IEW301" s="163"/>
      <c r="IEX301" s="579"/>
      <c r="IEY301" s="581"/>
      <c r="IEZ301" s="163"/>
      <c r="IFA301" s="163"/>
      <c r="IFB301" s="579"/>
      <c r="IFC301" s="581"/>
      <c r="IFD301" s="163"/>
      <c r="IFE301" s="163"/>
      <c r="IFF301" s="579"/>
      <c r="IFG301" s="581"/>
      <c r="IFH301" s="163"/>
      <c r="IFI301" s="163"/>
      <c r="IFJ301" s="579"/>
      <c r="IFK301" s="581"/>
      <c r="IFL301" s="163"/>
      <c r="IFM301" s="163"/>
      <c r="IFN301" s="579"/>
      <c r="IFO301" s="581"/>
      <c r="IFP301" s="163"/>
      <c r="IFQ301" s="163"/>
      <c r="IFR301" s="579"/>
      <c r="IFS301" s="581"/>
      <c r="IFT301" s="163"/>
      <c r="IFU301" s="163"/>
      <c r="IFV301" s="579"/>
      <c r="IFW301" s="581"/>
      <c r="IFX301" s="163"/>
      <c r="IFY301" s="163"/>
      <c r="IFZ301" s="579"/>
      <c r="IGA301" s="581"/>
      <c r="IGB301" s="163"/>
      <c r="IGC301" s="163"/>
      <c r="IGD301" s="579"/>
      <c r="IGE301" s="581"/>
      <c r="IGF301" s="163"/>
      <c r="IGG301" s="163"/>
      <c r="IGH301" s="579"/>
      <c r="IGI301" s="581"/>
      <c r="IGJ301" s="163"/>
      <c r="IGK301" s="163"/>
      <c r="IGL301" s="579"/>
      <c r="IGM301" s="581"/>
      <c r="IGN301" s="163"/>
      <c r="IGO301" s="163"/>
      <c r="IGP301" s="579"/>
      <c r="IGQ301" s="581"/>
      <c r="IGR301" s="163"/>
      <c r="IGS301" s="163"/>
      <c r="IGT301" s="579"/>
      <c r="IGU301" s="581"/>
      <c r="IGV301" s="163"/>
      <c r="IGW301" s="163"/>
      <c r="IGX301" s="579"/>
      <c r="IGY301" s="581"/>
      <c r="IGZ301" s="163"/>
      <c r="IHA301" s="163"/>
      <c r="IHB301" s="579"/>
      <c r="IHC301" s="581"/>
      <c r="IHD301" s="163"/>
      <c r="IHE301" s="163"/>
      <c r="IHF301" s="579"/>
      <c r="IHG301" s="581"/>
      <c r="IHH301" s="163"/>
      <c r="IHI301" s="163"/>
      <c r="IHJ301" s="579"/>
      <c r="IHK301" s="581"/>
      <c r="IHL301" s="163"/>
      <c r="IHM301" s="163"/>
      <c r="IHN301" s="579"/>
      <c r="IHO301" s="581"/>
      <c r="IHP301" s="163"/>
      <c r="IHQ301" s="163"/>
      <c r="IHR301" s="579"/>
      <c r="IHS301" s="581"/>
      <c r="IHT301" s="163"/>
      <c r="IHU301" s="163"/>
      <c r="IHV301" s="579"/>
      <c r="IHW301" s="581"/>
      <c r="IHX301" s="163"/>
      <c r="IHY301" s="163"/>
      <c r="IHZ301" s="579"/>
      <c r="IIA301" s="581"/>
      <c r="IIB301" s="163"/>
      <c r="IIC301" s="163"/>
      <c r="IID301" s="579"/>
      <c r="IIE301" s="581"/>
      <c r="IIF301" s="163"/>
      <c r="IIG301" s="163"/>
      <c r="IIH301" s="579"/>
      <c r="III301" s="581"/>
      <c r="IIJ301" s="163"/>
      <c r="IIK301" s="163"/>
      <c r="IIL301" s="579"/>
      <c r="IIM301" s="581"/>
      <c r="IIN301" s="163"/>
      <c r="IIO301" s="163"/>
      <c r="IIP301" s="579"/>
      <c r="IIQ301" s="581"/>
      <c r="IIR301" s="163"/>
      <c r="IIS301" s="163"/>
      <c r="IIT301" s="579"/>
      <c r="IIU301" s="581"/>
      <c r="IIV301" s="163"/>
      <c r="IIW301" s="163"/>
      <c r="IIX301" s="579"/>
      <c r="IIY301" s="581"/>
      <c r="IIZ301" s="163"/>
      <c r="IJA301" s="163"/>
      <c r="IJB301" s="579"/>
      <c r="IJC301" s="581"/>
      <c r="IJD301" s="163"/>
      <c r="IJE301" s="163"/>
      <c r="IJF301" s="579"/>
      <c r="IJG301" s="581"/>
      <c r="IJH301" s="163"/>
      <c r="IJI301" s="163"/>
      <c r="IJJ301" s="579"/>
      <c r="IJK301" s="581"/>
      <c r="IJL301" s="163"/>
      <c r="IJM301" s="163"/>
      <c r="IJN301" s="579"/>
      <c r="IJO301" s="581"/>
      <c r="IJP301" s="163"/>
      <c r="IJQ301" s="163"/>
      <c r="IJR301" s="579"/>
      <c r="IJS301" s="581"/>
      <c r="IJT301" s="163"/>
      <c r="IJU301" s="163"/>
      <c r="IJV301" s="579"/>
      <c r="IJW301" s="581"/>
      <c r="IJX301" s="163"/>
      <c r="IJY301" s="163"/>
      <c r="IJZ301" s="579"/>
      <c r="IKA301" s="581"/>
      <c r="IKB301" s="163"/>
      <c r="IKC301" s="163"/>
      <c r="IKD301" s="579"/>
      <c r="IKE301" s="581"/>
      <c r="IKF301" s="163"/>
      <c r="IKG301" s="163"/>
      <c r="IKH301" s="579"/>
      <c r="IKI301" s="581"/>
      <c r="IKJ301" s="163"/>
      <c r="IKK301" s="163"/>
      <c r="IKL301" s="579"/>
      <c r="IKM301" s="581"/>
      <c r="IKN301" s="163"/>
      <c r="IKO301" s="163"/>
      <c r="IKP301" s="579"/>
      <c r="IKQ301" s="581"/>
      <c r="IKR301" s="163"/>
      <c r="IKS301" s="163"/>
      <c r="IKT301" s="579"/>
      <c r="IKU301" s="581"/>
      <c r="IKV301" s="163"/>
      <c r="IKW301" s="163"/>
      <c r="IKX301" s="579"/>
      <c r="IKY301" s="581"/>
      <c r="IKZ301" s="163"/>
      <c r="ILA301" s="163"/>
      <c r="ILB301" s="579"/>
      <c r="ILC301" s="581"/>
      <c r="ILD301" s="163"/>
      <c r="ILE301" s="163"/>
      <c r="ILF301" s="579"/>
      <c r="ILG301" s="581"/>
      <c r="ILH301" s="163"/>
      <c r="ILI301" s="163"/>
      <c r="ILJ301" s="579"/>
      <c r="ILK301" s="581"/>
      <c r="ILL301" s="163"/>
      <c r="ILM301" s="163"/>
      <c r="ILN301" s="579"/>
      <c r="ILO301" s="581"/>
      <c r="ILP301" s="163"/>
      <c r="ILQ301" s="163"/>
      <c r="ILR301" s="579"/>
      <c r="ILS301" s="581"/>
      <c r="ILT301" s="163"/>
      <c r="ILU301" s="163"/>
      <c r="ILV301" s="579"/>
      <c r="ILW301" s="581"/>
      <c r="ILX301" s="163"/>
      <c r="ILY301" s="163"/>
      <c r="ILZ301" s="579"/>
      <c r="IMA301" s="581"/>
      <c r="IMB301" s="163"/>
      <c r="IMC301" s="163"/>
      <c r="IMD301" s="579"/>
      <c r="IME301" s="581"/>
      <c r="IMF301" s="163"/>
      <c r="IMG301" s="163"/>
      <c r="IMH301" s="579"/>
      <c r="IMI301" s="581"/>
      <c r="IMJ301" s="163"/>
      <c r="IMK301" s="163"/>
      <c r="IML301" s="579"/>
      <c r="IMM301" s="581"/>
      <c r="IMN301" s="163"/>
      <c r="IMO301" s="163"/>
      <c r="IMP301" s="579"/>
      <c r="IMQ301" s="581"/>
      <c r="IMR301" s="163"/>
      <c r="IMS301" s="163"/>
      <c r="IMT301" s="579"/>
      <c r="IMU301" s="581"/>
      <c r="IMV301" s="163"/>
      <c r="IMW301" s="163"/>
      <c r="IMX301" s="579"/>
      <c r="IMY301" s="581"/>
      <c r="IMZ301" s="163"/>
      <c r="INA301" s="163"/>
      <c r="INB301" s="579"/>
      <c r="INC301" s="581"/>
      <c r="IND301" s="163"/>
      <c r="INE301" s="163"/>
      <c r="INF301" s="579"/>
      <c r="ING301" s="581"/>
      <c r="INH301" s="163"/>
      <c r="INI301" s="163"/>
      <c r="INJ301" s="579"/>
      <c r="INK301" s="581"/>
      <c r="INL301" s="163"/>
      <c r="INM301" s="163"/>
      <c r="INN301" s="579"/>
      <c r="INO301" s="581"/>
      <c r="INP301" s="163"/>
      <c r="INQ301" s="163"/>
      <c r="INR301" s="579"/>
      <c r="INS301" s="581"/>
      <c r="INT301" s="163"/>
      <c r="INU301" s="163"/>
      <c r="INV301" s="579"/>
      <c r="INW301" s="581"/>
      <c r="INX301" s="163"/>
      <c r="INY301" s="163"/>
      <c r="INZ301" s="579"/>
      <c r="IOA301" s="581"/>
      <c r="IOB301" s="163"/>
      <c r="IOC301" s="163"/>
      <c r="IOD301" s="579"/>
      <c r="IOE301" s="581"/>
      <c r="IOF301" s="163"/>
      <c r="IOG301" s="163"/>
      <c r="IOH301" s="579"/>
      <c r="IOI301" s="581"/>
      <c r="IOJ301" s="163"/>
      <c r="IOK301" s="163"/>
      <c r="IOL301" s="579"/>
      <c r="IOM301" s="581"/>
      <c r="ION301" s="163"/>
      <c r="IOO301" s="163"/>
      <c r="IOP301" s="579"/>
      <c r="IOQ301" s="581"/>
      <c r="IOR301" s="163"/>
      <c r="IOS301" s="163"/>
      <c r="IOT301" s="579"/>
      <c r="IOU301" s="581"/>
      <c r="IOV301" s="163"/>
      <c r="IOW301" s="163"/>
      <c r="IOX301" s="579"/>
      <c r="IOY301" s="581"/>
      <c r="IOZ301" s="163"/>
      <c r="IPA301" s="163"/>
      <c r="IPB301" s="579"/>
      <c r="IPC301" s="581"/>
      <c r="IPD301" s="163"/>
      <c r="IPE301" s="163"/>
      <c r="IPF301" s="579"/>
      <c r="IPG301" s="581"/>
      <c r="IPH301" s="163"/>
      <c r="IPI301" s="163"/>
      <c r="IPJ301" s="579"/>
      <c r="IPK301" s="581"/>
      <c r="IPL301" s="163"/>
      <c r="IPM301" s="163"/>
      <c r="IPN301" s="579"/>
      <c r="IPO301" s="581"/>
      <c r="IPP301" s="163"/>
      <c r="IPQ301" s="163"/>
      <c r="IPR301" s="579"/>
      <c r="IPS301" s="581"/>
      <c r="IPT301" s="163"/>
      <c r="IPU301" s="163"/>
      <c r="IPV301" s="579"/>
      <c r="IPW301" s="581"/>
      <c r="IPX301" s="163"/>
      <c r="IPY301" s="163"/>
      <c r="IPZ301" s="579"/>
      <c r="IQA301" s="581"/>
      <c r="IQB301" s="163"/>
      <c r="IQC301" s="163"/>
      <c r="IQD301" s="579"/>
      <c r="IQE301" s="581"/>
      <c r="IQF301" s="163"/>
      <c r="IQG301" s="163"/>
      <c r="IQH301" s="579"/>
      <c r="IQI301" s="581"/>
      <c r="IQJ301" s="163"/>
      <c r="IQK301" s="163"/>
      <c r="IQL301" s="579"/>
      <c r="IQM301" s="581"/>
      <c r="IQN301" s="163"/>
      <c r="IQO301" s="163"/>
      <c r="IQP301" s="579"/>
      <c r="IQQ301" s="581"/>
      <c r="IQR301" s="163"/>
      <c r="IQS301" s="163"/>
      <c r="IQT301" s="579"/>
      <c r="IQU301" s="581"/>
      <c r="IQV301" s="163"/>
      <c r="IQW301" s="163"/>
      <c r="IQX301" s="579"/>
      <c r="IQY301" s="581"/>
      <c r="IQZ301" s="163"/>
      <c r="IRA301" s="163"/>
      <c r="IRB301" s="579"/>
      <c r="IRC301" s="581"/>
      <c r="IRD301" s="163"/>
      <c r="IRE301" s="163"/>
      <c r="IRF301" s="579"/>
      <c r="IRG301" s="581"/>
      <c r="IRH301" s="163"/>
      <c r="IRI301" s="163"/>
      <c r="IRJ301" s="579"/>
      <c r="IRK301" s="581"/>
      <c r="IRL301" s="163"/>
      <c r="IRM301" s="163"/>
      <c r="IRN301" s="579"/>
      <c r="IRO301" s="581"/>
      <c r="IRP301" s="163"/>
      <c r="IRQ301" s="163"/>
      <c r="IRR301" s="579"/>
      <c r="IRS301" s="581"/>
      <c r="IRT301" s="163"/>
      <c r="IRU301" s="163"/>
      <c r="IRV301" s="579"/>
      <c r="IRW301" s="581"/>
      <c r="IRX301" s="163"/>
      <c r="IRY301" s="163"/>
      <c r="IRZ301" s="579"/>
      <c r="ISA301" s="581"/>
      <c r="ISB301" s="163"/>
      <c r="ISC301" s="163"/>
      <c r="ISD301" s="579"/>
      <c r="ISE301" s="581"/>
      <c r="ISF301" s="163"/>
      <c r="ISG301" s="163"/>
      <c r="ISH301" s="579"/>
      <c r="ISI301" s="581"/>
      <c r="ISJ301" s="163"/>
      <c r="ISK301" s="163"/>
      <c r="ISL301" s="579"/>
      <c r="ISM301" s="581"/>
      <c r="ISN301" s="163"/>
      <c r="ISO301" s="163"/>
      <c r="ISP301" s="579"/>
      <c r="ISQ301" s="581"/>
      <c r="ISR301" s="163"/>
      <c r="ISS301" s="163"/>
      <c r="IST301" s="579"/>
      <c r="ISU301" s="581"/>
      <c r="ISV301" s="163"/>
      <c r="ISW301" s="163"/>
      <c r="ISX301" s="579"/>
      <c r="ISY301" s="581"/>
      <c r="ISZ301" s="163"/>
      <c r="ITA301" s="163"/>
      <c r="ITB301" s="579"/>
      <c r="ITC301" s="581"/>
      <c r="ITD301" s="163"/>
      <c r="ITE301" s="163"/>
      <c r="ITF301" s="579"/>
      <c r="ITG301" s="581"/>
      <c r="ITH301" s="163"/>
      <c r="ITI301" s="163"/>
      <c r="ITJ301" s="579"/>
      <c r="ITK301" s="581"/>
      <c r="ITL301" s="163"/>
      <c r="ITM301" s="163"/>
      <c r="ITN301" s="579"/>
      <c r="ITO301" s="581"/>
      <c r="ITP301" s="163"/>
      <c r="ITQ301" s="163"/>
      <c r="ITR301" s="579"/>
      <c r="ITS301" s="581"/>
      <c r="ITT301" s="163"/>
      <c r="ITU301" s="163"/>
      <c r="ITV301" s="579"/>
      <c r="ITW301" s="581"/>
      <c r="ITX301" s="163"/>
      <c r="ITY301" s="163"/>
      <c r="ITZ301" s="579"/>
      <c r="IUA301" s="581"/>
      <c r="IUB301" s="163"/>
      <c r="IUC301" s="163"/>
      <c r="IUD301" s="579"/>
      <c r="IUE301" s="581"/>
      <c r="IUF301" s="163"/>
      <c r="IUG301" s="163"/>
      <c r="IUH301" s="579"/>
      <c r="IUI301" s="581"/>
      <c r="IUJ301" s="163"/>
      <c r="IUK301" s="163"/>
      <c r="IUL301" s="579"/>
      <c r="IUM301" s="581"/>
      <c r="IUN301" s="163"/>
      <c r="IUO301" s="163"/>
      <c r="IUP301" s="579"/>
      <c r="IUQ301" s="581"/>
      <c r="IUR301" s="163"/>
      <c r="IUS301" s="163"/>
      <c r="IUT301" s="579"/>
      <c r="IUU301" s="581"/>
      <c r="IUV301" s="163"/>
      <c r="IUW301" s="163"/>
      <c r="IUX301" s="579"/>
      <c r="IUY301" s="581"/>
      <c r="IUZ301" s="163"/>
      <c r="IVA301" s="163"/>
      <c r="IVB301" s="579"/>
      <c r="IVC301" s="581"/>
      <c r="IVD301" s="163"/>
      <c r="IVE301" s="163"/>
      <c r="IVF301" s="579"/>
      <c r="IVG301" s="581"/>
      <c r="IVH301" s="163"/>
      <c r="IVI301" s="163"/>
      <c r="IVJ301" s="579"/>
      <c r="IVK301" s="581"/>
      <c r="IVL301" s="163"/>
      <c r="IVM301" s="163"/>
      <c r="IVN301" s="579"/>
      <c r="IVO301" s="581"/>
      <c r="IVP301" s="163"/>
      <c r="IVQ301" s="163"/>
      <c r="IVR301" s="579"/>
      <c r="IVS301" s="581"/>
      <c r="IVT301" s="163"/>
      <c r="IVU301" s="163"/>
      <c r="IVV301" s="579"/>
      <c r="IVW301" s="581"/>
      <c r="IVX301" s="163"/>
      <c r="IVY301" s="163"/>
      <c r="IVZ301" s="579"/>
      <c r="IWA301" s="581"/>
      <c r="IWB301" s="163"/>
      <c r="IWC301" s="163"/>
      <c r="IWD301" s="579"/>
      <c r="IWE301" s="581"/>
      <c r="IWF301" s="163"/>
      <c r="IWG301" s="163"/>
      <c r="IWH301" s="579"/>
      <c r="IWI301" s="581"/>
      <c r="IWJ301" s="163"/>
      <c r="IWK301" s="163"/>
      <c r="IWL301" s="579"/>
      <c r="IWM301" s="581"/>
      <c r="IWN301" s="163"/>
      <c r="IWO301" s="163"/>
      <c r="IWP301" s="579"/>
      <c r="IWQ301" s="581"/>
      <c r="IWR301" s="163"/>
      <c r="IWS301" s="163"/>
      <c r="IWT301" s="579"/>
      <c r="IWU301" s="581"/>
      <c r="IWV301" s="163"/>
      <c r="IWW301" s="163"/>
      <c r="IWX301" s="579"/>
      <c r="IWY301" s="581"/>
      <c r="IWZ301" s="163"/>
      <c r="IXA301" s="163"/>
      <c r="IXB301" s="579"/>
      <c r="IXC301" s="581"/>
      <c r="IXD301" s="163"/>
      <c r="IXE301" s="163"/>
      <c r="IXF301" s="579"/>
      <c r="IXG301" s="581"/>
      <c r="IXH301" s="163"/>
      <c r="IXI301" s="163"/>
      <c r="IXJ301" s="579"/>
      <c r="IXK301" s="581"/>
      <c r="IXL301" s="163"/>
      <c r="IXM301" s="163"/>
      <c r="IXN301" s="579"/>
      <c r="IXO301" s="581"/>
      <c r="IXP301" s="163"/>
      <c r="IXQ301" s="163"/>
      <c r="IXR301" s="579"/>
      <c r="IXS301" s="581"/>
      <c r="IXT301" s="163"/>
      <c r="IXU301" s="163"/>
      <c r="IXV301" s="579"/>
      <c r="IXW301" s="581"/>
      <c r="IXX301" s="163"/>
      <c r="IXY301" s="163"/>
      <c r="IXZ301" s="579"/>
      <c r="IYA301" s="581"/>
      <c r="IYB301" s="163"/>
      <c r="IYC301" s="163"/>
      <c r="IYD301" s="579"/>
      <c r="IYE301" s="581"/>
      <c r="IYF301" s="163"/>
      <c r="IYG301" s="163"/>
      <c r="IYH301" s="579"/>
      <c r="IYI301" s="581"/>
      <c r="IYJ301" s="163"/>
      <c r="IYK301" s="163"/>
      <c r="IYL301" s="579"/>
      <c r="IYM301" s="581"/>
      <c r="IYN301" s="163"/>
      <c r="IYO301" s="163"/>
      <c r="IYP301" s="579"/>
      <c r="IYQ301" s="581"/>
      <c r="IYR301" s="163"/>
      <c r="IYS301" s="163"/>
      <c r="IYT301" s="579"/>
      <c r="IYU301" s="581"/>
      <c r="IYV301" s="163"/>
      <c r="IYW301" s="163"/>
      <c r="IYX301" s="579"/>
      <c r="IYY301" s="581"/>
      <c r="IYZ301" s="163"/>
      <c r="IZA301" s="163"/>
      <c r="IZB301" s="579"/>
      <c r="IZC301" s="581"/>
      <c r="IZD301" s="163"/>
      <c r="IZE301" s="163"/>
      <c r="IZF301" s="579"/>
      <c r="IZG301" s="581"/>
      <c r="IZH301" s="163"/>
      <c r="IZI301" s="163"/>
      <c r="IZJ301" s="579"/>
      <c r="IZK301" s="581"/>
      <c r="IZL301" s="163"/>
      <c r="IZM301" s="163"/>
      <c r="IZN301" s="579"/>
      <c r="IZO301" s="581"/>
      <c r="IZP301" s="163"/>
      <c r="IZQ301" s="163"/>
      <c r="IZR301" s="579"/>
      <c r="IZS301" s="581"/>
      <c r="IZT301" s="163"/>
      <c r="IZU301" s="163"/>
      <c r="IZV301" s="579"/>
      <c r="IZW301" s="581"/>
      <c r="IZX301" s="163"/>
      <c r="IZY301" s="163"/>
      <c r="IZZ301" s="579"/>
      <c r="JAA301" s="581"/>
      <c r="JAB301" s="163"/>
      <c r="JAC301" s="163"/>
      <c r="JAD301" s="579"/>
      <c r="JAE301" s="581"/>
      <c r="JAF301" s="163"/>
      <c r="JAG301" s="163"/>
      <c r="JAH301" s="579"/>
      <c r="JAI301" s="581"/>
      <c r="JAJ301" s="163"/>
      <c r="JAK301" s="163"/>
      <c r="JAL301" s="579"/>
      <c r="JAM301" s="581"/>
      <c r="JAN301" s="163"/>
      <c r="JAO301" s="163"/>
      <c r="JAP301" s="579"/>
      <c r="JAQ301" s="581"/>
      <c r="JAR301" s="163"/>
      <c r="JAS301" s="163"/>
      <c r="JAT301" s="579"/>
      <c r="JAU301" s="581"/>
      <c r="JAV301" s="163"/>
      <c r="JAW301" s="163"/>
      <c r="JAX301" s="579"/>
      <c r="JAY301" s="581"/>
      <c r="JAZ301" s="163"/>
      <c r="JBA301" s="163"/>
      <c r="JBB301" s="579"/>
      <c r="JBC301" s="581"/>
      <c r="JBD301" s="163"/>
      <c r="JBE301" s="163"/>
      <c r="JBF301" s="579"/>
      <c r="JBG301" s="581"/>
      <c r="JBH301" s="163"/>
      <c r="JBI301" s="163"/>
      <c r="JBJ301" s="579"/>
      <c r="JBK301" s="581"/>
      <c r="JBL301" s="163"/>
      <c r="JBM301" s="163"/>
      <c r="JBN301" s="579"/>
      <c r="JBO301" s="581"/>
      <c r="JBP301" s="163"/>
      <c r="JBQ301" s="163"/>
      <c r="JBR301" s="579"/>
      <c r="JBS301" s="581"/>
      <c r="JBT301" s="163"/>
      <c r="JBU301" s="163"/>
      <c r="JBV301" s="579"/>
      <c r="JBW301" s="581"/>
      <c r="JBX301" s="163"/>
      <c r="JBY301" s="163"/>
      <c r="JBZ301" s="579"/>
      <c r="JCA301" s="581"/>
      <c r="JCB301" s="163"/>
      <c r="JCC301" s="163"/>
      <c r="JCD301" s="579"/>
      <c r="JCE301" s="581"/>
      <c r="JCF301" s="163"/>
      <c r="JCG301" s="163"/>
      <c r="JCH301" s="579"/>
      <c r="JCI301" s="581"/>
      <c r="JCJ301" s="163"/>
      <c r="JCK301" s="163"/>
      <c r="JCL301" s="579"/>
      <c r="JCM301" s="581"/>
      <c r="JCN301" s="163"/>
      <c r="JCO301" s="163"/>
      <c r="JCP301" s="579"/>
      <c r="JCQ301" s="581"/>
      <c r="JCR301" s="163"/>
      <c r="JCS301" s="163"/>
      <c r="JCT301" s="579"/>
      <c r="JCU301" s="581"/>
      <c r="JCV301" s="163"/>
      <c r="JCW301" s="163"/>
      <c r="JCX301" s="579"/>
      <c r="JCY301" s="581"/>
      <c r="JCZ301" s="163"/>
      <c r="JDA301" s="163"/>
      <c r="JDB301" s="579"/>
      <c r="JDC301" s="581"/>
      <c r="JDD301" s="163"/>
      <c r="JDE301" s="163"/>
      <c r="JDF301" s="579"/>
      <c r="JDG301" s="581"/>
      <c r="JDH301" s="163"/>
      <c r="JDI301" s="163"/>
      <c r="JDJ301" s="579"/>
      <c r="JDK301" s="581"/>
      <c r="JDL301" s="163"/>
      <c r="JDM301" s="163"/>
      <c r="JDN301" s="579"/>
      <c r="JDO301" s="581"/>
      <c r="JDP301" s="163"/>
      <c r="JDQ301" s="163"/>
      <c r="JDR301" s="579"/>
      <c r="JDS301" s="581"/>
      <c r="JDT301" s="163"/>
      <c r="JDU301" s="163"/>
      <c r="JDV301" s="579"/>
      <c r="JDW301" s="581"/>
      <c r="JDX301" s="163"/>
      <c r="JDY301" s="163"/>
      <c r="JDZ301" s="579"/>
      <c r="JEA301" s="581"/>
      <c r="JEB301" s="163"/>
      <c r="JEC301" s="163"/>
      <c r="JED301" s="579"/>
      <c r="JEE301" s="581"/>
      <c r="JEF301" s="163"/>
      <c r="JEG301" s="163"/>
      <c r="JEH301" s="579"/>
      <c r="JEI301" s="581"/>
      <c r="JEJ301" s="163"/>
      <c r="JEK301" s="163"/>
      <c r="JEL301" s="579"/>
      <c r="JEM301" s="581"/>
      <c r="JEN301" s="163"/>
      <c r="JEO301" s="163"/>
      <c r="JEP301" s="579"/>
      <c r="JEQ301" s="581"/>
      <c r="JER301" s="163"/>
      <c r="JES301" s="163"/>
      <c r="JET301" s="579"/>
      <c r="JEU301" s="581"/>
      <c r="JEV301" s="163"/>
      <c r="JEW301" s="163"/>
      <c r="JEX301" s="579"/>
      <c r="JEY301" s="581"/>
      <c r="JEZ301" s="163"/>
      <c r="JFA301" s="163"/>
      <c r="JFB301" s="579"/>
      <c r="JFC301" s="581"/>
      <c r="JFD301" s="163"/>
      <c r="JFE301" s="163"/>
      <c r="JFF301" s="579"/>
      <c r="JFG301" s="581"/>
      <c r="JFH301" s="163"/>
      <c r="JFI301" s="163"/>
      <c r="JFJ301" s="579"/>
      <c r="JFK301" s="581"/>
      <c r="JFL301" s="163"/>
      <c r="JFM301" s="163"/>
      <c r="JFN301" s="579"/>
      <c r="JFO301" s="581"/>
      <c r="JFP301" s="163"/>
      <c r="JFQ301" s="163"/>
      <c r="JFR301" s="579"/>
      <c r="JFS301" s="581"/>
      <c r="JFT301" s="163"/>
      <c r="JFU301" s="163"/>
      <c r="JFV301" s="579"/>
      <c r="JFW301" s="581"/>
      <c r="JFX301" s="163"/>
      <c r="JFY301" s="163"/>
      <c r="JFZ301" s="579"/>
      <c r="JGA301" s="581"/>
      <c r="JGB301" s="163"/>
      <c r="JGC301" s="163"/>
      <c r="JGD301" s="579"/>
      <c r="JGE301" s="581"/>
      <c r="JGF301" s="163"/>
      <c r="JGG301" s="163"/>
      <c r="JGH301" s="579"/>
      <c r="JGI301" s="581"/>
      <c r="JGJ301" s="163"/>
      <c r="JGK301" s="163"/>
      <c r="JGL301" s="579"/>
      <c r="JGM301" s="581"/>
      <c r="JGN301" s="163"/>
      <c r="JGO301" s="163"/>
      <c r="JGP301" s="579"/>
      <c r="JGQ301" s="581"/>
      <c r="JGR301" s="163"/>
      <c r="JGS301" s="163"/>
      <c r="JGT301" s="579"/>
      <c r="JGU301" s="581"/>
      <c r="JGV301" s="163"/>
      <c r="JGW301" s="163"/>
      <c r="JGX301" s="579"/>
      <c r="JGY301" s="581"/>
      <c r="JGZ301" s="163"/>
      <c r="JHA301" s="163"/>
      <c r="JHB301" s="579"/>
      <c r="JHC301" s="581"/>
      <c r="JHD301" s="163"/>
      <c r="JHE301" s="163"/>
      <c r="JHF301" s="579"/>
      <c r="JHG301" s="581"/>
      <c r="JHH301" s="163"/>
      <c r="JHI301" s="163"/>
      <c r="JHJ301" s="579"/>
      <c r="JHK301" s="581"/>
      <c r="JHL301" s="163"/>
      <c r="JHM301" s="163"/>
      <c r="JHN301" s="579"/>
      <c r="JHO301" s="581"/>
      <c r="JHP301" s="163"/>
      <c r="JHQ301" s="163"/>
      <c r="JHR301" s="579"/>
      <c r="JHS301" s="581"/>
      <c r="JHT301" s="163"/>
      <c r="JHU301" s="163"/>
      <c r="JHV301" s="579"/>
      <c r="JHW301" s="581"/>
      <c r="JHX301" s="163"/>
      <c r="JHY301" s="163"/>
      <c r="JHZ301" s="579"/>
      <c r="JIA301" s="581"/>
      <c r="JIB301" s="163"/>
      <c r="JIC301" s="163"/>
      <c r="JID301" s="579"/>
      <c r="JIE301" s="581"/>
      <c r="JIF301" s="163"/>
      <c r="JIG301" s="163"/>
      <c r="JIH301" s="579"/>
      <c r="JII301" s="581"/>
      <c r="JIJ301" s="163"/>
      <c r="JIK301" s="163"/>
      <c r="JIL301" s="579"/>
      <c r="JIM301" s="581"/>
      <c r="JIN301" s="163"/>
      <c r="JIO301" s="163"/>
      <c r="JIP301" s="579"/>
      <c r="JIQ301" s="581"/>
      <c r="JIR301" s="163"/>
      <c r="JIS301" s="163"/>
      <c r="JIT301" s="579"/>
      <c r="JIU301" s="581"/>
      <c r="JIV301" s="163"/>
      <c r="JIW301" s="163"/>
      <c r="JIX301" s="579"/>
      <c r="JIY301" s="581"/>
      <c r="JIZ301" s="163"/>
      <c r="JJA301" s="163"/>
      <c r="JJB301" s="579"/>
      <c r="JJC301" s="581"/>
      <c r="JJD301" s="163"/>
      <c r="JJE301" s="163"/>
      <c r="JJF301" s="579"/>
      <c r="JJG301" s="581"/>
      <c r="JJH301" s="163"/>
      <c r="JJI301" s="163"/>
      <c r="JJJ301" s="579"/>
      <c r="JJK301" s="581"/>
      <c r="JJL301" s="163"/>
      <c r="JJM301" s="163"/>
      <c r="JJN301" s="579"/>
      <c r="JJO301" s="581"/>
      <c r="JJP301" s="163"/>
      <c r="JJQ301" s="163"/>
      <c r="JJR301" s="579"/>
      <c r="JJS301" s="581"/>
      <c r="JJT301" s="163"/>
      <c r="JJU301" s="163"/>
      <c r="JJV301" s="579"/>
      <c r="JJW301" s="581"/>
      <c r="JJX301" s="163"/>
      <c r="JJY301" s="163"/>
      <c r="JJZ301" s="579"/>
      <c r="JKA301" s="581"/>
      <c r="JKB301" s="163"/>
      <c r="JKC301" s="163"/>
      <c r="JKD301" s="579"/>
      <c r="JKE301" s="581"/>
      <c r="JKF301" s="163"/>
      <c r="JKG301" s="163"/>
      <c r="JKH301" s="579"/>
      <c r="JKI301" s="581"/>
      <c r="JKJ301" s="163"/>
      <c r="JKK301" s="163"/>
      <c r="JKL301" s="579"/>
      <c r="JKM301" s="581"/>
      <c r="JKN301" s="163"/>
      <c r="JKO301" s="163"/>
      <c r="JKP301" s="579"/>
      <c r="JKQ301" s="581"/>
      <c r="JKR301" s="163"/>
      <c r="JKS301" s="163"/>
      <c r="JKT301" s="579"/>
      <c r="JKU301" s="581"/>
      <c r="JKV301" s="163"/>
      <c r="JKW301" s="163"/>
      <c r="JKX301" s="579"/>
      <c r="JKY301" s="581"/>
      <c r="JKZ301" s="163"/>
      <c r="JLA301" s="163"/>
      <c r="JLB301" s="579"/>
      <c r="JLC301" s="581"/>
      <c r="JLD301" s="163"/>
      <c r="JLE301" s="163"/>
      <c r="JLF301" s="579"/>
      <c r="JLG301" s="581"/>
      <c r="JLH301" s="163"/>
      <c r="JLI301" s="163"/>
      <c r="JLJ301" s="579"/>
      <c r="JLK301" s="581"/>
      <c r="JLL301" s="163"/>
      <c r="JLM301" s="163"/>
      <c r="JLN301" s="579"/>
      <c r="JLO301" s="581"/>
      <c r="JLP301" s="163"/>
      <c r="JLQ301" s="163"/>
      <c r="JLR301" s="579"/>
      <c r="JLS301" s="581"/>
      <c r="JLT301" s="163"/>
      <c r="JLU301" s="163"/>
      <c r="JLV301" s="579"/>
      <c r="JLW301" s="581"/>
      <c r="JLX301" s="163"/>
      <c r="JLY301" s="163"/>
      <c r="JLZ301" s="579"/>
      <c r="JMA301" s="581"/>
      <c r="JMB301" s="163"/>
      <c r="JMC301" s="163"/>
      <c r="JMD301" s="579"/>
      <c r="JME301" s="581"/>
      <c r="JMF301" s="163"/>
      <c r="JMG301" s="163"/>
      <c r="JMH301" s="579"/>
      <c r="JMI301" s="581"/>
      <c r="JMJ301" s="163"/>
      <c r="JMK301" s="163"/>
      <c r="JML301" s="579"/>
      <c r="JMM301" s="581"/>
      <c r="JMN301" s="163"/>
      <c r="JMO301" s="163"/>
      <c r="JMP301" s="579"/>
      <c r="JMQ301" s="581"/>
      <c r="JMR301" s="163"/>
      <c r="JMS301" s="163"/>
      <c r="JMT301" s="579"/>
      <c r="JMU301" s="581"/>
      <c r="JMV301" s="163"/>
      <c r="JMW301" s="163"/>
      <c r="JMX301" s="579"/>
      <c r="JMY301" s="581"/>
      <c r="JMZ301" s="163"/>
      <c r="JNA301" s="163"/>
      <c r="JNB301" s="579"/>
      <c r="JNC301" s="581"/>
      <c r="JND301" s="163"/>
      <c r="JNE301" s="163"/>
      <c r="JNF301" s="579"/>
      <c r="JNG301" s="581"/>
      <c r="JNH301" s="163"/>
      <c r="JNI301" s="163"/>
      <c r="JNJ301" s="579"/>
      <c r="JNK301" s="581"/>
      <c r="JNL301" s="163"/>
      <c r="JNM301" s="163"/>
      <c r="JNN301" s="579"/>
      <c r="JNO301" s="581"/>
      <c r="JNP301" s="163"/>
      <c r="JNQ301" s="163"/>
      <c r="JNR301" s="579"/>
      <c r="JNS301" s="581"/>
      <c r="JNT301" s="163"/>
      <c r="JNU301" s="163"/>
      <c r="JNV301" s="579"/>
      <c r="JNW301" s="581"/>
      <c r="JNX301" s="163"/>
      <c r="JNY301" s="163"/>
      <c r="JNZ301" s="579"/>
      <c r="JOA301" s="581"/>
      <c r="JOB301" s="163"/>
      <c r="JOC301" s="163"/>
      <c r="JOD301" s="579"/>
      <c r="JOE301" s="581"/>
      <c r="JOF301" s="163"/>
      <c r="JOG301" s="163"/>
      <c r="JOH301" s="579"/>
      <c r="JOI301" s="581"/>
      <c r="JOJ301" s="163"/>
      <c r="JOK301" s="163"/>
      <c r="JOL301" s="579"/>
      <c r="JOM301" s="581"/>
      <c r="JON301" s="163"/>
      <c r="JOO301" s="163"/>
      <c r="JOP301" s="579"/>
      <c r="JOQ301" s="581"/>
      <c r="JOR301" s="163"/>
      <c r="JOS301" s="163"/>
      <c r="JOT301" s="579"/>
      <c r="JOU301" s="581"/>
      <c r="JOV301" s="163"/>
      <c r="JOW301" s="163"/>
      <c r="JOX301" s="579"/>
      <c r="JOY301" s="581"/>
      <c r="JOZ301" s="163"/>
      <c r="JPA301" s="163"/>
      <c r="JPB301" s="579"/>
      <c r="JPC301" s="581"/>
      <c r="JPD301" s="163"/>
      <c r="JPE301" s="163"/>
      <c r="JPF301" s="579"/>
      <c r="JPG301" s="581"/>
      <c r="JPH301" s="163"/>
      <c r="JPI301" s="163"/>
      <c r="JPJ301" s="579"/>
      <c r="JPK301" s="581"/>
      <c r="JPL301" s="163"/>
      <c r="JPM301" s="163"/>
      <c r="JPN301" s="579"/>
      <c r="JPO301" s="581"/>
      <c r="JPP301" s="163"/>
      <c r="JPQ301" s="163"/>
      <c r="JPR301" s="579"/>
      <c r="JPS301" s="581"/>
      <c r="JPT301" s="163"/>
      <c r="JPU301" s="163"/>
      <c r="JPV301" s="579"/>
      <c r="JPW301" s="581"/>
      <c r="JPX301" s="163"/>
      <c r="JPY301" s="163"/>
      <c r="JPZ301" s="579"/>
      <c r="JQA301" s="581"/>
      <c r="JQB301" s="163"/>
      <c r="JQC301" s="163"/>
      <c r="JQD301" s="579"/>
      <c r="JQE301" s="581"/>
      <c r="JQF301" s="163"/>
      <c r="JQG301" s="163"/>
      <c r="JQH301" s="579"/>
      <c r="JQI301" s="581"/>
      <c r="JQJ301" s="163"/>
      <c r="JQK301" s="163"/>
      <c r="JQL301" s="579"/>
      <c r="JQM301" s="581"/>
      <c r="JQN301" s="163"/>
      <c r="JQO301" s="163"/>
      <c r="JQP301" s="579"/>
      <c r="JQQ301" s="581"/>
      <c r="JQR301" s="163"/>
      <c r="JQS301" s="163"/>
      <c r="JQT301" s="579"/>
      <c r="JQU301" s="581"/>
      <c r="JQV301" s="163"/>
      <c r="JQW301" s="163"/>
      <c r="JQX301" s="579"/>
      <c r="JQY301" s="581"/>
      <c r="JQZ301" s="163"/>
      <c r="JRA301" s="163"/>
      <c r="JRB301" s="579"/>
      <c r="JRC301" s="581"/>
      <c r="JRD301" s="163"/>
      <c r="JRE301" s="163"/>
      <c r="JRF301" s="579"/>
      <c r="JRG301" s="581"/>
      <c r="JRH301" s="163"/>
      <c r="JRI301" s="163"/>
      <c r="JRJ301" s="579"/>
      <c r="JRK301" s="581"/>
      <c r="JRL301" s="163"/>
      <c r="JRM301" s="163"/>
      <c r="JRN301" s="579"/>
      <c r="JRO301" s="581"/>
      <c r="JRP301" s="163"/>
      <c r="JRQ301" s="163"/>
      <c r="JRR301" s="579"/>
      <c r="JRS301" s="581"/>
      <c r="JRT301" s="163"/>
      <c r="JRU301" s="163"/>
      <c r="JRV301" s="579"/>
      <c r="JRW301" s="581"/>
      <c r="JRX301" s="163"/>
      <c r="JRY301" s="163"/>
      <c r="JRZ301" s="579"/>
      <c r="JSA301" s="581"/>
      <c r="JSB301" s="163"/>
      <c r="JSC301" s="163"/>
      <c r="JSD301" s="579"/>
      <c r="JSE301" s="581"/>
      <c r="JSF301" s="163"/>
      <c r="JSG301" s="163"/>
      <c r="JSH301" s="579"/>
      <c r="JSI301" s="581"/>
      <c r="JSJ301" s="163"/>
      <c r="JSK301" s="163"/>
      <c r="JSL301" s="579"/>
      <c r="JSM301" s="581"/>
      <c r="JSN301" s="163"/>
      <c r="JSO301" s="163"/>
      <c r="JSP301" s="579"/>
      <c r="JSQ301" s="581"/>
      <c r="JSR301" s="163"/>
      <c r="JSS301" s="163"/>
      <c r="JST301" s="579"/>
      <c r="JSU301" s="581"/>
      <c r="JSV301" s="163"/>
      <c r="JSW301" s="163"/>
      <c r="JSX301" s="579"/>
      <c r="JSY301" s="581"/>
      <c r="JSZ301" s="163"/>
      <c r="JTA301" s="163"/>
      <c r="JTB301" s="579"/>
      <c r="JTC301" s="581"/>
      <c r="JTD301" s="163"/>
      <c r="JTE301" s="163"/>
      <c r="JTF301" s="579"/>
      <c r="JTG301" s="581"/>
      <c r="JTH301" s="163"/>
      <c r="JTI301" s="163"/>
      <c r="JTJ301" s="579"/>
      <c r="JTK301" s="581"/>
      <c r="JTL301" s="163"/>
      <c r="JTM301" s="163"/>
      <c r="JTN301" s="579"/>
      <c r="JTO301" s="581"/>
      <c r="JTP301" s="163"/>
      <c r="JTQ301" s="163"/>
      <c r="JTR301" s="579"/>
      <c r="JTS301" s="581"/>
      <c r="JTT301" s="163"/>
      <c r="JTU301" s="163"/>
      <c r="JTV301" s="579"/>
      <c r="JTW301" s="581"/>
      <c r="JTX301" s="163"/>
      <c r="JTY301" s="163"/>
      <c r="JTZ301" s="579"/>
      <c r="JUA301" s="581"/>
      <c r="JUB301" s="163"/>
      <c r="JUC301" s="163"/>
      <c r="JUD301" s="579"/>
      <c r="JUE301" s="581"/>
      <c r="JUF301" s="163"/>
      <c r="JUG301" s="163"/>
      <c r="JUH301" s="579"/>
      <c r="JUI301" s="581"/>
      <c r="JUJ301" s="163"/>
      <c r="JUK301" s="163"/>
      <c r="JUL301" s="579"/>
      <c r="JUM301" s="581"/>
      <c r="JUN301" s="163"/>
      <c r="JUO301" s="163"/>
      <c r="JUP301" s="579"/>
      <c r="JUQ301" s="581"/>
      <c r="JUR301" s="163"/>
      <c r="JUS301" s="163"/>
      <c r="JUT301" s="579"/>
      <c r="JUU301" s="581"/>
      <c r="JUV301" s="163"/>
      <c r="JUW301" s="163"/>
      <c r="JUX301" s="579"/>
      <c r="JUY301" s="581"/>
      <c r="JUZ301" s="163"/>
      <c r="JVA301" s="163"/>
      <c r="JVB301" s="579"/>
      <c r="JVC301" s="581"/>
      <c r="JVD301" s="163"/>
      <c r="JVE301" s="163"/>
      <c r="JVF301" s="579"/>
      <c r="JVG301" s="581"/>
      <c r="JVH301" s="163"/>
      <c r="JVI301" s="163"/>
      <c r="JVJ301" s="579"/>
      <c r="JVK301" s="581"/>
      <c r="JVL301" s="163"/>
      <c r="JVM301" s="163"/>
      <c r="JVN301" s="579"/>
      <c r="JVO301" s="581"/>
      <c r="JVP301" s="163"/>
      <c r="JVQ301" s="163"/>
      <c r="JVR301" s="579"/>
      <c r="JVS301" s="581"/>
      <c r="JVT301" s="163"/>
      <c r="JVU301" s="163"/>
      <c r="JVV301" s="579"/>
      <c r="JVW301" s="581"/>
      <c r="JVX301" s="163"/>
      <c r="JVY301" s="163"/>
      <c r="JVZ301" s="579"/>
      <c r="JWA301" s="581"/>
      <c r="JWB301" s="163"/>
      <c r="JWC301" s="163"/>
      <c r="JWD301" s="579"/>
      <c r="JWE301" s="581"/>
      <c r="JWF301" s="163"/>
      <c r="JWG301" s="163"/>
      <c r="JWH301" s="579"/>
      <c r="JWI301" s="581"/>
      <c r="JWJ301" s="163"/>
      <c r="JWK301" s="163"/>
      <c r="JWL301" s="579"/>
      <c r="JWM301" s="581"/>
      <c r="JWN301" s="163"/>
      <c r="JWO301" s="163"/>
      <c r="JWP301" s="579"/>
      <c r="JWQ301" s="581"/>
      <c r="JWR301" s="163"/>
      <c r="JWS301" s="163"/>
      <c r="JWT301" s="579"/>
      <c r="JWU301" s="581"/>
      <c r="JWV301" s="163"/>
      <c r="JWW301" s="163"/>
      <c r="JWX301" s="579"/>
      <c r="JWY301" s="581"/>
      <c r="JWZ301" s="163"/>
      <c r="JXA301" s="163"/>
      <c r="JXB301" s="579"/>
      <c r="JXC301" s="581"/>
      <c r="JXD301" s="163"/>
      <c r="JXE301" s="163"/>
      <c r="JXF301" s="579"/>
      <c r="JXG301" s="581"/>
      <c r="JXH301" s="163"/>
      <c r="JXI301" s="163"/>
      <c r="JXJ301" s="579"/>
      <c r="JXK301" s="581"/>
      <c r="JXL301" s="163"/>
      <c r="JXM301" s="163"/>
      <c r="JXN301" s="579"/>
      <c r="JXO301" s="581"/>
      <c r="JXP301" s="163"/>
      <c r="JXQ301" s="163"/>
      <c r="JXR301" s="579"/>
      <c r="JXS301" s="581"/>
      <c r="JXT301" s="163"/>
      <c r="JXU301" s="163"/>
      <c r="JXV301" s="579"/>
      <c r="JXW301" s="581"/>
      <c r="JXX301" s="163"/>
      <c r="JXY301" s="163"/>
      <c r="JXZ301" s="579"/>
      <c r="JYA301" s="581"/>
      <c r="JYB301" s="163"/>
      <c r="JYC301" s="163"/>
      <c r="JYD301" s="579"/>
      <c r="JYE301" s="581"/>
      <c r="JYF301" s="163"/>
      <c r="JYG301" s="163"/>
      <c r="JYH301" s="579"/>
      <c r="JYI301" s="581"/>
      <c r="JYJ301" s="163"/>
      <c r="JYK301" s="163"/>
      <c r="JYL301" s="579"/>
      <c r="JYM301" s="581"/>
      <c r="JYN301" s="163"/>
      <c r="JYO301" s="163"/>
      <c r="JYP301" s="579"/>
      <c r="JYQ301" s="581"/>
      <c r="JYR301" s="163"/>
      <c r="JYS301" s="163"/>
      <c r="JYT301" s="579"/>
      <c r="JYU301" s="581"/>
      <c r="JYV301" s="163"/>
      <c r="JYW301" s="163"/>
      <c r="JYX301" s="579"/>
      <c r="JYY301" s="581"/>
      <c r="JYZ301" s="163"/>
      <c r="JZA301" s="163"/>
      <c r="JZB301" s="579"/>
      <c r="JZC301" s="581"/>
      <c r="JZD301" s="163"/>
      <c r="JZE301" s="163"/>
      <c r="JZF301" s="579"/>
      <c r="JZG301" s="581"/>
      <c r="JZH301" s="163"/>
      <c r="JZI301" s="163"/>
      <c r="JZJ301" s="579"/>
      <c r="JZK301" s="581"/>
      <c r="JZL301" s="163"/>
      <c r="JZM301" s="163"/>
      <c r="JZN301" s="579"/>
      <c r="JZO301" s="581"/>
      <c r="JZP301" s="163"/>
      <c r="JZQ301" s="163"/>
      <c r="JZR301" s="579"/>
      <c r="JZS301" s="581"/>
      <c r="JZT301" s="163"/>
      <c r="JZU301" s="163"/>
      <c r="JZV301" s="579"/>
      <c r="JZW301" s="581"/>
      <c r="JZX301" s="163"/>
      <c r="JZY301" s="163"/>
      <c r="JZZ301" s="579"/>
      <c r="KAA301" s="581"/>
      <c r="KAB301" s="163"/>
      <c r="KAC301" s="163"/>
      <c r="KAD301" s="579"/>
      <c r="KAE301" s="581"/>
      <c r="KAF301" s="163"/>
      <c r="KAG301" s="163"/>
      <c r="KAH301" s="579"/>
      <c r="KAI301" s="581"/>
      <c r="KAJ301" s="163"/>
      <c r="KAK301" s="163"/>
      <c r="KAL301" s="579"/>
      <c r="KAM301" s="581"/>
      <c r="KAN301" s="163"/>
      <c r="KAO301" s="163"/>
      <c r="KAP301" s="579"/>
      <c r="KAQ301" s="581"/>
      <c r="KAR301" s="163"/>
      <c r="KAS301" s="163"/>
      <c r="KAT301" s="579"/>
      <c r="KAU301" s="581"/>
      <c r="KAV301" s="163"/>
      <c r="KAW301" s="163"/>
      <c r="KAX301" s="579"/>
      <c r="KAY301" s="581"/>
      <c r="KAZ301" s="163"/>
      <c r="KBA301" s="163"/>
      <c r="KBB301" s="579"/>
      <c r="KBC301" s="581"/>
      <c r="KBD301" s="163"/>
      <c r="KBE301" s="163"/>
      <c r="KBF301" s="579"/>
      <c r="KBG301" s="581"/>
      <c r="KBH301" s="163"/>
      <c r="KBI301" s="163"/>
      <c r="KBJ301" s="579"/>
      <c r="KBK301" s="581"/>
      <c r="KBL301" s="163"/>
      <c r="KBM301" s="163"/>
      <c r="KBN301" s="579"/>
      <c r="KBO301" s="581"/>
      <c r="KBP301" s="163"/>
      <c r="KBQ301" s="163"/>
      <c r="KBR301" s="579"/>
      <c r="KBS301" s="581"/>
      <c r="KBT301" s="163"/>
      <c r="KBU301" s="163"/>
      <c r="KBV301" s="579"/>
      <c r="KBW301" s="581"/>
      <c r="KBX301" s="163"/>
      <c r="KBY301" s="163"/>
      <c r="KBZ301" s="579"/>
      <c r="KCA301" s="581"/>
      <c r="KCB301" s="163"/>
      <c r="KCC301" s="163"/>
      <c r="KCD301" s="579"/>
      <c r="KCE301" s="581"/>
      <c r="KCF301" s="163"/>
      <c r="KCG301" s="163"/>
      <c r="KCH301" s="579"/>
      <c r="KCI301" s="581"/>
      <c r="KCJ301" s="163"/>
      <c r="KCK301" s="163"/>
      <c r="KCL301" s="579"/>
      <c r="KCM301" s="581"/>
      <c r="KCN301" s="163"/>
      <c r="KCO301" s="163"/>
      <c r="KCP301" s="579"/>
      <c r="KCQ301" s="581"/>
      <c r="KCR301" s="163"/>
      <c r="KCS301" s="163"/>
      <c r="KCT301" s="579"/>
      <c r="KCU301" s="581"/>
      <c r="KCV301" s="163"/>
      <c r="KCW301" s="163"/>
      <c r="KCX301" s="579"/>
      <c r="KCY301" s="581"/>
      <c r="KCZ301" s="163"/>
      <c r="KDA301" s="163"/>
      <c r="KDB301" s="579"/>
      <c r="KDC301" s="581"/>
      <c r="KDD301" s="163"/>
      <c r="KDE301" s="163"/>
      <c r="KDF301" s="579"/>
      <c r="KDG301" s="581"/>
      <c r="KDH301" s="163"/>
      <c r="KDI301" s="163"/>
      <c r="KDJ301" s="579"/>
      <c r="KDK301" s="581"/>
      <c r="KDL301" s="163"/>
      <c r="KDM301" s="163"/>
      <c r="KDN301" s="579"/>
      <c r="KDO301" s="581"/>
      <c r="KDP301" s="163"/>
      <c r="KDQ301" s="163"/>
      <c r="KDR301" s="579"/>
      <c r="KDS301" s="581"/>
      <c r="KDT301" s="163"/>
      <c r="KDU301" s="163"/>
      <c r="KDV301" s="579"/>
      <c r="KDW301" s="581"/>
      <c r="KDX301" s="163"/>
      <c r="KDY301" s="163"/>
      <c r="KDZ301" s="579"/>
      <c r="KEA301" s="581"/>
      <c r="KEB301" s="163"/>
      <c r="KEC301" s="163"/>
      <c r="KED301" s="579"/>
      <c r="KEE301" s="581"/>
      <c r="KEF301" s="163"/>
      <c r="KEG301" s="163"/>
      <c r="KEH301" s="579"/>
      <c r="KEI301" s="581"/>
      <c r="KEJ301" s="163"/>
      <c r="KEK301" s="163"/>
      <c r="KEL301" s="579"/>
      <c r="KEM301" s="581"/>
      <c r="KEN301" s="163"/>
      <c r="KEO301" s="163"/>
      <c r="KEP301" s="579"/>
      <c r="KEQ301" s="581"/>
      <c r="KER301" s="163"/>
      <c r="KES301" s="163"/>
      <c r="KET301" s="579"/>
      <c r="KEU301" s="581"/>
      <c r="KEV301" s="163"/>
      <c r="KEW301" s="163"/>
      <c r="KEX301" s="579"/>
      <c r="KEY301" s="581"/>
      <c r="KEZ301" s="163"/>
      <c r="KFA301" s="163"/>
      <c r="KFB301" s="579"/>
      <c r="KFC301" s="581"/>
      <c r="KFD301" s="163"/>
      <c r="KFE301" s="163"/>
      <c r="KFF301" s="579"/>
      <c r="KFG301" s="581"/>
      <c r="KFH301" s="163"/>
      <c r="KFI301" s="163"/>
      <c r="KFJ301" s="579"/>
      <c r="KFK301" s="581"/>
      <c r="KFL301" s="163"/>
      <c r="KFM301" s="163"/>
      <c r="KFN301" s="579"/>
      <c r="KFO301" s="581"/>
      <c r="KFP301" s="163"/>
      <c r="KFQ301" s="163"/>
      <c r="KFR301" s="579"/>
      <c r="KFS301" s="581"/>
      <c r="KFT301" s="163"/>
      <c r="KFU301" s="163"/>
      <c r="KFV301" s="579"/>
      <c r="KFW301" s="581"/>
      <c r="KFX301" s="163"/>
      <c r="KFY301" s="163"/>
      <c r="KFZ301" s="579"/>
      <c r="KGA301" s="581"/>
      <c r="KGB301" s="163"/>
      <c r="KGC301" s="163"/>
      <c r="KGD301" s="579"/>
      <c r="KGE301" s="581"/>
      <c r="KGF301" s="163"/>
      <c r="KGG301" s="163"/>
      <c r="KGH301" s="579"/>
      <c r="KGI301" s="581"/>
      <c r="KGJ301" s="163"/>
      <c r="KGK301" s="163"/>
      <c r="KGL301" s="579"/>
      <c r="KGM301" s="581"/>
      <c r="KGN301" s="163"/>
      <c r="KGO301" s="163"/>
      <c r="KGP301" s="579"/>
      <c r="KGQ301" s="581"/>
      <c r="KGR301" s="163"/>
      <c r="KGS301" s="163"/>
      <c r="KGT301" s="579"/>
      <c r="KGU301" s="581"/>
      <c r="KGV301" s="163"/>
      <c r="KGW301" s="163"/>
      <c r="KGX301" s="579"/>
      <c r="KGY301" s="581"/>
      <c r="KGZ301" s="163"/>
      <c r="KHA301" s="163"/>
      <c r="KHB301" s="579"/>
      <c r="KHC301" s="581"/>
      <c r="KHD301" s="163"/>
      <c r="KHE301" s="163"/>
      <c r="KHF301" s="579"/>
      <c r="KHG301" s="581"/>
      <c r="KHH301" s="163"/>
      <c r="KHI301" s="163"/>
      <c r="KHJ301" s="579"/>
      <c r="KHK301" s="581"/>
      <c r="KHL301" s="163"/>
      <c r="KHM301" s="163"/>
      <c r="KHN301" s="579"/>
      <c r="KHO301" s="581"/>
      <c r="KHP301" s="163"/>
      <c r="KHQ301" s="163"/>
      <c r="KHR301" s="579"/>
      <c r="KHS301" s="581"/>
      <c r="KHT301" s="163"/>
      <c r="KHU301" s="163"/>
      <c r="KHV301" s="579"/>
      <c r="KHW301" s="581"/>
      <c r="KHX301" s="163"/>
      <c r="KHY301" s="163"/>
      <c r="KHZ301" s="579"/>
      <c r="KIA301" s="581"/>
      <c r="KIB301" s="163"/>
      <c r="KIC301" s="163"/>
      <c r="KID301" s="579"/>
      <c r="KIE301" s="581"/>
      <c r="KIF301" s="163"/>
      <c r="KIG301" s="163"/>
      <c r="KIH301" s="579"/>
      <c r="KII301" s="581"/>
      <c r="KIJ301" s="163"/>
      <c r="KIK301" s="163"/>
      <c r="KIL301" s="579"/>
      <c r="KIM301" s="581"/>
      <c r="KIN301" s="163"/>
      <c r="KIO301" s="163"/>
      <c r="KIP301" s="579"/>
      <c r="KIQ301" s="581"/>
      <c r="KIR301" s="163"/>
      <c r="KIS301" s="163"/>
      <c r="KIT301" s="579"/>
      <c r="KIU301" s="581"/>
      <c r="KIV301" s="163"/>
      <c r="KIW301" s="163"/>
      <c r="KIX301" s="579"/>
      <c r="KIY301" s="581"/>
      <c r="KIZ301" s="163"/>
      <c r="KJA301" s="163"/>
      <c r="KJB301" s="579"/>
      <c r="KJC301" s="581"/>
      <c r="KJD301" s="163"/>
      <c r="KJE301" s="163"/>
      <c r="KJF301" s="579"/>
      <c r="KJG301" s="581"/>
      <c r="KJH301" s="163"/>
      <c r="KJI301" s="163"/>
      <c r="KJJ301" s="579"/>
      <c r="KJK301" s="581"/>
      <c r="KJL301" s="163"/>
      <c r="KJM301" s="163"/>
      <c r="KJN301" s="579"/>
      <c r="KJO301" s="581"/>
      <c r="KJP301" s="163"/>
      <c r="KJQ301" s="163"/>
      <c r="KJR301" s="579"/>
      <c r="KJS301" s="581"/>
      <c r="KJT301" s="163"/>
      <c r="KJU301" s="163"/>
      <c r="KJV301" s="579"/>
      <c r="KJW301" s="581"/>
      <c r="KJX301" s="163"/>
      <c r="KJY301" s="163"/>
      <c r="KJZ301" s="579"/>
      <c r="KKA301" s="581"/>
      <c r="KKB301" s="163"/>
      <c r="KKC301" s="163"/>
      <c r="KKD301" s="579"/>
      <c r="KKE301" s="581"/>
      <c r="KKF301" s="163"/>
      <c r="KKG301" s="163"/>
      <c r="KKH301" s="579"/>
      <c r="KKI301" s="581"/>
      <c r="KKJ301" s="163"/>
      <c r="KKK301" s="163"/>
      <c r="KKL301" s="579"/>
      <c r="KKM301" s="581"/>
      <c r="KKN301" s="163"/>
      <c r="KKO301" s="163"/>
      <c r="KKP301" s="579"/>
      <c r="KKQ301" s="581"/>
      <c r="KKR301" s="163"/>
      <c r="KKS301" s="163"/>
      <c r="KKT301" s="579"/>
      <c r="KKU301" s="581"/>
      <c r="KKV301" s="163"/>
      <c r="KKW301" s="163"/>
      <c r="KKX301" s="579"/>
      <c r="KKY301" s="581"/>
      <c r="KKZ301" s="163"/>
      <c r="KLA301" s="163"/>
      <c r="KLB301" s="579"/>
      <c r="KLC301" s="581"/>
      <c r="KLD301" s="163"/>
      <c r="KLE301" s="163"/>
      <c r="KLF301" s="579"/>
      <c r="KLG301" s="581"/>
      <c r="KLH301" s="163"/>
      <c r="KLI301" s="163"/>
      <c r="KLJ301" s="579"/>
      <c r="KLK301" s="581"/>
      <c r="KLL301" s="163"/>
      <c r="KLM301" s="163"/>
      <c r="KLN301" s="579"/>
      <c r="KLO301" s="581"/>
      <c r="KLP301" s="163"/>
      <c r="KLQ301" s="163"/>
      <c r="KLR301" s="579"/>
      <c r="KLS301" s="581"/>
      <c r="KLT301" s="163"/>
      <c r="KLU301" s="163"/>
      <c r="KLV301" s="579"/>
      <c r="KLW301" s="581"/>
      <c r="KLX301" s="163"/>
      <c r="KLY301" s="163"/>
      <c r="KLZ301" s="579"/>
      <c r="KMA301" s="581"/>
      <c r="KMB301" s="163"/>
      <c r="KMC301" s="163"/>
      <c r="KMD301" s="579"/>
      <c r="KME301" s="581"/>
      <c r="KMF301" s="163"/>
      <c r="KMG301" s="163"/>
      <c r="KMH301" s="579"/>
      <c r="KMI301" s="581"/>
      <c r="KMJ301" s="163"/>
      <c r="KMK301" s="163"/>
      <c r="KML301" s="579"/>
      <c r="KMM301" s="581"/>
      <c r="KMN301" s="163"/>
      <c r="KMO301" s="163"/>
      <c r="KMP301" s="579"/>
      <c r="KMQ301" s="581"/>
      <c r="KMR301" s="163"/>
      <c r="KMS301" s="163"/>
      <c r="KMT301" s="579"/>
      <c r="KMU301" s="581"/>
      <c r="KMV301" s="163"/>
      <c r="KMW301" s="163"/>
      <c r="KMX301" s="579"/>
      <c r="KMY301" s="581"/>
      <c r="KMZ301" s="163"/>
      <c r="KNA301" s="163"/>
      <c r="KNB301" s="579"/>
      <c r="KNC301" s="581"/>
      <c r="KND301" s="163"/>
      <c r="KNE301" s="163"/>
      <c r="KNF301" s="579"/>
      <c r="KNG301" s="581"/>
      <c r="KNH301" s="163"/>
      <c r="KNI301" s="163"/>
      <c r="KNJ301" s="579"/>
      <c r="KNK301" s="581"/>
      <c r="KNL301" s="163"/>
      <c r="KNM301" s="163"/>
      <c r="KNN301" s="579"/>
      <c r="KNO301" s="581"/>
      <c r="KNP301" s="163"/>
      <c r="KNQ301" s="163"/>
      <c r="KNR301" s="579"/>
      <c r="KNS301" s="581"/>
      <c r="KNT301" s="163"/>
      <c r="KNU301" s="163"/>
      <c r="KNV301" s="579"/>
      <c r="KNW301" s="581"/>
      <c r="KNX301" s="163"/>
      <c r="KNY301" s="163"/>
      <c r="KNZ301" s="579"/>
      <c r="KOA301" s="581"/>
      <c r="KOB301" s="163"/>
      <c r="KOC301" s="163"/>
      <c r="KOD301" s="579"/>
      <c r="KOE301" s="581"/>
      <c r="KOF301" s="163"/>
      <c r="KOG301" s="163"/>
      <c r="KOH301" s="579"/>
      <c r="KOI301" s="581"/>
      <c r="KOJ301" s="163"/>
      <c r="KOK301" s="163"/>
      <c r="KOL301" s="579"/>
      <c r="KOM301" s="581"/>
      <c r="KON301" s="163"/>
      <c r="KOO301" s="163"/>
      <c r="KOP301" s="579"/>
      <c r="KOQ301" s="581"/>
      <c r="KOR301" s="163"/>
      <c r="KOS301" s="163"/>
      <c r="KOT301" s="579"/>
      <c r="KOU301" s="581"/>
      <c r="KOV301" s="163"/>
      <c r="KOW301" s="163"/>
      <c r="KOX301" s="579"/>
      <c r="KOY301" s="581"/>
      <c r="KOZ301" s="163"/>
      <c r="KPA301" s="163"/>
      <c r="KPB301" s="579"/>
      <c r="KPC301" s="581"/>
      <c r="KPD301" s="163"/>
      <c r="KPE301" s="163"/>
      <c r="KPF301" s="579"/>
      <c r="KPG301" s="581"/>
      <c r="KPH301" s="163"/>
      <c r="KPI301" s="163"/>
      <c r="KPJ301" s="579"/>
      <c r="KPK301" s="581"/>
      <c r="KPL301" s="163"/>
      <c r="KPM301" s="163"/>
      <c r="KPN301" s="579"/>
      <c r="KPO301" s="581"/>
      <c r="KPP301" s="163"/>
      <c r="KPQ301" s="163"/>
      <c r="KPR301" s="579"/>
      <c r="KPS301" s="581"/>
      <c r="KPT301" s="163"/>
      <c r="KPU301" s="163"/>
      <c r="KPV301" s="579"/>
      <c r="KPW301" s="581"/>
      <c r="KPX301" s="163"/>
      <c r="KPY301" s="163"/>
      <c r="KPZ301" s="579"/>
      <c r="KQA301" s="581"/>
      <c r="KQB301" s="163"/>
      <c r="KQC301" s="163"/>
      <c r="KQD301" s="579"/>
      <c r="KQE301" s="581"/>
      <c r="KQF301" s="163"/>
      <c r="KQG301" s="163"/>
      <c r="KQH301" s="579"/>
      <c r="KQI301" s="581"/>
      <c r="KQJ301" s="163"/>
      <c r="KQK301" s="163"/>
      <c r="KQL301" s="579"/>
      <c r="KQM301" s="581"/>
      <c r="KQN301" s="163"/>
      <c r="KQO301" s="163"/>
      <c r="KQP301" s="579"/>
      <c r="KQQ301" s="581"/>
      <c r="KQR301" s="163"/>
      <c r="KQS301" s="163"/>
      <c r="KQT301" s="579"/>
      <c r="KQU301" s="581"/>
      <c r="KQV301" s="163"/>
      <c r="KQW301" s="163"/>
      <c r="KQX301" s="579"/>
      <c r="KQY301" s="581"/>
      <c r="KQZ301" s="163"/>
      <c r="KRA301" s="163"/>
      <c r="KRB301" s="579"/>
      <c r="KRC301" s="581"/>
      <c r="KRD301" s="163"/>
      <c r="KRE301" s="163"/>
      <c r="KRF301" s="579"/>
      <c r="KRG301" s="581"/>
      <c r="KRH301" s="163"/>
      <c r="KRI301" s="163"/>
      <c r="KRJ301" s="579"/>
      <c r="KRK301" s="581"/>
      <c r="KRL301" s="163"/>
      <c r="KRM301" s="163"/>
      <c r="KRN301" s="579"/>
      <c r="KRO301" s="581"/>
      <c r="KRP301" s="163"/>
      <c r="KRQ301" s="163"/>
      <c r="KRR301" s="579"/>
      <c r="KRS301" s="581"/>
      <c r="KRT301" s="163"/>
      <c r="KRU301" s="163"/>
      <c r="KRV301" s="579"/>
      <c r="KRW301" s="581"/>
      <c r="KRX301" s="163"/>
      <c r="KRY301" s="163"/>
      <c r="KRZ301" s="579"/>
      <c r="KSA301" s="581"/>
      <c r="KSB301" s="163"/>
      <c r="KSC301" s="163"/>
      <c r="KSD301" s="579"/>
      <c r="KSE301" s="581"/>
      <c r="KSF301" s="163"/>
      <c r="KSG301" s="163"/>
      <c r="KSH301" s="579"/>
      <c r="KSI301" s="581"/>
      <c r="KSJ301" s="163"/>
      <c r="KSK301" s="163"/>
      <c r="KSL301" s="579"/>
      <c r="KSM301" s="581"/>
      <c r="KSN301" s="163"/>
      <c r="KSO301" s="163"/>
      <c r="KSP301" s="579"/>
      <c r="KSQ301" s="581"/>
      <c r="KSR301" s="163"/>
      <c r="KSS301" s="163"/>
      <c r="KST301" s="579"/>
      <c r="KSU301" s="581"/>
      <c r="KSV301" s="163"/>
      <c r="KSW301" s="163"/>
      <c r="KSX301" s="579"/>
      <c r="KSY301" s="581"/>
      <c r="KSZ301" s="163"/>
      <c r="KTA301" s="163"/>
      <c r="KTB301" s="579"/>
      <c r="KTC301" s="581"/>
      <c r="KTD301" s="163"/>
      <c r="KTE301" s="163"/>
      <c r="KTF301" s="579"/>
      <c r="KTG301" s="581"/>
      <c r="KTH301" s="163"/>
      <c r="KTI301" s="163"/>
      <c r="KTJ301" s="579"/>
      <c r="KTK301" s="581"/>
      <c r="KTL301" s="163"/>
      <c r="KTM301" s="163"/>
      <c r="KTN301" s="579"/>
      <c r="KTO301" s="581"/>
      <c r="KTP301" s="163"/>
      <c r="KTQ301" s="163"/>
      <c r="KTR301" s="579"/>
      <c r="KTS301" s="581"/>
      <c r="KTT301" s="163"/>
      <c r="KTU301" s="163"/>
      <c r="KTV301" s="579"/>
      <c r="KTW301" s="581"/>
      <c r="KTX301" s="163"/>
      <c r="KTY301" s="163"/>
      <c r="KTZ301" s="579"/>
      <c r="KUA301" s="581"/>
      <c r="KUB301" s="163"/>
      <c r="KUC301" s="163"/>
      <c r="KUD301" s="579"/>
      <c r="KUE301" s="581"/>
      <c r="KUF301" s="163"/>
      <c r="KUG301" s="163"/>
      <c r="KUH301" s="579"/>
      <c r="KUI301" s="581"/>
      <c r="KUJ301" s="163"/>
      <c r="KUK301" s="163"/>
      <c r="KUL301" s="579"/>
      <c r="KUM301" s="581"/>
      <c r="KUN301" s="163"/>
      <c r="KUO301" s="163"/>
      <c r="KUP301" s="579"/>
      <c r="KUQ301" s="581"/>
      <c r="KUR301" s="163"/>
      <c r="KUS301" s="163"/>
      <c r="KUT301" s="579"/>
      <c r="KUU301" s="581"/>
      <c r="KUV301" s="163"/>
      <c r="KUW301" s="163"/>
      <c r="KUX301" s="579"/>
      <c r="KUY301" s="581"/>
      <c r="KUZ301" s="163"/>
      <c r="KVA301" s="163"/>
      <c r="KVB301" s="579"/>
      <c r="KVC301" s="581"/>
      <c r="KVD301" s="163"/>
      <c r="KVE301" s="163"/>
      <c r="KVF301" s="579"/>
      <c r="KVG301" s="581"/>
      <c r="KVH301" s="163"/>
      <c r="KVI301" s="163"/>
      <c r="KVJ301" s="579"/>
      <c r="KVK301" s="581"/>
      <c r="KVL301" s="163"/>
      <c r="KVM301" s="163"/>
      <c r="KVN301" s="579"/>
      <c r="KVO301" s="581"/>
      <c r="KVP301" s="163"/>
      <c r="KVQ301" s="163"/>
      <c r="KVR301" s="579"/>
      <c r="KVS301" s="581"/>
      <c r="KVT301" s="163"/>
      <c r="KVU301" s="163"/>
      <c r="KVV301" s="579"/>
      <c r="KVW301" s="581"/>
      <c r="KVX301" s="163"/>
      <c r="KVY301" s="163"/>
      <c r="KVZ301" s="579"/>
      <c r="KWA301" s="581"/>
      <c r="KWB301" s="163"/>
      <c r="KWC301" s="163"/>
      <c r="KWD301" s="579"/>
      <c r="KWE301" s="581"/>
      <c r="KWF301" s="163"/>
      <c r="KWG301" s="163"/>
      <c r="KWH301" s="579"/>
      <c r="KWI301" s="581"/>
      <c r="KWJ301" s="163"/>
      <c r="KWK301" s="163"/>
      <c r="KWL301" s="579"/>
      <c r="KWM301" s="581"/>
      <c r="KWN301" s="163"/>
      <c r="KWO301" s="163"/>
      <c r="KWP301" s="579"/>
      <c r="KWQ301" s="581"/>
      <c r="KWR301" s="163"/>
      <c r="KWS301" s="163"/>
      <c r="KWT301" s="579"/>
      <c r="KWU301" s="581"/>
      <c r="KWV301" s="163"/>
      <c r="KWW301" s="163"/>
      <c r="KWX301" s="579"/>
      <c r="KWY301" s="581"/>
      <c r="KWZ301" s="163"/>
      <c r="KXA301" s="163"/>
      <c r="KXB301" s="579"/>
      <c r="KXC301" s="581"/>
      <c r="KXD301" s="163"/>
      <c r="KXE301" s="163"/>
      <c r="KXF301" s="579"/>
      <c r="KXG301" s="581"/>
      <c r="KXH301" s="163"/>
      <c r="KXI301" s="163"/>
      <c r="KXJ301" s="579"/>
      <c r="KXK301" s="581"/>
      <c r="KXL301" s="163"/>
      <c r="KXM301" s="163"/>
      <c r="KXN301" s="579"/>
      <c r="KXO301" s="581"/>
      <c r="KXP301" s="163"/>
      <c r="KXQ301" s="163"/>
      <c r="KXR301" s="579"/>
      <c r="KXS301" s="581"/>
      <c r="KXT301" s="163"/>
      <c r="KXU301" s="163"/>
      <c r="KXV301" s="579"/>
      <c r="KXW301" s="581"/>
      <c r="KXX301" s="163"/>
      <c r="KXY301" s="163"/>
      <c r="KXZ301" s="579"/>
      <c r="KYA301" s="581"/>
      <c r="KYB301" s="163"/>
      <c r="KYC301" s="163"/>
      <c r="KYD301" s="579"/>
      <c r="KYE301" s="581"/>
      <c r="KYF301" s="163"/>
      <c r="KYG301" s="163"/>
      <c r="KYH301" s="579"/>
      <c r="KYI301" s="581"/>
      <c r="KYJ301" s="163"/>
      <c r="KYK301" s="163"/>
      <c r="KYL301" s="579"/>
      <c r="KYM301" s="581"/>
      <c r="KYN301" s="163"/>
      <c r="KYO301" s="163"/>
      <c r="KYP301" s="579"/>
      <c r="KYQ301" s="581"/>
      <c r="KYR301" s="163"/>
      <c r="KYS301" s="163"/>
      <c r="KYT301" s="579"/>
      <c r="KYU301" s="581"/>
      <c r="KYV301" s="163"/>
      <c r="KYW301" s="163"/>
      <c r="KYX301" s="579"/>
      <c r="KYY301" s="581"/>
      <c r="KYZ301" s="163"/>
      <c r="KZA301" s="163"/>
      <c r="KZB301" s="579"/>
      <c r="KZC301" s="581"/>
      <c r="KZD301" s="163"/>
      <c r="KZE301" s="163"/>
      <c r="KZF301" s="579"/>
      <c r="KZG301" s="581"/>
      <c r="KZH301" s="163"/>
      <c r="KZI301" s="163"/>
      <c r="KZJ301" s="579"/>
      <c r="KZK301" s="581"/>
      <c r="KZL301" s="163"/>
      <c r="KZM301" s="163"/>
      <c r="KZN301" s="579"/>
      <c r="KZO301" s="581"/>
      <c r="KZP301" s="163"/>
      <c r="KZQ301" s="163"/>
      <c r="KZR301" s="579"/>
      <c r="KZS301" s="581"/>
      <c r="KZT301" s="163"/>
      <c r="KZU301" s="163"/>
      <c r="KZV301" s="579"/>
      <c r="KZW301" s="581"/>
      <c r="KZX301" s="163"/>
      <c r="KZY301" s="163"/>
      <c r="KZZ301" s="579"/>
      <c r="LAA301" s="581"/>
      <c r="LAB301" s="163"/>
      <c r="LAC301" s="163"/>
      <c r="LAD301" s="579"/>
      <c r="LAE301" s="581"/>
      <c r="LAF301" s="163"/>
      <c r="LAG301" s="163"/>
      <c r="LAH301" s="579"/>
      <c r="LAI301" s="581"/>
      <c r="LAJ301" s="163"/>
      <c r="LAK301" s="163"/>
      <c r="LAL301" s="579"/>
      <c r="LAM301" s="581"/>
      <c r="LAN301" s="163"/>
      <c r="LAO301" s="163"/>
      <c r="LAP301" s="579"/>
      <c r="LAQ301" s="581"/>
      <c r="LAR301" s="163"/>
      <c r="LAS301" s="163"/>
      <c r="LAT301" s="579"/>
      <c r="LAU301" s="581"/>
      <c r="LAV301" s="163"/>
      <c r="LAW301" s="163"/>
      <c r="LAX301" s="579"/>
      <c r="LAY301" s="581"/>
      <c r="LAZ301" s="163"/>
      <c r="LBA301" s="163"/>
      <c r="LBB301" s="579"/>
      <c r="LBC301" s="581"/>
      <c r="LBD301" s="163"/>
      <c r="LBE301" s="163"/>
      <c r="LBF301" s="579"/>
      <c r="LBG301" s="581"/>
      <c r="LBH301" s="163"/>
      <c r="LBI301" s="163"/>
      <c r="LBJ301" s="579"/>
      <c r="LBK301" s="581"/>
      <c r="LBL301" s="163"/>
      <c r="LBM301" s="163"/>
      <c r="LBN301" s="579"/>
      <c r="LBO301" s="581"/>
      <c r="LBP301" s="163"/>
      <c r="LBQ301" s="163"/>
      <c r="LBR301" s="579"/>
      <c r="LBS301" s="581"/>
      <c r="LBT301" s="163"/>
      <c r="LBU301" s="163"/>
      <c r="LBV301" s="579"/>
      <c r="LBW301" s="581"/>
      <c r="LBX301" s="163"/>
      <c r="LBY301" s="163"/>
      <c r="LBZ301" s="579"/>
      <c r="LCA301" s="581"/>
      <c r="LCB301" s="163"/>
      <c r="LCC301" s="163"/>
      <c r="LCD301" s="579"/>
      <c r="LCE301" s="581"/>
      <c r="LCF301" s="163"/>
      <c r="LCG301" s="163"/>
      <c r="LCH301" s="579"/>
      <c r="LCI301" s="581"/>
      <c r="LCJ301" s="163"/>
      <c r="LCK301" s="163"/>
      <c r="LCL301" s="579"/>
      <c r="LCM301" s="581"/>
      <c r="LCN301" s="163"/>
      <c r="LCO301" s="163"/>
      <c r="LCP301" s="579"/>
      <c r="LCQ301" s="581"/>
      <c r="LCR301" s="163"/>
      <c r="LCS301" s="163"/>
      <c r="LCT301" s="579"/>
      <c r="LCU301" s="581"/>
      <c r="LCV301" s="163"/>
      <c r="LCW301" s="163"/>
      <c r="LCX301" s="579"/>
      <c r="LCY301" s="581"/>
      <c r="LCZ301" s="163"/>
      <c r="LDA301" s="163"/>
      <c r="LDB301" s="579"/>
      <c r="LDC301" s="581"/>
      <c r="LDD301" s="163"/>
      <c r="LDE301" s="163"/>
      <c r="LDF301" s="579"/>
      <c r="LDG301" s="581"/>
      <c r="LDH301" s="163"/>
      <c r="LDI301" s="163"/>
      <c r="LDJ301" s="579"/>
      <c r="LDK301" s="581"/>
      <c r="LDL301" s="163"/>
      <c r="LDM301" s="163"/>
      <c r="LDN301" s="579"/>
      <c r="LDO301" s="581"/>
      <c r="LDP301" s="163"/>
      <c r="LDQ301" s="163"/>
      <c r="LDR301" s="579"/>
      <c r="LDS301" s="581"/>
      <c r="LDT301" s="163"/>
      <c r="LDU301" s="163"/>
      <c r="LDV301" s="579"/>
      <c r="LDW301" s="581"/>
      <c r="LDX301" s="163"/>
      <c r="LDY301" s="163"/>
      <c r="LDZ301" s="579"/>
      <c r="LEA301" s="581"/>
      <c r="LEB301" s="163"/>
      <c r="LEC301" s="163"/>
      <c r="LED301" s="579"/>
      <c r="LEE301" s="581"/>
      <c r="LEF301" s="163"/>
      <c r="LEG301" s="163"/>
      <c r="LEH301" s="579"/>
      <c r="LEI301" s="581"/>
      <c r="LEJ301" s="163"/>
      <c r="LEK301" s="163"/>
      <c r="LEL301" s="579"/>
      <c r="LEM301" s="581"/>
      <c r="LEN301" s="163"/>
      <c r="LEO301" s="163"/>
      <c r="LEP301" s="579"/>
      <c r="LEQ301" s="581"/>
      <c r="LER301" s="163"/>
      <c r="LES301" s="163"/>
      <c r="LET301" s="579"/>
      <c r="LEU301" s="581"/>
      <c r="LEV301" s="163"/>
      <c r="LEW301" s="163"/>
      <c r="LEX301" s="579"/>
      <c r="LEY301" s="581"/>
      <c r="LEZ301" s="163"/>
      <c r="LFA301" s="163"/>
      <c r="LFB301" s="579"/>
      <c r="LFC301" s="581"/>
      <c r="LFD301" s="163"/>
      <c r="LFE301" s="163"/>
      <c r="LFF301" s="579"/>
      <c r="LFG301" s="581"/>
      <c r="LFH301" s="163"/>
      <c r="LFI301" s="163"/>
      <c r="LFJ301" s="579"/>
      <c r="LFK301" s="581"/>
      <c r="LFL301" s="163"/>
      <c r="LFM301" s="163"/>
      <c r="LFN301" s="579"/>
      <c r="LFO301" s="581"/>
      <c r="LFP301" s="163"/>
      <c r="LFQ301" s="163"/>
      <c r="LFR301" s="579"/>
      <c r="LFS301" s="581"/>
      <c r="LFT301" s="163"/>
      <c r="LFU301" s="163"/>
      <c r="LFV301" s="579"/>
      <c r="LFW301" s="581"/>
      <c r="LFX301" s="163"/>
      <c r="LFY301" s="163"/>
      <c r="LFZ301" s="579"/>
      <c r="LGA301" s="581"/>
      <c r="LGB301" s="163"/>
      <c r="LGC301" s="163"/>
      <c r="LGD301" s="579"/>
      <c r="LGE301" s="581"/>
      <c r="LGF301" s="163"/>
      <c r="LGG301" s="163"/>
      <c r="LGH301" s="579"/>
      <c r="LGI301" s="581"/>
      <c r="LGJ301" s="163"/>
      <c r="LGK301" s="163"/>
      <c r="LGL301" s="579"/>
      <c r="LGM301" s="581"/>
      <c r="LGN301" s="163"/>
      <c r="LGO301" s="163"/>
      <c r="LGP301" s="579"/>
      <c r="LGQ301" s="581"/>
      <c r="LGR301" s="163"/>
      <c r="LGS301" s="163"/>
      <c r="LGT301" s="579"/>
      <c r="LGU301" s="581"/>
      <c r="LGV301" s="163"/>
      <c r="LGW301" s="163"/>
      <c r="LGX301" s="579"/>
      <c r="LGY301" s="581"/>
      <c r="LGZ301" s="163"/>
      <c r="LHA301" s="163"/>
      <c r="LHB301" s="579"/>
      <c r="LHC301" s="581"/>
      <c r="LHD301" s="163"/>
      <c r="LHE301" s="163"/>
      <c r="LHF301" s="579"/>
      <c r="LHG301" s="581"/>
      <c r="LHH301" s="163"/>
      <c r="LHI301" s="163"/>
      <c r="LHJ301" s="579"/>
      <c r="LHK301" s="581"/>
      <c r="LHL301" s="163"/>
      <c r="LHM301" s="163"/>
      <c r="LHN301" s="579"/>
      <c r="LHO301" s="581"/>
      <c r="LHP301" s="163"/>
      <c r="LHQ301" s="163"/>
      <c r="LHR301" s="579"/>
      <c r="LHS301" s="581"/>
      <c r="LHT301" s="163"/>
      <c r="LHU301" s="163"/>
      <c r="LHV301" s="579"/>
      <c r="LHW301" s="581"/>
      <c r="LHX301" s="163"/>
      <c r="LHY301" s="163"/>
      <c r="LHZ301" s="579"/>
      <c r="LIA301" s="581"/>
      <c r="LIB301" s="163"/>
      <c r="LIC301" s="163"/>
      <c r="LID301" s="579"/>
      <c r="LIE301" s="581"/>
      <c r="LIF301" s="163"/>
      <c r="LIG301" s="163"/>
      <c r="LIH301" s="579"/>
      <c r="LII301" s="581"/>
      <c r="LIJ301" s="163"/>
      <c r="LIK301" s="163"/>
      <c r="LIL301" s="579"/>
      <c r="LIM301" s="581"/>
      <c r="LIN301" s="163"/>
      <c r="LIO301" s="163"/>
      <c r="LIP301" s="579"/>
      <c r="LIQ301" s="581"/>
      <c r="LIR301" s="163"/>
      <c r="LIS301" s="163"/>
      <c r="LIT301" s="579"/>
      <c r="LIU301" s="581"/>
      <c r="LIV301" s="163"/>
      <c r="LIW301" s="163"/>
      <c r="LIX301" s="579"/>
      <c r="LIY301" s="581"/>
      <c r="LIZ301" s="163"/>
      <c r="LJA301" s="163"/>
      <c r="LJB301" s="579"/>
      <c r="LJC301" s="581"/>
      <c r="LJD301" s="163"/>
      <c r="LJE301" s="163"/>
      <c r="LJF301" s="579"/>
      <c r="LJG301" s="581"/>
      <c r="LJH301" s="163"/>
      <c r="LJI301" s="163"/>
      <c r="LJJ301" s="579"/>
      <c r="LJK301" s="581"/>
      <c r="LJL301" s="163"/>
      <c r="LJM301" s="163"/>
      <c r="LJN301" s="579"/>
      <c r="LJO301" s="581"/>
      <c r="LJP301" s="163"/>
      <c r="LJQ301" s="163"/>
      <c r="LJR301" s="579"/>
      <c r="LJS301" s="581"/>
      <c r="LJT301" s="163"/>
      <c r="LJU301" s="163"/>
      <c r="LJV301" s="579"/>
      <c r="LJW301" s="581"/>
      <c r="LJX301" s="163"/>
      <c r="LJY301" s="163"/>
      <c r="LJZ301" s="579"/>
      <c r="LKA301" s="581"/>
      <c r="LKB301" s="163"/>
      <c r="LKC301" s="163"/>
      <c r="LKD301" s="579"/>
      <c r="LKE301" s="581"/>
      <c r="LKF301" s="163"/>
      <c r="LKG301" s="163"/>
      <c r="LKH301" s="579"/>
      <c r="LKI301" s="581"/>
      <c r="LKJ301" s="163"/>
      <c r="LKK301" s="163"/>
      <c r="LKL301" s="579"/>
      <c r="LKM301" s="581"/>
      <c r="LKN301" s="163"/>
      <c r="LKO301" s="163"/>
      <c r="LKP301" s="579"/>
      <c r="LKQ301" s="581"/>
      <c r="LKR301" s="163"/>
      <c r="LKS301" s="163"/>
      <c r="LKT301" s="579"/>
      <c r="LKU301" s="581"/>
      <c r="LKV301" s="163"/>
      <c r="LKW301" s="163"/>
      <c r="LKX301" s="579"/>
      <c r="LKY301" s="581"/>
      <c r="LKZ301" s="163"/>
      <c r="LLA301" s="163"/>
      <c r="LLB301" s="579"/>
      <c r="LLC301" s="581"/>
      <c r="LLD301" s="163"/>
      <c r="LLE301" s="163"/>
      <c r="LLF301" s="579"/>
      <c r="LLG301" s="581"/>
      <c r="LLH301" s="163"/>
      <c r="LLI301" s="163"/>
      <c r="LLJ301" s="579"/>
      <c r="LLK301" s="581"/>
      <c r="LLL301" s="163"/>
      <c r="LLM301" s="163"/>
      <c r="LLN301" s="579"/>
      <c r="LLO301" s="581"/>
      <c r="LLP301" s="163"/>
      <c r="LLQ301" s="163"/>
      <c r="LLR301" s="579"/>
      <c r="LLS301" s="581"/>
      <c r="LLT301" s="163"/>
      <c r="LLU301" s="163"/>
      <c r="LLV301" s="579"/>
      <c r="LLW301" s="581"/>
      <c r="LLX301" s="163"/>
      <c r="LLY301" s="163"/>
      <c r="LLZ301" s="579"/>
      <c r="LMA301" s="581"/>
      <c r="LMB301" s="163"/>
      <c r="LMC301" s="163"/>
      <c r="LMD301" s="579"/>
      <c r="LME301" s="581"/>
      <c r="LMF301" s="163"/>
      <c r="LMG301" s="163"/>
      <c r="LMH301" s="579"/>
      <c r="LMI301" s="581"/>
      <c r="LMJ301" s="163"/>
      <c r="LMK301" s="163"/>
      <c r="LML301" s="579"/>
      <c r="LMM301" s="581"/>
      <c r="LMN301" s="163"/>
      <c r="LMO301" s="163"/>
      <c r="LMP301" s="579"/>
      <c r="LMQ301" s="581"/>
      <c r="LMR301" s="163"/>
      <c r="LMS301" s="163"/>
      <c r="LMT301" s="579"/>
      <c r="LMU301" s="581"/>
      <c r="LMV301" s="163"/>
      <c r="LMW301" s="163"/>
      <c r="LMX301" s="579"/>
      <c r="LMY301" s="581"/>
      <c r="LMZ301" s="163"/>
      <c r="LNA301" s="163"/>
      <c r="LNB301" s="579"/>
      <c r="LNC301" s="581"/>
      <c r="LND301" s="163"/>
      <c r="LNE301" s="163"/>
      <c r="LNF301" s="579"/>
      <c r="LNG301" s="581"/>
      <c r="LNH301" s="163"/>
      <c r="LNI301" s="163"/>
      <c r="LNJ301" s="579"/>
      <c r="LNK301" s="581"/>
      <c r="LNL301" s="163"/>
      <c r="LNM301" s="163"/>
      <c r="LNN301" s="579"/>
      <c r="LNO301" s="581"/>
      <c r="LNP301" s="163"/>
      <c r="LNQ301" s="163"/>
      <c r="LNR301" s="579"/>
      <c r="LNS301" s="581"/>
      <c r="LNT301" s="163"/>
      <c r="LNU301" s="163"/>
      <c r="LNV301" s="579"/>
      <c r="LNW301" s="581"/>
      <c r="LNX301" s="163"/>
      <c r="LNY301" s="163"/>
      <c r="LNZ301" s="579"/>
      <c r="LOA301" s="581"/>
      <c r="LOB301" s="163"/>
      <c r="LOC301" s="163"/>
      <c r="LOD301" s="579"/>
      <c r="LOE301" s="581"/>
      <c r="LOF301" s="163"/>
      <c r="LOG301" s="163"/>
      <c r="LOH301" s="579"/>
      <c r="LOI301" s="581"/>
      <c r="LOJ301" s="163"/>
      <c r="LOK301" s="163"/>
      <c r="LOL301" s="579"/>
      <c r="LOM301" s="581"/>
      <c r="LON301" s="163"/>
      <c r="LOO301" s="163"/>
      <c r="LOP301" s="579"/>
      <c r="LOQ301" s="581"/>
      <c r="LOR301" s="163"/>
      <c r="LOS301" s="163"/>
      <c r="LOT301" s="579"/>
      <c r="LOU301" s="581"/>
      <c r="LOV301" s="163"/>
      <c r="LOW301" s="163"/>
      <c r="LOX301" s="579"/>
      <c r="LOY301" s="581"/>
      <c r="LOZ301" s="163"/>
      <c r="LPA301" s="163"/>
      <c r="LPB301" s="579"/>
      <c r="LPC301" s="581"/>
      <c r="LPD301" s="163"/>
      <c r="LPE301" s="163"/>
      <c r="LPF301" s="579"/>
      <c r="LPG301" s="581"/>
      <c r="LPH301" s="163"/>
      <c r="LPI301" s="163"/>
      <c r="LPJ301" s="579"/>
      <c r="LPK301" s="581"/>
      <c r="LPL301" s="163"/>
      <c r="LPM301" s="163"/>
      <c r="LPN301" s="579"/>
      <c r="LPO301" s="581"/>
      <c r="LPP301" s="163"/>
      <c r="LPQ301" s="163"/>
      <c r="LPR301" s="579"/>
      <c r="LPS301" s="581"/>
      <c r="LPT301" s="163"/>
      <c r="LPU301" s="163"/>
      <c r="LPV301" s="579"/>
      <c r="LPW301" s="581"/>
      <c r="LPX301" s="163"/>
      <c r="LPY301" s="163"/>
      <c r="LPZ301" s="579"/>
      <c r="LQA301" s="581"/>
      <c r="LQB301" s="163"/>
      <c r="LQC301" s="163"/>
      <c r="LQD301" s="579"/>
      <c r="LQE301" s="581"/>
      <c r="LQF301" s="163"/>
      <c r="LQG301" s="163"/>
      <c r="LQH301" s="579"/>
      <c r="LQI301" s="581"/>
      <c r="LQJ301" s="163"/>
      <c r="LQK301" s="163"/>
      <c r="LQL301" s="579"/>
      <c r="LQM301" s="581"/>
      <c r="LQN301" s="163"/>
      <c r="LQO301" s="163"/>
      <c r="LQP301" s="579"/>
      <c r="LQQ301" s="581"/>
      <c r="LQR301" s="163"/>
      <c r="LQS301" s="163"/>
      <c r="LQT301" s="579"/>
      <c r="LQU301" s="581"/>
      <c r="LQV301" s="163"/>
      <c r="LQW301" s="163"/>
      <c r="LQX301" s="579"/>
      <c r="LQY301" s="581"/>
      <c r="LQZ301" s="163"/>
      <c r="LRA301" s="163"/>
      <c r="LRB301" s="579"/>
      <c r="LRC301" s="581"/>
      <c r="LRD301" s="163"/>
      <c r="LRE301" s="163"/>
      <c r="LRF301" s="579"/>
      <c r="LRG301" s="581"/>
      <c r="LRH301" s="163"/>
      <c r="LRI301" s="163"/>
      <c r="LRJ301" s="579"/>
      <c r="LRK301" s="581"/>
      <c r="LRL301" s="163"/>
      <c r="LRM301" s="163"/>
      <c r="LRN301" s="579"/>
      <c r="LRO301" s="581"/>
      <c r="LRP301" s="163"/>
      <c r="LRQ301" s="163"/>
      <c r="LRR301" s="579"/>
      <c r="LRS301" s="581"/>
      <c r="LRT301" s="163"/>
      <c r="LRU301" s="163"/>
      <c r="LRV301" s="579"/>
      <c r="LRW301" s="581"/>
      <c r="LRX301" s="163"/>
      <c r="LRY301" s="163"/>
      <c r="LRZ301" s="579"/>
      <c r="LSA301" s="581"/>
      <c r="LSB301" s="163"/>
      <c r="LSC301" s="163"/>
      <c r="LSD301" s="579"/>
      <c r="LSE301" s="581"/>
      <c r="LSF301" s="163"/>
      <c r="LSG301" s="163"/>
      <c r="LSH301" s="579"/>
      <c r="LSI301" s="581"/>
      <c r="LSJ301" s="163"/>
      <c r="LSK301" s="163"/>
      <c r="LSL301" s="579"/>
      <c r="LSM301" s="581"/>
      <c r="LSN301" s="163"/>
      <c r="LSO301" s="163"/>
      <c r="LSP301" s="579"/>
      <c r="LSQ301" s="581"/>
      <c r="LSR301" s="163"/>
      <c r="LSS301" s="163"/>
      <c r="LST301" s="579"/>
      <c r="LSU301" s="581"/>
      <c r="LSV301" s="163"/>
      <c r="LSW301" s="163"/>
      <c r="LSX301" s="579"/>
      <c r="LSY301" s="581"/>
      <c r="LSZ301" s="163"/>
      <c r="LTA301" s="163"/>
      <c r="LTB301" s="579"/>
      <c r="LTC301" s="581"/>
      <c r="LTD301" s="163"/>
      <c r="LTE301" s="163"/>
      <c r="LTF301" s="579"/>
      <c r="LTG301" s="581"/>
      <c r="LTH301" s="163"/>
      <c r="LTI301" s="163"/>
      <c r="LTJ301" s="579"/>
      <c r="LTK301" s="581"/>
      <c r="LTL301" s="163"/>
      <c r="LTM301" s="163"/>
      <c r="LTN301" s="579"/>
      <c r="LTO301" s="581"/>
      <c r="LTP301" s="163"/>
      <c r="LTQ301" s="163"/>
      <c r="LTR301" s="579"/>
      <c r="LTS301" s="581"/>
      <c r="LTT301" s="163"/>
      <c r="LTU301" s="163"/>
      <c r="LTV301" s="579"/>
      <c r="LTW301" s="581"/>
      <c r="LTX301" s="163"/>
      <c r="LTY301" s="163"/>
      <c r="LTZ301" s="579"/>
      <c r="LUA301" s="581"/>
      <c r="LUB301" s="163"/>
      <c r="LUC301" s="163"/>
      <c r="LUD301" s="579"/>
      <c r="LUE301" s="581"/>
      <c r="LUF301" s="163"/>
      <c r="LUG301" s="163"/>
      <c r="LUH301" s="579"/>
      <c r="LUI301" s="581"/>
      <c r="LUJ301" s="163"/>
      <c r="LUK301" s="163"/>
      <c r="LUL301" s="579"/>
      <c r="LUM301" s="581"/>
      <c r="LUN301" s="163"/>
      <c r="LUO301" s="163"/>
      <c r="LUP301" s="579"/>
      <c r="LUQ301" s="581"/>
      <c r="LUR301" s="163"/>
      <c r="LUS301" s="163"/>
      <c r="LUT301" s="579"/>
      <c r="LUU301" s="581"/>
      <c r="LUV301" s="163"/>
      <c r="LUW301" s="163"/>
      <c r="LUX301" s="579"/>
      <c r="LUY301" s="581"/>
      <c r="LUZ301" s="163"/>
      <c r="LVA301" s="163"/>
      <c r="LVB301" s="579"/>
      <c r="LVC301" s="581"/>
      <c r="LVD301" s="163"/>
      <c r="LVE301" s="163"/>
      <c r="LVF301" s="579"/>
      <c r="LVG301" s="581"/>
      <c r="LVH301" s="163"/>
      <c r="LVI301" s="163"/>
      <c r="LVJ301" s="579"/>
      <c r="LVK301" s="581"/>
      <c r="LVL301" s="163"/>
      <c r="LVM301" s="163"/>
      <c r="LVN301" s="579"/>
      <c r="LVO301" s="581"/>
      <c r="LVP301" s="163"/>
      <c r="LVQ301" s="163"/>
      <c r="LVR301" s="579"/>
      <c r="LVS301" s="581"/>
      <c r="LVT301" s="163"/>
      <c r="LVU301" s="163"/>
      <c r="LVV301" s="579"/>
      <c r="LVW301" s="581"/>
      <c r="LVX301" s="163"/>
      <c r="LVY301" s="163"/>
      <c r="LVZ301" s="579"/>
      <c r="LWA301" s="581"/>
      <c r="LWB301" s="163"/>
      <c r="LWC301" s="163"/>
      <c r="LWD301" s="579"/>
      <c r="LWE301" s="581"/>
      <c r="LWF301" s="163"/>
      <c r="LWG301" s="163"/>
      <c r="LWH301" s="579"/>
      <c r="LWI301" s="581"/>
      <c r="LWJ301" s="163"/>
      <c r="LWK301" s="163"/>
      <c r="LWL301" s="579"/>
      <c r="LWM301" s="581"/>
      <c r="LWN301" s="163"/>
      <c r="LWO301" s="163"/>
      <c r="LWP301" s="579"/>
      <c r="LWQ301" s="581"/>
      <c r="LWR301" s="163"/>
      <c r="LWS301" s="163"/>
      <c r="LWT301" s="579"/>
      <c r="LWU301" s="581"/>
      <c r="LWV301" s="163"/>
      <c r="LWW301" s="163"/>
      <c r="LWX301" s="579"/>
      <c r="LWY301" s="581"/>
      <c r="LWZ301" s="163"/>
      <c r="LXA301" s="163"/>
      <c r="LXB301" s="579"/>
      <c r="LXC301" s="581"/>
      <c r="LXD301" s="163"/>
      <c r="LXE301" s="163"/>
      <c r="LXF301" s="579"/>
      <c r="LXG301" s="581"/>
      <c r="LXH301" s="163"/>
      <c r="LXI301" s="163"/>
      <c r="LXJ301" s="579"/>
      <c r="LXK301" s="581"/>
      <c r="LXL301" s="163"/>
      <c r="LXM301" s="163"/>
      <c r="LXN301" s="579"/>
      <c r="LXO301" s="581"/>
      <c r="LXP301" s="163"/>
      <c r="LXQ301" s="163"/>
      <c r="LXR301" s="579"/>
      <c r="LXS301" s="581"/>
      <c r="LXT301" s="163"/>
      <c r="LXU301" s="163"/>
      <c r="LXV301" s="579"/>
      <c r="LXW301" s="581"/>
      <c r="LXX301" s="163"/>
      <c r="LXY301" s="163"/>
      <c r="LXZ301" s="579"/>
      <c r="LYA301" s="581"/>
      <c r="LYB301" s="163"/>
      <c r="LYC301" s="163"/>
      <c r="LYD301" s="579"/>
      <c r="LYE301" s="581"/>
      <c r="LYF301" s="163"/>
      <c r="LYG301" s="163"/>
      <c r="LYH301" s="579"/>
      <c r="LYI301" s="581"/>
      <c r="LYJ301" s="163"/>
      <c r="LYK301" s="163"/>
      <c r="LYL301" s="579"/>
      <c r="LYM301" s="581"/>
      <c r="LYN301" s="163"/>
      <c r="LYO301" s="163"/>
      <c r="LYP301" s="579"/>
      <c r="LYQ301" s="581"/>
      <c r="LYR301" s="163"/>
      <c r="LYS301" s="163"/>
      <c r="LYT301" s="579"/>
      <c r="LYU301" s="581"/>
      <c r="LYV301" s="163"/>
      <c r="LYW301" s="163"/>
      <c r="LYX301" s="579"/>
      <c r="LYY301" s="581"/>
      <c r="LYZ301" s="163"/>
      <c r="LZA301" s="163"/>
      <c r="LZB301" s="579"/>
      <c r="LZC301" s="581"/>
      <c r="LZD301" s="163"/>
      <c r="LZE301" s="163"/>
      <c r="LZF301" s="579"/>
      <c r="LZG301" s="581"/>
      <c r="LZH301" s="163"/>
      <c r="LZI301" s="163"/>
      <c r="LZJ301" s="579"/>
      <c r="LZK301" s="581"/>
      <c r="LZL301" s="163"/>
      <c r="LZM301" s="163"/>
      <c r="LZN301" s="579"/>
      <c r="LZO301" s="581"/>
      <c r="LZP301" s="163"/>
      <c r="LZQ301" s="163"/>
      <c r="LZR301" s="579"/>
      <c r="LZS301" s="581"/>
      <c r="LZT301" s="163"/>
      <c r="LZU301" s="163"/>
      <c r="LZV301" s="579"/>
      <c r="LZW301" s="581"/>
      <c r="LZX301" s="163"/>
      <c r="LZY301" s="163"/>
      <c r="LZZ301" s="579"/>
      <c r="MAA301" s="581"/>
      <c r="MAB301" s="163"/>
      <c r="MAC301" s="163"/>
      <c r="MAD301" s="579"/>
      <c r="MAE301" s="581"/>
      <c r="MAF301" s="163"/>
      <c r="MAG301" s="163"/>
      <c r="MAH301" s="579"/>
      <c r="MAI301" s="581"/>
      <c r="MAJ301" s="163"/>
      <c r="MAK301" s="163"/>
      <c r="MAL301" s="579"/>
      <c r="MAM301" s="581"/>
      <c r="MAN301" s="163"/>
      <c r="MAO301" s="163"/>
      <c r="MAP301" s="579"/>
      <c r="MAQ301" s="581"/>
      <c r="MAR301" s="163"/>
      <c r="MAS301" s="163"/>
      <c r="MAT301" s="579"/>
      <c r="MAU301" s="581"/>
      <c r="MAV301" s="163"/>
      <c r="MAW301" s="163"/>
      <c r="MAX301" s="579"/>
      <c r="MAY301" s="581"/>
      <c r="MAZ301" s="163"/>
      <c r="MBA301" s="163"/>
      <c r="MBB301" s="579"/>
      <c r="MBC301" s="581"/>
      <c r="MBD301" s="163"/>
      <c r="MBE301" s="163"/>
      <c r="MBF301" s="579"/>
      <c r="MBG301" s="581"/>
      <c r="MBH301" s="163"/>
      <c r="MBI301" s="163"/>
      <c r="MBJ301" s="579"/>
      <c r="MBK301" s="581"/>
      <c r="MBL301" s="163"/>
      <c r="MBM301" s="163"/>
      <c r="MBN301" s="579"/>
      <c r="MBO301" s="581"/>
      <c r="MBP301" s="163"/>
      <c r="MBQ301" s="163"/>
      <c r="MBR301" s="579"/>
      <c r="MBS301" s="581"/>
      <c r="MBT301" s="163"/>
      <c r="MBU301" s="163"/>
      <c r="MBV301" s="579"/>
      <c r="MBW301" s="581"/>
      <c r="MBX301" s="163"/>
      <c r="MBY301" s="163"/>
      <c r="MBZ301" s="579"/>
      <c r="MCA301" s="581"/>
      <c r="MCB301" s="163"/>
      <c r="MCC301" s="163"/>
      <c r="MCD301" s="579"/>
      <c r="MCE301" s="581"/>
      <c r="MCF301" s="163"/>
      <c r="MCG301" s="163"/>
      <c r="MCH301" s="579"/>
      <c r="MCI301" s="581"/>
      <c r="MCJ301" s="163"/>
      <c r="MCK301" s="163"/>
      <c r="MCL301" s="579"/>
      <c r="MCM301" s="581"/>
      <c r="MCN301" s="163"/>
      <c r="MCO301" s="163"/>
      <c r="MCP301" s="579"/>
      <c r="MCQ301" s="581"/>
      <c r="MCR301" s="163"/>
      <c r="MCS301" s="163"/>
      <c r="MCT301" s="579"/>
      <c r="MCU301" s="581"/>
      <c r="MCV301" s="163"/>
      <c r="MCW301" s="163"/>
      <c r="MCX301" s="579"/>
      <c r="MCY301" s="581"/>
      <c r="MCZ301" s="163"/>
      <c r="MDA301" s="163"/>
      <c r="MDB301" s="579"/>
      <c r="MDC301" s="581"/>
      <c r="MDD301" s="163"/>
      <c r="MDE301" s="163"/>
      <c r="MDF301" s="579"/>
      <c r="MDG301" s="581"/>
      <c r="MDH301" s="163"/>
      <c r="MDI301" s="163"/>
      <c r="MDJ301" s="579"/>
      <c r="MDK301" s="581"/>
      <c r="MDL301" s="163"/>
      <c r="MDM301" s="163"/>
      <c r="MDN301" s="579"/>
      <c r="MDO301" s="581"/>
      <c r="MDP301" s="163"/>
      <c r="MDQ301" s="163"/>
      <c r="MDR301" s="579"/>
      <c r="MDS301" s="581"/>
      <c r="MDT301" s="163"/>
      <c r="MDU301" s="163"/>
      <c r="MDV301" s="579"/>
      <c r="MDW301" s="581"/>
      <c r="MDX301" s="163"/>
      <c r="MDY301" s="163"/>
      <c r="MDZ301" s="579"/>
      <c r="MEA301" s="581"/>
      <c r="MEB301" s="163"/>
      <c r="MEC301" s="163"/>
      <c r="MED301" s="579"/>
      <c r="MEE301" s="581"/>
      <c r="MEF301" s="163"/>
      <c r="MEG301" s="163"/>
      <c r="MEH301" s="579"/>
      <c r="MEI301" s="581"/>
      <c r="MEJ301" s="163"/>
      <c r="MEK301" s="163"/>
      <c r="MEL301" s="579"/>
      <c r="MEM301" s="581"/>
      <c r="MEN301" s="163"/>
      <c r="MEO301" s="163"/>
      <c r="MEP301" s="579"/>
      <c r="MEQ301" s="581"/>
      <c r="MER301" s="163"/>
      <c r="MES301" s="163"/>
      <c r="MET301" s="579"/>
      <c r="MEU301" s="581"/>
      <c r="MEV301" s="163"/>
      <c r="MEW301" s="163"/>
      <c r="MEX301" s="579"/>
      <c r="MEY301" s="581"/>
      <c r="MEZ301" s="163"/>
      <c r="MFA301" s="163"/>
      <c r="MFB301" s="579"/>
      <c r="MFC301" s="581"/>
      <c r="MFD301" s="163"/>
      <c r="MFE301" s="163"/>
      <c r="MFF301" s="579"/>
      <c r="MFG301" s="581"/>
      <c r="MFH301" s="163"/>
      <c r="MFI301" s="163"/>
      <c r="MFJ301" s="579"/>
      <c r="MFK301" s="581"/>
      <c r="MFL301" s="163"/>
      <c r="MFM301" s="163"/>
      <c r="MFN301" s="579"/>
      <c r="MFO301" s="581"/>
      <c r="MFP301" s="163"/>
      <c r="MFQ301" s="163"/>
      <c r="MFR301" s="579"/>
      <c r="MFS301" s="581"/>
      <c r="MFT301" s="163"/>
      <c r="MFU301" s="163"/>
      <c r="MFV301" s="579"/>
      <c r="MFW301" s="581"/>
      <c r="MFX301" s="163"/>
      <c r="MFY301" s="163"/>
      <c r="MFZ301" s="579"/>
      <c r="MGA301" s="581"/>
      <c r="MGB301" s="163"/>
      <c r="MGC301" s="163"/>
      <c r="MGD301" s="579"/>
      <c r="MGE301" s="581"/>
      <c r="MGF301" s="163"/>
      <c r="MGG301" s="163"/>
      <c r="MGH301" s="579"/>
      <c r="MGI301" s="581"/>
      <c r="MGJ301" s="163"/>
      <c r="MGK301" s="163"/>
      <c r="MGL301" s="579"/>
      <c r="MGM301" s="581"/>
      <c r="MGN301" s="163"/>
      <c r="MGO301" s="163"/>
      <c r="MGP301" s="579"/>
      <c r="MGQ301" s="581"/>
      <c r="MGR301" s="163"/>
      <c r="MGS301" s="163"/>
      <c r="MGT301" s="579"/>
      <c r="MGU301" s="581"/>
      <c r="MGV301" s="163"/>
      <c r="MGW301" s="163"/>
      <c r="MGX301" s="579"/>
      <c r="MGY301" s="581"/>
      <c r="MGZ301" s="163"/>
      <c r="MHA301" s="163"/>
      <c r="MHB301" s="579"/>
      <c r="MHC301" s="581"/>
      <c r="MHD301" s="163"/>
      <c r="MHE301" s="163"/>
      <c r="MHF301" s="579"/>
      <c r="MHG301" s="581"/>
      <c r="MHH301" s="163"/>
      <c r="MHI301" s="163"/>
      <c r="MHJ301" s="579"/>
      <c r="MHK301" s="581"/>
      <c r="MHL301" s="163"/>
      <c r="MHM301" s="163"/>
      <c r="MHN301" s="579"/>
      <c r="MHO301" s="581"/>
      <c r="MHP301" s="163"/>
      <c r="MHQ301" s="163"/>
      <c r="MHR301" s="579"/>
      <c r="MHS301" s="581"/>
      <c r="MHT301" s="163"/>
      <c r="MHU301" s="163"/>
      <c r="MHV301" s="579"/>
      <c r="MHW301" s="581"/>
      <c r="MHX301" s="163"/>
      <c r="MHY301" s="163"/>
      <c r="MHZ301" s="579"/>
      <c r="MIA301" s="581"/>
      <c r="MIB301" s="163"/>
      <c r="MIC301" s="163"/>
      <c r="MID301" s="579"/>
      <c r="MIE301" s="581"/>
      <c r="MIF301" s="163"/>
      <c r="MIG301" s="163"/>
      <c r="MIH301" s="579"/>
      <c r="MII301" s="581"/>
      <c r="MIJ301" s="163"/>
      <c r="MIK301" s="163"/>
      <c r="MIL301" s="579"/>
      <c r="MIM301" s="581"/>
      <c r="MIN301" s="163"/>
      <c r="MIO301" s="163"/>
      <c r="MIP301" s="579"/>
      <c r="MIQ301" s="581"/>
      <c r="MIR301" s="163"/>
      <c r="MIS301" s="163"/>
      <c r="MIT301" s="579"/>
      <c r="MIU301" s="581"/>
      <c r="MIV301" s="163"/>
      <c r="MIW301" s="163"/>
      <c r="MIX301" s="579"/>
      <c r="MIY301" s="581"/>
      <c r="MIZ301" s="163"/>
      <c r="MJA301" s="163"/>
      <c r="MJB301" s="579"/>
      <c r="MJC301" s="581"/>
      <c r="MJD301" s="163"/>
      <c r="MJE301" s="163"/>
      <c r="MJF301" s="579"/>
      <c r="MJG301" s="581"/>
      <c r="MJH301" s="163"/>
      <c r="MJI301" s="163"/>
      <c r="MJJ301" s="579"/>
      <c r="MJK301" s="581"/>
      <c r="MJL301" s="163"/>
      <c r="MJM301" s="163"/>
      <c r="MJN301" s="579"/>
      <c r="MJO301" s="581"/>
      <c r="MJP301" s="163"/>
      <c r="MJQ301" s="163"/>
      <c r="MJR301" s="579"/>
      <c r="MJS301" s="581"/>
      <c r="MJT301" s="163"/>
      <c r="MJU301" s="163"/>
      <c r="MJV301" s="579"/>
      <c r="MJW301" s="581"/>
      <c r="MJX301" s="163"/>
      <c r="MJY301" s="163"/>
      <c r="MJZ301" s="579"/>
      <c r="MKA301" s="581"/>
      <c r="MKB301" s="163"/>
      <c r="MKC301" s="163"/>
      <c r="MKD301" s="579"/>
      <c r="MKE301" s="581"/>
      <c r="MKF301" s="163"/>
      <c r="MKG301" s="163"/>
      <c r="MKH301" s="579"/>
      <c r="MKI301" s="581"/>
      <c r="MKJ301" s="163"/>
      <c r="MKK301" s="163"/>
      <c r="MKL301" s="579"/>
      <c r="MKM301" s="581"/>
      <c r="MKN301" s="163"/>
      <c r="MKO301" s="163"/>
      <c r="MKP301" s="579"/>
      <c r="MKQ301" s="581"/>
      <c r="MKR301" s="163"/>
      <c r="MKS301" s="163"/>
      <c r="MKT301" s="579"/>
      <c r="MKU301" s="581"/>
      <c r="MKV301" s="163"/>
      <c r="MKW301" s="163"/>
      <c r="MKX301" s="579"/>
      <c r="MKY301" s="581"/>
      <c r="MKZ301" s="163"/>
      <c r="MLA301" s="163"/>
      <c r="MLB301" s="579"/>
      <c r="MLC301" s="581"/>
      <c r="MLD301" s="163"/>
      <c r="MLE301" s="163"/>
      <c r="MLF301" s="579"/>
      <c r="MLG301" s="581"/>
      <c r="MLH301" s="163"/>
      <c r="MLI301" s="163"/>
      <c r="MLJ301" s="579"/>
      <c r="MLK301" s="581"/>
      <c r="MLL301" s="163"/>
      <c r="MLM301" s="163"/>
      <c r="MLN301" s="579"/>
      <c r="MLO301" s="581"/>
      <c r="MLP301" s="163"/>
      <c r="MLQ301" s="163"/>
      <c r="MLR301" s="579"/>
      <c r="MLS301" s="581"/>
      <c r="MLT301" s="163"/>
      <c r="MLU301" s="163"/>
      <c r="MLV301" s="579"/>
      <c r="MLW301" s="581"/>
      <c r="MLX301" s="163"/>
      <c r="MLY301" s="163"/>
      <c r="MLZ301" s="579"/>
      <c r="MMA301" s="581"/>
      <c r="MMB301" s="163"/>
      <c r="MMC301" s="163"/>
      <c r="MMD301" s="579"/>
      <c r="MME301" s="581"/>
      <c r="MMF301" s="163"/>
      <c r="MMG301" s="163"/>
      <c r="MMH301" s="579"/>
      <c r="MMI301" s="581"/>
      <c r="MMJ301" s="163"/>
      <c r="MMK301" s="163"/>
      <c r="MML301" s="579"/>
      <c r="MMM301" s="581"/>
      <c r="MMN301" s="163"/>
      <c r="MMO301" s="163"/>
      <c r="MMP301" s="579"/>
      <c r="MMQ301" s="581"/>
      <c r="MMR301" s="163"/>
      <c r="MMS301" s="163"/>
      <c r="MMT301" s="579"/>
      <c r="MMU301" s="581"/>
      <c r="MMV301" s="163"/>
      <c r="MMW301" s="163"/>
      <c r="MMX301" s="579"/>
      <c r="MMY301" s="581"/>
      <c r="MMZ301" s="163"/>
      <c r="MNA301" s="163"/>
      <c r="MNB301" s="579"/>
      <c r="MNC301" s="581"/>
      <c r="MND301" s="163"/>
      <c r="MNE301" s="163"/>
      <c r="MNF301" s="579"/>
      <c r="MNG301" s="581"/>
      <c r="MNH301" s="163"/>
      <c r="MNI301" s="163"/>
      <c r="MNJ301" s="579"/>
      <c r="MNK301" s="581"/>
      <c r="MNL301" s="163"/>
      <c r="MNM301" s="163"/>
      <c r="MNN301" s="579"/>
      <c r="MNO301" s="581"/>
      <c r="MNP301" s="163"/>
      <c r="MNQ301" s="163"/>
      <c r="MNR301" s="579"/>
      <c r="MNS301" s="581"/>
      <c r="MNT301" s="163"/>
      <c r="MNU301" s="163"/>
      <c r="MNV301" s="579"/>
      <c r="MNW301" s="581"/>
      <c r="MNX301" s="163"/>
      <c r="MNY301" s="163"/>
      <c r="MNZ301" s="579"/>
      <c r="MOA301" s="581"/>
      <c r="MOB301" s="163"/>
      <c r="MOC301" s="163"/>
      <c r="MOD301" s="579"/>
      <c r="MOE301" s="581"/>
      <c r="MOF301" s="163"/>
      <c r="MOG301" s="163"/>
      <c r="MOH301" s="579"/>
      <c r="MOI301" s="581"/>
      <c r="MOJ301" s="163"/>
      <c r="MOK301" s="163"/>
      <c r="MOL301" s="579"/>
      <c r="MOM301" s="581"/>
      <c r="MON301" s="163"/>
      <c r="MOO301" s="163"/>
      <c r="MOP301" s="579"/>
      <c r="MOQ301" s="581"/>
      <c r="MOR301" s="163"/>
      <c r="MOS301" s="163"/>
      <c r="MOT301" s="579"/>
      <c r="MOU301" s="581"/>
      <c r="MOV301" s="163"/>
      <c r="MOW301" s="163"/>
      <c r="MOX301" s="579"/>
      <c r="MOY301" s="581"/>
      <c r="MOZ301" s="163"/>
      <c r="MPA301" s="163"/>
      <c r="MPB301" s="579"/>
      <c r="MPC301" s="581"/>
      <c r="MPD301" s="163"/>
      <c r="MPE301" s="163"/>
      <c r="MPF301" s="579"/>
      <c r="MPG301" s="581"/>
      <c r="MPH301" s="163"/>
      <c r="MPI301" s="163"/>
      <c r="MPJ301" s="579"/>
      <c r="MPK301" s="581"/>
      <c r="MPL301" s="163"/>
      <c r="MPM301" s="163"/>
      <c r="MPN301" s="579"/>
      <c r="MPO301" s="581"/>
      <c r="MPP301" s="163"/>
      <c r="MPQ301" s="163"/>
      <c r="MPR301" s="579"/>
      <c r="MPS301" s="581"/>
      <c r="MPT301" s="163"/>
      <c r="MPU301" s="163"/>
      <c r="MPV301" s="579"/>
      <c r="MPW301" s="581"/>
      <c r="MPX301" s="163"/>
      <c r="MPY301" s="163"/>
      <c r="MPZ301" s="579"/>
      <c r="MQA301" s="581"/>
      <c r="MQB301" s="163"/>
      <c r="MQC301" s="163"/>
      <c r="MQD301" s="579"/>
      <c r="MQE301" s="581"/>
      <c r="MQF301" s="163"/>
      <c r="MQG301" s="163"/>
      <c r="MQH301" s="579"/>
      <c r="MQI301" s="581"/>
      <c r="MQJ301" s="163"/>
      <c r="MQK301" s="163"/>
      <c r="MQL301" s="579"/>
      <c r="MQM301" s="581"/>
      <c r="MQN301" s="163"/>
      <c r="MQO301" s="163"/>
      <c r="MQP301" s="579"/>
      <c r="MQQ301" s="581"/>
      <c r="MQR301" s="163"/>
      <c r="MQS301" s="163"/>
      <c r="MQT301" s="579"/>
      <c r="MQU301" s="581"/>
      <c r="MQV301" s="163"/>
      <c r="MQW301" s="163"/>
      <c r="MQX301" s="579"/>
      <c r="MQY301" s="581"/>
      <c r="MQZ301" s="163"/>
      <c r="MRA301" s="163"/>
      <c r="MRB301" s="579"/>
      <c r="MRC301" s="581"/>
      <c r="MRD301" s="163"/>
      <c r="MRE301" s="163"/>
      <c r="MRF301" s="579"/>
      <c r="MRG301" s="581"/>
      <c r="MRH301" s="163"/>
      <c r="MRI301" s="163"/>
      <c r="MRJ301" s="579"/>
      <c r="MRK301" s="581"/>
      <c r="MRL301" s="163"/>
      <c r="MRM301" s="163"/>
      <c r="MRN301" s="579"/>
      <c r="MRO301" s="581"/>
      <c r="MRP301" s="163"/>
      <c r="MRQ301" s="163"/>
      <c r="MRR301" s="579"/>
      <c r="MRS301" s="581"/>
      <c r="MRT301" s="163"/>
      <c r="MRU301" s="163"/>
      <c r="MRV301" s="579"/>
      <c r="MRW301" s="581"/>
      <c r="MRX301" s="163"/>
      <c r="MRY301" s="163"/>
      <c r="MRZ301" s="579"/>
      <c r="MSA301" s="581"/>
      <c r="MSB301" s="163"/>
      <c r="MSC301" s="163"/>
      <c r="MSD301" s="579"/>
      <c r="MSE301" s="581"/>
      <c r="MSF301" s="163"/>
      <c r="MSG301" s="163"/>
      <c r="MSH301" s="579"/>
      <c r="MSI301" s="581"/>
      <c r="MSJ301" s="163"/>
      <c r="MSK301" s="163"/>
      <c r="MSL301" s="579"/>
      <c r="MSM301" s="581"/>
      <c r="MSN301" s="163"/>
      <c r="MSO301" s="163"/>
      <c r="MSP301" s="579"/>
      <c r="MSQ301" s="581"/>
      <c r="MSR301" s="163"/>
      <c r="MSS301" s="163"/>
      <c r="MST301" s="579"/>
      <c r="MSU301" s="581"/>
      <c r="MSV301" s="163"/>
      <c r="MSW301" s="163"/>
      <c r="MSX301" s="579"/>
      <c r="MSY301" s="581"/>
      <c r="MSZ301" s="163"/>
      <c r="MTA301" s="163"/>
      <c r="MTB301" s="579"/>
      <c r="MTC301" s="581"/>
      <c r="MTD301" s="163"/>
      <c r="MTE301" s="163"/>
      <c r="MTF301" s="579"/>
      <c r="MTG301" s="581"/>
      <c r="MTH301" s="163"/>
      <c r="MTI301" s="163"/>
      <c r="MTJ301" s="579"/>
      <c r="MTK301" s="581"/>
      <c r="MTL301" s="163"/>
      <c r="MTM301" s="163"/>
      <c r="MTN301" s="579"/>
      <c r="MTO301" s="581"/>
      <c r="MTP301" s="163"/>
      <c r="MTQ301" s="163"/>
      <c r="MTR301" s="579"/>
      <c r="MTS301" s="581"/>
      <c r="MTT301" s="163"/>
      <c r="MTU301" s="163"/>
      <c r="MTV301" s="579"/>
      <c r="MTW301" s="581"/>
      <c r="MTX301" s="163"/>
      <c r="MTY301" s="163"/>
      <c r="MTZ301" s="579"/>
      <c r="MUA301" s="581"/>
      <c r="MUB301" s="163"/>
      <c r="MUC301" s="163"/>
      <c r="MUD301" s="579"/>
      <c r="MUE301" s="581"/>
      <c r="MUF301" s="163"/>
      <c r="MUG301" s="163"/>
      <c r="MUH301" s="579"/>
      <c r="MUI301" s="581"/>
      <c r="MUJ301" s="163"/>
      <c r="MUK301" s="163"/>
      <c r="MUL301" s="579"/>
      <c r="MUM301" s="581"/>
      <c r="MUN301" s="163"/>
      <c r="MUO301" s="163"/>
      <c r="MUP301" s="579"/>
      <c r="MUQ301" s="581"/>
      <c r="MUR301" s="163"/>
      <c r="MUS301" s="163"/>
      <c r="MUT301" s="579"/>
      <c r="MUU301" s="581"/>
      <c r="MUV301" s="163"/>
      <c r="MUW301" s="163"/>
      <c r="MUX301" s="579"/>
      <c r="MUY301" s="581"/>
      <c r="MUZ301" s="163"/>
      <c r="MVA301" s="163"/>
      <c r="MVB301" s="579"/>
      <c r="MVC301" s="581"/>
      <c r="MVD301" s="163"/>
      <c r="MVE301" s="163"/>
      <c r="MVF301" s="579"/>
      <c r="MVG301" s="581"/>
      <c r="MVH301" s="163"/>
      <c r="MVI301" s="163"/>
      <c r="MVJ301" s="579"/>
      <c r="MVK301" s="581"/>
      <c r="MVL301" s="163"/>
      <c r="MVM301" s="163"/>
      <c r="MVN301" s="579"/>
      <c r="MVO301" s="581"/>
      <c r="MVP301" s="163"/>
      <c r="MVQ301" s="163"/>
      <c r="MVR301" s="579"/>
      <c r="MVS301" s="581"/>
      <c r="MVT301" s="163"/>
      <c r="MVU301" s="163"/>
      <c r="MVV301" s="579"/>
      <c r="MVW301" s="581"/>
      <c r="MVX301" s="163"/>
      <c r="MVY301" s="163"/>
      <c r="MVZ301" s="579"/>
      <c r="MWA301" s="581"/>
      <c r="MWB301" s="163"/>
      <c r="MWC301" s="163"/>
      <c r="MWD301" s="579"/>
      <c r="MWE301" s="581"/>
      <c r="MWF301" s="163"/>
      <c r="MWG301" s="163"/>
      <c r="MWH301" s="579"/>
      <c r="MWI301" s="581"/>
      <c r="MWJ301" s="163"/>
      <c r="MWK301" s="163"/>
      <c r="MWL301" s="579"/>
      <c r="MWM301" s="581"/>
      <c r="MWN301" s="163"/>
      <c r="MWO301" s="163"/>
      <c r="MWP301" s="579"/>
      <c r="MWQ301" s="581"/>
      <c r="MWR301" s="163"/>
      <c r="MWS301" s="163"/>
      <c r="MWT301" s="579"/>
      <c r="MWU301" s="581"/>
      <c r="MWV301" s="163"/>
      <c r="MWW301" s="163"/>
      <c r="MWX301" s="579"/>
      <c r="MWY301" s="581"/>
      <c r="MWZ301" s="163"/>
      <c r="MXA301" s="163"/>
      <c r="MXB301" s="579"/>
      <c r="MXC301" s="581"/>
      <c r="MXD301" s="163"/>
      <c r="MXE301" s="163"/>
      <c r="MXF301" s="579"/>
      <c r="MXG301" s="581"/>
      <c r="MXH301" s="163"/>
      <c r="MXI301" s="163"/>
      <c r="MXJ301" s="579"/>
      <c r="MXK301" s="581"/>
      <c r="MXL301" s="163"/>
      <c r="MXM301" s="163"/>
      <c r="MXN301" s="579"/>
      <c r="MXO301" s="581"/>
      <c r="MXP301" s="163"/>
      <c r="MXQ301" s="163"/>
      <c r="MXR301" s="579"/>
      <c r="MXS301" s="581"/>
      <c r="MXT301" s="163"/>
      <c r="MXU301" s="163"/>
      <c r="MXV301" s="579"/>
      <c r="MXW301" s="581"/>
      <c r="MXX301" s="163"/>
      <c r="MXY301" s="163"/>
      <c r="MXZ301" s="579"/>
      <c r="MYA301" s="581"/>
      <c r="MYB301" s="163"/>
      <c r="MYC301" s="163"/>
      <c r="MYD301" s="579"/>
      <c r="MYE301" s="581"/>
      <c r="MYF301" s="163"/>
      <c r="MYG301" s="163"/>
      <c r="MYH301" s="579"/>
      <c r="MYI301" s="581"/>
      <c r="MYJ301" s="163"/>
      <c r="MYK301" s="163"/>
      <c r="MYL301" s="579"/>
      <c r="MYM301" s="581"/>
      <c r="MYN301" s="163"/>
      <c r="MYO301" s="163"/>
      <c r="MYP301" s="579"/>
      <c r="MYQ301" s="581"/>
      <c r="MYR301" s="163"/>
      <c r="MYS301" s="163"/>
      <c r="MYT301" s="579"/>
      <c r="MYU301" s="581"/>
      <c r="MYV301" s="163"/>
      <c r="MYW301" s="163"/>
      <c r="MYX301" s="579"/>
      <c r="MYY301" s="581"/>
      <c r="MYZ301" s="163"/>
      <c r="MZA301" s="163"/>
      <c r="MZB301" s="579"/>
      <c r="MZC301" s="581"/>
      <c r="MZD301" s="163"/>
      <c r="MZE301" s="163"/>
      <c r="MZF301" s="579"/>
      <c r="MZG301" s="581"/>
      <c r="MZH301" s="163"/>
      <c r="MZI301" s="163"/>
      <c r="MZJ301" s="579"/>
      <c r="MZK301" s="581"/>
      <c r="MZL301" s="163"/>
      <c r="MZM301" s="163"/>
      <c r="MZN301" s="579"/>
      <c r="MZO301" s="581"/>
      <c r="MZP301" s="163"/>
      <c r="MZQ301" s="163"/>
      <c r="MZR301" s="579"/>
      <c r="MZS301" s="581"/>
      <c r="MZT301" s="163"/>
      <c r="MZU301" s="163"/>
      <c r="MZV301" s="579"/>
      <c r="MZW301" s="581"/>
      <c r="MZX301" s="163"/>
      <c r="MZY301" s="163"/>
      <c r="MZZ301" s="579"/>
      <c r="NAA301" s="581"/>
      <c r="NAB301" s="163"/>
      <c r="NAC301" s="163"/>
      <c r="NAD301" s="579"/>
      <c r="NAE301" s="581"/>
      <c r="NAF301" s="163"/>
      <c r="NAG301" s="163"/>
      <c r="NAH301" s="579"/>
      <c r="NAI301" s="581"/>
      <c r="NAJ301" s="163"/>
      <c r="NAK301" s="163"/>
      <c r="NAL301" s="579"/>
      <c r="NAM301" s="581"/>
      <c r="NAN301" s="163"/>
      <c r="NAO301" s="163"/>
      <c r="NAP301" s="579"/>
      <c r="NAQ301" s="581"/>
      <c r="NAR301" s="163"/>
      <c r="NAS301" s="163"/>
      <c r="NAT301" s="579"/>
      <c r="NAU301" s="581"/>
      <c r="NAV301" s="163"/>
      <c r="NAW301" s="163"/>
      <c r="NAX301" s="579"/>
      <c r="NAY301" s="581"/>
      <c r="NAZ301" s="163"/>
      <c r="NBA301" s="163"/>
      <c r="NBB301" s="579"/>
      <c r="NBC301" s="581"/>
      <c r="NBD301" s="163"/>
      <c r="NBE301" s="163"/>
      <c r="NBF301" s="579"/>
      <c r="NBG301" s="581"/>
      <c r="NBH301" s="163"/>
      <c r="NBI301" s="163"/>
      <c r="NBJ301" s="579"/>
      <c r="NBK301" s="581"/>
      <c r="NBL301" s="163"/>
      <c r="NBM301" s="163"/>
      <c r="NBN301" s="579"/>
      <c r="NBO301" s="581"/>
      <c r="NBP301" s="163"/>
      <c r="NBQ301" s="163"/>
      <c r="NBR301" s="579"/>
      <c r="NBS301" s="581"/>
      <c r="NBT301" s="163"/>
      <c r="NBU301" s="163"/>
      <c r="NBV301" s="579"/>
      <c r="NBW301" s="581"/>
      <c r="NBX301" s="163"/>
      <c r="NBY301" s="163"/>
      <c r="NBZ301" s="579"/>
      <c r="NCA301" s="581"/>
      <c r="NCB301" s="163"/>
      <c r="NCC301" s="163"/>
      <c r="NCD301" s="579"/>
      <c r="NCE301" s="581"/>
      <c r="NCF301" s="163"/>
      <c r="NCG301" s="163"/>
      <c r="NCH301" s="579"/>
      <c r="NCI301" s="581"/>
      <c r="NCJ301" s="163"/>
      <c r="NCK301" s="163"/>
      <c r="NCL301" s="579"/>
      <c r="NCM301" s="581"/>
      <c r="NCN301" s="163"/>
      <c r="NCO301" s="163"/>
      <c r="NCP301" s="579"/>
      <c r="NCQ301" s="581"/>
      <c r="NCR301" s="163"/>
      <c r="NCS301" s="163"/>
      <c r="NCT301" s="579"/>
      <c r="NCU301" s="581"/>
      <c r="NCV301" s="163"/>
      <c r="NCW301" s="163"/>
      <c r="NCX301" s="579"/>
      <c r="NCY301" s="581"/>
      <c r="NCZ301" s="163"/>
      <c r="NDA301" s="163"/>
      <c r="NDB301" s="579"/>
      <c r="NDC301" s="581"/>
      <c r="NDD301" s="163"/>
      <c r="NDE301" s="163"/>
      <c r="NDF301" s="579"/>
      <c r="NDG301" s="581"/>
      <c r="NDH301" s="163"/>
      <c r="NDI301" s="163"/>
      <c r="NDJ301" s="579"/>
      <c r="NDK301" s="581"/>
      <c r="NDL301" s="163"/>
      <c r="NDM301" s="163"/>
      <c r="NDN301" s="579"/>
      <c r="NDO301" s="581"/>
      <c r="NDP301" s="163"/>
      <c r="NDQ301" s="163"/>
      <c r="NDR301" s="579"/>
      <c r="NDS301" s="581"/>
      <c r="NDT301" s="163"/>
      <c r="NDU301" s="163"/>
      <c r="NDV301" s="579"/>
      <c r="NDW301" s="581"/>
      <c r="NDX301" s="163"/>
      <c r="NDY301" s="163"/>
      <c r="NDZ301" s="579"/>
      <c r="NEA301" s="581"/>
      <c r="NEB301" s="163"/>
      <c r="NEC301" s="163"/>
      <c r="NED301" s="579"/>
      <c r="NEE301" s="581"/>
      <c r="NEF301" s="163"/>
      <c r="NEG301" s="163"/>
      <c r="NEH301" s="579"/>
      <c r="NEI301" s="581"/>
      <c r="NEJ301" s="163"/>
      <c r="NEK301" s="163"/>
      <c r="NEL301" s="579"/>
      <c r="NEM301" s="581"/>
      <c r="NEN301" s="163"/>
      <c r="NEO301" s="163"/>
      <c r="NEP301" s="579"/>
      <c r="NEQ301" s="581"/>
      <c r="NER301" s="163"/>
      <c r="NES301" s="163"/>
      <c r="NET301" s="579"/>
      <c r="NEU301" s="581"/>
      <c r="NEV301" s="163"/>
      <c r="NEW301" s="163"/>
      <c r="NEX301" s="579"/>
      <c r="NEY301" s="581"/>
      <c r="NEZ301" s="163"/>
      <c r="NFA301" s="163"/>
      <c r="NFB301" s="579"/>
      <c r="NFC301" s="581"/>
      <c r="NFD301" s="163"/>
      <c r="NFE301" s="163"/>
      <c r="NFF301" s="579"/>
      <c r="NFG301" s="581"/>
      <c r="NFH301" s="163"/>
      <c r="NFI301" s="163"/>
      <c r="NFJ301" s="579"/>
      <c r="NFK301" s="581"/>
      <c r="NFL301" s="163"/>
      <c r="NFM301" s="163"/>
      <c r="NFN301" s="579"/>
      <c r="NFO301" s="581"/>
      <c r="NFP301" s="163"/>
      <c r="NFQ301" s="163"/>
      <c r="NFR301" s="579"/>
      <c r="NFS301" s="581"/>
      <c r="NFT301" s="163"/>
      <c r="NFU301" s="163"/>
      <c r="NFV301" s="579"/>
      <c r="NFW301" s="581"/>
      <c r="NFX301" s="163"/>
      <c r="NFY301" s="163"/>
      <c r="NFZ301" s="579"/>
      <c r="NGA301" s="581"/>
      <c r="NGB301" s="163"/>
      <c r="NGC301" s="163"/>
      <c r="NGD301" s="579"/>
      <c r="NGE301" s="581"/>
      <c r="NGF301" s="163"/>
      <c r="NGG301" s="163"/>
      <c r="NGH301" s="579"/>
      <c r="NGI301" s="581"/>
      <c r="NGJ301" s="163"/>
      <c r="NGK301" s="163"/>
      <c r="NGL301" s="579"/>
      <c r="NGM301" s="581"/>
      <c r="NGN301" s="163"/>
      <c r="NGO301" s="163"/>
      <c r="NGP301" s="579"/>
      <c r="NGQ301" s="581"/>
      <c r="NGR301" s="163"/>
      <c r="NGS301" s="163"/>
      <c r="NGT301" s="579"/>
      <c r="NGU301" s="581"/>
      <c r="NGV301" s="163"/>
      <c r="NGW301" s="163"/>
      <c r="NGX301" s="579"/>
      <c r="NGY301" s="581"/>
      <c r="NGZ301" s="163"/>
      <c r="NHA301" s="163"/>
      <c r="NHB301" s="579"/>
      <c r="NHC301" s="581"/>
      <c r="NHD301" s="163"/>
      <c r="NHE301" s="163"/>
      <c r="NHF301" s="579"/>
      <c r="NHG301" s="581"/>
      <c r="NHH301" s="163"/>
      <c r="NHI301" s="163"/>
      <c r="NHJ301" s="579"/>
      <c r="NHK301" s="581"/>
      <c r="NHL301" s="163"/>
      <c r="NHM301" s="163"/>
      <c r="NHN301" s="579"/>
      <c r="NHO301" s="581"/>
      <c r="NHP301" s="163"/>
      <c r="NHQ301" s="163"/>
      <c r="NHR301" s="579"/>
      <c r="NHS301" s="581"/>
      <c r="NHT301" s="163"/>
      <c r="NHU301" s="163"/>
      <c r="NHV301" s="579"/>
      <c r="NHW301" s="581"/>
      <c r="NHX301" s="163"/>
      <c r="NHY301" s="163"/>
      <c r="NHZ301" s="579"/>
      <c r="NIA301" s="581"/>
      <c r="NIB301" s="163"/>
      <c r="NIC301" s="163"/>
      <c r="NID301" s="579"/>
      <c r="NIE301" s="581"/>
      <c r="NIF301" s="163"/>
      <c r="NIG301" s="163"/>
      <c r="NIH301" s="579"/>
      <c r="NII301" s="581"/>
      <c r="NIJ301" s="163"/>
      <c r="NIK301" s="163"/>
      <c r="NIL301" s="579"/>
      <c r="NIM301" s="581"/>
      <c r="NIN301" s="163"/>
      <c r="NIO301" s="163"/>
      <c r="NIP301" s="579"/>
      <c r="NIQ301" s="581"/>
      <c r="NIR301" s="163"/>
      <c r="NIS301" s="163"/>
      <c r="NIT301" s="579"/>
      <c r="NIU301" s="581"/>
      <c r="NIV301" s="163"/>
      <c r="NIW301" s="163"/>
      <c r="NIX301" s="579"/>
      <c r="NIY301" s="581"/>
      <c r="NIZ301" s="163"/>
      <c r="NJA301" s="163"/>
      <c r="NJB301" s="579"/>
      <c r="NJC301" s="581"/>
      <c r="NJD301" s="163"/>
      <c r="NJE301" s="163"/>
      <c r="NJF301" s="579"/>
      <c r="NJG301" s="581"/>
      <c r="NJH301" s="163"/>
      <c r="NJI301" s="163"/>
      <c r="NJJ301" s="579"/>
      <c r="NJK301" s="581"/>
      <c r="NJL301" s="163"/>
      <c r="NJM301" s="163"/>
      <c r="NJN301" s="579"/>
      <c r="NJO301" s="581"/>
      <c r="NJP301" s="163"/>
      <c r="NJQ301" s="163"/>
      <c r="NJR301" s="579"/>
      <c r="NJS301" s="581"/>
      <c r="NJT301" s="163"/>
      <c r="NJU301" s="163"/>
      <c r="NJV301" s="579"/>
      <c r="NJW301" s="581"/>
      <c r="NJX301" s="163"/>
      <c r="NJY301" s="163"/>
      <c r="NJZ301" s="579"/>
      <c r="NKA301" s="581"/>
      <c r="NKB301" s="163"/>
      <c r="NKC301" s="163"/>
      <c r="NKD301" s="579"/>
      <c r="NKE301" s="581"/>
      <c r="NKF301" s="163"/>
      <c r="NKG301" s="163"/>
      <c r="NKH301" s="579"/>
      <c r="NKI301" s="581"/>
      <c r="NKJ301" s="163"/>
      <c r="NKK301" s="163"/>
      <c r="NKL301" s="579"/>
      <c r="NKM301" s="581"/>
      <c r="NKN301" s="163"/>
      <c r="NKO301" s="163"/>
      <c r="NKP301" s="579"/>
      <c r="NKQ301" s="581"/>
      <c r="NKR301" s="163"/>
      <c r="NKS301" s="163"/>
      <c r="NKT301" s="579"/>
      <c r="NKU301" s="581"/>
      <c r="NKV301" s="163"/>
      <c r="NKW301" s="163"/>
      <c r="NKX301" s="579"/>
      <c r="NKY301" s="581"/>
      <c r="NKZ301" s="163"/>
      <c r="NLA301" s="163"/>
      <c r="NLB301" s="579"/>
      <c r="NLC301" s="581"/>
      <c r="NLD301" s="163"/>
      <c r="NLE301" s="163"/>
      <c r="NLF301" s="579"/>
      <c r="NLG301" s="581"/>
      <c r="NLH301" s="163"/>
      <c r="NLI301" s="163"/>
      <c r="NLJ301" s="579"/>
      <c r="NLK301" s="581"/>
      <c r="NLL301" s="163"/>
      <c r="NLM301" s="163"/>
      <c r="NLN301" s="579"/>
      <c r="NLO301" s="581"/>
      <c r="NLP301" s="163"/>
      <c r="NLQ301" s="163"/>
      <c r="NLR301" s="579"/>
      <c r="NLS301" s="581"/>
      <c r="NLT301" s="163"/>
      <c r="NLU301" s="163"/>
      <c r="NLV301" s="579"/>
      <c r="NLW301" s="581"/>
      <c r="NLX301" s="163"/>
      <c r="NLY301" s="163"/>
      <c r="NLZ301" s="579"/>
      <c r="NMA301" s="581"/>
      <c r="NMB301" s="163"/>
      <c r="NMC301" s="163"/>
      <c r="NMD301" s="579"/>
      <c r="NME301" s="581"/>
      <c r="NMF301" s="163"/>
      <c r="NMG301" s="163"/>
      <c r="NMH301" s="579"/>
      <c r="NMI301" s="581"/>
      <c r="NMJ301" s="163"/>
      <c r="NMK301" s="163"/>
      <c r="NML301" s="579"/>
      <c r="NMM301" s="581"/>
      <c r="NMN301" s="163"/>
      <c r="NMO301" s="163"/>
      <c r="NMP301" s="579"/>
      <c r="NMQ301" s="581"/>
      <c r="NMR301" s="163"/>
      <c r="NMS301" s="163"/>
      <c r="NMT301" s="579"/>
      <c r="NMU301" s="581"/>
      <c r="NMV301" s="163"/>
      <c r="NMW301" s="163"/>
      <c r="NMX301" s="579"/>
      <c r="NMY301" s="581"/>
      <c r="NMZ301" s="163"/>
      <c r="NNA301" s="163"/>
      <c r="NNB301" s="579"/>
      <c r="NNC301" s="581"/>
      <c r="NND301" s="163"/>
      <c r="NNE301" s="163"/>
      <c r="NNF301" s="579"/>
      <c r="NNG301" s="581"/>
      <c r="NNH301" s="163"/>
      <c r="NNI301" s="163"/>
      <c r="NNJ301" s="579"/>
      <c r="NNK301" s="581"/>
      <c r="NNL301" s="163"/>
      <c r="NNM301" s="163"/>
      <c r="NNN301" s="579"/>
      <c r="NNO301" s="581"/>
      <c r="NNP301" s="163"/>
      <c r="NNQ301" s="163"/>
      <c r="NNR301" s="579"/>
      <c r="NNS301" s="581"/>
      <c r="NNT301" s="163"/>
      <c r="NNU301" s="163"/>
      <c r="NNV301" s="579"/>
      <c r="NNW301" s="581"/>
      <c r="NNX301" s="163"/>
      <c r="NNY301" s="163"/>
      <c r="NNZ301" s="579"/>
      <c r="NOA301" s="581"/>
      <c r="NOB301" s="163"/>
      <c r="NOC301" s="163"/>
      <c r="NOD301" s="579"/>
      <c r="NOE301" s="581"/>
      <c r="NOF301" s="163"/>
      <c r="NOG301" s="163"/>
      <c r="NOH301" s="579"/>
      <c r="NOI301" s="581"/>
      <c r="NOJ301" s="163"/>
      <c r="NOK301" s="163"/>
      <c r="NOL301" s="579"/>
      <c r="NOM301" s="581"/>
      <c r="NON301" s="163"/>
      <c r="NOO301" s="163"/>
      <c r="NOP301" s="579"/>
      <c r="NOQ301" s="581"/>
      <c r="NOR301" s="163"/>
      <c r="NOS301" s="163"/>
      <c r="NOT301" s="579"/>
      <c r="NOU301" s="581"/>
      <c r="NOV301" s="163"/>
      <c r="NOW301" s="163"/>
      <c r="NOX301" s="579"/>
      <c r="NOY301" s="581"/>
      <c r="NOZ301" s="163"/>
      <c r="NPA301" s="163"/>
      <c r="NPB301" s="579"/>
      <c r="NPC301" s="581"/>
      <c r="NPD301" s="163"/>
      <c r="NPE301" s="163"/>
      <c r="NPF301" s="579"/>
      <c r="NPG301" s="581"/>
      <c r="NPH301" s="163"/>
      <c r="NPI301" s="163"/>
      <c r="NPJ301" s="579"/>
      <c r="NPK301" s="581"/>
      <c r="NPL301" s="163"/>
      <c r="NPM301" s="163"/>
      <c r="NPN301" s="579"/>
      <c r="NPO301" s="581"/>
      <c r="NPP301" s="163"/>
      <c r="NPQ301" s="163"/>
      <c r="NPR301" s="579"/>
      <c r="NPS301" s="581"/>
      <c r="NPT301" s="163"/>
      <c r="NPU301" s="163"/>
      <c r="NPV301" s="579"/>
      <c r="NPW301" s="581"/>
      <c r="NPX301" s="163"/>
      <c r="NPY301" s="163"/>
      <c r="NPZ301" s="579"/>
      <c r="NQA301" s="581"/>
      <c r="NQB301" s="163"/>
      <c r="NQC301" s="163"/>
      <c r="NQD301" s="579"/>
      <c r="NQE301" s="581"/>
      <c r="NQF301" s="163"/>
      <c r="NQG301" s="163"/>
      <c r="NQH301" s="579"/>
      <c r="NQI301" s="581"/>
      <c r="NQJ301" s="163"/>
      <c r="NQK301" s="163"/>
      <c r="NQL301" s="579"/>
      <c r="NQM301" s="581"/>
      <c r="NQN301" s="163"/>
      <c r="NQO301" s="163"/>
      <c r="NQP301" s="579"/>
      <c r="NQQ301" s="581"/>
      <c r="NQR301" s="163"/>
      <c r="NQS301" s="163"/>
      <c r="NQT301" s="579"/>
      <c r="NQU301" s="581"/>
      <c r="NQV301" s="163"/>
      <c r="NQW301" s="163"/>
      <c r="NQX301" s="579"/>
      <c r="NQY301" s="581"/>
      <c r="NQZ301" s="163"/>
      <c r="NRA301" s="163"/>
      <c r="NRB301" s="579"/>
      <c r="NRC301" s="581"/>
      <c r="NRD301" s="163"/>
      <c r="NRE301" s="163"/>
      <c r="NRF301" s="579"/>
      <c r="NRG301" s="581"/>
      <c r="NRH301" s="163"/>
      <c r="NRI301" s="163"/>
      <c r="NRJ301" s="579"/>
      <c r="NRK301" s="581"/>
      <c r="NRL301" s="163"/>
      <c r="NRM301" s="163"/>
      <c r="NRN301" s="579"/>
      <c r="NRO301" s="581"/>
      <c r="NRP301" s="163"/>
      <c r="NRQ301" s="163"/>
      <c r="NRR301" s="579"/>
      <c r="NRS301" s="581"/>
      <c r="NRT301" s="163"/>
      <c r="NRU301" s="163"/>
      <c r="NRV301" s="579"/>
      <c r="NRW301" s="581"/>
      <c r="NRX301" s="163"/>
      <c r="NRY301" s="163"/>
      <c r="NRZ301" s="579"/>
      <c r="NSA301" s="581"/>
      <c r="NSB301" s="163"/>
      <c r="NSC301" s="163"/>
      <c r="NSD301" s="579"/>
      <c r="NSE301" s="581"/>
      <c r="NSF301" s="163"/>
      <c r="NSG301" s="163"/>
      <c r="NSH301" s="579"/>
      <c r="NSI301" s="581"/>
      <c r="NSJ301" s="163"/>
      <c r="NSK301" s="163"/>
      <c r="NSL301" s="579"/>
      <c r="NSM301" s="581"/>
      <c r="NSN301" s="163"/>
      <c r="NSO301" s="163"/>
      <c r="NSP301" s="579"/>
      <c r="NSQ301" s="581"/>
      <c r="NSR301" s="163"/>
      <c r="NSS301" s="163"/>
      <c r="NST301" s="579"/>
      <c r="NSU301" s="581"/>
      <c r="NSV301" s="163"/>
      <c r="NSW301" s="163"/>
      <c r="NSX301" s="579"/>
      <c r="NSY301" s="581"/>
      <c r="NSZ301" s="163"/>
      <c r="NTA301" s="163"/>
      <c r="NTB301" s="579"/>
      <c r="NTC301" s="581"/>
      <c r="NTD301" s="163"/>
      <c r="NTE301" s="163"/>
      <c r="NTF301" s="579"/>
      <c r="NTG301" s="581"/>
      <c r="NTH301" s="163"/>
      <c r="NTI301" s="163"/>
      <c r="NTJ301" s="579"/>
      <c r="NTK301" s="581"/>
      <c r="NTL301" s="163"/>
      <c r="NTM301" s="163"/>
      <c r="NTN301" s="579"/>
      <c r="NTO301" s="581"/>
      <c r="NTP301" s="163"/>
      <c r="NTQ301" s="163"/>
      <c r="NTR301" s="579"/>
      <c r="NTS301" s="581"/>
      <c r="NTT301" s="163"/>
      <c r="NTU301" s="163"/>
      <c r="NTV301" s="579"/>
      <c r="NTW301" s="581"/>
      <c r="NTX301" s="163"/>
      <c r="NTY301" s="163"/>
      <c r="NTZ301" s="579"/>
      <c r="NUA301" s="581"/>
      <c r="NUB301" s="163"/>
      <c r="NUC301" s="163"/>
      <c r="NUD301" s="579"/>
      <c r="NUE301" s="581"/>
      <c r="NUF301" s="163"/>
      <c r="NUG301" s="163"/>
      <c r="NUH301" s="579"/>
      <c r="NUI301" s="581"/>
      <c r="NUJ301" s="163"/>
      <c r="NUK301" s="163"/>
      <c r="NUL301" s="579"/>
      <c r="NUM301" s="581"/>
      <c r="NUN301" s="163"/>
      <c r="NUO301" s="163"/>
      <c r="NUP301" s="579"/>
      <c r="NUQ301" s="581"/>
      <c r="NUR301" s="163"/>
      <c r="NUS301" s="163"/>
      <c r="NUT301" s="579"/>
      <c r="NUU301" s="581"/>
      <c r="NUV301" s="163"/>
      <c r="NUW301" s="163"/>
      <c r="NUX301" s="579"/>
      <c r="NUY301" s="581"/>
      <c r="NUZ301" s="163"/>
      <c r="NVA301" s="163"/>
      <c r="NVB301" s="579"/>
      <c r="NVC301" s="581"/>
      <c r="NVD301" s="163"/>
      <c r="NVE301" s="163"/>
      <c r="NVF301" s="579"/>
      <c r="NVG301" s="581"/>
      <c r="NVH301" s="163"/>
      <c r="NVI301" s="163"/>
      <c r="NVJ301" s="579"/>
      <c r="NVK301" s="581"/>
      <c r="NVL301" s="163"/>
      <c r="NVM301" s="163"/>
      <c r="NVN301" s="579"/>
      <c r="NVO301" s="581"/>
      <c r="NVP301" s="163"/>
      <c r="NVQ301" s="163"/>
      <c r="NVR301" s="579"/>
      <c r="NVS301" s="581"/>
      <c r="NVT301" s="163"/>
      <c r="NVU301" s="163"/>
      <c r="NVV301" s="579"/>
      <c r="NVW301" s="581"/>
      <c r="NVX301" s="163"/>
      <c r="NVY301" s="163"/>
      <c r="NVZ301" s="579"/>
      <c r="NWA301" s="581"/>
      <c r="NWB301" s="163"/>
      <c r="NWC301" s="163"/>
      <c r="NWD301" s="579"/>
      <c r="NWE301" s="581"/>
      <c r="NWF301" s="163"/>
      <c r="NWG301" s="163"/>
      <c r="NWH301" s="579"/>
      <c r="NWI301" s="581"/>
      <c r="NWJ301" s="163"/>
      <c r="NWK301" s="163"/>
      <c r="NWL301" s="579"/>
      <c r="NWM301" s="581"/>
      <c r="NWN301" s="163"/>
      <c r="NWO301" s="163"/>
      <c r="NWP301" s="579"/>
      <c r="NWQ301" s="581"/>
      <c r="NWR301" s="163"/>
      <c r="NWS301" s="163"/>
      <c r="NWT301" s="579"/>
      <c r="NWU301" s="581"/>
      <c r="NWV301" s="163"/>
      <c r="NWW301" s="163"/>
      <c r="NWX301" s="579"/>
      <c r="NWY301" s="581"/>
      <c r="NWZ301" s="163"/>
      <c r="NXA301" s="163"/>
      <c r="NXB301" s="579"/>
      <c r="NXC301" s="581"/>
      <c r="NXD301" s="163"/>
      <c r="NXE301" s="163"/>
      <c r="NXF301" s="579"/>
      <c r="NXG301" s="581"/>
      <c r="NXH301" s="163"/>
      <c r="NXI301" s="163"/>
      <c r="NXJ301" s="579"/>
      <c r="NXK301" s="581"/>
      <c r="NXL301" s="163"/>
      <c r="NXM301" s="163"/>
      <c r="NXN301" s="579"/>
      <c r="NXO301" s="581"/>
      <c r="NXP301" s="163"/>
      <c r="NXQ301" s="163"/>
      <c r="NXR301" s="579"/>
      <c r="NXS301" s="581"/>
      <c r="NXT301" s="163"/>
      <c r="NXU301" s="163"/>
      <c r="NXV301" s="579"/>
      <c r="NXW301" s="581"/>
      <c r="NXX301" s="163"/>
      <c r="NXY301" s="163"/>
      <c r="NXZ301" s="579"/>
      <c r="NYA301" s="581"/>
      <c r="NYB301" s="163"/>
      <c r="NYC301" s="163"/>
      <c r="NYD301" s="579"/>
      <c r="NYE301" s="581"/>
      <c r="NYF301" s="163"/>
      <c r="NYG301" s="163"/>
      <c r="NYH301" s="579"/>
      <c r="NYI301" s="581"/>
      <c r="NYJ301" s="163"/>
      <c r="NYK301" s="163"/>
      <c r="NYL301" s="579"/>
      <c r="NYM301" s="581"/>
      <c r="NYN301" s="163"/>
      <c r="NYO301" s="163"/>
      <c r="NYP301" s="579"/>
      <c r="NYQ301" s="581"/>
      <c r="NYR301" s="163"/>
      <c r="NYS301" s="163"/>
      <c r="NYT301" s="579"/>
      <c r="NYU301" s="581"/>
      <c r="NYV301" s="163"/>
      <c r="NYW301" s="163"/>
      <c r="NYX301" s="579"/>
      <c r="NYY301" s="581"/>
      <c r="NYZ301" s="163"/>
      <c r="NZA301" s="163"/>
      <c r="NZB301" s="579"/>
      <c r="NZC301" s="581"/>
      <c r="NZD301" s="163"/>
      <c r="NZE301" s="163"/>
      <c r="NZF301" s="579"/>
      <c r="NZG301" s="581"/>
      <c r="NZH301" s="163"/>
      <c r="NZI301" s="163"/>
      <c r="NZJ301" s="579"/>
      <c r="NZK301" s="581"/>
      <c r="NZL301" s="163"/>
      <c r="NZM301" s="163"/>
      <c r="NZN301" s="579"/>
      <c r="NZO301" s="581"/>
      <c r="NZP301" s="163"/>
      <c r="NZQ301" s="163"/>
      <c r="NZR301" s="579"/>
      <c r="NZS301" s="581"/>
      <c r="NZT301" s="163"/>
      <c r="NZU301" s="163"/>
      <c r="NZV301" s="579"/>
      <c r="NZW301" s="581"/>
      <c r="NZX301" s="163"/>
      <c r="NZY301" s="163"/>
      <c r="NZZ301" s="579"/>
      <c r="OAA301" s="581"/>
      <c r="OAB301" s="163"/>
      <c r="OAC301" s="163"/>
      <c r="OAD301" s="579"/>
      <c r="OAE301" s="581"/>
      <c r="OAF301" s="163"/>
      <c r="OAG301" s="163"/>
      <c r="OAH301" s="579"/>
      <c r="OAI301" s="581"/>
      <c r="OAJ301" s="163"/>
      <c r="OAK301" s="163"/>
      <c r="OAL301" s="579"/>
      <c r="OAM301" s="581"/>
      <c r="OAN301" s="163"/>
      <c r="OAO301" s="163"/>
      <c r="OAP301" s="579"/>
      <c r="OAQ301" s="581"/>
      <c r="OAR301" s="163"/>
      <c r="OAS301" s="163"/>
      <c r="OAT301" s="579"/>
      <c r="OAU301" s="581"/>
      <c r="OAV301" s="163"/>
      <c r="OAW301" s="163"/>
      <c r="OAX301" s="579"/>
      <c r="OAY301" s="581"/>
      <c r="OAZ301" s="163"/>
      <c r="OBA301" s="163"/>
      <c r="OBB301" s="579"/>
      <c r="OBC301" s="581"/>
      <c r="OBD301" s="163"/>
      <c r="OBE301" s="163"/>
      <c r="OBF301" s="579"/>
      <c r="OBG301" s="581"/>
      <c r="OBH301" s="163"/>
      <c r="OBI301" s="163"/>
      <c r="OBJ301" s="579"/>
      <c r="OBK301" s="581"/>
      <c r="OBL301" s="163"/>
      <c r="OBM301" s="163"/>
      <c r="OBN301" s="579"/>
      <c r="OBO301" s="581"/>
      <c r="OBP301" s="163"/>
      <c r="OBQ301" s="163"/>
      <c r="OBR301" s="579"/>
      <c r="OBS301" s="581"/>
      <c r="OBT301" s="163"/>
      <c r="OBU301" s="163"/>
      <c r="OBV301" s="579"/>
      <c r="OBW301" s="581"/>
      <c r="OBX301" s="163"/>
      <c r="OBY301" s="163"/>
      <c r="OBZ301" s="579"/>
      <c r="OCA301" s="581"/>
      <c r="OCB301" s="163"/>
      <c r="OCC301" s="163"/>
      <c r="OCD301" s="579"/>
      <c r="OCE301" s="581"/>
      <c r="OCF301" s="163"/>
      <c r="OCG301" s="163"/>
      <c r="OCH301" s="579"/>
      <c r="OCI301" s="581"/>
      <c r="OCJ301" s="163"/>
      <c r="OCK301" s="163"/>
      <c r="OCL301" s="579"/>
      <c r="OCM301" s="581"/>
      <c r="OCN301" s="163"/>
      <c r="OCO301" s="163"/>
      <c r="OCP301" s="579"/>
      <c r="OCQ301" s="581"/>
      <c r="OCR301" s="163"/>
      <c r="OCS301" s="163"/>
      <c r="OCT301" s="579"/>
      <c r="OCU301" s="581"/>
      <c r="OCV301" s="163"/>
      <c r="OCW301" s="163"/>
      <c r="OCX301" s="579"/>
      <c r="OCY301" s="581"/>
      <c r="OCZ301" s="163"/>
      <c r="ODA301" s="163"/>
      <c r="ODB301" s="579"/>
      <c r="ODC301" s="581"/>
      <c r="ODD301" s="163"/>
      <c r="ODE301" s="163"/>
      <c r="ODF301" s="579"/>
      <c r="ODG301" s="581"/>
      <c r="ODH301" s="163"/>
      <c r="ODI301" s="163"/>
      <c r="ODJ301" s="579"/>
      <c r="ODK301" s="581"/>
      <c r="ODL301" s="163"/>
      <c r="ODM301" s="163"/>
      <c r="ODN301" s="579"/>
      <c r="ODO301" s="581"/>
      <c r="ODP301" s="163"/>
      <c r="ODQ301" s="163"/>
      <c r="ODR301" s="579"/>
      <c r="ODS301" s="581"/>
      <c r="ODT301" s="163"/>
      <c r="ODU301" s="163"/>
      <c r="ODV301" s="579"/>
      <c r="ODW301" s="581"/>
      <c r="ODX301" s="163"/>
      <c r="ODY301" s="163"/>
      <c r="ODZ301" s="579"/>
      <c r="OEA301" s="581"/>
      <c r="OEB301" s="163"/>
      <c r="OEC301" s="163"/>
      <c r="OED301" s="579"/>
      <c r="OEE301" s="581"/>
      <c r="OEF301" s="163"/>
      <c r="OEG301" s="163"/>
      <c r="OEH301" s="579"/>
      <c r="OEI301" s="581"/>
      <c r="OEJ301" s="163"/>
      <c r="OEK301" s="163"/>
      <c r="OEL301" s="579"/>
      <c r="OEM301" s="581"/>
      <c r="OEN301" s="163"/>
      <c r="OEO301" s="163"/>
      <c r="OEP301" s="579"/>
      <c r="OEQ301" s="581"/>
      <c r="OER301" s="163"/>
      <c r="OES301" s="163"/>
      <c r="OET301" s="579"/>
      <c r="OEU301" s="581"/>
      <c r="OEV301" s="163"/>
      <c r="OEW301" s="163"/>
      <c r="OEX301" s="579"/>
      <c r="OEY301" s="581"/>
      <c r="OEZ301" s="163"/>
      <c r="OFA301" s="163"/>
      <c r="OFB301" s="579"/>
      <c r="OFC301" s="581"/>
      <c r="OFD301" s="163"/>
      <c r="OFE301" s="163"/>
      <c r="OFF301" s="579"/>
      <c r="OFG301" s="581"/>
      <c r="OFH301" s="163"/>
      <c r="OFI301" s="163"/>
      <c r="OFJ301" s="579"/>
      <c r="OFK301" s="581"/>
      <c r="OFL301" s="163"/>
      <c r="OFM301" s="163"/>
      <c r="OFN301" s="579"/>
      <c r="OFO301" s="581"/>
      <c r="OFP301" s="163"/>
      <c r="OFQ301" s="163"/>
      <c r="OFR301" s="579"/>
      <c r="OFS301" s="581"/>
      <c r="OFT301" s="163"/>
      <c r="OFU301" s="163"/>
      <c r="OFV301" s="579"/>
      <c r="OFW301" s="581"/>
      <c r="OFX301" s="163"/>
      <c r="OFY301" s="163"/>
      <c r="OFZ301" s="579"/>
      <c r="OGA301" s="581"/>
      <c r="OGB301" s="163"/>
      <c r="OGC301" s="163"/>
      <c r="OGD301" s="579"/>
      <c r="OGE301" s="581"/>
      <c r="OGF301" s="163"/>
      <c r="OGG301" s="163"/>
      <c r="OGH301" s="579"/>
      <c r="OGI301" s="581"/>
      <c r="OGJ301" s="163"/>
      <c r="OGK301" s="163"/>
      <c r="OGL301" s="579"/>
      <c r="OGM301" s="581"/>
      <c r="OGN301" s="163"/>
      <c r="OGO301" s="163"/>
      <c r="OGP301" s="579"/>
      <c r="OGQ301" s="581"/>
      <c r="OGR301" s="163"/>
      <c r="OGS301" s="163"/>
      <c r="OGT301" s="579"/>
      <c r="OGU301" s="581"/>
      <c r="OGV301" s="163"/>
      <c r="OGW301" s="163"/>
      <c r="OGX301" s="579"/>
      <c r="OGY301" s="581"/>
      <c r="OGZ301" s="163"/>
      <c r="OHA301" s="163"/>
      <c r="OHB301" s="579"/>
      <c r="OHC301" s="581"/>
      <c r="OHD301" s="163"/>
      <c r="OHE301" s="163"/>
      <c r="OHF301" s="579"/>
      <c r="OHG301" s="581"/>
      <c r="OHH301" s="163"/>
      <c r="OHI301" s="163"/>
      <c r="OHJ301" s="579"/>
      <c r="OHK301" s="581"/>
      <c r="OHL301" s="163"/>
      <c r="OHM301" s="163"/>
      <c r="OHN301" s="579"/>
      <c r="OHO301" s="581"/>
      <c r="OHP301" s="163"/>
      <c r="OHQ301" s="163"/>
      <c r="OHR301" s="579"/>
      <c r="OHS301" s="581"/>
      <c r="OHT301" s="163"/>
      <c r="OHU301" s="163"/>
      <c r="OHV301" s="579"/>
      <c r="OHW301" s="581"/>
      <c r="OHX301" s="163"/>
      <c r="OHY301" s="163"/>
      <c r="OHZ301" s="579"/>
      <c r="OIA301" s="581"/>
      <c r="OIB301" s="163"/>
      <c r="OIC301" s="163"/>
      <c r="OID301" s="579"/>
      <c r="OIE301" s="581"/>
      <c r="OIF301" s="163"/>
      <c r="OIG301" s="163"/>
      <c r="OIH301" s="579"/>
      <c r="OII301" s="581"/>
      <c r="OIJ301" s="163"/>
      <c r="OIK301" s="163"/>
      <c r="OIL301" s="579"/>
      <c r="OIM301" s="581"/>
      <c r="OIN301" s="163"/>
      <c r="OIO301" s="163"/>
      <c r="OIP301" s="579"/>
      <c r="OIQ301" s="581"/>
      <c r="OIR301" s="163"/>
      <c r="OIS301" s="163"/>
      <c r="OIT301" s="579"/>
      <c r="OIU301" s="581"/>
      <c r="OIV301" s="163"/>
      <c r="OIW301" s="163"/>
      <c r="OIX301" s="579"/>
      <c r="OIY301" s="581"/>
      <c r="OIZ301" s="163"/>
      <c r="OJA301" s="163"/>
      <c r="OJB301" s="579"/>
      <c r="OJC301" s="581"/>
      <c r="OJD301" s="163"/>
      <c r="OJE301" s="163"/>
      <c r="OJF301" s="579"/>
      <c r="OJG301" s="581"/>
      <c r="OJH301" s="163"/>
      <c r="OJI301" s="163"/>
      <c r="OJJ301" s="579"/>
      <c r="OJK301" s="581"/>
      <c r="OJL301" s="163"/>
      <c r="OJM301" s="163"/>
      <c r="OJN301" s="579"/>
      <c r="OJO301" s="581"/>
      <c r="OJP301" s="163"/>
      <c r="OJQ301" s="163"/>
      <c r="OJR301" s="579"/>
      <c r="OJS301" s="581"/>
      <c r="OJT301" s="163"/>
      <c r="OJU301" s="163"/>
      <c r="OJV301" s="579"/>
      <c r="OJW301" s="581"/>
      <c r="OJX301" s="163"/>
      <c r="OJY301" s="163"/>
      <c r="OJZ301" s="579"/>
      <c r="OKA301" s="581"/>
      <c r="OKB301" s="163"/>
      <c r="OKC301" s="163"/>
      <c r="OKD301" s="579"/>
      <c r="OKE301" s="581"/>
      <c r="OKF301" s="163"/>
      <c r="OKG301" s="163"/>
      <c r="OKH301" s="579"/>
      <c r="OKI301" s="581"/>
      <c r="OKJ301" s="163"/>
      <c r="OKK301" s="163"/>
      <c r="OKL301" s="579"/>
      <c r="OKM301" s="581"/>
      <c r="OKN301" s="163"/>
      <c r="OKO301" s="163"/>
      <c r="OKP301" s="579"/>
      <c r="OKQ301" s="581"/>
      <c r="OKR301" s="163"/>
      <c r="OKS301" s="163"/>
      <c r="OKT301" s="579"/>
      <c r="OKU301" s="581"/>
      <c r="OKV301" s="163"/>
      <c r="OKW301" s="163"/>
      <c r="OKX301" s="579"/>
      <c r="OKY301" s="581"/>
      <c r="OKZ301" s="163"/>
      <c r="OLA301" s="163"/>
      <c r="OLB301" s="579"/>
      <c r="OLC301" s="581"/>
      <c r="OLD301" s="163"/>
      <c r="OLE301" s="163"/>
      <c r="OLF301" s="579"/>
      <c r="OLG301" s="581"/>
      <c r="OLH301" s="163"/>
      <c r="OLI301" s="163"/>
      <c r="OLJ301" s="579"/>
      <c r="OLK301" s="581"/>
      <c r="OLL301" s="163"/>
      <c r="OLM301" s="163"/>
      <c r="OLN301" s="579"/>
      <c r="OLO301" s="581"/>
      <c r="OLP301" s="163"/>
      <c r="OLQ301" s="163"/>
      <c r="OLR301" s="579"/>
      <c r="OLS301" s="581"/>
      <c r="OLT301" s="163"/>
      <c r="OLU301" s="163"/>
      <c r="OLV301" s="579"/>
      <c r="OLW301" s="581"/>
      <c r="OLX301" s="163"/>
      <c r="OLY301" s="163"/>
      <c r="OLZ301" s="579"/>
      <c r="OMA301" s="581"/>
      <c r="OMB301" s="163"/>
      <c r="OMC301" s="163"/>
      <c r="OMD301" s="579"/>
      <c r="OME301" s="581"/>
      <c r="OMF301" s="163"/>
      <c r="OMG301" s="163"/>
      <c r="OMH301" s="579"/>
      <c r="OMI301" s="581"/>
      <c r="OMJ301" s="163"/>
      <c r="OMK301" s="163"/>
      <c r="OML301" s="579"/>
      <c r="OMM301" s="581"/>
      <c r="OMN301" s="163"/>
      <c r="OMO301" s="163"/>
      <c r="OMP301" s="579"/>
      <c r="OMQ301" s="581"/>
      <c r="OMR301" s="163"/>
      <c r="OMS301" s="163"/>
      <c r="OMT301" s="579"/>
      <c r="OMU301" s="581"/>
      <c r="OMV301" s="163"/>
      <c r="OMW301" s="163"/>
      <c r="OMX301" s="579"/>
      <c r="OMY301" s="581"/>
      <c r="OMZ301" s="163"/>
      <c r="ONA301" s="163"/>
      <c r="ONB301" s="579"/>
      <c r="ONC301" s="581"/>
      <c r="OND301" s="163"/>
      <c r="ONE301" s="163"/>
      <c r="ONF301" s="579"/>
      <c r="ONG301" s="581"/>
      <c r="ONH301" s="163"/>
      <c r="ONI301" s="163"/>
      <c r="ONJ301" s="579"/>
      <c r="ONK301" s="581"/>
      <c r="ONL301" s="163"/>
      <c r="ONM301" s="163"/>
      <c r="ONN301" s="579"/>
      <c r="ONO301" s="581"/>
      <c r="ONP301" s="163"/>
      <c r="ONQ301" s="163"/>
      <c r="ONR301" s="579"/>
      <c r="ONS301" s="581"/>
      <c r="ONT301" s="163"/>
      <c r="ONU301" s="163"/>
      <c r="ONV301" s="579"/>
      <c r="ONW301" s="581"/>
      <c r="ONX301" s="163"/>
      <c r="ONY301" s="163"/>
      <c r="ONZ301" s="579"/>
      <c r="OOA301" s="581"/>
      <c r="OOB301" s="163"/>
      <c r="OOC301" s="163"/>
      <c r="OOD301" s="579"/>
      <c r="OOE301" s="581"/>
      <c r="OOF301" s="163"/>
      <c r="OOG301" s="163"/>
      <c r="OOH301" s="579"/>
      <c r="OOI301" s="581"/>
      <c r="OOJ301" s="163"/>
      <c r="OOK301" s="163"/>
      <c r="OOL301" s="579"/>
      <c r="OOM301" s="581"/>
      <c r="OON301" s="163"/>
      <c r="OOO301" s="163"/>
      <c r="OOP301" s="579"/>
      <c r="OOQ301" s="581"/>
      <c r="OOR301" s="163"/>
      <c r="OOS301" s="163"/>
      <c r="OOT301" s="579"/>
      <c r="OOU301" s="581"/>
      <c r="OOV301" s="163"/>
      <c r="OOW301" s="163"/>
      <c r="OOX301" s="579"/>
      <c r="OOY301" s="581"/>
      <c r="OOZ301" s="163"/>
      <c r="OPA301" s="163"/>
      <c r="OPB301" s="579"/>
      <c r="OPC301" s="581"/>
      <c r="OPD301" s="163"/>
      <c r="OPE301" s="163"/>
      <c r="OPF301" s="579"/>
      <c r="OPG301" s="581"/>
      <c r="OPH301" s="163"/>
      <c r="OPI301" s="163"/>
      <c r="OPJ301" s="579"/>
      <c r="OPK301" s="581"/>
      <c r="OPL301" s="163"/>
      <c r="OPM301" s="163"/>
      <c r="OPN301" s="579"/>
      <c r="OPO301" s="581"/>
      <c r="OPP301" s="163"/>
      <c r="OPQ301" s="163"/>
      <c r="OPR301" s="579"/>
      <c r="OPS301" s="581"/>
      <c r="OPT301" s="163"/>
      <c r="OPU301" s="163"/>
      <c r="OPV301" s="579"/>
      <c r="OPW301" s="581"/>
      <c r="OPX301" s="163"/>
      <c r="OPY301" s="163"/>
      <c r="OPZ301" s="579"/>
      <c r="OQA301" s="581"/>
      <c r="OQB301" s="163"/>
      <c r="OQC301" s="163"/>
      <c r="OQD301" s="579"/>
      <c r="OQE301" s="581"/>
      <c r="OQF301" s="163"/>
      <c r="OQG301" s="163"/>
      <c r="OQH301" s="579"/>
      <c r="OQI301" s="581"/>
      <c r="OQJ301" s="163"/>
      <c r="OQK301" s="163"/>
      <c r="OQL301" s="579"/>
      <c r="OQM301" s="581"/>
      <c r="OQN301" s="163"/>
      <c r="OQO301" s="163"/>
      <c r="OQP301" s="579"/>
      <c r="OQQ301" s="581"/>
      <c r="OQR301" s="163"/>
      <c r="OQS301" s="163"/>
      <c r="OQT301" s="579"/>
      <c r="OQU301" s="581"/>
      <c r="OQV301" s="163"/>
      <c r="OQW301" s="163"/>
      <c r="OQX301" s="579"/>
      <c r="OQY301" s="581"/>
      <c r="OQZ301" s="163"/>
      <c r="ORA301" s="163"/>
      <c r="ORB301" s="579"/>
      <c r="ORC301" s="581"/>
      <c r="ORD301" s="163"/>
      <c r="ORE301" s="163"/>
      <c r="ORF301" s="579"/>
      <c r="ORG301" s="581"/>
      <c r="ORH301" s="163"/>
      <c r="ORI301" s="163"/>
      <c r="ORJ301" s="579"/>
      <c r="ORK301" s="581"/>
      <c r="ORL301" s="163"/>
      <c r="ORM301" s="163"/>
      <c r="ORN301" s="579"/>
      <c r="ORO301" s="581"/>
      <c r="ORP301" s="163"/>
      <c r="ORQ301" s="163"/>
      <c r="ORR301" s="579"/>
      <c r="ORS301" s="581"/>
      <c r="ORT301" s="163"/>
      <c r="ORU301" s="163"/>
      <c r="ORV301" s="579"/>
      <c r="ORW301" s="581"/>
      <c r="ORX301" s="163"/>
      <c r="ORY301" s="163"/>
      <c r="ORZ301" s="579"/>
      <c r="OSA301" s="581"/>
      <c r="OSB301" s="163"/>
      <c r="OSC301" s="163"/>
      <c r="OSD301" s="579"/>
      <c r="OSE301" s="581"/>
      <c r="OSF301" s="163"/>
      <c r="OSG301" s="163"/>
      <c r="OSH301" s="579"/>
      <c r="OSI301" s="581"/>
      <c r="OSJ301" s="163"/>
      <c r="OSK301" s="163"/>
      <c r="OSL301" s="579"/>
      <c r="OSM301" s="581"/>
      <c r="OSN301" s="163"/>
      <c r="OSO301" s="163"/>
      <c r="OSP301" s="579"/>
      <c r="OSQ301" s="581"/>
      <c r="OSR301" s="163"/>
      <c r="OSS301" s="163"/>
      <c r="OST301" s="579"/>
      <c r="OSU301" s="581"/>
      <c r="OSV301" s="163"/>
      <c r="OSW301" s="163"/>
      <c r="OSX301" s="579"/>
      <c r="OSY301" s="581"/>
      <c r="OSZ301" s="163"/>
      <c r="OTA301" s="163"/>
      <c r="OTB301" s="579"/>
      <c r="OTC301" s="581"/>
      <c r="OTD301" s="163"/>
      <c r="OTE301" s="163"/>
      <c r="OTF301" s="579"/>
      <c r="OTG301" s="581"/>
      <c r="OTH301" s="163"/>
      <c r="OTI301" s="163"/>
      <c r="OTJ301" s="579"/>
      <c r="OTK301" s="581"/>
      <c r="OTL301" s="163"/>
      <c r="OTM301" s="163"/>
      <c r="OTN301" s="579"/>
      <c r="OTO301" s="581"/>
      <c r="OTP301" s="163"/>
      <c r="OTQ301" s="163"/>
      <c r="OTR301" s="579"/>
      <c r="OTS301" s="581"/>
      <c r="OTT301" s="163"/>
      <c r="OTU301" s="163"/>
      <c r="OTV301" s="579"/>
      <c r="OTW301" s="581"/>
      <c r="OTX301" s="163"/>
      <c r="OTY301" s="163"/>
      <c r="OTZ301" s="579"/>
      <c r="OUA301" s="581"/>
      <c r="OUB301" s="163"/>
      <c r="OUC301" s="163"/>
      <c r="OUD301" s="579"/>
      <c r="OUE301" s="581"/>
      <c r="OUF301" s="163"/>
      <c r="OUG301" s="163"/>
      <c r="OUH301" s="579"/>
      <c r="OUI301" s="581"/>
      <c r="OUJ301" s="163"/>
      <c r="OUK301" s="163"/>
      <c r="OUL301" s="579"/>
      <c r="OUM301" s="581"/>
      <c r="OUN301" s="163"/>
      <c r="OUO301" s="163"/>
      <c r="OUP301" s="579"/>
      <c r="OUQ301" s="581"/>
      <c r="OUR301" s="163"/>
      <c r="OUS301" s="163"/>
      <c r="OUT301" s="579"/>
      <c r="OUU301" s="581"/>
      <c r="OUV301" s="163"/>
      <c r="OUW301" s="163"/>
      <c r="OUX301" s="579"/>
      <c r="OUY301" s="581"/>
      <c r="OUZ301" s="163"/>
      <c r="OVA301" s="163"/>
      <c r="OVB301" s="579"/>
      <c r="OVC301" s="581"/>
      <c r="OVD301" s="163"/>
      <c r="OVE301" s="163"/>
      <c r="OVF301" s="579"/>
      <c r="OVG301" s="581"/>
      <c r="OVH301" s="163"/>
      <c r="OVI301" s="163"/>
      <c r="OVJ301" s="579"/>
      <c r="OVK301" s="581"/>
      <c r="OVL301" s="163"/>
      <c r="OVM301" s="163"/>
      <c r="OVN301" s="579"/>
      <c r="OVO301" s="581"/>
      <c r="OVP301" s="163"/>
      <c r="OVQ301" s="163"/>
      <c r="OVR301" s="579"/>
      <c r="OVS301" s="581"/>
      <c r="OVT301" s="163"/>
      <c r="OVU301" s="163"/>
      <c r="OVV301" s="579"/>
      <c r="OVW301" s="581"/>
      <c r="OVX301" s="163"/>
      <c r="OVY301" s="163"/>
      <c r="OVZ301" s="579"/>
      <c r="OWA301" s="581"/>
      <c r="OWB301" s="163"/>
      <c r="OWC301" s="163"/>
      <c r="OWD301" s="579"/>
      <c r="OWE301" s="581"/>
      <c r="OWF301" s="163"/>
      <c r="OWG301" s="163"/>
      <c r="OWH301" s="579"/>
      <c r="OWI301" s="581"/>
      <c r="OWJ301" s="163"/>
      <c r="OWK301" s="163"/>
      <c r="OWL301" s="579"/>
      <c r="OWM301" s="581"/>
      <c r="OWN301" s="163"/>
      <c r="OWO301" s="163"/>
      <c r="OWP301" s="579"/>
      <c r="OWQ301" s="581"/>
      <c r="OWR301" s="163"/>
      <c r="OWS301" s="163"/>
      <c r="OWT301" s="579"/>
      <c r="OWU301" s="581"/>
      <c r="OWV301" s="163"/>
      <c r="OWW301" s="163"/>
      <c r="OWX301" s="579"/>
      <c r="OWY301" s="581"/>
      <c r="OWZ301" s="163"/>
      <c r="OXA301" s="163"/>
      <c r="OXB301" s="579"/>
      <c r="OXC301" s="581"/>
      <c r="OXD301" s="163"/>
      <c r="OXE301" s="163"/>
      <c r="OXF301" s="579"/>
      <c r="OXG301" s="581"/>
      <c r="OXH301" s="163"/>
      <c r="OXI301" s="163"/>
      <c r="OXJ301" s="579"/>
      <c r="OXK301" s="581"/>
      <c r="OXL301" s="163"/>
      <c r="OXM301" s="163"/>
      <c r="OXN301" s="579"/>
      <c r="OXO301" s="581"/>
      <c r="OXP301" s="163"/>
      <c r="OXQ301" s="163"/>
      <c r="OXR301" s="579"/>
      <c r="OXS301" s="581"/>
      <c r="OXT301" s="163"/>
      <c r="OXU301" s="163"/>
      <c r="OXV301" s="579"/>
      <c r="OXW301" s="581"/>
      <c r="OXX301" s="163"/>
      <c r="OXY301" s="163"/>
      <c r="OXZ301" s="579"/>
      <c r="OYA301" s="581"/>
      <c r="OYB301" s="163"/>
      <c r="OYC301" s="163"/>
      <c r="OYD301" s="579"/>
      <c r="OYE301" s="581"/>
      <c r="OYF301" s="163"/>
      <c r="OYG301" s="163"/>
      <c r="OYH301" s="579"/>
      <c r="OYI301" s="581"/>
      <c r="OYJ301" s="163"/>
      <c r="OYK301" s="163"/>
      <c r="OYL301" s="579"/>
      <c r="OYM301" s="581"/>
      <c r="OYN301" s="163"/>
      <c r="OYO301" s="163"/>
      <c r="OYP301" s="579"/>
      <c r="OYQ301" s="581"/>
      <c r="OYR301" s="163"/>
      <c r="OYS301" s="163"/>
      <c r="OYT301" s="579"/>
      <c r="OYU301" s="581"/>
      <c r="OYV301" s="163"/>
      <c r="OYW301" s="163"/>
      <c r="OYX301" s="579"/>
      <c r="OYY301" s="581"/>
      <c r="OYZ301" s="163"/>
      <c r="OZA301" s="163"/>
      <c r="OZB301" s="579"/>
      <c r="OZC301" s="581"/>
      <c r="OZD301" s="163"/>
      <c r="OZE301" s="163"/>
      <c r="OZF301" s="579"/>
      <c r="OZG301" s="581"/>
      <c r="OZH301" s="163"/>
      <c r="OZI301" s="163"/>
      <c r="OZJ301" s="579"/>
      <c r="OZK301" s="581"/>
      <c r="OZL301" s="163"/>
      <c r="OZM301" s="163"/>
      <c r="OZN301" s="579"/>
      <c r="OZO301" s="581"/>
      <c r="OZP301" s="163"/>
      <c r="OZQ301" s="163"/>
      <c r="OZR301" s="579"/>
      <c r="OZS301" s="581"/>
      <c r="OZT301" s="163"/>
      <c r="OZU301" s="163"/>
      <c r="OZV301" s="579"/>
      <c r="OZW301" s="581"/>
      <c r="OZX301" s="163"/>
      <c r="OZY301" s="163"/>
      <c r="OZZ301" s="579"/>
      <c r="PAA301" s="581"/>
      <c r="PAB301" s="163"/>
      <c r="PAC301" s="163"/>
      <c r="PAD301" s="579"/>
      <c r="PAE301" s="581"/>
      <c r="PAF301" s="163"/>
      <c r="PAG301" s="163"/>
      <c r="PAH301" s="579"/>
      <c r="PAI301" s="581"/>
      <c r="PAJ301" s="163"/>
      <c r="PAK301" s="163"/>
      <c r="PAL301" s="579"/>
      <c r="PAM301" s="581"/>
      <c r="PAN301" s="163"/>
      <c r="PAO301" s="163"/>
      <c r="PAP301" s="579"/>
      <c r="PAQ301" s="581"/>
      <c r="PAR301" s="163"/>
      <c r="PAS301" s="163"/>
      <c r="PAT301" s="579"/>
      <c r="PAU301" s="581"/>
      <c r="PAV301" s="163"/>
      <c r="PAW301" s="163"/>
      <c r="PAX301" s="579"/>
      <c r="PAY301" s="581"/>
      <c r="PAZ301" s="163"/>
      <c r="PBA301" s="163"/>
      <c r="PBB301" s="579"/>
      <c r="PBC301" s="581"/>
      <c r="PBD301" s="163"/>
      <c r="PBE301" s="163"/>
      <c r="PBF301" s="579"/>
      <c r="PBG301" s="581"/>
      <c r="PBH301" s="163"/>
      <c r="PBI301" s="163"/>
      <c r="PBJ301" s="579"/>
      <c r="PBK301" s="581"/>
      <c r="PBL301" s="163"/>
      <c r="PBM301" s="163"/>
      <c r="PBN301" s="579"/>
      <c r="PBO301" s="581"/>
      <c r="PBP301" s="163"/>
      <c r="PBQ301" s="163"/>
      <c r="PBR301" s="579"/>
      <c r="PBS301" s="581"/>
      <c r="PBT301" s="163"/>
      <c r="PBU301" s="163"/>
      <c r="PBV301" s="579"/>
      <c r="PBW301" s="581"/>
      <c r="PBX301" s="163"/>
      <c r="PBY301" s="163"/>
      <c r="PBZ301" s="579"/>
      <c r="PCA301" s="581"/>
      <c r="PCB301" s="163"/>
      <c r="PCC301" s="163"/>
      <c r="PCD301" s="579"/>
      <c r="PCE301" s="581"/>
      <c r="PCF301" s="163"/>
      <c r="PCG301" s="163"/>
      <c r="PCH301" s="579"/>
      <c r="PCI301" s="581"/>
      <c r="PCJ301" s="163"/>
      <c r="PCK301" s="163"/>
      <c r="PCL301" s="579"/>
      <c r="PCM301" s="581"/>
      <c r="PCN301" s="163"/>
      <c r="PCO301" s="163"/>
      <c r="PCP301" s="579"/>
      <c r="PCQ301" s="581"/>
      <c r="PCR301" s="163"/>
      <c r="PCS301" s="163"/>
      <c r="PCT301" s="579"/>
      <c r="PCU301" s="581"/>
      <c r="PCV301" s="163"/>
      <c r="PCW301" s="163"/>
      <c r="PCX301" s="579"/>
      <c r="PCY301" s="581"/>
      <c r="PCZ301" s="163"/>
      <c r="PDA301" s="163"/>
      <c r="PDB301" s="579"/>
      <c r="PDC301" s="581"/>
      <c r="PDD301" s="163"/>
      <c r="PDE301" s="163"/>
      <c r="PDF301" s="579"/>
      <c r="PDG301" s="581"/>
      <c r="PDH301" s="163"/>
      <c r="PDI301" s="163"/>
      <c r="PDJ301" s="579"/>
      <c r="PDK301" s="581"/>
      <c r="PDL301" s="163"/>
      <c r="PDM301" s="163"/>
      <c r="PDN301" s="579"/>
      <c r="PDO301" s="581"/>
      <c r="PDP301" s="163"/>
      <c r="PDQ301" s="163"/>
      <c r="PDR301" s="579"/>
      <c r="PDS301" s="581"/>
      <c r="PDT301" s="163"/>
      <c r="PDU301" s="163"/>
      <c r="PDV301" s="579"/>
      <c r="PDW301" s="581"/>
      <c r="PDX301" s="163"/>
      <c r="PDY301" s="163"/>
      <c r="PDZ301" s="579"/>
      <c r="PEA301" s="581"/>
      <c r="PEB301" s="163"/>
      <c r="PEC301" s="163"/>
      <c r="PED301" s="579"/>
      <c r="PEE301" s="581"/>
      <c r="PEF301" s="163"/>
      <c r="PEG301" s="163"/>
      <c r="PEH301" s="579"/>
      <c r="PEI301" s="581"/>
      <c r="PEJ301" s="163"/>
      <c r="PEK301" s="163"/>
      <c r="PEL301" s="579"/>
      <c r="PEM301" s="581"/>
      <c r="PEN301" s="163"/>
      <c r="PEO301" s="163"/>
      <c r="PEP301" s="579"/>
      <c r="PEQ301" s="581"/>
      <c r="PER301" s="163"/>
      <c r="PES301" s="163"/>
      <c r="PET301" s="579"/>
      <c r="PEU301" s="581"/>
      <c r="PEV301" s="163"/>
      <c r="PEW301" s="163"/>
      <c r="PEX301" s="579"/>
      <c r="PEY301" s="581"/>
      <c r="PEZ301" s="163"/>
      <c r="PFA301" s="163"/>
      <c r="PFB301" s="579"/>
      <c r="PFC301" s="581"/>
      <c r="PFD301" s="163"/>
      <c r="PFE301" s="163"/>
      <c r="PFF301" s="579"/>
      <c r="PFG301" s="581"/>
      <c r="PFH301" s="163"/>
      <c r="PFI301" s="163"/>
      <c r="PFJ301" s="579"/>
      <c r="PFK301" s="581"/>
      <c r="PFL301" s="163"/>
      <c r="PFM301" s="163"/>
      <c r="PFN301" s="579"/>
      <c r="PFO301" s="581"/>
      <c r="PFP301" s="163"/>
      <c r="PFQ301" s="163"/>
      <c r="PFR301" s="579"/>
      <c r="PFS301" s="581"/>
      <c r="PFT301" s="163"/>
      <c r="PFU301" s="163"/>
      <c r="PFV301" s="579"/>
      <c r="PFW301" s="581"/>
      <c r="PFX301" s="163"/>
      <c r="PFY301" s="163"/>
      <c r="PFZ301" s="579"/>
      <c r="PGA301" s="581"/>
      <c r="PGB301" s="163"/>
      <c r="PGC301" s="163"/>
      <c r="PGD301" s="579"/>
      <c r="PGE301" s="581"/>
      <c r="PGF301" s="163"/>
      <c r="PGG301" s="163"/>
      <c r="PGH301" s="579"/>
      <c r="PGI301" s="581"/>
      <c r="PGJ301" s="163"/>
      <c r="PGK301" s="163"/>
      <c r="PGL301" s="579"/>
      <c r="PGM301" s="581"/>
      <c r="PGN301" s="163"/>
      <c r="PGO301" s="163"/>
      <c r="PGP301" s="579"/>
      <c r="PGQ301" s="581"/>
      <c r="PGR301" s="163"/>
      <c r="PGS301" s="163"/>
      <c r="PGT301" s="579"/>
      <c r="PGU301" s="581"/>
      <c r="PGV301" s="163"/>
      <c r="PGW301" s="163"/>
      <c r="PGX301" s="579"/>
      <c r="PGY301" s="581"/>
      <c r="PGZ301" s="163"/>
      <c r="PHA301" s="163"/>
      <c r="PHB301" s="579"/>
      <c r="PHC301" s="581"/>
      <c r="PHD301" s="163"/>
      <c r="PHE301" s="163"/>
      <c r="PHF301" s="579"/>
      <c r="PHG301" s="581"/>
      <c r="PHH301" s="163"/>
      <c r="PHI301" s="163"/>
      <c r="PHJ301" s="579"/>
      <c r="PHK301" s="581"/>
      <c r="PHL301" s="163"/>
      <c r="PHM301" s="163"/>
      <c r="PHN301" s="579"/>
      <c r="PHO301" s="581"/>
      <c r="PHP301" s="163"/>
      <c r="PHQ301" s="163"/>
      <c r="PHR301" s="579"/>
      <c r="PHS301" s="581"/>
      <c r="PHT301" s="163"/>
      <c r="PHU301" s="163"/>
      <c r="PHV301" s="579"/>
      <c r="PHW301" s="581"/>
      <c r="PHX301" s="163"/>
      <c r="PHY301" s="163"/>
      <c r="PHZ301" s="579"/>
      <c r="PIA301" s="581"/>
      <c r="PIB301" s="163"/>
      <c r="PIC301" s="163"/>
      <c r="PID301" s="579"/>
      <c r="PIE301" s="581"/>
      <c r="PIF301" s="163"/>
      <c r="PIG301" s="163"/>
      <c r="PIH301" s="579"/>
      <c r="PII301" s="581"/>
      <c r="PIJ301" s="163"/>
      <c r="PIK301" s="163"/>
      <c r="PIL301" s="579"/>
      <c r="PIM301" s="581"/>
      <c r="PIN301" s="163"/>
      <c r="PIO301" s="163"/>
      <c r="PIP301" s="579"/>
      <c r="PIQ301" s="581"/>
      <c r="PIR301" s="163"/>
      <c r="PIS301" s="163"/>
      <c r="PIT301" s="579"/>
      <c r="PIU301" s="581"/>
      <c r="PIV301" s="163"/>
      <c r="PIW301" s="163"/>
      <c r="PIX301" s="579"/>
      <c r="PIY301" s="581"/>
      <c r="PIZ301" s="163"/>
      <c r="PJA301" s="163"/>
      <c r="PJB301" s="579"/>
      <c r="PJC301" s="581"/>
      <c r="PJD301" s="163"/>
      <c r="PJE301" s="163"/>
      <c r="PJF301" s="579"/>
      <c r="PJG301" s="581"/>
      <c r="PJH301" s="163"/>
      <c r="PJI301" s="163"/>
      <c r="PJJ301" s="579"/>
      <c r="PJK301" s="581"/>
      <c r="PJL301" s="163"/>
      <c r="PJM301" s="163"/>
      <c r="PJN301" s="579"/>
      <c r="PJO301" s="581"/>
      <c r="PJP301" s="163"/>
      <c r="PJQ301" s="163"/>
      <c r="PJR301" s="579"/>
      <c r="PJS301" s="581"/>
      <c r="PJT301" s="163"/>
      <c r="PJU301" s="163"/>
      <c r="PJV301" s="579"/>
      <c r="PJW301" s="581"/>
      <c r="PJX301" s="163"/>
      <c r="PJY301" s="163"/>
      <c r="PJZ301" s="579"/>
      <c r="PKA301" s="581"/>
      <c r="PKB301" s="163"/>
      <c r="PKC301" s="163"/>
      <c r="PKD301" s="579"/>
      <c r="PKE301" s="581"/>
      <c r="PKF301" s="163"/>
      <c r="PKG301" s="163"/>
      <c r="PKH301" s="579"/>
      <c r="PKI301" s="581"/>
      <c r="PKJ301" s="163"/>
      <c r="PKK301" s="163"/>
      <c r="PKL301" s="579"/>
      <c r="PKM301" s="581"/>
      <c r="PKN301" s="163"/>
      <c r="PKO301" s="163"/>
      <c r="PKP301" s="579"/>
      <c r="PKQ301" s="581"/>
      <c r="PKR301" s="163"/>
      <c r="PKS301" s="163"/>
      <c r="PKT301" s="579"/>
      <c r="PKU301" s="581"/>
      <c r="PKV301" s="163"/>
      <c r="PKW301" s="163"/>
      <c r="PKX301" s="579"/>
      <c r="PKY301" s="581"/>
      <c r="PKZ301" s="163"/>
      <c r="PLA301" s="163"/>
      <c r="PLB301" s="579"/>
      <c r="PLC301" s="581"/>
      <c r="PLD301" s="163"/>
      <c r="PLE301" s="163"/>
      <c r="PLF301" s="579"/>
      <c r="PLG301" s="581"/>
      <c r="PLH301" s="163"/>
      <c r="PLI301" s="163"/>
      <c r="PLJ301" s="579"/>
      <c r="PLK301" s="581"/>
      <c r="PLL301" s="163"/>
      <c r="PLM301" s="163"/>
      <c r="PLN301" s="579"/>
      <c r="PLO301" s="581"/>
      <c r="PLP301" s="163"/>
      <c r="PLQ301" s="163"/>
      <c r="PLR301" s="579"/>
      <c r="PLS301" s="581"/>
      <c r="PLT301" s="163"/>
      <c r="PLU301" s="163"/>
      <c r="PLV301" s="579"/>
      <c r="PLW301" s="581"/>
      <c r="PLX301" s="163"/>
      <c r="PLY301" s="163"/>
      <c r="PLZ301" s="579"/>
      <c r="PMA301" s="581"/>
      <c r="PMB301" s="163"/>
      <c r="PMC301" s="163"/>
      <c r="PMD301" s="579"/>
      <c r="PME301" s="581"/>
      <c r="PMF301" s="163"/>
      <c r="PMG301" s="163"/>
      <c r="PMH301" s="579"/>
      <c r="PMI301" s="581"/>
      <c r="PMJ301" s="163"/>
      <c r="PMK301" s="163"/>
      <c r="PML301" s="579"/>
      <c r="PMM301" s="581"/>
      <c r="PMN301" s="163"/>
      <c r="PMO301" s="163"/>
      <c r="PMP301" s="579"/>
      <c r="PMQ301" s="581"/>
      <c r="PMR301" s="163"/>
      <c r="PMS301" s="163"/>
      <c r="PMT301" s="579"/>
      <c r="PMU301" s="581"/>
      <c r="PMV301" s="163"/>
      <c r="PMW301" s="163"/>
      <c r="PMX301" s="579"/>
      <c r="PMY301" s="581"/>
      <c r="PMZ301" s="163"/>
      <c r="PNA301" s="163"/>
      <c r="PNB301" s="579"/>
      <c r="PNC301" s="581"/>
      <c r="PND301" s="163"/>
      <c r="PNE301" s="163"/>
      <c r="PNF301" s="579"/>
      <c r="PNG301" s="581"/>
      <c r="PNH301" s="163"/>
      <c r="PNI301" s="163"/>
      <c r="PNJ301" s="579"/>
      <c r="PNK301" s="581"/>
      <c r="PNL301" s="163"/>
      <c r="PNM301" s="163"/>
      <c r="PNN301" s="579"/>
      <c r="PNO301" s="581"/>
      <c r="PNP301" s="163"/>
      <c r="PNQ301" s="163"/>
      <c r="PNR301" s="579"/>
      <c r="PNS301" s="581"/>
      <c r="PNT301" s="163"/>
      <c r="PNU301" s="163"/>
      <c r="PNV301" s="579"/>
      <c r="PNW301" s="581"/>
      <c r="PNX301" s="163"/>
      <c r="PNY301" s="163"/>
      <c r="PNZ301" s="579"/>
      <c r="POA301" s="581"/>
      <c r="POB301" s="163"/>
      <c r="POC301" s="163"/>
      <c r="POD301" s="579"/>
      <c r="POE301" s="581"/>
      <c r="POF301" s="163"/>
      <c r="POG301" s="163"/>
      <c r="POH301" s="579"/>
      <c r="POI301" s="581"/>
      <c r="POJ301" s="163"/>
      <c r="POK301" s="163"/>
      <c r="POL301" s="579"/>
      <c r="POM301" s="581"/>
      <c r="PON301" s="163"/>
      <c r="POO301" s="163"/>
      <c r="POP301" s="579"/>
      <c r="POQ301" s="581"/>
      <c r="POR301" s="163"/>
      <c r="POS301" s="163"/>
      <c r="POT301" s="579"/>
      <c r="POU301" s="581"/>
      <c r="POV301" s="163"/>
      <c r="POW301" s="163"/>
      <c r="POX301" s="579"/>
      <c r="POY301" s="581"/>
      <c r="POZ301" s="163"/>
      <c r="PPA301" s="163"/>
      <c r="PPB301" s="579"/>
      <c r="PPC301" s="581"/>
      <c r="PPD301" s="163"/>
      <c r="PPE301" s="163"/>
      <c r="PPF301" s="579"/>
      <c r="PPG301" s="581"/>
      <c r="PPH301" s="163"/>
      <c r="PPI301" s="163"/>
      <c r="PPJ301" s="579"/>
      <c r="PPK301" s="581"/>
      <c r="PPL301" s="163"/>
      <c r="PPM301" s="163"/>
      <c r="PPN301" s="579"/>
      <c r="PPO301" s="581"/>
      <c r="PPP301" s="163"/>
      <c r="PPQ301" s="163"/>
      <c r="PPR301" s="579"/>
      <c r="PPS301" s="581"/>
      <c r="PPT301" s="163"/>
      <c r="PPU301" s="163"/>
      <c r="PPV301" s="579"/>
      <c r="PPW301" s="581"/>
      <c r="PPX301" s="163"/>
      <c r="PPY301" s="163"/>
      <c r="PPZ301" s="579"/>
      <c r="PQA301" s="581"/>
      <c r="PQB301" s="163"/>
      <c r="PQC301" s="163"/>
      <c r="PQD301" s="579"/>
      <c r="PQE301" s="581"/>
      <c r="PQF301" s="163"/>
      <c r="PQG301" s="163"/>
      <c r="PQH301" s="579"/>
      <c r="PQI301" s="581"/>
      <c r="PQJ301" s="163"/>
      <c r="PQK301" s="163"/>
      <c r="PQL301" s="579"/>
      <c r="PQM301" s="581"/>
      <c r="PQN301" s="163"/>
      <c r="PQO301" s="163"/>
      <c r="PQP301" s="579"/>
      <c r="PQQ301" s="581"/>
      <c r="PQR301" s="163"/>
      <c r="PQS301" s="163"/>
      <c r="PQT301" s="579"/>
      <c r="PQU301" s="581"/>
      <c r="PQV301" s="163"/>
      <c r="PQW301" s="163"/>
      <c r="PQX301" s="579"/>
      <c r="PQY301" s="581"/>
      <c r="PQZ301" s="163"/>
      <c r="PRA301" s="163"/>
      <c r="PRB301" s="579"/>
      <c r="PRC301" s="581"/>
      <c r="PRD301" s="163"/>
      <c r="PRE301" s="163"/>
      <c r="PRF301" s="579"/>
      <c r="PRG301" s="581"/>
      <c r="PRH301" s="163"/>
      <c r="PRI301" s="163"/>
      <c r="PRJ301" s="579"/>
      <c r="PRK301" s="581"/>
      <c r="PRL301" s="163"/>
      <c r="PRM301" s="163"/>
      <c r="PRN301" s="579"/>
      <c r="PRO301" s="581"/>
      <c r="PRP301" s="163"/>
      <c r="PRQ301" s="163"/>
      <c r="PRR301" s="579"/>
      <c r="PRS301" s="581"/>
      <c r="PRT301" s="163"/>
      <c r="PRU301" s="163"/>
      <c r="PRV301" s="579"/>
      <c r="PRW301" s="581"/>
      <c r="PRX301" s="163"/>
      <c r="PRY301" s="163"/>
      <c r="PRZ301" s="579"/>
      <c r="PSA301" s="581"/>
      <c r="PSB301" s="163"/>
      <c r="PSC301" s="163"/>
      <c r="PSD301" s="579"/>
      <c r="PSE301" s="581"/>
      <c r="PSF301" s="163"/>
      <c r="PSG301" s="163"/>
      <c r="PSH301" s="579"/>
      <c r="PSI301" s="581"/>
      <c r="PSJ301" s="163"/>
      <c r="PSK301" s="163"/>
      <c r="PSL301" s="579"/>
      <c r="PSM301" s="581"/>
      <c r="PSN301" s="163"/>
      <c r="PSO301" s="163"/>
      <c r="PSP301" s="579"/>
      <c r="PSQ301" s="581"/>
      <c r="PSR301" s="163"/>
      <c r="PSS301" s="163"/>
      <c r="PST301" s="579"/>
      <c r="PSU301" s="581"/>
      <c r="PSV301" s="163"/>
      <c r="PSW301" s="163"/>
      <c r="PSX301" s="579"/>
      <c r="PSY301" s="581"/>
      <c r="PSZ301" s="163"/>
      <c r="PTA301" s="163"/>
      <c r="PTB301" s="579"/>
      <c r="PTC301" s="581"/>
      <c r="PTD301" s="163"/>
      <c r="PTE301" s="163"/>
      <c r="PTF301" s="579"/>
      <c r="PTG301" s="581"/>
      <c r="PTH301" s="163"/>
      <c r="PTI301" s="163"/>
      <c r="PTJ301" s="579"/>
      <c r="PTK301" s="581"/>
      <c r="PTL301" s="163"/>
      <c r="PTM301" s="163"/>
      <c r="PTN301" s="579"/>
      <c r="PTO301" s="581"/>
      <c r="PTP301" s="163"/>
      <c r="PTQ301" s="163"/>
      <c r="PTR301" s="579"/>
      <c r="PTS301" s="581"/>
      <c r="PTT301" s="163"/>
      <c r="PTU301" s="163"/>
      <c r="PTV301" s="579"/>
      <c r="PTW301" s="581"/>
      <c r="PTX301" s="163"/>
      <c r="PTY301" s="163"/>
      <c r="PTZ301" s="579"/>
      <c r="PUA301" s="581"/>
      <c r="PUB301" s="163"/>
      <c r="PUC301" s="163"/>
      <c r="PUD301" s="579"/>
      <c r="PUE301" s="581"/>
      <c r="PUF301" s="163"/>
      <c r="PUG301" s="163"/>
      <c r="PUH301" s="579"/>
      <c r="PUI301" s="581"/>
      <c r="PUJ301" s="163"/>
      <c r="PUK301" s="163"/>
      <c r="PUL301" s="579"/>
      <c r="PUM301" s="581"/>
      <c r="PUN301" s="163"/>
      <c r="PUO301" s="163"/>
      <c r="PUP301" s="579"/>
      <c r="PUQ301" s="581"/>
      <c r="PUR301" s="163"/>
      <c r="PUS301" s="163"/>
      <c r="PUT301" s="579"/>
      <c r="PUU301" s="581"/>
      <c r="PUV301" s="163"/>
      <c r="PUW301" s="163"/>
      <c r="PUX301" s="579"/>
      <c r="PUY301" s="581"/>
      <c r="PUZ301" s="163"/>
      <c r="PVA301" s="163"/>
      <c r="PVB301" s="579"/>
      <c r="PVC301" s="581"/>
      <c r="PVD301" s="163"/>
      <c r="PVE301" s="163"/>
      <c r="PVF301" s="579"/>
      <c r="PVG301" s="581"/>
      <c r="PVH301" s="163"/>
      <c r="PVI301" s="163"/>
      <c r="PVJ301" s="579"/>
      <c r="PVK301" s="581"/>
      <c r="PVL301" s="163"/>
      <c r="PVM301" s="163"/>
      <c r="PVN301" s="579"/>
      <c r="PVO301" s="581"/>
      <c r="PVP301" s="163"/>
      <c r="PVQ301" s="163"/>
      <c r="PVR301" s="579"/>
      <c r="PVS301" s="581"/>
      <c r="PVT301" s="163"/>
      <c r="PVU301" s="163"/>
      <c r="PVV301" s="579"/>
      <c r="PVW301" s="581"/>
      <c r="PVX301" s="163"/>
      <c r="PVY301" s="163"/>
      <c r="PVZ301" s="579"/>
      <c r="PWA301" s="581"/>
      <c r="PWB301" s="163"/>
      <c r="PWC301" s="163"/>
      <c r="PWD301" s="579"/>
      <c r="PWE301" s="581"/>
      <c r="PWF301" s="163"/>
      <c r="PWG301" s="163"/>
      <c r="PWH301" s="579"/>
      <c r="PWI301" s="581"/>
      <c r="PWJ301" s="163"/>
      <c r="PWK301" s="163"/>
      <c r="PWL301" s="579"/>
      <c r="PWM301" s="581"/>
      <c r="PWN301" s="163"/>
      <c r="PWO301" s="163"/>
      <c r="PWP301" s="579"/>
      <c r="PWQ301" s="581"/>
      <c r="PWR301" s="163"/>
      <c r="PWS301" s="163"/>
      <c r="PWT301" s="579"/>
      <c r="PWU301" s="581"/>
      <c r="PWV301" s="163"/>
      <c r="PWW301" s="163"/>
      <c r="PWX301" s="579"/>
      <c r="PWY301" s="581"/>
      <c r="PWZ301" s="163"/>
      <c r="PXA301" s="163"/>
      <c r="PXB301" s="579"/>
      <c r="PXC301" s="581"/>
      <c r="PXD301" s="163"/>
      <c r="PXE301" s="163"/>
      <c r="PXF301" s="579"/>
      <c r="PXG301" s="581"/>
      <c r="PXH301" s="163"/>
      <c r="PXI301" s="163"/>
      <c r="PXJ301" s="579"/>
      <c r="PXK301" s="581"/>
      <c r="PXL301" s="163"/>
      <c r="PXM301" s="163"/>
      <c r="PXN301" s="579"/>
      <c r="PXO301" s="581"/>
      <c r="PXP301" s="163"/>
      <c r="PXQ301" s="163"/>
      <c r="PXR301" s="579"/>
      <c r="PXS301" s="581"/>
      <c r="PXT301" s="163"/>
      <c r="PXU301" s="163"/>
      <c r="PXV301" s="579"/>
      <c r="PXW301" s="581"/>
      <c r="PXX301" s="163"/>
      <c r="PXY301" s="163"/>
      <c r="PXZ301" s="579"/>
      <c r="PYA301" s="581"/>
      <c r="PYB301" s="163"/>
      <c r="PYC301" s="163"/>
      <c r="PYD301" s="579"/>
      <c r="PYE301" s="581"/>
      <c r="PYF301" s="163"/>
      <c r="PYG301" s="163"/>
      <c r="PYH301" s="579"/>
      <c r="PYI301" s="581"/>
      <c r="PYJ301" s="163"/>
      <c r="PYK301" s="163"/>
      <c r="PYL301" s="579"/>
      <c r="PYM301" s="581"/>
      <c r="PYN301" s="163"/>
      <c r="PYO301" s="163"/>
      <c r="PYP301" s="579"/>
      <c r="PYQ301" s="581"/>
      <c r="PYR301" s="163"/>
      <c r="PYS301" s="163"/>
      <c r="PYT301" s="579"/>
      <c r="PYU301" s="581"/>
      <c r="PYV301" s="163"/>
      <c r="PYW301" s="163"/>
      <c r="PYX301" s="579"/>
      <c r="PYY301" s="581"/>
      <c r="PYZ301" s="163"/>
      <c r="PZA301" s="163"/>
      <c r="PZB301" s="579"/>
      <c r="PZC301" s="581"/>
      <c r="PZD301" s="163"/>
      <c r="PZE301" s="163"/>
      <c r="PZF301" s="579"/>
      <c r="PZG301" s="581"/>
      <c r="PZH301" s="163"/>
      <c r="PZI301" s="163"/>
      <c r="PZJ301" s="579"/>
      <c r="PZK301" s="581"/>
      <c r="PZL301" s="163"/>
      <c r="PZM301" s="163"/>
      <c r="PZN301" s="579"/>
      <c r="PZO301" s="581"/>
      <c r="PZP301" s="163"/>
      <c r="PZQ301" s="163"/>
      <c r="PZR301" s="579"/>
      <c r="PZS301" s="581"/>
      <c r="PZT301" s="163"/>
      <c r="PZU301" s="163"/>
      <c r="PZV301" s="579"/>
      <c r="PZW301" s="581"/>
      <c r="PZX301" s="163"/>
      <c r="PZY301" s="163"/>
      <c r="PZZ301" s="579"/>
      <c r="QAA301" s="581"/>
      <c r="QAB301" s="163"/>
      <c r="QAC301" s="163"/>
      <c r="QAD301" s="579"/>
      <c r="QAE301" s="581"/>
      <c r="QAF301" s="163"/>
      <c r="QAG301" s="163"/>
      <c r="QAH301" s="579"/>
      <c r="QAI301" s="581"/>
      <c r="QAJ301" s="163"/>
      <c r="QAK301" s="163"/>
      <c r="QAL301" s="579"/>
      <c r="QAM301" s="581"/>
      <c r="QAN301" s="163"/>
      <c r="QAO301" s="163"/>
      <c r="QAP301" s="579"/>
      <c r="QAQ301" s="581"/>
      <c r="QAR301" s="163"/>
      <c r="QAS301" s="163"/>
      <c r="QAT301" s="579"/>
      <c r="QAU301" s="581"/>
      <c r="QAV301" s="163"/>
      <c r="QAW301" s="163"/>
      <c r="QAX301" s="579"/>
      <c r="QAY301" s="581"/>
      <c r="QAZ301" s="163"/>
      <c r="QBA301" s="163"/>
      <c r="QBB301" s="579"/>
      <c r="QBC301" s="581"/>
      <c r="QBD301" s="163"/>
      <c r="QBE301" s="163"/>
      <c r="QBF301" s="579"/>
      <c r="QBG301" s="581"/>
      <c r="QBH301" s="163"/>
      <c r="QBI301" s="163"/>
      <c r="QBJ301" s="579"/>
      <c r="QBK301" s="581"/>
      <c r="QBL301" s="163"/>
      <c r="QBM301" s="163"/>
      <c r="QBN301" s="579"/>
      <c r="QBO301" s="581"/>
      <c r="QBP301" s="163"/>
      <c r="QBQ301" s="163"/>
      <c r="QBR301" s="579"/>
      <c r="QBS301" s="581"/>
      <c r="QBT301" s="163"/>
      <c r="QBU301" s="163"/>
      <c r="QBV301" s="579"/>
      <c r="QBW301" s="581"/>
      <c r="QBX301" s="163"/>
      <c r="QBY301" s="163"/>
      <c r="QBZ301" s="579"/>
      <c r="QCA301" s="581"/>
      <c r="QCB301" s="163"/>
      <c r="QCC301" s="163"/>
      <c r="QCD301" s="579"/>
      <c r="QCE301" s="581"/>
      <c r="QCF301" s="163"/>
      <c r="QCG301" s="163"/>
      <c r="QCH301" s="579"/>
      <c r="QCI301" s="581"/>
      <c r="QCJ301" s="163"/>
      <c r="QCK301" s="163"/>
      <c r="QCL301" s="579"/>
      <c r="QCM301" s="581"/>
      <c r="QCN301" s="163"/>
      <c r="QCO301" s="163"/>
      <c r="QCP301" s="579"/>
      <c r="QCQ301" s="581"/>
      <c r="QCR301" s="163"/>
      <c r="QCS301" s="163"/>
      <c r="QCT301" s="579"/>
      <c r="QCU301" s="581"/>
      <c r="QCV301" s="163"/>
      <c r="QCW301" s="163"/>
      <c r="QCX301" s="579"/>
      <c r="QCY301" s="581"/>
      <c r="QCZ301" s="163"/>
      <c r="QDA301" s="163"/>
      <c r="QDB301" s="579"/>
      <c r="QDC301" s="581"/>
      <c r="QDD301" s="163"/>
      <c r="QDE301" s="163"/>
      <c r="QDF301" s="579"/>
      <c r="QDG301" s="581"/>
      <c r="QDH301" s="163"/>
      <c r="QDI301" s="163"/>
      <c r="QDJ301" s="579"/>
      <c r="QDK301" s="581"/>
      <c r="QDL301" s="163"/>
      <c r="QDM301" s="163"/>
      <c r="QDN301" s="579"/>
      <c r="QDO301" s="581"/>
      <c r="QDP301" s="163"/>
      <c r="QDQ301" s="163"/>
      <c r="QDR301" s="579"/>
      <c r="QDS301" s="581"/>
      <c r="QDT301" s="163"/>
      <c r="QDU301" s="163"/>
      <c r="QDV301" s="579"/>
      <c r="QDW301" s="581"/>
      <c r="QDX301" s="163"/>
      <c r="QDY301" s="163"/>
      <c r="QDZ301" s="579"/>
      <c r="QEA301" s="581"/>
      <c r="QEB301" s="163"/>
      <c r="QEC301" s="163"/>
      <c r="QED301" s="579"/>
      <c r="QEE301" s="581"/>
      <c r="QEF301" s="163"/>
      <c r="QEG301" s="163"/>
      <c r="QEH301" s="579"/>
      <c r="QEI301" s="581"/>
      <c r="QEJ301" s="163"/>
      <c r="QEK301" s="163"/>
      <c r="QEL301" s="579"/>
      <c r="QEM301" s="581"/>
      <c r="QEN301" s="163"/>
      <c r="QEO301" s="163"/>
      <c r="QEP301" s="579"/>
      <c r="QEQ301" s="581"/>
      <c r="QER301" s="163"/>
      <c r="QES301" s="163"/>
      <c r="QET301" s="579"/>
      <c r="QEU301" s="581"/>
      <c r="QEV301" s="163"/>
      <c r="QEW301" s="163"/>
      <c r="QEX301" s="579"/>
      <c r="QEY301" s="581"/>
      <c r="QEZ301" s="163"/>
      <c r="QFA301" s="163"/>
      <c r="QFB301" s="579"/>
      <c r="QFC301" s="581"/>
      <c r="QFD301" s="163"/>
      <c r="QFE301" s="163"/>
      <c r="QFF301" s="579"/>
      <c r="QFG301" s="581"/>
      <c r="QFH301" s="163"/>
      <c r="QFI301" s="163"/>
      <c r="QFJ301" s="579"/>
      <c r="QFK301" s="581"/>
      <c r="QFL301" s="163"/>
      <c r="QFM301" s="163"/>
      <c r="QFN301" s="579"/>
      <c r="QFO301" s="581"/>
      <c r="QFP301" s="163"/>
      <c r="QFQ301" s="163"/>
      <c r="QFR301" s="579"/>
      <c r="QFS301" s="581"/>
      <c r="QFT301" s="163"/>
      <c r="QFU301" s="163"/>
      <c r="QFV301" s="579"/>
      <c r="QFW301" s="581"/>
      <c r="QFX301" s="163"/>
      <c r="QFY301" s="163"/>
      <c r="QFZ301" s="579"/>
      <c r="QGA301" s="581"/>
      <c r="QGB301" s="163"/>
      <c r="QGC301" s="163"/>
      <c r="QGD301" s="579"/>
      <c r="QGE301" s="581"/>
      <c r="QGF301" s="163"/>
      <c r="QGG301" s="163"/>
      <c r="QGH301" s="579"/>
      <c r="QGI301" s="581"/>
      <c r="QGJ301" s="163"/>
      <c r="QGK301" s="163"/>
      <c r="QGL301" s="579"/>
      <c r="QGM301" s="581"/>
      <c r="QGN301" s="163"/>
      <c r="QGO301" s="163"/>
      <c r="QGP301" s="579"/>
      <c r="QGQ301" s="581"/>
      <c r="QGR301" s="163"/>
      <c r="QGS301" s="163"/>
      <c r="QGT301" s="579"/>
      <c r="QGU301" s="581"/>
      <c r="QGV301" s="163"/>
      <c r="QGW301" s="163"/>
      <c r="QGX301" s="579"/>
      <c r="QGY301" s="581"/>
      <c r="QGZ301" s="163"/>
      <c r="QHA301" s="163"/>
      <c r="QHB301" s="579"/>
      <c r="QHC301" s="581"/>
      <c r="QHD301" s="163"/>
      <c r="QHE301" s="163"/>
      <c r="QHF301" s="579"/>
      <c r="QHG301" s="581"/>
      <c r="QHH301" s="163"/>
      <c r="QHI301" s="163"/>
      <c r="QHJ301" s="579"/>
      <c r="QHK301" s="581"/>
      <c r="QHL301" s="163"/>
      <c r="QHM301" s="163"/>
      <c r="QHN301" s="579"/>
      <c r="QHO301" s="581"/>
      <c r="QHP301" s="163"/>
      <c r="QHQ301" s="163"/>
      <c r="QHR301" s="579"/>
      <c r="QHS301" s="581"/>
      <c r="QHT301" s="163"/>
      <c r="QHU301" s="163"/>
      <c r="QHV301" s="579"/>
      <c r="QHW301" s="581"/>
      <c r="QHX301" s="163"/>
      <c r="QHY301" s="163"/>
      <c r="QHZ301" s="579"/>
      <c r="QIA301" s="581"/>
      <c r="QIB301" s="163"/>
      <c r="QIC301" s="163"/>
      <c r="QID301" s="579"/>
      <c r="QIE301" s="581"/>
      <c r="QIF301" s="163"/>
      <c r="QIG301" s="163"/>
      <c r="QIH301" s="579"/>
      <c r="QII301" s="581"/>
      <c r="QIJ301" s="163"/>
      <c r="QIK301" s="163"/>
      <c r="QIL301" s="579"/>
      <c r="QIM301" s="581"/>
      <c r="QIN301" s="163"/>
      <c r="QIO301" s="163"/>
      <c r="QIP301" s="579"/>
      <c r="QIQ301" s="581"/>
      <c r="QIR301" s="163"/>
      <c r="QIS301" s="163"/>
      <c r="QIT301" s="579"/>
      <c r="QIU301" s="581"/>
      <c r="QIV301" s="163"/>
      <c r="QIW301" s="163"/>
      <c r="QIX301" s="579"/>
      <c r="QIY301" s="581"/>
      <c r="QIZ301" s="163"/>
      <c r="QJA301" s="163"/>
      <c r="QJB301" s="579"/>
      <c r="QJC301" s="581"/>
      <c r="QJD301" s="163"/>
      <c r="QJE301" s="163"/>
      <c r="QJF301" s="579"/>
      <c r="QJG301" s="581"/>
      <c r="QJH301" s="163"/>
      <c r="QJI301" s="163"/>
      <c r="QJJ301" s="579"/>
      <c r="QJK301" s="581"/>
      <c r="QJL301" s="163"/>
      <c r="QJM301" s="163"/>
      <c r="QJN301" s="579"/>
      <c r="QJO301" s="581"/>
      <c r="QJP301" s="163"/>
      <c r="QJQ301" s="163"/>
      <c r="QJR301" s="579"/>
      <c r="QJS301" s="581"/>
      <c r="QJT301" s="163"/>
      <c r="QJU301" s="163"/>
      <c r="QJV301" s="579"/>
      <c r="QJW301" s="581"/>
      <c r="QJX301" s="163"/>
      <c r="QJY301" s="163"/>
      <c r="QJZ301" s="579"/>
      <c r="QKA301" s="581"/>
      <c r="QKB301" s="163"/>
      <c r="QKC301" s="163"/>
      <c r="QKD301" s="579"/>
      <c r="QKE301" s="581"/>
      <c r="QKF301" s="163"/>
      <c r="QKG301" s="163"/>
      <c r="QKH301" s="579"/>
      <c r="QKI301" s="581"/>
      <c r="QKJ301" s="163"/>
      <c r="QKK301" s="163"/>
      <c r="QKL301" s="579"/>
      <c r="QKM301" s="581"/>
      <c r="QKN301" s="163"/>
      <c r="QKO301" s="163"/>
      <c r="QKP301" s="579"/>
      <c r="QKQ301" s="581"/>
      <c r="QKR301" s="163"/>
      <c r="QKS301" s="163"/>
      <c r="QKT301" s="579"/>
      <c r="QKU301" s="581"/>
      <c r="QKV301" s="163"/>
      <c r="QKW301" s="163"/>
      <c r="QKX301" s="579"/>
      <c r="QKY301" s="581"/>
      <c r="QKZ301" s="163"/>
      <c r="QLA301" s="163"/>
      <c r="QLB301" s="579"/>
      <c r="QLC301" s="581"/>
      <c r="QLD301" s="163"/>
      <c r="QLE301" s="163"/>
      <c r="QLF301" s="579"/>
      <c r="QLG301" s="581"/>
      <c r="QLH301" s="163"/>
      <c r="QLI301" s="163"/>
      <c r="QLJ301" s="579"/>
      <c r="QLK301" s="581"/>
      <c r="QLL301" s="163"/>
      <c r="QLM301" s="163"/>
      <c r="QLN301" s="579"/>
      <c r="QLO301" s="581"/>
      <c r="QLP301" s="163"/>
      <c r="QLQ301" s="163"/>
      <c r="QLR301" s="579"/>
      <c r="QLS301" s="581"/>
      <c r="QLT301" s="163"/>
      <c r="QLU301" s="163"/>
      <c r="QLV301" s="579"/>
      <c r="QLW301" s="581"/>
      <c r="QLX301" s="163"/>
      <c r="QLY301" s="163"/>
      <c r="QLZ301" s="579"/>
      <c r="QMA301" s="581"/>
      <c r="QMB301" s="163"/>
      <c r="QMC301" s="163"/>
      <c r="QMD301" s="579"/>
      <c r="QME301" s="581"/>
      <c r="QMF301" s="163"/>
      <c r="QMG301" s="163"/>
      <c r="QMH301" s="579"/>
      <c r="QMI301" s="581"/>
      <c r="QMJ301" s="163"/>
      <c r="QMK301" s="163"/>
      <c r="QML301" s="579"/>
      <c r="QMM301" s="581"/>
      <c r="QMN301" s="163"/>
      <c r="QMO301" s="163"/>
      <c r="QMP301" s="579"/>
      <c r="QMQ301" s="581"/>
      <c r="QMR301" s="163"/>
      <c r="QMS301" s="163"/>
      <c r="QMT301" s="579"/>
      <c r="QMU301" s="581"/>
      <c r="QMV301" s="163"/>
      <c r="QMW301" s="163"/>
      <c r="QMX301" s="579"/>
      <c r="QMY301" s="581"/>
      <c r="QMZ301" s="163"/>
      <c r="QNA301" s="163"/>
      <c r="QNB301" s="579"/>
      <c r="QNC301" s="581"/>
      <c r="QND301" s="163"/>
      <c r="QNE301" s="163"/>
      <c r="QNF301" s="579"/>
      <c r="QNG301" s="581"/>
      <c r="QNH301" s="163"/>
      <c r="QNI301" s="163"/>
      <c r="QNJ301" s="579"/>
      <c r="QNK301" s="581"/>
      <c r="QNL301" s="163"/>
      <c r="QNM301" s="163"/>
      <c r="QNN301" s="579"/>
      <c r="QNO301" s="581"/>
      <c r="QNP301" s="163"/>
      <c r="QNQ301" s="163"/>
      <c r="QNR301" s="579"/>
      <c r="QNS301" s="581"/>
      <c r="QNT301" s="163"/>
      <c r="QNU301" s="163"/>
      <c r="QNV301" s="579"/>
      <c r="QNW301" s="581"/>
      <c r="QNX301" s="163"/>
      <c r="QNY301" s="163"/>
      <c r="QNZ301" s="579"/>
      <c r="QOA301" s="581"/>
      <c r="QOB301" s="163"/>
      <c r="QOC301" s="163"/>
      <c r="QOD301" s="579"/>
      <c r="QOE301" s="581"/>
      <c r="QOF301" s="163"/>
      <c r="QOG301" s="163"/>
      <c r="QOH301" s="579"/>
      <c r="QOI301" s="581"/>
      <c r="QOJ301" s="163"/>
      <c r="QOK301" s="163"/>
      <c r="QOL301" s="579"/>
      <c r="QOM301" s="581"/>
      <c r="QON301" s="163"/>
      <c r="QOO301" s="163"/>
      <c r="QOP301" s="579"/>
      <c r="QOQ301" s="581"/>
      <c r="QOR301" s="163"/>
      <c r="QOS301" s="163"/>
      <c r="QOT301" s="579"/>
      <c r="QOU301" s="581"/>
      <c r="QOV301" s="163"/>
      <c r="QOW301" s="163"/>
      <c r="QOX301" s="579"/>
      <c r="QOY301" s="581"/>
      <c r="QOZ301" s="163"/>
      <c r="QPA301" s="163"/>
      <c r="QPB301" s="579"/>
      <c r="QPC301" s="581"/>
      <c r="QPD301" s="163"/>
      <c r="QPE301" s="163"/>
      <c r="QPF301" s="579"/>
      <c r="QPG301" s="581"/>
      <c r="QPH301" s="163"/>
      <c r="QPI301" s="163"/>
      <c r="QPJ301" s="579"/>
      <c r="QPK301" s="581"/>
      <c r="QPL301" s="163"/>
      <c r="QPM301" s="163"/>
      <c r="QPN301" s="579"/>
      <c r="QPO301" s="581"/>
      <c r="QPP301" s="163"/>
      <c r="QPQ301" s="163"/>
      <c r="QPR301" s="579"/>
      <c r="QPS301" s="581"/>
      <c r="QPT301" s="163"/>
      <c r="QPU301" s="163"/>
      <c r="QPV301" s="579"/>
      <c r="QPW301" s="581"/>
      <c r="QPX301" s="163"/>
      <c r="QPY301" s="163"/>
      <c r="QPZ301" s="579"/>
      <c r="QQA301" s="581"/>
      <c r="QQB301" s="163"/>
      <c r="QQC301" s="163"/>
      <c r="QQD301" s="579"/>
      <c r="QQE301" s="581"/>
      <c r="QQF301" s="163"/>
      <c r="QQG301" s="163"/>
      <c r="QQH301" s="579"/>
      <c r="QQI301" s="581"/>
      <c r="QQJ301" s="163"/>
      <c r="QQK301" s="163"/>
      <c r="QQL301" s="579"/>
      <c r="QQM301" s="581"/>
      <c r="QQN301" s="163"/>
      <c r="QQO301" s="163"/>
      <c r="QQP301" s="579"/>
      <c r="QQQ301" s="581"/>
      <c r="QQR301" s="163"/>
      <c r="QQS301" s="163"/>
      <c r="QQT301" s="579"/>
      <c r="QQU301" s="581"/>
      <c r="QQV301" s="163"/>
      <c r="QQW301" s="163"/>
      <c r="QQX301" s="579"/>
      <c r="QQY301" s="581"/>
      <c r="QQZ301" s="163"/>
      <c r="QRA301" s="163"/>
      <c r="QRB301" s="579"/>
      <c r="QRC301" s="581"/>
      <c r="QRD301" s="163"/>
      <c r="QRE301" s="163"/>
      <c r="QRF301" s="579"/>
      <c r="QRG301" s="581"/>
      <c r="QRH301" s="163"/>
      <c r="QRI301" s="163"/>
      <c r="QRJ301" s="579"/>
      <c r="QRK301" s="581"/>
      <c r="QRL301" s="163"/>
      <c r="QRM301" s="163"/>
      <c r="QRN301" s="579"/>
      <c r="QRO301" s="581"/>
      <c r="QRP301" s="163"/>
      <c r="QRQ301" s="163"/>
      <c r="QRR301" s="579"/>
      <c r="QRS301" s="581"/>
      <c r="QRT301" s="163"/>
      <c r="QRU301" s="163"/>
      <c r="QRV301" s="579"/>
      <c r="QRW301" s="581"/>
      <c r="QRX301" s="163"/>
      <c r="QRY301" s="163"/>
      <c r="QRZ301" s="579"/>
      <c r="QSA301" s="581"/>
      <c r="QSB301" s="163"/>
      <c r="QSC301" s="163"/>
      <c r="QSD301" s="579"/>
      <c r="QSE301" s="581"/>
      <c r="QSF301" s="163"/>
      <c r="QSG301" s="163"/>
      <c r="QSH301" s="579"/>
      <c r="QSI301" s="581"/>
      <c r="QSJ301" s="163"/>
      <c r="QSK301" s="163"/>
      <c r="QSL301" s="579"/>
      <c r="QSM301" s="581"/>
      <c r="QSN301" s="163"/>
      <c r="QSO301" s="163"/>
      <c r="QSP301" s="579"/>
      <c r="QSQ301" s="581"/>
      <c r="QSR301" s="163"/>
      <c r="QSS301" s="163"/>
      <c r="QST301" s="579"/>
      <c r="QSU301" s="581"/>
      <c r="QSV301" s="163"/>
      <c r="QSW301" s="163"/>
      <c r="QSX301" s="579"/>
      <c r="QSY301" s="581"/>
      <c r="QSZ301" s="163"/>
      <c r="QTA301" s="163"/>
      <c r="QTB301" s="579"/>
      <c r="QTC301" s="581"/>
      <c r="QTD301" s="163"/>
      <c r="QTE301" s="163"/>
      <c r="QTF301" s="579"/>
      <c r="QTG301" s="581"/>
      <c r="QTH301" s="163"/>
      <c r="QTI301" s="163"/>
      <c r="QTJ301" s="579"/>
      <c r="QTK301" s="581"/>
      <c r="QTL301" s="163"/>
      <c r="QTM301" s="163"/>
      <c r="QTN301" s="579"/>
      <c r="QTO301" s="581"/>
      <c r="QTP301" s="163"/>
      <c r="QTQ301" s="163"/>
      <c r="QTR301" s="579"/>
      <c r="QTS301" s="581"/>
      <c r="QTT301" s="163"/>
      <c r="QTU301" s="163"/>
      <c r="QTV301" s="579"/>
      <c r="QTW301" s="581"/>
      <c r="QTX301" s="163"/>
      <c r="QTY301" s="163"/>
      <c r="QTZ301" s="579"/>
      <c r="QUA301" s="581"/>
      <c r="QUB301" s="163"/>
      <c r="QUC301" s="163"/>
      <c r="QUD301" s="579"/>
      <c r="QUE301" s="581"/>
      <c r="QUF301" s="163"/>
      <c r="QUG301" s="163"/>
      <c r="QUH301" s="579"/>
      <c r="QUI301" s="581"/>
      <c r="QUJ301" s="163"/>
      <c r="QUK301" s="163"/>
      <c r="QUL301" s="579"/>
      <c r="QUM301" s="581"/>
      <c r="QUN301" s="163"/>
      <c r="QUO301" s="163"/>
      <c r="QUP301" s="579"/>
      <c r="QUQ301" s="581"/>
      <c r="QUR301" s="163"/>
      <c r="QUS301" s="163"/>
      <c r="QUT301" s="579"/>
      <c r="QUU301" s="581"/>
      <c r="QUV301" s="163"/>
      <c r="QUW301" s="163"/>
      <c r="QUX301" s="579"/>
      <c r="QUY301" s="581"/>
      <c r="QUZ301" s="163"/>
      <c r="QVA301" s="163"/>
      <c r="QVB301" s="579"/>
      <c r="QVC301" s="581"/>
      <c r="QVD301" s="163"/>
      <c r="QVE301" s="163"/>
      <c r="QVF301" s="579"/>
      <c r="QVG301" s="581"/>
      <c r="QVH301" s="163"/>
      <c r="QVI301" s="163"/>
      <c r="QVJ301" s="579"/>
      <c r="QVK301" s="581"/>
      <c r="QVL301" s="163"/>
      <c r="QVM301" s="163"/>
      <c r="QVN301" s="579"/>
      <c r="QVO301" s="581"/>
      <c r="QVP301" s="163"/>
      <c r="QVQ301" s="163"/>
      <c r="QVR301" s="579"/>
      <c r="QVS301" s="581"/>
      <c r="QVT301" s="163"/>
      <c r="QVU301" s="163"/>
      <c r="QVV301" s="579"/>
      <c r="QVW301" s="581"/>
      <c r="QVX301" s="163"/>
      <c r="QVY301" s="163"/>
      <c r="QVZ301" s="579"/>
      <c r="QWA301" s="581"/>
      <c r="QWB301" s="163"/>
      <c r="QWC301" s="163"/>
      <c r="QWD301" s="579"/>
      <c r="QWE301" s="581"/>
      <c r="QWF301" s="163"/>
      <c r="QWG301" s="163"/>
      <c r="QWH301" s="579"/>
      <c r="QWI301" s="581"/>
      <c r="QWJ301" s="163"/>
      <c r="QWK301" s="163"/>
      <c r="QWL301" s="579"/>
      <c r="QWM301" s="581"/>
      <c r="QWN301" s="163"/>
      <c r="QWO301" s="163"/>
      <c r="QWP301" s="579"/>
      <c r="QWQ301" s="581"/>
      <c r="QWR301" s="163"/>
      <c r="QWS301" s="163"/>
      <c r="QWT301" s="579"/>
      <c r="QWU301" s="581"/>
      <c r="QWV301" s="163"/>
      <c r="QWW301" s="163"/>
      <c r="QWX301" s="579"/>
      <c r="QWY301" s="581"/>
      <c r="QWZ301" s="163"/>
      <c r="QXA301" s="163"/>
      <c r="QXB301" s="579"/>
      <c r="QXC301" s="581"/>
      <c r="QXD301" s="163"/>
      <c r="QXE301" s="163"/>
      <c r="QXF301" s="579"/>
      <c r="QXG301" s="581"/>
      <c r="QXH301" s="163"/>
      <c r="QXI301" s="163"/>
      <c r="QXJ301" s="579"/>
      <c r="QXK301" s="581"/>
      <c r="QXL301" s="163"/>
      <c r="QXM301" s="163"/>
      <c r="QXN301" s="579"/>
      <c r="QXO301" s="581"/>
      <c r="QXP301" s="163"/>
      <c r="QXQ301" s="163"/>
      <c r="QXR301" s="579"/>
      <c r="QXS301" s="581"/>
      <c r="QXT301" s="163"/>
      <c r="QXU301" s="163"/>
      <c r="QXV301" s="579"/>
      <c r="QXW301" s="581"/>
      <c r="QXX301" s="163"/>
      <c r="QXY301" s="163"/>
      <c r="QXZ301" s="579"/>
      <c r="QYA301" s="581"/>
      <c r="QYB301" s="163"/>
      <c r="QYC301" s="163"/>
      <c r="QYD301" s="579"/>
      <c r="QYE301" s="581"/>
      <c r="QYF301" s="163"/>
      <c r="QYG301" s="163"/>
      <c r="QYH301" s="579"/>
      <c r="QYI301" s="581"/>
      <c r="QYJ301" s="163"/>
      <c r="QYK301" s="163"/>
      <c r="QYL301" s="579"/>
      <c r="QYM301" s="581"/>
      <c r="QYN301" s="163"/>
      <c r="QYO301" s="163"/>
      <c r="QYP301" s="579"/>
      <c r="QYQ301" s="581"/>
      <c r="QYR301" s="163"/>
      <c r="QYS301" s="163"/>
      <c r="QYT301" s="579"/>
      <c r="QYU301" s="581"/>
      <c r="QYV301" s="163"/>
      <c r="QYW301" s="163"/>
      <c r="QYX301" s="579"/>
      <c r="QYY301" s="581"/>
      <c r="QYZ301" s="163"/>
      <c r="QZA301" s="163"/>
      <c r="QZB301" s="579"/>
      <c r="QZC301" s="581"/>
      <c r="QZD301" s="163"/>
      <c r="QZE301" s="163"/>
      <c r="QZF301" s="579"/>
      <c r="QZG301" s="581"/>
      <c r="QZH301" s="163"/>
      <c r="QZI301" s="163"/>
      <c r="QZJ301" s="579"/>
      <c r="QZK301" s="581"/>
      <c r="QZL301" s="163"/>
      <c r="QZM301" s="163"/>
      <c r="QZN301" s="579"/>
      <c r="QZO301" s="581"/>
      <c r="QZP301" s="163"/>
      <c r="QZQ301" s="163"/>
      <c r="QZR301" s="579"/>
      <c r="QZS301" s="581"/>
      <c r="QZT301" s="163"/>
      <c r="QZU301" s="163"/>
      <c r="QZV301" s="579"/>
      <c r="QZW301" s="581"/>
      <c r="QZX301" s="163"/>
      <c r="QZY301" s="163"/>
      <c r="QZZ301" s="579"/>
      <c r="RAA301" s="581"/>
      <c r="RAB301" s="163"/>
      <c r="RAC301" s="163"/>
      <c r="RAD301" s="579"/>
      <c r="RAE301" s="581"/>
      <c r="RAF301" s="163"/>
      <c r="RAG301" s="163"/>
      <c r="RAH301" s="579"/>
      <c r="RAI301" s="581"/>
      <c r="RAJ301" s="163"/>
      <c r="RAK301" s="163"/>
      <c r="RAL301" s="579"/>
      <c r="RAM301" s="581"/>
      <c r="RAN301" s="163"/>
      <c r="RAO301" s="163"/>
      <c r="RAP301" s="579"/>
      <c r="RAQ301" s="581"/>
      <c r="RAR301" s="163"/>
      <c r="RAS301" s="163"/>
      <c r="RAT301" s="579"/>
      <c r="RAU301" s="581"/>
      <c r="RAV301" s="163"/>
      <c r="RAW301" s="163"/>
      <c r="RAX301" s="579"/>
      <c r="RAY301" s="581"/>
      <c r="RAZ301" s="163"/>
      <c r="RBA301" s="163"/>
      <c r="RBB301" s="579"/>
      <c r="RBC301" s="581"/>
      <c r="RBD301" s="163"/>
      <c r="RBE301" s="163"/>
      <c r="RBF301" s="579"/>
      <c r="RBG301" s="581"/>
      <c r="RBH301" s="163"/>
      <c r="RBI301" s="163"/>
      <c r="RBJ301" s="579"/>
      <c r="RBK301" s="581"/>
      <c r="RBL301" s="163"/>
      <c r="RBM301" s="163"/>
      <c r="RBN301" s="579"/>
      <c r="RBO301" s="581"/>
      <c r="RBP301" s="163"/>
      <c r="RBQ301" s="163"/>
      <c r="RBR301" s="579"/>
      <c r="RBS301" s="581"/>
      <c r="RBT301" s="163"/>
      <c r="RBU301" s="163"/>
      <c r="RBV301" s="579"/>
      <c r="RBW301" s="581"/>
      <c r="RBX301" s="163"/>
      <c r="RBY301" s="163"/>
      <c r="RBZ301" s="579"/>
      <c r="RCA301" s="581"/>
      <c r="RCB301" s="163"/>
      <c r="RCC301" s="163"/>
      <c r="RCD301" s="579"/>
      <c r="RCE301" s="581"/>
      <c r="RCF301" s="163"/>
      <c r="RCG301" s="163"/>
      <c r="RCH301" s="579"/>
      <c r="RCI301" s="581"/>
      <c r="RCJ301" s="163"/>
      <c r="RCK301" s="163"/>
      <c r="RCL301" s="579"/>
      <c r="RCM301" s="581"/>
      <c r="RCN301" s="163"/>
      <c r="RCO301" s="163"/>
      <c r="RCP301" s="579"/>
      <c r="RCQ301" s="581"/>
      <c r="RCR301" s="163"/>
      <c r="RCS301" s="163"/>
      <c r="RCT301" s="579"/>
      <c r="RCU301" s="581"/>
      <c r="RCV301" s="163"/>
      <c r="RCW301" s="163"/>
      <c r="RCX301" s="579"/>
      <c r="RCY301" s="581"/>
      <c r="RCZ301" s="163"/>
      <c r="RDA301" s="163"/>
      <c r="RDB301" s="579"/>
      <c r="RDC301" s="581"/>
      <c r="RDD301" s="163"/>
      <c r="RDE301" s="163"/>
      <c r="RDF301" s="579"/>
      <c r="RDG301" s="581"/>
      <c r="RDH301" s="163"/>
      <c r="RDI301" s="163"/>
      <c r="RDJ301" s="579"/>
      <c r="RDK301" s="581"/>
      <c r="RDL301" s="163"/>
      <c r="RDM301" s="163"/>
      <c r="RDN301" s="579"/>
      <c r="RDO301" s="581"/>
      <c r="RDP301" s="163"/>
      <c r="RDQ301" s="163"/>
      <c r="RDR301" s="579"/>
      <c r="RDS301" s="581"/>
      <c r="RDT301" s="163"/>
      <c r="RDU301" s="163"/>
      <c r="RDV301" s="579"/>
      <c r="RDW301" s="581"/>
      <c r="RDX301" s="163"/>
      <c r="RDY301" s="163"/>
      <c r="RDZ301" s="579"/>
      <c r="REA301" s="581"/>
      <c r="REB301" s="163"/>
      <c r="REC301" s="163"/>
      <c r="RED301" s="579"/>
      <c r="REE301" s="581"/>
      <c r="REF301" s="163"/>
      <c r="REG301" s="163"/>
      <c r="REH301" s="579"/>
      <c r="REI301" s="581"/>
      <c r="REJ301" s="163"/>
      <c r="REK301" s="163"/>
      <c r="REL301" s="579"/>
      <c r="REM301" s="581"/>
      <c r="REN301" s="163"/>
      <c r="REO301" s="163"/>
      <c r="REP301" s="579"/>
      <c r="REQ301" s="581"/>
      <c r="RER301" s="163"/>
      <c r="RES301" s="163"/>
      <c r="RET301" s="579"/>
      <c r="REU301" s="581"/>
      <c r="REV301" s="163"/>
      <c r="REW301" s="163"/>
      <c r="REX301" s="579"/>
      <c r="REY301" s="581"/>
      <c r="REZ301" s="163"/>
      <c r="RFA301" s="163"/>
      <c r="RFB301" s="579"/>
      <c r="RFC301" s="581"/>
      <c r="RFD301" s="163"/>
      <c r="RFE301" s="163"/>
      <c r="RFF301" s="579"/>
      <c r="RFG301" s="581"/>
      <c r="RFH301" s="163"/>
      <c r="RFI301" s="163"/>
      <c r="RFJ301" s="579"/>
      <c r="RFK301" s="581"/>
      <c r="RFL301" s="163"/>
      <c r="RFM301" s="163"/>
      <c r="RFN301" s="579"/>
      <c r="RFO301" s="581"/>
      <c r="RFP301" s="163"/>
      <c r="RFQ301" s="163"/>
      <c r="RFR301" s="579"/>
      <c r="RFS301" s="581"/>
      <c r="RFT301" s="163"/>
      <c r="RFU301" s="163"/>
      <c r="RFV301" s="579"/>
      <c r="RFW301" s="581"/>
      <c r="RFX301" s="163"/>
      <c r="RFY301" s="163"/>
      <c r="RFZ301" s="579"/>
      <c r="RGA301" s="581"/>
      <c r="RGB301" s="163"/>
      <c r="RGC301" s="163"/>
      <c r="RGD301" s="579"/>
      <c r="RGE301" s="581"/>
      <c r="RGF301" s="163"/>
      <c r="RGG301" s="163"/>
      <c r="RGH301" s="579"/>
      <c r="RGI301" s="581"/>
      <c r="RGJ301" s="163"/>
      <c r="RGK301" s="163"/>
      <c r="RGL301" s="579"/>
      <c r="RGM301" s="581"/>
      <c r="RGN301" s="163"/>
      <c r="RGO301" s="163"/>
      <c r="RGP301" s="579"/>
      <c r="RGQ301" s="581"/>
      <c r="RGR301" s="163"/>
      <c r="RGS301" s="163"/>
      <c r="RGT301" s="579"/>
      <c r="RGU301" s="581"/>
      <c r="RGV301" s="163"/>
      <c r="RGW301" s="163"/>
      <c r="RGX301" s="579"/>
      <c r="RGY301" s="581"/>
      <c r="RGZ301" s="163"/>
      <c r="RHA301" s="163"/>
      <c r="RHB301" s="579"/>
      <c r="RHC301" s="581"/>
      <c r="RHD301" s="163"/>
      <c r="RHE301" s="163"/>
      <c r="RHF301" s="579"/>
      <c r="RHG301" s="581"/>
      <c r="RHH301" s="163"/>
      <c r="RHI301" s="163"/>
      <c r="RHJ301" s="579"/>
      <c r="RHK301" s="581"/>
      <c r="RHL301" s="163"/>
      <c r="RHM301" s="163"/>
      <c r="RHN301" s="579"/>
      <c r="RHO301" s="581"/>
      <c r="RHP301" s="163"/>
      <c r="RHQ301" s="163"/>
      <c r="RHR301" s="579"/>
      <c r="RHS301" s="581"/>
      <c r="RHT301" s="163"/>
      <c r="RHU301" s="163"/>
      <c r="RHV301" s="579"/>
      <c r="RHW301" s="581"/>
      <c r="RHX301" s="163"/>
      <c r="RHY301" s="163"/>
      <c r="RHZ301" s="579"/>
      <c r="RIA301" s="581"/>
      <c r="RIB301" s="163"/>
      <c r="RIC301" s="163"/>
      <c r="RID301" s="579"/>
      <c r="RIE301" s="581"/>
      <c r="RIF301" s="163"/>
      <c r="RIG301" s="163"/>
      <c r="RIH301" s="579"/>
      <c r="RII301" s="581"/>
      <c r="RIJ301" s="163"/>
      <c r="RIK301" s="163"/>
      <c r="RIL301" s="579"/>
      <c r="RIM301" s="581"/>
      <c r="RIN301" s="163"/>
      <c r="RIO301" s="163"/>
      <c r="RIP301" s="579"/>
      <c r="RIQ301" s="581"/>
      <c r="RIR301" s="163"/>
      <c r="RIS301" s="163"/>
      <c r="RIT301" s="579"/>
      <c r="RIU301" s="581"/>
      <c r="RIV301" s="163"/>
      <c r="RIW301" s="163"/>
      <c r="RIX301" s="579"/>
      <c r="RIY301" s="581"/>
      <c r="RIZ301" s="163"/>
      <c r="RJA301" s="163"/>
      <c r="RJB301" s="579"/>
      <c r="RJC301" s="581"/>
      <c r="RJD301" s="163"/>
      <c r="RJE301" s="163"/>
      <c r="RJF301" s="579"/>
      <c r="RJG301" s="581"/>
      <c r="RJH301" s="163"/>
      <c r="RJI301" s="163"/>
      <c r="RJJ301" s="579"/>
      <c r="RJK301" s="581"/>
      <c r="RJL301" s="163"/>
      <c r="RJM301" s="163"/>
      <c r="RJN301" s="579"/>
      <c r="RJO301" s="581"/>
      <c r="RJP301" s="163"/>
      <c r="RJQ301" s="163"/>
      <c r="RJR301" s="579"/>
      <c r="RJS301" s="581"/>
      <c r="RJT301" s="163"/>
      <c r="RJU301" s="163"/>
      <c r="RJV301" s="579"/>
      <c r="RJW301" s="581"/>
      <c r="RJX301" s="163"/>
      <c r="RJY301" s="163"/>
      <c r="RJZ301" s="579"/>
      <c r="RKA301" s="581"/>
      <c r="RKB301" s="163"/>
      <c r="RKC301" s="163"/>
      <c r="RKD301" s="579"/>
      <c r="RKE301" s="581"/>
      <c r="RKF301" s="163"/>
      <c r="RKG301" s="163"/>
      <c r="RKH301" s="579"/>
      <c r="RKI301" s="581"/>
      <c r="RKJ301" s="163"/>
      <c r="RKK301" s="163"/>
      <c r="RKL301" s="579"/>
      <c r="RKM301" s="581"/>
      <c r="RKN301" s="163"/>
      <c r="RKO301" s="163"/>
      <c r="RKP301" s="579"/>
      <c r="RKQ301" s="581"/>
      <c r="RKR301" s="163"/>
      <c r="RKS301" s="163"/>
      <c r="RKT301" s="579"/>
      <c r="RKU301" s="581"/>
      <c r="RKV301" s="163"/>
      <c r="RKW301" s="163"/>
      <c r="RKX301" s="579"/>
      <c r="RKY301" s="581"/>
      <c r="RKZ301" s="163"/>
      <c r="RLA301" s="163"/>
      <c r="RLB301" s="579"/>
      <c r="RLC301" s="581"/>
      <c r="RLD301" s="163"/>
      <c r="RLE301" s="163"/>
      <c r="RLF301" s="579"/>
      <c r="RLG301" s="581"/>
      <c r="RLH301" s="163"/>
      <c r="RLI301" s="163"/>
      <c r="RLJ301" s="579"/>
      <c r="RLK301" s="581"/>
      <c r="RLL301" s="163"/>
      <c r="RLM301" s="163"/>
      <c r="RLN301" s="579"/>
      <c r="RLO301" s="581"/>
      <c r="RLP301" s="163"/>
      <c r="RLQ301" s="163"/>
      <c r="RLR301" s="579"/>
      <c r="RLS301" s="581"/>
      <c r="RLT301" s="163"/>
      <c r="RLU301" s="163"/>
      <c r="RLV301" s="579"/>
      <c r="RLW301" s="581"/>
      <c r="RLX301" s="163"/>
      <c r="RLY301" s="163"/>
      <c r="RLZ301" s="579"/>
      <c r="RMA301" s="581"/>
      <c r="RMB301" s="163"/>
      <c r="RMC301" s="163"/>
      <c r="RMD301" s="579"/>
      <c r="RME301" s="581"/>
      <c r="RMF301" s="163"/>
      <c r="RMG301" s="163"/>
      <c r="RMH301" s="579"/>
      <c r="RMI301" s="581"/>
      <c r="RMJ301" s="163"/>
      <c r="RMK301" s="163"/>
      <c r="RML301" s="579"/>
      <c r="RMM301" s="581"/>
      <c r="RMN301" s="163"/>
      <c r="RMO301" s="163"/>
      <c r="RMP301" s="579"/>
      <c r="RMQ301" s="581"/>
      <c r="RMR301" s="163"/>
      <c r="RMS301" s="163"/>
      <c r="RMT301" s="579"/>
      <c r="RMU301" s="581"/>
      <c r="RMV301" s="163"/>
      <c r="RMW301" s="163"/>
      <c r="RMX301" s="579"/>
      <c r="RMY301" s="581"/>
      <c r="RMZ301" s="163"/>
      <c r="RNA301" s="163"/>
      <c r="RNB301" s="579"/>
      <c r="RNC301" s="581"/>
      <c r="RND301" s="163"/>
      <c r="RNE301" s="163"/>
      <c r="RNF301" s="579"/>
      <c r="RNG301" s="581"/>
      <c r="RNH301" s="163"/>
      <c r="RNI301" s="163"/>
      <c r="RNJ301" s="579"/>
      <c r="RNK301" s="581"/>
      <c r="RNL301" s="163"/>
      <c r="RNM301" s="163"/>
      <c r="RNN301" s="579"/>
      <c r="RNO301" s="581"/>
      <c r="RNP301" s="163"/>
      <c r="RNQ301" s="163"/>
      <c r="RNR301" s="579"/>
      <c r="RNS301" s="581"/>
      <c r="RNT301" s="163"/>
      <c r="RNU301" s="163"/>
      <c r="RNV301" s="579"/>
      <c r="RNW301" s="581"/>
      <c r="RNX301" s="163"/>
      <c r="RNY301" s="163"/>
      <c r="RNZ301" s="579"/>
      <c r="ROA301" s="581"/>
      <c r="ROB301" s="163"/>
      <c r="ROC301" s="163"/>
      <c r="ROD301" s="579"/>
      <c r="ROE301" s="581"/>
      <c r="ROF301" s="163"/>
      <c r="ROG301" s="163"/>
      <c r="ROH301" s="579"/>
      <c r="ROI301" s="581"/>
      <c r="ROJ301" s="163"/>
      <c r="ROK301" s="163"/>
      <c r="ROL301" s="579"/>
      <c r="ROM301" s="581"/>
      <c r="RON301" s="163"/>
      <c r="ROO301" s="163"/>
      <c r="ROP301" s="579"/>
      <c r="ROQ301" s="581"/>
      <c r="ROR301" s="163"/>
      <c r="ROS301" s="163"/>
      <c r="ROT301" s="579"/>
      <c r="ROU301" s="581"/>
      <c r="ROV301" s="163"/>
      <c r="ROW301" s="163"/>
      <c r="ROX301" s="579"/>
      <c r="ROY301" s="581"/>
      <c r="ROZ301" s="163"/>
      <c r="RPA301" s="163"/>
      <c r="RPB301" s="579"/>
      <c r="RPC301" s="581"/>
      <c r="RPD301" s="163"/>
      <c r="RPE301" s="163"/>
      <c r="RPF301" s="579"/>
      <c r="RPG301" s="581"/>
      <c r="RPH301" s="163"/>
      <c r="RPI301" s="163"/>
      <c r="RPJ301" s="579"/>
      <c r="RPK301" s="581"/>
      <c r="RPL301" s="163"/>
      <c r="RPM301" s="163"/>
      <c r="RPN301" s="579"/>
      <c r="RPO301" s="581"/>
      <c r="RPP301" s="163"/>
      <c r="RPQ301" s="163"/>
      <c r="RPR301" s="579"/>
      <c r="RPS301" s="581"/>
      <c r="RPT301" s="163"/>
      <c r="RPU301" s="163"/>
      <c r="RPV301" s="579"/>
      <c r="RPW301" s="581"/>
      <c r="RPX301" s="163"/>
      <c r="RPY301" s="163"/>
      <c r="RPZ301" s="579"/>
      <c r="RQA301" s="581"/>
      <c r="RQB301" s="163"/>
      <c r="RQC301" s="163"/>
      <c r="RQD301" s="579"/>
      <c r="RQE301" s="581"/>
      <c r="RQF301" s="163"/>
      <c r="RQG301" s="163"/>
      <c r="RQH301" s="579"/>
      <c r="RQI301" s="581"/>
      <c r="RQJ301" s="163"/>
      <c r="RQK301" s="163"/>
      <c r="RQL301" s="579"/>
      <c r="RQM301" s="581"/>
      <c r="RQN301" s="163"/>
      <c r="RQO301" s="163"/>
      <c r="RQP301" s="579"/>
      <c r="RQQ301" s="581"/>
      <c r="RQR301" s="163"/>
      <c r="RQS301" s="163"/>
      <c r="RQT301" s="579"/>
      <c r="RQU301" s="581"/>
      <c r="RQV301" s="163"/>
      <c r="RQW301" s="163"/>
      <c r="RQX301" s="579"/>
      <c r="RQY301" s="581"/>
      <c r="RQZ301" s="163"/>
      <c r="RRA301" s="163"/>
      <c r="RRB301" s="579"/>
      <c r="RRC301" s="581"/>
      <c r="RRD301" s="163"/>
      <c r="RRE301" s="163"/>
      <c r="RRF301" s="579"/>
      <c r="RRG301" s="581"/>
      <c r="RRH301" s="163"/>
      <c r="RRI301" s="163"/>
      <c r="RRJ301" s="579"/>
      <c r="RRK301" s="581"/>
      <c r="RRL301" s="163"/>
      <c r="RRM301" s="163"/>
      <c r="RRN301" s="579"/>
      <c r="RRO301" s="581"/>
      <c r="RRP301" s="163"/>
      <c r="RRQ301" s="163"/>
      <c r="RRR301" s="579"/>
      <c r="RRS301" s="581"/>
      <c r="RRT301" s="163"/>
      <c r="RRU301" s="163"/>
      <c r="RRV301" s="579"/>
      <c r="RRW301" s="581"/>
      <c r="RRX301" s="163"/>
      <c r="RRY301" s="163"/>
      <c r="RRZ301" s="579"/>
      <c r="RSA301" s="581"/>
      <c r="RSB301" s="163"/>
      <c r="RSC301" s="163"/>
      <c r="RSD301" s="579"/>
      <c r="RSE301" s="581"/>
      <c r="RSF301" s="163"/>
      <c r="RSG301" s="163"/>
      <c r="RSH301" s="579"/>
      <c r="RSI301" s="581"/>
      <c r="RSJ301" s="163"/>
      <c r="RSK301" s="163"/>
      <c r="RSL301" s="579"/>
      <c r="RSM301" s="581"/>
      <c r="RSN301" s="163"/>
      <c r="RSO301" s="163"/>
      <c r="RSP301" s="579"/>
      <c r="RSQ301" s="581"/>
      <c r="RSR301" s="163"/>
      <c r="RSS301" s="163"/>
      <c r="RST301" s="579"/>
      <c r="RSU301" s="581"/>
      <c r="RSV301" s="163"/>
      <c r="RSW301" s="163"/>
      <c r="RSX301" s="579"/>
      <c r="RSY301" s="581"/>
      <c r="RSZ301" s="163"/>
      <c r="RTA301" s="163"/>
      <c r="RTB301" s="579"/>
      <c r="RTC301" s="581"/>
      <c r="RTD301" s="163"/>
      <c r="RTE301" s="163"/>
      <c r="RTF301" s="579"/>
      <c r="RTG301" s="581"/>
      <c r="RTH301" s="163"/>
      <c r="RTI301" s="163"/>
      <c r="RTJ301" s="579"/>
      <c r="RTK301" s="581"/>
      <c r="RTL301" s="163"/>
      <c r="RTM301" s="163"/>
      <c r="RTN301" s="579"/>
      <c r="RTO301" s="581"/>
      <c r="RTP301" s="163"/>
      <c r="RTQ301" s="163"/>
      <c r="RTR301" s="579"/>
      <c r="RTS301" s="581"/>
      <c r="RTT301" s="163"/>
      <c r="RTU301" s="163"/>
      <c r="RTV301" s="579"/>
      <c r="RTW301" s="581"/>
      <c r="RTX301" s="163"/>
      <c r="RTY301" s="163"/>
      <c r="RTZ301" s="579"/>
      <c r="RUA301" s="581"/>
      <c r="RUB301" s="163"/>
      <c r="RUC301" s="163"/>
      <c r="RUD301" s="579"/>
      <c r="RUE301" s="581"/>
      <c r="RUF301" s="163"/>
      <c r="RUG301" s="163"/>
      <c r="RUH301" s="579"/>
      <c r="RUI301" s="581"/>
      <c r="RUJ301" s="163"/>
      <c r="RUK301" s="163"/>
      <c r="RUL301" s="579"/>
      <c r="RUM301" s="581"/>
      <c r="RUN301" s="163"/>
      <c r="RUO301" s="163"/>
      <c r="RUP301" s="579"/>
      <c r="RUQ301" s="581"/>
      <c r="RUR301" s="163"/>
      <c r="RUS301" s="163"/>
      <c r="RUT301" s="579"/>
      <c r="RUU301" s="581"/>
      <c r="RUV301" s="163"/>
      <c r="RUW301" s="163"/>
      <c r="RUX301" s="579"/>
      <c r="RUY301" s="581"/>
      <c r="RUZ301" s="163"/>
      <c r="RVA301" s="163"/>
      <c r="RVB301" s="579"/>
      <c r="RVC301" s="581"/>
      <c r="RVD301" s="163"/>
      <c r="RVE301" s="163"/>
      <c r="RVF301" s="579"/>
      <c r="RVG301" s="581"/>
      <c r="RVH301" s="163"/>
      <c r="RVI301" s="163"/>
      <c r="RVJ301" s="579"/>
      <c r="RVK301" s="581"/>
      <c r="RVL301" s="163"/>
      <c r="RVM301" s="163"/>
      <c r="RVN301" s="579"/>
      <c r="RVO301" s="581"/>
      <c r="RVP301" s="163"/>
      <c r="RVQ301" s="163"/>
      <c r="RVR301" s="579"/>
      <c r="RVS301" s="581"/>
      <c r="RVT301" s="163"/>
      <c r="RVU301" s="163"/>
      <c r="RVV301" s="579"/>
      <c r="RVW301" s="581"/>
      <c r="RVX301" s="163"/>
      <c r="RVY301" s="163"/>
      <c r="RVZ301" s="579"/>
      <c r="RWA301" s="581"/>
      <c r="RWB301" s="163"/>
      <c r="RWC301" s="163"/>
      <c r="RWD301" s="579"/>
      <c r="RWE301" s="581"/>
      <c r="RWF301" s="163"/>
      <c r="RWG301" s="163"/>
      <c r="RWH301" s="579"/>
      <c r="RWI301" s="581"/>
      <c r="RWJ301" s="163"/>
      <c r="RWK301" s="163"/>
      <c r="RWL301" s="579"/>
      <c r="RWM301" s="581"/>
      <c r="RWN301" s="163"/>
      <c r="RWO301" s="163"/>
      <c r="RWP301" s="579"/>
      <c r="RWQ301" s="581"/>
      <c r="RWR301" s="163"/>
      <c r="RWS301" s="163"/>
      <c r="RWT301" s="579"/>
      <c r="RWU301" s="581"/>
      <c r="RWV301" s="163"/>
      <c r="RWW301" s="163"/>
      <c r="RWX301" s="579"/>
      <c r="RWY301" s="581"/>
      <c r="RWZ301" s="163"/>
      <c r="RXA301" s="163"/>
      <c r="RXB301" s="579"/>
      <c r="RXC301" s="581"/>
      <c r="RXD301" s="163"/>
      <c r="RXE301" s="163"/>
      <c r="RXF301" s="579"/>
      <c r="RXG301" s="581"/>
      <c r="RXH301" s="163"/>
      <c r="RXI301" s="163"/>
      <c r="RXJ301" s="579"/>
      <c r="RXK301" s="581"/>
      <c r="RXL301" s="163"/>
      <c r="RXM301" s="163"/>
      <c r="RXN301" s="579"/>
      <c r="RXO301" s="581"/>
      <c r="RXP301" s="163"/>
      <c r="RXQ301" s="163"/>
      <c r="RXR301" s="579"/>
      <c r="RXS301" s="581"/>
      <c r="RXT301" s="163"/>
      <c r="RXU301" s="163"/>
      <c r="RXV301" s="579"/>
      <c r="RXW301" s="581"/>
      <c r="RXX301" s="163"/>
      <c r="RXY301" s="163"/>
      <c r="RXZ301" s="579"/>
      <c r="RYA301" s="581"/>
      <c r="RYB301" s="163"/>
      <c r="RYC301" s="163"/>
      <c r="RYD301" s="579"/>
      <c r="RYE301" s="581"/>
      <c r="RYF301" s="163"/>
      <c r="RYG301" s="163"/>
      <c r="RYH301" s="579"/>
      <c r="RYI301" s="581"/>
      <c r="RYJ301" s="163"/>
      <c r="RYK301" s="163"/>
      <c r="RYL301" s="579"/>
      <c r="RYM301" s="581"/>
      <c r="RYN301" s="163"/>
      <c r="RYO301" s="163"/>
      <c r="RYP301" s="579"/>
      <c r="RYQ301" s="581"/>
      <c r="RYR301" s="163"/>
      <c r="RYS301" s="163"/>
      <c r="RYT301" s="579"/>
      <c r="RYU301" s="581"/>
      <c r="RYV301" s="163"/>
      <c r="RYW301" s="163"/>
      <c r="RYX301" s="579"/>
      <c r="RYY301" s="581"/>
      <c r="RYZ301" s="163"/>
      <c r="RZA301" s="163"/>
      <c r="RZB301" s="579"/>
      <c r="RZC301" s="581"/>
      <c r="RZD301" s="163"/>
      <c r="RZE301" s="163"/>
      <c r="RZF301" s="579"/>
      <c r="RZG301" s="581"/>
      <c r="RZH301" s="163"/>
      <c r="RZI301" s="163"/>
      <c r="RZJ301" s="579"/>
      <c r="RZK301" s="581"/>
      <c r="RZL301" s="163"/>
      <c r="RZM301" s="163"/>
      <c r="RZN301" s="579"/>
      <c r="RZO301" s="581"/>
      <c r="RZP301" s="163"/>
      <c r="RZQ301" s="163"/>
      <c r="RZR301" s="579"/>
      <c r="RZS301" s="581"/>
      <c r="RZT301" s="163"/>
      <c r="RZU301" s="163"/>
      <c r="RZV301" s="579"/>
      <c r="RZW301" s="581"/>
      <c r="RZX301" s="163"/>
      <c r="RZY301" s="163"/>
      <c r="RZZ301" s="579"/>
      <c r="SAA301" s="581"/>
      <c r="SAB301" s="163"/>
      <c r="SAC301" s="163"/>
      <c r="SAD301" s="579"/>
      <c r="SAE301" s="581"/>
      <c r="SAF301" s="163"/>
      <c r="SAG301" s="163"/>
      <c r="SAH301" s="579"/>
      <c r="SAI301" s="581"/>
      <c r="SAJ301" s="163"/>
      <c r="SAK301" s="163"/>
      <c r="SAL301" s="579"/>
      <c r="SAM301" s="581"/>
      <c r="SAN301" s="163"/>
      <c r="SAO301" s="163"/>
      <c r="SAP301" s="579"/>
      <c r="SAQ301" s="581"/>
      <c r="SAR301" s="163"/>
      <c r="SAS301" s="163"/>
      <c r="SAT301" s="579"/>
      <c r="SAU301" s="581"/>
      <c r="SAV301" s="163"/>
      <c r="SAW301" s="163"/>
      <c r="SAX301" s="579"/>
      <c r="SAY301" s="581"/>
      <c r="SAZ301" s="163"/>
      <c r="SBA301" s="163"/>
      <c r="SBB301" s="579"/>
      <c r="SBC301" s="581"/>
      <c r="SBD301" s="163"/>
      <c r="SBE301" s="163"/>
      <c r="SBF301" s="579"/>
      <c r="SBG301" s="581"/>
      <c r="SBH301" s="163"/>
      <c r="SBI301" s="163"/>
      <c r="SBJ301" s="579"/>
      <c r="SBK301" s="581"/>
      <c r="SBL301" s="163"/>
      <c r="SBM301" s="163"/>
      <c r="SBN301" s="579"/>
      <c r="SBO301" s="581"/>
      <c r="SBP301" s="163"/>
      <c r="SBQ301" s="163"/>
      <c r="SBR301" s="579"/>
      <c r="SBS301" s="581"/>
      <c r="SBT301" s="163"/>
      <c r="SBU301" s="163"/>
      <c r="SBV301" s="579"/>
      <c r="SBW301" s="581"/>
      <c r="SBX301" s="163"/>
      <c r="SBY301" s="163"/>
      <c r="SBZ301" s="579"/>
      <c r="SCA301" s="581"/>
      <c r="SCB301" s="163"/>
      <c r="SCC301" s="163"/>
      <c r="SCD301" s="579"/>
      <c r="SCE301" s="581"/>
      <c r="SCF301" s="163"/>
      <c r="SCG301" s="163"/>
      <c r="SCH301" s="579"/>
      <c r="SCI301" s="581"/>
      <c r="SCJ301" s="163"/>
      <c r="SCK301" s="163"/>
      <c r="SCL301" s="579"/>
      <c r="SCM301" s="581"/>
      <c r="SCN301" s="163"/>
      <c r="SCO301" s="163"/>
      <c r="SCP301" s="579"/>
      <c r="SCQ301" s="581"/>
      <c r="SCR301" s="163"/>
      <c r="SCS301" s="163"/>
      <c r="SCT301" s="579"/>
      <c r="SCU301" s="581"/>
      <c r="SCV301" s="163"/>
      <c r="SCW301" s="163"/>
      <c r="SCX301" s="579"/>
      <c r="SCY301" s="581"/>
      <c r="SCZ301" s="163"/>
      <c r="SDA301" s="163"/>
      <c r="SDB301" s="579"/>
      <c r="SDC301" s="581"/>
      <c r="SDD301" s="163"/>
      <c r="SDE301" s="163"/>
      <c r="SDF301" s="579"/>
      <c r="SDG301" s="581"/>
      <c r="SDH301" s="163"/>
      <c r="SDI301" s="163"/>
      <c r="SDJ301" s="579"/>
      <c r="SDK301" s="581"/>
      <c r="SDL301" s="163"/>
      <c r="SDM301" s="163"/>
      <c r="SDN301" s="579"/>
      <c r="SDO301" s="581"/>
      <c r="SDP301" s="163"/>
      <c r="SDQ301" s="163"/>
      <c r="SDR301" s="579"/>
      <c r="SDS301" s="581"/>
      <c r="SDT301" s="163"/>
      <c r="SDU301" s="163"/>
      <c r="SDV301" s="579"/>
      <c r="SDW301" s="581"/>
      <c r="SDX301" s="163"/>
      <c r="SDY301" s="163"/>
      <c r="SDZ301" s="579"/>
      <c r="SEA301" s="581"/>
      <c r="SEB301" s="163"/>
      <c r="SEC301" s="163"/>
      <c r="SED301" s="579"/>
      <c r="SEE301" s="581"/>
      <c r="SEF301" s="163"/>
      <c r="SEG301" s="163"/>
      <c r="SEH301" s="579"/>
      <c r="SEI301" s="581"/>
      <c r="SEJ301" s="163"/>
      <c r="SEK301" s="163"/>
      <c r="SEL301" s="579"/>
      <c r="SEM301" s="581"/>
      <c r="SEN301" s="163"/>
      <c r="SEO301" s="163"/>
      <c r="SEP301" s="579"/>
      <c r="SEQ301" s="581"/>
      <c r="SER301" s="163"/>
      <c r="SES301" s="163"/>
      <c r="SET301" s="579"/>
      <c r="SEU301" s="581"/>
      <c r="SEV301" s="163"/>
      <c r="SEW301" s="163"/>
      <c r="SEX301" s="579"/>
      <c r="SEY301" s="581"/>
      <c r="SEZ301" s="163"/>
      <c r="SFA301" s="163"/>
      <c r="SFB301" s="579"/>
      <c r="SFC301" s="581"/>
      <c r="SFD301" s="163"/>
      <c r="SFE301" s="163"/>
      <c r="SFF301" s="579"/>
      <c r="SFG301" s="581"/>
      <c r="SFH301" s="163"/>
      <c r="SFI301" s="163"/>
      <c r="SFJ301" s="579"/>
      <c r="SFK301" s="581"/>
      <c r="SFL301" s="163"/>
      <c r="SFM301" s="163"/>
      <c r="SFN301" s="579"/>
      <c r="SFO301" s="581"/>
      <c r="SFP301" s="163"/>
      <c r="SFQ301" s="163"/>
      <c r="SFR301" s="579"/>
      <c r="SFS301" s="581"/>
      <c r="SFT301" s="163"/>
      <c r="SFU301" s="163"/>
      <c r="SFV301" s="579"/>
      <c r="SFW301" s="581"/>
      <c r="SFX301" s="163"/>
      <c r="SFY301" s="163"/>
      <c r="SFZ301" s="579"/>
      <c r="SGA301" s="581"/>
      <c r="SGB301" s="163"/>
      <c r="SGC301" s="163"/>
      <c r="SGD301" s="579"/>
      <c r="SGE301" s="581"/>
      <c r="SGF301" s="163"/>
      <c r="SGG301" s="163"/>
      <c r="SGH301" s="579"/>
      <c r="SGI301" s="581"/>
      <c r="SGJ301" s="163"/>
      <c r="SGK301" s="163"/>
      <c r="SGL301" s="579"/>
      <c r="SGM301" s="581"/>
      <c r="SGN301" s="163"/>
      <c r="SGO301" s="163"/>
      <c r="SGP301" s="579"/>
      <c r="SGQ301" s="581"/>
      <c r="SGR301" s="163"/>
      <c r="SGS301" s="163"/>
      <c r="SGT301" s="579"/>
      <c r="SGU301" s="581"/>
      <c r="SGV301" s="163"/>
      <c r="SGW301" s="163"/>
      <c r="SGX301" s="579"/>
      <c r="SGY301" s="581"/>
      <c r="SGZ301" s="163"/>
      <c r="SHA301" s="163"/>
      <c r="SHB301" s="579"/>
      <c r="SHC301" s="581"/>
      <c r="SHD301" s="163"/>
      <c r="SHE301" s="163"/>
      <c r="SHF301" s="579"/>
      <c r="SHG301" s="581"/>
      <c r="SHH301" s="163"/>
      <c r="SHI301" s="163"/>
      <c r="SHJ301" s="579"/>
      <c r="SHK301" s="581"/>
      <c r="SHL301" s="163"/>
      <c r="SHM301" s="163"/>
      <c r="SHN301" s="579"/>
      <c r="SHO301" s="581"/>
      <c r="SHP301" s="163"/>
      <c r="SHQ301" s="163"/>
      <c r="SHR301" s="579"/>
      <c r="SHS301" s="581"/>
      <c r="SHT301" s="163"/>
      <c r="SHU301" s="163"/>
      <c r="SHV301" s="579"/>
      <c r="SHW301" s="581"/>
      <c r="SHX301" s="163"/>
      <c r="SHY301" s="163"/>
      <c r="SHZ301" s="579"/>
      <c r="SIA301" s="581"/>
      <c r="SIB301" s="163"/>
      <c r="SIC301" s="163"/>
      <c r="SID301" s="579"/>
      <c r="SIE301" s="581"/>
      <c r="SIF301" s="163"/>
      <c r="SIG301" s="163"/>
      <c r="SIH301" s="579"/>
      <c r="SII301" s="581"/>
      <c r="SIJ301" s="163"/>
      <c r="SIK301" s="163"/>
      <c r="SIL301" s="579"/>
      <c r="SIM301" s="581"/>
      <c r="SIN301" s="163"/>
      <c r="SIO301" s="163"/>
      <c r="SIP301" s="579"/>
      <c r="SIQ301" s="581"/>
      <c r="SIR301" s="163"/>
      <c r="SIS301" s="163"/>
      <c r="SIT301" s="579"/>
      <c r="SIU301" s="581"/>
      <c r="SIV301" s="163"/>
      <c r="SIW301" s="163"/>
      <c r="SIX301" s="579"/>
      <c r="SIY301" s="581"/>
      <c r="SIZ301" s="163"/>
      <c r="SJA301" s="163"/>
      <c r="SJB301" s="579"/>
      <c r="SJC301" s="581"/>
      <c r="SJD301" s="163"/>
      <c r="SJE301" s="163"/>
      <c r="SJF301" s="579"/>
      <c r="SJG301" s="581"/>
      <c r="SJH301" s="163"/>
      <c r="SJI301" s="163"/>
      <c r="SJJ301" s="579"/>
      <c r="SJK301" s="581"/>
      <c r="SJL301" s="163"/>
      <c r="SJM301" s="163"/>
      <c r="SJN301" s="579"/>
      <c r="SJO301" s="581"/>
      <c r="SJP301" s="163"/>
      <c r="SJQ301" s="163"/>
      <c r="SJR301" s="579"/>
      <c r="SJS301" s="581"/>
      <c r="SJT301" s="163"/>
      <c r="SJU301" s="163"/>
      <c r="SJV301" s="579"/>
      <c r="SJW301" s="581"/>
      <c r="SJX301" s="163"/>
      <c r="SJY301" s="163"/>
      <c r="SJZ301" s="579"/>
      <c r="SKA301" s="581"/>
      <c r="SKB301" s="163"/>
      <c r="SKC301" s="163"/>
      <c r="SKD301" s="579"/>
      <c r="SKE301" s="581"/>
      <c r="SKF301" s="163"/>
      <c r="SKG301" s="163"/>
      <c r="SKH301" s="579"/>
      <c r="SKI301" s="581"/>
      <c r="SKJ301" s="163"/>
      <c r="SKK301" s="163"/>
      <c r="SKL301" s="579"/>
      <c r="SKM301" s="581"/>
      <c r="SKN301" s="163"/>
      <c r="SKO301" s="163"/>
      <c r="SKP301" s="579"/>
      <c r="SKQ301" s="581"/>
      <c r="SKR301" s="163"/>
      <c r="SKS301" s="163"/>
      <c r="SKT301" s="579"/>
      <c r="SKU301" s="581"/>
      <c r="SKV301" s="163"/>
      <c r="SKW301" s="163"/>
      <c r="SKX301" s="579"/>
      <c r="SKY301" s="581"/>
      <c r="SKZ301" s="163"/>
      <c r="SLA301" s="163"/>
      <c r="SLB301" s="579"/>
      <c r="SLC301" s="581"/>
      <c r="SLD301" s="163"/>
      <c r="SLE301" s="163"/>
      <c r="SLF301" s="579"/>
      <c r="SLG301" s="581"/>
      <c r="SLH301" s="163"/>
      <c r="SLI301" s="163"/>
      <c r="SLJ301" s="579"/>
      <c r="SLK301" s="581"/>
      <c r="SLL301" s="163"/>
      <c r="SLM301" s="163"/>
      <c r="SLN301" s="579"/>
      <c r="SLO301" s="581"/>
      <c r="SLP301" s="163"/>
      <c r="SLQ301" s="163"/>
      <c r="SLR301" s="579"/>
      <c r="SLS301" s="581"/>
      <c r="SLT301" s="163"/>
      <c r="SLU301" s="163"/>
      <c r="SLV301" s="579"/>
      <c r="SLW301" s="581"/>
      <c r="SLX301" s="163"/>
      <c r="SLY301" s="163"/>
      <c r="SLZ301" s="579"/>
      <c r="SMA301" s="581"/>
      <c r="SMB301" s="163"/>
      <c r="SMC301" s="163"/>
      <c r="SMD301" s="579"/>
      <c r="SME301" s="581"/>
      <c r="SMF301" s="163"/>
      <c r="SMG301" s="163"/>
      <c r="SMH301" s="579"/>
      <c r="SMI301" s="581"/>
      <c r="SMJ301" s="163"/>
      <c r="SMK301" s="163"/>
      <c r="SML301" s="579"/>
      <c r="SMM301" s="581"/>
      <c r="SMN301" s="163"/>
      <c r="SMO301" s="163"/>
      <c r="SMP301" s="579"/>
      <c r="SMQ301" s="581"/>
      <c r="SMR301" s="163"/>
      <c r="SMS301" s="163"/>
      <c r="SMT301" s="579"/>
      <c r="SMU301" s="581"/>
      <c r="SMV301" s="163"/>
      <c r="SMW301" s="163"/>
      <c r="SMX301" s="579"/>
      <c r="SMY301" s="581"/>
      <c r="SMZ301" s="163"/>
      <c r="SNA301" s="163"/>
      <c r="SNB301" s="579"/>
      <c r="SNC301" s="581"/>
      <c r="SND301" s="163"/>
      <c r="SNE301" s="163"/>
      <c r="SNF301" s="579"/>
      <c r="SNG301" s="581"/>
      <c r="SNH301" s="163"/>
      <c r="SNI301" s="163"/>
      <c r="SNJ301" s="579"/>
      <c r="SNK301" s="581"/>
      <c r="SNL301" s="163"/>
      <c r="SNM301" s="163"/>
      <c r="SNN301" s="579"/>
      <c r="SNO301" s="581"/>
      <c r="SNP301" s="163"/>
      <c r="SNQ301" s="163"/>
      <c r="SNR301" s="579"/>
      <c r="SNS301" s="581"/>
      <c r="SNT301" s="163"/>
      <c r="SNU301" s="163"/>
      <c r="SNV301" s="579"/>
      <c r="SNW301" s="581"/>
      <c r="SNX301" s="163"/>
      <c r="SNY301" s="163"/>
      <c r="SNZ301" s="579"/>
      <c r="SOA301" s="581"/>
      <c r="SOB301" s="163"/>
      <c r="SOC301" s="163"/>
      <c r="SOD301" s="579"/>
      <c r="SOE301" s="581"/>
      <c r="SOF301" s="163"/>
      <c r="SOG301" s="163"/>
      <c r="SOH301" s="579"/>
      <c r="SOI301" s="581"/>
      <c r="SOJ301" s="163"/>
      <c r="SOK301" s="163"/>
      <c r="SOL301" s="579"/>
      <c r="SOM301" s="581"/>
      <c r="SON301" s="163"/>
      <c r="SOO301" s="163"/>
      <c r="SOP301" s="579"/>
      <c r="SOQ301" s="581"/>
      <c r="SOR301" s="163"/>
      <c r="SOS301" s="163"/>
      <c r="SOT301" s="579"/>
      <c r="SOU301" s="581"/>
      <c r="SOV301" s="163"/>
      <c r="SOW301" s="163"/>
      <c r="SOX301" s="579"/>
      <c r="SOY301" s="581"/>
      <c r="SOZ301" s="163"/>
      <c r="SPA301" s="163"/>
      <c r="SPB301" s="579"/>
      <c r="SPC301" s="581"/>
      <c r="SPD301" s="163"/>
      <c r="SPE301" s="163"/>
      <c r="SPF301" s="579"/>
      <c r="SPG301" s="581"/>
      <c r="SPH301" s="163"/>
      <c r="SPI301" s="163"/>
      <c r="SPJ301" s="579"/>
      <c r="SPK301" s="581"/>
      <c r="SPL301" s="163"/>
      <c r="SPM301" s="163"/>
      <c r="SPN301" s="579"/>
      <c r="SPO301" s="581"/>
      <c r="SPP301" s="163"/>
      <c r="SPQ301" s="163"/>
      <c r="SPR301" s="579"/>
      <c r="SPS301" s="581"/>
      <c r="SPT301" s="163"/>
      <c r="SPU301" s="163"/>
      <c r="SPV301" s="579"/>
      <c r="SPW301" s="581"/>
      <c r="SPX301" s="163"/>
      <c r="SPY301" s="163"/>
      <c r="SPZ301" s="579"/>
      <c r="SQA301" s="581"/>
      <c r="SQB301" s="163"/>
      <c r="SQC301" s="163"/>
      <c r="SQD301" s="579"/>
      <c r="SQE301" s="581"/>
      <c r="SQF301" s="163"/>
      <c r="SQG301" s="163"/>
      <c r="SQH301" s="579"/>
      <c r="SQI301" s="581"/>
      <c r="SQJ301" s="163"/>
      <c r="SQK301" s="163"/>
      <c r="SQL301" s="579"/>
      <c r="SQM301" s="581"/>
      <c r="SQN301" s="163"/>
      <c r="SQO301" s="163"/>
      <c r="SQP301" s="579"/>
      <c r="SQQ301" s="581"/>
      <c r="SQR301" s="163"/>
      <c r="SQS301" s="163"/>
      <c r="SQT301" s="579"/>
      <c r="SQU301" s="581"/>
      <c r="SQV301" s="163"/>
      <c r="SQW301" s="163"/>
      <c r="SQX301" s="579"/>
      <c r="SQY301" s="581"/>
      <c r="SQZ301" s="163"/>
      <c r="SRA301" s="163"/>
      <c r="SRB301" s="579"/>
      <c r="SRC301" s="581"/>
      <c r="SRD301" s="163"/>
      <c r="SRE301" s="163"/>
      <c r="SRF301" s="579"/>
      <c r="SRG301" s="581"/>
      <c r="SRH301" s="163"/>
      <c r="SRI301" s="163"/>
      <c r="SRJ301" s="579"/>
      <c r="SRK301" s="581"/>
      <c r="SRL301" s="163"/>
      <c r="SRM301" s="163"/>
      <c r="SRN301" s="579"/>
      <c r="SRO301" s="581"/>
      <c r="SRP301" s="163"/>
      <c r="SRQ301" s="163"/>
      <c r="SRR301" s="579"/>
      <c r="SRS301" s="581"/>
      <c r="SRT301" s="163"/>
      <c r="SRU301" s="163"/>
      <c r="SRV301" s="579"/>
      <c r="SRW301" s="581"/>
      <c r="SRX301" s="163"/>
      <c r="SRY301" s="163"/>
      <c r="SRZ301" s="579"/>
      <c r="SSA301" s="581"/>
      <c r="SSB301" s="163"/>
      <c r="SSC301" s="163"/>
      <c r="SSD301" s="579"/>
      <c r="SSE301" s="581"/>
      <c r="SSF301" s="163"/>
      <c r="SSG301" s="163"/>
      <c r="SSH301" s="579"/>
      <c r="SSI301" s="581"/>
      <c r="SSJ301" s="163"/>
      <c r="SSK301" s="163"/>
      <c r="SSL301" s="579"/>
      <c r="SSM301" s="581"/>
      <c r="SSN301" s="163"/>
      <c r="SSO301" s="163"/>
      <c r="SSP301" s="579"/>
      <c r="SSQ301" s="581"/>
      <c r="SSR301" s="163"/>
      <c r="SSS301" s="163"/>
      <c r="SST301" s="579"/>
      <c r="SSU301" s="581"/>
      <c r="SSV301" s="163"/>
      <c r="SSW301" s="163"/>
      <c r="SSX301" s="579"/>
      <c r="SSY301" s="581"/>
      <c r="SSZ301" s="163"/>
      <c r="STA301" s="163"/>
      <c r="STB301" s="579"/>
      <c r="STC301" s="581"/>
      <c r="STD301" s="163"/>
      <c r="STE301" s="163"/>
      <c r="STF301" s="579"/>
      <c r="STG301" s="581"/>
      <c r="STH301" s="163"/>
      <c r="STI301" s="163"/>
      <c r="STJ301" s="579"/>
      <c r="STK301" s="581"/>
      <c r="STL301" s="163"/>
      <c r="STM301" s="163"/>
      <c r="STN301" s="579"/>
      <c r="STO301" s="581"/>
      <c r="STP301" s="163"/>
      <c r="STQ301" s="163"/>
      <c r="STR301" s="579"/>
      <c r="STS301" s="581"/>
      <c r="STT301" s="163"/>
      <c r="STU301" s="163"/>
      <c r="STV301" s="579"/>
      <c r="STW301" s="581"/>
      <c r="STX301" s="163"/>
      <c r="STY301" s="163"/>
      <c r="STZ301" s="579"/>
      <c r="SUA301" s="581"/>
      <c r="SUB301" s="163"/>
      <c r="SUC301" s="163"/>
      <c r="SUD301" s="579"/>
      <c r="SUE301" s="581"/>
      <c r="SUF301" s="163"/>
      <c r="SUG301" s="163"/>
      <c r="SUH301" s="579"/>
      <c r="SUI301" s="581"/>
      <c r="SUJ301" s="163"/>
      <c r="SUK301" s="163"/>
      <c r="SUL301" s="579"/>
      <c r="SUM301" s="581"/>
      <c r="SUN301" s="163"/>
      <c r="SUO301" s="163"/>
      <c r="SUP301" s="579"/>
      <c r="SUQ301" s="581"/>
      <c r="SUR301" s="163"/>
      <c r="SUS301" s="163"/>
      <c r="SUT301" s="579"/>
      <c r="SUU301" s="581"/>
      <c r="SUV301" s="163"/>
      <c r="SUW301" s="163"/>
      <c r="SUX301" s="579"/>
      <c r="SUY301" s="581"/>
      <c r="SUZ301" s="163"/>
      <c r="SVA301" s="163"/>
      <c r="SVB301" s="579"/>
      <c r="SVC301" s="581"/>
      <c r="SVD301" s="163"/>
      <c r="SVE301" s="163"/>
      <c r="SVF301" s="579"/>
      <c r="SVG301" s="581"/>
      <c r="SVH301" s="163"/>
      <c r="SVI301" s="163"/>
      <c r="SVJ301" s="579"/>
      <c r="SVK301" s="581"/>
      <c r="SVL301" s="163"/>
      <c r="SVM301" s="163"/>
      <c r="SVN301" s="579"/>
      <c r="SVO301" s="581"/>
      <c r="SVP301" s="163"/>
      <c r="SVQ301" s="163"/>
      <c r="SVR301" s="579"/>
      <c r="SVS301" s="581"/>
      <c r="SVT301" s="163"/>
      <c r="SVU301" s="163"/>
      <c r="SVV301" s="579"/>
      <c r="SVW301" s="581"/>
      <c r="SVX301" s="163"/>
      <c r="SVY301" s="163"/>
      <c r="SVZ301" s="579"/>
      <c r="SWA301" s="581"/>
      <c r="SWB301" s="163"/>
      <c r="SWC301" s="163"/>
      <c r="SWD301" s="579"/>
      <c r="SWE301" s="581"/>
      <c r="SWF301" s="163"/>
      <c r="SWG301" s="163"/>
      <c r="SWH301" s="579"/>
      <c r="SWI301" s="581"/>
      <c r="SWJ301" s="163"/>
      <c r="SWK301" s="163"/>
      <c r="SWL301" s="579"/>
      <c r="SWM301" s="581"/>
      <c r="SWN301" s="163"/>
      <c r="SWO301" s="163"/>
      <c r="SWP301" s="579"/>
      <c r="SWQ301" s="581"/>
      <c r="SWR301" s="163"/>
      <c r="SWS301" s="163"/>
      <c r="SWT301" s="579"/>
      <c r="SWU301" s="581"/>
      <c r="SWV301" s="163"/>
      <c r="SWW301" s="163"/>
      <c r="SWX301" s="579"/>
      <c r="SWY301" s="581"/>
      <c r="SWZ301" s="163"/>
      <c r="SXA301" s="163"/>
      <c r="SXB301" s="579"/>
      <c r="SXC301" s="581"/>
      <c r="SXD301" s="163"/>
      <c r="SXE301" s="163"/>
      <c r="SXF301" s="579"/>
      <c r="SXG301" s="581"/>
      <c r="SXH301" s="163"/>
      <c r="SXI301" s="163"/>
      <c r="SXJ301" s="579"/>
      <c r="SXK301" s="581"/>
      <c r="SXL301" s="163"/>
      <c r="SXM301" s="163"/>
      <c r="SXN301" s="579"/>
      <c r="SXO301" s="581"/>
      <c r="SXP301" s="163"/>
      <c r="SXQ301" s="163"/>
      <c r="SXR301" s="579"/>
      <c r="SXS301" s="581"/>
      <c r="SXT301" s="163"/>
      <c r="SXU301" s="163"/>
      <c r="SXV301" s="579"/>
      <c r="SXW301" s="581"/>
      <c r="SXX301" s="163"/>
      <c r="SXY301" s="163"/>
      <c r="SXZ301" s="579"/>
      <c r="SYA301" s="581"/>
      <c r="SYB301" s="163"/>
      <c r="SYC301" s="163"/>
      <c r="SYD301" s="579"/>
      <c r="SYE301" s="581"/>
      <c r="SYF301" s="163"/>
      <c r="SYG301" s="163"/>
      <c r="SYH301" s="579"/>
      <c r="SYI301" s="581"/>
      <c r="SYJ301" s="163"/>
      <c r="SYK301" s="163"/>
      <c r="SYL301" s="579"/>
      <c r="SYM301" s="581"/>
      <c r="SYN301" s="163"/>
      <c r="SYO301" s="163"/>
      <c r="SYP301" s="579"/>
      <c r="SYQ301" s="581"/>
      <c r="SYR301" s="163"/>
      <c r="SYS301" s="163"/>
      <c r="SYT301" s="579"/>
      <c r="SYU301" s="581"/>
      <c r="SYV301" s="163"/>
      <c r="SYW301" s="163"/>
      <c r="SYX301" s="579"/>
      <c r="SYY301" s="581"/>
      <c r="SYZ301" s="163"/>
      <c r="SZA301" s="163"/>
      <c r="SZB301" s="579"/>
      <c r="SZC301" s="581"/>
      <c r="SZD301" s="163"/>
      <c r="SZE301" s="163"/>
      <c r="SZF301" s="579"/>
      <c r="SZG301" s="581"/>
      <c r="SZH301" s="163"/>
      <c r="SZI301" s="163"/>
      <c r="SZJ301" s="579"/>
      <c r="SZK301" s="581"/>
      <c r="SZL301" s="163"/>
      <c r="SZM301" s="163"/>
      <c r="SZN301" s="579"/>
      <c r="SZO301" s="581"/>
      <c r="SZP301" s="163"/>
      <c r="SZQ301" s="163"/>
      <c r="SZR301" s="579"/>
      <c r="SZS301" s="581"/>
      <c r="SZT301" s="163"/>
      <c r="SZU301" s="163"/>
      <c r="SZV301" s="579"/>
      <c r="SZW301" s="581"/>
      <c r="SZX301" s="163"/>
      <c r="SZY301" s="163"/>
      <c r="SZZ301" s="579"/>
      <c r="TAA301" s="581"/>
      <c r="TAB301" s="163"/>
      <c r="TAC301" s="163"/>
      <c r="TAD301" s="579"/>
      <c r="TAE301" s="581"/>
      <c r="TAF301" s="163"/>
      <c r="TAG301" s="163"/>
      <c r="TAH301" s="579"/>
      <c r="TAI301" s="581"/>
      <c r="TAJ301" s="163"/>
      <c r="TAK301" s="163"/>
      <c r="TAL301" s="579"/>
      <c r="TAM301" s="581"/>
      <c r="TAN301" s="163"/>
      <c r="TAO301" s="163"/>
      <c r="TAP301" s="579"/>
      <c r="TAQ301" s="581"/>
      <c r="TAR301" s="163"/>
      <c r="TAS301" s="163"/>
      <c r="TAT301" s="579"/>
      <c r="TAU301" s="581"/>
      <c r="TAV301" s="163"/>
      <c r="TAW301" s="163"/>
      <c r="TAX301" s="579"/>
      <c r="TAY301" s="581"/>
      <c r="TAZ301" s="163"/>
      <c r="TBA301" s="163"/>
      <c r="TBB301" s="579"/>
      <c r="TBC301" s="581"/>
      <c r="TBD301" s="163"/>
      <c r="TBE301" s="163"/>
      <c r="TBF301" s="579"/>
      <c r="TBG301" s="581"/>
      <c r="TBH301" s="163"/>
      <c r="TBI301" s="163"/>
      <c r="TBJ301" s="579"/>
      <c r="TBK301" s="581"/>
      <c r="TBL301" s="163"/>
      <c r="TBM301" s="163"/>
      <c r="TBN301" s="579"/>
      <c r="TBO301" s="581"/>
      <c r="TBP301" s="163"/>
      <c r="TBQ301" s="163"/>
      <c r="TBR301" s="579"/>
      <c r="TBS301" s="581"/>
      <c r="TBT301" s="163"/>
      <c r="TBU301" s="163"/>
      <c r="TBV301" s="579"/>
      <c r="TBW301" s="581"/>
      <c r="TBX301" s="163"/>
      <c r="TBY301" s="163"/>
      <c r="TBZ301" s="579"/>
      <c r="TCA301" s="581"/>
      <c r="TCB301" s="163"/>
      <c r="TCC301" s="163"/>
      <c r="TCD301" s="579"/>
      <c r="TCE301" s="581"/>
      <c r="TCF301" s="163"/>
      <c r="TCG301" s="163"/>
      <c r="TCH301" s="579"/>
      <c r="TCI301" s="581"/>
      <c r="TCJ301" s="163"/>
      <c r="TCK301" s="163"/>
      <c r="TCL301" s="579"/>
      <c r="TCM301" s="581"/>
      <c r="TCN301" s="163"/>
      <c r="TCO301" s="163"/>
      <c r="TCP301" s="579"/>
      <c r="TCQ301" s="581"/>
      <c r="TCR301" s="163"/>
      <c r="TCS301" s="163"/>
      <c r="TCT301" s="579"/>
      <c r="TCU301" s="581"/>
      <c r="TCV301" s="163"/>
      <c r="TCW301" s="163"/>
      <c r="TCX301" s="579"/>
      <c r="TCY301" s="581"/>
      <c r="TCZ301" s="163"/>
      <c r="TDA301" s="163"/>
      <c r="TDB301" s="579"/>
      <c r="TDC301" s="581"/>
      <c r="TDD301" s="163"/>
      <c r="TDE301" s="163"/>
      <c r="TDF301" s="579"/>
      <c r="TDG301" s="581"/>
      <c r="TDH301" s="163"/>
      <c r="TDI301" s="163"/>
      <c r="TDJ301" s="579"/>
      <c r="TDK301" s="581"/>
      <c r="TDL301" s="163"/>
      <c r="TDM301" s="163"/>
      <c r="TDN301" s="579"/>
      <c r="TDO301" s="581"/>
      <c r="TDP301" s="163"/>
      <c r="TDQ301" s="163"/>
      <c r="TDR301" s="579"/>
      <c r="TDS301" s="581"/>
      <c r="TDT301" s="163"/>
      <c r="TDU301" s="163"/>
      <c r="TDV301" s="579"/>
      <c r="TDW301" s="581"/>
      <c r="TDX301" s="163"/>
      <c r="TDY301" s="163"/>
      <c r="TDZ301" s="579"/>
      <c r="TEA301" s="581"/>
      <c r="TEB301" s="163"/>
      <c r="TEC301" s="163"/>
      <c r="TED301" s="579"/>
      <c r="TEE301" s="581"/>
      <c r="TEF301" s="163"/>
      <c r="TEG301" s="163"/>
      <c r="TEH301" s="579"/>
      <c r="TEI301" s="581"/>
      <c r="TEJ301" s="163"/>
      <c r="TEK301" s="163"/>
      <c r="TEL301" s="579"/>
      <c r="TEM301" s="581"/>
      <c r="TEN301" s="163"/>
      <c r="TEO301" s="163"/>
      <c r="TEP301" s="579"/>
      <c r="TEQ301" s="581"/>
      <c r="TER301" s="163"/>
      <c r="TES301" s="163"/>
      <c r="TET301" s="579"/>
      <c r="TEU301" s="581"/>
      <c r="TEV301" s="163"/>
      <c r="TEW301" s="163"/>
      <c r="TEX301" s="579"/>
      <c r="TEY301" s="581"/>
      <c r="TEZ301" s="163"/>
      <c r="TFA301" s="163"/>
      <c r="TFB301" s="579"/>
      <c r="TFC301" s="581"/>
      <c r="TFD301" s="163"/>
      <c r="TFE301" s="163"/>
      <c r="TFF301" s="579"/>
      <c r="TFG301" s="581"/>
      <c r="TFH301" s="163"/>
      <c r="TFI301" s="163"/>
      <c r="TFJ301" s="579"/>
      <c r="TFK301" s="581"/>
      <c r="TFL301" s="163"/>
      <c r="TFM301" s="163"/>
      <c r="TFN301" s="579"/>
      <c r="TFO301" s="581"/>
      <c r="TFP301" s="163"/>
      <c r="TFQ301" s="163"/>
      <c r="TFR301" s="579"/>
      <c r="TFS301" s="581"/>
      <c r="TFT301" s="163"/>
      <c r="TFU301" s="163"/>
      <c r="TFV301" s="579"/>
      <c r="TFW301" s="581"/>
      <c r="TFX301" s="163"/>
      <c r="TFY301" s="163"/>
      <c r="TFZ301" s="579"/>
      <c r="TGA301" s="581"/>
      <c r="TGB301" s="163"/>
      <c r="TGC301" s="163"/>
      <c r="TGD301" s="579"/>
      <c r="TGE301" s="581"/>
      <c r="TGF301" s="163"/>
      <c r="TGG301" s="163"/>
      <c r="TGH301" s="579"/>
      <c r="TGI301" s="581"/>
      <c r="TGJ301" s="163"/>
      <c r="TGK301" s="163"/>
      <c r="TGL301" s="579"/>
      <c r="TGM301" s="581"/>
      <c r="TGN301" s="163"/>
      <c r="TGO301" s="163"/>
      <c r="TGP301" s="579"/>
      <c r="TGQ301" s="581"/>
      <c r="TGR301" s="163"/>
      <c r="TGS301" s="163"/>
      <c r="TGT301" s="579"/>
      <c r="TGU301" s="581"/>
      <c r="TGV301" s="163"/>
      <c r="TGW301" s="163"/>
      <c r="TGX301" s="579"/>
      <c r="TGY301" s="581"/>
      <c r="TGZ301" s="163"/>
      <c r="THA301" s="163"/>
      <c r="THB301" s="579"/>
      <c r="THC301" s="581"/>
      <c r="THD301" s="163"/>
      <c r="THE301" s="163"/>
      <c r="THF301" s="579"/>
      <c r="THG301" s="581"/>
      <c r="THH301" s="163"/>
      <c r="THI301" s="163"/>
      <c r="THJ301" s="579"/>
      <c r="THK301" s="581"/>
      <c r="THL301" s="163"/>
      <c r="THM301" s="163"/>
      <c r="THN301" s="579"/>
      <c r="THO301" s="581"/>
      <c r="THP301" s="163"/>
      <c r="THQ301" s="163"/>
      <c r="THR301" s="579"/>
      <c r="THS301" s="581"/>
      <c r="THT301" s="163"/>
      <c r="THU301" s="163"/>
      <c r="THV301" s="579"/>
      <c r="THW301" s="581"/>
      <c r="THX301" s="163"/>
      <c r="THY301" s="163"/>
      <c r="THZ301" s="579"/>
      <c r="TIA301" s="581"/>
      <c r="TIB301" s="163"/>
      <c r="TIC301" s="163"/>
      <c r="TID301" s="579"/>
      <c r="TIE301" s="581"/>
      <c r="TIF301" s="163"/>
      <c r="TIG301" s="163"/>
      <c r="TIH301" s="579"/>
      <c r="TII301" s="581"/>
      <c r="TIJ301" s="163"/>
      <c r="TIK301" s="163"/>
      <c r="TIL301" s="579"/>
      <c r="TIM301" s="581"/>
      <c r="TIN301" s="163"/>
      <c r="TIO301" s="163"/>
      <c r="TIP301" s="579"/>
      <c r="TIQ301" s="581"/>
      <c r="TIR301" s="163"/>
      <c r="TIS301" s="163"/>
      <c r="TIT301" s="579"/>
      <c r="TIU301" s="581"/>
      <c r="TIV301" s="163"/>
      <c r="TIW301" s="163"/>
      <c r="TIX301" s="579"/>
      <c r="TIY301" s="581"/>
      <c r="TIZ301" s="163"/>
      <c r="TJA301" s="163"/>
      <c r="TJB301" s="579"/>
      <c r="TJC301" s="581"/>
      <c r="TJD301" s="163"/>
      <c r="TJE301" s="163"/>
      <c r="TJF301" s="579"/>
      <c r="TJG301" s="581"/>
      <c r="TJH301" s="163"/>
      <c r="TJI301" s="163"/>
      <c r="TJJ301" s="579"/>
      <c r="TJK301" s="581"/>
      <c r="TJL301" s="163"/>
      <c r="TJM301" s="163"/>
      <c r="TJN301" s="579"/>
      <c r="TJO301" s="581"/>
      <c r="TJP301" s="163"/>
      <c r="TJQ301" s="163"/>
      <c r="TJR301" s="579"/>
      <c r="TJS301" s="581"/>
      <c r="TJT301" s="163"/>
      <c r="TJU301" s="163"/>
      <c r="TJV301" s="579"/>
      <c r="TJW301" s="581"/>
      <c r="TJX301" s="163"/>
      <c r="TJY301" s="163"/>
      <c r="TJZ301" s="579"/>
      <c r="TKA301" s="581"/>
      <c r="TKB301" s="163"/>
      <c r="TKC301" s="163"/>
      <c r="TKD301" s="579"/>
      <c r="TKE301" s="581"/>
      <c r="TKF301" s="163"/>
      <c r="TKG301" s="163"/>
      <c r="TKH301" s="579"/>
      <c r="TKI301" s="581"/>
      <c r="TKJ301" s="163"/>
      <c r="TKK301" s="163"/>
      <c r="TKL301" s="579"/>
      <c r="TKM301" s="581"/>
      <c r="TKN301" s="163"/>
      <c r="TKO301" s="163"/>
      <c r="TKP301" s="579"/>
      <c r="TKQ301" s="581"/>
      <c r="TKR301" s="163"/>
      <c r="TKS301" s="163"/>
      <c r="TKT301" s="579"/>
      <c r="TKU301" s="581"/>
      <c r="TKV301" s="163"/>
      <c r="TKW301" s="163"/>
      <c r="TKX301" s="579"/>
      <c r="TKY301" s="581"/>
      <c r="TKZ301" s="163"/>
      <c r="TLA301" s="163"/>
      <c r="TLB301" s="579"/>
      <c r="TLC301" s="581"/>
      <c r="TLD301" s="163"/>
      <c r="TLE301" s="163"/>
      <c r="TLF301" s="579"/>
      <c r="TLG301" s="581"/>
      <c r="TLH301" s="163"/>
      <c r="TLI301" s="163"/>
      <c r="TLJ301" s="579"/>
      <c r="TLK301" s="581"/>
      <c r="TLL301" s="163"/>
      <c r="TLM301" s="163"/>
      <c r="TLN301" s="579"/>
      <c r="TLO301" s="581"/>
      <c r="TLP301" s="163"/>
      <c r="TLQ301" s="163"/>
      <c r="TLR301" s="579"/>
      <c r="TLS301" s="581"/>
      <c r="TLT301" s="163"/>
      <c r="TLU301" s="163"/>
      <c r="TLV301" s="579"/>
      <c r="TLW301" s="581"/>
      <c r="TLX301" s="163"/>
      <c r="TLY301" s="163"/>
      <c r="TLZ301" s="579"/>
      <c r="TMA301" s="581"/>
      <c r="TMB301" s="163"/>
      <c r="TMC301" s="163"/>
      <c r="TMD301" s="579"/>
      <c r="TME301" s="581"/>
      <c r="TMF301" s="163"/>
      <c r="TMG301" s="163"/>
      <c r="TMH301" s="579"/>
      <c r="TMI301" s="581"/>
      <c r="TMJ301" s="163"/>
      <c r="TMK301" s="163"/>
      <c r="TML301" s="579"/>
      <c r="TMM301" s="581"/>
      <c r="TMN301" s="163"/>
      <c r="TMO301" s="163"/>
      <c r="TMP301" s="579"/>
      <c r="TMQ301" s="581"/>
      <c r="TMR301" s="163"/>
      <c r="TMS301" s="163"/>
      <c r="TMT301" s="579"/>
      <c r="TMU301" s="581"/>
      <c r="TMV301" s="163"/>
      <c r="TMW301" s="163"/>
      <c r="TMX301" s="579"/>
      <c r="TMY301" s="581"/>
      <c r="TMZ301" s="163"/>
      <c r="TNA301" s="163"/>
      <c r="TNB301" s="579"/>
      <c r="TNC301" s="581"/>
      <c r="TND301" s="163"/>
      <c r="TNE301" s="163"/>
      <c r="TNF301" s="579"/>
      <c r="TNG301" s="581"/>
      <c r="TNH301" s="163"/>
      <c r="TNI301" s="163"/>
      <c r="TNJ301" s="579"/>
      <c r="TNK301" s="581"/>
      <c r="TNL301" s="163"/>
      <c r="TNM301" s="163"/>
      <c r="TNN301" s="579"/>
      <c r="TNO301" s="581"/>
      <c r="TNP301" s="163"/>
      <c r="TNQ301" s="163"/>
      <c r="TNR301" s="579"/>
      <c r="TNS301" s="581"/>
      <c r="TNT301" s="163"/>
      <c r="TNU301" s="163"/>
      <c r="TNV301" s="579"/>
      <c r="TNW301" s="581"/>
      <c r="TNX301" s="163"/>
      <c r="TNY301" s="163"/>
      <c r="TNZ301" s="579"/>
      <c r="TOA301" s="581"/>
      <c r="TOB301" s="163"/>
      <c r="TOC301" s="163"/>
      <c r="TOD301" s="579"/>
      <c r="TOE301" s="581"/>
      <c r="TOF301" s="163"/>
      <c r="TOG301" s="163"/>
      <c r="TOH301" s="579"/>
      <c r="TOI301" s="581"/>
      <c r="TOJ301" s="163"/>
      <c r="TOK301" s="163"/>
      <c r="TOL301" s="579"/>
      <c r="TOM301" s="581"/>
      <c r="TON301" s="163"/>
      <c r="TOO301" s="163"/>
      <c r="TOP301" s="579"/>
      <c r="TOQ301" s="581"/>
      <c r="TOR301" s="163"/>
      <c r="TOS301" s="163"/>
      <c r="TOT301" s="579"/>
      <c r="TOU301" s="581"/>
      <c r="TOV301" s="163"/>
      <c r="TOW301" s="163"/>
      <c r="TOX301" s="579"/>
      <c r="TOY301" s="581"/>
      <c r="TOZ301" s="163"/>
      <c r="TPA301" s="163"/>
      <c r="TPB301" s="579"/>
      <c r="TPC301" s="581"/>
      <c r="TPD301" s="163"/>
      <c r="TPE301" s="163"/>
      <c r="TPF301" s="579"/>
      <c r="TPG301" s="581"/>
      <c r="TPH301" s="163"/>
      <c r="TPI301" s="163"/>
      <c r="TPJ301" s="579"/>
      <c r="TPK301" s="581"/>
      <c r="TPL301" s="163"/>
      <c r="TPM301" s="163"/>
      <c r="TPN301" s="579"/>
      <c r="TPO301" s="581"/>
      <c r="TPP301" s="163"/>
      <c r="TPQ301" s="163"/>
      <c r="TPR301" s="579"/>
      <c r="TPS301" s="581"/>
      <c r="TPT301" s="163"/>
      <c r="TPU301" s="163"/>
      <c r="TPV301" s="579"/>
      <c r="TPW301" s="581"/>
      <c r="TPX301" s="163"/>
      <c r="TPY301" s="163"/>
      <c r="TPZ301" s="579"/>
      <c r="TQA301" s="581"/>
      <c r="TQB301" s="163"/>
      <c r="TQC301" s="163"/>
      <c r="TQD301" s="579"/>
      <c r="TQE301" s="581"/>
      <c r="TQF301" s="163"/>
      <c r="TQG301" s="163"/>
      <c r="TQH301" s="579"/>
      <c r="TQI301" s="581"/>
      <c r="TQJ301" s="163"/>
      <c r="TQK301" s="163"/>
      <c r="TQL301" s="579"/>
      <c r="TQM301" s="581"/>
      <c r="TQN301" s="163"/>
      <c r="TQO301" s="163"/>
      <c r="TQP301" s="579"/>
      <c r="TQQ301" s="581"/>
      <c r="TQR301" s="163"/>
      <c r="TQS301" s="163"/>
      <c r="TQT301" s="579"/>
      <c r="TQU301" s="581"/>
      <c r="TQV301" s="163"/>
      <c r="TQW301" s="163"/>
      <c r="TQX301" s="579"/>
      <c r="TQY301" s="581"/>
      <c r="TQZ301" s="163"/>
      <c r="TRA301" s="163"/>
      <c r="TRB301" s="579"/>
      <c r="TRC301" s="581"/>
      <c r="TRD301" s="163"/>
      <c r="TRE301" s="163"/>
      <c r="TRF301" s="579"/>
      <c r="TRG301" s="581"/>
      <c r="TRH301" s="163"/>
      <c r="TRI301" s="163"/>
      <c r="TRJ301" s="579"/>
      <c r="TRK301" s="581"/>
      <c r="TRL301" s="163"/>
      <c r="TRM301" s="163"/>
      <c r="TRN301" s="579"/>
      <c r="TRO301" s="581"/>
      <c r="TRP301" s="163"/>
      <c r="TRQ301" s="163"/>
      <c r="TRR301" s="579"/>
      <c r="TRS301" s="581"/>
      <c r="TRT301" s="163"/>
      <c r="TRU301" s="163"/>
      <c r="TRV301" s="579"/>
      <c r="TRW301" s="581"/>
      <c r="TRX301" s="163"/>
      <c r="TRY301" s="163"/>
      <c r="TRZ301" s="579"/>
      <c r="TSA301" s="581"/>
      <c r="TSB301" s="163"/>
      <c r="TSC301" s="163"/>
      <c r="TSD301" s="579"/>
      <c r="TSE301" s="581"/>
      <c r="TSF301" s="163"/>
      <c r="TSG301" s="163"/>
      <c r="TSH301" s="579"/>
      <c r="TSI301" s="581"/>
      <c r="TSJ301" s="163"/>
      <c r="TSK301" s="163"/>
      <c r="TSL301" s="579"/>
      <c r="TSM301" s="581"/>
      <c r="TSN301" s="163"/>
      <c r="TSO301" s="163"/>
      <c r="TSP301" s="579"/>
      <c r="TSQ301" s="581"/>
      <c r="TSR301" s="163"/>
      <c r="TSS301" s="163"/>
      <c r="TST301" s="579"/>
      <c r="TSU301" s="581"/>
      <c r="TSV301" s="163"/>
      <c r="TSW301" s="163"/>
      <c r="TSX301" s="579"/>
      <c r="TSY301" s="581"/>
      <c r="TSZ301" s="163"/>
      <c r="TTA301" s="163"/>
      <c r="TTB301" s="579"/>
      <c r="TTC301" s="581"/>
      <c r="TTD301" s="163"/>
      <c r="TTE301" s="163"/>
      <c r="TTF301" s="579"/>
      <c r="TTG301" s="581"/>
      <c r="TTH301" s="163"/>
      <c r="TTI301" s="163"/>
      <c r="TTJ301" s="579"/>
      <c r="TTK301" s="581"/>
      <c r="TTL301" s="163"/>
      <c r="TTM301" s="163"/>
      <c r="TTN301" s="579"/>
      <c r="TTO301" s="581"/>
      <c r="TTP301" s="163"/>
      <c r="TTQ301" s="163"/>
      <c r="TTR301" s="579"/>
      <c r="TTS301" s="581"/>
      <c r="TTT301" s="163"/>
      <c r="TTU301" s="163"/>
      <c r="TTV301" s="579"/>
      <c r="TTW301" s="581"/>
      <c r="TTX301" s="163"/>
      <c r="TTY301" s="163"/>
      <c r="TTZ301" s="579"/>
      <c r="TUA301" s="581"/>
      <c r="TUB301" s="163"/>
      <c r="TUC301" s="163"/>
      <c r="TUD301" s="579"/>
      <c r="TUE301" s="581"/>
      <c r="TUF301" s="163"/>
      <c r="TUG301" s="163"/>
      <c r="TUH301" s="579"/>
      <c r="TUI301" s="581"/>
      <c r="TUJ301" s="163"/>
      <c r="TUK301" s="163"/>
      <c r="TUL301" s="579"/>
      <c r="TUM301" s="581"/>
      <c r="TUN301" s="163"/>
      <c r="TUO301" s="163"/>
      <c r="TUP301" s="579"/>
      <c r="TUQ301" s="581"/>
      <c r="TUR301" s="163"/>
      <c r="TUS301" s="163"/>
      <c r="TUT301" s="579"/>
      <c r="TUU301" s="581"/>
      <c r="TUV301" s="163"/>
      <c r="TUW301" s="163"/>
      <c r="TUX301" s="579"/>
      <c r="TUY301" s="581"/>
      <c r="TUZ301" s="163"/>
      <c r="TVA301" s="163"/>
      <c r="TVB301" s="579"/>
      <c r="TVC301" s="581"/>
      <c r="TVD301" s="163"/>
      <c r="TVE301" s="163"/>
      <c r="TVF301" s="579"/>
      <c r="TVG301" s="581"/>
      <c r="TVH301" s="163"/>
      <c r="TVI301" s="163"/>
      <c r="TVJ301" s="579"/>
      <c r="TVK301" s="581"/>
      <c r="TVL301" s="163"/>
      <c r="TVM301" s="163"/>
      <c r="TVN301" s="579"/>
      <c r="TVO301" s="581"/>
      <c r="TVP301" s="163"/>
      <c r="TVQ301" s="163"/>
      <c r="TVR301" s="579"/>
      <c r="TVS301" s="581"/>
      <c r="TVT301" s="163"/>
      <c r="TVU301" s="163"/>
      <c r="TVV301" s="579"/>
      <c r="TVW301" s="581"/>
      <c r="TVX301" s="163"/>
      <c r="TVY301" s="163"/>
      <c r="TVZ301" s="579"/>
      <c r="TWA301" s="581"/>
      <c r="TWB301" s="163"/>
      <c r="TWC301" s="163"/>
      <c r="TWD301" s="579"/>
      <c r="TWE301" s="581"/>
      <c r="TWF301" s="163"/>
      <c r="TWG301" s="163"/>
      <c r="TWH301" s="579"/>
      <c r="TWI301" s="581"/>
      <c r="TWJ301" s="163"/>
      <c r="TWK301" s="163"/>
      <c r="TWL301" s="579"/>
      <c r="TWM301" s="581"/>
      <c r="TWN301" s="163"/>
      <c r="TWO301" s="163"/>
      <c r="TWP301" s="579"/>
      <c r="TWQ301" s="581"/>
      <c r="TWR301" s="163"/>
      <c r="TWS301" s="163"/>
      <c r="TWT301" s="579"/>
      <c r="TWU301" s="581"/>
      <c r="TWV301" s="163"/>
      <c r="TWW301" s="163"/>
      <c r="TWX301" s="579"/>
      <c r="TWY301" s="581"/>
      <c r="TWZ301" s="163"/>
      <c r="TXA301" s="163"/>
      <c r="TXB301" s="579"/>
      <c r="TXC301" s="581"/>
      <c r="TXD301" s="163"/>
      <c r="TXE301" s="163"/>
      <c r="TXF301" s="579"/>
      <c r="TXG301" s="581"/>
      <c r="TXH301" s="163"/>
      <c r="TXI301" s="163"/>
      <c r="TXJ301" s="579"/>
      <c r="TXK301" s="581"/>
      <c r="TXL301" s="163"/>
      <c r="TXM301" s="163"/>
      <c r="TXN301" s="579"/>
      <c r="TXO301" s="581"/>
      <c r="TXP301" s="163"/>
      <c r="TXQ301" s="163"/>
      <c r="TXR301" s="579"/>
      <c r="TXS301" s="581"/>
      <c r="TXT301" s="163"/>
      <c r="TXU301" s="163"/>
      <c r="TXV301" s="579"/>
      <c r="TXW301" s="581"/>
      <c r="TXX301" s="163"/>
      <c r="TXY301" s="163"/>
      <c r="TXZ301" s="579"/>
      <c r="TYA301" s="581"/>
      <c r="TYB301" s="163"/>
      <c r="TYC301" s="163"/>
      <c r="TYD301" s="579"/>
      <c r="TYE301" s="581"/>
      <c r="TYF301" s="163"/>
      <c r="TYG301" s="163"/>
      <c r="TYH301" s="579"/>
      <c r="TYI301" s="581"/>
      <c r="TYJ301" s="163"/>
      <c r="TYK301" s="163"/>
      <c r="TYL301" s="579"/>
      <c r="TYM301" s="581"/>
      <c r="TYN301" s="163"/>
      <c r="TYO301" s="163"/>
      <c r="TYP301" s="579"/>
      <c r="TYQ301" s="581"/>
      <c r="TYR301" s="163"/>
      <c r="TYS301" s="163"/>
      <c r="TYT301" s="579"/>
      <c r="TYU301" s="581"/>
      <c r="TYV301" s="163"/>
      <c r="TYW301" s="163"/>
      <c r="TYX301" s="579"/>
      <c r="TYY301" s="581"/>
      <c r="TYZ301" s="163"/>
      <c r="TZA301" s="163"/>
      <c r="TZB301" s="579"/>
      <c r="TZC301" s="581"/>
      <c r="TZD301" s="163"/>
      <c r="TZE301" s="163"/>
      <c r="TZF301" s="579"/>
      <c r="TZG301" s="581"/>
      <c r="TZH301" s="163"/>
      <c r="TZI301" s="163"/>
      <c r="TZJ301" s="579"/>
      <c r="TZK301" s="581"/>
      <c r="TZL301" s="163"/>
      <c r="TZM301" s="163"/>
      <c r="TZN301" s="579"/>
      <c r="TZO301" s="581"/>
      <c r="TZP301" s="163"/>
      <c r="TZQ301" s="163"/>
      <c r="TZR301" s="579"/>
      <c r="TZS301" s="581"/>
      <c r="TZT301" s="163"/>
      <c r="TZU301" s="163"/>
      <c r="TZV301" s="579"/>
      <c r="TZW301" s="581"/>
      <c r="TZX301" s="163"/>
      <c r="TZY301" s="163"/>
      <c r="TZZ301" s="579"/>
      <c r="UAA301" s="581"/>
      <c r="UAB301" s="163"/>
      <c r="UAC301" s="163"/>
      <c r="UAD301" s="579"/>
      <c r="UAE301" s="581"/>
      <c r="UAF301" s="163"/>
      <c r="UAG301" s="163"/>
      <c r="UAH301" s="579"/>
      <c r="UAI301" s="581"/>
      <c r="UAJ301" s="163"/>
      <c r="UAK301" s="163"/>
      <c r="UAL301" s="579"/>
      <c r="UAM301" s="581"/>
      <c r="UAN301" s="163"/>
      <c r="UAO301" s="163"/>
      <c r="UAP301" s="579"/>
      <c r="UAQ301" s="581"/>
      <c r="UAR301" s="163"/>
      <c r="UAS301" s="163"/>
      <c r="UAT301" s="579"/>
      <c r="UAU301" s="581"/>
      <c r="UAV301" s="163"/>
      <c r="UAW301" s="163"/>
      <c r="UAX301" s="579"/>
      <c r="UAY301" s="581"/>
      <c r="UAZ301" s="163"/>
      <c r="UBA301" s="163"/>
      <c r="UBB301" s="579"/>
      <c r="UBC301" s="581"/>
      <c r="UBD301" s="163"/>
      <c r="UBE301" s="163"/>
      <c r="UBF301" s="579"/>
      <c r="UBG301" s="581"/>
      <c r="UBH301" s="163"/>
      <c r="UBI301" s="163"/>
      <c r="UBJ301" s="579"/>
      <c r="UBK301" s="581"/>
      <c r="UBL301" s="163"/>
      <c r="UBM301" s="163"/>
      <c r="UBN301" s="579"/>
      <c r="UBO301" s="581"/>
      <c r="UBP301" s="163"/>
      <c r="UBQ301" s="163"/>
      <c r="UBR301" s="579"/>
      <c r="UBS301" s="581"/>
      <c r="UBT301" s="163"/>
      <c r="UBU301" s="163"/>
      <c r="UBV301" s="579"/>
      <c r="UBW301" s="581"/>
      <c r="UBX301" s="163"/>
      <c r="UBY301" s="163"/>
      <c r="UBZ301" s="579"/>
      <c r="UCA301" s="581"/>
      <c r="UCB301" s="163"/>
      <c r="UCC301" s="163"/>
      <c r="UCD301" s="579"/>
      <c r="UCE301" s="581"/>
      <c r="UCF301" s="163"/>
      <c r="UCG301" s="163"/>
      <c r="UCH301" s="579"/>
      <c r="UCI301" s="581"/>
      <c r="UCJ301" s="163"/>
      <c r="UCK301" s="163"/>
      <c r="UCL301" s="579"/>
      <c r="UCM301" s="581"/>
      <c r="UCN301" s="163"/>
      <c r="UCO301" s="163"/>
      <c r="UCP301" s="579"/>
      <c r="UCQ301" s="581"/>
      <c r="UCR301" s="163"/>
      <c r="UCS301" s="163"/>
      <c r="UCT301" s="579"/>
      <c r="UCU301" s="581"/>
      <c r="UCV301" s="163"/>
      <c r="UCW301" s="163"/>
      <c r="UCX301" s="579"/>
      <c r="UCY301" s="581"/>
      <c r="UCZ301" s="163"/>
      <c r="UDA301" s="163"/>
      <c r="UDB301" s="579"/>
      <c r="UDC301" s="581"/>
      <c r="UDD301" s="163"/>
      <c r="UDE301" s="163"/>
      <c r="UDF301" s="579"/>
      <c r="UDG301" s="581"/>
      <c r="UDH301" s="163"/>
      <c r="UDI301" s="163"/>
      <c r="UDJ301" s="579"/>
      <c r="UDK301" s="581"/>
      <c r="UDL301" s="163"/>
      <c r="UDM301" s="163"/>
      <c r="UDN301" s="579"/>
      <c r="UDO301" s="581"/>
      <c r="UDP301" s="163"/>
      <c r="UDQ301" s="163"/>
      <c r="UDR301" s="579"/>
      <c r="UDS301" s="581"/>
      <c r="UDT301" s="163"/>
      <c r="UDU301" s="163"/>
      <c r="UDV301" s="579"/>
      <c r="UDW301" s="581"/>
      <c r="UDX301" s="163"/>
      <c r="UDY301" s="163"/>
      <c r="UDZ301" s="579"/>
      <c r="UEA301" s="581"/>
      <c r="UEB301" s="163"/>
      <c r="UEC301" s="163"/>
      <c r="UED301" s="579"/>
      <c r="UEE301" s="581"/>
      <c r="UEF301" s="163"/>
      <c r="UEG301" s="163"/>
      <c r="UEH301" s="579"/>
      <c r="UEI301" s="581"/>
      <c r="UEJ301" s="163"/>
      <c r="UEK301" s="163"/>
      <c r="UEL301" s="579"/>
      <c r="UEM301" s="581"/>
      <c r="UEN301" s="163"/>
      <c r="UEO301" s="163"/>
      <c r="UEP301" s="579"/>
      <c r="UEQ301" s="581"/>
      <c r="UER301" s="163"/>
      <c r="UES301" s="163"/>
      <c r="UET301" s="579"/>
      <c r="UEU301" s="581"/>
      <c r="UEV301" s="163"/>
      <c r="UEW301" s="163"/>
      <c r="UEX301" s="579"/>
      <c r="UEY301" s="581"/>
      <c r="UEZ301" s="163"/>
      <c r="UFA301" s="163"/>
      <c r="UFB301" s="579"/>
      <c r="UFC301" s="581"/>
      <c r="UFD301" s="163"/>
      <c r="UFE301" s="163"/>
      <c r="UFF301" s="579"/>
      <c r="UFG301" s="581"/>
      <c r="UFH301" s="163"/>
      <c r="UFI301" s="163"/>
      <c r="UFJ301" s="579"/>
      <c r="UFK301" s="581"/>
      <c r="UFL301" s="163"/>
      <c r="UFM301" s="163"/>
      <c r="UFN301" s="579"/>
      <c r="UFO301" s="581"/>
      <c r="UFP301" s="163"/>
      <c r="UFQ301" s="163"/>
      <c r="UFR301" s="579"/>
      <c r="UFS301" s="581"/>
      <c r="UFT301" s="163"/>
      <c r="UFU301" s="163"/>
      <c r="UFV301" s="579"/>
      <c r="UFW301" s="581"/>
      <c r="UFX301" s="163"/>
      <c r="UFY301" s="163"/>
      <c r="UFZ301" s="579"/>
      <c r="UGA301" s="581"/>
      <c r="UGB301" s="163"/>
      <c r="UGC301" s="163"/>
      <c r="UGD301" s="579"/>
      <c r="UGE301" s="581"/>
      <c r="UGF301" s="163"/>
      <c r="UGG301" s="163"/>
      <c r="UGH301" s="579"/>
      <c r="UGI301" s="581"/>
      <c r="UGJ301" s="163"/>
      <c r="UGK301" s="163"/>
      <c r="UGL301" s="579"/>
      <c r="UGM301" s="581"/>
      <c r="UGN301" s="163"/>
      <c r="UGO301" s="163"/>
      <c r="UGP301" s="579"/>
      <c r="UGQ301" s="581"/>
      <c r="UGR301" s="163"/>
      <c r="UGS301" s="163"/>
      <c r="UGT301" s="579"/>
      <c r="UGU301" s="581"/>
      <c r="UGV301" s="163"/>
      <c r="UGW301" s="163"/>
      <c r="UGX301" s="579"/>
      <c r="UGY301" s="581"/>
      <c r="UGZ301" s="163"/>
      <c r="UHA301" s="163"/>
      <c r="UHB301" s="579"/>
      <c r="UHC301" s="581"/>
      <c r="UHD301" s="163"/>
      <c r="UHE301" s="163"/>
      <c r="UHF301" s="579"/>
      <c r="UHG301" s="581"/>
      <c r="UHH301" s="163"/>
      <c r="UHI301" s="163"/>
      <c r="UHJ301" s="579"/>
      <c r="UHK301" s="581"/>
      <c r="UHL301" s="163"/>
      <c r="UHM301" s="163"/>
      <c r="UHN301" s="579"/>
      <c r="UHO301" s="581"/>
      <c r="UHP301" s="163"/>
      <c r="UHQ301" s="163"/>
      <c r="UHR301" s="579"/>
      <c r="UHS301" s="581"/>
      <c r="UHT301" s="163"/>
      <c r="UHU301" s="163"/>
      <c r="UHV301" s="579"/>
      <c r="UHW301" s="581"/>
      <c r="UHX301" s="163"/>
      <c r="UHY301" s="163"/>
      <c r="UHZ301" s="579"/>
      <c r="UIA301" s="581"/>
      <c r="UIB301" s="163"/>
      <c r="UIC301" s="163"/>
      <c r="UID301" s="579"/>
      <c r="UIE301" s="581"/>
      <c r="UIF301" s="163"/>
      <c r="UIG301" s="163"/>
      <c r="UIH301" s="579"/>
      <c r="UII301" s="581"/>
      <c r="UIJ301" s="163"/>
      <c r="UIK301" s="163"/>
      <c r="UIL301" s="579"/>
      <c r="UIM301" s="581"/>
      <c r="UIN301" s="163"/>
      <c r="UIO301" s="163"/>
      <c r="UIP301" s="579"/>
      <c r="UIQ301" s="581"/>
      <c r="UIR301" s="163"/>
      <c r="UIS301" s="163"/>
      <c r="UIT301" s="579"/>
      <c r="UIU301" s="581"/>
      <c r="UIV301" s="163"/>
      <c r="UIW301" s="163"/>
      <c r="UIX301" s="579"/>
      <c r="UIY301" s="581"/>
      <c r="UIZ301" s="163"/>
      <c r="UJA301" s="163"/>
      <c r="UJB301" s="579"/>
      <c r="UJC301" s="581"/>
      <c r="UJD301" s="163"/>
      <c r="UJE301" s="163"/>
      <c r="UJF301" s="579"/>
      <c r="UJG301" s="581"/>
      <c r="UJH301" s="163"/>
      <c r="UJI301" s="163"/>
      <c r="UJJ301" s="579"/>
      <c r="UJK301" s="581"/>
      <c r="UJL301" s="163"/>
      <c r="UJM301" s="163"/>
      <c r="UJN301" s="579"/>
      <c r="UJO301" s="581"/>
      <c r="UJP301" s="163"/>
      <c r="UJQ301" s="163"/>
      <c r="UJR301" s="579"/>
      <c r="UJS301" s="581"/>
      <c r="UJT301" s="163"/>
      <c r="UJU301" s="163"/>
      <c r="UJV301" s="579"/>
      <c r="UJW301" s="581"/>
      <c r="UJX301" s="163"/>
      <c r="UJY301" s="163"/>
      <c r="UJZ301" s="579"/>
      <c r="UKA301" s="581"/>
      <c r="UKB301" s="163"/>
      <c r="UKC301" s="163"/>
      <c r="UKD301" s="579"/>
      <c r="UKE301" s="581"/>
      <c r="UKF301" s="163"/>
      <c r="UKG301" s="163"/>
      <c r="UKH301" s="579"/>
      <c r="UKI301" s="581"/>
      <c r="UKJ301" s="163"/>
      <c r="UKK301" s="163"/>
      <c r="UKL301" s="579"/>
      <c r="UKM301" s="581"/>
      <c r="UKN301" s="163"/>
      <c r="UKO301" s="163"/>
      <c r="UKP301" s="579"/>
      <c r="UKQ301" s="581"/>
      <c r="UKR301" s="163"/>
      <c r="UKS301" s="163"/>
      <c r="UKT301" s="579"/>
      <c r="UKU301" s="581"/>
      <c r="UKV301" s="163"/>
      <c r="UKW301" s="163"/>
      <c r="UKX301" s="579"/>
      <c r="UKY301" s="581"/>
      <c r="UKZ301" s="163"/>
      <c r="ULA301" s="163"/>
      <c r="ULB301" s="579"/>
      <c r="ULC301" s="581"/>
      <c r="ULD301" s="163"/>
      <c r="ULE301" s="163"/>
      <c r="ULF301" s="579"/>
      <c r="ULG301" s="581"/>
      <c r="ULH301" s="163"/>
      <c r="ULI301" s="163"/>
      <c r="ULJ301" s="579"/>
      <c r="ULK301" s="581"/>
      <c r="ULL301" s="163"/>
      <c r="ULM301" s="163"/>
      <c r="ULN301" s="579"/>
      <c r="ULO301" s="581"/>
      <c r="ULP301" s="163"/>
      <c r="ULQ301" s="163"/>
      <c r="ULR301" s="579"/>
      <c r="ULS301" s="581"/>
      <c r="ULT301" s="163"/>
      <c r="ULU301" s="163"/>
      <c r="ULV301" s="579"/>
      <c r="ULW301" s="581"/>
      <c r="ULX301" s="163"/>
      <c r="ULY301" s="163"/>
      <c r="ULZ301" s="579"/>
      <c r="UMA301" s="581"/>
      <c r="UMB301" s="163"/>
      <c r="UMC301" s="163"/>
      <c r="UMD301" s="579"/>
      <c r="UME301" s="581"/>
      <c r="UMF301" s="163"/>
      <c r="UMG301" s="163"/>
      <c r="UMH301" s="579"/>
      <c r="UMI301" s="581"/>
      <c r="UMJ301" s="163"/>
      <c r="UMK301" s="163"/>
      <c r="UML301" s="579"/>
      <c r="UMM301" s="581"/>
      <c r="UMN301" s="163"/>
      <c r="UMO301" s="163"/>
      <c r="UMP301" s="579"/>
      <c r="UMQ301" s="581"/>
      <c r="UMR301" s="163"/>
      <c r="UMS301" s="163"/>
      <c r="UMT301" s="579"/>
      <c r="UMU301" s="581"/>
      <c r="UMV301" s="163"/>
      <c r="UMW301" s="163"/>
      <c r="UMX301" s="579"/>
      <c r="UMY301" s="581"/>
      <c r="UMZ301" s="163"/>
      <c r="UNA301" s="163"/>
      <c r="UNB301" s="579"/>
      <c r="UNC301" s="581"/>
      <c r="UND301" s="163"/>
      <c r="UNE301" s="163"/>
      <c r="UNF301" s="579"/>
      <c r="UNG301" s="581"/>
      <c r="UNH301" s="163"/>
      <c r="UNI301" s="163"/>
      <c r="UNJ301" s="579"/>
      <c r="UNK301" s="581"/>
      <c r="UNL301" s="163"/>
      <c r="UNM301" s="163"/>
      <c r="UNN301" s="579"/>
      <c r="UNO301" s="581"/>
      <c r="UNP301" s="163"/>
      <c r="UNQ301" s="163"/>
      <c r="UNR301" s="579"/>
      <c r="UNS301" s="581"/>
      <c r="UNT301" s="163"/>
      <c r="UNU301" s="163"/>
      <c r="UNV301" s="579"/>
      <c r="UNW301" s="581"/>
      <c r="UNX301" s="163"/>
      <c r="UNY301" s="163"/>
      <c r="UNZ301" s="579"/>
      <c r="UOA301" s="581"/>
      <c r="UOB301" s="163"/>
      <c r="UOC301" s="163"/>
      <c r="UOD301" s="579"/>
      <c r="UOE301" s="581"/>
      <c r="UOF301" s="163"/>
      <c r="UOG301" s="163"/>
      <c r="UOH301" s="579"/>
      <c r="UOI301" s="581"/>
      <c r="UOJ301" s="163"/>
      <c r="UOK301" s="163"/>
      <c r="UOL301" s="579"/>
      <c r="UOM301" s="581"/>
      <c r="UON301" s="163"/>
      <c r="UOO301" s="163"/>
      <c r="UOP301" s="579"/>
      <c r="UOQ301" s="581"/>
      <c r="UOR301" s="163"/>
      <c r="UOS301" s="163"/>
      <c r="UOT301" s="579"/>
      <c r="UOU301" s="581"/>
      <c r="UOV301" s="163"/>
      <c r="UOW301" s="163"/>
      <c r="UOX301" s="579"/>
      <c r="UOY301" s="581"/>
      <c r="UOZ301" s="163"/>
      <c r="UPA301" s="163"/>
      <c r="UPB301" s="579"/>
      <c r="UPC301" s="581"/>
      <c r="UPD301" s="163"/>
      <c r="UPE301" s="163"/>
      <c r="UPF301" s="579"/>
      <c r="UPG301" s="581"/>
      <c r="UPH301" s="163"/>
      <c r="UPI301" s="163"/>
      <c r="UPJ301" s="579"/>
      <c r="UPK301" s="581"/>
      <c r="UPL301" s="163"/>
      <c r="UPM301" s="163"/>
      <c r="UPN301" s="579"/>
      <c r="UPO301" s="581"/>
      <c r="UPP301" s="163"/>
      <c r="UPQ301" s="163"/>
      <c r="UPR301" s="579"/>
      <c r="UPS301" s="581"/>
      <c r="UPT301" s="163"/>
      <c r="UPU301" s="163"/>
      <c r="UPV301" s="579"/>
      <c r="UPW301" s="581"/>
      <c r="UPX301" s="163"/>
      <c r="UPY301" s="163"/>
      <c r="UPZ301" s="579"/>
      <c r="UQA301" s="581"/>
      <c r="UQB301" s="163"/>
      <c r="UQC301" s="163"/>
      <c r="UQD301" s="579"/>
      <c r="UQE301" s="581"/>
      <c r="UQF301" s="163"/>
      <c r="UQG301" s="163"/>
      <c r="UQH301" s="579"/>
      <c r="UQI301" s="581"/>
      <c r="UQJ301" s="163"/>
      <c r="UQK301" s="163"/>
      <c r="UQL301" s="579"/>
      <c r="UQM301" s="581"/>
      <c r="UQN301" s="163"/>
      <c r="UQO301" s="163"/>
      <c r="UQP301" s="579"/>
      <c r="UQQ301" s="581"/>
      <c r="UQR301" s="163"/>
      <c r="UQS301" s="163"/>
      <c r="UQT301" s="579"/>
      <c r="UQU301" s="581"/>
      <c r="UQV301" s="163"/>
      <c r="UQW301" s="163"/>
      <c r="UQX301" s="579"/>
      <c r="UQY301" s="581"/>
      <c r="UQZ301" s="163"/>
      <c r="URA301" s="163"/>
      <c r="URB301" s="579"/>
      <c r="URC301" s="581"/>
      <c r="URD301" s="163"/>
      <c r="URE301" s="163"/>
      <c r="URF301" s="579"/>
      <c r="URG301" s="581"/>
      <c r="URH301" s="163"/>
      <c r="URI301" s="163"/>
      <c r="URJ301" s="579"/>
      <c r="URK301" s="581"/>
      <c r="URL301" s="163"/>
      <c r="URM301" s="163"/>
      <c r="URN301" s="579"/>
      <c r="URO301" s="581"/>
      <c r="URP301" s="163"/>
      <c r="URQ301" s="163"/>
      <c r="URR301" s="579"/>
      <c r="URS301" s="581"/>
      <c r="URT301" s="163"/>
      <c r="URU301" s="163"/>
      <c r="URV301" s="579"/>
      <c r="URW301" s="581"/>
      <c r="URX301" s="163"/>
      <c r="URY301" s="163"/>
      <c r="URZ301" s="579"/>
      <c r="USA301" s="581"/>
      <c r="USB301" s="163"/>
      <c r="USC301" s="163"/>
      <c r="USD301" s="579"/>
      <c r="USE301" s="581"/>
      <c r="USF301" s="163"/>
      <c r="USG301" s="163"/>
      <c r="USH301" s="579"/>
      <c r="USI301" s="581"/>
      <c r="USJ301" s="163"/>
      <c r="USK301" s="163"/>
      <c r="USL301" s="579"/>
      <c r="USM301" s="581"/>
      <c r="USN301" s="163"/>
      <c r="USO301" s="163"/>
      <c r="USP301" s="579"/>
      <c r="USQ301" s="581"/>
      <c r="USR301" s="163"/>
      <c r="USS301" s="163"/>
      <c r="UST301" s="579"/>
      <c r="USU301" s="581"/>
      <c r="USV301" s="163"/>
      <c r="USW301" s="163"/>
      <c r="USX301" s="579"/>
      <c r="USY301" s="581"/>
      <c r="USZ301" s="163"/>
      <c r="UTA301" s="163"/>
      <c r="UTB301" s="579"/>
      <c r="UTC301" s="581"/>
      <c r="UTD301" s="163"/>
      <c r="UTE301" s="163"/>
      <c r="UTF301" s="579"/>
      <c r="UTG301" s="581"/>
      <c r="UTH301" s="163"/>
      <c r="UTI301" s="163"/>
      <c r="UTJ301" s="579"/>
      <c r="UTK301" s="581"/>
      <c r="UTL301" s="163"/>
      <c r="UTM301" s="163"/>
      <c r="UTN301" s="579"/>
      <c r="UTO301" s="581"/>
      <c r="UTP301" s="163"/>
      <c r="UTQ301" s="163"/>
      <c r="UTR301" s="579"/>
      <c r="UTS301" s="581"/>
      <c r="UTT301" s="163"/>
      <c r="UTU301" s="163"/>
      <c r="UTV301" s="579"/>
      <c r="UTW301" s="581"/>
      <c r="UTX301" s="163"/>
      <c r="UTY301" s="163"/>
      <c r="UTZ301" s="579"/>
      <c r="UUA301" s="581"/>
      <c r="UUB301" s="163"/>
      <c r="UUC301" s="163"/>
      <c r="UUD301" s="579"/>
      <c r="UUE301" s="581"/>
      <c r="UUF301" s="163"/>
      <c r="UUG301" s="163"/>
      <c r="UUH301" s="579"/>
      <c r="UUI301" s="581"/>
      <c r="UUJ301" s="163"/>
      <c r="UUK301" s="163"/>
      <c r="UUL301" s="579"/>
      <c r="UUM301" s="581"/>
      <c r="UUN301" s="163"/>
      <c r="UUO301" s="163"/>
      <c r="UUP301" s="579"/>
      <c r="UUQ301" s="581"/>
      <c r="UUR301" s="163"/>
      <c r="UUS301" s="163"/>
      <c r="UUT301" s="579"/>
      <c r="UUU301" s="581"/>
      <c r="UUV301" s="163"/>
      <c r="UUW301" s="163"/>
      <c r="UUX301" s="579"/>
      <c r="UUY301" s="581"/>
      <c r="UUZ301" s="163"/>
      <c r="UVA301" s="163"/>
      <c r="UVB301" s="579"/>
      <c r="UVC301" s="581"/>
      <c r="UVD301" s="163"/>
      <c r="UVE301" s="163"/>
      <c r="UVF301" s="579"/>
      <c r="UVG301" s="581"/>
      <c r="UVH301" s="163"/>
      <c r="UVI301" s="163"/>
      <c r="UVJ301" s="579"/>
      <c r="UVK301" s="581"/>
      <c r="UVL301" s="163"/>
      <c r="UVM301" s="163"/>
      <c r="UVN301" s="579"/>
      <c r="UVO301" s="581"/>
      <c r="UVP301" s="163"/>
      <c r="UVQ301" s="163"/>
      <c r="UVR301" s="579"/>
      <c r="UVS301" s="581"/>
      <c r="UVT301" s="163"/>
      <c r="UVU301" s="163"/>
      <c r="UVV301" s="579"/>
      <c r="UVW301" s="581"/>
      <c r="UVX301" s="163"/>
      <c r="UVY301" s="163"/>
      <c r="UVZ301" s="579"/>
      <c r="UWA301" s="581"/>
      <c r="UWB301" s="163"/>
      <c r="UWC301" s="163"/>
      <c r="UWD301" s="579"/>
      <c r="UWE301" s="581"/>
      <c r="UWF301" s="163"/>
      <c r="UWG301" s="163"/>
      <c r="UWH301" s="579"/>
      <c r="UWI301" s="581"/>
      <c r="UWJ301" s="163"/>
      <c r="UWK301" s="163"/>
      <c r="UWL301" s="579"/>
      <c r="UWM301" s="581"/>
      <c r="UWN301" s="163"/>
      <c r="UWO301" s="163"/>
      <c r="UWP301" s="579"/>
      <c r="UWQ301" s="581"/>
      <c r="UWR301" s="163"/>
      <c r="UWS301" s="163"/>
      <c r="UWT301" s="579"/>
      <c r="UWU301" s="581"/>
      <c r="UWV301" s="163"/>
      <c r="UWW301" s="163"/>
      <c r="UWX301" s="579"/>
      <c r="UWY301" s="581"/>
      <c r="UWZ301" s="163"/>
      <c r="UXA301" s="163"/>
      <c r="UXB301" s="579"/>
      <c r="UXC301" s="581"/>
      <c r="UXD301" s="163"/>
      <c r="UXE301" s="163"/>
      <c r="UXF301" s="579"/>
      <c r="UXG301" s="581"/>
      <c r="UXH301" s="163"/>
      <c r="UXI301" s="163"/>
      <c r="UXJ301" s="579"/>
      <c r="UXK301" s="581"/>
      <c r="UXL301" s="163"/>
      <c r="UXM301" s="163"/>
      <c r="UXN301" s="579"/>
      <c r="UXO301" s="581"/>
      <c r="UXP301" s="163"/>
      <c r="UXQ301" s="163"/>
      <c r="UXR301" s="579"/>
      <c r="UXS301" s="581"/>
      <c r="UXT301" s="163"/>
      <c r="UXU301" s="163"/>
      <c r="UXV301" s="579"/>
      <c r="UXW301" s="581"/>
      <c r="UXX301" s="163"/>
      <c r="UXY301" s="163"/>
      <c r="UXZ301" s="579"/>
      <c r="UYA301" s="581"/>
      <c r="UYB301" s="163"/>
      <c r="UYC301" s="163"/>
      <c r="UYD301" s="579"/>
      <c r="UYE301" s="581"/>
      <c r="UYF301" s="163"/>
      <c r="UYG301" s="163"/>
      <c r="UYH301" s="579"/>
      <c r="UYI301" s="581"/>
      <c r="UYJ301" s="163"/>
      <c r="UYK301" s="163"/>
      <c r="UYL301" s="579"/>
      <c r="UYM301" s="581"/>
      <c r="UYN301" s="163"/>
      <c r="UYO301" s="163"/>
      <c r="UYP301" s="579"/>
      <c r="UYQ301" s="581"/>
      <c r="UYR301" s="163"/>
      <c r="UYS301" s="163"/>
      <c r="UYT301" s="579"/>
      <c r="UYU301" s="581"/>
      <c r="UYV301" s="163"/>
      <c r="UYW301" s="163"/>
      <c r="UYX301" s="579"/>
      <c r="UYY301" s="581"/>
      <c r="UYZ301" s="163"/>
      <c r="UZA301" s="163"/>
      <c r="UZB301" s="579"/>
      <c r="UZC301" s="581"/>
      <c r="UZD301" s="163"/>
      <c r="UZE301" s="163"/>
      <c r="UZF301" s="579"/>
      <c r="UZG301" s="581"/>
      <c r="UZH301" s="163"/>
      <c r="UZI301" s="163"/>
      <c r="UZJ301" s="579"/>
      <c r="UZK301" s="581"/>
      <c r="UZL301" s="163"/>
      <c r="UZM301" s="163"/>
      <c r="UZN301" s="579"/>
      <c r="UZO301" s="581"/>
      <c r="UZP301" s="163"/>
      <c r="UZQ301" s="163"/>
      <c r="UZR301" s="579"/>
      <c r="UZS301" s="581"/>
      <c r="UZT301" s="163"/>
      <c r="UZU301" s="163"/>
      <c r="UZV301" s="579"/>
      <c r="UZW301" s="581"/>
      <c r="UZX301" s="163"/>
      <c r="UZY301" s="163"/>
      <c r="UZZ301" s="579"/>
      <c r="VAA301" s="581"/>
      <c r="VAB301" s="163"/>
      <c r="VAC301" s="163"/>
      <c r="VAD301" s="579"/>
      <c r="VAE301" s="581"/>
      <c r="VAF301" s="163"/>
      <c r="VAG301" s="163"/>
      <c r="VAH301" s="579"/>
      <c r="VAI301" s="581"/>
      <c r="VAJ301" s="163"/>
      <c r="VAK301" s="163"/>
      <c r="VAL301" s="579"/>
      <c r="VAM301" s="581"/>
      <c r="VAN301" s="163"/>
      <c r="VAO301" s="163"/>
      <c r="VAP301" s="579"/>
      <c r="VAQ301" s="581"/>
      <c r="VAR301" s="163"/>
      <c r="VAS301" s="163"/>
      <c r="VAT301" s="579"/>
      <c r="VAU301" s="581"/>
      <c r="VAV301" s="163"/>
      <c r="VAW301" s="163"/>
      <c r="VAX301" s="579"/>
      <c r="VAY301" s="581"/>
      <c r="VAZ301" s="163"/>
      <c r="VBA301" s="163"/>
      <c r="VBB301" s="579"/>
      <c r="VBC301" s="581"/>
      <c r="VBD301" s="163"/>
      <c r="VBE301" s="163"/>
      <c r="VBF301" s="579"/>
      <c r="VBG301" s="581"/>
      <c r="VBH301" s="163"/>
      <c r="VBI301" s="163"/>
      <c r="VBJ301" s="579"/>
      <c r="VBK301" s="581"/>
      <c r="VBL301" s="163"/>
      <c r="VBM301" s="163"/>
      <c r="VBN301" s="579"/>
      <c r="VBO301" s="581"/>
      <c r="VBP301" s="163"/>
      <c r="VBQ301" s="163"/>
      <c r="VBR301" s="579"/>
      <c r="VBS301" s="581"/>
      <c r="VBT301" s="163"/>
      <c r="VBU301" s="163"/>
      <c r="VBV301" s="579"/>
      <c r="VBW301" s="581"/>
      <c r="VBX301" s="163"/>
      <c r="VBY301" s="163"/>
      <c r="VBZ301" s="579"/>
      <c r="VCA301" s="581"/>
      <c r="VCB301" s="163"/>
      <c r="VCC301" s="163"/>
      <c r="VCD301" s="579"/>
      <c r="VCE301" s="581"/>
      <c r="VCF301" s="163"/>
      <c r="VCG301" s="163"/>
      <c r="VCH301" s="579"/>
      <c r="VCI301" s="581"/>
      <c r="VCJ301" s="163"/>
      <c r="VCK301" s="163"/>
      <c r="VCL301" s="579"/>
      <c r="VCM301" s="581"/>
      <c r="VCN301" s="163"/>
      <c r="VCO301" s="163"/>
      <c r="VCP301" s="579"/>
      <c r="VCQ301" s="581"/>
      <c r="VCR301" s="163"/>
      <c r="VCS301" s="163"/>
      <c r="VCT301" s="579"/>
      <c r="VCU301" s="581"/>
      <c r="VCV301" s="163"/>
      <c r="VCW301" s="163"/>
      <c r="VCX301" s="579"/>
      <c r="VCY301" s="581"/>
      <c r="VCZ301" s="163"/>
      <c r="VDA301" s="163"/>
      <c r="VDB301" s="579"/>
      <c r="VDC301" s="581"/>
      <c r="VDD301" s="163"/>
      <c r="VDE301" s="163"/>
      <c r="VDF301" s="579"/>
      <c r="VDG301" s="581"/>
      <c r="VDH301" s="163"/>
      <c r="VDI301" s="163"/>
      <c r="VDJ301" s="579"/>
      <c r="VDK301" s="581"/>
      <c r="VDL301" s="163"/>
      <c r="VDM301" s="163"/>
      <c r="VDN301" s="579"/>
      <c r="VDO301" s="581"/>
      <c r="VDP301" s="163"/>
      <c r="VDQ301" s="163"/>
      <c r="VDR301" s="579"/>
      <c r="VDS301" s="581"/>
      <c r="VDT301" s="163"/>
      <c r="VDU301" s="163"/>
      <c r="VDV301" s="579"/>
      <c r="VDW301" s="581"/>
      <c r="VDX301" s="163"/>
      <c r="VDY301" s="163"/>
      <c r="VDZ301" s="579"/>
      <c r="VEA301" s="581"/>
      <c r="VEB301" s="163"/>
      <c r="VEC301" s="163"/>
      <c r="VED301" s="579"/>
      <c r="VEE301" s="581"/>
      <c r="VEF301" s="163"/>
      <c r="VEG301" s="163"/>
      <c r="VEH301" s="579"/>
      <c r="VEI301" s="581"/>
      <c r="VEJ301" s="163"/>
      <c r="VEK301" s="163"/>
      <c r="VEL301" s="579"/>
      <c r="VEM301" s="581"/>
      <c r="VEN301" s="163"/>
      <c r="VEO301" s="163"/>
      <c r="VEP301" s="579"/>
      <c r="VEQ301" s="581"/>
      <c r="VER301" s="163"/>
      <c r="VES301" s="163"/>
      <c r="VET301" s="579"/>
      <c r="VEU301" s="581"/>
      <c r="VEV301" s="163"/>
      <c r="VEW301" s="163"/>
      <c r="VEX301" s="579"/>
      <c r="VEY301" s="581"/>
      <c r="VEZ301" s="163"/>
      <c r="VFA301" s="163"/>
      <c r="VFB301" s="579"/>
      <c r="VFC301" s="581"/>
      <c r="VFD301" s="163"/>
      <c r="VFE301" s="163"/>
      <c r="VFF301" s="579"/>
      <c r="VFG301" s="581"/>
      <c r="VFH301" s="163"/>
      <c r="VFI301" s="163"/>
      <c r="VFJ301" s="579"/>
      <c r="VFK301" s="581"/>
      <c r="VFL301" s="163"/>
      <c r="VFM301" s="163"/>
      <c r="VFN301" s="579"/>
      <c r="VFO301" s="581"/>
      <c r="VFP301" s="163"/>
      <c r="VFQ301" s="163"/>
      <c r="VFR301" s="579"/>
      <c r="VFS301" s="581"/>
      <c r="VFT301" s="163"/>
      <c r="VFU301" s="163"/>
      <c r="VFV301" s="579"/>
      <c r="VFW301" s="581"/>
      <c r="VFX301" s="163"/>
      <c r="VFY301" s="163"/>
      <c r="VFZ301" s="579"/>
      <c r="VGA301" s="581"/>
      <c r="VGB301" s="163"/>
      <c r="VGC301" s="163"/>
      <c r="VGD301" s="579"/>
      <c r="VGE301" s="581"/>
      <c r="VGF301" s="163"/>
      <c r="VGG301" s="163"/>
      <c r="VGH301" s="579"/>
      <c r="VGI301" s="581"/>
      <c r="VGJ301" s="163"/>
      <c r="VGK301" s="163"/>
      <c r="VGL301" s="579"/>
      <c r="VGM301" s="581"/>
      <c r="VGN301" s="163"/>
      <c r="VGO301" s="163"/>
      <c r="VGP301" s="579"/>
      <c r="VGQ301" s="581"/>
      <c r="VGR301" s="163"/>
      <c r="VGS301" s="163"/>
      <c r="VGT301" s="579"/>
      <c r="VGU301" s="581"/>
      <c r="VGV301" s="163"/>
      <c r="VGW301" s="163"/>
      <c r="VGX301" s="579"/>
      <c r="VGY301" s="581"/>
      <c r="VGZ301" s="163"/>
      <c r="VHA301" s="163"/>
      <c r="VHB301" s="579"/>
      <c r="VHC301" s="581"/>
      <c r="VHD301" s="163"/>
      <c r="VHE301" s="163"/>
      <c r="VHF301" s="579"/>
      <c r="VHG301" s="581"/>
      <c r="VHH301" s="163"/>
      <c r="VHI301" s="163"/>
      <c r="VHJ301" s="579"/>
      <c r="VHK301" s="581"/>
      <c r="VHL301" s="163"/>
      <c r="VHM301" s="163"/>
      <c r="VHN301" s="579"/>
      <c r="VHO301" s="581"/>
      <c r="VHP301" s="163"/>
      <c r="VHQ301" s="163"/>
      <c r="VHR301" s="579"/>
      <c r="VHS301" s="581"/>
      <c r="VHT301" s="163"/>
      <c r="VHU301" s="163"/>
      <c r="VHV301" s="579"/>
      <c r="VHW301" s="581"/>
      <c r="VHX301" s="163"/>
      <c r="VHY301" s="163"/>
      <c r="VHZ301" s="579"/>
      <c r="VIA301" s="581"/>
      <c r="VIB301" s="163"/>
      <c r="VIC301" s="163"/>
      <c r="VID301" s="579"/>
      <c r="VIE301" s="581"/>
      <c r="VIF301" s="163"/>
      <c r="VIG301" s="163"/>
      <c r="VIH301" s="579"/>
      <c r="VII301" s="581"/>
      <c r="VIJ301" s="163"/>
      <c r="VIK301" s="163"/>
      <c r="VIL301" s="579"/>
      <c r="VIM301" s="581"/>
      <c r="VIN301" s="163"/>
      <c r="VIO301" s="163"/>
      <c r="VIP301" s="579"/>
      <c r="VIQ301" s="581"/>
      <c r="VIR301" s="163"/>
      <c r="VIS301" s="163"/>
      <c r="VIT301" s="579"/>
      <c r="VIU301" s="581"/>
      <c r="VIV301" s="163"/>
      <c r="VIW301" s="163"/>
      <c r="VIX301" s="579"/>
      <c r="VIY301" s="581"/>
      <c r="VIZ301" s="163"/>
      <c r="VJA301" s="163"/>
      <c r="VJB301" s="579"/>
      <c r="VJC301" s="581"/>
      <c r="VJD301" s="163"/>
      <c r="VJE301" s="163"/>
      <c r="VJF301" s="579"/>
      <c r="VJG301" s="581"/>
      <c r="VJH301" s="163"/>
      <c r="VJI301" s="163"/>
      <c r="VJJ301" s="579"/>
      <c r="VJK301" s="581"/>
      <c r="VJL301" s="163"/>
      <c r="VJM301" s="163"/>
      <c r="VJN301" s="579"/>
      <c r="VJO301" s="581"/>
      <c r="VJP301" s="163"/>
      <c r="VJQ301" s="163"/>
      <c r="VJR301" s="579"/>
      <c r="VJS301" s="581"/>
      <c r="VJT301" s="163"/>
      <c r="VJU301" s="163"/>
      <c r="VJV301" s="579"/>
      <c r="VJW301" s="581"/>
      <c r="VJX301" s="163"/>
      <c r="VJY301" s="163"/>
      <c r="VJZ301" s="579"/>
      <c r="VKA301" s="581"/>
      <c r="VKB301" s="163"/>
      <c r="VKC301" s="163"/>
      <c r="VKD301" s="579"/>
      <c r="VKE301" s="581"/>
      <c r="VKF301" s="163"/>
      <c r="VKG301" s="163"/>
      <c r="VKH301" s="579"/>
      <c r="VKI301" s="581"/>
      <c r="VKJ301" s="163"/>
      <c r="VKK301" s="163"/>
      <c r="VKL301" s="579"/>
      <c r="VKM301" s="581"/>
      <c r="VKN301" s="163"/>
      <c r="VKO301" s="163"/>
      <c r="VKP301" s="579"/>
      <c r="VKQ301" s="581"/>
      <c r="VKR301" s="163"/>
      <c r="VKS301" s="163"/>
      <c r="VKT301" s="579"/>
      <c r="VKU301" s="581"/>
      <c r="VKV301" s="163"/>
      <c r="VKW301" s="163"/>
      <c r="VKX301" s="579"/>
      <c r="VKY301" s="581"/>
      <c r="VKZ301" s="163"/>
      <c r="VLA301" s="163"/>
      <c r="VLB301" s="579"/>
      <c r="VLC301" s="581"/>
      <c r="VLD301" s="163"/>
      <c r="VLE301" s="163"/>
      <c r="VLF301" s="579"/>
      <c r="VLG301" s="581"/>
      <c r="VLH301" s="163"/>
      <c r="VLI301" s="163"/>
      <c r="VLJ301" s="579"/>
      <c r="VLK301" s="581"/>
      <c r="VLL301" s="163"/>
      <c r="VLM301" s="163"/>
      <c r="VLN301" s="579"/>
      <c r="VLO301" s="581"/>
      <c r="VLP301" s="163"/>
      <c r="VLQ301" s="163"/>
      <c r="VLR301" s="579"/>
      <c r="VLS301" s="581"/>
      <c r="VLT301" s="163"/>
      <c r="VLU301" s="163"/>
      <c r="VLV301" s="579"/>
      <c r="VLW301" s="581"/>
      <c r="VLX301" s="163"/>
      <c r="VLY301" s="163"/>
      <c r="VLZ301" s="579"/>
      <c r="VMA301" s="581"/>
      <c r="VMB301" s="163"/>
      <c r="VMC301" s="163"/>
      <c r="VMD301" s="579"/>
      <c r="VME301" s="581"/>
      <c r="VMF301" s="163"/>
      <c r="VMG301" s="163"/>
      <c r="VMH301" s="579"/>
      <c r="VMI301" s="581"/>
      <c r="VMJ301" s="163"/>
      <c r="VMK301" s="163"/>
      <c r="VML301" s="579"/>
      <c r="VMM301" s="581"/>
      <c r="VMN301" s="163"/>
      <c r="VMO301" s="163"/>
      <c r="VMP301" s="579"/>
      <c r="VMQ301" s="581"/>
      <c r="VMR301" s="163"/>
      <c r="VMS301" s="163"/>
      <c r="VMT301" s="579"/>
      <c r="VMU301" s="581"/>
      <c r="VMV301" s="163"/>
      <c r="VMW301" s="163"/>
      <c r="VMX301" s="579"/>
      <c r="VMY301" s="581"/>
      <c r="VMZ301" s="163"/>
      <c r="VNA301" s="163"/>
      <c r="VNB301" s="579"/>
      <c r="VNC301" s="581"/>
      <c r="VND301" s="163"/>
      <c r="VNE301" s="163"/>
      <c r="VNF301" s="579"/>
      <c r="VNG301" s="581"/>
      <c r="VNH301" s="163"/>
      <c r="VNI301" s="163"/>
      <c r="VNJ301" s="579"/>
      <c r="VNK301" s="581"/>
      <c r="VNL301" s="163"/>
      <c r="VNM301" s="163"/>
      <c r="VNN301" s="579"/>
      <c r="VNO301" s="581"/>
      <c r="VNP301" s="163"/>
      <c r="VNQ301" s="163"/>
      <c r="VNR301" s="579"/>
      <c r="VNS301" s="581"/>
      <c r="VNT301" s="163"/>
      <c r="VNU301" s="163"/>
      <c r="VNV301" s="579"/>
      <c r="VNW301" s="581"/>
      <c r="VNX301" s="163"/>
      <c r="VNY301" s="163"/>
      <c r="VNZ301" s="579"/>
      <c r="VOA301" s="581"/>
      <c r="VOB301" s="163"/>
      <c r="VOC301" s="163"/>
      <c r="VOD301" s="579"/>
      <c r="VOE301" s="581"/>
      <c r="VOF301" s="163"/>
      <c r="VOG301" s="163"/>
      <c r="VOH301" s="579"/>
      <c r="VOI301" s="581"/>
      <c r="VOJ301" s="163"/>
      <c r="VOK301" s="163"/>
      <c r="VOL301" s="579"/>
      <c r="VOM301" s="581"/>
      <c r="VON301" s="163"/>
      <c r="VOO301" s="163"/>
      <c r="VOP301" s="579"/>
      <c r="VOQ301" s="581"/>
      <c r="VOR301" s="163"/>
      <c r="VOS301" s="163"/>
      <c r="VOT301" s="579"/>
      <c r="VOU301" s="581"/>
      <c r="VOV301" s="163"/>
      <c r="VOW301" s="163"/>
      <c r="VOX301" s="579"/>
      <c r="VOY301" s="581"/>
      <c r="VOZ301" s="163"/>
      <c r="VPA301" s="163"/>
      <c r="VPB301" s="579"/>
      <c r="VPC301" s="581"/>
      <c r="VPD301" s="163"/>
      <c r="VPE301" s="163"/>
      <c r="VPF301" s="579"/>
      <c r="VPG301" s="581"/>
      <c r="VPH301" s="163"/>
      <c r="VPI301" s="163"/>
      <c r="VPJ301" s="579"/>
      <c r="VPK301" s="581"/>
      <c r="VPL301" s="163"/>
      <c r="VPM301" s="163"/>
      <c r="VPN301" s="579"/>
      <c r="VPO301" s="581"/>
      <c r="VPP301" s="163"/>
      <c r="VPQ301" s="163"/>
      <c r="VPR301" s="579"/>
      <c r="VPS301" s="581"/>
      <c r="VPT301" s="163"/>
      <c r="VPU301" s="163"/>
      <c r="VPV301" s="579"/>
      <c r="VPW301" s="581"/>
      <c r="VPX301" s="163"/>
      <c r="VPY301" s="163"/>
      <c r="VPZ301" s="579"/>
      <c r="VQA301" s="581"/>
      <c r="VQB301" s="163"/>
      <c r="VQC301" s="163"/>
      <c r="VQD301" s="579"/>
      <c r="VQE301" s="581"/>
      <c r="VQF301" s="163"/>
      <c r="VQG301" s="163"/>
      <c r="VQH301" s="579"/>
      <c r="VQI301" s="581"/>
      <c r="VQJ301" s="163"/>
      <c r="VQK301" s="163"/>
      <c r="VQL301" s="579"/>
      <c r="VQM301" s="581"/>
      <c r="VQN301" s="163"/>
      <c r="VQO301" s="163"/>
      <c r="VQP301" s="579"/>
      <c r="VQQ301" s="581"/>
      <c r="VQR301" s="163"/>
      <c r="VQS301" s="163"/>
      <c r="VQT301" s="579"/>
      <c r="VQU301" s="581"/>
      <c r="VQV301" s="163"/>
      <c r="VQW301" s="163"/>
      <c r="VQX301" s="579"/>
      <c r="VQY301" s="581"/>
      <c r="VQZ301" s="163"/>
      <c r="VRA301" s="163"/>
      <c r="VRB301" s="579"/>
      <c r="VRC301" s="581"/>
      <c r="VRD301" s="163"/>
      <c r="VRE301" s="163"/>
      <c r="VRF301" s="579"/>
      <c r="VRG301" s="581"/>
      <c r="VRH301" s="163"/>
      <c r="VRI301" s="163"/>
      <c r="VRJ301" s="579"/>
      <c r="VRK301" s="581"/>
      <c r="VRL301" s="163"/>
      <c r="VRM301" s="163"/>
      <c r="VRN301" s="579"/>
      <c r="VRO301" s="581"/>
      <c r="VRP301" s="163"/>
      <c r="VRQ301" s="163"/>
      <c r="VRR301" s="579"/>
      <c r="VRS301" s="581"/>
      <c r="VRT301" s="163"/>
      <c r="VRU301" s="163"/>
      <c r="VRV301" s="579"/>
      <c r="VRW301" s="581"/>
      <c r="VRX301" s="163"/>
      <c r="VRY301" s="163"/>
      <c r="VRZ301" s="579"/>
      <c r="VSA301" s="581"/>
      <c r="VSB301" s="163"/>
      <c r="VSC301" s="163"/>
      <c r="VSD301" s="579"/>
      <c r="VSE301" s="581"/>
      <c r="VSF301" s="163"/>
      <c r="VSG301" s="163"/>
      <c r="VSH301" s="579"/>
      <c r="VSI301" s="581"/>
      <c r="VSJ301" s="163"/>
      <c r="VSK301" s="163"/>
      <c r="VSL301" s="579"/>
      <c r="VSM301" s="581"/>
      <c r="VSN301" s="163"/>
      <c r="VSO301" s="163"/>
      <c r="VSP301" s="579"/>
      <c r="VSQ301" s="581"/>
      <c r="VSR301" s="163"/>
      <c r="VSS301" s="163"/>
      <c r="VST301" s="579"/>
      <c r="VSU301" s="581"/>
      <c r="VSV301" s="163"/>
      <c r="VSW301" s="163"/>
      <c r="VSX301" s="579"/>
      <c r="VSY301" s="581"/>
      <c r="VSZ301" s="163"/>
      <c r="VTA301" s="163"/>
      <c r="VTB301" s="579"/>
      <c r="VTC301" s="581"/>
      <c r="VTD301" s="163"/>
      <c r="VTE301" s="163"/>
      <c r="VTF301" s="579"/>
      <c r="VTG301" s="581"/>
      <c r="VTH301" s="163"/>
      <c r="VTI301" s="163"/>
      <c r="VTJ301" s="579"/>
      <c r="VTK301" s="581"/>
      <c r="VTL301" s="163"/>
      <c r="VTM301" s="163"/>
      <c r="VTN301" s="579"/>
      <c r="VTO301" s="581"/>
      <c r="VTP301" s="163"/>
      <c r="VTQ301" s="163"/>
      <c r="VTR301" s="579"/>
      <c r="VTS301" s="581"/>
      <c r="VTT301" s="163"/>
      <c r="VTU301" s="163"/>
      <c r="VTV301" s="579"/>
      <c r="VTW301" s="581"/>
      <c r="VTX301" s="163"/>
      <c r="VTY301" s="163"/>
      <c r="VTZ301" s="579"/>
      <c r="VUA301" s="581"/>
      <c r="VUB301" s="163"/>
      <c r="VUC301" s="163"/>
      <c r="VUD301" s="579"/>
      <c r="VUE301" s="581"/>
      <c r="VUF301" s="163"/>
      <c r="VUG301" s="163"/>
      <c r="VUH301" s="579"/>
      <c r="VUI301" s="581"/>
      <c r="VUJ301" s="163"/>
      <c r="VUK301" s="163"/>
      <c r="VUL301" s="579"/>
      <c r="VUM301" s="581"/>
      <c r="VUN301" s="163"/>
      <c r="VUO301" s="163"/>
      <c r="VUP301" s="579"/>
      <c r="VUQ301" s="581"/>
      <c r="VUR301" s="163"/>
      <c r="VUS301" s="163"/>
      <c r="VUT301" s="579"/>
      <c r="VUU301" s="581"/>
      <c r="VUV301" s="163"/>
      <c r="VUW301" s="163"/>
      <c r="VUX301" s="579"/>
      <c r="VUY301" s="581"/>
      <c r="VUZ301" s="163"/>
      <c r="VVA301" s="163"/>
      <c r="VVB301" s="579"/>
      <c r="VVC301" s="581"/>
      <c r="VVD301" s="163"/>
      <c r="VVE301" s="163"/>
      <c r="VVF301" s="579"/>
      <c r="VVG301" s="581"/>
      <c r="VVH301" s="163"/>
      <c r="VVI301" s="163"/>
      <c r="VVJ301" s="579"/>
      <c r="VVK301" s="581"/>
      <c r="VVL301" s="163"/>
      <c r="VVM301" s="163"/>
      <c r="VVN301" s="579"/>
      <c r="VVO301" s="581"/>
      <c r="VVP301" s="163"/>
      <c r="VVQ301" s="163"/>
      <c r="VVR301" s="579"/>
      <c r="VVS301" s="581"/>
      <c r="VVT301" s="163"/>
      <c r="VVU301" s="163"/>
      <c r="VVV301" s="579"/>
      <c r="VVW301" s="581"/>
      <c r="VVX301" s="163"/>
      <c r="VVY301" s="163"/>
      <c r="VVZ301" s="579"/>
      <c r="VWA301" s="581"/>
      <c r="VWB301" s="163"/>
      <c r="VWC301" s="163"/>
      <c r="VWD301" s="579"/>
      <c r="VWE301" s="581"/>
      <c r="VWF301" s="163"/>
      <c r="VWG301" s="163"/>
      <c r="VWH301" s="579"/>
      <c r="VWI301" s="581"/>
      <c r="VWJ301" s="163"/>
      <c r="VWK301" s="163"/>
      <c r="VWL301" s="579"/>
      <c r="VWM301" s="581"/>
      <c r="VWN301" s="163"/>
      <c r="VWO301" s="163"/>
      <c r="VWP301" s="579"/>
      <c r="VWQ301" s="581"/>
      <c r="VWR301" s="163"/>
      <c r="VWS301" s="163"/>
      <c r="VWT301" s="579"/>
      <c r="VWU301" s="581"/>
      <c r="VWV301" s="163"/>
      <c r="VWW301" s="163"/>
      <c r="VWX301" s="579"/>
      <c r="VWY301" s="581"/>
      <c r="VWZ301" s="163"/>
      <c r="VXA301" s="163"/>
      <c r="VXB301" s="579"/>
      <c r="VXC301" s="581"/>
      <c r="VXD301" s="163"/>
      <c r="VXE301" s="163"/>
      <c r="VXF301" s="579"/>
      <c r="VXG301" s="581"/>
      <c r="VXH301" s="163"/>
      <c r="VXI301" s="163"/>
      <c r="VXJ301" s="579"/>
      <c r="VXK301" s="581"/>
      <c r="VXL301" s="163"/>
      <c r="VXM301" s="163"/>
      <c r="VXN301" s="579"/>
      <c r="VXO301" s="581"/>
      <c r="VXP301" s="163"/>
      <c r="VXQ301" s="163"/>
      <c r="VXR301" s="579"/>
      <c r="VXS301" s="581"/>
      <c r="VXT301" s="163"/>
      <c r="VXU301" s="163"/>
      <c r="VXV301" s="579"/>
      <c r="VXW301" s="581"/>
      <c r="VXX301" s="163"/>
      <c r="VXY301" s="163"/>
      <c r="VXZ301" s="579"/>
      <c r="VYA301" s="581"/>
      <c r="VYB301" s="163"/>
      <c r="VYC301" s="163"/>
      <c r="VYD301" s="579"/>
      <c r="VYE301" s="581"/>
      <c r="VYF301" s="163"/>
      <c r="VYG301" s="163"/>
      <c r="VYH301" s="579"/>
      <c r="VYI301" s="581"/>
      <c r="VYJ301" s="163"/>
      <c r="VYK301" s="163"/>
      <c r="VYL301" s="579"/>
      <c r="VYM301" s="581"/>
      <c r="VYN301" s="163"/>
      <c r="VYO301" s="163"/>
      <c r="VYP301" s="579"/>
      <c r="VYQ301" s="581"/>
      <c r="VYR301" s="163"/>
      <c r="VYS301" s="163"/>
      <c r="VYT301" s="579"/>
      <c r="VYU301" s="581"/>
      <c r="VYV301" s="163"/>
      <c r="VYW301" s="163"/>
      <c r="VYX301" s="579"/>
      <c r="VYY301" s="581"/>
      <c r="VYZ301" s="163"/>
      <c r="VZA301" s="163"/>
      <c r="VZB301" s="579"/>
      <c r="VZC301" s="581"/>
      <c r="VZD301" s="163"/>
      <c r="VZE301" s="163"/>
      <c r="VZF301" s="579"/>
      <c r="VZG301" s="581"/>
      <c r="VZH301" s="163"/>
      <c r="VZI301" s="163"/>
      <c r="VZJ301" s="579"/>
      <c r="VZK301" s="581"/>
      <c r="VZL301" s="163"/>
      <c r="VZM301" s="163"/>
      <c r="VZN301" s="579"/>
      <c r="VZO301" s="581"/>
      <c r="VZP301" s="163"/>
      <c r="VZQ301" s="163"/>
      <c r="VZR301" s="579"/>
      <c r="VZS301" s="581"/>
      <c r="VZT301" s="163"/>
      <c r="VZU301" s="163"/>
      <c r="VZV301" s="579"/>
      <c r="VZW301" s="581"/>
      <c r="VZX301" s="163"/>
      <c r="VZY301" s="163"/>
      <c r="VZZ301" s="579"/>
      <c r="WAA301" s="581"/>
      <c r="WAB301" s="163"/>
      <c r="WAC301" s="163"/>
      <c r="WAD301" s="579"/>
      <c r="WAE301" s="581"/>
      <c r="WAF301" s="163"/>
      <c r="WAG301" s="163"/>
      <c r="WAH301" s="579"/>
      <c r="WAI301" s="581"/>
      <c r="WAJ301" s="163"/>
      <c r="WAK301" s="163"/>
      <c r="WAL301" s="579"/>
      <c r="WAM301" s="581"/>
      <c r="WAN301" s="163"/>
      <c r="WAO301" s="163"/>
      <c r="WAP301" s="579"/>
      <c r="WAQ301" s="581"/>
      <c r="WAR301" s="163"/>
      <c r="WAS301" s="163"/>
      <c r="WAT301" s="579"/>
      <c r="WAU301" s="581"/>
      <c r="WAV301" s="163"/>
      <c r="WAW301" s="163"/>
      <c r="WAX301" s="579"/>
      <c r="WAY301" s="581"/>
      <c r="WAZ301" s="163"/>
      <c r="WBA301" s="163"/>
      <c r="WBB301" s="579"/>
      <c r="WBC301" s="581"/>
      <c r="WBD301" s="163"/>
      <c r="WBE301" s="163"/>
      <c r="WBF301" s="579"/>
      <c r="WBG301" s="581"/>
      <c r="WBH301" s="163"/>
      <c r="WBI301" s="163"/>
      <c r="WBJ301" s="579"/>
      <c r="WBK301" s="581"/>
      <c r="WBL301" s="163"/>
      <c r="WBM301" s="163"/>
      <c r="WBN301" s="579"/>
      <c r="WBO301" s="581"/>
      <c r="WBP301" s="163"/>
      <c r="WBQ301" s="163"/>
      <c r="WBR301" s="579"/>
      <c r="WBS301" s="581"/>
      <c r="WBT301" s="163"/>
      <c r="WBU301" s="163"/>
      <c r="WBV301" s="579"/>
      <c r="WBW301" s="581"/>
      <c r="WBX301" s="163"/>
      <c r="WBY301" s="163"/>
      <c r="WBZ301" s="579"/>
      <c r="WCA301" s="581"/>
      <c r="WCB301" s="163"/>
      <c r="WCC301" s="163"/>
      <c r="WCD301" s="579"/>
      <c r="WCE301" s="581"/>
      <c r="WCF301" s="163"/>
      <c r="WCG301" s="163"/>
      <c r="WCH301" s="579"/>
      <c r="WCI301" s="581"/>
      <c r="WCJ301" s="163"/>
      <c r="WCK301" s="163"/>
      <c r="WCL301" s="579"/>
      <c r="WCM301" s="581"/>
      <c r="WCN301" s="163"/>
      <c r="WCO301" s="163"/>
      <c r="WCP301" s="579"/>
      <c r="WCQ301" s="581"/>
      <c r="WCR301" s="163"/>
      <c r="WCS301" s="163"/>
      <c r="WCT301" s="579"/>
      <c r="WCU301" s="581"/>
      <c r="WCV301" s="163"/>
      <c r="WCW301" s="163"/>
      <c r="WCX301" s="579"/>
      <c r="WCY301" s="581"/>
      <c r="WCZ301" s="163"/>
      <c r="WDA301" s="163"/>
      <c r="WDB301" s="579"/>
      <c r="WDC301" s="581"/>
      <c r="WDD301" s="163"/>
      <c r="WDE301" s="163"/>
      <c r="WDF301" s="579"/>
      <c r="WDG301" s="581"/>
      <c r="WDH301" s="163"/>
      <c r="WDI301" s="163"/>
      <c r="WDJ301" s="579"/>
      <c r="WDK301" s="581"/>
      <c r="WDL301" s="163"/>
      <c r="WDM301" s="163"/>
      <c r="WDN301" s="579"/>
      <c r="WDO301" s="581"/>
      <c r="WDP301" s="163"/>
      <c r="WDQ301" s="163"/>
      <c r="WDR301" s="579"/>
      <c r="WDS301" s="581"/>
      <c r="WDT301" s="163"/>
      <c r="WDU301" s="163"/>
      <c r="WDV301" s="579"/>
      <c r="WDW301" s="581"/>
      <c r="WDX301" s="163"/>
      <c r="WDY301" s="163"/>
      <c r="WDZ301" s="579"/>
      <c r="WEA301" s="581"/>
      <c r="WEB301" s="163"/>
      <c r="WEC301" s="163"/>
      <c r="WED301" s="579"/>
      <c r="WEE301" s="581"/>
      <c r="WEF301" s="163"/>
      <c r="WEG301" s="163"/>
      <c r="WEH301" s="579"/>
      <c r="WEI301" s="581"/>
      <c r="WEJ301" s="163"/>
      <c r="WEK301" s="163"/>
      <c r="WEL301" s="579"/>
      <c r="WEM301" s="581"/>
      <c r="WEN301" s="163"/>
      <c r="WEO301" s="163"/>
      <c r="WEP301" s="579"/>
      <c r="WEQ301" s="581"/>
      <c r="WER301" s="163"/>
      <c r="WES301" s="163"/>
      <c r="WET301" s="579"/>
      <c r="WEU301" s="581"/>
      <c r="WEV301" s="163"/>
      <c r="WEW301" s="163"/>
      <c r="WEX301" s="579"/>
      <c r="WEY301" s="581"/>
      <c r="WEZ301" s="163"/>
      <c r="WFA301" s="163"/>
      <c r="WFB301" s="579"/>
      <c r="WFC301" s="581"/>
      <c r="WFD301" s="163"/>
      <c r="WFE301" s="163"/>
      <c r="WFF301" s="579"/>
      <c r="WFG301" s="581"/>
      <c r="WFH301" s="163"/>
      <c r="WFI301" s="163"/>
      <c r="WFJ301" s="579"/>
      <c r="WFK301" s="581"/>
      <c r="WFL301" s="163"/>
      <c r="WFM301" s="163"/>
      <c r="WFN301" s="579"/>
      <c r="WFO301" s="581"/>
      <c r="WFP301" s="163"/>
      <c r="WFQ301" s="163"/>
      <c r="WFR301" s="579"/>
      <c r="WFS301" s="581"/>
      <c r="WFT301" s="163"/>
      <c r="WFU301" s="163"/>
      <c r="WFV301" s="579"/>
      <c r="WFW301" s="581"/>
      <c r="WFX301" s="163"/>
      <c r="WFY301" s="163"/>
      <c r="WFZ301" s="579"/>
      <c r="WGA301" s="581"/>
      <c r="WGB301" s="163"/>
      <c r="WGC301" s="163"/>
      <c r="WGD301" s="579"/>
      <c r="WGE301" s="581"/>
      <c r="WGF301" s="163"/>
      <c r="WGG301" s="163"/>
      <c r="WGH301" s="579"/>
      <c r="WGI301" s="581"/>
      <c r="WGJ301" s="163"/>
      <c r="WGK301" s="163"/>
      <c r="WGL301" s="579"/>
      <c r="WGM301" s="581"/>
      <c r="WGN301" s="163"/>
      <c r="WGO301" s="163"/>
      <c r="WGP301" s="579"/>
      <c r="WGQ301" s="581"/>
      <c r="WGR301" s="163"/>
      <c r="WGS301" s="163"/>
      <c r="WGT301" s="579"/>
      <c r="WGU301" s="581"/>
      <c r="WGV301" s="163"/>
      <c r="WGW301" s="163"/>
      <c r="WGX301" s="579"/>
      <c r="WGY301" s="581"/>
      <c r="WGZ301" s="163"/>
      <c r="WHA301" s="163"/>
      <c r="WHB301" s="579"/>
      <c r="WHC301" s="581"/>
      <c r="WHD301" s="163"/>
      <c r="WHE301" s="163"/>
      <c r="WHF301" s="579"/>
      <c r="WHG301" s="581"/>
      <c r="WHH301" s="163"/>
      <c r="WHI301" s="163"/>
      <c r="WHJ301" s="579"/>
      <c r="WHK301" s="581"/>
      <c r="WHL301" s="163"/>
      <c r="WHM301" s="163"/>
      <c r="WHN301" s="579"/>
      <c r="WHO301" s="581"/>
      <c r="WHP301" s="163"/>
      <c r="WHQ301" s="163"/>
      <c r="WHR301" s="579"/>
      <c r="WHS301" s="581"/>
      <c r="WHT301" s="163"/>
      <c r="WHU301" s="163"/>
      <c r="WHV301" s="579"/>
      <c r="WHW301" s="581"/>
      <c r="WHX301" s="163"/>
      <c r="WHY301" s="163"/>
      <c r="WHZ301" s="579"/>
      <c r="WIA301" s="581"/>
      <c r="WIB301" s="163"/>
      <c r="WIC301" s="163"/>
      <c r="WID301" s="579"/>
      <c r="WIE301" s="581"/>
      <c r="WIF301" s="163"/>
      <c r="WIG301" s="163"/>
      <c r="WIH301" s="579"/>
      <c r="WII301" s="581"/>
      <c r="WIJ301" s="163"/>
      <c r="WIK301" s="163"/>
      <c r="WIL301" s="579"/>
      <c r="WIM301" s="581"/>
      <c r="WIN301" s="163"/>
      <c r="WIO301" s="163"/>
      <c r="WIP301" s="579"/>
      <c r="WIQ301" s="581"/>
      <c r="WIR301" s="163"/>
      <c r="WIS301" s="163"/>
      <c r="WIT301" s="579"/>
      <c r="WIU301" s="581"/>
      <c r="WIV301" s="163"/>
      <c r="WIW301" s="163"/>
      <c r="WIX301" s="579"/>
      <c r="WIY301" s="581"/>
      <c r="WIZ301" s="163"/>
      <c r="WJA301" s="163"/>
      <c r="WJB301" s="579"/>
      <c r="WJC301" s="581"/>
      <c r="WJD301" s="163"/>
      <c r="WJE301" s="163"/>
      <c r="WJF301" s="579"/>
      <c r="WJG301" s="581"/>
      <c r="WJH301" s="163"/>
      <c r="WJI301" s="163"/>
      <c r="WJJ301" s="579"/>
      <c r="WJK301" s="581"/>
      <c r="WJL301" s="163"/>
      <c r="WJM301" s="163"/>
      <c r="WJN301" s="579"/>
      <c r="WJO301" s="581"/>
      <c r="WJP301" s="163"/>
      <c r="WJQ301" s="163"/>
      <c r="WJR301" s="579"/>
      <c r="WJS301" s="581"/>
      <c r="WJT301" s="163"/>
      <c r="WJU301" s="163"/>
      <c r="WJV301" s="579"/>
      <c r="WJW301" s="581"/>
      <c r="WJX301" s="163"/>
      <c r="WJY301" s="163"/>
      <c r="WJZ301" s="579"/>
      <c r="WKA301" s="581"/>
      <c r="WKB301" s="163"/>
      <c r="WKC301" s="163"/>
      <c r="WKD301" s="579"/>
      <c r="WKE301" s="581"/>
      <c r="WKF301" s="163"/>
      <c r="WKG301" s="163"/>
      <c r="WKH301" s="579"/>
      <c r="WKI301" s="581"/>
      <c r="WKJ301" s="163"/>
      <c r="WKK301" s="163"/>
      <c r="WKL301" s="579"/>
      <c r="WKM301" s="581"/>
      <c r="WKN301" s="163"/>
      <c r="WKO301" s="163"/>
      <c r="WKP301" s="579"/>
      <c r="WKQ301" s="581"/>
      <c r="WKR301" s="163"/>
      <c r="WKS301" s="163"/>
      <c r="WKT301" s="579"/>
      <c r="WKU301" s="581"/>
      <c r="WKV301" s="163"/>
      <c r="WKW301" s="163"/>
      <c r="WKX301" s="579"/>
      <c r="WKY301" s="581"/>
      <c r="WKZ301" s="163"/>
      <c r="WLA301" s="163"/>
      <c r="WLB301" s="579"/>
      <c r="WLC301" s="581"/>
      <c r="WLD301" s="163"/>
      <c r="WLE301" s="163"/>
      <c r="WLF301" s="579"/>
      <c r="WLG301" s="581"/>
      <c r="WLH301" s="163"/>
      <c r="WLI301" s="163"/>
      <c r="WLJ301" s="579"/>
      <c r="WLK301" s="581"/>
      <c r="WLL301" s="163"/>
      <c r="WLM301" s="163"/>
      <c r="WLN301" s="579"/>
      <c r="WLO301" s="581"/>
      <c r="WLP301" s="163"/>
      <c r="WLQ301" s="163"/>
      <c r="WLR301" s="579"/>
      <c r="WLS301" s="581"/>
      <c r="WLT301" s="163"/>
      <c r="WLU301" s="163"/>
      <c r="WLV301" s="579"/>
      <c r="WLW301" s="581"/>
      <c r="WLX301" s="163"/>
      <c r="WLY301" s="163"/>
      <c r="WLZ301" s="579"/>
      <c r="WMA301" s="581"/>
      <c r="WMB301" s="163"/>
      <c r="WMC301" s="163"/>
      <c r="WMD301" s="579"/>
      <c r="WME301" s="581"/>
      <c r="WMF301" s="163"/>
      <c r="WMG301" s="163"/>
      <c r="WMH301" s="579"/>
      <c r="WMI301" s="581"/>
      <c r="WMJ301" s="163"/>
      <c r="WMK301" s="163"/>
      <c r="WML301" s="579"/>
      <c r="WMM301" s="581"/>
      <c r="WMN301" s="163"/>
      <c r="WMO301" s="163"/>
      <c r="WMP301" s="579"/>
      <c r="WMQ301" s="581"/>
      <c r="WMR301" s="163"/>
      <c r="WMS301" s="163"/>
      <c r="WMT301" s="579"/>
      <c r="WMU301" s="581"/>
      <c r="WMV301" s="163"/>
      <c r="WMW301" s="163"/>
      <c r="WMX301" s="579"/>
      <c r="WMY301" s="581"/>
      <c r="WMZ301" s="163"/>
      <c r="WNA301" s="163"/>
      <c r="WNB301" s="579"/>
      <c r="WNC301" s="581"/>
      <c r="WND301" s="163"/>
      <c r="WNE301" s="163"/>
      <c r="WNF301" s="579"/>
      <c r="WNG301" s="581"/>
      <c r="WNH301" s="163"/>
      <c r="WNI301" s="163"/>
      <c r="WNJ301" s="579"/>
      <c r="WNK301" s="581"/>
      <c r="WNL301" s="163"/>
      <c r="WNM301" s="163"/>
      <c r="WNN301" s="579"/>
      <c r="WNO301" s="581"/>
      <c r="WNP301" s="163"/>
      <c r="WNQ301" s="163"/>
      <c r="WNR301" s="579"/>
      <c r="WNS301" s="581"/>
      <c r="WNT301" s="163"/>
      <c r="WNU301" s="163"/>
      <c r="WNV301" s="579"/>
      <c r="WNW301" s="581"/>
      <c r="WNX301" s="163"/>
      <c r="WNY301" s="163"/>
      <c r="WNZ301" s="579"/>
      <c r="WOA301" s="581"/>
      <c r="WOB301" s="163"/>
      <c r="WOC301" s="163"/>
      <c r="WOD301" s="579"/>
      <c r="WOE301" s="581"/>
      <c r="WOF301" s="163"/>
      <c r="WOG301" s="163"/>
      <c r="WOH301" s="579"/>
      <c r="WOI301" s="581"/>
      <c r="WOJ301" s="163"/>
      <c r="WOK301" s="163"/>
      <c r="WOL301" s="579"/>
      <c r="WOM301" s="581"/>
      <c r="WON301" s="163"/>
      <c r="WOO301" s="163"/>
      <c r="WOP301" s="579"/>
      <c r="WOQ301" s="581"/>
      <c r="WOR301" s="163"/>
      <c r="WOS301" s="163"/>
      <c r="WOT301" s="579"/>
      <c r="WOU301" s="581"/>
      <c r="WOV301" s="163"/>
      <c r="WOW301" s="163"/>
      <c r="WOX301" s="579"/>
      <c r="WOY301" s="581"/>
      <c r="WOZ301" s="163"/>
      <c r="WPA301" s="163"/>
      <c r="WPB301" s="579"/>
      <c r="WPC301" s="581"/>
      <c r="WPD301" s="163"/>
      <c r="WPE301" s="163"/>
      <c r="WPF301" s="579"/>
      <c r="WPG301" s="581"/>
      <c r="WPH301" s="163"/>
      <c r="WPI301" s="163"/>
      <c r="WPJ301" s="579"/>
      <c r="WPK301" s="581"/>
      <c r="WPL301" s="163"/>
      <c r="WPM301" s="163"/>
      <c r="WPN301" s="579"/>
      <c r="WPO301" s="581"/>
      <c r="WPP301" s="163"/>
      <c r="WPQ301" s="163"/>
      <c r="WPR301" s="579"/>
      <c r="WPS301" s="581"/>
      <c r="WPT301" s="163"/>
      <c r="WPU301" s="163"/>
      <c r="WPV301" s="579"/>
      <c r="WPW301" s="581"/>
      <c r="WPX301" s="163"/>
      <c r="WPY301" s="163"/>
      <c r="WPZ301" s="579"/>
      <c r="WQA301" s="581"/>
      <c r="WQB301" s="163"/>
      <c r="WQC301" s="163"/>
      <c r="WQD301" s="579"/>
      <c r="WQE301" s="581"/>
      <c r="WQF301" s="163"/>
      <c r="WQG301" s="163"/>
      <c r="WQH301" s="579"/>
      <c r="WQI301" s="581"/>
      <c r="WQJ301" s="163"/>
      <c r="WQK301" s="163"/>
      <c r="WQL301" s="579"/>
      <c r="WQM301" s="581"/>
      <c r="WQN301" s="163"/>
      <c r="WQO301" s="163"/>
      <c r="WQP301" s="579"/>
      <c r="WQQ301" s="581"/>
      <c r="WQR301" s="163"/>
      <c r="WQS301" s="163"/>
      <c r="WQT301" s="579"/>
      <c r="WQU301" s="581"/>
      <c r="WQV301" s="163"/>
      <c r="WQW301" s="163"/>
      <c r="WQX301" s="579"/>
      <c r="WQY301" s="581"/>
      <c r="WQZ301" s="163"/>
      <c r="WRA301" s="163"/>
      <c r="WRB301" s="579"/>
      <c r="WRC301" s="581"/>
      <c r="WRD301" s="163"/>
      <c r="WRE301" s="163"/>
      <c r="WRF301" s="579"/>
      <c r="WRG301" s="581"/>
      <c r="WRH301" s="163"/>
      <c r="WRI301" s="163"/>
      <c r="WRJ301" s="579"/>
      <c r="WRK301" s="581"/>
      <c r="WRL301" s="163"/>
      <c r="WRM301" s="163"/>
      <c r="WRN301" s="579"/>
      <c r="WRO301" s="581"/>
      <c r="WRP301" s="163"/>
      <c r="WRQ301" s="163"/>
      <c r="WRR301" s="579"/>
      <c r="WRS301" s="581"/>
      <c r="WRT301" s="163"/>
      <c r="WRU301" s="163"/>
      <c r="WRV301" s="579"/>
      <c r="WRW301" s="581"/>
      <c r="WRX301" s="163"/>
      <c r="WRY301" s="163"/>
      <c r="WRZ301" s="579"/>
      <c r="WSA301" s="581"/>
      <c r="WSB301" s="163"/>
      <c r="WSC301" s="163"/>
      <c r="WSD301" s="579"/>
      <c r="WSE301" s="581"/>
      <c r="WSF301" s="163"/>
      <c r="WSG301" s="163"/>
      <c r="WSH301" s="579"/>
      <c r="WSI301" s="581"/>
      <c r="WSJ301" s="163"/>
      <c r="WSK301" s="163"/>
      <c r="WSL301" s="579"/>
      <c r="WSM301" s="581"/>
      <c r="WSN301" s="163"/>
      <c r="WSO301" s="163"/>
      <c r="WSP301" s="579"/>
      <c r="WSQ301" s="581"/>
      <c r="WSR301" s="163"/>
      <c r="WSS301" s="163"/>
      <c r="WST301" s="579"/>
      <c r="WSU301" s="581"/>
      <c r="WSV301" s="163"/>
      <c r="WSW301" s="163"/>
      <c r="WSX301" s="579"/>
      <c r="WSY301" s="581"/>
      <c r="WSZ301" s="163"/>
      <c r="WTA301" s="163"/>
      <c r="WTB301" s="579"/>
      <c r="WTC301" s="581"/>
      <c r="WTD301" s="163"/>
      <c r="WTE301" s="163"/>
      <c r="WTF301" s="579"/>
      <c r="WTG301" s="581"/>
      <c r="WTH301" s="163"/>
      <c r="WTI301" s="163"/>
      <c r="WTJ301" s="579"/>
      <c r="WTK301" s="581"/>
      <c r="WTL301" s="163"/>
      <c r="WTM301" s="163"/>
      <c r="WTN301" s="579"/>
      <c r="WTO301" s="581"/>
      <c r="WTP301" s="163"/>
      <c r="WTQ301" s="163"/>
      <c r="WTR301" s="579"/>
      <c r="WTS301" s="581"/>
      <c r="WTT301" s="163"/>
      <c r="WTU301" s="163"/>
      <c r="WTV301" s="579"/>
      <c r="WTW301" s="581"/>
      <c r="WTX301" s="163"/>
      <c r="WTY301" s="163"/>
      <c r="WTZ301" s="579"/>
      <c r="WUA301" s="581"/>
      <c r="WUB301" s="163"/>
      <c r="WUC301" s="163"/>
      <c r="WUD301" s="579"/>
      <c r="WUE301" s="581"/>
      <c r="WUF301" s="163"/>
      <c r="WUG301" s="163"/>
      <c r="WUH301" s="579"/>
      <c r="WUI301" s="581"/>
      <c r="WUJ301" s="163"/>
      <c r="WUK301" s="163"/>
      <c r="WUL301" s="579"/>
      <c r="WUM301" s="581"/>
      <c r="WUN301" s="163"/>
      <c r="WUO301" s="163"/>
      <c r="WUP301" s="579"/>
      <c r="WUQ301" s="581"/>
      <c r="WUR301" s="163"/>
      <c r="WUS301" s="163"/>
      <c r="WUT301" s="579"/>
      <c r="WUU301" s="581"/>
      <c r="WUV301" s="163"/>
      <c r="WUW301" s="163"/>
      <c r="WUX301" s="579"/>
      <c r="WUY301" s="581"/>
      <c r="WUZ301" s="163"/>
      <c r="WVA301" s="163"/>
      <c r="WVB301" s="579"/>
      <c r="WVC301" s="581"/>
      <c r="WVD301" s="163"/>
      <c r="WVE301" s="163"/>
      <c r="WVF301" s="579"/>
      <c r="WVG301" s="581"/>
      <c r="WVH301" s="163"/>
      <c r="WVI301" s="163"/>
      <c r="WVJ301" s="579"/>
      <c r="WVK301" s="581"/>
      <c r="WVL301" s="163"/>
      <c r="WVM301" s="163"/>
      <c r="WVN301" s="579"/>
      <c r="WVO301" s="581"/>
      <c r="WVP301" s="163"/>
      <c r="WVQ301" s="163"/>
      <c r="WVR301" s="579"/>
      <c r="WVS301" s="581"/>
      <c r="WVT301" s="163"/>
      <c r="WVU301" s="163"/>
      <c r="WVV301" s="579"/>
      <c r="WVW301" s="581"/>
      <c r="WVX301" s="163"/>
      <c r="WVY301" s="163"/>
      <c r="WVZ301" s="579"/>
      <c r="WWA301" s="581"/>
      <c r="WWB301" s="163"/>
      <c r="WWC301" s="163"/>
      <c r="WWD301" s="579"/>
      <c r="WWE301" s="581"/>
      <c r="WWF301" s="163"/>
      <c r="WWG301" s="163"/>
      <c r="WWH301" s="579"/>
      <c r="WWI301" s="581"/>
      <c r="WWJ301" s="163"/>
      <c r="WWK301" s="163"/>
      <c r="WWL301" s="579"/>
      <c r="WWM301" s="581"/>
      <c r="WWN301" s="163"/>
      <c r="WWO301" s="163"/>
      <c r="WWP301" s="579"/>
      <c r="WWQ301" s="581"/>
      <c r="WWR301" s="163"/>
      <c r="WWS301" s="163"/>
      <c r="WWT301" s="579"/>
      <c r="WWU301" s="581"/>
      <c r="WWV301" s="163"/>
      <c r="WWW301" s="163"/>
      <c r="WWX301" s="579"/>
      <c r="WWY301" s="581"/>
      <c r="WWZ301" s="163"/>
      <c r="WXA301" s="163"/>
      <c r="WXB301" s="579"/>
      <c r="WXC301" s="581"/>
      <c r="WXD301" s="163"/>
      <c r="WXE301" s="163"/>
      <c r="WXF301" s="579"/>
      <c r="WXG301" s="581"/>
      <c r="WXH301" s="163"/>
      <c r="WXI301" s="163"/>
      <c r="WXJ301" s="579"/>
      <c r="WXK301" s="581"/>
      <c r="WXL301" s="163"/>
      <c r="WXM301" s="163"/>
      <c r="WXN301" s="579"/>
      <c r="WXO301" s="581"/>
      <c r="WXP301" s="163"/>
      <c r="WXQ301" s="163"/>
      <c r="WXR301" s="579"/>
      <c r="WXS301" s="581"/>
      <c r="WXT301" s="163"/>
      <c r="WXU301" s="163"/>
      <c r="WXV301" s="579"/>
      <c r="WXW301" s="581"/>
      <c r="WXX301" s="163"/>
      <c r="WXY301" s="163"/>
      <c r="WXZ301" s="579"/>
      <c r="WYA301" s="581"/>
      <c r="WYB301" s="163"/>
      <c r="WYC301" s="163"/>
      <c r="WYD301" s="579"/>
      <c r="WYE301" s="581"/>
      <c r="WYF301" s="163"/>
      <c r="WYG301" s="163"/>
      <c r="WYH301" s="579"/>
      <c r="WYI301" s="581"/>
      <c r="WYJ301" s="163"/>
      <c r="WYK301" s="163"/>
      <c r="WYL301" s="579"/>
      <c r="WYM301" s="581"/>
      <c r="WYN301" s="163"/>
      <c r="WYO301" s="163"/>
      <c r="WYP301" s="579"/>
      <c r="WYQ301" s="581"/>
      <c r="WYR301" s="163"/>
      <c r="WYS301" s="163"/>
      <c r="WYT301" s="579"/>
      <c r="WYU301" s="581"/>
      <c r="WYV301" s="163"/>
      <c r="WYW301" s="163"/>
      <c r="WYX301" s="579"/>
      <c r="WYY301" s="581"/>
      <c r="WYZ301" s="163"/>
      <c r="WZA301" s="163"/>
      <c r="WZB301" s="579"/>
      <c r="WZC301" s="581"/>
      <c r="WZD301" s="163"/>
      <c r="WZE301" s="163"/>
      <c r="WZF301" s="579"/>
      <c r="WZG301" s="581"/>
      <c r="WZH301" s="163"/>
      <c r="WZI301" s="163"/>
      <c r="WZJ301" s="579"/>
      <c r="WZK301" s="581"/>
      <c r="WZL301" s="163"/>
      <c r="WZM301" s="163"/>
      <c r="WZN301" s="579"/>
      <c r="WZO301" s="581"/>
      <c r="WZP301" s="163"/>
      <c r="WZQ301" s="163"/>
      <c r="WZR301" s="579"/>
      <c r="WZS301" s="581"/>
      <c r="WZT301" s="163"/>
      <c r="WZU301" s="163"/>
      <c r="WZV301" s="579"/>
      <c r="WZW301" s="581"/>
      <c r="WZX301" s="163"/>
      <c r="WZY301" s="163"/>
      <c r="WZZ301" s="579"/>
      <c r="XAA301" s="581"/>
      <c r="XAB301" s="163"/>
      <c r="XAC301" s="163"/>
      <c r="XAD301" s="579"/>
      <c r="XAE301" s="581"/>
      <c r="XAF301" s="163"/>
      <c r="XAG301" s="163"/>
      <c r="XAH301" s="579"/>
      <c r="XAI301" s="581"/>
      <c r="XAJ301" s="163"/>
      <c r="XAK301" s="163"/>
      <c r="XAL301" s="579"/>
      <c r="XAM301" s="581"/>
      <c r="XAN301" s="163"/>
      <c r="XAO301" s="163"/>
      <c r="XAP301" s="579"/>
      <c r="XAQ301" s="581"/>
      <c r="XAR301" s="163"/>
      <c r="XAS301" s="163"/>
      <c r="XAT301" s="579"/>
      <c r="XAU301" s="581"/>
      <c r="XAV301" s="163"/>
      <c r="XAW301" s="163"/>
      <c r="XAX301" s="579"/>
      <c r="XAY301" s="581"/>
      <c r="XAZ301" s="163"/>
      <c r="XBA301" s="163"/>
      <c r="XBB301" s="579"/>
      <c r="XBC301" s="581"/>
      <c r="XBD301" s="163"/>
      <c r="XBE301" s="163"/>
      <c r="XBF301" s="579"/>
      <c r="XBG301" s="581"/>
      <c r="XBH301" s="163"/>
      <c r="XBI301" s="163"/>
      <c r="XBJ301" s="579"/>
      <c r="XBK301" s="581"/>
      <c r="XBL301" s="163"/>
      <c r="XBM301" s="163"/>
      <c r="XBN301" s="579"/>
      <c r="XBO301" s="581"/>
      <c r="XBP301" s="163"/>
      <c r="XBQ301" s="163"/>
      <c r="XBR301" s="579"/>
      <c r="XBS301" s="581"/>
      <c r="XBT301" s="163"/>
      <c r="XBU301" s="163"/>
      <c r="XBV301" s="579"/>
      <c r="XBW301" s="581"/>
      <c r="XBX301" s="163"/>
      <c r="XBY301" s="163"/>
      <c r="XBZ301" s="579"/>
      <c r="XCA301" s="581"/>
      <c r="XCB301" s="163"/>
      <c r="XCC301" s="163"/>
      <c r="XCD301" s="579"/>
      <c r="XCE301" s="581"/>
      <c r="XCF301" s="163"/>
      <c r="XCG301" s="163"/>
      <c r="XCH301" s="579"/>
      <c r="XCI301" s="581"/>
      <c r="XCJ301" s="163"/>
      <c r="XCK301" s="163"/>
      <c r="XCL301" s="579"/>
      <c r="XCM301" s="581"/>
      <c r="XCN301" s="163"/>
      <c r="XCO301" s="163"/>
      <c r="XCP301" s="579"/>
      <c r="XCQ301" s="581"/>
      <c r="XCR301" s="163"/>
      <c r="XCS301" s="163"/>
      <c r="XCT301" s="579"/>
      <c r="XCU301" s="581"/>
      <c r="XCV301" s="163"/>
      <c r="XCW301" s="163"/>
      <c r="XCX301" s="579"/>
      <c r="XCY301" s="581"/>
      <c r="XCZ301" s="163"/>
      <c r="XDA301" s="163"/>
      <c r="XDB301" s="579"/>
      <c r="XDC301" s="581"/>
      <c r="XDD301" s="163"/>
      <c r="XDE301" s="163"/>
      <c r="XDF301" s="579"/>
      <c r="XDG301" s="581"/>
      <c r="XDH301" s="163"/>
      <c r="XDI301" s="163"/>
      <c r="XDJ301" s="579"/>
      <c r="XDK301" s="581"/>
      <c r="XDL301" s="163"/>
      <c r="XDM301" s="163"/>
      <c r="XDN301" s="579"/>
      <c r="XDO301" s="581"/>
      <c r="XDP301" s="163"/>
      <c r="XDQ301" s="163"/>
      <c r="XDR301" s="579"/>
      <c r="XDS301" s="581"/>
      <c r="XDT301" s="163"/>
      <c r="XDU301" s="163"/>
      <c r="XDV301" s="579"/>
      <c r="XDW301" s="581"/>
      <c r="XDX301" s="163"/>
      <c r="XDY301" s="163"/>
      <c r="XDZ301" s="579"/>
      <c r="XEA301" s="581"/>
      <c r="XEB301" s="163"/>
      <c r="XEC301" s="163"/>
      <c r="XED301" s="579"/>
      <c r="XEE301" s="581"/>
      <c r="XEF301" s="163"/>
      <c r="XEG301" s="163"/>
      <c r="XEH301" s="579"/>
      <c r="XEI301" s="581"/>
      <c r="XEJ301" s="163"/>
      <c r="XEK301" s="163"/>
      <c r="XEL301" s="579"/>
      <c r="XEM301" s="581"/>
      <c r="XEN301" s="163"/>
      <c r="XEO301" s="163"/>
      <c r="XEP301" s="579"/>
      <c r="XEQ301" s="581"/>
      <c r="XER301" s="163"/>
      <c r="XES301" s="163"/>
      <c r="XET301" s="579"/>
      <c r="XEU301" s="581"/>
      <c r="XEV301" s="163"/>
      <c r="XEW301" s="163"/>
      <c r="XEX301" s="579"/>
      <c r="XEY301" s="581"/>
      <c r="XEZ301" s="163"/>
      <c r="XFA301" s="163"/>
      <c r="XFB301" s="579"/>
      <c r="XFC301" s="581"/>
    </row>
    <row r="302" spans="1:16383" s="129" customFormat="1" hidden="1">
      <c r="A302" s="582"/>
      <c r="B302" s="583"/>
      <c r="C302" s="320" t="s">
        <v>45</v>
      </c>
      <c r="D302" s="320" t="s">
        <v>204</v>
      </c>
      <c r="E302" s="138">
        <f>F302+G302</f>
        <v>3.14</v>
      </c>
      <c r="F302" s="247"/>
      <c r="G302" s="139">
        <f t="shared" si="14"/>
        <v>3.14</v>
      </c>
      <c r="H302" s="150">
        <v>0.6</v>
      </c>
      <c r="I302" s="155"/>
      <c r="J302" s="154"/>
      <c r="K302" s="150">
        <v>2.54</v>
      </c>
      <c r="L302" s="157"/>
      <c r="M302" s="150"/>
      <c r="N302" s="155"/>
      <c r="O302" s="150"/>
      <c r="P302" s="150"/>
      <c r="Q302" s="162"/>
      <c r="R302" s="162"/>
      <c r="S302" s="164"/>
      <c r="T302" s="158" t="s">
        <v>191</v>
      </c>
      <c r="U302" s="163"/>
      <c r="V302" s="160"/>
      <c r="W302" s="161"/>
      <c r="X302" s="163"/>
      <c r="Y302" s="163"/>
      <c r="Z302" s="160"/>
      <c r="AA302" s="161"/>
      <c r="AB302" s="163"/>
      <c r="AC302" s="163"/>
      <c r="AD302" s="160"/>
      <c r="AE302" s="161"/>
      <c r="AF302" s="163"/>
      <c r="AG302" s="163"/>
      <c r="AH302" s="160"/>
      <c r="AI302" s="161"/>
      <c r="AJ302" s="163"/>
      <c r="AK302" s="163"/>
      <c r="AL302" s="160"/>
      <c r="AM302" s="161"/>
      <c r="AN302" s="163"/>
      <c r="AO302" s="163"/>
      <c r="AP302" s="160"/>
      <c r="AQ302" s="161"/>
      <c r="AR302" s="163"/>
      <c r="AS302" s="163"/>
      <c r="AT302" s="160"/>
      <c r="AU302" s="161"/>
      <c r="AV302" s="163"/>
      <c r="AW302" s="163"/>
      <c r="AX302" s="160"/>
      <c r="AY302" s="161"/>
      <c r="AZ302" s="163"/>
      <c r="BA302" s="163"/>
      <c r="BB302" s="160"/>
      <c r="BC302" s="161"/>
      <c r="BD302" s="163"/>
      <c r="BE302" s="163"/>
      <c r="BF302" s="160"/>
      <c r="BG302" s="161"/>
      <c r="BH302" s="163"/>
      <c r="BI302" s="163"/>
      <c r="BJ302" s="160"/>
      <c r="BK302" s="161"/>
      <c r="BL302" s="163"/>
      <c r="BM302" s="163"/>
      <c r="BN302" s="160"/>
      <c r="BO302" s="161"/>
      <c r="BP302" s="163"/>
      <c r="BQ302" s="163"/>
      <c r="BR302" s="160"/>
      <c r="BS302" s="161"/>
      <c r="BT302" s="163"/>
      <c r="BU302" s="163"/>
      <c r="BV302" s="160"/>
      <c r="BW302" s="161"/>
      <c r="BX302" s="163"/>
      <c r="BY302" s="163"/>
      <c r="BZ302" s="160"/>
      <c r="CA302" s="161"/>
      <c r="CB302" s="163"/>
      <c r="CC302" s="163"/>
      <c r="CD302" s="160"/>
      <c r="CE302" s="161"/>
      <c r="CF302" s="163"/>
      <c r="CG302" s="163"/>
      <c r="CH302" s="160"/>
      <c r="CI302" s="161"/>
      <c r="CJ302" s="163"/>
      <c r="CK302" s="163"/>
      <c r="CL302" s="160"/>
      <c r="CM302" s="161"/>
      <c r="CN302" s="163"/>
      <c r="CO302" s="163"/>
      <c r="CP302" s="160"/>
      <c r="CQ302" s="161"/>
      <c r="CR302" s="163"/>
      <c r="CS302" s="163"/>
      <c r="CT302" s="160"/>
      <c r="CU302" s="161"/>
      <c r="CV302" s="163"/>
      <c r="CW302" s="163"/>
      <c r="CX302" s="160"/>
      <c r="CY302" s="161"/>
      <c r="CZ302" s="163"/>
      <c r="DA302" s="163"/>
      <c r="DB302" s="160"/>
      <c r="DC302" s="161"/>
      <c r="DD302" s="163"/>
      <c r="DE302" s="163"/>
      <c r="DF302" s="160"/>
      <c r="DG302" s="161"/>
      <c r="DH302" s="163"/>
      <c r="DI302" s="163"/>
      <c r="DJ302" s="160"/>
      <c r="DK302" s="161"/>
      <c r="DL302" s="163"/>
      <c r="DM302" s="163"/>
      <c r="DN302" s="160"/>
      <c r="DO302" s="161"/>
      <c r="DP302" s="163"/>
      <c r="DQ302" s="163"/>
      <c r="DR302" s="160"/>
      <c r="DS302" s="161"/>
      <c r="DT302" s="163"/>
      <c r="DU302" s="163"/>
      <c r="DV302" s="160"/>
      <c r="DW302" s="161"/>
      <c r="DX302" s="163"/>
      <c r="DY302" s="163"/>
      <c r="DZ302" s="160"/>
      <c r="EA302" s="161"/>
      <c r="EB302" s="163"/>
      <c r="EC302" s="163"/>
      <c r="ED302" s="160"/>
      <c r="EE302" s="161"/>
      <c r="EF302" s="163"/>
      <c r="EG302" s="163"/>
      <c r="EH302" s="160"/>
      <c r="EI302" s="161"/>
      <c r="EJ302" s="163"/>
      <c r="EK302" s="163"/>
      <c r="EL302" s="160"/>
      <c r="EM302" s="161"/>
      <c r="EN302" s="163"/>
      <c r="EO302" s="163"/>
      <c r="EP302" s="160"/>
      <c r="EQ302" s="161"/>
      <c r="ER302" s="163"/>
      <c r="ES302" s="163"/>
      <c r="ET302" s="160"/>
      <c r="EU302" s="161"/>
      <c r="EV302" s="163"/>
      <c r="EW302" s="163"/>
      <c r="EX302" s="160"/>
      <c r="EY302" s="161"/>
      <c r="EZ302" s="163"/>
      <c r="FA302" s="163"/>
      <c r="FB302" s="160"/>
      <c r="FC302" s="161"/>
      <c r="FD302" s="163"/>
      <c r="FE302" s="163"/>
      <c r="FF302" s="160"/>
      <c r="FG302" s="161"/>
      <c r="FH302" s="163"/>
      <c r="FI302" s="163"/>
      <c r="FJ302" s="160"/>
      <c r="FK302" s="161"/>
      <c r="FL302" s="163"/>
      <c r="FM302" s="163"/>
      <c r="FN302" s="160"/>
      <c r="FO302" s="161"/>
      <c r="FP302" s="163"/>
      <c r="FQ302" s="163"/>
      <c r="FR302" s="160"/>
      <c r="FS302" s="161"/>
      <c r="FT302" s="163"/>
      <c r="FU302" s="163"/>
      <c r="FV302" s="160"/>
      <c r="FW302" s="161"/>
      <c r="FX302" s="163"/>
      <c r="FY302" s="163"/>
      <c r="FZ302" s="160"/>
      <c r="GA302" s="161"/>
      <c r="GB302" s="163"/>
      <c r="GC302" s="163"/>
      <c r="GD302" s="160"/>
      <c r="GE302" s="161"/>
      <c r="GF302" s="163"/>
      <c r="GG302" s="163"/>
      <c r="GH302" s="160"/>
      <c r="GI302" s="161"/>
      <c r="GJ302" s="163"/>
      <c r="GK302" s="163"/>
      <c r="GL302" s="160"/>
      <c r="GM302" s="161"/>
      <c r="GN302" s="163"/>
      <c r="GO302" s="163"/>
      <c r="GP302" s="160"/>
      <c r="GQ302" s="161"/>
      <c r="GR302" s="163"/>
      <c r="GS302" s="163"/>
      <c r="GT302" s="160"/>
      <c r="GU302" s="161"/>
      <c r="GV302" s="163"/>
      <c r="GW302" s="163"/>
      <c r="GX302" s="160"/>
      <c r="GY302" s="161"/>
      <c r="GZ302" s="163"/>
      <c r="HA302" s="163"/>
      <c r="HB302" s="160"/>
      <c r="HC302" s="161"/>
      <c r="HD302" s="163"/>
      <c r="HE302" s="163"/>
      <c r="HF302" s="160"/>
      <c r="HG302" s="161"/>
      <c r="HH302" s="163"/>
      <c r="HI302" s="163"/>
      <c r="HJ302" s="160"/>
      <c r="HK302" s="161"/>
      <c r="HL302" s="163"/>
      <c r="HM302" s="163"/>
      <c r="HN302" s="160"/>
      <c r="HO302" s="161"/>
      <c r="HP302" s="163"/>
      <c r="HQ302" s="163"/>
      <c r="HR302" s="160"/>
      <c r="HS302" s="161"/>
      <c r="HT302" s="163"/>
      <c r="HU302" s="163"/>
      <c r="HV302" s="160"/>
      <c r="HW302" s="161"/>
      <c r="HX302" s="163"/>
      <c r="HY302" s="163"/>
      <c r="HZ302" s="160"/>
      <c r="IA302" s="161"/>
      <c r="IB302" s="163"/>
      <c r="IC302" s="163"/>
      <c r="ID302" s="160"/>
      <c r="IE302" s="161"/>
      <c r="IF302" s="163"/>
      <c r="IG302" s="163"/>
      <c r="IH302" s="160"/>
      <c r="II302" s="161"/>
      <c r="IJ302" s="163"/>
      <c r="IK302" s="163"/>
      <c r="IL302" s="160"/>
      <c r="IM302" s="161"/>
      <c r="IN302" s="163"/>
      <c r="IO302" s="163"/>
      <c r="IP302" s="160"/>
      <c r="IQ302" s="161"/>
      <c r="IR302" s="163"/>
      <c r="IS302" s="163"/>
      <c r="IT302" s="160"/>
      <c r="IU302" s="161"/>
      <c r="IV302" s="163"/>
      <c r="IW302" s="163"/>
      <c r="IX302" s="160"/>
      <c r="IY302" s="161"/>
      <c r="IZ302" s="163"/>
      <c r="JA302" s="163"/>
      <c r="JB302" s="160"/>
      <c r="JC302" s="161"/>
      <c r="JD302" s="163"/>
      <c r="JE302" s="163"/>
      <c r="JF302" s="160"/>
      <c r="JG302" s="161"/>
      <c r="JH302" s="163"/>
      <c r="JI302" s="163"/>
      <c r="JJ302" s="160"/>
      <c r="JK302" s="161"/>
      <c r="JL302" s="163"/>
      <c r="JM302" s="163"/>
      <c r="JN302" s="160"/>
      <c r="JO302" s="161"/>
      <c r="JP302" s="163"/>
      <c r="JQ302" s="163"/>
      <c r="JR302" s="160"/>
      <c r="JS302" s="161"/>
      <c r="JT302" s="163"/>
      <c r="JU302" s="163"/>
      <c r="JV302" s="160"/>
      <c r="JW302" s="161"/>
      <c r="JX302" s="163"/>
      <c r="JY302" s="163"/>
      <c r="JZ302" s="160"/>
      <c r="KA302" s="161"/>
      <c r="KB302" s="163"/>
      <c r="KC302" s="163"/>
      <c r="KD302" s="160"/>
      <c r="KE302" s="161"/>
      <c r="KF302" s="163"/>
      <c r="KG302" s="163"/>
      <c r="KH302" s="160"/>
      <c r="KI302" s="161"/>
      <c r="KJ302" s="163"/>
      <c r="KK302" s="163"/>
      <c r="KL302" s="160"/>
      <c r="KM302" s="161"/>
      <c r="KN302" s="163"/>
      <c r="KO302" s="163"/>
      <c r="KP302" s="160"/>
      <c r="KQ302" s="161"/>
      <c r="KR302" s="163"/>
      <c r="KS302" s="163"/>
      <c r="KT302" s="160"/>
      <c r="KU302" s="161"/>
      <c r="KV302" s="163"/>
      <c r="KW302" s="163"/>
      <c r="KX302" s="160"/>
      <c r="KY302" s="161"/>
      <c r="KZ302" s="163"/>
      <c r="LA302" s="163"/>
      <c r="LB302" s="160"/>
      <c r="LC302" s="161"/>
      <c r="LD302" s="163"/>
      <c r="LE302" s="163"/>
      <c r="LF302" s="160"/>
      <c r="LG302" s="161"/>
      <c r="LH302" s="163"/>
      <c r="LI302" s="163"/>
      <c r="LJ302" s="160"/>
      <c r="LK302" s="161"/>
      <c r="LL302" s="163"/>
      <c r="LM302" s="163"/>
      <c r="LN302" s="160"/>
      <c r="LO302" s="161"/>
      <c r="LP302" s="163"/>
      <c r="LQ302" s="163"/>
      <c r="LR302" s="160"/>
      <c r="LS302" s="161"/>
      <c r="LT302" s="163"/>
      <c r="LU302" s="163"/>
      <c r="LV302" s="160"/>
      <c r="LW302" s="161"/>
      <c r="LX302" s="163"/>
      <c r="LY302" s="163"/>
      <c r="LZ302" s="160"/>
      <c r="MA302" s="161"/>
      <c r="MB302" s="163"/>
      <c r="MC302" s="163"/>
      <c r="MD302" s="160"/>
      <c r="ME302" s="161"/>
      <c r="MF302" s="163"/>
      <c r="MG302" s="163"/>
      <c r="MH302" s="160"/>
      <c r="MI302" s="161"/>
      <c r="MJ302" s="163"/>
      <c r="MK302" s="163"/>
      <c r="ML302" s="160"/>
      <c r="MM302" s="161"/>
      <c r="MN302" s="163"/>
      <c r="MO302" s="163"/>
      <c r="MP302" s="160"/>
      <c r="MQ302" s="161"/>
      <c r="MR302" s="163"/>
      <c r="MS302" s="163"/>
      <c r="MT302" s="160"/>
      <c r="MU302" s="161"/>
      <c r="MV302" s="163"/>
      <c r="MW302" s="163"/>
      <c r="MX302" s="160"/>
      <c r="MY302" s="161"/>
      <c r="MZ302" s="163"/>
      <c r="NA302" s="163"/>
      <c r="NB302" s="160"/>
      <c r="NC302" s="161"/>
      <c r="ND302" s="163"/>
      <c r="NE302" s="163"/>
      <c r="NF302" s="160"/>
      <c r="NG302" s="161"/>
      <c r="NH302" s="163"/>
      <c r="NI302" s="163"/>
      <c r="NJ302" s="160"/>
      <c r="NK302" s="161"/>
      <c r="NL302" s="163"/>
      <c r="NM302" s="163"/>
      <c r="NN302" s="160"/>
      <c r="NO302" s="161"/>
      <c r="NP302" s="163"/>
      <c r="NQ302" s="163"/>
      <c r="NR302" s="160"/>
      <c r="NS302" s="161"/>
      <c r="NT302" s="163"/>
      <c r="NU302" s="163"/>
      <c r="NV302" s="160"/>
      <c r="NW302" s="161"/>
      <c r="NX302" s="163"/>
      <c r="NY302" s="163"/>
      <c r="NZ302" s="160"/>
      <c r="OA302" s="161"/>
      <c r="OB302" s="163"/>
      <c r="OC302" s="163"/>
      <c r="OD302" s="160"/>
      <c r="OE302" s="161"/>
      <c r="OF302" s="163"/>
      <c r="OG302" s="163"/>
      <c r="OH302" s="160"/>
      <c r="OI302" s="161"/>
      <c r="OJ302" s="163"/>
      <c r="OK302" s="163"/>
      <c r="OL302" s="160"/>
      <c r="OM302" s="161"/>
      <c r="ON302" s="163"/>
      <c r="OO302" s="163"/>
      <c r="OP302" s="160"/>
      <c r="OQ302" s="161"/>
      <c r="OR302" s="163"/>
      <c r="OS302" s="163"/>
      <c r="OT302" s="160"/>
      <c r="OU302" s="161"/>
      <c r="OV302" s="163"/>
      <c r="OW302" s="163"/>
      <c r="OX302" s="160"/>
      <c r="OY302" s="161"/>
      <c r="OZ302" s="163"/>
      <c r="PA302" s="163"/>
      <c r="PB302" s="160"/>
      <c r="PC302" s="161"/>
      <c r="PD302" s="163"/>
      <c r="PE302" s="163"/>
      <c r="PF302" s="160"/>
      <c r="PG302" s="161"/>
      <c r="PH302" s="163"/>
      <c r="PI302" s="163"/>
      <c r="PJ302" s="160"/>
      <c r="PK302" s="161"/>
      <c r="PL302" s="163"/>
      <c r="PM302" s="163"/>
      <c r="PN302" s="160"/>
      <c r="PO302" s="161"/>
      <c r="PP302" s="163"/>
      <c r="PQ302" s="163"/>
      <c r="PR302" s="160"/>
      <c r="PS302" s="161"/>
      <c r="PT302" s="163"/>
      <c r="PU302" s="163"/>
      <c r="PV302" s="160"/>
      <c r="PW302" s="161"/>
      <c r="PX302" s="163"/>
      <c r="PY302" s="163"/>
      <c r="PZ302" s="160"/>
      <c r="QA302" s="161"/>
      <c r="QB302" s="163"/>
      <c r="QC302" s="163"/>
      <c r="QD302" s="160"/>
      <c r="QE302" s="161"/>
      <c r="QF302" s="163"/>
      <c r="QG302" s="163"/>
      <c r="QH302" s="160"/>
      <c r="QI302" s="161"/>
      <c r="QJ302" s="163"/>
      <c r="QK302" s="163"/>
      <c r="QL302" s="160"/>
      <c r="QM302" s="161"/>
      <c r="QN302" s="163"/>
      <c r="QO302" s="163"/>
      <c r="QP302" s="160"/>
      <c r="QQ302" s="161"/>
      <c r="QR302" s="163"/>
      <c r="QS302" s="163"/>
      <c r="QT302" s="160"/>
      <c r="QU302" s="161"/>
      <c r="QV302" s="163"/>
      <c r="QW302" s="163"/>
      <c r="QX302" s="160"/>
      <c r="QY302" s="161"/>
      <c r="QZ302" s="163"/>
      <c r="RA302" s="163"/>
      <c r="RB302" s="160"/>
      <c r="RC302" s="161"/>
      <c r="RD302" s="163"/>
      <c r="RE302" s="163"/>
      <c r="RF302" s="160"/>
      <c r="RG302" s="161"/>
      <c r="RH302" s="163"/>
      <c r="RI302" s="163"/>
      <c r="RJ302" s="160"/>
      <c r="RK302" s="161"/>
      <c r="RL302" s="163"/>
      <c r="RM302" s="163"/>
      <c r="RN302" s="160"/>
      <c r="RO302" s="161"/>
      <c r="RP302" s="163"/>
      <c r="RQ302" s="163"/>
      <c r="RR302" s="160"/>
      <c r="RS302" s="161"/>
      <c r="RT302" s="163"/>
      <c r="RU302" s="163"/>
      <c r="RV302" s="160"/>
      <c r="RW302" s="161"/>
      <c r="RX302" s="163"/>
      <c r="RY302" s="163"/>
      <c r="RZ302" s="160"/>
      <c r="SA302" s="161"/>
      <c r="SB302" s="163"/>
      <c r="SC302" s="163"/>
      <c r="SD302" s="160"/>
      <c r="SE302" s="161"/>
      <c r="SF302" s="163"/>
      <c r="SG302" s="163"/>
      <c r="SH302" s="160"/>
      <c r="SI302" s="161"/>
      <c r="SJ302" s="163"/>
      <c r="SK302" s="163"/>
      <c r="SL302" s="160"/>
      <c r="SM302" s="161"/>
      <c r="SN302" s="163"/>
      <c r="SO302" s="163"/>
      <c r="SP302" s="160"/>
      <c r="SQ302" s="161"/>
      <c r="SR302" s="163"/>
      <c r="SS302" s="163"/>
      <c r="ST302" s="160"/>
      <c r="SU302" s="161"/>
      <c r="SV302" s="163"/>
      <c r="SW302" s="163"/>
      <c r="SX302" s="160"/>
      <c r="SY302" s="161"/>
      <c r="SZ302" s="163"/>
      <c r="TA302" s="163"/>
      <c r="TB302" s="160"/>
      <c r="TC302" s="161"/>
      <c r="TD302" s="163"/>
      <c r="TE302" s="163"/>
      <c r="TF302" s="160"/>
      <c r="TG302" s="161"/>
      <c r="TH302" s="163"/>
      <c r="TI302" s="163"/>
      <c r="TJ302" s="160"/>
      <c r="TK302" s="161"/>
      <c r="TL302" s="163"/>
      <c r="TM302" s="163"/>
      <c r="TN302" s="160"/>
      <c r="TO302" s="161"/>
      <c r="TP302" s="163"/>
      <c r="TQ302" s="163"/>
      <c r="TR302" s="160"/>
      <c r="TS302" s="161"/>
      <c r="TT302" s="163"/>
      <c r="TU302" s="163"/>
      <c r="TV302" s="160"/>
      <c r="TW302" s="161"/>
      <c r="TX302" s="163"/>
      <c r="TY302" s="163"/>
      <c r="TZ302" s="160"/>
      <c r="UA302" s="161"/>
      <c r="UB302" s="163"/>
      <c r="UC302" s="163"/>
      <c r="UD302" s="160"/>
      <c r="UE302" s="161"/>
      <c r="UF302" s="163"/>
      <c r="UG302" s="163"/>
      <c r="UH302" s="160"/>
      <c r="UI302" s="161"/>
      <c r="UJ302" s="163"/>
      <c r="UK302" s="163"/>
      <c r="UL302" s="160"/>
      <c r="UM302" s="161"/>
      <c r="UN302" s="163"/>
      <c r="UO302" s="163"/>
      <c r="UP302" s="160"/>
      <c r="UQ302" s="161"/>
      <c r="UR302" s="163"/>
      <c r="US302" s="163"/>
      <c r="UT302" s="160"/>
      <c r="UU302" s="161"/>
      <c r="UV302" s="163"/>
      <c r="UW302" s="163"/>
      <c r="UX302" s="160"/>
      <c r="UY302" s="161"/>
      <c r="UZ302" s="163"/>
      <c r="VA302" s="163"/>
      <c r="VB302" s="160"/>
      <c r="VC302" s="161"/>
      <c r="VD302" s="163"/>
      <c r="VE302" s="163"/>
      <c r="VF302" s="160"/>
      <c r="VG302" s="161"/>
      <c r="VH302" s="163"/>
      <c r="VI302" s="163"/>
      <c r="VJ302" s="160"/>
      <c r="VK302" s="161"/>
      <c r="VL302" s="163"/>
      <c r="VM302" s="163"/>
      <c r="VN302" s="160"/>
      <c r="VO302" s="161"/>
      <c r="VP302" s="163"/>
      <c r="VQ302" s="163"/>
      <c r="VR302" s="160"/>
      <c r="VS302" s="161"/>
      <c r="VT302" s="163"/>
      <c r="VU302" s="163"/>
      <c r="VV302" s="160"/>
      <c r="VW302" s="161"/>
      <c r="VX302" s="163"/>
      <c r="VY302" s="163"/>
      <c r="VZ302" s="579"/>
      <c r="WA302" s="581"/>
      <c r="WB302" s="163"/>
      <c r="WC302" s="163"/>
      <c r="WD302" s="579"/>
      <c r="WE302" s="581"/>
      <c r="WF302" s="163"/>
      <c r="WG302" s="163"/>
      <c r="WH302" s="579"/>
      <c r="WI302" s="581"/>
      <c r="WJ302" s="163"/>
      <c r="WK302" s="163"/>
      <c r="WL302" s="579"/>
      <c r="WM302" s="581"/>
      <c r="WN302" s="163"/>
      <c r="WO302" s="163"/>
      <c r="WP302" s="579"/>
      <c r="WQ302" s="581"/>
      <c r="WR302" s="163"/>
      <c r="WS302" s="163"/>
      <c r="WT302" s="579"/>
      <c r="WU302" s="581"/>
      <c r="WV302" s="163"/>
      <c r="WW302" s="163"/>
      <c r="WX302" s="579"/>
      <c r="WY302" s="581"/>
      <c r="WZ302" s="163"/>
      <c r="XA302" s="163"/>
      <c r="XB302" s="579"/>
      <c r="XC302" s="581"/>
      <c r="XD302" s="163"/>
      <c r="XE302" s="163"/>
      <c r="XF302" s="579"/>
      <c r="XG302" s="581"/>
      <c r="XH302" s="163"/>
      <c r="XI302" s="163"/>
      <c r="XJ302" s="579"/>
      <c r="XK302" s="581"/>
      <c r="XL302" s="163"/>
      <c r="XM302" s="163"/>
      <c r="XN302" s="579"/>
      <c r="XO302" s="581"/>
      <c r="XP302" s="163"/>
      <c r="XQ302" s="163"/>
      <c r="XR302" s="579"/>
      <c r="XS302" s="581"/>
      <c r="XT302" s="163"/>
      <c r="XU302" s="163"/>
      <c r="XV302" s="579"/>
      <c r="XW302" s="581"/>
      <c r="XX302" s="163"/>
      <c r="XY302" s="163"/>
      <c r="XZ302" s="579"/>
      <c r="YA302" s="581"/>
      <c r="YB302" s="163"/>
      <c r="YC302" s="163"/>
      <c r="YD302" s="579"/>
      <c r="YE302" s="581"/>
      <c r="YF302" s="163"/>
      <c r="YG302" s="163"/>
      <c r="YH302" s="579"/>
      <c r="YI302" s="581"/>
      <c r="YJ302" s="163"/>
      <c r="YK302" s="163"/>
      <c r="YL302" s="579"/>
      <c r="YM302" s="581"/>
      <c r="YN302" s="163"/>
      <c r="YO302" s="163"/>
      <c r="YP302" s="579"/>
      <c r="YQ302" s="581"/>
      <c r="YR302" s="163"/>
      <c r="YS302" s="163"/>
      <c r="YT302" s="579"/>
      <c r="YU302" s="581"/>
      <c r="YV302" s="163"/>
      <c r="YW302" s="163"/>
      <c r="YX302" s="579"/>
      <c r="YY302" s="581"/>
      <c r="YZ302" s="163"/>
      <c r="ZA302" s="163"/>
      <c r="ZB302" s="579"/>
      <c r="ZC302" s="581"/>
      <c r="ZD302" s="163"/>
      <c r="ZE302" s="163"/>
      <c r="ZF302" s="579"/>
      <c r="ZG302" s="581"/>
      <c r="ZH302" s="163"/>
      <c r="ZI302" s="163"/>
      <c r="ZJ302" s="579"/>
      <c r="ZK302" s="581"/>
      <c r="ZL302" s="163"/>
      <c r="ZM302" s="163"/>
      <c r="ZN302" s="579"/>
      <c r="ZO302" s="581"/>
      <c r="ZP302" s="163"/>
      <c r="ZQ302" s="163"/>
      <c r="ZR302" s="579"/>
      <c r="ZS302" s="581"/>
      <c r="ZT302" s="163"/>
      <c r="ZU302" s="163"/>
      <c r="ZV302" s="579"/>
      <c r="ZW302" s="581"/>
      <c r="ZX302" s="163"/>
      <c r="ZY302" s="163"/>
      <c r="ZZ302" s="579"/>
      <c r="AAA302" s="581"/>
      <c r="AAB302" s="163"/>
      <c r="AAC302" s="163"/>
      <c r="AAD302" s="579"/>
      <c r="AAE302" s="581"/>
      <c r="AAF302" s="163"/>
      <c r="AAG302" s="163"/>
      <c r="AAH302" s="579"/>
      <c r="AAI302" s="581"/>
      <c r="AAJ302" s="163"/>
      <c r="AAK302" s="163"/>
      <c r="AAL302" s="579"/>
      <c r="AAM302" s="581"/>
      <c r="AAN302" s="163"/>
      <c r="AAO302" s="163"/>
      <c r="AAP302" s="579"/>
      <c r="AAQ302" s="581"/>
      <c r="AAR302" s="163"/>
      <c r="AAS302" s="163"/>
      <c r="AAT302" s="579"/>
      <c r="AAU302" s="581"/>
      <c r="AAV302" s="163"/>
      <c r="AAW302" s="163"/>
      <c r="AAX302" s="579"/>
      <c r="AAY302" s="581"/>
      <c r="AAZ302" s="163"/>
      <c r="ABA302" s="163"/>
      <c r="ABB302" s="579"/>
      <c r="ABC302" s="581"/>
      <c r="ABD302" s="163"/>
      <c r="ABE302" s="163"/>
      <c r="ABF302" s="579"/>
      <c r="ABG302" s="581"/>
      <c r="ABH302" s="163"/>
      <c r="ABI302" s="163"/>
      <c r="ABJ302" s="579"/>
      <c r="ABK302" s="581"/>
      <c r="ABL302" s="163"/>
      <c r="ABM302" s="163"/>
      <c r="ABN302" s="579"/>
      <c r="ABO302" s="581"/>
      <c r="ABP302" s="163"/>
      <c r="ABQ302" s="163"/>
      <c r="ABR302" s="579"/>
      <c r="ABS302" s="581"/>
      <c r="ABT302" s="163"/>
      <c r="ABU302" s="163"/>
      <c r="ABV302" s="579"/>
      <c r="ABW302" s="581"/>
      <c r="ABX302" s="163"/>
      <c r="ABY302" s="163"/>
      <c r="ABZ302" s="579"/>
      <c r="ACA302" s="581"/>
      <c r="ACB302" s="163"/>
      <c r="ACC302" s="163"/>
      <c r="ACD302" s="579"/>
      <c r="ACE302" s="581"/>
      <c r="ACF302" s="163"/>
      <c r="ACG302" s="163"/>
      <c r="ACH302" s="579"/>
      <c r="ACI302" s="581"/>
      <c r="ACJ302" s="163"/>
      <c r="ACK302" s="163"/>
      <c r="ACL302" s="579"/>
      <c r="ACM302" s="581"/>
      <c r="ACN302" s="163"/>
      <c r="ACO302" s="163"/>
      <c r="ACP302" s="579"/>
      <c r="ACQ302" s="581"/>
      <c r="ACR302" s="163"/>
      <c r="ACS302" s="163"/>
      <c r="ACT302" s="579"/>
      <c r="ACU302" s="581"/>
      <c r="ACV302" s="163"/>
      <c r="ACW302" s="163"/>
      <c r="ACX302" s="579"/>
      <c r="ACY302" s="581"/>
      <c r="ACZ302" s="163"/>
      <c r="ADA302" s="163"/>
      <c r="ADB302" s="579"/>
      <c r="ADC302" s="581"/>
      <c r="ADD302" s="163"/>
      <c r="ADE302" s="163"/>
      <c r="ADF302" s="579"/>
      <c r="ADG302" s="581"/>
      <c r="ADH302" s="163"/>
      <c r="ADI302" s="163"/>
      <c r="ADJ302" s="579"/>
      <c r="ADK302" s="581"/>
      <c r="ADL302" s="163"/>
      <c r="ADM302" s="163"/>
      <c r="ADN302" s="579"/>
      <c r="ADO302" s="581"/>
      <c r="ADP302" s="163"/>
      <c r="ADQ302" s="163"/>
      <c r="ADR302" s="579"/>
      <c r="ADS302" s="581"/>
      <c r="ADT302" s="163"/>
      <c r="ADU302" s="163"/>
      <c r="ADV302" s="579"/>
      <c r="ADW302" s="581"/>
      <c r="ADX302" s="163"/>
      <c r="ADY302" s="163"/>
      <c r="ADZ302" s="579"/>
      <c r="AEA302" s="581"/>
      <c r="AEB302" s="163"/>
      <c r="AEC302" s="163"/>
      <c r="AED302" s="579"/>
      <c r="AEE302" s="581"/>
      <c r="AEF302" s="163"/>
      <c r="AEG302" s="163"/>
      <c r="AEH302" s="579"/>
      <c r="AEI302" s="581"/>
      <c r="AEJ302" s="163"/>
      <c r="AEK302" s="163"/>
      <c r="AEL302" s="579"/>
      <c r="AEM302" s="581"/>
      <c r="AEN302" s="163"/>
      <c r="AEO302" s="163"/>
      <c r="AEP302" s="579"/>
      <c r="AEQ302" s="581"/>
      <c r="AER302" s="163"/>
      <c r="AES302" s="163"/>
      <c r="AET302" s="579"/>
      <c r="AEU302" s="581"/>
      <c r="AEV302" s="163"/>
      <c r="AEW302" s="163"/>
      <c r="AEX302" s="579"/>
      <c r="AEY302" s="581"/>
      <c r="AEZ302" s="163"/>
      <c r="AFA302" s="163"/>
      <c r="AFB302" s="579"/>
      <c r="AFC302" s="581"/>
      <c r="AFD302" s="163"/>
      <c r="AFE302" s="163"/>
      <c r="AFF302" s="579"/>
      <c r="AFG302" s="581"/>
      <c r="AFH302" s="163"/>
      <c r="AFI302" s="163"/>
      <c r="AFJ302" s="579"/>
      <c r="AFK302" s="581"/>
      <c r="AFL302" s="163"/>
      <c r="AFM302" s="163"/>
      <c r="AFN302" s="579"/>
      <c r="AFO302" s="581"/>
      <c r="AFP302" s="163"/>
      <c r="AFQ302" s="163"/>
      <c r="AFR302" s="579"/>
      <c r="AFS302" s="581"/>
      <c r="AFT302" s="163"/>
      <c r="AFU302" s="163"/>
      <c r="AFV302" s="579"/>
      <c r="AFW302" s="581"/>
      <c r="AFX302" s="163"/>
      <c r="AFY302" s="163"/>
      <c r="AFZ302" s="579"/>
      <c r="AGA302" s="581"/>
      <c r="AGB302" s="163"/>
      <c r="AGC302" s="163"/>
      <c r="AGD302" s="579"/>
      <c r="AGE302" s="581"/>
      <c r="AGF302" s="163"/>
      <c r="AGG302" s="163"/>
      <c r="AGH302" s="579"/>
      <c r="AGI302" s="581"/>
      <c r="AGJ302" s="163"/>
      <c r="AGK302" s="163"/>
      <c r="AGL302" s="579"/>
      <c r="AGM302" s="581"/>
      <c r="AGN302" s="163"/>
      <c r="AGO302" s="163"/>
      <c r="AGP302" s="579"/>
      <c r="AGQ302" s="581"/>
      <c r="AGR302" s="163"/>
      <c r="AGS302" s="163"/>
      <c r="AGT302" s="579"/>
      <c r="AGU302" s="581"/>
      <c r="AGV302" s="163"/>
      <c r="AGW302" s="163"/>
      <c r="AGX302" s="579"/>
      <c r="AGY302" s="581"/>
      <c r="AGZ302" s="163"/>
      <c r="AHA302" s="163"/>
      <c r="AHB302" s="579"/>
      <c r="AHC302" s="581"/>
      <c r="AHD302" s="163"/>
      <c r="AHE302" s="163"/>
      <c r="AHF302" s="579"/>
      <c r="AHG302" s="581"/>
      <c r="AHH302" s="163"/>
      <c r="AHI302" s="163"/>
      <c r="AHJ302" s="579"/>
      <c r="AHK302" s="581"/>
      <c r="AHL302" s="163"/>
      <c r="AHM302" s="163"/>
      <c r="AHN302" s="579"/>
      <c r="AHO302" s="581"/>
      <c r="AHP302" s="163"/>
      <c r="AHQ302" s="163"/>
      <c r="AHR302" s="579"/>
      <c r="AHS302" s="581"/>
      <c r="AHT302" s="163"/>
      <c r="AHU302" s="163"/>
      <c r="AHV302" s="579"/>
      <c r="AHW302" s="581"/>
      <c r="AHX302" s="163"/>
      <c r="AHY302" s="163"/>
      <c r="AHZ302" s="579"/>
      <c r="AIA302" s="581"/>
      <c r="AIB302" s="163"/>
      <c r="AIC302" s="163"/>
      <c r="AID302" s="579"/>
      <c r="AIE302" s="581"/>
      <c r="AIF302" s="163"/>
      <c r="AIG302" s="163"/>
      <c r="AIH302" s="579"/>
      <c r="AII302" s="581"/>
      <c r="AIJ302" s="163"/>
      <c r="AIK302" s="163"/>
      <c r="AIL302" s="579"/>
      <c r="AIM302" s="581"/>
      <c r="AIN302" s="163"/>
      <c r="AIO302" s="163"/>
      <c r="AIP302" s="579"/>
      <c r="AIQ302" s="581"/>
      <c r="AIR302" s="163"/>
      <c r="AIS302" s="163"/>
      <c r="AIT302" s="579"/>
      <c r="AIU302" s="581"/>
      <c r="AIV302" s="163"/>
      <c r="AIW302" s="163"/>
      <c r="AIX302" s="579"/>
      <c r="AIY302" s="581"/>
      <c r="AIZ302" s="163"/>
      <c r="AJA302" s="163"/>
      <c r="AJB302" s="579"/>
      <c r="AJC302" s="581"/>
      <c r="AJD302" s="163"/>
      <c r="AJE302" s="163"/>
      <c r="AJF302" s="579"/>
      <c r="AJG302" s="581"/>
      <c r="AJH302" s="163"/>
      <c r="AJI302" s="163"/>
      <c r="AJJ302" s="579"/>
      <c r="AJK302" s="581"/>
      <c r="AJL302" s="163"/>
      <c r="AJM302" s="163"/>
      <c r="AJN302" s="579"/>
      <c r="AJO302" s="581"/>
      <c r="AJP302" s="163"/>
      <c r="AJQ302" s="163"/>
      <c r="AJR302" s="579"/>
      <c r="AJS302" s="581"/>
      <c r="AJT302" s="163"/>
      <c r="AJU302" s="163"/>
      <c r="AJV302" s="579"/>
      <c r="AJW302" s="581"/>
      <c r="AJX302" s="163"/>
      <c r="AJY302" s="163"/>
      <c r="AJZ302" s="579"/>
      <c r="AKA302" s="581"/>
      <c r="AKB302" s="163"/>
      <c r="AKC302" s="163"/>
      <c r="AKD302" s="579"/>
      <c r="AKE302" s="581"/>
      <c r="AKF302" s="163"/>
      <c r="AKG302" s="163"/>
      <c r="AKH302" s="579"/>
      <c r="AKI302" s="581"/>
      <c r="AKJ302" s="163"/>
      <c r="AKK302" s="163"/>
      <c r="AKL302" s="579"/>
      <c r="AKM302" s="581"/>
      <c r="AKN302" s="163"/>
      <c r="AKO302" s="163"/>
      <c r="AKP302" s="579"/>
      <c r="AKQ302" s="581"/>
      <c r="AKR302" s="163"/>
      <c r="AKS302" s="163"/>
      <c r="AKT302" s="579"/>
      <c r="AKU302" s="581"/>
      <c r="AKV302" s="163"/>
      <c r="AKW302" s="163"/>
      <c r="AKX302" s="579"/>
      <c r="AKY302" s="581"/>
      <c r="AKZ302" s="163"/>
      <c r="ALA302" s="163"/>
      <c r="ALB302" s="579"/>
      <c r="ALC302" s="581"/>
      <c r="ALD302" s="163"/>
      <c r="ALE302" s="163"/>
      <c r="ALF302" s="579"/>
      <c r="ALG302" s="581"/>
      <c r="ALH302" s="163"/>
      <c r="ALI302" s="163"/>
      <c r="ALJ302" s="579"/>
      <c r="ALK302" s="581"/>
      <c r="ALL302" s="163"/>
      <c r="ALM302" s="163"/>
      <c r="ALN302" s="579"/>
      <c r="ALO302" s="581"/>
      <c r="ALP302" s="163"/>
      <c r="ALQ302" s="163"/>
      <c r="ALR302" s="579"/>
      <c r="ALS302" s="581"/>
      <c r="ALT302" s="163"/>
      <c r="ALU302" s="163"/>
      <c r="ALV302" s="579"/>
      <c r="ALW302" s="581"/>
      <c r="ALX302" s="163"/>
      <c r="ALY302" s="163"/>
      <c r="ALZ302" s="579"/>
      <c r="AMA302" s="581"/>
      <c r="AMB302" s="163"/>
      <c r="AMC302" s="163"/>
      <c r="AMD302" s="579"/>
      <c r="AME302" s="581"/>
      <c r="AMF302" s="163"/>
      <c r="AMG302" s="163"/>
      <c r="AMH302" s="579"/>
      <c r="AMI302" s="581"/>
      <c r="AMJ302" s="163"/>
      <c r="AMK302" s="163"/>
      <c r="AML302" s="579"/>
      <c r="AMM302" s="581"/>
      <c r="AMN302" s="163"/>
      <c r="AMO302" s="163"/>
      <c r="AMP302" s="579"/>
      <c r="AMQ302" s="581"/>
      <c r="AMR302" s="163"/>
      <c r="AMS302" s="163"/>
      <c r="AMT302" s="579"/>
      <c r="AMU302" s="581"/>
      <c r="AMV302" s="163"/>
      <c r="AMW302" s="163"/>
      <c r="AMX302" s="579"/>
      <c r="AMY302" s="581"/>
      <c r="AMZ302" s="163"/>
      <c r="ANA302" s="163"/>
      <c r="ANB302" s="579"/>
      <c r="ANC302" s="581"/>
      <c r="AND302" s="163"/>
      <c r="ANE302" s="163"/>
      <c r="ANF302" s="579"/>
      <c r="ANG302" s="581"/>
      <c r="ANH302" s="163"/>
      <c r="ANI302" s="163"/>
      <c r="ANJ302" s="579"/>
      <c r="ANK302" s="581"/>
      <c r="ANL302" s="163"/>
      <c r="ANM302" s="163"/>
      <c r="ANN302" s="579"/>
      <c r="ANO302" s="581"/>
      <c r="ANP302" s="163"/>
      <c r="ANQ302" s="163"/>
      <c r="ANR302" s="579"/>
      <c r="ANS302" s="581"/>
      <c r="ANT302" s="163"/>
      <c r="ANU302" s="163"/>
      <c r="ANV302" s="579"/>
      <c r="ANW302" s="581"/>
      <c r="ANX302" s="163"/>
      <c r="ANY302" s="163"/>
      <c r="ANZ302" s="579"/>
      <c r="AOA302" s="581"/>
      <c r="AOB302" s="163"/>
      <c r="AOC302" s="163"/>
      <c r="AOD302" s="579"/>
      <c r="AOE302" s="581"/>
      <c r="AOF302" s="163"/>
      <c r="AOG302" s="163"/>
      <c r="AOH302" s="579"/>
      <c r="AOI302" s="581"/>
      <c r="AOJ302" s="163"/>
      <c r="AOK302" s="163"/>
      <c r="AOL302" s="579"/>
      <c r="AOM302" s="581"/>
      <c r="AON302" s="163"/>
      <c r="AOO302" s="163"/>
      <c r="AOP302" s="579"/>
      <c r="AOQ302" s="581"/>
      <c r="AOR302" s="163"/>
      <c r="AOS302" s="163"/>
      <c r="AOT302" s="579"/>
      <c r="AOU302" s="581"/>
      <c r="AOV302" s="163"/>
      <c r="AOW302" s="163"/>
      <c r="AOX302" s="579"/>
      <c r="AOY302" s="581"/>
      <c r="AOZ302" s="163"/>
      <c r="APA302" s="163"/>
      <c r="APB302" s="579"/>
      <c r="APC302" s="581"/>
      <c r="APD302" s="163"/>
      <c r="APE302" s="163"/>
      <c r="APF302" s="579"/>
      <c r="APG302" s="581"/>
      <c r="APH302" s="163"/>
      <c r="API302" s="163"/>
      <c r="APJ302" s="579"/>
      <c r="APK302" s="581"/>
      <c r="APL302" s="163"/>
      <c r="APM302" s="163"/>
      <c r="APN302" s="579"/>
      <c r="APO302" s="581"/>
      <c r="APP302" s="163"/>
      <c r="APQ302" s="163"/>
      <c r="APR302" s="579"/>
      <c r="APS302" s="581"/>
      <c r="APT302" s="163"/>
      <c r="APU302" s="163"/>
      <c r="APV302" s="579"/>
      <c r="APW302" s="581"/>
      <c r="APX302" s="163"/>
      <c r="APY302" s="163"/>
      <c r="APZ302" s="579"/>
      <c r="AQA302" s="581"/>
      <c r="AQB302" s="163"/>
      <c r="AQC302" s="163"/>
      <c r="AQD302" s="579"/>
      <c r="AQE302" s="581"/>
      <c r="AQF302" s="163"/>
      <c r="AQG302" s="163"/>
      <c r="AQH302" s="579"/>
      <c r="AQI302" s="581"/>
      <c r="AQJ302" s="163"/>
      <c r="AQK302" s="163"/>
      <c r="AQL302" s="579"/>
      <c r="AQM302" s="581"/>
      <c r="AQN302" s="163"/>
      <c r="AQO302" s="163"/>
      <c r="AQP302" s="579"/>
      <c r="AQQ302" s="581"/>
      <c r="AQR302" s="163"/>
      <c r="AQS302" s="163"/>
      <c r="AQT302" s="579"/>
      <c r="AQU302" s="581"/>
      <c r="AQV302" s="163"/>
      <c r="AQW302" s="163"/>
      <c r="AQX302" s="579"/>
      <c r="AQY302" s="581"/>
      <c r="AQZ302" s="163"/>
      <c r="ARA302" s="163"/>
      <c r="ARB302" s="579"/>
      <c r="ARC302" s="581"/>
      <c r="ARD302" s="163"/>
      <c r="ARE302" s="163"/>
      <c r="ARF302" s="579"/>
      <c r="ARG302" s="581"/>
      <c r="ARH302" s="163"/>
      <c r="ARI302" s="163"/>
      <c r="ARJ302" s="579"/>
      <c r="ARK302" s="581"/>
      <c r="ARL302" s="163"/>
      <c r="ARM302" s="163"/>
      <c r="ARN302" s="579"/>
      <c r="ARO302" s="581"/>
      <c r="ARP302" s="163"/>
      <c r="ARQ302" s="163"/>
      <c r="ARR302" s="579"/>
      <c r="ARS302" s="581"/>
      <c r="ART302" s="163"/>
      <c r="ARU302" s="163"/>
      <c r="ARV302" s="579"/>
      <c r="ARW302" s="581"/>
      <c r="ARX302" s="163"/>
      <c r="ARY302" s="163"/>
      <c r="ARZ302" s="579"/>
      <c r="ASA302" s="581"/>
      <c r="ASB302" s="163"/>
      <c r="ASC302" s="163"/>
      <c r="ASD302" s="579"/>
      <c r="ASE302" s="581"/>
      <c r="ASF302" s="163"/>
      <c r="ASG302" s="163"/>
      <c r="ASH302" s="579"/>
      <c r="ASI302" s="581"/>
      <c r="ASJ302" s="163"/>
      <c r="ASK302" s="163"/>
      <c r="ASL302" s="579"/>
      <c r="ASM302" s="581"/>
      <c r="ASN302" s="163"/>
      <c r="ASO302" s="163"/>
      <c r="ASP302" s="579"/>
      <c r="ASQ302" s="581"/>
      <c r="ASR302" s="163"/>
      <c r="ASS302" s="163"/>
      <c r="AST302" s="579"/>
      <c r="ASU302" s="581"/>
      <c r="ASV302" s="163"/>
      <c r="ASW302" s="163"/>
      <c r="ASX302" s="579"/>
      <c r="ASY302" s="581"/>
      <c r="ASZ302" s="163"/>
      <c r="ATA302" s="163"/>
      <c r="ATB302" s="579"/>
      <c r="ATC302" s="581"/>
      <c r="ATD302" s="163"/>
      <c r="ATE302" s="163"/>
      <c r="ATF302" s="579"/>
      <c r="ATG302" s="581"/>
      <c r="ATH302" s="163"/>
      <c r="ATI302" s="163"/>
      <c r="ATJ302" s="579"/>
      <c r="ATK302" s="581"/>
      <c r="ATL302" s="163"/>
      <c r="ATM302" s="163"/>
      <c r="ATN302" s="579"/>
      <c r="ATO302" s="581"/>
      <c r="ATP302" s="163"/>
      <c r="ATQ302" s="163"/>
      <c r="ATR302" s="579"/>
      <c r="ATS302" s="581"/>
      <c r="ATT302" s="163"/>
      <c r="ATU302" s="163"/>
      <c r="ATV302" s="579"/>
      <c r="ATW302" s="581"/>
      <c r="ATX302" s="163"/>
      <c r="ATY302" s="163"/>
      <c r="ATZ302" s="579"/>
      <c r="AUA302" s="581"/>
      <c r="AUB302" s="163"/>
      <c r="AUC302" s="163"/>
      <c r="AUD302" s="579"/>
      <c r="AUE302" s="581"/>
      <c r="AUF302" s="163"/>
      <c r="AUG302" s="163"/>
      <c r="AUH302" s="579"/>
      <c r="AUI302" s="581"/>
      <c r="AUJ302" s="163"/>
      <c r="AUK302" s="163"/>
      <c r="AUL302" s="579"/>
      <c r="AUM302" s="581"/>
      <c r="AUN302" s="163"/>
      <c r="AUO302" s="163"/>
      <c r="AUP302" s="579"/>
      <c r="AUQ302" s="581"/>
      <c r="AUR302" s="163"/>
      <c r="AUS302" s="163"/>
      <c r="AUT302" s="579"/>
      <c r="AUU302" s="581"/>
      <c r="AUV302" s="163"/>
      <c r="AUW302" s="163"/>
      <c r="AUX302" s="579"/>
      <c r="AUY302" s="581"/>
      <c r="AUZ302" s="163"/>
      <c r="AVA302" s="163"/>
      <c r="AVB302" s="579"/>
      <c r="AVC302" s="581"/>
      <c r="AVD302" s="163"/>
      <c r="AVE302" s="163"/>
      <c r="AVF302" s="579"/>
      <c r="AVG302" s="581"/>
      <c r="AVH302" s="163"/>
      <c r="AVI302" s="163"/>
      <c r="AVJ302" s="579"/>
      <c r="AVK302" s="581"/>
      <c r="AVL302" s="163"/>
      <c r="AVM302" s="163"/>
      <c r="AVN302" s="579"/>
      <c r="AVO302" s="581"/>
      <c r="AVP302" s="163"/>
      <c r="AVQ302" s="163"/>
      <c r="AVR302" s="579"/>
      <c r="AVS302" s="581"/>
      <c r="AVT302" s="163"/>
      <c r="AVU302" s="163"/>
      <c r="AVV302" s="579"/>
      <c r="AVW302" s="581"/>
      <c r="AVX302" s="163"/>
      <c r="AVY302" s="163"/>
      <c r="AVZ302" s="579"/>
      <c r="AWA302" s="581"/>
      <c r="AWB302" s="163"/>
      <c r="AWC302" s="163"/>
      <c r="AWD302" s="579"/>
      <c r="AWE302" s="581"/>
      <c r="AWF302" s="163"/>
      <c r="AWG302" s="163"/>
      <c r="AWH302" s="579"/>
      <c r="AWI302" s="581"/>
      <c r="AWJ302" s="163"/>
      <c r="AWK302" s="163"/>
      <c r="AWL302" s="579"/>
      <c r="AWM302" s="581"/>
      <c r="AWN302" s="163"/>
      <c r="AWO302" s="163"/>
      <c r="AWP302" s="579"/>
      <c r="AWQ302" s="581"/>
      <c r="AWR302" s="163"/>
      <c r="AWS302" s="163"/>
      <c r="AWT302" s="579"/>
      <c r="AWU302" s="581"/>
      <c r="AWV302" s="163"/>
      <c r="AWW302" s="163"/>
      <c r="AWX302" s="579"/>
      <c r="AWY302" s="581"/>
      <c r="AWZ302" s="163"/>
      <c r="AXA302" s="163"/>
      <c r="AXB302" s="579"/>
      <c r="AXC302" s="581"/>
      <c r="AXD302" s="163"/>
      <c r="AXE302" s="163"/>
      <c r="AXF302" s="579"/>
      <c r="AXG302" s="581"/>
      <c r="AXH302" s="163"/>
      <c r="AXI302" s="163"/>
      <c r="AXJ302" s="579"/>
      <c r="AXK302" s="581"/>
      <c r="AXL302" s="163"/>
      <c r="AXM302" s="163"/>
      <c r="AXN302" s="579"/>
      <c r="AXO302" s="581"/>
      <c r="AXP302" s="163"/>
      <c r="AXQ302" s="163"/>
      <c r="AXR302" s="579"/>
      <c r="AXS302" s="581"/>
      <c r="AXT302" s="163"/>
      <c r="AXU302" s="163"/>
      <c r="AXV302" s="579"/>
      <c r="AXW302" s="581"/>
      <c r="AXX302" s="163"/>
      <c r="AXY302" s="163"/>
      <c r="AXZ302" s="579"/>
      <c r="AYA302" s="581"/>
      <c r="AYB302" s="163"/>
      <c r="AYC302" s="163"/>
      <c r="AYD302" s="579"/>
      <c r="AYE302" s="581"/>
      <c r="AYF302" s="163"/>
      <c r="AYG302" s="163"/>
      <c r="AYH302" s="579"/>
      <c r="AYI302" s="581"/>
      <c r="AYJ302" s="163"/>
      <c r="AYK302" s="163"/>
      <c r="AYL302" s="579"/>
      <c r="AYM302" s="581"/>
      <c r="AYN302" s="163"/>
      <c r="AYO302" s="163"/>
      <c r="AYP302" s="579"/>
      <c r="AYQ302" s="581"/>
      <c r="AYR302" s="163"/>
      <c r="AYS302" s="163"/>
      <c r="AYT302" s="579"/>
      <c r="AYU302" s="581"/>
      <c r="AYV302" s="163"/>
      <c r="AYW302" s="163"/>
      <c r="AYX302" s="579"/>
      <c r="AYY302" s="581"/>
      <c r="AYZ302" s="163"/>
      <c r="AZA302" s="163"/>
      <c r="AZB302" s="579"/>
      <c r="AZC302" s="581"/>
      <c r="AZD302" s="163"/>
      <c r="AZE302" s="163"/>
      <c r="AZF302" s="579"/>
      <c r="AZG302" s="581"/>
      <c r="AZH302" s="163"/>
      <c r="AZI302" s="163"/>
      <c r="AZJ302" s="579"/>
      <c r="AZK302" s="581"/>
      <c r="AZL302" s="163"/>
      <c r="AZM302" s="163"/>
      <c r="AZN302" s="579"/>
      <c r="AZO302" s="581"/>
      <c r="AZP302" s="163"/>
      <c r="AZQ302" s="163"/>
      <c r="AZR302" s="579"/>
      <c r="AZS302" s="581"/>
      <c r="AZT302" s="163"/>
      <c r="AZU302" s="163"/>
      <c r="AZV302" s="579"/>
      <c r="AZW302" s="581"/>
      <c r="AZX302" s="163"/>
      <c r="AZY302" s="163"/>
      <c r="AZZ302" s="579"/>
      <c r="BAA302" s="581"/>
      <c r="BAB302" s="163"/>
      <c r="BAC302" s="163"/>
      <c r="BAD302" s="579"/>
      <c r="BAE302" s="581"/>
      <c r="BAF302" s="163"/>
      <c r="BAG302" s="163"/>
      <c r="BAH302" s="579"/>
      <c r="BAI302" s="581"/>
      <c r="BAJ302" s="163"/>
      <c r="BAK302" s="163"/>
      <c r="BAL302" s="579"/>
      <c r="BAM302" s="581"/>
      <c r="BAN302" s="163"/>
      <c r="BAO302" s="163"/>
      <c r="BAP302" s="579"/>
      <c r="BAQ302" s="581"/>
      <c r="BAR302" s="163"/>
      <c r="BAS302" s="163"/>
      <c r="BAT302" s="579"/>
      <c r="BAU302" s="581"/>
      <c r="BAV302" s="163"/>
      <c r="BAW302" s="163"/>
      <c r="BAX302" s="579"/>
      <c r="BAY302" s="581"/>
      <c r="BAZ302" s="163"/>
      <c r="BBA302" s="163"/>
      <c r="BBB302" s="579"/>
      <c r="BBC302" s="581"/>
      <c r="BBD302" s="163"/>
      <c r="BBE302" s="163"/>
      <c r="BBF302" s="579"/>
      <c r="BBG302" s="581"/>
      <c r="BBH302" s="163"/>
      <c r="BBI302" s="163"/>
      <c r="BBJ302" s="579"/>
      <c r="BBK302" s="581"/>
      <c r="BBL302" s="163"/>
      <c r="BBM302" s="163"/>
      <c r="BBN302" s="579"/>
      <c r="BBO302" s="581"/>
      <c r="BBP302" s="163"/>
      <c r="BBQ302" s="163"/>
      <c r="BBR302" s="579"/>
      <c r="BBS302" s="581"/>
      <c r="BBT302" s="163"/>
      <c r="BBU302" s="163"/>
      <c r="BBV302" s="579"/>
      <c r="BBW302" s="581"/>
      <c r="BBX302" s="163"/>
      <c r="BBY302" s="163"/>
      <c r="BBZ302" s="579"/>
      <c r="BCA302" s="581"/>
      <c r="BCB302" s="163"/>
      <c r="BCC302" s="163"/>
      <c r="BCD302" s="579"/>
      <c r="BCE302" s="581"/>
      <c r="BCF302" s="163"/>
      <c r="BCG302" s="163"/>
      <c r="BCH302" s="579"/>
      <c r="BCI302" s="581"/>
      <c r="BCJ302" s="163"/>
      <c r="BCK302" s="163"/>
      <c r="BCL302" s="579"/>
      <c r="BCM302" s="581"/>
      <c r="BCN302" s="163"/>
      <c r="BCO302" s="163"/>
      <c r="BCP302" s="579"/>
      <c r="BCQ302" s="581"/>
      <c r="BCR302" s="163"/>
      <c r="BCS302" s="163"/>
      <c r="BCT302" s="579"/>
      <c r="BCU302" s="581"/>
      <c r="BCV302" s="163"/>
      <c r="BCW302" s="163"/>
      <c r="BCX302" s="579"/>
      <c r="BCY302" s="581"/>
      <c r="BCZ302" s="163"/>
      <c r="BDA302" s="163"/>
      <c r="BDB302" s="579"/>
      <c r="BDC302" s="581"/>
      <c r="BDD302" s="163"/>
      <c r="BDE302" s="163"/>
      <c r="BDF302" s="579"/>
      <c r="BDG302" s="581"/>
      <c r="BDH302" s="163"/>
      <c r="BDI302" s="163"/>
      <c r="BDJ302" s="579"/>
      <c r="BDK302" s="581"/>
      <c r="BDL302" s="163"/>
      <c r="BDM302" s="163"/>
      <c r="BDN302" s="579"/>
      <c r="BDO302" s="581"/>
      <c r="BDP302" s="163"/>
      <c r="BDQ302" s="163"/>
      <c r="BDR302" s="579"/>
      <c r="BDS302" s="581"/>
      <c r="BDT302" s="163"/>
      <c r="BDU302" s="163"/>
      <c r="BDV302" s="579"/>
      <c r="BDW302" s="581"/>
      <c r="BDX302" s="163"/>
      <c r="BDY302" s="163"/>
      <c r="BDZ302" s="579"/>
      <c r="BEA302" s="581"/>
      <c r="BEB302" s="163"/>
      <c r="BEC302" s="163"/>
      <c r="BED302" s="579"/>
      <c r="BEE302" s="581"/>
      <c r="BEF302" s="163"/>
      <c r="BEG302" s="163"/>
      <c r="BEH302" s="579"/>
      <c r="BEI302" s="581"/>
      <c r="BEJ302" s="163"/>
      <c r="BEK302" s="163"/>
      <c r="BEL302" s="579"/>
      <c r="BEM302" s="581"/>
      <c r="BEN302" s="163"/>
      <c r="BEO302" s="163"/>
      <c r="BEP302" s="579"/>
      <c r="BEQ302" s="581"/>
      <c r="BER302" s="163"/>
      <c r="BES302" s="163"/>
      <c r="BET302" s="579"/>
      <c r="BEU302" s="581"/>
      <c r="BEV302" s="163"/>
      <c r="BEW302" s="163"/>
      <c r="BEX302" s="579"/>
      <c r="BEY302" s="581"/>
      <c r="BEZ302" s="163"/>
      <c r="BFA302" s="163"/>
      <c r="BFB302" s="579"/>
      <c r="BFC302" s="581"/>
      <c r="BFD302" s="163"/>
      <c r="BFE302" s="163"/>
      <c r="BFF302" s="579"/>
      <c r="BFG302" s="581"/>
      <c r="BFH302" s="163"/>
      <c r="BFI302" s="163"/>
      <c r="BFJ302" s="579"/>
      <c r="BFK302" s="581"/>
      <c r="BFL302" s="163"/>
      <c r="BFM302" s="163"/>
      <c r="BFN302" s="579"/>
      <c r="BFO302" s="581"/>
      <c r="BFP302" s="163"/>
      <c r="BFQ302" s="163"/>
      <c r="BFR302" s="579"/>
      <c r="BFS302" s="581"/>
      <c r="BFT302" s="163"/>
      <c r="BFU302" s="163"/>
      <c r="BFV302" s="579"/>
      <c r="BFW302" s="581"/>
      <c r="BFX302" s="163"/>
      <c r="BFY302" s="163"/>
      <c r="BFZ302" s="579"/>
      <c r="BGA302" s="581"/>
      <c r="BGB302" s="163"/>
      <c r="BGC302" s="163"/>
      <c r="BGD302" s="579"/>
      <c r="BGE302" s="581"/>
      <c r="BGF302" s="163"/>
      <c r="BGG302" s="163"/>
      <c r="BGH302" s="579"/>
      <c r="BGI302" s="581"/>
      <c r="BGJ302" s="163"/>
      <c r="BGK302" s="163"/>
      <c r="BGL302" s="579"/>
      <c r="BGM302" s="581"/>
      <c r="BGN302" s="163"/>
      <c r="BGO302" s="163"/>
      <c r="BGP302" s="579"/>
      <c r="BGQ302" s="581"/>
      <c r="BGR302" s="163"/>
      <c r="BGS302" s="163"/>
      <c r="BGT302" s="579"/>
      <c r="BGU302" s="581"/>
      <c r="BGV302" s="163"/>
      <c r="BGW302" s="163"/>
      <c r="BGX302" s="579"/>
      <c r="BGY302" s="581"/>
      <c r="BGZ302" s="163"/>
      <c r="BHA302" s="163"/>
      <c r="BHB302" s="579"/>
      <c r="BHC302" s="581"/>
      <c r="BHD302" s="163"/>
      <c r="BHE302" s="163"/>
      <c r="BHF302" s="579"/>
      <c r="BHG302" s="581"/>
      <c r="BHH302" s="163"/>
      <c r="BHI302" s="163"/>
      <c r="BHJ302" s="579"/>
      <c r="BHK302" s="581"/>
      <c r="BHL302" s="163"/>
      <c r="BHM302" s="163"/>
      <c r="BHN302" s="579"/>
      <c r="BHO302" s="581"/>
      <c r="BHP302" s="163"/>
      <c r="BHQ302" s="163"/>
      <c r="BHR302" s="579"/>
      <c r="BHS302" s="581"/>
      <c r="BHT302" s="163"/>
      <c r="BHU302" s="163"/>
      <c r="BHV302" s="579"/>
      <c r="BHW302" s="581"/>
      <c r="BHX302" s="163"/>
      <c r="BHY302" s="163"/>
      <c r="BHZ302" s="579"/>
      <c r="BIA302" s="581"/>
      <c r="BIB302" s="163"/>
      <c r="BIC302" s="163"/>
      <c r="BID302" s="579"/>
      <c r="BIE302" s="581"/>
      <c r="BIF302" s="163"/>
      <c r="BIG302" s="163"/>
      <c r="BIH302" s="579"/>
      <c r="BII302" s="581"/>
      <c r="BIJ302" s="163"/>
      <c r="BIK302" s="163"/>
      <c r="BIL302" s="579"/>
      <c r="BIM302" s="581"/>
      <c r="BIN302" s="163"/>
      <c r="BIO302" s="163"/>
      <c r="BIP302" s="579"/>
      <c r="BIQ302" s="581"/>
      <c r="BIR302" s="163"/>
      <c r="BIS302" s="163"/>
      <c r="BIT302" s="579"/>
      <c r="BIU302" s="581"/>
      <c r="BIV302" s="163"/>
      <c r="BIW302" s="163"/>
      <c r="BIX302" s="579"/>
      <c r="BIY302" s="581"/>
      <c r="BIZ302" s="163"/>
      <c r="BJA302" s="163"/>
      <c r="BJB302" s="579"/>
      <c r="BJC302" s="581"/>
      <c r="BJD302" s="163"/>
      <c r="BJE302" s="163"/>
      <c r="BJF302" s="579"/>
      <c r="BJG302" s="581"/>
      <c r="BJH302" s="163"/>
      <c r="BJI302" s="163"/>
      <c r="BJJ302" s="579"/>
      <c r="BJK302" s="581"/>
      <c r="BJL302" s="163"/>
      <c r="BJM302" s="163"/>
      <c r="BJN302" s="579"/>
      <c r="BJO302" s="581"/>
      <c r="BJP302" s="163"/>
      <c r="BJQ302" s="163"/>
      <c r="BJR302" s="579"/>
      <c r="BJS302" s="581"/>
      <c r="BJT302" s="163"/>
      <c r="BJU302" s="163"/>
      <c r="BJV302" s="579"/>
      <c r="BJW302" s="581"/>
      <c r="BJX302" s="163"/>
      <c r="BJY302" s="163"/>
      <c r="BJZ302" s="579"/>
      <c r="BKA302" s="581"/>
      <c r="BKB302" s="163"/>
      <c r="BKC302" s="163"/>
      <c r="BKD302" s="579"/>
      <c r="BKE302" s="581"/>
      <c r="BKF302" s="163"/>
      <c r="BKG302" s="163"/>
      <c r="BKH302" s="579"/>
      <c r="BKI302" s="581"/>
      <c r="BKJ302" s="163"/>
      <c r="BKK302" s="163"/>
      <c r="BKL302" s="579"/>
      <c r="BKM302" s="581"/>
      <c r="BKN302" s="163"/>
      <c r="BKO302" s="163"/>
      <c r="BKP302" s="579"/>
      <c r="BKQ302" s="581"/>
      <c r="BKR302" s="163"/>
      <c r="BKS302" s="163"/>
      <c r="BKT302" s="579"/>
      <c r="BKU302" s="581"/>
      <c r="BKV302" s="163"/>
      <c r="BKW302" s="163"/>
      <c r="BKX302" s="579"/>
      <c r="BKY302" s="581"/>
      <c r="BKZ302" s="163"/>
      <c r="BLA302" s="163"/>
      <c r="BLB302" s="579"/>
      <c r="BLC302" s="581"/>
      <c r="BLD302" s="163"/>
      <c r="BLE302" s="163"/>
      <c r="BLF302" s="579"/>
      <c r="BLG302" s="581"/>
      <c r="BLH302" s="163"/>
      <c r="BLI302" s="163"/>
      <c r="BLJ302" s="579"/>
      <c r="BLK302" s="581"/>
      <c r="BLL302" s="163"/>
      <c r="BLM302" s="163"/>
      <c r="BLN302" s="579"/>
      <c r="BLO302" s="581"/>
      <c r="BLP302" s="163"/>
      <c r="BLQ302" s="163"/>
      <c r="BLR302" s="579"/>
      <c r="BLS302" s="581"/>
      <c r="BLT302" s="163"/>
      <c r="BLU302" s="163"/>
      <c r="BLV302" s="579"/>
      <c r="BLW302" s="581"/>
      <c r="BLX302" s="163"/>
      <c r="BLY302" s="163"/>
      <c r="BLZ302" s="579"/>
      <c r="BMA302" s="581"/>
      <c r="BMB302" s="163"/>
      <c r="BMC302" s="163"/>
      <c r="BMD302" s="579"/>
      <c r="BME302" s="581"/>
      <c r="BMF302" s="163"/>
      <c r="BMG302" s="163"/>
      <c r="BMH302" s="579"/>
      <c r="BMI302" s="581"/>
      <c r="BMJ302" s="163"/>
      <c r="BMK302" s="163"/>
      <c r="BML302" s="579"/>
      <c r="BMM302" s="581"/>
      <c r="BMN302" s="163"/>
      <c r="BMO302" s="163"/>
      <c r="BMP302" s="579"/>
      <c r="BMQ302" s="581"/>
      <c r="BMR302" s="163"/>
      <c r="BMS302" s="163"/>
      <c r="BMT302" s="579"/>
      <c r="BMU302" s="581"/>
      <c r="BMV302" s="163"/>
      <c r="BMW302" s="163"/>
      <c r="BMX302" s="579"/>
      <c r="BMY302" s="581"/>
      <c r="BMZ302" s="163"/>
      <c r="BNA302" s="163"/>
      <c r="BNB302" s="579"/>
      <c r="BNC302" s="581"/>
      <c r="BND302" s="163"/>
      <c r="BNE302" s="163"/>
      <c r="BNF302" s="579"/>
      <c r="BNG302" s="581"/>
      <c r="BNH302" s="163"/>
      <c r="BNI302" s="163"/>
      <c r="BNJ302" s="579"/>
      <c r="BNK302" s="581"/>
      <c r="BNL302" s="163"/>
      <c r="BNM302" s="163"/>
      <c r="BNN302" s="579"/>
      <c r="BNO302" s="581"/>
      <c r="BNP302" s="163"/>
      <c r="BNQ302" s="163"/>
      <c r="BNR302" s="579"/>
      <c r="BNS302" s="581"/>
      <c r="BNT302" s="163"/>
      <c r="BNU302" s="163"/>
      <c r="BNV302" s="579"/>
      <c r="BNW302" s="581"/>
      <c r="BNX302" s="163"/>
      <c r="BNY302" s="163"/>
      <c r="BNZ302" s="579"/>
      <c r="BOA302" s="581"/>
      <c r="BOB302" s="163"/>
      <c r="BOC302" s="163"/>
      <c r="BOD302" s="579"/>
      <c r="BOE302" s="581"/>
      <c r="BOF302" s="163"/>
      <c r="BOG302" s="163"/>
      <c r="BOH302" s="579"/>
      <c r="BOI302" s="581"/>
      <c r="BOJ302" s="163"/>
      <c r="BOK302" s="163"/>
      <c r="BOL302" s="579"/>
      <c r="BOM302" s="581"/>
      <c r="BON302" s="163"/>
      <c r="BOO302" s="163"/>
      <c r="BOP302" s="579"/>
      <c r="BOQ302" s="581"/>
      <c r="BOR302" s="163"/>
      <c r="BOS302" s="163"/>
      <c r="BOT302" s="579"/>
      <c r="BOU302" s="581"/>
      <c r="BOV302" s="163"/>
      <c r="BOW302" s="163"/>
      <c r="BOX302" s="579"/>
      <c r="BOY302" s="581"/>
      <c r="BOZ302" s="163"/>
      <c r="BPA302" s="163"/>
      <c r="BPB302" s="579"/>
      <c r="BPC302" s="581"/>
      <c r="BPD302" s="163"/>
      <c r="BPE302" s="163"/>
      <c r="BPF302" s="579"/>
      <c r="BPG302" s="581"/>
      <c r="BPH302" s="163"/>
      <c r="BPI302" s="163"/>
      <c r="BPJ302" s="579"/>
      <c r="BPK302" s="581"/>
      <c r="BPL302" s="163"/>
      <c r="BPM302" s="163"/>
      <c r="BPN302" s="579"/>
      <c r="BPO302" s="581"/>
      <c r="BPP302" s="163"/>
      <c r="BPQ302" s="163"/>
      <c r="BPR302" s="579"/>
      <c r="BPS302" s="581"/>
      <c r="BPT302" s="163"/>
      <c r="BPU302" s="163"/>
      <c r="BPV302" s="579"/>
      <c r="BPW302" s="581"/>
      <c r="BPX302" s="163"/>
      <c r="BPY302" s="163"/>
      <c r="BPZ302" s="579"/>
      <c r="BQA302" s="581"/>
      <c r="BQB302" s="163"/>
      <c r="BQC302" s="163"/>
      <c r="BQD302" s="579"/>
      <c r="BQE302" s="581"/>
      <c r="BQF302" s="163"/>
      <c r="BQG302" s="163"/>
      <c r="BQH302" s="579"/>
      <c r="BQI302" s="581"/>
      <c r="BQJ302" s="163"/>
      <c r="BQK302" s="163"/>
      <c r="BQL302" s="579"/>
      <c r="BQM302" s="581"/>
      <c r="BQN302" s="163"/>
      <c r="BQO302" s="163"/>
      <c r="BQP302" s="579"/>
      <c r="BQQ302" s="581"/>
      <c r="BQR302" s="163"/>
      <c r="BQS302" s="163"/>
      <c r="BQT302" s="579"/>
      <c r="BQU302" s="581"/>
      <c r="BQV302" s="163"/>
      <c r="BQW302" s="163"/>
      <c r="BQX302" s="579"/>
      <c r="BQY302" s="581"/>
      <c r="BQZ302" s="163"/>
      <c r="BRA302" s="163"/>
      <c r="BRB302" s="579"/>
      <c r="BRC302" s="581"/>
      <c r="BRD302" s="163"/>
      <c r="BRE302" s="163"/>
      <c r="BRF302" s="579"/>
      <c r="BRG302" s="581"/>
      <c r="BRH302" s="163"/>
      <c r="BRI302" s="163"/>
      <c r="BRJ302" s="579"/>
      <c r="BRK302" s="581"/>
      <c r="BRL302" s="163"/>
      <c r="BRM302" s="163"/>
      <c r="BRN302" s="579"/>
      <c r="BRO302" s="581"/>
      <c r="BRP302" s="163"/>
      <c r="BRQ302" s="163"/>
      <c r="BRR302" s="579"/>
      <c r="BRS302" s="581"/>
      <c r="BRT302" s="163"/>
      <c r="BRU302" s="163"/>
      <c r="BRV302" s="579"/>
      <c r="BRW302" s="581"/>
      <c r="BRX302" s="163"/>
      <c r="BRY302" s="163"/>
      <c r="BRZ302" s="579"/>
      <c r="BSA302" s="581"/>
      <c r="BSB302" s="163"/>
      <c r="BSC302" s="163"/>
      <c r="BSD302" s="579"/>
      <c r="BSE302" s="581"/>
      <c r="BSF302" s="163"/>
      <c r="BSG302" s="163"/>
      <c r="BSH302" s="579"/>
      <c r="BSI302" s="581"/>
      <c r="BSJ302" s="163"/>
      <c r="BSK302" s="163"/>
      <c r="BSL302" s="579"/>
      <c r="BSM302" s="581"/>
      <c r="BSN302" s="163"/>
      <c r="BSO302" s="163"/>
      <c r="BSP302" s="579"/>
      <c r="BSQ302" s="581"/>
      <c r="BSR302" s="163"/>
      <c r="BSS302" s="163"/>
      <c r="BST302" s="579"/>
      <c r="BSU302" s="581"/>
      <c r="BSV302" s="163"/>
      <c r="BSW302" s="163"/>
      <c r="BSX302" s="579"/>
      <c r="BSY302" s="581"/>
      <c r="BSZ302" s="163"/>
      <c r="BTA302" s="163"/>
      <c r="BTB302" s="579"/>
      <c r="BTC302" s="581"/>
      <c r="BTD302" s="163"/>
      <c r="BTE302" s="163"/>
      <c r="BTF302" s="579"/>
      <c r="BTG302" s="581"/>
      <c r="BTH302" s="163"/>
      <c r="BTI302" s="163"/>
      <c r="BTJ302" s="579"/>
      <c r="BTK302" s="581"/>
      <c r="BTL302" s="163"/>
      <c r="BTM302" s="163"/>
      <c r="BTN302" s="579"/>
      <c r="BTO302" s="581"/>
      <c r="BTP302" s="163"/>
      <c r="BTQ302" s="163"/>
      <c r="BTR302" s="579"/>
      <c r="BTS302" s="581"/>
      <c r="BTT302" s="163"/>
      <c r="BTU302" s="163"/>
      <c r="BTV302" s="579"/>
      <c r="BTW302" s="581"/>
      <c r="BTX302" s="163"/>
      <c r="BTY302" s="163"/>
      <c r="BTZ302" s="579"/>
      <c r="BUA302" s="581"/>
      <c r="BUB302" s="163"/>
      <c r="BUC302" s="163"/>
      <c r="BUD302" s="579"/>
      <c r="BUE302" s="581"/>
      <c r="BUF302" s="163"/>
      <c r="BUG302" s="163"/>
      <c r="BUH302" s="579"/>
      <c r="BUI302" s="581"/>
      <c r="BUJ302" s="163"/>
      <c r="BUK302" s="163"/>
      <c r="BUL302" s="579"/>
      <c r="BUM302" s="581"/>
      <c r="BUN302" s="163"/>
      <c r="BUO302" s="163"/>
      <c r="BUP302" s="579"/>
      <c r="BUQ302" s="581"/>
      <c r="BUR302" s="163"/>
      <c r="BUS302" s="163"/>
      <c r="BUT302" s="579"/>
      <c r="BUU302" s="581"/>
      <c r="BUV302" s="163"/>
      <c r="BUW302" s="163"/>
      <c r="BUX302" s="579"/>
      <c r="BUY302" s="581"/>
      <c r="BUZ302" s="163"/>
      <c r="BVA302" s="163"/>
      <c r="BVB302" s="579"/>
      <c r="BVC302" s="581"/>
      <c r="BVD302" s="163"/>
      <c r="BVE302" s="163"/>
      <c r="BVF302" s="579"/>
      <c r="BVG302" s="581"/>
      <c r="BVH302" s="163"/>
      <c r="BVI302" s="163"/>
      <c r="BVJ302" s="579"/>
      <c r="BVK302" s="581"/>
      <c r="BVL302" s="163"/>
      <c r="BVM302" s="163"/>
      <c r="BVN302" s="579"/>
      <c r="BVO302" s="581"/>
      <c r="BVP302" s="163"/>
      <c r="BVQ302" s="163"/>
      <c r="BVR302" s="579"/>
      <c r="BVS302" s="581"/>
      <c r="BVT302" s="163"/>
      <c r="BVU302" s="163"/>
      <c r="BVV302" s="579"/>
      <c r="BVW302" s="581"/>
      <c r="BVX302" s="163"/>
      <c r="BVY302" s="163"/>
      <c r="BVZ302" s="579"/>
      <c r="BWA302" s="581"/>
      <c r="BWB302" s="163"/>
      <c r="BWC302" s="163"/>
      <c r="BWD302" s="579"/>
      <c r="BWE302" s="581"/>
      <c r="BWF302" s="163"/>
      <c r="BWG302" s="163"/>
      <c r="BWH302" s="579"/>
      <c r="BWI302" s="581"/>
      <c r="BWJ302" s="163"/>
      <c r="BWK302" s="163"/>
      <c r="BWL302" s="579"/>
      <c r="BWM302" s="581"/>
      <c r="BWN302" s="163"/>
      <c r="BWO302" s="163"/>
      <c r="BWP302" s="579"/>
      <c r="BWQ302" s="581"/>
      <c r="BWR302" s="163"/>
      <c r="BWS302" s="163"/>
      <c r="BWT302" s="579"/>
      <c r="BWU302" s="581"/>
      <c r="BWV302" s="163"/>
      <c r="BWW302" s="163"/>
      <c r="BWX302" s="579"/>
      <c r="BWY302" s="581"/>
      <c r="BWZ302" s="163"/>
      <c r="BXA302" s="163"/>
      <c r="BXB302" s="579"/>
      <c r="BXC302" s="581"/>
      <c r="BXD302" s="163"/>
      <c r="BXE302" s="163"/>
      <c r="BXF302" s="579"/>
      <c r="BXG302" s="581"/>
      <c r="BXH302" s="163"/>
      <c r="BXI302" s="163"/>
      <c r="BXJ302" s="579"/>
      <c r="BXK302" s="581"/>
      <c r="BXL302" s="163"/>
      <c r="BXM302" s="163"/>
      <c r="BXN302" s="579"/>
      <c r="BXO302" s="581"/>
      <c r="BXP302" s="163"/>
      <c r="BXQ302" s="163"/>
      <c r="BXR302" s="579"/>
      <c r="BXS302" s="581"/>
      <c r="BXT302" s="163"/>
      <c r="BXU302" s="163"/>
      <c r="BXV302" s="579"/>
      <c r="BXW302" s="581"/>
      <c r="BXX302" s="163"/>
      <c r="BXY302" s="163"/>
      <c r="BXZ302" s="579"/>
      <c r="BYA302" s="581"/>
      <c r="BYB302" s="163"/>
      <c r="BYC302" s="163"/>
      <c r="BYD302" s="579"/>
      <c r="BYE302" s="581"/>
      <c r="BYF302" s="163"/>
      <c r="BYG302" s="163"/>
      <c r="BYH302" s="579"/>
      <c r="BYI302" s="581"/>
      <c r="BYJ302" s="163"/>
      <c r="BYK302" s="163"/>
      <c r="BYL302" s="579"/>
      <c r="BYM302" s="581"/>
      <c r="BYN302" s="163"/>
      <c r="BYO302" s="163"/>
      <c r="BYP302" s="579"/>
      <c r="BYQ302" s="581"/>
      <c r="BYR302" s="163"/>
      <c r="BYS302" s="163"/>
      <c r="BYT302" s="579"/>
      <c r="BYU302" s="581"/>
      <c r="BYV302" s="163"/>
      <c r="BYW302" s="163"/>
      <c r="BYX302" s="579"/>
      <c r="BYY302" s="581"/>
      <c r="BYZ302" s="163"/>
      <c r="BZA302" s="163"/>
      <c r="BZB302" s="579"/>
      <c r="BZC302" s="581"/>
      <c r="BZD302" s="163"/>
      <c r="BZE302" s="163"/>
      <c r="BZF302" s="579"/>
      <c r="BZG302" s="581"/>
      <c r="BZH302" s="163"/>
      <c r="BZI302" s="163"/>
      <c r="BZJ302" s="579"/>
      <c r="BZK302" s="581"/>
      <c r="BZL302" s="163"/>
      <c r="BZM302" s="163"/>
      <c r="BZN302" s="579"/>
      <c r="BZO302" s="581"/>
      <c r="BZP302" s="163"/>
      <c r="BZQ302" s="163"/>
      <c r="BZR302" s="579"/>
      <c r="BZS302" s="581"/>
      <c r="BZT302" s="163"/>
      <c r="BZU302" s="163"/>
      <c r="BZV302" s="579"/>
      <c r="BZW302" s="581"/>
      <c r="BZX302" s="163"/>
      <c r="BZY302" s="163"/>
      <c r="BZZ302" s="579"/>
      <c r="CAA302" s="581"/>
      <c r="CAB302" s="163"/>
      <c r="CAC302" s="163"/>
      <c r="CAD302" s="579"/>
      <c r="CAE302" s="581"/>
      <c r="CAF302" s="163"/>
      <c r="CAG302" s="163"/>
      <c r="CAH302" s="579"/>
      <c r="CAI302" s="581"/>
      <c r="CAJ302" s="163"/>
      <c r="CAK302" s="163"/>
      <c r="CAL302" s="579"/>
      <c r="CAM302" s="581"/>
      <c r="CAN302" s="163"/>
      <c r="CAO302" s="163"/>
      <c r="CAP302" s="579"/>
      <c r="CAQ302" s="581"/>
      <c r="CAR302" s="163"/>
      <c r="CAS302" s="163"/>
      <c r="CAT302" s="579"/>
      <c r="CAU302" s="581"/>
      <c r="CAV302" s="163"/>
      <c r="CAW302" s="163"/>
      <c r="CAX302" s="579"/>
      <c r="CAY302" s="581"/>
      <c r="CAZ302" s="163"/>
      <c r="CBA302" s="163"/>
      <c r="CBB302" s="579"/>
      <c r="CBC302" s="581"/>
      <c r="CBD302" s="163"/>
      <c r="CBE302" s="163"/>
      <c r="CBF302" s="579"/>
      <c r="CBG302" s="581"/>
      <c r="CBH302" s="163"/>
      <c r="CBI302" s="163"/>
      <c r="CBJ302" s="579"/>
      <c r="CBK302" s="581"/>
      <c r="CBL302" s="163"/>
      <c r="CBM302" s="163"/>
      <c r="CBN302" s="579"/>
      <c r="CBO302" s="581"/>
      <c r="CBP302" s="163"/>
      <c r="CBQ302" s="163"/>
      <c r="CBR302" s="579"/>
      <c r="CBS302" s="581"/>
      <c r="CBT302" s="163"/>
      <c r="CBU302" s="163"/>
      <c r="CBV302" s="579"/>
      <c r="CBW302" s="581"/>
      <c r="CBX302" s="163"/>
      <c r="CBY302" s="163"/>
      <c r="CBZ302" s="579"/>
      <c r="CCA302" s="581"/>
      <c r="CCB302" s="163"/>
      <c r="CCC302" s="163"/>
      <c r="CCD302" s="579"/>
      <c r="CCE302" s="581"/>
      <c r="CCF302" s="163"/>
      <c r="CCG302" s="163"/>
      <c r="CCH302" s="579"/>
      <c r="CCI302" s="581"/>
      <c r="CCJ302" s="163"/>
      <c r="CCK302" s="163"/>
      <c r="CCL302" s="579"/>
      <c r="CCM302" s="581"/>
      <c r="CCN302" s="163"/>
      <c r="CCO302" s="163"/>
      <c r="CCP302" s="579"/>
      <c r="CCQ302" s="581"/>
      <c r="CCR302" s="163"/>
      <c r="CCS302" s="163"/>
      <c r="CCT302" s="579"/>
      <c r="CCU302" s="581"/>
      <c r="CCV302" s="163"/>
      <c r="CCW302" s="163"/>
      <c r="CCX302" s="579"/>
      <c r="CCY302" s="581"/>
      <c r="CCZ302" s="163"/>
      <c r="CDA302" s="163"/>
      <c r="CDB302" s="579"/>
      <c r="CDC302" s="581"/>
      <c r="CDD302" s="163"/>
      <c r="CDE302" s="163"/>
      <c r="CDF302" s="579"/>
      <c r="CDG302" s="581"/>
      <c r="CDH302" s="163"/>
      <c r="CDI302" s="163"/>
      <c r="CDJ302" s="579"/>
      <c r="CDK302" s="581"/>
      <c r="CDL302" s="163"/>
      <c r="CDM302" s="163"/>
      <c r="CDN302" s="579"/>
      <c r="CDO302" s="581"/>
      <c r="CDP302" s="163"/>
      <c r="CDQ302" s="163"/>
      <c r="CDR302" s="579"/>
      <c r="CDS302" s="581"/>
      <c r="CDT302" s="163"/>
      <c r="CDU302" s="163"/>
      <c r="CDV302" s="579"/>
      <c r="CDW302" s="581"/>
      <c r="CDX302" s="163"/>
      <c r="CDY302" s="163"/>
      <c r="CDZ302" s="579"/>
      <c r="CEA302" s="581"/>
      <c r="CEB302" s="163"/>
      <c r="CEC302" s="163"/>
      <c r="CED302" s="579"/>
      <c r="CEE302" s="581"/>
      <c r="CEF302" s="163"/>
      <c r="CEG302" s="163"/>
      <c r="CEH302" s="579"/>
      <c r="CEI302" s="581"/>
      <c r="CEJ302" s="163"/>
      <c r="CEK302" s="163"/>
      <c r="CEL302" s="579"/>
      <c r="CEM302" s="581"/>
      <c r="CEN302" s="163"/>
      <c r="CEO302" s="163"/>
      <c r="CEP302" s="579"/>
      <c r="CEQ302" s="581"/>
      <c r="CER302" s="163"/>
      <c r="CES302" s="163"/>
      <c r="CET302" s="579"/>
      <c r="CEU302" s="581"/>
      <c r="CEV302" s="163"/>
      <c r="CEW302" s="163"/>
      <c r="CEX302" s="579"/>
      <c r="CEY302" s="581"/>
      <c r="CEZ302" s="163"/>
      <c r="CFA302" s="163"/>
      <c r="CFB302" s="579"/>
      <c r="CFC302" s="581"/>
      <c r="CFD302" s="163"/>
      <c r="CFE302" s="163"/>
      <c r="CFF302" s="579"/>
      <c r="CFG302" s="581"/>
      <c r="CFH302" s="163"/>
      <c r="CFI302" s="163"/>
      <c r="CFJ302" s="579"/>
      <c r="CFK302" s="581"/>
      <c r="CFL302" s="163"/>
      <c r="CFM302" s="163"/>
      <c r="CFN302" s="579"/>
      <c r="CFO302" s="581"/>
      <c r="CFP302" s="163"/>
      <c r="CFQ302" s="163"/>
      <c r="CFR302" s="579"/>
      <c r="CFS302" s="581"/>
      <c r="CFT302" s="163"/>
      <c r="CFU302" s="163"/>
      <c r="CFV302" s="579"/>
      <c r="CFW302" s="581"/>
      <c r="CFX302" s="163"/>
      <c r="CFY302" s="163"/>
      <c r="CFZ302" s="579"/>
      <c r="CGA302" s="581"/>
      <c r="CGB302" s="163"/>
      <c r="CGC302" s="163"/>
      <c r="CGD302" s="579"/>
      <c r="CGE302" s="581"/>
      <c r="CGF302" s="163"/>
      <c r="CGG302" s="163"/>
      <c r="CGH302" s="579"/>
      <c r="CGI302" s="581"/>
      <c r="CGJ302" s="163"/>
      <c r="CGK302" s="163"/>
      <c r="CGL302" s="579"/>
      <c r="CGM302" s="581"/>
      <c r="CGN302" s="163"/>
      <c r="CGO302" s="163"/>
      <c r="CGP302" s="579"/>
      <c r="CGQ302" s="581"/>
      <c r="CGR302" s="163"/>
      <c r="CGS302" s="163"/>
      <c r="CGT302" s="579"/>
      <c r="CGU302" s="581"/>
      <c r="CGV302" s="163"/>
      <c r="CGW302" s="163"/>
      <c r="CGX302" s="579"/>
      <c r="CGY302" s="581"/>
      <c r="CGZ302" s="163"/>
      <c r="CHA302" s="163"/>
      <c r="CHB302" s="579"/>
      <c r="CHC302" s="581"/>
      <c r="CHD302" s="163"/>
      <c r="CHE302" s="163"/>
      <c r="CHF302" s="579"/>
      <c r="CHG302" s="581"/>
      <c r="CHH302" s="163"/>
      <c r="CHI302" s="163"/>
      <c r="CHJ302" s="579"/>
      <c r="CHK302" s="581"/>
      <c r="CHL302" s="163"/>
      <c r="CHM302" s="163"/>
      <c r="CHN302" s="579"/>
      <c r="CHO302" s="581"/>
      <c r="CHP302" s="163"/>
      <c r="CHQ302" s="163"/>
      <c r="CHR302" s="579"/>
      <c r="CHS302" s="581"/>
      <c r="CHT302" s="163"/>
      <c r="CHU302" s="163"/>
      <c r="CHV302" s="579"/>
      <c r="CHW302" s="581"/>
      <c r="CHX302" s="163"/>
      <c r="CHY302" s="163"/>
      <c r="CHZ302" s="579"/>
      <c r="CIA302" s="581"/>
      <c r="CIB302" s="163"/>
      <c r="CIC302" s="163"/>
      <c r="CID302" s="579"/>
      <c r="CIE302" s="581"/>
      <c r="CIF302" s="163"/>
      <c r="CIG302" s="163"/>
      <c r="CIH302" s="579"/>
      <c r="CII302" s="581"/>
      <c r="CIJ302" s="163"/>
      <c r="CIK302" s="163"/>
      <c r="CIL302" s="579"/>
      <c r="CIM302" s="581"/>
      <c r="CIN302" s="163"/>
      <c r="CIO302" s="163"/>
      <c r="CIP302" s="579"/>
      <c r="CIQ302" s="581"/>
      <c r="CIR302" s="163"/>
      <c r="CIS302" s="163"/>
      <c r="CIT302" s="579"/>
      <c r="CIU302" s="581"/>
      <c r="CIV302" s="163"/>
      <c r="CIW302" s="163"/>
      <c r="CIX302" s="579"/>
      <c r="CIY302" s="581"/>
      <c r="CIZ302" s="163"/>
      <c r="CJA302" s="163"/>
      <c r="CJB302" s="579"/>
      <c r="CJC302" s="581"/>
      <c r="CJD302" s="163"/>
      <c r="CJE302" s="163"/>
      <c r="CJF302" s="579"/>
      <c r="CJG302" s="581"/>
      <c r="CJH302" s="163"/>
      <c r="CJI302" s="163"/>
      <c r="CJJ302" s="579"/>
      <c r="CJK302" s="581"/>
      <c r="CJL302" s="163"/>
      <c r="CJM302" s="163"/>
      <c r="CJN302" s="579"/>
      <c r="CJO302" s="581"/>
      <c r="CJP302" s="163"/>
      <c r="CJQ302" s="163"/>
      <c r="CJR302" s="579"/>
      <c r="CJS302" s="581"/>
      <c r="CJT302" s="163"/>
      <c r="CJU302" s="163"/>
      <c r="CJV302" s="579"/>
      <c r="CJW302" s="581"/>
      <c r="CJX302" s="163"/>
      <c r="CJY302" s="163"/>
      <c r="CJZ302" s="579"/>
      <c r="CKA302" s="581"/>
      <c r="CKB302" s="163"/>
      <c r="CKC302" s="163"/>
      <c r="CKD302" s="579"/>
      <c r="CKE302" s="581"/>
      <c r="CKF302" s="163"/>
      <c r="CKG302" s="163"/>
      <c r="CKH302" s="579"/>
      <c r="CKI302" s="581"/>
      <c r="CKJ302" s="163"/>
      <c r="CKK302" s="163"/>
      <c r="CKL302" s="579"/>
      <c r="CKM302" s="581"/>
      <c r="CKN302" s="163"/>
      <c r="CKO302" s="163"/>
      <c r="CKP302" s="579"/>
      <c r="CKQ302" s="581"/>
      <c r="CKR302" s="163"/>
      <c r="CKS302" s="163"/>
      <c r="CKT302" s="579"/>
      <c r="CKU302" s="581"/>
      <c r="CKV302" s="163"/>
      <c r="CKW302" s="163"/>
      <c r="CKX302" s="579"/>
      <c r="CKY302" s="581"/>
      <c r="CKZ302" s="163"/>
      <c r="CLA302" s="163"/>
      <c r="CLB302" s="579"/>
      <c r="CLC302" s="581"/>
      <c r="CLD302" s="163"/>
      <c r="CLE302" s="163"/>
      <c r="CLF302" s="579"/>
      <c r="CLG302" s="581"/>
      <c r="CLH302" s="163"/>
      <c r="CLI302" s="163"/>
      <c r="CLJ302" s="579"/>
      <c r="CLK302" s="581"/>
      <c r="CLL302" s="163"/>
      <c r="CLM302" s="163"/>
      <c r="CLN302" s="579"/>
      <c r="CLO302" s="581"/>
      <c r="CLP302" s="163"/>
      <c r="CLQ302" s="163"/>
      <c r="CLR302" s="579"/>
      <c r="CLS302" s="581"/>
      <c r="CLT302" s="163"/>
      <c r="CLU302" s="163"/>
      <c r="CLV302" s="579"/>
      <c r="CLW302" s="581"/>
      <c r="CLX302" s="163"/>
      <c r="CLY302" s="163"/>
      <c r="CLZ302" s="579"/>
      <c r="CMA302" s="581"/>
      <c r="CMB302" s="163"/>
      <c r="CMC302" s="163"/>
      <c r="CMD302" s="579"/>
      <c r="CME302" s="581"/>
      <c r="CMF302" s="163"/>
      <c r="CMG302" s="163"/>
      <c r="CMH302" s="579"/>
      <c r="CMI302" s="581"/>
      <c r="CMJ302" s="163"/>
      <c r="CMK302" s="163"/>
      <c r="CML302" s="579"/>
      <c r="CMM302" s="581"/>
      <c r="CMN302" s="163"/>
      <c r="CMO302" s="163"/>
      <c r="CMP302" s="579"/>
      <c r="CMQ302" s="581"/>
      <c r="CMR302" s="163"/>
      <c r="CMS302" s="163"/>
      <c r="CMT302" s="579"/>
      <c r="CMU302" s="581"/>
      <c r="CMV302" s="163"/>
      <c r="CMW302" s="163"/>
      <c r="CMX302" s="579"/>
      <c r="CMY302" s="581"/>
      <c r="CMZ302" s="163"/>
      <c r="CNA302" s="163"/>
      <c r="CNB302" s="579"/>
      <c r="CNC302" s="581"/>
      <c r="CND302" s="163"/>
      <c r="CNE302" s="163"/>
      <c r="CNF302" s="579"/>
      <c r="CNG302" s="581"/>
      <c r="CNH302" s="163"/>
      <c r="CNI302" s="163"/>
      <c r="CNJ302" s="579"/>
      <c r="CNK302" s="581"/>
      <c r="CNL302" s="163"/>
      <c r="CNM302" s="163"/>
      <c r="CNN302" s="579"/>
      <c r="CNO302" s="581"/>
      <c r="CNP302" s="163"/>
      <c r="CNQ302" s="163"/>
      <c r="CNR302" s="579"/>
      <c r="CNS302" s="581"/>
      <c r="CNT302" s="163"/>
      <c r="CNU302" s="163"/>
      <c r="CNV302" s="579"/>
      <c r="CNW302" s="581"/>
      <c r="CNX302" s="163"/>
      <c r="CNY302" s="163"/>
      <c r="CNZ302" s="579"/>
      <c r="COA302" s="581"/>
      <c r="COB302" s="163"/>
      <c r="COC302" s="163"/>
      <c r="COD302" s="579"/>
      <c r="COE302" s="581"/>
      <c r="COF302" s="163"/>
      <c r="COG302" s="163"/>
      <c r="COH302" s="579"/>
      <c r="COI302" s="581"/>
      <c r="COJ302" s="163"/>
      <c r="COK302" s="163"/>
      <c r="COL302" s="579"/>
      <c r="COM302" s="581"/>
      <c r="CON302" s="163"/>
      <c r="COO302" s="163"/>
      <c r="COP302" s="579"/>
      <c r="COQ302" s="581"/>
      <c r="COR302" s="163"/>
      <c r="COS302" s="163"/>
      <c r="COT302" s="579"/>
      <c r="COU302" s="581"/>
      <c r="COV302" s="163"/>
      <c r="COW302" s="163"/>
      <c r="COX302" s="579"/>
      <c r="COY302" s="581"/>
      <c r="COZ302" s="163"/>
      <c r="CPA302" s="163"/>
      <c r="CPB302" s="579"/>
      <c r="CPC302" s="581"/>
      <c r="CPD302" s="163"/>
      <c r="CPE302" s="163"/>
      <c r="CPF302" s="579"/>
      <c r="CPG302" s="581"/>
      <c r="CPH302" s="163"/>
      <c r="CPI302" s="163"/>
      <c r="CPJ302" s="579"/>
      <c r="CPK302" s="581"/>
      <c r="CPL302" s="163"/>
      <c r="CPM302" s="163"/>
      <c r="CPN302" s="579"/>
      <c r="CPO302" s="581"/>
      <c r="CPP302" s="163"/>
      <c r="CPQ302" s="163"/>
      <c r="CPR302" s="579"/>
      <c r="CPS302" s="581"/>
      <c r="CPT302" s="163"/>
      <c r="CPU302" s="163"/>
      <c r="CPV302" s="579"/>
      <c r="CPW302" s="581"/>
      <c r="CPX302" s="163"/>
      <c r="CPY302" s="163"/>
      <c r="CPZ302" s="579"/>
      <c r="CQA302" s="581"/>
      <c r="CQB302" s="163"/>
      <c r="CQC302" s="163"/>
      <c r="CQD302" s="579"/>
      <c r="CQE302" s="581"/>
      <c r="CQF302" s="163"/>
      <c r="CQG302" s="163"/>
      <c r="CQH302" s="579"/>
      <c r="CQI302" s="581"/>
      <c r="CQJ302" s="163"/>
      <c r="CQK302" s="163"/>
      <c r="CQL302" s="579"/>
      <c r="CQM302" s="581"/>
      <c r="CQN302" s="163"/>
      <c r="CQO302" s="163"/>
      <c r="CQP302" s="579"/>
      <c r="CQQ302" s="581"/>
      <c r="CQR302" s="163"/>
      <c r="CQS302" s="163"/>
      <c r="CQT302" s="579"/>
      <c r="CQU302" s="581"/>
      <c r="CQV302" s="163"/>
      <c r="CQW302" s="163"/>
      <c r="CQX302" s="579"/>
      <c r="CQY302" s="581"/>
      <c r="CQZ302" s="163"/>
      <c r="CRA302" s="163"/>
      <c r="CRB302" s="579"/>
      <c r="CRC302" s="581"/>
      <c r="CRD302" s="163"/>
      <c r="CRE302" s="163"/>
      <c r="CRF302" s="579"/>
      <c r="CRG302" s="581"/>
      <c r="CRH302" s="163"/>
      <c r="CRI302" s="163"/>
      <c r="CRJ302" s="579"/>
      <c r="CRK302" s="581"/>
      <c r="CRL302" s="163"/>
      <c r="CRM302" s="163"/>
      <c r="CRN302" s="579"/>
      <c r="CRO302" s="581"/>
      <c r="CRP302" s="163"/>
      <c r="CRQ302" s="163"/>
      <c r="CRR302" s="579"/>
      <c r="CRS302" s="581"/>
      <c r="CRT302" s="163"/>
      <c r="CRU302" s="163"/>
      <c r="CRV302" s="579"/>
      <c r="CRW302" s="581"/>
      <c r="CRX302" s="163"/>
      <c r="CRY302" s="163"/>
      <c r="CRZ302" s="579"/>
      <c r="CSA302" s="581"/>
      <c r="CSB302" s="163"/>
      <c r="CSC302" s="163"/>
      <c r="CSD302" s="579"/>
      <c r="CSE302" s="581"/>
      <c r="CSF302" s="163"/>
      <c r="CSG302" s="163"/>
      <c r="CSH302" s="579"/>
      <c r="CSI302" s="581"/>
      <c r="CSJ302" s="163"/>
      <c r="CSK302" s="163"/>
      <c r="CSL302" s="579"/>
      <c r="CSM302" s="581"/>
      <c r="CSN302" s="163"/>
      <c r="CSO302" s="163"/>
      <c r="CSP302" s="579"/>
      <c r="CSQ302" s="581"/>
      <c r="CSR302" s="163"/>
      <c r="CSS302" s="163"/>
      <c r="CST302" s="579"/>
      <c r="CSU302" s="581"/>
      <c r="CSV302" s="163"/>
      <c r="CSW302" s="163"/>
      <c r="CSX302" s="579"/>
      <c r="CSY302" s="581"/>
      <c r="CSZ302" s="163"/>
      <c r="CTA302" s="163"/>
      <c r="CTB302" s="579"/>
      <c r="CTC302" s="581"/>
      <c r="CTD302" s="163"/>
      <c r="CTE302" s="163"/>
      <c r="CTF302" s="579"/>
      <c r="CTG302" s="581"/>
      <c r="CTH302" s="163"/>
      <c r="CTI302" s="163"/>
      <c r="CTJ302" s="579"/>
      <c r="CTK302" s="581"/>
      <c r="CTL302" s="163"/>
      <c r="CTM302" s="163"/>
      <c r="CTN302" s="579"/>
      <c r="CTO302" s="581"/>
      <c r="CTP302" s="163"/>
      <c r="CTQ302" s="163"/>
      <c r="CTR302" s="579"/>
      <c r="CTS302" s="581"/>
      <c r="CTT302" s="163"/>
      <c r="CTU302" s="163"/>
      <c r="CTV302" s="579"/>
      <c r="CTW302" s="581"/>
      <c r="CTX302" s="163"/>
      <c r="CTY302" s="163"/>
      <c r="CTZ302" s="579"/>
      <c r="CUA302" s="581"/>
      <c r="CUB302" s="163"/>
      <c r="CUC302" s="163"/>
      <c r="CUD302" s="579"/>
      <c r="CUE302" s="581"/>
      <c r="CUF302" s="163"/>
      <c r="CUG302" s="163"/>
      <c r="CUH302" s="579"/>
      <c r="CUI302" s="581"/>
      <c r="CUJ302" s="163"/>
      <c r="CUK302" s="163"/>
      <c r="CUL302" s="579"/>
      <c r="CUM302" s="581"/>
      <c r="CUN302" s="163"/>
      <c r="CUO302" s="163"/>
      <c r="CUP302" s="579"/>
      <c r="CUQ302" s="581"/>
      <c r="CUR302" s="163"/>
      <c r="CUS302" s="163"/>
      <c r="CUT302" s="579"/>
      <c r="CUU302" s="581"/>
      <c r="CUV302" s="163"/>
      <c r="CUW302" s="163"/>
      <c r="CUX302" s="579"/>
      <c r="CUY302" s="581"/>
      <c r="CUZ302" s="163"/>
      <c r="CVA302" s="163"/>
      <c r="CVB302" s="579"/>
      <c r="CVC302" s="581"/>
      <c r="CVD302" s="163"/>
      <c r="CVE302" s="163"/>
      <c r="CVF302" s="579"/>
      <c r="CVG302" s="581"/>
      <c r="CVH302" s="163"/>
      <c r="CVI302" s="163"/>
      <c r="CVJ302" s="579"/>
      <c r="CVK302" s="581"/>
      <c r="CVL302" s="163"/>
      <c r="CVM302" s="163"/>
      <c r="CVN302" s="579"/>
      <c r="CVO302" s="581"/>
      <c r="CVP302" s="163"/>
      <c r="CVQ302" s="163"/>
      <c r="CVR302" s="579"/>
      <c r="CVS302" s="581"/>
      <c r="CVT302" s="163"/>
      <c r="CVU302" s="163"/>
      <c r="CVV302" s="579"/>
      <c r="CVW302" s="581"/>
      <c r="CVX302" s="163"/>
      <c r="CVY302" s="163"/>
      <c r="CVZ302" s="579"/>
      <c r="CWA302" s="581"/>
      <c r="CWB302" s="163"/>
      <c r="CWC302" s="163"/>
      <c r="CWD302" s="579"/>
      <c r="CWE302" s="581"/>
      <c r="CWF302" s="163"/>
      <c r="CWG302" s="163"/>
      <c r="CWH302" s="579"/>
      <c r="CWI302" s="581"/>
      <c r="CWJ302" s="163"/>
      <c r="CWK302" s="163"/>
      <c r="CWL302" s="579"/>
      <c r="CWM302" s="581"/>
      <c r="CWN302" s="163"/>
      <c r="CWO302" s="163"/>
      <c r="CWP302" s="579"/>
      <c r="CWQ302" s="581"/>
      <c r="CWR302" s="163"/>
      <c r="CWS302" s="163"/>
      <c r="CWT302" s="579"/>
      <c r="CWU302" s="581"/>
      <c r="CWV302" s="163"/>
      <c r="CWW302" s="163"/>
      <c r="CWX302" s="579"/>
      <c r="CWY302" s="581"/>
      <c r="CWZ302" s="163"/>
      <c r="CXA302" s="163"/>
      <c r="CXB302" s="579"/>
      <c r="CXC302" s="581"/>
      <c r="CXD302" s="163"/>
      <c r="CXE302" s="163"/>
      <c r="CXF302" s="579"/>
      <c r="CXG302" s="581"/>
      <c r="CXH302" s="163"/>
      <c r="CXI302" s="163"/>
      <c r="CXJ302" s="579"/>
      <c r="CXK302" s="581"/>
      <c r="CXL302" s="163"/>
      <c r="CXM302" s="163"/>
      <c r="CXN302" s="579"/>
      <c r="CXO302" s="581"/>
      <c r="CXP302" s="163"/>
      <c r="CXQ302" s="163"/>
      <c r="CXR302" s="579"/>
      <c r="CXS302" s="581"/>
      <c r="CXT302" s="163"/>
      <c r="CXU302" s="163"/>
      <c r="CXV302" s="579"/>
      <c r="CXW302" s="581"/>
      <c r="CXX302" s="163"/>
      <c r="CXY302" s="163"/>
      <c r="CXZ302" s="579"/>
      <c r="CYA302" s="581"/>
      <c r="CYB302" s="163"/>
      <c r="CYC302" s="163"/>
      <c r="CYD302" s="579"/>
      <c r="CYE302" s="581"/>
      <c r="CYF302" s="163"/>
      <c r="CYG302" s="163"/>
      <c r="CYH302" s="579"/>
      <c r="CYI302" s="581"/>
      <c r="CYJ302" s="163"/>
      <c r="CYK302" s="163"/>
      <c r="CYL302" s="579"/>
      <c r="CYM302" s="581"/>
      <c r="CYN302" s="163"/>
      <c r="CYO302" s="163"/>
      <c r="CYP302" s="579"/>
      <c r="CYQ302" s="581"/>
      <c r="CYR302" s="163"/>
      <c r="CYS302" s="163"/>
      <c r="CYT302" s="579"/>
      <c r="CYU302" s="581"/>
      <c r="CYV302" s="163"/>
      <c r="CYW302" s="163"/>
      <c r="CYX302" s="579"/>
      <c r="CYY302" s="581"/>
      <c r="CYZ302" s="163"/>
      <c r="CZA302" s="163"/>
      <c r="CZB302" s="579"/>
      <c r="CZC302" s="581"/>
      <c r="CZD302" s="163"/>
      <c r="CZE302" s="163"/>
      <c r="CZF302" s="579"/>
      <c r="CZG302" s="581"/>
      <c r="CZH302" s="163"/>
      <c r="CZI302" s="163"/>
      <c r="CZJ302" s="579"/>
      <c r="CZK302" s="581"/>
      <c r="CZL302" s="163"/>
      <c r="CZM302" s="163"/>
      <c r="CZN302" s="579"/>
      <c r="CZO302" s="581"/>
      <c r="CZP302" s="163"/>
      <c r="CZQ302" s="163"/>
      <c r="CZR302" s="579"/>
      <c r="CZS302" s="581"/>
      <c r="CZT302" s="163"/>
      <c r="CZU302" s="163"/>
      <c r="CZV302" s="579"/>
      <c r="CZW302" s="581"/>
      <c r="CZX302" s="163"/>
      <c r="CZY302" s="163"/>
      <c r="CZZ302" s="579"/>
      <c r="DAA302" s="581"/>
      <c r="DAB302" s="163"/>
      <c r="DAC302" s="163"/>
      <c r="DAD302" s="579"/>
      <c r="DAE302" s="581"/>
      <c r="DAF302" s="163"/>
      <c r="DAG302" s="163"/>
      <c r="DAH302" s="579"/>
      <c r="DAI302" s="581"/>
      <c r="DAJ302" s="163"/>
      <c r="DAK302" s="163"/>
      <c r="DAL302" s="579"/>
      <c r="DAM302" s="581"/>
      <c r="DAN302" s="163"/>
      <c r="DAO302" s="163"/>
      <c r="DAP302" s="579"/>
      <c r="DAQ302" s="581"/>
      <c r="DAR302" s="163"/>
      <c r="DAS302" s="163"/>
      <c r="DAT302" s="579"/>
      <c r="DAU302" s="581"/>
      <c r="DAV302" s="163"/>
      <c r="DAW302" s="163"/>
      <c r="DAX302" s="579"/>
      <c r="DAY302" s="581"/>
      <c r="DAZ302" s="163"/>
      <c r="DBA302" s="163"/>
      <c r="DBB302" s="579"/>
      <c r="DBC302" s="581"/>
      <c r="DBD302" s="163"/>
      <c r="DBE302" s="163"/>
      <c r="DBF302" s="579"/>
      <c r="DBG302" s="581"/>
      <c r="DBH302" s="163"/>
      <c r="DBI302" s="163"/>
      <c r="DBJ302" s="579"/>
      <c r="DBK302" s="581"/>
      <c r="DBL302" s="163"/>
      <c r="DBM302" s="163"/>
      <c r="DBN302" s="579"/>
      <c r="DBO302" s="581"/>
      <c r="DBP302" s="163"/>
      <c r="DBQ302" s="163"/>
      <c r="DBR302" s="579"/>
      <c r="DBS302" s="581"/>
      <c r="DBT302" s="163"/>
      <c r="DBU302" s="163"/>
      <c r="DBV302" s="579"/>
      <c r="DBW302" s="581"/>
      <c r="DBX302" s="163"/>
      <c r="DBY302" s="163"/>
      <c r="DBZ302" s="579"/>
      <c r="DCA302" s="581"/>
      <c r="DCB302" s="163"/>
      <c r="DCC302" s="163"/>
      <c r="DCD302" s="579"/>
      <c r="DCE302" s="581"/>
      <c r="DCF302" s="163"/>
      <c r="DCG302" s="163"/>
      <c r="DCH302" s="579"/>
      <c r="DCI302" s="581"/>
      <c r="DCJ302" s="163"/>
      <c r="DCK302" s="163"/>
      <c r="DCL302" s="579"/>
      <c r="DCM302" s="581"/>
      <c r="DCN302" s="163"/>
      <c r="DCO302" s="163"/>
      <c r="DCP302" s="579"/>
      <c r="DCQ302" s="581"/>
      <c r="DCR302" s="163"/>
      <c r="DCS302" s="163"/>
      <c r="DCT302" s="579"/>
      <c r="DCU302" s="581"/>
      <c r="DCV302" s="163"/>
      <c r="DCW302" s="163"/>
      <c r="DCX302" s="579"/>
      <c r="DCY302" s="581"/>
      <c r="DCZ302" s="163"/>
      <c r="DDA302" s="163"/>
      <c r="DDB302" s="579"/>
      <c r="DDC302" s="581"/>
      <c r="DDD302" s="163"/>
      <c r="DDE302" s="163"/>
      <c r="DDF302" s="579"/>
      <c r="DDG302" s="581"/>
      <c r="DDH302" s="163"/>
      <c r="DDI302" s="163"/>
      <c r="DDJ302" s="579"/>
      <c r="DDK302" s="581"/>
      <c r="DDL302" s="163"/>
      <c r="DDM302" s="163"/>
      <c r="DDN302" s="579"/>
      <c r="DDO302" s="581"/>
      <c r="DDP302" s="163"/>
      <c r="DDQ302" s="163"/>
      <c r="DDR302" s="579"/>
      <c r="DDS302" s="581"/>
      <c r="DDT302" s="163"/>
      <c r="DDU302" s="163"/>
      <c r="DDV302" s="579"/>
      <c r="DDW302" s="581"/>
      <c r="DDX302" s="163"/>
      <c r="DDY302" s="163"/>
      <c r="DDZ302" s="579"/>
      <c r="DEA302" s="581"/>
      <c r="DEB302" s="163"/>
      <c r="DEC302" s="163"/>
      <c r="DED302" s="579"/>
      <c r="DEE302" s="581"/>
      <c r="DEF302" s="163"/>
      <c r="DEG302" s="163"/>
      <c r="DEH302" s="579"/>
      <c r="DEI302" s="581"/>
      <c r="DEJ302" s="163"/>
      <c r="DEK302" s="163"/>
      <c r="DEL302" s="579"/>
      <c r="DEM302" s="581"/>
      <c r="DEN302" s="163"/>
      <c r="DEO302" s="163"/>
      <c r="DEP302" s="579"/>
      <c r="DEQ302" s="581"/>
      <c r="DER302" s="163"/>
      <c r="DES302" s="163"/>
      <c r="DET302" s="579"/>
      <c r="DEU302" s="581"/>
      <c r="DEV302" s="163"/>
      <c r="DEW302" s="163"/>
      <c r="DEX302" s="579"/>
      <c r="DEY302" s="581"/>
      <c r="DEZ302" s="163"/>
      <c r="DFA302" s="163"/>
      <c r="DFB302" s="579"/>
      <c r="DFC302" s="581"/>
      <c r="DFD302" s="163"/>
      <c r="DFE302" s="163"/>
      <c r="DFF302" s="579"/>
      <c r="DFG302" s="581"/>
      <c r="DFH302" s="163"/>
      <c r="DFI302" s="163"/>
      <c r="DFJ302" s="579"/>
      <c r="DFK302" s="581"/>
      <c r="DFL302" s="163"/>
      <c r="DFM302" s="163"/>
      <c r="DFN302" s="579"/>
      <c r="DFO302" s="581"/>
      <c r="DFP302" s="163"/>
      <c r="DFQ302" s="163"/>
      <c r="DFR302" s="579"/>
      <c r="DFS302" s="581"/>
      <c r="DFT302" s="163"/>
      <c r="DFU302" s="163"/>
      <c r="DFV302" s="579"/>
      <c r="DFW302" s="581"/>
      <c r="DFX302" s="163"/>
      <c r="DFY302" s="163"/>
      <c r="DFZ302" s="579"/>
      <c r="DGA302" s="581"/>
      <c r="DGB302" s="163"/>
      <c r="DGC302" s="163"/>
      <c r="DGD302" s="579"/>
      <c r="DGE302" s="581"/>
      <c r="DGF302" s="163"/>
      <c r="DGG302" s="163"/>
      <c r="DGH302" s="579"/>
      <c r="DGI302" s="581"/>
      <c r="DGJ302" s="163"/>
      <c r="DGK302" s="163"/>
      <c r="DGL302" s="579"/>
      <c r="DGM302" s="581"/>
      <c r="DGN302" s="163"/>
      <c r="DGO302" s="163"/>
      <c r="DGP302" s="579"/>
      <c r="DGQ302" s="581"/>
      <c r="DGR302" s="163"/>
      <c r="DGS302" s="163"/>
      <c r="DGT302" s="579"/>
      <c r="DGU302" s="581"/>
      <c r="DGV302" s="163"/>
      <c r="DGW302" s="163"/>
      <c r="DGX302" s="579"/>
      <c r="DGY302" s="581"/>
      <c r="DGZ302" s="163"/>
      <c r="DHA302" s="163"/>
      <c r="DHB302" s="579"/>
      <c r="DHC302" s="581"/>
      <c r="DHD302" s="163"/>
      <c r="DHE302" s="163"/>
      <c r="DHF302" s="579"/>
      <c r="DHG302" s="581"/>
      <c r="DHH302" s="163"/>
      <c r="DHI302" s="163"/>
      <c r="DHJ302" s="579"/>
      <c r="DHK302" s="581"/>
      <c r="DHL302" s="163"/>
      <c r="DHM302" s="163"/>
      <c r="DHN302" s="579"/>
      <c r="DHO302" s="581"/>
      <c r="DHP302" s="163"/>
      <c r="DHQ302" s="163"/>
      <c r="DHR302" s="579"/>
      <c r="DHS302" s="581"/>
      <c r="DHT302" s="163"/>
      <c r="DHU302" s="163"/>
      <c r="DHV302" s="579"/>
      <c r="DHW302" s="581"/>
      <c r="DHX302" s="163"/>
      <c r="DHY302" s="163"/>
      <c r="DHZ302" s="579"/>
      <c r="DIA302" s="581"/>
      <c r="DIB302" s="163"/>
      <c r="DIC302" s="163"/>
      <c r="DID302" s="579"/>
      <c r="DIE302" s="581"/>
      <c r="DIF302" s="163"/>
      <c r="DIG302" s="163"/>
      <c r="DIH302" s="579"/>
      <c r="DII302" s="581"/>
      <c r="DIJ302" s="163"/>
      <c r="DIK302" s="163"/>
      <c r="DIL302" s="579"/>
      <c r="DIM302" s="581"/>
      <c r="DIN302" s="163"/>
      <c r="DIO302" s="163"/>
      <c r="DIP302" s="579"/>
      <c r="DIQ302" s="581"/>
      <c r="DIR302" s="163"/>
      <c r="DIS302" s="163"/>
      <c r="DIT302" s="579"/>
      <c r="DIU302" s="581"/>
      <c r="DIV302" s="163"/>
      <c r="DIW302" s="163"/>
      <c r="DIX302" s="579"/>
      <c r="DIY302" s="581"/>
      <c r="DIZ302" s="163"/>
      <c r="DJA302" s="163"/>
      <c r="DJB302" s="579"/>
      <c r="DJC302" s="581"/>
      <c r="DJD302" s="163"/>
      <c r="DJE302" s="163"/>
      <c r="DJF302" s="579"/>
      <c r="DJG302" s="581"/>
      <c r="DJH302" s="163"/>
      <c r="DJI302" s="163"/>
      <c r="DJJ302" s="579"/>
      <c r="DJK302" s="581"/>
      <c r="DJL302" s="163"/>
      <c r="DJM302" s="163"/>
      <c r="DJN302" s="579"/>
      <c r="DJO302" s="581"/>
      <c r="DJP302" s="163"/>
      <c r="DJQ302" s="163"/>
      <c r="DJR302" s="579"/>
      <c r="DJS302" s="581"/>
      <c r="DJT302" s="163"/>
      <c r="DJU302" s="163"/>
      <c r="DJV302" s="579"/>
      <c r="DJW302" s="581"/>
      <c r="DJX302" s="163"/>
      <c r="DJY302" s="163"/>
      <c r="DJZ302" s="579"/>
      <c r="DKA302" s="581"/>
      <c r="DKB302" s="163"/>
      <c r="DKC302" s="163"/>
      <c r="DKD302" s="579"/>
      <c r="DKE302" s="581"/>
      <c r="DKF302" s="163"/>
      <c r="DKG302" s="163"/>
      <c r="DKH302" s="579"/>
      <c r="DKI302" s="581"/>
      <c r="DKJ302" s="163"/>
      <c r="DKK302" s="163"/>
      <c r="DKL302" s="579"/>
      <c r="DKM302" s="581"/>
      <c r="DKN302" s="163"/>
      <c r="DKO302" s="163"/>
      <c r="DKP302" s="579"/>
      <c r="DKQ302" s="581"/>
      <c r="DKR302" s="163"/>
      <c r="DKS302" s="163"/>
      <c r="DKT302" s="579"/>
      <c r="DKU302" s="581"/>
      <c r="DKV302" s="163"/>
      <c r="DKW302" s="163"/>
      <c r="DKX302" s="579"/>
      <c r="DKY302" s="581"/>
      <c r="DKZ302" s="163"/>
      <c r="DLA302" s="163"/>
      <c r="DLB302" s="579"/>
      <c r="DLC302" s="581"/>
      <c r="DLD302" s="163"/>
      <c r="DLE302" s="163"/>
      <c r="DLF302" s="579"/>
      <c r="DLG302" s="581"/>
      <c r="DLH302" s="163"/>
      <c r="DLI302" s="163"/>
      <c r="DLJ302" s="579"/>
      <c r="DLK302" s="581"/>
      <c r="DLL302" s="163"/>
      <c r="DLM302" s="163"/>
      <c r="DLN302" s="579"/>
      <c r="DLO302" s="581"/>
      <c r="DLP302" s="163"/>
      <c r="DLQ302" s="163"/>
      <c r="DLR302" s="579"/>
      <c r="DLS302" s="581"/>
      <c r="DLT302" s="163"/>
      <c r="DLU302" s="163"/>
      <c r="DLV302" s="579"/>
      <c r="DLW302" s="581"/>
      <c r="DLX302" s="163"/>
      <c r="DLY302" s="163"/>
      <c r="DLZ302" s="579"/>
      <c r="DMA302" s="581"/>
      <c r="DMB302" s="163"/>
      <c r="DMC302" s="163"/>
      <c r="DMD302" s="579"/>
      <c r="DME302" s="581"/>
      <c r="DMF302" s="163"/>
      <c r="DMG302" s="163"/>
      <c r="DMH302" s="579"/>
      <c r="DMI302" s="581"/>
      <c r="DMJ302" s="163"/>
      <c r="DMK302" s="163"/>
      <c r="DML302" s="579"/>
      <c r="DMM302" s="581"/>
      <c r="DMN302" s="163"/>
      <c r="DMO302" s="163"/>
      <c r="DMP302" s="579"/>
      <c r="DMQ302" s="581"/>
      <c r="DMR302" s="163"/>
      <c r="DMS302" s="163"/>
      <c r="DMT302" s="579"/>
      <c r="DMU302" s="581"/>
      <c r="DMV302" s="163"/>
      <c r="DMW302" s="163"/>
      <c r="DMX302" s="579"/>
      <c r="DMY302" s="581"/>
      <c r="DMZ302" s="163"/>
      <c r="DNA302" s="163"/>
      <c r="DNB302" s="579"/>
      <c r="DNC302" s="581"/>
      <c r="DND302" s="163"/>
      <c r="DNE302" s="163"/>
      <c r="DNF302" s="579"/>
      <c r="DNG302" s="581"/>
      <c r="DNH302" s="163"/>
      <c r="DNI302" s="163"/>
      <c r="DNJ302" s="579"/>
      <c r="DNK302" s="581"/>
      <c r="DNL302" s="163"/>
      <c r="DNM302" s="163"/>
      <c r="DNN302" s="579"/>
      <c r="DNO302" s="581"/>
      <c r="DNP302" s="163"/>
      <c r="DNQ302" s="163"/>
      <c r="DNR302" s="579"/>
      <c r="DNS302" s="581"/>
      <c r="DNT302" s="163"/>
      <c r="DNU302" s="163"/>
      <c r="DNV302" s="579"/>
      <c r="DNW302" s="581"/>
      <c r="DNX302" s="163"/>
      <c r="DNY302" s="163"/>
      <c r="DNZ302" s="579"/>
      <c r="DOA302" s="581"/>
      <c r="DOB302" s="163"/>
      <c r="DOC302" s="163"/>
      <c r="DOD302" s="579"/>
      <c r="DOE302" s="581"/>
      <c r="DOF302" s="163"/>
      <c r="DOG302" s="163"/>
      <c r="DOH302" s="579"/>
      <c r="DOI302" s="581"/>
      <c r="DOJ302" s="163"/>
      <c r="DOK302" s="163"/>
      <c r="DOL302" s="579"/>
      <c r="DOM302" s="581"/>
      <c r="DON302" s="163"/>
      <c r="DOO302" s="163"/>
      <c r="DOP302" s="579"/>
      <c r="DOQ302" s="581"/>
      <c r="DOR302" s="163"/>
      <c r="DOS302" s="163"/>
      <c r="DOT302" s="579"/>
      <c r="DOU302" s="581"/>
      <c r="DOV302" s="163"/>
      <c r="DOW302" s="163"/>
      <c r="DOX302" s="579"/>
      <c r="DOY302" s="581"/>
      <c r="DOZ302" s="163"/>
      <c r="DPA302" s="163"/>
      <c r="DPB302" s="579"/>
      <c r="DPC302" s="581"/>
      <c r="DPD302" s="163"/>
      <c r="DPE302" s="163"/>
      <c r="DPF302" s="579"/>
      <c r="DPG302" s="581"/>
      <c r="DPH302" s="163"/>
      <c r="DPI302" s="163"/>
      <c r="DPJ302" s="579"/>
      <c r="DPK302" s="581"/>
      <c r="DPL302" s="163"/>
      <c r="DPM302" s="163"/>
      <c r="DPN302" s="579"/>
      <c r="DPO302" s="581"/>
      <c r="DPP302" s="163"/>
      <c r="DPQ302" s="163"/>
      <c r="DPR302" s="579"/>
      <c r="DPS302" s="581"/>
      <c r="DPT302" s="163"/>
      <c r="DPU302" s="163"/>
      <c r="DPV302" s="579"/>
      <c r="DPW302" s="581"/>
      <c r="DPX302" s="163"/>
      <c r="DPY302" s="163"/>
      <c r="DPZ302" s="579"/>
      <c r="DQA302" s="581"/>
      <c r="DQB302" s="163"/>
      <c r="DQC302" s="163"/>
      <c r="DQD302" s="579"/>
      <c r="DQE302" s="581"/>
      <c r="DQF302" s="163"/>
      <c r="DQG302" s="163"/>
      <c r="DQH302" s="579"/>
      <c r="DQI302" s="581"/>
      <c r="DQJ302" s="163"/>
      <c r="DQK302" s="163"/>
      <c r="DQL302" s="579"/>
      <c r="DQM302" s="581"/>
      <c r="DQN302" s="163"/>
      <c r="DQO302" s="163"/>
      <c r="DQP302" s="579"/>
      <c r="DQQ302" s="581"/>
      <c r="DQR302" s="163"/>
      <c r="DQS302" s="163"/>
      <c r="DQT302" s="579"/>
      <c r="DQU302" s="581"/>
      <c r="DQV302" s="163"/>
      <c r="DQW302" s="163"/>
      <c r="DQX302" s="579"/>
      <c r="DQY302" s="581"/>
      <c r="DQZ302" s="163"/>
      <c r="DRA302" s="163"/>
      <c r="DRB302" s="579"/>
      <c r="DRC302" s="581"/>
      <c r="DRD302" s="163"/>
      <c r="DRE302" s="163"/>
      <c r="DRF302" s="579"/>
      <c r="DRG302" s="581"/>
      <c r="DRH302" s="163"/>
      <c r="DRI302" s="163"/>
      <c r="DRJ302" s="579"/>
      <c r="DRK302" s="581"/>
      <c r="DRL302" s="163"/>
      <c r="DRM302" s="163"/>
      <c r="DRN302" s="579"/>
      <c r="DRO302" s="581"/>
      <c r="DRP302" s="163"/>
      <c r="DRQ302" s="163"/>
      <c r="DRR302" s="579"/>
      <c r="DRS302" s="581"/>
      <c r="DRT302" s="163"/>
      <c r="DRU302" s="163"/>
      <c r="DRV302" s="579"/>
      <c r="DRW302" s="581"/>
      <c r="DRX302" s="163"/>
      <c r="DRY302" s="163"/>
      <c r="DRZ302" s="579"/>
      <c r="DSA302" s="581"/>
      <c r="DSB302" s="163"/>
      <c r="DSC302" s="163"/>
      <c r="DSD302" s="579"/>
      <c r="DSE302" s="581"/>
      <c r="DSF302" s="163"/>
      <c r="DSG302" s="163"/>
      <c r="DSH302" s="579"/>
      <c r="DSI302" s="581"/>
      <c r="DSJ302" s="163"/>
      <c r="DSK302" s="163"/>
      <c r="DSL302" s="579"/>
      <c r="DSM302" s="581"/>
      <c r="DSN302" s="163"/>
      <c r="DSO302" s="163"/>
      <c r="DSP302" s="579"/>
      <c r="DSQ302" s="581"/>
      <c r="DSR302" s="163"/>
      <c r="DSS302" s="163"/>
      <c r="DST302" s="579"/>
      <c r="DSU302" s="581"/>
      <c r="DSV302" s="163"/>
      <c r="DSW302" s="163"/>
      <c r="DSX302" s="579"/>
      <c r="DSY302" s="581"/>
      <c r="DSZ302" s="163"/>
      <c r="DTA302" s="163"/>
      <c r="DTB302" s="579"/>
      <c r="DTC302" s="581"/>
      <c r="DTD302" s="163"/>
      <c r="DTE302" s="163"/>
      <c r="DTF302" s="579"/>
      <c r="DTG302" s="581"/>
      <c r="DTH302" s="163"/>
      <c r="DTI302" s="163"/>
      <c r="DTJ302" s="579"/>
      <c r="DTK302" s="581"/>
      <c r="DTL302" s="163"/>
      <c r="DTM302" s="163"/>
      <c r="DTN302" s="579"/>
      <c r="DTO302" s="581"/>
      <c r="DTP302" s="163"/>
      <c r="DTQ302" s="163"/>
      <c r="DTR302" s="579"/>
      <c r="DTS302" s="581"/>
      <c r="DTT302" s="163"/>
      <c r="DTU302" s="163"/>
      <c r="DTV302" s="579"/>
      <c r="DTW302" s="581"/>
      <c r="DTX302" s="163"/>
      <c r="DTY302" s="163"/>
      <c r="DTZ302" s="579"/>
      <c r="DUA302" s="581"/>
      <c r="DUB302" s="163"/>
      <c r="DUC302" s="163"/>
      <c r="DUD302" s="579"/>
      <c r="DUE302" s="581"/>
      <c r="DUF302" s="163"/>
      <c r="DUG302" s="163"/>
      <c r="DUH302" s="579"/>
      <c r="DUI302" s="581"/>
      <c r="DUJ302" s="163"/>
      <c r="DUK302" s="163"/>
      <c r="DUL302" s="579"/>
      <c r="DUM302" s="581"/>
      <c r="DUN302" s="163"/>
      <c r="DUO302" s="163"/>
      <c r="DUP302" s="579"/>
      <c r="DUQ302" s="581"/>
      <c r="DUR302" s="163"/>
      <c r="DUS302" s="163"/>
      <c r="DUT302" s="579"/>
      <c r="DUU302" s="581"/>
      <c r="DUV302" s="163"/>
      <c r="DUW302" s="163"/>
      <c r="DUX302" s="579"/>
      <c r="DUY302" s="581"/>
      <c r="DUZ302" s="163"/>
      <c r="DVA302" s="163"/>
      <c r="DVB302" s="579"/>
      <c r="DVC302" s="581"/>
      <c r="DVD302" s="163"/>
      <c r="DVE302" s="163"/>
      <c r="DVF302" s="579"/>
      <c r="DVG302" s="581"/>
      <c r="DVH302" s="163"/>
      <c r="DVI302" s="163"/>
      <c r="DVJ302" s="579"/>
      <c r="DVK302" s="581"/>
      <c r="DVL302" s="163"/>
      <c r="DVM302" s="163"/>
      <c r="DVN302" s="579"/>
      <c r="DVO302" s="581"/>
      <c r="DVP302" s="163"/>
      <c r="DVQ302" s="163"/>
      <c r="DVR302" s="579"/>
      <c r="DVS302" s="581"/>
      <c r="DVT302" s="163"/>
      <c r="DVU302" s="163"/>
      <c r="DVV302" s="579"/>
      <c r="DVW302" s="581"/>
      <c r="DVX302" s="163"/>
      <c r="DVY302" s="163"/>
      <c r="DVZ302" s="579"/>
      <c r="DWA302" s="581"/>
      <c r="DWB302" s="163"/>
      <c r="DWC302" s="163"/>
      <c r="DWD302" s="579"/>
      <c r="DWE302" s="581"/>
      <c r="DWF302" s="163"/>
      <c r="DWG302" s="163"/>
      <c r="DWH302" s="579"/>
      <c r="DWI302" s="581"/>
      <c r="DWJ302" s="163"/>
      <c r="DWK302" s="163"/>
      <c r="DWL302" s="579"/>
      <c r="DWM302" s="581"/>
      <c r="DWN302" s="163"/>
      <c r="DWO302" s="163"/>
      <c r="DWP302" s="579"/>
      <c r="DWQ302" s="581"/>
      <c r="DWR302" s="163"/>
      <c r="DWS302" s="163"/>
      <c r="DWT302" s="579"/>
      <c r="DWU302" s="581"/>
      <c r="DWV302" s="163"/>
      <c r="DWW302" s="163"/>
      <c r="DWX302" s="579"/>
      <c r="DWY302" s="581"/>
      <c r="DWZ302" s="163"/>
      <c r="DXA302" s="163"/>
      <c r="DXB302" s="579"/>
      <c r="DXC302" s="581"/>
      <c r="DXD302" s="163"/>
      <c r="DXE302" s="163"/>
      <c r="DXF302" s="579"/>
      <c r="DXG302" s="581"/>
      <c r="DXH302" s="163"/>
      <c r="DXI302" s="163"/>
      <c r="DXJ302" s="579"/>
      <c r="DXK302" s="581"/>
      <c r="DXL302" s="163"/>
      <c r="DXM302" s="163"/>
      <c r="DXN302" s="579"/>
      <c r="DXO302" s="581"/>
      <c r="DXP302" s="163"/>
      <c r="DXQ302" s="163"/>
      <c r="DXR302" s="579"/>
      <c r="DXS302" s="581"/>
      <c r="DXT302" s="163"/>
      <c r="DXU302" s="163"/>
      <c r="DXV302" s="579"/>
      <c r="DXW302" s="581"/>
      <c r="DXX302" s="163"/>
      <c r="DXY302" s="163"/>
      <c r="DXZ302" s="579"/>
      <c r="DYA302" s="581"/>
      <c r="DYB302" s="163"/>
      <c r="DYC302" s="163"/>
      <c r="DYD302" s="579"/>
      <c r="DYE302" s="581"/>
      <c r="DYF302" s="163"/>
      <c r="DYG302" s="163"/>
      <c r="DYH302" s="579"/>
      <c r="DYI302" s="581"/>
      <c r="DYJ302" s="163"/>
      <c r="DYK302" s="163"/>
      <c r="DYL302" s="579"/>
      <c r="DYM302" s="581"/>
      <c r="DYN302" s="163"/>
      <c r="DYO302" s="163"/>
      <c r="DYP302" s="579"/>
      <c r="DYQ302" s="581"/>
      <c r="DYR302" s="163"/>
      <c r="DYS302" s="163"/>
      <c r="DYT302" s="579"/>
      <c r="DYU302" s="581"/>
      <c r="DYV302" s="163"/>
      <c r="DYW302" s="163"/>
      <c r="DYX302" s="579"/>
      <c r="DYY302" s="581"/>
      <c r="DYZ302" s="163"/>
      <c r="DZA302" s="163"/>
      <c r="DZB302" s="579"/>
      <c r="DZC302" s="581"/>
      <c r="DZD302" s="163"/>
      <c r="DZE302" s="163"/>
      <c r="DZF302" s="579"/>
      <c r="DZG302" s="581"/>
      <c r="DZH302" s="163"/>
      <c r="DZI302" s="163"/>
      <c r="DZJ302" s="579"/>
      <c r="DZK302" s="581"/>
      <c r="DZL302" s="163"/>
      <c r="DZM302" s="163"/>
      <c r="DZN302" s="579"/>
      <c r="DZO302" s="581"/>
      <c r="DZP302" s="163"/>
      <c r="DZQ302" s="163"/>
      <c r="DZR302" s="579"/>
      <c r="DZS302" s="581"/>
      <c r="DZT302" s="163"/>
      <c r="DZU302" s="163"/>
      <c r="DZV302" s="579"/>
      <c r="DZW302" s="581"/>
      <c r="DZX302" s="163"/>
      <c r="DZY302" s="163"/>
      <c r="DZZ302" s="579"/>
      <c r="EAA302" s="581"/>
      <c r="EAB302" s="163"/>
      <c r="EAC302" s="163"/>
      <c r="EAD302" s="579"/>
      <c r="EAE302" s="581"/>
      <c r="EAF302" s="163"/>
      <c r="EAG302" s="163"/>
      <c r="EAH302" s="579"/>
      <c r="EAI302" s="581"/>
      <c r="EAJ302" s="163"/>
      <c r="EAK302" s="163"/>
      <c r="EAL302" s="579"/>
      <c r="EAM302" s="581"/>
      <c r="EAN302" s="163"/>
      <c r="EAO302" s="163"/>
      <c r="EAP302" s="579"/>
      <c r="EAQ302" s="581"/>
      <c r="EAR302" s="163"/>
      <c r="EAS302" s="163"/>
      <c r="EAT302" s="579"/>
      <c r="EAU302" s="581"/>
      <c r="EAV302" s="163"/>
      <c r="EAW302" s="163"/>
      <c r="EAX302" s="579"/>
      <c r="EAY302" s="581"/>
      <c r="EAZ302" s="163"/>
      <c r="EBA302" s="163"/>
      <c r="EBB302" s="579"/>
      <c r="EBC302" s="581"/>
      <c r="EBD302" s="163"/>
      <c r="EBE302" s="163"/>
      <c r="EBF302" s="579"/>
      <c r="EBG302" s="581"/>
      <c r="EBH302" s="163"/>
      <c r="EBI302" s="163"/>
      <c r="EBJ302" s="579"/>
      <c r="EBK302" s="581"/>
      <c r="EBL302" s="163"/>
      <c r="EBM302" s="163"/>
      <c r="EBN302" s="579"/>
      <c r="EBO302" s="581"/>
      <c r="EBP302" s="163"/>
      <c r="EBQ302" s="163"/>
      <c r="EBR302" s="579"/>
      <c r="EBS302" s="581"/>
      <c r="EBT302" s="163"/>
      <c r="EBU302" s="163"/>
      <c r="EBV302" s="579"/>
      <c r="EBW302" s="581"/>
      <c r="EBX302" s="163"/>
      <c r="EBY302" s="163"/>
      <c r="EBZ302" s="579"/>
      <c r="ECA302" s="581"/>
      <c r="ECB302" s="163"/>
      <c r="ECC302" s="163"/>
      <c r="ECD302" s="579"/>
      <c r="ECE302" s="581"/>
      <c r="ECF302" s="163"/>
      <c r="ECG302" s="163"/>
      <c r="ECH302" s="579"/>
      <c r="ECI302" s="581"/>
      <c r="ECJ302" s="163"/>
      <c r="ECK302" s="163"/>
      <c r="ECL302" s="579"/>
      <c r="ECM302" s="581"/>
      <c r="ECN302" s="163"/>
      <c r="ECO302" s="163"/>
      <c r="ECP302" s="579"/>
      <c r="ECQ302" s="581"/>
      <c r="ECR302" s="163"/>
      <c r="ECS302" s="163"/>
      <c r="ECT302" s="579"/>
      <c r="ECU302" s="581"/>
      <c r="ECV302" s="163"/>
      <c r="ECW302" s="163"/>
      <c r="ECX302" s="579"/>
      <c r="ECY302" s="581"/>
      <c r="ECZ302" s="163"/>
      <c r="EDA302" s="163"/>
      <c r="EDB302" s="579"/>
      <c r="EDC302" s="581"/>
      <c r="EDD302" s="163"/>
      <c r="EDE302" s="163"/>
      <c r="EDF302" s="579"/>
      <c r="EDG302" s="581"/>
      <c r="EDH302" s="163"/>
      <c r="EDI302" s="163"/>
      <c r="EDJ302" s="579"/>
      <c r="EDK302" s="581"/>
      <c r="EDL302" s="163"/>
      <c r="EDM302" s="163"/>
      <c r="EDN302" s="579"/>
      <c r="EDO302" s="581"/>
      <c r="EDP302" s="163"/>
      <c r="EDQ302" s="163"/>
      <c r="EDR302" s="579"/>
      <c r="EDS302" s="581"/>
      <c r="EDT302" s="163"/>
      <c r="EDU302" s="163"/>
      <c r="EDV302" s="579"/>
      <c r="EDW302" s="581"/>
      <c r="EDX302" s="163"/>
      <c r="EDY302" s="163"/>
      <c r="EDZ302" s="579"/>
      <c r="EEA302" s="581"/>
      <c r="EEB302" s="163"/>
      <c r="EEC302" s="163"/>
      <c r="EED302" s="579"/>
      <c r="EEE302" s="581"/>
      <c r="EEF302" s="163"/>
      <c r="EEG302" s="163"/>
      <c r="EEH302" s="579"/>
      <c r="EEI302" s="581"/>
      <c r="EEJ302" s="163"/>
      <c r="EEK302" s="163"/>
      <c r="EEL302" s="579"/>
      <c r="EEM302" s="581"/>
      <c r="EEN302" s="163"/>
      <c r="EEO302" s="163"/>
      <c r="EEP302" s="579"/>
      <c r="EEQ302" s="581"/>
      <c r="EER302" s="163"/>
      <c r="EES302" s="163"/>
      <c r="EET302" s="579"/>
      <c r="EEU302" s="581"/>
      <c r="EEV302" s="163"/>
      <c r="EEW302" s="163"/>
      <c r="EEX302" s="579"/>
      <c r="EEY302" s="581"/>
      <c r="EEZ302" s="163"/>
      <c r="EFA302" s="163"/>
      <c r="EFB302" s="579"/>
      <c r="EFC302" s="581"/>
      <c r="EFD302" s="163"/>
      <c r="EFE302" s="163"/>
      <c r="EFF302" s="579"/>
      <c r="EFG302" s="581"/>
      <c r="EFH302" s="163"/>
      <c r="EFI302" s="163"/>
      <c r="EFJ302" s="579"/>
      <c r="EFK302" s="581"/>
      <c r="EFL302" s="163"/>
      <c r="EFM302" s="163"/>
      <c r="EFN302" s="579"/>
      <c r="EFO302" s="581"/>
      <c r="EFP302" s="163"/>
      <c r="EFQ302" s="163"/>
      <c r="EFR302" s="579"/>
      <c r="EFS302" s="581"/>
      <c r="EFT302" s="163"/>
      <c r="EFU302" s="163"/>
      <c r="EFV302" s="579"/>
      <c r="EFW302" s="581"/>
      <c r="EFX302" s="163"/>
      <c r="EFY302" s="163"/>
      <c r="EFZ302" s="579"/>
      <c r="EGA302" s="581"/>
      <c r="EGB302" s="163"/>
      <c r="EGC302" s="163"/>
      <c r="EGD302" s="579"/>
      <c r="EGE302" s="581"/>
      <c r="EGF302" s="163"/>
      <c r="EGG302" s="163"/>
      <c r="EGH302" s="579"/>
      <c r="EGI302" s="581"/>
      <c r="EGJ302" s="163"/>
      <c r="EGK302" s="163"/>
      <c r="EGL302" s="579"/>
      <c r="EGM302" s="581"/>
      <c r="EGN302" s="163"/>
      <c r="EGO302" s="163"/>
      <c r="EGP302" s="579"/>
      <c r="EGQ302" s="581"/>
      <c r="EGR302" s="163"/>
      <c r="EGS302" s="163"/>
      <c r="EGT302" s="579"/>
      <c r="EGU302" s="581"/>
      <c r="EGV302" s="163"/>
      <c r="EGW302" s="163"/>
      <c r="EGX302" s="579"/>
      <c r="EGY302" s="581"/>
      <c r="EGZ302" s="163"/>
      <c r="EHA302" s="163"/>
      <c r="EHB302" s="579"/>
      <c r="EHC302" s="581"/>
      <c r="EHD302" s="163"/>
      <c r="EHE302" s="163"/>
      <c r="EHF302" s="579"/>
      <c r="EHG302" s="581"/>
      <c r="EHH302" s="163"/>
      <c r="EHI302" s="163"/>
      <c r="EHJ302" s="579"/>
      <c r="EHK302" s="581"/>
      <c r="EHL302" s="163"/>
      <c r="EHM302" s="163"/>
      <c r="EHN302" s="579"/>
      <c r="EHO302" s="581"/>
      <c r="EHP302" s="163"/>
      <c r="EHQ302" s="163"/>
      <c r="EHR302" s="579"/>
      <c r="EHS302" s="581"/>
      <c r="EHT302" s="163"/>
      <c r="EHU302" s="163"/>
      <c r="EHV302" s="579"/>
      <c r="EHW302" s="581"/>
      <c r="EHX302" s="163"/>
      <c r="EHY302" s="163"/>
      <c r="EHZ302" s="579"/>
      <c r="EIA302" s="581"/>
      <c r="EIB302" s="163"/>
      <c r="EIC302" s="163"/>
      <c r="EID302" s="579"/>
      <c r="EIE302" s="581"/>
      <c r="EIF302" s="163"/>
      <c r="EIG302" s="163"/>
      <c r="EIH302" s="579"/>
      <c r="EII302" s="581"/>
      <c r="EIJ302" s="163"/>
      <c r="EIK302" s="163"/>
      <c r="EIL302" s="579"/>
      <c r="EIM302" s="581"/>
      <c r="EIN302" s="163"/>
      <c r="EIO302" s="163"/>
      <c r="EIP302" s="579"/>
      <c r="EIQ302" s="581"/>
      <c r="EIR302" s="163"/>
      <c r="EIS302" s="163"/>
      <c r="EIT302" s="579"/>
      <c r="EIU302" s="581"/>
      <c r="EIV302" s="163"/>
      <c r="EIW302" s="163"/>
      <c r="EIX302" s="579"/>
      <c r="EIY302" s="581"/>
      <c r="EIZ302" s="163"/>
      <c r="EJA302" s="163"/>
      <c r="EJB302" s="579"/>
      <c r="EJC302" s="581"/>
      <c r="EJD302" s="163"/>
      <c r="EJE302" s="163"/>
      <c r="EJF302" s="579"/>
      <c r="EJG302" s="581"/>
      <c r="EJH302" s="163"/>
      <c r="EJI302" s="163"/>
      <c r="EJJ302" s="579"/>
      <c r="EJK302" s="581"/>
      <c r="EJL302" s="163"/>
      <c r="EJM302" s="163"/>
      <c r="EJN302" s="579"/>
      <c r="EJO302" s="581"/>
      <c r="EJP302" s="163"/>
      <c r="EJQ302" s="163"/>
      <c r="EJR302" s="579"/>
      <c r="EJS302" s="581"/>
      <c r="EJT302" s="163"/>
      <c r="EJU302" s="163"/>
      <c r="EJV302" s="579"/>
      <c r="EJW302" s="581"/>
      <c r="EJX302" s="163"/>
      <c r="EJY302" s="163"/>
      <c r="EJZ302" s="579"/>
      <c r="EKA302" s="581"/>
      <c r="EKB302" s="163"/>
      <c r="EKC302" s="163"/>
      <c r="EKD302" s="579"/>
      <c r="EKE302" s="581"/>
      <c r="EKF302" s="163"/>
      <c r="EKG302" s="163"/>
      <c r="EKH302" s="579"/>
      <c r="EKI302" s="581"/>
      <c r="EKJ302" s="163"/>
      <c r="EKK302" s="163"/>
      <c r="EKL302" s="579"/>
      <c r="EKM302" s="581"/>
      <c r="EKN302" s="163"/>
      <c r="EKO302" s="163"/>
      <c r="EKP302" s="579"/>
      <c r="EKQ302" s="581"/>
      <c r="EKR302" s="163"/>
      <c r="EKS302" s="163"/>
      <c r="EKT302" s="579"/>
      <c r="EKU302" s="581"/>
      <c r="EKV302" s="163"/>
      <c r="EKW302" s="163"/>
      <c r="EKX302" s="579"/>
      <c r="EKY302" s="581"/>
      <c r="EKZ302" s="163"/>
      <c r="ELA302" s="163"/>
      <c r="ELB302" s="579"/>
      <c r="ELC302" s="581"/>
      <c r="ELD302" s="163"/>
      <c r="ELE302" s="163"/>
      <c r="ELF302" s="579"/>
      <c r="ELG302" s="581"/>
      <c r="ELH302" s="163"/>
      <c r="ELI302" s="163"/>
      <c r="ELJ302" s="579"/>
      <c r="ELK302" s="581"/>
      <c r="ELL302" s="163"/>
      <c r="ELM302" s="163"/>
      <c r="ELN302" s="579"/>
      <c r="ELO302" s="581"/>
      <c r="ELP302" s="163"/>
      <c r="ELQ302" s="163"/>
      <c r="ELR302" s="579"/>
      <c r="ELS302" s="581"/>
      <c r="ELT302" s="163"/>
      <c r="ELU302" s="163"/>
      <c r="ELV302" s="579"/>
      <c r="ELW302" s="581"/>
      <c r="ELX302" s="163"/>
      <c r="ELY302" s="163"/>
      <c r="ELZ302" s="579"/>
      <c r="EMA302" s="581"/>
      <c r="EMB302" s="163"/>
      <c r="EMC302" s="163"/>
      <c r="EMD302" s="579"/>
      <c r="EME302" s="581"/>
      <c r="EMF302" s="163"/>
      <c r="EMG302" s="163"/>
      <c r="EMH302" s="579"/>
      <c r="EMI302" s="581"/>
      <c r="EMJ302" s="163"/>
      <c r="EMK302" s="163"/>
      <c r="EML302" s="579"/>
      <c r="EMM302" s="581"/>
      <c r="EMN302" s="163"/>
      <c r="EMO302" s="163"/>
      <c r="EMP302" s="579"/>
      <c r="EMQ302" s="581"/>
      <c r="EMR302" s="163"/>
      <c r="EMS302" s="163"/>
      <c r="EMT302" s="579"/>
      <c r="EMU302" s="581"/>
      <c r="EMV302" s="163"/>
      <c r="EMW302" s="163"/>
      <c r="EMX302" s="579"/>
      <c r="EMY302" s="581"/>
      <c r="EMZ302" s="163"/>
      <c r="ENA302" s="163"/>
      <c r="ENB302" s="579"/>
      <c r="ENC302" s="581"/>
      <c r="END302" s="163"/>
      <c r="ENE302" s="163"/>
      <c r="ENF302" s="579"/>
      <c r="ENG302" s="581"/>
      <c r="ENH302" s="163"/>
      <c r="ENI302" s="163"/>
      <c r="ENJ302" s="579"/>
      <c r="ENK302" s="581"/>
      <c r="ENL302" s="163"/>
      <c r="ENM302" s="163"/>
      <c r="ENN302" s="579"/>
      <c r="ENO302" s="581"/>
      <c r="ENP302" s="163"/>
      <c r="ENQ302" s="163"/>
      <c r="ENR302" s="579"/>
      <c r="ENS302" s="581"/>
      <c r="ENT302" s="163"/>
      <c r="ENU302" s="163"/>
      <c r="ENV302" s="579"/>
      <c r="ENW302" s="581"/>
      <c r="ENX302" s="163"/>
      <c r="ENY302" s="163"/>
      <c r="ENZ302" s="579"/>
      <c r="EOA302" s="581"/>
      <c r="EOB302" s="163"/>
      <c r="EOC302" s="163"/>
      <c r="EOD302" s="579"/>
      <c r="EOE302" s="581"/>
      <c r="EOF302" s="163"/>
      <c r="EOG302" s="163"/>
      <c r="EOH302" s="579"/>
      <c r="EOI302" s="581"/>
      <c r="EOJ302" s="163"/>
      <c r="EOK302" s="163"/>
      <c r="EOL302" s="579"/>
      <c r="EOM302" s="581"/>
      <c r="EON302" s="163"/>
      <c r="EOO302" s="163"/>
      <c r="EOP302" s="579"/>
      <c r="EOQ302" s="581"/>
      <c r="EOR302" s="163"/>
      <c r="EOS302" s="163"/>
      <c r="EOT302" s="579"/>
      <c r="EOU302" s="581"/>
      <c r="EOV302" s="163"/>
      <c r="EOW302" s="163"/>
      <c r="EOX302" s="579"/>
      <c r="EOY302" s="581"/>
      <c r="EOZ302" s="163"/>
      <c r="EPA302" s="163"/>
      <c r="EPB302" s="579"/>
      <c r="EPC302" s="581"/>
      <c r="EPD302" s="163"/>
      <c r="EPE302" s="163"/>
      <c r="EPF302" s="579"/>
      <c r="EPG302" s="581"/>
      <c r="EPH302" s="163"/>
      <c r="EPI302" s="163"/>
      <c r="EPJ302" s="579"/>
      <c r="EPK302" s="581"/>
      <c r="EPL302" s="163"/>
      <c r="EPM302" s="163"/>
      <c r="EPN302" s="579"/>
      <c r="EPO302" s="581"/>
      <c r="EPP302" s="163"/>
      <c r="EPQ302" s="163"/>
      <c r="EPR302" s="579"/>
      <c r="EPS302" s="581"/>
      <c r="EPT302" s="163"/>
      <c r="EPU302" s="163"/>
      <c r="EPV302" s="579"/>
      <c r="EPW302" s="581"/>
      <c r="EPX302" s="163"/>
      <c r="EPY302" s="163"/>
      <c r="EPZ302" s="579"/>
      <c r="EQA302" s="581"/>
      <c r="EQB302" s="163"/>
      <c r="EQC302" s="163"/>
      <c r="EQD302" s="579"/>
      <c r="EQE302" s="581"/>
      <c r="EQF302" s="163"/>
      <c r="EQG302" s="163"/>
      <c r="EQH302" s="579"/>
      <c r="EQI302" s="581"/>
      <c r="EQJ302" s="163"/>
      <c r="EQK302" s="163"/>
      <c r="EQL302" s="579"/>
      <c r="EQM302" s="581"/>
      <c r="EQN302" s="163"/>
      <c r="EQO302" s="163"/>
      <c r="EQP302" s="579"/>
      <c r="EQQ302" s="581"/>
      <c r="EQR302" s="163"/>
      <c r="EQS302" s="163"/>
      <c r="EQT302" s="579"/>
      <c r="EQU302" s="581"/>
      <c r="EQV302" s="163"/>
      <c r="EQW302" s="163"/>
      <c r="EQX302" s="579"/>
      <c r="EQY302" s="581"/>
      <c r="EQZ302" s="163"/>
      <c r="ERA302" s="163"/>
      <c r="ERB302" s="579"/>
      <c r="ERC302" s="581"/>
      <c r="ERD302" s="163"/>
      <c r="ERE302" s="163"/>
      <c r="ERF302" s="579"/>
      <c r="ERG302" s="581"/>
      <c r="ERH302" s="163"/>
      <c r="ERI302" s="163"/>
      <c r="ERJ302" s="579"/>
      <c r="ERK302" s="581"/>
      <c r="ERL302" s="163"/>
      <c r="ERM302" s="163"/>
      <c r="ERN302" s="579"/>
      <c r="ERO302" s="581"/>
      <c r="ERP302" s="163"/>
      <c r="ERQ302" s="163"/>
      <c r="ERR302" s="579"/>
      <c r="ERS302" s="581"/>
      <c r="ERT302" s="163"/>
      <c r="ERU302" s="163"/>
      <c r="ERV302" s="579"/>
      <c r="ERW302" s="581"/>
      <c r="ERX302" s="163"/>
      <c r="ERY302" s="163"/>
      <c r="ERZ302" s="579"/>
      <c r="ESA302" s="581"/>
      <c r="ESB302" s="163"/>
      <c r="ESC302" s="163"/>
      <c r="ESD302" s="579"/>
      <c r="ESE302" s="581"/>
      <c r="ESF302" s="163"/>
      <c r="ESG302" s="163"/>
      <c r="ESH302" s="579"/>
      <c r="ESI302" s="581"/>
      <c r="ESJ302" s="163"/>
      <c r="ESK302" s="163"/>
      <c r="ESL302" s="579"/>
      <c r="ESM302" s="581"/>
      <c r="ESN302" s="163"/>
      <c r="ESO302" s="163"/>
      <c r="ESP302" s="579"/>
      <c r="ESQ302" s="581"/>
      <c r="ESR302" s="163"/>
      <c r="ESS302" s="163"/>
      <c r="EST302" s="579"/>
      <c r="ESU302" s="581"/>
      <c r="ESV302" s="163"/>
      <c r="ESW302" s="163"/>
      <c r="ESX302" s="579"/>
      <c r="ESY302" s="581"/>
      <c r="ESZ302" s="163"/>
      <c r="ETA302" s="163"/>
      <c r="ETB302" s="579"/>
      <c r="ETC302" s="581"/>
      <c r="ETD302" s="163"/>
      <c r="ETE302" s="163"/>
      <c r="ETF302" s="579"/>
      <c r="ETG302" s="581"/>
      <c r="ETH302" s="163"/>
      <c r="ETI302" s="163"/>
      <c r="ETJ302" s="579"/>
      <c r="ETK302" s="581"/>
      <c r="ETL302" s="163"/>
      <c r="ETM302" s="163"/>
      <c r="ETN302" s="579"/>
      <c r="ETO302" s="581"/>
      <c r="ETP302" s="163"/>
      <c r="ETQ302" s="163"/>
      <c r="ETR302" s="579"/>
      <c r="ETS302" s="581"/>
      <c r="ETT302" s="163"/>
      <c r="ETU302" s="163"/>
      <c r="ETV302" s="579"/>
      <c r="ETW302" s="581"/>
      <c r="ETX302" s="163"/>
      <c r="ETY302" s="163"/>
      <c r="ETZ302" s="579"/>
      <c r="EUA302" s="581"/>
      <c r="EUB302" s="163"/>
      <c r="EUC302" s="163"/>
      <c r="EUD302" s="579"/>
      <c r="EUE302" s="581"/>
      <c r="EUF302" s="163"/>
      <c r="EUG302" s="163"/>
      <c r="EUH302" s="579"/>
      <c r="EUI302" s="581"/>
      <c r="EUJ302" s="163"/>
      <c r="EUK302" s="163"/>
      <c r="EUL302" s="579"/>
      <c r="EUM302" s="581"/>
      <c r="EUN302" s="163"/>
      <c r="EUO302" s="163"/>
      <c r="EUP302" s="579"/>
      <c r="EUQ302" s="581"/>
      <c r="EUR302" s="163"/>
      <c r="EUS302" s="163"/>
      <c r="EUT302" s="579"/>
      <c r="EUU302" s="581"/>
      <c r="EUV302" s="163"/>
      <c r="EUW302" s="163"/>
      <c r="EUX302" s="579"/>
      <c r="EUY302" s="581"/>
      <c r="EUZ302" s="163"/>
      <c r="EVA302" s="163"/>
      <c r="EVB302" s="579"/>
      <c r="EVC302" s="581"/>
      <c r="EVD302" s="163"/>
      <c r="EVE302" s="163"/>
      <c r="EVF302" s="579"/>
      <c r="EVG302" s="581"/>
      <c r="EVH302" s="163"/>
      <c r="EVI302" s="163"/>
      <c r="EVJ302" s="579"/>
      <c r="EVK302" s="581"/>
      <c r="EVL302" s="163"/>
      <c r="EVM302" s="163"/>
      <c r="EVN302" s="579"/>
      <c r="EVO302" s="581"/>
      <c r="EVP302" s="163"/>
      <c r="EVQ302" s="163"/>
      <c r="EVR302" s="579"/>
      <c r="EVS302" s="581"/>
      <c r="EVT302" s="163"/>
      <c r="EVU302" s="163"/>
      <c r="EVV302" s="579"/>
      <c r="EVW302" s="581"/>
      <c r="EVX302" s="163"/>
      <c r="EVY302" s="163"/>
      <c r="EVZ302" s="579"/>
      <c r="EWA302" s="581"/>
      <c r="EWB302" s="163"/>
      <c r="EWC302" s="163"/>
      <c r="EWD302" s="579"/>
      <c r="EWE302" s="581"/>
      <c r="EWF302" s="163"/>
      <c r="EWG302" s="163"/>
      <c r="EWH302" s="579"/>
      <c r="EWI302" s="581"/>
      <c r="EWJ302" s="163"/>
      <c r="EWK302" s="163"/>
      <c r="EWL302" s="579"/>
      <c r="EWM302" s="581"/>
      <c r="EWN302" s="163"/>
      <c r="EWO302" s="163"/>
      <c r="EWP302" s="579"/>
      <c r="EWQ302" s="581"/>
      <c r="EWR302" s="163"/>
      <c r="EWS302" s="163"/>
      <c r="EWT302" s="579"/>
      <c r="EWU302" s="581"/>
      <c r="EWV302" s="163"/>
      <c r="EWW302" s="163"/>
      <c r="EWX302" s="579"/>
      <c r="EWY302" s="581"/>
      <c r="EWZ302" s="163"/>
      <c r="EXA302" s="163"/>
      <c r="EXB302" s="579"/>
      <c r="EXC302" s="581"/>
      <c r="EXD302" s="163"/>
      <c r="EXE302" s="163"/>
      <c r="EXF302" s="579"/>
      <c r="EXG302" s="581"/>
      <c r="EXH302" s="163"/>
      <c r="EXI302" s="163"/>
      <c r="EXJ302" s="579"/>
      <c r="EXK302" s="581"/>
      <c r="EXL302" s="163"/>
      <c r="EXM302" s="163"/>
      <c r="EXN302" s="579"/>
      <c r="EXO302" s="581"/>
      <c r="EXP302" s="163"/>
      <c r="EXQ302" s="163"/>
      <c r="EXR302" s="579"/>
      <c r="EXS302" s="581"/>
      <c r="EXT302" s="163"/>
      <c r="EXU302" s="163"/>
      <c r="EXV302" s="579"/>
      <c r="EXW302" s="581"/>
      <c r="EXX302" s="163"/>
      <c r="EXY302" s="163"/>
      <c r="EXZ302" s="579"/>
      <c r="EYA302" s="581"/>
      <c r="EYB302" s="163"/>
      <c r="EYC302" s="163"/>
      <c r="EYD302" s="579"/>
      <c r="EYE302" s="581"/>
      <c r="EYF302" s="163"/>
      <c r="EYG302" s="163"/>
      <c r="EYH302" s="579"/>
      <c r="EYI302" s="581"/>
      <c r="EYJ302" s="163"/>
      <c r="EYK302" s="163"/>
      <c r="EYL302" s="579"/>
      <c r="EYM302" s="581"/>
      <c r="EYN302" s="163"/>
      <c r="EYO302" s="163"/>
      <c r="EYP302" s="579"/>
      <c r="EYQ302" s="581"/>
      <c r="EYR302" s="163"/>
      <c r="EYS302" s="163"/>
      <c r="EYT302" s="579"/>
      <c r="EYU302" s="581"/>
      <c r="EYV302" s="163"/>
      <c r="EYW302" s="163"/>
      <c r="EYX302" s="579"/>
      <c r="EYY302" s="581"/>
      <c r="EYZ302" s="163"/>
      <c r="EZA302" s="163"/>
      <c r="EZB302" s="579"/>
      <c r="EZC302" s="581"/>
      <c r="EZD302" s="163"/>
      <c r="EZE302" s="163"/>
      <c r="EZF302" s="579"/>
      <c r="EZG302" s="581"/>
      <c r="EZH302" s="163"/>
      <c r="EZI302" s="163"/>
      <c r="EZJ302" s="579"/>
      <c r="EZK302" s="581"/>
      <c r="EZL302" s="163"/>
      <c r="EZM302" s="163"/>
      <c r="EZN302" s="579"/>
      <c r="EZO302" s="581"/>
      <c r="EZP302" s="163"/>
      <c r="EZQ302" s="163"/>
      <c r="EZR302" s="579"/>
      <c r="EZS302" s="581"/>
      <c r="EZT302" s="163"/>
      <c r="EZU302" s="163"/>
      <c r="EZV302" s="579"/>
      <c r="EZW302" s="581"/>
      <c r="EZX302" s="163"/>
      <c r="EZY302" s="163"/>
      <c r="EZZ302" s="579"/>
      <c r="FAA302" s="581"/>
      <c r="FAB302" s="163"/>
      <c r="FAC302" s="163"/>
      <c r="FAD302" s="579"/>
      <c r="FAE302" s="581"/>
      <c r="FAF302" s="163"/>
      <c r="FAG302" s="163"/>
      <c r="FAH302" s="579"/>
      <c r="FAI302" s="581"/>
      <c r="FAJ302" s="163"/>
      <c r="FAK302" s="163"/>
      <c r="FAL302" s="579"/>
      <c r="FAM302" s="581"/>
      <c r="FAN302" s="163"/>
      <c r="FAO302" s="163"/>
      <c r="FAP302" s="579"/>
      <c r="FAQ302" s="581"/>
      <c r="FAR302" s="163"/>
      <c r="FAS302" s="163"/>
      <c r="FAT302" s="579"/>
      <c r="FAU302" s="581"/>
      <c r="FAV302" s="163"/>
      <c r="FAW302" s="163"/>
      <c r="FAX302" s="579"/>
      <c r="FAY302" s="581"/>
      <c r="FAZ302" s="163"/>
      <c r="FBA302" s="163"/>
      <c r="FBB302" s="579"/>
      <c r="FBC302" s="581"/>
      <c r="FBD302" s="163"/>
      <c r="FBE302" s="163"/>
      <c r="FBF302" s="579"/>
      <c r="FBG302" s="581"/>
      <c r="FBH302" s="163"/>
      <c r="FBI302" s="163"/>
      <c r="FBJ302" s="579"/>
      <c r="FBK302" s="581"/>
      <c r="FBL302" s="163"/>
      <c r="FBM302" s="163"/>
      <c r="FBN302" s="579"/>
      <c r="FBO302" s="581"/>
      <c r="FBP302" s="163"/>
      <c r="FBQ302" s="163"/>
      <c r="FBR302" s="579"/>
      <c r="FBS302" s="581"/>
      <c r="FBT302" s="163"/>
      <c r="FBU302" s="163"/>
      <c r="FBV302" s="579"/>
      <c r="FBW302" s="581"/>
      <c r="FBX302" s="163"/>
      <c r="FBY302" s="163"/>
      <c r="FBZ302" s="579"/>
      <c r="FCA302" s="581"/>
      <c r="FCB302" s="163"/>
      <c r="FCC302" s="163"/>
      <c r="FCD302" s="579"/>
      <c r="FCE302" s="581"/>
      <c r="FCF302" s="163"/>
      <c r="FCG302" s="163"/>
      <c r="FCH302" s="579"/>
      <c r="FCI302" s="581"/>
      <c r="FCJ302" s="163"/>
      <c r="FCK302" s="163"/>
      <c r="FCL302" s="579"/>
      <c r="FCM302" s="581"/>
      <c r="FCN302" s="163"/>
      <c r="FCO302" s="163"/>
      <c r="FCP302" s="579"/>
      <c r="FCQ302" s="581"/>
      <c r="FCR302" s="163"/>
      <c r="FCS302" s="163"/>
      <c r="FCT302" s="579"/>
      <c r="FCU302" s="581"/>
      <c r="FCV302" s="163"/>
      <c r="FCW302" s="163"/>
      <c r="FCX302" s="579"/>
      <c r="FCY302" s="581"/>
      <c r="FCZ302" s="163"/>
      <c r="FDA302" s="163"/>
      <c r="FDB302" s="579"/>
      <c r="FDC302" s="581"/>
      <c r="FDD302" s="163"/>
      <c r="FDE302" s="163"/>
      <c r="FDF302" s="579"/>
      <c r="FDG302" s="581"/>
      <c r="FDH302" s="163"/>
      <c r="FDI302" s="163"/>
      <c r="FDJ302" s="579"/>
      <c r="FDK302" s="581"/>
      <c r="FDL302" s="163"/>
      <c r="FDM302" s="163"/>
      <c r="FDN302" s="579"/>
      <c r="FDO302" s="581"/>
      <c r="FDP302" s="163"/>
      <c r="FDQ302" s="163"/>
      <c r="FDR302" s="579"/>
      <c r="FDS302" s="581"/>
      <c r="FDT302" s="163"/>
      <c r="FDU302" s="163"/>
      <c r="FDV302" s="579"/>
      <c r="FDW302" s="581"/>
      <c r="FDX302" s="163"/>
      <c r="FDY302" s="163"/>
      <c r="FDZ302" s="579"/>
      <c r="FEA302" s="581"/>
      <c r="FEB302" s="163"/>
      <c r="FEC302" s="163"/>
      <c r="FED302" s="579"/>
      <c r="FEE302" s="581"/>
      <c r="FEF302" s="163"/>
      <c r="FEG302" s="163"/>
      <c r="FEH302" s="579"/>
      <c r="FEI302" s="581"/>
      <c r="FEJ302" s="163"/>
      <c r="FEK302" s="163"/>
      <c r="FEL302" s="579"/>
      <c r="FEM302" s="581"/>
      <c r="FEN302" s="163"/>
      <c r="FEO302" s="163"/>
      <c r="FEP302" s="579"/>
      <c r="FEQ302" s="581"/>
      <c r="FER302" s="163"/>
      <c r="FES302" s="163"/>
      <c r="FET302" s="579"/>
      <c r="FEU302" s="581"/>
      <c r="FEV302" s="163"/>
      <c r="FEW302" s="163"/>
      <c r="FEX302" s="579"/>
      <c r="FEY302" s="581"/>
      <c r="FEZ302" s="163"/>
      <c r="FFA302" s="163"/>
      <c r="FFB302" s="579"/>
      <c r="FFC302" s="581"/>
      <c r="FFD302" s="163"/>
      <c r="FFE302" s="163"/>
      <c r="FFF302" s="579"/>
      <c r="FFG302" s="581"/>
      <c r="FFH302" s="163"/>
      <c r="FFI302" s="163"/>
      <c r="FFJ302" s="579"/>
      <c r="FFK302" s="581"/>
      <c r="FFL302" s="163"/>
      <c r="FFM302" s="163"/>
      <c r="FFN302" s="579"/>
      <c r="FFO302" s="581"/>
      <c r="FFP302" s="163"/>
      <c r="FFQ302" s="163"/>
      <c r="FFR302" s="579"/>
      <c r="FFS302" s="581"/>
      <c r="FFT302" s="163"/>
      <c r="FFU302" s="163"/>
      <c r="FFV302" s="579"/>
      <c r="FFW302" s="581"/>
      <c r="FFX302" s="163"/>
      <c r="FFY302" s="163"/>
      <c r="FFZ302" s="579"/>
      <c r="FGA302" s="581"/>
      <c r="FGB302" s="163"/>
      <c r="FGC302" s="163"/>
      <c r="FGD302" s="579"/>
      <c r="FGE302" s="581"/>
      <c r="FGF302" s="163"/>
      <c r="FGG302" s="163"/>
      <c r="FGH302" s="579"/>
      <c r="FGI302" s="581"/>
      <c r="FGJ302" s="163"/>
      <c r="FGK302" s="163"/>
      <c r="FGL302" s="579"/>
      <c r="FGM302" s="581"/>
      <c r="FGN302" s="163"/>
      <c r="FGO302" s="163"/>
      <c r="FGP302" s="579"/>
      <c r="FGQ302" s="581"/>
      <c r="FGR302" s="163"/>
      <c r="FGS302" s="163"/>
      <c r="FGT302" s="579"/>
      <c r="FGU302" s="581"/>
      <c r="FGV302" s="163"/>
      <c r="FGW302" s="163"/>
      <c r="FGX302" s="579"/>
      <c r="FGY302" s="581"/>
      <c r="FGZ302" s="163"/>
      <c r="FHA302" s="163"/>
      <c r="FHB302" s="579"/>
      <c r="FHC302" s="581"/>
      <c r="FHD302" s="163"/>
      <c r="FHE302" s="163"/>
      <c r="FHF302" s="579"/>
      <c r="FHG302" s="581"/>
      <c r="FHH302" s="163"/>
      <c r="FHI302" s="163"/>
      <c r="FHJ302" s="579"/>
      <c r="FHK302" s="581"/>
      <c r="FHL302" s="163"/>
      <c r="FHM302" s="163"/>
      <c r="FHN302" s="579"/>
      <c r="FHO302" s="581"/>
      <c r="FHP302" s="163"/>
      <c r="FHQ302" s="163"/>
      <c r="FHR302" s="579"/>
      <c r="FHS302" s="581"/>
      <c r="FHT302" s="163"/>
      <c r="FHU302" s="163"/>
      <c r="FHV302" s="579"/>
      <c r="FHW302" s="581"/>
      <c r="FHX302" s="163"/>
      <c r="FHY302" s="163"/>
      <c r="FHZ302" s="579"/>
      <c r="FIA302" s="581"/>
      <c r="FIB302" s="163"/>
      <c r="FIC302" s="163"/>
      <c r="FID302" s="579"/>
      <c r="FIE302" s="581"/>
      <c r="FIF302" s="163"/>
      <c r="FIG302" s="163"/>
      <c r="FIH302" s="579"/>
      <c r="FII302" s="581"/>
      <c r="FIJ302" s="163"/>
      <c r="FIK302" s="163"/>
      <c r="FIL302" s="579"/>
      <c r="FIM302" s="581"/>
      <c r="FIN302" s="163"/>
      <c r="FIO302" s="163"/>
      <c r="FIP302" s="579"/>
      <c r="FIQ302" s="581"/>
      <c r="FIR302" s="163"/>
      <c r="FIS302" s="163"/>
      <c r="FIT302" s="579"/>
      <c r="FIU302" s="581"/>
      <c r="FIV302" s="163"/>
      <c r="FIW302" s="163"/>
      <c r="FIX302" s="579"/>
      <c r="FIY302" s="581"/>
      <c r="FIZ302" s="163"/>
      <c r="FJA302" s="163"/>
      <c r="FJB302" s="579"/>
      <c r="FJC302" s="581"/>
      <c r="FJD302" s="163"/>
      <c r="FJE302" s="163"/>
      <c r="FJF302" s="579"/>
      <c r="FJG302" s="581"/>
      <c r="FJH302" s="163"/>
      <c r="FJI302" s="163"/>
      <c r="FJJ302" s="579"/>
      <c r="FJK302" s="581"/>
      <c r="FJL302" s="163"/>
      <c r="FJM302" s="163"/>
      <c r="FJN302" s="579"/>
      <c r="FJO302" s="581"/>
      <c r="FJP302" s="163"/>
      <c r="FJQ302" s="163"/>
      <c r="FJR302" s="579"/>
      <c r="FJS302" s="581"/>
      <c r="FJT302" s="163"/>
      <c r="FJU302" s="163"/>
      <c r="FJV302" s="579"/>
      <c r="FJW302" s="581"/>
      <c r="FJX302" s="163"/>
      <c r="FJY302" s="163"/>
      <c r="FJZ302" s="579"/>
      <c r="FKA302" s="581"/>
      <c r="FKB302" s="163"/>
      <c r="FKC302" s="163"/>
      <c r="FKD302" s="579"/>
      <c r="FKE302" s="581"/>
      <c r="FKF302" s="163"/>
      <c r="FKG302" s="163"/>
      <c r="FKH302" s="579"/>
      <c r="FKI302" s="581"/>
      <c r="FKJ302" s="163"/>
      <c r="FKK302" s="163"/>
      <c r="FKL302" s="579"/>
      <c r="FKM302" s="581"/>
      <c r="FKN302" s="163"/>
      <c r="FKO302" s="163"/>
      <c r="FKP302" s="579"/>
      <c r="FKQ302" s="581"/>
      <c r="FKR302" s="163"/>
      <c r="FKS302" s="163"/>
      <c r="FKT302" s="579"/>
      <c r="FKU302" s="581"/>
      <c r="FKV302" s="163"/>
      <c r="FKW302" s="163"/>
      <c r="FKX302" s="579"/>
      <c r="FKY302" s="581"/>
      <c r="FKZ302" s="163"/>
      <c r="FLA302" s="163"/>
      <c r="FLB302" s="579"/>
      <c r="FLC302" s="581"/>
      <c r="FLD302" s="163"/>
      <c r="FLE302" s="163"/>
      <c r="FLF302" s="579"/>
      <c r="FLG302" s="581"/>
      <c r="FLH302" s="163"/>
      <c r="FLI302" s="163"/>
      <c r="FLJ302" s="579"/>
      <c r="FLK302" s="581"/>
      <c r="FLL302" s="163"/>
      <c r="FLM302" s="163"/>
      <c r="FLN302" s="579"/>
      <c r="FLO302" s="581"/>
      <c r="FLP302" s="163"/>
      <c r="FLQ302" s="163"/>
      <c r="FLR302" s="579"/>
      <c r="FLS302" s="581"/>
      <c r="FLT302" s="163"/>
      <c r="FLU302" s="163"/>
      <c r="FLV302" s="579"/>
      <c r="FLW302" s="581"/>
      <c r="FLX302" s="163"/>
      <c r="FLY302" s="163"/>
      <c r="FLZ302" s="579"/>
      <c r="FMA302" s="581"/>
      <c r="FMB302" s="163"/>
      <c r="FMC302" s="163"/>
      <c r="FMD302" s="579"/>
      <c r="FME302" s="581"/>
      <c r="FMF302" s="163"/>
      <c r="FMG302" s="163"/>
      <c r="FMH302" s="579"/>
      <c r="FMI302" s="581"/>
      <c r="FMJ302" s="163"/>
      <c r="FMK302" s="163"/>
      <c r="FML302" s="579"/>
      <c r="FMM302" s="581"/>
      <c r="FMN302" s="163"/>
      <c r="FMO302" s="163"/>
      <c r="FMP302" s="579"/>
      <c r="FMQ302" s="581"/>
      <c r="FMR302" s="163"/>
      <c r="FMS302" s="163"/>
      <c r="FMT302" s="579"/>
      <c r="FMU302" s="581"/>
      <c r="FMV302" s="163"/>
      <c r="FMW302" s="163"/>
      <c r="FMX302" s="579"/>
      <c r="FMY302" s="581"/>
      <c r="FMZ302" s="163"/>
      <c r="FNA302" s="163"/>
      <c r="FNB302" s="579"/>
      <c r="FNC302" s="581"/>
      <c r="FND302" s="163"/>
      <c r="FNE302" s="163"/>
      <c r="FNF302" s="579"/>
      <c r="FNG302" s="581"/>
      <c r="FNH302" s="163"/>
      <c r="FNI302" s="163"/>
      <c r="FNJ302" s="579"/>
      <c r="FNK302" s="581"/>
      <c r="FNL302" s="163"/>
      <c r="FNM302" s="163"/>
      <c r="FNN302" s="579"/>
      <c r="FNO302" s="581"/>
      <c r="FNP302" s="163"/>
      <c r="FNQ302" s="163"/>
      <c r="FNR302" s="579"/>
      <c r="FNS302" s="581"/>
      <c r="FNT302" s="163"/>
      <c r="FNU302" s="163"/>
      <c r="FNV302" s="579"/>
      <c r="FNW302" s="581"/>
      <c r="FNX302" s="163"/>
      <c r="FNY302" s="163"/>
      <c r="FNZ302" s="579"/>
      <c r="FOA302" s="581"/>
      <c r="FOB302" s="163"/>
      <c r="FOC302" s="163"/>
      <c r="FOD302" s="579"/>
      <c r="FOE302" s="581"/>
      <c r="FOF302" s="163"/>
      <c r="FOG302" s="163"/>
      <c r="FOH302" s="579"/>
      <c r="FOI302" s="581"/>
      <c r="FOJ302" s="163"/>
      <c r="FOK302" s="163"/>
      <c r="FOL302" s="579"/>
      <c r="FOM302" s="581"/>
      <c r="FON302" s="163"/>
      <c r="FOO302" s="163"/>
      <c r="FOP302" s="579"/>
      <c r="FOQ302" s="581"/>
      <c r="FOR302" s="163"/>
      <c r="FOS302" s="163"/>
      <c r="FOT302" s="579"/>
      <c r="FOU302" s="581"/>
      <c r="FOV302" s="163"/>
      <c r="FOW302" s="163"/>
      <c r="FOX302" s="579"/>
      <c r="FOY302" s="581"/>
      <c r="FOZ302" s="163"/>
      <c r="FPA302" s="163"/>
      <c r="FPB302" s="579"/>
      <c r="FPC302" s="581"/>
      <c r="FPD302" s="163"/>
      <c r="FPE302" s="163"/>
      <c r="FPF302" s="579"/>
      <c r="FPG302" s="581"/>
      <c r="FPH302" s="163"/>
      <c r="FPI302" s="163"/>
      <c r="FPJ302" s="579"/>
      <c r="FPK302" s="581"/>
      <c r="FPL302" s="163"/>
      <c r="FPM302" s="163"/>
      <c r="FPN302" s="579"/>
      <c r="FPO302" s="581"/>
      <c r="FPP302" s="163"/>
      <c r="FPQ302" s="163"/>
      <c r="FPR302" s="579"/>
      <c r="FPS302" s="581"/>
      <c r="FPT302" s="163"/>
      <c r="FPU302" s="163"/>
      <c r="FPV302" s="579"/>
      <c r="FPW302" s="581"/>
      <c r="FPX302" s="163"/>
      <c r="FPY302" s="163"/>
      <c r="FPZ302" s="579"/>
      <c r="FQA302" s="581"/>
      <c r="FQB302" s="163"/>
      <c r="FQC302" s="163"/>
      <c r="FQD302" s="579"/>
      <c r="FQE302" s="581"/>
      <c r="FQF302" s="163"/>
      <c r="FQG302" s="163"/>
      <c r="FQH302" s="579"/>
      <c r="FQI302" s="581"/>
      <c r="FQJ302" s="163"/>
      <c r="FQK302" s="163"/>
      <c r="FQL302" s="579"/>
      <c r="FQM302" s="581"/>
      <c r="FQN302" s="163"/>
      <c r="FQO302" s="163"/>
      <c r="FQP302" s="579"/>
      <c r="FQQ302" s="581"/>
      <c r="FQR302" s="163"/>
      <c r="FQS302" s="163"/>
      <c r="FQT302" s="579"/>
      <c r="FQU302" s="581"/>
      <c r="FQV302" s="163"/>
      <c r="FQW302" s="163"/>
      <c r="FQX302" s="579"/>
      <c r="FQY302" s="581"/>
      <c r="FQZ302" s="163"/>
      <c r="FRA302" s="163"/>
      <c r="FRB302" s="579"/>
      <c r="FRC302" s="581"/>
      <c r="FRD302" s="163"/>
      <c r="FRE302" s="163"/>
      <c r="FRF302" s="579"/>
      <c r="FRG302" s="581"/>
      <c r="FRH302" s="163"/>
      <c r="FRI302" s="163"/>
      <c r="FRJ302" s="579"/>
      <c r="FRK302" s="581"/>
      <c r="FRL302" s="163"/>
      <c r="FRM302" s="163"/>
      <c r="FRN302" s="579"/>
      <c r="FRO302" s="581"/>
      <c r="FRP302" s="163"/>
      <c r="FRQ302" s="163"/>
      <c r="FRR302" s="579"/>
      <c r="FRS302" s="581"/>
      <c r="FRT302" s="163"/>
      <c r="FRU302" s="163"/>
      <c r="FRV302" s="579"/>
      <c r="FRW302" s="581"/>
      <c r="FRX302" s="163"/>
      <c r="FRY302" s="163"/>
      <c r="FRZ302" s="579"/>
      <c r="FSA302" s="581"/>
      <c r="FSB302" s="163"/>
      <c r="FSC302" s="163"/>
      <c r="FSD302" s="579"/>
      <c r="FSE302" s="581"/>
      <c r="FSF302" s="163"/>
      <c r="FSG302" s="163"/>
      <c r="FSH302" s="579"/>
      <c r="FSI302" s="581"/>
      <c r="FSJ302" s="163"/>
      <c r="FSK302" s="163"/>
      <c r="FSL302" s="579"/>
      <c r="FSM302" s="581"/>
      <c r="FSN302" s="163"/>
      <c r="FSO302" s="163"/>
      <c r="FSP302" s="579"/>
      <c r="FSQ302" s="581"/>
      <c r="FSR302" s="163"/>
      <c r="FSS302" s="163"/>
      <c r="FST302" s="579"/>
      <c r="FSU302" s="581"/>
      <c r="FSV302" s="163"/>
      <c r="FSW302" s="163"/>
      <c r="FSX302" s="579"/>
      <c r="FSY302" s="581"/>
      <c r="FSZ302" s="163"/>
      <c r="FTA302" s="163"/>
      <c r="FTB302" s="579"/>
      <c r="FTC302" s="581"/>
      <c r="FTD302" s="163"/>
      <c r="FTE302" s="163"/>
      <c r="FTF302" s="579"/>
      <c r="FTG302" s="581"/>
      <c r="FTH302" s="163"/>
      <c r="FTI302" s="163"/>
      <c r="FTJ302" s="579"/>
      <c r="FTK302" s="581"/>
      <c r="FTL302" s="163"/>
      <c r="FTM302" s="163"/>
      <c r="FTN302" s="579"/>
      <c r="FTO302" s="581"/>
      <c r="FTP302" s="163"/>
      <c r="FTQ302" s="163"/>
      <c r="FTR302" s="579"/>
      <c r="FTS302" s="581"/>
      <c r="FTT302" s="163"/>
      <c r="FTU302" s="163"/>
      <c r="FTV302" s="579"/>
      <c r="FTW302" s="581"/>
      <c r="FTX302" s="163"/>
      <c r="FTY302" s="163"/>
      <c r="FTZ302" s="579"/>
      <c r="FUA302" s="581"/>
      <c r="FUB302" s="163"/>
      <c r="FUC302" s="163"/>
      <c r="FUD302" s="579"/>
      <c r="FUE302" s="581"/>
      <c r="FUF302" s="163"/>
      <c r="FUG302" s="163"/>
      <c r="FUH302" s="579"/>
      <c r="FUI302" s="581"/>
      <c r="FUJ302" s="163"/>
      <c r="FUK302" s="163"/>
      <c r="FUL302" s="579"/>
      <c r="FUM302" s="581"/>
      <c r="FUN302" s="163"/>
      <c r="FUO302" s="163"/>
      <c r="FUP302" s="579"/>
      <c r="FUQ302" s="581"/>
      <c r="FUR302" s="163"/>
      <c r="FUS302" s="163"/>
      <c r="FUT302" s="579"/>
      <c r="FUU302" s="581"/>
      <c r="FUV302" s="163"/>
      <c r="FUW302" s="163"/>
      <c r="FUX302" s="579"/>
      <c r="FUY302" s="581"/>
      <c r="FUZ302" s="163"/>
      <c r="FVA302" s="163"/>
      <c r="FVB302" s="579"/>
      <c r="FVC302" s="581"/>
      <c r="FVD302" s="163"/>
      <c r="FVE302" s="163"/>
      <c r="FVF302" s="579"/>
      <c r="FVG302" s="581"/>
      <c r="FVH302" s="163"/>
      <c r="FVI302" s="163"/>
      <c r="FVJ302" s="579"/>
      <c r="FVK302" s="581"/>
      <c r="FVL302" s="163"/>
      <c r="FVM302" s="163"/>
      <c r="FVN302" s="579"/>
      <c r="FVO302" s="581"/>
      <c r="FVP302" s="163"/>
      <c r="FVQ302" s="163"/>
      <c r="FVR302" s="579"/>
      <c r="FVS302" s="581"/>
      <c r="FVT302" s="163"/>
      <c r="FVU302" s="163"/>
      <c r="FVV302" s="579"/>
      <c r="FVW302" s="581"/>
      <c r="FVX302" s="163"/>
      <c r="FVY302" s="163"/>
      <c r="FVZ302" s="579"/>
      <c r="FWA302" s="581"/>
      <c r="FWB302" s="163"/>
      <c r="FWC302" s="163"/>
      <c r="FWD302" s="579"/>
      <c r="FWE302" s="581"/>
      <c r="FWF302" s="163"/>
      <c r="FWG302" s="163"/>
      <c r="FWH302" s="579"/>
      <c r="FWI302" s="581"/>
      <c r="FWJ302" s="163"/>
      <c r="FWK302" s="163"/>
      <c r="FWL302" s="579"/>
      <c r="FWM302" s="581"/>
      <c r="FWN302" s="163"/>
      <c r="FWO302" s="163"/>
      <c r="FWP302" s="579"/>
      <c r="FWQ302" s="581"/>
      <c r="FWR302" s="163"/>
      <c r="FWS302" s="163"/>
      <c r="FWT302" s="579"/>
      <c r="FWU302" s="581"/>
      <c r="FWV302" s="163"/>
      <c r="FWW302" s="163"/>
      <c r="FWX302" s="579"/>
      <c r="FWY302" s="581"/>
      <c r="FWZ302" s="163"/>
      <c r="FXA302" s="163"/>
      <c r="FXB302" s="579"/>
      <c r="FXC302" s="581"/>
      <c r="FXD302" s="163"/>
      <c r="FXE302" s="163"/>
      <c r="FXF302" s="579"/>
      <c r="FXG302" s="581"/>
      <c r="FXH302" s="163"/>
      <c r="FXI302" s="163"/>
      <c r="FXJ302" s="579"/>
      <c r="FXK302" s="581"/>
      <c r="FXL302" s="163"/>
      <c r="FXM302" s="163"/>
      <c r="FXN302" s="579"/>
      <c r="FXO302" s="581"/>
      <c r="FXP302" s="163"/>
      <c r="FXQ302" s="163"/>
      <c r="FXR302" s="579"/>
      <c r="FXS302" s="581"/>
      <c r="FXT302" s="163"/>
      <c r="FXU302" s="163"/>
      <c r="FXV302" s="579"/>
      <c r="FXW302" s="581"/>
      <c r="FXX302" s="163"/>
      <c r="FXY302" s="163"/>
      <c r="FXZ302" s="579"/>
      <c r="FYA302" s="581"/>
      <c r="FYB302" s="163"/>
      <c r="FYC302" s="163"/>
      <c r="FYD302" s="579"/>
      <c r="FYE302" s="581"/>
      <c r="FYF302" s="163"/>
      <c r="FYG302" s="163"/>
      <c r="FYH302" s="579"/>
      <c r="FYI302" s="581"/>
      <c r="FYJ302" s="163"/>
      <c r="FYK302" s="163"/>
      <c r="FYL302" s="579"/>
      <c r="FYM302" s="581"/>
      <c r="FYN302" s="163"/>
      <c r="FYO302" s="163"/>
      <c r="FYP302" s="579"/>
      <c r="FYQ302" s="581"/>
      <c r="FYR302" s="163"/>
      <c r="FYS302" s="163"/>
      <c r="FYT302" s="579"/>
      <c r="FYU302" s="581"/>
      <c r="FYV302" s="163"/>
      <c r="FYW302" s="163"/>
      <c r="FYX302" s="579"/>
      <c r="FYY302" s="581"/>
      <c r="FYZ302" s="163"/>
      <c r="FZA302" s="163"/>
      <c r="FZB302" s="579"/>
      <c r="FZC302" s="581"/>
      <c r="FZD302" s="163"/>
      <c r="FZE302" s="163"/>
      <c r="FZF302" s="579"/>
      <c r="FZG302" s="581"/>
      <c r="FZH302" s="163"/>
      <c r="FZI302" s="163"/>
      <c r="FZJ302" s="579"/>
      <c r="FZK302" s="581"/>
      <c r="FZL302" s="163"/>
      <c r="FZM302" s="163"/>
      <c r="FZN302" s="579"/>
      <c r="FZO302" s="581"/>
      <c r="FZP302" s="163"/>
      <c r="FZQ302" s="163"/>
      <c r="FZR302" s="579"/>
      <c r="FZS302" s="581"/>
      <c r="FZT302" s="163"/>
      <c r="FZU302" s="163"/>
      <c r="FZV302" s="579"/>
      <c r="FZW302" s="581"/>
      <c r="FZX302" s="163"/>
      <c r="FZY302" s="163"/>
      <c r="FZZ302" s="579"/>
      <c r="GAA302" s="581"/>
      <c r="GAB302" s="163"/>
      <c r="GAC302" s="163"/>
      <c r="GAD302" s="579"/>
      <c r="GAE302" s="581"/>
      <c r="GAF302" s="163"/>
      <c r="GAG302" s="163"/>
      <c r="GAH302" s="579"/>
      <c r="GAI302" s="581"/>
      <c r="GAJ302" s="163"/>
      <c r="GAK302" s="163"/>
      <c r="GAL302" s="579"/>
      <c r="GAM302" s="581"/>
      <c r="GAN302" s="163"/>
      <c r="GAO302" s="163"/>
      <c r="GAP302" s="579"/>
      <c r="GAQ302" s="581"/>
      <c r="GAR302" s="163"/>
      <c r="GAS302" s="163"/>
      <c r="GAT302" s="579"/>
      <c r="GAU302" s="581"/>
      <c r="GAV302" s="163"/>
      <c r="GAW302" s="163"/>
      <c r="GAX302" s="579"/>
      <c r="GAY302" s="581"/>
      <c r="GAZ302" s="163"/>
      <c r="GBA302" s="163"/>
      <c r="GBB302" s="579"/>
      <c r="GBC302" s="581"/>
      <c r="GBD302" s="163"/>
      <c r="GBE302" s="163"/>
      <c r="GBF302" s="579"/>
      <c r="GBG302" s="581"/>
      <c r="GBH302" s="163"/>
      <c r="GBI302" s="163"/>
      <c r="GBJ302" s="579"/>
      <c r="GBK302" s="581"/>
      <c r="GBL302" s="163"/>
      <c r="GBM302" s="163"/>
      <c r="GBN302" s="579"/>
      <c r="GBO302" s="581"/>
      <c r="GBP302" s="163"/>
      <c r="GBQ302" s="163"/>
      <c r="GBR302" s="579"/>
      <c r="GBS302" s="581"/>
      <c r="GBT302" s="163"/>
      <c r="GBU302" s="163"/>
      <c r="GBV302" s="579"/>
      <c r="GBW302" s="581"/>
      <c r="GBX302" s="163"/>
      <c r="GBY302" s="163"/>
      <c r="GBZ302" s="579"/>
      <c r="GCA302" s="581"/>
      <c r="GCB302" s="163"/>
      <c r="GCC302" s="163"/>
      <c r="GCD302" s="579"/>
      <c r="GCE302" s="581"/>
      <c r="GCF302" s="163"/>
      <c r="GCG302" s="163"/>
      <c r="GCH302" s="579"/>
      <c r="GCI302" s="581"/>
      <c r="GCJ302" s="163"/>
      <c r="GCK302" s="163"/>
      <c r="GCL302" s="579"/>
      <c r="GCM302" s="581"/>
      <c r="GCN302" s="163"/>
      <c r="GCO302" s="163"/>
      <c r="GCP302" s="579"/>
      <c r="GCQ302" s="581"/>
      <c r="GCR302" s="163"/>
      <c r="GCS302" s="163"/>
      <c r="GCT302" s="579"/>
      <c r="GCU302" s="581"/>
      <c r="GCV302" s="163"/>
      <c r="GCW302" s="163"/>
      <c r="GCX302" s="579"/>
      <c r="GCY302" s="581"/>
      <c r="GCZ302" s="163"/>
      <c r="GDA302" s="163"/>
      <c r="GDB302" s="579"/>
      <c r="GDC302" s="581"/>
      <c r="GDD302" s="163"/>
      <c r="GDE302" s="163"/>
      <c r="GDF302" s="579"/>
      <c r="GDG302" s="581"/>
      <c r="GDH302" s="163"/>
      <c r="GDI302" s="163"/>
      <c r="GDJ302" s="579"/>
      <c r="GDK302" s="581"/>
      <c r="GDL302" s="163"/>
      <c r="GDM302" s="163"/>
      <c r="GDN302" s="579"/>
      <c r="GDO302" s="581"/>
      <c r="GDP302" s="163"/>
      <c r="GDQ302" s="163"/>
      <c r="GDR302" s="579"/>
      <c r="GDS302" s="581"/>
      <c r="GDT302" s="163"/>
      <c r="GDU302" s="163"/>
      <c r="GDV302" s="579"/>
      <c r="GDW302" s="581"/>
      <c r="GDX302" s="163"/>
      <c r="GDY302" s="163"/>
      <c r="GDZ302" s="579"/>
      <c r="GEA302" s="581"/>
      <c r="GEB302" s="163"/>
      <c r="GEC302" s="163"/>
      <c r="GED302" s="579"/>
      <c r="GEE302" s="581"/>
      <c r="GEF302" s="163"/>
      <c r="GEG302" s="163"/>
      <c r="GEH302" s="579"/>
      <c r="GEI302" s="581"/>
      <c r="GEJ302" s="163"/>
      <c r="GEK302" s="163"/>
      <c r="GEL302" s="579"/>
      <c r="GEM302" s="581"/>
      <c r="GEN302" s="163"/>
      <c r="GEO302" s="163"/>
      <c r="GEP302" s="579"/>
      <c r="GEQ302" s="581"/>
      <c r="GER302" s="163"/>
      <c r="GES302" s="163"/>
      <c r="GET302" s="579"/>
      <c r="GEU302" s="581"/>
      <c r="GEV302" s="163"/>
      <c r="GEW302" s="163"/>
      <c r="GEX302" s="579"/>
      <c r="GEY302" s="581"/>
      <c r="GEZ302" s="163"/>
      <c r="GFA302" s="163"/>
      <c r="GFB302" s="579"/>
      <c r="GFC302" s="581"/>
      <c r="GFD302" s="163"/>
      <c r="GFE302" s="163"/>
      <c r="GFF302" s="579"/>
      <c r="GFG302" s="581"/>
      <c r="GFH302" s="163"/>
      <c r="GFI302" s="163"/>
      <c r="GFJ302" s="579"/>
      <c r="GFK302" s="581"/>
      <c r="GFL302" s="163"/>
      <c r="GFM302" s="163"/>
      <c r="GFN302" s="579"/>
      <c r="GFO302" s="581"/>
      <c r="GFP302" s="163"/>
      <c r="GFQ302" s="163"/>
      <c r="GFR302" s="579"/>
      <c r="GFS302" s="581"/>
      <c r="GFT302" s="163"/>
      <c r="GFU302" s="163"/>
      <c r="GFV302" s="579"/>
      <c r="GFW302" s="581"/>
      <c r="GFX302" s="163"/>
      <c r="GFY302" s="163"/>
      <c r="GFZ302" s="579"/>
      <c r="GGA302" s="581"/>
      <c r="GGB302" s="163"/>
      <c r="GGC302" s="163"/>
      <c r="GGD302" s="579"/>
      <c r="GGE302" s="581"/>
      <c r="GGF302" s="163"/>
      <c r="GGG302" s="163"/>
      <c r="GGH302" s="579"/>
      <c r="GGI302" s="581"/>
      <c r="GGJ302" s="163"/>
      <c r="GGK302" s="163"/>
      <c r="GGL302" s="579"/>
      <c r="GGM302" s="581"/>
      <c r="GGN302" s="163"/>
      <c r="GGO302" s="163"/>
      <c r="GGP302" s="579"/>
      <c r="GGQ302" s="581"/>
      <c r="GGR302" s="163"/>
      <c r="GGS302" s="163"/>
      <c r="GGT302" s="579"/>
      <c r="GGU302" s="581"/>
      <c r="GGV302" s="163"/>
      <c r="GGW302" s="163"/>
      <c r="GGX302" s="579"/>
      <c r="GGY302" s="581"/>
      <c r="GGZ302" s="163"/>
      <c r="GHA302" s="163"/>
      <c r="GHB302" s="579"/>
      <c r="GHC302" s="581"/>
      <c r="GHD302" s="163"/>
      <c r="GHE302" s="163"/>
      <c r="GHF302" s="579"/>
      <c r="GHG302" s="581"/>
      <c r="GHH302" s="163"/>
      <c r="GHI302" s="163"/>
      <c r="GHJ302" s="579"/>
      <c r="GHK302" s="581"/>
      <c r="GHL302" s="163"/>
      <c r="GHM302" s="163"/>
      <c r="GHN302" s="579"/>
      <c r="GHO302" s="581"/>
      <c r="GHP302" s="163"/>
      <c r="GHQ302" s="163"/>
      <c r="GHR302" s="579"/>
      <c r="GHS302" s="581"/>
      <c r="GHT302" s="163"/>
      <c r="GHU302" s="163"/>
      <c r="GHV302" s="579"/>
      <c r="GHW302" s="581"/>
      <c r="GHX302" s="163"/>
      <c r="GHY302" s="163"/>
      <c r="GHZ302" s="579"/>
      <c r="GIA302" s="581"/>
      <c r="GIB302" s="163"/>
      <c r="GIC302" s="163"/>
      <c r="GID302" s="579"/>
      <c r="GIE302" s="581"/>
      <c r="GIF302" s="163"/>
      <c r="GIG302" s="163"/>
      <c r="GIH302" s="579"/>
      <c r="GII302" s="581"/>
      <c r="GIJ302" s="163"/>
      <c r="GIK302" s="163"/>
      <c r="GIL302" s="579"/>
      <c r="GIM302" s="581"/>
      <c r="GIN302" s="163"/>
      <c r="GIO302" s="163"/>
      <c r="GIP302" s="579"/>
      <c r="GIQ302" s="581"/>
      <c r="GIR302" s="163"/>
      <c r="GIS302" s="163"/>
      <c r="GIT302" s="579"/>
      <c r="GIU302" s="581"/>
      <c r="GIV302" s="163"/>
      <c r="GIW302" s="163"/>
      <c r="GIX302" s="579"/>
      <c r="GIY302" s="581"/>
      <c r="GIZ302" s="163"/>
      <c r="GJA302" s="163"/>
      <c r="GJB302" s="579"/>
      <c r="GJC302" s="581"/>
      <c r="GJD302" s="163"/>
      <c r="GJE302" s="163"/>
      <c r="GJF302" s="579"/>
      <c r="GJG302" s="581"/>
      <c r="GJH302" s="163"/>
      <c r="GJI302" s="163"/>
      <c r="GJJ302" s="579"/>
      <c r="GJK302" s="581"/>
      <c r="GJL302" s="163"/>
      <c r="GJM302" s="163"/>
      <c r="GJN302" s="579"/>
      <c r="GJO302" s="581"/>
      <c r="GJP302" s="163"/>
      <c r="GJQ302" s="163"/>
      <c r="GJR302" s="579"/>
      <c r="GJS302" s="581"/>
      <c r="GJT302" s="163"/>
      <c r="GJU302" s="163"/>
      <c r="GJV302" s="579"/>
      <c r="GJW302" s="581"/>
      <c r="GJX302" s="163"/>
      <c r="GJY302" s="163"/>
      <c r="GJZ302" s="579"/>
      <c r="GKA302" s="581"/>
      <c r="GKB302" s="163"/>
      <c r="GKC302" s="163"/>
      <c r="GKD302" s="579"/>
      <c r="GKE302" s="581"/>
      <c r="GKF302" s="163"/>
      <c r="GKG302" s="163"/>
      <c r="GKH302" s="579"/>
      <c r="GKI302" s="581"/>
      <c r="GKJ302" s="163"/>
      <c r="GKK302" s="163"/>
      <c r="GKL302" s="579"/>
      <c r="GKM302" s="581"/>
      <c r="GKN302" s="163"/>
      <c r="GKO302" s="163"/>
      <c r="GKP302" s="579"/>
      <c r="GKQ302" s="581"/>
      <c r="GKR302" s="163"/>
      <c r="GKS302" s="163"/>
      <c r="GKT302" s="579"/>
      <c r="GKU302" s="581"/>
      <c r="GKV302" s="163"/>
      <c r="GKW302" s="163"/>
      <c r="GKX302" s="579"/>
      <c r="GKY302" s="581"/>
      <c r="GKZ302" s="163"/>
      <c r="GLA302" s="163"/>
      <c r="GLB302" s="579"/>
      <c r="GLC302" s="581"/>
      <c r="GLD302" s="163"/>
      <c r="GLE302" s="163"/>
      <c r="GLF302" s="579"/>
      <c r="GLG302" s="581"/>
      <c r="GLH302" s="163"/>
      <c r="GLI302" s="163"/>
      <c r="GLJ302" s="579"/>
      <c r="GLK302" s="581"/>
      <c r="GLL302" s="163"/>
      <c r="GLM302" s="163"/>
      <c r="GLN302" s="579"/>
      <c r="GLO302" s="581"/>
      <c r="GLP302" s="163"/>
      <c r="GLQ302" s="163"/>
      <c r="GLR302" s="579"/>
      <c r="GLS302" s="581"/>
      <c r="GLT302" s="163"/>
      <c r="GLU302" s="163"/>
      <c r="GLV302" s="579"/>
      <c r="GLW302" s="581"/>
      <c r="GLX302" s="163"/>
      <c r="GLY302" s="163"/>
      <c r="GLZ302" s="579"/>
      <c r="GMA302" s="581"/>
      <c r="GMB302" s="163"/>
      <c r="GMC302" s="163"/>
      <c r="GMD302" s="579"/>
      <c r="GME302" s="581"/>
      <c r="GMF302" s="163"/>
      <c r="GMG302" s="163"/>
      <c r="GMH302" s="579"/>
      <c r="GMI302" s="581"/>
      <c r="GMJ302" s="163"/>
      <c r="GMK302" s="163"/>
      <c r="GML302" s="579"/>
      <c r="GMM302" s="581"/>
      <c r="GMN302" s="163"/>
      <c r="GMO302" s="163"/>
      <c r="GMP302" s="579"/>
      <c r="GMQ302" s="581"/>
      <c r="GMR302" s="163"/>
      <c r="GMS302" s="163"/>
      <c r="GMT302" s="579"/>
      <c r="GMU302" s="581"/>
      <c r="GMV302" s="163"/>
      <c r="GMW302" s="163"/>
      <c r="GMX302" s="579"/>
      <c r="GMY302" s="581"/>
      <c r="GMZ302" s="163"/>
      <c r="GNA302" s="163"/>
      <c r="GNB302" s="579"/>
      <c r="GNC302" s="581"/>
      <c r="GND302" s="163"/>
      <c r="GNE302" s="163"/>
      <c r="GNF302" s="579"/>
      <c r="GNG302" s="581"/>
      <c r="GNH302" s="163"/>
      <c r="GNI302" s="163"/>
      <c r="GNJ302" s="579"/>
      <c r="GNK302" s="581"/>
      <c r="GNL302" s="163"/>
      <c r="GNM302" s="163"/>
      <c r="GNN302" s="579"/>
      <c r="GNO302" s="581"/>
      <c r="GNP302" s="163"/>
      <c r="GNQ302" s="163"/>
      <c r="GNR302" s="579"/>
      <c r="GNS302" s="581"/>
      <c r="GNT302" s="163"/>
      <c r="GNU302" s="163"/>
      <c r="GNV302" s="579"/>
      <c r="GNW302" s="581"/>
      <c r="GNX302" s="163"/>
      <c r="GNY302" s="163"/>
      <c r="GNZ302" s="579"/>
      <c r="GOA302" s="581"/>
      <c r="GOB302" s="163"/>
      <c r="GOC302" s="163"/>
      <c r="GOD302" s="579"/>
      <c r="GOE302" s="581"/>
      <c r="GOF302" s="163"/>
      <c r="GOG302" s="163"/>
      <c r="GOH302" s="579"/>
      <c r="GOI302" s="581"/>
      <c r="GOJ302" s="163"/>
      <c r="GOK302" s="163"/>
      <c r="GOL302" s="579"/>
      <c r="GOM302" s="581"/>
      <c r="GON302" s="163"/>
      <c r="GOO302" s="163"/>
      <c r="GOP302" s="579"/>
      <c r="GOQ302" s="581"/>
      <c r="GOR302" s="163"/>
      <c r="GOS302" s="163"/>
      <c r="GOT302" s="579"/>
      <c r="GOU302" s="581"/>
      <c r="GOV302" s="163"/>
      <c r="GOW302" s="163"/>
      <c r="GOX302" s="579"/>
      <c r="GOY302" s="581"/>
      <c r="GOZ302" s="163"/>
      <c r="GPA302" s="163"/>
      <c r="GPB302" s="579"/>
      <c r="GPC302" s="581"/>
      <c r="GPD302" s="163"/>
      <c r="GPE302" s="163"/>
      <c r="GPF302" s="579"/>
      <c r="GPG302" s="581"/>
      <c r="GPH302" s="163"/>
      <c r="GPI302" s="163"/>
      <c r="GPJ302" s="579"/>
      <c r="GPK302" s="581"/>
      <c r="GPL302" s="163"/>
      <c r="GPM302" s="163"/>
      <c r="GPN302" s="579"/>
      <c r="GPO302" s="581"/>
      <c r="GPP302" s="163"/>
      <c r="GPQ302" s="163"/>
      <c r="GPR302" s="579"/>
      <c r="GPS302" s="581"/>
      <c r="GPT302" s="163"/>
      <c r="GPU302" s="163"/>
      <c r="GPV302" s="579"/>
      <c r="GPW302" s="581"/>
      <c r="GPX302" s="163"/>
      <c r="GPY302" s="163"/>
      <c r="GPZ302" s="579"/>
      <c r="GQA302" s="581"/>
      <c r="GQB302" s="163"/>
      <c r="GQC302" s="163"/>
      <c r="GQD302" s="579"/>
      <c r="GQE302" s="581"/>
      <c r="GQF302" s="163"/>
      <c r="GQG302" s="163"/>
      <c r="GQH302" s="579"/>
      <c r="GQI302" s="581"/>
      <c r="GQJ302" s="163"/>
      <c r="GQK302" s="163"/>
      <c r="GQL302" s="579"/>
      <c r="GQM302" s="581"/>
      <c r="GQN302" s="163"/>
      <c r="GQO302" s="163"/>
      <c r="GQP302" s="579"/>
      <c r="GQQ302" s="581"/>
      <c r="GQR302" s="163"/>
      <c r="GQS302" s="163"/>
      <c r="GQT302" s="579"/>
      <c r="GQU302" s="581"/>
      <c r="GQV302" s="163"/>
      <c r="GQW302" s="163"/>
      <c r="GQX302" s="579"/>
      <c r="GQY302" s="581"/>
      <c r="GQZ302" s="163"/>
      <c r="GRA302" s="163"/>
      <c r="GRB302" s="579"/>
      <c r="GRC302" s="581"/>
      <c r="GRD302" s="163"/>
      <c r="GRE302" s="163"/>
      <c r="GRF302" s="579"/>
      <c r="GRG302" s="581"/>
      <c r="GRH302" s="163"/>
      <c r="GRI302" s="163"/>
      <c r="GRJ302" s="579"/>
      <c r="GRK302" s="581"/>
      <c r="GRL302" s="163"/>
      <c r="GRM302" s="163"/>
      <c r="GRN302" s="579"/>
      <c r="GRO302" s="581"/>
      <c r="GRP302" s="163"/>
      <c r="GRQ302" s="163"/>
      <c r="GRR302" s="579"/>
      <c r="GRS302" s="581"/>
      <c r="GRT302" s="163"/>
      <c r="GRU302" s="163"/>
      <c r="GRV302" s="579"/>
      <c r="GRW302" s="581"/>
      <c r="GRX302" s="163"/>
      <c r="GRY302" s="163"/>
      <c r="GRZ302" s="579"/>
      <c r="GSA302" s="581"/>
      <c r="GSB302" s="163"/>
      <c r="GSC302" s="163"/>
      <c r="GSD302" s="579"/>
      <c r="GSE302" s="581"/>
      <c r="GSF302" s="163"/>
      <c r="GSG302" s="163"/>
      <c r="GSH302" s="579"/>
      <c r="GSI302" s="581"/>
      <c r="GSJ302" s="163"/>
      <c r="GSK302" s="163"/>
      <c r="GSL302" s="579"/>
      <c r="GSM302" s="581"/>
      <c r="GSN302" s="163"/>
      <c r="GSO302" s="163"/>
      <c r="GSP302" s="579"/>
      <c r="GSQ302" s="581"/>
      <c r="GSR302" s="163"/>
      <c r="GSS302" s="163"/>
      <c r="GST302" s="579"/>
      <c r="GSU302" s="581"/>
      <c r="GSV302" s="163"/>
      <c r="GSW302" s="163"/>
      <c r="GSX302" s="579"/>
      <c r="GSY302" s="581"/>
      <c r="GSZ302" s="163"/>
      <c r="GTA302" s="163"/>
      <c r="GTB302" s="579"/>
      <c r="GTC302" s="581"/>
      <c r="GTD302" s="163"/>
      <c r="GTE302" s="163"/>
      <c r="GTF302" s="579"/>
      <c r="GTG302" s="581"/>
      <c r="GTH302" s="163"/>
      <c r="GTI302" s="163"/>
      <c r="GTJ302" s="579"/>
      <c r="GTK302" s="581"/>
      <c r="GTL302" s="163"/>
      <c r="GTM302" s="163"/>
      <c r="GTN302" s="579"/>
      <c r="GTO302" s="581"/>
      <c r="GTP302" s="163"/>
      <c r="GTQ302" s="163"/>
      <c r="GTR302" s="579"/>
      <c r="GTS302" s="581"/>
      <c r="GTT302" s="163"/>
      <c r="GTU302" s="163"/>
      <c r="GTV302" s="579"/>
      <c r="GTW302" s="581"/>
      <c r="GTX302" s="163"/>
      <c r="GTY302" s="163"/>
      <c r="GTZ302" s="579"/>
      <c r="GUA302" s="581"/>
      <c r="GUB302" s="163"/>
      <c r="GUC302" s="163"/>
      <c r="GUD302" s="579"/>
      <c r="GUE302" s="581"/>
      <c r="GUF302" s="163"/>
      <c r="GUG302" s="163"/>
      <c r="GUH302" s="579"/>
      <c r="GUI302" s="581"/>
      <c r="GUJ302" s="163"/>
      <c r="GUK302" s="163"/>
      <c r="GUL302" s="579"/>
      <c r="GUM302" s="581"/>
      <c r="GUN302" s="163"/>
      <c r="GUO302" s="163"/>
      <c r="GUP302" s="579"/>
      <c r="GUQ302" s="581"/>
      <c r="GUR302" s="163"/>
      <c r="GUS302" s="163"/>
      <c r="GUT302" s="579"/>
      <c r="GUU302" s="581"/>
      <c r="GUV302" s="163"/>
      <c r="GUW302" s="163"/>
      <c r="GUX302" s="579"/>
      <c r="GUY302" s="581"/>
      <c r="GUZ302" s="163"/>
      <c r="GVA302" s="163"/>
      <c r="GVB302" s="579"/>
      <c r="GVC302" s="581"/>
      <c r="GVD302" s="163"/>
      <c r="GVE302" s="163"/>
      <c r="GVF302" s="579"/>
      <c r="GVG302" s="581"/>
      <c r="GVH302" s="163"/>
      <c r="GVI302" s="163"/>
      <c r="GVJ302" s="579"/>
      <c r="GVK302" s="581"/>
      <c r="GVL302" s="163"/>
      <c r="GVM302" s="163"/>
      <c r="GVN302" s="579"/>
      <c r="GVO302" s="581"/>
      <c r="GVP302" s="163"/>
      <c r="GVQ302" s="163"/>
      <c r="GVR302" s="579"/>
      <c r="GVS302" s="581"/>
      <c r="GVT302" s="163"/>
      <c r="GVU302" s="163"/>
      <c r="GVV302" s="579"/>
      <c r="GVW302" s="581"/>
      <c r="GVX302" s="163"/>
      <c r="GVY302" s="163"/>
      <c r="GVZ302" s="579"/>
      <c r="GWA302" s="581"/>
      <c r="GWB302" s="163"/>
      <c r="GWC302" s="163"/>
      <c r="GWD302" s="579"/>
      <c r="GWE302" s="581"/>
      <c r="GWF302" s="163"/>
      <c r="GWG302" s="163"/>
      <c r="GWH302" s="579"/>
      <c r="GWI302" s="581"/>
      <c r="GWJ302" s="163"/>
      <c r="GWK302" s="163"/>
      <c r="GWL302" s="579"/>
      <c r="GWM302" s="581"/>
      <c r="GWN302" s="163"/>
      <c r="GWO302" s="163"/>
      <c r="GWP302" s="579"/>
      <c r="GWQ302" s="581"/>
      <c r="GWR302" s="163"/>
      <c r="GWS302" s="163"/>
      <c r="GWT302" s="579"/>
      <c r="GWU302" s="581"/>
      <c r="GWV302" s="163"/>
      <c r="GWW302" s="163"/>
      <c r="GWX302" s="579"/>
      <c r="GWY302" s="581"/>
      <c r="GWZ302" s="163"/>
      <c r="GXA302" s="163"/>
      <c r="GXB302" s="579"/>
      <c r="GXC302" s="581"/>
      <c r="GXD302" s="163"/>
      <c r="GXE302" s="163"/>
      <c r="GXF302" s="579"/>
      <c r="GXG302" s="581"/>
      <c r="GXH302" s="163"/>
      <c r="GXI302" s="163"/>
      <c r="GXJ302" s="579"/>
      <c r="GXK302" s="581"/>
      <c r="GXL302" s="163"/>
      <c r="GXM302" s="163"/>
      <c r="GXN302" s="579"/>
      <c r="GXO302" s="581"/>
      <c r="GXP302" s="163"/>
      <c r="GXQ302" s="163"/>
      <c r="GXR302" s="579"/>
      <c r="GXS302" s="581"/>
      <c r="GXT302" s="163"/>
      <c r="GXU302" s="163"/>
      <c r="GXV302" s="579"/>
      <c r="GXW302" s="581"/>
      <c r="GXX302" s="163"/>
      <c r="GXY302" s="163"/>
      <c r="GXZ302" s="579"/>
      <c r="GYA302" s="581"/>
      <c r="GYB302" s="163"/>
      <c r="GYC302" s="163"/>
      <c r="GYD302" s="579"/>
      <c r="GYE302" s="581"/>
      <c r="GYF302" s="163"/>
      <c r="GYG302" s="163"/>
      <c r="GYH302" s="579"/>
      <c r="GYI302" s="581"/>
      <c r="GYJ302" s="163"/>
      <c r="GYK302" s="163"/>
      <c r="GYL302" s="579"/>
      <c r="GYM302" s="581"/>
      <c r="GYN302" s="163"/>
      <c r="GYO302" s="163"/>
      <c r="GYP302" s="579"/>
      <c r="GYQ302" s="581"/>
      <c r="GYR302" s="163"/>
      <c r="GYS302" s="163"/>
      <c r="GYT302" s="579"/>
      <c r="GYU302" s="581"/>
      <c r="GYV302" s="163"/>
      <c r="GYW302" s="163"/>
      <c r="GYX302" s="579"/>
      <c r="GYY302" s="581"/>
      <c r="GYZ302" s="163"/>
      <c r="GZA302" s="163"/>
      <c r="GZB302" s="579"/>
      <c r="GZC302" s="581"/>
      <c r="GZD302" s="163"/>
      <c r="GZE302" s="163"/>
      <c r="GZF302" s="579"/>
      <c r="GZG302" s="581"/>
      <c r="GZH302" s="163"/>
      <c r="GZI302" s="163"/>
      <c r="GZJ302" s="579"/>
      <c r="GZK302" s="581"/>
      <c r="GZL302" s="163"/>
      <c r="GZM302" s="163"/>
      <c r="GZN302" s="579"/>
      <c r="GZO302" s="581"/>
      <c r="GZP302" s="163"/>
      <c r="GZQ302" s="163"/>
      <c r="GZR302" s="579"/>
      <c r="GZS302" s="581"/>
      <c r="GZT302" s="163"/>
      <c r="GZU302" s="163"/>
      <c r="GZV302" s="579"/>
      <c r="GZW302" s="581"/>
      <c r="GZX302" s="163"/>
      <c r="GZY302" s="163"/>
      <c r="GZZ302" s="579"/>
      <c r="HAA302" s="581"/>
      <c r="HAB302" s="163"/>
      <c r="HAC302" s="163"/>
      <c r="HAD302" s="579"/>
      <c r="HAE302" s="581"/>
      <c r="HAF302" s="163"/>
      <c r="HAG302" s="163"/>
      <c r="HAH302" s="579"/>
      <c r="HAI302" s="581"/>
      <c r="HAJ302" s="163"/>
      <c r="HAK302" s="163"/>
      <c r="HAL302" s="579"/>
      <c r="HAM302" s="581"/>
      <c r="HAN302" s="163"/>
      <c r="HAO302" s="163"/>
      <c r="HAP302" s="579"/>
      <c r="HAQ302" s="581"/>
      <c r="HAR302" s="163"/>
      <c r="HAS302" s="163"/>
      <c r="HAT302" s="579"/>
      <c r="HAU302" s="581"/>
      <c r="HAV302" s="163"/>
      <c r="HAW302" s="163"/>
      <c r="HAX302" s="579"/>
      <c r="HAY302" s="581"/>
      <c r="HAZ302" s="163"/>
      <c r="HBA302" s="163"/>
      <c r="HBB302" s="579"/>
      <c r="HBC302" s="581"/>
      <c r="HBD302" s="163"/>
      <c r="HBE302" s="163"/>
      <c r="HBF302" s="579"/>
      <c r="HBG302" s="581"/>
      <c r="HBH302" s="163"/>
      <c r="HBI302" s="163"/>
      <c r="HBJ302" s="579"/>
      <c r="HBK302" s="581"/>
      <c r="HBL302" s="163"/>
      <c r="HBM302" s="163"/>
      <c r="HBN302" s="579"/>
      <c r="HBO302" s="581"/>
      <c r="HBP302" s="163"/>
      <c r="HBQ302" s="163"/>
      <c r="HBR302" s="579"/>
      <c r="HBS302" s="581"/>
      <c r="HBT302" s="163"/>
      <c r="HBU302" s="163"/>
      <c r="HBV302" s="579"/>
      <c r="HBW302" s="581"/>
      <c r="HBX302" s="163"/>
      <c r="HBY302" s="163"/>
      <c r="HBZ302" s="579"/>
      <c r="HCA302" s="581"/>
      <c r="HCB302" s="163"/>
      <c r="HCC302" s="163"/>
      <c r="HCD302" s="579"/>
      <c r="HCE302" s="581"/>
      <c r="HCF302" s="163"/>
      <c r="HCG302" s="163"/>
      <c r="HCH302" s="579"/>
      <c r="HCI302" s="581"/>
      <c r="HCJ302" s="163"/>
      <c r="HCK302" s="163"/>
      <c r="HCL302" s="579"/>
      <c r="HCM302" s="581"/>
      <c r="HCN302" s="163"/>
      <c r="HCO302" s="163"/>
      <c r="HCP302" s="579"/>
      <c r="HCQ302" s="581"/>
      <c r="HCR302" s="163"/>
      <c r="HCS302" s="163"/>
      <c r="HCT302" s="579"/>
      <c r="HCU302" s="581"/>
      <c r="HCV302" s="163"/>
      <c r="HCW302" s="163"/>
      <c r="HCX302" s="579"/>
      <c r="HCY302" s="581"/>
      <c r="HCZ302" s="163"/>
      <c r="HDA302" s="163"/>
      <c r="HDB302" s="579"/>
      <c r="HDC302" s="581"/>
      <c r="HDD302" s="163"/>
      <c r="HDE302" s="163"/>
      <c r="HDF302" s="579"/>
      <c r="HDG302" s="581"/>
      <c r="HDH302" s="163"/>
      <c r="HDI302" s="163"/>
      <c r="HDJ302" s="579"/>
      <c r="HDK302" s="581"/>
      <c r="HDL302" s="163"/>
      <c r="HDM302" s="163"/>
      <c r="HDN302" s="579"/>
      <c r="HDO302" s="581"/>
      <c r="HDP302" s="163"/>
      <c r="HDQ302" s="163"/>
      <c r="HDR302" s="579"/>
      <c r="HDS302" s="581"/>
      <c r="HDT302" s="163"/>
      <c r="HDU302" s="163"/>
      <c r="HDV302" s="579"/>
      <c r="HDW302" s="581"/>
      <c r="HDX302" s="163"/>
      <c r="HDY302" s="163"/>
      <c r="HDZ302" s="579"/>
      <c r="HEA302" s="581"/>
      <c r="HEB302" s="163"/>
      <c r="HEC302" s="163"/>
      <c r="HED302" s="579"/>
      <c r="HEE302" s="581"/>
      <c r="HEF302" s="163"/>
      <c r="HEG302" s="163"/>
      <c r="HEH302" s="579"/>
      <c r="HEI302" s="581"/>
      <c r="HEJ302" s="163"/>
      <c r="HEK302" s="163"/>
      <c r="HEL302" s="579"/>
      <c r="HEM302" s="581"/>
      <c r="HEN302" s="163"/>
      <c r="HEO302" s="163"/>
      <c r="HEP302" s="579"/>
      <c r="HEQ302" s="581"/>
      <c r="HER302" s="163"/>
      <c r="HES302" s="163"/>
      <c r="HET302" s="579"/>
      <c r="HEU302" s="581"/>
      <c r="HEV302" s="163"/>
      <c r="HEW302" s="163"/>
      <c r="HEX302" s="579"/>
      <c r="HEY302" s="581"/>
      <c r="HEZ302" s="163"/>
      <c r="HFA302" s="163"/>
      <c r="HFB302" s="579"/>
      <c r="HFC302" s="581"/>
      <c r="HFD302" s="163"/>
      <c r="HFE302" s="163"/>
      <c r="HFF302" s="579"/>
      <c r="HFG302" s="581"/>
      <c r="HFH302" s="163"/>
      <c r="HFI302" s="163"/>
      <c r="HFJ302" s="579"/>
      <c r="HFK302" s="581"/>
      <c r="HFL302" s="163"/>
      <c r="HFM302" s="163"/>
      <c r="HFN302" s="579"/>
      <c r="HFO302" s="581"/>
      <c r="HFP302" s="163"/>
      <c r="HFQ302" s="163"/>
      <c r="HFR302" s="579"/>
      <c r="HFS302" s="581"/>
      <c r="HFT302" s="163"/>
      <c r="HFU302" s="163"/>
      <c r="HFV302" s="579"/>
      <c r="HFW302" s="581"/>
      <c r="HFX302" s="163"/>
      <c r="HFY302" s="163"/>
      <c r="HFZ302" s="579"/>
      <c r="HGA302" s="581"/>
      <c r="HGB302" s="163"/>
      <c r="HGC302" s="163"/>
      <c r="HGD302" s="579"/>
      <c r="HGE302" s="581"/>
      <c r="HGF302" s="163"/>
      <c r="HGG302" s="163"/>
      <c r="HGH302" s="579"/>
      <c r="HGI302" s="581"/>
      <c r="HGJ302" s="163"/>
      <c r="HGK302" s="163"/>
      <c r="HGL302" s="579"/>
      <c r="HGM302" s="581"/>
      <c r="HGN302" s="163"/>
      <c r="HGO302" s="163"/>
      <c r="HGP302" s="579"/>
      <c r="HGQ302" s="581"/>
      <c r="HGR302" s="163"/>
      <c r="HGS302" s="163"/>
      <c r="HGT302" s="579"/>
      <c r="HGU302" s="581"/>
      <c r="HGV302" s="163"/>
      <c r="HGW302" s="163"/>
      <c r="HGX302" s="579"/>
      <c r="HGY302" s="581"/>
      <c r="HGZ302" s="163"/>
      <c r="HHA302" s="163"/>
      <c r="HHB302" s="579"/>
      <c r="HHC302" s="581"/>
      <c r="HHD302" s="163"/>
      <c r="HHE302" s="163"/>
      <c r="HHF302" s="579"/>
      <c r="HHG302" s="581"/>
      <c r="HHH302" s="163"/>
      <c r="HHI302" s="163"/>
      <c r="HHJ302" s="579"/>
      <c r="HHK302" s="581"/>
      <c r="HHL302" s="163"/>
      <c r="HHM302" s="163"/>
      <c r="HHN302" s="579"/>
      <c r="HHO302" s="581"/>
      <c r="HHP302" s="163"/>
      <c r="HHQ302" s="163"/>
      <c r="HHR302" s="579"/>
      <c r="HHS302" s="581"/>
      <c r="HHT302" s="163"/>
      <c r="HHU302" s="163"/>
      <c r="HHV302" s="579"/>
      <c r="HHW302" s="581"/>
      <c r="HHX302" s="163"/>
      <c r="HHY302" s="163"/>
      <c r="HHZ302" s="579"/>
      <c r="HIA302" s="581"/>
      <c r="HIB302" s="163"/>
      <c r="HIC302" s="163"/>
      <c r="HID302" s="579"/>
      <c r="HIE302" s="581"/>
      <c r="HIF302" s="163"/>
      <c r="HIG302" s="163"/>
      <c r="HIH302" s="579"/>
      <c r="HII302" s="581"/>
      <c r="HIJ302" s="163"/>
      <c r="HIK302" s="163"/>
      <c r="HIL302" s="579"/>
      <c r="HIM302" s="581"/>
      <c r="HIN302" s="163"/>
      <c r="HIO302" s="163"/>
      <c r="HIP302" s="579"/>
      <c r="HIQ302" s="581"/>
      <c r="HIR302" s="163"/>
      <c r="HIS302" s="163"/>
      <c r="HIT302" s="579"/>
      <c r="HIU302" s="581"/>
      <c r="HIV302" s="163"/>
      <c r="HIW302" s="163"/>
      <c r="HIX302" s="579"/>
      <c r="HIY302" s="581"/>
      <c r="HIZ302" s="163"/>
      <c r="HJA302" s="163"/>
      <c r="HJB302" s="579"/>
      <c r="HJC302" s="581"/>
      <c r="HJD302" s="163"/>
      <c r="HJE302" s="163"/>
      <c r="HJF302" s="579"/>
      <c r="HJG302" s="581"/>
      <c r="HJH302" s="163"/>
      <c r="HJI302" s="163"/>
      <c r="HJJ302" s="579"/>
      <c r="HJK302" s="581"/>
      <c r="HJL302" s="163"/>
      <c r="HJM302" s="163"/>
      <c r="HJN302" s="579"/>
      <c r="HJO302" s="581"/>
      <c r="HJP302" s="163"/>
      <c r="HJQ302" s="163"/>
      <c r="HJR302" s="579"/>
      <c r="HJS302" s="581"/>
      <c r="HJT302" s="163"/>
      <c r="HJU302" s="163"/>
      <c r="HJV302" s="579"/>
      <c r="HJW302" s="581"/>
      <c r="HJX302" s="163"/>
      <c r="HJY302" s="163"/>
      <c r="HJZ302" s="579"/>
      <c r="HKA302" s="581"/>
      <c r="HKB302" s="163"/>
      <c r="HKC302" s="163"/>
      <c r="HKD302" s="579"/>
      <c r="HKE302" s="581"/>
      <c r="HKF302" s="163"/>
      <c r="HKG302" s="163"/>
      <c r="HKH302" s="579"/>
      <c r="HKI302" s="581"/>
      <c r="HKJ302" s="163"/>
      <c r="HKK302" s="163"/>
      <c r="HKL302" s="579"/>
      <c r="HKM302" s="581"/>
      <c r="HKN302" s="163"/>
      <c r="HKO302" s="163"/>
      <c r="HKP302" s="579"/>
      <c r="HKQ302" s="581"/>
      <c r="HKR302" s="163"/>
      <c r="HKS302" s="163"/>
      <c r="HKT302" s="579"/>
      <c r="HKU302" s="581"/>
      <c r="HKV302" s="163"/>
      <c r="HKW302" s="163"/>
      <c r="HKX302" s="579"/>
      <c r="HKY302" s="581"/>
      <c r="HKZ302" s="163"/>
      <c r="HLA302" s="163"/>
      <c r="HLB302" s="579"/>
      <c r="HLC302" s="581"/>
      <c r="HLD302" s="163"/>
      <c r="HLE302" s="163"/>
      <c r="HLF302" s="579"/>
      <c r="HLG302" s="581"/>
      <c r="HLH302" s="163"/>
      <c r="HLI302" s="163"/>
      <c r="HLJ302" s="579"/>
      <c r="HLK302" s="581"/>
      <c r="HLL302" s="163"/>
      <c r="HLM302" s="163"/>
      <c r="HLN302" s="579"/>
      <c r="HLO302" s="581"/>
      <c r="HLP302" s="163"/>
      <c r="HLQ302" s="163"/>
      <c r="HLR302" s="579"/>
      <c r="HLS302" s="581"/>
      <c r="HLT302" s="163"/>
      <c r="HLU302" s="163"/>
      <c r="HLV302" s="579"/>
      <c r="HLW302" s="581"/>
      <c r="HLX302" s="163"/>
      <c r="HLY302" s="163"/>
      <c r="HLZ302" s="579"/>
      <c r="HMA302" s="581"/>
      <c r="HMB302" s="163"/>
      <c r="HMC302" s="163"/>
      <c r="HMD302" s="579"/>
      <c r="HME302" s="581"/>
      <c r="HMF302" s="163"/>
      <c r="HMG302" s="163"/>
      <c r="HMH302" s="579"/>
      <c r="HMI302" s="581"/>
      <c r="HMJ302" s="163"/>
      <c r="HMK302" s="163"/>
      <c r="HML302" s="579"/>
      <c r="HMM302" s="581"/>
      <c r="HMN302" s="163"/>
      <c r="HMO302" s="163"/>
      <c r="HMP302" s="579"/>
      <c r="HMQ302" s="581"/>
      <c r="HMR302" s="163"/>
      <c r="HMS302" s="163"/>
      <c r="HMT302" s="579"/>
      <c r="HMU302" s="581"/>
      <c r="HMV302" s="163"/>
      <c r="HMW302" s="163"/>
      <c r="HMX302" s="579"/>
      <c r="HMY302" s="581"/>
      <c r="HMZ302" s="163"/>
      <c r="HNA302" s="163"/>
      <c r="HNB302" s="579"/>
      <c r="HNC302" s="581"/>
      <c r="HND302" s="163"/>
      <c r="HNE302" s="163"/>
      <c r="HNF302" s="579"/>
      <c r="HNG302" s="581"/>
      <c r="HNH302" s="163"/>
      <c r="HNI302" s="163"/>
      <c r="HNJ302" s="579"/>
      <c r="HNK302" s="581"/>
      <c r="HNL302" s="163"/>
      <c r="HNM302" s="163"/>
      <c r="HNN302" s="579"/>
      <c r="HNO302" s="581"/>
      <c r="HNP302" s="163"/>
      <c r="HNQ302" s="163"/>
      <c r="HNR302" s="579"/>
      <c r="HNS302" s="581"/>
      <c r="HNT302" s="163"/>
      <c r="HNU302" s="163"/>
      <c r="HNV302" s="579"/>
      <c r="HNW302" s="581"/>
      <c r="HNX302" s="163"/>
      <c r="HNY302" s="163"/>
      <c r="HNZ302" s="579"/>
      <c r="HOA302" s="581"/>
      <c r="HOB302" s="163"/>
      <c r="HOC302" s="163"/>
      <c r="HOD302" s="579"/>
      <c r="HOE302" s="581"/>
      <c r="HOF302" s="163"/>
      <c r="HOG302" s="163"/>
      <c r="HOH302" s="579"/>
      <c r="HOI302" s="581"/>
      <c r="HOJ302" s="163"/>
      <c r="HOK302" s="163"/>
      <c r="HOL302" s="579"/>
      <c r="HOM302" s="581"/>
      <c r="HON302" s="163"/>
      <c r="HOO302" s="163"/>
      <c r="HOP302" s="579"/>
      <c r="HOQ302" s="581"/>
      <c r="HOR302" s="163"/>
      <c r="HOS302" s="163"/>
      <c r="HOT302" s="579"/>
      <c r="HOU302" s="581"/>
      <c r="HOV302" s="163"/>
      <c r="HOW302" s="163"/>
      <c r="HOX302" s="579"/>
      <c r="HOY302" s="581"/>
      <c r="HOZ302" s="163"/>
      <c r="HPA302" s="163"/>
      <c r="HPB302" s="579"/>
      <c r="HPC302" s="581"/>
      <c r="HPD302" s="163"/>
      <c r="HPE302" s="163"/>
      <c r="HPF302" s="579"/>
      <c r="HPG302" s="581"/>
      <c r="HPH302" s="163"/>
      <c r="HPI302" s="163"/>
      <c r="HPJ302" s="579"/>
      <c r="HPK302" s="581"/>
      <c r="HPL302" s="163"/>
      <c r="HPM302" s="163"/>
      <c r="HPN302" s="579"/>
      <c r="HPO302" s="581"/>
      <c r="HPP302" s="163"/>
      <c r="HPQ302" s="163"/>
      <c r="HPR302" s="579"/>
      <c r="HPS302" s="581"/>
      <c r="HPT302" s="163"/>
      <c r="HPU302" s="163"/>
      <c r="HPV302" s="579"/>
      <c r="HPW302" s="581"/>
      <c r="HPX302" s="163"/>
      <c r="HPY302" s="163"/>
      <c r="HPZ302" s="579"/>
      <c r="HQA302" s="581"/>
      <c r="HQB302" s="163"/>
      <c r="HQC302" s="163"/>
      <c r="HQD302" s="579"/>
      <c r="HQE302" s="581"/>
      <c r="HQF302" s="163"/>
      <c r="HQG302" s="163"/>
      <c r="HQH302" s="579"/>
      <c r="HQI302" s="581"/>
      <c r="HQJ302" s="163"/>
      <c r="HQK302" s="163"/>
      <c r="HQL302" s="579"/>
      <c r="HQM302" s="581"/>
      <c r="HQN302" s="163"/>
      <c r="HQO302" s="163"/>
      <c r="HQP302" s="579"/>
      <c r="HQQ302" s="581"/>
      <c r="HQR302" s="163"/>
      <c r="HQS302" s="163"/>
      <c r="HQT302" s="579"/>
      <c r="HQU302" s="581"/>
      <c r="HQV302" s="163"/>
      <c r="HQW302" s="163"/>
      <c r="HQX302" s="579"/>
      <c r="HQY302" s="581"/>
      <c r="HQZ302" s="163"/>
      <c r="HRA302" s="163"/>
      <c r="HRB302" s="579"/>
      <c r="HRC302" s="581"/>
      <c r="HRD302" s="163"/>
      <c r="HRE302" s="163"/>
      <c r="HRF302" s="579"/>
      <c r="HRG302" s="581"/>
      <c r="HRH302" s="163"/>
      <c r="HRI302" s="163"/>
      <c r="HRJ302" s="579"/>
      <c r="HRK302" s="581"/>
      <c r="HRL302" s="163"/>
      <c r="HRM302" s="163"/>
      <c r="HRN302" s="579"/>
      <c r="HRO302" s="581"/>
      <c r="HRP302" s="163"/>
      <c r="HRQ302" s="163"/>
      <c r="HRR302" s="579"/>
      <c r="HRS302" s="581"/>
      <c r="HRT302" s="163"/>
      <c r="HRU302" s="163"/>
      <c r="HRV302" s="579"/>
      <c r="HRW302" s="581"/>
      <c r="HRX302" s="163"/>
      <c r="HRY302" s="163"/>
      <c r="HRZ302" s="579"/>
      <c r="HSA302" s="581"/>
      <c r="HSB302" s="163"/>
      <c r="HSC302" s="163"/>
      <c r="HSD302" s="579"/>
      <c r="HSE302" s="581"/>
      <c r="HSF302" s="163"/>
      <c r="HSG302" s="163"/>
      <c r="HSH302" s="579"/>
      <c r="HSI302" s="581"/>
      <c r="HSJ302" s="163"/>
      <c r="HSK302" s="163"/>
      <c r="HSL302" s="579"/>
      <c r="HSM302" s="581"/>
      <c r="HSN302" s="163"/>
      <c r="HSO302" s="163"/>
      <c r="HSP302" s="579"/>
      <c r="HSQ302" s="581"/>
      <c r="HSR302" s="163"/>
      <c r="HSS302" s="163"/>
      <c r="HST302" s="579"/>
      <c r="HSU302" s="581"/>
      <c r="HSV302" s="163"/>
      <c r="HSW302" s="163"/>
      <c r="HSX302" s="579"/>
      <c r="HSY302" s="581"/>
      <c r="HSZ302" s="163"/>
      <c r="HTA302" s="163"/>
      <c r="HTB302" s="579"/>
      <c r="HTC302" s="581"/>
      <c r="HTD302" s="163"/>
      <c r="HTE302" s="163"/>
      <c r="HTF302" s="579"/>
      <c r="HTG302" s="581"/>
      <c r="HTH302" s="163"/>
      <c r="HTI302" s="163"/>
      <c r="HTJ302" s="579"/>
      <c r="HTK302" s="581"/>
      <c r="HTL302" s="163"/>
      <c r="HTM302" s="163"/>
      <c r="HTN302" s="579"/>
      <c r="HTO302" s="581"/>
      <c r="HTP302" s="163"/>
      <c r="HTQ302" s="163"/>
      <c r="HTR302" s="579"/>
      <c r="HTS302" s="581"/>
      <c r="HTT302" s="163"/>
      <c r="HTU302" s="163"/>
      <c r="HTV302" s="579"/>
      <c r="HTW302" s="581"/>
      <c r="HTX302" s="163"/>
      <c r="HTY302" s="163"/>
      <c r="HTZ302" s="579"/>
      <c r="HUA302" s="581"/>
      <c r="HUB302" s="163"/>
      <c r="HUC302" s="163"/>
      <c r="HUD302" s="579"/>
      <c r="HUE302" s="581"/>
      <c r="HUF302" s="163"/>
      <c r="HUG302" s="163"/>
      <c r="HUH302" s="579"/>
      <c r="HUI302" s="581"/>
      <c r="HUJ302" s="163"/>
      <c r="HUK302" s="163"/>
      <c r="HUL302" s="579"/>
      <c r="HUM302" s="581"/>
      <c r="HUN302" s="163"/>
      <c r="HUO302" s="163"/>
      <c r="HUP302" s="579"/>
      <c r="HUQ302" s="581"/>
      <c r="HUR302" s="163"/>
      <c r="HUS302" s="163"/>
      <c r="HUT302" s="579"/>
      <c r="HUU302" s="581"/>
      <c r="HUV302" s="163"/>
      <c r="HUW302" s="163"/>
      <c r="HUX302" s="579"/>
      <c r="HUY302" s="581"/>
      <c r="HUZ302" s="163"/>
      <c r="HVA302" s="163"/>
      <c r="HVB302" s="579"/>
      <c r="HVC302" s="581"/>
      <c r="HVD302" s="163"/>
      <c r="HVE302" s="163"/>
      <c r="HVF302" s="579"/>
      <c r="HVG302" s="581"/>
      <c r="HVH302" s="163"/>
      <c r="HVI302" s="163"/>
      <c r="HVJ302" s="579"/>
      <c r="HVK302" s="581"/>
      <c r="HVL302" s="163"/>
      <c r="HVM302" s="163"/>
      <c r="HVN302" s="579"/>
      <c r="HVO302" s="581"/>
      <c r="HVP302" s="163"/>
      <c r="HVQ302" s="163"/>
      <c r="HVR302" s="579"/>
      <c r="HVS302" s="581"/>
      <c r="HVT302" s="163"/>
      <c r="HVU302" s="163"/>
      <c r="HVV302" s="579"/>
      <c r="HVW302" s="581"/>
      <c r="HVX302" s="163"/>
      <c r="HVY302" s="163"/>
      <c r="HVZ302" s="579"/>
      <c r="HWA302" s="581"/>
      <c r="HWB302" s="163"/>
      <c r="HWC302" s="163"/>
      <c r="HWD302" s="579"/>
      <c r="HWE302" s="581"/>
      <c r="HWF302" s="163"/>
      <c r="HWG302" s="163"/>
      <c r="HWH302" s="579"/>
      <c r="HWI302" s="581"/>
      <c r="HWJ302" s="163"/>
      <c r="HWK302" s="163"/>
      <c r="HWL302" s="579"/>
      <c r="HWM302" s="581"/>
      <c r="HWN302" s="163"/>
      <c r="HWO302" s="163"/>
      <c r="HWP302" s="579"/>
      <c r="HWQ302" s="581"/>
      <c r="HWR302" s="163"/>
      <c r="HWS302" s="163"/>
      <c r="HWT302" s="579"/>
      <c r="HWU302" s="581"/>
      <c r="HWV302" s="163"/>
      <c r="HWW302" s="163"/>
      <c r="HWX302" s="579"/>
      <c r="HWY302" s="581"/>
      <c r="HWZ302" s="163"/>
      <c r="HXA302" s="163"/>
      <c r="HXB302" s="579"/>
      <c r="HXC302" s="581"/>
      <c r="HXD302" s="163"/>
      <c r="HXE302" s="163"/>
      <c r="HXF302" s="579"/>
      <c r="HXG302" s="581"/>
      <c r="HXH302" s="163"/>
      <c r="HXI302" s="163"/>
      <c r="HXJ302" s="579"/>
      <c r="HXK302" s="581"/>
      <c r="HXL302" s="163"/>
      <c r="HXM302" s="163"/>
      <c r="HXN302" s="579"/>
      <c r="HXO302" s="581"/>
      <c r="HXP302" s="163"/>
      <c r="HXQ302" s="163"/>
      <c r="HXR302" s="579"/>
      <c r="HXS302" s="581"/>
      <c r="HXT302" s="163"/>
      <c r="HXU302" s="163"/>
      <c r="HXV302" s="579"/>
      <c r="HXW302" s="581"/>
      <c r="HXX302" s="163"/>
      <c r="HXY302" s="163"/>
      <c r="HXZ302" s="579"/>
      <c r="HYA302" s="581"/>
      <c r="HYB302" s="163"/>
      <c r="HYC302" s="163"/>
      <c r="HYD302" s="579"/>
      <c r="HYE302" s="581"/>
      <c r="HYF302" s="163"/>
      <c r="HYG302" s="163"/>
      <c r="HYH302" s="579"/>
      <c r="HYI302" s="581"/>
      <c r="HYJ302" s="163"/>
      <c r="HYK302" s="163"/>
      <c r="HYL302" s="579"/>
      <c r="HYM302" s="581"/>
      <c r="HYN302" s="163"/>
      <c r="HYO302" s="163"/>
      <c r="HYP302" s="579"/>
      <c r="HYQ302" s="581"/>
      <c r="HYR302" s="163"/>
      <c r="HYS302" s="163"/>
      <c r="HYT302" s="579"/>
      <c r="HYU302" s="581"/>
      <c r="HYV302" s="163"/>
      <c r="HYW302" s="163"/>
      <c r="HYX302" s="579"/>
      <c r="HYY302" s="581"/>
      <c r="HYZ302" s="163"/>
      <c r="HZA302" s="163"/>
      <c r="HZB302" s="579"/>
      <c r="HZC302" s="581"/>
      <c r="HZD302" s="163"/>
      <c r="HZE302" s="163"/>
      <c r="HZF302" s="579"/>
      <c r="HZG302" s="581"/>
      <c r="HZH302" s="163"/>
      <c r="HZI302" s="163"/>
      <c r="HZJ302" s="579"/>
      <c r="HZK302" s="581"/>
      <c r="HZL302" s="163"/>
      <c r="HZM302" s="163"/>
      <c r="HZN302" s="579"/>
      <c r="HZO302" s="581"/>
      <c r="HZP302" s="163"/>
      <c r="HZQ302" s="163"/>
      <c r="HZR302" s="579"/>
      <c r="HZS302" s="581"/>
      <c r="HZT302" s="163"/>
      <c r="HZU302" s="163"/>
      <c r="HZV302" s="579"/>
      <c r="HZW302" s="581"/>
      <c r="HZX302" s="163"/>
      <c r="HZY302" s="163"/>
      <c r="HZZ302" s="579"/>
      <c r="IAA302" s="581"/>
      <c r="IAB302" s="163"/>
      <c r="IAC302" s="163"/>
      <c r="IAD302" s="579"/>
      <c r="IAE302" s="581"/>
      <c r="IAF302" s="163"/>
      <c r="IAG302" s="163"/>
      <c r="IAH302" s="579"/>
      <c r="IAI302" s="581"/>
      <c r="IAJ302" s="163"/>
      <c r="IAK302" s="163"/>
      <c r="IAL302" s="579"/>
      <c r="IAM302" s="581"/>
      <c r="IAN302" s="163"/>
      <c r="IAO302" s="163"/>
      <c r="IAP302" s="579"/>
      <c r="IAQ302" s="581"/>
      <c r="IAR302" s="163"/>
      <c r="IAS302" s="163"/>
      <c r="IAT302" s="579"/>
      <c r="IAU302" s="581"/>
      <c r="IAV302" s="163"/>
      <c r="IAW302" s="163"/>
      <c r="IAX302" s="579"/>
      <c r="IAY302" s="581"/>
      <c r="IAZ302" s="163"/>
      <c r="IBA302" s="163"/>
      <c r="IBB302" s="579"/>
      <c r="IBC302" s="581"/>
      <c r="IBD302" s="163"/>
      <c r="IBE302" s="163"/>
      <c r="IBF302" s="579"/>
      <c r="IBG302" s="581"/>
      <c r="IBH302" s="163"/>
      <c r="IBI302" s="163"/>
      <c r="IBJ302" s="579"/>
      <c r="IBK302" s="581"/>
      <c r="IBL302" s="163"/>
      <c r="IBM302" s="163"/>
      <c r="IBN302" s="579"/>
      <c r="IBO302" s="581"/>
      <c r="IBP302" s="163"/>
      <c r="IBQ302" s="163"/>
      <c r="IBR302" s="579"/>
      <c r="IBS302" s="581"/>
      <c r="IBT302" s="163"/>
      <c r="IBU302" s="163"/>
      <c r="IBV302" s="579"/>
      <c r="IBW302" s="581"/>
      <c r="IBX302" s="163"/>
      <c r="IBY302" s="163"/>
      <c r="IBZ302" s="579"/>
      <c r="ICA302" s="581"/>
      <c r="ICB302" s="163"/>
      <c r="ICC302" s="163"/>
      <c r="ICD302" s="579"/>
      <c r="ICE302" s="581"/>
      <c r="ICF302" s="163"/>
      <c r="ICG302" s="163"/>
      <c r="ICH302" s="579"/>
      <c r="ICI302" s="581"/>
      <c r="ICJ302" s="163"/>
      <c r="ICK302" s="163"/>
      <c r="ICL302" s="579"/>
      <c r="ICM302" s="581"/>
      <c r="ICN302" s="163"/>
      <c r="ICO302" s="163"/>
      <c r="ICP302" s="579"/>
      <c r="ICQ302" s="581"/>
      <c r="ICR302" s="163"/>
      <c r="ICS302" s="163"/>
      <c r="ICT302" s="579"/>
      <c r="ICU302" s="581"/>
      <c r="ICV302" s="163"/>
      <c r="ICW302" s="163"/>
      <c r="ICX302" s="579"/>
      <c r="ICY302" s="581"/>
      <c r="ICZ302" s="163"/>
      <c r="IDA302" s="163"/>
      <c r="IDB302" s="579"/>
      <c r="IDC302" s="581"/>
      <c r="IDD302" s="163"/>
      <c r="IDE302" s="163"/>
      <c r="IDF302" s="579"/>
      <c r="IDG302" s="581"/>
      <c r="IDH302" s="163"/>
      <c r="IDI302" s="163"/>
      <c r="IDJ302" s="579"/>
      <c r="IDK302" s="581"/>
      <c r="IDL302" s="163"/>
      <c r="IDM302" s="163"/>
      <c r="IDN302" s="579"/>
      <c r="IDO302" s="581"/>
      <c r="IDP302" s="163"/>
      <c r="IDQ302" s="163"/>
      <c r="IDR302" s="579"/>
      <c r="IDS302" s="581"/>
      <c r="IDT302" s="163"/>
      <c r="IDU302" s="163"/>
      <c r="IDV302" s="579"/>
      <c r="IDW302" s="581"/>
      <c r="IDX302" s="163"/>
      <c r="IDY302" s="163"/>
      <c r="IDZ302" s="579"/>
      <c r="IEA302" s="581"/>
      <c r="IEB302" s="163"/>
      <c r="IEC302" s="163"/>
      <c r="IED302" s="579"/>
      <c r="IEE302" s="581"/>
      <c r="IEF302" s="163"/>
      <c r="IEG302" s="163"/>
      <c r="IEH302" s="579"/>
      <c r="IEI302" s="581"/>
      <c r="IEJ302" s="163"/>
      <c r="IEK302" s="163"/>
      <c r="IEL302" s="579"/>
      <c r="IEM302" s="581"/>
      <c r="IEN302" s="163"/>
      <c r="IEO302" s="163"/>
      <c r="IEP302" s="579"/>
      <c r="IEQ302" s="581"/>
      <c r="IER302" s="163"/>
      <c r="IES302" s="163"/>
      <c r="IET302" s="579"/>
      <c r="IEU302" s="581"/>
      <c r="IEV302" s="163"/>
      <c r="IEW302" s="163"/>
      <c r="IEX302" s="579"/>
      <c r="IEY302" s="581"/>
      <c r="IEZ302" s="163"/>
      <c r="IFA302" s="163"/>
      <c r="IFB302" s="579"/>
      <c r="IFC302" s="581"/>
      <c r="IFD302" s="163"/>
      <c r="IFE302" s="163"/>
      <c r="IFF302" s="579"/>
      <c r="IFG302" s="581"/>
      <c r="IFH302" s="163"/>
      <c r="IFI302" s="163"/>
      <c r="IFJ302" s="579"/>
      <c r="IFK302" s="581"/>
      <c r="IFL302" s="163"/>
      <c r="IFM302" s="163"/>
      <c r="IFN302" s="579"/>
      <c r="IFO302" s="581"/>
      <c r="IFP302" s="163"/>
      <c r="IFQ302" s="163"/>
      <c r="IFR302" s="579"/>
      <c r="IFS302" s="581"/>
      <c r="IFT302" s="163"/>
      <c r="IFU302" s="163"/>
      <c r="IFV302" s="579"/>
      <c r="IFW302" s="581"/>
      <c r="IFX302" s="163"/>
      <c r="IFY302" s="163"/>
      <c r="IFZ302" s="579"/>
      <c r="IGA302" s="581"/>
      <c r="IGB302" s="163"/>
      <c r="IGC302" s="163"/>
      <c r="IGD302" s="579"/>
      <c r="IGE302" s="581"/>
      <c r="IGF302" s="163"/>
      <c r="IGG302" s="163"/>
      <c r="IGH302" s="579"/>
      <c r="IGI302" s="581"/>
      <c r="IGJ302" s="163"/>
      <c r="IGK302" s="163"/>
      <c r="IGL302" s="579"/>
      <c r="IGM302" s="581"/>
      <c r="IGN302" s="163"/>
      <c r="IGO302" s="163"/>
      <c r="IGP302" s="579"/>
      <c r="IGQ302" s="581"/>
      <c r="IGR302" s="163"/>
      <c r="IGS302" s="163"/>
      <c r="IGT302" s="579"/>
      <c r="IGU302" s="581"/>
      <c r="IGV302" s="163"/>
      <c r="IGW302" s="163"/>
      <c r="IGX302" s="579"/>
      <c r="IGY302" s="581"/>
      <c r="IGZ302" s="163"/>
      <c r="IHA302" s="163"/>
      <c r="IHB302" s="579"/>
      <c r="IHC302" s="581"/>
      <c r="IHD302" s="163"/>
      <c r="IHE302" s="163"/>
      <c r="IHF302" s="579"/>
      <c r="IHG302" s="581"/>
      <c r="IHH302" s="163"/>
      <c r="IHI302" s="163"/>
      <c r="IHJ302" s="579"/>
      <c r="IHK302" s="581"/>
      <c r="IHL302" s="163"/>
      <c r="IHM302" s="163"/>
      <c r="IHN302" s="579"/>
      <c r="IHO302" s="581"/>
      <c r="IHP302" s="163"/>
      <c r="IHQ302" s="163"/>
      <c r="IHR302" s="579"/>
      <c r="IHS302" s="581"/>
      <c r="IHT302" s="163"/>
      <c r="IHU302" s="163"/>
      <c r="IHV302" s="579"/>
      <c r="IHW302" s="581"/>
      <c r="IHX302" s="163"/>
      <c r="IHY302" s="163"/>
      <c r="IHZ302" s="579"/>
      <c r="IIA302" s="581"/>
      <c r="IIB302" s="163"/>
      <c r="IIC302" s="163"/>
      <c r="IID302" s="579"/>
      <c r="IIE302" s="581"/>
      <c r="IIF302" s="163"/>
      <c r="IIG302" s="163"/>
      <c r="IIH302" s="579"/>
      <c r="III302" s="581"/>
      <c r="IIJ302" s="163"/>
      <c r="IIK302" s="163"/>
      <c r="IIL302" s="579"/>
      <c r="IIM302" s="581"/>
      <c r="IIN302" s="163"/>
      <c r="IIO302" s="163"/>
      <c r="IIP302" s="579"/>
      <c r="IIQ302" s="581"/>
      <c r="IIR302" s="163"/>
      <c r="IIS302" s="163"/>
      <c r="IIT302" s="579"/>
      <c r="IIU302" s="581"/>
      <c r="IIV302" s="163"/>
      <c r="IIW302" s="163"/>
      <c r="IIX302" s="579"/>
      <c r="IIY302" s="581"/>
      <c r="IIZ302" s="163"/>
      <c r="IJA302" s="163"/>
      <c r="IJB302" s="579"/>
      <c r="IJC302" s="581"/>
      <c r="IJD302" s="163"/>
      <c r="IJE302" s="163"/>
      <c r="IJF302" s="579"/>
      <c r="IJG302" s="581"/>
      <c r="IJH302" s="163"/>
      <c r="IJI302" s="163"/>
      <c r="IJJ302" s="579"/>
      <c r="IJK302" s="581"/>
      <c r="IJL302" s="163"/>
      <c r="IJM302" s="163"/>
      <c r="IJN302" s="579"/>
      <c r="IJO302" s="581"/>
      <c r="IJP302" s="163"/>
      <c r="IJQ302" s="163"/>
      <c r="IJR302" s="579"/>
      <c r="IJS302" s="581"/>
      <c r="IJT302" s="163"/>
      <c r="IJU302" s="163"/>
      <c r="IJV302" s="579"/>
      <c r="IJW302" s="581"/>
      <c r="IJX302" s="163"/>
      <c r="IJY302" s="163"/>
      <c r="IJZ302" s="579"/>
      <c r="IKA302" s="581"/>
      <c r="IKB302" s="163"/>
      <c r="IKC302" s="163"/>
      <c r="IKD302" s="579"/>
      <c r="IKE302" s="581"/>
      <c r="IKF302" s="163"/>
      <c r="IKG302" s="163"/>
      <c r="IKH302" s="579"/>
      <c r="IKI302" s="581"/>
      <c r="IKJ302" s="163"/>
      <c r="IKK302" s="163"/>
      <c r="IKL302" s="579"/>
      <c r="IKM302" s="581"/>
      <c r="IKN302" s="163"/>
      <c r="IKO302" s="163"/>
      <c r="IKP302" s="579"/>
      <c r="IKQ302" s="581"/>
      <c r="IKR302" s="163"/>
      <c r="IKS302" s="163"/>
      <c r="IKT302" s="579"/>
      <c r="IKU302" s="581"/>
      <c r="IKV302" s="163"/>
      <c r="IKW302" s="163"/>
      <c r="IKX302" s="579"/>
      <c r="IKY302" s="581"/>
      <c r="IKZ302" s="163"/>
      <c r="ILA302" s="163"/>
      <c r="ILB302" s="579"/>
      <c r="ILC302" s="581"/>
      <c r="ILD302" s="163"/>
      <c r="ILE302" s="163"/>
      <c r="ILF302" s="579"/>
      <c r="ILG302" s="581"/>
      <c r="ILH302" s="163"/>
      <c r="ILI302" s="163"/>
      <c r="ILJ302" s="579"/>
      <c r="ILK302" s="581"/>
      <c r="ILL302" s="163"/>
      <c r="ILM302" s="163"/>
      <c r="ILN302" s="579"/>
      <c r="ILO302" s="581"/>
      <c r="ILP302" s="163"/>
      <c r="ILQ302" s="163"/>
      <c r="ILR302" s="579"/>
      <c r="ILS302" s="581"/>
      <c r="ILT302" s="163"/>
      <c r="ILU302" s="163"/>
      <c r="ILV302" s="579"/>
      <c r="ILW302" s="581"/>
      <c r="ILX302" s="163"/>
      <c r="ILY302" s="163"/>
      <c r="ILZ302" s="579"/>
      <c r="IMA302" s="581"/>
      <c r="IMB302" s="163"/>
      <c r="IMC302" s="163"/>
      <c r="IMD302" s="579"/>
      <c r="IME302" s="581"/>
      <c r="IMF302" s="163"/>
      <c r="IMG302" s="163"/>
      <c r="IMH302" s="579"/>
      <c r="IMI302" s="581"/>
      <c r="IMJ302" s="163"/>
      <c r="IMK302" s="163"/>
      <c r="IML302" s="579"/>
      <c r="IMM302" s="581"/>
      <c r="IMN302" s="163"/>
      <c r="IMO302" s="163"/>
      <c r="IMP302" s="579"/>
      <c r="IMQ302" s="581"/>
      <c r="IMR302" s="163"/>
      <c r="IMS302" s="163"/>
      <c r="IMT302" s="579"/>
      <c r="IMU302" s="581"/>
      <c r="IMV302" s="163"/>
      <c r="IMW302" s="163"/>
      <c r="IMX302" s="579"/>
      <c r="IMY302" s="581"/>
      <c r="IMZ302" s="163"/>
      <c r="INA302" s="163"/>
      <c r="INB302" s="579"/>
      <c r="INC302" s="581"/>
      <c r="IND302" s="163"/>
      <c r="INE302" s="163"/>
      <c r="INF302" s="579"/>
      <c r="ING302" s="581"/>
      <c r="INH302" s="163"/>
      <c r="INI302" s="163"/>
      <c r="INJ302" s="579"/>
      <c r="INK302" s="581"/>
      <c r="INL302" s="163"/>
      <c r="INM302" s="163"/>
      <c r="INN302" s="579"/>
      <c r="INO302" s="581"/>
      <c r="INP302" s="163"/>
      <c r="INQ302" s="163"/>
      <c r="INR302" s="579"/>
      <c r="INS302" s="581"/>
      <c r="INT302" s="163"/>
      <c r="INU302" s="163"/>
      <c r="INV302" s="579"/>
      <c r="INW302" s="581"/>
      <c r="INX302" s="163"/>
      <c r="INY302" s="163"/>
      <c r="INZ302" s="579"/>
      <c r="IOA302" s="581"/>
      <c r="IOB302" s="163"/>
      <c r="IOC302" s="163"/>
      <c r="IOD302" s="579"/>
      <c r="IOE302" s="581"/>
      <c r="IOF302" s="163"/>
      <c r="IOG302" s="163"/>
      <c r="IOH302" s="579"/>
      <c r="IOI302" s="581"/>
      <c r="IOJ302" s="163"/>
      <c r="IOK302" s="163"/>
      <c r="IOL302" s="579"/>
      <c r="IOM302" s="581"/>
      <c r="ION302" s="163"/>
      <c r="IOO302" s="163"/>
      <c r="IOP302" s="579"/>
      <c r="IOQ302" s="581"/>
      <c r="IOR302" s="163"/>
      <c r="IOS302" s="163"/>
      <c r="IOT302" s="579"/>
      <c r="IOU302" s="581"/>
      <c r="IOV302" s="163"/>
      <c r="IOW302" s="163"/>
      <c r="IOX302" s="579"/>
      <c r="IOY302" s="581"/>
      <c r="IOZ302" s="163"/>
      <c r="IPA302" s="163"/>
      <c r="IPB302" s="579"/>
      <c r="IPC302" s="581"/>
      <c r="IPD302" s="163"/>
      <c r="IPE302" s="163"/>
      <c r="IPF302" s="579"/>
      <c r="IPG302" s="581"/>
      <c r="IPH302" s="163"/>
      <c r="IPI302" s="163"/>
      <c r="IPJ302" s="579"/>
      <c r="IPK302" s="581"/>
      <c r="IPL302" s="163"/>
      <c r="IPM302" s="163"/>
      <c r="IPN302" s="579"/>
      <c r="IPO302" s="581"/>
      <c r="IPP302" s="163"/>
      <c r="IPQ302" s="163"/>
      <c r="IPR302" s="579"/>
      <c r="IPS302" s="581"/>
      <c r="IPT302" s="163"/>
      <c r="IPU302" s="163"/>
      <c r="IPV302" s="579"/>
      <c r="IPW302" s="581"/>
      <c r="IPX302" s="163"/>
      <c r="IPY302" s="163"/>
      <c r="IPZ302" s="579"/>
      <c r="IQA302" s="581"/>
      <c r="IQB302" s="163"/>
      <c r="IQC302" s="163"/>
      <c r="IQD302" s="579"/>
      <c r="IQE302" s="581"/>
      <c r="IQF302" s="163"/>
      <c r="IQG302" s="163"/>
      <c r="IQH302" s="579"/>
      <c r="IQI302" s="581"/>
      <c r="IQJ302" s="163"/>
      <c r="IQK302" s="163"/>
      <c r="IQL302" s="579"/>
      <c r="IQM302" s="581"/>
      <c r="IQN302" s="163"/>
      <c r="IQO302" s="163"/>
      <c r="IQP302" s="579"/>
      <c r="IQQ302" s="581"/>
      <c r="IQR302" s="163"/>
      <c r="IQS302" s="163"/>
      <c r="IQT302" s="579"/>
      <c r="IQU302" s="581"/>
      <c r="IQV302" s="163"/>
      <c r="IQW302" s="163"/>
      <c r="IQX302" s="579"/>
      <c r="IQY302" s="581"/>
      <c r="IQZ302" s="163"/>
      <c r="IRA302" s="163"/>
      <c r="IRB302" s="579"/>
      <c r="IRC302" s="581"/>
      <c r="IRD302" s="163"/>
      <c r="IRE302" s="163"/>
      <c r="IRF302" s="579"/>
      <c r="IRG302" s="581"/>
      <c r="IRH302" s="163"/>
      <c r="IRI302" s="163"/>
      <c r="IRJ302" s="579"/>
      <c r="IRK302" s="581"/>
      <c r="IRL302" s="163"/>
      <c r="IRM302" s="163"/>
      <c r="IRN302" s="579"/>
      <c r="IRO302" s="581"/>
      <c r="IRP302" s="163"/>
      <c r="IRQ302" s="163"/>
      <c r="IRR302" s="579"/>
      <c r="IRS302" s="581"/>
      <c r="IRT302" s="163"/>
      <c r="IRU302" s="163"/>
      <c r="IRV302" s="579"/>
      <c r="IRW302" s="581"/>
      <c r="IRX302" s="163"/>
      <c r="IRY302" s="163"/>
      <c r="IRZ302" s="579"/>
      <c r="ISA302" s="581"/>
      <c r="ISB302" s="163"/>
      <c r="ISC302" s="163"/>
      <c r="ISD302" s="579"/>
      <c r="ISE302" s="581"/>
      <c r="ISF302" s="163"/>
      <c r="ISG302" s="163"/>
      <c r="ISH302" s="579"/>
      <c r="ISI302" s="581"/>
      <c r="ISJ302" s="163"/>
      <c r="ISK302" s="163"/>
      <c r="ISL302" s="579"/>
      <c r="ISM302" s="581"/>
      <c r="ISN302" s="163"/>
      <c r="ISO302" s="163"/>
      <c r="ISP302" s="579"/>
      <c r="ISQ302" s="581"/>
      <c r="ISR302" s="163"/>
      <c r="ISS302" s="163"/>
      <c r="IST302" s="579"/>
      <c r="ISU302" s="581"/>
      <c r="ISV302" s="163"/>
      <c r="ISW302" s="163"/>
      <c r="ISX302" s="579"/>
      <c r="ISY302" s="581"/>
      <c r="ISZ302" s="163"/>
      <c r="ITA302" s="163"/>
      <c r="ITB302" s="579"/>
      <c r="ITC302" s="581"/>
      <c r="ITD302" s="163"/>
      <c r="ITE302" s="163"/>
      <c r="ITF302" s="579"/>
      <c r="ITG302" s="581"/>
      <c r="ITH302" s="163"/>
      <c r="ITI302" s="163"/>
      <c r="ITJ302" s="579"/>
      <c r="ITK302" s="581"/>
      <c r="ITL302" s="163"/>
      <c r="ITM302" s="163"/>
      <c r="ITN302" s="579"/>
      <c r="ITO302" s="581"/>
      <c r="ITP302" s="163"/>
      <c r="ITQ302" s="163"/>
      <c r="ITR302" s="579"/>
      <c r="ITS302" s="581"/>
      <c r="ITT302" s="163"/>
      <c r="ITU302" s="163"/>
      <c r="ITV302" s="579"/>
      <c r="ITW302" s="581"/>
      <c r="ITX302" s="163"/>
      <c r="ITY302" s="163"/>
      <c r="ITZ302" s="579"/>
      <c r="IUA302" s="581"/>
      <c r="IUB302" s="163"/>
      <c r="IUC302" s="163"/>
      <c r="IUD302" s="579"/>
      <c r="IUE302" s="581"/>
      <c r="IUF302" s="163"/>
      <c r="IUG302" s="163"/>
      <c r="IUH302" s="579"/>
      <c r="IUI302" s="581"/>
      <c r="IUJ302" s="163"/>
      <c r="IUK302" s="163"/>
      <c r="IUL302" s="579"/>
      <c r="IUM302" s="581"/>
      <c r="IUN302" s="163"/>
      <c r="IUO302" s="163"/>
      <c r="IUP302" s="579"/>
      <c r="IUQ302" s="581"/>
      <c r="IUR302" s="163"/>
      <c r="IUS302" s="163"/>
      <c r="IUT302" s="579"/>
      <c r="IUU302" s="581"/>
      <c r="IUV302" s="163"/>
      <c r="IUW302" s="163"/>
      <c r="IUX302" s="579"/>
      <c r="IUY302" s="581"/>
      <c r="IUZ302" s="163"/>
      <c r="IVA302" s="163"/>
      <c r="IVB302" s="579"/>
      <c r="IVC302" s="581"/>
      <c r="IVD302" s="163"/>
      <c r="IVE302" s="163"/>
      <c r="IVF302" s="579"/>
      <c r="IVG302" s="581"/>
      <c r="IVH302" s="163"/>
      <c r="IVI302" s="163"/>
      <c r="IVJ302" s="579"/>
      <c r="IVK302" s="581"/>
      <c r="IVL302" s="163"/>
      <c r="IVM302" s="163"/>
      <c r="IVN302" s="579"/>
      <c r="IVO302" s="581"/>
      <c r="IVP302" s="163"/>
      <c r="IVQ302" s="163"/>
      <c r="IVR302" s="579"/>
      <c r="IVS302" s="581"/>
      <c r="IVT302" s="163"/>
      <c r="IVU302" s="163"/>
      <c r="IVV302" s="579"/>
      <c r="IVW302" s="581"/>
      <c r="IVX302" s="163"/>
      <c r="IVY302" s="163"/>
      <c r="IVZ302" s="579"/>
      <c r="IWA302" s="581"/>
      <c r="IWB302" s="163"/>
      <c r="IWC302" s="163"/>
      <c r="IWD302" s="579"/>
      <c r="IWE302" s="581"/>
      <c r="IWF302" s="163"/>
      <c r="IWG302" s="163"/>
      <c r="IWH302" s="579"/>
      <c r="IWI302" s="581"/>
      <c r="IWJ302" s="163"/>
      <c r="IWK302" s="163"/>
      <c r="IWL302" s="579"/>
      <c r="IWM302" s="581"/>
      <c r="IWN302" s="163"/>
      <c r="IWO302" s="163"/>
      <c r="IWP302" s="579"/>
      <c r="IWQ302" s="581"/>
      <c r="IWR302" s="163"/>
      <c r="IWS302" s="163"/>
      <c r="IWT302" s="579"/>
      <c r="IWU302" s="581"/>
      <c r="IWV302" s="163"/>
      <c r="IWW302" s="163"/>
      <c r="IWX302" s="579"/>
      <c r="IWY302" s="581"/>
      <c r="IWZ302" s="163"/>
      <c r="IXA302" s="163"/>
      <c r="IXB302" s="579"/>
      <c r="IXC302" s="581"/>
      <c r="IXD302" s="163"/>
      <c r="IXE302" s="163"/>
      <c r="IXF302" s="579"/>
      <c r="IXG302" s="581"/>
      <c r="IXH302" s="163"/>
      <c r="IXI302" s="163"/>
      <c r="IXJ302" s="579"/>
      <c r="IXK302" s="581"/>
      <c r="IXL302" s="163"/>
      <c r="IXM302" s="163"/>
      <c r="IXN302" s="579"/>
      <c r="IXO302" s="581"/>
      <c r="IXP302" s="163"/>
      <c r="IXQ302" s="163"/>
      <c r="IXR302" s="579"/>
      <c r="IXS302" s="581"/>
      <c r="IXT302" s="163"/>
      <c r="IXU302" s="163"/>
      <c r="IXV302" s="579"/>
      <c r="IXW302" s="581"/>
      <c r="IXX302" s="163"/>
      <c r="IXY302" s="163"/>
      <c r="IXZ302" s="579"/>
      <c r="IYA302" s="581"/>
      <c r="IYB302" s="163"/>
      <c r="IYC302" s="163"/>
      <c r="IYD302" s="579"/>
      <c r="IYE302" s="581"/>
      <c r="IYF302" s="163"/>
      <c r="IYG302" s="163"/>
      <c r="IYH302" s="579"/>
      <c r="IYI302" s="581"/>
      <c r="IYJ302" s="163"/>
      <c r="IYK302" s="163"/>
      <c r="IYL302" s="579"/>
      <c r="IYM302" s="581"/>
      <c r="IYN302" s="163"/>
      <c r="IYO302" s="163"/>
      <c r="IYP302" s="579"/>
      <c r="IYQ302" s="581"/>
      <c r="IYR302" s="163"/>
      <c r="IYS302" s="163"/>
      <c r="IYT302" s="579"/>
      <c r="IYU302" s="581"/>
      <c r="IYV302" s="163"/>
      <c r="IYW302" s="163"/>
      <c r="IYX302" s="579"/>
      <c r="IYY302" s="581"/>
      <c r="IYZ302" s="163"/>
      <c r="IZA302" s="163"/>
      <c r="IZB302" s="579"/>
      <c r="IZC302" s="581"/>
      <c r="IZD302" s="163"/>
      <c r="IZE302" s="163"/>
      <c r="IZF302" s="579"/>
      <c r="IZG302" s="581"/>
      <c r="IZH302" s="163"/>
      <c r="IZI302" s="163"/>
      <c r="IZJ302" s="579"/>
      <c r="IZK302" s="581"/>
      <c r="IZL302" s="163"/>
      <c r="IZM302" s="163"/>
      <c r="IZN302" s="579"/>
      <c r="IZO302" s="581"/>
      <c r="IZP302" s="163"/>
      <c r="IZQ302" s="163"/>
      <c r="IZR302" s="579"/>
      <c r="IZS302" s="581"/>
      <c r="IZT302" s="163"/>
      <c r="IZU302" s="163"/>
      <c r="IZV302" s="579"/>
      <c r="IZW302" s="581"/>
      <c r="IZX302" s="163"/>
      <c r="IZY302" s="163"/>
      <c r="IZZ302" s="579"/>
      <c r="JAA302" s="581"/>
      <c r="JAB302" s="163"/>
      <c r="JAC302" s="163"/>
      <c r="JAD302" s="579"/>
      <c r="JAE302" s="581"/>
      <c r="JAF302" s="163"/>
      <c r="JAG302" s="163"/>
      <c r="JAH302" s="579"/>
      <c r="JAI302" s="581"/>
      <c r="JAJ302" s="163"/>
      <c r="JAK302" s="163"/>
      <c r="JAL302" s="579"/>
      <c r="JAM302" s="581"/>
      <c r="JAN302" s="163"/>
      <c r="JAO302" s="163"/>
      <c r="JAP302" s="579"/>
      <c r="JAQ302" s="581"/>
      <c r="JAR302" s="163"/>
      <c r="JAS302" s="163"/>
      <c r="JAT302" s="579"/>
      <c r="JAU302" s="581"/>
      <c r="JAV302" s="163"/>
      <c r="JAW302" s="163"/>
      <c r="JAX302" s="579"/>
      <c r="JAY302" s="581"/>
      <c r="JAZ302" s="163"/>
      <c r="JBA302" s="163"/>
      <c r="JBB302" s="579"/>
      <c r="JBC302" s="581"/>
      <c r="JBD302" s="163"/>
      <c r="JBE302" s="163"/>
      <c r="JBF302" s="579"/>
      <c r="JBG302" s="581"/>
      <c r="JBH302" s="163"/>
      <c r="JBI302" s="163"/>
      <c r="JBJ302" s="579"/>
      <c r="JBK302" s="581"/>
      <c r="JBL302" s="163"/>
      <c r="JBM302" s="163"/>
      <c r="JBN302" s="579"/>
      <c r="JBO302" s="581"/>
      <c r="JBP302" s="163"/>
      <c r="JBQ302" s="163"/>
      <c r="JBR302" s="579"/>
      <c r="JBS302" s="581"/>
      <c r="JBT302" s="163"/>
      <c r="JBU302" s="163"/>
      <c r="JBV302" s="579"/>
      <c r="JBW302" s="581"/>
      <c r="JBX302" s="163"/>
      <c r="JBY302" s="163"/>
      <c r="JBZ302" s="579"/>
      <c r="JCA302" s="581"/>
      <c r="JCB302" s="163"/>
      <c r="JCC302" s="163"/>
      <c r="JCD302" s="579"/>
      <c r="JCE302" s="581"/>
      <c r="JCF302" s="163"/>
      <c r="JCG302" s="163"/>
      <c r="JCH302" s="579"/>
      <c r="JCI302" s="581"/>
      <c r="JCJ302" s="163"/>
      <c r="JCK302" s="163"/>
      <c r="JCL302" s="579"/>
      <c r="JCM302" s="581"/>
      <c r="JCN302" s="163"/>
      <c r="JCO302" s="163"/>
      <c r="JCP302" s="579"/>
      <c r="JCQ302" s="581"/>
      <c r="JCR302" s="163"/>
      <c r="JCS302" s="163"/>
      <c r="JCT302" s="579"/>
      <c r="JCU302" s="581"/>
      <c r="JCV302" s="163"/>
      <c r="JCW302" s="163"/>
      <c r="JCX302" s="579"/>
      <c r="JCY302" s="581"/>
      <c r="JCZ302" s="163"/>
      <c r="JDA302" s="163"/>
      <c r="JDB302" s="579"/>
      <c r="JDC302" s="581"/>
      <c r="JDD302" s="163"/>
      <c r="JDE302" s="163"/>
      <c r="JDF302" s="579"/>
      <c r="JDG302" s="581"/>
      <c r="JDH302" s="163"/>
      <c r="JDI302" s="163"/>
      <c r="JDJ302" s="579"/>
      <c r="JDK302" s="581"/>
      <c r="JDL302" s="163"/>
      <c r="JDM302" s="163"/>
      <c r="JDN302" s="579"/>
      <c r="JDO302" s="581"/>
      <c r="JDP302" s="163"/>
      <c r="JDQ302" s="163"/>
      <c r="JDR302" s="579"/>
      <c r="JDS302" s="581"/>
      <c r="JDT302" s="163"/>
      <c r="JDU302" s="163"/>
      <c r="JDV302" s="579"/>
      <c r="JDW302" s="581"/>
      <c r="JDX302" s="163"/>
      <c r="JDY302" s="163"/>
      <c r="JDZ302" s="579"/>
      <c r="JEA302" s="581"/>
      <c r="JEB302" s="163"/>
      <c r="JEC302" s="163"/>
      <c r="JED302" s="579"/>
      <c r="JEE302" s="581"/>
      <c r="JEF302" s="163"/>
      <c r="JEG302" s="163"/>
      <c r="JEH302" s="579"/>
      <c r="JEI302" s="581"/>
      <c r="JEJ302" s="163"/>
      <c r="JEK302" s="163"/>
      <c r="JEL302" s="579"/>
      <c r="JEM302" s="581"/>
      <c r="JEN302" s="163"/>
      <c r="JEO302" s="163"/>
      <c r="JEP302" s="579"/>
      <c r="JEQ302" s="581"/>
      <c r="JER302" s="163"/>
      <c r="JES302" s="163"/>
      <c r="JET302" s="579"/>
      <c r="JEU302" s="581"/>
      <c r="JEV302" s="163"/>
      <c r="JEW302" s="163"/>
      <c r="JEX302" s="579"/>
      <c r="JEY302" s="581"/>
      <c r="JEZ302" s="163"/>
      <c r="JFA302" s="163"/>
      <c r="JFB302" s="579"/>
      <c r="JFC302" s="581"/>
      <c r="JFD302" s="163"/>
      <c r="JFE302" s="163"/>
      <c r="JFF302" s="579"/>
      <c r="JFG302" s="581"/>
      <c r="JFH302" s="163"/>
      <c r="JFI302" s="163"/>
      <c r="JFJ302" s="579"/>
      <c r="JFK302" s="581"/>
      <c r="JFL302" s="163"/>
      <c r="JFM302" s="163"/>
      <c r="JFN302" s="579"/>
      <c r="JFO302" s="581"/>
      <c r="JFP302" s="163"/>
      <c r="JFQ302" s="163"/>
      <c r="JFR302" s="579"/>
      <c r="JFS302" s="581"/>
      <c r="JFT302" s="163"/>
      <c r="JFU302" s="163"/>
      <c r="JFV302" s="579"/>
      <c r="JFW302" s="581"/>
      <c r="JFX302" s="163"/>
      <c r="JFY302" s="163"/>
      <c r="JFZ302" s="579"/>
      <c r="JGA302" s="581"/>
      <c r="JGB302" s="163"/>
      <c r="JGC302" s="163"/>
      <c r="JGD302" s="579"/>
      <c r="JGE302" s="581"/>
      <c r="JGF302" s="163"/>
      <c r="JGG302" s="163"/>
      <c r="JGH302" s="579"/>
      <c r="JGI302" s="581"/>
      <c r="JGJ302" s="163"/>
      <c r="JGK302" s="163"/>
      <c r="JGL302" s="579"/>
      <c r="JGM302" s="581"/>
      <c r="JGN302" s="163"/>
      <c r="JGO302" s="163"/>
      <c r="JGP302" s="579"/>
      <c r="JGQ302" s="581"/>
      <c r="JGR302" s="163"/>
      <c r="JGS302" s="163"/>
      <c r="JGT302" s="579"/>
      <c r="JGU302" s="581"/>
      <c r="JGV302" s="163"/>
      <c r="JGW302" s="163"/>
      <c r="JGX302" s="579"/>
      <c r="JGY302" s="581"/>
      <c r="JGZ302" s="163"/>
      <c r="JHA302" s="163"/>
      <c r="JHB302" s="579"/>
      <c r="JHC302" s="581"/>
      <c r="JHD302" s="163"/>
      <c r="JHE302" s="163"/>
      <c r="JHF302" s="579"/>
      <c r="JHG302" s="581"/>
      <c r="JHH302" s="163"/>
      <c r="JHI302" s="163"/>
      <c r="JHJ302" s="579"/>
      <c r="JHK302" s="581"/>
      <c r="JHL302" s="163"/>
      <c r="JHM302" s="163"/>
      <c r="JHN302" s="579"/>
      <c r="JHO302" s="581"/>
      <c r="JHP302" s="163"/>
      <c r="JHQ302" s="163"/>
      <c r="JHR302" s="579"/>
      <c r="JHS302" s="581"/>
      <c r="JHT302" s="163"/>
      <c r="JHU302" s="163"/>
      <c r="JHV302" s="579"/>
      <c r="JHW302" s="581"/>
      <c r="JHX302" s="163"/>
      <c r="JHY302" s="163"/>
      <c r="JHZ302" s="579"/>
      <c r="JIA302" s="581"/>
      <c r="JIB302" s="163"/>
      <c r="JIC302" s="163"/>
      <c r="JID302" s="579"/>
      <c r="JIE302" s="581"/>
      <c r="JIF302" s="163"/>
      <c r="JIG302" s="163"/>
      <c r="JIH302" s="579"/>
      <c r="JII302" s="581"/>
      <c r="JIJ302" s="163"/>
      <c r="JIK302" s="163"/>
      <c r="JIL302" s="579"/>
      <c r="JIM302" s="581"/>
      <c r="JIN302" s="163"/>
      <c r="JIO302" s="163"/>
      <c r="JIP302" s="579"/>
      <c r="JIQ302" s="581"/>
      <c r="JIR302" s="163"/>
      <c r="JIS302" s="163"/>
      <c r="JIT302" s="579"/>
      <c r="JIU302" s="581"/>
      <c r="JIV302" s="163"/>
      <c r="JIW302" s="163"/>
      <c r="JIX302" s="579"/>
      <c r="JIY302" s="581"/>
      <c r="JIZ302" s="163"/>
      <c r="JJA302" s="163"/>
      <c r="JJB302" s="579"/>
      <c r="JJC302" s="581"/>
      <c r="JJD302" s="163"/>
      <c r="JJE302" s="163"/>
      <c r="JJF302" s="579"/>
      <c r="JJG302" s="581"/>
      <c r="JJH302" s="163"/>
      <c r="JJI302" s="163"/>
      <c r="JJJ302" s="579"/>
      <c r="JJK302" s="581"/>
      <c r="JJL302" s="163"/>
      <c r="JJM302" s="163"/>
      <c r="JJN302" s="579"/>
      <c r="JJO302" s="581"/>
      <c r="JJP302" s="163"/>
      <c r="JJQ302" s="163"/>
      <c r="JJR302" s="579"/>
      <c r="JJS302" s="581"/>
      <c r="JJT302" s="163"/>
      <c r="JJU302" s="163"/>
      <c r="JJV302" s="579"/>
      <c r="JJW302" s="581"/>
      <c r="JJX302" s="163"/>
      <c r="JJY302" s="163"/>
      <c r="JJZ302" s="579"/>
      <c r="JKA302" s="581"/>
      <c r="JKB302" s="163"/>
      <c r="JKC302" s="163"/>
      <c r="JKD302" s="579"/>
      <c r="JKE302" s="581"/>
      <c r="JKF302" s="163"/>
      <c r="JKG302" s="163"/>
      <c r="JKH302" s="579"/>
      <c r="JKI302" s="581"/>
      <c r="JKJ302" s="163"/>
      <c r="JKK302" s="163"/>
      <c r="JKL302" s="579"/>
      <c r="JKM302" s="581"/>
      <c r="JKN302" s="163"/>
      <c r="JKO302" s="163"/>
      <c r="JKP302" s="579"/>
      <c r="JKQ302" s="581"/>
      <c r="JKR302" s="163"/>
      <c r="JKS302" s="163"/>
      <c r="JKT302" s="579"/>
      <c r="JKU302" s="581"/>
      <c r="JKV302" s="163"/>
      <c r="JKW302" s="163"/>
      <c r="JKX302" s="579"/>
      <c r="JKY302" s="581"/>
      <c r="JKZ302" s="163"/>
      <c r="JLA302" s="163"/>
      <c r="JLB302" s="579"/>
      <c r="JLC302" s="581"/>
      <c r="JLD302" s="163"/>
      <c r="JLE302" s="163"/>
      <c r="JLF302" s="579"/>
      <c r="JLG302" s="581"/>
      <c r="JLH302" s="163"/>
      <c r="JLI302" s="163"/>
      <c r="JLJ302" s="579"/>
      <c r="JLK302" s="581"/>
      <c r="JLL302" s="163"/>
      <c r="JLM302" s="163"/>
      <c r="JLN302" s="579"/>
      <c r="JLO302" s="581"/>
      <c r="JLP302" s="163"/>
      <c r="JLQ302" s="163"/>
      <c r="JLR302" s="579"/>
      <c r="JLS302" s="581"/>
      <c r="JLT302" s="163"/>
      <c r="JLU302" s="163"/>
      <c r="JLV302" s="579"/>
      <c r="JLW302" s="581"/>
      <c r="JLX302" s="163"/>
      <c r="JLY302" s="163"/>
      <c r="JLZ302" s="579"/>
      <c r="JMA302" s="581"/>
      <c r="JMB302" s="163"/>
      <c r="JMC302" s="163"/>
      <c r="JMD302" s="579"/>
      <c r="JME302" s="581"/>
      <c r="JMF302" s="163"/>
      <c r="JMG302" s="163"/>
      <c r="JMH302" s="579"/>
      <c r="JMI302" s="581"/>
      <c r="JMJ302" s="163"/>
      <c r="JMK302" s="163"/>
      <c r="JML302" s="579"/>
      <c r="JMM302" s="581"/>
      <c r="JMN302" s="163"/>
      <c r="JMO302" s="163"/>
      <c r="JMP302" s="579"/>
      <c r="JMQ302" s="581"/>
      <c r="JMR302" s="163"/>
      <c r="JMS302" s="163"/>
      <c r="JMT302" s="579"/>
      <c r="JMU302" s="581"/>
      <c r="JMV302" s="163"/>
      <c r="JMW302" s="163"/>
      <c r="JMX302" s="579"/>
      <c r="JMY302" s="581"/>
      <c r="JMZ302" s="163"/>
      <c r="JNA302" s="163"/>
      <c r="JNB302" s="579"/>
      <c r="JNC302" s="581"/>
      <c r="JND302" s="163"/>
      <c r="JNE302" s="163"/>
      <c r="JNF302" s="579"/>
      <c r="JNG302" s="581"/>
      <c r="JNH302" s="163"/>
      <c r="JNI302" s="163"/>
      <c r="JNJ302" s="579"/>
      <c r="JNK302" s="581"/>
      <c r="JNL302" s="163"/>
      <c r="JNM302" s="163"/>
      <c r="JNN302" s="579"/>
      <c r="JNO302" s="581"/>
      <c r="JNP302" s="163"/>
      <c r="JNQ302" s="163"/>
      <c r="JNR302" s="579"/>
      <c r="JNS302" s="581"/>
      <c r="JNT302" s="163"/>
      <c r="JNU302" s="163"/>
      <c r="JNV302" s="579"/>
      <c r="JNW302" s="581"/>
      <c r="JNX302" s="163"/>
      <c r="JNY302" s="163"/>
      <c r="JNZ302" s="579"/>
      <c r="JOA302" s="581"/>
      <c r="JOB302" s="163"/>
      <c r="JOC302" s="163"/>
      <c r="JOD302" s="579"/>
      <c r="JOE302" s="581"/>
      <c r="JOF302" s="163"/>
      <c r="JOG302" s="163"/>
      <c r="JOH302" s="579"/>
      <c r="JOI302" s="581"/>
      <c r="JOJ302" s="163"/>
      <c r="JOK302" s="163"/>
      <c r="JOL302" s="579"/>
      <c r="JOM302" s="581"/>
      <c r="JON302" s="163"/>
      <c r="JOO302" s="163"/>
      <c r="JOP302" s="579"/>
      <c r="JOQ302" s="581"/>
      <c r="JOR302" s="163"/>
      <c r="JOS302" s="163"/>
      <c r="JOT302" s="579"/>
      <c r="JOU302" s="581"/>
      <c r="JOV302" s="163"/>
      <c r="JOW302" s="163"/>
      <c r="JOX302" s="579"/>
      <c r="JOY302" s="581"/>
      <c r="JOZ302" s="163"/>
      <c r="JPA302" s="163"/>
      <c r="JPB302" s="579"/>
      <c r="JPC302" s="581"/>
      <c r="JPD302" s="163"/>
      <c r="JPE302" s="163"/>
      <c r="JPF302" s="579"/>
      <c r="JPG302" s="581"/>
      <c r="JPH302" s="163"/>
      <c r="JPI302" s="163"/>
      <c r="JPJ302" s="579"/>
      <c r="JPK302" s="581"/>
      <c r="JPL302" s="163"/>
      <c r="JPM302" s="163"/>
      <c r="JPN302" s="579"/>
      <c r="JPO302" s="581"/>
      <c r="JPP302" s="163"/>
      <c r="JPQ302" s="163"/>
      <c r="JPR302" s="579"/>
      <c r="JPS302" s="581"/>
      <c r="JPT302" s="163"/>
      <c r="JPU302" s="163"/>
      <c r="JPV302" s="579"/>
      <c r="JPW302" s="581"/>
      <c r="JPX302" s="163"/>
      <c r="JPY302" s="163"/>
      <c r="JPZ302" s="579"/>
      <c r="JQA302" s="581"/>
      <c r="JQB302" s="163"/>
      <c r="JQC302" s="163"/>
      <c r="JQD302" s="579"/>
      <c r="JQE302" s="581"/>
      <c r="JQF302" s="163"/>
      <c r="JQG302" s="163"/>
      <c r="JQH302" s="579"/>
      <c r="JQI302" s="581"/>
      <c r="JQJ302" s="163"/>
      <c r="JQK302" s="163"/>
      <c r="JQL302" s="579"/>
      <c r="JQM302" s="581"/>
      <c r="JQN302" s="163"/>
      <c r="JQO302" s="163"/>
      <c r="JQP302" s="579"/>
      <c r="JQQ302" s="581"/>
      <c r="JQR302" s="163"/>
      <c r="JQS302" s="163"/>
      <c r="JQT302" s="579"/>
      <c r="JQU302" s="581"/>
      <c r="JQV302" s="163"/>
      <c r="JQW302" s="163"/>
      <c r="JQX302" s="579"/>
      <c r="JQY302" s="581"/>
      <c r="JQZ302" s="163"/>
      <c r="JRA302" s="163"/>
      <c r="JRB302" s="579"/>
      <c r="JRC302" s="581"/>
      <c r="JRD302" s="163"/>
      <c r="JRE302" s="163"/>
      <c r="JRF302" s="579"/>
      <c r="JRG302" s="581"/>
      <c r="JRH302" s="163"/>
      <c r="JRI302" s="163"/>
      <c r="JRJ302" s="579"/>
      <c r="JRK302" s="581"/>
      <c r="JRL302" s="163"/>
      <c r="JRM302" s="163"/>
      <c r="JRN302" s="579"/>
      <c r="JRO302" s="581"/>
      <c r="JRP302" s="163"/>
      <c r="JRQ302" s="163"/>
      <c r="JRR302" s="579"/>
      <c r="JRS302" s="581"/>
      <c r="JRT302" s="163"/>
      <c r="JRU302" s="163"/>
      <c r="JRV302" s="579"/>
      <c r="JRW302" s="581"/>
      <c r="JRX302" s="163"/>
      <c r="JRY302" s="163"/>
      <c r="JRZ302" s="579"/>
      <c r="JSA302" s="581"/>
      <c r="JSB302" s="163"/>
      <c r="JSC302" s="163"/>
      <c r="JSD302" s="579"/>
      <c r="JSE302" s="581"/>
      <c r="JSF302" s="163"/>
      <c r="JSG302" s="163"/>
      <c r="JSH302" s="579"/>
      <c r="JSI302" s="581"/>
      <c r="JSJ302" s="163"/>
      <c r="JSK302" s="163"/>
      <c r="JSL302" s="579"/>
      <c r="JSM302" s="581"/>
      <c r="JSN302" s="163"/>
      <c r="JSO302" s="163"/>
      <c r="JSP302" s="579"/>
      <c r="JSQ302" s="581"/>
      <c r="JSR302" s="163"/>
      <c r="JSS302" s="163"/>
      <c r="JST302" s="579"/>
      <c r="JSU302" s="581"/>
      <c r="JSV302" s="163"/>
      <c r="JSW302" s="163"/>
      <c r="JSX302" s="579"/>
      <c r="JSY302" s="581"/>
      <c r="JSZ302" s="163"/>
      <c r="JTA302" s="163"/>
      <c r="JTB302" s="579"/>
      <c r="JTC302" s="581"/>
      <c r="JTD302" s="163"/>
      <c r="JTE302" s="163"/>
      <c r="JTF302" s="579"/>
      <c r="JTG302" s="581"/>
      <c r="JTH302" s="163"/>
      <c r="JTI302" s="163"/>
      <c r="JTJ302" s="579"/>
      <c r="JTK302" s="581"/>
      <c r="JTL302" s="163"/>
      <c r="JTM302" s="163"/>
      <c r="JTN302" s="579"/>
      <c r="JTO302" s="581"/>
      <c r="JTP302" s="163"/>
      <c r="JTQ302" s="163"/>
      <c r="JTR302" s="579"/>
      <c r="JTS302" s="581"/>
      <c r="JTT302" s="163"/>
      <c r="JTU302" s="163"/>
      <c r="JTV302" s="579"/>
      <c r="JTW302" s="581"/>
      <c r="JTX302" s="163"/>
      <c r="JTY302" s="163"/>
      <c r="JTZ302" s="579"/>
      <c r="JUA302" s="581"/>
      <c r="JUB302" s="163"/>
      <c r="JUC302" s="163"/>
      <c r="JUD302" s="579"/>
      <c r="JUE302" s="581"/>
      <c r="JUF302" s="163"/>
      <c r="JUG302" s="163"/>
      <c r="JUH302" s="579"/>
      <c r="JUI302" s="581"/>
      <c r="JUJ302" s="163"/>
      <c r="JUK302" s="163"/>
      <c r="JUL302" s="579"/>
      <c r="JUM302" s="581"/>
      <c r="JUN302" s="163"/>
      <c r="JUO302" s="163"/>
      <c r="JUP302" s="579"/>
      <c r="JUQ302" s="581"/>
      <c r="JUR302" s="163"/>
      <c r="JUS302" s="163"/>
      <c r="JUT302" s="579"/>
      <c r="JUU302" s="581"/>
      <c r="JUV302" s="163"/>
      <c r="JUW302" s="163"/>
      <c r="JUX302" s="579"/>
      <c r="JUY302" s="581"/>
      <c r="JUZ302" s="163"/>
      <c r="JVA302" s="163"/>
      <c r="JVB302" s="579"/>
      <c r="JVC302" s="581"/>
      <c r="JVD302" s="163"/>
      <c r="JVE302" s="163"/>
      <c r="JVF302" s="579"/>
      <c r="JVG302" s="581"/>
      <c r="JVH302" s="163"/>
      <c r="JVI302" s="163"/>
      <c r="JVJ302" s="579"/>
      <c r="JVK302" s="581"/>
      <c r="JVL302" s="163"/>
      <c r="JVM302" s="163"/>
      <c r="JVN302" s="579"/>
      <c r="JVO302" s="581"/>
      <c r="JVP302" s="163"/>
      <c r="JVQ302" s="163"/>
      <c r="JVR302" s="579"/>
      <c r="JVS302" s="581"/>
      <c r="JVT302" s="163"/>
      <c r="JVU302" s="163"/>
      <c r="JVV302" s="579"/>
      <c r="JVW302" s="581"/>
      <c r="JVX302" s="163"/>
      <c r="JVY302" s="163"/>
      <c r="JVZ302" s="579"/>
      <c r="JWA302" s="581"/>
      <c r="JWB302" s="163"/>
      <c r="JWC302" s="163"/>
      <c r="JWD302" s="579"/>
      <c r="JWE302" s="581"/>
      <c r="JWF302" s="163"/>
      <c r="JWG302" s="163"/>
      <c r="JWH302" s="579"/>
      <c r="JWI302" s="581"/>
      <c r="JWJ302" s="163"/>
      <c r="JWK302" s="163"/>
      <c r="JWL302" s="579"/>
      <c r="JWM302" s="581"/>
      <c r="JWN302" s="163"/>
      <c r="JWO302" s="163"/>
      <c r="JWP302" s="579"/>
      <c r="JWQ302" s="581"/>
      <c r="JWR302" s="163"/>
      <c r="JWS302" s="163"/>
      <c r="JWT302" s="579"/>
      <c r="JWU302" s="581"/>
      <c r="JWV302" s="163"/>
      <c r="JWW302" s="163"/>
      <c r="JWX302" s="579"/>
      <c r="JWY302" s="581"/>
      <c r="JWZ302" s="163"/>
      <c r="JXA302" s="163"/>
      <c r="JXB302" s="579"/>
      <c r="JXC302" s="581"/>
      <c r="JXD302" s="163"/>
      <c r="JXE302" s="163"/>
      <c r="JXF302" s="579"/>
      <c r="JXG302" s="581"/>
      <c r="JXH302" s="163"/>
      <c r="JXI302" s="163"/>
      <c r="JXJ302" s="579"/>
      <c r="JXK302" s="581"/>
      <c r="JXL302" s="163"/>
      <c r="JXM302" s="163"/>
      <c r="JXN302" s="579"/>
      <c r="JXO302" s="581"/>
      <c r="JXP302" s="163"/>
      <c r="JXQ302" s="163"/>
      <c r="JXR302" s="579"/>
      <c r="JXS302" s="581"/>
      <c r="JXT302" s="163"/>
      <c r="JXU302" s="163"/>
      <c r="JXV302" s="579"/>
      <c r="JXW302" s="581"/>
      <c r="JXX302" s="163"/>
      <c r="JXY302" s="163"/>
      <c r="JXZ302" s="579"/>
      <c r="JYA302" s="581"/>
      <c r="JYB302" s="163"/>
      <c r="JYC302" s="163"/>
      <c r="JYD302" s="579"/>
      <c r="JYE302" s="581"/>
      <c r="JYF302" s="163"/>
      <c r="JYG302" s="163"/>
      <c r="JYH302" s="579"/>
      <c r="JYI302" s="581"/>
      <c r="JYJ302" s="163"/>
      <c r="JYK302" s="163"/>
      <c r="JYL302" s="579"/>
      <c r="JYM302" s="581"/>
      <c r="JYN302" s="163"/>
      <c r="JYO302" s="163"/>
      <c r="JYP302" s="579"/>
      <c r="JYQ302" s="581"/>
      <c r="JYR302" s="163"/>
      <c r="JYS302" s="163"/>
      <c r="JYT302" s="579"/>
      <c r="JYU302" s="581"/>
      <c r="JYV302" s="163"/>
      <c r="JYW302" s="163"/>
      <c r="JYX302" s="579"/>
      <c r="JYY302" s="581"/>
      <c r="JYZ302" s="163"/>
      <c r="JZA302" s="163"/>
      <c r="JZB302" s="579"/>
      <c r="JZC302" s="581"/>
      <c r="JZD302" s="163"/>
      <c r="JZE302" s="163"/>
      <c r="JZF302" s="579"/>
      <c r="JZG302" s="581"/>
      <c r="JZH302" s="163"/>
      <c r="JZI302" s="163"/>
      <c r="JZJ302" s="579"/>
      <c r="JZK302" s="581"/>
      <c r="JZL302" s="163"/>
      <c r="JZM302" s="163"/>
      <c r="JZN302" s="579"/>
      <c r="JZO302" s="581"/>
      <c r="JZP302" s="163"/>
      <c r="JZQ302" s="163"/>
      <c r="JZR302" s="579"/>
      <c r="JZS302" s="581"/>
      <c r="JZT302" s="163"/>
      <c r="JZU302" s="163"/>
      <c r="JZV302" s="579"/>
      <c r="JZW302" s="581"/>
      <c r="JZX302" s="163"/>
      <c r="JZY302" s="163"/>
      <c r="JZZ302" s="579"/>
      <c r="KAA302" s="581"/>
      <c r="KAB302" s="163"/>
      <c r="KAC302" s="163"/>
      <c r="KAD302" s="579"/>
      <c r="KAE302" s="581"/>
      <c r="KAF302" s="163"/>
      <c r="KAG302" s="163"/>
      <c r="KAH302" s="579"/>
      <c r="KAI302" s="581"/>
      <c r="KAJ302" s="163"/>
      <c r="KAK302" s="163"/>
      <c r="KAL302" s="579"/>
      <c r="KAM302" s="581"/>
      <c r="KAN302" s="163"/>
      <c r="KAO302" s="163"/>
      <c r="KAP302" s="579"/>
      <c r="KAQ302" s="581"/>
      <c r="KAR302" s="163"/>
      <c r="KAS302" s="163"/>
      <c r="KAT302" s="579"/>
      <c r="KAU302" s="581"/>
      <c r="KAV302" s="163"/>
      <c r="KAW302" s="163"/>
      <c r="KAX302" s="579"/>
      <c r="KAY302" s="581"/>
      <c r="KAZ302" s="163"/>
      <c r="KBA302" s="163"/>
      <c r="KBB302" s="579"/>
      <c r="KBC302" s="581"/>
      <c r="KBD302" s="163"/>
      <c r="KBE302" s="163"/>
      <c r="KBF302" s="579"/>
      <c r="KBG302" s="581"/>
      <c r="KBH302" s="163"/>
      <c r="KBI302" s="163"/>
      <c r="KBJ302" s="579"/>
      <c r="KBK302" s="581"/>
      <c r="KBL302" s="163"/>
      <c r="KBM302" s="163"/>
      <c r="KBN302" s="579"/>
      <c r="KBO302" s="581"/>
      <c r="KBP302" s="163"/>
      <c r="KBQ302" s="163"/>
      <c r="KBR302" s="579"/>
      <c r="KBS302" s="581"/>
      <c r="KBT302" s="163"/>
      <c r="KBU302" s="163"/>
      <c r="KBV302" s="579"/>
      <c r="KBW302" s="581"/>
      <c r="KBX302" s="163"/>
      <c r="KBY302" s="163"/>
      <c r="KBZ302" s="579"/>
      <c r="KCA302" s="581"/>
      <c r="KCB302" s="163"/>
      <c r="KCC302" s="163"/>
      <c r="KCD302" s="579"/>
      <c r="KCE302" s="581"/>
      <c r="KCF302" s="163"/>
      <c r="KCG302" s="163"/>
      <c r="KCH302" s="579"/>
      <c r="KCI302" s="581"/>
      <c r="KCJ302" s="163"/>
      <c r="KCK302" s="163"/>
      <c r="KCL302" s="579"/>
      <c r="KCM302" s="581"/>
      <c r="KCN302" s="163"/>
      <c r="KCO302" s="163"/>
      <c r="KCP302" s="579"/>
      <c r="KCQ302" s="581"/>
      <c r="KCR302" s="163"/>
      <c r="KCS302" s="163"/>
      <c r="KCT302" s="579"/>
      <c r="KCU302" s="581"/>
      <c r="KCV302" s="163"/>
      <c r="KCW302" s="163"/>
      <c r="KCX302" s="579"/>
      <c r="KCY302" s="581"/>
      <c r="KCZ302" s="163"/>
      <c r="KDA302" s="163"/>
      <c r="KDB302" s="579"/>
      <c r="KDC302" s="581"/>
      <c r="KDD302" s="163"/>
      <c r="KDE302" s="163"/>
      <c r="KDF302" s="579"/>
      <c r="KDG302" s="581"/>
      <c r="KDH302" s="163"/>
      <c r="KDI302" s="163"/>
      <c r="KDJ302" s="579"/>
      <c r="KDK302" s="581"/>
      <c r="KDL302" s="163"/>
      <c r="KDM302" s="163"/>
      <c r="KDN302" s="579"/>
      <c r="KDO302" s="581"/>
      <c r="KDP302" s="163"/>
      <c r="KDQ302" s="163"/>
      <c r="KDR302" s="579"/>
      <c r="KDS302" s="581"/>
      <c r="KDT302" s="163"/>
      <c r="KDU302" s="163"/>
      <c r="KDV302" s="579"/>
      <c r="KDW302" s="581"/>
      <c r="KDX302" s="163"/>
      <c r="KDY302" s="163"/>
      <c r="KDZ302" s="579"/>
      <c r="KEA302" s="581"/>
      <c r="KEB302" s="163"/>
      <c r="KEC302" s="163"/>
      <c r="KED302" s="579"/>
      <c r="KEE302" s="581"/>
      <c r="KEF302" s="163"/>
      <c r="KEG302" s="163"/>
      <c r="KEH302" s="579"/>
      <c r="KEI302" s="581"/>
      <c r="KEJ302" s="163"/>
      <c r="KEK302" s="163"/>
      <c r="KEL302" s="579"/>
      <c r="KEM302" s="581"/>
      <c r="KEN302" s="163"/>
      <c r="KEO302" s="163"/>
      <c r="KEP302" s="579"/>
      <c r="KEQ302" s="581"/>
      <c r="KER302" s="163"/>
      <c r="KES302" s="163"/>
      <c r="KET302" s="579"/>
      <c r="KEU302" s="581"/>
      <c r="KEV302" s="163"/>
      <c r="KEW302" s="163"/>
      <c r="KEX302" s="579"/>
      <c r="KEY302" s="581"/>
      <c r="KEZ302" s="163"/>
      <c r="KFA302" s="163"/>
      <c r="KFB302" s="579"/>
      <c r="KFC302" s="581"/>
      <c r="KFD302" s="163"/>
      <c r="KFE302" s="163"/>
      <c r="KFF302" s="579"/>
      <c r="KFG302" s="581"/>
      <c r="KFH302" s="163"/>
      <c r="KFI302" s="163"/>
      <c r="KFJ302" s="579"/>
      <c r="KFK302" s="581"/>
      <c r="KFL302" s="163"/>
      <c r="KFM302" s="163"/>
      <c r="KFN302" s="579"/>
      <c r="KFO302" s="581"/>
      <c r="KFP302" s="163"/>
      <c r="KFQ302" s="163"/>
      <c r="KFR302" s="579"/>
      <c r="KFS302" s="581"/>
      <c r="KFT302" s="163"/>
      <c r="KFU302" s="163"/>
      <c r="KFV302" s="579"/>
      <c r="KFW302" s="581"/>
      <c r="KFX302" s="163"/>
      <c r="KFY302" s="163"/>
      <c r="KFZ302" s="579"/>
      <c r="KGA302" s="581"/>
      <c r="KGB302" s="163"/>
      <c r="KGC302" s="163"/>
      <c r="KGD302" s="579"/>
      <c r="KGE302" s="581"/>
      <c r="KGF302" s="163"/>
      <c r="KGG302" s="163"/>
      <c r="KGH302" s="579"/>
      <c r="KGI302" s="581"/>
      <c r="KGJ302" s="163"/>
      <c r="KGK302" s="163"/>
      <c r="KGL302" s="579"/>
      <c r="KGM302" s="581"/>
      <c r="KGN302" s="163"/>
      <c r="KGO302" s="163"/>
      <c r="KGP302" s="579"/>
      <c r="KGQ302" s="581"/>
      <c r="KGR302" s="163"/>
      <c r="KGS302" s="163"/>
      <c r="KGT302" s="579"/>
      <c r="KGU302" s="581"/>
      <c r="KGV302" s="163"/>
      <c r="KGW302" s="163"/>
      <c r="KGX302" s="579"/>
      <c r="KGY302" s="581"/>
      <c r="KGZ302" s="163"/>
      <c r="KHA302" s="163"/>
      <c r="KHB302" s="579"/>
      <c r="KHC302" s="581"/>
      <c r="KHD302" s="163"/>
      <c r="KHE302" s="163"/>
      <c r="KHF302" s="579"/>
      <c r="KHG302" s="581"/>
      <c r="KHH302" s="163"/>
      <c r="KHI302" s="163"/>
      <c r="KHJ302" s="579"/>
      <c r="KHK302" s="581"/>
      <c r="KHL302" s="163"/>
      <c r="KHM302" s="163"/>
      <c r="KHN302" s="579"/>
      <c r="KHO302" s="581"/>
      <c r="KHP302" s="163"/>
      <c r="KHQ302" s="163"/>
      <c r="KHR302" s="579"/>
      <c r="KHS302" s="581"/>
      <c r="KHT302" s="163"/>
      <c r="KHU302" s="163"/>
      <c r="KHV302" s="579"/>
      <c r="KHW302" s="581"/>
      <c r="KHX302" s="163"/>
      <c r="KHY302" s="163"/>
      <c r="KHZ302" s="579"/>
      <c r="KIA302" s="581"/>
      <c r="KIB302" s="163"/>
      <c r="KIC302" s="163"/>
      <c r="KID302" s="579"/>
      <c r="KIE302" s="581"/>
      <c r="KIF302" s="163"/>
      <c r="KIG302" s="163"/>
      <c r="KIH302" s="579"/>
      <c r="KII302" s="581"/>
      <c r="KIJ302" s="163"/>
      <c r="KIK302" s="163"/>
      <c r="KIL302" s="579"/>
      <c r="KIM302" s="581"/>
      <c r="KIN302" s="163"/>
      <c r="KIO302" s="163"/>
      <c r="KIP302" s="579"/>
      <c r="KIQ302" s="581"/>
      <c r="KIR302" s="163"/>
      <c r="KIS302" s="163"/>
      <c r="KIT302" s="579"/>
      <c r="KIU302" s="581"/>
      <c r="KIV302" s="163"/>
      <c r="KIW302" s="163"/>
      <c r="KIX302" s="579"/>
      <c r="KIY302" s="581"/>
      <c r="KIZ302" s="163"/>
      <c r="KJA302" s="163"/>
      <c r="KJB302" s="579"/>
      <c r="KJC302" s="581"/>
      <c r="KJD302" s="163"/>
      <c r="KJE302" s="163"/>
      <c r="KJF302" s="579"/>
      <c r="KJG302" s="581"/>
      <c r="KJH302" s="163"/>
      <c r="KJI302" s="163"/>
      <c r="KJJ302" s="579"/>
      <c r="KJK302" s="581"/>
      <c r="KJL302" s="163"/>
      <c r="KJM302" s="163"/>
      <c r="KJN302" s="579"/>
      <c r="KJO302" s="581"/>
      <c r="KJP302" s="163"/>
      <c r="KJQ302" s="163"/>
      <c r="KJR302" s="579"/>
      <c r="KJS302" s="581"/>
      <c r="KJT302" s="163"/>
      <c r="KJU302" s="163"/>
      <c r="KJV302" s="579"/>
      <c r="KJW302" s="581"/>
      <c r="KJX302" s="163"/>
      <c r="KJY302" s="163"/>
      <c r="KJZ302" s="579"/>
      <c r="KKA302" s="581"/>
      <c r="KKB302" s="163"/>
      <c r="KKC302" s="163"/>
      <c r="KKD302" s="579"/>
      <c r="KKE302" s="581"/>
      <c r="KKF302" s="163"/>
      <c r="KKG302" s="163"/>
      <c r="KKH302" s="579"/>
      <c r="KKI302" s="581"/>
      <c r="KKJ302" s="163"/>
      <c r="KKK302" s="163"/>
      <c r="KKL302" s="579"/>
      <c r="KKM302" s="581"/>
      <c r="KKN302" s="163"/>
      <c r="KKO302" s="163"/>
      <c r="KKP302" s="579"/>
      <c r="KKQ302" s="581"/>
      <c r="KKR302" s="163"/>
      <c r="KKS302" s="163"/>
      <c r="KKT302" s="579"/>
      <c r="KKU302" s="581"/>
      <c r="KKV302" s="163"/>
      <c r="KKW302" s="163"/>
      <c r="KKX302" s="579"/>
      <c r="KKY302" s="581"/>
      <c r="KKZ302" s="163"/>
      <c r="KLA302" s="163"/>
      <c r="KLB302" s="579"/>
      <c r="KLC302" s="581"/>
      <c r="KLD302" s="163"/>
      <c r="KLE302" s="163"/>
      <c r="KLF302" s="579"/>
      <c r="KLG302" s="581"/>
      <c r="KLH302" s="163"/>
      <c r="KLI302" s="163"/>
      <c r="KLJ302" s="579"/>
      <c r="KLK302" s="581"/>
      <c r="KLL302" s="163"/>
      <c r="KLM302" s="163"/>
      <c r="KLN302" s="579"/>
      <c r="KLO302" s="581"/>
      <c r="KLP302" s="163"/>
      <c r="KLQ302" s="163"/>
      <c r="KLR302" s="579"/>
      <c r="KLS302" s="581"/>
      <c r="KLT302" s="163"/>
      <c r="KLU302" s="163"/>
      <c r="KLV302" s="579"/>
      <c r="KLW302" s="581"/>
      <c r="KLX302" s="163"/>
      <c r="KLY302" s="163"/>
      <c r="KLZ302" s="579"/>
      <c r="KMA302" s="581"/>
      <c r="KMB302" s="163"/>
      <c r="KMC302" s="163"/>
      <c r="KMD302" s="579"/>
      <c r="KME302" s="581"/>
      <c r="KMF302" s="163"/>
      <c r="KMG302" s="163"/>
      <c r="KMH302" s="579"/>
      <c r="KMI302" s="581"/>
      <c r="KMJ302" s="163"/>
      <c r="KMK302" s="163"/>
      <c r="KML302" s="579"/>
      <c r="KMM302" s="581"/>
      <c r="KMN302" s="163"/>
      <c r="KMO302" s="163"/>
      <c r="KMP302" s="579"/>
      <c r="KMQ302" s="581"/>
      <c r="KMR302" s="163"/>
      <c r="KMS302" s="163"/>
      <c r="KMT302" s="579"/>
      <c r="KMU302" s="581"/>
      <c r="KMV302" s="163"/>
      <c r="KMW302" s="163"/>
      <c r="KMX302" s="579"/>
      <c r="KMY302" s="581"/>
      <c r="KMZ302" s="163"/>
      <c r="KNA302" s="163"/>
      <c r="KNB302" s="579"/>
      <c r="KNC302" s="581"/>
      <c r="KND302" s="163"/>
      <c r="KNE302" s="163"/>
      <c r="KNF302" s="579"/>
      <c r="KNG302" s="581"/>
      <c r="KNH302" s="163"/>
      <c r="KNI302" s="163"/>
      <c r="KNJ302" s="579"/>
      <c r="KNK302" s="581"/>
      <c r="KNL302" s="163"/>
      <c r="KNM302" s="163"/>
      <c r="KNN302" s="579"/>
      <c r="KNO302" s="581"/>
      <c r="KNP302" s="163"/>
      <c r="KNQ302" s="163"/>
      <c r="KNR302" s="579"/>
      <c r="KNS302" s="581"/>
      <c r="KNT302" s="163"/>
      <c r="KNU302" s="163"/>
      <c r="KNV302" s="579"/>
      <c r="KNW302" s="581"/>
      <c r="KNX302" s="163"/>
      <c r="KNY302" s="163"/>
      <c r="KNZ302" s="579"/>
      <c r="KOA302" s="581"/>
      <c r="KOB302" s="163"/>
      <c r="KOC302" s="163"/>
      <c r="KOD302" s="579"/>
      <c r="KOE302" s="581"/>
      <c r="KOF302" s="163"/>
      <c r="KOG302" s="163"/>
      <c r="KOH302" s="579"/>
      <c r="KOI302" s="581"/>
      <c r="KOJ302" s="163"/>
      <c r="KOK302" s="163"/>
      <c r="KOL302" s="579"/>
      <c r="KOM302" s="581"/>
      <c r="KON302" s="163"/>
      <c r="KOO302" s="163"/>
      <c r="KOP302" s="579"/>
      <c r="KOQ302" s="581"/>
      <c r="KOR302" s="163"/>
      <c r="KOS302" s="163"/>
      <c r="KOT302" s="579"/>
      <c r="KOU302" s="581"/>
      <c r="KOV302" s="163"/>
      <c r="KOW302" s="163"/>
      <c r="KOX302" s="579"/>
      <c r="KOY302" s="581"/>
      <c r="KOZ302" s="163"/>
      <c r="KPA302" s="163"/>
      <c r="KPB302" s="579"/>
      <c r="KPC302" s="581"/>
      <c r="KPD302" s="163"/>
      <c r="KPE302" s="163"/>
      <c r="KPF302" s="579"/>
      <c r="KPG302" s="581"/>
      <c r="KPH302" s="163"/>
      <c r="KPI302" s="163"/>
      <c r="KPJ302" s="579"/>
      <c r="KPK302" s="581"/>
      <c r="KPL302" s="163"/>
      <c r="KPM302" s="163"/>
      <c r="KPN302" s="579"/>
      <c r="KPO302" s="581"/>
      <c r="KPP302" s="163"/>
      <c r="KPQ302" s="163"/>
      <c r="KPR302" s="579"/>
      <c r="KPS302" s="581"/>
      <c r="KPT302" s="163"/>
      <c r="KPU302" s="163"/>
      <c r="KPV302" s="579"/>
      <c r="KPW302" s="581"/>
      <c r="KPX302" s="163"/>
      <c r="KPY302" s="163"/>
      <c r="KPZ302" s="579"/>
      <c r="KQA302" s="581"/>
      <c r="KQB302" s="163"/>
      <c r="KQC302" s="163"/>
      <c r="KQD302" s="579"/>
      <c r="KQE302" s="581"/>
      <c r="KQF302" s="163"/>
      <c r="KQG302" s="163"/>
      <c r="KQH302" s="579"/>
      <c r="KQI302" s="581"/>
      <c r="KQJ302" s="163"/>
      <c r="KQK302" s="163"/>
      <c r="KQL302" s="579"/>
      <c r="KQM302" s="581"/>
      <c r="KQN302" s="163"/>
      <c r="KQO302" s="163"/>
      <c r="KQP302" s="579"/>
      <c r="KQQ302" s="581"/>
      <c r="KQR302" s="163"/>
      <c r="KQS302" s="163"/>
      <c r="KQT302" s="579"/>
      <c r="KQU302" s="581"/>
      <c r="KQV302" s="163"/>
      <c r="KQW302" s="163"/>
      <c r="KQX302" s="579"/>
      <c r="KQY302" s="581"/>
      <c r="KQZ302" s="163"/>
      <c r="KRA302" s="163"/>
      <c r="KRB302" s="579"/>
      <c r="KRC302" s="581"/>
      <c r="KRD302" s="163"/>
      <c r="KRE302" s="163"/>
      <c r="KRF302" s="579"/>
      <c r="KRG302" s="581"/>
      <c r="KRH302" s="163"/>
      <c r="KRI302" s="163"/>
      <c r="KRJ302" s="579"/>
      <c r="KRK302" s="581"/>
      <c r="KRL302" s="163"/>
      <c r="KRM302" s="163"/>
      <c r="KRN302" s="579"/>
      <c r="KRO302" s="581"/>
      <c r="KRP302" s="163"/>
      <c r="KRQ302" s="163"/>
      <c r="KRR302" s="579"/>
      <c r="KRS302" s="581"/>
      <c r="KRT302" s="163"/>
      <c r="KRU302" s="163"/>
      <c r="KRV302" s="579"/>
      <c r="KRW302" s="581"/>
      <c r="KRX302" s="163"/>
      <c r="KRY302" s="163"/>
      <c r="KRZ302" s="579"/>
      <c r="KSA302" s="581"/>
      <c r="KSB302" s="163"/>
      <c r="KSC302" s="163"/>
      <c r="KSD302" s="579"/>
      <c r="KSE302" s="581"/>
      <c r="KSF302" s="163"/>
      <c r="KSG302" s="163"/>
      <c r="KSH302" s="579"/>
      <c r="KSI302" s="581"/>
      <c r="KSJ302" s="163"/>
      <c r="KSK302" s="163"/>
      <c r="KSL302" s="579"/>
      <c r="KSM302" s="581"/>
      <c r="KSN302" s="163"/>
      <c r="KSO302" s="163"/>
      <c r="KSP302" s="579"/>
      <c r="KSQ302" s="581"/>
      <c r="KSR302" s="163"/>
      <c r="KSS302" s="163"/>
      <c r="KST302" s="579"/>
      <c r="KSU302" s="581"/>
      <c r="KSV302" s="163"/>
      <c r="KSW302" s="163"/>
      <c r="KSX302" s="579"/>
      <c r="KSY302" s="581"/>
      <c r="KSZ302" s="163"/>
      <c r="KTA302" s="163"/>
      <c r="KTB302" s="579"/>
      <c r="KTC302" s="581"/>
      <c r="KTD302" s="163"/>
      <c r="KTE302" s="163"/>
      <c r="KTF302" s="579"/>
      <c r="KTG302" s="581"/>
      <c r="KTH302" s="163"/>
      <c r="KTI302" s="163"/>
      <c r="KTJ302" s="579"/>
      <c r="KTK302" s="581"/>
      <c r="KTL302" s="163"/>
      <c r="KTM302" s="163"/>
      <c r="KTN302" s="579"/>
      <c r="KTO302" s="581"/>
      <c r="KTP302" s="163"/>
      <c r="KTQ302" s="163"/>
      <c r="KTR302" s="579"/>
      <c r="KTS302" s="581"/>
      <c r="KTT302" s="163"/>
      <c r="KTU302" s="163"/>
      <c r="KTV302" s="579"/>
      <c r="KTW302" s="581"/>
      <c r="KTX302" s="163"/>
      <c r="KTY302" s="163"/>
      <c r="KTZ302" s="579"/>
      <c r="KUA302" s="581"/>
      <c r="KUB302" s="163"/>
      <c r="KUC302" s="163"/>
      <c r="KUD302" s="579"/>
      <c r="KUE302" s="581"/>
      <c r="KUF302" s="163"/>
      <c r="KUG302" s="163"/>
      <c r="KUH302" s="579"/>
      <c r="KUI302" s="581"/>
      <c r="KUJ302" s="163"/>
      <c r="KUK302" s="163"/>
      <c r="KUL302" s="579"/>
      <c r="KUM302" s="581"/>
      <c r="KUN302" s="163"/>
      <c r="KUO302" s="163"/>
      <c r="KUP302" s="579"/>
      <c r="KUQ302" s="581"/>
      <c r="KUR302" s="163"/>
      <c r="KUS302" s="163"/>
      <c r="KUT302" s="579"/>
      <c r="KUU302" s="581"/>
      <c r="KUV302" s="163"/>
      <c r="KUW302" s="163"/>
      <c r="KUX302" s="579"/>
      <c r="KUY302" s="581"/>
      <c r="KUZ302" s="163"/>
      <c r="KVA302" s="163"/>
      <c r="KVB302" s="579"/>
      <c r="KVC302" s="581"/>
      <c r="KVD302" s="163"/>
      <c r="KVE302" s="163"/>
      <c r="KVF302" s="579"/>
      <c r="KVG302" s="581"/>
      <c r="KVH302" s="163"/>
      <c r="KVI302" s="163"/>
      <c r="KVJ302" s="579"/>
      <c r="KVK302" s="581"/>
      <c r="KVL302" s="163"/>
      <c r="KVM302" s="163"/>
      <c r="KVN302" s="579"/>
      <c r="KVO302" s="581"/>
      <c r="KVP302" s="163"/>
      <c r="KVQ302" s="163"/>
      <c r="KVR302" s="579"/>
      <c r="KVS302" s="581"/>
      <c r="KVT302" s="163"/>
      <c r="KVU302" s="163"/>
      <c r="KVV302" s="579"/>
      <c r="KVW302" s="581"/>
      <c r="KVX302" s="163"/>
      <c r="KVY302" s="163"/>
      <c r="KVZ302" s="579"/>
      <c r="KWA302" s="581"/>
      <c r="KWB302" s="163"/>
      <c r="KWC302" s="163"/>
      <c r="KWD302" s="579"/>
      <c r="KWE302" s="581"/>
      <c r="KWF302" s="163"/>
      <c r="KWG302" s="163"/>
      <c r="KWH302" s="579"/>
      <c r="KWI302" s="581"/>
      <c r="KWJ302" s="163"/>
      <c r="KWK302" s="163"/>
      <c r="KWL302" s="579"/>
      <c r="KWM302" s="581"/>
      <c r="KWN302" s="163"/>
      <c r="KWO302" s="163"/>
      <c r="KWP302" s="579"/>
      <c r="KWQ302" s="581"/>
      <c r="KWR302" s="163"/>
      <c r="KWS302" s="163"/>
      <c r="KWT302" s="579"/>
      <c r="KWU302" s="581"/>
      <c r="KWV302" s="163"/>
      <c r="KWW302" s="163"/>
      <c r="KWX302" s="579"/>
      <c r="KWY302" s="581"/>
      <c r="KWZ302" s="163"/>
      <c r="KXA302" s="163"/>
      <c r="KXB302" s="579"/>
      <c r="KXC302" s="581"/>
      <c r="KXD302" s="163"/>
      <c r="KXE302" s="163"/>
      <c r="KXF302" s="579"/>
      <c r="KXG302" s="581"/>
      <c r="KXH302" s="163"/>
      <c r="KXI302" s="163"/>
      <c r="KXJ302" s="579"/>
      <c r="KXK302" s="581"/>
      <c r="KXL302" s="163"/>
      <c r="KXM302" s="163"/>
      <c r="KXN302" s="579"/>
      <c r="KXO302" s="581"/>
      <c r="KXP302" s="163"/>
      <c r="KXQ302" s="163"/>
      <c r="KXR302" s="579"/>
      <c r="KXS302" s="581"/>
      <c r="KXT302" s="163"/>
      <c r="KXU302" s="163"/>
      <c r="KXV302" s="579"/>
      <c r="KXW302" s="581"/>
      <c r="KXX302" s="163"/>
      <c r="KXY302" s="163"/>
      <c r="KXZ302" s="579"/>
      <c r="KYA302" s="581"/>
      <c r="KYB302" s="163"/>
      <c r="KYC302" s="163"/>
      <c r="KYD302" s="579"/>
      <c r="KYE302" s="581"/>
      <c r="KYF302" s="163"/>
      <c r="KYG302" s="163"/>
      <c r="KYH302" s="579"/>
      <c r="KYI302" s="581"/>
      <c r="KYJ302" s="163"/>
      <c r="KYK302" s="163"/>
      <c r="KYL302" s="579"/>
      <c r="KYM302" s="581"/>
      <c r="KYN302" s="163"/>
      <c r="KYO302" s="163"/>
      <c r="KYP302" s="579"/>
      <c r="KYQ302" s="581"/>
      <c r="KYR302" s="163"/>
      <c r="KYS302" s="163"/>
      <c r="KYT302" s="579"/>
      <c r="KYU302" s="581"/>
      <c r="KYV302" s="163"/>
      <c r="KYW302" s="163"/>
      <c r="KYX302" s="579"/>
      <c r="KYY302" s="581"/>
      <c r="KYZ302" s="163"/>
      <c r="KZA302" s="163"/>
      <c r="KZB302" s="579"/>
      <c r="KZC302" s="581"/>
      <c r="KZD302" s="163"/>
      <c r="KZE302" s="163"/>
      <c r="KZF302" s="579"/>
      <c r="KZG302" s="581"/>
      <c r="KZH302" s="163"/>
      <c r="KZI302" s="163"/>
      <c r="KZJ302" s="579"/>
      <c r="KZK302" s="581"/>
      <c r="KZL302" s="163"/>
      <c r="KZM302" s="163"/>
      <c r="KZN302" s="579"/>
      <c r="KZO302" s="581"/>
      <c r="KZP302" s="163"/>
      <c r="KZQ302" s="163"/>
      <c r="KZR302" s="579"/>
      <c r="KZS302" s="581"/>
      <c r="KZT302" s="163"/>
      <c r="KZU302" s="163"/>
      <c r="KZV302" s="579"/>
      <c r="KZW302" s="581"/>
      <c r="KZX302" s="163"/>
      <c r="KZY302" s="163"/>
      <c r="KZZ302" s="579"/>
      <c r="LAA302" s="581"/>
      <c r="LAB302" s="163"/>
      <c r="LAC302" s="163"/>
      <c r="LAD302" s="579"/>
      <c r="LAE302" s="581"/>
      <c r="LAF302" s="163"/>
      <c r="LAG302" s="163"/>
      <c r="LAH302" s="579"/>
      <c r="LAI302" s="581"/>
      <c r="LAJ302" s="163"/>
      <c r="LAK302" s="163"/>
      <c r="LAL302" s="579"/>
      <c r="LAM302" s="581"/>
      <c r="LAN302" s="163"/>
      <c r="LAO302" s="163"/>
      <c r="LAP302" s="579"/>
      <c r="LAQ302" s="581"/>
      <c r="LAR302" s="163"/>
      <c r="LAS302" s="163"/>
      <c r="LAT302" s="579"/>
      <c r="LAU302" s="581"/>
      <c r="LAV302" s="163"/>
      <c r="LAW302" s="163"/>
      <c r="LAX302" s="579"/>
      <c r="LAY302" s="581"/>
      <c r="LAZ302" s="163"/>
      <c r="LBA302" s="163"/>
      <c r="LBB302" s="579"/>
      <c r="LBC302" s="581"/>
      <c r="LBD302" s="163"/>
      <c r="LBE302" s="163"/>
      <c r="LBF302" s="579"/>
      <c r="LBG302" s="581"/>
      <c r="LBH302" s="163"/>
      <c r="LBI302" s="163"/>
      <c r="LBJ302" s="579"/>
      <c r="LBK302" s="581"/>
      <c r="LBL302" s="163"/>
      <c r="LBM302" s="163"/>
      <c r="LBN302" s="579"/>
      <c r="LBO302" s="581"/>
      <c r="LBP302" s="163"/>
      <c r="LBQ302" s="163"/>
      <c r="LBR302" s="579"/>
      <c r="LBS302" s="581"/>
      <c r="LBT302" s="163"/>
      <c r="LBU302" s="163"/>
      <c r="LBV302" s="579"/>
      <c r="LBW302" s="581"/>
      <c r="LBX302" s="163"/>
      <c r="LBY302" s="163"/>
      <c r="LBZ302" s="579"/>
      <c r="LCA302" s="581"/>
      <c r="LCB302" s="163"/>
      <c r="LCC302" s="163"/>
      <c r="LCD302" s="579"/>
      <c r="LCE302" s="581"/>
      <c r="LCF302" s="163"/>
      <c r="LCG302" s="163"/>
      <c r="LCH302" s="579"/>
      <c r="LCI302" s="581"/>
      <c r="LCJ302" s="163"/>
      <c r="LCK302" s="163"/>
      <c r="LCL302" s="579"/>
      <c r="LCM302" s="581"/>
      <c r="LCN302" s="163"/>
      <c r="LCO302" s="163"/>
      <c r="LCP302" s="579"/>
      <c r="LCQ302" s="581"/>
      <c r="LCR302" s="163"/>
      <c r="LCS302" s="163"/>
      <c r="LCT302" s="579"/>
      <c r="LCU302" s="581"/>
      <c r="LCV302" s="163"/>
      <c r="LCW302" s="163"/>
      <c r="LCX302" s="579"/>
      <c r="LCY302" s="581"/>
      <c r="LCZ302" s="163"/>
      <c r="LDA302" s="163"/>
      <c r="LDB302" s="579"/>
      <c r="LDC302" s="581"/>
      <c r="LDD302" s="163"/>
      <c r="LDE302" s="163"/>
      <c r="LDF302" s="579"/>
      <c r="LDG302" s="581"/>
      <c r="LDH302" s="163"/>
      <c r="LDI302" s="163"/>
      <c r="LDJ302" s="579"/>
      <c r="LDK302" s="581"/>
      <c r="LDL302" s="163"/>
      <c r="LDM302" s="163"/>
      <c r="LDN302" s="579"/>
      <c r="LDO302" s="581"/>
      <c r="LDP302" s="163"/>
      <c r="LDQ302" s="163"/>
      <c r="LDR302" s="579"/>
      <c r="LDS302" s="581"/>
      <c r="LDT302" s="163"/>
      <c r="LDU302" s="163"/>
      <c r="LDV302" s="579"/>
      <c r="LDW302" s="581"/>
      <c r="LDX302" s="163"/>
      <c r="LDY302" s="163"/>
      <c r="LDZ302" s="579"/>
      <c r="LEA302" s="581"/>
      <c r="LEB302" s="163"/>
      <c r="LEC302" s="163"/>
      <c r="LED302" s="579"/>
      <c r="LEE302" s="581"/>
      <c r="LEF302" s="163"/>
      <c r="LEG302" s="163"/>
      <c r="LEH302" s="579"/>
      <c r="LEI302" s="581"/>
      <c r="LEJ302" s="163"/>
      <c r="LEK302" s="163"/>
      <c r="LEL302" s="579"/>
      <c r="LEM302" s="581"/>
      <c r="LEN302" s="163"/>
      <c r="LEO302" s="163"/>
      <c r="LEP302" s="579"/>
      <c r="LEQ302" s="581"/>
      <c r="LER302" s="163"/>
      <c r="LES302" s="163"/>
      <c r="LET302" s="579"/>
      <c r="LEU302" s="581"/>
      <c r="LEV302" s="163"/>
      <c r="LEW302" s="163"/>
      <c r="LEX302" s="579"/>
      <c r="LEY302" s="581"/>
      <c r="LEZ302" s="163"/>
      <c r="LFA302" s="163"/>
      <c r="LFB302" s="579"/>
      <c r="LFC302" s="581"/>
      <c r="LFD302" s="163"/>
      <c r="LFE302" s="163"/>
      <c r="LFF302" s="579"/>
      <c r="LFG302" s="581"/>
      <c r="LFH302" s="163"/>
      <c r="LFI302" s="163"/>
      <c r="LFJ302" s="579"/>
      <c r="LFK302" s="581"/>
      <c r="LFL302" s="163"/>
      <c r="LFM302" s="163"/>
      <c r="LFN302" s="579"/>
      <c r="LFO302" s="581"/>
      <c r="LFP302" s="163"/>
      <c r="LFQ302" s="163"/>
      <c r="LFR302" s="579"/>
      <c r="LFS302" s="581"/>
      <c r="LFT302" s="163"/>
      <c r="LFU302" s="163"/>
      <c r="LFV302" s="579"/>
      <c r="LFW302" s="581"/>
      <c r="LFX302" s="163"/>
      <c r="LFY302" s="163"/>
      <c r="LFZ302" s="579"/>
      <c r="LGA302" s="581"/>
      <c r="LGB302" s="163"/>
      <c r="LGC302" s="163"/>
      <c r="LGD302" s="579"/>
      <c r="LGE302" s="581"/>
      <c r="LGF302" s="163"/>
      <c r="LGG302" s="163"/>
      <c r="LGH302" s="579"/>
      <c r="LGI302" s="581"/>
      <c r="LGJ302" s="163"/>
      <c r="LGK302" s="163"/>
      <c r="LGL302" s="579"/>
      <c r="LGM302" s="581"/>
      <c r="LGN302" s="163"/>
      <c r="LGO302" s="163"/>
      <c r="LGP302" s="579"/>
      <c r="LGQ302" s="581"/>
      <c r="LGR302" s="163"/>
      <c r="LGS302" s="163"/>
      <c r="LGT302" s="579"/>
      <c r="LGU302" s="581"/>
      <c r="LGV302" s="163"/>
      <c r="LGW302" s="163"/>
      <c r="LGX302" s="579"/>
      <c r="LGY302" s="581"/>
      <c r="LGZ302" s="163"/>
      <c r="LHA302" s="163"/>
      <c r="LHB302" s="579"/>
      <c r="LHC302" s="581"/>
      <c r="LHD302" s="163"/>
      <c r="LHE302" s="163"/>
      <c r="LHF302" s="579"/>
      <c r="LHG302" s="581"/>
      <c r="LHH302" s="163"/>
      <c r="LHI302" s="163"/>
      <c r="LHJ302" s="579"/>
      <c r="LHK302" s="581"/>
      <c r="LHL302" s="163"/>
      <c r="LHM302" s="163"/>
      <c r="LHN302" s="579"/>
      <c r="LHO302" s="581"/>
      <c r="LHP302" s="163"/>
      <c r="LHQ302" s="163"/>
      <c r="LHR302" s="579"/>
      <c r="LHS302" s="581"/>
      <c r="LHT302" s="163"/>
      <c r="LHU302" s="163"/>
      <c r="LHV302" s="579"/>
      <c r="LHW302" s="581"/>
      <c r="LHX302" s="163"/>
      <c r="LHY302" s="163"/>
      <c r="LHZ302" s="579"/>
      <c r="LIA302" s="581"/>
      <c r="LIB302" s="163"/>
      <c r="LIC302" s="163"/>
      <c r="LID302" s="579"/>
      <c r="LIE302" s="581"/>
      <c r="LIF302" s="163"/>
      <c r="LIG302" s="163"/>
      <c r="LIH302" s="579"/>
      <c r="LII302" s="581"/>
      <c r="LIJ302" s="163"/>
      <c r="LIK302" s="163"/>
      <c r="LIL302" s="579"/>
      <c r="LIM302" s="581"/>
      <c r="LIN302" s="163"/>
      <c r="LIO302" s="163"/>
      <c r="LIP302" s="579"/>
      <c r="LIQ302" s="581"/>
      <c r="LIR302" s="163"/>
      <c r="LIS302" s="163"/>
      <c r="LIT302" s="579"/>
      <c r="LIU302" s="581"/>
      <c r="LIV302" s="163"/>
      <c r="LIW302" s="163"/>
      <c r="LIX302" s="579"/>
      <c r="LIY302" s="581"/>
      <c r="LIZ302" s="163"/>
      <c r="LJA302" s="163"/>
      <c r="LJB302" s="579"/>
      <c r="LJC302" s="581"/>
      <c r="LJD302" s="163"/>
      <c r="LJE302" s="163"/>
      <c r="LJF302" s="579"/>
      <c r="LJG302" s="581"/>
      <c r="LJH302" s="163"/>
      <c r="LJI302" s="163"/>
      <c r="LJJ302" s="579"/>
      <c r="LJK302" s="581"/>
      <c r="LJL302" s="163"/>
      <c r="LJM302" s="163"/>
      <c r="LJN302" s="579"/>
      <c r="LJO302" s="581"/>
      <c r="LJP302" s="163"/>
      <c r="LJQ302" s="163"/>
      <c r="LJR302" s="579"/>
      <c r="LJS302" s="581"/>
      <c r="LJT302" s="163"/>
      <c r="LJU302" s="163"/>
      <c r="LJV302" s="579"/>
      <c r="LJW302" s="581"/>
      <c r="LJX302" s="163"/>
      <c r="LJY302" s="163"/>
      <c r="LJZ302" s="579"/>
      <c r="LKA302" s="581"/>
      <c r="LKB302" s="163"/>
      <c r="LKC302" s="163"/>
      <c r="LKD302" s="579"/>
      <c r="LKE302" s="581"/>
      <c r="LKF302" s="163"/>
      <c r="LKG302" s="163"/>
      <c r="LKH302" s="579"/>
      <c r="LKI302" s="581"/>
      <c r="LKJ302" s="163"/>
      <c r="LKK302" s="163"/>
      <c r="LKL302" s="579"/>
      <c r="LKM302" s="581"/>
      <c r="LKN302" s="163"/>
      <c r="LKO302" s="163"/>
      <c r="LKP302" s="579"/>
      <c r="LKQ302" s="581"/>
      <c r="LKR302" s="163"/>
      <c r="LKS302" s="163"/>
      <c r="LKT302" s="579"/>
      <c r="LKU302" s="581"/>
      <c r="LKV302" s="163"/>
      <c r="LKW302" s="163"/>
      <c r="LKX302" s="579"/>
      <c r="LKY302" s="581"/>
      <c r="LKZ302" s="163"/>
      <c r="LLA302" s="163"/>
      <c r="LLB302" s="579"/>
      <c r="LLC302" s="581"/>
      <c r="LLD302" s="163"/>
      <c r="LLE302" s="163"/>
      <c r="LLF302" s="579"/>
      <c r="LLG302" s="581"/>
      <c r="LLH302" s="163"/>
      <c r="LLI302" s="163"/>
      <c r="LLJ302" s="579"/>
      <c r="LLK302" s="581"/>
      <c r="LLL302" s="163"/>
      <c r="LLM302" s="163"/>
      <c r="LLN302" s="579"/>
      <c r="LLO302" s="581"/>
      <c r="LLP302" s="163"/>
      <c r="LLQ302" s="163"/>
      <c r="LLR302" s="579"/>
      <c r="LLS302" s="581"/>
      <c r="LLT302" s="163"/>
      <c r="LLU302" s="163"/>
      <c r="LLV302" s="579"/>
      <c r="LLW302" s="581"/>
      <c r="LLX302" s="163"/>
      <c r="LLY302" s="163"/>
      <c r="LLZ302" s="579"/>
      <c r="LMA302" s="581"/>
      <c r="LMB302" s="163"/>
      <c r="LMC302" s="163"/>
      <c r="LMD302" s="579"/>
      <c r="LME302" s="581"/>
      <c r="LMF302" s="163"/>
      <c r="LMG302" s="163"/>
      <c r="LMH302" s="579"/>
      <c r="LMI302" s="581"/>
      <c r="LMJ302" s="163"/>
      <c r="LMK302" s="163"/>
      <c r="LML302" s="579"/>
      <c r="LMM302" s="581"/>
      <c r="LMN302" s="163"/>
      <c r="LMO302" s="163"/>
      <c r="LMP302" s="579"/>
      <c r="LMQ302" s="581"/>
      <c r="LMR302" s="163"/>
      <c r="LMS302" s="163"/>
      <c r="LMT302" s="579"/>
      <c r="LMU302" s="581"/>
      <c r="LMV302" s="163"/>
      <c r="LMW302" s="163"/>
      <c r="LMX302" s="579"/>
      <c r="LMY302" s="581"/>
      <c r="LMZ302" s="163"/>
      <c r="LNA302" s="163"/>
      <c r="LNB302" s="579"/>
      <c r="LNC302" s="581"/>
      <c r="LND302" s="163"/>
      <c r="LNE302" s="163"/>
      <c r="LNF302" s="579"/>
      <c r="LNG302" s="581"/>
      <c r="LNH302" s="163"/>
      <c r="LNI302" s="163"/>
      <c r="LNJ302" s="579"/>
      <c r="LNK302" s="581"/>
      <c r="LNL302" s="163"/>
      <c r="LNM302" s="163"/>
      <c r="LNN302" s="579"/>
      <c r="LNO302" s="581"/>
      <c r="LNP302" s="163"/>
      <c r="LNQ302" s="163"/>
      <c r="LNR302" s="579"/>
      <c r="LNS302" s="581"/>
      <c r="LNT302" s="163"/>
      <c r="LNU302" s="163"/>
      <c r="LNV302" s="579"/>
      <c r="LNW302" s="581"/>
      <c r="LNX302" s="163"/>
      <c r="LNY302" s="163"/>
      <c r="LNZ302" s="579"/>
      <c r="LOA302" s="581"/>
      <c r="LOB302" s="163"/>
      <c r="LOC302" s="163"/>
      <c r="LOD302" s="579"/>
      <c r="LOE302" s="581"/>
      <c r="LOF302" s="163"/>
      <c r="LOG302" s="163"/>
      <c r="LOH302" s="579"/>
      <c r="LOI302" s="581"/>
      <c r="LOJ302" s="163"/>
      <c r="LOK302" s="163"/>
      <c r="LOL302" s="579"/>
      <c r="LOM302" s="581"/>
      <c r="LON302" s="163"/>
      <c r="LOO302" s="163"/>
      <c r="LOP302" s="579"/>
      <c r="LOQ302" s="581"/>
      <c r="LOR302" s="163"/>
      <c r="LOS302" s="163"/>
      <c r="LOT302" s="579"/>
      <c r="LOU302" s="581"/>
      <c r="LOV302" s="163"/>
      <c r="LOW302" s="163"/>
      <c r="LOX302" s="579"/>
      <c r="LOY302" s="581"/>
      <c r="LOZ302" s="163"/>
      <c r="LPA302" s="163"/>
      <c r="LPB302" s="579"/>
      <c r="LPC302" s="581"/>
      <c r="LPD302" s="163"/>
      <c r="LPE302" s="163"/>
      <c r="LPF302" s="579"/>
      <c r="LPG302" s="581"/>
      <c r="LPH302" s="163"/>
      <c r="LPI302" s="163"/>
      <c r="LPJ302" s="579"/>
      <c r="LPK302" s="581"/>
      <c r="LPL302" s="163"/>
      <c r="LPM302" s="163"/>
      <c r="LPN302" s="579"/>
      <c r="LPO302" s="581"/>
      <c r="LPP302" s="163"/>
      <c r="LPQ302" s="163"/>
      <c r="LPR302" s="579"/>
      <c r="LPS302" s="581"/>
      <c r="LPT302" s="163"/>
      <c r="LPU302" s="163"/>
      <c r="LPV302" s="579"/>
      <c r="LPW302" s="581"/>
      <c r="LPX302" s="163"/>
      <c r="LPY302" s="163"/>
      <c r="LPZ302" s="579"/>
      <c r="LQA302" s="581"/>
      <c r="LQB302" s="163"/>
      <c r="LQC302" s="163"/>
      <c r="LQD302" s="579"/>
      <c r="LQE302" s="581"/>
      <c r="LQF302" s="163"/>
      <c r="LQG302" s="163"/>
      <c r="LQH302" s="579"/>
      <c r="LQI302" s="581"/>
      <c r="LQJ302" s="163"/>
      <c r="LQK302" s="163"/>
      <c r="LQL302" s="579"/>
      <c r="LQM302" s="581"/>
      <c r="LQN302" s="163"/>
      <c r="LQO302" s="163"/>
      <c r="LQP302" s="579"/>
      <c r="LQQ302" s="581"/>
      <c r="LQR302" s="163"/>
      <c r="LQS302" s="163"/>
      <c r="LQT302" s="579"/>
      <c r="LQU302" s="581"/>
      <c r="LQV302" s="163"/>
      <c r="LQW302" s="163"/>
      <c r="LQX302" s="579"/>
      <c r="LQY302" s="581"/>
      <c r="LQZ302" s="163"/>
      <c r="LRA302" s="163"/>
      <c r="LRB302" s="579"/>
      <c r="LRC302" s="581"/>
      <c r="LRD302" s="163"/>
      <c r="LRE302" s="163"/>
      <c r="LRF302" s="579"/>
      <c r="LRG302" s="581"/>
      <c r="LRH302" s="163"/>
      <c r="LRI302" s="163"/>
      <c r="LRJ302" s="579"/>
      <c r="LRK302" s="581"/>
      <c r="LRL302" s="163"/>
      <c r="LRM302" s="163"/>
      <c r="LRN302" s="579"/>
      <c r="LRO302" s="581"/>
      <c r="LRP302" s="163"/>
      <c r="LRQ302" s="163"/>
      <c r="LRR302" s="579"/>
      <c r="LRS302" s="581"/>
      <c r="LRT302" s="163"/>
      <c r="LRU302" s="163"/>
      <c r="LRV302" s="579"/>
      <c r="LRW302" s="581"/>
      <c r="LRX302" s="163"/>
      <c r="LRY302" s="163"/>
      <c r="LRZ302" s="579"/>
      <c r="LSA302" s="581"/>
      <c r="LSB302" s="163"/>
      <c r="LSC302" s="163"/>
      <c r="LSD302" s="579"/>
      <c r="LSE302" s="581"/>
      <c r="LSF302" s="163"/>
      <c r="LSG302" s="163"/>
      <c r="LSH302" s="579"/>
      <c r="LSI302" s="581"/>
      <c r="LSJ302" s="163"/>
      <c r="LSK302" s="163"/>
      <c r="LSL302" s="579"/>
      <c r="LSM302" s="581"/>
      <c r="LSN302" s="163"/>
      <c r="LSO302" s="163"/>
      <c r="LSP302" s="579"/>
      <c r="LSQ302" s="581"/>
      <c r="LSR302" s="163"/>
      <c r="LSS302" s="163"/>
      <c r="LST302" s="579"/>
      <c r="LSU302" s="581"/>
      <c r="LSV302" s="163"/>
      <c r="LSW302" s="163"/>
      <c r="LSX302" s="579"/>
      <c r="LSY302" s="581"/>
      <c r="LSZ302" s="163"/>
      <c r="LTA302" s="163"/>
      <c r="LTB302" s="579"/>
      <c r="LTC302" s="581"/>
      <c r="LTD302" s="163"/>
      <c r="LTE302" s="163"/>
      <c r="LTF302" s="579"/>
      <c r="LTG302" s="581"/>
      <c r="LTH302" s="163"/>
      <c r="LTI302" s="163"/>
      <c r="LTJ302" s="579"/>
      <c r="LTK302" s="581"/>
      <c r="LTL302" s="163"/>
      <c r="LTM302" s="163"/>
      <c r="LTN302" s="579"/>
      <c r="LTO302" s="581"/>
      <c r="LTP302" s="163"/>
      <c r="LTQ302" s="163"/>
      <c r="LTR302" s="579"/>
      <c r="LTS302" s="581"/>
      <c r="LTT302" s="163"/>
      <c r="LTU302" s="163"/>
      <c r="LTV302" s="579"/>
      <c r="LTW302" s="581"/>
      <c r="LTX302" s="163"/>
      <c r="LTY302" s="163"/>
      <c r="LTZ302" s="579"/>
      <c r="LUA302" s="581"/>
      <c r="LUB302" s="163"/>
      <c r="LUC302" s="163"/>
      <c r="LUD302" s="579"/>
      <c r="LUE302" s="581"/>
      <c r="LUF302" s="163"/>
      <c r="LUG302" s="163"/>
      <c r="LUH302" s="579"/>
      <c r="LUI302" s="581"/>
      <c r="LUJ302" s="163"/>
      <c r="LUK302" s="163"/>
      <c r="LUL302" s="579"/>
      <c r="LUM302" s="581"/>
      <c r="LUN302" s="163"/>
      <c r="LUO302" s="163"/>
      <c r="LUP302" s="579"/>
      <c r="LUQ302" s="581"/>
      <c r="LUR302" s="163"/>
      <c r="LUS302" s="163"/>
      <c r="LUT302" s="579"/>
      <c r="LUU302" s="581"/>
      <c r="LUV302" s="163"/>
      <c r="LUW302" s="163"/>
      <c r="LUX302" s="579"/>
      <c r="LUY302" s="581"/>
      <c r="LUZ302" s="163"/>
      <c r="LVA302" s="163"/>
      <c r="LVB302" s="579"/>
      <c r="LVC302" s="581"/>
      <c r="LVD302" s="163"/>
      <c r="LVE302" s="163"/>
      <c r="LVF302" s="579"/>
      <c r="LVG302" s="581"/>
      <c r="LVH302" s="163"/>
      <c r="LVI302" s="163"/>
      <c r="LVJ302" s="579"/>
      <c r="LVK302" s="581"/>
      <c r="LVL302" s="163"/>
      <c r="LVM302" s="163"/>
      <c r="LVN302" s="579"/>
      <c r="LVO302" s="581"/>
      <c r="LVP302" s="163"/>
      <c r="LVQ302" s="163"/>
      <c r="LVR302" s="579"/>
      <c r="LVS302" s="581"/>
      <c r="LVT302" s="163"/>
      <c r="LVU302" s="163"/>
      <c r="LVV302" s="579"/>
      <c r="LVW302" s="581"/>
      <c r="LVX302" s="163"/>
      <c r="LVY302" s="163"/>
      <c r="LVZ302" s="579"/>
      <c r="LWA302" s="581"/>
      <c r="LWB302" s="163"/>
      <c r="LWC302" s="163"/>
      <c r="LWD302" s="579"/>
      <c r="LWE302" s="581"/>
      <c r="LWF302" s="163"/>
      <c r="LWG302" s="163"/>
      <c r="LWH302" s="579"/>
      <c r="LWI302" s="581"/>
      <c r="LWJ302" s="163"/>
      <c r="LWK302" s="163"/>
      <c r="LWL302" s="579"/>
      <c r="LWM302" s="581"/>
      <c r="LWN302" s="163"/>
      <c r="LWO302" s="163"/>
      <c r="LWP302" s="579"/>
      <c r="LWQ302" s="581"/>
      <c r="LWR302" s="163"/>
      <c r="LWS302" s="163"/>
      <c r="LWT302" s="579"/>
      <c r="LWU302" s="581"/>
      <c r="LWV302" s="163"/>
      <c r="LWW302" s="163"/>
      <c r="LWX302" s="579"/>
      <c r="LWY302" s="581"/>
      <c r="LWZ302" s="163"/>
      <c r="LXA302" s="163"/>
      <c r="LXB302" s="579"/>
      <c r="LXC302" s="581"/>
      <c r="LXD302" s="163"/>
      <c r="LXE302" s="163"/>
      <c r="LXF302" s="579"/>
      <c r="LXG302" s="581"/>
      <c r="LXH302" s="163"/>
      <c r="LXI302" s="163"/>
      <c r="LXJ302" s="579"/>
      <c r="LXK302" s="581"/>
      <c r="LXL302" s="163"/>
      <c r="LXM302" s="163"/>
      <c r="LXN302" s="579"/>
      <c r="LXO302" s="581"/>
      <c r="LXP302" s="163"/>
      <c r="LXQ302" s="163"/>
      <c r="LXR302" s="579"/>
      <c r="LXS302" s="581"/>
      <c r="LXT302" s="163"/>
      <c r="LXU302" s="163"/>
      <c r="LXV302" s="579"/>
      <c r="LXW302" s="581"/>
      <c r="LXX302" s="163"/>
      <c r="LXY302" s="163"/>
      <c r="LXZ302" s="579"/>
      <c r="LYA302" s="581"/>
      <c r="LYB302" s="163"/>
      <c r="LYC302" s="163"/>
      <c r="LYD302" s="579"/>
      <c r="LYE302" s="581"/>
      <c r="LYF302" s="163"/>
      <c r="LYG302" s="163"/>
      <c r="LYH302" s="579"/>
      <c r="LYI302" s="581"/>
      <c r="LYJ302" s="163"/>
      <c r="LYK302" s="163"/>
      <c r="LYL302" s="579"/>
      <c r="LYM302" s="581"/>
      <c r="LYN302" s="163"/>
      <c r="LYO302" s="163"/>
      <c r="LYP302" s="579"/>
      <c r="LYQ302" s="581"/>
      <c r="LYR302" s="163"/>
      <c r="LYS302" s="163"/>
      <c r="LYT302" s="579"/>
      <c r="LYU302" s="581"/>
      <c r="LYV302" s="163"/>
      <c r="LYW302" s="163"/>
      <c r="LYX302" s="579"/>
      <c r="LYY302" s="581"/>
      <c r="LYZ302" s="163"/>
      <c r="LZA302" s="163"/>
      <c r="LZB302" s="579"/>
      <c r="LZC302" s="581"/>
      <c r="LZD302" s="163"/>
      <c r="LZE302" s="163"/>
      <c r="LZF302" s="579"/>
      <c r="LZG302" s="581"/>
      <c r="LZH302" s="163"/>
      <c r="LZI302" s="163"/>
      <c r="LZJ302" s="579"/>
      <c r="LZK302" s="581"/>
      <c r="LZL302" s="163"/>
      <c r="LZM302" s="163"/>
      <c r="LZN302" s="579"/>
      <c r="LZO302" s="581"/>
      <c r="LZP302" s="163"/>
      <c r="LZQ302" s="163"/>
      <c r="LZR302" s="579"/>
      <c r="LZS302" s="581"/>
      <c r="LZT302" s="163"/>
      <c r="LZU302" s="163"/>
      <c r="LZV302" s="579"/>
      <c r="LZW302" s="581"/>
      <c r="LZX302" s="163"/>
      <c r="LZY302" s="163"/>
      <c r="LZZ302" s="579"/>
      <c r="MAA302" s="581"/>
      <c r="MAB302" s="163"/>
      <c r="MAC302" s="163"/>
      <c r="MAD302" s="579"/>
      <c r="MAE302" s="581"/>
      <c r="MAF302" s="163"/>
      <c r="MAG302" s="163"/>
      <c r="MAH302" s="579"/>
      <c r="MAI302" s="581"/>
      <c r="MAJ302" s="163"/>
      <c r="MAK302" s="163"/>
      <c r="MAL302" s="579"/>
      <c r="MAM302" s="581"/>
      <c r="MAN302" s="163"/>
      <c r="MAO302" s="163"/>
      <c r="MAP302" s="579"/>
      <c r="MAQ302" s="581"/>
      <c r="MAR302" s="163"/>
      <c r="MAS302" s="163"/>
      <c r="MAT302" s="579"/>
      <c r="MAU302" s="581"/>
      <c r="MAV302" s="163"/>
      <c r="MAW302" s="163"/>
      <c r="MAX302" s="579"/>
      <c r="MAY302" s="581"/>
      <c r="MAZ302" s="163"/>
      <c r="MBA302" s="163"/>
      <c r="MBB302" s="579"/>
      <c r="MBC302" s="581"/>
      <c r="MBD302" s="163"/>
      <c r="MBE302" s="163"/>
      <c r="MBF302" s="579"/>
      <c r="MBG302" s="581"/>
      <c r="MBH302" s="163"/>
      <c r="MBI302" s="163"/>
      <c r="MBJ302" s="579"/>
      <c r="MBK302" s="581"/>
      <c r="MBL302" s="163"/>
      <c r="MBM302" s="163"/>
      <c r="MBN302" s="579"/>
      <c r="MBO302" s="581"/>
      <c r="MBP302" s="163"/>
      <c r="MBQ302" s="163"/>
      <c r="MBR302" s="579"/>
      <c r="MBS302" s="581"/>
      <c r="MBT302" s="163"/>
      <c r="MBU302" s="163"/>
      <c r="MBV302" s="579"/>
      <c r="MBW302" s="581"/>
      <c r="MBX302" s="163"/>
      <c r="MBY302" s="163"/>
      <c r="MBZ302" s="579"/>
      <c r="MCA302" s="581"/>
      <c r="MCB302" s="163"/>
      <c r="MCC302" s="163"/>
      <c r="MCD302" s="579"/>
      <c r="MCE302" s="581"/>
      <c r="MCF302" s="163"/>
      <c r="MCG302" s="163"/>
      <c r="MCH302" s="579"/>
      <c r="MCI302" s="581"/>
      <c r="MCJ302" s="163"/>
      <c r="MCK302" s="163"/>
      <c r="MCL302" s="579"/>
      <c r="MCM302" s="581"/>
      <c r="MCN302" s="163"/>
      <c r="MCO302" s="163"/>
      <c r="MCP302" s="579"/>
      <c r="MCQ302" s="581"/>
      <c r="MCR302" s="163"/>
      <c r="MCS302" s="163"/>
      <c r="MCT302" s="579"/>
      <c r="MCU302" s="581"/>
      <c r="MCV302" s="163"/>
      <c r="MCW302" s="163"/>
      <c r="MCX302" s="579"/>
      <c r="MCY302" s="581"/>
      <c r="MCZ302" s="163"/>
      <c r="MDA302" s="163"/>
      <c r="MDB302" s="579"/>
      <c r="MDC302" s="581"/>
      <c r="MDD302" s="163"/>
      <c r="MDE302" s="163"/>
      <c r="MDF302" s="579"/>
      <c r="MDG302" s="581"/>
      <c r="MDH302" s="163"/>
      <c r="MDI302" s="163"/>
      <c r="MDJ302" s="579"/>
      <c r="MDK302" s="581"/>
      <c r="MDL302" s="163"/>
      <c r="MDM302" s="163"/>
      <c r="MDN302" s="579"/>
      <c r="MDO302" s="581"/>
      <c r="MDP302" s="163"/>
      <c r="MDQ302" s="163"/>
      <c r="MDR302" s="579"/>
      <c r="MDS302" s="581"/>
      <c r="MDT302" s="163"/>
      <c r="MDU302" s="163"/>
      <c r="MDV302" s="579"/>
      <c r="MDW302" s="581"/>
      <c r="MDX302" s="163"/>
      <c r="MDY302" s="163"/>
      <c r="MDZ302" s="579"/>
      <c r="MEA302" s="581"/>
      <c r="MEB302" s="163"/>
      <c r="MEC302" s="163"/>
      <c r="MED302" s="579"/>
      <c r="MEE302" s="581"/>
      <c r="MEF302" s="163"/>
      <c r="MEG302" s="163"/>
      <c r="MEH302" s="579"/>
      <c r="MEI302" s="581"/>
      <c r="MEJ302" s="163"/>
      <c r="MEK302" s="163"/>
      <c r="MEL302" s="579"/>
      <c r="MEM302" s="581"/>
      <c r="MEN302" s="163"/>
      <c r="MEO302" s="163"/>
      <c r="MEP302" s="579"/>
      <c r="MEQ302" s="581"/>
      <c r="MER302" s="163"/>
      <c r="MES302" s="163"/>
      <c r="MET302" s="579"/>
      <c r="MEU302" s="581"/>
      <c r="MEV302" s="163"/>
      <c r="MEW302" s="163"/>
      <c r="MEX302" s="579"/>
      <c r="MEY302" s="581"/>
      <c r="MEZ302" s="163"/>
      <c r="MFA302" s="163"/>
      <c r="MFB302" s="579"/>
      <c r="MFC302" s="581"/>
      <c r="MFD302" s="163"/>
      <c r="MFE302" s="163"/>
      <c r="MFF302" s="579"/>
      <c r="MFG302" s="581"/>
      <c r="MFH302" s="163"/>
      <c r="MFI302" s="163"/>
      <c r="MFJ302" s="579"/>
      <c r="MFK302" s="581"/>
      <c r="MFL302" s="163"/>
      <c r="MFM302" s="163"/>
      <c r="MFN302" s="579"/>
      <c r="MFO302" s="581"/>
      <c r="MFP302" s="163"/>
      <c r="MFQ302" s="163"/>
      <c r="MFR302" s="579"/>
      <c r="MFS302" s="581"/>
      <c r="MFT302" s="163"/>
      <c r="MFU302" s="163"/>
      <c r="MFV302" s="579"/>
      <c r="MFW302" s="581"/>
      <c r="MFX302" s="163"/>
      <c r="MFY302" s="163"/>
      <c r="MFZ302" s="579"/>
      <c r="MGA302" s="581"/>
      <c r="MGB302" s="163"/>
      <c r="MGC302" s="163"/>
      <c r="MGD302" s="579"/>
      <c r="MGE302" s="581"/>
      <c r="MGF302" s="163"/>
      <c r="MGG302" s="163"/>
      <c r="MGH302" s="579"/>
      <c r="MGI302" s="581"/>
      <c r="MGJ302" s="163"/>
      <c r="MGK302" s="163"/>
      <c r="MGL302" s="579"/>
      <c r="MGM302" s="581"/>
      <c r="MGN302" s="163"/>
      <c r="MGO302" s="163"/>
      <c r="MGP302" s="579"/>
      <c r="MGQ302" s="581"/>
      <c r="MGR302" s="163"/>
      <c r="MGS302" s="163"/>
      <c r="MGT302" s="579"/>
      <c r="MGU302" s="581"/>
      <c r="MGV302" s="163"/>
      <c r="MGW302" s="163"/>
      <c r="MGX302" s="579"/>
      <c r="MGY302" s="581"/>
      <c r="MGZ302" s="163"/>
      <c r="MHA302" s="163"/>
      <c r="MHB302" s="579"/>
      <c r="MHC302" s="581"/>
      <c r="MHD302" s="163"/>
      <c r="MHE302" s="163"/>
      <c r="MHF302" s="579"/>
      <c r="MHG302" s="581"/>
      <c r="MHH302" s="163"/>
      <c r="MHI302" s="163"/>
      <c r="MHJ302" s="579"/>
      <c r="MHK302" s="581"/>
      <c r="MHL302" s="163"/>
      <c r="MHM302" s="163"/>
      <c r="MHN302" s="579"/>
      <c r="MHO302" s="581"/>
      <c r="MHP302" s="163"/>
      <c r="MHQ302" s="163"/>
      <c r="MHR302" s="579"/>
      <c r="MHS302" s="581"/>
      <c r="MHT302" s="163"/>
      <c r="MHU302" s="163"/>
      <c r="MHV302" s="579"/>
      <c r="MHW302" s="581"/>
      <c r="MHX302" s="163"/>
      <c r="MHY302" s="163"/>
      <c r="MHZ302" s="579"/>
      <c r="MIA302" s="581"/>
      <c r="MIB302" s="163"/>
      <c r="MIC302" s="163"/>
      <c r="MID302" s="579"/>
      <c r="MIE302" s="581"/>
      <c r="MIF302" s="163"/>
      <c r="MIG302" s="163"/>
      <c r="MIH302" s="579"/>
      <c r="MII302" s="581"/>
      <c r="MIJ302" s="163"/>
      <c r="MIK302" s="163"/>
      <c r="MIL302" s="579"/>
      <c r="MIM302" s="581"/>
      <c r="MIN302" s="163"/>
      <c r="MIO302" s="163"/>
      <c r="MIP302" s="579"/>
      <c r="MIQ302" s="581"/>
      <c r="MIR302" s="163"/>
      <c r="MIS302" s="163"/>
      <c r="MIT302" s="579"/>
      <c r="MIU302" s="581"/>
      <c r="MIV302" s="163"/>
      <c r="MIW302" s="163"/>
      <c r="MIX302" s="579"/>
      <c r="MIY302" s="581"/>
      <c r="MIZ302" s="163"/>
      <c r="MJA302" s="163"/>
      <c r="MJB302" s="579"/>
      <c r="MJC302" s="581"/>
      <c r="MJD302" s="163"/>
      <c r="MJE302" s="163"/>
      <c r="MJF302" s="579"/>
      <c r="MJG302" s="581"/>
      <c r="MJH302" s="163"/>
      <c r="MJI302" s="163"/>
      <c r="MJJ302" s="579"/>
      <c r="MJK302" s="581"/>
      <c r="MJL302" s="163"/>
      <c r="MJM302" s="163"/>
      <c r="MJN302" s="579"/>
      <c r="MJO302" s="581"/>
      <c r="MJP302" s="163"/>
      <c r="MJQ302" s="163"/>
      <c r="MJR302" s="579"/>
      <c r="MJS302" s="581"/>
      <c r="MJT302" s="163"/>
      <c r="MJU302" s="163"/>
      <c r="MJV302" s="579"/>
      <c r="MJW302" s="581"/>
      <c r="MJX302" s="163"/>
      <c r="MJY302" s="163"/>
      <c r="MJZ302" s="579"/>
      <c r="MKA302" s="581"/>
      <c r="MKB302" s="163"/>
      <c r="MKC302" s="163"/>
      <c r="MKD302" s="579"/>
      <c r="MKE302" s="581"/>
      <c r="MKF302" s="163"/>
      <c r="MKG302" s="163"/>
      <c r="MKH302" s="579"/>
      <c r="MKI302" s="581"/>
      <c r="MKJ302" s="163"/>
      <c r="MKK302" s="163"/>
      <c r="MKL302" s="579"/>
      <c r="MKM302" s="581"/>
      <c r="MKN302" s="163"/>
      <c r="MKO302" s="163"/>
      <c r="MKP302" s="579"/>
      <c r="MKQ302" s="581"/>
      <c r="MKR302" s="163"/>
      <c r="MKS302" s="163"/>
      <c r="MKT302" s="579"/>
      <c r="MKU302" s="581"/>
      <c r="MKV302" s="163"/>
      <c r="MKW302" s="163"/>
      <c r="MKX302" s="579"/>
      <c r="MKY302" s="581"/>
      <c r="MKZ302" s="163"/>
      <c r="MLA302" s="163"/>
      <c r="MLB302" s="579"/>
      <c r="MLC302" s="581"/>
      <c r="MLD302" s="163"/>
      <c r="MLE302" s="163"/>
      <c r="MLF302" s="579"/>
      <c r="MLG302" s="581"/>
      <c r="MLH302" s="163"/>
      <c r="MLI302" s="163"/>
      <c r="MLJ302" s="579"/>
      <c r="MLK302" s="581"/>
      <c r="MLL302" s="163"/>
      <c r="MLM302" s="163"/>
      <c r="MLN302" s="579"/>
      <c r="MLO302" s="581"/>
      <c r="MLP302" s="163"/>
      <c r="MLQ302" s="163"/>
      <c r="MLR302" s="579"/>
      <c r="MLS302" s="581"/>
      <c r="MLT302" s="163"/>
      <c r="MLU302" s="163"/>
      <c r="MLV302" s="579"/>
      <c r="MLW302" s="581"/>
      <c r="MLX302" s="163"/>
      <c r="MLY302" s="163"/>
      <c r="MLZ302" s="579"/>
      <c r="MMA302" s="581"/>
      <c r="MMB302" s="163"/>
      <c r="MMC302" s="163"/>
      <c r="MMD302" s="579"/>
      <c r="MME302" s="581"/>
      <c r="MMF302" s="163"/>
      <c r="MMG302" s="163"/>
      <c r="MMH302" s="579"/>
      <c r="MMI302" s="581"/>
      <c r="MMJ302" s="163"/>
      <c r="MMK302" s="163"/>
      <c r="MML302" s="579"/>
      <c r="MMM302" s="581"/>
      <c r="MMN302" s="163"/>
      <c r="MMO302" s="163"/>
      <c r="MMP302" s="579"/>
      <c r="MMQ302" s="581"/>
      <c r="MMR302" s="163"/>
      <c r="MMS302" s="163"/>
      <c r="MMT302" s="579"/>
      <c r="MMU302" s="581"/>
      <c r="MMV302" s="163"/>
      <c r="MMW302" s="163"/>
      <c r="MMX302" s="579"/>
      <c r="MMY302" s="581"/>
      <c r="MMZ302" s="163"/>
      <c r="MNA302" s="163"/>
      <c r="MNB302" s="579"/>
      <c r="MNC302" s="581"/>
      <c r="MND302" s="163"/>
      <c r="MNE302" s="163"/>
      <c r="MNF302" s="579"/>
      <c r="MNG302" s="581"/>
      <c r="MNH302" s="163"/>
      <c r="MNI302" s="163"/>
      <c r="MNJ302" s="579"/>
      <c r="MNK302" s="581"/>
      <c r="MNL302" s="163"/>
      <c r="MNM302" s="163"/>
      <c r="MNN302" s="579"/>
      <c r="MNO302" s="581"/>
      <c r="MNP302" s="163"/>
      <c r="MNQ302" s="163"/>
      <c r="MNR302" s="579"/>
      <c r="MNS302" s="581"/>
      <c r="MNT302" s="163"/>
      <c r="MNU302" s="163"/>
      <c r="MNV302" s="579"/>
      <c r="MNW302" s="581"/>
      <c r="MNX302" s="163"/>
      <c r="MNY302" s="163"/>
      <c r="MNZ302" s="579"/>
      <c r="MOA302" s="581"/>
      <c r="MOB302" s="163"/>
      <c r="MOC302" s="163"/>
      <c r="MOD302" s="579"/>
      <c r="MOE302" s="581"/>
      <c r="MOF302" s="163"/>
      <c r="MOG302" s="163"/>
      <c r="MOH302" s="579"/>
      <c r="MOI302" s="581"/>
      <c r="MOJ302" s="163"/>
      <c r="MOK302" s="163"/>
      <c r="MOL302" s="579"/>
      <c r="MOM302" s="581"/>
      <c r="MON302" s="163"/>
      <c r="MOO302" s="163"/>
      <c r="MOP302" s="579"/>
      <c r="MOQ302" s="581"/>
      <c r="MOR302" s="163"/>
      <c r="MOS302" s="163"/>
      <c r="MOT302" s="579"/>
      <c r="MOU302" s="581"/>
      <c r="MOV302" s="163"/>
      <c r="MOW302" s="163"/>
      <c r="MOX302" s="579"/>
      <c r="MOY302" s="581"/>
      <c r="MOZ302" s="163"/>
      <c r="MPA302" s="163"/>
      <c r="MPB302" s="579"/>
      <c r="MPC302" s="581"/>
      <c r="MPD302" s="163"/>
      <c r="MPE302" s="163"/>
      <c r="MPF302" s="579"/>
      <c r="MPG302" s="581"/>
      <c r="MPH302" s="163"/>
      <c r="MPI302" s="163"/>
      <c r="MPJ302" s="579"/>
      <c r="MPK302" s="581"/>
      <c r="MPL302" s="163"/>
      <c r="MPM302" s="163"/>
      <c r="MPN302" s="579"/>
      <c r="MPO302" s="581"/>
      <c r="MPP302" s="163"/>
      <c r="MPQ302" s="163"/>
      <c r="MPR302" s="579"/>
      <c r="MPS302" s="581"/>
      <c r="MPT302" s="163"/>
      <c r="MPU302" s="163"/>
      <c r="MPV302" s="579"/>
      <c r="MPW302" s="581"/>
      <c r="MPX302" s="163"/>
      <c r="MPY302" s="163"/>
      <c r="MPZ302" s="579"/>
      <c r="MQA302" s="581"/>
      <c r="MQB302" s="163"/>
      <c r="MQC302" s="163"/>
      <c r="MQD302" s="579"/>
      <c r="MQE302" s="581"/>
      <c r="MQF302" s="163"/>
      <c r="MQG302" s="163"/>
      <c r="MQH302" s="579"/>
      <c r="MQI302" s="581"/>
      <c r="MQJ302" s="163"/>
      <c r="MQK302" s="163"/>
      <c r="MQL302" s="579"/>
      <c r="MQM302" s="581"/>
      <c r="MQN302" s="163"/>
      <c r="MQO302" s="163"/>
      <c r="MQP302" s="579"/>
      <c r="MQQ302" s="581"/>
      <c r="MQR302" s="163"/>
      <c r="MQS302" s="163"/>
      <c r="MQT302" s="579"/>
      <c r="MQU302" s="581"/>
      <c r="MQV302" s="163"/>
      <c r="MQW302" s="163"/>
      <c r="MQX302" s="579"/>
      <c r="MQY302" s="581"/>
      <c r="MQZ302" s="163"/>
      <c r="MRA302" s="163"/>
      <c r="MRB302" s="579"/>
      <c r="MRC302" s="581"/>
      <c r="MRD302" s="163"/>
      <c r="MRE302" s="163"/>
      <c r="MRF302" s="579"/>
      <c r="MRG302" s="581"/>
      <c r="MRH302" s="163"/>
      <c r="MRI302" s="163"/>
      <c r="MRJ302" s="579"/>
      <c r="MRK302" s="581"/>
      <c r="MRL302" s="163"/>
      <c r="MRM302" s="163"/>
      <c r="MRN302" s="579"/>
      <c r="MRO302" s="581"/>
      <c r="MRP302" s="163"/>
      <c r="MRQ302" s="163"/>
      <c r="MRR302" s="579"/>
      <c r="MRS302" s="581"/>
      <c r="MRT302" s="163"/>
      <c r="MRU302" s="163"/>
      <c r="MRV302" s="579"/>
      <c r="MRW302" s="581"/>
      <c r="MRX302" s="163"/>
      <c r="MRY302" s="163"/>
      <c r="MRZ302" s="579"/>
      <c r="MSA302" s="581"/>
      <c r="MSB302" s="163"/>
      <c r="MSC302" s="163"/>
      <c r="MSD302" s="579"/>
      <c r="MSE302" s="581"/>
      <c r="MSF302" s="163"/>
      <c r="MSG302" s="163"/>
      <c r="MSH302" s="579"/>
      <c r="MSI302" s="581"/>
      <c r="MSJ302" s="163"/>
      <c r="MSK302" s="163"/>
      <c r="MSL302" s="579"/>
      <c r="MSM302" s="581"/>
      <c r="MSN302" s="163"/>
      <c r="MSO302" s="163"/>
      <c r="MSP302" s="579"/>
      <c r="MSQ302" s="581"/>
      <c r="MSR302" s="163"/>
      <c r="MSS302" s="163"/>
      <c r="MST302" s="579"/>
      <c r="MSU302" s="581"/>
      <c r="MSV302" s="163"/>
      <c r="MSW302" s="163"/>
      <c r="MSX302" s="579"/>
      <c r="MSY302" s="581"/>
      <c r="MSZ302" s="163"/>
      <c r="MTA302" s="163"/>
      <c r="MTB302" s="579"/>
      <c r="MTC302" s="581"/>
      <c r="MTD302" s="163"/>
      <c r="MTE302" s="163"/>
      <c r="MTF302" s="579"/>
      <c r="MTG302" s="581"/>
      <c r="MTH302" s="163"/>
      <c r="MTI302" s="163"/>
      <c r="MTJ302" s="579"/>
      <c r="MTK302" s="581"/>
      <c r="MTL302" s="163"/>
      <c r="MTM302" s="163"/>
      <c r="MTN302" s="579"/>
      <c r="MTO302" s="581"/>
      <c r="MTP302" s="163"/>
      <c r="MTQ302" s="163"/>
      <c r="MTR302" s="579"/>
      <c r="MTS302" s="581"/>
      <c r="MTT302" s="163"/>
      <c r="MTU302" s="163"/>
      <c r="MTV302" s="579"/>
      <c r="MTW302" s="581"/>
      <c r="MTX302" s="163"/>
      <c r="MTY302" s="163"/>
      <c r="MTZ302" s="579"/>
      <c r="MUA302" s="581"/>
      <c r="MUB302" s="163"/>
      <c r="MUC302" s="163"/>
      <c r="MUD302" s="579"/>
      <c r="MUE302" s="581"/>
      <c r="MUF302" s="163"/>
      <c r="MUG302" s="163"/>
      <c r="MUH302" s="579"/>
      <c r="MUI302" s="581"/>
      <c r="MUJ302" s="163"/>
      <c r="MUK302" s="163"/>
      <c r="MUL302" s="579"/>
      <c r="MUM302" s="581"/>
      <c r="MUN302" s="163"/>
      <c r="MUO302" s="163"/>
      <c r="MUP302" s="579"/>
      <c r="MUQ302" s="581"/>
      <c r="MUR302" s="163"/>
      <c r="MUS302" s="163"/>
      <c r="MUT302" s="579"/>
      <c r="MUU302" s="581"/>
      <c r="MUV302" s="163"/>
      <c r="MUW302" s="163"/>
      <c r="MUX302" s="579"/>
      <c r="MUY302" s="581"/>
      <c r="MUZ302" s="163"/>
      <c r="MVA302" s="163"/>
      <c r="MVB302" s="579"/>
      <c r="MVC302" s="581"/>
      <c r="MVD302" s="163"/>
      <c r="MVE302" s="163"/>
      <c r="MVF302" s="579"/>
      <c r="MVG302" s="581"/>
      <c r="MVH302" s="163"/>
      <c r="MVI302" s="163"/>
      <c r="MVJ302" s="579"/>
      <c r="MVK302" s="581"/>
      <c r="MVL302" s="163"/>
      <c r="MVM302" s="163"/>
      <c r="MVN302" s="579"/>
      <c r="MVO302" s="581"/>
      <c r="MVP302" s="163"/>
      <c r="MVQ302" s="163"/>
      <c r="MVR302" s="579"/>
      <c r="MVS302" s="581"/>
      <c r="MVT302" s="163"/>
      <c r="MVU302" s="163"/>
      <c r="MVV302" s="579"/>
      <c r="MVW302" s="581"/>
      <c r="MVX302" s="163"/>
      <c r="MVY302" s="163"/>
      <c r="MVZ302" s="579"/>
      <c r="MWA302" s="581"/>
      <c r="MWB302" s="163"/>
      <c r="MWC302" s="163"/>
      <c r="MWD302" s="579"/>
      <c r="MWE302" s="581"/>
      <c r="MWF302" s="163"/>
      <c r="MWG302" s="163"/>
      <c r="MWH302" s="579"/>
      <c r="MWI302" s="581"/>
      <c r="MWJ302" s="163"/>
      <c r="MWK302" s="163"/>
      <c r="MWL302" s="579"/>
      <c r="MWM302" s="581"/>
      <c r="MWN302" s="163"/>
      <c r="MWO302" s="163"/>
      <c r="MWP302" s="579"/>
      <c r="MWQ302" s="581"/>
      <c r="MWR302" s="163"/>
      <c r="MWS302" s="163"/>
      <c r="MWT302" s="579"/>
      <c r="MWU302" s="581"/>
      <c r="MWV302" s="163"/>
      <c r="MWW302" s="163"/>
      <c r="MWX302" s="579"/>
      <c r="MWY302" s="581"/>
      <c r="MWZ302" s="163"/>
      <c r="MXA302" s="163"/>
      <c r="MXB302" s="579"/>
      <c r="MXC302" s="581"/>
      <c r="MXD302" s="163"/>
      <c r="MXE302" s="163"/>
      <c r="MXF302" s="579"/>
      <c r="MXG302" s="581"/>
      <c r="MXH302" s="163"/>
      <c r="MXI302" s="163"/>
      <c r="MXJ302" s="579"/>
      <c r="MXK302" s="581"/>
      <c r="MXL302" s="163"/>
      <c r="MXM302" s="163"/>
      <c r="MXN302" s="579"/>
      <c r="MXO302" s="581"/>
      <c r="MXP302" s="163"/>
      <c r="MXQ302" s="163"/>
      <c r="MXR302" s="579"/>
      <c r="MXS302" s="581"/>
      <c r="MXT302" s="163"/>
      <c r="MXU302" s="163"/>
      <c r="MXV302" s="579"/>
      <c r="MXW302" s="581"/>
      <c r="MXX302" s="163"/>
      <c r="MXY302" s="163"/>
      <c r="MXZ302" s="579"/>
      <c r="MYA302" s="581"/>
      <c r="MYB302" s="163"/>
      <c r="MYC302" s="163"/>
      <c r="MYD302" s="579"/>
      <c r="MYE302" s="581"/>
      <c r="MYF302" s="163"/>
      <c r="MYG302" s="163"/>
      <c r="MYH302" s="579"/>
      <c r="MYI302" s="581"/>
      <c r="MYJ302" s="163"/>
      <c r="MYK302" s="163"/>
      <c r="MYL302" s="579"/>
      <c r="MYM302" s="581"/>
      <c r="MYN302" s="163"/>
      <c r="MYO302" s="163"/>
      <c r="MYP302" s="579"/>
      <c r="MYQ302" s="581"/>
      <c r="MYR302" s="163"/>
      <c r="MYS302" s="163"/>
      <c r="MYT302" s="579"/>
      <c r="MYU302" s="581"/>
      <c r="MYV302" s="163"/>
      <c r="MYW302" s="163"/>
      <c r="MYX302" s="579"/>
      <c r="MYY302" s="581"/>
      <c r="MYZ302" s="163"/>
      <c r="MZA302" s="163"/>
      <c r="MZB302" s="579"/>
      <c r="MZC302" s="581"/>
      <c r="MZD302" s="163"/>
      <c r="MZE302" s="163"/>
      <c r="MZF302" s="579"/>
      <c r="MZG302" s="581"/>
      <c r="MZH302" s="163"/>
      <c r="MZI302" s="163"/>
      <c r="MZJ302" s="579"/>
      <c r="MZK302" s="581"/>
      <c r="MZL302" s="163"/>
      <c r="MZM302" s="163"/>
      <c r="MZN302" s="579"/>
      <c r="MZO302" s="581"/>
      <c r="MZP302" s="163"/>
      <c r="MZQ302" s="163"/>
      <c r="MZR302" s="579"/>
      <c r="MZS302" s="581"/>
      <c r="MZT302" s="163"/>
      <c r="MZU302" s="163"/>
      <c r="MZV302" s="579"/>
      <c r="MZW302" s="581"/>
      <c r="MZX302" s="163"/>
      <c r="MZY302" s="163"/>
      <c r="MZZ302" s="579"/>
      <c r="NAA302" s="581"/>
      <c r="NAB302" s="163"/>
      <c r="NAC302" s="163"/>
      <c r="NAD302" s="579"/>
      <c r="NAE302" s="581"/>
      <c r="NAF302" s="163"/>
      <c r="NAG302" s="163"/>
      <c r="NAH302" s="579"/>
      <c r="NAI302" s="581"/>
      <c r="NAJ302" s="163"/>
      <c r="NAK302" s="163"/>
      <c r="NAL302" s="579"/>
      <c r="NAM302" s="581"/>
      <c r="NAN302" s="163"/>
      <c r="NAO302" s="163"/>
      <c r="NAP302" s="579"/>
      <c r="NAQ302" s="581"/>
      <c r="NAR302" s="163"/>
      <c r="NAS302" s="163"/>
      <c r="NAT302" s="579"/>
      <c r="NAU302" s="581"/>
      <c r="NAV302" s="163"/>
      <c r="NAW302" s="163"/>
      <c r="NAX302" s="579"/>
      <c r="NAY302" s="581"/>
      <c r="NAZ302" s="163"/>
      <c r="NBA302" s="163"/>
      <c r="NBB302" s="579"/>
      <c r="NBC302" s="581"/>
      <c r="NBD302" s="163"/>
      <c r="NBE302" s="163"/>
      <c r="NBF302" s="579"/>
      <c r="NBG302" s="581"/>
      <c r="NBH302" s="163"/>
      <c r="NBI302" s="163"/>
      <c r="NBJ302" s="579"/>
      <c r="NBK302" s="581"/>
      <c r="NBL302" s="163"/>
      <c r="NBM302" s="163"/>
      <c r="NBN302" s="579"/>
      <c r="NBO302" s="581"/>
      <c r="NBP302" s="163"/>
      <c r="NBQ302" s="163"/>
      <c r="NBR302" s="579"/>
      <c r="NBS302" s="581"/>
      <c r="NBT302" s="163"/>
      <c r="NBU302" s="163"/>
      <c r="NBV302" s="579"/>
      <c r="NBW302" s="581"/>
      <c r="NBX302" s="163"/>
      <c r="NBY302" s="163"/>
      <c r="NBZ302" s="579"/>
      <c r="NCA302" s="581"/>
      <c r="NCB302" s="163"/>
      <c r="NCC302" s="163"/>
      <c r="NCD302" s="579"/>
      <c r="NCE302" s="581"/>
      <c r="NCF302" s="163"/>
      <c r="NCG302" s="163"/>
      <c r="NCH302" s="579"/>
      <c r="NCI302" s="581"/>
      <c r="NCJ302" s="163"/>
      <c r="NCK302" s="163"/>
      <c r="NCL302" s="579"/>
      <c r="NCM302" s="581"/>
      <c r="NCN302" s="163"/>
      <c r="NCO302" s="163"/>
      <c r="NCP302" s="579"/>
      <c r="NCQ302" s="581"/>
      <c r="NCR302" s="163"/>
      <c r="NCS302" s="163"/>
      <c r="NCT302" s="579"/>
      <c r="NCU302" s="581"/>
      <c r="NCV302" s="163"/>
      <c r="NCW302" s="163"/>
      <c r="NCX302" s="579"/>
      <c r="NCY302" s="581"/>
      <c r="NCZ302" s="163"/>
      <c r="NDA302" s="163"/>
      <c r="NDB302" s="579"/>
      <c r="NDC302" s="581"/>
      <c r="NDD302" s="163"/>
      <c r="NDE302" s="163"/>
      <c r="NDF302" s="579"/>
      <c r="NDG302" s="581"/>
      <c r="NDH302" s="163"/>
      <c r="NDI302" s="163"/>
      <c r="NDJ302" s="579"/>
      <c r="NDK302" s="581"/>
      <c r="NDL302" s="163"/>
      <c r="NDM302" s="163"/>
      <c r="NDN302" s="579"/>
      <c r="NDO302" s="581"/>
      <c r="NDP302" s="163"/>
      <c r="NDQ302" s="163"/>
      <c r="NDR302" s="579"/>
      <c r="NDS302" s="581"/>
      <c r="NDT302" s="163"/>
      <c r="NDU302" s="163"/>
      <c r="NDV302" s="579"/>
      <c r="NDW302" s="581"/>
      <c r="NDX302" s="163"/>
      <c r="NDY302" s="163"/>
      <c r="NDZ302" s="579"/>
      <c r="NEA302" s="581"/>
      <c r="NEB302" s="163"/>
      <c r="NEC302" s="163"/>
      <c r="NED302" s="579"/>
      <c r="NEE302" s="581"/>
      <c r="NEF302" s="163"/>
      <c r="NEG302" s="163"/>
      <c r="NEH302" s="579"/>
      <c r="NEI302" s="581"/>
      <c r="NEJ302" s="163"/>
      <c r="NEK302" s="163"/>
      <c r="NEL302" s="579"/>
      <c r="NEM302" s="581"/>
      <c r="NEN302" s="163"/>
      <c r="NEO302" s="163"/>
      <c r="NEP302" s="579"/>
      <c r="NEQ302" s="581"/>
      <c r="NER302" s="163"/>
      <c r="NES302" s="163"/>
      <c r="NET302" s="579"/>
      <c r="NEU302" s="581"/>
      <c r="NEV302" s="163"/>
      <c r="NEW302" s="163"/>
      <c r="NEX302" s="579"/>
      <c r="NEY302" s="581"/>
      <c r="NEZ302" s="163"/>
      <c r="NFA302" s="163"/>
      <c r="NFB302" s="579"/>
      <c r="NFC302" s="581"/>
      <c r="NFD302" s="163"/>
      <c r="NFE302" s="163"/>
      <c r="NFF302" s="579"/>
      <c r="NFG302" s="581"/>
      <c r="NFH302" s="163"/>
      <c r="NFI302" s="163"/>
      <c r="NFJ302" s="579"/>
      <c r="NFK302" s="581"/>
      <c r="NFL302" s="163"/>
      <c r="NFM302" s="163"/>
      <c r="NFN302" s="579"/>
      <c r="NFO302" s="581"/>
      <c r="NFP302" s="163"/>
      <c r="NFQ302" s="163"/>
      <c r="NFR302" s="579"/>
      <c r="NFS302" s="581"/>
      <c r="NFT302" s="163"/>
      <c r="NFU302" s="163"/>
      <c r="NFV302" s="579"/>
      <c r="NFW302" s="581"/>
      <c r="NFX302" s="163"/>
      <c r="NFY302" s="163"/>
      <c r="NFZ302" s="579"/>
      <c r="NGA302" s="581"/>
      <c r="NGB302" s="163"/>
      <c r="NGC302" s="163"/>
      <c r="NGD302" s="579"/>
      <c r="NGE302" s="581"/>
      <c r="NGF302" s="163"/>
      <c r="NGG302" s="163"/>
      <c r="NGH302" s="579"/>
      <c r="NGI302" s="581"/>
      <c r="NGJ302" s="163"/>
      <c r="NGK302" s="163"/>
      <c r="NGL302" s="579"/>
      <c r="NGM302" s="581"/>
      <c r="NGN302" s="163"/>
      <c r="NGO302" s="163"/>
      <c r="NGP302" s="579"/>
      <c r="NGQ302" s="581"/>
      <c r="NGR302" s="163"/>
      <c r="NGS302" s="163"/>
      <c r="NGT302" s="579"/>
      <c r="NGU302" s="581"/>
      <c r="NGV302" s="163"/>
      <c r="NGW302" s="163"/>
      <c r="NGX302" s="579"/>
      <c r="NGY302" s="581"/>
      <c r="NGZ302" s="163"/>
      <c r="NHA302" s="163"/>
      <c r="NHB302" s="579"/>
      <c r="NHC302" s="581"/>
      <c r="NHD302" s="163"/>
      <c r="NHE302" s="163"/>
      <c r="NHF302" s="579"/>
      <c r="NHG302" s="581"/>
      <c r="NHH302" s="163"/>
      <c r="NHI302" s="163"/>
      <c r="NHJ302" s="579"/>
      <c r="NHK302" s="581"/>
      <c r="NHL302" s="163"/>
      <c r="NHM302" s="163"/>
      <c r="NHN302" s="579"/>
      <c r="NHO302" s="581"/>
      <c r="NHP302" s="163"/>
      <c r="NHQ302" s="163"/>
      <c r="NHR302" s="579"/>
      <c r="NHS302" s="581"/>
      <c r="NHT302" s="163"/>
      <c r="NHU302" s="163"/>
      <c r="NHV302" s="579"/>
      <c r="NHW302" s="581"/>
      <c r="NHX302" s="163"/>
      <c r="NHY302" s="163"/>
      <c r="NHZ302" s="579"/>
      <c r="NIA302" s="581"/>
      <c r="NIB302" s="163"/>
      <c r="NIC302" s="163"/>
      <c r="NID302" s="579"/>
      <c r="NIE302" s="581"/>
      <c r="NIF302" s="163"/>
      <c r="NIG302" s="163"/>
      <c r="NIH302" s="579"/>
      <c r="NII302" s="581"/>
      <c r="NIJ302" s="163"/>
      <c r="NIK302" s="163"/>
      <c r="NIL302" s="579"/>
      <c r="NIM302" s="581"/>
      <c r="NIN302" s="163"/>
      <c r="NIO302" s="163"/>
      <c r="NIP302" s="579"/>
      <c r="NIQ302" s="581"/>
      <c r="NIR302" s="163"/>
      <c r="NIS302" s="163"/>
      <c r="NIT302" s="579"/>
      <c r="NIU302" s="581"/>
      <c r="NIV302" s="163"/>
      <c r="NIW302" s="163"/>
      <c r="NIX302" s="579"/>
      <c r="NIY302" s="581"/>
      <c r="NIZ302" s="163"/>
      <c r="NJA302" s="163"/>
      <c r="NJB302" s="579"/>
      <c r="NJC302" s="581"/>
      <c r="NJD302" s="163"/>
      <c r="NJE302" s="163"/>
      <c r="NJF302" s="579"/>
      <c r="NJG302" s="581"/>
      <c r="NJH302" s="163"/>
      <c r="NJI302" s="163"/>
      <c r="NJJ302" s="579"/>
      <c r="NJK302" s="581"/>
      <c r="NJL302" s="163"/>
      <c r="NJM302" s="163"/>
      <c r="NJN302" s="579"/>
      <c r="NJO302" s="581"/>
      <c r="NJP302" s="163"/>
      <c r="NJQ302" s="163"/>
      <c r="NJR302" s="579"/>
      <c r="NJS302" s="581"/>
      <c r="NJT302" s="163"/>
      <c r="NJU302" s="163"/>
      <c r="NJV302" s="579"/>
      <c r="NJW302" s="581"/>
      <c r="NJX302" s="163"/>
      <c r="NJY302" s="163"/>
      <c r="NJZ302" s="579"/>
      <c r="NKA302" s="581"/>
      <c r="NKB302" s="163"/>
      <c r="NKC302" s="163"/>
      <c r="NKD302" s="579"/>
      <c r="NKE302" s="581"/>
      <c r="NKF302" s="163"/>
      <c r="NKG302" s="163"/>
      <c r="NKH302" s="579"/>
      <c r="NKI302" s="581"/>
      <c r="NKJ302" s="163"/>
      <c r="NKK302" s="163"/>
      <c r="NKL302" s="579"/>
      <c r="NKM302" s="581"/>
      <c r="NKN302" s="163"/>
      <c r="NKO302" s="163"/>
      <c r="NKP302" s="579"/>
      <c r="NKQ302" s="581"/>
      <c r="NKR302" s="163"/>
      <c r="NKS302" s="163"/>
      <c r="NKT302" s="579"/>
      <c r="NKU302" s="581"/>
      <c r="NKV302" s="163"/>
      <c r="NKW302" s="163"/>
      <c r="NKX302" s="579"/>
      <c r="NKY302" s="581"/>
      <c r="NKZ302" s="163"/>
      <c r="NLA302" s="163"/>
      <c r="NLB302" s="579"/>
      <c r="NLC302" s="581"/>
      <c r="NLD302" s="163"/>
      <c r="NLE302" s="163"/>
      <c r="NLF302" s="579"/>
      <c r="NLG302" s="581"/>
      <c r="NLH302" s="163"/>
      <c r="NLI302" s="163"/>
      <c r="NLJ302" s="579"/>
      <c r="NLK302" s="581"/>
      <c r="NLL302" s="163"/>
      <c r="NLM302" s="163"/>
      <c r="NLN302" s="579"/>
      <c r="NLO302" s="581"/>
      <c r="NLP302" s="163"/>
      <c r="NLQ302" s="163"/>
      <c r="NLR302" s="579"/>
      <c r="NLS302" s="581"/>
      <c r="NLT302" s="163"/>
      <c r="NLU302" s="163"/>
      <c r="NLV302" s="579"/>
      <c r="NLW302" s="581"/>
      <c r="NLX302" s="163"/>
      <c r="NLY302" s="163"/>
      <c r="NLZ302" s="579"/>
      <c r="NMA302" s="581"/>
      <c r="NMB302" s="163"/>
      <c r="NMC302" s="163"/>
      <c r="NMD302" s="579"/>
      <c r="NME302" s="581"/>
      <c r="NMF302" s="163"/>
      <c r="NMG302" s="163"/>
      <c r="NMH302" s="579"/>
      <c r="NMI302" s="581"/>
      <c r="NMJ302" s="163"/>
      <c r="NMK302" s="163"/>
      <c r="NML302" s="579"/>
      <c r="NMM302" s="581"/>
      <c r="NMN302" s="163"/>
      <c r="NMO302" s="163"/>
      <c r="NMP302" s="579"/>
      <c r="NMQ302" s="581"/>
      <c r="NMR302" s="163"/>
      <c r="NMS302" s="163"/>
      <c r="NMT302" s="579"/>
      <c r="NMU302" s="581"/>
      <c r="NMV302" s="163"/>
      <c r="NMW302" s="163"/>
      <c r="NMX302" s="579"/>
      <c r="NMY302" s="581"/>
      <c r="NMZ302" s="163"/>
      <c r="NNA302" s="163"/>
      <c r="NNB302" s="579"/>
      <c r="NNC302" s="581"/>
      <c r="NND302" s="163"/>
      <c r="NNE302" s="163"/>
      <c r="NNF302" s="579"/>
      <c r="NNG302" s="581"/>
      <c r="NNH302" s="163"/>
      <c r="NNI302" s="163"/>
      <c r="NNJ302" s="579"/>
      <c r="NNK302" s="581"/>
      <c r="NNL302" s="163"/>
      <c r="NNM302" s="163"/>
      <c r="NNN302" s="579"/>
      <c r="NNO302" s="581"/>
      <c r="NNP302" s="163"/>
      <c r="NNQ302" s="163"/>
      <c r="NNR302" s="579"/>
      <c r="NNS302" s="581"/>
      <c r="NNT302" s="163"/>
      <c r="NNU302" s="163"/>
      <c r="NNV302" s="579"/>
      <c r="NNW302" s="581"/>
      <c r="NNX302" s="163"/>
      <c r="NNY302" s="163"/>
      <c r="NNZ302" s="579"/>
      <c r="NOA302" s="581"/>
      <c r="NOB302" s="163"/>
      <c r="NOC302" s="163"/>
      <c r="NOD302" s="579"/>
      <c r="NOE302" s="581"/>
      <c r="NOF302" s="163"/>
      <c r="NOG302" s="163"/>
      <c r="NOH302" s="579"/>
      <c r="NOI302" s="581"/>
      <c r="NOJ302" s="163"/>
      <c r="NOK302" s="163"/>
      <c r="NOL302" s="579"/>
      <c r="NOM302" s="581"/>
      <c r="NON302" s="163"/>
      <c r="NOO302" s="163"/>
      <c r="NOP302" s="579"/>
      <c r="NOQ302" s="581"/>
      <c r="NOR302" s="163"/>
      <c r="NOS302" s="163"/>
      <c r="NOT302" s="579"/>
      <c r="NOU302" s="581"/>
      <c r="NOV302" s="163"/>
      <c r="NOW302" s="163"/>
      <c r="NOX302" s="579"/>
      <c r="NOY302" s="581"/>
      <c r="NOZ302" s="163"/>
      <c r="NPA302" s="163"/>
      <c r="NPB302" s="579"/>
      <c r="NPC302" s="581"/>
      <c r="NPD302" s="163"/>
      <c r="NPE302" s="163"/>
      <c r="NPF302" s="579"/>
      <c r="NPG302" s="581"/>
      <c r="NPH302" s="163"/>
      <c r="NPI302" s="163"/>
      <c r="NPJ302" s="579"/>
      <c r="NPK302" s="581"/>
      <c r="NPL302" s="163"/>
      <c r="NPM302" s="163"/>
      <c r="NPN302" s="579"/>
      <c r="NPO302" s="581"/>
      <c r="NPP302" s="163"/>
      <c r="NPQ302" s="163"/>
      <c r="NPR302" s="579"/>
      <c r="NPS302" s="581"/>
      <c r="NPT302" s="163"/>
      <c r="NPU302" s="163"/>
      <c r="NPV302" s="579"/>
      <c r="NPW302" s="581"/>
      <c r="NPX302" s="163"/>
      <c r="NPY302" s="163"/>
      <c r="NPZ302" s="579"/>
      <c r="NQA302" s="581"/>
      <c r="NQB302" s="163"/>
      <c r="NQC302" s="163"/>
      <c r="NQD302" s="579"/>
      <c r="NQE302" s="581"/>
      <c r="NQF302" s="163"/>
      <c r="NQG302" s="163"/>
      <c r="NQH302" s="579"/>
      <c r="NQI302" s="581"/>
      <c r="NQJ302" s="163"/>
      <c r="NQK302" s="163"/>
      <c r="NQL302" s="579"/>
      <c r="NQM302" s="581"/>
      <c r="NQN302" s="163"/>
      <c r="NQO302" s="163"/>
      <c r="NQP302" s="579"/>
      <c r="NQQ302" s="581"/>
      <c r="NQR302" s="163"/>
      <c r="NQS302" s="163"/>
      <c r="NQT302" s="579"/>
      <c r="NQU302" s="581"/>
      <c r="NQV302" s="163"/>
      <c r="NQW302" s="163"/>
      <c r="NQX302" s="579"/>
      <c r="NQY302" s="581"/>
      <c r="NQZ302" s="163"/>
      <c r="NRA302" s="163"/>
      <c r="NRB302" s="579"/>
      <c r="NRC302" s="581"/>
      <c r="NRD302" s="163"/>
      <c r="NRE302" s="163"/>
      <c r="NRF302" s="579"/>
      <c r="NRG302" s="581"/>
      <c r="NRH302" s="163"/>
      <c r="NRI302" s="163"/>
      <c r="NRJ302" s="579"/>
      <c r="NRK302" s="581"/>
      <c r="NRL302" s="163"/>
      <c r="NRM302" s="163"/>
      <c r="NRN302" s="579"/>
      <c r="NRO302" s="581"/>
      <c r="NRP302" s="163"/>
      <c r="NRQ302" s="163"/>
      <c r="NRR302" s="579"/>
      <c r="NRS302" s="581"/>
      <c r="NRT302" s="163"/>
      <c r="NRU302" s="163"/>
      <c r="NRV302" s="579"/>
      <c r="NRW302" s="581"/>
      <c r="NRX302" s="163"/>
      <c r="NRY302" s="163"/>
      <c r="NRZ302" s="579"/>
      <c r="NSA302" s="581"/>
      <c r="NSB302" s="163"/>
      <c r="NSC302" s="163"/>
      <c r="NSD302" s="579"/>
      <c r="NSE302" s="581"/>
      <c r="NSF302" s="163"/>
      <c r="NSG302" s="163"/>
      <c r="NSH302" s="579"/>
      <c r="NSI302" s="581"/>
      <c r="NSJ302" s="163"/>
      <c r="NSK302" s="163"/>
      <c r="NSL302" s="579"/>
      <c r="NSM302" s="581"/>
      <c r="NSN302" s="163"/>
      <c r="NSO302" s="163"/>
      <c r="NSP302" s="579"/>
      <c r="NSQ302" s="581"/>
      <c r="NSR302" s="163"/>
      <c r="NSS302" s="163"/>
      <c r="NST302" s="579"/>
      <c r="NSU302" s="581"/>
      <c r="NSV302" s="163"/>
      <c r="NSW302" s="163"/>
      <c r="NSX302" s="579"/>
      <c r="NSY302" s="581"/>
      <c r="NSZ302" s="163"/>
      <c r="NTA302" s="163"/>
      <c r="NTB302" s="579"/>
      <c r="NTC302" s="581"/>
      <c r="NTD302" s="163"/>
      <c r="NTE302" s="163"/>
      <c r="NTF302" s="579"/>
      <c r="NTG302" s="581"/>
      <c r="NTH302" s="163"/>
      <c r="NTI302" s="163"/>
      <c r="NTJ302" s="579"/>
      <c r="NTK302" s="581"/>
      <c r="NTL302" s="163"/>
      <c r="NTM302" s="163"/>
      <c r="NTN302" s="579"/>
      <c r="NTO302" s="581"/>
      <c r="NTP302" s="163"/>
      <c r="NTQ302" s="163"/>
      <c r="NTR302" s="579"/>
      <c r="NTS302" s="581"/>
      <c r="NTT302" s="163"/>
      <c r="NTU302" s="163"/>
      <c r="NTV302" s="579"/>
      <c r="NTW302" s="581"/>
      <c r="NTX302" s="163"/>
      <c r="NTY302" s="163"/>
      <c r="NTZ302" s="579"/>
      <c r="NUA302" s="581"/>
      <c r="NUB302" s="163"/>
      <c r="NUC302" s="163"/>
      <c r="NUD302" s="579"/>
      <c r="NUE302" s="581"/>
      <c r="NUF302" s="163"/>
      <c r="NUG302" s="163"/>
      <c r="NUH302" s="579"/>
      <c r="NUI302" s="581"/>
      <c r="NUJ302" s="163"/>
      <c r="NUK302" s="163"/>
      <c r="NUL302" s="579"/>
      <c r="NUM302" s="581"/>
      <c r="NUN302" s="163"/>
      <c r="NUO302" s="163"/>
      <c r="NUP302" s="579"/>
      <c r="NUQ302" s="581"/>
      <c r="NUR302" s="163"/>
      <c r="NUS302" s="163"/>
      <c r="NUT302" s="579"/>
      <c r="NUU302" s="581"/>
      <c r="NUV302" s="163"/>
      <c r="NUW302" s="163"/>
      <c r="NUX302" s="579"/>
      <c r="NUY302" s="581"/>
      <c r="NUZ302" s="163"/>
      <c r="NVA302" s="163"/>
      <c r="NVB302" s="579"/>
      <c r="NVC302" s="581"/>
      <c r="NVD302" s="163"/>
      <c r="NVE302" s="163"/>
      <c r="NVF302" s="579"/>
      <c r="NVG302" s="581"/>
      <c r="NVH302" s="163"/>
      <c r="NVI302" s="163"/>
      <c r="NVJ302" s="579"/>
      <c r="NVK302" s="581"/>
      <c r="NVL302" s="163"/>
      <c r="NVM302" s="163"/>
      <c r="NVN302" s="579"/>
      <c r="NVO302" s="581"/>
      <c r="NVP302" s="163"/>
      <c r="NVQ302" s="163"/>
      <c r="NVR302" s="579"/>
      <c r="NVS302" s="581"/>
      <c r="NVT302" s="163"/>
      <c r="NVU302" s="163"/>
      <c r="NVV302" s="579"/>
      <c r="NVW302" s="581"/>
      <c r="NVX302" s="163"/>
      <c r="NVY302" s="163"/>
      <c r="NVZ302" s="579"/>
      <c r="NWA302" s="581"/>
      <c r="NWB302" s="163"/>
      <c r="NWC302" s="163"/>
      <c r="NWD302" s="579"/>
      <c r="NWE302" s="581"/>
      <c r="NWF302" s="163"/>
      <c r="NWG302" s="163"/>
      <c r="NWH302" s="579"/>
      <c r="NWI302" s="581"/>
      <c r="NWJ302" s="163"/>
      <c r="NWK302" s="163"/>
      <c r="NWL302" s="579"/>
      <c r="NWM302" s="581"/>
      <c r="NWN302" s="163"/>
      <c r="NWO302" s="163"/>
      <c r="NWP302" s="579"/>
      <c r="NWQ302" s="581"/>
      <c r="NWR302" s="163"/>
      <c r="NWS302" s="163"/>
      <c r="NWT302" s="579"/>
      <c r="NWU302" s="581"/>
      <c r="NWV302" s="163"/>
      <c r="NWW302" s="163"/>
      <c r="NWX302" s="579"/>
      <c r="NWY302" s="581"/>
      <c r="NWZ302" s="163"/>
      <c r="NXA302" s="163"/>
      <c r="NXB302" s="579"/>
      <c r="NXC302" s="581"/>
      <c r="NXD302" s="163"/>
      <c r="NXE302" s="163"/>
      <c r="NXF302" s="579"/>
      <c r="NXG302" s="581"/>
      <c r="NXH302" s="163"/>
      <c r="NXI302" s="163"/>
      <c r="NXJ302" s="579"/>
      <c r="NXK302" s="581"/>
      <c r="NXL302" s="163"/>
      <c r="NXM302" s="163"/>
      <c r="NXN302" s="579"/>
      <c r="NXO302" s="581"/>
      <c r="NXP302" s="163"/>
      <c r="NXQ302" s="163"/>
      <c r="NXR302" s="579"/>
      <c r="NXS302" s="581"/>
      <c r="NXT302" s="163"/>
      <c r="NXU302" s="163"/>
      <c r="NXV302" s="579"/>
      <c r="NXW302" s="581"/>
      <c r="NXX302" s="163"/>
      <c r="NXY302" s="163"/>
      <c r="NXZ302" s="579"/>
      <c r="NYA302" s="581"/>
      <c r="NYB302" s="163"/>
      <c r="NYC302" s="163"/>
      <c r="NYD302" s="579"/>
      <c r="NYE302" s="581"/>
      <c r="NYF302" s="163"/>
      <c r="NYG302" s="163"/>
      <c r="NYH302" s="579"/>
      <c r="NYI302" s="581"/>
      <c r="NYJ302" s="163"/>
      <c r="NYK302" s="163"/>
      <c r="NYL302" s="579"/>
      <c r="NYM302" s="581"/>
      <c r="NYN302" s="163"/>
      <c r="NYO302" s="163"/>
      <c r="NYP302" s="579"/>
      <c r="NYQ302" s="581"/>
      <c r="NYR302" s="163"/>
      <c r="NYS302" s="163"/>
      <c r="NYT302" s="579"/>
      <c r="NYU302" s="581"/>
      <c r="NYV302" s="163"/>
      <c r="NYW302" s="163"/>
      <c r="NYX302" s="579"/>
      <c r="NYY302" s="581"/>
      <c r="NYZ302" s="163"/>
      <c r="NZA302" s="163"/>
      <c r="NZB302" s="579"/>
      <c r="NZC302" s="581"/>
      <c r="NZD302" s="163"/>
      <c r="NZE302" s="163"/>
      <c r="NZF302" s="579"/>
      <c r="NZG302" s="581"/>
      <c r="NZH302" s="163"/>
      <c r="NZI302" s="163"/>
      <c r="NZJ302" s="579"/>
      <c r="NZK302" s="581"/>
      <c r="NZL302" s="163"/>
      <c r="NZM302" s="163"/>
      <c r="NZN302" s="579"/>
      <c r="NZO302" s="581"/>
      <c r="NZP302" s="163"/>
      <c r="NZQ302" s="163"/>
      <c r="NZR302" s="579"/>
      <c r="NZS302" s="581"/>
      <c r="NZT302" s="163"/>
      <c r="NZU302" s="163"/>
      <c r="NZV302" s="579"/>
      <c r="NZW302" s="581"/>
      <c r="NZX302" s="163"/>
      <c r="NZY302" s="163"/>
      <c r="NZZ302" s="579"/>
      <c r="OAA302" s="581"/>
      <c r="OAB302" s="163"/>
      <c r="OAC302" s="163"/>
      <c r="OAD302" s="579"/>
      <c r="OAE302" s="581"/>
      <c r="OAF302" s="163"/>
      <c r="OAG302" s="163"/>
      <c r="OAH302" s="579"/>
      <c r="OAI302" s="581"/>
      <c r="OAJ302" s="163"/>
      <c r="OAK302" s="163"/>
      <c r="OAL302" s="579"/>
      <c r="OAM302" s="581"/>
      <c r="OAN302" s="163"/>
      <c r="OAO302" s="163"/>
      <c r="OAP302" s="579"/>
      <c r="OAQ302" s="581"/>
      <c r="OAR302" s="163"/>
      <c r="OAS302" s="163"/>
      <c r="OAT302" s="579"/>
      <c r="OAU302" s="581"/>
      <c r="OAV302" s="163"/>
      <c r="OAW302" s="163"/>
      <c r="OAX302" s="579"/>
      <c r="OAY302" s="581"/>
      <c r="OAZ302" s="163"/>
      <c r="OBA302" s="163"/>
      <c r="OBB302" s="579"/>
      <c r="OBC302" s="581"/>
      <c r="OBD302" s="163"/>
      <c r="OBE302" s="163"/>
      <c r="OBF302" s="579"/>
      <c r="OBG302" s="581"/>
      <c r="OBH302" s="163"/>
      <c r="OBI302" s="163"/>
      <c r="OBJ302" s="579"/>
      <c r="OBK302" s="581"/>
      <c r="OBL302" s="163"/>
      <c r="OBM302" s="163"/>
      <c r="OBN302" s="579"/>
      <c r="OBO302" s="581"/>
      <c r="OBP302" s="163"/>
      <c r="OBQ302" s="163"/>
      <c r="OBR302" s="579"/>
      <c r="OBS302" s="581"/>
      <c r="OBT302" s="163"/>
      <c r="OBU302" s="163"/>
      <c r="OBV302" s="579"/>
      <c r="OBW302" s="581"/>
      <c r="OBX302" s="163"/>
      <c r="OBY302" s="163"/>
      <c r="OBZ302" s="579"/>
      <c r="OCA302" s="581"/>
      <c r="OCB302" s="163"/>
      <c r="OCC302" s="163"/>
      <c r="OCD302" s="579"/>
      <c r="OCE302" s="581"/>
      <c r="OCF302" s="163"/>
      <c r="OCG302" s="163"/>
      <c r="OCH302" s="579"/>
      <c r="OCI302" s="581"/>
      <c r="OCJ302" s="163"/>
      <c r="OCK302" s="163"/>
      <c r="OCL302" s="579"/>
      <c r="OCM302" s="581"/>
      <c r="OCN302" s="163"/>
      <c r="OCO302" s="163"/>
      <c r="OCP302" s="579"/>
      <c r="OCQ302" s="581"/>
      <c r="OCR302" s="163"/>
      <c r="OCS302" s="163"/>
      <c r="OCT302" s="579"/>
      <c r="OCU302" s="581"/>
      <c r="OCV302" s="163"/>
      <c r="OCW302" s="163"/>
      <c r="OCX302" s="579"/>
      <c r="OCY302" s="581"/>
      <c r="OCZ302" s="163"/>
      <c r="ODA302" s="163"/>
      <c r="ODB302" s="579"/>
      <c r="ODC302" s="581"/>
      <c r="ODD302" s="163"/>
      <c r="ODE302" s="163"/>
      <c r="ODF302" s="579"/>
      <c r="ODG302" s="581"/>
      <c r="ODH302" s="163"/>
      <c r="ODI302" s="163"/>
      <c r="ODJ302" s="579"/>
      <c r="ODK302" s="581"/>
      <c r="ODL302" s="163"/>
      <c r="ODM302" s="163"/>
      <c r="ODN302" s="579"/>
      <c r="ODO302" s="581"/>
      <c r="ODP302" s="163"/>
      <c r="ODQ302" s="163"/>
      <c r="ODR302" s="579"/>
      <c r="ODS302" s="581"/>
      <c r="ODT302" s="163"/>
      <c r="ODU302" s="163"/>
      <c r="ODV302" s="579"/>
      <c r="ODW302" s="581"/>
      <c r="ODX302" s="163"/>
      <c r="ODY302" s="163"/>
      <c r="ODZ302" s="579"/>
      <c r="OEA302" s="581"/>
      <c r="OEB302" s="163"/>
      <c r="OEC302" s="163"/>
      <c r="OED302" s="579"/>
      <c r="OEE302" s="581"/>
      <c r="OEF302" s="163"/>
      <c r="OEG302" s="163"/>
      <c r="OEH302" s="579"/>
      <c r="OEI302" s="581"/>
      <c r="OEJ302" s="163"/>
      <c r="OEK302" s="163"/>
      <c r="OEL302" s="579"/>
      <c r="OEM302" s="581"/>
      <c r="OEN302" s="163"/>
      <c r="OEO302" s="163"/>
      <c r="OEP302" s="579"/>
      <c r="OEQ302" s="581"/>
      <c r="OER302" s="163"/>
      <c r="OES302" s="163"/>
      <c r="OET302" s="579"/>
      <c r="OEU302" s="581"/>
      <c r="OEV302" s="163"/>
      <c r="OEW302" s="163"/>
      <c r="OEX302" s="579"/>
      <c r="OEY302" s="581"/>
      <c r="OEZ302" s="163"/>
      <c r="OFA302" s="163"/>
      <c r="OFB302" s="579"/>
      <c r="OFC302" s="581"/>
      <c r="OFD302" s="163"/>
      <c r="OFE302" s="163"/>
      <c r="OFF302" s="579"/>
      <c r="OFG302" s="581"/>
      <c r="OFH302" s="163"/>
      <c r="OFI302" s="163"/>
      <c r="OFJ302" s="579"/>
      <c r="OFK302" s="581"/>
      <c r="OFL302" s="163"/>
      <c r="OFM302" s="163"/>
      <c r="OFN302" s="579"/>
      <c r="OFO302" s="581"/>
      <c r="OFP302" s="163"/>
      <c r="OFQ302" s="163"/>
      <c r="OFR302" s="579"/>
      <c r="OFS302" s="581"/>
      <c r="OFT302" s="163"/>
      <c r="OFU302" s="163"/>
      <c r="OFV302" s="579"/>
      <c r="OFW302" s="581"/>
      <c r="OFX302" s="163"/>
      <c r="OFY302" s="163"/>
      <c r="OFZ302" s="579"/>
      <c r="OGA302" s="581"/>
      <c r="OGB302" s="163"/>
      <c r="OGC302" s="163"/>
      <c r="OGD302" s="579"/>
      <c r="OGE302" s="581"/>
      <c r="OGF302" s="163"/>
      <c r="OGG302" s="163"/>
      <c r="OGH302" s="579"/>
      <c r="OGI302" s="581"/>
      <c r="OGJ302" s="163"/>
      <c r="OGK302" s="163"/>
      <c r="OGL302" s="579"/>
      <c r="OGM302" s="581"/>
      <c r="OGN302" s="163"/>
      <c r="OGO302" s="163"/>
      <c r="OGP302" s="579"/>
      <c r="OGQ302" s="581"/>
      <c r="OGR302" s="163"/>
      <c r="OGS302" s="163"/>
      <c r="OGT302" s="579"/>
      <c r="OGU302" s="581"/>
      <c r="OGV302" s="163"/>
      <c r="OGW302" s="163"/>
      <c r="OGX302" s="579"/>
      <c r="OGY302" s="581"/>
      <c r="OGZ302" s="163"/>
      <c r="OHA302" s="163"/>
      <c r="OHB302" s="579"/>
      <c r="OHC302" s="581"/>
      <c r="OHD302" s="163"/>
      <c r="OHE302" s="163"/>
      <c r="OHF302" s="579"/>
      <c r="OHG302" s="581"/>
      <c r="OHH302" s="163"/>
      <c r="OHI302" s="163"/>
      <c r="OHJ302" s="579"/>
      <c r="OHK302" s="581"/>
      <c r="OHL302" s="163"/>
      <c r="OHM302" s="163"/>
      <c r="OHN302" s="579"/>
      <c r="OHO302" s="581"/>
      <c r="OHP302" s="163"/>
      <c r="OHQ302" s="163"/>
      <c r="OHR302" s="579"/>
      <c r="OHS302" s="581"/>
      <c r="OHT302" s="163"/>
      <c r="OHU302" s="163"/>
      <c r="OHV302" s="579"/>
      <c r="OHW302" s="581"/>
      <c r="OHX302" s="163"/>
      <c r="OHY302" s="163"/>
      <c r="OHZ302" s="579"/>
      <c r="OIA302" s="581"/>
      <c r="OIB302" s="163"/>
      <c r="OIC302" s="163"/>
      <c r="OID302" s="579"/>
      <c r="OIE302" s="581"/>
      <c r="OIF302" s="163"/>
      <c r="OIG302" s="163"/>
      <c r="OIH302" s="579"/>
      <c r="OII302" s="581"/>
      <c r="OIJ302" s="163"/>
      <c r="OIK302" s="163"/>
      <c r="OIL302" s="579"/>
      <c r="OIM302" s="581"/>
      <c r="OIN302" s="163"/>
      <c r="OIO302" s="163"/>
      <c r="OIP302" s="579"/>
      <c r="OIQ302" s="581"/>
      <c r="OIR302" s="163"/>
      <c r="OIS302" s="163"/>
      <c r="OIT302" s="579"/>
      <c r="OIU302" s="581"/>
      <c r="OIV302" s="163"/>
      <c r="OIW302" s="163"/>
      <c r="OIX302" s="579"/>
      <c r="OIY302" s="581"/>
      <c r="OIZ302" s="163"/>
      <c r="OJA302" s="163"/>
      <c r="OJB302" s="579"/>
      <c r="OJC302" s="581"/>
      <c r="OJD302" s="163"/>
      <c r="OJE302" s="163"/>
      <c r="OJF302" s="579"/>
      <c r="OJG302" s="581"/>
      <c r="OJH302" s="163"/>
      <c r="OJI302" s="163"/>
      <c r="OJJ302" s="579"/>
      <c r="OJK302" s="581"/>
      <c r="OJL302" s="163"/>
      <c r="OJM302" s="163"/>
      <c r="OJN302" s="579"/>
      <c r="OJO302" s="581"/>
      <c r="OJP302" s="163"/>
      <c r="OJQ302" s="163"/>
      <c r="OJR302" s="579"/>
      <c r="OJS302" s="581"/>
      <c r="OJT302" s="163"/>
      <c r="OJU302" s="163"/>
      <c r="OJV302" s="579"/>
      <c r="OJW302" s="581"/>
      <c r="OJX302" s="163"/>
      <c r="OJY302" s="163"/>
      <c r="OJZ302" s="579"/>
      <c r="OKA302" s="581"/>
      <c r="OKB302" s="163"/>
      <c r="OKC302" s="163"/>
      <c r="OKD302" s="579"/>
      <c r="OKE302" s="581"/>
      <c r="OKF302" s="163"/>
      <c r="OKG302" s="163"/>
      <c r="OKH302" s="579"/>
      <c r="OKI302" s="581"/>
      <c r="OKJ302" s="163"/>
      <c r="OKK302" s="163"/>
      <c r="OKL302" s="579"/>
      <c r="OKM302" s="581"/>
      <c r="OKN302" s="163"/>
      <c r="OKO302" s="163"/>
      <c r="OKP302" s="579"/>
      <c r="OKQ302" s="581"/>
      <c r="OKR302" s="163"/>
      <c r="OKS302" s="163"/>
      <c r="OKT302" s="579"/>
      <c r="OKU302" s="581"/>
      <c r="OKV302" s="163"/>
      <c r="OKW302" s="163"/>
      <c r="OKX302" s="579"/>
      <c r="OKY302" s="581"/>
      <c r="OKZ302" s="163"/>
      <c r="OLA302" s="163"/>
      <c r="OLB302" s="579"/>
      <c r="OLC302" s="581"/>
      <c r="OLD302" s="163"/>
      <c r="OLE302" s="163"/>
      <c r="OLF302" s="579"/>
      <c r="OLG302" s="581"/>
      <c r="OLH302" s="163"/>
      <c r="OLI302" s="163"/>
      <c r="OLJ302" s="579"/>
      <c r="OLK302" s="581"/>
      <c r="OLL302" s="163"/>
      <c r="OLM302" s="163"/>
      <c r="OLN302" s="579"/>
      <c r="OLO302" s="581"/>
      <c r="OLP302" s="163"/>
      <c r="OLQ302" s="163"/>
      <c r="OLR302" s="579"/>
      <c r="OLS302" s="581"/>
      <c r="OLT302" s="163"/>
      <c r="OLU302" s="163"/>
      <c r="OLV302" s="579"/>
      <c r="OLW302" s="581"/>
      <c r="OLX302" s="163"/>
      <c r="OLY302" s="163"/>
      <c r="OLZ302" s="579"/>
      <c r="OMA302" s="581"/>
      <c r="OMB302" s="163"/>
      <c r="OMC302" s="163"/>
      <c r="OMD302" s="579"/>
      <c r="OME302" s="581"/>
      <c r="OMF302" s="163"/>
      <c r="OMG302" s="163"/>
      <c r="OMH302" s="579"/>
      <c r="OMI302" s="581"/>
      <c r="OMJ302" s="163"/>
      <c r="OMK302" s="163"/>
      <c r="OML302" s="579"/>
      <c r="OMM302" s="581"/>
      <c r="OMN302" s="163"/>
      <c r="OMO302" s="163"/>
      <c r="OMP302" s="579"/>
      <c r="OMQ302" s="581"/>
      <c r="OMR302" s="163"/>
      <c r="OMS302" s="163"/>
      <c r="OMT302" s="579"/>
      <c r="OMU302" s="581"/>
      <c r="OMV302" s="163"/>
      <c r="OMW302" s="163"/>
      <c r="OMX302" s="579"/>
      <c r="OMY302" s="581"/>
      <c r="OMZ302" s="163"/>
      <c r="ONA302" s="163"/>
      <c r="ONB302" s="579"/>
      <c r="ONC302" s="581"/>
      <c r="OND302" s="163"/>
      <c r="ONE302" s="163"/>
      <c r="ONF302" s="579"/>
      <c r="ONG302" s="581"/>
      <c r="ONH302" s="163"/>
      <c r="ONI302" s="163"/>
      <c r="ONJ302" s="579"/>
      <c r="ONK302" s="581"/>
      <c r="ONL302" s="163"/>
      <c r="ONM302" s="163"/>
      <c r="ONN302" s="579"/>
      <c r="ONO302" s="581"/>
      <c r="ONP302" s="163"/>
      <c r="ONQ302" s="163"/>
      <c r="ONR302" s="579"/>
      <c r="ONS302" s="581"/>
      <c r="ONT302" s="163"/>
      <c r="ONU302" s="163"/>
      <c r="ONV302" s="579"/>
      <c r="ONW302" s="581"/>
      <c r="ONX302" s="163"/>
      <c r="ONY302" s="163"/>
      <c r="ONZ302" s="579"/>
      <c r="OOA302" s="581"/>
      <c r="OOB302" s="163"/>
      <c r="OOC302" s="163"/>
      <c r="OOD302" s="579"/>
      <c r="OOE302" s="581"/>
      <c r="OOF302" s="163"/>
      <c r="OOG302" s="163"/>
      <c r="OOH302" s="579"/>
      <c r="OOI302" s="581"/>
      <c r="OOJ302" s="163"/>
      <c r="OOK302" s="163"/>
      <c r="OOL302" s="579"/>
      <c r="OOM302" s="581"/>
      <c r="OON302" s="163"/>
      <c r="OOO302" s="163"/>
      <c r="OOP302" s="579"/>
      <c r="OOQ302" s="581"/>
      <c r="OOR302" s="163"/>
      <c r="OOS302" s="163"/>
      <c r="OOT302" s="579"/>
      <c r="OOU302" s="581"/>
      <c r="OOV302" s="163"/>
      <c r="OOW302" s="163"/>
      <c r="OOX302" s="579"/>
      <c r="OOY302" s="581"/>
      <c r="OOZ302" s="163"/>
      <c r="OPA302" s="163"/>
      <c r="OPB302" s="579"/>
      <c r="OPC302" s="581"/>
      <c r="OPD302" s="163"/>
      <c r="OPE302" s="163"/>
      <c r="OPF302" s="579"/>
      <c r="OPG302" s="581"/>
      <c r="OPH302" s="163"/>
      <c r="OPI302" s="163"/>
      <c r="OPJ302" s="579"/>
      <c r="OPK302" s="581"/>
      <c r="OPL302" s="163"/>
      <c r="OPM302" s="163"/>
      <c r="OPN302" s="579"/>
      <c r="OPO302" s="581"/>
      <c r="OPP302" s="163"/>
      <c r="OPQ302" s="163"/>
      <c r="OPR302" s="579"/>
      <c r="OPS302" s="581"/>
      <c r="OPT302" s="163"/>
      <c r="OPU302" s="163"/>
      <c r="OPV302" s="579"/>
      <c r="OPW302" s="581"/>
      <c r="OPX302" s="163"/>
      <c r="OPY302" s="163"/>
      <c r="OPZ302" s="579"/>
      <c r="OQA302" s="581"/>
      <c r="OQB302" s="163"/>
      <c r="OQC302" s="163"/>
      <c r="OQD302" s="579"/>
      <c r="OQE302" s="581"/>
      <c r="OQF302" s="163"/>
      <c r="OQG302" s="163"/>
      <c r="OQH302" s="579"/>
      <c r="OQI302" s="581"/>
      <c r="OQJ302" s="163"/>
      <c r="OQK302" s="163"/>
      <c r="OQL302" s="579"/>
      <c r="OQM302" s="581"/>
      <c r="OQN302" s="163"/>
      <c r="OQO302" s="163"/>
      <c r="OQP302" s="579"/>
      <c r="OQQ302" s="581"/>
      <c r="OQR302" s="163"/>
      <c r="OQS302" s="163"/>
      <c r="OQT302" s="579"/>
      <c r="OQU302" s="581"/>
      <c r="OQV302" s="163"/>
      <c r="OQW302" s="163"/>
      <c r="OQX302" s="579"/>
      <c r="OQY302" s="581"/>
      <c r="OQZ302" s="163"/>
      <c r="ORA302" s="163"/>
      <c r="ORB302" s="579"/>
      <c r="ORC302" s="581"/>
      <c r="ORD302" s="163"/>
      <c r="ORE302" s="163"/>
      <c r="ORF302" s="579"/>
      <c r="ORG302" s="581"/>
      <c r="ORH302" s="163"/>
      <c r="ORI302" s="163"/>
      <c r="ORJ302" s="579"/>
      <c r="ORK302" s="581"/>
      <c r="ORL302" s="163"/>
      <c r="ORM302" s="163"/>
      <c r="ORN302" s="579"/>
      <c r="ORO302" s="581"/>
      <c r="ORP302" s="163"/>
      <c r="ORQ302" s="163"/>
      <c r="ORR302" s="579"/>
      <c r="ORS302" s="581"/>
      <c r="ORT302" s="163"/>
      <c r="ORU302" s="163"/>
      <c r="ORV302" s="579"/>
      <c r="ORW302" s="581"/>
      <c r="ORX302" s="163"/>
      <c r="ORY302" s="163"/>
      <c r="ORZ302" s="579"/>
      <c r="OSA302" s="581"/>
      <c r="OSB302" s="163"/>
      <c r="OSC302" s="163"/>
      <c r="OSD302" s="579"/>
      <c r="OSE302" s="581"/>
      <c r="OSF302" s="163"/>
      <c r="OSG302" s="163"/>
      <c r="OSH302" s="579"/>
      <c r="OSI302" s="581"/>
      <c r="OSJ302" s="163"/>
      <c r="OSK302" s="163"/>
      <c r="OSL302" s="579"/>
      <c r="OSM302" s="581"/>
      <c r="OSN302" s="163"/>
      <c r="OSO302" s="163"/>
      <c r="OSP302" s="579"/>
      <c r="OSQ302" s="581"/>
      <c r="OSR302" s="163"/>
      <c r="OSS302" s="163"/>
      <c r="OST302" s="579"/>
      <c r="OSU302" s="581"/>
      <c r="OSV302" s="163"/>
      <c r="OSW302" s="163"/>
      <c r="OSX302" s="579"/>
      <c r="OSY302" s="581"/>
      <c r="OSZ302" s="163"/>
      <c r="OTA302" s="163"/>
      <c r="OTB302" s="579"/>
      <c r="OTC302" s="581"/>
      <c r="OTD302" s="163"/>
      <c r="OTE302" s="163"/>
      <c r="OTF302" s="579"/>
      <c r="OTG302" s="581"/>
      <c r="OTH302" s="163"/>
      <c r="OTI302" s="163"/>
      <c r="OTJ302" s="579"/>
      <c r="OTK302" s="581"/>
      <c r="OTL302" s="163"/>
      <c r="OTM302" s="163"/>
      <c r="OTN302" s="579"/>
      <c r="OTO302" s="581"/>
      <c r="OTP302" s="163"/>
      <c r="OTQ302" s="163"/>
      <c r="OTR302" s="579"/>
      <c r="OTS302" s="581"/>
      <c r="OTT302" s="163"/>
      <c r="OTU302" s="163"/>
      <c r="OTV302" s="579"/>
      <c r="OTW302" s="581"/>
      <c r="OTX302" s="163"/>
      <c r="OTY302" s="163"/>
      <c r="OTZ302" s="579"/>
      <c r="OUA302" s="581"/>
      <c r="OUB302" s="163"/>
      <c r="OUC302" s="163"/>
      <c r="OUD302" s="579"/>
      <c r="OUE302" s="581"/>
      <c r="OUF302" s="163"/>
      <c r="OUG302" s="163"/>
      <c r="OUH302" s="579"/>
      <c r="OUI302" s="581"/>
      <c r="OUJ302" s="163"/>
      <c r="OUK302" s="163"/>
      <c r="OUL302" s="579"/>
      <c r="OUM302" s="581"/>
      <c r="OUN302" s="163"/>
      <c r="OUO302" s="163"/>
      <c r="OUP302" s="579"/>
      <c r="OUQ302" s="581"/>
      <c r="OUR302" s="163"/>
      <c r="OUS302" s="163"/>
      <c r="OUT302" s="579"/>
      <c r="OUU302" s="581"/>
      <c r="OUV302" s="163"/>
      <c r="OUW302" s="163"/>
      <c r="OUX302" s="579"/>
      <c r="OUY302" s="581"/>
      <c r="OUZ302" s="163"/>
      <c r="OVA302" s="163"/>
      <c r="OVB302" s="579"/>
      <c r="OVC302" s="581"/>
      <c r="OVD302" s="163"/>
      <c r="OVE302" s="163"/>
      <c r="OVF302" s="579"/>
      <c r="OVG302" s="581"/>
      <c r="OVH302" s="163"/>
      <c r="OVI302" s="163"/>
      <c r="OVJ302" s="579"/>
      <c r="OVK302" s="581"/>
      <c r="OVL302" s="163"/>
      <c r="OVM302" s="163"/>
      <c r="OVN302" s="579"/>
      <c r="OVO302" s="581"/>
      <c r="OVP302" s="163"/>
      <c r="OVQ302" s="163"/>
      <c r="OVR302" s="579"/>
      <c r="OVS302" s="581"/>
      <c r="OVT302" s="163"/>
      <c r="OVU302" s="163"/>
      <c r="OVV302" s="579"/>
      <c r="OVW302" s="581"/>
      <c r="OVX302" s="163"/>
      <c r="OVY302" s="163"/>
      <c r="OVZ302" s="579"/>
      <c r="OWA302" s="581"/>
      <c r="OWB302" s="163"/>
      <c r="OWC302" s="163"/>
      <c r="OWD302" s="579"/>
      <c r="OWE302" s="581"/>
      <c r="OWF302" s="163"/>
      <c r="OWG302" s="163"/>
      <c r="OWH302" s="579"/>
      <c r="OWI302" s="581"/>
      <c r="OWJ302" s="163"/>
      <c r="OWK302" s="163"/>
      <c r="OWL302" s="579"/>
      <c r="OWM302" s="581"/>
      <c r="OWN302" s="163"/>
      <c r="OWO302" s="163"/>
      <c r="OWP302" s="579"/>
      <c r="OWQ302" s="581"/>
      <c r="OWR302" s="163"/>
      <c r="OWS302" s="163"/>
      <c r="OWT302" s="579"/>
      <c r="OWU302" s="581"/>
      <c r="OWV302" s="163"/>
      <c r="OWW302" s="163"/>
      <c r="OWX302" s="579"/>
      <c r="OWY302" s="581"/>
      <c r="OWZ302" s="163"/>
      <c r="OXA302" s="163"/>
      <c r="OXB302" s="579"/>
      <c r="OXC302" s="581"/>
      <c r="OXD302" s="163"/>
      <c r="OXE302" s="163"/>
      <c r="OXF302" s="579"/>
      <c r="OXG302" s="581"/>
      <c r="OXH302" s="163"/>
      <c r="OXI302" s="163"/>
      <c r="OXJ302" s="579"/>
      <c r="OXK302" s="581"/>
      <c r="OXL302" s="163"/>
      <c r="OXM302" s="163"/>
      <c r="OXN302" s="579"/>
      <c r="OXO302" s="581"/>
      <c r="OXP302" s="163"/>
      <c r="OXQ302" s="163"/>
      <c r="OXR302" s="579"/>
      <c r="OXS302" s="581"/>
      <c r="OXT302" s="163"/>
      <c r="OXU302" s="163"/>
      <c r="OXV302" s="579"/>
      <c r="OXW302" s="581"/>
      <c r="OXX302" s="163"/>
      <c r="OXY302" s="163"/>
      <c r="OXZ302" s="579"/>
      <c r="OYA302" s="581"/>
      <c r="OYB302" s="163"/>
      <c r="OYC302" s="163"/>
      <c r="OYD302" s="579"/>
      <c r="OYE302" s="581"/>
      <c r="OYF302" s="163"/>
      <c r="OYG302" s="163"/>
      <c r="OYH302" s="579"/>
      <c r="OYI302" s="581"/>
      <c r="OYJ302" s="163"/>
      <c r="OYK302" s="163"/>
      <c r="OYL302" s="579"/>
      <c r="OYM302" s="581"/>
      <c r="OYN302" s="163"/>
      <c r="OYO302" s="163"/>
      <c r="OYP302" s="579"/>
      <c r="OYQ302" s="581"/>
      <c r="OYR302" s="163"/>
      <c r="OYS302" s="163"/>
      <c r="OYT302" s="579"/>
      <c r="OYU302" s="581"/>
      <c r="OYV302" s="163"/>
      <c r="OYW302" s="163"/>
      <c r="OYX302" s="579"/>
      <c r="OYY302" s="581"/>
      <c r="OYZ302" s="163"/>
      <c r="OZA302" s="163"/>
      <c r="OZB302" s="579"/>
      <c r="OZC302" s="581"/>
      <c r="OZD302" s="163"/>
      <c r="OZE302" s="163"/>
      <c r="OZF302" s="579"/>
      <c r="OZG302" s="581"/>
      <c r="OZH302" s="163"/>
      <c r="OZI302" s="163"/>
      <c r="OZJ302" s="579"/>
      <c r="OZK302" s="581"/>
      <c r="OZL302" s="163"/>
      <c r="OZM302" s="163"/>
      <c r="OZN302" s="579"/>
      <c r="OZO302" s="581"/>
      <c r="OZP302" s="163"/>
      <c r="OZQ302" s="163"/>
      <c r="OZR302" s="579"/>
      <c r="OZS302" s="581"/>
      <c r="OZT302" s="163"/>
      <c r="OZU302" s="163"/>
      <c r="OZV302" s="579"/>
      <c r="OZW302" s="581"/>
      <c r="OZX302" s="163"/>
      <c r="OZY302" s="163"/>
      <c r="OZZ302" s="579"/>
      <c r="PAA302" s="581"/>
      <c r="PAB302" s="163"/>
      <c r="PAC302" s="163"/>
      <c r="PAD302" s="579"/>
      <c r="PAE302" s="581"/>
      <c r="PAF302" s="163"/>
      <c r="PAG302" s="163"/>
      <c r="PAH302" s="579"/>
      <c r="PAI302" s="581"/>
      <c r="PAJ302" s="163"/>
      <c r="PAK302" s="163"/>
      <c r="PAL302" s="579"/>
      <c r="PAM302" s="581"/>
      <c r="PAN302" s="163"/>
      <c r="PAO302" s="163"/>
      <c r="PAP302" s="579"/>
      <c r="PAQ302" s="581"/>
      <c r="PAR302" s="163"/>
      <c r="PAS302" s="163"/>
      <c r="PAT302" s="579"/>
      <c r="PAU302" s="581"/>
      <c r="PAV302" s="163"/>
      <c r="PAW302" s="163"/>
      <c r="PAX302" s="579"/>
      <c r="PAY302" s="581"/>
      <c r="PAZ302" s="163"/>
      <c r="PBA302" s="163"/>
      <c r="PBB302" s="579"/>
      <c r="PBC302" s="581"/>
      <c r="PBD302" s="163"/>
      <c r="PBE302" s="163"/>
      <c r="PBF302" s="579"/>
      <c r="PBG302" s="581"/>
      <c r="PBH302" s="163"/>
      <c r="PBI302" s="163"/>
      <c r="PBJ302" s="579"/>
      <c r="PBK302" s="581"/>
      <c r="PBL302" s="163"/>
      <c r="PBM302" s="163"/>
      <c r="PBN302" s="579"/>
      <c r="PBO302" s="581"/>
      <c r="PBP302" s="163"/>
      <c r="PBQ302" s="163"/>
      <c r="PBR302" s="579"/>
      <c r="PBS302" s="581"/>
      <c r="PBT302" s="163"/>
      <c r="PBU302" s="163"/>
      <c r="PBV302" s="579"/>
      <c r="PBW302" s="581"/>
      <c r="PBX302" s="163"/>
      <c r="PBY302" s="163"/>
      <c r="PBZ302" s="579"/>
      <c r="PCA302" s="581"/>
      <c r="PCB302" s="163"/>
      <c r="PCC302" s="163"/>
      <c r="PCD302" s="579"/>
      <c r="PCE302" s="581"/>
      <c r="PCF302" s="163"/>
      <c r="PCG302" s="163"/>
      <c r="PCH302" s="579"/>
      <c r="PCI302" s="581"/>
      <c r="PCJ302" s="163"/>
      <c r="PCK302" s="163"/>
      <c r="PCL302" s="579"/>
      <c r="PCM302" s="581"/>
      <c r="PCN302" s="163"/>
      <c r="PCO302" s="163"/>
      <c r="PCP302" s="579"/>
      <c r="PCQ302" s="581"/>
      <c r="PCR302" s="163"/>
      <c r="PCS302" s="163"/>
      <c r="PCT302" s="579"/>
      <c r="PCU302" s="581"/>
      <c r="PCV302" s="163"/>
      <c r="PCW302" s="163"/>
      <c r="PCX302" s="579"/>
      <c r="PCY302" s="581"/>
      <c r="PCZ302" s="163"/>
      <c r="PDA302" s="163"/>
      <c r="PDB302" s="579"/>
      <c r="PDC302" s="581"/>
      <c r="PDD302" s="163"/>
      <c r="PDE302" s="163"/>
      <c r="PDF302" s="579"/>
      <c r="PDG302" s="581"/>
      <c r="PDH302" s="163"/>
      <c r="PDI302" s="163"/>
      <c r="PDJ302" s="579"/>
      <c r="PDK302" s="581"/>
      <c r="PDL302" s="163"/>
      <c r="PDM302" s="163"/>
      <c r="PDN302" s="579"/>
      <c r="PDO302" s="581"/>
      <c r="PDP302" s="163"/>
      <c r="PDQ302" s="163"/>
      <c r="PDR302" s="579"/>
      <c r="PDS302" s="581"/>
      <c r="PDT302" s="163"/>
      <c r="PDU302" s="163"/>
      <c r="PDV302" s="579"/>
      <c r="PDW302" s="581"/>
      <c r="PDX302" s="163"/>
      <c r="PDY302" s="163"/>
      <c r="PDZ302" s="579"/>
      <c r="PEA302" s="581"/>
      <c r="PEB302" s="163"/>
      <c r="PEC302" s="163"/>
      <c r="PED302" s="579"/>
      <c r="PEE302" s="581"/>
      <c r="PEF302" s="163"/>
      <c r="PEG302" s="163"/>
      <c r="PEH302" s="579"/>
      <c r="PEI302" s="581"/>
      <c r="PEJ302" s="163"/>
      <c r="PEK302" s="163"/>
      <c r="PEL302" s="579"/>
      <c r="PEM302" s="581"/>
      <c r="PEN302" s="163"/>
      <c r="PEO302" s="163"/>
      <c r="PEP302" s="579"/>
      <c r="PEQ302" s="581"/>
      <c r="PER302" s="163"/>
      <c r="PES302" s="163"/>
      <c r="PET302" s="579"/>
      <c r="PEU302" s="581"/>
      <c r="PEV302" s="163"/>
      <c r="PEW302" s="163"/>
      <c r="PEX302" s="579"/>
      <c r="PEY302" s="581"/>
      <c r="PEZ302" s="163"/>
      <c r="PFA302" s="163"/>
      <c r="PFB302" s="579"/>
      <c r="PFC302" s="581"/>
      <c r="PFD302" s="163"/>
      <c r="PFE302" s="163"/>
      <c r="PFF302" s="579"/>
      <c r="PFG302" s="581"/>
      <c r="PFH302" s="163"/>
      <c r="PFI302" s="163"/>
      <c r="PFJ302" s="579"/>
      <c r="PFK302" s="581"/>
      <c r="PFL302" s="163"/>
      <c r="PFM302" s="163"/>
      <c r="PFN302" s="579"/>
      <c r="PFO302" s="581"/>
      <c r="PFP302" s="163"/>
      <c r="PFQ302" s="163"/>
      <c r="PFR302" s="579"/>
      <c r="PFS302" s="581"/>
      <c r="PFT302" s="163"/>
      <c r="PFU302" s="163"/>
      <c r="PFV302" s="579"/>
      <c r="PFW302" s="581"/>
      <c r="PFX302" s="163"/>
      <c r="PFY302" s="163"/>
      <c r="PFZ302" s="579"/>
      <c r="PGA302" s="581"/>
      <c r="PGB302" s="163"/>
      <c r="PGC302" s="163"/>
      <c r="PGD302" s="579"/>
      <c r="PGE302" s="581"/>
      <c r="PGF302" s="163"/>
      <c r="PGG302" s="163"/>
      <c r="PGH302" s="579"/>
      <c r="PGI302" s="581"/>
      <c r="PGJ302" s="163"/>
      <c r="PGK302" s="163"/>
      <c r="PGL302" s="579"/>
      <c r="PGM302" s="581"/>
      <c r="PGN302" s="163"/>
      <c r="PGO302" s="163"/>
      <c r="PGP302" s="579"/>
      <c r="PGQ302" s="581"/>
      <c r="PGR302" s="163"/>
      <c r="PGS302" s="163"/>
      <c r="PGT302" s="579"/>
      <c r="PGU302" s="581"/>
      <c r="PGV302" s="163"/>
      <c r="PGW302" s="163"/>
      <c r="PGX302" s="579"/>
      <c r="PGY302" s="581"/>
      <c r="PGZ302" s="163"/>
      <c r="PHA302" s="163"/>
      <c r="PHB302" s="579"/>
      <c r="PHC302" s="581"/>
      <c r="PHD302" s="163"/>
      <c r="PHE302" s="163"/>
      <c r="PHF302" s="579"/>
      <c r="PHG302" s="581"/>
      <c r="PHH302" s="163"/>
      <c r="PHI302" s="163"/>
      <c r="PHJ302" s="579"/>
      <c r="PHK302" s="581"/>
      <c r="PHL302" s="163"/>
      <c r="PHM302" s="163"/>
      <c r="PHN302" s="579"/>
      <c r="PHO302" s="581"/>
      <c r="PHP302" s="163"/>
      <c r="PHQ302" s="163"/>
      <c r="PHR302" s="579"/>
      <c r="PHS302" s="581"/>
      <c r="PHT302" s="163"/>
      <c r="PHU302" s="163"/>
      <c r="PHV302" s="579"/>
      <c r="PHW302" s="581"/>
      <c r="PHX302" s="163"/>
      <c r="PHY302" s="163"/>
      <c r="PHZ302" s="579"/>
      <c r="PIA302" s="581"/>
      <c r="PIB302" s="163"/>
      <c r="PIC302" s="163"/>
      <c r="PID302" s="579"/>
      <c r="PIE302" s="581"/>
      <c r="PIF302" s="163"/>
      <c r="PIG302" s="163"/>
      <c r="PIH302" s="579"/>
      <c r="PII302" s="581"/>
      <c r="PIJ302" s="163"/>
      <c r="PIK302" s="163"/>
      <c r="PIL302" s="579"/>
      <c r="PIM302" s="581"/>
      <c r="PIN302" s="163"/>
      <c r="PIO302" s="163"/>
      <c r="PIP302" s="579"/>
      <c r="PIQ302" s="581"/>
      <c r="PIR302" s="163"/>
      <c r="PIS302" s="163"/>
      <c r="PIT302" s="579"/>
      <c r="PIU302" s="581"/>
      <c r="PIV302" s="163"/>
      <c r="PIW302" s="163"/>
      <c r="PIX302" s="579"/>
      <c r="PIY302" s="581"/>
      <c r="PIZ302" s="163"/>
      <c r="PJA302" s="163"/>
      <c r="PJB302" s="579"/>
      <c r="PJC302" s="581"/>
      <c r="PJD302" s="163"/>
      <c r="PJE302" s="163"/>
      <c r="PJF302" s="579"/>
      <c r="PJG302" s="581"/>
      <c r="PJH302" s="163"/>
      <c r="PJI302" s="163"/>
      <c r="PJJ302" s="579"/>
      <c r="PJK302" s="581"/>
      <c r="PJL302" s="163"/>
      <c r="PJM302" s="163"/>
      <c r="PJN302" s="579"/>
      <c r="PJO302" s="581"/>
      <c r="PJP302" s="163"/>
      <c r="PJQ302" s="163"/>
      <c r="PJR302" s="579"/>
      <c r="PJS302" s="581"/>
      <c r="PJT302" s="163"/>
      <c r="PJU302" s="163"/>
      <c r="PJV302" s="579"/>
      <c r="PJW302" s="581"/>
      <c r="PJX302" s="163"/>
      <c r="PJY302" s="163"/>
      <c r="PJZ302" s="579"/>
      <c r="PKA302" s="581"/>
      <c r="PKB302" s="163"/>
      <c r="PKC302" s="163"/>
      <c r="PKD302" s="579"/>
      <c r="PKE302" s="581"/>
      <c r="PKF302" s="163"/>
      <c r="PKG302" s="163"/>
      <c r="PKH302" s="579"/>
      <c r="PKI302" s="581"/>
      <c r="PKJ302" s="163"/>
      <c r="PKK302" s="163"/>
      <c r="PKL302" s="579"/>
      <c r="PKM302" s="581"/>
      <c r="PKN302" s="163"/>
      <c r="PKO302" s="163"/>
      <c r="PKP302" s="579"/>
      <c r="PKQ302" s="581"/>
      <c r="PKR302" s="163"/>
      <c r="PKS302" s="163"/>
      <c r="PKT302" s="579"/>
      <c r="PKU302" s="581"/>
      <c r="PKV302" s="163"/>
      <c r="PKW302" s="163"/>
      <c r="PKX302" s="579"/>
      <c r="PKY302" s="581"/>
      <c r="PKZ302" s="163"/>
      <c r="PLA302" s="163"/>
      <c r="PLB302" s="579"/>
      <c r="PLC302" s="581"/>
      <c r="PLD302" s="163"/>
      <c r="PLE302" s="163"/>
      <c r="PLF302" s="579"/>
      <c r="PLG302" s="581"/>
      <c r="PLH302" s="163"/>
      <c r="PLI302" s="163"/>
      <c r="PLJ302" s="579"/>
      <c r="PLK302" s="581"/>
      <c r="PLL302" s="163"/>
      <c r="PLM302" s="163"/>
      <c r="PLN302" s="579"/>
      <c r="PLO302" s="581"/>
      <c r="PLP302" s="163"/>
      <c r="PLQ302" s="163"/>
      <c r="PLR302" s="579"/>
      <c r="PLS302" s="581"/>
      <c r="PLT302" s="163"/>
      <c r="PLU302" s="163"/>
      <c r="PLV302" s="579"/>
      <c r="PLW302" s="581"/>
      <c r="PLX302" s="163"/>
      <c r="PLY302" s="163"/>
      <c r="PLZ302" s="579"/>
      <c r="PMA302" s="581"/>
      <c r="PMB302" s="163"/>
      <c r="PMC302" s="163"/>
      <c r="PMD302" s="579"/>
      <c r="PME302" s="581"/>
      <c r="PMF302" s="163"/>
      <c r="PMG302" s="163"/>
      <c r="PMH302" s="579"/>
      <c r="PMI302" s="581"/>
      <c r="PMJ302" s="163"/>
      <c r="PMK302" s="163"/>
      <c r="PML302" s="579"/>
      <c r="PMM302" s="581"/>
      <c r="PMN302" s="163"/>
      <c r="PMO302" s="163"/>
      <c r="PMP302" s="579"/>
      <c r="PMQ302" s="581"/>
      <c r="PMR302" s="163"/>
      <c r="PMS302" s="163"/>
      <c r="PMT302" s="579"/>
      <c r="PMU302" s="581"/>
      <c r="PMV302" s="163"/>
      <c r="PMW302" s="163"/>
      <c r="PMX302" s="579"/>
      <c r="PMY302" s="581"/>
      <c r="PMZ302" s="163"/>
      <c r="PNA302" s="163"/>
      <c r="PNB302" s="579"/>
      <c r="PNC302" s="581"/>
      <c r="PND302" s="163"/>
      <c r="PNE302" s="163"/>
      <c r="PNF302" s="579"/>
      <c r="PNG302" s="581"/>
      <c r="PNH302" s="163"/>
      <c r="PNI302" s="163"/>
      <c r="PNJ302" s="579"/>
      <c r="PNK302" s="581"/>
      <c r="PNL302" s="163"/>
      <c r="PNM302" s="163"/>
      <c r="PNN302" s="579"/>
      <c r="PNO302" s="581"/>
      <c r="PNP302" s="163"/>
      <c r="PNQ302" s="163"/>
      <c r="PNR302" s="579"/>
      <c r="PNS302" s="581"/>
      <c r="PNT302" s="163"/>
      <c r="PNU302" s="163"/>
      <c r="PNV302" s="579"/>
      <c r="PNW302" s="581"/>
      <c r="PNX302" s="163"/>
      <c r="PNY302" s="163"/>
      <c r="PNZ302" s="579"/>
      <c r="POA302" s="581"/>
      <c r="POB302" s="163"/>
      <c r="POC302" s="163"/>
      <c r="POD302" s="579"/>
      <c r="POE302" s="581"/>
      <c r="POF302" s="163"/>
      <c r="POG302" s="163"/>
      <c r="POH302" s="579"/>
      <c r="POI302" s="581"/>
      <c r="POJ302" s="163"/>
      <c r="POK302" s="163"/>
      <c r="POL302" s="579"/>
      <c r="POM302" s="581"/>
      <c r="PON302" s="163"/>
      <c r="POO302" s="163"/>
      <c r="POP302" s="579"/>
      <c r="POQ302" s="581"/>
      <c r="POR302" s="163"/>
      <c r="POS302" s="163"/>
      <c r="POT302" s="579"/>
      <c r="POU302" s="581"/>
      <c r="POV302" s="163"/>
      <c r="POW302" s="163"/>
      <c r="POX302" s="579"/>
      <c r="POY302" s="581"/>
      <c r="POZ302" s="163"/>
      <c r="PPA302" s="163"/>
      <c r="PPB302" s="579"/>
      <c r="PPC302" s="581"/>
      <c r="PPD302" s="163"/>
      <c r="PPE302" s="163"/>
      <c r="PPF302" s="579"/>
      <c r="PPG302" s="581"/>
      <c r="PPH302" s="163"/>
      <c r="PPI302" s="163"/>
      <c r="PPJ302" s="579"/>
      <c r="PPK302" s="581"/>
      <c r="PPL302" s="163"/>
      <c r="PPM302" s="163"/>
      <c r="PPN302" s="579"/>
      <c r="PPO302" s="581"/>
      <c r="PPP302" s="163"/>
      <c r="PPQ302" s="163"/>
      <c r="PPR302" s="579"/>
      <c r="PPS302" s="581"/>
      <c r="PPT302" s="163"/>
      <c r="PPU302" s="163"/>
      <c r="PPV302" s="579"/>
      <c r="PPW302" s="581"/>
      <c r="PPX302" s="163"/>
      <c r="PPY302" s="163"/>
      <c r="PPZ302" s="579"/>
      <c r="PQA302" s="581"/>
      <c r="PQB302" s="163"/>
      <c r="PQC302" s="163"/>
      <c r="PQD302" s="579"/>
      <c r="PQE302" s="581"/>
      <c r="PQF302" s="163"/>
      <c r="PQG302" s="163"/>
      <c r="PQH302" s="579"/>
      <c r="PQI302" s="581"/>
      <c r="PQJ302" s="163"/>
      <c r="PQK302" s="163"/>
      <c r="PQL302" s="579"/>
      <c r="PQM302" s="581"/>
      <c r="PQN302" s="163"/>
      <c r="PQO302" s="163"/>
      <c r="PQP302" s="579"/>
      <c r="PQQ302" s="581"/>
      <c r="PQR302" s="163"/>
      <c r="PQS302" s="163"/>
      <c r="PQT302" s="579"/>
      <c r="PQU302" s="581"/>
      <c r="PQV302" s="163"/>
      <c r="PQW302" s="163"/>
      <c r="PQX302" s="579"/>
      <c r="PQY302" s="581"/>
      <c r="PQZ302" s="163"/>
      <c r="PRA302" s="163"/>
      <c r="PRB302" s="579"/>
      <c r="PRC302" s="581"/>
      <c r="PRD302" s="163"/>
      <c r="PRE302" s="163"/>
      <c r="PRF302" s="579"/>
      <c r="PRG302" s="581"/>
      <c r="PRH302" s="163"/>
      <c r="PRI302" s="163"/>
      <c r="PRJ302" s="579"/>
      <c r="PRK302" s="581"/>
      <c r="PRL302" s="163"/>
      <c r="PRM302" s="163"/>
      <c r="PRN302" s="579"/>
      <c r="PRO302" s="581"/>
      <c r="PRP302" s="163"/>
      <c r="PRQ302" s="163"/>
      <c r="PRR302" s="579"/>
      <c r="PRS302" s="581"/>
      <c r="PRT302" s="163"/>
      <c r="PRU302" s="163"/>
      <c r="PRV302" s="579"/>
      <c r="PRW302" s="581"/>
      <c r="PRX302" s="163"/>
      <c r="PRY302" s="163"/>
      <c r="PRZ302" s="579"/>
      <c r="PSA302" s="581"/>
      <c r="PSB302" s="163"/>
      <c r="PSC302" s="163"/>
      <c r="PSD302" s="579"/>
      <c r="PSE302" s="581"/>
      <c r="PSF302" s="163"/>
      <c r="PSG302" s="163"/>
      <c r="PSH302" s="579"/>
      <c r="PSI302" s="581"/>
      <c r="PSJ302" s="163"/>
      <c r="PSK302" s="163"/>
      <c r="PSL302" s="579"/>
      <c r="PSM302" s="581"/>
      <c r="PSN302" s="163"/>
      <c r="PSO302" s="163"/>
      <c r="PSP302" s="579"/>
      <c r="PSQ302" s="581"/>
      <c r="PSR302" s="163"/>
      <c r="PSS302" s="163"/>
      <c r="PST302" s="579"/>
      <c r="PSU302" s="581"/>
      <c r="PSV302" s="163"/>
      <c r="PSW302" s="163"/>
      <c r="PSX302" s="579"/>
      <c r="PSY302" s="581"/>
      <c r="PSZ302" s="163"/>
      <c r="PTA302" s="163"/>
      <c r="PTB302" s="579"/>
      <c r="PTC302" s="581"/>
      <c r="PTD302" s="163"/>
      <c r="PTE302" s="163"/>
      <c r="PTF302" s="579"/>
      <c r="PTG302" s="581"/>
      <c r="PTH302" s="163"/>
      <c r="PTI302" s="163"/>
      <c r="PTJ302" s="579"/>
      <c r="PTK302" s="581"/>
      <c r="PTL302" s="163"/>
      <c r="PTM302" s="163"/>
      <c r="PTN302" s="579"/>
      <c r="PTO302" s="581"/>
      <c r="PTP302" s="163"/>
      <c r="PTQ302" s="163"/>
      <c r="PTR302" s="579"/>
      <c r="PTS302" s="581"/>
      <c r="PTT302" s="163"/>
      <c r="PTU302" s="163"/>
      <c r="PTV302" s="579"/>
      <c r="PTW302" s="581"/>
      <c r="PTX302" s="163"/>
      <c r="PTY302" s="163"/>
      <c r="PTZ302" s="579"/>
      <c r="PUA302" s="581"/>
      <c r="PUB302" s="163"/>
      <c r="PUC302" s="163"/>
      <c r="PUD302" s="579"/>
      <c r="PUE302" s="581"/>
      <c r="PUF302" s="163"/>
      <c r="PUG302" s="163"/>
      <c r="PUH302" s="579"/>
      <c r="PUI302" s="581"/>
      <c r="PUJ302" s="163"/>
      <c r="PUK302" s="163"/>
      <c r="PUL302" s="579"/>
      <c r="PUM302" s="581"/>
      <c r="PUN302" s="163"/>
      <c r="PUO302" s="163"/>
      <c r="PUP302" s="579"/>
      <c r="PUQ302" s="581"/>
      <c r="PUR302" s="163"/>
      <c r="PUS302" s="163"/>
      <c r="PUT302" s="579"/>
      <c r="PUU302" s="581"/>
      <c r="PUV302" s="163"/>
      <c r="PUW302" s="163"/>
      <c r="PUX302" s="579"/>
      <c r="PUY302" s="581"/>
      <c r="PUZ302" s="163"/>
      <c r="PVA302" s="163"/>
      <c r="PVB302" s="579"/>
      <c r="PVC302" s="581"/>
      <c r="PVD302" s="163"/>
      <c r="PVE302" s="163"/>
      <c r="PVF302" s="579"/>
      <c r="PVG302" s="581"/>
      <c r="PVH302" s="163"/>
      <c r="PVI302" s="163"/>
      <c r="PVJ302" s="579"/>
      <c r="PVK302" s="581"/>
      <c r="PVL302" s="163"/>
      <c r="PVM302" s="163"/>
      <c r="PVN302" s="579"/>
      <c r="PVO302" s="581"/>
      <c r="PVP302" s="163"/>
      <c r="PVQ302" s="163"/>
      <c r="PVR302" s="579"/>
      <c r="PVS302" s="581"/>
      <c r="PVT302" s="163"/>
      <c r="PVU302" s="163"/>
      <c r="PVV302" s="579"/>
      <c r="PVW302" s="581"/>
      <c r="PVX302" s="163"/>
      <c r="PVY302" s="163"/>
      <c r="PVZ302" s="579"/>
      <c r="PWA302" s="581"/>
      <c r="PWB302" s="163"/>
      <c r="PWC302" s="163"/>
      <c r="PWD302" s="579"/>
      <c r="PWE302" s="581"/>
      <c r="PWF302" s="163"/>
      <c r="PWG302" s="163"/>
      <c r="PWH302" s="579"/>
      <c r="PWI302" s="581"/>
      <c r="PWJ302" s="163"/>
      <c r="PWK302" s="163"/>
      <c r="PWL302" s="579"/>
      <c r="PWM302" s="581"/>
      <c r="PWN302" s="163"/>
      <c r="PWO302" s="163"/>
      <c r="PWP302" s="579"/>
      <c r="PWQ302" s="581"/>
      <c r="PWR302" s="163"/>
      <c r="PWS302" s="163"/>
      <c r="PWT302" s="579"/>
      <c r="PWU302" s="581"/>
      <c r="PWV302" s="163"/>
      <c r="PWW302" s="163"/>
      <c r="PWX302" s="579"/>
      <c r="PWY302" s="581"/>
      <c r="PWZ302" s="163"/>
      <c r="PXA302" s="163"/>
      <c r="PXB302" s="579"/>
      <c r="PXC302" s="581"/>
      <c r="PXD302" s="163"/>
      <c r="PXE302" s="163"/>
      <c r="PXF302" s="579"/>
      <c r="PXG302" s="581"/>
      <c r="PXH302" s="163"/>
      <c r="PXI302" s="163"/>
      <c r="PXJ302" s="579"/>
      <c r="PXK302" s="581"/>
      <c r="PXL302" s="163"/>
      <c r="PXM302" s="163"/>
      <c r="PXN302" s="579"/>
      <c r="PXO302" s="581"/>
      <c r="PXP302" s="163"/>
      <c r="PXQ302" s="163"/>
      <c r="PXR302" s="579"/>
      <c r="PXS302" s="581"/>
      <c r="PXT302" s="163"/>
      <c r="PXU302" s="163"/>
      <c r="PXV302" s="579"/>
      <c r="PXW302" s="581"/>
      <c r="PXX302" s="163"/>
      <c r="PXY302" s="163"/>
      <c r="PXZ302" s="579"/>
      <c r="PYA302" s="581"/>
      <c r="PYB302" s="163"/>
      <c r="PYC302" s="163"/>
      <c r="PYD302" s="579"/>
      <c r="PYE302" s="581"/>
      <c r="PYF302" s="163"/>
      <c r="PYG302" s="163"/>
      <c r="PYH302" s="579"/>
      <c r="PYI302" s="581"/>
      <c r="PYJ302" s="163"/>
      <c r="PYK302" s="163"/>
      <c r="PYL302" s="579"/>
      <c r="PYM302" s="581"/>
      <c r="PYN302" s="163"/>
      <c r="PYO302" s="163"/>
      <c r="PYP302" s="579"/>
      <c r="PYQ302" s="581"/>
      <c r="PYR302" s="163"/>
      <c r="PYS302" s="163"/>
      <c r="PYT302" s="579"/>
      <c r="PYU302" s="581"/>
      <c r="PYV302" s="163"/>
      <c r="PYW302" s="163"/>
      <c r="PYX302" s="579"/>
      <c r="PYY302" s="581"/>
      <c r="PYZ302" s="163"/>
      <c r="PZA302" s="163"/>
      <c r="PZB302" s="579"/>
      <c r="PZC302" s="581"/>
      <c r="PZD302" s="163"/>
      <c r="PZE302" s="163"/>
      <c r="PZF302" s="579"/>
      <c r="PZG302" s="581"/>
      <c r="PZH302" s="163"/>
      <c r="PZI302" s="163"/>
      <c r="PZJ302" s="579"/>
      <c r="PZK302" s="581"/>
      <c r="PZL302" s="163"/>
      <c r="PZM302" s="163"/>
      <c r="PZN302" s="579"/>
      <c r="PZO302" s="581"/>
      <c r="PZP302" s="163"/>
      <c r="PZQ302" s="163"/>
      <c r="PZR302" s="579"/>
      <c r="PZS302" s="581"/>
      <c r="PZT302" s="163"/>
      <c r="PZU302" s="163"/>
      <c r="PZV302" s="579"/>
      <c r="PZW302" s="581"/>
      <c r="PZX302" s="163"/>
      <c r="PZY302" s="163"/>
      <c r="PZZ302" s="579"/>
      <c r="QAA302" s="581"/>
      <c r="QAB302" s="163"/>
      <c r="QAC302" s="163"/>
      <c r="QAD302" s="579"/>
      <c r="QAE302" s="581"/>
      <c r="QAF302" s="163"/>
      <c r="QAG302" s="163"/>
      <c r="QAH302" s="579"/>
      <c r="QAI302" s="581"/>
      <c r="QAJ302" s="163"/>
      <c r="QAK302" s="163"/>
      <c r="QAL302" s="579"/>
      <c r="QAM302" s="581"/>
      <c r="QAN302" s="163"/>
      <c r="QAO302" s="163"/>
      <c r="QAP302" s="579"/>
      <c r="QAQ302" s="581"/>
      <c r="QAR302" s="163"/>
      <c r="QAS302" s="163"/>
      <c r="QAT302" s="579"/>
      <c r="QAU302" s="581"/>
      <c r="QAV302" s="163"/>
      <c r="QAW302" s="163"/>
      <c r="QAX302" s="579"/>
      <c r="QAY302" s="581"/>
      <c r="QAZ302" s="163"/>
      <c r="QBA302" s="163"/>
      <c r="QBB302" s="579"/>
      <c r="QBC302" s="581"/>
      <c r="QBD302" s="163"/>
      <c r="QBE302" s="163"/>
      <c r="QBF302" s="579"/>
      <c r="QBG302" s="581"/>
      <c r="QBH302" s="163"/>
      <c r="QBI302" s="163"/>
      <c r="QBJ302" s="579"/>
      <c r="QBK302" s="581"/>
      <c r="QBL302" s="163"/>
      <c r="QBM302" s="163"/>
      <c r="QBN302" s="579"/>
      <c r="QBO302" s="581"/>
      <c r="QBP302" s="163"/>
      <c r="QBQ302" s="163"/>
      <c r="QBR302" s="579"/>
      <c r="QBS302" s="581"/>
      <c r="QBT302" s="163"/>
      <c r="QBU302" s="163"/>
      <c r="QBV302" s="579"/>
      <c r="QBW302" s="581"/>
      <c r="QBX302" s="163"/>
      <c r="QBY302" s="163"/>
      <c r="QBZ302" s="579"/>
      <c r="QCA302" s="581"/>
      <c r="QCB302" s="163"/>
      <c r="QCC302" s="163"/>
      <c r="QCD302" s="579"/>
      <c r="QCE302" s="581"/>
      <c r="QCF302" s="163"/>
      <c r="QCG302" s="163"/>
      <c r="QCH302" s="579"/>
      <c r="QCI302" s="581"/>
      <c r="QCJ302" s="163"/>
      <c r="QCK302" s="163"/>
      <c r="QCL302" s="579"/>
      <c r="QCM302" s="581"/>
      <c r="QCN302" s="163"/>
      <c r="QCO302" s="163"/>
      <c r="QCP302" s="579"/>
      <c r="QCQ302" s="581"/>
      <c r="QCR302" s="163"/>
      <c r="QCS302" s="163"/>
      <c r="QCT302" s="579"/>
      <c r="QCU302" s="581"/>
      <c r="QCV302" s="163"/>
      <c r="QCW302" s="163"/>
      <c r="QCX302" s="579"/>
      <c r="QCY302" s="581"/>
      <c r="QCZ302" s="163"/>
      <c r="QDA302" s="163"/>
      <c r="QDB302" s="579"/>
      <c r="QDC302" s="581"/>
      <c r="QDD302" s="163"/>
      <c r="QDE302" s="163"/>
      <c r="QDF302" s="579"/>
      <c r="QDG302" s="581"/>
      <c r="QDH302" s="163"/>
      <c r="QDI302" s="163"/>
      <c r="QDJ302" s="579"/>
      <c r="QDK302" s="581"/>
      <c r="QDL302" s="163"/>
      <c r="QDM302" s="163"/>
      <c r="QDN302" s="579"/>
      <c r="QDO302" s="581"/>
      <c r="QDP302" s="163"/>
      <c r="QDQ302" s="163"/>
      <c r="QDR302" s="579"/>
      <c r="QDS302" s="581"/>
      <c r="QDT302" s="163"/>
      <c r="QDU302" s="163"/>
      <c r="QDV302" s="579"/>
      <c r="QDW302" s="581"/>
      <c r="QDX302" s="163"/>
      <c r="QDY302" s="163"/>
      <c r="QDZ302" s="579"/>
      <c r="QEA302" s="581"/>
      <c r="QEB302" s="163"/>
      <c r="QEC302" s="163"/>
      <c r="QED302" s="579"/>
      <c r="QEE302" s="581"/>
      <c r="QEF302" s="163"/>
      <c r="QEG302" s="163"/>
      <c r="QEH302" s="579"/>
      <c r="QEI302" s="581"/>
      <c r="QEJ302" s="163"/>
      <c r="QEK302" s="163"/>
      <c r="QEL302" s="579"/>
      <c r="QEM302" s="581"/>
      <c r="QEN302" s="163"/>
      <c r="QEO302" s="163"/>
      <c r="QEP302" s="579"/>
      <c r="QEQ302" s="581"/>
      <c r="QER302" s="163"/>
      <c r="QES302" s="163"/>
      <c r="QET302" s="579"/>
      <c r="QEU302" s="581"/>
      <c r="QEV302" s="163"/>
      <c r="QEW302" s="163"/>
      <c r="QEX302" s="579"/>
      <c r="QEY302" s="581"/>
      <c r="QEZ302" s="163"/>
      <c r="QFA302" s="163"/>
      <c r="QFB302" s="579"/>
      <c r="QFC302" s="581"/>
      <c r="QFD302" s="163"/>
      <c r="QFE302" s="163"/>
      <c r="QFF302" s="579"/>
      <c r="QFG302" s="581"/>
      <c r="QFH302" s="163"/>
      <c r="QFI302" s="163"/>
      <c r="QFJ302" s="579"/>
      <c r="QFK302" s="581"/>
      <c r="QFL302" s="163"/>
      <c r="QFM302" s="163"/>
      <c r="QFN302" s="579"/>
      <c r="QFO302" s="581"/>
      <c r="QFP302" s="163"/>
      <c r="QFQ302" s="163"/>
      <c r="QFR302" s="579"/>
      <c r="QFS302" s="581"/>
      <c r="QFT302" s="163"/>
      <c r="QFU302" s="163"/>
      <c r="QFV302" s="579"/>
      <c r="QFW302" s="581"/>
      <c r="QFX302" s="163"/>
      <c r="QFY302" s="163"/>
      <c r="QFZ302" s="579"/>
      <c r="QGA302" s="581"/>
      <c r="QGB302" s="163"/>
      <c r="QGC302" s="163"/>
      <c r="QGD302" s="579"/>
      <c r="QGE302" s="581"/>
      <c r="QGF302" s="163"/>
      <c r="QGG302" s="163"/>
      <c r="QGH302" s="579"/>
      <c r="QGI302" s="581"/>
      <c r="QGJ302" s="163"/>
      <c r="QGK302" s="163"/>
      <c r="QGL302" s="579"/>
      <c r="QGM302" s="581"/>
      <c r="QGN302" s="163"/>
      <c r="QGO302" s="163"/>
      <c r="QGP302" s="579"/>
      <c r="QGQ302" s="581"/>
      <c r="QGR302" s="163"/>
      <c r="QGS302" s="163"/>
      <c r="QGT302" s="579"/>
      <c r="QGU302" s="581"/>
      <c r="QGV302" s="163"/>
      <c r="QGW302" s="163"/>
      <c r="QGX302" s="579"/>
      <c r="QGY302" s="581"/>
      <c r="QGZ302" s="163"/>
      <c r="QHA302" s="163"/>
      <c r="QHB302" s="579"/>
      <c r="QHC302" s="581"/>
      <c r="QHD302" s="163"/>
      <c r="QHE302" s="163"/>
      <c r="QHF302" s="579"/>
      <c r="QHG302" s="581"/>
      <c r="QHH302" s="163"/>
      <c r="QHI302" s="163"/>
      <c r="QHJ302" s="579"/>
      <c r="QHK302" s="581"/>
      <c r="QHL302" s="163"/>
      <c r="QHM302" s="163"/>
      <c r="QHN302" s="579"/>
      <c r="QHO302" s="581"/>
      <c r="QHP302" s="163"/>
      <c r="QHQ302" s="163"/>
      <c r="QHR302" s="579"/>
      <c r="QHS302" s="581"/>
      <c r="QHT302" s="163"/>
      <c r="QHU302" s="163"/>
      <c r="QHV302" s="579"/>
      <c r="QHW302" s="581"/>
      <c r="QHX302" s="163"/>
      <c r="QHY302" s="163"/>
      <c r="QHZ302" s="579"/>
      <c r="QIA302" s="581"/>
      <c r="QIB302" s="163"/>
      <c r="QIC302" s="163"/>
      <c r="QID302" s="579"/>
      <c r="QIE302" s="581"/>
      <c r="QIF302" s="163"/>
      <c r="QIG302" s="163"/>
      <c r="QIH302" s="579"/>
      <c r="QII302" s="581"/>
      <c r="QIJ302" s="163"/>
      <c r="QIK302" s="163"/>
      <c r="QIL302" s="579"/>
      <c r="QIM302" s="581"/>
      <c r="QIN302" s="163"/>
      <c r="QIO302" s="163"/>
      <c r="QIP302" s="579"/>
      <c r="QIQ302" s="581"/>
      <c r="QIR302" s="163"/>
      <c r="QIS302" s="163"/>
      <c r="QIT302" s="579"/>
      <c r="QIU302" s="581"/>
      <c r="QIV302" s="163"/>
      <c r="QIW302" s="163"/>
      <c r="QIX302" s="579"/>
      <c r="QIY302" s="581"/>
      <c r="QIZ302" s="163"/>
      <c r="QJA302" s="163"/>
      <c r="QJB302" s="579"/>
      <c r="QJC302" s="581"/>
      <c r="QJD302" s="163"/>
      <c r="QJE302" s="163"/>
      <c r="QJF302" s="579"/>
      <c r="QJG302" s="581"/>
      <c r="QJH302" s="163"/>
      <c r="QJI302" s="163"/>
      <c r="QJJ302" s="579"/>
      <c r="QJK302" s="581"/>
      <c r="QJL302" s="163"/>
      <c r="QJM302" s="163"/>
      <c r="QJN302" s="579"/>
      <c r="QJO302" s="581"/>
      <c r="QJP302" s="163"/>
      <c r="QJQ302" s="163"/>
      <c r="QJR302" s="579"/>
      <c r="QJS302" s="581"/>
      <c r="QJT302" s="163"/>
      <c r="QJU302" s="163"/>
      <c r="QJV302" s="579"/>
      <c r="QJW302" s="581"/>
      <c r="QJX302" s="163"/>
      <c r="QJY302" s="163"/>
      <c r="QJZ302" s="579"/>
      <c r="QKA302" s="581"/>
      <c r="QKB302" s="163"/>
      <c r="QKC302" s="163"/>
      <c r="QKD302" s="579"/>
      <c r="QKE302" s="581"/>
      <c r="QKF302" s="163"/>
      <c r="QKG302" s="163"/>
      <c r="QKH302" s="579"/>
      <c r="QKI302" s="581"/>
      <c r="QKJ302" s="163"/>
      <c r="QKK302" s="163"/>
      <c r="QKL302" s="579"/>
      <c r="QKM302" s="581"/>
      <c r="QKN302" s="163"/>
      <c r="QKO302" s="163"/>
      <c r="QKP302" s="579"/>
      <c r="QKQ302" s="581"/>
      <c r="QKR302" s="163"/>
      <c r="QKS302" s="163"/>
      <c r="QKT302" s="579"/>
      <c r="QKU302" s="581"/>
      <c r="QKV302" s="163"/>
      <c r="QKW302" s="163"/>
      <c r="QKX302" s="579"/>
      <c r="QKY302" s="581"/>
      <c r="QKZ302" s="163"/>
      <c r="QLA302" s="163"/>
      <c r="QLB302" s="579"/>
      <c r="QLC302" s="581"/>
      <c r="QLD302" s="163"/>
      <c r="QLE302" s="163"/>
      <c r="QLF302" s="579"/>
      <c r="QLG302" s="581"/>
      <c r="QLH302" s="163"/>
      <c r="QLI302" s="163"/>
      <c r="QLJ302" s="579"/>
      <c r="QLK302" s="581"/>
      <c r="QLL302" s="163"/>
      <c r="QLM302" s="163"/>
      <c r="QLN302" s="579"/>
      <c r="QLO302" s="581"/>
      <c r="QLP302" s="163"/>
      <c r="QLQ302" s="163"/>
      <c r="QLR302" s="579"/>
      <c r="QLS302" s="581"/>
      <c r="QLT302" s="163"/>
      <c r="QLU302" s="163"/>
      <c r="QLV302" s="579"/>
      <c r="QLW302" s="581"/>
      <c r="QLX302" s="163"/>
      <c r="QLY302" s="163"/>
      <c r="QLZ302" s="579"/>
      <c r="QMA302" s="581"/>
      <c r="QMB302" s="163"/>
      <c r="QMC302" s="163"/>
      <c r="QMD302" s="579"/>
      <c r="QME302" s="581"/>
      <c r="QMF302" s="163"/>
      <c r="QMG302" s="163"/>
      <c r="QMH302" s="579"/>
      <c r="QMI302" s="581"/>
      <c r="QMJ302" s="163"/>
      <c r="QMK302" s="163"/>
      <c r="QML302" s="579"/>
      <c r="QMM302" s="581"/>
      <c r="QMN302" s="163"/>
      <c r="QMO302" s="163"/>
      <c r="QMP302" s="579"/>
      <c r="QMQ302" s="581"/>
      <c r="QMR302" s="163"/>
      <c r="QMS302" s="163"/>
      <c r="QMT302" s="579"/>
      <c r="QMU302" s="581"/>
      <c r="QMV302" s="163"/>
      <c r="QMW302" s="163"/>
      <c r="QMX302" s="579"/>
      <c r="QMY302" s="581"/>
      <c r="QMZ302" s="163"/>
      <c r="QNA302" s="163"/>
      <c r="QNB302" s="579"/>
      <c r="QNC302" s="581"/>
      <c r="QND302" s="163"/>
      <c r="QNE302" s="163"/>
      <c r="QNF302" s="579"/>
      <c r="QNG302" s="581"/>
      <c r="QNH302" s="163"/>
      <c r="QNI302" s="163"/>
      <c r="QNJ302" s="579"/>
      <c r="QNK302" s="581"/>
      <c r="QNL302" s="163"/>
      <c r="QNM302" s="163"/>
      <c r="QNN302" s="579"/>
      <c r="QNO302" s="581"/>
      <c r="QNP302" s="163"/>
      <c r="QNQ302" s="163"/>
      <c r="QNR302" s="579"/>
      <c r="QNS302" s="581"/>
      <c r="QNT302" s="163"/>
      <c r="QNU302" s="163"/>
      <c r="QNV302" s="579"/>
      <c r="QNW302" s="581"/>
      <c r="QNX302" s="163"/>
      <c r="QNY302" s="163"/>
      <c r="QNZ302" s="579"/>
      <c r="QOA302" s="581"/>
      <c r="QOB302" s="163"/>
      <c r="QOC302" s="163"/>
      <c r="QOD302" s="579"/>
      <c r="QOE302" s="581"/>
      <c r="QOF302" s="163"/>
      <c r="QOG302" s="163"/>
      <c r="QOH302" s="579"/>
      <c r="QOI302" s="581"/>
      <c r="QOJ302" s="163"/>
      <c r="QOK302" s="163"/>
      <c r="QOL302" s="579"/>
      <c r="QOM302" s="581"/>
      <c r="QON302" s="163"/>
      <c r="QOO302" s="163"/>
      <c r="QOP302" s="579"/>
      <c r="QOQ302" s="581"/>
      <c r="QOR302" s="163"/>
      <c r="QOS302" s="163"/>
      <c r="QOT302" s="579"/>
      <c r="QOU302" s="581"/>
      <c r="QOV302" s="163"/>
      <c r="QOW302" s="163"/>
      <c r="QOX302" s="579"/>
      <c r="QOY302" s="581"/>
      <c r="QOZ302" s="163"/>
      <c r="QPA302" s="163"/>
      <c r="QPB302" s="579"/>
      <c r="QPC302" s="581"/>
      <c r="QPD302" s="163"/>
      <c r="QPE302" s="163"/>
      <c r="QPF302" s="579"/>
      <c r="QPG302" s="581"/>
      <c r="QPH302" s="163"/>
      <c r="QPI302" s="163"/>
      <c r="QPJ302" s="579"/>
      <c r="QPK302" s="581"/>
      <c r="QPL302" s="163"/>
      <c r="QPM302" s="163"/>
      <c r="QPN302" s="579"/>
      <c r="QPO302" s="581"/>
      <c r="QPP302" s="163"/>
      <c r="QPQ302" s="163"/>
      <c r="QPR302" s="579"/>
      <c r="QPS302" s="581"/>
      <c r="QPT302" s="163"/>
      <c r="QPU302" s="163"/>
      <c r="QPV302" s="579"/>
      <c r="QPW302" s="581"/>
      <c r="QPX302" s="163"/>
      <c r="QPY302" s="163"/>
      <c r="QPZ302" s="579"/>
      <c r="QQA302" s="581"/>
      <c r="QQB302" s="163"/>
      <c r="QQC302" s="163"/>
      <c r="QQD302" s="579"/>
      <c r="QQE302" s="581"/>
      <c r="QQF302" s="163"/>
      <c r="QQG302" s="163"/>
      <c r="QQH302" s="579"/>
      <c r="QQI302" s="581"/>
      <c r="QQJ302" s="163"/>
      <c r="QQK302" s="163"/>
      <c r="QQL302" s="579"/>
      <c r="QQM302" s="581"/>
      <c r="QQN302" s="163"/>
      <c r="QQO302" s="163"/>
      <c r="QQP302" s="579"/>
      <c r="QQQ302" s="581"/>
      <c r="QQR302" s="163"/>
      <c r="QQS302" s="163"/>
      <c r="QQT302" s="579"/>
      <c r="QQU302" s="581"/>
      <c r="QQV302" s="163"/>
      <c r="QQW302" s="163"/>
      <c r="QQX302" s="579"/>
      <c r="QQY302" s="581"/>
      <c r="QQZ302" s="163"/>
      <c r="QRA302" s="163"/>
      <c r="QRB302" s="579"/>
      <c r="QRC302" s="581"/>
      <c r="QRD302" s="163"/>
      <c r="QRE302" s="163"/>
      <c r="QRF302" s="579"/>
      <c r="QRG302" s="581"/>
      <c r="QRH302" s="163"/>
      <c r="QRI302" s="163"/>
      <c r="QRJ302" s="579"/>
      <c r="QRK302" s="581"/>
      <c r="QRL302" s="163"/>
      <c r="QRM302" s="163"/>
      <c r="QRN302" s="579"/>
      <c r="QRO302" s="581"/>
      <c r="QRP302" s="163"/>
      <c r="QRQ302" s="163"/>
      <c r="QRR302" s="579"/>
      <c r="QRS302" s="581"/>
      <c r="QRT302" s="163"/>
      <c r="QRU302" s="163"/>
      <c r="QRV302" s="579"/>
      <c r="QRW302" s="581"/>
      <c r="QRX302" s="163"/>
      <c r="QRY302" s="163"/>
      <c r="QRZ302" s="579"/>
      <c r="QSA302" s="581"/>
      <c r="QSB302" s="163"/>
      <c r="QSC302" s="163"/>
      <c r="QSD302" s="579"/>
      <c r="QSE302" s="581"/>
      <c r="QSF302" s="163"/>
      <c r="QSG302" s="163"/>
      <c r="QSH302" s="579"/>
      <c r="QSI302" s="581"/>
      <c r="QSJ302" s="163"/>
      <c r="QSK302" s="163"/>
      <c r="QSL302" s="579"/>
      <c r="QSM302" s="581"/>
      <c r="QSN302" s="163"/>
      <c r="QSO302" s="163"/>
      <c r="QSP302" s="579"/>
      <c r="QSQ302" s="581"/>
      <c r="QSR302" s="163"/>
      <c r="QSS302" s="163"/>
      <c r="QST302" s="579"/>
      <c r="QSU302" s="581"/>
      <c r="QSV302" s="163"/>
      <c r="QSW302" s="163"/>
      <c r="QSX302" s="579"/>
      <c r="QSY302" s="581"/>
      <c r="QSZ302" s="163"/>
      <c r="QTA302" s="163"/>
      <c r="QTB302" s="579"/>
      <c r="QTC302" s="581"/>
      <c r="QTD302" s="163"/>
      <c r="QTE302" s="163"/>
      <c r="QTF302" s="579"/>
      <c r="QTG302" s="581"/>
      <c r="QTH302" s="163"/>
      <c r="QTI302" s="163"/>
      <c r="QTJ302" s="579"/>
      <c r="QTK302" s="581"/>
      <c r="QTL302" s="163"/>
      <c r="QTM302" s="163"/>
      <c r="QTN302" s="579"/>
      <c r="QTO302" s="581"/>
      <c r="QTP302" s="163"/>
      <c r="QTQ302" s="163"/>
      <c r="QTR302" s="579"/>
      <c r="QTS302" s="581"/>
      <c r="QTT302" s="163"/>
      <c r="QTU302" s="163"/>
      <c r="QTV302" s="579"/>
      <c r="QTW302" s="581"/>
      <c r="QTX302" s="163"/>
      <c r="QTY302" s="163"/>
      <c r="QTZ302" s="579"/>
      <c r="QUA302" s="581"/>
      <c r="QUB302" s="163"/>
      <c r="QUC302" s="163"/>
      <c r="QUD302" s="579"/>
      <c r="QUE302" s="581"/>
      <c r="QUF302" s="163"/>
      <c r="QUG302" s="163"/>
      <c r="QUH302" s="579"/>
      <c r="QUI302" s="581"/>
      <c r="QUJ302" s="163"/>
      <c r="QUK302" s="163"/>
      <c r="QUL302" s="579"/>
      <c r="QUM302" s="581"/>
      <c r="QUN302" s="163"/>
      <c r="QUO302" s="163"/>
      <c r="QUP302" s="579"/>
      <c r="QUQ302" s="581"/>
      <c r="QUR302" s="163"/>
      <c r="QUS302" s="163"/>
      <c r="QUT302" s="579"/>
      <c r="QUU302" s="581"/>
      <c r="QUV302" s="163"/>
      <c r="QUW302" s="163"/>
      <c r="QUX302" s="579"/>
      <c r="QUY302" s="581"/>
      <c r="QUZ302" s="163"/>
      <c r="QVA302" s="163"/>
      <c r="QVB302" s="579"/>
      <c r="QVC302" s="581"/>
      <c r="QVD302" s="163"/>
      <c r="QVE302" s="163"/>
      <c r="QVF302" s="579"/>
      <c r="QVG302" s="581"/>
      <c r="QVH302" s="163"/>
      <c r="QVI302" s="163"/>
      <c r="QVJ302" s="579"/>
      <c r="QVK302" s="581"/>
      <c r="QVL302" s="163"/>
      <c r="QVM302" s="163"/>
      <c r="QVN302" s="579"/>
      <c r="QVO302" s="581"/>
      <c r="QVP302" s="163"/>
      <c r="QVQ302" s="163"/>
      <c r="QVR302" s="579"/>
      <c r="QVS302" s="581"/>
      <c r="QVT302" s="163"/>
      <c r="QVU302" s="163"/>
      <c r="QVV302" s="579"/>
      <c r="QVW302" s="581"/>
      <c r="QVX302" s="163"/>
      <c r="QVY302" s="163"/>
      <c r="QVZ302" s="579"/>
      <c r="QWA302" s="581"/>
      <c r="QWB302" s="163"/>
      <c r="QWC302" s="163"/>
      <c r="QWD302" s="579"/>
      <c r="QWE302" s="581"/>
      <c r="QWF302" s="163"/>
      <c r="QWG302" s="163"/>
      <c r="QWH302" s="579"/>
      <c r="QWI302" s="581"/>
      <c r="QWJ302" s="163"/>
      <c r="QWK302" s="163"/>
      <c r="QWL302" s="579"/>
      <c r="QWM302" s="581"/>
      <c r="QWN302" s="163"/>
      <c r="QWO302" s="163"/>
      <c r="QWP302" s="579"/>
      <c r="QWQ302" s="581"/>
      <c r="QWR302" s="163"/>
      <c r="QWS302" s="163"/>
      <c r="QWT302" s="579"/>
      <c r="QWU302" s="581"/>
      <c r="QWV302" s="163"/>
      <c r="QWW302" s="163"/>
      <c r="QWX302" s="579"/>
      <c r="QWY302" s="581"/>
      <c r="QWZ302" s="163"/>
      <c r="QXA302" s="163"/>
      <c r="QXB302" s="579"/>
      <c r="QXC302" s="581"/>
      <c r="QXD302" s="163"/>
      <c r="QXE302" s="163"/>
      <c r="QXF302" s="579"/>
      <c r="QXG302" s="581"/>
      <c r="QXH302" s="163"/>
      <c r="QXI302" s="163"/>
      <c r="QXJ302" s="579"/>
      <c r="QXK302" s="581"/>
      <c r="QXL302" s="163"/>
      <c r="QXM302" s="163"/>
      <c r="QXN302" s="579"/>
      <c r="QXO302" s="581"/>
      <c r="QXP302" s="163"/>
      <c r="QXQ302" s="163"/>
      <c r="QXR302" s="579"/>
      <c r="QXS302" s="581"/>
      <c r="QXT302" s="163"/>
      <c r="QXU302" s="163"/>
      <c r="QXV302" s="579"/>
      <c r="QXW302" s="581"/>
      <c r="QXX302" s="163"/>
      <c r="QXY302" s="163"/>
      <c r="QXZ302" s="579"/>
      <c r="QYA302" s="581"/>
      <c r="QYB302" s="163"/>
      <c r="QYC302" s="163"/>
      <c r="QYD302" s="579"/>
      <c r="QYE302" s="581"/>
      <c r="QYF302" s="163"/>
      <c r="QYG302" s="163"/>
      <c r="QYH302" s="579"/>
      <c r="QYI302" s="581"/>
      <c r="QYJ302" s="163"/>
      <c r="QYK302" s="163"/>
      <c r="QYL302" s="579"/>
      <c r="QYM302" s="581"/>
      <c r="QYN302" s="163"/>
      <c r="QYO302" s="163"/>
      <c r="QYP302" s="579"/>
      <c r="QYQ302" s="581"/>
      <c r="QYR302" s="163"/>
      <c r="QYS302" s="163"/>
      <c r="QYT302" s="579"/>
      <c r="QYU302" s="581"/>
      <c r="QYV302" s="163"/>
      <c r="QYW302" s="163"/>
      <c r="QYX302" s="579"/>
      <c r="QYY302" s="581"/>
      <c r="QYZ302" s="163"/>
      <c r="QZA302" s="163"/>
      <c r="QZB302" s="579"/>
      <c r="QZC302" s="581"/>
      <c r="QZD302" s="163"/>
      <c r="QZE302" s="163"/>
      <c r="QZF302" s="579"/>
      <c r="QZG302" s="581"/>
      <c r="QZH302" s="163"/>
      <c r="QZI302" s="163"/>
      <c r="QZJ302" s="579"/>
      <c r="QZK302" s="581"/>
      <c r="QZL302" s="163"/>
      <c r="QZM302" s="163"/>
      <c r="QZN302" s="579"/>
      <c r="QZO302" s="581"/>
      <c r="QZP302" s="163"/>
      <c r="QZQ302" s="163"/>
      <c r="QZR302" s="579"/>
      <c r="QZS302" s="581"/>
      <c r="QZT302" s="163"/>
      <c r="QZU302" s="163"/>
      <c r="QZV302" s="579"/>
      <c r="QZW302" s="581"/>
      <c r="QZX302" s="163"/>
      <c r="QZY302" s="163"/>
      <c r="QZZ302" s="579"/>
      <c r="RAA302" s="581"/>
      <c r="RAB302" s="163"/>
      <c r="RAC302" s="163"/>
      <c r="RAD302" s="579"/>
      <c r="RAE302" s="581"/>
      <c r="RAF302" s="163"/>
      <c r="RAG302" s="163"/>
      <c r="RAH302" s="579"/>
      <c r="RAI302" s="581"/>
      <c r="RAJ302" s="163"/>
      <c r="RAK302" s="163"/>
      <c r="RAL302" s="579"/>
      <c r="RAM302" s="581"/>
      <c r="RAN302" s="163"/>
      <c r="RAO302" s="163"/>
      <c r="RAP302" s="579"/>
      <c r="RAQ302" s="581"/>
      <c r="RAR302" s="163"/>
      <c r="RAS302" s="163"/>
      <c r="RAT302" s="579"/>
      <c r="RAU302" s="581"/>
      <c r="RAV302" s="163"/>
      <c r="RAW302" s="163"/>
      <c r="RAX302" s="579"/>
      <c r="RAY302" s="581"/>
      <c r="RAZ302" s="163"/>
      <c r="RBA302" s="163"/>
      <c r="RBB302" s="579"/>
      <c r="RBC302" s="581"/>
      <c r="RBD302" s="163"/>
      <c r="RBE302" s="163"/>
      <c r="RBF302" s="579"/>
      <c r="RBG302" s="581"/>
      <c r="RBH302" s="163"/>
      <c r="RBI302" s="163"/>
      <c r="RBJ302" s="579"/>
      <c r="RBK302" s="581"/>
      <c r="RBL302" s="163"/>
      <c r="RBM302" s="163"/>
      <c r="RBN302" s="579"/>
      <c r="RBO302" s="581"/>
      <c r="RBP302" s="163"/>
      <c r="RBQ302" s="163"/>
      <c r="RBR302" s="579"/>
      <c r="RBS302" s="581"/>
      <c r="RBT302" s="163"/>
      <c r="RBU302" s="163"/>
      <c r="RBV302" s="579"/>
      <c r="RBW302" s="581"/>
      <c r="RBX302" s="163"/>
      <c r="RBY302" s="163"/>
      <c r="RBZ302" s="579"/>
      <c r="RCA302" s="581"/>
      <c r="RCB302" s="163"/>
      <c r="RCC302" s="163"/>
      <c r="RCD302" s="579"/>
      <c r="RCE302" s="581"/>
      <c r="RCF302" s="163"/>
      <c r="RCG302" s="163"/>
      <c r="RCH302" s="579"/>
      <c r="RCI302" s="581"/>
      <c r="RCJ302" s="163"/>
      <c r="RCK302" s="163"/>
      <c r="RCL302" s="579"/>
      <c r="RCM302" s="581"/>
      <c r="RCN302" s="163"/>
      <c r="RCO302" s="163"/>
      <c r="RCP302" s="579"/>
      <c r="RCQ302" s="581"/>
      <c r="RCR302" s="163"/>
      <c r="RCS302" s="163"/>
      <c r="RCT302" s="579"/>
      <c r="RCU302" s="581"/>
      <c r="RCV302" s="163"/>
      <c r="RCW302" s="163"/>
      <c r="RCX302" s="579"/>
      <c r="RCY302" s="581"/>
      <c r="RCZ302" s="163"/>
      <c r="RDA302" s="163"/>
      <c r="RDB302" s="579"/>
      <c r="RDC302" s="581"/>
      <c r="RDD302" s="163"/>
      <c r="RDE302" s="163"/>
      <c r="RDF302" s="579"/>
      <c r="RDG302" s="581"/>
      <c r="RDH302" s="163"/>
      <c r="RDI302" s="163"/>
      <c r="RDJ302" s="579"/>
      <c r="RDK302" s="581"/>
      <c r="RDL302" s="163"/>
      <c r="RDM302" s="163"/>
      <c r="RDN302" s="579"/>
      <c r="RDO302" s="581"/>
      <c r="RDP302" s="163"/>
      <c r="RDQ302" s="163"/>
      <c r="RDR302" s="579"/>
      <c r="RDS302" s="581"/>
      <c r="RDT302" s="163"/>
      <c r="RDU302" s="163"/>
      <c r="RDV302" s="579"/>
      <c r="RDW302" s="581"/>
      <c r="RDX302" s="163"/>
      <c r="RDY302" s="163"/>
      <c r="RDZ302" s="579"/>
      <c r="REA302" s="581"/>
      <c r="REB302" s="163"/>
      <c r="REC302" s="163"/>
      <c r="RED302" s="579"/>
      <c r="REE302" s="581"/>
      <c r="REF302" s="163"/>
      <c r="REG302" s="163"/>
      <c r="REH302" s="579"/>
      <c r="REI302" s="581"/>
      <c r="REJ302" s="163"/>
      <c r="REK302" s="163"/>
      <c r="REL302" s="579"/>
      <c r="REM302" s="581"/>
      <c r="REN302" s="163"/>
      <c r="REO302" s="163"/>
      <c r="REP302" s="579"/>
      <c r="REQ302" s="581"/>
      <c r="RER302" s="163"/>
      <c r="RES302" s="163"/>
      <c r="RET302" s="579"/>
      <c r="REU302" s="581"/>
      <c r="REV302" s="163"/>
      <c r="REW302" s="163"/>
      <c r="REX302" s="579"/>
      <c r="REY302" s="581"/>
      <c r="REZ302" s="163"/>
      <c r="RFA302" s="163"/>
      <c r="RFB302" s="579"/>
      <c r="RFC302" s="581"/>
      <c r="RFD302" s="163"/>
      <c r="RFE302" s="163"/>
      <c r="RFF302" s="579"/>
      <c r="RFG302" s="581"/>
      <c r="RFH302" s="163"/>
      <c r="RFI302" s="163"/>
      <c r="RFJ302" s="579"/>
      <c r="RFK302" s="581"/>
      <c r="RFL302" s="163"/>
      <c r="RFM302" s="163"/>
      <c r="RFN302" s="579"/>
      <c r="RFO302" s="581"/>
      <c r="RFP302" s="163"/>
      <c r="RFQ302" s="163"/>
      <c r="RFR302" s="579"/>
      <c r="RFS302" s="581"/>
      <c r="RFT302" s="163"/>
      <c r="RFU302" s="163"/>
      <c r="RFV302" s="579"/>
      <c r="RFW302" s="581"/>
      <c r="RFX302" s="163"/>
      <c r="RFY302" s="163"/>
      <c r="RFZ302" s="579"/>
      <c r="RGA302" s="581"/>
      <c r="RGB302" s="163"/>
      <c r="RGC302" s="163"/>
      <c r="RGD302" s="579"/>
      <c r="RGE302" s="581"/>
      <c r="RGF302" s="163"/>
      <c r="RGG302" s="163"/>
      <c r="RGH302" s="579"/>
      <c r="RGI302" s="581"/>
      <c r="RGJ302" s="163"/>
      <c r="RGK302" s="163"/>
      <c r="RGL302" s="579"/>
      <c r="RGM302" s="581"/>
      <c r="RGN302" s="163"/>
      <c r="RGO302" s="163"/>
      <c r="RGP302" s="579"/>
      <c r="RGQ302" s="581"/>
      <c r="RGR302" s="163"/>
      <c r="RGS302" s="163"/>
      <c r="RGT302" s="579"/>
      <c r="RGU302" s="581"/>
      <c r="RGV302" s="163"/>
      <c r="RGW302" s="163"/>
      <c r="RGX302" s="579"/>
      <c r="RGY302" s="581"/>
      <c r="RGZ302" s="163"/>
      <c r="RHA302" s="163"/>
      <c r="RHB302" s="579"/>
      <c r="RHC302" s="581"/>
      <c r="RHD302" s="163"/>
      <c r="RHE302" s="163"/>
      <c r="RHF302" s="579"/>
      <c r="RHG302" s="581"/>
      <c r="RHH302" s="163"/>
      <c r="RHI302" s="163"/>
      <c r="RHJ302" s="579"/>
      <c r="RHK302" s="581"/>
      <c r="RHL302" s="163"/>
      <c r="RHM302" s="163"/>
      <c r="RHN302" s="579"/>
      <c r="RHO302" s="581"/>
      <c r="RHP302" s="163"/>
      <c r="RHQ302" s="163"/>
      <c r="RHR302" s="579"/>
      <c r="RHS302" s="581"/>
      <c r="RHT302" s="163"/>
      <c r="RHU302" s="163"/>
      <c r="RHV302" s="579"/>
      <c r="RHW302" s="581"/>
      <c r="RHX302" s="163"/>
      <c r="RHY302" s="163"/>
      <c r="RHZ302" s="579"/>
      <c r="RIA302" s="581"/>
      <c r="RIB302" s="163"/>
      <c r="RIC302" s="163"/>
      <c r="RID302" s="579"/>
      <c r="RIE302" s="581"/>
      <c r="RIF302" s="163"/>
      <c r="RIG302" s="163"/>
      <c r="RIH302" s="579"/>
      <c r="RII302" s="581"/>
      <c r="RIJ302" s="163"/>
      <c r="RIK302" s="163"/>
      <c r="RIL302" s="579"/>
      <c r="RIM302" s="581"/>
      <c r="RIN302" s="163"/>
      <c r="RIO302" s="163"/>
      <c r="RIP302" s="579"/>
      <c r="RIQ302" s="581"/>
      <c r="RIR302" s="163"/>
      <c r="RIS302" s="163"/>
      <c r="RIT302" s="579"/>
      <c r="RIU302" s="581"/>
      <c r="RIV302" s="163"/>
      <c r="RIW302" s="163"/>
      <c r="RIX302" s="579"/>
      <c r="RIY302" s="581"/>
      <c r="RIZ302" s="163"/>
      <c r="RJA302" s="163"/>
      <c r="RJB302" s="579"/>
      <c r="RJC302" s="581"/>
      <c r="RJD302" s="163"/>
      <c r="RJE302" s="163"/>
      <c r="RJF302" s="579"/>
      <c r="RJG302" s="581"/>
      <c r="RJH302" s="163"/>
      <c r="RJI302" s="163"/>
      <c r="RJJ302" s="579"/>
      <c r="RJK302" s="581"/>
      <c r="RJL302" s="163"/>
      <c r="RJM302" s="163"/>
      <c r="RJN302" s="579"/>
      <c r="RJO302" s="581"/>
      <c r="RJP302" s="163"/>
      <c r="RJQ302" s="163"/>
      <c r="RJR302" s="579"/>
      <c r="RJS302" s="581"/>
      <c r="RJT302" s="163"/>
      <c r="RJU302" s="163"/>
      <c r="RJV302" s="579"/>
      <c r="RJW302" s="581"/>
      <c r="RJX302" s="163"/>
      <c r="RJY302" s="163"/>
      <c r="RJZ302" s="579"/>
      <c r="RKA302" s="581"/>
      <c r="RKB302" s="163"/>
      <c r="RKC302" s="163"/>
      <c r="RKD302" s="579"/>
      <c r="RKE302" s="581"/>
      <c r="RKF302" s="163"/>
      <c r="RKG302" s="163"/>
      <c r="RKH302" s="579"/>
      <c r="RKI302" s="581"/>
      <c r="RKJ302" s="163"/>
      <c r="RKK302" s="163"/>
      <c r="RKL302" s="579"/>
      <c r="RKM302" s="581"/>
      <c r="RKN302" s="163"/>
      <c r="RKO302" s="163"/>
      <c r="RKP302" s="579"/>
      <c r="RKQ302" s="581"/>
      <c r="RKR302" s="163"/>
      <c r="RKS302" s="163"/>
      <c r="RKT302" s="579"/>
      <c r="RKU302" s="581"/>
      <c r="RKV302" s="163"/>
      <c r="RKW302" s="163"/>
      <c r="RKX302" s="579"/>
      <c r="RKY302" s="581"/>
      <c r="RKZ302" s="163"/>
      <c r="RLA302" s="163"/>
      <c r="RLB302" s="579"/>
      <c r="RLC302" s="581"/>
      <c r="RLD302" s="163"/>
      <c r="RLE302" s="163"/>
      <c r="RLF302" s="579"/>
      <c r="RLG302" s="581"/>
      <c r="RLH302" s="163"/>
      <c r="RLI302" s="163"/>
      <c r="RLJ302" s="579"/>
      <c r="RLK302" s="581"/>
      <c r="RLL302" s="163"/>
      <c r="RLM302" s="163"/>
      <c r="RLN302" s="579"/>
      <c r="RLO302" s="581"/>
      <c r="RLP302" s="163"/>
      <c r="RLQ302" s="163"/>
      <c r="RLR302" s="579"/>
      <c r="RLS302" s="581"/>
      <c r="RLT302" s="163"/>
      <c r="RLU302" s="163"/>
      <c r="RLV302" s="579"/>
      <c r="RLW302" s="581"/>
      <c r="RLX302" s="163"/>
      <c r="RLY302" s="163"/>
      <c r="RLZ302" s="579"/>
      <c r="RMA302" s="581"/>
      <c r="RMB302" s="163"/>
      <c r="RMC302" s="163"/>
      <c r="RMD302" s="579"/>
      <c r="RME302" s="581"/>
      <c r="RMF302" s="163"/>
      <c r="RMG302" s="163"/>
      <c r="RMH302" s="579"/>
      <c r="RMI302" s="581"/>
      <c r="RMJ302" s="163"/>
      <c r="RMK302" s="163"/>
      <c r="RML302" s="579"/>
      <c r="RMM302" s="581"/>
      <c r="RMN302" s="163"/>
      <c r="RMO302" s="163"/>
      <c r="RMP302" s="579"/>
      <c r="RMQ302" s="581"/>
      <c r="RMR302" s="163"/>
      <c r="RMS302" s="163"/>
      <c r="RMT302" s="579"/>
      <c r="RMU302" s="581"/>
      <c r="RMV302" s="163"/>
      <c r="RMW302" s="163"/>
      <c r="RMX302" s="579"/>
      <c r="RMY302" s="581"/>
      <c r="RMZ302" s="163"/>
      <c r="RNA302" s="163"/>
      <c r="RNB302" s="579"/>
      <c r="RNC302" s="581"/>
      <c r="RND302" s="163"/>
      <c r="RNE302" s="163"/>
      <c r="RNF302" s="579"/>
      <c r="RNG302" s="581"/>
      <c r="RNH302" s="163"/>
      <c r="RNI302" s="163"/>
      <c r="RNJ302" s="579"/>
      <c r="RNK302" s="581"/>
      <c r="RNL302" s="163"/>
      <c r="RNM302" s="163"/>
      <c r="RNN302" s="579"/>
      <c r="RNO302" s="581"/>
      <c r="RNP302" s="163"/>
      <c r="RNQ302" s="163"/>
      <c r="RNR302" s="579"/>
      <c r="RNS302" s="581"/>
      <c r="RNT302" s="163"/>
      <c r="RNU302" s="163"/>
      <c r="RNV302" s="579"/>
      <c r="RNW302" s="581"/>
      <c r="RNX302" s="163"/>
      <c r="RNY302" s="163"/>
      <c r="RNZ302" s="579"/>
      <c r="ROA302" s="581"/>
      <c r="ROB302" s="163"/>
      <c r="ROC302" s="163"/>
      <c r="ROD302" s="579"/>
      <c r="ROE302" s="581"/>
      <c r="ROF302" s="163"/>
      <c r="ROG302" s="163"/>
      <c r="ROH302" s="579"/>
      <c r="ROI302" s="581"/>
      <c r="ROJ302" s="163"/>
      <c r="ROK302" s="163"/>
      <c r="ROL302" s="579"/>
      <c r="ROM302" s="581"/>
      <c r="RON302" s="163"/>
      <c r="ROO302" s="163"/>
      <c r="ROP302" s="579"/>
      <c r="ROQ302" s="581"/>
      <c r="ROR302" s="163"/>
      <c r="ROS302" s="163"/>
      <c r="ROT302" s="579"/>
      <c r="ROU302" s="581"/>
      <c r="ROV302" s="163"/>
      <c r="ROW302" s="163"/>
      <c r="ROX302" s="579"/>
      <c r="ROY302" s="581"/>
      <c r="ROZ302" s="163"/>
      <c r="RPA302" s="163"/>
      <c r="RPB302" s="579"/>
      <c r="RPC302" s="581"/>
      <c r="RPD302" s="163"/>
      <c r="RPE302" s="163"/>
      <c r="RPF302" s="579"/>
      <c r="RPG302" s="581"/>
      <c r="RPH302" s="163"/>
      <c r="RPI302" s="163"/>
      <c r="RPJ302" s="579"/>
      <c r="RPK302" s="581"/>
      <c r="RPL302" s="163"/>
      <c r="RPM302" s="163"/>
      <c r="RPN302" s="579"/>
      <c r="RPO302" s="581"/>
      <c r="RPP302" s="163"/>
      <c r="RPQ302" s="163"/>
      <c r="RPR302" s="579"/>
      <c r="RPS302" s="581"/>
      <c r="RPT302" s="163"/>
      <c r="RPU302" s="163"/>
      <c r="RPV302" s="579"/>
      <c r="RPW302" s="581"/>
      <c r="RPX302" s="163"/>
      <c r="RPY302" s="163"/>
      <c r="RPZ302" s="579"/>
      <c r="RQA302" s="581"/>
      <c r="RQB302" s="163"/>
      <c r="RQC302" s="163"/>
      <c r="RQD302" s="579"/>
      <c r="RQE302" s="581"/>
      <c r="RQF302" s="163"/>
      <c r="RQG302" s="163"/>
      <c r="RQH302" s="579"/>
      <c r="RQI302" s="581"/>
      <c r="RQJ302" s="163"/>
      <c r="RQK302" s="163"/>
      <c r="RQL302" s="579"/>
      <c r="RQM302" s="581"/>
      <c r="RQN302" s="163"/>
      <c r="RQO302" s="163"/>
      <c r="RQP302" s="579"/>
      <c r="RQQ302" s="581"/>
      <c r="RQR302" s="163"/>
      <c r="RQS302" s="163"/>
      <c r="RQT302" s="579"/>
      <c r="RQU302" s="581"/>
      <c r="RQV302" s="163"/>
      <c r="RQW302" s="163"/>
      <c r="RQX302" s="579"/>
      <c r="RQY302" s="581"/>
      <c r="RQZ302" s="163"/>
      <c r="RRA302" s="163"/>
      <c r="RRB302" s="579"/>
      <c r="RRC302" s="581"/>
      <c r="RRD302" s="163"/>
      <c r="RRE302" s="163"/>
      <c r="RRF302" s="579"/>
      <c r="RRG302" s="581"/>
      <c r="RRH302" s="163"/>
      <c r="RRI302" s="163"/>
      <c r="RRJ302" s="579"/>
      <c r="RRK302" s="581"/>
      <c r="RRL302" s="163"/>
      <c r="RRM302" s="163"/>
      <c r="RRN302" s="579"/>
      <c r="RRO302" s="581"/>
      <c r="RRP302" s="163"/>
      <c r="RRQ302" s="163"/>
      <c r="RRR302" s="579"/>
      <c r="RRS302" s="581"/>
      <c r="RRT302" s="163"/>
      <c r="RRU302" s="163"/>
      <c r="RRV302" s="579"/>
      <c r="RRW302" s="581"/>
      <c r="RRX302" s="163"/>
      <c r="RRY302" s="163"/>
      <c r="RRZ302" s="579"/>
      <c r="RSA302" s="581"/>
      <c r="RSB302" s="163"/>
      <c r="RSC302" s="163"/>
      <c r="RSD302" s="579"/>
      <c r="RSE302" s="581"/>
      <c r="RSF302" s="163"/>
      <c r="RSG302" s="163"/>
      <c r="RSH302" s="579"/>
      <c r="RSI302" s="581"/>
      <c r="RSJ302" s="163"/>
      <c r="RSK302" s="163"/>
      <c r="RSL302" s="579"/>
      <c r="RSM302" s="581"/>
      <c r="RSN302" s="163"/>
      <c r="RSO302" s="163"/>
      <c r="RSP302" s="579"/>
      <c r="RSQ302" s="581"/>
      <c r="RSR302" s="163"/>
      <c r="RSS302" s="163"/>
      <c r="RST302" s="579"/>
      <c r="RSU302" s="581"/>
      <c r="RSV302" s="163"/>
      <c r="RSW302" s="163"/>
      <c r="RSX302" s="579"/>
      <c r="RSY302" s="581"/>
      <c r="RSZ302" s="163"/>
      <c r="RTA302" s="163"/>
      <c r="RTB302" s="579"/>
      <c r="RTC302" s="581"/>
      <c r="RTD302" s="163"/>
      <c r="RTE302" s="163"/>
      <c r="RTF302" s="579"/>
      <c r="RTG302" s="581"/>
      <c r="RTH302" s="163"/>
      <c r="RTI302" s="163"/>
      <c r="RTJ302" s="579"/>
      <c r="RTK302" s="581"/>
      <c r="RTL302" s="163"/>
      <c r="RTM302" s="163"/>
      <c r="RTN302" s="579"/>
      <c r="RTO302" s="581"/>
      <c r="RTP302" s="163"/>
      <c r="RTQ302" s="163"/>
      <c r="RTR302" s="579"/>
      <c r="RTS302" s="581"/>
      <c r="RTT302" s="163"/>
      <c r="RTU302" s="163"/>
      <c r="RTV302" s="579"/>
      <c r="RTW302" s="581"/>
      <c r="RTX302" s="163"/>
      <c r="RTY302" s="163"/>
      <c r="RTZ302" s="579"/>
      <c r="RUA302" s="581"/>
      <c r="RUB302" s="163"/>
      <c r="RUC302" s="163"/>
      <c r="RUD302" s="579"/>
      <c r="RUE302" s="581"/>
      <c r="RUF302" s="163"/>
      <c r="RUG302" s="163"/>
      <c r="RUH302" s="579"/>
      <c r="RUI302" s="581"/>
      <c r="RUJ302" s="163"/>
      <c r="RUK302" s="163"/>
      <c r="RUL302" s="579"/>
      <c r="RUM302" s="581"/>
      <c r="RUN302" s="163"/>
      <c r="RUO302" s="163"/>
      <c r="RUP302" s="579"/>
      <c r="RUQ302" s="581"/>
      <c r="RUR302" s="163"/>
      <c r="RUS302" s="163"/>
      <c r="RUT302" s="579"/>
      <c r="RUU302" s="581"/>
      <c r="RUV302" s="163"/>
      <c r="RUW302" s="163"/>
      <c r="RUX302" s="579"/>
      <c r="RUY302" s="581"/>
      <c r="RUZ302" s="163"/>
      <c r="RVA302" s="163"/>
      <c r="RVB302" s="579"/>
      <c r="RVC302" s="581"/>
      <c r="RVD302" s="163"/>
      <c r="RVE302" s="163"/>
      <c r="RVF302" s="579"/>
      <c r="RVG302" s="581"/>
      <c r="RVH302" s="163"/>
      <c r="RVI302" s="163"/>
      <c r="RVJ302" s="579"/>
      <c r="RVK302" s="581"/>
      <c r="RVL302" s="163"/>
      <c r="RVM302" s="163"/>
      <c r="RVN302" s="579"/>
      <c r="RVO302" s="581"/>
      <c r="RVP302" s="163"/>
      <c r="RVQ302" s="163"/>
      <c r="RVR302" s="579"/>
      <c r="RVS302" s="581"/>
      <c r="RVT302" s="163"/>
      <c r="RVU302" s="163"/>
      <c r="RVV302" s="579"/>
      <c r="RVW302" s="581"/>
      <c r="RVX302" s="163"/>
      <c r="RVY302" s="163"/>
      <c r="RVZ302" s="579"/>
      <c r="RWA302" s="581"/>
      <c r="RWB302" s="163"/>
      <c r="RWC302" s="163"/>
      <c r="RWD302" s="579"/>
      <c r="RWE302" s="581"/>
      <c r="RWF302" s="163"/>
      <c r="RWG302" s="163"/>
      <c r="RWH302" s="579"/>
      <c r="RWI302" s="581"/>
      <c r="RWJ302" s="163"/>
      <c r="RWK302" s="163"/>
      <c r="RWL302" s="579"/>
      <c r="RWM302" s="581"/>
      <c r="RWN302" s="163"/>
      <c r="RWO302" s="163"/>
      <c r="RWP302" s="579"/>
      <c r="RWQ302" s="581"/>
      <c r="RWR302" s="163"/>
      <c r="RWS302" s="163"/>
      <c r="RWT302" s="579"/>
      <c r="RWU302" s="581"/>
      <c r="RWV302" s="163"/>
      <c r="RWW302" s="163"/>
      <c r="RWX302" s="579"/>
      <c r="RWY302" s="581"/>
      <c r="RWZ302" s="163"/>
      <c r="RXA302" s="163"/>
      <c r="RXB302" s="579"/>
      <c r="RXC302" s="581"/>
      <c r="RXD302" s="163"/>
      <c r="RXE302" s="163"/>
      <c r="RXF302" s="579"/>
      <c r="RXG302" s="581"/>
      <c r="RXH302" s="163"/>
      <c r="RXI302" s="163"/>
      <c r="RXJ302" s="579"/>
      <c r="RXK302" s="581"/>
      <c r="RXL302" s="163"/>
      <c r="RXM302" s="163"/>
      <c r="RXN302" s="579"/>
      <c r="RXO302" s="581"/>
      <c r="RXP302" s="163"/>
      <c r="RXQ302" s="163"/>
      <c r="RXR302" s="579"/>
      <c r="RXS302" s="581"/>
      <c r="RXT302" s="163"/>
      <c r="RXU302" s="163"/>
      <c r="RXV302" s="579"/>
      <c r="RXW302" s="581"/>
      <c r="RXX302" s="163"/>
      <c r="RXY302" s="163"/>
      <c r="RXZ302" s="579"/>
      <c r="RYA302" s="581"/>
      <c r="RYB302" s="163"/>
      <c r="RYC302" s="163"/>
      <c r="RYD302" s="579"/>
      <c r="RYE302" s="581"/>
      <c r="RYF302" s="163"/>
      <c r="RYG302" s="163"/>
      <c r="RYH302" s="579"/>
      <c r="RYI302" s="581"/>
      <c r="RYJ302" s="163"/>
      <c r="RYK302" s="163"/>
      <c r="RYL302" s="579"/>
      <c r="RYM302" s="581"/>
      <c r="RYN302" s="163"/>
      <c r="RYO302" s="163"/>
      <c r="RYP302" s="579"/>
      <c r="RYQ302" s="581"/>
      <c r="RYR302" s="163"/>
      <c r="RYS302" s="163"/>
      <c r="RYT302" s="579"/>
      <c r="RYU302" s="581"/>
      <c r="RYV302" s="163"/>
      <c r="RYW302" s="163"/>
      <c r="RYX302" s="579"/>
      <c r="RYY302" s="581"/>
      <c r="RYZ302" s="163"/>
      <c r="RZA302" s="163"/>
      <c r="RZB302" s="579"/>
      <c r="RZC302" s="581"/>
      <c r="RZD302" s="163"/>
      <c r="RZE302" s="163"/>
      <c r="RZF302" s="579"/>
      <c r="RZG302" s="581"/>
      <c r="RZH302" s="163"/>
      <c r="RZI302" s="163"/>
      <c r="RZJ302" s="579"/>
      <c r="RZK302" s="581"/>
      <c r="RZL302" s="163"/>
      <c r="RZM302" s="163"/>
      <c r="RZN302" s="579"/>
      <c r="RZO302" s="581"/>
      <c r="RZP302" s="163"/>
      <c r="RZQ302" s="163"/>
      <c r="RZR302" s="579"/>
      <c r="RZS302" s="581"/>
      <c r="RZT302" s="163"/>
      <c r="RZU302" s="163"/>
      <c r="RZV302" s="579"/>
      <c r="RZW302" s="581"/>
      <c r="RZX302" s="163"/>
      <c r="RZY302" s="163"/>
      <c r="RZZ302" s="579"/>
      <c r="SAA302" s="581"/>
      <c r="SAB302" s="163"/>
      <c r="SAC302" s="163"/>
      <c r="SAD302" s="579"/>
      <c r="SAE302" s="581"/>
      <c r="SAF302" s="163"/>
      <c r="SAG302" s="163"/>
      <c r="SAH302" s="579"/>
      <c r="SAI302" s="581"/>
      <c r="SAJ302" s="163"/>
      <c r="SAK302" s="163"/>
      <c r="SAL302" s="579"/>
      <c r="SAM302" s="581"/>
      <c r="SAN302" s="163"/>
      <c r="SAO302" s="163"/>
      <c r="SAP302" s="579"/>
      <c r="SAQ302" s="581"/>
      <c r="SAR302" s="163"/>
      <c r="SAS302" s="163"/>
      <c r="SAT302" s="579"/>
      <c r="SAU302" s="581"/>
      <c r="SAV302" s="163"/>
      <c r="SAW302" s="163"/>
      <c r="SAX302" s="579"/>
      <c r="SAY302" s="581"/>
      <c r="SAZ302" s="163"/>
      <c r="SBA302" s="163"/>
      <c r="SBB302" s="579"/>
      <c r="SBC302" s="581"/>
      <c r="SBD302" s="163"/>
      <c r="SBE302" s="163"/>
      <c r="SBF302" s="579"/>
      <c r="SBG302" s="581"/>
      <c r="SBH302" s="163"/>
      <c r="SBI302" s="163"/>
      <c r="SBJ302" s="579"/>
      <c r="SBK302" s="581"/>
      <c r="SBL302" s="163"/>
      <c r="SBM302" s="163"/>
      <c r="SBN302" s="579"/>
      <c r="SBO302" s="581"/>
      <c r="SBP302" s="163"/>
      <c r="SBQ302" s="163"/>
      <c r="SBR302" s="579"/>
      <c r="SBS302" s="581"/>
      <c r="SBT302" s="163"/>
      <c r="SBU302" s="163"/>
      <c r="SBV302" s="579"/>
      <c r="SBW302" s="581"/>
      <c r="SBX302" s="163"/>
      <c r="SBY302" s="163"/>
      <c r="SBZ302" s="579"/>
      <c r="SCA302" s="581"/>
      <c r="SCB302" s="163"/>
      <c r="SCC302" s="163"/>
      <c r="SCD302" s="579"/>
      <c r="SCE302" s="581"/>
      <c r="SCF302" s="163"/>
      <c r="SCG302" s="163"/>
      <c r="SCH302" s="579"/>
      <c r="SCI302" s="581"/>
      <c r="SCJ302" s="163"/>
      <c r="SCK302" s="163"/>
      <c r="SCL302" s="579"/>
      <c r="SCM302" s="581"/>
      <c r="SCN302" s="163"/>
      <c r="SCO302" s="163"/>
      <c r="SCP302" s="579"/>
      <c r="SCQ302" s="581"/>
      <c r="SCR302" s="163"/>
      <c r="SCS302" s="163"/>
      <c r="SCT302" s="579"/>
      <c r="SCU302" s="581"/>
      <c r="SCV302" s="163"/>
      <c r="SCW302" s="163"/>
      <c r="SCX302" s="579"/>
      <c r="SCY302" s="581"/>
      <c r="SCZ302" s="163"/>
      <c r="SDA302" s="163"/>
      <c r="SDB302" s="579"/>
      <c r="SDC302" s="581"/>
      <c r="SDD302" s="163"/>
      <c r="SDE302" s="163"/>
      <c r="SDF302" s="579"/>
      <c r="SDG302" s="581"/>
      <c r="SDH302" s="163"/>
      <c r="SDI302" s="163"/>
      <c r="SDJ302" s="579"/>
      <c r="SDK302" s="581"/>
      <c r="SDL302" s="163"/>
      <c r="SDM302" s="163"/>
      <c r="SDN302" s="579"/>
      <c r="SDO302" s="581"/>
      <c r="SDP302" s="163"/>
      <c r="SDQ302" s="163"/>
      <c r="SDR302" s="579"/>
      <c r="SDS302" s="581"/>
      <c r="SDT302" s="163"/>
      <c r="SDU302" s="163"/>
      <c r="SDV302" s="579"/>
      <c r="SDW302" s="581"/>
      <c r="SDX302" s="163"/>
      <c r="SDY302" s="163"/>
      <c r="SDZ302" s="579"/>
      <c r="SEA302" s="581"/>
      <c r="SEB302" s="163"/>
      <c r="SEC302" s="163"/>
      <c r="SED302" s="579"/>
      <c r="SEE302" s="581"/>
      <c r="SEF302" s="163"/>
      <c r="SEG302" s="163"/>
      <c r="SEH302" s="579"/>
      <c r="SEI302" s="581"/>
      <c r="SEJ302" s="163"/>
      <c r="SEK302" s="163"/>
      <c r="SEL302" s="579"/>
      <c r="SEM302" s="581"/>
      <c r="SEN302" s="163"/>
      <c r="SEO302" s="163"/>
      <c r="SEP302" s="579"/>
      <c r="SEQ302" s="581"/>
      <c r="SER302" s="163"/>
      <c r="SES302" s="163"/>
      <c r="SET302" s="579"/>
      <c r="SEU302" s="581"/>
      <c r="SEV302" s="163"/>
      <c r="SEW302" s="163"/>
      <c r="SEX302" s="579"/>
      <c r="SEY302" s="581"/>
      <c r="SEZ302" s="163"/>
      <c r="SFA302" s="163"/>
      <c r="SFB302" s="579"/>
      <c r="SFC302" s="581"/>
      <c r="SFD302" s="163"/>
      <c r="SFE302" s="163"/>
      <c r="SFF302" s="579"/>
      <c r="SFG302" s="581"/>
      <c r="SFH302" s="163"/>
      <c r="SFI302" s="163"/>
      <c r="SFJ302" s="579"/>
      <c r="SFK302" s="581"/>
      <c r="SFL302" s="163"/>
      <c r="SFM302" s="163"/>
      <c r="SFN302" s="579"/>
      <c r="SFO302" s="581"/>
      <c r="SFP302" s="163"/>
      <c r="SFQ302" s="163"/>
      <c r="SFR302" s="579"/>
      <c r="SFS302" s="581"/>
      <c r="SFT302" s="163"/>
      <c r="SFU302" s="163"/>
      <c r="SFV302" s="579"/>
      <c r="SFW302" s="581"/>
      <c r="SFX302" s="163"/>
      <c r="SFY302" s="163"/>
      <c r="SFZ302" s="579"/>
      <c r="SGA302" s="581"/>
      <c r="SGB302" s="163"/>
      <c r="SGC302" s="163"/>
      <c r="SGD302" s="579"/>
      <c r="SGE302" s="581"/>
      <c r="SGF302" s="163"/>
      <c r="SGG302" s="163"/>
      <c r="SGH302" s="579"/>
      <c r="SGI302" s="581"/>
      <c r="SGJ302" s="163"/>
      <c r="SGK302" s="163"/>
      <c r="SGL302" s="579"/>
      <c r="SGM302" s="581"/>
      <c r="SGN302" s="163"/>
      <c r="SGO302" s="163"/>
      <c r="SGP302" s="579"/>
      <c r="SGQ302" s="581"/>
      <c r="SGR302" s="163"/>
      <c r="SGS302" s="163"/>
      <c r="SGT302" s="579"/>
      <c r="SGU302" s="581"/>
      <c r="SGV302" s="163"/>
      <c r="SGW302" s="163"/>
      <c r="SGX302" s="579"/>
      <c r="SGY302" s="581"/>
      <c r="SGZ302" s="163"/>
      <c r="SHA302" s="163"/>
      <c r="SHB302" s="579"/>
      <c r="SHC302" s="581"/>
      <c r="SHD302" s="163"/>
      <c r="SHE302" s="163"/>
      <c r="SHF302" s="579"/>
      <c r="SHG302" s="581"/>
      <c r="SHH302" s="163"/>
      <c r="SHI302" s="163"/>
      <c r="SHJ302" s="579"/>
      <c r="SHK302" s="581"/>
      <c r="SHL302" s="163"/>
      <c r="SHM302" s="163"/>
      <c r="SHN302" s="579"/>
      <c r="SHO302" s="581"/>
      <c r="SHP302" s="163"/>
      <c r="SHQ302" s="163"/>
      <c r="SHR302" s="579"/>
      <c r="SHS302" s="581"/>
      <c r="SHT302" s="163"/>
      <c r="SHU302" s="163"/>
      <c r="SHV302" s="579"/>
      <c r="SHW302" s="581"/>
      <c r="SHX302" s="163"/>
      <c r="SHY302" s="163"/>
      <c r="SHZ302" s="579"/>
      <c r="SIA302" s="581"/>
      <c r="SIB302" s="163"/>
      <c r="SIC302" s="163"/>
      <c r="SID302" s="579"/>
      <c r="SIE302" s="581"/>
      <c r="SIF302" s="163"/>
      <c r="SIG302" s="163"/>
      <c r="SIH302" s="579"/>
      <c r="SII302" s="581"/>
      <c r="SIJ302" s="163"/>
      <c r="SIK302" s="163"/>
      <c r="SIL302" s="579"/>
      <c r="SIM302" s="581"/>
      <c r="SIN302" s="163"/>
      <c r="SIO302" s="163"/>
      <c r="SIP302" s="579"/>
      <c r="SIQ302" s="581"/>
      <c r="SIR302" s="163"/>
      <c r="SIS302" s="163"/>
      <c r="SIT302" s="579"/>
      <c r="SIU302" s="581"/>
      <c r="SIV302" s="163"/>
      <c r="SIW302" s="163"/>
      <c r="SIX302" s="579"/>
      <c r="SIY302" s="581"/>
      <c r="SIZ302" s="163"/>
      <c r="SJA302" s="163"/>
      <c r="SJB302" s="579"/>
      <c r="SJC302" s="581"/>
      <c r="SJD302" s="163"/>
      <c r="SJE302" s="163"/>
      <c r="SJF302" s="579"/>
      <c r="SJG302" s="581"/>
      <c r="SJH302" s="163"/>
      <c r="SJI302" s="163"/>
      <c r="SJJ302" s="579"/>
      <c r="SJK302" s="581"/>
      <c r="SJL302" s="163"/>
      <c r="SJM302" s="163"/>
      <c r="SJN302" s="579"/>
      <c r="SJO302" s="581"/>
      <c r="SJP302" s="163"/>
      <c r="SJQ302" s="163"/>
      <c r="SJR302" s="579"/>
      <c r="SJS302" s="581"/>
      <c r="SJT302" s="163"/>
      <c r="SJU302" s="163"/>
      <c r="SJV302" s="579"/>
      <c r="SJW302" s="581"/>
      <c r="SJX302" s="163"/>
      <c r="SJY302" s="163"/>
      <c r="SJZ302" s="579"/>
      <c r="SKA302" s="581"/>
      <c r="SKB302" s="163"/>
      <c r="SKC302" s="163"/>
      <c r="SKD302" s="579"/>
      <c r="SKE302" s="581"/>
      <c r="SKF302" s="163"/>
      <c r="SKG302" s="163"/>
      <c r="SKH302" s="579"/>
      <c r="SKI302" s="581"/>
      <c r="SKJ302" s="163"/>
      <c r="SKK302" s="163"/>
      <c r="SKL302" s="579"/>
      <c r="SKM302" s="581"/>
      <c r="SKN302" s="163"/>
      <c r="SKO302" s="163"/>
      <c r="SKP302" s="579"/>
      <c r="SKQ302" s="581"/>
      <c r="SKR302" s="163"/>
      <c r="SKS302" s="163"/>
      <c r="SKT302" s="579"/>
      <c r="SKU302" s="581"/>
      <c r="SKV302" s="163"/>
      <c r="SKW302" s="163"/>
      <c r="SKX302" s="579"/>
      <c r="SKY302" s="581"/>
      <c r="SKZ302" s="163"/>
      <c r="SLA302" s="163"/>
      <c r="SLB302" s="579"/>
      <c r="SLC302" s="581"/>
      <c r="SLD302" s="163"/>
      <c r="SLE302" s="163"/>
      <c r="SLF302" s="579"/>
      <c r="SLG302" s="581"/>
      <c r="SLH302" s="163"/>
      <c r="SLI302" s="163"/>
      <c r="SLJ302" s="579"/>
      <c r="SLK302" s="581"/>
      <c r="SLL302" s="163"/>
      <c r="SLM302" s="163"/>
      <c r="SLN302" s="579"/>
      <c r="SLO302" s="581"/>
      <c r="SLP302" s="163"/>
      <c r="SLQ302" s="163"/>
      <c r="SLR302" s="579"/>
      <c r="SLS302" s="581"/>
      <c r="SLT302" s="163"/>
      <c r="SLU302" s="163"/>
      <c r="SLV302" s="579"/>
      <c r="SLW302" s="581"/>
      <c r="SLX302" s="163"/>
      <c r="SLY302" s="163"/>
      <c r="SLZ302" s="579"/>
      <c r="SMA302" s="581"/>
      <c r="SMB302" s="163"/>
      <c r="SMC302" s="163"/>
      <c r="SMD302" s="579"/>
      <c r="SME302" s="581"/>
      <c r="SMF302" s="163"/>
      <c r="SMG302" s="163"/>
      <c r="SMH302" s="579"/>
      <c r="SMI302" s="581"/>
      <c r="SMJ302" s="163"/>
      <c r="SMK302" s="163"/>
      <c r="SML302" s="579"/>
      <c r="SMM302" s="581"/>
      <c r="SMN302" s="163"/>
      <c r="SMO302" s="163"/>
      <c r="SMP302" s="579"/>
      <c r="SMQ302" s="581"/>
      <c r="SMR302" s="163"/>
      <c r="SMS302" s="163"/>
      <c r="SMT302" s="579"/>
      <c r="SMU302" s="581"/>
      <c r="SMV302" s="163"/>
      <c r="SMW302" s="163"/>
      <c r="SMX302" s="579"/>
      <c r="SMY302" s="581"/>
      <c r="SMZ302" s="163"/>
      <c r="SNA302" s="163"/>
      <c r="SNB302" s="579"/>
      <c r="SNC302" s="581"/>
      <c r="SND302" s="163"/>
      <c r="SNE302" s="163"/>
      <c r="SNF302" s="579"/>
      <c r="SNG302" s="581"/>
      <c r="SNH302" s="163"/>
      <c r="SNI302" s="163"/>
      <c r="SNJ302" s="579"/>
      <c r="SNK302" s="581"/>
      <c r="SNL302" s="163"/>
      <c r="SNM302" s="163"/>
      <c r="SNN302" s="579"/>
      <c r="SNO302" s="581"/>
      <c r="SNP302" s="163"/>
      <c r="SNQ302" s="163"/>
      <c r="SNR302" s="579"/>
      <c r="SNS302" s="581"/>
      <c r="SNT302" s="163"/>
      <c r="SNU302" s="163"/>
      <c r="SNV302" s="579"/>
      <c r="SNW302" s="581"/>
      <c r="SNX302" s="163"/>
      <c r="SNY302" s="163"/>
      <c r="SNZ302" s="579"/>
      <c r="SOA302" s="581"/>
      <c r="SOB302" s="163"/>
      <c r="SOC302" s="163"/>
      <c r="SOD302" s="579"/>
      <c r="SOE302" s="581"/>
      <c r="SOF302" s="163"/>
      <c r="SOG302" s="163"/>
      <c r="SOH302" s="579"/>
      <c r="SOI302" s="581"/>
      <c r="SOJ302" s="163"/>
      <c r="SOK302" s="163"/>
      <c r="SOL302" s="579"/>
      <c r="SOM302" s="581"/>
      <c r="SON302" s="163"/>
      <c r="SOO302" s="163"/>
      <c r="SOP302" s="579"/>
      <c r="SOQ302" s="581"/>
      <c r="SOR302" s="163"/>
      <c r="SOS302" s="163"/>
      <c r="SOT302" s="579"/>
      <c r="SOU302" s="581"/>
      <c r="SOV302" s="163"/>
      <c r="SOW302" s="163"/>
      <c r="SOX302" s="579"/>
      <c r="SOY302" s="581"/>
      <c r="SOZ302" s="163"/>
      <c r="SPA302" s="163"/>
      <c r="SPB302" s="579"/>
      <c r="SPC302" s="581"/>
      <c r="SPD302" s="163"/>
      <c r="SPE302" s="163"/>
      <c r="SPF302" s="579"/>
      <c r="SPG302" s="581"/>
      <c r="SPH302" s="163"/>
      <c r="SPI302" s="163"/>
      <c r="SPJ302" s="579"/>
      <c r="SPK302" s="581"/>
      <c r="SPL302" s="163"/>
      <c r="SPM302" s="163"/>
      <c r="SPN302" s="579"/>
      <c r="SPO302" s="581"/>
      <c r="SPP302" s="163"/>
      <c r="SPQ302" s="163"/>
      <c r="SPR302" s="579"/>
      <c r="SPS302" s="581"/>
      <c r="SPT302" s="163"/>
      <c r="SPU302" s="163"/>
      <c r="SPV302" s="579"/>
      <c r="SPW302" s="581"/>
      <c r="SPX302" s="163"/>
      <c r="SPY302" s="163"/>
      <c r="SPZ302" s="579"/>
      <c r="SQA302" s="581"/>
      <c r="SQB302" s="163"/>
      <c r="SQC302" s="163"/>
      <c r="SQD302" s="579"/>
      <c r="SQE302" s="581"/>
      <c r="SQF302" s="163"/>
      <c r="SQG302" s="163"/>
      <c r="SQH302" s="579"/>
      <c r="SQI302" s="581"/>
      <c r="SQJ302" s="163"/>
      <c r="SQK302" s="163"/>
      <c r="SQL302" s="579"/>
      <c r="SQM302" s="581"/>
      <c r="SQN302" s="163"/>
      <c r="SQO302" s="163"/>
      <c r="SQP302" s="579"/>
      <c r="SQQ302" s="581"/>
      <c r="SQR302" s="163"/>
      <c r="SQS302" s="163"/>
      <c r="SQT302" s="579"/>
      <c r="SQU302" s="581"/>
      <c r="SQV302" s="163"/>
      <c r="SQW302" s="163"/>
      <c r="SQX302" s="579"/>
      <c r="SQY302" s="581"/>
      <c r="SQZ302" s="163"/>
      <c r="SRA302" s="163"/>
      <c r="SRB302" s="579"/>
      <c r="SRC302" s="581"/>
      <c r="SRD302" s="163"/>
      <c r="SRE302" s="163"/>
      <c r="SRF302" s="579"/>
      <c r="SRG302" s="581"/>
      <c r="SRH302" s="163"/>
      <c r="SRI302" s="163"/>
      <c r="SRJ302" s="579"/>
      <c r="SRK302" s="581"/>
      <c r="SRL302" s="163"/>
      <c r="SRM302" s="163"/>
      <c r="SRN302" s="579"/>
      <c r="SRO302" s="581"/>
      <c r="SRP302" s="163"/>
      <c r="SRQ302" s="163"/>
      <c r="SRR302" s="579"/>
      <c r="SRS302" s="581"/>
      <c r="SRT302" s="163"/>
      <c r="SRU302" s="163"/>
      <c r="SRV302" s="579"/>
      <c r="SRW302" s="581"/>
      <c r="SRX302" s="163"/>
      <c r="SRY302" s="163"/>
      <c r="SRZ302" s="579"/>
      <c r="SSA302" s="581"/>
      <c r="SSB302" s="163"/>
      <c r="SSC302" s="163"/>
      <c r="SSD302" s="579"/>
      <c r="SSE302" s="581"/>
      <c r="SSF302" s="163"/>
      <c r="SSG302" s="163"/>
      <c r="SSH302" s="579"/>
      <c r="SSI302" s="581"/>
      <c r="SSJ302" s="163"/>
      <c r="SSK302" s="163"/>
      <c r="SSL302" s="579"/>
      <c r="SSM302" s="581"/>
      <c r="SSN302" s="163"/>
      <c r="SSO302" s="163"/>
      <c r="SSP302" s="579"/>
      <c r="SSQ302" s="581"/>
      <c r="SSR302" s="163"/>
      <c r="SSS302" s="163"/>
      <c r="SST302" s="579"/>
      <c r="SSU302" s="581"/>
      <c r="SSV302" s="163"/>
      <c r="SSW302" s="163"/>
      <c r="SSX302" s="579"/>
      <c r="SSY302" s="581"/>
      <c r="SSZ302" s="163"/>
      <c r="STA302" s="163"/>
      <c r="STB302" s="579"/>
      <c r="STC302" s="581"/>
      <c r="STD302" s="163"/>
      <c r="STE302" s="163"/>
      <c r="STF302" s="579"/>
      <c r="STG302" s="581"/>
      <c r="STH302" s="163"/>
      <c r="STI302" s="163"/>
      <c r="STJ302" s="579"/>
      <c r="STK302" s="581"/>
      <c r="STL302" s="163"/>
      <c r="STM302" s="163"/>
      <c r="STN302" s="579"/>
      <c r="STO302" s="581"/>
      <c r="STP302" s="163"/>
      <c r="STQ302" s="163"/>
      <c r="STR302" s="579"/>
      <c r="STS302" s="581"/>
      <c r="STT302" s="163"/>
      <c r="STU302" s="163"/>
      <c r="STV302" s="579"/>
      <c r="STW302" s="581"/>
      <c r="STX302" s="163"/>
      <c r="STY302" s="163"/>
      <c r="STZ302" s="579"/>
      <c r="SUA302" s="581"/>
      <c r="SUB302" s="163"/>
      <c r="SUC302" s="163"/>
      <c r="SUD302" s="579"/>
      <c r="SUE302" s="581"/>
      <c r="SUF302" s="163"/>
      <c r="SUG302" s="163"/>
      <c r="SUH302" s="579"/>
      <c r="SUI302" s="581"/>
      <c r="SUJ302" s="163"/>
      <c r="SUK302" s="163"/>
      <c r="SUL302" s="579"/>
      <c r="SUM302" s="581"/>
      <c r="SUN302" s="163"/>
      <c r="SUO302" s="163"/>
      <c r="SUP302" s="579"/>
      <c r="SUQ302" s="581"/>
      <c r="SUR302" s="163"/>
      <c r="SUS302" s="163"/>
      <c r="SUT302" s="579"/>
      <c r="SUU302" s="581"/>
      <c r="SUV302" s="163"/>
      <c r="SUW302" s="163"/>
      <c r="SUX302" s="579"/>
      <c r="SUY302" s="581"/>
      <c r="SUZ302" s="163"/>
      <c r="SVA302" s="163"/>
      <c r="SVB302" s="579"/>
      <c r="SVC302" s="581"/>
      <c r="SVD302" s="163"/>
      <c r="SVE302" s="163"/>
      <c r="SVF302" s="579"/>
      <c r="SVG302" s="581"/>
      <c r="SVH302" s="163"/>
      <c r="SVI302" s="163"/>
      <c r="SVJ302" s="579"/>
      <c r="SVK302" s="581"/>
      <c r="SVL302" s="163"/>
      <c r="SVM302" s="163"/>
      <c r="SVN302" s="579"/>
      <c r="SVO302" s="581"/>
      <c r="SVP302" s="163"/>
      <c r="SVQ302" s="163"/>
      <c r="SVR302" s="579"/>
      <c r="SVS302" s="581"/>
      <c r="SVT302" s="163"/>
      <c r="SVU302" s="163"/>
      <c r="SVV302" s="579"/>
      <c r="SVW302" s="581"/>
      <c r="SVX302" s="163"/>
      <c r="SVY302" s="163"/>
      <c r="SVZ302" s="579"/>
      <c r="SWA302" s="581"/>
      <c r="SWB302" s="163"/>
      <c r="SWC302" s="163"/>
      <c r="SWD302" s="579"/>
      <c r="SWE302" s="581"/>
      <c r="SWF302" s="163"/>
      <c r="SWG302" s="163"/>
      <c r="SWH302" s="579"/>
      <c r="SWI302" s="581"/>
      <c r="SWJ302" s="163"/>
      <c r="SWK302" s="163"/>
      <c r="SWL302" s="579"/>
      <c r="SWM302" s="581"/>
      <c r="SWN302" s="163"/>
      <c r="SWO302" s="163"/>
      <c r="SWP302" s="579"/>
      <c r="SWQ302" s="581"/>
      <c r="SWR302" s="163"/>
      <c r="SWS302" s="163"/>
      <c r="SWT302" s="579"/>
      <c r="SWU302" s="581"/>
      <c r="SWV302" s="163"/>
      <c r="SWW302" s="163"/>
      <c r="SWX302" s="579"/>
      <c r="SWY302" s="581"/>
      <c r="SWZ302" s="163"/>
      <c r="SXA302" s="163"/>
      <c r="SXB302" s="579"/>
      <c r="SXC302" s="581"/>
      <c r="SXD302" s="163"/>
      <c r="SXE302" s="163"/>
      <c r="SXF302" s="579"/>
      <c r="SXG302" s="581"/>
      <c r="SXH302" s="163"/>
      <c r="SXI302" s="163"/>
      <c r="SXJ302" s="579"/>
      <c r="SXK302" s="581"/>
      <c r="SXL302" s="163"/>
      <c r="SXM302" s="163"/>
      <c r="SXN302" s="579"/>
      <c r="SXO302" s="581"/>
      <c r="SXP302" s="163"/>
      <c r="SXQ302" s="163"/>
      <c r="SXR302" s="579"/>
      <c r="SXS302" s="581"/>
      <c r="SXT302" s="163"/>
      <c r="SXU302" s="163"/>
      <c r="SXV302" s="579"/>
      <c r="SXW302" s="581"/>
      <c r="SXX302" s="163"/>
      <c r="SXY302" s="163"/>
      <c r="SXZ302" s="579"/>
      <c r="SYA302" s="581"/>
      <c r="SYB302" s="163"/>
      <c r="SYC302" s="163"/>
      <c r="SYD302" s="579"/>
      <c r="SYE302" s="581"/>
      <c r="SYF302" s="163"/>
      <c r="SYG302" s="163"/>
      <c r="SYH302" s="579"/>
      <c r="SYI302" s="581"/>
      <c r="SYJ302" s="163"/>
      <c r="SYK302" s="163"/>
      <c r="SYL302" s="579"/>
      <c r="SYM302" s="581"/>
      <c r="SYN302" s="163"/>
      <c r="SYO302" s="163"/>
      <c r="SYP302" s="579"/>
      <c r="SYQ302" s="581"/>
      <c r="SYR302" s="163"/>
      <c r="SYS302" s="163"/>
      <c r="SYT302" s="579"/>
      <c r="SYU302" s="581"/>
      <c r="SYV302" s="163"/>
      <c r="SYW302" s="163"/>
      <c r="SYX302" s="579"/>
      <c r="SYY302" s="581"/>
      <c r="SYZ302" s="163"/>
      <c r="SZA302" s="163"/>
      <c r="SZB302" s="579"/>
      <c r="SZC302" s="581"/>
      <c r="SZD302" s="163"/>
      <c r="SZE302" s="163"/>
      <c r="SZF302" s="579"/>
      <c r="SZG302" s="581"/>
      <c r="SZH302" s="163"/>
      <c r="SZI302" s="163"/>
      <c r="SZJ302" s="579"/>
      <c r="SZK302" s="581"/>
      <c r="SZL302" s="163"/>
      <c r="SZM302" s="163"/>
      <c r="SZN302" s="579"/>
      <c r="SZO302" s="581"/>
      <c r="SZP302" s="163"/>
      <c r="SZQ302" s="163"/>
      <c r="SZR302" s="579"/>
      <c r="SZS302" s="581"/>
      <c r="SZT302" s="163"/>
      <c r="SZU302" s="163"/>
      <c r="SZV302" s="579"/>
      <c r="SZW302" s="581"/>
      <c r="SZX302" s="163"/>
      <c r="SZY302" s="163"/>
      <c r="SZZ302" s="579"/>
      <c r="TAA302" s="581"/>
      <c r="TAB302" s="163"/>
      <c r="TAC302" s="163"/>
      <c r="TAD302" s="579"/>
      <c r="TAE302" s="581"/>
      <c r="TAF302" s="163"/>
      <c r="TAG302" s="163"/>
      <c r="TAH302" s="579"/>
      <c r="TAI302" s="581"/>
      <c r="TAJ302" s="163"/>
      <c r="TAK302" s="163"/>
      <c r="TAL302" s="579"/>
      <c r="TAM302" s="581"/>
      <c r="TAN302" s="163"/>
      <c r="TAO302" s="163"/>
      <c r="TAP302" s="579"/>
      <c r="TAQ302" s="581"/>
      <c r="TAR302" s="163"/>
      <c r="TAS302" s="163"/>
      <c r="TAT302" s="579"/>
      <c r="TAU302" s="581"/>
      <c r="TAV302" s="163"/>
      <c r="TAW302" s="163"/>
      <c r="TAX302" s="579"/>
      <c r="TAY302" s="581"/>
      <c r="TAZ302" s="163"/>
      <c r="TBA302" s="163"/>
      <c r="TBB302" s="579"/>
      <c r="TBC302" s="581"/>
      <c r="TBD302" s="163"/>
      <c r="TBE302" s="163"/>
      <c r="TBF302" s="579"/>
      <c r="TBG302" s="581"/>
      <c r="TBH302" s="163"/>
      <c r="TBI302" s="163"/>
      <c r="TBJ302" s="579"/>
      <c r="TBK302" s="581"/>
      <c r="TBL302" s="163"/>
      <c r="TBM302" s="163"/>
      <c r="TBN302" s="579"/>
      <c r="TBO302" s="581"/>
      <c r="TBP302" s="163"/>
      <c r="TBQ302" s="163"/>
      <c r="TBR302" s="579"/>
      <c r="TBS302" s="581"/>
      <c r="TBT302" s="163"/>
      <c r="TBU302" s="163"/>
      <c r="TBV302" s="579"/>
      <c r="TBW302" s="581"/>
      <c r="TBX302" s="163"/>
      <c r="TBY302" s="163"/>
      <c r="TBZ302" s="579"/>
      <c r="TCA302" s="581"/>
      <c r="TCB302" s="163"/>
      <c r="TCC302" s="163"/>
      <c r="TCD302" s="579"/>
      <c r="TCE302" s="581"/>
      <c r="TCF302" s="163"/>
      <c r="TCG302" s="163"/>
      <c r="TCH302" s="579"/>
      <c r="TCI302" s="581"/>
      <c r="TCJ302" s="163"/>
      <c r="TCK302" s="163"/>
      <c r="TCL302" s="579"/>
      <c r="TCM302" s="581"/>
      <c r="TCN302" s="163"/>
      <c r="TCO302" s="163"/>
      <c r="TCP302" s="579"/>
      <c r="TCQ302" s="581"/>
      <c r="TCR302" s="163"/>
      <c r="TCS302" s="163"/>
      <c r="TCT302" s="579"/>
      <c r="TCU302" s="581"/>
      <c r="TCV302" s="163"/>
      <c r="TCW302" s="163"/>
      <c r="TCX302" s="579"/>
      <c r="TCY302" s="581"/>
      <c r="TCZ302" s="163"/>
      <c r="TDA302" s="163"/>
      <c r="TDB302" s="579"/>
      <c r="TDC302" s="581"/>
      <c r="TDD302" s="163"/>
      <c r="TDE302" s="163"/>
      <c r="TDF302" s="579"/>
      <c r="TDG302" s="581"/>
      <c r="TDH302" s="163"/>
      <c r="TDI302" s="163"/>
      <c r="TDJ302" s="579"/>
      <c r="TDK302" s="581"/>
      <c r="TDL302" s="163"/>
      <c r="TDM302" s="163"/>
      <c r="TDN302" s="579"/>
      <c r="TDO302" s="581"/>
      <c r="TDP302" s="163"/>
      <c r="TDQ302" s="163"/>
      <c r="TDR302" s="579"/>
      <c r="TDS302" s="581"/>
      <c r="TDT302" s="163"/>
      <c r="TDU302" s="163"/>
      <c r="TDV302" s="579"/>
      <c r="TDW302" s="581"/>
      <c r="TDX302" s="163"/>
      <c r="TDY302" s="163"/>
      <c r="TDZ302" s="579"/>
      <c r="TEA302" s="581"/>
      <c r="TEB302" s="163"/>
      <c r="TEC302" s="163"/>
      <c r="TED302" s="579"/>
      <c r="TEE302" s="581"/>
      <c r="TEF302" s="163"/>
      <c r="TEG302" s="163"/>
      <c r="TEH302" s="579"/>
      <c r="TEI302" s="581"/>
      <c r="TEJ302" s="163"/>
      <c r="TEK302" s="163"/>
      <c r="TEL302" s="579"/>
      <c r="TEM302" s="581"/>
      <c r="TEN302" s="163"/>
      <c r="TEO302" s="163"/>
      <c r="TEP302" s="579"/>
      <c r="TEQ302" s="581"/>
      <c r="TER302" s="163"/>
      <c r="TES302" s="163"/>
      <c r="TET302" s="579"/>
      <c r="TEU302" s="581"/>
      <c r="TEV302" s="163"/>
      <c r="TEW302" s="163"/>
      <c r="TEX302" s="579"/>
      <c r="TEY302" s="581"/>
      <c r="TEZ302" s="163"/>
      <c r="TFA302" s="163"/>
      <c r="TFB302" s="579"/>
      <c r="TFC302" s="581"/>
      <c r="TFD302" s="163"/>
      <c r="TFE302" s="163"/>
      <c r="TFF302" s="579"/>
      <c r="TFG302" s="581"/>
      <c r="TFH302" s="163"/>
      <c r="TFI302" s="163"/>
      <c r="TFJ302" s="579"/>
      <c r="TFK302" s="581"/>
      <c r="TFL302" s="163"/>
      <c r="TFM302" s="163"/>
      <c r="TFN302" s="579"/>
      <c r="TFO302" s="581"/>
      <c r="TFP302" s="163"/>
      <c r="TFQ302" s="163"/>
      <c r="TFR302" s="579"/>
      <c r="TFS302" s="581"/>
      <c r="TFT302" s="163"/>
      <c r="TFU302" s="163"/>
      <c r="TFV302" s="579"/>
      <c r="TFW302" s="581"/>
      <c r="TFX302" s="163"/>
      <c r="TFY302" s="163"/>
      <c r="TFZ302" s="579"/>
      <c r="TGA302" s="581"/>
      <c r="TGB302" s="163"/>
      <c r="TGC302" s="163"/>
      <c r="TGD302" s="579"/>
      <c r="TGE302" s="581"/>
      <c r="TGF302" s="163"/>
      <c r="TGG302" s="163"/>
      <c r="TGH302" s="579"/>
      <c r="TGI302" s="581"/>
      <c r="TGJ302" s="163"/>
      <c r="TGK302" s="163"/>
      <c r="TGL302" s="579"/>
      <c r="TGM302" s="581"/>
      <c r="TGN302" s="163"/>
      <c r="TGO302" s="163"/>
      <c r="TGP302" s="579"/>
      <c r="TGQ302" s="581"/>
      <c r="TGR302" s="163"/>
      <c r="TGS302" s="163"/>
      <c r="TGT302" s="579"/>
      <c r="TGU302" s="581"/>
      <c r="TGV302" s="163"/>
      <c r="TGW302" s="163"/>
      <c r="TGX302" s="579"/>
      <c r="TGY302" s="581"/>
      <c r="TGZ302" s="163"/>
      <c r="THA302" s="163"/>
      <c r="THB302" s="579"/>
      <c r="THC302" s="581"/>
      <c r="THD302" s="163"/>
      <c r="THE302" s="163"/>
      <c r="THF302" s="579"/>
      <c r="THG302" s="581"/>
      <c r="THH302" s="163"/>
      <c r="THI302" s="163"/>
      <c r="THJ302" s="579"/>
      <c r="THK302" s="581"/>
      <c r="THL302" s="163"/>
      <c r="THM302" s="163"/>
      <c r="THN302" s="579"/>
      <c r="THO302" s="581"/>
      <c r="THP302" s="163"/>
      <c r="THQ302" s="163"/>
      <c r="THR302" s="579"/>
      <c r="THS302" s="581"/>
      <c r="THT302" s="163"/>
      <c r="THU302" s="163"/>
      <c r="THV302" s="579"/>
      <c r="THW302" s="581"/>
      <c r="THX302" s="163"/>
      <c r="THY302" s="163"/>
      <c r="THZ302" s="579"/>
      <c r="TIA302" s="581"/>
      <c r="TIB302" s="163"/>
      <c r="TIC302" s="163"/>
      <c r="TID302" s="579"/>
      <c r="TIE302" s="581"/>
      <c r="TIF302" s="163"/>
      <c r="TIG302" s="163"/>
      <c r="TIH302" s="579"/>
      <c r="TII302" s="581"/>
      <c r="TIJ302" s="163"/>
      <c r="TIK302" s="163"/>
      <c r="TIL302" s="579"/>
      <c r="TIM302" s="581"/>
      <c r="TIN302" s="163"/>
      <c r="TIO302" s="163"/>
      <c r="TIP302" s="579"/>
      <c r="TIQ302" s="581"/>
      <c r="TIR302" s="163"/>
      <c r="TIS302" s="163"/>
      <c r="TIT302" s="579"/>
      <c r="TIU302" s="581"/>
      <c r="TIV302" s="163"/>
      <c r="TIW302" s="163"/>
      <c r="TIX302" s="579"/>
      <c r="TIY302" s="581"/>
      <c r="TIZ302" s="163"/>
      <c r="TJA302" s="163"/>
      <c r="TJB302" s="579"/>
      <c r="TJC302" s="581"/>
      <c r="TJD302" s="163"/>
      <c r="TJE302" s="163"/>
      <c r="TJF302" s="579"/>
      <c r="TJG302" s="581"/>
      <c r="TJH302" s="163"/>
      <c r="TJI302" s="163"/>
      <c r="TJJ302" s="579"/>
      <c r="TJK302" s="581"/>
      <c r="TJL302" s="163"/>
      <c r="TJM302" s="163"/>
      <c r="TJN302" s="579"/>
      <c r="TJO302" s="581"/>
      <c r="TJP302" s="163"/>
      <c r="TJQ302" s="163"/>
      <c r="TJR302" s="579"/>
      <c r="TJS302" s="581"/>
      <c r="TJT302" s="163"/>
      <c r="TJU302" s="163"/>
      <c r="TJV302" s="579"/>
      <c r="TJW302" s="581"/>
      <c r="TJX302" s="163"/>
      <c r="TJY302" s="163"/>
      <c r="TJZ302" s="579"/>
      <c r="TKA302" s="581"/>
      <c r="TKB302" s="163"/>
      <c r="TKC302" s="163"/>
      <c r="TKD302" s="579"/>
      <c r="TKE302" s="581"/>
      <c r="TKF302" s="163"/>
      <c r="TKG302" s="163"/>
      <c r="TKH302" s="579"/>
      <c r="TKI302" s="581"/>
      <c r="TKJ302" s="163"/>
      <c r="TKK302" s="163"/>
      <c r="TKL302" s="579"/>
      <c r="TKM302" s="581"/>
      <c r="TKN302" s="163"/>
      <c r="TKO302" s="163"/>
      <c r="TKP302" s="579"/>
      <c r="TKQ302" s="581"/>
      <c r="TKR302" s="163"/>
      <c r="TKS302" s="163"/>
      <c r="TKT302" s="579"/>
      <c r="TKU302" s="581"/>
      <c r="TKV302" s="163"/>
      <c r="TKW302" s="163"/>
      <c r="TKX302" s="579"/>
      <c r="TKY302" s="581"/>
      <c r="TKZ302" s="163"/>
      <c r="TLA302" s="163"/>
      <c r="TLB302" s="579"/>
      <c r="TLC302" s="581"/>
      <c r="TLD302" s="163"/>
      <c r="TLE302" s="163"/>
      <c r="TLF302" s="579"/>
      <c r="TLG302" s="581"/>
      <c r="TLH302" s="163"/>
      <c r="TLI302" s="163"/>
      <c r="TLJ302" s="579"/>
      <c r="TLK302" s="581"/>
      <c r="TLL302" s="163"/>
      <c r="TLM302" s="163"/>
      <c r="TLN302" s="579"/>
      <c r="TLO302" s="581"/>
      <c r="TLP302" s="163"/>
      <c r="TLQ302" s="163"/>
      <c r="TLR302" s="579"/>
      <c r="TLS302" s="581"/>
      <c r="TLT302" s="163"/>
      <c r="TLU302" s="163"/>
      <c r="TLV302" s="579"/>
      <c r="TLW302" s="581"/>
      <c r="TLX302" s="163"/>
      <c r="TLY302" s="163"/>
      <c r="TLZ302" s="579"/>
      <c r="TMA302" s="581"/>
      <c r="TMB302" s="163"/>
      <c r="TMC302" s="163"/>
      <c r="TMD302" s="579"/>
      <c r="TME302" s="581"/>
      <c r="TMF302" s="163"/>
      <c r="TMG302" s="163"/>
      <c r="TMH302" s="579"/>
      <c r="TMI302" s="581"/>
      <c r="TMJ302" s="163"/>
      <c r="TMK302" s="163"/>
      <c r="TML302" s="579"/>
      <c r="TMM302" s="581"/>
      <c r="TMN302" s="163"/>
      <c r="TMO302" s="163"/>
      <c r="TMP302" s="579"/>
      <c r="TMQ302" s="581"/>
      <c r="TMR302" s="163"/>
      <c r="TMS302" s="163"/>
      <c r="TMT302" s="579"/>
      <c r="TMU302" s="581"/>
      <c r="TMV302" s="163"/>
      <c r="TMW302" s="163"/>
      <c r="TMX302" s="579"/>
      <c r="TMY302" s="581"/>
      <c r="TMZ302" s="163"/>
      <c r="TNA302" s="163"/>
      <c r="TNB302" s="579"/>
      <c r="TNC302" s="581"/>
      <c r="TND302" s="163"/>
      <c r="TNE302" s="163"/>
      <c r="TNF302" s="579"/>
      <c r="TNG302" s="581"/>
      <c r="TNH302" s="163"/>
      <c r="TNI302" s="163"/>
      <c r="TNJ302" s="579"/>
      <c r="TNK302" s="581"/>
      <c r="TNL302" s="163"/>
      <c r="TNM302" s="163"/>
      <c r="TNN302" s="579"/>
      <c r="TNO302" s="581"/>
      <c r="TNP302" s="163"/>
      <c r="TNQ302" s="163"/>
      <c r="TNR302" s="579"/>
      <c r="TNS302" s="581"/>
      <c r="TNT302" s="163"/>
      <c r="TNU302" s="163"/>
      <c r="TNV302" s="579"/>
      <c r="TNW302" s="581"/>
      <c r="TNX302" s="163"/>
      <c r="TNY302" s="163"/>
      <c r="TNZ302" s="579"/>
      <c r="TOA302" s="581"/>
      <c r="TOB302" s="163"/>
      <c r="TOC302" s="163"/>
      <c r="TOD302" s="579"/>
      <c r="TOE302" s="581"/>
      <c r="TOF302" s="163"/>
      <c r="TOG302" s="163"/>
      <c r="TOH302" s="579"/>
      <c r="TOI302" s="581"/>
      <c r="TOJ302" s="163"/>
      <c r="TOK302" s="163"/>
      <c r="TOL302" s="579"/>
      <c r="TOM302" s="581"/>
      <c r="TON302" s="163"/>
      <c r="TOO302" s="163"/>
      <c r="TOP302" s="579"/>
      <c r="TOQ302" s="581"/>
      <c r="TOR302" s="163"/>
      <c r="TOS302" s="163"/>
      <c r="TOT302" s="579"/>
      <c r="TOU302" s="581"/>
      <c r="TOV302" s="163"/>
      <c r="TOW302" s="163"/>
      <c r="TOX302" s="579"/>
      <c r="TOY302" s="581"/>
      <c r="TOZ302" s="163"/>
      <c r="TPA302" s="163"/>
      <c r="TPB302" s="579"/>
      <c r="TPC302" s="581"/>
      <c r="TPD302" s="163"/>
      <c r="TPE302" s="163"/>
      <c r="TPF302" s="579"/>
      <c r="TPG302" s="581"/>
      <c r="TPH302" s="163"/>
      <c r="TPI302" s="163"/>
      <c r="TPJ302" s="579"/>
      <c r="TPK302" s="581"/>
      <c r="TPL302" s="163"/>
      <c r="TPM302" s="163"/>
      <c r="TPN302" s="579"/>
      <c r="TPO302" s="581"/>
      <c r="TPP302" s="163"/>
      <c r="TPQ302" s="163"/>
      <c r="TPR302" s="579"/>
      <c r="TPS302" s="581"/>
      <c r="TPT302" s="163"/>
      <c r="TPU302" s="163"/>
      <c r="TPV302" s="579"/>
      <c r="TPW302" s="581"/>
      <c r="TPX302" s="163"/>
      <c r="TPY302" s="163"/>
      <c r="TPZ302" s="579"/>
      <c r="TQA302" s="581"/>
      <c r="TQB302" s="163"/>
      <c r="TQC302" s="163"/>
      <c r="TQD302" s="579"/>
      <c r="TQE302" s="581"/>
      <c r="TQF302" s="163"/>
      <c r="TQG302" s="163"/>
      <c r="TQH302" s="579"/>
      <c r="TQI302" s="581"/>
      <c r="TQJ302" s="163"/>
      <c r="TQK302" s="163"/>
      <c r="TQL302" s="579"/>
      <c r="TQM302" s="581"/>
      <c r="TQN302" s="163"/>
      <c r="TQO302" s="163"/>
      <c r="TQP302" s="579"/>
      <c r="TQQ302" s="581"/>
      <c r="TQR302" s="163"/>
      <c r="TQS302" s="163"/>
      <c r="TQT302" s="579"/>
      <c r="TQU302" s="581"/>
      <c r="TQV302" s="163"/>
      <c r="TQW302" s="163"/>
      <c r="TQX302" s="579"/>
      <c r="TQY302" s="581"/>
      <c r="TQZ302" s="163"/>
      <c r="TRA302" s="163"/>
      <c r="TRB302" s="579"/>
      <c r="TRC302" s="581"/>
      <c r="TRD302" s="163"/>
      <c r="TRE302" s="163"/>
      <c r="TRF302" s="579"/>
      <c r="TRG302" s="581"/>
      <c r="TRH302" s="163"/>
      <c r="TRI302" s="163"/>
      <c r="TRJ302" s="579"/>
      <c r="TRK302" s="581"/>
      <c r="TRL302" s="163"/>
      <c r="TRM302" s="163"/>
      <c r="TRN302" s="579"/>
      <c r="TRO302" s="581"/>
      <c r="TRP302" s="163"/>
      <c r="TRQ302" s="163"/>
      <c r="TRR302" s="579"/>
      <c r="TRS302" s="581"/>
      <c r="TRT302" s="163"/>
      <c r="TRU302" s="163"/>
      <c r="TRV302" s="579"/>
      <c r="TRW302" s="581"/>
      <c r="TRX302" s="163"/>
      <c r="TRY302" s="163"/>
      <c r="TRZ302" s="579"/>
      <c r="TSA302" s="581"/>
      <c r="TSB302" s="163"/>
      <c r="TSC302" s="163"/>
      <c r="TSD302" s="579"/>
      <c r="TSE302" s="581"/>
      <c r="TSF302" s="163"/>
      <c r="TSG302" s="163"/>
      <c r="TSH302" s="579"/>
      <c r="TSI302" s="581"/>
      <c r="TSJ302" s="163"/>
      <c r="TSK302" s="163"/>
      <c r="TSL302" s="579"/>
      <c r="TSM302" s="581"/>
      <c r="TSN302" s="163"/>
      <c r="TSO302" s="163"/>
      <c r="TSP302" s="579"/>
      <c r="TSQ302" s="581"/>
      <c r="TSR302" s="163"/>
      <c r="TSS302" s="163"/>
      <c r="TST302" s="579"/>
      <c r="TSU302" s="581"/>
      <c r="TSV302" s="163"/>
      <c r="TSW302" s="163"/>
      <c r="TSX302" s="579"/>
      <c r="TSY302" s="581"/>
      <c r="TSZ302" s="163"/>
      <c r="TTA302" s="163"/>
      <c r="TTB302" s="579"/>
      <c r="TTC302" s="581"/>
      <c r="TTD302" s="163"/>
      <c r="TTE302" s="163"/>
      <c r="TTF302" s="579"/>
      <c r="TTG302" s="581"/>
      <c r="TTH302" s="163"/>
      <c r="TTI302" s="163"/>
      <c r="TTJ302" s="579"/>
      <c r="TTK302" s="581"/>
      <c r="TTL302" s="163"/>
      <c r="TTM302" s="163"/>
      <c r="TTN302" s="579"/>
      <c r="TTO302" s="581"/>
      <c r="TTP302" s="163"/>
      <c r="TTQ302" s="163"/>
      <c r="TTR302" s="579"/>
      <c r="TTS302" s="581"/>
      <c r="TTT302" s="163"/>
      <c r="TTU302" s="163"/>
      <c r="TTV302" s="579"/>
      <c r="TTW302" s="581"/>
      <c r="TTX302" s="163"/>
      <c r="TTY302" s="163"/>
      <c r="TTZ302" s="579"/>
      <c r="TUA302" s="581"/>
      <c r="TUB302" s="163"/>
      <c r="TUC302" s="163"/>
      <c r="TUD302" s="579"/>
      <c r="TUE302" s="581"/>
      <c r="TUF302" s="163"/>
      <c r="TUG302" s="163"/>
      <c r="TUH302" s="579"/>
      <c r="TUI302" s="581"/>
      <c r="TUJ302" s="163"/>
      <c r="TUK302" s="163"/>
      <c r="TUL302" s="579"/>
      <c r="TUM302" s="581"/>
      <c r="TUN302" s="163"/>
      <c r="TUO302" s="163"/>
      <c r="TUP302" s="579"/>
      <c r="TUQ302" s="581"/>
      <c r="TUR302" s="163"/>
      <c r="TUS302" s="163"/>
      <c r="TUT302" s="579"/>
      <c r="TUU302" s="581"/>
      <c r="TUV302" s="163"/>
      <c r="TUW302" s="163"/>
      <c r="TUX302" s="579"/>
      <c r="TUY302" s="581"/>
      <c r="TUZ302" s="163"/>
      <c r="TVA302" s="163"/>
      <c r="TVB302" s="579"/>
      <c r="TVC302" s="581"/>
      <c r="TVD302" s="163"/>
      <c r="TVE302" s="163"/>
      <c r="TVF302" s="579"/>
      <c r="TVG302" s="581"/>
      <c r="TVH302" s="163"/>
      <c r="TVI302" s="163"/>
      <c r="TVJ302" s="579"/>
      <c r="TVK302" s="581"/>
      <c r="TVL302" s="163"/>
      <c r="TVM302" s="163"/>
      <c r="TVN302" s="579"/>
      <c r="TVO302" s="581"/>
      <c r="TVP302" s="163"/>
      <c r="TVQ302" s="163"/>
      <c r="TVR302" s="579"/>
      <c r="TVS302" s="581"/>
      <c r="TVT302" s="163"/>
      <c r="TVU302" s="163"/>
      <c r="TVV302" s="579"/>
      <c r="TVW302" s="581"/>
      <c r="TVX302" s="163"/>
      <c r="TVY302" s="163"/>
      <c r="TVZ302" s="579"/>
      <c r="TWA302" s="581"/>
      <c r="TWB302" s="163"/>
      <c r="TWC302" s="163"/>
      <c r="TWD302" s="579"/>
      <c r="TWE302" s="581"/>
      <c r="TWF302" s="163"/>
      <c r="TWG302" s="163"/>
      <c r="TWH302" s="579"/>
      <c r="TWI302" s="581"/>
      <c r="TWJ302" s="163"/>
      <c r="TWK302" s="163"/>
      <c r="TWL302" s="579"/>
      <c r="TWM302" s="581"/>
      <c r="TWN302" s="163"/>
      <c r="TWO302" s="163"/>
      <c r="TWP302" s="579"/>
      <c r="TWQ302" s="581"/>
      <c r="TWR302" s="163"/>
      <c r="TWS302" s="163"/>
      <c r="TWT302" s="579"/>
      <c r="TWU302" s="581"/>
      <c r="TWV302" s="163"/>
      <c r="TWW302" s="163"/>
      <c r="TWX302" s="579"/>
      <c r="TWY302" s="581"/>
      <c r="TWZ302" s="163"/>
      <c r="TXA302" s="163"/>
      <c r="TXB302" s="579"/>
      <c r="TXC302" s="581"/>
      <c r="TXD302" s="163"/>
      <c r="TXE302" s="163"/>
      <c r="TXF302" s="579"/>
      <c r="TXG302" s="581"/>
      <c r="TXH302" s="163"/>
      <c r="TXI302" s="163"/>
      <c r="TXJ302" s="579"/>
      <c r="TXK302" s="581"/>
      <c r="TXL302" s="163"/>
      <c r="TXM302" s="163"/>
      <c r="TXN302" s="579"/>
      <c r="TXO302" s="581"/>
      <c r="TXP302" s="163"/>
      <c r="TXQ302" s="163"/>
      <c r="TXR302" s="579"/>
      <c r="TXS302" s="581"/>
      <c r="TXT302" s="163"/>
      <c r="TXU302" s="163"/>
      <c r="TXV302" s="579"/>
      <c r="TXW302" s="581"/>
      <c r="TXX302" s="163"/>
      <c r="TXY302" s="163"/>
      <c r="TXZ302" s="579"/>
      <c r="TYA302" s="581"/>
      <c r="TYB302" s="163"/>
      <c r="TYC302" s="163"/>
      <c r="TYD302" s="579"/>
      <c r="TYE302" s="581"/>
      <c r="TYF302" s="163"/>
      <c r="TYG302" s="163"/>
      <c r="TYH302" s="579"/>
      <c r="TYI302" s="581"/>
      <c r="TYJ302" s="163"/>
      <c r="TYK302" s="163"/>
      <c r="TYL302" s="579"/>
      <c r="TYM302" s="581"/>
      <c r="TYN302" s="163"/>
      <c r="TYO302" s="163"/>
      <c r="TYP302" s="579"/>
      <c r="TYQ302" s="581"/>
      <c r="TYR302" s="163"/>
      <c r="TYS302" s="163"/>
      <c r="TYT302" s="579"/>
      <c r="TYU302" s="581"/>
      <c r="TYV302" s="163"/>
      <c r="TYW302" s="163"/>
      <c r="TYX302" s="579"/>
      <c r="TYY302" s="581"/>
      <c r="TYZ302" s="163"/>
      <c r="TZA302" s="163"/>
      <c r="TZB302" s="579"/>
      <c r="TZC302" s="581"/>
      <c r="TZD302" s="163"/>
      <c r="TZE302" s="163"/>
      <c r="TZF302" s="579"/>
      <c r="TZG302" s="581"/>
      <c r="TZH302" s="163"/>
      <c r="TZI302" s="163"/>
      <c r="TZJ302" s="579"/>
      <c r="TZK302" s="581"/>
      <c r="TZL302" s="163"/>
      <c r="TZM302" s="163"/>
      <c r="TZN302" s="579"/>
      <c r="TZO302" s="581"/>
      <c r="TZP302" s="163"/>
      <c r="TZQ302" s="163"/>
      <c r="TZR302" s="579"/>
      <c r="TZS302" s="581"/>
      <c r="TZT302" s="163"/>
      <c r="TZU302" s="163"/>
      <c r="TZV302" s="579"/>
      <c r="TZW302" s="581"/>
      <c r="TZX302" s="163"/>
      <c r="TZY302" s="163"/>
      <c r="TZZ302" s="579"/>
      <c r="UAA302" s="581"/>
      <c r="UAB302" s="163"/>
      <c r="UAC302" s="163"/>
      <c r="UAD302" s="579"/>
      <c r="UAE302" s="581"/>
      <c r="UAF302" s="163"/>
      <c r="UAG302" s="163"/>
      <c r="UAH302" s="579"/>
      <c r="UAI302" s="581"/>
      <c r="UAJ302" s="163"/>
      <c r="UAK302" s="163"/>
      <c r="UAL302" s="579"/>
      <c r="UAM302" s="581"/>
      <c r="UAN302" s="163"/>
      <c r="UAO302" s="163"/>
      <c r="UAP302" s="579"/>
      <c r="UAQ302" s="581"/>
      <c r="UAR302" s="163"/>
      <c r="UAS302" s="163"/>
      <c r="UAT302" s="579"/>
      <c r="UAU302" s="581"/>
      <c r="UAV302" s="163"/>
      <c r="UAW302" s="163"/>
      <c r="UAX302" s="579"/>
      <c r="UAY302" s="581"/>
      <c r="UAZ302" s="163"/>
      <c r="UBA302" s="163"/>
      <c r="UBB302" s="579"/>
      <c r="UBC302" s="581"/>
      <c r="UBD302" s="163"/>
      <c r="UBE302" s="163"/>
      <c r="UBF302" s="579"/>
      <c r="UBG302" s="581"/>
      <c r="UBH302" s="163"/>
      <c r="UBI302" s="163"/>
      <c r="UBJ302" s="579"/>
      <c r="UBK302" s="581"/>
      <c r="UBL302" s="163"/>
      <c r="UBM302" s="163"/>
      <c r="UBN302" s="579"/>
      <c r="UBO302" s="581"/>
      <c r="UBP302" s="163"/>
      <c r="UBQ302" s="163"/>
      <c r="UBR302" s="579"/>
      <c r="UBS302" s="581"/>
      <c r="UBT302" s="163"/>
      <c r="UBU302" s="163"/>
      <c r="UBV302" s="579"/>
      <c r="UBW302" s="581"/>
      <c r="UBX302" s="163"/>
      <c r="UBY302" s="163"/>
      <c r="UBZ302" s="579"/>
      <c r="UCA302" s="581"/>
      <c r="UCB302" s="163"/>
      <c r="UCC302" s="163"/>
      <c r="UCD302" s="579"/>
      <c r="UCE302" s="581"/>
      <c r="UCF302" s="163"/>
      <c r="UCG302" s="163"/>
      <c r="UCH302" s="579"/>
      <c r="UCI302" s="581"/>
      <c r="UCJ302" s="163"/>
      <c r="UCK302" s="163"/>
      <c r="UCL302" s="579"/>
      <c r="UCM302" s="581"/>
      <c r="UCN302" s="163"/>
      <c r="UCO302" s="163"/>
      <c r="UCP302" s="579"/>
      <c r="UCQ302" s="581"/>
      <c r="UCR302" s="163"/>
      <c r="UCS302" s="163"/>
      <c r="UCT302" s="579"/>
      <c r="UCU302" s="581"/>
      <c r="UCV302" s="163"/>
      <c r="UCW302" s="163"/>
      <c r="UCX302" s="579"/>
      <c r="UCY302" s="581"/>
      <c r="UCZ302" s="163"/>
      <c r="UDA302" s="163"/>
      <c r="UDB302" s="579"/>
      <c r="UDC302" s="581"/>
      <c r="UDD302" s="163"/>
      <c r="UDE302" s="163"/>
      <c r="UDF302" s="579"/>
      <c r="UDG302" s="581"/>
      <c r="UDH302" s="163"/>
      <c r="UDI302" s="163"/>
      <c r="UDJ302" s="579"/>
      <c r="UDK302" s="581"/>
      <c r="UDL302" s="163"/>
      <c r="UDM302" s="163"/>
      <c r="UDN302" s="579"/>
      <c r="UDO302" s="581"/>
      <c r="UDP302" s="163"/>
      <c r="UDQ302" s="163"/>
      <c r="UDR302" s="579"/>
      <c r="UDS302" s="581"/>
      <c r="UDT302" s="163"/>
      <c r="UDU302" s="163"/>
      <c r="UDV302" s="579"/>
      <c r="UDW302" s="581"/>
      <c r="UDX302" s="163"/>
      <c r="UDY302" s="163"/>
      <c r="UDZ302" s="579"/>
      <c r="UEA302" s="581"/>
      <c r="UEB302" s="163"/>
      <c r="UEC302" s="163"/>
      <c r="UED302" s="579"/>
      <c r="UEE302" s="581"/>
      <c r="UEF302" s="163"/>
      <c r="UEG302" s="163"/>
      <c r="UEH302" s="579"/>
      <c r="UEI302" s="581"/>
      <c r="UEJ302" s="163"/>
      <c r="UEK302" s="163"/>
      <c r="UEL302" s="579"/>
      <c r="UEM302" s="581"/>
      <c r="UEN302" s="163"/>
      <c r="UEO302" s="163"/>
      <c r="UEP302" s="579"/>
      <c r="UEQ302" s="581"/>
      <c r="UER302" s="163"/>
      <c r="UES302" s="163"/>
      <c r="UET302" s="579"/>
      <c r="UEU302" s="581"/>
      <c r="UEV302" s="163"/>
      <c r="UEW302" s="163"/>
      <c r="UEX302" s="579"/>
      <c r="UEY302" s="581"/>
      <c r="UEZ302" s="163"/>
      <c r="UFA302" s="163"/>
      <c r="UFB302" s="579"/>
      <c r="UFC302" s="581"/>
      <c r="UFD302" s="163"/>
      <c r="UFE302" s="163"/>
      <c r="UFF302" s="579"/>
      <c r="UFG302" s="581"/>
      <c r="UFH302" s="163"/>
      <c r="UFI302" s="163"/>
      <c r="UFJ302" s="579"/>
      <c r="UFK302" s="581"/>
      <c r="UFL302" s="163"/>
      <c r="UFM302" s="163"/>
      <c r="UFN302" s="579"/>
      <c r="UFO302" s="581"/>
      <c r="UFP302" s="163"/>
      <c r="UFQ302" s="163"/>
      <c r="UFR302" s="579"/>
      <c r="UFS302" s="581"/>
      <c r="UFT302" s="163"/>
      <c r="UFU302" s="163"/>
      <c r="UFV302" s="579"/>
      <c r="UFW302" s="581"/>
      <c r="UFX302" s="163"/>
      <c r="UFY302" s="163"/>
      <c r="UFZ302" s="579"/>
      <c r="UGA302" s="581"/>
      <c r="UGB302" s="163"/>
      <c r="UGC302" s="163"/>
      <c r="UGD302" s="579"/>
      <c r="UGE302" s="581"/>
      <c r="UGF302" s="163"/>
      <c r="UGG302" s="163"/>
      <c r="UGH302" s="579"/>
      <c r="UGI302" s="581"/>
      <c r="UGJ302" s="163"/>
      <c r="UGK302" s="163"/>
      <c r="UGL302" s="579"/>
      <c r="UGM302" s="581"/>
      <c r="UGN302" s="163"/>
      <c r="UGO302" s="163"/>
      <c r="UGP302" s="579"/>
      <c r="UGQ302" s="581"/>
      <c r="UGR302" s="163"/>
      <c r="UGS302" s="163"/>
      <c r="UGT302" s="579"/>
      <c r="UGU302" s="581"/>
      <c r="UGV302" s="163"/>
      <c r="UGW302" s="163"/>
      <c r="UGX302" s="579"/>
      <c r="UGY302" s="581"/>
      <c r="UGZ302" s="163"/>
      <c r="UHA302" s="163"/>
      <c r="UHB302" s="579"/>
      <c r="UHC302" s="581"/>
      <c r="UHD302" s="163"/>
      <c r="UHE302" s="163"/>
      <c r="UHF302" s="579"/>
      <c r="UHG302" s="581"/>
      <c r="UHH302" s="163"/>
      <c r="UHI302" s="163"/>
      <c r="UHJ302" s="579"/>
      <c r="UHK302" s="581"/>
      <c r="UHL302" s="163"/>
      <c r="UHM302" s="163"/>
      <c r="UHN302" s="579"/>
      <c r="UHO302" s="581"/>
      <c r="UHP302" s="163"/>
      <c r="UHQ302" s="163"/>
      <c r="UHR302" s="579"/>
      <c r="UHS302" s="581"/>
      <c r="UHT302" s="163"/>
      <c r="UHU302" s="163"/>
      <c r="UHV302" s="579"/>
      <c r="UHW302" s="581"/>
      <c r="UHX302" s="163"/>
      <c r="UHY302" s="163"/>
      <c r="UHZ302" s="579"/>
      <c r="UIA302" s="581"/>
      <c r="UIB302" s="163"/>
      <c r="UIC302" s="163"/>
      <c r="UID302" s="579"/>
      <c r="UIE302" s="581"/>
      <c r="UIF302" s="163"/>
      <c r="UIG302" s="163"/>
      <c r="UIH302" s="579"/>
      <c r="UII302" s="581"/>
      <c r="UIJ302" s="163"/>
      <c r="UIK302" s="163"/>
      <c r="UIL302" s="579"/>
      <c r="UIM302" s="581"/>
      <c r="UIN302" s="163"/>
      <c r="UIO302" s="163"/>
      <c r="UIP302" s="579"/>
      <c r="UIQ302" s="581"/>
      <c r="UIR302" s="163"/>
      <c r="UIS302" s="163"/>
      <c r="UIT302" s="579"/>
      <c r="UIU302" s="581"/>
      <c r="UIV302" s="163"/>
      <c r="UIW302" s="163"/>
      <c r="UIX302" s="579"/>
      <c r="UIY302" s="581"/>
      <c r="UIZ302" s="163"/>
      <c r="UJA302" s="163"/>
      <c r="UJB302" s="579"/>
      <c r="UJC302" s="581"/>
      <c r="UJD302" s="163"/>
      <c r="UJE302" s="163"/>
      <c r="UJF302" s="579"/>
      <c r="UJG302" s="581"/>
      <c r="UJH302" s="163"/>
      <c r="UJI302" s="163"/>
      <c r="UJJ302" s="579"/>
      <c r="UJK302" s="581"/>
      <c r="UJL302" s="163"/>
      <c r="UJM302" s="163"/>
      <c r="UJN302" s="579"/>
      <c r="UJO302" s="581"/>
      <c r="UJP302" s="163"/>
      <c r="UJQ302" s="163"/>
      <c r="UJR302" s="579"/>
      <c r="UJS302" s="581"/>
      <c r="UJT302" s="163"/>
      <c r="UJU302" s="163"/>
      <c r="UJV302" s="579"/>
      <c r="UJW302" s="581"/>
      <c r="UJX302" s="163"/>
      <c r="UJY302" s="163"/>
      <c r="UJZ302" s="579"/>
      <c r="UKA302" s="581"/>
      <c r="UKB302" s="163"/>
      <c r="UKC302" s="163"/>
      <c r="UKD302" s="579"/>
      <c r="UKE302" s="581"/>
      <c r="UKF302" s="163"/>
      <c r="UKG302" s="163"/>
      <c r="UKH302" s="579"/>
      <c r="UKI302" s="581"/>
      <c r="UKJ302" s="163"/>
      <c r="UKK302" s="163"/>
      <c r="UKL302" s="579"/>
      <c r="UKM302" s="581"/>
      <c r="UKN302" s="163"/>
      <c r="UKO302" s="163"/>
      <c r="UKP302" s="579"/>
      <c r="UKQ302" s="581"/>
      <c r="UKR302" s="163"/>
      <c r="UKS302" s="163"/>
      <c r="UKT302" s="579"/>
      <c r="UKU302" s="581"/>
      <c r="UKV302" s="163"/>
      <c r="UKW302" s="163"/>
      <c r="UKX302" s="579"/>
      <c r="UKY302" s="581"/>
      <c r="UKZ302" s="163"/>
      <c r="ULA302" s="163"/>
      <c r="ULB302" s="579"/>
      <c r="ULC302" s="581"/>
      <c r="ULD302" s="163"/>
      <c r="ULE302" s="163"/>
      <c r="ULF302" s="579"/>
      <c r="ULG302" s="581"/>
      <c r="ULH302" s="163"/>
      <c r="ULI302" s="163"/>
      <c r="ULJ302" s="579"/>
      <c r="ULK302" s="581"/>
      <c r="ULL302" s="163"/>
      <c r="ULM302" s="163"/>
      <c r="ULN302" s="579"/>
      <c r="ULO302" s="581"/>
      <c r="ULP302" s="163"/>
      <c r="ULQ302" s="163"/>
      <c r="ULR302" s="579"/>
      <c r="ULS302" s="581"/>
      <c r="ULT302" s="163"/>
      <c r="ULU302" s="163"/>
      <c r="ULV302" s="579"/>
      <c r="ULW302" s="581"/>
      <c r="ULX302" s="163"/>
      <c r="ULY302" s="163"/>
      <c r="ULZ302" s="579"/>
      <c r="UMA302" s="581"/>
      <c r="UMB302" s="163"/>
      <c r="UMC302" s="163"/>
      <c r="UMD302" s="579"/>
      <c r="UME302" s="581"/>
      <c r="UMF302" s="163"/>
      <c r="UMG302" s="163"/>
      <c r="UMH302" s="579"/>
      <c r="UMI302" s="581"/>
      <c r="UMJ302" s="163"/>
      <c r="UMK302" s="163"/>
      <c r="UML302" s="579"/>
      <c r="UMM302" s="581"/>
      <c r="UMN302" s="163"/>
      <c r="UMO302" s="163"/>
      <c r="UMP302" s="579"/>
      <c r="UMQ302" s="581"/>
      <c r="UMR302" s="163"/>
      <c r="UMS302" s="163"/>
      <c r="UMT302" s="579"/>
      <c r="UMU302" s="581"/>
      <c r="UMV302" s="163"/>
      <c r="UMW302" s="163"/>
      <c r="UMX302" s="579"/>
      <c r="UMY302" s="581"/>
      <c r="UMZ302" s="163"/>
      <c r="UNA302" s="163"/>
      <c r="UNB302" s="579"/>
      <c r="UNC302" s="581"/>
      <c r="UND302" s="163"/>
      <c r="UNE302" s="163"/>
      <c r="UNF302" s="579"/>
      <c r="UNG302" s="581"/>
      <c r="UNH302" s="163"/>
      <c r="UNI302" s="163"/>
      <c r="UNJ302" s="579"/>
      <c r="UNK302" s="581"/>
      <c r="UNL302" s="163"/>
      <c r="UNM302" s="163"/>
      <c r="UNN302" s="579"/>
      <c r="UNO302" s="581"/>
      <c r="UNP302" s="163"/>
      <c r="UNQ302" s="163"/>
      <c r="UNR302" s="579"/>
      <c r="UNS302" s="581"/>
      <c r="UNT302" s="163"/>
      <c r="UNU302" s="163"/>
      <c r="UNV302" s="579"/>
      <c r="UNW302" s="581"/>
      <c r="UNX302" s="163"/>
      <c r="UNY302" s="163"/>
      <c r="UNZ302" s="579"/>
      <c r="UOA302" s="581"/>
      <c r="UOB302" s="163"/>
      <c r="UOC302" s="163"/>
      <c r="UOD302" s="579"/>
      <c r="UOE302" s="581"/>
      <c r="UOF302" s="163"/>
      <c r="UOG302" s="163"/>
      <c r="UOH302" s="579"/>
      <c r="UOI302" s="581"/>
      <c r="UOJ302" s="163"/>
      <c r="UOK302" s="163"/>
      <c r="UOL302" s="579"/>
      <c r="UOM302" s="581"/>
      <c r="UON302" s="163"/>
      <c r="UOO302" s="163"/>
      <c r="UOP302" s="579"/>
      <c r="UOQ302" s="581"/>
      <c r="UOR302" s="163"/>
      <c r="UOS302" s="163"/>
      <c r="UOT302" s="579"/>
      <c r="UOU302" s="581"/>
      <c r="UOV302" s="163"/>
      <c r="UOW302" s="163"/>
      <c r="UOX302" s="579"/>
      <c r="UOY302" s="581"/>
      <c r="UOZ302" s="163"/>
      <c r="UPA302" s="163"/>
      <c r="UPB302" s="579"/>
      <c r="UPC302" s="581"/>
      <c r="UPD302" s="163"/>
      <c r="UPE302" s="163"/>
      <c r="UPF302" s="579"/>
      <c r="UPG302" s="581"/>
      <c r="UPH302" s="163"/>
      <c r="UPI302" s="163"/>
      <c r="UPJ302" s="579"/>
      <c r="UPK302" s="581"/>
      <c r="UPL302" s="163"/>
      <c r="UPM302" s="163"/>
      <c r="UPN302" s="579"/>
      <c r="UPO302" s="581"/>
      <c r="UPP302" s="163"/>
      <c r="UPQ302" s="163"/>
      <c r="UPR302" s="579"/>
      <c r="UPS302" s="581"/>
      <c r="UPT302" s="163"/>
      <c r="UPU302" s="163"/>
      <c r="UPV302" s="579"/>
      <c r="UPW302" s="581"/>
      <c r="UPX302" s="163"/>
      <c r="UPY302" s="163"/>
      <c r="UPZ302" s="579"/>
      <c r="UQA302" s="581"/>
      <c r="UQB302" s="163"/>
      <c r="UQC302" s="163"/>
      <c r="UQD302" s="579"/>
      <c r="UQE302" s="581"/>
      <c r="UQF302" s="163"/>
      <c r="UQG302" s="163"/>
      <c r="UQH302" s="579"/>
      <c r="UQI302" s="581"/>
      <c r="UQJ302" s="163"/>
      <c r="UQK302" s="163"/>
      <c r="UQL302" s="579"/>
      <c r="UQM302" s="581"/>
      <c r="UQN302" s="163"/>
      <c r="UQO302" s="163"/>
      <c r="UQP302" s="579"/>
      <c r="UQQ302" s="581"/>
      <c r="UQR302" s="163"/>
      <c r="UQS302" s="163"/>
      <c r="UQT302" s="579"/>
      <c r="UQU302" s="581"/>
      <c r="UQV302" s="163"/>
      <c r="UQW302" s="163"/>
      <c r="UQX302" s="579"/>
      <c r="UQY302" s="581"/>
      <c r="UQZ302" s="163"/>
      <c r="URA302" s="163"/>
      <c r="URB302" s="579"/>
      <c r="URC302" s="581"/>
      <c r="URD302" s="163"/>
      <c r="URE302" s="163"/>
      <c r="URF302" s="579"/>
      <c r="URG302" s="581"/>
      <c r="URH302" s="163"/>
      <c r="URI302" s="163"/>
      <c r="URJ302" s="579"/>
      <c r="URK302" s="581"/>
      <c r="URL302" s="163"/>
      <c r="URM302" s="163"/>
      <c r="URN302" s="579"/>
      <c r="URO302" s="581"/>
      <c r="URP302" s="163"/>
      <c r="URQ302" s="163"/>
      <c r="URR302" s="579"/>
      <c r="URS302" s="581"/>
      <c r="URT302" s="163"/>
      <c r="URU302" s="163"/>
      <c r="URV302" s="579"/>
      <c r="URW302" s="581"/>
      <c r="URX302" s="163"/>
      <c r="URY302" s="163"/>
      <c r="URZ302" s="579"/>
      <c r="USA302" s="581"/>
      <c r="USB302" s="163"/>
      <c r="USC302" s="163"/>
      <c r="USD302" s="579"/>
      <c r="USE302" s="581"/>
      <c r="USF302" s="163"/>
      <c r="USG302" s="163"/>
      <c r="USH302" s="579"/>
      <c r="USI302" s="581"/>
      <c r="USJ302" s="163"/>
      <c r="USK302" s="163"/>
      <c r="USL302" s="579"/>
      <c r="USM302" s="581"/>
      <c r="USN302" s="163"/>
      <c r="USO302" s="163"/>
      <c r="USP302" s="579"/>
      <c r="USQ302" s="581"/>
      <c r="USR302" s="163"/>
      <c r="USS302" s="163"/>
      <c r="UST302" s="579"/>
      <c r="USU302" s="581"/>
      <c r="USV302" s="163"/>
      <c r="USW302" s="163"/>
      <c r="USX302" s="579"/>
      <c r="USY302" s="581"/>
      <c r="USZ302" s="163"/>
      <c r="UTA302" s="163"/>
      <c r="UTB302" s="579"/>
      <c r="UTC302" s="581"/>
      <c r="UTD302" s="163"/>
      <c r="UTE302" s="163"/>
      <c r="UTF302" s="579"/>
      <c r="UTG302" s="581"/>
      <c r="UTH302" s="163"/>
      <c r="UTI302" s="163"/>
      <c r="UTJ302" s="579"/>
      <c r="UTK302" s="581"/>
      <c r="UTL302" s="163"/>
      <c r="UTM302" s="163"/>
      <c r="UTN302" s="579"/>
      <c r="UTO302" s="581"/>
      <c r="UTP302" s="163"/>
      <c r="UTQ302" s="163"/>
      <c r="UTR302" s="579"/>
      <c r="UTS302" s="581"/>
      <c r="UTT302" s="163"/>
      <c r="UTU302" s="163"/>
      <c r="UTV302" s="579"/>
      <c r="UTW302" s="581"/>
      <c r="UTX302" s="163"/>
      <c r="UTY302" s="163"/>
      <c r="UTZ302" s="579"/>
      <c r="UUA302" s="581"/>
      <c r="UUB302" s="163"/>
      <c r="UUC302" s="163"/>
      <c r="UUD302" s="579"/>
      <c r="UUE302" s="581"/>
      <c r="UUF302" s="163"/>
      <c r="UUG302" s="163"/>
      <c r="UUH302" s="579"/>
      <c r="UUI302" s="581"/>
      <c r="UUJ302" s="163"/>
      <c r="UUK302" s="163"/>
      <c r="UUL302" s="579"/>
      <c r="UUM302" s="581"/>
      <c r="UUN302" s="163"/>
      <c r="UUO302" s="163"/>
      <c r="UUP302" s="579"/>
      <c r="UUQ302" s="581"/>
      <c r="UUR302" s="163"/>
      <c r="UUS302" s="163"/>
      <c r="UUT302" s="579"/>
      <c r="UUU302" s="581"/>
      <c r="UUV302" s="163"/>
      <c r="UUW302" s="163"/>
      <c r="UUX302" s="579"/>
      <c r="UUY302" s="581"/>
      <c r="UUZ302" s="163"/>
      <c r="UVA302" s="163"/>
      <c r="UVB302" s="579"/>
      <c r="UVC302" s="581"/>
      <c r="UVD302" s="163"/>
      <c r="UVE302" s="163"/>
      <c r="UVF302" s="579"/>
      <c r="UVG302" s="581"/>
      <c r="UVH302" s="163"/>
      <c r="UVI302" s="163"/>
      <c r="UVJ302" s="579"/>
      <c r="UVK302" s="581"/>
      <c r="UVL302" s="163"/>
      <c r="UVM302" s="163"/>
      <c r="UVN302" s="579"/>
      <c r="UVO302" s="581"/>
      <c r="UVP302" s="163"/>
      <c r="UVQ302" s="163"/>
      <c r="UVR302" s="579"/>
      <c r="UVS302" s="581"/>
      <c r="UVT302" s="163"/>
      <c r="UVU302" s="163"/>
      <c r="UVV302" s="579"/>
      <c r="UVW302" s="581"/>
      <c r="UVX302" s="163"/>
      <c r="UVY302" s="163"/>
      <c r="UVZ302" s="579"/>
      <c r="UWA302" s="581"/>
      <c r="UWB302" s="163"/>
      <c r="UWC302" s="163"/>
      <c r="UWD302" s="579"/>
      <c r="UWE302" s="581"/>
      <c r="UWF302" s="163"/>
      <c r="UWG302" s="163"/>
      <c r="UWH302" s="579"/>
      <c r="UWI302" s="581"/>
      <c r="UWJ302" s="163"/>
      <c r="UWK302" s="163"/>
      <c r="UWL302" s="579"/>
      <c r="UWM302" s="581"/>
      <c r="UWN302" s="163"/>
      <c r="UWO302" s="163"/>
      <c r="UWP302" s="579"/>
      <c r="UWQ302" s="581"/>
      <c r="UWR302" s="163"/>
      <c r="UWS302" s="163"/>
      <c r="UWT302" s="579"/>
      <c r="UWU302" s="581"/>
      <c r="UWV302" s="163"/>
      <c r="UWW302" s="163"/>
      <c r="UWX302" s="579"/>
      <c r="UWY302" s="581"/>
      <c r="UWZ302" s="163"/>
      <c r="UXA302" s="163"/>
      <c r="UXB302" s="579"/>
      <c r="UXC302" s="581"/>
      <c r="UXD302" s="163"/>
      <c r="UXE302" s="163"/>
      <c r="UXF302" s="579"/>
      <c r="UXG302" s="581"/>
      <c r="UXH302" s="163"/>
      <c r="UXI302" s="163"/>
      <c r="UXJ302" s="579"/>
      <c r="UXK302" s="581"/>
      <c r="UXL302" s="163"/>
      <c r="UXM302" s="163"/>
      <c r="UXN302" s="579"/>
      <c r="UXO302" s="581"/>
      <c r="UXP302" s="163"/>
      <c r="UXQ302" s="163"/>
      <c r="UXR302" s="579"/>
      <c r="UXS302" s="581"/>
      <c r="UXT302" s="163"/>
      <c r="UXU302" s="163"/>
      <c r="UXV302" s="579"/>
      <c r="UXW302" s="581"/>
      <c r="UXX302" s="163"/>
      <c r="UXY302" s="163"/>
      <c r="UXZ302" s="579"/>
      <c r="UYA302" s="581"/>
      <c r="UYB302" s="163"/>
      <c r="UYC302" s="163"/>
      <c r="UYD302" s="579"/>
      <c r="UYE302" s="581"/>
      <c r="UYF302" s="163"/>
      <c r="UYG302" s="163"/>
      <c r="UYH302" s="579"/>
      <c r="UYI302" s="581"/>
      <c r="UYJ302" s="163"/>
      <c r="UYK302" s="163"/>
      <c r="UYL302" s="579"/>
      <c r="UYM302" s="581"/>
      <c r="UYN302" s="163"/>
      <c r="UYO302" s="163"/>
      <c r="UYP302" s="579"/>
      <c r="UYQ302" s="581"/>
      <c r="UYR302" s="163"/>
      <c r="UYS302" s="163"/>
      <c r="UYT302" s="579"/>
      <c r="UYU302" s="581"/>
      <c r="UYV302" s="163"/>
      <c r="UYW302" s="163"/>
      <c r="UYX302" s="579"/>
      <c r="UYY302" s="581"/>
      <c r="UYZ302" s="163"/>
      <c r="UZA302" s="163"/>
      <c r="UZB302" s="579"/>
      <c r="UZC302" s="581"/>
      <c r="UZD302" s="163"/>
      <c r="UZE302" s="163"/>
      <c r="UZF302" s="579"/>
      <c r="UZG302" s="581"/>
      <c r="UZH302" s="163"/>
      <c r="UZI302" s="163"/>
      <c r="UZJ302" s="579"/>
      <c r="UZK302" s="581"/>
      <c r="UZL302" s="163"/>
      <c r="UZM302" s="163"/>
      <c r="UZN302" s="579"/>
      <c r="UZO302" s="581"/>
      <c r="UZP302" s="163"/>
      <c r="UZQ302" s="163"/>
      <c r="UZR302" s="579"/>
      <c r="UZS302" s="581"/>
      <c r="UZT302" s="163"/>
      <c r="UZU302" s="163"/>
      <c r="UZV302" s="579"/>
      <c r="UZW302" s="581"/>
      <c r="UZX302" s="163"/>
      <c r="UZY302" s="163"/>
      <c r="UZZ302" s="579"/>
      <c r="VAA302" s="581"/>
      <c r="VAB302" s="163"/>
      <c r="VAC302" s="163"/>
      <c r="VAD302" s="579"/>
      <c r="VAE302" s="581"/>
      <c r="VAF302" s="163"/>
      <c r="VAG302" s="163"/>
      <c r="VAH302" s="579"/>
      <c r="VAI302" s="581"/>
      <c r="VAJ302" s="163"/>
      <c r="VAK302" s="163"/>
      <c r="VAL302" s="579"/>
      <c r="VAM302" s="581"/>
      <c r="VAN302" s="163"/>
      <c r="VAO302" s="163"/>
      <c r="VAP302" s="579"/>
      <c r="VAQ302" s="581"/>
      <c r="VAR302" s="163"/>
      <c r="VAS302" s="163"/>
      <c r="VAT302" s="579"/>
      <c r="VAU302" s="581"/>
      <c r="VAV302" s="163"/>
      <c r="VAW302" s="163"/>
      <c r="VAX302" s="579"/>
      <c r="VAY302" s="581"/>
      <c r="VAZ302" s="163"/>
      <c r="VBA302" s="163"/>
      <c r="VBB302" s="579"/>
      <c r="VBC302" s="581"/>
      <c r="VBD302" s="163"/>
      <c r="VBE302" s="163"/>
      <c r="VBF302" s="579"/>
      <c r="VBG302" s="581"/>
      <c r="VBH302" s="163"/>
      <c r="VBI302" s="163"/>
      <c r="VBJ302" s="579"/>
      <c r="VBK302" s="581"/>
      <c r="VBL302" s="163"/>
      <c r="VBM302" s="163"/>
      <c r="VBN302" s="579"/>
      <c r="VBO302" s="581"/>
      <c r="VBP302" s="163"/>
      <c r="VBQ302" s="163"/>
      <c r="VBR302" s="579"/>
      <c r="VBS302" s="581"/>
      <c r="VBT302" s="163"/>
      <c r="VBU302" s="163"/>
      <c r="VBV302" s="579"/>
      <c r="VBW302" s="581"/>
      <c r="VBX302" s="163"/>
      <c r="VBY302" s="163"/>
      <c r="VBZ302" s="579"/>
      <c r="VCA302" s="581"/>
      <c r="VCB302" s="163"/>
      <c r="VCC302" s="163"/>
      <c r="VCD302" s="579"/>
      <c r="VCE302" s="581"/>
      <c r="VCF302" s="163"/>
      <c r="VCG302" s="163"/>
      <c r="VCH302" s="579"/>
      <c r="VCI302" s="581"/>
      <c r="VCJ302" s="163"/>
      <c r="VCK302" s="163"/>
      <c r="VCL302" s="579"/>
      <c r="VCM302" s="581"/>
      <c r="VCN302" s="163"/>
      <c r="VCO302" s="163"/>
      <c r="VCP302" s="579"/>
      <c r="VCQ302" s="581"/>
      <c r="VCR302" s="163"/>
      <c r="VCS302" s="163"/>
      <c r="VCT302" s="579"/>
      <c r="VCU302" s="581"/>
      <c r="VCV302" s="163"/>
      <c r="VCW302" s="163"/>
      <c r="VCX302" s="579"/>
      <c r="VCY302" s="581"/>
      <c r="VCZ302" s="163"/>
      <c r="VDA302" s="163"/>
      <c r="VDB302" s="579"/>
      <c r="VDC302" s="581"/>
      <c r="VDD302" s="163"/>
      <c r="VDE302" s="163"/>
      <c r="VDF302" s="579"/>
      <c r="VDG302" s="581"/>
      <c r="VDH302" s="163"/>
      <c r="VDI302" s="163"/>
      <c r="VDJ302" s="579"/>
      <c r="VDK302" s="581"/>
      <c r="VDL302" s="163"/>
      <c r="VDM302" s="163"/>
      <c r="VDN302" s="579"/>
      <c r="VDO302" s="581"/>
      <c r="VDP302" s="163"/>
      <c r="VDQ302" s="163"/>
      <c r="VDR302" s="579"/>
      <c r="VDS302" s="581"/>
      <c r="VDT302" s="163"/>
      <c r="VDU302" s="163"/>
      <c r="VDV302" s="579"/>
      <c r="VDW302" s="581"/>
      <c r="VDX302" s="163"/>
      <c r="VDY302" s="163"/>
      <c r="VDZ302" s="579"/>
      <c r="VEA302" s="581"/>
      <c r="VEB302" s="163"/>
      <c r="VEC302" s="163"/>
      <c r="VED302" s="579"/>
      <c r="VEE302" s="581"/>
      <c r="VEF302" s="163"/>
      <c r="VEG302" s="163"/>
      <c r="VEH302" s="579"/>
      <c r="VEI302" s="581"/>
      <c r="VEJ302" s="163"/>
      <c r="VEK302" s="163"/>
      <c r="VEL302" s="579"/>
      <c r="VEM302" s="581"/>
      <c r="VEN302" s="163"/>
      <c r="VEO302" s="163"/>
      <c r="VEP302" s="579"/>
      <c r="VEQ302" s="581"/>
      <c r="VER302" s="163"/>
      <c r="VES302" s="163"/>
      <c r="VET302" s="579"/>
      <c r="VEU302" s="581"/>
      <c r="VEV302" s="163"/>
      <c r="VEW302" s="163"/>
      <c r="VEX302" s="579"/>
      <c r="VEY302" s="581"/>
      <c r="VEZ302" s="163"/>
      <c r="VFA302" s="163"/>
      <c r="VFB302" s="579"/>
      <c r="VFC302" s="581"/>
      <c r="VFD302" s="163"/>
      <c r="VFE302" s="163"/>
      <c r="VFF302" s="579"/>
      <c r="VFG302" s="581"/>
      <c r="VFH302" s="163"/>
      <c r="VFI302" s="163"/>
      <c r="VFJ302" s="579"/>
      <c r="VFK302" s="581"/>
      <c r="VFL302" s="163"/>
      <c r="VFM302" s="163"/>
      <c r="VFN302" s="579"/>
      <c r="VFO302" s="581"/>
      <c r="VFP302" s="163"/>
      <c r="VFQ302" s="163"/>
      <c r="VFR302" s="579"/>
      <c r="VFS302" s="581"/>
      <c r="VFT302" s="163"/>
      <c r="VFU302" s="163"/>
      <c r="VFV302" s="579"/>
      <c r="VFW302" s="581"/>
      <c r="VFX302" s="163"/>
      <c r="VFY302" s="163"/>
      <c r="VFZ302" s="579"/>
      <c r="VGA302" s="581"/>
      <c r="VGB302" s="163"/>
      <c r="VGC302" s="163"/>
      <c r="VGD302" s="579"/>
      <c r="VGE302" s="581"/>
      <c r="VGF302" s="163"/>
      <c r="VGG302" s="163"/>
      <c r="VGH302" s="579"/>
      <c r="VGI302" s="581"/>
      <c r="VGJ302" s="163"/>
      <c r="VGK302" s="163"/>
      <c r="VGL302" s="579"/>
      <c r="VGM302" s="581"/>
      <c r="VGN302" s="163"/>
      <c r="VGO302" s="163"/>
      <c r="VGP302" s="579"/>
      <c r="VGQ302" s="581"/>
      <c r="VGR302" s="163"/>
      <c r="VGS302" s="163"/>
      <c r="VGT302" s="579"/>
      <c r="VGU302" s="581"/>
      <c r="VGV302" s="163"/>
      <c r="VGW302" s="163"/>
      <c r="VGX302" s="579"/>
      <c r="VGY302" s="581"/>
      <c r="VGZ302" s="163"/>
      <c r="VHA302" s="163"/>
      <c r="VHB302" s="579"/>
      <c r="VHC302" s="581"/>
      <c r="VHD302" s="163"/>
      <c r="VHE302" s="163"/>
      <c r="VHF302" s="579"/>
      <c r="VHG302" s="581"/>
      <c r="VHH302" s="163"/>
      <c r="VHI302" s="163"/>
      <c r="VHJ302" s="579"/>
      <c r="VHK302" s="581"/>
      <c r="VHL302" s="163"/>
      <c r="VHM302" s="163"/>
      <c r="VHN302" s="579"/>
      <c r="VHO302" s="581"/>
      <c r="VHP302" s="163"/>
      <c r="VHQ302" s="163"/>
      <c r="VHR302" s="579"/>
      <c r="VHS302" s="581"/>
      <c r="VHT302" s="163"/>
      <c r="VHU302" s="163"/>
      <c r="VHV302" s="579"/>
      <c r="VHW302" s="581"/>
      <c r="VHX302" s="163"/>
      <c r="VHY302" s="163"/>
      <c r="VHZ302" s="579"/>
      <c r="VIA302" s="581"/>
      <c r="VIB302" s="163"/>
      <c r="VIC302" s="163"/>
      <c r="VID302" s="579"/>
      <c r="VIE302" s="581"/>
      <c r="VIF302" s="163"/>
      <c r="VIG302" s="163"/>
      <c r="VIH302" s="579"/>
      <c r="VII302" s="581"/>
      <c r="VIJ302" s="163"/>
      <c r="VIK302" s="163"/>
      <c r="VIL302" s="579"/>
      <c r="VIM302" s="581"/>
      <c r="VIN302" s="163"/>
      <c r="VIO302" s="163"/>
      <c r="VIP302" s="579"/>
      <c r="VIQ302" s="581"/>
      <c r="VIR302" s="163"/>
      <c r="VIS302" s="163"/>
      <c r="VIT302" s="579"/>
      <c r="VIU302" s="581"/>
      <c r="VIV302" s="163"/>
      <c r="VIW302" s="163"/>
      <c r="VIX302" s="579"/>
      <c r="VIY302" s="581"/>
      <c r="VIZ302" s="163"/>
      <c r="VJA302" s="163"/>
      <c r="VJB302" s="579"/>
      <c r="VJC302" s="581"/>
      <c r="VJD302" s="163"/>
      <c r="VJE302" s="163"/>
      <c r="VJF302" s="579"/>
      <c r="VJG302" s="581"/>
      <c r="VJH302" s="163"/>
      <c r="VJI302" s="163"/>
      <c r="VJJ302" s="579"/>
      <c r="VJK302" s="581"/>
      <c r="VJL302" s="163"/>
      <c r="VJM302" s="163"/>
      <c r="VJN302" s="579"/>
      <c r="VJO302" s="581"/>
      <c r="VJP302" s="163"/>
      <c r="VJQ302" s="163"/>
      <c r="VJR302" s="579"/>
      <c r="VJS302" s="581"/>
      <c r="VJT302" s="163"/>
      <c r="VJU302" s="163"/>
      <c r="VJV302" s="579"/>
      <c r="VJW302" s="581"/>
      <c r="VJX302" s="163"/>
      <c r="VJY302" s="163"/>
      <c r="VJZ302" s="579"/>
      <c r="VKA302" s="581"/>
      <c r="VKB302" s="163"/>
      <c r="VKC302" s="163"/>
      <c r="VKD302" s="579"/>
      <c r="VKE302" s="581"/>
      <c r="VKF302" s="163"/>
      <c r="VKG302" s="163"/>
      <c r="VKH302" s="579"/>
      <c r="VKI302" s="581"/>
      <c r="VKJ302" s="163"/>
      <c r="VKK302" s="163"/>
      <c r="VKL302" s="579"/>
      <c r="VKM302" s="581"/>
      <c r="VKN302" s="163"/>
      <c r="VKO302" s="163"/>
      <c r="VKP302" s="579"/>
      <c r="VKQ302" s="581"/>
      <c r="VKR302" s="163"/>
      <c r="VKS302" s="163"/>
      <c r="VKT302" s="579"/>
      <c r="VKU302" s="581"/>
      <c r="VKV302" s="163"/>
      <c r="VKW302" s="163"/>
      <c r="VKX302" s="579"/>
      <c r="VKY302" s="581"/>
      <c r="VKZ302" s="163"/>
      <c r="VLA302" s="163"/>
      <c r="VLB302" s="579"/>
      <c r="VLC302" s="581"/>
      <c r="VLD302" s="163"/>
      <c r="VLE302" s="163"/>
      <c r="VLF302" s="579"/>
      <c r="VLG302" s="581"/>
      <c r="VLH302" s="163"/>
      <c r="VLI302" s="163"/>
      <c r="VLJ302" s="579"/>
      <c r="VLK302" s="581"/>
      <c r="VLL302" s="163"/>
      <c r="VLM302" s="163"/>
      <c r="VLN302" s="579"/>
      <c r="VLO302" s="581"/>
      <c r="VLP302" s="163"/>
      <c r="VLQ302" s="163"/>
      <c r="VLR302" s="579"/>
      <c r="VLS302" s="581"/>
      <c r="VLT302" s="163"/>
      <c r="VLU302" s="163"/>
      <c r="VLV302" s="579"/>
      <c r="VLW302" s="581"/>
      <c r="VLX302" s="163"/>
      <c r="VLY302" s="163"/>
      <c r="VLZ302" s="579"/>
      <c r="VMA302" s="581"/>
      <c r="VMB302" s="163"/>
      <c r="VMC302" s="163"/>
      <c r="VMD302" s="579"/>
      <c r="VME302" s="581"/>
      <c r="VMF302" s="163"/>
      <c r="VMG302" s="163"/>
      <c r="VMH302" s="579"/>
      <c r="VMI302" s="581"/>
      <c r="VMJ302" s="163"/>
      <c r="VMK302" s="163"/>
      <c r="VML302" s="579"/>
      <c r="VMM302" s="581"/>
      <c r="VMN302" s="163"/>
      <c r="VMO302" s="163"/>
      <c r="VMP302" s="579"/>
      <c r="VMQ302" s="581"/>
      <c r="VMR302" s="163"/>
      <c r="VMS302" s="163"/>
      <c r="VMT302" s="579"/>
      <c r="VMU302" s="581"/>
      <c r="VMV302" s="163"/>
      <c r="VMW302" s="163"/>
      <c r="VMX302" s="579"/>
      <c r="VMY302" s="581"/>
      <c r="VMZ302" s="163"/>
      <c r="VNA302" s="163"/>
      <c r="VNB302" s="579"/>
      <c r="VNC302" s="581"/>
      <c r="VND302" s="163"/>
      <c r="VNE302" s="163"/>
      <c r="VNF302" s="579"/>
      <c r="VNG302" s="581"/>
      <c r="VNH302" s="163"/>
      <c r="VNI302" s="163"/>
      <c r="VNJ302" s="579"/>
      <c r="VNK302" s="581"/>
      <c r="VNL302" s="163"/>
      <c r="VNM302" s="163"/>
      <c r="VNN302" s="579"/>
      <c r="VNO302" s="581"/>
      <c r="VNP302" s="163"/>
      <c r="VNQ302" s="163"/>
      <c r="VNR302" s="579"/>
      <c r="VNS302" s="581"/>
      <c r="VNT302" s="163"/>
      <c r="VNU302" s="163"/>
      <c r="VNV302" s="579"/>
      <c r="VNW302" s="581"/>
      <c r="VNX302" s="163"/>
      <c r="VNY302" s="163"/>
      <c r="VNZ302" s="579"/>
      <c r="VOA302" s="581"/>
      <c r="VOB302" s="163"/>
      <c r="VOC302" s="163"/>
      <c r="VOD302" s="579"/>
      <c r="VOE302" s="581"/>
      <c r="VOF302" s="163"/>
      <c r="VOG302" s="163"/>
      <c r="VOH302" s="579"/>
      <c r="VOI302" s="581"/>
      <c r="VOJ302" s="163"/>
      <c r="VOK302" s="163"/>
      <c r="VOL302" s="579"/>
      <c r="VOM302" s="581"/>
      <c r="VON302" s="163"/>
      <c r="VOO302" s="163"/>
      <c r="VOP302" s="579"/>
      <c r="VOQ302" s="581"/>
      <c r="VOR302" s="163"/>
      <c r="VOS302" s="163"/>
      <c r="VOT302" s="579"/>
      <c r="VOU302" s="581"/>
      <c r="VOV302" s="163"/>
      <c r="VOW302" s="163"/>
      <c r="VOX302" s="579"/>
      <c r="VOY302" s="581"/>
      <c r="VOZ302" s="163"/>
      <c r="VPA302" s="163"/>
      <c r="VPB302" s="579"/>
      <c r="VPC302" s="581"/>
      <c r="VPD302" s="163"/>
      <c r="VPE302" s="163"/>
      <c r="VPF302" s="579"/>
      <c r="VPG302" s="581"/>
      <c r="VPH302" s="163"/>
      <c r="VPI302" s="163"/>
      <c r="VPJ302" s="579"/>
      <c r="VPK302" s="581"/>
      <c r="VPL302" s="163"/>
      <c r="VPM302" s="163"/>
      <c r="VPN302" s="579"/>
      <c r="VPO302" s="581"/>
      <c r="VPP302" s="163"/>
      <c r="VPQ302" s="163"/>
      <c r="VPR302" s="579"/>
      <c r="VPS302" s="581"/>
      <c r="VPT302" s="163"/>
      <c r="VPU302" s="163"/>
      <c r="VPV302" s="579"/>
      <c r="VPW302" s="581"/>
      <c r="VPX302" s="163"/>
      <c r="VPY302" s="163"/>
      <c r="VPZ302" s="579"/>
      <c r="VQA302" s="581"/>
      <c r="VQB302" s="163"/>
      <c r="VQC302" s="163"/>
      <c r="VQD302" s="579"/>
      <c r="VQE302" s="581"/>
      <c r="VQF302" s="163"/>
      <c r="VQG302" s="163"/>
      <c r="VQH302" s="579"/>
      <c r="VQI302" s="581"/>
      <c r="VQJ302" s="163"/>
      <c r="VQK302" s="163"/>
      <c r="VQL302" s="579"/>
      <c r="VQM302" s="581"/>
      <c r="VQN302" s="163"/>
      <c r="VQO302" s="163"/>
      <c r="VQP302" s="579"/>
      <c r="VQQ302" s="581"/>
      <c r="VQR302" s="163"/>
      <c r="VQS302" s="163"/>
      <c r="VQT302" s="579"/>
      <c r="VQU302" s="581"/>
      <c r="VQV302" s="163"/>
      <c r="VQW302" s="163"/>
      <c r="VQX302" s="579"/>
      <c r="VQY302" s="581"/>
      <c r="VQZ302" s="163"/>
      <c r="VRA302" s="163"/>
      <c r="VRB302" s="579"/>
      <c r="VRC302" s="581"/>
      <c r="VRD302" s="163"/>
      <c r="VRE302" s="163"/>
      <c r="VRF302" s="579"/>
      <c r="VRG302" s="581"/>
      <c r="VRH302" s="163"/>
      <c r="VRI302" s="163"/>
      <c r="VRJ302" s="579"/>
      <c r="VRK302" s="581"/>
      <c r="VRL302" s="163"/>
      <c r="VRM302" s="163"/>
      <c r="VRN302" s="579"/>
      <c r="VRO302" s="581"/>
      <c r="VRP302" s="163"/>
      <c r="VRQ302" s="163"/>
      <c r="VRR302" s="579"/>
      <c r="VRS302" s="581"/>
      <c r="VRT302" s="163"/>
      <c r="VRU302" s="163"/>
      <c r="VRV302" s="579"/>
      <c r="VRW302" s="581"/>
      <c r="VRX302" s="163"/>
      <c r="VRY302" s="163"/>
      <c r="VRZ302" s="579"/>
      <c r="VSA302" s="581"/>
      <c r="VSB302" s="163"/>
      <c r="VSC302" s="163"/>
      <c r="VSD302" s="579"/>
      <c r="VSE302" s="581"/>
      <c r="VSF302" s="163"/>
      <c r="VSG302" s="163"/>
      <c r="VSH302" s="579"/>
      <c r="VSI302" s="581"/>
      <c r="VSJ302" s="163"/>
      <c r="VSK302" s="163"/>
      <c r="VSL302" s="579"/>
      <c r="VSM302" s="581"/>
      <c r="VSN302" s="163"/>
      <c r="VSO302" s="163"/>
      <c r="VSP302" s="579"/>
      <c r="VSQ302" s="581"/>
      <c r="VSR302" s="163"/>
      <c r="VSS302" s="163"/>
      <c r="VST302" s="579"/>
      <c r="VSU302" s="581"/>
      <c r="VSV302" s="163"/>
      <c r="VSW302" s="163"/>
      <c r="VSX302" s="579"/>
      <c r="VSY302" s="581"/>
      <c r="VSZ302" s="163"/>
      <c r="VTA302" s="163"/>
      <c r="VTB302" s="579"/>
      <c r="VTC302" s="581"/>
      <c r="VTD302" s="163"/>
      <c r="VTE302" s="163"/>
      <c r="VTF302" s="579"/>
      <c r="VTG302" s="581"/>
      <c r="VTH302" s="163"/>
      <c r="VTI302" s="163"/>
      <c r="VTJ302" s="579"/>
      <c r="VTK302" s="581"/>
      <c r="VTL302" s="163"/>
      <c r="VTM302" s="163"/>
      <c r="VTN302" s="579"/>
      <c r="VTO302" s="581"/>
      <c r="VTP302" s="163"/>
      <c r="VTQ302" s="163"/>
      <c r="VTR302" s="579"/>
      <c r="VTS302" s="581"/>
      <c r="VTT302" s="163"/>
      <c r="VTU302" s="163"/>
      <c r="VTV302" s="579"/>
      <c r="VTW302" s="581"/>
      <c r="VTX302" s="163"/>
      <c r="VTY302" s="163"/>
      <c r="VTZ302" s="579"/>
      <c r="VUA302" s="581"/>
      <c r="VUB302" s="163"/>
      <c r="VUC302" s="163"/>
      <c r="VUD302" s="579"/>
      <c r="VUE302" s="581"/>
      <c r="VUF302" s="163"/>
      <c r="VUG302" s="163"/>
      <c r="VUH302" s="579"/>
      <c r="VUI302" s="581"/>
      <c r="VUJ302" s="163"/>
      <c r="VUK302" s="163"/>
      <c r="VUL302" s="579"/>
      <c r="VUM302" s="581"/>
      <c r="VUN302" s="163"/>
      <c r="VUO302" s="163"/>
      <c r="VUP302" s="579"/>
      <c r="VUQ302" s="581"/>
      <c r="VUR302" s="163"/>
      <c r="VUS302" s="163"/>
      <c r="VUT302" s="579"/>
      <c r="VUU302" s="581"/>
      <c r="VUV302" s="163"/>
      <c r="VUW302" s="163"/>
      <c r="VUX302" s="579"/>
      <c r="VUY302" s="581"/>
      <c r="VUZ302" s="163"/>
      <c r="VVA302" s="163"/>
      <c r="VVB302" s="579"/>
      <c r="VVC302" s="581"/>
      <c r="VVD302" s="163"/>
      <c r="VVE302" s="163"/>
      <c r="VVF302" s="579"/>
      <c r="VVG302" s="581"/>
      <c r="VVH302" s="163"/>
      <c r="VVI302" s="163"/>
      <c r="VVJ302" s="579"/>
      <c r="VVK302" s="581"/>
      <c r="VVL302" s="163"/>
      <c r="VVM302" s="163"/>
      <c r="VVN302" s="579"/>
      <c r="VVO302" s="581"/>
      <c r="VVP302" s="163"/>
      <c r="VVQ302" s="163"/>
      <c r="VVR302" s="579"/>
      <c r="VVS302" s="581"/>
      <c r="VVT302" s="163"/>
      <c r="VVU302" s="163"/>
      <c r="VVV302" s="579"/>
      <c r="VVW302" s="581"/>
      <c r="VVX302" s="163"/>
      <c r="VVY302" s="163"/>
      <c r="VVZ302" s="579"/>
      <c r="VWA302" s="581"/>
      <c r="VWB302" s="163"/>
      <c r="VWC302" s="163"/>
      <c r="VWD302" s="579"/>
      <c r="VWE302" s="581"/>
      <c r="VWF302" s="163"/>
      <c r="VWG302" s="163"/>
      <c r="VWH302" s="579"/>
      <c r="VWI302" s="581"/>
      <c r="VWJ302" s="163"/>
      <c r="VWK302" s="163"/>
      <c r="VWL302" s="579"/>
      <c r="VWM302" s="581"/>
      <c r="VWN302" s="163"/>
      <c r="VWO302" s="163"/>
      <c r="VWP302" s="579"/>
      <c r="VWQ302" s="581"/>
      <c r="VWR302" s="163"/>
      <c r="VWS302" s="163"/>
      <c r="VWT302" s="579"/>
      <c r="VWU302" s="581"/>
      <c r="VWV302" s="163"/>
      <c r="VWW302" s="163"/>
      <c r="VWX302" s="579"/>
      <c r="VWY302" s="581"/>
      <c r="VWZ302" s="163"/>
      <c r="VXA302" s="163"/>
      <c r="VXB302" s="579"/>
      <c r="VXC302" s="581"/>
      <c r="VXD302" s="163"/>
      <c r="VXE302" s="163"/>
      <c r="VXF302" s="579"/>
      <c r="VXG302" s="581"/>
      <c r="VXH302" s="163"/>
      <c r="VXI302" s="163"/>
      <c r="VXJ302" s="579"/>
      <c r="VXK302" s="581"/>
      <c r="VXL302" s="163"/>
      <c r="VXM302" s="163"/>
      <c r="VXN302" s="579"/>
      <c r="VXO302" s="581"/>
      <c r="VXP302" s="163"/>
      <c r="VXQ302" s="163"/>
      <c r="VXR302" s="579"/>
      <c r="VXS302" s="581"/>
      <c r="VXT302" s="163"/>
      <c r="VXU302" s="163"/>
      <c r="VXV302" s="579"/>
      <c r="VXW302" s="581"/>
      <c r="VXX302" s="163"/>
      <c r="VXY302" s="163"/>
      <c r="VXZ302" s="579"/>
      <c r="VYA302" s="581"/>
      <c r="VYB302" s="163"/>
      <c r="VYC302" s="163"/>
      <c r="VYD302" s="579"/>
      <c r="VYE302" s="581"/>
      <c r="VYF302" s="163"/>
      <c r="VYG302" s="163"/>
      <c r="VYH302" s="579"/>
      <c r="VYI302" s="581"/>
      <c r="VYJ302" s="163"/>
      <c r="VYK302" s="163"/>
      <c r="VYL302" s="579"/>
      <c r="VYM302" s="581"/>
      <c r="VYN302" s="163"/>
      <c r="VYO302" s="163"/>
      <c r="VYP302" s="579"/>
      <c r="VYQ302" s="581"/>
      <c r="VYR302" s="163"/>
      <c r="VYS302" s="163"/>
      <c r="VYT302" s="579"/>
      <c r="VYU302" s="581"/>
      <c r="VYV302" s="163"/>
      <c r="VYW302" s="163"/>
      <c r="VYX302" s="579"/>
      <c r="VYY302" s="581"/>
      <c r="VYZ302" s="163"/>
      <c r="VZA302" s="163"/>
      <c r="VZB302" s="579"/>
      <c r="VZC302" s="581"/>
      <c r="VZD302" s="163"/>
      <c r="VZE302" s="163"/>
      <c r="VZF302" s="579"/>
      <c r="VZG302" s="581"/>
      <c r="VZH302" s="163"/>
      <c r="VZI302" s="163"/>
      <c r="VZJ302" s="579"/>
      <c r="VZK302" s="581"/>
      <c r="VZL302" s="163"/>
      <c r="VZM302" s="163"/>
      <c r="VZN302" s="579"/>
      <c r="VZO302" s="581"/>
      <c r="VZP302" s="163"/>
      <c r="VZQ302" s="163"/>
      <c r="VZR302" s="579"/>
      <c r="VZS302" s="581"/>
      <c r="VZT302" s="163"/>
      <c r="VZU302" s="163"/>
      <c r="VZV302" s="579"/>
      <c r="VZW302" s="581"/>
      <c r="VZX302" s="163"/>
      <c r="VZY302" s="163"/>
      <c r="VZZ302" s="579"/>
      <c r="WAA302" s="581"/>
      <c r="WAB302" s="163"/>
      <c r="WAC302" s="163"/>
      <c r="WAD302" s="579"/>
      <c r="WAE302" s="581"/>
      <c r="WAF302" s="163"/>
      <c r="WAG302" s="163"/>
      <c r="WAH302" s="579"/>
      <c r="WAI302" s="581"/>
      <c r="WAJ302" s="163"/>
      <c r="WAK302" s="163"/>
      <c r="WAL302" s="579"/>
      <c r="WAM302" s="581"/>
      <c r="WAN302" s="163"/>
      <c r="WAO302" s="163"/>
      <c r="WAP302" s="579"/>
      <c r="WAQ302" s="581"/>
      <c r="WAR302" s="163"/>
      <c r="WAS302" s="163"/>
      <c r="WAT302" s="579"/>
      <c r="WAU302" s="581"/>
      <c r="WAV302" s="163"/>
      <c r="WAW302" s="163"/>
      <c r="WAX302" s="579"/>
      <c r="WAY302" s="581"/>
      <c r="WAZ302" s="163"/>
      <c r="WBA302" s="163"/>
      <c r="WBB302" s="579"/>
      <c r="WBC302" s="581"/>
      <c r="WBD302" s="163"/>
      <c r="WBE302" s="163"/>
      <c r="WBF302" s="579"/>
      <c r="WBG302" s="581"/>
      <c r="WBH302" s="163"/>
      <c r="WBI302" s="163"/>
      <c r="WBJ302" s="579"/>
      <c r="WBK302" s="581"/>
      <c r="WBL302" s="163"/>
      <c r="WBM302" s="163"/>
      <c r="WBN302" s="579"/>
      <c r="WBO302" s="581"/>
      <c r="WBP302" s="163"/>
      <c r="WBQ302" s="163"/>
      <c r="WBR302" s="579"/>
      <c r="WBS302" s="581"/>
      <c r="WBT302" s="163"/>
      <c r="WBU302" s="163"/>
      <c r="WBV302" s="579"/>
      <c r="WBW302" s="581"/>
      <c r="WBX302" s="163"/>
      <c r="WBY302" s="163"/>
      <c r="WBZ302" s="579"/>
      <c r="WCA302" s="581"/>
      <c r="WCB302" s="163"/>
      <c r="WCC302" s="163"/>
      <c r="WCD302" s="579"/>
      <c r="WCE302" s="581"/>
      <c r="WCF302" s="163"/>
      <c r="WCG302" s="163"/>
      <c r="WCH302" s="579"/>
      <c r="WCI302" s="581"/>
      <c r="WCJ302" s="163"/>
      <c r="WCK302" s="163"/>
      <c r="WCL302" s="579"/>
      <c r="WCM302" s="581"/>
      <c r="WCN302" s="163"/>
      <c r="WCO302" s="163"/>
      <c r="WCP302" s="579"/>
      <c r="WCQ302" s="581"/>
      <c r="WCR302" s="163"/>
      <c r="WCS302" s="163"/>
      <c r="WCT302" s="579"/>
      <c r="WCU302" s="581"/>
      <c r="WCV302" s="163"/>
      <c r="WCW302" s="163"/>
      <c r="WCX302" s="579"/>
      <c r="WCY302" s="581"/>
      <c r="WCZ302" s="163"/>
      <c r="WDA302" s="163"/>
      <c r="WDB302" s="579"/>
      <c r="WDC302" s="581"/>
      <c r="WDD302" s="163"/>
      <c r="WDE302" s="163"/>
      <c r="WDF302" s="579"/>
      <c r="WDG302" s="581"/>
      <c r="WDH302" s="163"/>
      <c r="WDI302" s="163"/>
      <c r="WDJ302" s="579"/>
      <c r="WDK302" s="581"/>
      <c r="WDL302" s="163"/>
      <c r="WDM302" s="163"/>
      <c r="WDN302" s="579"/>
      <c r="WDO302" s="581"/>
      <c r="WDP302" s="163"/>
      <c r="WDQ302" s="163"/>
      <c r="WDR302" s="579"/>
      <c r="WDS302" s="581"/>
      <c r="WDT302" s="163"/>
      <c r="WDU302" s="163"/>
      <c r="WDV302" s="579"/>
      <c r="WDW302" s="581"/>
      <c r="WDX302" s="163"/>
      <c r="WDY302" s="163"/>
      <c r="WDZ302" s="579"/>
      <c r="WEA302" s="581"/>
      <c r="WEB302" s="163"/>
      <c r="WEC302" s="163"/>
      <c r="WED302" s="579"/>
      <c r="WEE302" s="581"/>
      <c r="WEF302" s="163"/>
      <c r="WEG302" s="163"/>
      <c r="WEH302" s="579"/>
      <c r="WEI302" s="581"/>
      <c r="WEJ302" s="163"/>
      <c r="WEK302" s="163"/>
      <c r="WEL302" s="579"/>
      <c r="WEM302" s="581"/>
      <c r="WEN302" s="163"/>
      <c r="WEO302" s="163"/>
      <c r="WEP302" s="579"/>
      <c r="WEQ302" s="581"/>
      <c r="WER302" s="163"/>
      <c r="WES302" s="163"/>
      <c r="WET302" s="579"/>
      <c r="WEU302" s="581"/>
      <c r="WEV302" s="163"/>
      <c r="WEW302" s="163"/>
      <c r="WEX302" s="579"/>
      <c r="WEY302" s="581"/>
      <c r="WEZ302" s="163"/>
      <c r="WFA302" s="163"/>
      <c r="WFB302" s="579"/>
      <c r="WFC302" s="581"/>
      <c r="WFD302" s="163"/>
      <c r="WFE302" s="163"/>
      <c r="WFF302" s="579"/>
      <c r="WFG302" s="581"/>
      <c r="WFH302" s="163"/>
      <c r="WFI302" s="163"/>
      <c r="WFJ302" s="579"/>
      <c r="WFK302" s="581"/>
      <c r="WFL302" s="163"/>
      <c r="WFM302" s="163"/>
      <c r="WFN302" s="579"/>
      <c r="WFO302" s="581"/>
      <c r="WFP302" s="163"/>
      <c r="WFQ302" s="163"/>
      <c r="WFR302" s="579"/>
      <c r="WFS302" s="581"/>
      <c r="WFT302" s="163"/>
      <c r="WFU302" s="163"/>
      <c r="WFV302" s="579"/>
      <c r="WFW302" s="581"/>
      <c r="WFX302" s="163"/>
      <c r="WFY302" s="163"/>
      <c r="WFZ302" s="579"/>
      <c r="WGA302" s="581"/>
      <c r="WGB302" s="163"/>
      <c r="WGC302" s="163"/>
      <c r="WGD302" s="579"/>
      <c r="WGE302" s="581"/>
      <c r="WGF302" s="163"/>
      <c r="WGG302" s="163"/>
      <c r="WGH302" s="579"/>
      <c r="WGI302" s="581"/>
      <c r="WGJ302" s="163"/>
      <c r="WGK302" s="163"/>
      <c r="WGL302" s="579"/>
      <c r="WGM302" s="581"/>
      <c r="WGN302" s="163"/>
      <c r="WGO302" s="163"/>
      <c r="WGP302" s="579"/>
      <c r="WGQ302" s="581"/>
      <c r="WGR302" s="163"/>
      <c r="WGS302" s="163"/>
      <c r="WGT302" s="579"/>
      <c r="WGU302" s="581"/>
      <c r="WGV302" s="163"/>
      <c r="WGW302" s="163"/>
      <c r="WGX302" s="579"/>
      <c r="WGY302" s="581"/>
      <c r="WGZ302" s="163"/>
      <c r="WHA302" s="163"/>
      <c r="WHB302" s="579"/>
      <c r="WHC302" s="581"/>
      <c r="WHD302" s="163"/>
      <c r="WHE302" s="163"/>
      <c r="WHF302" s="579"/>
      <c r="WHG302" s="581"/>
      <c r="WHH302" s="163"/>
      <c r="WHI302" s="163"/>
      <c r="WHJ302" s="579"/>
      <c r="WHK302" s="581"/>
      <c r="WHL302" s="163"/>
      <c r="WHM302" s="163"/>
      <c r="WHN302" s="579"/>
      <c r="WHO302" s="581"/>
      <c r="WHP302" s="163"/>
      <c r="WHQ302" s="163"/>
      <c r="WHR302" s="579"/>
      <c r="WHS302" s="581"/>
      <c r="WHT302" s="163"/>
      <c r="WHU302" s="163"/>
      <c r="WHV302" s="579"/>
      <c r="WHW302" s="581"/>
      <c r="WHX302" s="163"/>
      <c r="WHY302" s="163"/>
      <c r="WHZ302" s="579"/>
      <c r="WIA302" s="581"/>
      <c r="WIB302" s="163"/>
      <c r="WIC302" s="163"/>
      <c r="WID302" s="579"/>
      <c r="WIE302" s="581"/>
      <c r="WIF302" s="163"/>
      <c r="WIG302" s="163"/>
      <c r="WIH302" s="579"/>
      <c r="WII302" s="581"/>
      <c r="WIJ302" s="163"/>
      <c r="WIK302" s="163"/>
      <c r="WIL302" s="579"/>
      <c r="WIM302" s="581"/>
      <c r="WIN302" s="163"/>
      <c r="WIO302" s="163"/>
      <c r="WIP302" s="579"/>
      <c r="WIQ302" s="581"/>
      <c r="WIR302" s="163"/>
      <c r="WIS302" s="163"/>
      <c r="WIT302" s="579"/>
      <c r="WIU302" s="581"/>
      <c r="WIV302" s="163"/>
      <c r="WIW302" s="163"/>
      <c r="WIX302" s="579"/>
      <c r="WIY302" s="581"/>
      <c r="WIZ302" s="163"/>
      <c r="WJA302" s="163"/>
      <c r="WJB302" s="579"/>
      <c r="WJC302" s="581"/>
      <c r="WJD302" s="163"/>
      <c r="WJE302" s="163"/>
      <c r="WJF302" s="579"/>
      <c r="WJG302" s="581"/>
      <c r="WJH302" s="163"/>
      <c r="WJI302" s="163"/>
      <c r="WJJ302" s="579"/>
      <c r="WJK302" s="581"/>
      <c r="WJL302" s="163"/>
      <c r="WJM302" s="163"/>
      <c r="WJN302" s="579"/>
      <c r="WJO302" s="581"/>
      <c r="WJP302" s="163"/>
      <c r="WJQ302" s="163"/>
      <c r="WJR302" s="579"/>
      <c r="WJS302" s="581"/>
      <c r="WJT302" s="163"/>
      <c r="WJU302" s="163"/>
      <c r="WJV302" s="579"/>
      <c r="WJW302" s="581"/>
      <c r="WJX302" s="163"/>
      <c r="WJY302" s="163"/>
      <c r="WJZ302" s="579"/>
      <c r="WKA302" s="581"/>
      <c r="WKB302" s="163"/>
      <c r="WKC302" s="163"/>
      <c r="WKD302" s="579"/>
      <c r="WKE302" s="581"/>
      <c r="WKF302" s="163"/>
      <c r="WKG302" s="163"/>
      <c r="WKH302" s="579"/>
      <c r="WKI302" s="581"/>
      <c r="WKJ302" s="163"/>
      <c r="WKK302" s="163"/>
      <c r="WKL302" s="579"/>
      <c r="WKM302" s="581"/>
      <c r="WKN302" s="163"/>
      <c r="WKO302" s="163"/>
      <c r="WKP302" s="579"/>
      <c r="WKQ302" s="581"/>
      <c r="WKR302" s="163"/>
      <c r="WKS302" s="163"/>
      <c r="WKT302" s="579"/>
      <c r="WKU302" s="581"/>
      <c r="WKV302" s="163"/>
      <c r="WKW302" s="163"/>
      <c r="WKX302" s="579"/>
      <c r="WKY302" s="581"/>
      <c r="WKZ302" s="163"/>
      <c r="WLA302" s="163"/>
      <c r="WLB302" s="579"/>
      <c r="WLC302" s="581"/>
      <c r="WLD302" s="163"/>
      <c r="WLE302" s="163"/>
      <c r="WLF302" s="579"/>
      <c r="WLG302" s="581"/>
      <c r="WLH302" s="163"/>
      <c r="WLI302" s="163"/>
      <c r="WLJ302" s="579"/>
      <c r="WLK302" s="581"/>
      <c r="WLL302" s="163"/>
      <c r="WLM302" s="163"/>
      <c r="WLN302" s="579"/>
      <c r="WLO302" s="581"/>
      <c r="WLP302" s="163"/>
      <c r="WLQ302" s="163"/>
      <c r="WLR302" s="579"/>
      <c r="WLS302" s="581"/>
      <c r="WLT302" s="163"/>
      <c r="WLU302" s="163"/>
      <c r="WLV302" s="579"/>
      <c r="WLW302" s="581"/>
      <c r="WLX302" s="163"/>
      <c r="WLY302" s="163"/>
      <c r="WLZ302" s="579"/>
      <c r="WMA302" s="581"/>
      <c r="WMB302" s="163"/>
      <c r="WMC302" s="163"/>
      <c r="WMD302" s="579"/>
      <c r="WME302" s="581"/>
      <c r="WMF302" s="163"/>
      <c r="WMG302" s="163"/>
      <c r="WMH302" s="579"/>
      <c r="WMI302" s="581"/>
      <c r="WMJ302" s="163"/>
      <c r="WMK302" s="163"/>
      <c r="WML302" s="579"/>
      <c r="WMM302" s="581"/>
      <c r="WMN302" s="163"/>
      <c r="WMO302" s="163"/>
      <c r="WMP302" s="579"/>
      <c r="WMQ302" s="581"/>
      <c r="WMR302" s="163"/>
      <c r="WMS302" s="163"/>
      <c r="WMT302" s="579"/>
      <c r="WMU302" s="581"/>
      <c r="WMV302" s="163"/>
      <c r="WMW302" s="163"/>
      <c r="WMX302" s="579"/>
      <c r="WMY302" s="581"/>
      <c r="WMZ302" s="163"/>
      <c r="WNA302" s="163"/>
      <c r="WNB302" s="579"/>
      <c r="WNC302" s="581"/>
      <c r="WND302" s="163"/>
      <c r="WNE302" s="163"/>
      <c r="WNF302" s="579"/>
      <c r="WNG302" s="581"/>
      <c r="WNH302" s="163"/>
      <c r="WNI302" s="163"/>
      <c r="WNJ302" s="579"/>
      <c r="WNK302" s="581"/>
      <c r="WNL302" s="163"/>
      <c r="WNM302" s="163"/>
      <c r="WNN302" s="579"/>
      <c r="WNO302" s="581"/>
      <c r="WNP302" s="163"/>
      <c r="WNQ302" s="163"/>
      <c r="WNR302" s="579"/>
      <c r="WNS302" s="581"/>
      <c r="WNT302" s="163"/>
      <c r="WNU302" s="163"/>
      <c r="WNV302" s="579"/>
      <c r="WNW302" s="581"/>
      <c r="WNX302" s="163"/>
      <c r="WNY302" s="163"/>
      <c r="WNZ302" s="579"/>
      <c r="WOA302" s="581"/>
      <c r="WOB302" s="163"/>
      <c r="WOC302" s="163"/>
      <c r="WOD302" s="579"/>
      <c r="WOE302" s="581"/>
      <c r="WOF302" s="163"/>
      <c r="WOG302" s="163"/>
      <c r="WOH302" s="579"/>
      <c r="WOI302" s="581"/>
      <c r="WOJ302" s="163"/>
      <c r="WOK302" s="163"/>
      <c r="WOL302" s="579"/>
      <c r="WOM302" s="581"/>
      <c r="WON302" s="163"/>
      <c r="WOO302" s="163"/>
      <c r="WOP302" s="579"/>
      <c r="WOQ302" s="581"/>
      <c r="WOR302" s="163"/>
      <c r="WOS302" s="163"/>
      <c r="WOT302" s="579"/>
      <c r="WOU302" s="581"/>
      <c r="WOV302" s="163"/>
      <c r="WOW302" s="163"/>
      <c r="WOX302" s="579"/>
      <c r="WOY302" s="581"/>
      <c r="WOZ302" s="163"/>
      <c r="WPA302" s="163"/>
      <c r="WPB302" s="579"/>
      <c r="WPC302" s="581"/>
      <c r="WPD302" s="163"/>
      <c r="WPE302" s="163"/>
      <c r="WPF302" s="579"/>
      <c r="WPG302" s="581"/>
      <c r="WPH302" s="163"/>
      <c r="WPI302" s="163"/>
      <c r="WPJ302" s="579"/>
      <c r="WPK302" s="581"/>
      <c r="WPL302" s="163"/>
      <c r="WPM302" s="163"/>
      <c r="WPN302" s="579"/>
      <c r="WPO302" s="581"/>
      <c r="WPP302" s="163"/>
      <c r="WPQ302" s="163"/>
      <c r="WPR302" s="579"/>
      <c r="WPS302" s="581"/>
      <c r="WPT302" s="163"/>
      <c r="WPU302" s="163"/>
      <c r="WPV302" s="579"/>
      <c r="WPW302" s="581"/>
      <c r="WPX302" s="163"/>
      <c r="WPY302" s="163"/>
      <c r="WPZ302" s="579"/>
      <c r="WQA302" s="581"/>
      <c r="WQB302" s="163"/>
      <c r="WQC302" s="163"/>
      <c r="WQD302" s="579"/>
      <c r="WQE302" s="581"/>
      <c r="WQF302" s="163"/>
      <c r="WQG302" s="163"/>
      <c r="WQH302" s="579"/>
      <c r="WQI302" s="581"/>
      <c r="WQJ302" s="163"/>
      <c r="WQK302" s="163"/>
      <c r="WQL302" s="579"/>
      <c r="WQM302" s="581"/>
      <c r="WQN302" s="163"/>
      <c r="WQO302" s="163"/>
      <c r="WQP302" s="579"/>
      <c r="WQQ302" s="581"/>
      <c r="WQR302" s="163"/>
      <c r="WQS302" s="163"/>
      <c r="WQT302" s="579"/>
      <c r="WQU302" s="581"/>
      <c r="WQV302" s="163"/>
      <c r="WQW302" s="163"/>
      <c r="WQX302" s="579"/>
      <c r="WQY302" s="581"/>
      <c r="WQZ302" s="163"/>
      <c r="WRA302" s="163"/>
      <c r="WRB302" s="579"/>
      <c r="WRC302" s="581"/>
      <c r="WRD302" s="163"/>
      <c r="WRE302" s="163"/>
      <c r="WRF302" s="579"/>
      <c r="WRG302" s="581"/>
      <c r="WRH302" s="163"/>
      <c r="WRI302" s="163"/>
      <c r="WRJ302" s="579"/>
      <c r="WRK302" s="581"/>
      <c r="WRL302" s="163"/>
      <c r="WRM302" s="163"/>
      <c r="WRN302" s="579"/>
      <c r="WRO302" s="581"/>
      <c r="WRP302" s="163"/>
      <c r="WRQ302" s="163"/>
      <c r="WRR302" s="579"/>
      <c r="WRS302" s="581"/>
      <c r="WRT302" s="163"/>
      <c r="WRU302" s="163"/>
      <c r="WRV302" s="579"/>
      <c r="WRW302" s="581"/>
      <c r="WRX302" s="163"/>
      <c r="WRY302" s="163"/>
      <c r="WRZ302" s="579"/>
      <c r="WSA302" s="581"/>
      <c r="WSB302" s="163"/>
      <c r="WSC302" s="163"/>
      <c r="WSD302" s="579"/>
      <c r="WSE302" s="581"/>
      <c r="WSF302" s="163"/>
      <c r="WSG302" s="163"/>
      <c r="WSH302" s="579"/>
      <c r="WSI302" s="581"/>
      <c r="WSJ302" s="163"/>
      <c r="WSK302" s="163"/>
      <c r="WSL302" s="579"/>
      <c r="WSM302" s="581"/>
      <c r="WSN302" s="163"/>
      <c r="WSO302" s="163"/>
      <c r="WSP302" s="579"/>
      <c r="WSQ302" s="581"/>
      <c r="WSR302" s="163"/>
      <c r="WSS302" s="163"/>
      <c r="WST302" s="579"/>
      <c r="WSU302" s="581"/>
      <c r="WSV302" s="163"/>
      <c r="WSW302" s="163"/>
      <c r="WSX302" s="579"/>
      <c r="WSY302" s="581"/>
      <c r="WSZ302" s="163"/>
      <c r="WTA302" s="163"/>
      <c r="WTB302" s="579"/>
      <c r="WTC302" s="581"/>
      <c r="WTD302" s="163"/>
      <c r="WTE302" s="163"/>
      <c r="WTF302" s="579"/>
      <c r="WTG302" s="581"/>
      <c r="WTH302" s="163"/>
      <c r="WTI302" s="163"/>
      <c r="WTJ302" s="579"/>
      <c r="WTK302" s="581"/>
      <c r="WTL302" s="163"/>
      <c r="WTM302" s="163"/>
      <c r="WTN302" s="579"/>
      <c r="WTO302" s="581"/>
      <c r="WTP302" s="163"/>
      <c r="WTQ302" s="163"/>
      <c r="WTR302" s="579"/>
      <c r="WTS302" s="581"/>
      <c r="WTT302" s="163"/>
      <c r="WTU302" s="163"/>
      <c r="WTV302" s="579"/>
      <c r="WTW302" s="581"/>
      <c r="WTX302" s="163"/>
      <c r="WTY302" s="163"/>
      <c r="WTZ302" s="579"/>
      <c r="WUA302" s="581"/>
      <c r="WUB302" s="163"/>
      <c r="WUC302" s="163"/>
      <c r="WUD302" s="579"/>
      <c r="WUE302" s="581"/>
      <c r="WUF302" s="163"/>
      <c r="WUG302" s="163"/>
      <c r="WUH302" s="579"/>
      <c r="WUI302" s="581"/>
      <c r="WUJ302" s="163"/>
      <c r="WUK302" s="163"/>
      <c r="WUL302" s="579"/>
      <c r="WUM302" s="581"/>
      <c r="WUN302" s="163"/>
      <c r="WUO302" s="163"/>
      <c r="WUP302" s="579"/>
      <c r="WUQ302" s="581"/>
      <c r="WUR302" s="163"/>
      <c r="WUS302" s="163"/>
      <c r="WUT302" s="579"/>
      <c r="WUU302" s="581"/>
      <c r="WUV302" s="163"/>
      <c r="WUW302" s="163"/>
      <c r="WUX302" s="579"/>
      <c r="WUY302" s="581"/>
      <c r="WUZ302" s="163"/>
      <c r="WVA302" s="163"/>
      <c r="WVB302" s="579"/>
      <c r="WVC302" s="581"/>
      <c r="WVD302" s="163"/>
      <c r="WVE302" s="163"/>
      <c r="WVF302" s="579"/>
      <c r="WVG302" s="581"/>
      <c r="WVH302" s="163"/>
      <c r="WVI302" s="163"/>
      <c r="WVJ302" s="579"/>
      <c r="WVK302" s="581"/>
      <c r="WVL302" s="163"/>
      <c r="WVM302" s="163"/>
      <c r="WVN302" s="579"/>
      <c r="WVO302" s="581"/>
      <c r="WVP302" s="163"/>
      <c r="WVQ302" s="163"/>
      <c r="WVR302" s="579"/>
      <c r="WVS302" s="581"/>
      <c r="WVT302" s="163"/>
      <c r="WVU302" s="163"/>
      <c r="WVV302" s="579"/>
      <c r="WVW302" s="581"/>
      <c r="WVX302" s="163"/>
      <c r="WVY302" s="163"/>
      <c r="WVZ302" s="579"/>
      <c r="WWA302" s="581"/>
      <c r="WWB302" s="163"/>
      <c r="WWC302" s="163"/>
      <c r="WWD302" s="579"/>
      <c r="WWE302" s="581"/>
      <c r="WWF302" s="163"/>
      <c r="WWG302" s="163"/>
      <c r="WWH302" s="579"/>
      <c r="WWI302" s="581"/>
      <c r="WWJ302" s="163"/>
      <c r="WWK302" s="163"/>
      <c r="WWL302" s="579"/>
      <c r="WWM302" s="581"/>
      <c r="WWN302" s="163"/>
      <c r="WWO302" s="163"/>
      <c r="WWP302" s="579"/>
      <c r="WWQ302" s="581"/>
      <c r="WWR302" s="163"/>
      <c r="WWS302" s="163"/>
      <c r="WWT302" s="579"/>
      <c r="WWU302" s="581"/>
      <c r="WWV302" s="163"/>
      <c r="WWW302" s="163"/>
      <c r="WWX302" s="579"/>
      <c r="WWY302" s="581"/>
      <c r="WWZ302" s="163"/>
      <c r="WXA302" s="163"/>
      <c r="WXB302" s="579"/>
      <c r="WXC302" s="581"/>
      <c r="WXD302" s="163"/>
      <c r="WXE302" s="163"/>
      <c r="WXF302" s="579"/>
      <c r="WXG302" s="581"/>
      <c r="WXH302" s="163"/>
      <c r="WXI302" s="163"/>
      <c r="WXJ302" s="579"/>
      <c r="WXK302" s="581"/>
      <c r="WXL302" s="163"/>
      <c r="WXM302" s="163"/>
      <c r="WXN302" s="579"/>
      <c r="WXO302" s="581"/>
      <c r="WXP302" s="163"/>
      <c r="WXQ302" s="163"/>
      <c r="WXR302" s="579"/>
      <c r="WXS302" s="581"/>
      <c r="WXT302" s="163"/>
      <c r="WXU302" s="163"/>
      <c r="WXV302" s="579"/>
      <c r="WXW302" s="581"/>
      <c r="WXX302" s="163"/>
      <c r="WXY302" s="163"/>
      <c r="WXZ302" s="579"/>
      <c r="WYA302" s="581"/>
      <c r="WYB302" s="163"/>
      <c r="WYC302" s="163"/>
      <c r="WYD302" s="579"/>
      <c r="WYE302" s="581"/>
      <c r="WYF302" s="163"/>
      <c r="WYG302" s="163"/>
      <c r="WYH302" s="579"/>
      <c r="WYI302" s="581"/>
      <c r="WYJ302" s="163"/>
      <c r="WYK302" s="163"/>
      <c r="WYL302" s="579"/>
      <c r="WYM302" s="581"/>
      <c r="WYN302" s="163"/>
      <c r="WYO302" s="163"/>
      <c r="WYP302" s="579"/>
      <c r="WYQ302" s="581"/>
      <c r="WYR302" s="163"/>
      <c r="WYS302" s="163"/>
      <c r="WYT302" s="579"/>
      <c r="WYU302" s="581"/>
      <c r="WYV302" s="163"/>
      <c r="WYW302" s="163"/>
      <c r="WYX302" s="579"/>
      <c r="WYY302" s="581"/>
      <c r="WYZ302" s="163"/>
      <c r="WZA302" s="163"/>
      <c r="WZB302" s="579"/>
      <c r="WZC302" s="581"/>
      <c r="WZD302" s="163"/>
      <c r="WZE302" s="163"/>
      <c r="WZF302" s="579"/>
      <c r="WZG302" s="581"/>
      <c r="WZH302" s="163"/>
      <c r="WZI302" s="163"/>
      <c r="WZJ302" s="579"/>
      <c r="WZK302" s="581"/>
      <c r="WZL302" s="163"/>
      <c r="WZM302" s="163"/>
      <c r="WZN302" s="579"/>
      <c r="WZO302" s="581"/>
      <c r="WZP302" s="163"/>
      <c r="WZQ302" s="163"/>
      <c r="WZR302" s="579"/>
      <c r="WZS302" s="581"/>
      <c r="WZT302" s="163"/>
      <c r="WZU302" s="163"/>
      <c r="WZV302" s="579"/>
      <c r="WZW302" s="581"/>
      <c r="WZX302" s="163"/>
      <c r="WZY302" s="163"/>
      <c r="WZZ302" s="579"/>
      <c r="XAA302" s="581"/>
      <c r="XAB302" s="163"/>
      <c r="XAC302" s="163"/>
      <c r="XAD302" s="579"/>
      <c r="XAE302" s="581"/>
      <c r="XAF302" s="163"/>
      <c r="XAG302" s="163"/>
      <c r="XAH302" s="579"/>
      <c r="XAI302" s="581"/>
      <c r="XAJ302" s="163"/>
      <c r="XAK302" s="163"/>
      <c r="XAL302" s="579"/>
      <c r="XAM302" s="581"/>
      <c r="XAN302" s="163"/>
      <c r="XAO302" s="163"/>
      <c r="XAP302" s="579"/>
      <c r="XAQ302" s="581"/>
      <c r="XAR302" s="163"/>
      <c r="XAS302" s="163"/>
      <c r="XAT302" s="579"/>
      <c r="XAU302" s="581"/>
      <c r="XAV302" s="163"/>
      <c r="XAW302" s="163"/>
      <c r="XAX302" s="579"/>
      <c r="XAY302" s="581"/>
      <c r="XAZ302" s="163"/>
      <c r="XBA302" s="163"/>
      <c r="XBB302" s="579"/>
      <c r="XBC302" s="581"/>
      <c r="XBD302" s="163"/>
      <c r="XBE302" s="163"/>
      <c r="XBF302" s="579"/>
      <c r="XBG302" s="581"/>
      <c r="XBH302" s="163"/>
      <c r="XBI302" s="163"/>
      <c r="XBJ302" s="579"/>
      <c r="XBK302" s="581"/>
      <c r="XBL302" s="163"/>
      <c r="XBM302" s="163"/>
      <c r="XBN302" s="579"/>
      <c r="XBO302" s="581"/>
      <c r="XBP302" s="163"/>
      <c r="XBQ302" s="163"/>
      <c r="XBR302" s="579"/>
      <c r="XBS302" s="581"/>
      <c r="XBT302" s="163"/>
      <c r="XBU302" s="163"/>
      <c r="XBV302" s="579"/>
      <c r="XBW302" s="581"/>
      <c r="XBX302" s="163"/>
      <c r="XBY302" s="163"/>
      <c r="XBZ302" s="579"/>
      <c r="XCA302" s="581"/>
      <c r="XCB302" s="163"/>
      <c r="XCC302" s="163"/>
      <c r="XCD302" s="579"/>
      <c r="XCE302" s="581"/>
      <c r="XCF302" s="163"/>
      <c r="XCG302" s="163"/>
      <c r="XCH302" s="579"/>
      <c r="XCI302" s="581"/>
      <c r="XCJ302" s="163"/>
      <c r="XCK302" s="163"/>
      <c r="XCL302" s="579"/>
      <c r="XCM302" s="581"/>
      <c r="XCN302" s="163"/>
      <c r="XCO302" s="163"/>
      <c r="XCP302" s="579"/>
      <c r="XCQ302" s="581"/>
      <c r="XCR302" s="163"/>
      <c r="XCS302" s="163"/>
      <c r="XCT302" s="579"/>
      <c r="XCU302" s="581"/>
      <c r="XCV302" s="163"/>
      <c r="XCW302" s="163"/>
      <c r="XCX302" s="579"/>
      <c r="XCY302" s="581"/>
      <c r="XCZ302" s="163"/>
      <c r="XDA302" s="163"/>
      <c r="XDB302" s="579"/>
      <c r="XDC302" s="581"/>
      <c r="XDD302" s="163"/>
      <c r="XDE302" s="163"/>
      <c r="XDF302" s="579"/>
      <c r="XDG302" s="581"/>
      <c r="XDH302" s="163"/>
      <c r="XDI302" s="163"/>
      <c r="XDJ302" s="579"/>
      <c r="XDK302" s="581"/>
      <c r="XDL302" s="163"/>
      <c r="XDM302" s="163"/>
      <c r="XDN302" s="579"/>
      <c r="XDO302" s="581"/>
      <c r="XDP302" s="163"/>
      <c r="XDQ302" s="163"/>
      <c r="XDR302" s="579"/>
      <c r="XDS302" s="581"/>
      <c r="XDT302" s="163"/>
      <c r="XDU302" s="163"/>
      <c r="XDV302" s="579"/>
      <c r="XDW302" s="581"/>
      <c r="XDX302" s="163"/>
      <c r="XDY302" s="163"/>
      <c r="XDZ302" s="579"/>
      <c r="XEA302" s="581"/>
      <c r="XEB302" s="163"/>
      <c r="XEC302" s="163"/>
      <c r="XED302" s="579"/>
      <c r="XEE302" s="581"/>
      <c r="XEF302" s="163"/>
      <c r="XEG302" s="163"/>
      <c r="XEH302" s="579"/>
      <c r="XEI302" s="581"/>
      <c r="XEJ302" s="163"/>
      <c r="XEK302" s="163"/>
      <c r="XEL302" s="579"/>
      <c r="XEM302" s="581"/>
      <c r="XEN302" s="163"/>
      <c r="XEO302" s="163"/>
      <c r="XEP302" s="579"/>
      <c r="XEQ302" s="581"/>
      <c r="XER302" s="163"/>
      <c r="XES302" s="163"/>
      <c r="XET302" s="579"/>
      <c r="XEU302" s="581"/>
      <c r="XEV302" s="163"/>
      <c r="XEW302" s="163"/>
      <c r="XEX302" s="579"/>
      <c r="XEY302" s="581"/>
      <c r="XEZ302" s="163"/>
      <c r="XFA302" s="163"/>
      <c r="XFB302" s="579"/>
      <c r="XFC302" s="581"/>
    </row>
    <row r="303" spans="1:16383" s="135" customFormat="1" hidden="1">
      <c r="A303" s="228" t="s">
        <v>577</v>
      </c>
      <c r="B303" s="131" t="s">
        <v>584</v>
      </c>
      <c r="C303" s="328"/>
      <c r="D303" s="228"/>
      <c r="E303" s="138"/>
      <c r="F303" s="248"/>
      <c r="G303" s="139"/>
      <c r="H303" s="133"/>
      <c r="I303" s="133"/>
      <c r="J303" s="133"/>
      <c r="K303" s="133"/>
      <c r="L303" s="133"/>
      <c r="M303" s="133"/>
      <c r="N303" s="133"/>
      <c r="O303" s="133"/>
      <c r="P303" s="133"/>
      <c r="Q303" s="133"/>
      <c r="R303" s="133"/>
      <c r="S303" s="133"/>
      <c r="T303" s="134"/>
    </row>
    <row r="304" spans="1:16383" s="129" customFormat="1" hidden="1">
      <c r="A304" s="229">
        <v>1</v>
      </c>
      <c r="B304" s="137" t="s">
        <v>356</v>
      </c>
      <c r="C304" s="329" t="s">
        <v>45</v>
      </c>
      <c r="D304" s="320" t="s">
        <v>166</v>
      </c>
      <c r="E304" s="138">
        <f>F304+G304</f>
        <v>0.04</v>
      </c>
      <c r="F304" s="246"/>
      <c r="G304" s="139">
        <f t="shared" ref="G304:G313" si="15">SUM(H304:S304)</f>
        <v>0.04</v>
      </c>
      <c r="H304" s="139">
        <v>0.04</v>
      </c>
      <c r="I304" s="139"/>
      <c r="J304" s="139"/>
      <c r="K304" s="139"/>
      <c r="L304" s="139"/>
      <c r="M304" s="139"/>
      <c r="N304" s="139"/>
      <c r="O304" s="139"/>
      <c r="P304" s="139"/>
      <c r="Q304" s="141"/>
      <c r="R304" s="141"/>
      <c r="S304" s="139"/>
      <c r="T304" s="153" t="s">
        <v>183</v>
      </c>
    </row>
    <row r="305" spans="1:22" s="129" customFormat="1" hidden="1">
      <c r="A305" s="239">
        <v>2</v>
      </c>
      <c r="B305" s="137" t="s">
        <v>357</v>
      </c>
      <c r="C305" s="329" t="s">
        <v>45</v>
      </c>
      <c r="D305" s="320" t="s">
        <v>166</v>
      </c>
      <c r="E305" s="138">
        <f>F305+G305</f>
        <v>0.04</v>
      </c>
      <c r="F305" s="246"/>
      <c r="G305" s="139">
        <f t="shared" si="15"/>
        <v>0.04</v>
      </c>
      <c r="H305" s="139">
        <v>0.04</v>
      </c>
      <c r="I305" s="139"/>
      <c r="J305" s="139"/>
      <c r="K305" s="139"/>
      <c r="L305" s="139"/>
      <c r="M305" s="139"/>
      <c r="N305" s="139"/>
      <c r="O305" s="139"/>
      <c r="P305" s="139"/>
      <c r="Q305" s="141"/>
      <c r="R305" s="141"/>
      <c r="S305" s="139"/>
      <c r="T305" s="153" t="s">
        <v>183</v>
      </c>
    </row>
    <row r="306" spans="1:22" s="129" customFormat="1" hidden="1">
      <c r="A306" s="239">
        <v>3</v>
      </c>
      <c r="B306" s="137" t="s">
        <v>229</v>
      </c>
      <c r="C306" s="320" t="s">
        <v>45</v>
      </c>
      <c r="D306" s="320" t="s">
        <v>166</v>
      </c>
      <c r="E306" s="138">
        <f>F306+G306</f>
        <v>0.2</v>
      </c>
      <c r="F306" s="246"/>
      <c r="G306" s="139">
        <f t="shared" si="15"/>
        <v>0.2</v>
      </c>
      <c r="H306" s="139">
        <v>0.2</v>
      </c>
      <c r="I306" s="139"/>
      <c r="J306" s="139"/>
      <c r="K306" s="139"/>
      <c r="L306" s="139"/>
      <c r="M306" s="139"/>
      <c r="N306" s="139"/>
      <c r="O306" s="139"/>
      <c r="P306" s="139"/>
      <c r="Q306" s="139"/>
      <c r="R306" s="139"/>
      <c r="S306" s="139"/>
      <c r="T306" s="153" t="s">
        <v>183</v>
      </c>
    </row>
    <row r="307" spans="1:22" s="129" customFormat="1" hidden="1">
      <c r="A307" s="239">
        <v>4</v>
      </c>
      <c r="B307" s="137" t="s">
        <v>230</v>
      </c>
      <c r="C307" s="320" t="s">
        <v>45</v>
      </c>
      <c r="D307" s="320" t="s">
        <v>166</v>
      </c>
      <c r="E307" s="138">
        <f>F307+G307</f>
        <v>0.2</v>
      </c>
      <c r="F307" s="246"/>
      <c r="G307" s="139">
        <f t="shared" si="15"/>
        <v>0.2</v>
      </c>
      <c r="H307" s="139">
        <v>0.2</v>
      </c>
      <c r="I307" s="139"/>
      <c r="J307" s="139"/>
      <c r="K307" s="139"/>
      <c r="L307" s="139"/>
      <c r="M307" s="139"/>
      <c r="N307" s="139"/>
      <c r="O307" s="139"/>
      <c r="P307" s="139"/>
      <c r="Q307" s="139"/>
      <c r="R307" s="139"/>
      <c r="S307" s="139"/>
      <c r="T307" s="153" t="s">
        <v>183</v>
      </c>
    </row>
    <row r="308" spans="1:22" s="129" customFormat="1" hidden="1">
      <c r="A308" s="239">
        <v>5</v>
      </c>
      <c r="B308" s="137" t="s">
        <v>358</v>
      </c>
      <c r="C308" s="329" t="s">
        <v>45</v>
      </c>
      <c r="D308" s="320" t="s">
        <v>166</v>
      </c>
      <c r="E308" s="138">
        <f>F308+G308</f>
        <v>0.04</v>
      </c>
      <c r="F308" s="246"/>
      <c r="G308" s="139">
        <f t="shared" si="15"/>
        <v>0.04</v>
      </c>
      <c r="H308" s="139">
        <v>0.04</v>
      </c>
      <c r="I308" s="139"/>
      <c r="J308" s="139"/>
      <c r="K308" s="139"/>
      <c r="L308" s="139"/>
      <c r="M308" s="139"/>
      <c r="N308" s="139"/>
      <c r="O308" s="139"/>
      <c r="P308" s="139"/>
      <c r="Q308" s="141"/>
      <c r="R308" s="141"/>
      <c r="S308" s="139"/>
      <c r="T308" s="153" t="s">
        <v>184</v>
      </c>
      <c r="V308" s="675"/>
    </row>
    <row r="309" spans="1:22" s="129" customFormat="1" hidden="1">
      <c r="A309" s="239">
        <v>6</v>
      </c>
      <c r="B309" s="137" t="s">
        <v>359</v>
      </c>
      <c r="C309" s="329" t="s">
        <v>45</v>
      </c>
      <c r="D309" s="320" t="s">
        <v>166</v>
      </c>
      <c r="E309" s="138">
        <f>F309+G309</f>
        <v>0.04</v>
      </c>
      <c r="F309" s="246"/>
      <c r="G309" s="139">
        <f t="shared" si="15"/>
        <v>0.04</v>
      </c>
      <c r="H309" s="139">
        <v>0.04</v>
      </c>
      <c r="I309" s="139"/>
      <c r="J309" s="139"/>
      <c r="K309" s="139"/>
      <c r="L309" s="139"/>
      <c r="M309" s="139"/>
      <c r="N309" s="139"/>
      <c r="O309" s="139"/>
      <c r="P309" s="139"/>
      <c r="Q309" s="139"/>
      <c r="R309" s="139"/>
      <c r="S309" s="139"/>
      <c r="T309" s="153" t="s">
        <v>184</v>
      </c>
      <c r="V309" s="675"/>
    </row>
    <row r="310" spans="1:22" s="129" customFormat="1" hidden="1">
      <c r="A310" s="239">
        <v>7</v>
      </c>
      <c r="B310" s="137" t="s">
        <v>227</v>
      </c>
      <c r="C310" s="320" t="s">
        <v>45</v>
      </c>
      <c r="D310" s="320" t="s">
        <v>166</v>
      </c>
      <c r="E310" s="138">
        <f>F310+G310</f>
        <v>0.2</v>
      </c>
      <c r="F310" s="246"/>
      <c r="G310" s="139">
        <f t="shared" si="15"/>
        <v>0.2</v>
      </c>
      <c r="H310" s="139">
        <v>0.2</v>
      </c>
      <c r="I310" s="139"/>
      <c r="J310" s="139"/>
      <c r="K310" s="139"/>
      <c r="L310" s="139"/>
      <c r="M310" s="139"/>
      <c r="N310" s="139"/>
      <c r="O310" s="139"/>
      <c r="P310" s="139"/>
      <c r="Q310" s="139"/>
      <c r="R310" s="139"/>
      <c r="S310" s="139"/>
      <c r="T310" s="153" t="s">
        <v>184</v>
      </c>
      <c r="V310" s="675"/>
    </row>
    <row r="311" spans="1:22" s="129" customFormat="1" hidden="1">
      <c r="A311" s="239">
        <v>8</v>
      </c>
      <c r="B311" s="137" t="s">
        <v>228</v>
      </c>
      <c r="C311" s="320" t="s">
        <v>45</v>
      </c>
      <c r="D311" s="320" t="s">
        <v>166</v>
      </c>
      <c r="E311" s="138">
        <f>F311+G311</f>
        <v>0.2</v>
      </c>
      <c r="F311" s="246"/>
      <c r="G311" s="139">
        <f t="shared" si="15"/>
        <v>0.2</v>
      </c>
      <c r="H311" s="139">
        <v>0.2</v>
      </c>
      <c r="I311" s="139"/>
      <c r="J311" s="139"/>
      <c r="K311" s="139"/>
      <c r="L311" s="139"/>
      <c r="M311" s="139"/>
      <c r="N311" s="139"/>
      <c r="O311" s="139"/>
      <c r="P311" s="139"/>
      <c r="Q311" s="139"/>
      <c r="R311" s="139"/>
      <c r="S311" s="139"/>
      <c r="T311" s="153" t="s">
        <v>184</v>
      </c>
      <c r="V311" s="675"/>
    </row>
    <row r="312" spans="1:22" s="129" customFormat="1" hidden="1">
      <c r="A312" s="239">
        <v>9</v>
      </c>
      <c r="B312" s="137" t="s">
        <v>231</v>
      </c>
      <c r="C312" s="329" t="s">
        <v>45</v>
      </c>
      <c r="D312" s="320" t="s">
        <v>166</v>
      </c>
      <c r="E312" s="138">
        <f>F312+G312</f>
        <v>0.2</v>
      </c>
      <c r="F312" s="246"/>
      <c r="G312" s="139">
        <f t="shared" si="15"/>
        <v>0.2</v>
      </c>
      <c r="H312" s="139">
        <v>0.2</v>
      </c>
      <c r="I312" s="139"/>
      <c r="J312" s="139"/>
      <c r="K312" s="139"/>
      <c r="L312" s="139"/>
      <c r="M312" s="139"/>
      <c r="N312" s="139"/>
      <c r="O312" s="139"/>
      <c r="P312" s="139"/>
      <c r="Q312" s="139"/>
      <c r="R312" s="139"/>
      <c r="S312" s="139"/>
      <c r="T312" s="153" t="s">
        <v>191</v>
      </c>
    </row>
    <row r="313" spans="1:22" s="129" customFormat="1" hidden="1">
      <c r="A313" s="239">
        <v>10</v>
      </c>
      <c r="B313" s="137" t="s">
        <v>232</v>
      </c>
      <c r="C313" s="329" t="s">
        <v>45</v>
      </c>
      <c r="D313" s="320" t="s">
        <v>166</v>
      </c>
      <c r="E313" s="138">
        <f>F313+G313</f>
        <v>0.2</v>
      </c>
      <c r="F313" s="246"/>
      <c r="G313" s="139">
        <f t="shared" si="15"/>
        <v>0.2</v>
      </c>
      <c r="H313" s="139">
        <v>0.2</v>
      </c>
      <c r="I313" s="139"/>
      <c r="J313" s="139"/>
      <c r="K313" s="139"/>
      <c r="L313" s="139"/>
      <c r="M313" s="139"/>
      <c r="N313" s="139"/>
      <c r="O313" s="139"/>
      <c r="P313" s="139"/>
      <c r="Q313" s="139"/>
      <c r="R313" s="139"/>
      <c r="S313" s="139"/>
      <c r="T313" s="153" t="s">
        <v>191</v>
      </c>
    </row>
    <row r="314" spans="1:22" s="135" customFormat="1" hidden="1">
      <c r="A314" s="228" t="s">
        <v>579</v>
      </c>
      <c r="B314" s="131" t="s">
        <v>682</v>
      </c>
      <c r="C314" s="228"/>
      <c r="D314" s="228"/>
      <c r="E314" s="138"/>
      <c r="F314" s="248"/>
      <c r="G314" s="139"/>
      <c r="H314" s="133"/>
      <c r="I314" s="133"/>
      <c r="J314" s="133"/>
      <c r="K314" s="133"/>
      <c r="L314" s="133"/>
      <c r="M314" s="133"/>
      <c r="N314" s="133"/>
      <c r="O314" s="133"/>
      <c r="P314" s="133"/>
      <c r="Q314" s="133"/>
      <c r="R314" s="133"/>
      <c r="S314" s="133"/>
      <c r="T314" s="134"/>
    </row>
    <row r="315" spans="1:22" s="129" customFormat="1" hidden="1">
      <c r="A315" s="229">
        <v>1</v>
      </c>
      <c r="B315" s="137" t="s">
        <v>233</v>
      </c>
      <c r="C315" s="320" t="s">
        <v>45</v>
      </c>
      <c r="D315" s="320" t="s">
        <v>51</v>
      </c>
      <c r="E315" s="138">
        <f>F315+G315</f>
        <v>5.8</v>
      </c>
      <c r="F315" s="246"/>
      <c r="G315" s="139">
        <f t="shared" ref="G315:G321" si="16">SUM(H315:S315)</f>
        <v>5.8</v>
      </c>
      <c r="H315" s="139">
        <v>2</v>
      </c>
      <c r="I315" s="139">
        <v>3.8</v>
      </c>
      <c r="J315" s="139"/>
      <c r="K315" s="139"/>
      <c r="L315" s="139"/>
      <c r="M315" s="139"/>
      <c r="N315" s="139"/>
      <c r="O315" s="139"/>
      <c r="P315" s="139"/>
      <c r="Q315" s="139"/>
      <c r="R315" s="139"/>
      <c r="S315" s="139"/>
      <c r="T315" s="153" t="s">
        <v>184</v>
      </c>
      <c r="V315" s="675"/>
    </row>
    <row r="316" spans="1:22" s="129" customFormat="1" hidden="1">
      <c r="A316" s="239">
        <v>2</v>
      </c>
      <c r="B316" s="137" t="s">
        <v>234</v>
      </c>
      <c r="C316" s="320" t="s">
        <v>45</v>
      </c>
      <c r="D316" s="320" t="s">
        <v>51</v>
      </c>
      <c r="E316" s="138">
        <f>F316+G316</f>
        <v>2</v>
      </c>
      <c r="F316" s="246"/>
      <c r="G316" s="139">
        <f t="shared" si="16"/>
        <v>2</v>
      </c>
      <c r="H316" s="139">
        <v>1</v>
      </c>
      <c r="I316" s="139">
        <v>1</v>
      </c>
      <c r="J316" s="139"/>
      <c r="K316" s="139"/>
      <c r="L316" s="139"/>
      <c r="M316" s="139"/>
      <c r="N316" s="139"/>
      <c r="O316" s="139"/>
      <c r="P316" s="139"/>
      <c r="Q316" s="139"/>
      <c r="R316" s="139"/>
      <c r="S316" s="139"/>
      <c r="T316" s="153" t="s">
        <v>184</v>
      </c>
      <c r="V316" s="675"/>
    </row>
    <row r="317" spans="1:22" s="129" customFormat="1" hidden="1">
      <c r="A317" s="239">
        <v>3</v>
      </c>
      <c r="B317" s="137" t="s">
        <v>403</v>
      </c>
      <c r="C317" s="320" t="s">
        <v>45</v>
      </c>
      <c r="D317" s="320" t="s">
        <v>51</v>
      </c>
      <c r="E317" s="138">
        <f>F317+G317</f>
        <v>5</v>
      </c>
      <c r="F317" s="246"/>
      <c r="G317" s="139">
        <f t="shared" si="16"/>
        <v>5</v>
      </c>
      <c r="H317" s="139">
        <v>1.55</v>
      </c>
      <c r="I317" s="139">
        <v>3.45</v>
      </c>
      <c r="J317" s="139"/>
      <c r="K317" s="139"/>
      <c r="L317" s="139"/>
      <c r="M317" s="139"/>
      <c r="N317" s="139"/>
      <c r="O317" s="139"/>
      <c r="P317" s="139"/>
      <c r="Q317" s="139"/>
      <c r="R317" s="139"/>
      <c r="S317" s="139"/>
      <c r="T317" s="153" t="s">
        <v>191</v>
      </c>
    </row>
    <row r="318" spans="1:22" s="129" customFormat="1" hidden="1">
      <c r="A318" s="239">
        <v>4</v>
      </c>
      <c r="B318" s="137" t="s">
        <v>235</v>
      </c>
      <c r="C318" s="320" t="s">
        <v>45</v>
      </c>
      <c r="D318" s="320" t="s">
        <v>51</v>
      </c>
      <c r="E318" s="138">
        <f>F318+G318</f>
        <v>2</v>
      </c>
      <c r="F318" s="246"/>
      <c r="G318" s="139">
        <f t="shared" si="16"/>
        <v>2</v>
      </c>
      <c r="H318" s="139">
        <v>1</v>
      </c>
      <c r="I318" s="139">
        <v>1</v>
      </c>
      <c r="J318" s="139"/>
      <c r="K318" s="139"/>
      <c r="L318" s="139"/>
      <c r="M318" s="139"/>
      <c r="N318" s="139"/>
      <c r="O318" s="139"/>
      <c r="P318" s="139"/>
      <c r="Q318" s="139"/>
      <c r="R318" s="139"/>
      <c r="S318" s="139"/>
      <c r="T318" s="153" t="s">
        <v>191</v>
      </c>
    </row>
    <row r="319" spans="1:22" s="129" customFormat="1" hidden="1">
      <c r="A319" s="239">
        <v>5</v>
      </c>
      <c r="B319" s="137" t="s">
        <v>760</v>
      </c>
      <c r="C319" s="320" t="s">
        <v>45</v>
      </c>
      <c r="D319" s="320" t="s">
        <v>51</v>
      </c>
      <c r="E319" s="138">
        <f>F319+G319</f>
        <v>5</v>
      </c>
      <c r="F319" s="246"/>
      <c r="G319" s="139">
        <f t="shared" si="16"/>
        <v>5</v>
      </c>
      <c r="H319" s="139">
        <v>3</v>
      </c>
      <c r="I319" s="139">
        <v>2</v>
      </c>
      <c r="J319" s="139"/>
      <c r="K319" s="139"/>
      <c r="L319" s="139"/>
      <c r="M319" s="139"/>
      <c r="N319" s="139"/>
      <c r="O319" s="139"/>
      <c r="P319" s="139"/>
      <c r="Q319" s="139"/>
      <c r="R319" s="139"/>
      <c r="S319" s="139"/>
      <c r="T319" s="153" t="s">
        <v>183</v>
      </c>
    </row>
    <row r="320" spans="1:22" s="143" customFormat="1" hidden="1">
      <c r="A320" s="239">
        <v>6</v>
      </c>
      <c r="B320" s="276" t="s">
        <v>404</v>
      </c>
      <c r="C320" s="320" t="s">
        <v>45</v>
      </c>
      <c r="D320" s="144" t="s">
        <v>51</v>
      </c>
      <c r="E320" s="138">
        <f>F320+G320</f>
        <v>1.5</v>
      </c>
      <c r="F320" s="247"/>
      <c r="G320" s="139">
        <f t="shared" si="16"/>
        <v>1.5</v>
      </c>
      <c r="H320" s="142">
        <v>0.7</v>
      </c>
      <c r="I320" s="142">
        <v>0.8</v>
      </c>
      <c r="J320" s="142"/>
      <c r="K320" s="142"/>
      <c r="L320" s="142"/>
      <c r="M320" s="142"/>
      <c r="N320" s="142"/>
      <c r="O320" s="142"/>
      <c r="P320" s="142"/>
      <c r="Q320" s="142"/>
      <c r="R320" s="142"/>
      <c r="S320" s="142"/>
      <c r="T320" s="151" t="s">
        <v>183</v>
      </c>
    </row>
    <row r="321" spans="1:22" s="143" customFormat="1" hidden="1">
      <c r="A321" s="239">
        <v>7</v>
      </c>
      <c r="B321" s="276" t="s">
        <v>236</v>
      </c>
      <c r="C321" s="320" t="s">
        <v>45</v>
      </c>
      <c r="D321" s="144" t="s">
        <v>51</v>
      </c>
      <c r="E321" s="138">
        <f>F321+G321</f>
        <v>2</v>
      </c>
      <c r="F321" s="247"/>
      <c r="G321" s="139">
        <f t="shared" si="16"/>
        <v>2</v>
      </c>
      <c r="H321" s="142"/>
      <c r="I321" s="142">
        <v>2</v>
      </c>
      <c r="J321" s="142"/>
      <c r="K321" s="142"/>
      <c r="L321" s="142"/>
      <c r="M321" s="142"/>
      <c r="N321" s="142"/>
      <c r="O321" s="142"/>
      <c r="P321" s="142"/>
      <c r="Q321" s="142"/>
      <c r="R321" s="142"/>
      <c r="S321" s="142"/>
      <c r="T321" s="151" t="s">
        <v>183</v>
      </c>
    </row>
    <row r="322" spans="1:22" s="135" customFormat="1" hidden="1">
      <c r="A322" s="228" t="s">
        <v>581</v>
      </c>
      <c r="B322" s="134" t="s">
        <v>539</v>
      </c>
      <c r="C322" s="228"/>
      <c r="D322" s="228"/>
      <c r="E322" s="138"/>
      <c r="F322" s="248"/>
      <c r="G322" s="139"/>
      <c r="H322" s="133"/>
      <c r="I322" s="133"/>
      <c r="J322" s="133"/>
      <c r="K322" s="133"/>
      <c r="L322" s="133"/>
      <c r="M322" s="133"/>
      <c r="N322" s="133"/>
      <c r="O322" s="133"/>
      <c r="P322" s="133"/>
      <c r="Q322" s="133"/>
      <c r="R322" s="133"/>
      <c r="S322" s="133"/>
      <c r="T322" s="134"/>
    </row>
    <row r="323" spans="1:22" s="129" customFormat="1" hidden="1">
      <c r="A323" s="229">
        <v>1</v>
      </c>
      <c r="B323" s="275" t="s">
        <v>540</v>
      </c>
      <c r="C323" s="331" t="s">
        <v>45</v>
      </c>
      <c r="D323" s="331" t="s">
        <v>63</v>
      </c>
      <c r="E323" s="138">
        <f>F323+G323</f>
        <v>5</v>
      </c>
      <c r="F323" s="246"/>
      <c r="G323" s="139">
        <f t="shared" ref="G323:G348" si="17">SUM(H323:S323)</f>
        <v>5</v>
      </c>
      <c r="H323" s="139"/>
      <c r="I323" s="139">
        <v>5</v>
      </c>
      <c r="J323" s="139"/>
      <c r="K323" s="139"/>
      <c r="L323" s="139"/>
      <c r="M323" s="139"/>
      <c r="N323" s="139"/>
      <c r="O323" s="139"/>
      <c r="P323" s="139"/>
      <c r="Q323" s="139"/>
      <c r="R323" s="139"/>
      <c r="S323" s="139"/>
      <c r="T323" s="153" t="s">
        <v>183</v>
      </c>
    </row>
    <row r="324" spans="1:22" s="129" customFormat="1" hidden="1">
      <c r="A324" s="229">
        <v>2</v>
      </c>
      <c r="B324" s="275" t="s">
        <v>541</v>
      </c>
      <c r="C324" s="331" t="s">
        <v>45</v>
      </c>
      <c r="D324" s="331" t="s">
        <v>63</v>
      </c>
      <c r="E324" s="138">
        <f>F324+G324</f>
        <v>3.5</v>
      </c>
      <c r="F324" s="246"/>
      <c r="G324" s="139">
        <f t="shared" si="17"/>
        <v>3.5</v>
      </c>
      <c r="H324" s="139"/>
      <c r="I324" s="139">
        <v>3.5</v>
      </c>
      <c r="J324" s="139"/>
      <c r="K324" s="139"/>
      <c r="L324" s="139"/>
      <c r="M324" s="139"/>
      <c r="N324" s="139"/>
      <c r="O324" s="139"/>
      <c r="P324" s="139"/>
      <c r="Q324" s="139"/>
      <c r="R324" s="139"/>
      <c r="S324" s="139"/>
      <c r="T324" s="153" t="s">
        <v>183</v>
      </c>
    </row>
    <row r="325" spans="1:22" s="129" customFormat="1" hidden="1">
      <c r="A325" s="229">
        <v>3</v>
      </c>
      <c r="B325" s="275" t="s">
        <v>693</v>
      </c>
      <c r="C325" s="331" t="s">
        <v>45</v>
      </c>
      <c r="D325" s="331" t="s">
        <v>63</v>
      </c>
      <c r="E325" s="138">
        <f>F325+G325</f>
        <v>0.3</v>
      </c>
      <c r="F325" s="246"/>
      <c r="G325" s="139">
        <f t="shared" si="17"/>
        <v>0.3</v>
      </c>
      <c r="H325" s="139"/>
      <c r="I325" s="139"/>
      <c r="J325" s="139"/>
      <c r="K325" s="139">
        <v>0.3</v>
      </c>
      <c r="L325" s="139"/>
      <c r="M325" s="139"/>
      <c r="N325" s="139"/>
      <c r="O325" s="139"/>
      <c r="P325" s="139"/>
      <c r="Q325" s="139"/>
      <c r="R325" s="139"/>
      <c r="S325" s="139"/>
      <c r="T325" s="153" t="s">
        <v>183</v>
      </c>
    </row>
    <row r="326" spans="1:22" s="129" customFormat="1" hidden="1">
      <c r="A326" s="229">
        <v>4</v>
      </c>
      <c r="B326" s="275" t="s">
        <v>694</v>
      </c>
      <c r="C326" s="331" t="s">
        <v>45</v>
      </c>
      <c r="D326" s="331" t="s">
        <v>63</v>
      </c>
      <c r="E326" s="138">
        <f>F326+G326</f>
        <v>0.01</v>
      </c>
      <c r="F326" s="246"/>
      <c r="G326" s="139">
        <f t="shared" si="17"/>
        <v>0.01</v>
      </c>
      <c r="H326" s="139"/>
      <c r="I326" s="139"/>
      <c r="J326" s="139"/>
      <c r="K326" s="139"/>
      <c r="L326" s="139"/>
      <c r="M326" s="139"/>
      <c r="N326" s="139">
        <v>0.01</v>
      </c>
      <c r="O326" s="139"/>
      <c r="P326" s="139"/>
      <c r="Q326" s="139"/>
      <c r="R326" s="139"/>
      <c r="S326" s="139"/>
      <c r="T326" s="153" t="s">
        <v>183</v>
      </c>
    </row>
    <row r="327" spans="1:22" s="168" customFormat="1" hidden="1">
      <c r="A327" s="228" t="s">
        <v>583</v>
      </c>
      <c r="B327" s="169" t="s">
        <v>621</v>
      </c>
      <c r="C327" s="231"/>
      <c r="D327" s="231"/>
      <c r="E327" s="138"/>
      <c r="F327" s="260"/>
      <c r="G327" s="139">
        <f t="shared" si="17"/>
        <v>0</v>
      </c>
      <c r="H327" s="167"/>
      <c r="I327" s="167"/>
      <c r="J327" s="167"/>
      <c r="K327" s="167"/>
      <c r="L327" s="167"/>
      <c r="M327" s="167"/>
      <c r="N327" s="167"/>
      <c r="O327" s="167"/>
      <c r="P327" s="167"/>
      <c r="Q327" s="167"/>
      <c r="R327" s="167"/>
      <c r="S327" s="167"/>
      <c r="T327" s="188"/>
    </row>
    <row r="328" spans="1:22" s="129" customFormat="1" hidden="1">
      <c r="A328" s="229">
        <v>1</v>
      </c>
      <c r="B328" s="137" t="s">
        <v>269</v>
      </c>
      <c r="C328" s="320" t="s">
        <v>45</v>
      </c>
      <c r="D328" s="320" t="s">
        <v>64</v>
      </c>
      <c r="E328" s="138">
        <f>F328+G328</f>
        <v>10</v>
      </c>
      <c r="F328" s="246"/>
      <c r="G328" s="139">
        <f t="shared" si="17"/>
        <v>10</v>
      </c>
      <c r="H328" s="139"/>
      <c r="I328" s="139"/>
      <c r="J328" s="139"/>
      <c r="K328" s="139">
        <v>10</v>
      </c>
      <c r="L328" s="139"/>
      <c r="M328" s="139"/>
      <c r="N328" s="139"/>
      <c r="O328" s="139"/>
      <c r="P328" s="139"/>
      <c r="Q328" s="139"/>
      <c r="R328" s="139"/>
      <c r="S328" s="139"/>
      <c r="T328" s="153" t="s">
        <v>183</v>
      </c>
    </row>
    <row r="329" spans="1:22" s="143" customFormat="1" hidden="1">
      <c r="A329" s="239">
        <v>2</v>
      </c>
      <c r="B329" s="276" t="s">
        <v>189</v>
      </c>
      <c r="C329" s="320" t="s">
        <v>45</v>
      </c>
      <c r="D329" s="144" t="s">
        <v>64</v>
      </c>
      <c r="E329" s="138">
        <f>F329+G329</f>
        <v>3</v>
      </c>
      <c r="F329" s="247"/>
      <c r="G329" s="139">
        <f t="shared" si="17"/>
        <v>3</v>
      </c>
      <c r="H329" s="142"/>
      <c r="I329" s="142"/>
      <c r="J329" s="142"/>
      <c r="K329" s="142">
        <v>3</v>
      </c>
      <c r="L329" s="142"/>
      <c r="M329" s="142"/>
      <c r="N329" s="142"/>
      <c r="O329" s="142"/>
      <c r="P329" s="142"/>
      <c r="Q329" s="142"/>
      <c r="R329" s="142"/>
      <c r="S329" s="142"/>
      <c r="T329" s="151" t="s">
        <v>183</v>
      </c>
    </row>
    <row r="330" spans="1:22" s="143" customFormat="1" hidden="1">
      <c r="A330" s="342">
        <v>3</v>
      </c>
      <c r="B330" s="341" t="s">
        <v>837</v>
      </c>
      <c r="C330" s="342" t="s">
        <v>45</v>
      </c>
      <c r="D330" s="144" t="s">
        <v>64</v>
      </c>
      <c r="E330" s="138">
        <f>F330+G330</f>
        <v>5</v>
      </c>
      <c r="F330" s="247"/>
      <c r="G330" s="139">
        <f t="shared" ref="G330" si="18">SUM(H330:S330)</f>
        <v>5</v>
      </c>
      <c r="H330" s="142"/>
      <c r="I330" s="142">
        <v>5</v>
      </c>
      <c r="J330" s="142"/>
      <c r="K330" s="142"/>
      <c r="L330" s="142"/>
      <c r="M330" s="142"/>
      <c r="N330" s="142"/>
      <c r="O330" s="142"/>
      <c r="P330" s="142"/>
      <c r="Q330" s="142"/>
      <c r="R330" s="142"/>
      <c r="S330" s="142"/>
      <c r="T330" s="151" t="s">
        <v>183</v>
      </c>
    </row>
    <row r="331" spans="1:22" s="129" customFormat="1" hidden="1">
      <c r="A331" s="342">
        <v>4</v>
      </c>
      <c r="B331" s="137" t="s">
        <v>405</v>
      </c>
      <c r="C331" s="320" t="s">
        <v>45</v>
      </c>
      <c r="D331" s="320" t="s">
        <v>64</v>
      </c>
      <c r="E331" s="138">
        <f>F331+G331</f>
        <v>10</v>
      </c>
      <c r="F331" s="246"/>
      <c r="G331" s="139">
        <f t="shared" si="17"/>
        <v>10</v>
      </c>
      <c r="H331" s="139"/>
      <c r="I331" s="139"/>
      <c r="J331" s="139"/>
      <c r="K331" s="139">
        <v>10</v>
      </c>
      <c r="L331" s="139"/>
      <c r="M331" s="139"/>
      <c r="N331" s="139"/>
      <c r="O331" s="139"/>
      <c r="P331" s="139"/>
      <c r="Q331" s="139"/>
      <c r="R331" s="139"/>
      <c r="S331" s="139"/>
      <c r="T331" s="153" t="s">
        <v>184</v>
      </c>
      <c r="V331" s="675"/>
    </row>
    <row r="332" spans="1:22" s="143" customFormat="1" hidden="1">
      <c r="A332" s="342">
        <v>5</v>
      </c>
      <c r="B332" s="276" t="s">
        <v>208</v>
      </c>
      <c r="C332" s="320" t="s">
        <v>45</v>
      </c>
      <c r="D332" s="144" t="s">
        <v>64</v>
      </c>
      <c r="E332" s="138">
        <f>F332+G332</f>
        <v>3</v>
      </c>
      <c r="F332" s="247"/>
      <c r="G332" s="139">
        <f t="shared" si="17"/>
        <v>3</v>
      </c>
      <c r="H332" s="142"/>
      <c r="I332" s="142"/>
      <c r="J332" s="142"/>
      <c r="K332" s="142">
        <v>3</v>
      </c>
      <c r="L332" s="142"/>
      <c r="M332" s="142"/>
      <c r="N332" s="142"/>
      <c r="O332" s="142"/>
      <c r="P332" s="142"/>
      <c r="Q332" s="142"/>
      <c r="R332" s="142"/>
      <c r="S332" s="142"/>
      <c r="T332" s="151" t="s">
        <v>184</v>
      </c>
      <c r="V332" s="675"/>
    </row>
    <row r="333" spans="1:22" s="171" customFormat="1" hidden="1">
      <c r="A333" s="342">
        <v>6</v>
      </c>
      <c r="B333" s="276" t="s">
        <v>622</v>
      </c>
      <c r="C333" s="320" t="s">
        <v>45</v>
      </c>
      <c r="D333" s="144" t="s">
        <v>64</v>
      </c>
      <c r="E333" s="138">
        <f>F333+G333</f>
        <v>0.5</v>
      </c>
      <c r="F333" s="251"/>
      <c r="G333" s="139">
        <f t="shared" si="17"/>
        <v>0.5</v>
      </c>
      <c r="H333" s="170"/>
      <c r="I333" s="170">
        <v>0.5</v>
      </c>
      <c r="J333" s="170"/>
      <c r="K333" s="170"/>
      <c r="L333" s="170"/>
      <c r="M333" s="170"/>
      <c r="N333" s="170"/>
      <c r="O333" s="170"/>
      <c r="P333" s="170"/>
      <c r="Q333" s="170"/>
      <c r="R333" s="170"/>
      <c r="S333" s="170"/>
      <c r="T333" s="152" t="s">
        <v>191</v>
      </c>
    </row>
    <row r="334" spans="1:22" s="171" customFormat="1" hidden="1">
      <c r="A334" s="342">
        <v>7</v>
      </c>
      <c r="B334" s="276" t="s">
        <v>623</v>
      </c>
      <c r="C334" s="320" t="s">
        <v>45</v>
      </c>
      <c r="D334" s="144" t="s">
        <v>64</v>
      </c>
      <c r="E334" s="138">
        <f>F334+G334</f>
        <v>0.5</v>
      </c>
      <c r="F334" s="251"/>
      <c r="G334" s="139">
        <f t="shared" si="17"/>
        <v>0.5</v>
      </c>
      <c r="H334" s="170"/>
      <c r="I334" s="170">
        <v>0.5</v>
      </c>
      <c r="J334" s="170"/>
      <c r="K334" s="170"/>
      <c r="L334" s="170"/>
      <c r="M334" s="170"/>
      <c r="N334" s="170"/>
      <c r="O334" s="170"/>
      <c r="P334" s="170"/>
      <c r="Q334" s="170"/>
      <c r="R334" s="170"/>
      <c r="S334" s="170"/>
      <c r="T334" s="152" t="s">
        <v>191</v>
      </c>
    </row>
    <row r="335" spans="1:22" s="171" customFormat="1" hidden="1">
      <c r="A335" s="342">
        <v>8</v>
      </c>
      <c r="B335" s="276" t="s">
        <v>624</v>
      </c>
      <c r="C335" s="320" t="s">
        <v>45</v>
      </c>
      <c r="D335" s="144" t="s">
        <v>64</v>
      </c>
      <c r="E335" s="138">
        <f>F335+G335</f>
        <v>0.5</v>
      </c>
      <c r="F335" s="251"/>
      <c r="G335" s="139">
        <f t="shared" si="17"/>
        <v>0.5</v>
      </c>
      <c r="H335" s="170"/>
      <c r="I335" s="170">
        <v>0.5</v>
      </c>
      <c r="J335" s="170"/>
      <c r="K335" s="170"/>
      <c r="L335" s="170"/>
      <c r="M335" s="170"/>
      <c r="N335" s="170"/>
      <c r="O335" s="170"/>
      <c r="P335" s="170"/>
      <c r="Q335" s="170"/>
      <c r="R335" s="170"/>
      <c r="S335" s="170"/>
      <c r="T335" s="152" t="s">
        <v>191</v>
      </c>
    </row>
    <row r="336" spans="1:22" s="171" customFormat="1" hidden="1">
      <c r="A336" s="342">
        <v>9</v>
      </c>
      <c r="B336" s="276" t="s">
        <v>625</v>
      </c>
      <c r="C336" s="320" t="s">
        <v>45</v>
      </c>
      <c r="D336" s="144" t="s">
        <v>64</v>
      </c>
      <c r="E336" s="138">
        <f>F336+G336</f>
        <v>0.5</v>
      </c>
      <c r="F336" s="251"/>
      <c r="G336" s="139">
        <f t="shared" si="17"/>
        <v>0.5</v>
      </c>
      <c r="H336" s="170"/>
      <c r="I336" s="170">
        <v>0.5</v>
      </c>
      <c r="J336" s="170"/>
      <c r="K336" s="170"/>
      <c r="L336" s="170"/>
      <c r="M336" s="170"/>
      <c r="N336" s="170"/>
      <c r="O336" s="170"/>
      <c r="P336" s="170"/>
      <c r="Q336" s="170"/>
      <c r="R336" s="170"/>
      <c r="S336" s="170"/>
      <c r="T336" s="152" t="s">
        <v>191</v>
      </c>
    </row>
    <row r="337" spans="1:22" s="129" customFormat="1" hidden="1">
      <c r="A337" s="342">
        <v>10</v>
      </c>
      <c r="B337" s="137" t="s">
        <v>406</v>
      </c>
      <c r="C337" s="320" t="s">
        <v>45</v>
      </c>
      <c r="D337" s="320" t="s">
        <v>64</v>
      </c>
      <c r="E337" s="138">
        <f>F337+G337</f>
        <v>10</v>
      </c>
      <c r="F337" s="246"/>
      <c r="G337" s="139">
        <f t="shared" si="17"/>
        <v>10</v>
      </c>
      <c r="H337" s="139"/>
      <c r="I337" s="139"/>
      <c r="J337" s="139"/>
      <c r="K337" s="139">
        <v>10</v>
      </c>
      <c r="L337" s="139"/>
      <c r="M337" s="139"/>
      <c r="N337" s="139"/>
      <c r="O337" s="139"/>
      <c r="P337" s="139"/>
      <c r="Q337" s="139"/>
      <c r="R337" s="139"/>
      <c r="S337" s="139"/>
      <c r="T337" s="153" t="s">
        <v>191</v>
      </c>
    </row>
    <row r="338" spans="1:22" s="143" customFormat="1" hidden="1">
      <c r="A338" s="342">
        <v>11</v>
      </c>
      <c r="B338" s="276" t="s">
        <v>209</v>
      </c>
      <c r="C338" s="320" t="s">
        <v>45</v>
      </c>
      <c r="D338" s="144" t="s">
        <v>64</v>
      </c>
      <c r="E338" s="138">
        <f>F338+G338</f>
        <v>2</v>
      </c>
      <c r="F338" s="247"/>
      <c r="G338" s="139">
        <f t="shared" si="17"/>
        <v>2</v>
      </c>
      <c r="H338" s="142"/>
      <c r="I338" s="142"/>
      <c r="J338" s="142"/>
      <c r="K338" s="142">
        <v>2</v>
      </c>
      <c r="L338" s="142"/>
      <c r="M338" s="142"/>
      <c r="N338" s="142"/>
      <c r="O338" s="142"/>
      <c r="P338" s="142"/>
      <c r="Q338" s="142"/>
      <c r="R338" s="142"/>
      <c r="S338" s="142"/>
      <c r="T338" s="151" t="s">
        <v>191</v>
      </c>
    </row>
    <row r="339" spans="1:22" s="168" customFormat="1" hidden="1">
      <c r="A339" s="228" t="s">
        <v>585</v>
      </c>
      <c r="B339" s="169" t="s">
        <v>619</v>
      </c>
      <c r="C339" s="231"/>
      <c r="D339" s="231"/>
      <c r="E339" s="138"/>
      <c r="F339" s="256"/>
      <c r="G339" s="139">
        <f t="shared" si="17"/>
        <v>0</v>
      </c>
      <c r="H339" s="167"/>
      <c r="I339" s="167"/>
      <c r="J339" s="167"/>
      <c r="K339" s="167"/>
      <c r="L339" s="167"/>
      <c r="M339" s="167"/>
      <c r="N339" s="167"/>
      <c r="O339" s="167"/>
      <c r="P339" s="167"/>
      <c r="Q339" s="167"/>
      <c r="R339" s="167"/>
      <c r="S339" s="167"/>
      <c r="T339" s="134"/>
    </row>
    <row r="340" spans="1:22" s="129" customFormat="1" hidden="1">
      <c r="A340" s="229">
        <v>1</v>
      </c>
      <c r="B340" s="137" t="s">
        <v>207</v>
      </c>
      <c r="C340" s="320" t="s">
        <v>45</v>
      </c>
      <c r="D340" s="144" t="s">
        <v>171</v>
      </c>
      <c r="E340" s="138">
        <f>F340+G340</f>
        <v>1</v>
      </c>
      <c r="F340" s="246"/>
      <c r="G340" s="139">
        <f t="shared" si="17"/>
        <v>1</v>
      </c>
      <c r="H340" s="139">
        <v>1</v>
      </c>
      <c r="I340" s="139"/>
      <c r="J340" s="139"/>
      <c r="K340" s="139"/>
      <c r="L340" s="139"/>
      <c r="M340" s="139"/>
      <c r="N340" s="139"/>
      <c r="O340" s="139"/>
      <c r="P340" s="139"/>
      <c r="Q340" s="139"/>
      <c r="R340" s="139"/>
      <c r="S340" s="139"/>
      <c r="T340" s="153" t="s">
        <v>183</v>
      </c>
    </row>
    <row r="341" spans="1:22" s="129" customFormat="1" hidden="1">
      <c r="A341" s="342">
        <v>2</v>
      </c>
      <c r="B341" s="137" t="s">
        <v>198</v>
      </c>
      <c r="C341" s="320" t="s">
        <v>45</v>
      </c>
      <c r="D341" s="144" t="s">
        <v>171</v>
      </c>
      <c r="E341" s="138">
        <f>F341+G341</f>
        <v>1.5</v>
      </c>
      <c r="F341" s="246"/>
      <c r="G341" s="139">
        <f t="shared" si="17"/>
        <v>1.5</v>
      </c>
      <c r="H341" s="139">
        <v>1.5</v>
      </c>
      <c r="I341" s="139"/>
      <c r="J341" s="139"/>
      <c r="K341" s="139"/>
      <c r="L341" s="139"/>
      <c r="M341" s="139"/>
      <c r="N341" s="139"/>
      <c r="O341" s="139"/>
      <c r="P341" s="139"/>
      <c r="Q341" s="139"/>
      <c r="R341" s="139"/>
      <c r="S341" s="139"/>
      <c r="T341" s="153" t="s">
        <v>183</v>
      </c>
    </row>
    <row r="342" spans="1:22" s="129" customFormat="1" hidden="1">
      <c r="A342" s="342">
        <v>3</v>
      </c>
      <c r="B342" s="137" t="s">
        <v>239</v>
      </c>
      <c r="C342" s="320" t="s">
        <v>45</v>
      </c>
      <c r="D342" s="144" t="s">
        <v>171</v>
      </c>
      <c r="E342" s="138">
        <f>F342+G342</f>
        <v>1</v>
      </c>
      <c r="F342" s="246"/>
      <c r="G342" s="139">
        <f t="shared" si="17"/>
        <v>1</v>
      </c>
      <c r="H342" s="139">
        <v>1</v>
      </c>
      <c r="I342" s="139"/>
      <c r="J342" s="139"/>
      <c r="K342" s="139"/>
      <c r="L342" s="139"/>
      <c r="M342" s="139"/>
      <c r="N342" s="139"/>
      <c r="O342" s="139"/>
      <c r="P342" s="139"/>
      <c r="Q342" s="139"/>
      <c r="R342" s="139"/>
      <c r="S342" s="139"/>
      <c r="T342" s="153" t="s">
        <v>183</v>
      </c>
    </row>
    <row r="343" spans="1:22" s="129" customFormat="1" hidden="1">
      <c r="A343" s="342">
        <v>4</v>
      </c>
      <c r="B343" s="137" t="s">
        <v>681</v>
      </c>
      <c r="C343" s="320" t="s">
        <v>45</v>
      </c>
      <c r="D343" s="144" t="s">
        <v>171</v>
      </c>
      <c r="E343" s="138">
        <f>F343+G343</f>
        <v>2.52</v>
      </c>
      <c r="F343" s="246">
        <v>2.52</v>
      </c>
      <c r="G343" s="139">
        <f t="shared" si="17"/>
        <v>0</v>
      </c>
      <c r="H343" s="139"/>
      <c r="I343" s="139"/>
      <c r="J343" s="139"/>
      <c r="K343" s="139"/>
      <c r="L343" s="139"/>
      <c r="M343" s="139"/>
      <c r="N343" s="139"/>
      <c r="O343" s="139"/>
      <c r="P343" s="139"/>
      <c r="Q343" s="139"/>
      <c r="R343" s="139"/>
      <c r="S343" s="139"/>
      <c r="T343" s="153" t="s">
        <v>183</v>
      </c>
    </row>
    <row r="344" spans="1:22" s="129" customFormat="1" hidden="1">
      <c r="A344" s="342">
        <v>5</v>
      </c>
      <c r="B344" s="276" t="s">
        <v>838</v>
      </c>
      <c r="C344" s="342" t="s">
        <v>45</v>
      </c>
      <c r="D344" s="144" t="s">
        <v>171</v>
      </c>
      <c r="E344" s="138">
        <f>F344+G344</f>
        <v>0.33</v>
      </c>
      <c r="F344" s="247">
        <v>0.33</v>
      </c>
      <c r="G344" s="139">
        <f>SUM(H344:S344)</f>
        <v>0</v>
      </c>
      <c r="H344" s="139"/>
      <c r="I344" s="139"/>
      <c r="J344" s="139"/>
      <c r="K344" s="139"/>
      <c r="L344" s="139"/>
      <c r="M344" s="139"/>
      <c r="N344" s="139"/>
      <c r="O344" s="139"/>
      <c r="P344" s="139"/>
      <c r="Q344" s="139"/>
      <c r="R344" s="139"/>
      <c r="S344" s="139"/>
      <c r="T344" s="153" t="s">
        <v>183</v>
      </c>
    </row>
    <row r="345" spans="1:22" s="129" customFormat="1" hidden="1">
      <c r="A345" s="342">
        <v>6</v>
      </c>
      <c r="B345" s="137" t="s">
        <v>397</v>
      </c>
      <c r="C345" s="320" t="s">
        <v>45</v>
      </c>
      <c r="D345" s="320" t="s">
        <v>171</v>
      </c>
      <c r="E345" s="138">
        <f>F345+G345</f>
        <v>1</v>
      </c>
      <c r="F345" s="246"/>
      <c r="G345" s="139">
        <f t="shared" si="17"/>
        <v>1</v>
      </c>
      <c r="H345" s="139">
        <v>1</v>
      </c>
      <c r="I345" s="139"/>
      <c r="J345" s="139"/>
      <c r="K345" s="139"/>
      <c r="L345" s="139"/>
      <c r="M345" s="139"/>
      <c r="N345" s="139"/>
      <c r="O345" s="139"/>
      <c r="P345" s="139"/>
      <c r="Q345" s="139"/>
      <c r="R345" s="139"/>
      <c r="S345" s="139"/>
      <c r="T345" s="153" t="s">
        <v>191</v>
      </c>
    </row>
    <row r="346" spans="1:22" s="129" customFormat="1" hidden="1">
      <c r="A346" s="342">
        <v>7</v>
      </c>
      <c r="B346" s="137" t="s">
        <v>237</v>
      </c>
      <c r="C346" s="320" t="s">
        <v>45</v>
      </c>
      <c r="D346" s="320" t="s">
        <v>171</v>
      </c>
      <c r="E346" s="138">
        <f>F346+G346</f>
        <v>1</v>
      </c>
      <c r="F346" s="246"/>
      <c r="G346" s="139">
        <f t="shared" si="17"/>
        <v>1</v>
      </c>
      <c r="H346" s="139">
        <v>1</v>
      </c>
      <c r="I346" s="139"/>
      <c r="J346" s="139"/>
      <c r="K346" s="139"/>
      <c r="L346" s="139"/>
      <c r="M346" s="139"/>
      <c r="N346" s="139"/>
      <c r="O346" s="139"/>
      <c r="P346" s="139"/>
      <c r="Q346" s="139"/>
      <c r="R346" s="139"/>
      <c r="S346" s="139"/>
      <c r="T346" s="153" t="s">
        <v>191</v>
      </c>
    </row>
    <row r="347" spans="1:22" s="129" customFormat="1" hidden="1">
      <c r="A347" s="342">
        <v>8</v>
      </c>
      <c r="B347" s="137" t="s">
        <v>398</v>
      </c>
      <c r="C347" s="320" t="s">
        <v>45</v>
      </c>
      <c r="D347" s="320" t="s">
        <v>171</v>
      </c>
      <c r="E347" s="138">
        <f>F347+G347</f>
        <v>1</v>
      </c>
      <c r="F347" s="246"/>
      <c r="G347" s="139">
        <f t="shared" si="17"/>
        <v>1</v>
      </c>
      <c r="H347" s="139">
        <v>1</v>
      </c>
      <c r="I347" s="139"/>
      <c r="J347" s="139"/>
      <c r="K347" s="139"/>
      <c r="L347" s="139"/>
      <c r="M347" s="139"/>
      <c r="N347" s="139"/>
      <c r="O347" s="139"/>
      <c r="P347" s="139"/>
      <c r="Q347" s="139"/>
      <c r="R347" s="139"/>
      <c r="S347" s="139"/>
      <c r="T347" s="153" t="s">
        <v>184</v>
      </c>
      <c r="V347" s="675"/>
    </row>
    <row r="348" spans="1:22" s="129" customFormat="1" hidden="1">
      <c r="A348" s="342">
        <v>9</v>
      </c>
      <c r="B348" s="137" t="s">
        <v>238</v>
      </c>
      <c r="C348" s="320" t="s">
        <v>45</v>
      </c>
      <c r="D348" s="320" t="s">
        <v>171</v>
      </c>
      <c r="E348" s="138">
        <f>F348+G348</f>
        <v>1</v>
      </c>
      <c r="F348" s="246"/>
      <c r="G348" s="139">
        <f t="shared" si="17"/>
        <v>1</v>
      </c>
      <c r="H348" s="139">
        <v>1</v>
      </c>
      <c r="I348" s="139"/>
      <c r="J348" s="139"/>
      <c r="K348" s="139"/>
      <c r="L348" s="139"/>
      <c r="M348" s="139"/>
      <c r="N348" s="139"/>
      <c r="O348" s="139"/>
      <c r="P348" s="139"/>
      <c r="Q348" s="139"/>
      <c r="R348" s="139"/>
      <c r="S348" s="139"/>
      <c r="T348" s="153" t="s">
        <v>184</v>
      </c>
      <c r="V348" s="675"/>
    </row>
    <row r="349" spans="1:22" s="135" customFormat="1" hidden="1">
      <c r="A349" s="231" t="s">
        <v>708</v>
      </c>
      <c r="B349" s="131" t="s">
        <v>640</v>
      </c>
      <c r="C349" s="328"/>
      <c r="D349" s="228"/>
      <c r="E349" s="138"/>
      <c r="F349" s="248"/>
      <c r="G349" s="139"/>
      <c r="H349" s="133"/>
      <c r="I349" s="133"/>
      <c r="J349" s="133"/>
      <c r="K349" s="133"/>
      <c r="L349" s="133"/>
      <c r="M349" s="133"/>
      <c r="N349" s="133"/>
      <c r="O349" s="133"/>
      <c r="P349" s="133"/>
      <c r="Q349" s="133"/>
      <c r="R349" s="133"/>
      <c r="S349" s="133"/>
      <c r="T349" s="134"/>
    </row>
    <row r="350" spans="1:22" s="129" customFormat="1" hidden="1">
      <c r="A350" s="229">
        <v>1</v>
      </c>
      <c r="B350" s="137" t="s">
        <v>421</v>
      </c>
      <c r="C350" s="329" t="s">
        <v>67</v>
      </c>
      <c r="D350" s="320" t="s">
        <v>67</v>
      </c>
      <c r="E350" s="138">
        <f>F350+G350</f>
        <v>0.1</v>
      </c>
      <c r="F350" s="246">
        <v>0.1</v>
      </c>
      <c r="G350" s="139">
        <f t="shared" ref="G350:G370" si="19">SUM(H350:S350)</f>
        <v>0</v>
      </c>
      <c r="H350" s="139"/>
      <c r="I350" s="139"/>
      <c r="J350" s="139"/>
      <c r="K350" s="139"/>
      <c r="L350" s="139"/>
      <c r="M350" s="139"/>
      <c r="N350" s="139"/>
      <c r="O350" s="139"/>
      <c r="P350" s="139"/>
      <c r="Q350" s="139"/>
      <c r="R350" s="139"/>
      <c r="S350" s="139"/>
      <c r="T350" s="153" t="s">
        <v>183</v>
      </c>
    </row>
    <row r="351" spans="1:22" s="129" customFormat="1" hidden="1">
      <c r="A351" s="144">
        <v>2</v>
      </c>
      <c r="B351" s="137" t="s">
        <v>422</v>
      </c>
      <c r="C351" s="329" t="s">
        <v>67</v>
      </c>
      <c r="D351" s="320" t="s">
        <v>67</v>
      </c>
      <c r="E351" s="138">
        <f>F351+G351</f>
        <v>0.27</v>
      </c>
      <c r="F351" s="246">
        <v>0.27</v>
      </c>
      <c r="G351" s="139">
        <f t="shared" si="19"/>
        <v>0</v>
      </c>
      <c r="H351" s="139"/>
      <c r="I351" s="139"/>
      <c r="J351" s="139"/>
      <c r="K351" s="139"/>
      <c r="L351" s="139"/>
      <c r="M351" s="139"/>
      <c r="N351" s="139"/>
      <c r="O351" s="139"/>
      <c r="P351" s="139"/>
      <c r="Q351" s="139"/>
      <c r="R351" s="139"/>
      <c r="S351" s="139"/>
      <c r="T351" s="153" t="s">
        <v>183</v>
      </c>
    </row>
    <row r="352" spans="1:22" s="129" customFormat="1" hidden="1">
      <c r="A352" s="229">
        <v>3</v>
      </c>
      <c r="B352" s="137" t="s">
        <v>423</v>
      </c>
      <c r="C352" s="329" t="s">
        <v>67</v>
      </c>
      <c r="D352" s="320" t="s">
        <v>67</v>
      </c>
      <c r="E352" s="138">
        <f>F352+G352</f>
        <v>0.15</v>
      </c>
      <c r="F352" s="246">
        <v>0.15</v>
      </c>
      <c r="G352" s="139">
        <f t="shared" si="19"/>
        <v>0</v>
      </c>
      <c r="H352" s="139"/>
      <c r="I352" s="139"/>
      <c r="J352" s="139"/>
      <c r="K352" s="139"/>
      <c r="L352" s="139"/>
      <c r="M352" s="139"/>
      <c r="N352" s="139"/>
      <c r="O352" s="139"/>
      <c r="P352" s="139"/>
      <c r="Q352" s="139"/>
      <c r="R352" s="139"/>
      <c r="S352" s="139"/>
      <c r="T352" s="153" t="s">
        <v>183</v>
      </c>
    </row>
    <row r="353" spans="1:22" s="129" customFormat="1" hidden="1">
      <c r="A353" s="144">
        <v>4</v>
      </c>
      <c r="B353" s="137" t="s">
        <v>424</v>
      </c>
      <c r="C353" s="329" t="s">
        <v>67</v>
      </c>
      <c r="D353" s="320" t="s">
        <v>67</v>
      </c>
      <c r="E353" s="138">
        <f>F353+G353</f>
        <v>0.55000000000000004</v>
      </c>
      <c r="F353" s="246">
        <v>0.55000000000000004</v>
      </c>
      <c r="G353" s="139">
        <f t="shared" si="19"/>
        <v>0</v>
      </c>
      <c r="H353" s="139"/>
      <c r="I353" s="139"/>
      <c r="J353" s="139"/>
      <c r="K353" s="139"/>
      <c r="L353" s="139"/>
      <c r="M353" s="139"/>
      <c r="N353" s="139"/>
      <c r="O353" s="139"/>
      <c r="P353" s="139"/>
      <c r="Q353" s="139"/>
      <c r="R353" s="139"/>
      <c r="S353" s="139"/>
      <c r="T353" s="153" t="s">
        <v>183</v>
      </c>
    </row>
    <row r="354" spans="1:22" s="129" customFormat="1" hidden="1">
      <c r="A354" s="144">
        <v>19</v>
      </c>
      <c r="B354" s="137" t="s">
        <v>256</v>
      </c>
      <c r="C354" s="144" t="s">
        <v>67</v>
      </c>
      <c r="D354" s="320" t="s">
        <v>67</v>
      </c>
      <c r="E354" s="138">
        <f>F354+G354</f>
        <v>1</v>
      </c>
      <c r="F354" s="246"/>
      <c r="G354" s="139">
        <f t="shared" si="19"/>
        <v>1</v>
      </c>
      <c r="H354" s="139"/>
      <c r="I354" s="139">
        <v>1</v>
      </c>
      <c r="J354" s="139"/>
      <c r="K354" s="139"/>
      <c r="L354" s="139"/>
      <c r="M354" s="139"/>
      <c r="N354" s="139"/>
      <c r="O354" s="139"/>
      <c r="P354" s="139"/>
      <c r="Q354" s="139"/>
      <c r="R354" s="139"/>
      <c r="S354" s="139"/>
      <c r="T354" s="153" t="s">
        <v>183</v>
      </c>
    </row>
    <row r="355" spans="1:22" s="143" customFormat="1" hidden="1">
      <c r="A355" s="229">
        <v>20</v>
      </c>
      <c r="B355" s="276" t="s">
        <v>257</v>
      </c>
      <c r="C355" s="144" t="s">
        <v>67</v>
      </c>
      <c r="D355" s="144" t="s">
        <v>67</v>
      </c>
      <c r="E355" s="138">
        <f>F355+G355</f>
        <v>1</v>
      </c>
      <c r="F355" s="247"/>
      <c r="G355" s="139">
        <f t="shared" si="19"/>
        <v>1</v>
      </c>
      <c r="H355" s="142"/>
      <c r="I355" s="142">
        <v>1</v>
      </c>
      <c r="J355" s="142"/>
      <c r="K355" s="142"/>
      <c r="L355" s="142"/>
      <c r="M355" s="142"/>
      <c r="N355" s="142"/>
      <c r="O355" s="142"/>
      <c r="P355" s="142"/>
      <c r="Q355" s="142"/>
      <c r="R355" s="142"/>
      <c r="S355" s="142"/>
      <c r="T355" s="152" t="s">
        <v>184</v>
      </c>
      <c r="V355" s="675"/>
    </row>
    <row r="356" spans="1:22" s="129" customFormat="1" hidden="1">
      <c r="A356" s="229">
        <v>5</v>
      </c>
      <c r="B356" s="137" t="s">
        <v>362</v>
      </c>
      <c r="C356" s="329" t="s">
        <v>67</v>
      </c>
      <c r="D356" s="320" t="s">
        <v>67</v>
      </c>
      <c r="E356" s="138">
        <f>F356+G356</f>
        <v>0.12</v>
      </c>
      <c r="F356" s="246">
        <v>0.12</v>
      </c>
      <c r="G356" s="139">
        <f t="shared" si="19"/>
        <v>0</v>
      </c>
      <c r="H356" s="139"/>
      <c r="I356" s="139"/>
      <c r="J356" s="139"/>
      <c r="K356" s="139"/>
      <c r="L356" s="139"/>
      <c r="M356" s="139"/>
      <c r="N356" s="139"/>
      <c r="O356" s="139"/>
      <c r="P356" s="139"/>
      <c r="Q356" s="141"/>
      <c r="R356" s="141"/>
      <c r="S356" s="139"/>
      <c r="T356" s="153" t="s">
        <v>184</v>
      </c>
      <c r="V356" s="675"/>
    </row>
    <row r="357" spans="1:22" s="129" customFormat="1" hidden="1">
      <c r="A357" s="144">
        <v>6</v>
      </c>
      <c r="B357" s="137" t="s">
        <v>363</v>
      </c>
      <c r="C357" s="329" t="s">
        <v>67</v>
      </c>
      <c r="D357" s="320" t="s">
        <v>67</v>
      </c>
      <c r="E357" s="138">
        <f>F357+G357</f>
        <v>0.25</v>
      </c>
      <c r="F357" s="246">
        <v>0.25</v>
      </c>
      <c r="G357" s="139">
        <f t="shared" si="19"/>
        <v>0</v>
      </c>
      <c r="H357" s="139"/>
      <c r="I357" s="139"/>
      <c r="J357" s="139"/>
      <c r="K357" s="139"/>
      <c r="L357" s="139"/>
      <c r="M357" s="139"/>
      <c r="N357" s="139"/>
      <c r="O357" s="139"/>
      <c r="P357" s="139"/>
      <c r="Q357" s="141"/>
      <c r="R357" s="141"/>
      <c r="S357" s="139"/>
      <c r="T357" s="153" t="s">
        <v>184</v>
      </c>
      <c r="V357" s="675"/>
    </row>
    <row r="358" spans="1:22" s="129" customFormat="1" hidden="1">
      <c r="A358" s="229">
        <v>17</v>
      </c>
      <c r="B358" s="137" t="s">
        <v>643</v>
      </c>
      <c r="C358" s="329" t="s">
        <v>67</v>
      </c>
      <c r="D358" s="320" t="s">
        <v>67</v>
      </c>
      <c r="E358" s="138">
        <f>F358+G358</f>
        <v>0.25</v>
      </c>
      <c r="F358" s="246">
        <v>0.25</v>
      </c>
      <c r="G358" s="139">
        <f t="shared" si="19"/>
        <v>0</v>
      </c>
      <c r="H358" s="139"/>
      <c r="I358" s="139"/>
      <c r="J358" s="139"/>
      <c r="K358" s="139"/>
      <c r="L358" s="139"/>
      <c r="M358" s="139"/>
      <c r="N358" s="139"/>
      <c r="O358" s="139"/>
      <c r="P358" s="139"/>
      <c r="Q358" s="141"/>
      <c r="R358" s="141"/>
      <c r="S358" s="139"/>
      <c r="T358" s="153" t="s">
        <v>184</v>
      </c>
      <c r="V358" s="675"/>
    </row>
    <row r="359" spans="1:22" s="129" customFormat="1" hidden="1">
      <c r="A359" s="229">
        <v>7</v>
      </c>
      <c r="B359" s="137" t="s">
        <v>368</v>
      </c>
      <c r="C359" s="329" t="s">
        <v>67</v>
      </c>
      <c r="D359" s="320" t="s">
        <v>67</v>
      </c>
      <c r="E359" s="138">
        <f>F359+G359</f>
        <v>0.15</v>
      </c>
      <c r="F359" s="246">
        <v>0.15</v>
      </c>
      <c r="G359" s="139">
        <f t="shared" si="19"/>
        <v>0</v>
      </c>
      <c r="H359" s="139"/>
      <c r="I359" s="139"/>
      <c r="J359" s="139"/>
      <c r="K359" s="139"/>
      <c r="L359" s="139"/>
      <c r="M359" s="139"/>
      <c r="N359" s="139"/>
      <c r="O359" s="139"/>
      <c r="P359" s="139"/>
      <c r="Q359" s="141"/>
      <c r="R359" s="141"/>
      <c r="S359" s="139"/>
      <c r="T359" s="153" t="s">
        <v>191</v>
      </c>
    </row>
    <row r="360" spans="1:22" s="129" customFormat="1" hidden="1">
      <c r="A360" s="144">
        <v>8</v>
      </c>
      <c r="B360" s="137" t="s">
        <v>369</v>
      </c>
      <c r="C360" s="329" t="s">
        <v>67</v>
      </c>
      <c r="D360" s="320" t="s">
        <v>67</v>
      </c>
      <c r="E360" s="138">
        <f>F360+G360</f>
        <v>0.15</v>
      </c>
      <c r="F360" s="246">
        <v>0.15</v>
      </c>
      <c r="G360" s="139">
        <f t="shared" si="19"/>
        <v>0</v>
      </c>
      <c r="H360" s="139"/>
      <c r="I360" s="139"/>
      <c r="J360" s="139"/>
      <c r="K360" s="139"/>
      <c r="L360" s="139"/>
      <c r="M360" s="139"/>
      <c r="N360" s="139"/>
      <c r="O360" s="139"/>
      <c r="P360" s="139"/>
      <c r="Q360" s="141"/>
      <c r="R360" s="141"/>
      <c r="S360" s="139"/>
      <c r="T360" s="153" t="s">
        <v>191</v>
      </c>
    </row>
    <row r="361" spans="1:22" s="129" customFormat="1" hidden="1">
      <c r="A361" s="229">
        <v>9</v>
      </c>
      <c r="B361" s="137" t="s">
        <v>370</v>
      </c>
      <c r="C361" s="329" t="s">
        <v>67</v>
      </c>
      <c r="D361" s="320" t="s">
        <v>67</v>
      </c>
      <c r="E361" s="138">
        <f>F361+G361</f>
        <v>0.5</v>
      </c>
      <c r="F361" s="246">
        <v>0.5</v>
      </c>
      <c r="G361" s="139">
        <f t="shared" si="19"/>
        <v>0</v>
      </c>
      <c r="H361" s="139"/>
      <c r="I361" s="139"/>
      <c r="J361" s="139"/>
      <c r="K361" s="139"/>
      <c r="L361" s="139"/>
      <c r="M361" s="139"/>
      <c r="N361" s="139"/>
      <c r="O361" s="139"/>
      <c r="P361" s="139"/>
      <c r="Q361" s="141"/>
      <c r="R361" s="141"/>
      <c r="S361" s="139"/>
      <c r="T361" s="153" t="s">
        <v>191</v>
      </c>
    </row>
    <row r="362" spans="1:22" s="129" customFormat="1" hidden="1">
      <c r="A362" s="144">
        <v>10</v>
      </c>
      <c r="B362" s="137" t="s">
        <v>371</v>
      </c>
      <c r="C362" s="329" t="s">
        <v>67</v>
      </c>
      <c r="D362" s="320" t="s">
        <v>67</v>
      </c>
      <c r="E362" s="138">
        <f>F362+G362</f>
        <v>0.15</v>
      </c>
      <c r="F362" s="246">
        <v>0.15</v>
      </c>
      <c r="G362" s="139">
        <f t="shared" si="19"/>
        <v>0</v>
      </c>
      <c r="H362" s="139"/>
      <c r="I362" s="139"/>
      <c r="J362" s="139"/>
      <c r="K362" s="139"/>
      <c r="L362" s="139"/>
      <c r="M362" s="139"/>
      <c r="N362" s="139"/>
      <c r="O362" s="139"/>
      <c r="P362" s="139"/>
      <c r="Q362" s="141"/>
      <c r="R362" s="141"/>
      <c r="S362" s="139"/>
      <c r="T362" s="153" t="s">
        <v>191</v>
      </c>
    </row>
    <row r="363" spans="1:22" s="129" customFormat="1" hidden="1">
      <c r="A363" s="229">
        <v>11</v>
      </c>
      <c r="B363" s="137" t="s">
        <v>372</v>
      </c>
      <c r="C363" s="329" t="s">
        <v>67</v>
      </c>
      <c r="D363" s="320" t="s">
        <v>67</v>
      </c>
      <c r="E363" s="138">
        <f>F363+G363</f>
        <v>0.24</v>
      </c>
      <c r="F363" s="246">
        <v>0.24</v>
      </c>
      <c r="G363" s="139">
        <f t="shared" si="19"/>
        <v>0</v>
      </c>
      <c r="H363" s="139"/>
      <c r="I363" s="139"/>
      <c r="J363" s="139"/>
      <c r="K363" s="139"/>
      <c r="L363" s="139"/>
      <c r="M363" s="139"/>
      <c r="N363" s="139"/>
      <c r="O363" s="139"/>
      <c r="P363" s="139"/>
      <c r="Q363" s="141"/>
      <c r="R363" s="141"/>
      <c r="S363" s="139"/>
      <c r="T363" s="153" t="s">
        <v>191</v>
      </c>
    </row>
    <row r="364" spans="1:22" s="129" customFormat="1" hidden="1">
      <c r="A364" s="144">
        <v>12</v>
      </c>
      <c r="B364" s="137" t="s">
        <v>373</v>
      </c>
      <c r="C364" s="329" t="s">
        <v>67</v>
      </c>
      <c r="D364" s="320" t="s">
        <v>67</v>
      </c>
      <c r="E364" s="138">
        <f>F364+G364</f>
        <v>0.31</v>
      </c>
      <c r="F364" s="246">
        <v>0.31</v>
      </c>
      <c r="G364" s="139">
        <f t="shared" si="19"/>
        <v>0</v>
      </c>
      <c r="H364" s="139"/>
      <c r="I364" s="139"/>
      <c r="J364" s="139"/>
      <c r="K364" s="139"/>
      <c r="L364" s="139"/>
      <c r="M364" s="139"/>
      <c r="N364" s="139"/>
      <c r="O364" s="139"/>
      <c r="P364" s="139"/>
      <c r="Q364" s="141"/>
      <c r="R364" s="141"/>
      <c r="S364" s="139"/>
      <c r="T364" s="153" t="s">
        <v>191</v>
      </c>
    </row>
    <row r="365" spans="1:22" s="129" customFormat="1" hidden="1">
      <c r="A365" s="229">
        <v>13</v>
      </c>
      <c r="B365" s="137" t="s">
        <v>374</v>
      </c>
      <c r="C365" s="329" t="s">
        <v>67</v>
      </c>
      <c r="D365" s="320" t="s">
        <v>67</v>
      </c>
      <c r="E365" s="138">
        <f>F365+G365</f>
        <v>0.16</v>
      </c>
      <c r="F365" s="246">
        <v>0.16</v>
      </c>
      <c r="G365" s="139">
        <f t="shared" si="19"/>
        <v>0</v>
      </c>
      <c r="H365" s="139"/>
      <c r="I365" s="139"/>
      <c r="J365" s="139"/>
      <c r="K365" s="139"/>
      <c r="L365" s="139"/>
      <c r="M365" s="139"/>
      <c r="N365" s="139"/>
      <c r="O365" s="139"/>
      <c r="P365" s="139"/>
      <c r="Q365" s="141"/>
      <c r="R365" s="141"/>
      <c r="S365" s="139"/>
      <c r="T365" s="153" t="s">
        <v>191</v>
      </c>
    </row>
    <row r="366" spans="1:22" s="129" customFormat="1" hidden="1">
      <c r="A366" s="144">
        <v>14</v>
      </c>
      <c r="B366" s="137" t="s">
        <v>375</v>
      </c>
      <c r="C366" s="329" t="s">
        <v>67</v>
      </c>
      <c r="D366" s="320" t="s">
        <v>67</v>
      </c>
      <c r="E366" s="138">
        <f>F366+G366</f>
        <v>0.1</v>
      </c>
      <c r="F366" s="246">
        <v>0.1</v>
      </c>
      <c r="G366" s="139">
        <f t="shared" si="19"/>
        <v>0</v>
      </c>
      <c r="H366" s="139"/>
      <c r="I366" s="139"/>
      <c r="J366" s="139"/>
      <c r="K366" s="139"/>
      <c r="L366" s="139"/>
      <c r="M366" s="139"/>
      <c r="N366" s="139"/>
      <c r="O366" s="139"/>
      <c r="P366" s="139"/>
      <c r="Q366" s="141"/>
      <c r="R366" s="141"/>
      <c r="S366" s="139"/>
      <c r="T366" s="153" t="s">
        <v>191</v>
      </c>
    </row>
    <row r="367" spans="1:22" s="129" customFormat="1" hidden="1">
      <c r="A367" s="229">
        <v>15</v>
      </c>
      <c r="B367" s="137" t="s">
        <v>641</v>
      </c>
      <c r="C367" s="329" t="s">
        <v>67</v>
      </c>
      <c r="D367" s="320" t="s">
        <v>67</v>
      </c>
      <c r="E367" s="138">
        <f>F367+G367</f>
        <v>0.12</v>
      </c>
      <c r="F367" s="246">
        <v>0.12</v>
      </c>
      <c r="G367" s="139">
        <f t="shared" si="19"/>
        <v>0</v>
      </c>
      <c r="H367" s="139"/>
      <c r="I367" s="139"/>
      <c r="J367" s="139"/>
      <c r="K367" s="139"/>
      <c r="L367" s="139"/>
      <c r="M367" s="139"/>
      <c r="N367" s="139"/>
      <c r="O367" s="139"/>
      <c r="P367" s="139"/>
      <c r="Q367" s="141"/>
      <c r="R367" s="141"/>
      <c r="S367" s="139"/>
      <c r="T367" s="153" t="s">
        <v>191</v>
      </c>
    </row>
    <row r="368" spans="1:22" s="129" customFormat="1" hidden="1">
      <c r="A368" s="144">
        <v>16</v>
      </c>
      <c r="B368" s="137" t="s">
        <v>642</v>
      </c>
      <c r="C368" s="329" t="s">
        <v>67</v>
      </c>
      <c r="D368" s="320" t="s">
        <v>67</v>
      </c>
      <c r="E368" s="138">
        <f>F368+G368</f>
        <v>0.1</v>
      </c>
      <c r="F368" s="246">
        <v>0.1</v>
      </c>
      <c r="G368" s="139">
        <f t="shared" si="19"/>
        <v>0</v>
      </c>
      <c r="H368" s="139"/>
      <c r="I368" s="139"/>
      <c r="J368" s="139"/>
      <c r="K368" s="139"/>
      <c r="L368" s="139"/>
      <c r="M368" s="139"/>
      <c r="N368" s="139"/>
      <c r="O368" s="139"/>
      <c r="P368" s="139"/>
      <c r="Q368" s="141"/>
      <c r="R368" s="141"/>
      <c r="S368" s="139"/>
      <c r="T368" s="153" t="s">
        <v>191</v>
      </c>
    </row>
    <row r="369" spans="1:22" s="171" customFormat="1" hidden="1">
      <c r="A369" s="229">
        <v>18</v>
      </c>
      <c r="B369" s="276" t="s">
        <v>644</v>
      </c>
      <c r="C369" s="144" t="s">
        <v>67</v>
      </c>
      <c r="D369" s="144" t="s">
        <v>67</v>
      </c>
      <c r="E369" s="138">
        <f>F369+G369</f>
        <v>0.12</v>
      </c>
      <c r="F369" s="251">
        <v>0.12</v>
      </c>
      <c r="G369" s="139">
        <f t="shared" si="19"/>
        <v>0</v>
      </c>
      <c r="H369" s="170"/>
      <c r="I369" s="170"/>
      <c r="J369" s="170"/>
      <c r="K369" s="170"/>
      <c r="L369" s="170"/>
      <c r="M369" s="170"/>
      <c r="N369" s="170"/>
      <c r="O369" s="170"/>
      <c r="P369" s="170"/>
      <c r="Q369" s="170"/>
      <c r="R369" s="170"/>
      <c r="S369" s="170"/>
      <c r="T369" s="152" t="s">
        <v>191</v>
      </c>
    </row>
    <row r="370" spans="1:22" s="143" customFormat="1" hidden="1">
      <c r="A370" s="144">
        <v>21</v>
      </c>
      <c r="B370" s="276" t="s">
        <v>258</v>
      </c>
      <c r="C370" s="144" t="s">
        <v>67</v>
      </c>
      <c r="D370" s="144" t="s">
        <v>67</v>
      </c>
      <c r="E370" s="138">
        <f>F370+G370</f>
        <v>1</v>
      </c>
      <c r="F370" s="247"/>
      <c r="G370" s="139">
        <f t="shared" si="19"/>
        <v>1</v>
      </c>
      <c r="H370" s="142"/>
      <c r="I370" s="142">
        <v>1</v>
      </c>
      <c r="J370" s="142"/>
      <c r="K370" s="142"/>
      <c r="L370" s="142"/>
      <c r="M370" s="142"/>
      <c r="N370" s="142"/>
      <c r="O370" s="142"/>
      <c r="P370" s="142"/>
      <c r="Q370" s="142"/>
      <c r="R370" s="142"/>
      <c r="S370" s="142"/>
      <c r="T370" s="172" t="s">
        <v>191</v>
      </c>
    </row>
    <row r="371" spans="1:22" s="135" customFormat="1" hidden="1">
      <c r="A371" s="228" t="s">
        <v>600</v>
      </c>
      <c r="B371" s="131" t="s">
        <v>620</v>
      </c>
      <c r="C371" s="228"/>
      <c r="D371" s="231"/>
      <c r="E371" s="138"/>
      <c r="F371" s="248"/>
      <c r="G371" s="139"/>
      <c r="H371" s="133"/>
      <c r="I371" s="133"/>
      <c r="J371" s="133"/>
      <c r="K371" s="133"/>
      <c r="L371" s="133"/>
      <c r="M371" s="133"/>
      <c r="N371" s="133"/>
      <c r="O371" s="133"/>
      <c r="P371" s="133"/>
      <c r="Q371" s="133"/>
      <c r="R371" s="133"/>
      <c r="S371" s="133"/>
      <c r="T371" s="134"/>
    </row>
    <row r="372" spans="1:22" s="129" customFormat="1" hidden="1">
      <c r="A372" s="229">
        <v>1</v>
      </c>
      <c r="B372" s="275" t="s">
        <v>400</v>
      </c>
      <c r="C372" s="320" t="s">
        <v>69</v>
      </c>
      <c r="D372" s="320" t="s">
        <v>69</v>
      </c>
      <c r="E372" s="138">
        <f>F372+G372</f>
        <v>2</v>
      </c>
      <c r="F372" s="246"/>
      <c r="G372" s="139">
        <f t="shared" ref="G372:G378" si="20">SUM(H372:S372)</f>
        <v>2</v>
      </c>
      <c r="H372" s="139"/>
      <c r="I372" s="139">
        <v>2</v>
      </c>
      <c r="J372" s="139"/>
      <c r="K372" s="139"/>
      <c r="L372" s="139"/>
      <c r="M372" s="139"/>
      <c r="N372" s="139"/>
      <c r="O372" s="139"/>
      <c r="P372" s="139"/>
      <c r="Q372" s="139"/>
      <c r="R372" s="139"/>
      <c r="S372" s="139"/>
      <c r="T372" s="153" t="s">
        <v>184</v>
      </c>
      <c r="V372" s="675"/>
    </row>
    <row r="373" spans="1:22" s="129" customFormat="1" hidden="1">
      <c r="A373" s="229">
        <v>2</v>
      </c>
      <c r="B373" s="137" t="s">
        <v>253</v>
      </c>
      <c r="C373" s="320" t="s">
        <v>69</v>
      </c>
      <c r="D373" s="320" t="s">
        <v>69</v>
      </c>
      <c r="E373" s="138">
        <f>F373+G373</f>
        <v>2</v>
      </c>
      <c r="F373" s="246"/>
      <c r="G373" s="139">
        <f t="shared" si="20"/>
        <v>2</v>
      </c>
      <c r="H373" s="139"/>
      <c r="I373" s="139">
        <v>2</v>
      </c>
      <c r="J373" s="139"/>
      <c r="K373" s="139"/>
      <c r="L373" s="139"/>
      <c r="M373" s="139"/>
      <c r="N373" s="139"/>
      <c r="O373" s="139"/>
      <c r="P373" s="139"/>
      <c r="Q373" s="139"/>
      <c r="R373" s="139"/>
      <c r="S373" s="139"/>
      <c r="T373" s="153" t="s">
        <v>184</v>
      </c>
      <c r="V373" s="675"/>
    </row>
    <row r="374" spans="1:22" s="129" customFormat="1" hidden="1">
      <c r="A374" s="229">
        <v>3</v>
      </c>
      <c r="B374" s="137" t="s">
        <v>401</v>
      </c>
      <c r="C374" s="320" t="s">
        <v>69</v>
      </c>
      <c r="D374" s="320" t="s">
        <v>69</v>
      </c>
      <c r="E374" s="138">
        <f>F374+G374</f>
        <v>2</v>
      </c>
      <c r="F374" s="246"/>
      <c r="G374" s="139">
        <f t="shared" si="20"/>
        <v>2</v>
      </c>
      <c r="H374" s="139"/>
      <c r="I374" s="139">
        <v>2</v>
      </c>
      <c r="J374" s="139"/>
      <c r="K374" s="139"/>
      <c r="L374" s="139"/>
      <c r="M374" s="139"/>
      <c r="N374" s="139"/>
      <c r="O374" s="139"/>
      <c r="P374" s="139"/>
      <c r="Q374" s="139"/>
      <c r="R374" s="139"/>
      <c r="S374" s="139"/>
      <c r="T374" s="153" t="s">
        <v>191</v>
      </c>
    </row>
    <row r="375" spans="1:22" s="129" customFormat="1" hidden="1">
      <c r="A375" s="229">
        <v>4</v>
      </c>
      <c r="B375" s="137" t="s">
        <v>254</v>
      </c>
      <c r="C375" s="320" t="s">
        <v>69</v>
      </c>
      <c r="D375" s="320" t="s">
        <v>69</v>
      </c>
      <c r="E375" s="138">
        <f>F375+G375</f>
        <v>2</v>
      </c>
      <c r="F375" s="246"/>
      <c r="G375" s="139">
        <f t="shared" si="20"/>
        <v>2</v>
      </c>
      <c r="H375" s="139"/>
      <c r="I375" s="139">
        <v>2</v>
      </c>
      <c r="J375" s="139"/>
      <c r="K375" s="139"/>
      <c r="L375" s="139"/>
      <c r="M375" s="139"/>
      <c r="N375" s="139"/>
      <c r="O375" s="139"/>
      <c r="P375" s="139"/>
      <c r="Q375" s="139"/>
      <c r="R375" s="139"/>
      <c r="S375" s="139"/>
      <c r="T375" s="153" t="s">
        <v>191</v>
      </c>
    </row>
    <row r="376" spans="1:22" s="129" customFormat="1" hidden="1">
      <c r="A376" s="229">
        <v>5</v>
      </c>
      <c r="B376" s="137" t="s">
        <v>402</v>
      </c>
      <c r="C376" s="320" t="s">
        <v>69</v>
      </c>
      <c r="D376" s="320" t="s">
        <v>69</v>
      </c>
      <c r="E376" s="138">
        <f>F376+G376</f>
        <v>2</v>
      </c>
      <c r="F376" s="246"/>
      <c r="G376" s="139">
        <f t="shared" si="20"/>
        <v>2</v>
      </c>
      <c r="H376" s="139"/>
      <c r="I376" s="139">
        <v>2</v>
      </c>
      <c r="J376" s="139"/>
      <c r="K376" s="139"/>
      <c r="L376" s="139"/>
      <c r="M376" s="139"/>
      <c r="N376" s="139"/>
      <c r="O376" s="139"/>
      <c r="P376" s="139"/>
      <c r="Q376" s="139"/>
      <c r="R376" s="139"/>
      <c r="S376" s="139"/>
      <c r="T376" s="153" t="s">
        <v>183</v>
      </c>
    </row>
    <row r="377" spans="1:22" s="129" customFormat="1" hidden="1">
      <c r="A377" s="229">
        <v>6</v>
      </c>
      <c r="B377" s="137" t="s">
        <v>255</v>
      </c>
      <c r="C377" s="320" t="s">
        <v>69</v>
      </c>
      <c r="D377" s="320" t="s">
        <v>69</v>
      </c>
      <c r="E377" s="138">
        <f>F377+G377</f>
        <v>2</v>
      </c>
      <c r="F377" s="246"/>
      <c r="G377" s="139">
        <f t="shared" si="20"/>
        <v>2</v>
      </c>
      <c r="H377" s="139"/>
      <c r="I377" s="139">
        <v>2</v>
      </c>
      <c r="J377" s="139"/>
      <c r="K377" s="139"/>
      <c r="L377" s="139"/>
      <c r="M377" s="139"/>
      <c r="N377" s="139"/>
      <c r="O377" s="139"/>
      <c r="P377" s="139"/>
      <c r="Q377" s="139"/>
      <c r="R377" s="139"/>
      <c r="S377" s="139"/>
      <c r="T377" s="153" t="s">
        <v>183</v>
      </c>
    </row>
    <row r="378" spans="1:22" s="129" customFormat="1" hidden="1">
      <c r="A378" s="229">
        <v>7</v>
      </c>
      <c r="B378" s="137" t="s">
        <v>264</v>
      </c>
      <c r="C378" s="320" t="s">
        <v>69</v>
      </c>
      <c r="D378" s="320" t="s">
        <v>69</v>
      </c>
      <c r="E378" s="138">
        <f>F378+G378</f>
        <v>68.522500000000008</v>
      </c>
      <c r="F378" s="246"/>
      <c r="G378" s="139">
        <f t="shared" si="20"/>
        <v>68.522500000000008</v>
      </c>
      <c r="H378" s="139"/>
      <c r="I378" s="139">
        <v>68.522500000000008</v>
      </c>
      <c r="J378" s="139"/>
      <c r="K378" s="139"/>
      <c r="L378" s="139"/>
      <c r="M378" s="139"/>
      <c r="N378" s="139"/>
      <c r="O378" s="139"/>
      <c r="P378" s="139"/>
      <c r="Q378" s="139"/>
      <c r="R378" s="139"/>
      <c r="S378" s="139"/>
      <c r="T378" s="153" t="s">
        <v>183</v>
      </c>
    </row>
    <row r="379" spans="1:22" s="168" customFormat="1" hidden="1">
      <c r="A379" s="231" t="s">
        <v>605</v>
      </c>
      <c r="B379" s="169" t="s">
        <v>637</v>
      </c>
      <c r="C379" s="231"/>
      <c r="D379" s="231"/>
      <c r="E379" s="138"/>
      <c r="F379" s="256"/>
      <c r="G379" s="139"/>
      <c r="H379" s="167"/>
      <c r="I379" s="167"/>
      <c r="J379" s="167"/>
      <c r="K379" s="167"/>
      <c r="L379" s="167"/>
      <c r="M379" s="167"/>
      <c r="N379" s="167"/>
      <c r="O379" s="167"/>
      <c r="P379" s="167"/>
      <c r="Q379" s="167"/>
      <c r="R379" s="167"/>
      <c r="S379" s="167"/>
      <c r="T379" s="169"/>
    </row>
    <row r="380" spans="1:22" s="129" customFormat="1" hidden="1">
      <c r="A380" s="144">
        <v>1</v>
      </c>
      <c r="B380" s="275" t="s">
        <v>768</v>
      </c>
      <c r="C380" s="320" t="s">
        <v>53</v>
      </c>
      <c r="D380" s="320" t="s">
        <v>53</v>
      </c>
      <c r="E380" s="138">
        <f>F380+G380</f>
        <v>21.23</v>
      </c>
      <c r="F380" s="246">
        <v>21.23</v>
      </c>
      <c r="G380" s="139">
        <f t="shared" ref="G380:G411" si="21">SUM(H380:S380)</f>
        <v>0</v>
      </c>
      <c r="H380" s="139"/>
      <c r="I380" s="139"/>
      <c r="J380" s="139"/>
      <c r="K380" s="139"/>
      <c r="L380" s="139"/>
      <c r="M380" s="139"/>
      <c r="N380" s="139"/>
      <c r="O380" s="139"/>
      <c r="P380" s="139"/>
      <c r="Q380" s="141"/>
      <c r="R380" s="141"/>
      <c r="S380" s="139"/>
      <c r="T380" s="153" t="s">
        <v>191</v>
      </c>
    </row>
    <row r="381" spans="1:22" s="129" customFormat="1" hidden="1">
      <c r="A381" s="144">
        <v>2</v>
      </c>
      <c r="B381" s="137" t="s">
        <v>769</v>
      </c>
      <c r="C381" s="320" t="s">
        <v>53</v>
      </c>
      <c r="D381" s="320" t="s">
        <v>53</v>
      </c>
      <c r="E381" s="138">
        <f>F381+G381</f>
        <v>12</v>
      </c>
      <c r="F381" s="246">
        <v>12</v>
      </c>
      <c r="G381" s="139">
        <f t="shared" si="21"/>
        <v>0</v>
      </c>
      <c r="H381" s="139"/>
      <c r="I381" s="139"/>
      <c r="J381" s="139"/>
      <c r="K381" s="139"/>
      <c r="L381" s="139"/>
      <c r="M381" s="139"/>
      <c r="N381" s="139"/>
      <c r="O381" s="139"/>
      <c r="P381" s="139"/>
      <c r="Q381" s="141"/>
      <c r="R381" s="141"/>
      <c r="S381" s="139"/>
      <c r="T381" s="153" t="s">
        <v>191</v>
      </c>
    </row>
    <row r="382" spans="1:22" s="129" customFormat="1" hidden="1">
      <c r="A382" s="144">
        <v>3</v>
      </c>
      <c r="B382" s="137" t="s">
        <v>770</v>
      </c>
      <c r="C382" s="320" t="s">
        <v>53</v>
      </c>
      <c r="D382" s="320" t="s">
        <v>53</v>
      </c>
      <c r="E382" s="138">
        <f>F382+G382</f>
        <v>13.91</v>
      </c>
      <c r="F382" s="246">
        <v>13.91</v>
      </c>
      <c r="G382" s="139">
        <f t="shared" si="21"/>
        <v>0</v>
      </c>
      <c r="H382" s="139"/>
      <c r="I382" s="139"/>
      <c r="J382" s="139"/>
      <c r="K382" s="139"/>
      <c r="L382" s="139"/>
      <c r="M382" s="139"/>
      <c r="N382" s="139"/>
      <c r="O382" s="139"/>
      <c r="P382" s="139"/>
      <c r="Q382" s="141"/>
      <c r="R382" s="141"/>
      <c r="S382" s="139"/>
      <c r="T382" s="153" t="s">
        <v>191</v>
      </c>
    </row>
    <row r="383" spans="1:22" s="129" customFormat="1" hidden="1">
      <c r="A383" s="144">
        <v>4</v>
      </c>
      <c r="B383" s="137" t="s">
        <v>771</v>
      </c>
      <c r="C383" s="320" t="s">
        <v>53</v>
      </c>
      <c r="D383" s="320" t="s">
        <v>53</v>
      </c>
      <c r="E383" s="138">
        <f>F383+G383</f>
        <v>20</v>
      </c>
      <c r="F383" s="246">
        <v>20</v>
      </c>
      <c r="G383" s="139">
        <f t="shared" si="21"/>
        <v>0</v>
      </c>
      <c r="H383" s="139"/>
      <c r="I383" s="139"/>
      <c r="J383" s="139"/>
      <c r="K383" s="139"/>
      <c r="L383" s="139"/>
      <c r="M383" s="139"/>
      <c r="N383" s="139"/>
      <c r="O383" s="139"/>
      <c r="P383" s="139"/>
      <c r="Q383" s="141"/>
      <c r="R383" s="141"/>
      <c r="S383" s="139"/>
      <c r="T383" s="153" t="s">
        <v>191</v>
      </c>
    </row>
    <row r="384" spans="1:22" s="129" customFormat="1" hidden="1">
      <c r="A384" s="144">
        <v>5</v>
      </c>
      <c r="B384" s="275" t="s">
        <v>772</v>
      </c>
      <c r="C384" s="320" t="s">
        <v>53</v>
      </c>
      <c r="D384" s="320" t="s">
        <v>53</v>
      </c>
      <c r="E384" s="138">
        <f>F384+G384</f>
        <v>34.299999999999997</v>
      </c>
      <c r="F384" s="257">
        <v>34.299999999999997</v>
      </c>
      <c r="G384" s="139">
        <f t="shared" si="21"/>
        <v>0</v>
      </c>
      <c r="H384" s="139"/>
      <c r="I384" s="139"/>
      <c r="J384" s="139"/>
      <c r="K384" s="139"/>
      <c r="L384" s="139"/>
      <c r="M384" s="139"/>
      <c r="N384" s="139"/>
      <c r="O384" s="139"/>
      <c r="P384" s="139"/>
      <c r="Q384" s="141"/>
      <c r="R384" s="141"/>
      <c r="S384" s="139"/>
      <c r="T384" s="153" t="s">
        <v>191</v>
      </c>
    </row>
    <row r="385" spans="1:20" s="129" customFormat="1" hidden="1">
      <c r="A385" s="144">
        <v>6</v>
      </c>
      <c r="B385" s="275" t="s">
        <v>773</v>
      </c>
      <c r="C385" s="320" t="s">
        <v>53</v>
      </c>
      <c r="D385" s="320" t="s">
        <v>53</v>
      </c>
      <c r="E385" s="138">
        <f>F385+G385</f>
        <v>29</v>
      </c>
      <c r="F385" s="246">
        <v>3</v>
      </c>
      <c r="G385" s="139">
        <f t="shared" si="21"/>
        <v>26</v>
      </c>
      <c r="H385" s="139">
        <v>14</v>
      </c>
      <c r="I385" s="139">
        <v>12</v>
      </c>
      <c r="J385" s="139"/>
      <c r="K385" s="139"/>
      <c r="L385" s="139"/>
      <c r="M385" s="139"/>
      <c r="N385" s="139"/>
      <c r="O385" s="139"/>
      <c r="P385" s="139"/>
      <c r="Q385" s="141"/>
      <c r="R385" s="141"/>
      <c r="S385" s="139"/>
      <c r="T385" s="153" t="s">
        <v>191</v>
      </c>
    </row>
    <row r="386" spans="1:20" s="129" customFormat="1" hidden="1">
      <c r="A386" s="144">
        <v>7</v>
      </c>
      <c r="B386" s="275" t="s">
        <v>774</v>
      </c>
      <c r="C386" s="320" t="s">
        <v>53</v>
      </c>
      <c r="D386" s="320" t="s">
        <v>53</v>
      </c>
      <c r="E386" s="138">
        <f>F386+G386</f>
        <v>0.24</v>
      </c>
      <c r="F386" s="246">
        <v>0.24</v>
      </c>
      <c r="G386" s="139">
        <f t="shared" si="21"/>
        <v>0</v>
      </c>
      <c r="H386" s="139"/>
      <c r="I386" s="139"/>
      <c r="J386" s="139"/>
      <c r="K386" s="139"/>
      <c r="L386" s="139"/>
      <c r="M386" s="139"/>
      <c r="N386" s="139"/>
      <c r="O386" s="139"/>
      <c r="P386" s="139"/>
      <c r="Q386" s="141"/>
      <c r="R386" s="141"/>
      <c r="S386" s="139"/>
      <c r="T386" s="153" t="s">
        <v>191</v>
      </c>
    </row>
    <row r="387" spans="1:20" s="148" customFormat="1" hidden="1">
      <c r="A387" s="144">
        <v>8</v>
      </c>
      <c r="B387" s="275" t="s">
        <v>775</v>
      </c>
      <c r="C387" s="320" t="s">
        <v>53</v>
      </c>
      <c r="D387" s="320" t="s">
        <v>53</v>
      </c>
      <c r="E387" s="138">
        <f>F387+G387</f>
        <v>21.88</v>
      </c>
      <c r="F387" s="246">
        <v>21.88</v>
      </c>
      <c r="G387" s="139">
        <f t="shared" si="21"/>
        <v>0</v>
      </c>
      <c r="H387" s="139"/>
      <c r="I387" s="139"/>
      <c r="J387" s="139"/>
      <c r="K387" s="139"/>
      <c r="L387" s="139"/>
      <c r="M387" s="139"/>
      <c r="N387" s="139"/>
      <c r="O387" s="139"/>
      <c r="P387" s="139"/>
      <c r="Q387" s="149"/>
      <c r="R387" s="149"/>
      <c r="S387" s="139"/>
      <c r="T387" s="153" t="s">
        <v>191</v>
      </c>
    </row>
    <row r="388" spans="1:20" s="129" customFormat="1" hidden="1">
      <c r="A388" s="144">
        <v>9</v>
      </c>
      <c r="B388" s="137" t="s">
        <v>776</v>
      </c>
      <c r="C388" s="320" t="s">
        <v>53</v>
      </c>
      <c r="D388" s="320" t="s">
        <v>53</v>
      </c>
      <c r="E388" s="138">
        <f>F388+G388</f>
        <v>6.5</v>
      </c>
      <c r="F388" s="246">
        <v>6.5</v>
      </c>
      <c r="G388" s="139">
        <f t="shared" si="21"/>
        <v>0</v>
      </c>
      <c r="H388" s="139"/>
      <c r="I388" s="139"/>
      <c r="J388" s="139"/>
      <c r="K388" s="139"/>
      <c r="L388" s="139"/>
      <c r="M388" s="139"/>
      <c r="N388" s="139"/>
      <c r="O388" s="139"/>
      <c r="P388" s="139"/>
      <c r="Q388" s="141"/>
      <c r="R388" s="141"/>
      <c r="S388" s="139"/>
      <c r="T388" s="153" t="s">
        <v>191</v>
      </c>
    </row>
    <row r="389" spans="1:20" s="129" customFormat="1" hidden="1">
      <c r="A389" s="144">
        <v>10</v>
      </c>
      <c r="B389" s="137" t="s">
        <v>777</v>
      </c>
      <c r="C389" s="320" t="s">
        <v>53</v>
      </c>
      <c r="D389" s="320" t="s">
        <v>53</v>
      </c>
      <c r="E389" s="138">
        <f>F389+G389</f>
        <v>22</v>
      </c>
      <c r="F389" s="246">
        <v>3</v>
      </c>
      <c r="G389" s="139">
        <f t="shared" si="21"/>
        <v>19</v>
      </c>
      <c r="H389" s="139">
        <v>5</v>
      </c>
      <c r="I389" s="139">
        <v>14</v>
      </c>
      <c r="J389" s="139"/>
      <c r="K389" s="139"/>
      <c r="L389" s="139"/>
      <c r="M389" s="139"/>
      <c r="N389" s="139"/>
      <c r="O389" s="139"/>
      <c r="P389" s="139"/>
      <c r="Q389" s="141"/>
      <c r="R389" s="141"/>
      <c r="S389" s="139"/>
      <c r="T389" s="153" t="s">
        <v>191</v>
      </c>
    </row>
    <row r="390" spans="1:20" s="129" customFormat="1" hidden="1">
      <c r="A390" s="144">
        <v>11</v>
      </c>
      <c r="B390" s="137" t="s">
        <v>778</v>
      </c>
      <c r="C390" s="320" t="s">
        <v>53</v>
      </c>
      <c r="D390" s="320" t="s">
        <v>53</v>
      </c>
      <c r="E390" s="138">
        <f>F390+G390</f>
        <v>16.27</v>
      </c>
      <c r="F390" s="246">
        <v>16.27</v>
      </c>
      <c r="G390" s="139">
        <f t="shared" si="21"/>
        <v>0</v>
      </c>
      <c r="H390" s="139"/>
      <c r="I390" s="139"/>
      <c r="J390" s="139"/>
      <c r="K390" s="139"/>
      <c r="L390" s="139"/>
      <c r="M390" s="139"/>
      <c r="N390" s="139"/>
      <c r="O390" s="139"/>
      <c r="P390" s="139"/>
      <c r="Q390" s="141"/>
      <c r="R390" s="141"/>
      <c r="S390" s="139"/>
      <c r="T390" s="153" t="s">
        <v>191</v>
      </c>
    </row>
    <row r="391" spans="1:20" s="129" customFormat="1" hidden="1">
      <c r="A391" s="144">
        <v>12</v>
      </c>
      <c r="B391" s="137" t="s">
        <v>779</v>
      </c>
      <c r="C391" s="320" t="s">
        <v>53</v>
      </c>
      <c r="D391" s="320" t="s">
        <v>53</v>
      </c>
      <c r="E391" s="138">
        <f>F391+G391</f>
        <v>17.45</v>
      </c>
      <c r="F391" s="246">
        <v>17.45</v>
      </c>
      <c r="G391" s="139">
        <f t="shared" si="21"/>
        <v>0</v>
      </c>
      <c r="H391" s="139"/>
      <c r="I391" s="139"/>
      <c r="J391" s="139"/>
      <c r="K391" s="139"/>
      <c r="L391" s="139"/>
      <c r="M391" s="139"/>
      <c r="N391" s="139"/>
      <c r="O391" s="139"/>
      <c r="P391" s="139"/>
      <c r="Q391" s="141"/>
      <c r="R391" s="141"/>
      <c r="S391" s="139"/>
      <c r="T391" s="153" t="s">
        <v>191</v>
      </c>
    </row>
    <row r="392" spans="1:20" s="148" customFormat="1" hidden="1">
      <c r="A392" s="144">
        <v>13</v>
      </c>
      <c r="B392" s="275" t="s">
        <v>780</v>
      </c>
      <c r="C392" s="320" t="s">
        <v>53</v>
      </c>
      <c r="D392" s="320" t="s">
        <v>53</v>
      </c>
      <c r="E392" s="138">
        <f>F392+G392</f>
        <v>21.28</v>
      </c>
      <c r="F392" s="246">
        <v>21.28</v>
      </c>
      <c r="G392" s="139">
        <f t="shared" si="21"/>
        <v>0</v>
      </c>
      <c r="H392" s="139"/>
      <c r="I392" s="139"/>
      <c r="J392" s="139"/>
      <c r="K392" s="139"/>
      <c r="L392" s="139"/>
      <c r="M392" s="139"/>
      <c r="N392" s="139"/>
      <c r="O392" s="139"/>
      <c r="P392" s="139"/>
      <c r="Q392" s="149"/>
      <c r="R392" s="149"/>
      <c r="S392" s="139"/>
      <c r="T392" s="153" t="s">
        <v>191</v>
      </c>
    </row>
    <row r="393" spans="1:20" s="129" customFormat="1" hidden="1">
      <c r="A393" s="144">
        <v>14</v>
      </c>
      <c r="B393" s="137" t="s">
        <v>781</v>
      </c>
      <c r="C393" s="320" t="s">
        <v>53</v>
      </c>
      <c r="D393" s="320" t="s">
        <v>53</v>
      </c>
      <c r="E393" s="138">
        <f>F393+G393</f>
        <v>16.649999999999999</v>
      </c>
      <c r="F393" s="246">
        <v>16.649999999999999</v>
      </c>
      <c r="G393" s="139">
        <f t="shared" si="21"/>
        <v>0</v>
      </c>
      <c r="H393" s="139"/>
      <c r="I393" s="139"/>
      <c r="J393" s="139"/>
      <c r="K393" s="139"/>
      <c r="L393" s="139"/>
      <c r="M393" s="139"/>
      <c r="N393" s="139"/>
      <c r="O393" s="139"/>
      <c r="P393" s="139"/>
      <c r="Q393" s="141"/>
      <c r="R393" s="141"/>
      <c r="S393" s="139"/>
      <c r="T393" s="153" t="s">
        <v>191</v>
      </c>
    </row>
    <row r="394" spans="1:20" s="129" customFormat="1" hidden="1">
      <c r="A394" s="144">
        <v>15</v>
      </c>
      <c r="B394" s="137" t="s">
        <v>782</v>
      </c>
      <c r="C394" s="320" t="s">
        <v>53</v>
      </c>
      <c r="D394" s="320" t="s">
        <v>53</v>
      </c>
      <c r="E394" s="138">
        <f>F394+G394</f>
        <v>26.59</v>
      </c>
      <c r="F394" s="246">
        <v>26.59</v>
      </c>
      <c r="G394" s="139">
        <f t="shared" si="21"/>
        <v>0</v>
      </c>
      <c r="H394" s="139"/>
      <c r="I394" s="139"/>
      <c r="J394" s="139"/>
      <c r="K394" s="139"/>
      <c r="L394" s="139"/>
      <c r="M394" s="139"/>
      <c r="N394" s="139"/>
      <c r="O394" s="139"/>
      <c r="P394" s="139"/>
      <c r="Q394" s="141"/>
      <c r="R394" s="141"/>
      <c r="S394" s="139"/>
      <c r="T394" s="153" t="s">
        <v>191</v>
      </c>
    </row>
    <row r="395" spans="1:20" s="129" customFormat="1" hidden="1">
      <c r="A395" s="144">
        <v>16</v>
      </c>
      <c r="B395" s="137" t="s">
        <v>783</v>
      </c>
      <c r="C395" s="320" t="s">
        <v>53</v>
      </c>
      <c r="D395" s="320" t="s">
        <v>53</v>
      </c>
      <c r="E395" s="138">
        <f>F395+G395</f>
        <v>26.59</v>
      </c>
      <c r="F395" s="246">
        <v>26.59</v>
      </c>
      <c r="G395" s="139">
        <f t="shared" si="21"/>
        <v>0</v>
      </c>
      <c r="H395" s="139"/>
      <c r="I395" s="139"/>
      <c r="J395" s="139"/>
      <c r="K395" s="139"/>
      <c r="L395" s="139"/>
      <c r="M395" s="139"/>
      <c r="N395" s="139"/>
      <c r="O395" s="139"/>
      <c r="P395" s="139"/>
      <c r="Q395" s="141"/>
      <c r="R395" s="141"/>
      <c r="S395" s="139"/>
      <c r="T395" s="153" t="s">
        <v>191</v>
      </c>
    </row>
    <row r="396" spans="1:20" s="129" customFormat="1" hidden="1">
      <c r="A396" s="144">
        <v>17</v>
      </c>
      <c r="B396" s="137" t="s">
        <v>784</v>
      </c>
      <c r="C396" s="320" t="s">
        <v>53</v>
      </c>
      <c r="D396" s="320" t="s">
        <v>53</v>
      </c>
      <c r="E396" s="138">
        <f>F396+G396</f>
        <v>12.1</v>
      </c>
      <c r="F396" s="246">
        <v>12.1</v>
      </c>
      <c r="G396" s="139">
        <f t="shared" si="21"/>
        <v>0</v>
      </c>
      <c r="H396" s="139"/>
      <c r="I396" s="139"/>
      <c r="J396" s="139"/>
      <c r="K396" s="139"/>
      <c r="L396" s="139"/>
      <c r="M396" s="139"/>
      <c r="N396" s="139"/>
      <c r="O396" s="139"/>
      <c r="P396" s="139"/>
      <c r="Q396" s="141"/>
      <c r="R396" s="141"/>
      <c r="S396" s="139"/>
      <c r="T396" s="153" t="s">
        <v>191</v>
      </c>
    </row>
    <row r="397" spans="1:20" s="129" customFormat="1" hidden="1">
      <c r="A397" s="144">
        <v>18</v>
      </c>
      <c r="B397" s="137" t="s">
        <v>785</v>
      </c>
      <c r="C397" s="320" t="s">
        <v>53</v>
      </c>
      <c r="D397" s="320" t="s">
        <v>53</v>
      </c>
      <c r="E397" s="138">
        <f>F397+G397</f>
        <v>21.28</v>
      </c>
      <c r="F397" s="246">
        <v>21.28</v>
      </c>
      <c r="G397" s="139">
        <f t="shared" si="21"/>
        <v>0</v>
      </c>
      <c r="H397" s="139"/>
      <c r="I397" s="139"/>
      <c r="J397" s="139"/>
      <c r="K397" s="139"/>
      <c r="L397" s="139"/>
      <c r="M397" s="139"/>
      <c r="N397" s="139"/>
      <c r="O397" s="139"/>
      <c r="P397" s="139"/>
      <c r="Q397" s="141"/>
      <c r="R397" s="141"/>
      <c r="S397" s="139"/>
      <c r="T397" s="153" t="s">
        <v>191</v>
      </c>
    </row>
    <row r="398" spans="1:20" s="129" customFormat="1" hidden="1">
      <c r="A398" s="144">
        <v>19</v>
      </c>
      <c r="B398" s="137" t="s">
        <v>786</v>
      </c>
      <c r="C398" s="320" t="s">
        <v>53</v>
      </c>
      <c r="D398" s="320" t="s">
        <v>53</v>
      </c>
      <c r="E398" s="138">
        <f>F398+G398</f>
        <v>8.51</v>
      </c>
      <c r="F398" s="246">
        <v>8.51</v>
      </c>
      <c r="G398" s="139">
        <f t="shared" si="21"/>
        <v>0</v>
      </c>
      <c r="H398" s="139"/>
      <c r="I398" s="139"/>
      <c r="J398" s="139"/>
      <c r="K398" s="139"/>
      <c r="L398" s="139"/>
      <c r="M398" s="139"/>
      <c r="N398" s="139"/>
      <c r="O398" s="139"/>
      <c r="P398" s="139"/>
      <c r="Q398" s="141"/>
      <c r="R398" s="141"/>
      <c r="S398" s="139"/>
      <c r="T398" s="153" t="s">
        <v>191</v>
      </c>
    </row>
    <row r="399" spans="1:20" s="129" customFormat="1" hidden="1">
      <c r="A399" s="144">
        <v>20</v>
      </c>
      <c r="B399" s="137" t="s">
        <v>787</v>
      </c>
      <c r="C399" s="320" t="s">
        <v>53</v>
      </c>
      <c r="D399" s="320" t="s">
        <v>53</v>
      </c>
      <c r="E399" s="138">
        <f>F399+G399</f>
        <v>22.61</v>
      </c>
      <c r="F399" s="246">
        <v>22.61</v>
      </c>
      <c r="G399" s="139">
        <f t="shared" si="21"/>
        <v>0</v>
      </c>
      <c r="H399" s="139"/>
      <c r="I399" s="139"/>
      <c r="J399" s="139"/>
      <c r="K399" s="139"/>
      <c r="L399" s="139"/>
      <c r="M399" s="139"/>
      <c r="N399" s="139"/>
      <c r="O399" s="139"/>
      <c r="P399" s="139"/>
      <c r="Q399" s="141"/>
      <c r="R399" s="141"/>
      <c r="S399" s="139"/>
      <c r="T399" s="153" t="s">
        <v>191</v>
      </c>
    </row>
    <row r="400" spans="1:20" s="129" customFormat="1" hidden="1">
      <c r="A400" s="144">
        <v>21</v>
      </c>
      <c r="B400" s="137" t="s">
        <v>788</v>
      </c>
      <c r="C400" s="320" t="s">
        <v>53</v>
      </c>
      <c r="D400" s="320" t="s">
        <v>53</v>
      </c>
      <c r="E400" s="138">
        <f>F400+G400</f>
        <v>12.1</v>
      </c>
      <c r="F400" s="246">
        <v>12.1</v>
      </c>
      <c r="G400" s="139">
        <f t="shared" si="21"/>
        <v>0</v>
      </c>
      <c r="H400" s="139"/>
      <c r="I400" s="139"/>
      <c r="J400" s="139"/>
      <c r="K400" s="139"/>
      <c r="L400" s="139"/>
      <c r="M400" s="139"/>
      <c r="N400" s="139"/>
      <c r="O400" s="139"/>
      <c r="P400" s="139"/>
      <c r="Q400" s="141"/>
      <c r="R400" s="141"/>
      <c r="S400" s="139"/>
      <c r="T400" s="153" t="s">
        <v>191</v>
      </c>
    </row>
    <row r="401" spans="1:20" s="129" customFormat="1" hidden="1">
      <c r="A401" s="144">
        <v>22</v>
      </c>
      <c r="B401" s="137" t="s">
        <v>789</v>
      </c>
      <c r="C401" s="320" t="s">
        <v>53</v>
      </c>
      <c r="D401" s="320" t="s">
        <v>53</v>
      </c>
      <c r="E401" s="138">
        <f>F401+G401</f>
        <v>15.73</v>
      </c>
      <c r="F401" s="246">
        <v>15.73</v>
      </c>
      <c r="G401" s="139">
        <f t="shared" si="21"/>
        <v>0</v>
      </c>
      <c r="H401" s="139"/>
      <c r="I401" s="139"/>
      <c r="J401" s="139"/>
      <c r="K401" s="139"/>
      <c r="L401" s="139"/>
      <c r="M401" s="139"/>
      <c r="N401" s="139"/>
      <c r="O401" s="139"/>
      <c r="P401" s="139"/>
      <c r="Q401" s="141"/>
      <c r="R401" s="141"/>
      <c r="S401" s="139"/>
      <c r="T401" s="153" t="s">
        <v>191</v>
      </c>
    </row>
    <row r="402" spans="1:20" s="129" customFormat="1" hidden="1">
      <c r="A402" s="144">
        <v>23</v>
      </c>
      <c r="B402" s="137" t="s">
        <v>790</v>
      </c>
      <c r="C402" s="320" t="s">
        <v>53</v>
      </c>
      <c r="D402" s="320" t="s">
        <v>53</v>
      </c>
      <c r="E402" s="138">
        <f>F402+G402</f>
        <v>24.4</v>
      </c>
      <c r="F402" s="246">
        <v>24.4</v>
      </c>
      <c r="G402" s="139">
        <f t="shared" si="21"/>
        <v>0</v>
      </c>
      <c r="H402" s="139"/>
      <c r="I402" s="139"/>
      <c r="J402" s="139"/>
      <c r="K402" s="139"/>
      <c r="L402" s="139"/>
      <c r="M402" s="139"/>
      <c r="N402" s="139"/>
      <c r="O402" s="139"/>
      <c r="P402" s="139"/>
      <c r="Q402" s="141"/>
      <c r="R402" s="141"/>
      <c r="S402" s="139"/>
      <c r="T402" s="153" t="s">
        <v>191</v>
      </c>
    </row>
    <row r="403" spans="1:20" s="143" customFormat="1" hidden="1">
      <c r="A403" s="144">
        <v>24</v>
      </c>
      <c r="B403" s="276" t="s">
        <v>791</v>
      </c>
      <c r="C403" s="320" t="s">
        <v>53</v>
      </c>
      <c r="D403" s="144" t="s">
        <v>53</v>
      </c>
      <c r="E403" s="138">
        <f>F403+G403</f>
        <v>6.6</v>
      </c>
      <c r="F403" s="247">
        <v>6.6</v>
      </c>
      <c r="G403" s="139">
        <f t="shared" si="21"/>
        <v>0</v>
      </c>
      <c r="H403" s="142"/>
      <c r="I403" s="142"/>
      <c r="J403" s="142"/>
      <c r="K403" s="142"/>
      <c r="L403" s="142"/>
      <c r="M403" s="142"/>
      <c r="N403" s="142"/>
      <c r="O403" s="142"/>
      <c r="P403" s="142"/>
      <c r="Q403" s="142"/>
      <c r="R403" s="142"/>
      <c r="S403" s="142"/>
      <c r="T403" s="172" t="s">
        <v>191</v>
      </c>
    </row>
    <row r="404" spans="1:20" s="129" customFormat="1" hidden="1">
      <c r="A404" s="144">
        <v>25</v>
      </c>
      <c r="B404" s="137" t="s">
        <v>792</v>
      </c>
      <c r="C404" s="320" t="s">
        <v>53</v>
      </c>
      <c r="D404" s="320" t="s">
        <v>53</v>
      </c>
      <c r="E404" s="138">
        <f>F404+G404</f>
        <v>31.9</v>
      </c>
      <c r="F404" s="246">
        <v>31.9</v>
      </c>
      <c r="G404" s="139">
        <f t="shared" si="21"/>
        <v>0</v>
      </c>
      <c r="H404" s="139"/>
      <c r="I404" s="139"/>
      <c r="J404" s="139"/>
      <c r="K404" s="139"/>
      <c r="L404" s="139"/>
      <c r="M404" s="139"/>
      <c r="N404" s="139"/>
      <c r="O404" s="139"/>
      <c r="P404" s="139"/>
      <c r="Q404" s="141"/>
      <c r="R404" s="141"/>
      <c r="S404" s="139"/>
      <c r="T404" s="153" t="s">
        <v>191</v>
      </c>
    </row>
    <row r="405" spans="1:20" s="129" customFormat="1" hidden="1">
      <c r="A405" s="144">
        <v>26</v>
      </c>
      <c r="B405" s="137" t="s">
        <v>793</v>
      </c>
      <c r="C405" s="320" t="s">
        <v>53</v>
      </c>
      <c r="D405" s="320" t="s">
        <v>53</v>
      </c>
      <c r="E405" s="138">
        <f>F405+G405</f>
        <v>11.93</v>
      </c>
      <c r="F405" s="246">
        <v>11.93</v>
      </c>
      <c r="G405" s="139">
        <f t="shared" si="21"/>
        <v>0</v>
      </c>
      <c r="H405" s="139"/>
      <c r="I405" s="139"/>
      <c r="J405" s="139"/>
      <c r="K405" s="139"/>
      <c r="L405" s="139"/>
      <c r="M405" s="139"/>
      <c r="N405" s="139"/>
      <c r="O405" s="139"/>
      <c r="P405" s="139"/>
      <c r="Q405" s="141"/>
      <c r="R405" s="141"/>
      <c r="S405" s="139"/>
      <c r="T405" s="153" t="s">
        <v>191</v>
      </c>
    </row>
    <row r="406" spans="1:20" s="129" customFormat="1" hidden="1">
      <c r="A406" s="144">
        <v>27</v>
      </c>
      <c r="B406" s="137" t="s">
        <v>794</v>
      </c>
      <c r="C406" s="320" t="s">
        <v>53</v>
      </c>
      <c r="D406" s="320" t="s">
        <v>53</v>
      </c>
      <c r="E406" s="138">
        <f>F406+G406</f>
        <v>4.26</v>
      </c>
      <c r="F406" s="246">
        <v>4.26</v>
      </c>
      <c r="G406" s="139">
        <f t="shared" si="21"/>
        <v>0</v>
      </c>
      <c r="H406" s="139"/>
      <c r="I406" s="139"/>
      <c r="J406" s="139"/>
      <c r="K406" s="139"/>
      <c r="L406" s="139"/>
      <c r="M406" s="139"/>
      <c r="N406" s="139"/>
      <c r="O406" s="139"/>
      <c r="P406" s="139"/>
      <c r="Q406" s="141"/>
      <c r="R406" s="141"/>
      <c r="S406" s="139"/>
      <c r="T406" s="153" t="s">
        <v>191</v>
      </c>
    </row>
    <row r="407" spans="1:20" s="129" customFormat="1" hidden="1">
      <c r="A407" s="144">
        <v>28</v>
      </c>
      <c r="B407" s="137" t="s">
        <v>795</v>
      </c>
      <c r="C407" s="320" t="s">
        <v>53</v>
      </c>
      <c r="D407" s="320" t="s">
        <v>53</v>
      </c>
      <c r="E407" s="138">
        <f>F407+G407</f>
        <v>19.93</v>
      </c>
      <c r="F407" s="246">
        <v>19.93</v>
      </c>
      <c r="G407" s="139">
        <f t="shared" si="21"/>
        <v>0</v>
      </c>
      <c r="H407" s="139"/>
      <c r="I407" s="139"/>
      <c r="J407" s="139"/>
      <c r="K407" s="139"/>
      <c r="L407" s="139"/>
      <c r="M407" s="139"/>
      <c r="N407" s="139"/>
      <c r="O407" s="139"/>
      <c r="P407" s="139"/>
      <c r="Q407" s="141"/>
      <c r="R407" s="141"/>
      <c r="S407" s="139"/>
      <c r="T407" s="153" t="s">
        <v>191</v>
      </c>
    </row>
    <row r="408" spans="1:20" s="129" customFormat="1" hidden="1">
      <c r="A408" s="144">
        <v>29</v>
      </c>
      <c r="B408" s="137" t="s">
        <v>796</v>
      </c>
      <c r="C408" s="320" t="s">
        <v>53</v>
      </c>
      <c r="D408" s="320" t="s">
        <v>53</v>
      </c>
      <c r="E408" s="138">
        <f>F408+G408</f>
        <v>21.28</v>
      </c>
      <c r="F408" s="246">
        <v>21.28</v>
      </c>
      <c r="G408" s="139">
        <f t="shared" si="21"/>
        <v>0</v>
      </c>
      <c r="H408" s="139"/>
      <c r="I408" s="139"/>
      <c r="J408" s="139"/>
      <c r="K408" s="139"/>
      <c r="L408" s="139"/>
      <c r="M408" s="139"/>
      <c r="N408" s="139"/>
      <c r="O408" s="139"/>
      <c r="P408" s="139"/>
      <c r="Q408" s="141"/>
      <c r="R408" s="141"/>
      <c r="S408" s="139"/>
      <c r="T408" s="153" t="s">
        <v>191</v>
      </c>
    </row>
    <row r="409" spans="1:20" s="129" customFormat="1" hidden="1">
      <c r="A409" s="144">
        <v>30</v>
      </c>
      <c r="B409" s="137" t="s">
        <v>797</v>
      </c>
      <c r="C409" s="320" t="s">
        <v>53</v>
      </c>
      <c r="D409" s="320" t="s">
        <v>53</v>
      </c>
      <c r="E409" s="138">
        <f>F409+G409</f>
        <v>15</v>
      </c>
      <c r="F409" s="246">
        <v>15</v>
      </c>
      <c r="G409" s="139">
        <f t="shared" si="21"/>
        <v>0</v>
      </c>
      <c r="H409" s="139"/>
      <c r="I409" s="139"/>
      <c r="J409" s="139"/>
      <c r="K409" s="139"/>
      <c r="L409" s="139"/>
      <c r="M409" s="139"/>
      <c r="N409" s="139"/>
      <c r="O409" s="139"/>
      <c r="P409" s="139"/>
      <c r="Q409" s="141"/>
      <c r="R409" s="141"/>
      <c r="S409" s="139"/>
      <c r="T409" s="153" t="s">
        <v>191</v>
      </c>
    </row>
    <row r="410" spans="1:20" s="129" customFormat="1" hidden="1">
      <c r="A410" s="144">
        <v>31</v>
      </c>
      <c r="B410" s="137" t="s">
        <v>798</v>
      </c>
      <c r="C410" s="320" t="s">
        <v>53</v>
      </c>
      <c r="D410" s="320" t="s">
        <v>53</v>
      </c>
      <c r="E410" s="138">
        <f>F410+G410</f>
        <v>62.7</v>
      </c>
      <c r="F410" s="246">
        <v>62.7</v>
      </c>
      <c r="G410" s="139">
        <f t="shared" si="21"/>
        <v>0</v>
      </c>
      <c r="H410" s="139"/>
      <c r="I410" s="139"/>
      <c r="J410" s="139"/>
      <c r="K410" s="139"/>
      <c r="L410" s="139"/>
      <c r="M410" s="139"/>
      <c r="N410" s="139"/>
      <c r="O410" s="139"/>
      <c r="P410" s="139"/>
      <c r="Q410" s="141"/>
      <c r="R410" s="141"/>
      <c r="S410" s="139"/>
      <c r="T410" s="153" t="s">
        <v>183</v>
      </c>
    </row>
    <row r="411" spans="1:20" s="129" customFormat="1" hidden="1">
      <c r="A411" s="144">
        <v>32</v>
      </c>
      <c r="B411" s="137" t="s">
        <v>799</v>
      </c>
      <c r="C411" s="320" t="s">
        <v>53</v>
      </c>
      <c r="D411" s="320" t="s">
        <v>53</v>
      </c>
      <c r="E411" s="138">
        <f>F411+G411</f>
        <v>23.9</v>
      </c>
      <c r="F411" s="246">
        <v>23.9</v>
      </c>
      <c r="G411" s="139">
        <f t="shared" si="21"/>
        <v>0</v>
      </c>
      <c r="H411" s="139"/>
      <c r="I411" s="139"/>
      <c r="J411" s="139"/>
      <c r="K411" s="139"/>
      <c r="L411" s="139"/>
      <c r="M411" s="139"/>
      <c r="N411" s="139"/>
      <c r="O411" s="139"/>
      <c r="P411" s="139"/>
      <c r="Q411" s="141"/>
      <c r="R411" s="141"/>
      <c r="S411" s="139"/>
      <c r="T411" s="153" t="s">
        <v>183</v>
      </c>
    </row>
    <row r="412" spans="1:20" s="129" customFormat="1" hidden="1">
      <c r="A412" s="144">
        <v>33</v>
      </c>
      <c r="B412" s="137" t="s">
        <v>800</v>
      </c>
      <c r="C412" s="320" t="s">
        <v>53</v>
      </c>
      <c r="D412" s="320" t="s">
        <v>53</v>
      </c>
      <c r="E412" s="138">
        <f>F412+G412</f>
        <v>14.4</v>
      </c>
      <c r="F412" s="246">
        <v>14.4</v>
      </c>
      <c r="G412" s="139">
        <f t="shared" ref="G412:G426" si="22">SUM(H412:S412)</f>
        <v>0</v>
      </c>
      <c r="H412" s="139"/>
      <c r="I412" s="139"/>
      <c r="J412" s="139"/>
      <c r="K412" s="139"/>
      <c r="L412" s="139"/>
      <c r="M412" s="139"/>
      <c r="N412" s="139"/>
      <c r="O412" s="139"/>
      <c r="P412" s="139"/>
      <c r="Q412" s="141"/>
      <c r="R412" s="141"/>
      <c r="S412" s="139"/>
      <c r="T412" s="153" t="s">
        <v>183</v>
      </c>
    </row>
    <row r="413" spans="1:20" s="129" customFormat="1" hidden="1">
      <c r="A413" s="144">
        <v>34</v>
      </c>
      <c r="B413" s="137" t="s">
        <v>801</v>
      </c>
      <c r="C413" s="320" t="s">
        <v>53</v>
      </c>
      <c r="D413" s="320" t="s">
        <v>53</v>
      </c>
      <c r="E413" s="138">
        <f>F413+G413</f>
        <v>6.1</v>
      </c>
      <c r="F413" s="246">
        <v>6.1</v>
      </c>
      <c r="G413" s="139">
        <f t="shared" si="22"/>
        <v>0</v>
      </c>
      <c r="H413" s="139"/>
      <c r="I413" s="139"/>
      <c r="J413" s="139"/>
      <c r="K413" s="139"/>
      <c r="L413" s="139"/>
      <c r="M413" s="139"/>
      <c r="N413" s="139"/>
      <c r="O413" s="139"/>
      <c r="P413" s="139"/>
      <c r="Q413" s="141"/>
      <c r="R413" s="141"/>
      <c r="S413" s="139"/>
      <c r="T413" s="153" t="s">
        <v>183</v>
      </c>
    </row>
    <row r="414" spans="1:20" s="129" customFormat="1" hidden="1">
      <c r="A414" s="144">
        <v>35</v>
      </c>
      <c r="B414" s="137" t="s">
        <v>802</v>
      </c>
      <c r="C414" s="320" t="s">
        <v>53</v>
      </c>
      <c r="D414" s="320" t="s">
        <v>53</v>
      </c>
      <c r="E414" s="138">
        <f>F414+G414</f>
        <v>1.5</v>
      </c>
      <c r="F414" s="246">
        <v>1.5</v>
      </c>
      <c r="G414" s="139">
        <f t="shared" si="22"/>
        <v>0</v>
      </c>
      <c r="H414" s="139"/>
      <c r="I414" s="139"/>
      <c r="J414" s="139"/>
      <c r="K414" s="139"/>
      <c r="L414" s="139"/>
      <c r="M414" s="139"/>
      <c r="N414" s="139"/>
      <c r="O414" s="139"/>
      <c r="P414" s="139"/>
      <c r="Q414" s="141"/>
      <c r="R414" s="141"/>
      <c r="S414" s="139"/>
      <c r="T414" s="153" t="s">
        <v>183</v>
      </c>
    </row>
    <row r="415" spans="1:20" s="143" customFormat="1" hidden="1">
      <c r="A415" s="144">
        <v>36</v>
      </c>
      <c r="B415" s="276" t="s">
        <v>803</v>
      </c>
      <c r="C415" s="320" t="s">
        <v>53</v>
      </c>
      <c r="D415" s="144" t="s">
        <v>53</v>
      </c>
      <c r="E415" s="138">
        <f>F415+G415</f>
        <v>7.7</v>
      </c>
      <c r="F415" s="246">
        <v>7.7</v>
      </c>
      <c r="G415" s="139">
        <f t="shared" si="22"/>
        <v>0</v>
      </c>
      <c r="H415" s="142"/>
      <c r="I415" s="142"/>
      <c r="J415" s="142"/>
      <c r="K415" s="142"/>
      <c r="L415" s="142"/>
      <c r="M415" s="142"/>
      <c r="N415" s="142"/>
      <c r="O415" s="142"/>
      <c r="P415" s="142"/>
      <c r="Q415" s="142"/>
      <c r="R415" s="142"/>
      <c r="S415" s="142"/>
      <c r="T415" s="151" t="s">
        <v>183</v>
      </c>
    </row>
    <row r="416" spans="1:20" s="129" customFormat="1" hidden="1">
      <c r="A416" s="144">
        <v>37</v>
      </c>
      <c r="B416" s="137" t="s">
        <v>804</v>
      </c>
      <c r="C416" s="320" t="s">
        <v>53</v>
      </c>
      <c r="D416" s="320" t="s">
        <v>53</v>
      </c>
      <c r="E416" s="138">
        <f>F416+G416</f>
        <v>42.33</v>
      </c>
      <c r="F416" s="246">
        <v>0</v>
      </c>
      <c r="G416" s="139">
        <f t="shared" si="22"/>
        <v>42.33</v>
      </c>
      <c r="H416" s="139">
        <v>10</v>
      </c>
      <c r="I416" s="139">
        <v>32.33</v>
      </c>
      <c r="J416" s="139"/>
      <c r="K416" s="139"/>
      <c r="L416" s="139"/>
      <c r="M416" s="139"/>
      <c r="N416" s="139"/>
      <c r="O416" s="139"/>
      <c r="P416" s="139"/>
      <c r="Q416" s="141"/>
      <c r="R416" s="141"/>
      <c r="S416" s="139"/>
      <c r="T416" s="153" t="s">
        <v>183</v>
      </c>
    </row>
    <row r="417" spans="1:22" s="129" customFormat="1" hidden="1">
      <c r="A417" s="144">
        <v>38</v>
      </c>
      <c r="B417" s="137" t="s">
        <v>805</v>
      </c>
      <c r="C417" s="320" t="s">
        <v>53</v>
      </c>
      <c r="D417" s="320" t="s">
        <v>53</v>
      </c>
      <c r="E417" s="138">
        <f>F417+G417</f>
        <v>7.46</v>
      </c>
      <c r="F417" s="246">
        <v>7.46</v>
      </c>
      <c r="G417" s="139">
        <f t="shared" si="22"/>
        <v>0</v>
      </c>
      <c r="H417" s="139"/>
      <c r="I417" s="139"/>
      <c r="J417" s="139"/>
      <c r="K417" s="139"/>
      <c r="L417" s="139"/>
      <c r="M417" s="139"/>
      <c r="N417" s="139"/>
      <c r="O417" s="139"/>
      <c r="P417" s="139"/>
      <c r="Q417" s="141"/>
      <c r="R417" s="141"/>
      <c r="S417" s="139"/>
      <c r="T417" s="153" t="s">
        <v>183</v>
      </c>
    </row>
    <row r="418" spans="1:22" s="129" customFormat="1" ht="47.25" hidden="1">
      <c r="A418" s="144">
        <v>39</v>
      </c>
      <c r="B418" s="137" t="s">
        <v>684</v>
      </c>
      <c r="C418" s="320" t="s">
        <v>53</v>
      </c>
      <c r="D418" s="320" t="s">
        <v>53</v>
      </c>
      <c r="E418" s="138">
        <f>F418+G418</f>
        <v>10.3</v>
      </c>
      <c r="F418" s="257">
        <v>10.3</v>
      </c>
      <c r="G418" s="139">
        <f t="shared" si="22"/>
        <v>0</v>
      </c>
      <c r="H418" s="139"/>
      <c r="I418" s="139"/>
      <c r="J418" s="139"/>
      <c r="K418" s="139"/>
      <c r="L418" s="139"/>
      <c r="M418" s="139"/>
      <c r="N418" s="139"/>
      <c r="O418" s="139"/>
      <c r="P418" s="139"/>
      <c r="Q418" s="141"/>
      <c r="R418" s="141"/>
      <c r="S418" s="139"/>
      <c r="T418" s="153" t="s">
        <v>183</v>
      </c>
    </row>
    <row r="419" spans="1:22" s="129" customFormat="1" hidden="1">
      <c r="A419" s="144">
        <v>40</v>
      </c>
      <c r="B419" s="137" t="s">
        <v>806</v>
      </c>
      <c r="C419" s="320" t="s">
        <v>53</v>
      </c>
      <c r="D419" s="320" t="s">
        <v>53</v>
      </c>
      <c r="E419" s="138">
        <f>F419+G419</f>
        <v>27.23</v>
      </c>
      <c r="F419" s="246">
        <v>27.23</v>
      </c>
      <c r="G419" s="139">
        <f t="shared" si="22"/>
        <v>0</v>
      </c>
      <c r="H419" s="139"/>
      <c r="I419" s="139"/>
      <c r="J419" s="139"/>
      <c r="K419" s="139"/>
      <c r="L419" s="139"/>
      <c r="M419" s="139"/>
      <c r="N419" s="139"/>
      <c r="O419" s="139"/>
      <c r="P419" s="139"/>
      <c r="Q419" s="141"/>
      <c r="R419" s="141"/>
      <c r="S419" s="139"/>
      <c r="T419" s="153" t="s">
        <v>183</v>
      </c>
    </row>
    <row r="420" spans="1:22" s="129" customFormat="1" hidden="1">
      <c r="A420" s="144">
        <v>41</v>
      </c>
      <c r="B420" s="137" t="s">
        <v>807</v>
      </c>
      <c r="C420" s="320" t="s">
        <v>53</v>
      </c>
      <c r="D420" s="320" t="s">
        <v>53</v>
      </c>
      <c r="E420" s="138">
        <f>F420+G420</f>
        <v>3.5</v>
      </c>
      <c r="F420" s="246">
        <v>3.5</v>
      </c>
      <c r="G420" s="139">
        <f t="shared" si="22"/>
        <v>0</v>
      </c>
      <c r="H420" s="139"/>
      <c r="I420" s="139"/>
      <c r="J420" s="139"/>
      <c r="K420" s="139"/>
      <c r="L420" s="139"/>
      <c r="M420" s="139"/>
      <c r="N420" s="139"/>
      <c r="O420" s="139"/>
      <c r="P420" s="139"/>
      <c r="Q420" s="141"/>
      <c r="R420" s="141"/>
      <c r="S420" s="139"/>
      <c r="T420" s="153" t="s">
        <v>183</v>
      </c>
    </row>
    <row r="421" spans="1:22" s="129" customFormat="1" hidden="1">
      <c r="A421" s="144">
        <v>44</v>
      </c>
      <c r="B421" s="275" t="s">
        <v>808</v>
      </c>
      <c r="C421" s="320" t="s">
        <v>53</v>
      </c>
      <c r="D421" s="320" t="s">
        <v>53</v>
      </c>
      <c r="E421" s="138">
        <f>F421+G421</f>
        <v>20.100000000000001</v>
      </c>
      <c r="F421" s="257">
        <v>20.100000000000001</v>
      </c>
      <c r="G421" s="139">
        <f t="shared" si="22"/>
        <v>0</v>
      </c>
      <c r="H421" s="139"/>
      <c r="I421" s="139"/>
      <c r="J421" s="139"/>
      <c r="K421" s="139"/>
      <c r="L421" s="139"/>
      <c r="M421" s="139"/>
      <c r="N421" s="139"/>
      <c r="O421" s="139"/>
      <c r="P421" s="139"/>
      <c r="Q421" s="141"/>
      <c r="R421" s="141"/>
      <c r="S421" s="139"/>
      <c r="T421" s="153" t="s">
        <v>184</v>
      </c>
      <c r="V421" s="675"/>
    </row>
    <row r="422" spans="1:22" s="129" customFormat="1" hidden="1">
      <c r="A422" s="144">
        <v>45</v>
      </c>
      <c r="B422" s="137" t="s">
        <v>809</v>
      </c>
      <c r="C422" s="320" t="s">
        <v>53</v>
      </c>
      <c r="D422" s="320" t="s">
        <v>53</v>
      </c>
      <c r="E422" s="138">
        <f>F422+G422</f>
        <v>14.4</v>
      </c>
      <c r="F422" s="246"/>
      <c r="G422" s="139">
        <f t="shared" si="22"/>
        <v>14.4</v>
      </c>
      <c r="H422" s="139">
        <v>10</v>
      </c>
      <c r="I422" s="139">
        <v>4.4000000000000004</v>
      </c>
      <c r="J422" s="139"/>
      <c r="K422" s="139"/>
      <c r="L422" s="139"/>
      <c r="M422" s="139"/>
      <c r="N422" s="139"/>
      <c r="O422" s="139"/>
      <c r="P422" s="139"/>
      <c r="Q422" s="141"/>
      <c r="R422" s="141"/>
      <c r="S422" s="139"/>
      <c r="T422" s="153" t="s">
        <v>184</v>
      </c>
      <c r="V422" s="675"/>
    </row>
    <row r="423" spans="1:22" s="148" customFormat="1" hidden="1">
      <c r="A423" s="144">
        <v>46</v>
      </c>
      <c r="B423" s="275" t="s">
        <v>810</v>
      </c>
      <c r="C423" s="320" t="s">
        <v>53</v>
      </c>
      <c r="D423" s="320" t="s">
        <v>53</v>
      </c>
      <c r="E423" s="138">
        <f>F423+G423</f>
        <v>19.8</v>
      </c>
      <c r="F423" s="246">
        <v>9.8000000000000007</v>
      </c>
      <c r="G423" s="139">
        <f t="shared" si="22"/>
        <v>10</v>
      </c>
      <c r="H423" s="139">
        <v>4</v>
      </c>
      <c r="I423" s="139">
        <v>6</v>
      </c>
      <c r="J423" s="139"/>
      <c r="K423" s="139"/>
      <c r="L423" s="139"/>
      <c r="M423" s="139"/>
      <c r="N423" s="139"/>
      <c r="O423" s="139"/>
      <c r="P423" s="139"/>
      <c r="Q423" s="149"/>
      <c r="R423" s="149"/>
      <c r="S423" s="139"/>
      <c r="T423" s="153" t="s">
        <v>184</v>
      </c>
      <c r="V423" s="675"/>
    </row>
    <row r="424" spans="1:22" s="129" customFormat="1" ht="31.5" hidden="1">
      <c r="A424" s="144">
        <v>47</v>
      </c>
      <c r="B424" s="137" t="s">
        <v>811</v>
      </c>
      <c r="C424" s="320" t="s">
        <v>53</v>
      </c>
      <c r="D424" s="320" t="s">
        <v>53</v>
      </c>
      <c r="E424" s="138">
        <f>F424+G424</f>
        <v>6.5</v>
      </c>
      <c r="F424" s="246">
        <v>6.5</v>
      </c>
      <c r="G424" s="139">
        <f t="shared" si="22"/>
        <v>0</v>
      </c>
      <c r="H424" s="139"/>
      <c r="I424" s="139"/>
      <c r="J424" s="139"/>
      <c r="K424" s="139"/>
      <c r="L424" s="139"/>
      <c r="M424" s="139"/>
      <c r="N424" s="139"/>
      <c r="O424" s="139"/>
      <c r="P424" s="139"/>
      <c r="Q424" s="141"/>
      <c r="R424" s="141"/>
      <c r="S424" s="139"/>
      <c r="T424" s="153" t="s">
        <v>184</v>
      </c>
      <c r="V424" s="675"/>
    </row>
    <row r="425" spans="1:22" s="129" customFormat="1" hidden="1">
      <c r="A425" s="144">
        <v>48</v>
      </c>
      <c r="B425" s="137" t="s">
        <v>812</v>
      </c>
      <c r="C425" s="320" t="s">
        <v>53</v>
      </c>
      <c r="D425" s="320" t="s">
        <v>53</v>
      </c>
      <c r="E425" s="138">
        <f>F425+G425</f>
        <v>30</v>
      </c>
      <c r="F425" s="246">
        <v>30</v>
      </c>
      <c r="G425" s="139">
        <f t="shared" si="22"/>
        <v>0</v>
      </c>
      <c r="H425" s="139"/>
      <c r="I425" s="139"/>
      <c r="J425" s="139"/>
      <c r="K425" s="139"/>
      <c r="L425" s="139"/>
      <c r="M425" s="139"/>
      <c r="N425" s="139"/>
      <c r="O425" s="139"/>
      <c r="P425" s="139"/>
      <c r="Q425" s="141"/>
      <c r="R425" s="141"/>
      <c r="S425" s="139"/>
      <c r="T425" s="153" t="s">
        <v>184</v>
      </c>
      <c r="V425" s="675"/>
    </row>
    <row r="426" spans="1:22" s="129" customFormat="1" hidden="1">
      <c r="A426" s="144">
        <v>49</v>
      </c>
      <c r="B426" s="137" t="s">
        <v>813</v>
      </c>
      <c r="C426" s="320" t="s">
        <v>53</v>
      </c>
      <c r="D426" s="320" t="s">
        <v>53</v>
      </c>
      <c r="E426" s="138">
        <f>F426+G426</f>
        <v>6.5</v>
      </c>
      <c r="F426" s="246">
        <v>6.5</v>
      </c>
      <c r="G426" s="139">
        <f t="shared" si="22"/>
        <v>0</v>
      </c>
      <c r="H426" s="139"/>
      <c r="I426" s="139"/>
      <c r="J426" s="139"/>
      <c r="K426" s="139"/>
      <c r="L426" s="139"/>
      <c r="M426" s="139"/>
      <c r="N426" s="139"/>
      <c r="O426" s="139"/>
      <c r="P426" s="139"/>
      <c r="Q426" s="141"/>
      <c r="R426" s="141"/>
      <c r="S426" s="139"/>
      <c r="T426" s="153" t="s">
        <v>184</v>
      </c>
      <c r="V426" s="675"/>
    </row>
    <row r="427" spans="1:22" s="135" customFormat="1" hidden="1">
      <c r="A427" s="228"/>
      <c r="B427" s="131" t="s">
        <v>586</v>
      </c>
      <c r="C427" s="328"/>
      <c r="D427" s="228"/>
      <c r="E427" s="138"/>
      <c r="F427" s="245"/>
      <c r="G427" s="139"/>
      <c r="H427" s="132"/>
      <c r="I427" s="132"/>
      <c r="J427" s="132"/>
      <c r="K427" s="132"/>
      <c r="L427" s="132"/>
      <c r="M427" s="132"/>
      <c r="N427" s="132"/>
      <c r="O427" s="132"/>
      <c r="P427" s="132"/>
      <c r="Q427" s="132"/>
      <c r="R427" s="132"/>
      <c r="S427" s="132"/>
      <c r="T427" s="134"/>
    </row>
    <row r="428" spans="1:22" s="129" customFormat="1" hidden="1">
      <c r="A428" s="239">
        <v>2</v>
      </c>
      <c r="B428" s="276" t="s">
        <v>815</v>
      </c>
      <c r="C428" s="144" t="s">
        <v>53</v>
      </c>
      <c r="D428" s="144" t="s">
        <v>53</v>
      </c>
      <c r="E428" s="138">
        <f>F428+G428</f>
        <v>7.47</v>
      </c>
      <c r="F428" s="246">
        <v>7.47</v>
      </c>
      <c r="G428" s="139">
        <f t="shared" ref="G428:G450" si="23">SUM(H428:S428)</f>
        <v>0</v>
      </c>
      <c r="H428" s="139"/>
      <c r="I428" s="139"/>
      <c r="J428" s="139"/>
      <c r="K428" s="139"/>
      <c r="L428" s="139"/>
      <c r="M428" s="139"/>
      <c r="N428" s="139"/>
      <c r="O428" s="139"/>
      <c r="P428" s="139"/>
      <c r="Q428" s="139"/>
      <c r="R428" s="139"/>
      <c r="S428" s="139"/>
      <c r="T428" s="153" t="s">
        <v>183</v>
      </c>
    </row>
    <row r="429" spans="1:22" s="129" customFormat="1" ht="31.5" hidden="1">
      <c r="A429" s="239">
        <v>3</v>
      </c>
      <c r="B429" s="137" t="s">
        <v>816</v>
      </c>
      <c r="C429" s="320" t="s">
        <v>53</v>
      </c>
      <c r="D429" s="320" t="s">
        <v>53</v>
      </c>
      <c r="E429" s="138">
        <f>F429+G429</f>
        <v>2.62</v>
      </c>
      <c r="F429" s="257">
        <v>2.62</v>
      </c>
      <c r="G429" s="139">
        <f t="shared" si="23"/>
        <v>0</v>
      </c>
      <c r="H429" s="139"/>
      <c r="I429" s="139"/>
      <c r="J429" s="139"/>
      <c r="K429" s="139"/>
      <c r="L429" s="139"/>
      <c r="M429" s="139"/>
      <c r="N429" s="139"/>
      <c r="O429" s="139"/>
      <c r="P429" s="139"/>
      <c r="Q429" s="141"/>
      <c r="R429" s="141"/>
      <c r="S429" s="139"/>
      <c r="T429" s="153" t="s">
        <v>183</v>
      </c>
    </row>
    <row r="430" spans="1:22" s="215" customFormat="1" ht="31.5" hidden="1">
      <c r="A430" s="239">
        <v>4</v>
      </c>
      <c r="B430" s="137" t="s">
        <v>835</v>
      </c>
      <c r="C430" s="335" t="s">
        <v>53</v>
      </c>
      <c r="D430" s="335" t="s">
        <v>53</v>
      </c>
      <c r="E430" s="138">
        <f>F430+G430</f>
        <v>1.19</v>
      </c>
      <c r="F430" s="261">
        <v>1.19</v>
      </c>
      <c r="G430" s="139">
        <f t="shared" si="23"/>
        <v>0</v>
      </c>
      <c r="H430" s="212"/>
      <c r="I430" s="212"/>
      <c r="J430" s="212"/>
      <c r="K430" s="212"/>
      <c r="L430" s="212"/>
      <c r="M430" s="212"/>
      <c r="N430" s="212"/>
      <c r="O430" s="212"/>
      <c r="P430" s="212"/>
      <c r="Q430" s="213"/>
      <c r="R430" s="213"/>
      <c r="S430" s="212"/>
      <c r="T430" s="214" t="s">
        <v>183</v>
      </c>
    </row>
    <row r="431" spans="1:22" s="129" customFormat="1" ht="31.5" hidden="1">
      <c r="A431" s="239">
        <v>5</v>
      </c>
      <c r="B431" s="141" t="s">
        <v>817</v>
      </c>
      <c r="C431" s="320" t="s">
        <v>53</v>
      </c>
      <c r="D431" s="320" t="s">
        <v>53</v>
      </c>
      <c r="E431" s="138">
        <f>F431+G431</f>
        <v>4.3499999999999996</v>
      </c>
      <c r="F431" s="257">
        <v>4.3499999999999996</v>
      </c>
      <c r="G431" s="139">
        <f t="shared" si="23"/>
        <v>0</v>
      </c>
      <c r="H431" s="139"/>
      <c r="I431" s="139"/>
      <c r="J431" s="139"/>
      <c r="K431" s="139"/>
      <c r="L431" s="139"/>
      <c r="M431" s="139"/>
      <c r="N431" s="139"/>
      <c r="O431" s="139"/>
      <c r="P431" s="139"/>
      <c r="Q431" s="141"/>
      <c r="R431" s="141"/>
      <c r="S431" s="139"/>
      <c r="T431" s="153" t="s">
        <v>183</v>
      </c>
    </row>
    <row r="432" spans="1:22" s="129" customFormat="1" ht="47.25" hidden="1">
      <c r="A432" s="239">
        <v>6</v>
      </c>
      <c r="B432" s="137" t="s">
        <v>818</v>
      </c>
      <c r="C432" s="320" t="s">
        <v>53</v>
      </c>
      <c r="D432" s="320" t="s">
        <v>53</v>
      </c>
      <c r="E432" s="138">
        <f>F432+G432</f>
        <v>6.44</v>
      </c>
      <c r="F432" s="257"/>
      <c r="G432" s="139">
        <f t="shared" si="23"/>
        <v>6.44</v>
      </c>
      <c r="H432" s="139"/>
      <c r="I432" s="139"/>
      <c r="J432" s="139"/>
      <c r="K432" s="139">
        <v>6.44</v>
      </c>
      <c r="L432" s="139"/>
      <c r="M432" s="139"/>
      <c r="N432" s="139"/>
      <c r="O432" s="139"/>
      <c r="P432" s="139"/>
      <c r="Q432" s="141"/>
      <c r="R432" s="141"/>
      <c r="S432" s="139"/>
      <c r="T432" s="153" t="s">
        <v>183</v>
      </c>
    </row>
    <row r="433" spans="1:20" s="129" customFormat="1" ht="47.25" hidden="1">
      <c r="A433" s="239">
        <v>7</v>
      </c>
      <c r="B433" s="137" t="s">
        <v>819</v>
      </c>
      <c r="C433" s="320" t="s">
        <v>53</v>
      </c>
      <c r="D433" s="320" t="s">
        <v>53</v>
      </c>
      <c r="E433" s="138">
        <f>F433+G433</f>
        <v>2.6</v>
      </c>
      <c r="F433" s="257"/>
      <c r="G433" s="139">
        <f t="shared" si="23"/>
        <v>2.6</v>
      </c>
      <c r="H433" s="139"/>
      <c r="I433" s="139">
        <v>1.1000000000000001</v>
      </c>
      <c r="J433" s="139"/>
      <c r="K433" s="139">
        <v>1.5</v>
      </c>
      <c r="L433" s="139"/>
      <c r="M433" s="139"/>
      <c r="N433" s="139"/>
      <c r="O433" s="139"/>
      <c r="P433" s="139"/>
      <c r="Q433" s="141"/>
      <c r="R433" s="141"/>
      <c r="S433" s="139"/>
      <c r="T433" s="153" t="s">
        <v>183</v>
      </c>
    </row>
    <row r="434" spans="1:20" s="129" customFormat="1" ht="47.25" hidden="1">
      <c r="A434" s="239">
        <v>8</v>
      </c>
      <c r="B434" s="137" t="s">
        <v>820</v>
      </c>
      <c r="C434" s="320" t="s">
        <v>53</v>
      </c>
      <c r="D434" s="320" t="s">
        <v>53</v>
      </c>
      <c r="E434" s="138">
        <f>F434+G434</f>
        <v>2.77</v>
      </c>
      <c r="F434" s="257"/>
      <c r="G434" s="139">
        <f t="shared" si="23"/>
        <v>2.77</v>
      </c>
      <c r="H434" s="139"/>
      <c r="I434" s="139"/>
      <c r="J434" s="139"/>
      <c r="K434" s="139">
        <v>2.77</v>
      </c>
      <c r="L434" s="139"/>
      <c r="M434" s="139"/>
      <c r="N434" s="139"/>
      <c r="O434" s="139"/>
      <c r="P434" s="139"/>
      <c r="Q434" s="141"/>
      <c r="R434" s="141"/>
      <c r="S434" s="139"/>
      <c r="T434" s="153" t="s">
        <v>183</v>
      </c>
    </row>
    <row r="435" spans="1:20" s="129" customFormat="1" ht="47.25" hidden="1">
      <c r="A435" s="239">
        <v>9</v>
      </c>
      <c r="B435" s="137" t="s">
        <v>821</v>
      </c>
      <c r="C435" s="320" t="s">
        <v>53</v>
      </c>
      <c r="D435" s="320" t="s">
        <v>53</v>
      </c>
      <c r="E435" s="138">
        <f>F435+G435</f>
        <v>2.92</v>
      </c>
      <c r="F435" s="257"/>
      <c r="G435" s="139">
        <f t="shared" si="23"/>
        <v>2.92</v>
      </c>
      <c r="H435" s="139"/>
      <c r="I435" s="139"/>
      <c r="J435" s="139"/>
      <c r="K435" s="139">
        <v>2.92</v>
      </c>
      <c r="L435" s="139"/>
      <c r="M435" s="139"/>
      <c r="N435" s="139"/>
      <c r="O435" s="139"/>
      <c r="P435" s="139"/>
      <c r="Q435" s="141"/>
      <c r="R435" s="141"/>
      <c r="S435" s="139"/>
      <c r="T435" s="153" t="s">
        <v>183</v>
      </c>
    </row>
    <row r="436" spans="1:20" s="129" customFormat="1" ht="47.25" hidden="1">
      <c r="A436" s="239">
        <v>10</v>
      </c>
      <c r="B436" s="137" t="s">
        <v>822</v>
      </c>
      <c r="C436" s="320" t="s">
        <v>53</v>
      </c>
      <c r="D436" s="320" t="s">
        <v>53</v>
      </c>
      <c r="E436" s="138">
        <f>F436+G436</f>
        <v>2.67</v>
      </c>
      <c r="F436" s="257"/>
      <c r="G436" s="139">
        <f t="shared" si="23"/>
        <v>2.67</v>
      </c>
      <c r="H436" s="139"/>
      <c r="I436" s="139"/>
      <c r="J436" s="139"/>
      <c r="K436" s="139">
        <v>2.67</v>
      </c>
      <c r="L436" s="139"/>
      <c r="M436" s="139"/>
      <c r="N436" s="139"/>
      <c r="O436" s="139"/>
      <c r="P436" s="139"/>
      <c r="Q436" s="141"/>
      <c r="R436" s="141"/>
      <c r="S436" s="139"/>
      <c r="T436" s="153" t="s">
        <v>183</v>
      </c>
    </row>
    <row r="437" spans="1:20" s="129" customFormat="1" ht="47.25" hidden="1">
      <c r="A437" s="239">
        <v>11</v>
      </c>
      <c r="B437" s="137" t="s">
        <v>823</v>
      </c>
      <c r="C437" s="320" t="s">
        <v>53</v>
      </c>
      <c r="D437" s="320" t="s">
        <v>53</v>
      </c>
      <c r="E437" s="138">
        <f>F437+G437</f>
        <v>2.69</v>
      </c>
      <c r="F437" s="257"/>
      <c r="G437" s="139">
        <f t="shared" si="23"/>
        <v>2.69</v>
      </c>
      <c r="H437" s="139">
        <v>0.4</v>
      </c>
      <c r="I437" s="139">
        <v>0.6</v>
      </c>
      <c r="J437" s="139"/>
      <c r="K437" s="139">
        <v>1.69</v>
      </c>
      <c r="L437" s="139"/>
      <c r="M437" s="139"/>
      <c r="N437" s="139"/>
      <c r="O437" s="139"/>
      <c r="P437" s="139"/>
      <c r="Q437" s="141"/>
      <c r="R437" s="141"/>
      <c r="S437" s="139"/>
      <c r="T437" s="153" t="s">
        <v>183</v>
      </c>
    </row>
    <row r="438" spans="1:20" s="129" customFormat="1" ht="47.25" hidden="1">
      <c r="A438" s="239">
        <v>12</v>
      </c>
      <c r="B438" s="137" t="s">
        <v>824</v>
      </c>
      <c r="C438" s="320" t="s">
        <v>53</v>
      </c>
      <c r="D438" s="320" t="s">
        <v>53</v>
      </c>
      <c r="E438" s="138">
        <f>F438+G438</f>
        <v>3.01</v>
      </c>
      <c r="F438" s="257"/>
      <c r="G438" s="139">
        <f t="shared" si="23"/>
        <v>3.01</v>
      </c>
      <c r="H438" s="139">
        <v>1.1000000000000001</v>
      </c>
      <c r="I438" s="139">
        <v>0.9</v>
      </c>
      <c r="J438" s="139"/>
      <c r="K438" s="139">
        <v>1.01</v>
      </c>
      <c r="L438" s="139"/>
      <c r="M438" s="139"/>
      <c r="N438" s="139"/>
      <c r="O438" s="139"/>
      <c r="P438" s="139"/>
      <c r="Q438" s="141"/>
      <c r="R438" s="141"/>
      <c r="S438" s="139"/>
      <c r="T438" s="153" t="s">
        <v>183</v>
      </c>
    </row>
    <row r="439" spans="1:20" s="129" customFormat="1" ht="47.25" hidden="1">
      <c r="A439" s="239">
        <v>13</v>
      </c>
      <c r="B439" s="141" t="s">
        <v>825</v>
      </c>
      <c r="C439" s="320" t="s">
        <v>53</v>
      </c>
      <c r="D439" s="320" t="s">
        <v>53</v>
      </c>
      <c r="E439" s="138">
        <f>F439+G439</f>
        <v>3.07</v>
      </c>
      <c r="F439" s="257"/>
      <c r="G439" s="139">
        <f t="shared" si="23"/>
        <v>3.07</v>
      </c>
      <c r="H439" s="139"/>
      <c r="I439" s="139"/>
      <c r="J439" s="139"/>
      <c r="K439" s="139">
        <v>3.07</v>
      </c>
      <c r="L439" s="139"/>
      <c r="M439" s="139"/>
      <c r="N439" s="139"/>
      <c r="O439" s="139"/>
      <c r="P439" s="139"/>
      <c r="Q439" s="141"/>
      <c r="R439" s="141"/>
      <c r="S439" s="139"/>
      <c r="T439" s="153" t="s">
        <v>183</v>
      </c>
    </row>
    <row r="440" spans="1:20" s="129" customFormat="1" ht="47.25" hidden="1">
      <c r="A440" s="239">
        <v>14</v>
      </c>
      <c r="B440" s="137" t="s">
        <v>826</v>
      </c>
      <c r="C440" s="320" t="s">
        <v>53</v>
      </c>
      <c r="D440" s="320" t="s">
        <v>53</v>
      </c>
      <c r="E440" s="138">
        <f>F440+G440</f>
        <v>2.69</v>
      </c>
      <c r="F440" s="257"/>
      <c r="G440" s="139">
        <f t="shared" si="23"/>
        <v>2.69</v>
      </c>
      <c r="H440" s="139"/>
      <c r="I440" s="139">
        <v>1.54</v>
      </c>
      <c r="J440" s="139"/>
      <c r="K440" s="139">
        <v>1.1499999999999999</v>
      </c>
      <c r="L440" s="139"/>
      <c r="M440" s="139"/>
      <c r="N440" s="139"/>
      <c r="O440" s="139"/>
      <c r="P440" s="139"/>
      <c r="Q440" s="141"/>
      <c r="R440" s="141"/>
      <c r="S440" s="139"/>
      <c r="T440" s="153" t="s">
        <v>183</v>
      </c>
    </row>
    <row r="441" spans="1:20" s="129" customFormat="1" ht="47.25" hidden="1">
      <c r="A441" s="239">
        <v>15</v>
      </c>
      <c r="B441" s="137" t="s">
        <v>827</v>
      </c>
      <c r="C441" s="320" t="s">
        <v>53</v>
      </c>
      <c r="D441" s="320" t="s">
        <v>53</v>
      </c>
      <c r="E441" s="138">
        <f>F441+G441</f>
        <v>3.64</v>
      </c>
      <c r="F441" s="257"/>
      <c r="G441" s="139">
        <f t="shared" si="23"/>
        <v>3.64</v>
      </c>
      <c r="H441" s="139"/>
      <c r="I441" s="139"/>
      <c r="J441" s="139"/>
      <c r="K441" s="139">
        <v>3.64</v>
      </c>
      <c r="L441" s="139"/>
      <c r="M441" s="139"/>
      <c r="N441" s="139"/>
      <c r="O441" s="139"/>
      <c r="P441" s="139"/>
      <c r="Q441" s="141"/>
      <c r="R441" s="141"/>
      <c r="S441" s="139"/>
      <c r="T441" s="153" t="s">
        <v>183</v>
      </c>
    </row>
    <row r="442" spans="1:20" s="129" customFormat="1" ht="47.25" hidden="1">
      <c r="A442" s="239">
        <v>16</v>
      </c>
      <c r="B442" s="137" t="s">
        <v>828</v>
      </c>
      <c r="C442" s="320" t="s">
        <v>53</v>
      </c>
      <c r="D442" s="320" t="s">
        <v>53</v>
      </c>
      <c r="E442" s="138">
        <f>F442+G442</f>
        <v>4.18</v>
      </c>
      <c r="F442" s="257"/>
      <c r="G442" s="139">
        <f t="shared" si="23"/>
        <v>4.18</v>
      </c>
      <c r="H442" s="139"/>
      <c r="I442" s="139"/>
      <c r="J442" s="139"/>
      <c r="K442" s="139">
        <v>4.18</v>
      </c>
      <c r="L442" s="139"/>
      <c r="M442" s="139"/>
      <c r="N442" s="139"/>
      <c r="O442" s="139"/>
      <c r="P442" s="139"/>
      <c r="Q442" s="141"/>
      <c r="R442" s="141"/>
      <c r="S442" s="139"/>
      <c r="T442" s="153" t="s">
        <v>183</v>
      </c>
    </row>
    <row r="443" spans="1:20" s="129" customFormat="1" ht="47.25" hidden="1">
      <c r="A443" s="239">
        <v>17</v>
      </c>
      <c r="B443" s="137" t="s">
        <v>829</v>
      </c>
      <c r="C443" s="320" t="s">
        <v>53</v>
      </c>
      <c r="D443" s="320" t="s">
        <v>53</v>
      </c>
      <c r="E443" s="138">
        <f>F443+G443</f>
        <v>1.92</v>
      </c>
      <c r="F443" s="257"/>
      <c r="G443" s="139">
        <f t="shared" si="23"/>
        <v>1.92</v>
      </c>
      <c r="H443" s="139"/>
      <c r="I443" s="139"/>
      <c r="J443" s="139"/>
      <c r="K443" s="139">
        <v>1.92</v>
      </c>
      <c r="L443" s="139"/>
      <c r="M443" s="139"/>
      <c r="N443" s="139"/>
      <c r="O443" s="139"/>
      <c r="P443" s="139"/>
      <c r="Q443" s="141"/>
      <c r="R443" s="141"/>
      <c r="S443" s="139"/>
      <c r="T443" s="153" t="s">
        <v>183</v>
      </c>
    </row>
    <row r="444" spans="1:20" s="129" customFormat="1" ht="47.25" hidden="1">
      <c r="A444" s="239">
        <v>18</v>
      </c>
      <c r="B444" s="137" t="s">
        <v>830</v>
      </c>
      <c r="C444" s="320" t="s">
        <v>53</v>
      </c>
      <c r="D444" s="320" t="s">
        <v>53</v>
      </c>
      <c r="E444" s="138">
        <f>F444+G444</f>
        <v>9.5</v>
      </c>
      <c r="F444" s="257"/>
      <c r="G444" s="139">
        <f t="shared" si="23"/>
        <v>9.5</v>
      </c>
      <c r="H444" s="139">
        <v>5</v>
      </c>
      <c r="I444" s="139">
        <v>2.2999999999999998</v>
      </c>
      <c r="J444" s="139"/>
      <c r="K444" s="139">
        <v>2.2000000000000002</v>
      </c>
      <c r="L444" s="139"/>
      <c r="M444" s="139"/>
      <c r="N444" s="139"/>
      <c r="O444" s="139"/>
      <c r="P444" s="139"/>
      <c r="Q444" s="141"/>
      <c r="R444" s="141"/>
      <c r="S444" s="139"/>
      <c r="T444" s="153" t="s">
        <v>183</v>
      </c>
    </row>
    <row r="445" spans="1:20" s="129" customFormat="1" ht="47.25" hidden="1">
      <c r="A445" s="239">
        <v>19</v>
      </c>
      <c r="B445" s="137" t="s">
        <v>831</v>
      </c>
      <c r="C445" s="320" t="s">
        <v>53</v>
      </c>
      <c r="D445" s="320" t="s">
        <v>53</v>
      </c>
      <c r="E445" s="138">
        <f>F445+G445</f>
        <v>4.99</v>
      </c>
      <c r="F445" s="257"/>
      <c r="G445" s="139">
        <f t="shared" si="23"/>
        <v>4.99</v>
      </c>
      <c r="H445" s="139">
        <v>1.1599999999999999</v>
      </c>
      <c r="I445" s="139"/>
      <c r="J445" s="139">
        <v>3.26</v>
      </c>
      <c r="K445" s="139">
        <v>0.56999999999999995</v>
      </c>
      <c r="L445" s="139"/>
      <c r="M445" s="139"/>
      <c r="N445" s="139"/>
      <c r="O445" s="139"/>
      <c r="P445" s="139"/>
      <c r="Q445" s="141"/>
      <c r="R445" s="141"/>
      <c r="S445" s="139"/>
      <c r="T445" s="153" t="s">
        <v>183</v>
      </c>
    </row>
    <row r="446" spans="1:20" s="129" customFormat="1" ht="47.25" hidden="1">
      <c r="A446" s="239">
        <v>20</v>
      </c>
      <c r="B446" s="137" t="s">
        <v>832</v>
      </c>
      <c r="C446" s="320" t="s">
        <v>53</v>
      </c>
      <c r="D446" s="320" t="s">
        <v>53</v>
      </c>
      <c r="E446" s="138">
        <f>F446+G446</f>
        <v>6.16</v>
      </c>
      <c r="F446" s="257"/>
      <c r="G446" s="139">
        <f t="shared" si="23"/>
        <v>6.16</v>
      </c>
      <c r="H446" s="139">
        <v>0.5</v>
      </c>
      <c r="I446" s="139">
        <v>0.7</v>
      </c>
      <c r="J446" s="139">
        <v>2.96</v>
      </c>
      <c r="K446" s="139">
        <v>2</v>
      </c>
      <c r="L446" s="139"/>
      <c r="M446" s="139"/>
      <c r="N446" s="139"/>
      <c r="O446" s="139"/>
      <c r="P446" s="139"/>
      <c r="Q446" s="141"/>
      <c r="R446" s="141"/>
      <c r="S446" s="139"/>
      <c r="T446" s="153" t="s">
        <v>183</v>
      </c>
    </row>
    <row r="447" spans="1:20" s="129" customFormat="1" ht="78.75" hidden="1">
      <c r="A447" s="239">
        <v>21</v>
      </c>
      <c r="B447" s="137" t="s">
        <v>833</v>
      </c>
      <c r="C447" s="320" t="s">
        <v>53</v>
      </c>
      <c r="D447" s="320" t="s">
        <v>53</v>
      </c>
      <c r="E447" s="138">
        <f>F447+G447</f>
        <v>15.120000000000001</v>
      </c>
      <c r="F447" s="257"/>
      <c r="G447" s="139">
        <f t="shared" si="23"/>
        <v>15.120000000000001</v>
      </c>
      <c r="H447" s="139">
        <v>4.87</v>
      </c>
      <c r="I447" s="139">
        <v>4</v>
      </c>
      <c r="J447" s="139">
        <v>4</v>
      </c>
      <c r="K447" s="139">
        <v>2.25</v>
      </c>
      <c r="L447" s="139"/>
      <c r="M447" s="139"/>
      <c r="N447" s="139"/>
      <c r="O447" s="139"/>
      <c r="P447" s="139"/>
      <c r="Q447" s="141"/>
      <c r="R447" s="141"/>
      <c r="S447" s="139"/>
      <c r="T447" s="153" t="s">
        <v>191</v>
      </c>
    </row>
    <row r="448" spans="1:20" s="129" customFormat="1" ht="63" hidden="1">
      <c r="A448" s="239">
        <v>22</v>
      </c>
      <c r="B448" s="137" t="s">
        <v>834</v>
      </c>
      <c r="C448" s="320" t="s">
        <v>53</v>
      </c>
      <c r="D448" s="320" t="s">
        <v>53</v>
      </c>
      <c r="E448" s="138">
        <f>F448+G448</f>
        <v>10.43</v>
      </c>
      <c r="F448" s="257"/>
      <c r="G448" s="139">
        <f t="shared" si="23"/>
        <v>10.43</v>
      </c>
      <c r="H448" s="139">
        <v>3</v>
      </c>
      <c r="I448" s="139">
        <v>4</v>
      </c>
      <c r="J448" s="139"/>
      <c r="K448" s="139">
        <v>3.43</v>
      </c>
      <c r="L448" s="139"/>
      <c r="M448" s="139"/>
      <c r="N448" s="139"/>
      <c r="O448" s="139"/>
      <c r="P448" s="139"/>
      <c r="Q448" s="141"/>
      <c r="R448" s="141"/>
      <c r="S448" s="139"/>
      <c r="T448" s="153" t="s">
        <v>191</v>
      </c>
    </row>
    <row r="449" spans="1:22" s="129" customFormat="1" ht="31.5" hidden="1">
      <c r="A449" s="239">
        <v>23</v>
      </c>
      <c r="B449" s="137" t="s">
        <v>814</v>
      </c>
      <c r="C449" s="320" t="s">
        <v>53</v>
      </c>
      <c r="D449" s="320" t="s">
        <v>53</v>
      </c>
      <c r="E449" s="138">
        <f>F449+G449</f>
        <v>1.8</v>
      </c>
      <c r="F449" s="246">
        <v>1.8</v>
      </c>
      <c r="G449" s="139">
        <f t="shared" si="23"/>
        <v>0</v>
      </c>
      <c r="H449" s="139"/>
      <c r="I449" s="139"/>
      <c r="J449" s="139"/>
      <c r="K449" s="139"/>
      <c r="L449" s="139"/>
      <c r="M449" s="139"/>
      <c r="N449" s="139"/>
      <c r="O449" s="139"/>
      <c r="P449" s="139"/>
      <c r="Q449" s="141"/>
      <c r="R449" s="141"/>
      <c r="S449" s="139"/>
      <c r="T449" s="153" t="s">
        <v>183</v>
      </c>
    </row>
    <row r="450" spans="1:22" s="129" customFormat="1" hidden="1">
      <c r="A450" s="239">
        <v>24</v>
      </c>
      <c r="B450" s="137" t="s">
        <v>836</v>
      </c>
      <c r="C450" s="320" t="s">
        <v>53</v>
      </c>
      <c r="D450" s="320" t="s">
        <v>53</v>
      </c>
      <c r="E450" s="138">
        <f>F450+G450</f>
        <v>0.51</v>
      </c>
      <c r="F450" s="257">
        <v>0.51</v>
      </c>
      <c r="G450" s="139">
        <f t="shared" si="23"/>
        <v>0</v>
      </c>
      <c r="H450" s="139"/>
      <c r="I450" s="139"/>
      <c r="J450" s="139"/>
      <c r="K450" s="139"/>
      <c r="L450" s="139"/>
      <c r="M450" s="139"/>
      <c r="N450" s="139"/>
      <c r="O450" s="139"/>
      <c r="P450" s="139"/>
      <c r="Q450" s="141"/>
      <c r="R450" s="141"/>
      <c r="S450" s="139"/>
      <c r="T450" s="153" t="s">
        <v>184</v>
      </c>
      <c r="V450" s="675"/>
    </row>
    <row r="451" spans="1:22" s="135" customFormat="1" hidden="1">
      <c r="A451" s="231" t="s">
        <v>570</v>
      </c>
      <c r="B451" s="186" t="s">
        <v>578</v>
      </c>
      <c r="C451" s="228"/>
      <c r="D451" s="228"/>
      <c r="E451" s="138"/>
      <c r="F451" s="248"/>
      <c r="G451" s="139"/>
      <c r="H451" s="133"/>
      <c r="I451" s="133"/>
      <c r="J451" s="133"/>
      <c r="K451" s="133"/>
      <c r="L451" s="133"/>
      <c r="M451" s="133"/>
      <c r="N451" s="133"/>
      <c r="O451" s="133"/>
      <c r="P451" s="133"/>
      <c r="Q451" s="133"/>
      <c r="R451" s="133"/>
      <c r="S451" s="133"/>
      <c r="T451" s="134"/>
    </row>
    <row r="452" spans="1:22" s="143" customFormat="1" hidden="1">
      <c r="A452" s="229">
        <v>1</v>
      </c>
      <c r="B452" s="276" t="s">
        <v>688</v>
      </c>
      <c r="C452" s="144" t="s">
        <v>57</v>
      </c>
      <c r="D452" s="144" t="s">
        <v>57</v>
      </c>
      <c r="E452" s="138">
        <f>F452+G452</f>
        <v>2.25</v>
      </c>
      <c r="F452" s="250"/>
      <c r="G452" s="139">
        <f>SUM(H452:S452)</f>
        <v>2.25</v>
      </c>
      <c r="H452" s="142">
        <v>0.25</v>
      </c>
      <c r="I452" s="142">
        <v>2</v>
      </c>
      <c r="J452" s="142"/>
      <c r="K452" s="142"/>
      <c r="L452" s="142"/>
      <c r="M452" s="142"/>
      <c r="N452" s="142"/>
      <c r="O452" s="142"/>
      <c r="P452" s="142"/>
      <c r="Q452" s="142"/>
      <c r="R452" s="142"/>
      <c r="S452" s="142"/>
      <c r="T452" s="152" t="s">
        <v>184</v>
      </c>
      <c r="V452" s="675"/>
    </row>
    <row r="453" spans="1:22" s="143" customFormat="1" hidden="1">
      <c r="A453" s="229">
        <v>2</v>
      </c>
      <c r="B453" s="276" t="s">
        <v>689</v>
      </c>
      <c r="C453" s="144" t="s">
        <v>57</v>
      </c>
      <c r="D453" s="144" t="s">
        <v>57</v>
      </c>
      <c r="E453" s="138">
        <f>F453+G453</f>
        <v>2.25</v>
      </c>
      <c r="F453" s="250"/>
      <c r="G453" s="139">
        <f>SUM(H453:S453)</f>
        <v>2.25</v>
      </c>
      <c r="H453" s="142">
        <v>0.25</v>
      </c>
      <c r="I453" s="142">
        <v>2</v>
      </c>
      <c r="J453" s="142"/>
      <c r="K453" s="142"/>
      <c r="L453" s="142"/>
      <c r="M453" s="142"/>
      <c r="N453" s="142"/>
      <c r="O453" s="142"/>
      <c r="P453" s="142"/>
      <c r="Q453" s="142"/>
      <c r="R453" s="142"/>
      <c r="S453" s="142"/>
      <c r="T453" s="172" t="s">
        <v>191</v>
      </c>
    </row>
    <row r="454" spans="1:22" s="143" customFormat="1" hidden="1">
      <c r="A454" s="229">
        <v>3</v>
      </c>
      <c r="B454" s="276" t="s">
        <v>690</v>
      </c>
      <c r="C454" s="144" t="s">
        <v>57</v>
      </c>
      <c r="D454" s="144" t="s">
        <v>57</v>
      </c>
      <c r="E454" s="138">
        <f>F454+G454</f>
        <v>2.25</v>
      </c>
      <c r="F454" s="250"/>
      <c r="G454" s="139">
        <f>SUM(H454:S454)</f>
        <v>2.25</v>
      </c>
      <c r="H454" s="142">
        <v>0.25</v>
      </c>
      <c r="I454" s="142">
        <v>2</v>
      </c>
      <c r="J454" s="142"/>
      <c r="K454" s="142"/>
      <c r="L454" s="142"/>
      <c r="M454" s="142"/>
      <c r="N454" s="142"/>
      <c r="O454" s="142"/>
      <c r="P454" s="142"/>
      <c r="Q454" s="142"/>
      <c r="R454" s="142"/>
      <c r="S454" s="142"/>
      <c r="T454" s="151" t="s">
        <v>183</v>
      </c>
    </row>
    <row r="455" spans="1:22" s="129" customFormat="1" hidden="1">
      <c r="A455" s="319">
        <v>4</v>
      </c>
      <c r="B455" s="137" t="s">
        <v>175</v>
      </c>
      <c r="C455" s="144" t="s">
        <v>57</v>
      </c>
      <c r="D455" s="144" t="s">
        <v>57</v>
      </c>
      <c r="E455" s="138">
        <f>F455+G455</f>
        <v>0.5</v>
      </c>
      <c r="F455" s="246"/>
      <c r="G455" s="139">
        <f>SUM(H455:S455)</f>
        <v>0.5</v>
      </c>
      <c r="H455" s="139">
        <v>0.5</v>
      </c>
      <c r="I455" s="139"/>
      <c r="J455" s="139"/>
      <c r="K455" s="139"/>
      <c r="L455" s="139"/>
      <c r="M455" s="139"/>
      <c r="N455" s="139"/>
      <c r="O455" s="139"/>
      <c r="P455" s="139"/>
      <c r="Q455" s="139"/>
      <c r="R455" s="139"/>
      <c r="S455" s="139"/>
      <c r="T455" s="153" t="s">
        <v>183</v>
      </c>
    </row>
    <row r="456" spans="1:22" s="135" customFormat="1" hidden="1">
      <c r="A456" s="228" t="s">
        <v>579</v>
      </c>
      <c r="B456" s="131" t="s">
        <v>582</v>
      </c>
      <c r="C456" s="228"/>
      <c r="D456" s="231"/>
      <c r="E456" s="138"/>
      <c r="F456" s="248"/>
      <c r="G456" s="139"/>
      <c r="H456" s="133"/>
      <c r="I456" s="133"/>
      <c r="J456" s="133"/>
      <c r="K456" s="133"/>
      <c r="L456" s="133"/>
      <c r="M456" s="133"/>
      <c r="N456" s="133"/>
      <c r="O456" s="133"/>
      <c r="P456" s="133"/>
      <c r="Q456" s="133"/>
      <c r="R456" s="133"/>
      <c r="S456" s="133"/>
      <c r="T456" s="134"/>
    </row>
    <row r="457" spans="1:22" s="129" customFormat="1" hidden="1">
      <c r="A457" s="229">
        <v>1</v>
      </c>
      <c r="B457" s="275" t="s">
        <v>353</v>
      </c>
      <c r="C457" s="320" t="s">
        <v>59</v>
      </c>
      <c r="D457" s="320" t="s">
        <v>59</v>
      </c>
      <c r="E457" s="138">
        <f>F457+G457</f>
        <v>0.24</v>
      </c>
      <c r="F457" s="246">
        <v>0.13</v>
      </c>
      <c r="G457" s="139">
        <f t="shared" ref="G457:G459" si="24">SUM(H457:S457)</f>
        <v>0.11</v>
      </c>
      <c r="H457" s="139"/>
      <c r="I457" s="139">
        <v>0.11</v>
      </c>
      <c r="J457" s="139"/>
      <c r="K457" s="139"/>
      <c r="L457" s="139"/>
      <c r="M457" s="139"/>
      <c r="N457" s="139"/>
      <c r="O457" s="139"/>
      <c r="P457" s="139"/>
      <c r="Q457" s="141"/>
      <c r="R457" s="141"/>
      <c r="S457" s="139"/>
      <c r="T457" s="153" t="s">
        <v>183</v>
      </c>
    </row>
    <row r="458" spans="1:22" s="129" customFormat="1" hidden="1">
      <c r="A458" s="319">
        <v>2</v>
      </c>
      <c r="B458" s="137" t="s">
        <v>176</v>
      </c>
      <c r="C458" s="320" t="s">
        <v>59</v>
      </c>
      <c r="D458" s="320" t="s">
        <v>59</v>
      </c>
      <c r="E458" s="138">
        <f>F458+G458</f>
        <v>1.25</v>
      </c>
      <c r="F458" s="246"/>
      <c r="G458" s="139">
        <f t="shared" si="24"/>
        <v>1.25</v>
      </c>
      <c r="H458" s="139"/>
      <c r="I458" s="139">
        <v>1.25</v>
      </c>
      <c r="J458" s="139"/>
      <c r="K458" s="139"/>
      <c r="L458" s="139"/>
      <c r="M458" s="139"/>
      <c r="N458" s="139"/>
      <c r="O458" s="139"/>
      <c r="P458" s="139"/>
      <c r="Q458" s="139"/>
      <c r="R458" s="139"/>
      <c r="S458" s="139"/>
      <c r="T458" s="153" t="s">
        <v>183</v>
      </c>
    </row>
    <row r="459" spans="1:22" s="129" customFormat="1" hidden="1">
      <c r="A459" s="319">
        <v>3</v>
      </c>
      <c r="B459" s="137" t="s">
        <v>192</v>
      </c>
      <c r="C459" s="329" t="s">
        <v>59</v>
      </c>
      <c r="D459" s="320" t="s">
        <v>59</v>
      </c>
      <c r="E459" s="138">
        <f>F459+G459</f>
        <v>0.5</v>
      </c>
      <c r="F459" s="246"/>
      <c r="G459" s="139">
        <f t="shared" si="24"/>
        <v>0.5</v>
      </c>
      <c r="H459" s="139">
        <v>0.5</v>
      </c>
      <c r="I459" s="139"/>
      <c r="J459" s="139"/>
      <c r="K459" s="139"/>
      <c r="L459" s="139"/>
      <c r="M459" s="139"/>
      <c r="N459" s="139"/>
      <c r="O459" s="139"/>
      <c r="P459" s="139"/>
      <c r="Q459" s="139"/>
      <c r="R459" s="139"/>
      <c r="S459" s="139"/>
      <c r="T459" s="153" t="s">
        <v>183</v>
      </c>
    </row>
    <row r="460" spans="1:22" s="129" customFormat="1" hidden="1">
      <c r="A460" s="320"/>
      <c r="B460" s="324" t="s">
        <v>761</v>
      </c>
      <c r="C460" s="331"/>
      <c r="D460" s="320"/>
      <c r="E460" s="138"/>
      <c r="F460" s="246"/>
      <c r="G460" s="139"/>
      <c r="H460" s="139"/>
      <c r="I460" s="139"/>
      <c r="J460" s="139"/>
      <c r="K460" s="139"/>
      <c r="L460" s="139"/>
      <c r="M460" s="139"/>
      <c r="N460" s="139"/>
      <c r="O460" s="139"/>
      <c r="P460" s="139"/>
      <c r="Q460" s="139"/>
      <c r="R460" s="139"/>
      <c r="S460" s="139"/>
      <c r="T460" s="321"/>
    </row>
    <row r="461" spans="1:22" s="129" customFormat="1" hidden="1">
      <c r="A461" s="319">
        <v>1</v>
      </c>
      <c r="B461" s="137" t="s">
        <v>589</v>
      </c>
      <c r="C461" s="331" t="s">
        <v>75</v>
      </c>
      <c r="D461" s="331" t="s">
        <v>75</v>
      </c>
      <c r="E461" s="138">
        <f>F461+G461</f>
        <v>1.61</v>
      </c>
      <c r="F461" s="246">
        <v>1.61</v>
      </c>
      <c r="G461" s="139">
        <f t="shared" ref="G461:G499" si="25">SUM(H461:S461)</f>
        <v>0</v>
      </c>
      <c r="H461" s="139"/>
      <c r="I461" s="139"/>
      <c r="J461" s="139"/>
      <c r="K461" s="139"/>
      <c r="L461" s="139"/>
      <c r="M461" s="139"/>
      <c r="N461" s="139"/>
      <c r="O461" s="139"/>
      <c r="P461" s="139"/>
      <c r="Q461" s="141"/>
      <c r="R461" s="141"/>
      <c r="S461" s="139"/>
      <c r="T461" s="153" t="s">
        <v>183</v>
      </c>
    </row>
    <row r="462" spans="1:22" s="129" customFormat="1" hidden="1">
      <c r="A462" s="320">
        <v>2</v>
      </c>
      <c r="B462" s="137" t="s">
        <v>591</v>
      </c>
      <c r="C462" s="331" t="s">
        <v>75</v>
      </c>
      <c r="D462" s="331" t="s">
        <v>75</v>
      </c>
      <c r="E462" s="138">
        <f>F462+G462</f>
        <v>1.03</v>
      </c>
      <c r="F462" s="246">
        <v>1.03</v>
      </c>
      <c r="G462" s="139">
        <f t="shared" si="25"/>
        <v>0</v>
      </c>
      <c r="H462" s="139"/>
      <c r="I462" s="139"/>
      <c r="J462" s="139"/>
      <c r="K462" s="139"/>
      <c r="L462" s="139"/>
      <c r="M462" s="139"/>
      <c r="N462" s="139"/>
      <c r="O462" s="139"/>
      <c r="P462" s="139"/>
      <c r="Q462" s="141"/>
      <c r="R462" s="141"/>
      <c r="S462" s="139"/>
      <c r="T462" s="153" t="s">
        <v>183</v>
      </c>
    </row>
    <row r="463" spans="1:22" s="129" customFormat="1" hidden="1">
      <c r="A463" s="320">
        <v>3</v>
      </c>
      <c r="B463" s="137" t="s">
        <v>592</v>
      </c>
      <c r="C463" s="331" t="s">
        <v>75</v>
      </c>
      <c r="D463" s="331" t="s">
        <v>75</v>
      </c>
      <c r="E463" s="138">
        <f>F463+G463</f>
        <v>0.41</v>
      </c>
      <c r="F463" s="246">
        <v>0.41</v>
      </c>
      <c r="G463" s="139">
        <f t="shared" si="25"/>
        <v>0</v>
      </c>
      <c r="H463" s="139"/>
      <c r="I463" s="139"/>
      <c r="J463" s="139"/>
      <c r="K463" s="139"/>
      <c r="L463" s="139"/>
      <c r="M463" s="139"/>
      <c r="N463" s="139"/>
      <c r="O463" s="139"/>
      <c r="P463" s="139"/>
      <c r="Q463" s="141"/>
      <c r="R463" s="141"/>
      <c r="S463" s="139"/>
      <c r="T463" s="153" t="s">
        <v>183</v>
      </c>
    </row>
    <row r="464" spans="1:22" s="129" customFormat="1" hidden="1">
      <c r="A464" s="320">
        <v>4</v>
      </c>
      <c r="B464" s="137" t="s">
        <v>595</v>
      </c>
      <c r="C464" s="331" t="s">
        <v>75</v>
      </c>
      <c r="D464" s="331" t="s">
        <v>75</v>
      </c>
      <c r="E464" s="138">
        <f>F464+G464</f>
        <v>1</v>
      </c>
      <c r="F464" s="246"/>
      <c r="G464" s="139">
        <f t="shared" si="25"/>
        <v>1</v>
      </c>
      <c r="H464" s="139">
        <v>1</v>
      </c>
      <c r="I464" s="139"/>
      <c r="J464" s="139"/>
      <c r="K464" s="139"/>
      <c r="L464" s="139"/>
      <c r="M464" s="139"/>
      <c r="N464" s="139"/>
      <c r="O464" s="139"/>
      <c r="P464" s="139"/>
      <c r="Q464" s="141"/>
      <c r="R464" s="141"/>
      <c r="S464" s="139"/>
      <c r="T464" s="153" t="s">
        <v>183</v>
      </c>
    </row>
    <row r="465" spans="1:22" s="129" customFormat="1" hidden="1">
      <c r="A465" s="320">
        <v>5</v>
      </c>
      <c r="B465" s="137" t="s">
        <v>839</v>
      </c>
      <c r="C465" s="331" t="s">
        <v>75</v>
      </c>
      <c r="D465" s="331" t="s">
        <v>75</v>
      </c>
      <c r="E465" s="138">
        <f>F465+G465</f>
        <v>1.5</v>
      </c>
      <c r="F465" s="246"/>
      <c r="G465" s="139">
        <f t="shared" si="25"/>
        <v>1.5</v>
      </c>
      <c r="H465" s="139"/>
      <c r="I465" s="139"/>
      <c r="J465" s="139"/>
      <c r="K465" s="139">
        <v>1.5</v>
      </c>
      <c r="L465" s="139"/>
      <c r="M465" s="139"/>
      <c r="N465" s="139"/>
      <c r="O465" s="139"/>
      <c r="P465" s="139"/>
      <c r="Q465" s="141"/>
      <c r="R465" s="141"/>
      <c r="S465" s="139"/>
      <c r="T465" s="153" t="s">
        <v>183</v>
      </c>
    </row>
    <row r="466" spans="1:22" s="129" customFormat="1" hidden="1">
      <c r="A466" s="320">
        <v>6</v>
      </c>
      <c r="B466" s="137" t="s">
        <v>461</v>
      </c>
      <c r="C466" s="331" t="s">
        <v>75</v>
      </c>
      <c r="D466" s="331" t="s">
        <v>75</v>
      </c>
      <c r="E466" s="138">
        <f>F466+G466</f>
        <v>0.71</v>
      </c>
      <c r="F466" s="246"/>
      <c r="G466" s="139">
        <f t="shared" si="25"/>
        <v>0.71</v>
      </c>
      <c r="H466" s="139"/>
      <c r="I466" s="139">
        <v>0.71</v>
      </c>
      <c r="J466" s="139"/>
      <c r="K466" s="139"/>
      <c r="L466" s="139"/>
      <c r="M466" s="139"/>
      <c r="N466" s="139"/>
      <c r="O466" s="139"/>
      <c r="P466" s="139"/>
      <c r="Q466" s="141"/>
      <c r="R466" s="141"/>
      <c r="S466" s="139"/>
      <c r="T466" s="153" t="s">
        <v>183</v>
      </c>
    </row>
    <row r="467" spans="1:22" s="129" customFormat="1" hidden="1">
      <c r="A467" s="320">
        <v>7</v>
      </c>
      <c r="B467" s="137" t="s">
        <v>462</v>
      </c>
      <c r="C467" s="331" t="s">
        <v>75</v>
      </c>
      <c r="D467" s="331" t="s">
        <v>75</v>
      </c>
      <c r="E467" s="138">
        <f>F467+G467</f>
        <v>0.56000000000000005</v>
      </c>
      <c r="F467" s="246">
        <v>0.56000000000000005</v>
      </c>
      <c r="G467" s="139">
        <f t="shared" si="25"/>
        <v>0</v>
      </c>
      <c r="H467" s="139"/>
      <c r="I467" s="139"/>
      <c r="J467" s="139"/>
      <c r="K467" s="139"/>
      <c r="L467" s="139"/>
      <c r="M467" s="139"/>
      <c r="N467" s="139"/>
      <c r="O467" s="139"/>
      <c r="P467" s="139"/>
      <c r="Q467" s="141"/>
      <c r="R467" s="141"/>
      <c r="S467" s="139"/>
      <c r="T467" s="153" t="s">
        <v>183</v>
      </c>
    </row>
    <row r="468" spans="1:22" s="129" customFormat="1" hidden="1">
      <c r="A468" s="320">
        <v>8</v>
      </c>
      <c r="B468" s="137" t="s">
        <v>745</v>
      </c>
      <c r="C468" s="331" t="s">
        <v>75</v>
      </c>
      <c r="D468" s="331" t="s">
        <v>75</v>
      </c>
      <c r="E468" s="138">
        <f>F468+G468</f>
        <v>1.4</v>
      </c>
      <c r="F468" s="246"/>
      <c r="G468" s="139">
        <f t="shared" si="25"/>
        <v>1.4</v>
      </c>
      <c r="H468" s="139"/>
      <c r="I468" s="139">
        <v>1.4</v>
      </c>
      <c r="J468" s="139"/>
      <c r="K468" s="139"/>
      <c r="L468" s="139"/>
      <c r="M468" s="139"/>
      <c r="N468" s="139"/>
      <c r="O468" s="139"/>
      <c r="P468" s="139"/>
      <c r="Q468" s="141"/>
      <c r="R468" s="141"/>
      <c r="S468" s="139"/>
      <c r="T468" s="275" t="s">
        <v>183</v>
      </c>
    </row>
    <row r="469" spans="1:22" s="129" customFormat="1" hidden="1">
      <c r="A469" s="320">
        <v>9</v>
      </c>
      <c r="B469" s="137" t="s">
        <v>596</v>
      </c>
      <c r="C469" s="331" t="s">
        <v>75</v>
      </c>
      <c r="D469" s="331" t="s">
        <v>75</v>
      </c>
      <c r="E469" s="138">
        <f>F469+G469</f>
        <v>0.51</v>
      </c>
      <c r="F469" s="246">
        <v>0.51</v>
      </c>
      <c r="G469" s="139">
        <f t="shared" si="25"/>
        <v>0</v>
      </c>
      <c r="H469" s="139"/>
      <c r="I469" s="139"/>
      <c r="J469" s="139"/>
      <c r="K469" s="139"/>
      <c r="L469" s="139"/>
      <c r="M469" s="139"/>
      <c r="N469" s="139"/>
      <c r="O469" s="139"/>
      <c r="P469" s="139"/>
      <c r="Q469" s="141"/>
      <c r="R469" s="141"/>
      <c r="S469" s="139"/>
      <c r="T469" s="153" t="s">
        <v>184</v>
      </c>
      <c r="V469" s="675"/>
    </row>
    <row r="470" spans="1:22" s="129" customFormat="1" hidden="1">
      <c r="A470" s="320">
        <v>10</v>
      </c>
      <c r="B470" s="137" t="s">
        <v>598</v>
      </c>
      <c r="C470" s="331" t="s">
        <v>75</v>
      </c>
      <c r="D470" s="331" t="s">
        <v>75</v>
      </c>
      <c r="E470" s="138">
        <f>F470+G470</f>
        <v>1.06</v>
      </c>
      <c r="F470" s="246">
        <v>1.06</v>
      </c>
      <c r="G470" s="139">
        <f t="shared" si="25"/>
        <v>0</v>
      </c>
      <c r="H470" s="139"/>
      <c r="I470" s="139"/>
      <c r="J470" s="139"/>
      <c r="K470" s="139"/>
      <c r="L470" s="139"/>
      <c r="M470" s="139"/>
      <c r="N470" s="139"/>
      <c r="O470" s="139"/>
      <c r="P470" s="139"/>
      <c r="Q470" s="141"/>
      <c r="R470" s="141"/>
      <c r="S470" s="139"/>
      <c r="T470" s="153" t="s">
        <v>191</v>
      </c>
    </row>
    <row r="471" spans="1:22" s="129" customFormat="1" hidden="1">
      <c r="A471" s="320">
        <v>11</v>
      </c>
      <c r="B471" s="137" t="s">
        <v>599</v>
      </c>
      <c r="C471" s="331" t="s">
        <v>75</v>
      </c>
      <c r="D471" s="331" t="s">
        <v>75</v>
      </c>
      <c r="E471" s="138">
        <f>F471+G471</f>
        <v>1.18</v>
      </c>
      <c r="F471" s="246">
        <v>1.18</v>
      </c>
      <c r="G471" s="139">
        <f t="shared" si="25"/>
        <v>0</v>
      </c>
      <c r="H471" s="139"/>
      <c r="I471" s="139"/>
      <c r="J471" s="139"/>
      <c r="K471" s="139"/>
      <c r="L471" s="139"/>
      <c r="M471" s="139"/>
      <c r="N471" s="139"/>
      <c r="O471" s="139"/>
      <c r="P471" s="139"/>
      <c r="Q471" s="141"/>
      <c r="R471" s="141"/>
      <c r="S471" s="139"/>
      <c r="T471" s="153" t="s">
        <v>191</v>
      </c>
    </row>
    <row r="472" spans="1:22" s="129" customFormat="1" hidden="1">
      <c r="A472" s="320">
        <v>12</v>
      </c>
      <c r="B472" s="137" t="s">
        <v>590</v>
      </c>
      <c r="C472" s="331" t="s">
        <v>75</v>
      </c>
      <c r="D472" s="331" t="s">
        <v>75</v>
      </c>
      <c r="E472" s="138">
        <f>F472+G472</f>
        <v>3.14</v>
      </c>
      <c r="F472" s="246">
        <v>3.14</v>
      </c>
      <c r="G472" s="139">
        <f t="shared" si="25"/>
        <v>0</v>
      </c>
      <c r="H472" s="139"/>
      <c r="I472" s="139"/>
      <c r="J472" s="139"/>
      <c r="K472" s="139"/>
      <c r="L472" s="139"/>
      <c r="M472" s="139"/>
      <c r="N472" s="139"/>
      <c r="O472" s="139"/>
      <c r="P472" s="139"/>
      <c r="Q472" s="141"/>
      <c r="R472" s="141"/>
      <c r="S472" s="139"/>
      <c r="T472" s="153" t="s">
        <v>191</v>
      </c>
    </row>
    <row r="473" spans="1:22" s="129" customFormat="1" ht="31.5" hidden="1">
      <c r="A473" s="144">
        <v>42</v>
      </c>
      <c r="B473" s="137" t="s">
        <v>594</v>
      </c>
      <c r="C473" s="331" t="s">
        <v>75</v>
      </c>
      <c r="D473" s="331" t="s">
        <v>75</v>
      </c>
      <c r="E473" s="138">
        <f>F473+G473</f>
        <v>4.93</v>
      </c>
      <c r="F473" s="246">
        <v>4.93</v>
      </c>
      <c r="G473" s="139">
        <f t="shared" ref="G473:G479" si="26">SUM(H473:S473)</f>
        <v>0</v>
      </c>
      <c r="H473" s="139"/>
      <c r="I473" s="139"/>
      <c r="J473" s="139"/>
      <c r="K473" s="139"/>
      <c r="L473" s="139"/>
      <c r="M473" s="139"/>
      <c r="N473" s="139"/>
      <c r="O473" s="139"/>
      <c r="P473" s="139"/>
      <c r="Q473" s="141"/>
      <c r="R473" s="141"/>
      <c r="S473" s="139"/>
      <c r="T473" s="153" t="s">
        <v>183</v>
      </c>
    </row>
    <row r="474" spans="1:22" s="129" customFormat="1" ht="31.5" hidden="1">
      <c r="A474" s="144">
        <v>43</v>
      </c>
      <c r="B474" s="141" t="s">
        <v>460</v>
      </c>
      <c r="C474" s="331" t="s">
        <v>75</v>
      </c>
      <c r="D474" s="331" t="s">
        <v>75</v>
      </c>
      <c r="E474" s="138">
        <f>F474+G474</f>
        <v>0.05</v>
      </c>
      <c r="F474" s="246">
        <v>0.05</v>
      </c>
      <c r="G474" s="139">
        <f t="shared" si="26"/>
        <v>0</v>
      </c>
      <c r="H474" s="139"/>
      <c r="I474" s="139"/>
      <c r="J474" s="139"/>
      <c r="K474" s="139"/>
      <c r="L474" s="139"/>
      <c r="M474" s="139"/>
      <c r="N474" s="139"/>
      <c r="O474" s="139"/>
      <c r="P474" s="139"/>
      <c r="Q474" s="141"/>
      <c r="R474" s="141"/>
      <c r="S474" s="139"/>
      <c r="T474" s="153" t="s">
        <v>183</v>
      </c>
    </row>
    <row r="475" spans="1:22" s="129" customFormat="1" ht="31.5" hidden="1">
      <c r="A475" s="144">
        <v>50</v>
      </c>
      <c r="B475" s="137" t="s">
        <v>597</v>
      </c>
      <c r="C475" s="331" t="s">
        <v>75</v>
      </c>
      <c r="D475" s="331" t="s">
        <v>75</v>
      </c>
      <c r="E475" s="138">
        <f>F475+G475</f>
        <v>0.78</v>
      </c>
      <c r="F475" s="246">
        <v>0.78</v>
      </c>
      <c r="G475" s="139">
        <f t="shared" si="26"/>
        <v>0</v>
      </c>
      <c r="H475" s="139"/>
      <c r="I475" s="139"/>
      <c r="J475" s="139"/>
      <c r="K475" s="139"/>
      <c r="L475" s="139"/>
      <c r="M475" s="139"/>
      <c r="N475" s="139"/>
      <c r="O475" s="139"/>
      <c r="P475" s="139"/>
      <c r="Q475" s="141"/>
      <c r="R475" s="141"/>
      <c r="S475" s="139"/>
      <c r="T475" s="153" t="s">
        <v>184</v>
      </c>
      <c r="V475" s="675"/>
    </row>
    <row r="476" spans="1:22" s="143" customFormat="1" ht="31.5" hidden="1">
      <c r="A476" s="319">
        <v>5</v>
      </c>
      <c r="B476" s="276" t="s">
        <v>459</v>
      </c>
      <c r="C476" s="331" t="s">
        <v>75</v>
      </c>
      <c r="D476" s="331" t="s">
        <v>75</v>
      </c>
      <c r="E476" s="138">
        <f>F476+G476</f>
        <v>0.6</v>
      </c>
      <c r="F476" s="250"/>
      <c r="G476" s="139">
        <f t="shared" si="26"/>
        <v>0.6</v>
      </c>
      <c r="H476" s="142"/>
      <c r="I476" s="142"/>
      <c r="J476" s="142">
        <v>0.6</v>
      </c>
      <c r="K476" s="142"/>
      <c r="L476" s="142"/>
      <c r="M476" s="142"/>
      <c r="N476" s="142"/>
      <c r="O476" s="142"/>
      <c r="P476" s="142"/>
      <c r="Q476" s="142"/>
      <c r="R476" s="142"/>
      <c r="S476" s="142"/>
      <c r="T476" s="152" t="s">
        <v>183</v>
      </c>
    </row>
    <row r="477" spans="1:22" s="143" customFormat="1" ht="47.25" hidden="1">
      <c r="A477" s="319">
        <v>6</v>
      </c>
      <c r="B477" s="276" t="s">
        <v>458</v>
      </c>
      <c r="C477" s="331" t="s">
        <v>75</v>
      </c>
      <c r="D477" s="331" t="s">
        <v>75</v>
      </c>
      <c r="E477" s="138">
        <f>F477+G477</f>
        <v>1.5</v>
      </c>
      <c r="F477" s="250"/>
      <c r="G477" s="139">
        <f t="shared" si="26"/>
        <v>1.5</v>
      </c>
      <c r="H477" s="142"/>
      <c r="I477" s="142"/>
      <c r="J477" s="142"/>
      <c r="K477" s="142"/>
      <c r="L477" s="142"/>
      <c r="M477" s="142"/>
      <c r="N477" s="142"/>
      <c r="O477" s="142"/>
      <c r="P477" s="142">
        <v>1.5</v>
      </c>
      <c r="Q477" s="142"/>
      <c r="R477" s="142"/>
      <c r="S477" s="142"/>
      <c r="T477" s="152" t="s">
        <v>183</v>
      </c>
    </row>
    <row r="478" spans="1:22" s="143" customFormat="1" ht="31.5" hidden="1">
      <c r="A478" s="319">
        <v>7</v>
      </c>
      <c r="B478" s="276" t="s">
        <v>634</v>
      </c>
      <c r="C478" s="331" t="s">
        <v>75</v>
      </c>
      <c r="D478" s="331" t="s">
        <v>75</v>
      </c>
      <c r="E478" s="138">
        <f>F478+G478</f>
        <v>7.0000000000000007E-2</v>
      </c>
      <c r="F478" s="250"/>
      <c r="G478" s="139">
        <f t="shared" si="26"/>
        <v>7.0000000000000007E-2</v>
      </c>
      <c r="H478" s="142"/>
      <c r="I478" s="138">
        <v>7.0000000000000007E-2</v>
      </c>
      <c r="J478" s="142"/>
      <c r="K478" s="142"/>
      <c r="L478" s="142"/>
      <c r="M478" s="142"/>
      <c r="N478" s="142"/>
      <c r="O478" s="142"/>
      <c r="P478" s="142"/>
      <c r="Q478" s="142"/>
      <c r="R478" s="142"/>
      <c r="S478" s="142"/>
      <c r="T478" s="152" t="s">
        <v>183</v>
      </c>
    </row>
    <row r="479" spans="1:22" s="143" customFormat="1" ht="31.5" hidden="1">
      <c r="A479" s="319">
        <v>8</v>
      </c>
      <c r="B479" s="276" t="s">
        <v>635</v>
      </c>
      <c r="C479" s="331" t="s">
        <v>75</v>
      </c>
      <c r="D479" s="331" t="s">
        <v>75</v>
      </c>
      <c r="E479" s="138">
        <f>F479+G479</f>
        <v>0.13</v>
      </c>
      <c r="F479" s="250"/>
      <c r="G479" s="139">
        <f t="shared" si="26"/>
        <v>0.13</v>
      </c>
      <c r="H479" s="142"/>
      <c r="I479" s="138">
        <v>0.13</v>
      </c>
      <c r="J479" s="142"/>
      <c r="K479" s="142"/>
      <c r="L479" s="142"/>
      <c r="M479" s="142"/>
      <c r="N479" s="142"/>
      <c r="O479" s="142"/>
      <c r="P479" s="142"/>
      <c r="Q479" s="142"/>
      <c r="R479" s="142"/>
      <c r="S479" s="142"/>
      <c r="T479" s="152" t="s">
        <v>183</v>
      </c>
    </row>
    <row r="480" spans="1:22" s="193" customFormat="1" hidden="1">
      <c r="A480" s="231" t="s">
        <v>137</v>
      </c>
      <c r="B480" s="169" t="s">
        <v>343</v>
      </c>
      <c r="C480" s="231"/>
      <c r="D480" s="231"/>
      <c r="E480" s="138"/>
      <c r="F480" s="262"/>
      <c r="G480" s="139">
        <f t="shared" si="25"/>
        <v>0</v>
      </c>
      <c r="H480" s="191"/>
      <c r="I480" s="191"/>
      <c r="J480" s="191"/>
      <c r="K480" s="191"/>
      <c r="L480" s="191"/>
      <c r="M480" s="191"/>
      <c r="N480" s="191"/>
      <c r="O480" s="191"/>
      <c r="P480" s="191"/>
      <c r="Q480" s="191"/>
      <c r="R480" s="191"/>
      <c r="S480" s="191"/>
      <c r="T480" s="192"/>
    </row>
    <row r="481" spans="1:22" s="135" customFormat="1" hidden="1">
      <c r="A481" s="228" t="s">
        <v>633</v>
      </c>
      <c r="B481" s="134" t="s">
        <v>520</v>
      </c>
      <c r="C481" s="228"/>
      <c r="D481" s="228"/>
      <c r="E481" s="138"/>
      <c r="F481" s="245"/>
      <c r="G481" s="139">
        <f t="shared" si="25"/>
        <v>0</v>
      </c>
      <c r="H481" s="132"/>
      <c r="I481" s="132"/>
      <c r="J481" s="132"/>
      <c r="K481" s="132"/>
      <c r="L481" s="132"/>
      <c r="M481" s="132"/>
      <c r="N481" s="132"/>
      <c r="O481" s="132"/>
      <c r="P481" s="132"/>
      <c r="Q481" s="132"/>
      <c r="R481" s="132"/>
      <c r="S481" s="132"/>
      <c r="T481" s="134"/>
    </row>
    <row r="482" spans="1:22" s="129" customFormat="1" ht="31.5">
      <c r="A482" s="319">
        <v>6</v>
      </c>
      <c r="B482" s="137" t="s">
        <v>472</v>
      </c>
      <c r="C482" s="320" t="s">
        <v>28</v>
      </c>
      <c r="D482" s="320" t="s">
        <v>28</v>
      </c>
      <c r="E482" s="138">
        <f>F482+G482</f>
        <v>10</v>
      </c>
      <c r="F482" s="246"/>
      <c r="G482" s="139">
        <f t="shared" si="25"/>
        <v>10</v>
      </c>
      <c r="H482" s="139">
        <v>3</v>
      </c>
      <c r="I482" s="139">
        <v>7</v>
      </c>
      <c r="J482" s="139"/>
      <c r="K482" s="139"/>
      <c r="L482" s="139"/>
      <c r="M482" s="139"/>
      <c r="N482" s="139"/>
      <c r="O482" s="139"/>
      <c r="P482" s="139"/>
      <c r="Q482" s="141"/>
      <c r="R482" s="141"/>
      <c r="S482" s="139"/>
      <c r="T482" s="153" t="s">
        <v>183</v>
      </c>
    </row>
    <row r="483" spans="1:22" s="129" customFormat="1" ht="31.5">
      <c r="A483" s="319">
        <v>10</v>
      </c>
      <c r="B483" s="275" t="s">
        <v>671</v>
      </c>
      <c r="C483" s="331" t="s">
        <v>28</v>
      </c>
      <c r="D483" s="320" t="s">
        <v>28</v>
      </c>
      <c r="E483" s="138">
        <f>F483+G483</f>
        <v>2.76</v>
      </c>
      <c r="F483" s="246"/>
      <c r="G483" s="139">
        <f t="shared" si="25"/>
        <v>2.76</v>
      </c>
      <c r="H483" s="139"/>
      <c r="I483" s="139">
        <v>2.76</v>
      </c>
      <c r="J483" s="139"/>
      <c r="K483" s="139"/>
      <c r="L483" s="139"/>
      <c r="M483" s="139"/>
      <c r="N483" s="139"/>
      <c r="O483" s="139"/>
      <c r="P483" s="139"/>
      <c r="Q483" s="139"/>
      <c r="R483" s="139"/>
      <c r="S483" s="139"/>
      <c r="T483" s="153" t="s">
        <v>183</v>
      </c>
    </row>
    <row r="484" spans="1:22" s="129" customFormat="1" ht="31.5">
      <c r="A484" s="319">
        <v>11</v>
      </c>
      <c r="B484" s="210" t="s">
        <v>702</v>
      </c>
      <c r="C484" s="331" t="s">
        <v>28</v>
      </c>
      <c r="D484" s="320" t="s">
        <v>28</v>
      </c>
      <c r="E484" s="138">
        <f>F484+G484</f>
        <v>0.7</v>
      </c>
      <c r="F484" s="246"/>
      <c r="G484" s="139">
        <f t="shared" si="25"/>
        <v>0.7</v>
      </c>
      <c r="H484" s="139">
        <v>0.7</v>
      </c>
      <c r="I484" s="139"/>
      <c r="J484" s="139"/>
      <c r="K484" s="139"/>
      <c r="L484" s="139"/>
      <c r="M484" s="139"/>
      <c r="N484" s="139"/>
      <c r="O484" s="139"/>
      <c r="P484" s="139"/>
      <c r="Q484" s="139"/>
      <c r="R484" s="139"/>
      <c r="S484" s="139"/>
      <c r="T484" s="223" t="s">
        <v>183</v>
      </c>
    </row>
    <row r="485" spans="1:22" s="135" customFormat="1" hidden="1">
      <c r="A485" s="228" t="s">
        <v>636</v>
      </c>
      <c r="B485" s="134" t="s">
        <v>656</v>
      </c>
      <c r="C485" s="228"/>
      <c r="D485" s="228"/>
      <c r="E485" s="138"/>
      <c r="F485" s="248"/>
      <c r="G485" s="139">
        <f t="shared" si="25"/>
        <v>0</v>
      </c>
      <c r="H485" s="133"/>
      <c r="I485" s="133"/>
      <c r="J485" s="133"/>
      <c r="K485" s="133"/>
      <c r="L485" s="133"/>
      <c r="M485" s="133"/>
      <c r="N485" s="133"/>
      <c r="O485" s="133"/>
      <c r="P485" s="133"/>
      <c r="Q485" s="136"/>
      <c r="R485" s="136"/>
      <c r="S485" s="133"/>
      <c r="T485" s="134"/>
    </row>
    <row r="486" spans="1:22" s="135" customFormat="1" hidden="1">
      <c r="A486" s="587">
        <v>1</v>
      </c>
      <c r="B486" s="588" t="s">
        <v>474</v>
      </c>
      <c r="C486" s="320" t="s">
        <v>22</v>
      </c>
      <c r="D486" s="320" t="s">
        <v>22</v>
      </c>
      <c r="E486" s="138">
        <f>F486+G486</f>
        <v>1700</v>
      </c>
      <c r="F486" s="257">
        <v>1700</v>
      </c>
      <c r="G486" s="139">
        <f t="shared" si="25"/>
        <v>0</v>
      </c>
      <c r="H486" s="133"/>
      <c r="I486" s="133"/>
      <c r="J486" s="133"/>
      <c r="K486" s="133"/>
      <c r="L486" s="133"/>
      <c r="M486" s="133"/>
      <c r="N486" s="133"/>
      <c r="O486" s="133"/>
      <c r="P486" s="133"/>
      <c r="Q486" s="136"/>
      <c r="R486" s="136"/>
      <c r="S486" s="133"/>
      <c r="T486" s="153" t="s">
        <v>191</v>
      </c>
    </row>
    <row r="487" spans="1:22" s="135" customFormat="1" hidden="1">
      <c r="A487" s="587"/>
      <c r="B487" s="588"/>
      <c r="C487" s="320" t="s">
        <v>22</v>
      </c>
      <c r="D487" s="320" t="s">
        <v>22</v>
      </c>
      <c r="E487" s="138">
        <f>F487+G487</f>
        <v>1700</v>
      </c>
      <c r="F487" s="257">
        <v>1700</v>
      </c>
      <c r="G487" s="139">
        <f t="shared" si="25"/>
        <v>0</v>
      </c>
      <c r="H487" s="133"/>
      <c r="I487" s="133"/>
      <c r="J487" s="133"/>
      <c r="K487" s="133"/>
      <c r="L487" s="133"/>
      <c r="M487" s="133"/>
      <c r="N487" s="133"/>
      <c r="O487" s="133"/>
      <c r="P487" s="133"/>
      <c r="Q487" s="136"/>
      <c r="R487" s="136"/>
      <c r="S487" s="133"/>
      <c r="T487" s="151" t="s">
        <v>183</v>
      </c>
    </row>
    <row r="488" spans="1:22" s="129" customFormat="1" hidden="1">
      <c r="A488" s="587"/>
      <c r="B488" s="588"/>
      <c r="C488" s="320" t="s">
        <v>22</v>
      </c>
      <c r="D488" s="320" t="s">
        <v>22</v>
      </c>
      <c r="E488" s="138">
        <f>F488+G488</f>
        <v>1600</v>
      </c>
      <c r="F488" s="257">
        <v>1600</v>
      </c>
      <c r="G488" s="139">
        <f t="shared" si="25"/>
        <v>0</v>
      </c>
      <c r="H488" s="139"/>
      <c r="I488" s="139"/>
      <c r="J488" s="139"/>
      <c r="K488" s="139"/>
      <c r="L488" s="139"/>
      <c r="M488" s="139"/>
      <c r="N488" s="139"/>
      <c r="O488" s="139"/>
      <c r="P488" s="139"/>
      <c r="Q488" s="141"/>
      <c r="R488" s="141"/>
      <c r="S488" s="139"/>
      <c r="T488" s="153" t="s">
        <v>184</v>
      </c>
      <c r="V488" s="675"/>
    </row>
    <row r="489" spans="1:22" s="129" customFormat="1" hidden="1">
      <c r="A489" s="229">
        <v>2</v>
      </c>
      <c r="B489" s="275" t="s">
        <v>475</v>
      </c>
      <c r="C489" s="320" t="s">
        <v>22</v>
      </c>
      <c r="D489" s="320" t="s">
        <v>22</v>
      </c>
      <c r="E489" s="138">
        <f>F489+G489</f>
        <v>56</v>
      </c>
      <c r="F489" s="246">
        <v>56</v>
      </c>
      <c r="G489" s="139">
        <f t="shared" si="25"/>
        <v>0</v>
      </c>
      <c r="H489" s="139"/>
      <c r="I489" s="139"/>
      <c r="J489" s="139"/>
      <c r="K489" s="139"/>
      <c r="L489" s="139"/>
      <c r="M489" s="139"/>
      <c r="N489" s="139"/>
      <c r="O489" s="139"/>
      <c r="P489" s="139"/>
      <c r="Q489" s="139"/>
      <c r="R489" s="139"/>
      <c r="S489" s="139"/>
      <c r="T489" s="153" t="s">
        <v>191</v>
      </c>
    </row>
    <row r="490" spans="1:22" s="129" customFormat="1" hidden="1">
      <c r="A490" s="298">
        <v>4</v>
      </c>
      <c r="B490" s="166" t="s">
        <v>523</v>
      </c>
      <c r="C490" s="320" t="s">
        <v>22</v>
      </c>
      <c r="D490" s="320" t="s">
        <v>22</v>
      </c>
      <c r="E490" s="138">
        <f>F490+G490</f>
        <v>80</v>
      </c>
      <c r="F490" s="246">
        <v>80</v>
      </c>
      <c r="G490" s="139">
        <f t="shared" si="25"/>
        <v>0</v>
      </c>
      <c r="H490" s="139"/>
      <c r="I490" s="139"/>
      <c r="J490" s="139"/>
      <c r="K490" s="139"/>
      <c r="L490" s="139"/>
      <c r="M490" s="139"/>
      <c r="N490" s="139"/>
      <c r="O490" s="139"/>
      <c r="P490" s="139"/>
      <c r="Q490" s="139"/>
      <c r="R490" s="139"/>
      <c r="S490" s="139"/>
      <c r="T490" s="151" t="s">
        <v>183</v>
      </c>
    </row>
    <row r="491" spans="1:22" s="129" customFormat="1" hidden="1">
      <c r="A491" s="298">
        <v>5</v>
      </c>
      <c r="B491" s="166" t="s">
        <v>524</v>
      </c>
      <c r="C491" s="336" t="s">
        <v>22</v>
      </c>
      <c r="D491" s="320" t="s">
        <v>22</v>
      </c>
      <c r="E491" s="138">
        <f>F491+G491</f>
        <v>53.5</v>
      </c>
      <c r="F491" s="246">
        <v>53.5</v>
      </c>
      <c r="G491" s="139">
        <f t="shared" si="25"/>
        <v>0</v>
      </c>
      <c r="H491" s="139"/>
      <c r="I491" s="139"/>
      <c r="J491" s="139"/>
      <c r="K491" s="139"/>
      <c r="L491" s="139"/>
      <c r="M491" s="139"/>
      <c r="N491" s="139"/>
      <c r="O491" s="139"/>
      <c r="P491" s="139"/>
      <c r="Q491" s="139"/>
      <c r="R491" s="139"/>
      <c r="S491" s="139"/>
      <c r="T491" s="153" t="s">
        <v>191</v>
      </c>
    </row>
    <row r="492" spans="1:22" s="129" customFormat="1" ht="31.5" hidden="1">
      <c r="A492" s="317">
        <v>6</v>
      </c>
      <c r="B492" s="137" t="s">
        <v>346</v>
      </c>
      <c r="C492" s="320" t="s">
        <v>22</v>
      </c>
      <c r="D492" s="320" t="s">
        <v>22</v>
      </c>
      <c r="E492" s="138">
        <f>F492+G492</f>
        <v>879.1</v>
      </c>
      <c r="F492" s="246">
        <f>899.1-20</f>
        <v>879.1</v>
      </c>
      <c r="G492" s="139">
        <f t="shared" si="25"/>
        <v>0</v>
      </c>
      <c r="H492" s="139"/>
      <c r="I492" s="139"/>
      <c r="J492" s="139"/>
      <c r="K492" s="139"/>
      <c r="L492" s="139"/>
      <c r="M492" s="139"/>
      <c r="N492" s="139"/>
      <c r="O492" s="139"/>
      <c r="P492" s="139"/>
      <c r="Q492" s="139"/>
      <c r="R492" s="139"/>
      <c r="S492" s="139"/>
      <c r="T492" s="318" t="s">
        <v>183</v>
      </c>
    </row>
    <row r="493" spans="1:22" s="135" customFormat="1" hidden="1">
      <c r="A493" s="228" t="s">
        <v>638</v>
      </c>
      <c r="B493" s="131" t="s">
        <v>601</v>
      </c>
      <c r="C493" s="228"/>
      <c r="D493" s="228"/>
      <c r="E493" s="138"/>
      <c r="F493" s="248"/>
      <c r="G493" s="139">
        <f t="shared" si="25"/>
        <v>0</v>
      </c>
      <c r="H493" s="133"/>
      <c r="I493" s="133"/>
      <c r="J493" s="133"/>
      <c r="K493" s="133"/>
      <c r="L493" s="133"/>
      <c r="M493" s="133"/>
      <c r="N493" s="133"/>
      <c r="O493" s="133"/>
      <c r="P493" s="133"/>
      <c r="Q493" s="133"/>
      <c r="R493" s="133"/>
      <c r="S493" s="133"/>
      <c r="T493" s="134"/>
    </row>
    <row r="494" spans="1:22" s="143" customFormat="1" hidden="1">
      <c r="A494" s="542">
        <v>1</v>
      </c>
      <c r="B494" s="545" t="s">
        <v>247</v>
      </c>
      <c r="C494" s="144" t="s">
        <v>24</v>
      </c>
      <c r="D494" s="144" t="s">
        <v>24</v>
      </c>
      <c r="E494" s="138">
        <f>F494+G494</f>
        <v>4</v>
      </c>
      <c r="F494" s="250"/>
      <c r="G494" s="139">
        <f t="shared" si="25"/>
        <v>4</v>
      </c>
      <c r="H494" s="142">
        <v>2</v>
      </c>
      <c r="I494" s="142"/>
      <c r="J494" s="142"/>
      <c r="K494" s="142">
        <v>2</v>
      </c>
      <c r="L494" s="142"/>
      <c r="M494" s="142"/>
      <c r="N494" s="142"/>
      <c r="O494" s="142"/>
      <c r="P494" s="142"/>
      <c r="Q494" s="142"/>
      <c r="R494" s="142"/>
      <c r="S494" s="142"/>
      <c r="T494" s="153" t="s">
        <v>191</v>
      </c>
    </row>
    <row r="495" spans="1:22" s="143" customFormat="1" hidden="1">
      <c r="A495" s="542">
        <v>2</v>
      </c>
      <c r="B495" s="545" t="s">
        <v>602</v>
      </c>
      <c r="C495" s="144" t="s">
        <v>24</v>
      </c>
      <c r="D495" s="144" t="s">
        <v>24</v>
      </c>
      <c r="E495" s="138">
        <f>F495+G495</f>
        <v>4.1500000000000004</v>
      </c>
      <c r="F495" s="250"/>
      <c r="G495" s="139">
        <f t="shared" si="25"/>
        <v>4.1500000000000004</v>
      </c>
      <c r="H495" s="142">
        <v>2.15</v>
      </c>
      <c r="I495" s="142"/>
      <c r="J495" s="142"/>
      <c r="K495" s="142">
        <v>2</v>
      </c>
      <c r="L495" s="142"/>
      <c r="M495" s="142"/>
      <c r="N495" s="142"/>
      <c r="O495" s="142"/>
      <c r="P495" s="142"/>
      <c r="Q495" s="142"/>
      <c r="R495" s="142"/>
      <c r="S495" s="142"/>
      <c r="T495" s="153" t="s">
        <v>191</v>
      </c>
    </row>
    <row r="496" spans="1:22" s="143" customFormat="1" hidden="1">
      <c r="A496" s="239">
        <v>3</v>
      </c>
      <c r="B496" s="276" t="s">
        <v>249</v>
      </c>
      <c r="C496" s="144" t="s">
        <v>24</v>
      </c>
      <c r="D496" s="144" t="s">
        <v>24</v>
      </c>
      <c r="E496" s="138">
        <f>F496+G496</f>
        <v>2</v>
      </c>
      <c r="F496" s="250"/>
      <c r="G496" s="139">
        <f t="shared" si="25"/>
        <v>2</v>
      </c>
      <c r="H496" s="142">
        <v>2</v>
      </c>
      <c r="I496" s="142"/>
      <c r="J496" s="142"/>
      <c r="K496" s="142"/>
      <c r="L496" s="142"/>
      <c r="M496" s="142"/>
      <c r="N496" s="142"/>
      <c r="O496" s="142"/>
      <c r="P496" s="142"/>
      <c r="Q496" s="142"/>
      <c r="R496" s="142"/>
      <c r="S496" s="142"/>
      <c r="T496" s="153" t="s">
        <v>184</v>
      </c>
      <c r="V496" s="675"/>
    </row>
    <row r="497" spans="1:22" s="143" customFormat="1" hidden="1">
      <c r="A497" s="239">
        <v>4</v>
      </c>
      <c r="B497" s="149" t="s">
        <v>604</v>
      </c>
      <c r="C497" s="144" t="s">
        <v>24</v>
      </c>
      <c r="D497" s="144" t="s">
        <v>24</v>
      </c>
      <c r="E497" s="138">
        <f>F497+G497</f>
        <v>3.1</v>
      </c>
      <c r="F497" s="250"/>
      <c r="G497" s="139">
        <f t="shared" si="25"/>
        <v>3.1</v>
      </c>
      <c r="H497" s="142">
        <v>3.1</v>
      </c>
      <c r="I497" s="142"/>
      <c r="J497" s="142"/>
      <c r="K497" s="142"/>
      <c r="L497" s="142"/>
      <c r="M497" s="142"/>
      <c r="N497" s="142"/>
      <c r="O497" s="142"/>
      <c r="P497" s="142"/>
      <c r="Q497" s="142"/>
      <c r="R497" s="142"/>
      <c r="S497" s="142"/>
      <c r="T497" s="153" t="s">
        <v>184</v>
      </c>
      <c r="V497" s="675"/>
    </row>
    <row r="498" spans="1:22" s="143" customFormat="1">
      <c r="A498" s="239">
        <v>5</v>
      </c>
      <c r="B498" s="276" t="s">
        <v>248</v>
      </c>
      <c r="C498" s="144" t="s">
        <v>24</v>
      </c>
      <c r="D498" s="144" t="s">
        <v>24</v>
      </c>
      <c r="E498" s="138">
        <f>F498+G498</f>
        <v>3</v>
      </c>
      <c r="F498" s="250"/>
      <c r="G498" s="139">
        <f t="shared" si="25"/>
        <v>3</v>
      </c>
      <c r="H498" s="142">
        <v>3</v>
      </c>
      <c r="I498" s="142"/>
      <c r="J498" s="142"/>
      <c r="K498" s="142"/>
      <c r="L498" s="142"/>
      <c r="M498" s="142"/>
      <c r="N498" s="142"/>
      <c r="O498" s="142"/>
      <c r="P498" s="142"/>
      <c r="Q498" s="142"/>
      <c r="R498" s="142"/>
      <c r="S498" s="142"/>
      <c r="T498" s="153" t="s">
        <v>183</v>
      </c>
    </row>
    <row r="499" spans="1:22" s="143" customFormat="1">
      <c r="A499" s="239">
        <v>6</v>
      </c>
      <c r="B499" s="149" t="s">
        <v>603</v>
      </c>
      <c r="C499" s="144" t="s">
        <v>24</v>
      </c>
      <c r="D499" s="144" t="s">
        <v>24</v>
      </c>
      <c r="E499" s="138">
        <f>F499+G499</f>
        <v>3.5</v>
      </c>
      <c r="F499" s="250"/>
      <c r="G499" s="139">
        <f t="shared" si="25"/>
        <v>3.5</v>
      </c>
      <c r="H499" s="142">
        <v>3.5</v>
      </c>
      <c r="I499" s="142"/>
      <c r="J499" s="142"/>
      <c r="K499" s="142"/>
      <c r="L499" s="142"/>
      <c r="M499" s="142"/>
      <c r="N499" s="142"/>
      <c r="O499" s="142"/>
      <c r="P499" s="142"/>
      <c r="Q499" s="142"/>
      <c r="R499" s="142"/>
      <c r="S499" s="142"/>
      <c r="T499" s="153" t="s">
        <v>183</v>
      </c>
    </row>
    <row r="500" spans="1:22" s="168" customFormat="1" hidden="1">
      <c r="A500" s="228" t="s">
        <v>639</v>
      </c>
      <c r="B500" s="169" t="s">
        <v>606</v>
      </c>
      <c r="C500" s="231"/>
      <c r="D500" s="231"/>
      <c r="E500" s="138"/>
      <c r="F500" s="256"/>
      <c r="G500" s="139"/>
      <c r="H500" s="167"/>
      <c r="I500" s="167"/>
      <c r="J500" s="167"/>
      <c r="K500" s="167"/>
      <c r="L500" s="167"/>
      <c r="M500" s="167"/>
      <c r="N500" s="167"/>
      <c r="O500" s="167"/>
      <c r="P500" s="167"/>
      <c r="Q500" s="167"/>
      <c r="R500" s="167"/>
      <c r="S500" s="167"/>
      <c r="T500" s="134"/>
    </row>
    <row r="501" spans="1:22" s="143" customFormat="1">
      <c r="A501" s="229">
        <v>1</v>
      </c>
      <c r="B501" s="276" t="s">
        <v>268</v>
      </c>
      <c r="C501" s="144" t="s">
        <v>14</v>
      </c>
      <c r="D501" s="144" t="s">
        <v>14</v>
      </c>
      <c r="E501" s="138">
        <f>F501+G501</f>
        <v>50</v>
      </c>
      <c r="F501" s="250"/>
      <c r="G501" s="139">
        <f t="shared" ref="G501:G507" si="27">SUM(H501:S501)</f>
        <v>50</v>
      </c>
      <c r="H501" s="142"/>
      <c r="I501" s="142">
        <v>50</v>
      </c>
      <c r="J501" s="142"/>
      <c r="K501" s="142"/>
      <c r="L501" s="142"/>
      <c r="M501" s="142"/>
      <c r="N501" s="142"/>
      <c r="O501" s="142"/>
      <c r="P501" s="142"/>
      <c r="Q501" s="142"/>
      <c r="R501" s="142"/>
      <c r="S501" s="142"/>
      <c r="T501" s="153" t="s">
        <v>183</v>
      </c>
    </row>
    <row r="502" spans="1:22" s="143" customFormat="1">
      <c r="A502" s="239">
        <v>2</v>
      </c>
      <c r="B502" s="276" t="s">
        <v>608</v>
      </c>
      <c r="C502" s="144" t="s">
        <v>14</v>
      </c>
      <c r="D502" s="144" t="s">
        <v>14</v>
      </c>
      <c r="E502" s="138">
        <f>F502+G502</f>
        <v>100</v>
      </c>
      <c r="F502" s="250"/>
      <c r="G502" s="139">
        <f t="shared" si="27"/>
        <v>100</v>
      </c>
      <c r="H502" s="142"/>
      <c r="I502" s="142">
        <v>100</v>
      </c>
      <c r="J502" s="142"/>
      <c r="K502" s="142"/>
      <c r="L502" s="142"/>
      <c r="M502" s="142"/>
      <c r="N502" s="142"/>
      <c r="O502" s="142"/>
      <c r="P502" s="142"/>
      <c r="Q502" s="142"/>
      <c r="R502" s="142"/>
      <c r="S502" s="142"/>
      <c r="T502" s="151" t="s">
        <v>183</v>
      </c>
    </row>
    <row r="503" spans="1:22" s="143" customFormat="1">
      <c r="A503" s="239">
        <v>3</v>
      </c>
      <c r="B503" s="276" t="s">
        <v>609</v>
      </c>
      <c r="C503" s="144" t="s">
        <v>14</v>
      </c>
      <c r="D503" s="144" t="s">
        <v>14</v>
      </c>
      <c r="E503" s="138">
        <f>F503+G503</f>
        <v>100</v>
      </c>
      <c r="F503" s="250"/>
      <c r="G503" s="139">
        <f t="shared" si="27"/>
        <v>100</v>
      </c>
      <c r="H503" s="142"/>
      <c r="I503" s="142">
        <v>100</v>
      </c>
      <c r="J503" s="142"/>
      <c r="K503" s="142"/>
      <c r="L503" s="142"/>
      <c r="M503" s="142"/>
      <c r="N503" s="142"/>
      <c r="O503" s="142"/>
      <c r="P503" s="142"/>
      <c r="Q503" s="142"/>
      <c r="R503" s="142"/>
      <c r="S503" s="142"/>
      <c r="T503" s="151" t="s">
        <v>183</v>
      </c>
    </row>
    <row r="504" spans="1:22" s="143" customFormat="1" hidden="1">
      <c r="A504" s="239">
        <v>4</v>
      </c>
      <c r="B504" s="276" t="s">
        <v>607</v>
      </c>
      <c r="C504" s="144" t="s">
        <v>14</v>
      </c>
      <c r="D504" s="144" t="s">
        <v>14</v>
      </c>
      <c r="E504" s="138">
        <f>F504+G504</f>
        <v>100</v>
      </c>
      <c r="F504" s="250"/>
      <c r="G504" s="139">
        <f t="shared" si="27"/>
        <v>100</v>
      </c>
      <c r="H504" s="142"/>
      <c r="I504" s="142">
        <v>100</v>
      </c>
      <c r="J504" s="142"/>
      <c r="K504" s="142"/>
      <c r="L504" s="142"/>
      <c r="M504" s="142"/>
      <c r="N504" s="142"/>
      <c r="O504" s="142"/>
      <c r="P504" s="142"/>
      <c r="Q504" s="142"/>
      <c r="R504" s="142"/>
      <c r="S504" s="142"/>
      <c r="T504" s="172" t="s">
        <v>191</v>
      </c>
    </row>
    <row r="505" spans="1:22" s="143" customFormat="1" hidden="1">
      <c r="A505" s="239">
        <v>5</v>
      </c>
      <c r="B505" s="276" t="s">
        <v>610</v>
      </c>
      <c r="C505" s="144" t="s">
        <v>14</v>
      </c>
      <c r="D505" s="144" t="s">
        <v>14</v>
      </c>
      <c r="E505" s="138">
        <f>F505+G505</f>
        <v>100</v>
      </c>
      <c r="F505" s="250"/>
      <c r="G505" s="139">
        <f t="shared" si="27"/>
        <v>100</v>
      </c>
      <c r="H505" s="142"/>
      <c r="I505" s="142">
        <v>100</v>
      </c>
      <c r="J505" s="142"/>
      <c r="K505" s="142"/>
      <c r="L505" s="142"/>
      <c r="M505" s="142"/>
      <c r="N505" s="142"/>
      <c r="O505" s="142"/>
      <c r="P505" s="142"/>
      <c r="Q505" s="142"/>
      <c r="R505" s="142"/>
      <c r="S505" s="142"/>
      <c r="T505" s="151" t="s">
        <v>191</v>
      </c>
    </row>
    <row r="506" spans="1:22" s="143" customFormat="1" hidden="1">
      <c r="A506" s="239">
        <v>6</v>
      </c>
      <c r="B506" s="276" t="s">
        <v>250</v>
      </c>
      <c r="C506" s="144" t="s">
        <v>14</v>
      </c>
      <c r="D506" s="144" t="s">
        <v>14</v>
      </c>
      <c r="E506" s="138">
        <f>F506+G506</f>
        <v>100</v>
      </c>
      <c r="F506" s="250"/>
      <c r="G506" s="139">
        <f t="shared" si="27"/>
        <v>100</v>
      </c>
      <c r="H506" s="142"/>
      <c r="I506" s="142">
        <v>100</v>
      </c>
      <c r="J506" s="142"/>
      <c r="K506" s="142"/>
      <c r="L506" s="142"/>
      <c r="M506" s="142"/>
      <c r="N506" s="142"/>
      <c r="O506" s="142"/>
      <c r="P506" s="142"/>
      <c r="Q506" s="142"/>
      <c r="R506" s="142"/>
      <c r="S506" s="142"/>
      <c r="T506" s="172" t="s">
        <v>184</v>
      </c>
      <c r="V506" s="675"/>
    </row>
    <row r="507" spans="1:22" s="143" customFormat="1" hidden="1">
      <c r="A507" s="239">
        <v>7</v>
      </c>
      <c r="B507" s="276" t="s">
        <v>611</v>
      </c>
      <c r="C507" s="144" t="s">
        <v>14</v>
      </c>
      <c r="D507" s="144" t="s">
        <v>14</v>
      </c>
      <c r="E507" s="138">
        <f>F507+G507</f>
        <v>100</v>
      </c>
      <c r="F507" s="250"/>
      <c r="G507" s="139">
        <f t="shared" si="27"/>
        <v>100</v>
      </c>
      <c r="H507" s="142"/>
      <c r="I507" s="142">
        <v>100</v>
      </c>
      <c r="J507" s="142"/>
      <c r="K507" s="142"/>
      <c r="L507" s="142"/>
      <c r="M507" s="142"/>
      <c r="N507" s="142"/>
      <c r="O507" s="142"/>
      <c r="P507" s="142"/>
      <c r="Q507" s="142"/>
      <c r="R507" s="142"/>
      <c r="S507" s="142"/>
      <c r="T507" s="151" t="s">
        <v>184</v>
      </c>
      <c r="V507" s="675"/>
    </row>
    <row r="508" spans="1:22" s="135" customFormat="1" hidden="1">
      <c r="A508" s="228" t="s">
        <v>709</v>
      </c>
      <c r="B508" s="131" t="s">
        <v>612</v>
      </c>
      <c r="C508" s="228"/>
      <c r="D508" s="228"/>
      <c r="E508" s="138"/>
      <c r="F508" s="248"/>
      <c r="G508" s="139"/>
      <c r="H508" s="133"/>
      <c r="I508" s="133"/>
      <c r="J508" s="133"/>
      <c r="K508" s="133"/>
      <c r="L508" s="133"/>
      <c r="M508" s="133"/>
      <c r="N508" s="133"/>
      <c r="O508" s="133"/>
      <c r="P508" s="133"/>
      <c r="Q508" s="136"/>
      <c r="R508" s="136"/>
      <c r="S508" s="133"/>
      <c r="T508" s="134"/>
    </row>
    <row r="509" spans="1:22" s="129" customFormat="1" ht="31.5" hidden="1">
      <c r="A509" s="239">
        <v>4</v>
      </c>
      <c r="B509" s="210" t="s">
        <v>715</v>
      </c>
      <c r="C509" s="322" t="s">
        <v>16</v>
      </c>
      <c r="D509" s="322" t="s">
        <v>16</v>
      </c>
      <c r="E509" s="138">
        <f>F509+G509</f>
        <v>14</v>
      </c>
      <c r="F509" s="246">
        <v>14</v>
      </c>
      <c r="G509" s="139">
        <f t="shared" ref="G509:G518" si="28">SUM(H509:S509)</f>
        <v>0</v>
      </c>
      <c r="H509" s="139"/>
      <c r="I509" s="139"/>
      <c r="J509" s="139"/>
      <c r="K509" s="139"/>
      <c r="L509" s="139"/>
      <c r="M509" s="139"/>
      <c r="N509" s="139"/>
      <c r="O509" s="139"/>
      <c r="P509" s="139"/>
      <c r="Q509" s="139"/>
      <c r="R509" s="139"/>
      <c r="S509" s="139"/>
      <c r="T509" s="240" t="s">
        <v>191</v>
      </c>
    </row>
    <row r="510" spans="1:22" s="129" customFormat="1" hidden="1">
      <c r="A510" s="229">
        <v>1</v>
      </c>
      <c r="B510" s="275" t="s">
        <v>354</v>
      </c>
      <c r="C510" s="320" t="s">
        <v>16</v>
      </c>
      <c r="D510" s="320" t="s">
        <v>16</v>
      </c>
      <c r="E510" s="138">
        <f>F510+G510</f>
        <v>0.51</v>
      </c>
      <c r="F510" s="246">
        <v>0.51</v>
      </c>
      <c r="G510" s="139">
        <f t="shared" si="28"/>
        <v>0</v>
      </c>
      <c r="H510" s="139"/>
      <c r="I510" s="139"/>
      <c r="J510" s="139"/>
      <c r="K510" s="139"/>
      <c r="L510" s="139"/>
      <c r="M510" s="139"/>
      <c r="N510" s="139"/>
      <c r="O510" s="139"/>
      <c r="P510" s="139"/>
      <c r="Q510" s="141"/>
      <c r="R510" s="141"/>
      <c r="S510" s="139"/>
      <c r="T510" s="153" t="s">
        <v>191</v>
      </c>
    </row>
    <row r="511" spans="1:22" s="129" customFormat="1" ht="31.5" hidden="1">
      <c r="A511" s="229">
        <v>2</v>
      </c>
      <c r="B511" s="276" t="s">
        <v>480</v>
      </c>
      <c r="C511" s="144" t="s">
        <v>16</v>
      </c>
      <c r="D511" s="144" t="s">
        <v>16</v>
      </c>
      <c r="E511" s="138">
        <f>F511+G511</f>
        <v>0.52</v>
      </c>
      <c r="F511" s="258">
        <v>0.52</v>
      </c>
      <c r="G511" s="139">
        <f t="shared" si="28"/>
        <v>0</v>
      </c>
      <c r="H511" s="139"/>
      <c r="I511" s="139"/>
      <c r="J511" s="139"/>
      <c r="K511" s="138"/>
      <c r="L511" s="139"/>
      <c r="M511" s="139"/>
      <c r="N511" s="139"/>
      <c r="O511" s="139"/>
      <c r="P511" s="139"/>
      <c r="Q511" s="139"/>
      <c r="R511" s="139"/>
      <c r="S511" s="139"/>
      <c r="T511" s="152" t="s">
        <v>191</v>
      </c>
    </row>
    <row r="512" spans="1:22" s="129" customFormat="1" hidden="1">
      <c r="A512" s="229">
        <v>3</v>
      </c>
      <c r="B512" s="141" t="s">
        <v>244</v>
      </c>
      <c r="C512" s="144" t="s">
        <v>16</v>
      </c>
      <c r="D512" s="144" t="s">
        <v>16</v>
      </c>
      <c r="E512" s="138">
        <f>F512+G512</f>
        <v>275.5</v>
      </c>
      <c r="F512" s="247"/>
      <c r="G512" s="139">
        <f t="shared" si="28"/>
        <v>275.5</v>
      </c>
      <c r="H512" s="142">
        <v>275.5</v>
      </c>
      <c r="I512" s="142"/>
      <c r="J512" s="142"/>
      <c r="K512" s="142"/>
      <c r="L512" s="142"/>
      <c r="M512" s="142"/>
      <c r="N512" s="142"/>
      <c r="O512" s="142"/>
      <c r="P512" s="142"/>
      <c r="Q512" s="142"/>
      <c r="R512" s="142"/>
      <c r="S512" s="187"/>
      <c r="T512" s="151" t="s">
        <v>191</v>
      </c>
    </row>
    <row r="513" spans="1:22" s="129" customFormat="1" hidden="1">
      <c r="A513" s="229">
        <v>6</v>
      </c>
      <c r="B513" s="141" t="s">
        <v>379</v>
      </c>
      <c r="C513" s="144" t="s">
        <v>16</v>
      </c>
      <c r="D513" s="144" t="s">
        <v>16</v>
      </c>
      <c r="E513" s="138">
        <f>F513+G513</f>
        <v>255.94</v>
      </c>
      <c r="F513" s="247"/>
      <c r="G513" s="139">
        <f t="shared" si="28"/>
        <v>255.94</v>
      </c>
      <c r="H513" s="142">
        <v>255.94</v>
      </c>
      <c r="I513" s="142"/>
      <c r="J513" s="142"/>
      <c r="K513" s="142"/>
      <c r="L513" s="142"/>
      <c r="M513" s="142"/>
      <c r="N513" s="142"/>
      <c r="O513" s="142"/>
      <c r="P513" s="142"/>
      <c r="Q513" s="142"/>
      <c r="R513" s="142"/>
      <c r="S513" s="187"/>
      <c r="T513" s="151" t="s">
        <v>191</v>
      </c>
    </row>
    <row r="514" spans="1:22" s="129" customFormat="1">
      <c r="A514" s="229">
        <v>9</v>
      </c>
      <c r="B514" s="141" t="s">
        <v>685</v>
      </c>
      <c r="C514" s="144" t="s">
        <v>16</v>
      </c>
      <c r="D514" s="144" t="s">
        <v>16</v>
      </c>
      <c r="E514" s="138">
        <f>F514+G514</f>
        <v>15.2</v>
      </c>
      <c r="F514" s="247">
        <v>15.2</v>
      </c>
      <c r="G514" s="139">
        <f t="shared" si="28"/>
        <v>0</v>
      </c>
      <c r="H514" s="142"/>
      <c r="I514" s="142"/>
      <c r="J514" s="142"/>
      <c r="K514" s="142"/>
      <c r="L514" s="142"/>
      <c r="M514" s="142"/>
      <c r="N514" s="142"/>
      <c r="O514" s="142"/>
      <c r="P514" s="142"/>
      <c r="Q514" s="142"/>
      <c r="R514" s="142"/>
      <c r="S514" s="187"/>
      <c r="T514" s="151" t="s">
        <v>183</v>
      </c>
    </row>
    <row r="515" spans="1:22" s="129" customFormat="1">
      <c r="A515" s="229">
        <v>4</v>
      </c>
      <c r="B515" s="141" t="s">
        <v>245</v>
      </c>
      <c r="C515" s="144" t="s">
        <v>16</v>
      </c>
      <c r="D515" s="144" t="s">
        <v>16</v>
      </c>
      <c r="E515" s="138">
        <f>F515+G515</f>
        <v>215.6</v>
      </c>
      <c r="F515" s="247"/>
      <c r="G515" s="139">
        <f t="shared" si="28"/>
        <v>215.6</v>
      </c>
      <c r="H515" s="142">
        <v>215.6</v>
      </c>
      <c r="I515" s="142"/>
      <c r="J515" s="142"/>
      <c r="K515" s="142"/>
      <c r="L515" s="142"/>
      <c r="M515" s="142"/>
      <c r="N515" s="142"/>
      <c r="O515" s="142"/>
      <c r="P515" s="142"/>
      <c r="Q515" s="142"/>
      <c r="R515" s="142"/>
      <c r="S515" s="187"/>
      <c r="T515" s="151" t="s">
        <v>183</v>
      </c>
    </row>
    <row r="516" spans="1:22" s="129" customFormat="1">
      <c r="A516" s="229">
        <v>7</v>
      </c>
      <c r="B516" s="141" t="s">
        <v>380</v>
      </c>
      <c r="C516" s="144" t="s">
        <v>16</v>
      </c>
      <c r="D516" s="144" t="s">
        <v>16</v>
      </c>
      <c r="E516" s="138">
        <f>F516+G516</f>
        <v>228.51999999999998</v>
      </c>
      <c r="F516" s="247"/>
      <c r="G516" s="139">
        <f t="shared" si="28"/>
        <v>228.51999999999998</v>
      </c>
      <c r="H516" s="142">
        <v>228.51999999999998</v>
      </c>
      <c r="I516" s="142"/>
      <c r="J516" s="142"/>
      <c r="K516" s="142"/>
      <c r="L516" s="142"/>
      <c r="M516" s="142"/>
      <c r="N516" s="142"/>
      <c r="O516" s="142"/>
      <c r="P516" s="142"/>
      <c r="Q516" s="142"/>
      <c r="R516" s="142"/>
      <c r="S516" s="187"/>
      <c r="T516" s="151" t="s">
        <v>183</v>
      </c>
    </row>
    <row r="517" spans="1:22" s="129" customFormat="1" hidden="1">
      <c r="A517" s="229">
        <v>5</v>
      </c>
      <c r="B517" s="141" t="s">
        <v>246</v>
      </c>
      <c r="C517" s="144" t="s">
        <v>16</v>
      </c>
      <c r="D517" s="144" t="s">
        <v>16</v>
      </c>
      <c r="E517" s="138">
        <f>F517+G517</f>
        <v>233.54</v>
      </c>
      <c r="F517" s="247"/>
      <c r="G517" s="139">
        <f t="shared" si="28"/>
        <v>233.54</v>
      </c>
      <c r="H517" s="142">
        <v>233.54</v>
      </c>
      <c r="I517" s="142"/>
      <c r="J517" s="142"/>
      <c r="K517" s="142"/>
      <c r="L517" s="142"/>
      <c r="M517" s="142"/>
      <c r="N517" s="142"/>
      <c r="O517" s="142"/>
      <c r="P517" s="142"/>
      <c r="Q517" s="142"/>
      <c r="R517" s="142"/>
      <c r="S517" s="187"/>
      <c r="T517" s="151" t="s">
        <v>184</v>
      </c>
      <c r="V517" s="675"/>
    </row>
    <row r="518" spans="1:22" s="129" customFormat="1" hidden="1">
      <c r="A518" s="229">
        <v>8</v>
      </c>
      <c r="B518" s="141" t="s">
        <v>381</v>
      </c>
      <c r="C518" s="144" t="s">
        <v>16</v>
      </c>
      <c r="D518" s="144" t="s">
        <v>16</v>
      </c>
      <c r="E518" s="138">
        <f>F518+G518</f>
        <v>290.89999999999998</v>
      </c>
      <c r="F518" s="247"/>
      <c r="G518" s="139">
        <f t="shared" si="28"/>
        <v>290.89999999999998</v>
      </c>
      <c r="H518" s="142">
        <v>290.89999999999998</v>
      </c>
      <c r="I518" s="142"/>
      <c r="J518" s="142"/>
      <c r="K518" s="142"/>
      <c r="L518" s="142"/>
      <c r="M518" s="142"/>
      <c r="N518" s="142"/>
      <c r="O518" s="142"/>
      <c r="P518" s="142"/>
      <c r="Q518" s="142"/>
      <c r="R518" s="142"/>
      <c r="S518" s="187"/>
      <c r="T518" s="151" t="s">
        <v>184</v>
      </c>
      <c r="V518" s="675"/>
    </row>
    <row r="519" spans="1:22" s="135" customFormat="1" hidden="1">
      <c r="A519" s="228" t="s">
        <v>710</v>
      </c>
      <c r="B519" s="134" t="s">
        <v>613</v>
      </c>
      <c r="C519" s="228"/>
      <c r="D519" s="228"/>
      <c r="E519" s="138"/>
      <c r="F519" s="248"/>
      <c r="G519" s="139"/>
      <c r="H519" s="133"/>
      <c r="I519" s="133"/>
      <c r="J519" s="133"/>
      <c r="K519" s="133"/>
      <c r="L519" s="133"/>
      <c r="M519" s="133"/>
      <c r="N519" s="133"/>
      <c r="O519" s="133"/>
      <c r="P519" s="133"/>
      <c r="Q519" s="136"/>
      <c r="R519" s="136"/>
      <c r="S519" s="133"/>
      <c r="T519" s="134"/>
    </row>
    <row r="520" spans="1:22" s="129" customFormat="1" hidden="1">
      <c r="A520" s="229">
        <v>1</v>
      </c>
      <c r="B520" s="137" t="s">
        <v>457</v>
      </c>
      <c r="C520" s="320" t="s">
        <v>10</v>
      </c>
      <c r="D520" s="320" t="s">
        <v>12</v>
      </c>
      <c r="E520" s="138">
        <f>F520+G520</f>
        <v>32</v>
      </c>
      <c r="F520" s="246"/>
      <c r="G520" s="139">
        <f t="shared" ref="G520:G527" si="29">SUM(H520:S520)</f>
        <v>32</v>
      </c>
      <c r="H520" s="139">
        <v>5.3</v>
      </c>
      <c r="I520" s="139">
        <v>25.5</v>
      </c>
      <c r="J520" s="139"/>
      <c r="K520" s="139"/>
      <c r="L520" s="139"/>
      <c r="M520" s="139"/>
      <c r="N520" s="139"/>
      <c r="O520" s="139"/>
      <c r="P520" s="139"/>
      <c r="Q520" s="139">
        <v>1.2</v>
      </c>
      <c r="R520" s="139"/>
      <c r="S520" s="139"/>
      <c r="T520" s="153" t="s">
        <v>184</v>
      </c>
      <c r="V520" s="675"/>
    </row>
    <row r="521" spans="1:22" s="129" customFormat="1" hidden="1">
      <c r="A521" s="229">
        <v>6</v>
      </c>
      <c r="B521" s="166" t="s">
        <v>615</v>
      </c>
      <c r="C521" s="320" t="s">
        <v>10</v>
      </c>
      <c r="D521" s="320" t="s">
        <v>12</v>
      </c>
      <c r="E521" s="138">
        <f>F521+G521</f>
        <v>18.5</v>
      </c>
      <c r="F521" s="246"/>
      <c r="G521" s="139">
        <f t="shared" si="29"/>
        <v>18.5</v>
      </c>
      <c r="H521" s="139">
        <v>7</v>
      </c>
      <c r="I521" s="139">
        <v>10.5</v>
      </c>
      <c r="J521" s="139"/>
      <c r="K521" s="139"/>
      <c r="L521" s="139"/>
      <c r="M521" s="139"/>
      <c r="N521" s="139"/>
      <c r="O521" s="139"/>
      <c r="P521" s="139"/>
      <c r="Q521" s="139">
        <v>1</v>
      </c>
      <c r="R521" s="139"/>
      <c r="S521" s="139"/>
      <c r="T521" s="153" t="s">
        <v>184</v>
      </c>
      <c r="V521" s="675"/>
    </row>
    <row r="522" spans="1:22" s="129" customFormat="1" hidden="1">
      <c r="A522" s="229">
        <v>7</v>
      </c>
      <c r="B522" s="166" t="s">
        <v>616</v>
      </c>
      <c r="C522" s="320" t="s">
        <v>10</v>
      </c>
      <c r="D522" s="320" t="s">
        <v>12</v>
      </c>
      <c r="E522" s="138">
        <f>F522+G522</f>
        <v>47.309999999999995</v>
      </c>
      <c r="F522" s="246"/>
      <c r="G522" s="139">
        <f t="shared" si="29"/>
        <v>47.309999999999995</v>
      </c>
      <c r="H522" s="139">
        <v>13.5</v>
      </c>
      <c r="I522" s="139">
        <v>32.51</v>
      </c>
      <c r="J522" s="139"/>
      <c r="K522" s="139"/>
      <c r="L522" s="139"/>
      <c r="M522" s="139"/>
      <c r="N522" s="139"/>
      <c r="O522" s="139"/>
      <c r="P522" s="139"/>
      <c r="Q522" s="139">
        <v>1.3</v>
      </c>
      <c r="R522" s="139"/>
      <c r="S522" s="139"/>
      <c r="T522" s="153" t="s">
        <v>191</v>
      </c>
    </row>
    <row r="523" spans="1:22" s="143" customFormat="1" hidden="1">
      <c r="A523" s="229">
        <v>2</v>
      </c>
      <c r="B523" s="276" t="s">
        <v>614</v>
      </c>
      <c r="C523" s="144" t="s">
        <v>10</v>
      </c>
      <c r="D523" s="144" t="s">
        <v>12</v>
      </c>
      <c r="E523" s="138">
        <f>F523+G523</f>
        <v>20</v>
      </c>
      <c r="F523" s="250"/>
      <c r="G523" s="139">
        <f t="shared" si="29"/>
        <v>20</v>
      </c>
      <c r="H523" s="142">
        <v>9</v>
      </c>
      <c r="I523" s="142">
        <v>10</v>
      </c>
      <c r="J523" s="142"/>
      <c r="K523" s="142"/>
      <c r="L523" s="142"/>
      <c r="M523" s="142"/>
      <c r="N523" s="142"/>
      <c r="O523" s="142"/>
      <c r="P523" s="142"/>
      <c r="Q523" s="142">
        <v>1</v>
      </c>
      <c r="R523" s="142"/>
      <c r="S523" s="142"/>
      <c r="T523" s="153" t="s">
        <v>191</v>
      </c>
    </row>
    <row r="524" spans="1:22" s="143" customFormat="1">
      <c r="A524" s="229">
        <v>3</v>
      </c>
      <c r="B524" s="276" t="s">
        <v>188</v>
      </c>
      <c r="C524" s="144" t="s">
        <v>10</v>
      </c>
      <c r="D524" s="144" t="s">
        <v>12</v>
      </c>
      <c r="E524" s="138">
        <f>F524+G524</f>
        <v>15</v>
      </c>
      <c r="F524" s="250"/>
      <c r="G524" s="139">
        <f t="shared" si="29"/>
        <v>15</v>
      </c>
      <c r="H524" s="142">
        <v>5</v>
      </c>
      <c r="I524" s="142">
        <v>8</v>
      </c>
      <c r="J524" s="142"/>
      <c r="K524" s="142"/>
      <c r="L524" s="142"/>
      <c r="M524" s="142"/>
      <c r="N524" s="142"/>
      <c r="O524" s="142"/>
      <c r="P524" s="142"/>
      <c r="Q524" s="142">
        <v>2</v>
      </c>
      <c r="R524" s="142"/>
      <c r="S524" s="142"/>
      <c r="T524" s="151" t="s">
        <v>183</v>
      </c>
    </row>
    <row r="525" spans="1:22" s="143" customFormat="1">
      <c r="A525" s="229">
        <v>4</v>
      </c>
      <c r="B525" s="276" t="s">
        <v>267</v>
      </c>
      <c r="C525" s="144" t="s">
        <v>10</v>
      </c>
      <c r="D525" s="144" t="s">
        <v>12</v>
      </c>
      <c r="E525" s="138">
        <f>F525+G525</f>
        <v>34.79</v>
      </c>
      <c r="F525" s="250"/>
      <c r="G525" s="139">
        <f t="shared" si="29"/>
        <v>34.79</v>
      </c>
      <c r="H525" s="142">
        <v>13.2</v>
      </c>
      <c r="I525" s="142">
        <v>20.59</v>
      </c>
      <c r="J525" s="142"/>
      <c r="K525" s="142"/>
      <c r="L525" s="142"/>
      <c r="M525" s="142"/>
      <c r="N525" s="142"/>
      <c r="O525" s="142"/>
      <c r="P525" s="142"/>
      <c r="Q525" s="142">
        <v>1</v>
      </c>
      <c r="R525" s="142"/>
      <c r="S525" s="142"/>
      <c r="T525" s="151" t="s">
        <v>183</v>
      </c>
      <c r="U525" s="222">
        <v>34.79</v>
      </c>
    </row>
    <row r="526" spans="1:22" s="143" customFormat="1">
      <c r="A526" s="229">
        <v>5</v>
      </c>
      <c r="B526" s="276" t="s">
        <v>259</v>
      </c>
      <c r="C526" s="144" t="s">
        <v>10</v>
      </c>
      <c r="D526" s="144" t="s">
        <v>419</v>
      </c>
      <c r="E526" s="138">
        <f>F526+G526</f>
        <v>13.69</v>
      </c>
      <c r="F526" s="250"/>
      <c r="G526" s="139">
        <f t="shared" si="29"/>
        <v>13.69</v>
      </c>
      <c r="H526" s="142">
        <v>5</v>
      </c>
      <c r="I526" s="142">
        <v>8.69</v>
      </c>
      <c r="J526" s="142"/>
      <c r="K526" s="142"/>
      <c r="L526" s="142"/>
      <c r="M526" s="142"/>
      <c r="N526" s="142"/>
      <c r="O526" s="142"/>
      <c r="P526" s="142"/>
      <c r="Q526" s="142"/>
      <c r="R526" s="142"/>
      <c r="S526" s="142"/>
      <c r="T526" s="151" t="s">
        <v>183</v>
      </c>
    </row>
    <row r="527" spans="1:22" s="129" customFormat="1">
      <c r="A527" s="229">
        <v>8</v>
      </c>
      <c r="B527" s="166" t="s">
        <v>617</v>
      </c>
      <c r="C527" s="320" t="s">
        <v>10</v>
      </c>
      <c r="D527" s="320" t="s">
        <v>12</v>
      </c>
      <c r="E527" s="138">
        <f>F527+G527</f>
        <v>280</v>
      </c>
      <c r="F527" s="246">
        <v>120</v>
      </c>
      <c r="G527" s="139">
        <f t="shared" si="29"/>
        <v>160</v>
      </c>
      <c r="H527" s="139">
        <v>49.5</v>
      </c>
      <c r="I527" s="139">
        <f>154.8-45.5</f>
        <v>109.30000000000001</v>
      </c>
      <c r="J527" s="139"/>
      <c r="K527" s="139"/>
      <c r="L527" s="139"/>
      <c r="M527" s="139"/>
      <c r="N527" s="139"/>
      <c r="O527" s="139"/>
      <c r="P527" s="139"/>
      <c r="Q527" s="139">
        <v>1.2</v>
      </c>
      <c r="R527" s="139"/>
      <c r="S527" s="139"/>
      <c r="T527" s="153" t="s">
        <v>183</v>
      </c>
    </row>
    <row r="528" spans="1:22" s="135" customFormat="1" hidden="1">
      <c r="A528" s="228" t="s">
        <v>711</v>
      </c>
      <c r="B528" s="134" t="s">
        <v>657</v>
      </c>
      <c r="C528" s="228"/>
      <c r="D528" s="228"/>
      <c r="E528" s="138"/>
      <c r="F528" s="248"/>
      <c r="G528" s="139"/>
      <c r="H528" s="133"/>
      <c r="I528" s="133"/>
      <c r="J528" s="133"/>
      <c r="K528" s="133"/>
      <c r="L528" s="133"/>
      <c r="M528" s="133"/>
      <c r="N528" s="133"/>
      <c r="O528" s="133"/>
      <c r="P528" s="133"/>
      <c r="Q528" s="136"/>
      <c r="R528" s="136"/>
      <c r="S528" s="133"/>
      <c r="T528" s="134"/>
    </row>
    <row r="529" spans="1:16383" s="129" customFormat="1" ht="12.75" hidden="1" customHeight="1">
      <c r="A529" s="587">
        <v>1</v>
      </c>
      <c r="B529" s="588" t="s">
        <v>447</v>
      </c>
      <c r="C529" s="344" t="s">
        <v>75</v>
      </c>
      <c r="D529" s="344" t="s">
        <v>75</v>
      </c>
      <c r="E529" s="138">
        <f>F529+G529</f>
        <v>1.52</v>
      </c>
      <c r="F529" s="246"/>
      <c r="G529" s="139">
        <f t="shared" ref="G529:G546" si="30">SUM(H529:S529)</f>
        <v>1.52</v>
      </c>
      <c r="H529" s="139"/>
      <c r="I529" s="139">
        <v>1.52</v>
      </c>
      <c r="J529" s="139"/>
      <c r="K529" s="139"/>
      <c r="L529" s="139"/>
      <c r="M529" s="139"/>
      <c r="N529" s="139"/>
      <c r="O529" s="139"/>
      <c r="P529" s="139"/>
      <c r="Q529" s="141"/>
      <c r="R529" s="141"/>
      <c r="S529" s="139"/>
      <c r="T529" s="153" t="s">
        <v>191</v>
      </c>
    </row>
    <row r="530" spans="1:16383" s="129" customFormat="1" ht="20.25" hidden="1" customHeight="1">
      <c r="A530" s="587"/>
      <c r="B530" s="588"/>
      <c r="C530" s="320" t="s">
        <v>28</v>
      </c>
      <c r="D530" s="320" t="s">
        <v>28</v>
      </c>
      <c r="E530" s="138">
        <f>F530+G530</f>
        <v>11.13</v>
      </c>
      <c r="F530" s="246"/>
      <c r="G530" s="139">
        <f t="shared" si="30"/>
        <v>11.13</v>
      </c>
      <c r="H530" s="139"/>
      <c r="I530" s="139">
        <v>11.13</v>
      </c>
      <c r="J530" s="139"/>
      <c r="K530" s="139"/>
      <c r="L530" s="139"/>
      <c r="M530" s="139"/>
      <c r="N530" s="139"/>
      <c r="O530" s="139"/>
      <c r="P530" s="139"/>
      <c r="Q530" s="141"/>
      <c r="R530" s="141"/>
      <c r="S530" s="139"/>
      <c r="T530" s="153" t="s">
        <v>191</v>
      </c>
      <c r="U530" s="221">
        <v>1.52</v>
      </c>
    </row>
    <row r="531" spans="1:16383" s="129" customFormat="1" ht="20.25" hidden="1" customHeight="1">
      <c r="A531" s="587"/>
      <c r="B531" s="588"/>
      <c r="C531" s="320" t="s">
        <v>22</v>
      </c>
      <c r="D531" s="320" t="s">
        <v>22</v>
      </c>
      <c r="E531" s="138">
        <f>F531+G531</f>
        <v>1241.75</v>
      </c>
      <c r="F531" s="246">
        <v>1241.75</v>
      </c>
      <c r="G531" s="139">
        <f t="shared" si="30"/>
        <v>0</v>
      </c>
      <c r="H531" s="139"/>
      <c r="I531" s="139"/>
      <c r="J531" s="139"/>
      <c r="K531" s="139"/>
      <c r="L531" s="139"/>
      <c r="M531" s="139"/>
      <c r="N531" s="139"/>
      <c r="O531" s="139"/>
      <c r="P531" s="139"/>
      <c r="Q531" s="141"/>
      <c r="R531" s="141"/>
      <c r="S531" s="139"/>
      <c r="T531" s="153" t="s">
        <v>191</v>
      </c>
      <c r="U531" s="221">
        <v>11.13</v>
      </c>
    </row>
    <row r="532" spans="1:16383" s="129" customFormat="1" ht="20.25" hidden="1" customHeight="1">
      <c r="A532" s="582">
        <v>2</v>
      </c>
      <c r="B532" s="597" t="s">
        <v>672</v>
      </c>
      <c r="C532" s="144" t="s">
        <v>22</v>
      </c>
      <c r="D532" s="144" t="s">
        <v>22</v>
      </c>
      <c r="E532" s="138">
        <f>F532+G532</f>
        <v>67.2</v>
      </c>
      <c r="F532" s="263">
        <v>67.2</v>
      </c>
      <c r="G532" s="139">
        <f t="shared" si="30"/>
        <v>0</v>
      </c>
      <c r="H532" s="144"/>
      <c r="I532" s="190"/>
      <c r="J532" s="149"/>
      <c r="K532" s="144"/>
      <c r="L532" s="190"/>
      <c r="M532" s="144"/>
      <c r="N532" s="190"/>
      <c r="O532" s="144"/>
      <c r="P532" s="144"/>
      <c r="Q532" s="144"/>
      <c r="R532" s="144"/>
      <c r="S532" s="149"/>
      <c r="T532" s="152" t="s">
        <v>183</v>
      </c>
      <c r="U532" s="222">
        <v>1241.75</v>
      </c>
      <c r="V532" s="579"/>
      <c r="W532" s="580"/>
      <c r="X532" s="143"/>
      <c r="Y532" s="143"/>
      <c r="Z532" s="579"/>
      <c r="AA532" s="580"/>
      <c r="AB532" s="143"/>
      <c r="AC532" s="143"/>
      <c r="AD532" s="579"/>
      <c r="AE532" s="580"/>
      <c r="AF532" s="143"/>
      <c r="AG532" s="143"/>
      <c r="AH532" s="579"/>
      <c r="AI532" s="580"/>
      <c r="AJ532" s="143"/>
      <c r="AK532" s="143"/>
      <c r="AL532" s="579"/>
      <c r="AM532" s="580"/>
      <c r="AN532" s="143"/>
      <c r="AO532" s="143"/>
      <c r="AP532" s="579"/>
      <c r="AQ532" s="580"/>
      <c r="AR532" s="143"/>
      <c r="AS532" s="143"/>
      <c r="AT532" s="579"/>
      <c r="AU532" s="580"/>
      <c r="AV532" s="143"/>
      <c r="AW532" s="143"/>
      <c r="AX532" s="579"/>
      <c r="AY532" s="580"/>
      <c r="AZ532" s="143"/>
      <c r="BA532" s="143"/>
      <c r="BB532" s="579"/>
      <c r="BC532" s="580"/>
      <c r="BD532" s="143"/>
      <c r="BE532" s="143"/>
      <c r="BF532" s="579"/>
      <c r="BG532" s="580"/>
      <c r="BH532" s="143"/>
      <c r="BI532" s="143"/>
      <c r="BJ532" s="579"/>
      <c r="BK532" s="580"/>
      <c r="BL532" s="143"/>
      <c r="BM532" s="143"/>
      <c r="BN532" s="579"/>
      <c r="BO532" s="580"/>
      <c r="BP532" s="143"/>
      <c r="BQ532" s="143"/>
      <c r="BR532" s="579"/>
      <c r="BS532" s="580"/>
      <c r="BT532" s="143"/>
      <c r="BU532" s="143"/>
      <c r="BV532" s="579"/>
      <c r="BW532" s="580"/>
      <c r="BX532" s="143"/>
      <c r="BY532" s="143"/>
      <c r="BZ532" s="579"/>
      <c r="CA532" s="580"/>
      <c r="CB532" s="143"/>
      <c r="CC532" s="143"/>
      <c r="CD532" s="579"/>
      <c r="CE532" s="580"/>
      <c r="CF532" s="143"/>
      <c r="CG532" s="143"/>
      <c r="CH532" s="579"/>
      <c r="CI532" s="580"/>
      <c r="CJ532" s="143"/>
      <c r="CK532" s="143"/>
      <c r="CL532" s="579"/>
      <c r="CM532" s="580"/>
      <c r="CN532" s="143"/>
      <c r="CO532" s="143"/>
      <c r="CP532" s="579"/>
      <c r="CQ532" s="580"/>
      <c r="CR532" s="143"/>
      <c r="CS532" s="143"/>
      <c r="CT532" s="579"/>
      <c r="CU532" s="580"/>
      <c r="CV532" s="143"/>
      <c r="CW532" s="143"/>
      <c r="CX532" s="579"/>
      <c r="CY532" s="580"/>
      <c r="CZ532" s="143"/>
      <c r="DA532" s="143"/>
      <c r="DB532" s="579"/>
      <c r="DC532" s="580"/>
      <c r="DD532" s="143"/>
      <c r="DE532" s="143"/>
      <c r="DF532" s="579"/>
      <c r="DG532" s="580"/>
      <c r="DH532" s="143"/>
      <c r="DI532" s="143"/>
      <c r="DJ532" s="579"/>
      <c r="DK532" s="580"/>
      <c r="DL532" s="143"/>
      <c r="DM532" s="143"/>
      <c r="DN532" s="579"/>
      <c r="DO532" s="580"/>
      <c r="DP532" s="143"/>
      <c r="DQ532" s="143"/>
      <c r="DR532" s="579"/>
      <c r="DS532" s="580"/>
      <c r="DT532" s="143"/>
      <c r="DU532" s="143"/>
      <c r="DV532" s="579"/>
      <c r="DW532" s="580"/>
      <c r="DX532" s="143"/>
      <c r="DY532" s="143"/>
      <c r="DZ532" s="579"/>
      <c r="EA532" s="580"/>
      <c r="EB532" s="143"/>
      <c r="EC532" s="143"/>
      <c r="ED532" s="579"/>
      <c r="EE532" s="580"/>
      <c r="EF532" s="143"/>
      <c r="EG532" s="143"/>
      <c r="EH532" s="579"/>
      <c r="EI532" s="580"/>
      <c r="EJ532" s="143"/>
      <c r="EK532" s="143"/>
      <c r="EL532" s="579"/>
      <c r="EM532" s="580"/>
      <c r="EN532" s="143"/>
      <c r="EO532" s="143"/>
      <c r="EP532" s="579"/>
      <c r="EQ532" s="580"/>
      <c r="ER532" s="143"/>
      <c r="ES532" s="143"/>
      <c r="ET532" s="579"/>
      <c r="EU532" s="580"/>
      <c r="EV532" s="143"/>
      <c r="EW532" s="143"/>
      <c r="EX532" s="579"/>
      <c r="EY532" s="580"/>
      <c r="EZ532" s="143"/>
      <c r="FA532" s="143"/>
      <c r="FB532" s="579"/>
      <c r="FC532" s="580"/>
      <c r="FD532" s="143"/>
      <c r="FE532" s="143"/>
      <c r="FF532" s="579"/>
      <c r="FG532" s="580"/>
      <c r="FH532" s="143"/>
      <c r="FI532" s="143"/>
      <c r="FJ532" s="579"/>
      <c r="FK532" s="580"/>
      <c r="FL532" s="143"/>
      <c r="FM532" s="143"/>
      <c r="FN532" s="579"/>
      <c r="FO532" s="580"/>
      <c r="FP532" s="143"/>
      <c r="FQ532" s="143"/>
      <c r="FR532" s="579"/>
      <c r="FS532" s="580"/>
      <c r="FT532" s="143"/>
      <c r="FU532" s="143"/>
      <c r="FV532" s="579"/>
      <c r="FW532" s="580"/>
      <c r="FX532" s="143"/>
      <c r="FY532" s="143"/>
      <c r="FZ532" s="579"/>
      <c r="GA532" s="580"/>
      <c r="GB532" s="143"/>
      <c r="GC532" s="143"/>
      <c r="GD532" s="579"/>
      <c r="GE532" s="580"/>
      <c r="GF532" s="143"/>
      <c r="GG532" s="143"/>
      <c r="GH532" s="579"/>
      <c r="GI532" s="580"/>
      <c r="GJ532" s="143"/>
      <c r="GK532" s="143"/>
      <c r="GL532" s="579"/>
      <c r="GM532" s="580"/>
      <c r="GN532" s="143"/>
      <c r="GO532" s="143"/>
      <c r="GP532" s="579"/>
      <c r="GQ532" s="580"/>
      <c r="GR532" s="143"/>
      <c r="GS532" s="143"/>
      <c r="GT532" s="579"/>
      <c r="GU532" s="580"/>
      <c r="GV532" s="143"/>
      <c r="GW532" s="143"/>
      <c r="GX532" s="579"/>
      <c r="GY532" s="580"/>
      <c r="GZ532" s="143"/>
      <c r="HA532" s="143"/>
      <c r="HB532" s="579"/>
      <c r="HC532" s="580"/>
      <c r="HD532" s="143"/>
      <c r="HE532" s="143"/>
      <c r="HF532" s="579"/>
      <c r="HG532" s="580"/>
      <c r="HH532" s="143"/>
      <c r="HI532" s="143"/>
      <c r="HJ532" s="579"/>
      <c r="HK532" s="580"/>
      <c r="HL532" s="143"/>
      <c r="HM532" s="143"/>
      <c r="HN532" s="579"/>
      <c r="HO532" s="580"/>
      <c r="HP532" s="143"/>
      <c r="HQ532" s="143"/>
      <c r="HR532" s="579"/>
      <c r="HS532" s="580"/>
      <c r="HT532" s="143"/>
      <c r="HU532" s="143"/>
      <c r="HV532" s="579"/>
      <c r="HW532" s="580"/>
      <c r="HX532" s="143"/>
      <c r="HY532" s="143"/>
      <c r="HZ532" s="579"/>
      <c r="IA532" s="580"/>
      <c r="IB532" s="143"/>
      <c r="IC532" s="143"/>
      <c r="ID532" s="579"/>
      <c r="IE532" s="580"/>
      <c r="IF532" s="143"/>
      <c r="IG532" s="143"/>
      <c r="IH532" s="579"/>
      <c r="II532" s="580"/>
      <c r="IJ532" s="143"/>
      <c r="IK532" s="143"/>
      <c r="IL532" s="579"/>
      <c r="IM532" s="580"/>
      <c r="IN532" s="143"/>
      <c r="IO532" s="143"/>
      <c r="IP532" s="579"/>
      <c r="IQ532" s="580"/>
      <c r="IR532" s="143"/>
      <c r="IS532" s="143"/>
      <c r="IT532" s="579"/>
      <c r="IU532" s="580"/>
      <c r="IV532" s="143"/>
      <c r="IW532" s="143"/>
      <c r="IX532" s="579"/>
      <c r="IY532" s="580"/>
      <c r="IZ532" s="143"/>
      <c r="JA532" s="143"/>
      <c r="JB532" s="579"/>
      <c r="JC532" s="580"/>
      <c r="JD532" s="143"/>
      <c r="JE532" s="143"/>
      <c r="JF532" s="579"/>
      <c r="JG532" s="580"/>
      <c r="JH532" s="143"/>
      <c r="JI532" s="143"/>
      <c r="JJ532" s="579"/>
      <c r="JK532" s="580"/>
      <c r="JL532" s="143"/>
      <c r="JM532" s="143"/>
      <c r="JN532" s="579"/>
      <c r="JO532" s="580"/>
      <c r="JP532" s="143"/>
      <c r="JQ532" s="143"/>
      <c r="JR532" s="579"/>
      <c r="JS532" s="580"/>
      <c r="JT532" s="143"/>
      <c r="JU532" s="143"/>
      <c r="JV532" s="579"/>
      <c r="JW532" s="580"/>
      <c r="JX532" s="143"/>
      <c r="JY532" s="143"/>
      <c r="JZ532" s="579"/>
      <c r="KA532" s="580"/>
      <c r="KB532" s="143"/>
      <c r="KC532" s="143"/>
      <c r="KD532" s="579"/>
      <c r="KE532" s="580"/>
      <c r="KF532" s="143"/>
      <c r="KG532" s="143"/>
      <c r="KH532" s="579"/>
      <c r="KI532" s="580"/>
      <c r="KJ532" s="143"/>
      <c r="KK532" s="143"/>
      <c r="KL532" s="579"/>
      <c r="KM532" s="580"/>
      <c r="KN532" s="143"/>
      <c r="KO532" s="143"/>
      <c r="KP532" s="579"/>
      <c r="KQ532" s="580"/>
      <c r="KR532" s="143"/>
      <c r="KS532" s="143"/>
      <c r="KT532" s="579"/>
      <c r="KU532" s="580"/>
      <c r="KV532" s="143"/>
      <c r="KW532" s="143"/>
      <c r="KX532" s="579"/>
      <c r="KY532" s="580"/>
      <c r="KZ532" s="143"/>
      <c r="LA532" s="143"/>
      <c r="LB532" s="579"/>
      <c r="LC532" s="580"/>
      <c r="LD532" s="143"/>
      <c r="LE532" s="143"/>
      <c r="LF532" s="579"/>
      <c r="LG532" s="580"/>
      <c r="LH532" s="143"/>
      <c r="LI532" s="143"/>
      <c r="LJ532" s="579"/>
      <c r="LK532" s="580"/>
      <c r="LL532" s="143"/>
      <c r="LM532" s="143"/>
      <c r="LN532" s="579"/>
      <c r="LO532" s="580"/>
      <c r="LP532" s="143"/>
      <c r="LQ532" s="143"/>
      <c r="LR532" s="579"/>
      <c r="LS532" s="580"/>
      <c r="LT532" s="143"/>
      <c r="LU532" s="143"/>
      <c r="LV532" s="579"/>
      <c r="LW532" s="580"/>
      <c r="LX532" s="143"/>
      <c r="LY532" s="143"/>
      <c r="LZ532" s="579"/>
      <c r="MA532" s="580"/>
      <c r="MB532" s="143"/>
      <c r="MC532" s="143"/>
      <c r="MD532" s="579"/>
      <c r="ME532" s="580"/>
      <c r="MF532" s="143"/>
      <c r="MG532" s="143"/>
      <c r="MH532" s="579"/>
      <c r="MI532" s="580"/>
      <c r="MJ532" s="143"/>
      <c r="MK532" s="143"/>
      <c r="ML532" s="579"/>
      <c r="MM532" s="580"/>
      <c r="MN532" s="143"/>
      <c r="MO532" s="143"/>
      <c r="MP532" s="579"/>
      <c r="MQ532" s="580"/>
      <c r="MR532" s="143"/>
      <c r="MS532" s="143"/>
      <c r="MT532" s="579"/>
      <c r="MU532" s="580"/>
      <c r="MV532" s="143"/>
      <c r="MW532" s="143"/>
      <c r="MX532" s="579"/>
      <c r="MY532" s="580"/>
      <c r="MZ532" s="143"/>
      <c r="NA532" s="143"/>
      <c r="NB532" s="579"/>
      <c r="NC532" s="580"/>
      <c r="ND532" s="143"/>
      <c r="NE532" s="143"/>
      <c r="NF532" s="579"/>
      <c r="NG532" s="580"/>
      <c r="NH532" s="143"/>
      <c r="NI532" s="143"/>
      <c r="NJ532" s="579"/>
      <c r="NK532" s="580"/>
      <c r="NL532" s="143"/>
      <c r="NM532" s="143"/>
      <c r="NN532" s="579"/>
      <c r="NO532" s="580"/>
      <c r="NP532" s="143"/>
      <c r="NQ532" s="143"/>
      <c r="NR532" s="579"/>
      <c r="NS532" s="580"/>
      <c r="NT532" s="143"/>
      <c r="NU532" s="143"/>
      <c r="NV532" s="579"/>
      <c r="NW532" s="580"/>
      <c r="NX532" s="143"/>
      <c r="NY532" s="143"/>
      <c r="NZ532" s="579"/>
      <c r="OA532" s="580"/>
      <c r="OB532" s="143"/>
      <c r="OC532" s="143"/>
      <c r="OD532" s="579"/>
      <c r="OE532" s="580"/>
      <c r="OF532" s="143"/>
      <c r="OG532" s="143"/>
      <c r="OH532" s="579"/>
      <c r="OI532" s="580"/>
      <c r="OJ532" s="143"/>
      <c r="OK532" s="143"/>
      <c r="OL532" s="579"/>
      <c r="OM532" s="580"/>
      <c r="ON532" s="143"/>
      <c r="OO532" s="143"/>
      <c r="OP532" s="579"/>
      <c r="OQ532" s="580"/>
      <c r="OR532" s="143"/>
      <c r="OS532" s="143"/>
      <c r="OT532" s="579"/>
      <c r="OU532" s="580"/>
      <c r="OV532" s="143"/>
      <c r="OW532" s="143"/>
      <c r="OX532" s="579"/>
      <c r="OY532" s="580"/>
      <c r="OZ532" s="143"/>
      <c r="PA532" s="143"/>
      <c r="PB532" s="579"/>
      <c r="PC532" s="580"/>
      <c r="PD532" s="143"/>
      <c r="PE532" s="143"/>
      <c r="PF532" s="579"/>
      <c r="PG532" s="580"/>
      <c r="PH532" s="143"/>
      <c r="PI532" s="143"/>
      <c r="PJ532" s="579"/>
      <c r="PK532" s="580"/>
      <c r="PL532" s="143"/>
      <c r="PM532" s="143"/>
      <c r="PN532" s="579"/>
      <c r="PO532" s="580"/>
      <c r="PP532" s="143"/>
      <c r="PQ532" s="143"/>
      <c r="PR532" s="579"/>
      <c r="PS532" s="580"/>
      <c r="PT532" s="143"/>
      <c r="PU532" s="143"/>
      <c r="PV532" s="579"/>
      <c r="PW532" s="580"/>
      <c r="PX532" s="143"/>
      <c r="PY532" s="143"/>
      <c r="PZ532" s="579"/>
      <c r="QA532" s="580"/>
      <c r="QB532" s="143"/>
      <c r="QC532" s="143"/>
      <c r="QD532" s="579"/>
      <c r="QE532" s="580"/>
      <c r="QF532" s="143"/>
      <c r="QG532" s="143"/>
      <c r="QH532" s="579"/>
      <c r="QI532" s="580"/>
      <c r="QJ532" s="143"/>
      <c r="QK532" s="143"/>
      <c r="QL532" s="579"/>
      <c r="QM532" s="580"/>
      <c r="QN532" s="143"/>
      <c r="QO532" s="143"/>
      <c r="QP532" s="579"/>
      <c r="QQ532" s="580"/>
      <c r="QR532" s="143"/>
      <c r="QS532" s="143"/>
      <c r="QT532" s="579"/>
      <c r="QU532" s="580"/>
      <c r="QV532" s="143"/>
      <c r="QW532" s="143"/>
      <c r="QX532" s="579"/>
      <c r="QY532" s="580"/>
      <c r="QZ532" s="143"/>
      <c r="RA532" s="143"/>
      <c r="RB532" s="579"/>
      <c r="RC532" s="580"/>
      <c r="RD532" s="143"/>
      <c r="RE532" s="143"/>
      <c r="RF532" s="579"/>
      <c r="RG532" s="580"/>
      <c r="RH532" s="143"/>
      <c r="RI532" s="143"/>
      <c r="RJ532" s="579"/>
      <c r="RK532" s="580"/>
      <c r="RL532" s="143"/>
      <c r="RM532" s="143"/>
      <c r="RN532" s="579"/>
      <c r="RO532" s="580"/>
      <c r="RP532" s="143"/>
      <c r="RQ532" s="143"/>
      <c r="RR532" s="579"/>
      <c r="RS532" s="580"/>
      <c r="RT532" s="143"/>
      <c r="RU532" s="143"/>
      <c r="RV532" s="579"/>
      <c r="RW532" s="580"/>
      <c r="RX532" s="143"/>
      <c r="RY532" s="143"/>
      <c r="RZ532" s="579"/>
      <c r="SA532" s="580"/>
      <c r="SB532" s="143"/>
      <c r="SC532" s="143"/>
      <c r="SD532" s="579"/>
      <c r="SE532" s="580"/>
      <c r="SF532" s="143"/>
      <c r="SG532" s="143"/>
      <c r="SH532" s="579"/>
      <c r="SI532" s="580"/>
      <c r="SJ532" s="143"/>
      <c r="SK532" s="143"/>
      <c r="SL532" s="579"/>
      <c r="SM532" s="580"/>
      <c r="SN532" s="143"/>
      <c r="SO532" s="143"/>
      <c r="SP532" s="579"/>
      <c r="SQ532" s="580"/>
      <c r="SR532" s="143"/>
      <c r="SS532" s="143"/>
      <c r="ST532" s="579"/>
      <c r="SU532" s="580"/>
      <c r="SV532" s="143"/>
      <c r="SW532" s="143"/>
      <c r="SX532" s="579"/>
      <c r="SY532" s="580"/>
      <c r="SZ532" s="143"/>
      <c r="TA532" s="143"/>
      <c r="TB532" s="579"/>
      <c r="TC532" s="580"/>
      <c r="TD532" s="143"/>
      <c r="TE532" s="143"/>
      <c r="TF532" s="579"/>
      <c r="TG532" s="580"/>
      <c r="TH532" s="143"/>
      <c r="TI532" s="143"/>
      <c r="TJ532" s="579"/>
      <c r="TK532" s="580"/>
      <c r="TL532" s="143"/>
      <c r="TM532" s="143"/>
      <c r="TN532" s="579"/>
      <c r="TO532" s="580"/>
      <c r="TP532" s="143"/>
      <c r="TQ532" s="143"/>
      <c r="TR532" s="579"/>
      <c r="TS532" s="580"/>
      <c r="TT532" s="143"/>
      <c r="TU532" s="143"/>
      <c r="TV532" s="579"/>
      <c r="TW532" s="580"/>
      <c r="TX532" s="143"/>
      <c r="TY532" s="143"/>
      <c r="TZ532" s="579"/>
      <c r="UA532" s="580"/>
      <c r="UB532" s="143"/>
      <c r="UC532" s="143"/>
      <c r="UD532" s="579"/>
      <c r="UE532" s="580"/>
      <c r="UF532" s="143"/>
      <c r="UG532" s="143"/>
      <c r="UH532" s="579"/>
      <c r="UI532" s="580"/>
      <c r="UJ532" s="143"/>
      <c r="UK532" s="143"/>
      <c r="UL532" s="579"/>
      <c r="UM532" s="580"/>
      <c r="UN532" s="143"/>
      <c r="UO532" s="143"/>
      <c r="UP532" s="579"/>
      <c r="UQ532" s="580"/>
      <c r="UR532" s="143"/>
      <c r="US532" s="143"/>
      <c r="UT532" s="579"/>
      <c r="UU532" s="580"/>
      <c r="UV532" s="143"/>
      <c r="UW532" s="143"/>
      <c r="UX532" s="579"/>
      <c r="UY532" s="580"/>
      <c r="UZ532" s="143"/>
      <c r="VA532" s="143"/>
      <c r="VB532" s="579"/>
      <c r="VC532" s="580"/>
      <c r="VD532" s="143"/>
      <c r="VE532" s="143"/>
      <c r="VF532" s="579"/>
      <c r="VG532" s="580"/>
      <c r="VH532" s="143"/>
      <c r="VI532" s="143"/>
      <c r="VJ532" s="579"/>
      <c r="VK532" s="580"/>
      <c r="VL532" s="143"/>
      <c r="VM532" s="143"/>
      <c r="VN532" s="579"/>
      <c r="VO532" s="580"/>
      <c r="VP532" s="143"/>
      <c r="VQ532" s="143"/>
      <c r="VR532" s="579"/>
      <c r="VS532" s="580"/>
      <c r="VT532" s="143"/>
      <c r="VU532" s="143"/>
      <c r="VV532" s="579"/>
      <c r="VW532" s="580"/>
      <c r="VX532" s="143"/>
      <c r="VY532" s="143"/>
      <c r="VZ532" s="579"/>
      <c r="WA532" s="580"/>
      <c r="WB532" s="143"/>
      <c r="WC532" s="143"/>
      <c r="WD532" s="579"/>
      <c r="WE532" s="580"/>
      <c r="WF532" s="143"/>
      <c r="WG532" s="143"/>
      <c r="WH532" s="579"/>
      <c r="WI532" s="580"/>
      <c r="WJ532" s="143"/>
      <c r="WK532" s="143"/>
      <c r="WL532" s="579"/>
      <c r="WM532" s="580"/>
      <c r="WN532" s="143"/>
      <c r="WO532" s="143"/>
      <c r="WP532" s="579"/>
      <c r="WQ532" s="580"/>
      <c r="WR532" s="143"/>
      <c r="WS532" s="143"/>
      <c r="WT532" s="579"/>
      <c r="WU532" s="580"/>
      <c r="WV532" s="143"/>
      <c r="WW532" s="143"/>
      <c r="WX532" s="579"/>
      <c r="WY532" s="580"/>
      <c r="WZ532" s="143"/>
      <c r="XA532" s="143"/>
      <c r="XB532" s="579"/>
      <c r="XC532" s="580"/>
      <c r="XD532" s="143"/>
      <c r="XE532" s="143"/>
      <c r="XF532" s="579"/>
      <c r="XG532" s="580"/>
      <c r="XH532" s="143"/>
      <c r="XI532" s="143"/>
      <c r="XJ532" s="579"/>
      <c r="XK532" s="580"/>
      <c r="XL532" s="143"/>
      <c r="XM532" s="143"/>
      <c r="XN532" s="579"/>
      <c r="XO532" s="580"/>
      <c r="XP532" s="143"/>
      <c r="XQ532" s="143"/>
      <c r="XR532" s="579"/>
      <c r="XS532" s="580"/>
      <c r="XT532" s="143"/>
      <c r="XU532" s="143"/>
      <c r="XV532" s="579"/>
      <c r="XW532" s="580"/>
      <c r="XX532" s="143"/>
      <c r="XY532" s="143"/>
      <c r="XZ532" s="579"/>
      <c r="YA532" s="580"/>
      <c r="YB532" s="143"/>
      <c r="YC532" s="143"/>
      <c r="YD532" s="579"/>
      <c r="YE532" s="580"/>
      <c r="YF532" s="143"/>
      <c r="YG532" s="143"/>
      <c r="YH532" s="579"/>
      <c r="YI532" s="580"/>
      <c r="YJ532" s="143"/>
      <c r="YK532" s="143"/>
      <c r="YL532" s="579"/>
      <c r="YM532" s="580"/>
      <c r="YN532" s="143"/>
      <c r="YO532" s="143"/>
      <c r="YP532" s="579"/>
      <c r="YQ532" s="580"/>
      <c r="YR532" s="143"/>
      <c r="YS532" s="143"/>
      <c r="YT532" s="579"/>
      <c r="YU532" s="580"/>
      <c r="YV532" s="143"/>
      <c r="YW532" s="143"/>
      <c r="YX532" s="579"/>
      <c r="YY532" s="580"/>
      <c r="YZ532" s="143"/>
      <c r="ZA532" s="143"/>
      <c r="ZB532" s="579"/>
      <c r="ZC532" s="580"/>
      <c r="ZD532" s="143"/>
      <c r="ZE532" s="143"/>
      <c r="ZF532" s="579"/>
      <c r="ZG532" s="580"/>
      <c r="ZH532" s="143"/>
      <c r="ZI532" s="143"/>
      <c r="ZJ532" s="579"/>
      <c r="ZK532" s="580"/>
      <c r="ZL532" s="143"/>
      <c r="ZM532" s="143"/>
      <c r="ZN532" s="579"/>
      <c r="ZO532" s="580"/>
      <c r="ZP532" s="143"/>
      <c r="ZQ532" s="143"/>
      <c r="ZR532" s="579"/>
      <c r="ZS532" s="580"/>
      <c r="ZT532" s="143"/>
      <c r="ZU532" s="143"/>
      <c r="ZV532" s="579"/>
      <c r="ZW532" s="580"/>
      <c r="ZX532" s="143"/>
      <c r="ZY532" s="143"/>
      <c r="ZZ532" s="579"/>
      <c r="AAA532" s="580"/>
      <c r="AAB532" s="143"/>
      <c r="AAC532" s="143"/>
      <c r="AAD532" s="579"/>
      <c r="AAE532" s="580"/>
      <c r="AAF532" s="143"/>
      <c r="AAG532" s="143"/>
      <c r="AAH532" s="579"/>
      <c r="AAI532" s="580"/>
      <c r="AAJ532" s="143"/>
      <c r="AAK532" s="143"/>
      <c r="AAL532" s="579"/>
      <c r="AAM532" s="580"/>
      <c r="AAN532" s="143"/>
      <c r="AAO532" s="143"/>
      <c r="AAP532" s="579"/>
      <c r="AAQ532" s="580"/>
      <c r="AAR532" s="143"/>
      <c r="AAS532" s="143"/>
      <c r="AAT532" s="579"/>
      <c r="AAU532" s="580"/>
      <c r="AAV532" s="143"/>
      <c r="AAW532" s="143"/>
      <c r="AAX532" s="579"/>
      <c r="AAY532" s="580"/>
      <c r="AAZ532" s="143"/>
      <c r="ABA532" s="143"/>
      <c r="ABB532" s="579"/>
      <c r="ABC532" s="580"/>
      <c r="ABD532" s="143"/>
      <c r="ABE532" s="143"/>
      <c r="ABF532" s="579"/>
      <c r="ABG532" s="580"/>
      <c r="ABH532" s="143"/>
      <c r="ABI532" s="143"/>
      <c r="ABJ532" s="579"/>
      <c r="ABK532" s="580"/>
      <c r="ABL532" s="143"/>
      <c r="ABM532" s="143"/>
      <c r="ABN532" s="579"/>
      <c r="ABO532" s="580"/>
      <c r="ABP532" s="143"/>
      <c r="ABQ532" s="143"/>
      <c r="ABR532" s="579"/>
      <c r="ABS532" s="580"/>
      <c r="ABT532" s="143"/>
      <c r="ABU532" s="143"/>
      <c r="ABV532" s="579"/>
      <c r="ABW532" s="580"/>
      <c r="ABX532" s="143"/>
      <c r="ABY532" s="143"/>
      <c r="ABZ532" s="579"/>
      <c r="ACA532" s="580"/>
      <c r="ACB532" s="143"/>
      <c r="ACC532" s="143"/>
      <c r="ACD532" s="579"/>
      <c r="ACE532" s="580"/>
      <c r="ACF532" s="143"/>
      <c r="ACG532" s="143"/>
      <c r="ACH532" s="579"/>
      <c r="ACI532" s="580"/>
      <c r="ACJ532" s="143"/>
      <c r="ACK532" s="143"/>
      <c r="ACL532" s="579"/>
      <c r="ACM532" s="580"/>
      <c r="ACN532" s="143"/>
      <c r="ACO532" s="143"/>
      <c r="ACP532" s="579"/>
      <c r="ACQ532" s="580"/>
      <c r="ACR532" s="143"/>
      <c r="ACS532" s="143"/>
      <c r="ACT532" s="579"/>
      <c r="ACU532" s="580"/>
      <c r="ACV532" s="143"/>
      <c r="ACW532" s="143"/>
      <c r="ACX532" s="579"/>
      <c r="ACY532" s="580"/>
      <c r="ACZ532" s="143"/>
      <c r="ADA532" s="143"/>
      <c r="ADB532" s="579"/>
      <c r="ADC532" s="580"/>
      <c r="ADD532" s="143"/>
      <c r="ADE532" s="143"/>
      <c r="ADF532" s="579"/>
      <c r="ADG532" s="580"/>
      <c r="ADH532" s="143"/>
      <c r="ADI532" s="143"/>
      <c r="ADJ532" s="579"/>
      <c r="ADK532" s="580"/>
      <c r="ADL532" s="143"/>
      <c r="ADM532" s="143"/>
      <c r="ADN532" s="579"/>
      <c r="ADO532" s="580"/>
      <c r="ADP532" s="143"/>
      <c r="ADQ532" s="143"/>
      <c r="ADR532" s="579"/>
      <c r="ADS532" s="580"/>
      <c r="ADT532" s="143"/>
      <c r="ADU532" s="143"/>
      <c r="ADV532" s="579"/>
      <c r="ADW532" s="580"/>
      <c r="ADX532" s="143"/>
      <c r="ADY532" s="143"/>
      <c r="ADZ532" s="579"/>
      <c r="AEA532" s="580"/>
      <c r="AEB532" s="143"/>
      <c r="AEC532" s="143"/>
      <c r="AED532" s="579"/>
      <c r="AEE532" s="580"/>
      <c r="AEF532" s="143"/>
      <c r="AEG532" s="143"/>
      <c r="AEH532" s="579"/>
      <c r="AEI532" s="580"/>
      <c r="AEJ532" s="143"/>
      <c r="AEK532" s="143"/>
      <c r="AEL532" s="579"/>
      <c r="AEM532" s="580"/>
      <c r="AEN532" s="143"/>
      <c r="AEO532" s="143"/>
      <c r="AEP532" s="579"/>
      <c r="AEQ532" s="580"/>
      <c r="AER532" s="143"/>
      <c r="AES532" s="143"/>
      <c r="AET532" s="579"/>
      <c r="AEU532" s="580"/>
      <c r="AEV532" s="143"/>
      <c r="AEW532" s="143"/>
      <c r="AEX532" s="579"/>
      <c r="AEY532" s="580"/>
      <c r="AEZ532" s="143"/>
      <c r="AFA532" s="143"/>
      <c r="AFB532" s="579"/>
      <c r="AFC532" s="580"/>
      <c r="AFD532" s="143"/>
      <c r="AFE532" s="143"/>
      <c r="AFF532" s="579"/>
      <c r="AFG532" s="580"/>
      <c r="AFH532" s="143"/>
      <c r="AFI532" s="143"/>
      <c r="AFJ532" s="579"/>
      <c r="AFK532" s="580"/>
      <c r="AFL532" s="143"/>
      <c r="AFM532" s="143"/>
      <c r="AFN532" s="579"/>
      <c r="AFO532" s="580"/>
      <c r="AFP532" s="143"/>
      <c r="AFQ532" s="143"/>
      <c r="AFR532" s="579"/>
      <c r="AFS532" s="580"/>
      <c r="AFT532" s="143"/>
      <c r="AFU532" s="143"/>
      <c r="AFV532" s="579"/>
      <c r="AFW532" s="580"/>
      <c r="AFX532" s="143"/>
      <c r="AFY532" s="143"/>
      <c r="AFZ532" s="579"/>
      <c r="AGA532" s="580"/>
      <c r="AGB532" s="143"/>
      <c r="AGC532" s="143"/>
      <c r="AGD532" s="579"/>
      <c r="AGE532" s="580"/>
      <c r="AGF532" s="143"/>
      <c r="AGG532" s="143"/>
      <c r="AGH532" s="579"/>
      <c r="AGI532" s="580"/>
      <c r="AGJ532" s="143"/>
      <c r="AGK532" s="143"/>
      <c r="AGL532" s="579"/>
      <c r="AGM532" s="580"/>
      <c r="AGN532" s="143"/>
      <c r="AGO532" s="143"/>
      <c r="AGP532" s="579"/>
      <c r="AGQ532" s="580"/>
      <c r="AGR532" s="143"/>
      <c r="AGS532" s="143"/>
      <c r="AGT532" s="579"/>
      <c r="AGU532" s="580"/>
      <c r="AGV532" s="143"/>
      <c r="AGW532" s="143"/>
      <c r="AGX532" s="579"/>
      <c r="AGY532" s="580"/>
      <c r="AGZ532" s="143"/>
      <c r="AHA532" s="143"/>
      <c r="AHB532" s="579"/>
      <c r="AHC532" s="580"/>
      <c r="AHD532" s="143"/>
      <c r="AHE532" s="143"/>
      <c r="AHF532" s="579"/>
      <c r="AHG532" s="580"/>
      <c r="AHH532" s="143"/>
      <c r="AHI532" s="143"/>
      <c r="AHJ532" s="579"/>
      <c r="AHK532" s="580"/>
      <c r="AHL532" s="143"/>
      <c r="AHM532" s="143"/>
      <c r="AHN532" s="579"/>
      <c r="AHO532" s="580"/>
      <c r="AHP532" s="143"/>
      <c r="AHQ532" s="143"/>
      <c r="AHR532" s="579"/>
      <c r="AHS532" s="580"/>
      <c r="AHT532" s="143"/>
      <c r="AHU532" s="143"/>
      <c r="AHV532" s="579"/>
      <c r="AHW532" s="580"/>
      <c r="AHX532" s="143"/>
      <c r="AHY532" s="143"/>
      <c r="AHZ532" s="579"/>
      <c r="AIA532" s="580"/>
      <c r="AIB532" s="143"/>
      <c r="AIC532" s="143"/>
      <c r="AID532" s="579"/>
      <c r="AIE532" s="580"/>
      <c r="AIF532" s="143"/>
      <c r="AIG532" s="143"/>
      <c r="AIH532" s="579"/>
      <c r="AII532" s="580"/>
      <c r="AIJ532" s="143"/>
      <c r="AIK532" s="143"/>
      <c r="AIL532" s="579"/>
      <c r="AIM532" s="580"/>
      <c r="AIN532" s="143"/>
      <c r="AIO532" s="143"/>
      <c r="AIP532" s="579"/>
      <c r="AIQ532" s="580"/>
      <c r="AIR532" s="143"/>
      <c r="AIS532" s="143"/>
      <c r="AIT532" s="579"/>
      <c r="AIU532" s="580"/>
      <c r="AIV532" s="143"/>
      <c r="AIW532" s="143"/>
      <c r="AIX532" s="579"/>
      <c r="AIY532" s="580"/>
      <c r="AIZ532" s="143"/>
      <c r="AJA532" s="143"/>
      <c r="AJB532" s="579"/>
      <c r="AJC532" s="580"/>
      <c r="AJD532" s="143"/>
      <c r="AJE532" s="143"/>
      <c r="AJF532" s="579"/>
      <c r="AJG532" s="580"/>
      <c r="AJH532" s="143"/>
      <c r="AJI532" s="143"/>
      <c r="AJJ532" s="579"/>
      <c r="AJK532" s="580"/>
      <c r="AJL532" s="143"/>
      <c r="AJM532" s="143"/>
      <c r="AJN532" s="579"/>
      <c r="AJO532" s="580"/>
      <c r="AJP532" s="143"/>
      <c r="AJQ532" s="143"/>
      <c r="AJR532" s="579"/>
      <c r="AJS532" s="580"/>
      <c r="AJT532" s="143"/>
      <c r="AJU532" s="143"/>
      <c r="AJV532" s="579"/>
      <c r="AJW532" s="580"/>
      <c r="AJX532" s="143"/>
      <c r="AJY532" s="143"/>
      <c r="AJZ532" s="579"/>
      <c r="AKA532" s="580"/>
      <c r="AKB532" s="143"/>
      <c r="AKC532" s="143"/>
      <c r="AKD532" s="579"/>
      <c r="AKE532" s="580"/>
      <c r="AKF532" s="143"/>
      <c r="AKG532" s="143"/>
      <c r="AKH532" s="579"/>
      <c r="AKI532" s="580"/>
      <c r="AKJ532" s="143"/>
      <c r="AKK532" s="143"/>
      <c r="AKL532" s="579"/>
      <c r="AKM532" s="580"/>
      <c r="AKN532" s="143"/>
      <c r="AKO532" s="143"/>
      <c r="AKP532" s="579"/>
      <c r="AKQ532" s="580"/>
      <c r="AKR532" s="143"/>
      <c r="AKS532" s="143"/>
      <c r="AKT532" s="579"/>
      <c r="AKU532" s="580"/>
      <c r="AKV532" s="143"/>
      <c r="AKW532" s="143"/>
      <c r="AKX532" s="579"/>
      <c r="AKY532" s="580"/>
      <c r="AKZ532" s="143"/>
      <c r="ALA532" s="143"/>
      <c r="ALB532" s="579"/>
      <c r="ALC532" s="580"/>
      <c r="ALD532" s="143"/>
      <c r="ALE532" s="143"/>
      <c r="ALF532" s="579"/>
      <c r="ALG532" s="580"/>
      <c r="ALH532" s="143"/>
      <c r="ALI532" s="143"/>
      <c r="ALJ532" s="579"/>
      <c r="ALK532" s="580"/>
      <c r="ALL532" s="143"/>
      <c r="ALM532" s="143"/>
      <c r="ALN532" s="579"/>
      <c r="ALO532" s="580"/>
      <c r="ALP532" s="143"/>
      <c r="ALQ532" s="143"/>
      <c r="ALR532" s="579"/>
      <c r="ALS532" s="580"/>
      <c r="ALT532" s="143"/>
      <c r="ALU532" s="143"/>
      <c r="ALV532" s="579"/>
      <c r="ALW532" s="580"/>
      <c r="ALX532" s="143"/>
      <c r="ALY532" s="143"/>
      <c r="ALZ532" s="579"/>
      <c r="AMA532" s="580"/>
      <c r="AMB532" s="143"/>
      <c r="AMC532" s="143"/>
      <c r="AMD532" s="579"/>
      <c r="AME532" s="580"/>
      <c r="AMF532" s="143"/>
      <c r="AMG532" s="143"/>
      <c r="AMH532" s="579"/>
      <c r="AMI532" s="580"/>
      <c r="AMJ532" s="143"/>
      <c r="AMK532" s="143"/>
      <c r="AML532" s="579"/>
      <c r="AMM532" s="580"/>
      <c r="AMN532" s="143"/>
      <c r="AMO532" s="143"/>
      <c r="AMP532" s="579"/>
      <c r="AMQ532" s="580"/>
      <c r="AMR532" s="143"/>
      <c r="AMS532" s="143"/>
      <c r="AMT532" s="579"/>
      <c r="AMU532" s="580"/>
      <c r="AMV532" s="143"/>
      <c r="AMW532" s="143"/>
      <c r="AMX532" s="579"/>
      <c r="AMY532" s="580"/>
      <c r="AMZ532" s="143"/>
      <c r="ANA532" s="143"/>
      <c r="ANB532" s="579"/>
      <c r="ANC532" s="580"/>
      <c r="AND532" s="143"/>
      <c r="ANE532" s="143"/>
      <c r="ANF532" s="579"/>
      <c r="ANG532" s="580"/>
      <c r="ANH532" s="143"/>
      <c r="ANI532" s="143"/>
      <c r="ANJ532" s="579"/>
      <c r="ANK532" s="580"/>
      <c r="ANL532" s="143"/>
      <c r="ANM532" s="143"/>
      <c r="ANN532" s="579"/>
      <c r="ANO532" s="580"/>
      <c r="ANP532" s="143"/>
      <c r="ANQ532" s="143"/>
      <c r="ANR532" s="579"/>
      <c r="ANS532" s="580"/>
      <c r="ANT532" s="143"/>
      <c r="ANU532" s="143"/>
      <c r="ANV532" s="579"/>
      <c r="ANW532" s="580"/>
      <c r="ANX532" s="143"/>
      <c r="ANY532" s="143"/>
      <c r="ANZ532" s="579"/>
      <c r="AOA532" s="580"/>
      <c r="AOB532" s="143"/>
      <c r="AOC532" s="143"/>
      <c r="AOD532" s="579"/>
      <c r="AOE532" s="580"/>
      <c r="AOF532" s="143"/>
      <c r="AOG532" s="143"/>
      <c r="AOH532" s="579"/>
      <c r="AOI532" s="580"/>
      <c r="AOJ532" s="143"/>
      <c r="AOK532" s="143"/>
      <c r="AOL532" s="579"/>
      <c r="AOM532" s="580"/>
      <c r="AON532" s="143"/>
      <c r="AOO532" s="143"/>
      <c r="AOP532" s="579"/>
      <c r="AOQ532" s="580"/>
      <c r="AOR532" s="143"/>
      <c r="AOS532" s="143"/>
      <c r="AOT532" s="579"/>
      <c r="AOU532" s="580"/>
      <c r="AOV532" s="143"/>
      <c r="AOW532" s="143"/>
      <c r="AOX532" s="579"/>
      <c r="AOY532" s="580"/>
      <c r="AOZ532" s="143"/>
      <c r="APA532" s="143"/>
      <c r="APB532" s="579"/>
      <c r="APC532" s="580"/>
      <c r="APD532" s="143"/>
      <c r="APE532" s="143"/>
      <c r="APF532" s="579"/>
      <c r="APG532" s="580"/>
      <c r="APH532" s="143"/>
      <c r="API532" s="143"/>
      <c r="APJ532" s="579"/>
      <c r="APK532" s="580"/>
      <c r="APL532" s="143"/>
      <c r="APM532" s="143"/>
      <c r="APN532" s="579"/>
      <c r="APO532" s="580"/>
      <c r="APP532" s="143"/>
      <c r="APQ532" s="143"/>
      <c r="APR532" s="579"/>
      <c r="APS532" s="580"/>
      <c r="APT532" s="143"/>
      <c r="APU532" s="143"/>
      <c r="APV532" s="579"/>
      <c r="APW532" s="580"/>
      <c r="APX532" s="143"/>
      <c r="APY532" s="143"/>
      <c r="APZ532" s="579"/>
      <c r="AQA532" s="580"/>
      <c r="AQB532" s="143"/>
      <c r="AQC532" s="143"/>
      <c r="AQD532" s="579"/>
      <c r="AQE532" s="580"/>
      <c r="AQF532" s="143"/>
      <c r="AQG532" s="143"/>
      <c r="AQH532" s="579"/>
      <c r="AQI532" s="580"/>
      <c r="AQJ532" s="143"/>
      <c r="AQK532" s="143"/>
      <c r="AQL532" s="579"/>
      <c r="AQM532" s="580"/>
      <c r="AQN532" s="143"/>
      <c r="AQO532" s="143"/>
      <c r="AQP532" s="579"/>
      <c r="AQQ532" s="580"/>
      <c r="AQR532" s="143"/>
      <c r="AQS532" s="143"/>
      <c r="AQT532" s="579"/>
      <c r="AQU532" s="580"/>
      <c r="AQV532" s="143"/>
      <c r="AQW532" s="143"/>
      <c r="AQX532" s="579"/>
      <c r="AQY532" s="580"/>
      <c r="AQZ532" s="143"/>
      <c r="ARA532" s="143"/>
      <c r="ARB532" s="579"/>
      <c r="ARC532" s="580"/>
      <c r="ARD532" s="143"/>
      <c r="ARE532" s="143"/>
      <c r="ARF532" s="579"/>
      <c r="ARG532" s="580"/>
      <c r="ARH532" s="143"/>
      <c r="ARI532" s="143"/>
      <c r="ARJ532" s="579"/>
      <c r="ARK532" s="580"/>
      <c r="ARL532" s="143"/>
      <c r="ARM532" s="143"/>
      <c r="ARN532" s="579"/>
      <c r="ARO532" s="580"/>
      <c r="ARP532" s="143"/>
      <c r="ARQ532" s="143"/>
      <c r="ARR532" s="579"/>
      <c r="ARS532" s="580"/>
      <c r="ART532" s="143"/>
      <c r="ARU532" s="143"/>
      <c r="ARV532" s="579"/>
      <c r="ARW532" s="580"/>
      <c r="ARX532" s="143"/>
      <c r="ARY532" s="143"/>
      <c r="ARZ532" s="579"/>
      <c r="ASA532" s="580"/>
      <c r="ASB532" s="143"/>
      <c r="ASC532" s="143"/>
      <c r="ASD532" s="579"/>
      <c r="ASE532" s="580"/>
      <c r="ASF532" s="143"/>
      <c r="ASG532" s="143"/>
      <c r="ASH532" s="579"/>
      <c r="ASI532" s="580"/>
      <c r="ASJ532" s="143"/>
      <c r="ASK532" s="143"/>
      <c r="ASL532" s="579"/>
      <c r="ASM532" s="580"/>
      <c r="ASN532" s="143"/>
      <c r="ASO532" s="143"/>
      <c r="ASP532" s="579"/>
      <c r="ASQ532" s="580"/>
      <c r="ASR532" s="143"/>
      <c r="ASS532" s="143"/>
      <c r="AST532" s="579"/>
      <c r="ASU532" s="580"/>
      <c r="ASV532" s="143"/>
      <c r="ASW532" s="143"/>
      <c r="ASX532" s="579"/>
      <c r="ASY532" s="580"/>
      <c r="ASZ532" s="143"/>
      <c r="ATA532" s="143"/>
      <c r="ATB532" s="579"/>
      <c r="ATC532" s="580"/>
      <c r="ATD532" s="143"/>
      <c r="ATE532" s="143"/>
      <c r="ATF532" s="579"/>
      <c r="ATG532" s="580"/>
      <c r="ATH532" s="143"/>
      <c r="ATI532" s="143"/>
      <c r="ATJ532" s="579"/>
      <c r="ATK532" s="580"/>
      <c r="ATL532" s="143"/>
      <c r="ATM532" s="143"/>
      <c r="ATN532" s="579"/>
      <c r="ATO532" s="580"/>
      <c r="ATP532" s="143"/>
      <c r="ATQ532" s="143"/>
      <c r="ATR532" s="579"/>
      <c r="ATS532" s="580"/>
      <c r="ATT532" s="143"/>
      <c r="ATU532" s="143"/>
      <c r="ATV532" s="579"/>
      <c r="ATW532" s="580"/>
      <c r="ATX532" s="143"/>
      <c r="ATY532" s="143"/>
      <c r="ATZ532" s="579"/>
      <c r="AUA532" s="580"/>
      <c r="AUB532" s="143"/>
      <c r="AUC532" s="143"/>
      <c r="AUD532" s="579"/>
      <c r="AUE532" s="580"/>
      <c r="AUF532" s="143"/>
      <c r="AUG532" s="143"/>
      <c r="AUH532" s="579"/>
      <c r="AUI532" s="580"/>
      <c r="AUJ532" s="143"/>
      <c r="AUK532" s="143"/>
      <c r="AUL532" s="579"/>
      <c r="AUM532" s="580"/>
      <c r="AUN532" s="143"/>
      <c r="AUO532" s="143"/>
      <c r="AUP532" s="579"/>
      <c r="AUQ532" s="580"/>
      <c r="AUR532" s="143"/>
      <c r="AUS532" s="143"/>
      <c r="AUT532" s="579"/>
      <c r="AUU532" s="580"/>
      <c r="AUV532" s="143"/>
      <c r="AUW532" s="143"/>
      <c r="AUX532" s="579"/>
      <c r="AUY532" s="580"/>
      <c r="AUZ532" s="143"/>
      <c r="AVA532" s="143"/>
      <c r="AVB532" s="579"/>
      <c r="AVC532" s="580"/>
      <c r="AVD532" s="143"/>
      <c r="AVE532" s="143"/>
      <c r="AVF532" s="579"/>
      <c r="AVG532" s="580"/>
      <c r="AVH532" s="143"/>
      <c r="AVI532" s="143"/>
      <c r="AVJ532" s="579"/>
      <c r="AVK532" s="580"/>
      <c r="AVL532" s="143"/>
      <c r="AVM532" s="143"/>
      <c r="AVN532" s="579"/>
      <c r="AVO532" s="580"/>
      <c r="AVP532" s="143"/>
      <c r="AVQ532" s="143"/>
      <c r="AVR532" s="579"/>
      <c r="AVS532" s="580"/>
      <c r="AVT532" s="143"/>
      <c r="AVU532" s="143"/>
      <c r="AVV532" s="579"/>
      <c r="AVW532" s="580"/>
      <c r="AVX532" s="143"/>
      <c r="AVY532" s="143"/>
      <c r="AVZ532" s="579"/>
      <c r="AWA532" s="580"/>
      <c r="AWB532" s="143"/>
      <c r="AWC532" s="143"/>
      <c r="AWD532" s="579"/>
      <c r="AWE532" s="580"/>
      <c r="AWF532" s="143"/>
      <c r="AWG532" s="143"/>
      <c r="AWH532" s="579"/>
      <c r="AWI532" s="580"/>
      <c r="AWJ532" s="143"/>
      <c r="AWK532" s="143"/>
      <c r="AWL532" s="579"/>
      <c r="AWM532" s="580"/>
      <c r="AWN532" s="143"/>
      <c r="AWO532" s="143"/>
      <c r="AWP532" s="579"/>
      <c r="AWQ532" s="580"/>
      <c r="AWR532" s="143"/>
      <c r="AWS532" s="143"/>
      <c r="AWT532" s="579"/>
      <c r="AWU532" s="580"/>
      <c r="AWV532" s="143"/>
      <c r="AWW532" s="143"/>
      <c r="AWX532" s="579"/>
      <c r="AWY532" s="580"/>
      <c r="AWZ532" s="143"/>
      <c r="AXA532" s="143"/>
      <c r="AXB532" s="579"/>
      <c r="AXC532" s="580"/>
      <c r="AXD532" s="143"/>
      <c r="AXE532" s="143"/>
      <c r="AXF532" s="579"/>
      <c r="AXG532" s="580"/>
      <c r="AXH532" s="143"/>
      <c r="AXI532" s="143"/>
      <c r="AXJ532" s="579"/>
      <c r="AXK532" s="580"/>
      <c r="AXL532" s="143"/>
      <c r="AXM532" s="143"/>
      <c r="AXN532" s="579"/>
      <c r="AXO532" s="580"/>
      <c r="AXP532" s="143"/>
      <c r="AXQ532" s="143"/>
      <c r="AXR532" s="579"/>
      <c r="AXS532" s="580"/>
      <c r="AXT532" s="143"/>
      <c r="AXU532" s="143"/>
      <c r="AXV532" s="579"/>
      <c r="AXW532" s="580"/>
      <c r="AXX532" s="143"/>
      <c r="AXY532" s="143"/>
      <c r="AXZ532" s="579"/>
      <c r="AYA532" s="580"/>
      <c r="AYB532" s="143"/>
      <c r="AYC532" s="143"/>
      <c r="AYD532" s="579"/>
      <c r="AYE532" s="580"/>
      <c r="AYF532" s="143"/>
      <c r="AYG532" s="143"/>
      <c r="AYH532" s="579"/>
      <c r="AYI532" s="580"/>
      <c r="AYJ532" s="143"/>
      <c r="AYK532" s="143"/>
      <c r="AYL532" s="579"/>
      <c r="AYM532" s="580"/>
      <c r="AYN532" s="143"/>
      <c r="AYO532" s="143"/>
      <c r="AYP532" s="579"/>
      <c r="AYQ532" s="580"/>
      <c r="AYR532" s="143"/>
      <c r="AYS532" s="143"/>
      <c r="AYT532" s="579"/>
      <c r="AYU532" s="580"/>
      <c r="AYV532" s="143"/>
      <c r="AYW532" s="143"/>
      <c r="AYX532" s="579"/>
      <c r="AYY532" s="580"/>
      <c r="AYZ532" s="143"/>
      <c r="AZA532" s="143"/>
      <c r="AZB532" s="579"/>
      <c r="AZC532" s="580"/>
      <c r="AZD532" s="143"/>
      <c r="AZE532" s="143"/>
      <c r="AZF532" s="579"/>
      <c r="AZG532" s="580"/>
      <c r="AZH532" s="143"/>
      <c r="AZI532" s="143"/>
      <c r="AZJ532" s="579"/>
      <c r="AZK532" s="580"/>
      <c r="AZL532" s="143"/>
      <c r="AZM532" s="143"/>
      <c r="AZN532" s="579"/>
      <c r="AZO532" s="580"/>
      <c r="AZP532" s="143"/>
      <c r="AZQ532" s="143"/>
      <c r="AZR532" s="579"/>
      <c r="AZS532" s="580"/>
      <c r="AZT532" s="143"/>
      <c r="AZU532" s="143"/>
      <c r="AZV532" s="579"/>
      <c r="AZW532" s="580"/>
      <c r="AZX532" s="143"/>
      <c r="AZY532" s="143"/>
      <c r="AZZ532" s="579"/>
      <c r="BAA532" s="580"/>
      <c r="BAB532" s="143"/>
      <c r="BAC532" s="143"/>
      <c r="BAD532" s="579"/>
      <c r="BAE532" s="580"/>
      <c r="BAF532" s="143"/>
      <c r="BAG532" s="143"/>
      <c r="BAH532" s="579"/>
      <c r="BAI532" s="580"/>
      <c r="BAJ532" s="143"/>
      <c r="BAK532" s="143"/>
      <c r="BAL532" s="579"/>
      <c r="BAM532" s="580"/>
      <c r="BAN532" s="143"/>
      <c r="BAO532" s="143"/>
      <c r="BAP532" s="579"/>
      <c r="BAQ532" s="580"/>
      <c r="BAR532" s="143"/>
      <c r="BAS532" s="143"/>
      <c r="BAT532" s="579"/>
      <c r="BAU532" s="580"/>
      <c r="BAV532" s="143"/>
      <c r="BAW532" s="143"/>
      <c r="BAX532" s="579"/>
      <c r="BAY532" s="580"/>
      <c r="BAZ532" s="143"/>
      <c r="BBA532" s="143"/>
      <c r="BBB532" s="579"/>
      <c r="BBC532" s="580"/>
      <c r="BBD532" s="143"/>
      <c r="BBE532" s="143"/>
      <c r="BBF532" s="579"/>
      <c r="BBG532" s="580"/>
      <c r="BBH532" s="143"/>
      <c r="BBI532" s="143"/>
      <c r="BBJ532" s="579"/>
      <c r="BBK532" s="580"/>
      <c r="BBL532" s="143"/>
      <c r="BBM532" s="143"/>
      <c r="BBN532" s="579"/>
      <c r="BBO532" s="580"/>
      <c r="BBP532" s="143"/>
      <c r="BBQ532" s="143"/>
      <c r="BBR532" s="579"/>
      <c r="BBS532" s="580"/>
      <c r="BBT532" s="143"/>
      <c r="BBU532" s="143"/>
      <c r="BBV532" s="579"/>
      <c r="BBW532" s="580"/>
      <c r="BBX532" s="143"/>
      <c r="BBY532" s="143"/>
      <c r="BBZ532" s="579"/>
      <c r="BCA532" s="580"/>
      <c r="BCB532" s="143"/>
      <c r="BCC532" s="143"/>
      <c r="BCD532" s="579"/>
      <c r="BCE532" s="580"/>
      <c r="BCF532" s="143"/>
      <c r="BCG532" s="143"/>
      <c r="BCH532" s="579"/>
      <c r="BCI532" s="580"/>
      <c r="BCJ532" s="143"/>
      <c r="BCK532" s="143"/>
      <c r="BCL532" s="579"/>
      <c r="BCM532" s="580"/>
      <c r="BCN532" s="143"/>
      <c r="BCO532" s="143"/>
      <c r="BCP532" s="579"/>
      <c r="BCQ532" s="580"/>
      <c r="BCR532" s="143"/>
      <c r="BCS532" s="143"/>
      <c r="BCT532" s="579"/>
      <c r="BCU532" s="580"/>
      <c r="BCV532" s="143"/>
      <c r="BCW532" s="143"/>
      <c r="BCX532" s="579"/>
      <c r="BCY532" s="580"/>
      <c r="BCZ532" s="143"/>
      <c r="BDA532" s="143"/>
      <c r="BDB532" s="579"/>
      <c r="BDC532" s="580"/>
      <c r="BDD532" s="143"/>
      <c r="BDE532" s="143"/>
      <c r="BDF532" s="579"/>
      <c r="BDG532" s="580"/>
      <c r="BDH532" s="143"/>
      <c r="BDI532" s="143"/>
      <c r="BDJ532" s="579"/>
      <c r="BDK532" s="580"/>
      <c r="BDL532" s="143"/>
      <c r="BDM532" s="143"/>
      <c r="BDN532" s="579"/>
      <c r="BDO532" s="580"/>
      <c r="BDP532" s="143"/>
      <c r="BDQ532" s="143"/>
      <c r="BDR532" s="579"/>
      <c r="BDS532" s="580"/>
      <c r="BDT532" s="143"/>
      <c r="BDU532" s="143"/>
      <c r="BDV532" s="579"/>
      <c r="BDW532" s="580"/>
      <c r="BDX532" s="143"/>
      <c r="BDY532" s="143"/>
      <c r="BDZ532" s="579"/>
      <c r="BEA532" s="580"/>
      <c r="BEB532" s="143"/>
      <c r="BEC532" s="143"/>
      <c r="BED532" s="579"/>
      <c r="BEE532" s="580"/>
      <c r="BEF532" s="143"/>
      <c r="BEG532" s="143"/>
      <c r="BEH532" s="579"/>
      <c r="BEI532" s="580"/>
      <c r="BEJ532" s="143"/>
      <c r="BEK532" s="143"/>
      <c r="BEL532" s="579"/>
      <c r="BEM532" s="580"/>
      <c r="BEN532" s="143"/>
      <c r="BEO532" s="143"/>
      <c r="BEP532" s="579"/>
      <c r="BEQ532" s="580"/>
      <c r="BER532" s="143"/>
      <c r="BES532" s="143"/>
      <c r="BET532" s="579"/>
      <c r="BEU532" s="580"/>
      <c r="BEV532" s="143"/>
      <c r="BEW532" s="143"/>
      <c r="BEX532" s="579"/>
      <c r="BEY532" s="580"/>
      <c r="BEZ532" s="143"/>
      <c r="BFA532" s="143"/>
      <c r="BFB532" s="579"/>
      <c r="BFC532" s="580"/>
      <c r="BFD532" s="143"/>
      <c r="BFE532" s="143"/>
      <c r="BFF532" s="579"/>
      <c r="BFG532" s="580"/>
      <c r="BFH532" s="143"/>
      <c r="BFI532" s="143"/>
      <c r="BFJ532" s="579"/>
      <c r="BFK532" s="580"/>
      <c r="BFL532" s="143"/>
      <c r="BFM532" s="143"/>
      <c r="BFN532" s="579"/>
      <c r="BFO532" s="580"/>
      <c r="BFP532" s="143"/>
      <c r="BFQ532" s="143"/>
      <c r="BFR532" s="579"/>
      <c r="BFS532" s="580"/>
      <c r="BFT532" s="143"/>
      <c r="BFU532" s="143"/>
      <c r="BFV532" s="579"/>
      <c r="BFW532" s="580"/>
      <c r="BFX532" s="143"/>
      <c r="BFY532" s="143"/>
      <c r="BFZ532" s="579"/>
      <c r="BGA532" s="580"/>
      <c r="BGB532" s="143"/>
      <c r="BGC532" s="143"/>
      <c r="BGD532" s="579"/>
      <c r="BGE532" s="580"/>
      <c r="BGF532" s="143"/>
      <c r="BGG532" s="143"/>
      <c r="BGH532" s="579"/>
      <c r="BGI532" s="580"/>
      <c r="BGJ532" s="143"/>
      <c r="BGK532" s="143"/>
      <c r="BGL532" s="579"/>
      <c r="BGM532" s="580"/>
      <c r="BGN532" s="143"/>
      <c r="BGO532" s="143"/>
      <c r="BGP532" s="579"/>
      <c r="BGQ532" s="580"/>
      <c r="BGR532" s="143"/>
      <c r="BGS532" s="143"/>
      <c r="BGT532" s="579"/>
      <c r="BGU532" s="580"/>
      <c r="BGV532" s="143"/>
      <c r="BGW532" s="143"/>
      <c r="BGX532" s="579"/>
      <c r="BGY532" s="580"/>
      <c r="BGZ532" s="143"/>
      <c r="BHA532" s="143"/>
      <c r="BHB532" s="579"/>
      <c r="BHC532" s="580"/>
      <c r="BHD532" s="143"/>
      <c r="BHE532" s="143"/>
      <c r="BHF532" s="579"/>
      <c r="BHG532" s="580"/>
      <c r="BHH532" s="143"/>
      <c r="BHI532" s="143"/>
      <c r="BHJ532" s="579"/>
      <c r="BHK532" s="580"/>
      <c r="BHL532" s="143"/>
      <c r="BHM532" s="143"/>
      <c r="BHN532" s="579"/>
      <c r="BHO532" s="580"/>
      <c r="BHP532" s="143"/>
      <c r="BHQ532" s="143"/>
      <c r="BHR532" s="579"/>
      <c r="BHS532" s="580"/>
      <c r="BHT532" s="143"/>
      <c r="BHU532" s="143"/>
      <c r="BHV532" s="579"/>
      <c r="BHW532" s="580"/>
      <c r="BHX532" s="143"/>
      <c r="BHY532" s="143"/>
      <c r="BHZ532" s="579"/>
      <c r="BIA532" s="580"/>
      <c r="BIB532" s="143"/>
      <c r="BIC532" s="143"/>
      <c r="BID532" s="579"/>
      <c r="BIE532" s="580"/>
      <c r="BIF532" s="143"/>
      <c r="BIG532" s="143"/>
      <c r="BIH532" s="579"/>
      <c r="BII532" s="580"/>
      <c r="BIJ532" s="143"/>
      <c r="BIK532" s="143"/>
      <c r="BIL532" s="579"/>
      <c r="BIM532" s="580"/>
      <c r="BIN532" s="143"/>
      <c r="BIO532" s="143"/>
      <c r="BIP532" s="579"/>
      <c r="BIQ532" s="580"/>
      <c r="BIR532" s="143"/>
      <c r="BIS532" s="143"/>
      <c r="BIT532" s="579"/>
      <c r="BIU532" s="580"/>
      <c r="BIV532" s="143"/>
      <c r="BIW532" s="143"/>
      <c r="BIX532" s="579"/>
      <c r="BIY532" s="580"/>
      <c r="BIZ532" s="143"/>
      <c r="BJA532" s="143"/>
      <c r="BJB532" s="579"/>
      <c r="BJC532" s="580"/>
      <c r="BJD532" s="143"/>
      <c r="BJE532" s="143"/>
      <c r="BJF532" s="579"/>
      <c r="BJG532" s="580"/>
      <c r="BJH532" s="143"/>
      <c r="BJI532" s="143"/>
      <c r="BJJ532" s="579"/>
      <c r="BJK532" s="580"/>
      <c r="BJL532" s="143"/>
      <c r="BJM532" s="143"/>
      <c r="BJN532" s="579"/>
      <c r="BJO532" s="580"/>
      <c r="BJP532" s="143"/>
      <c r="BJQ532" s="143"/>
      <c r="BJR532" s="579"/>
      <c r="BJS532" s="580"/>
      <c r="BJT532" s="143"/>
      <c r="BJU532" s="143"/>
      <c r="BJV532" s="579"/>
      <c r="BJW532" s="580"/>
      <c r="BJX532" s="143"/>
      <c r="BJY532" s="143"/>
      <c r="BJZ532" s="579"/>
      <c r="BKA532" s="580"/>
      <c r="BKB532" s="143"/>
      <c r="BKC532" s="143"/>
      <c r="BKD532" s="579"/>
      <c r="BKE532" s="580"/>
      <c r="BKF532" s="143"/>
      <c r="BKG532" s="143"/>
      <c r="BKH532" s="579"/>
      <c r="BKI532" s="580"/>
      <c r="BKJ532" s="143"/>
      <c r="BKK532" s="143"/>
      <c r="BKL532" s="579"/>
      <c r="BKM532" s="580"/>
      <c r="BKN532" s="143"/>
      <c r="BKO532" s="143"/>
      <c r="BKP532" s="579"/>
      <c r="BKQ532" s="580"/>
      <c r="BKR532" s="143"/>
      <c r="BKS532" s="143"/>
      <c r="BKT532" s="579"/>
      <c r="BKU532" s="580"/>
      <c r="BKV532" s="143"/>
      <c r="BKW532" s="143"/>
      <c r="BKX532" s="579"/>
      <c r="BKY532" s="580"/>
      <c r="BKZ532" s="143"/>
      <c r="BLA532" s="143"/>
      <c r="BLB532" s="579"/>
      <c r="BLC532" s="580"/>
      <c r="BLD532" s="143"/>
      <c r="BLE532" s="143"/>
      <c r="BLF532" s="579"/>
      <c r="BLG532" s="580"/>
      <c r="BLH532" s="143"/>
      <c r="BLI532" s="143"/>
      <c r="BLJ532" s="579"/>
      <c r="BLK532" s="580"/>
      <c r="BLL532" s="143"/>
      <c r="BLM532" s="143"/>
      <c r="BLN532" s="579"/>
      <c r="BLO532" s="580"/>
      <c r="BLP532" s="143"/>
      <c r="BLQ532" s="143"/>
      <c r="BLR532" s="579"/>
      <c r="BLS532" s="580"/>
      <c r="BLT532" s="143"/>
      <c r="BLU532" s="143"/>
      <c r="BLV532" s="579"/>
      <c r="BLW532" s="580"/>
      <c r="BLX532" s="143"/>
      <c r="BLY532" s="143"/>
      <c r="BLZ532" s="579"/>
      <c r="BMA532" s="580"/>
      <c r="BMB532" s="143"/>
      <c r="BMC532" s="143"/>
      <c r="BMD532" s="579"/>
      <c r="BME532" s="580"/>
      <c r="BMF532" s="143"/>
      <c r="BMG532" s="143"/>
      <c r="BMH532" s="579"/>
      <c r="BMI532" s="580"/>
      <c r="BMJ532" s="143"/>
      <c r="BMK532" s="143"/>
      <c r="BML532" s="579"/>
      <c r="BMM532" s="580"/>
      <c r="BMN532" s="143"/>
      <c r="BMO532" s="143"/>
      <c r="BMP532" s="579"/>
      <c r="BMQ532" s="580"/>
      <c r="BMR532" s="143"/>
      <c r="BMS532" s="143"/>
      <c r="BMT532" s="579"/>
      <c r="BMU532" s="580"/>
      <c r="BMV532" s="143"/>
      <c r="BMW532" s="143"/>
      <c r="BMX532" s="579"/>
      <c r="BMY532" s="580"/>
      <c r="BMZ532" s="143"/>
      <c r="BNA532" s="143"/>
      <c r="BNB532" s="579"/>
      <c r="BNC532" s="580"/>
      <c r="BND532" s="143"/>
      <c r="BNE532" s="143"/>
      <c r="BNF532" s="579"/>
      <c r="BNG532" s="580"/>
      <c r="BNH532" s="143"/>
      <c r="BNI532" s="143"/>
      <c r="BNJ532" s="579"/>
      <c r="BNK532" s="580"/>
      <c r="BNL532" s="143"/>
      <c r="BNM532" s="143"/>
      <c r="BNN532" s="579"/>
      <c r="BNO532" s="580"/>
      <c r="BNP532" s="143"/>
      <c r="BNQ532" s="143"/>
      <c r="BNR532" s="579"/>
      <c r="BNS532" s="580"/>
      <c r="BNT532" s="143"/>
      <c r="BNU532" s="143"/>
      <c r="BNV532" s="579"/>
      <c r="BNW532" s="580"/>
      <c r="BNX532" s="143"/>
      <c r="BNY532" s="143"/>
      <c r="BNZ532" s="579"/>
      <c r="BOA532" s="580"/>
      <c r="BOB532" s="143"/>
      <c r="BOC532" s="143"/>
      <c r="BOD532" s="579"/>
      <c r="BOE532" s="580"/>
      <c r="BOF532" s="143"/>
      <c r="BOG532" s="143"/>
      <c r="BOH532" s="579"/>
      <c r="BOI532" s="580"/>
      <c r="BOJ532" s="143"/>
      <c r="BOK532" s="143"/>
      <c r="BOL532" s="579"/>
      <c r="BOM532" s="580"/>
      <c r="BON532" s="143"/>
      <c r="BOO532" s="143"/>
      <c r="BOP532" s="579"/>
      <c r="BOQ532" s="580"/>
      <c r="BOR532" s="143"/>
      <c r="BOS532" s="143"/>
      <c r="BOT532" s="579"/>
      <c r="BOU532" s="580"/>
      <c r="BOV532" s="143"/>
      <c r="BOW532" s="143"/>
      <c r="BOX532" s="579"/>
      <c r="BOY532" s="580"/>
      <c r="BOZ532" s="143"/>
      <c r="BPA532" s="143"/>
      <c r="BPB532" s="579"/>
      <c r="BPC532" s="580"/>
      <c r="BPD532" s="143"/>
      <c r="BPE532" s="143"/>
      <c r="BPF532" s="579"/>
      <c r="BPG532" s="580"/>
      <c r="BPH532" s="143"/>
      <c r="BPI532" s="143"/>
      <c r="BPJ532" s="579"/>
      <c r="BPK532" s="580"/>
      <c r="BPL532" s="143"/>
      <c r="BPM532" s="143"/>
      <c r="BPN532" s="579"/>
      <c r="BPO532" s="580"/>
      <c r="BPP532" s="143"/>
      <c r="BPQ532" s="143"/>
      <c r="BPR532" s="579"/>
      <c r="BPS532" s="580"/>
      <c r="BPT532" s="143"/>
      <c r="BPU532" s="143"/>
      <c r="BPV532" s="579"/>
      <c r="BPW532" s="580"/>
      <c r="BPX532" s="143"/>
      <c r="BPY532" s="143"/>
      <c r="BPZ532" s="579"/>
      <c r="BQA532" s="580"/>
      <c r="BQB532" s="143"/>
      <c r="BQC532" s="143"/>
      <c r="BQD532" s="579"/>
      <c r="BQE532" s="580"/>
      <c r="BQF532" s="143"/>
      <c r="BQG532" s="143"/>
      <c r="BQH532" s="579"/>
      <c r="BQI532" s="580"/>
      <c r="BQJ532" s="143"/>
      <c r="BQK532" s="143"/>
      <c r="BQL532" s="579"/>
      <c r="BQM532" s="580"/>
      <c r="BQN532" s="143"/>
      <c r="BQO532" s="143"/>
      <c r="BQP532" s="579"/>
      <c r="BQQ532" s="580"/>
      <c r="BQR532" s="143"/>
      <c r="BQS532" s="143"/>
      <c r="BQT532" s="579"/>
      <c r="BQU532" s="580"/>
      <c r="BQV532" s="143"/>
      <c r="BQW532" s="143"/>
      <c r="BQX532" s="579"/>
      <c r="BQY532" s="580"/>
      <c r="BQZ532" s="143"/>
      <c r="BRA532" s="143"/>
      <c r="BRB532" s="579"/>
      <c r="BRC532" s="580"/>
      <c r="BRD532" s="143"/>
      <c r="BRE532" s="143"/>
      <c r="BRF532" s="579"/>
      <c r="BRG532" s="580"/>
      <c r="BRH532" s="143"/>
      <c r="BRI532" s="143"/>
      <c r="BRJ532" s="579"/>
      <c r="BRK532" s="580"/>
      <c r="BRL532" s="143"/>
      <c r="BRM532" s="143"/>
      <c r="BRN532" s="579"/>
      <c r="BRO532" s="580"/>
      <c r="BRP532" s="143"/>
      <c r="BRQ532" s="143"/>
      <c r="BRR532" s="579"/>
      <c r="BRS532" s="580"/>
      <c r="BRT532" s="143"/>
      <c r="BRU532" s="143"/>
      <c r="BRV532" s="579"/>
      <c r="BRW532" s="580"/>
      <c r="BRX532" s="143"/>
      <c r="BRY532" s="143"/>
      <c r="BRZ532" s="579"/>
      <c r="BSA532" s="580"/>
      <c r="BSB532" s="143"/>
      <c r="BSC532" s="143"/>
      <c r="BSD532" s="579"/>
      <c r="BSE532" s="580"/>
      <c r="BSF532" s="143"/>
      <c r="BSG532" s="143"/>
      <c r="BSH532" s="579"/>
      <c r="BSI532" s="580"/>
      <c r="BSJ532" s="143"/>
      <c r="BSK532" s="143"/>
      <c r="BSL532" s="579"/>
      <c r="BSM532" s="580"/>
      <c r="BSN532" s="143"/>
      <c r="BSO532" s="143"/>
      <c r="BSP532" s="579"/>
      <c r="BSQ532" s="580"/>
      <c r="BSR532" s="143"/>
      <c r="BSS532" s="143"/>
      <c r="BST532" s="579"/>
      <c r="BSU532" s="580"/>
      <c r="BSV532" s="143"/>
      <c r="BSW532" s="143"/>
      <c r="BSX532" s="579"/>
      <c r="BSY532" s="580"/>
      <c r="BSZ532" s="143"/>
      <c r="BTA532" s="143"/>
      <c r="BTB532" s="579"/>
      <c r="BTC532" s="580"/>
      <c r="BTD532" s="143"/>
      <c r="BTE532" s="143"/>
      <c r="BTF532" s="579"/>
      <c r="BTG532" s="580"/>
      <c r="BTH532" s="143"/>
      <c r="BTI532" s="143"/>
      <c r="BTJ532" s="579"/>
      <c r="BTK532" s="580"/>
      <c r="BTL532" s="143"/>
      <c r="BTM532" s="143"/>
      <c r="BTN532" s="579"/>
      <c r="BTO532" s="580"/>
      <c r="BTP532" s="143"/>
      <c r="BTQ532" s="143"/>
      <c r="BTR532" s="579"/>
      <c r="BTS532" s="580"/>
      <c r="BTT532" s="143"/>
      <c r="BTU532" s="143"/>
      <c r="BTV532" s="579"/>
      <c r="BTW532" s="580"/>
      <c r="BTX532" s="143"/>
      <c r="BTY532" s="143"/>
      <c r="BTZ532" s="579"/>
      <c r="BUA532" s="580"/>
      <c r="BUB532" s="143"/>
      <c r="BUC532" s="143"/>
      <c r="BUD532" s="579"/>
      <c r="BUE532" s="580"/>
      <c r="BUF532" s="143"/>
      <c r="BUG532" s="143"/>
      <c r="BUH532" s="579"/>
      <c r="BUI532" s="580"/>
      <c r="BUJ532" s="143"/>
      <c r="BUK532" s="143"/>
      <c r="BUL532" s="579"/>
      <c r="BUM532" s="580"/>
      <c r="BUN532" s="143"/>
      <c r="BUO532" s="143"/>
      <c r="BUP532" s="579"/>
      <c r="BUQ532" s="580"/>
      <c r="BUR532" s="143"/>
      <c r="BUS532" s="143"/>
      <c r="BUT532" s="579"/>
      <c r="BUU532" s="580"/>
      <c r="BUV532" s="143"/>
      <c r="BUW532" s="143"/>
      <c r="BUX532" s="579"/>
      <c r="BUY532" s="580"/>
      <c r="BUZ532" s="143"/>
      <c r="BVA532" s="143"/>
      <c r="BVB532" s="579"/>
      <c r="BVC532" s="580"/>
      <c r="BVD532" s="143"/>
      <c r="BVE532" s="143"/>
      <c r="BVF532" s="579"/>
      <c r="BVG532" s="580"/>
      <c r="BVH532" s="143"/>
      <c r="BVI532" s="143"/>
      <c r="BVJ532" s="579"/>
      <c r="BVK532" s="580"/>
      <c r="BVL532" s="143"/>
      <c r="BVM532" s="143"/>
      <c r="BVN532" s="579"/>
      <c r="BVO532" s="580"/>
      <c r="BVP532" s="143"/>
      <c r="BVQ532" s="143"/>
      <c r="BVR532" s="579"/>
      <c r="BVS532" s="580"/>
      <c r="BVT532" s="143"/>
      <c r="BVU532" s="143"/>
      <c r="BVV532" s="579"/>
      <c r="BVW532" s="580"/>
      <c r="BVX532" s="143"/>
      <c r="BVY532" s="143"/>
      <c r="BVZ532" s="579"/>
      <c r="BWA532" s="580"/>
      <c r="BWB532" s="143"/>
      <c r="BWC532" s="143"/>
      <c r="BWD532" s="579"/>
      <c r="BWE532" s="580"/>
      <c r="BWF532" s="143"/>
      <c r="BWG532" s="143"/>
      <c r="BWH532" s="579"/>
      <c r="BWI532" s="580"/>
      <c r="BWJ532" s="143"/>
      <c r="BWK532" s="143"/>
      <c r="BWL532" s="579"/>
      <c r="BWM532" s="580"/>
      <c r="BWN532" s="143"/>
      <c r="BWO532" s="143"/>
      <c r="BWP532" s="579"/>
      <c r="BWQ532" s="580"/>
      <c r="BWR532" s="143"/>
      <c r="BWS532" s="143"/>
      <c r="BWT532" s="579"/>
      <c r="BWU532" s="580"/>
      <c r="BWV532" s="143"/>
      <c r="BWW532" s="143"/>
      <c r="BWX532" s="579"/>
      <c r="BWY532" s="580"/>
      <c r="BWZ532" s="143"/>
      <c r="BXA532" s="143"/>
      <c r="BXB532" s="579"/>
      <c r="BXC532" s="580"/>
      <c r="BXD532" s="143"/>
      <c r="BXE532" s="143"/>
      <c r="BXF532" s="579"/>
      <c r="BXG532" s="580"/>
      <c r="BXH532" s="143"/>
      <c r="BXI532" s="143"/>
      <c r="BXJ532" s="579"/>
      <c r="BXK532" s="580"/>
      <c r="BXL532" s="143"/>
      <c r="BXM532" s="143"/>
      <c r="BXN532" s="579"/>
      <c r="BXO532" s="580"/>
      <c r="BXP532" s="143"/>
      <c r="BXQ532" s="143"/>
      <c r="BXR532" s="579"/>
      <c r="BXS532" s="580"/>
      <c r="BXT532" s="143"/>
      <c r="BXU532" s="143"/>
      <c r="BXV532" s="579"/>
      <c r="BXW532" s="580"/>
      <c r="BXX532" s="143"/>
      <c r="BXY532" s="143"/>
      <c r="BXZ532" s="579"/>
      <c r="BYA532" s="580"/>
      <c r="BYB532" s="143"/>
      <c r="BYC532" s="143"/>
      <c r="BYD532" s="579"/>
      <c r="BYE532" s="580"/>
      <c r="BYF532" s="143"/>
      <c r="BYG532" s="143"/>
      <c r="BYH532" s="579"/>
      <c r="BYI532" s="580"/>
      <c r="BYJ532" s="143"/>
      <c r="BYK532" s="143"/>
      <c r="BYL532" s="579"/>
      <c r="BYM532" s="580"/>
      <c r="BYN532" s="143"/>
      <c r="BYO532" s="143"/>
      <c r="BYP532" s="579"/>
      <c r="BYQ532" s="580"/>
      <c r="BYR532" s="143"/>
      <c r="BYS532" s="143"/>
      <c r="BYT532" s="579"/>
      <c r="BYU532" s="580"/>
      <c r="BYV532" s="143"/>
      <c r="BYW532" s="143"/>
      <c r="BYX532" s="579"/>
      <c r="BYY532" s="580"/>
      <c r="BYZ532" s="143"/>
      <c r="BZA532" s="143"/>
      <c r="BZB532" s="579"/>
      <c r="BZC532" s="580"/>
      <c r="BZD532" s="143"/>
      <c r="BZE532" s="143"/>
      <c r="BZF532" s="579"/>
      <c r="BZG532" s="580"/>
      <c r="BZH532" s="143"/>
      <c r="BZI532" s="143"/>
      <c r="BZJ532" s="579"/>
      <c r="BZK532" s="580"/>
      <c r="BZL532" s="143"/>
      <c r="BZM532" s="143"/>
      <c r="BZN532" s="579"/>
      <c r="BZO532" s="580"/>
      <c r="BZP532" s="143"/>
      <c r="BZQ532" s="143"/>
      <c r="BZR532" s="579"/>
      <c r="BZS532" s="580"/>
      <c r="BZT532" s="143"/>
      <c r="BZU532" s="143"/>
      <c r="BZV532" s="579"/>
      <c r="BZW532" s="580"/>
      <c r="BZX532" s="143"/>
      <c r="BZY532" s="143"/>
      <c r="BZZ532" s="579"/>
      <c r="CAA532" s="580"/>
      <c r="CAB532" s="143"/>
      <c r="CAC532" s="143"/>
      <c r="CAD532" s="579"/>
      <c r="CAE532" s="580"/>
      <c r="CAF532" s="143"/>
      <c r="CAG532" s="143"/>
      <c r="CAH532" s="579"/>
      <c r="CAI532" s="580"/>
      <c r="CAJ532" s="143"/>
      <c r="CAK532" s="143"/>
      <c r="CAL532" s="579"/>
      <c r="CAM532" s="580"/>
      <c r="CAN532" s="143"/>
      <c r="CAO532" s="143"/>
      <c r="CAP532" s="579"/>
      <c r="CAQ532" s="580"/>
      <c r="CAR532" s="143"/>
      <c r="CAS532" s="143"/>
      <c r="CAT532" s="579"/>
      <c r="CAU532" s="580"/>
      <c r="CAV532" s="143"/>
      <c r="CAW532" s="143"/>
      <c r="CAX532" s="579"/>
      <c r="CAY532" s="580"/>
      <c r="CAZ532" s="143"/>
      <c r="CBA532" s="143"/>
      <c r="CBB532" s="579"/>
      <c r="CBC532" s="580"/>
      <c r="CBD532" s="143"/>
      <c r="CBE532" s="143"/>
      <c r="CBF532" s="579"/>
      <c r="CBG532" s="580"/>
      <c r="CBH532" s="143"/>
      <c r="CBI532" s="143"/>
      <c r="CBJ532" s="579"/>
      <c r="CBK532" s="580"/>
      <c r="CBL532" s="143"/>
      <c r="CBM532" s="143"/>
      <c r="CBN532" s="579"/>
      <c r="CBO532" s="580"/>
      <c r="CBP532" s="143"/>
      <c r="CBQ532" s="143"/>
      <c r="CBR532" s="579"/>
      <c r="CBS532" s="580"/>
      <c r="CBT532" s="143"/>
      <c r="CBU532" s="143"/>
      <c r="CBV532" s="579"/>
      <c r="CBW532" s="580"/>
      <c r="CBX532" s="143"/>
      <c r="CBY532" s="143"/>
      <c r="CBZ532" s="579"/>
      <c r="CCA532" s="580"/>
      <c r="CCB532" s="143"/>
      <c r="CCC532" s="143"/>
      <c r="CCD532" s="579"/>
      <c r="CCE532" s="580"/>
      <c r="CCF532" s="143"/>
      <c r="CCG532" s="143"/>
      <c r="CCH532" s="579"/>
      <c r="CCI532" s="580"/>
      <c r="CCJ532" s="143"/>
      <c r="CCK532" s="143"/>
      <c r="CCL532" s="579"/>
      <c r="CCM532" s="580"/>
      <c r="CCN532" s="143"/>
      <c r="CCO532" s="143"/>
      <c r="CCP532" s="579"/>
      <c r="CCQ532" s="580"/>
      <c r="CCR532" s="143"/>
      <c r="CCS532" s="143"/>
      <c r="CCT532" s="579"/>
      <c r="CCU532" s="580"/>
      <c r="CCV532" s="143"/>
      <c r="CCW532" s="143"/>
      <c r="CCX532" s="579"/>
      <c r="CCY532" s="580"/>
      <c r="CCZ532" s="143"/>
      <c r="CDA532" s="143"/>
      <c r="CDB532" s="579"/>
      <c r="CDC532" s="580"/>
      <c r="CDD532" s="143"/>
      <c r="CDE532" s="143"/>
      <c r="CDF532" s="579"/>
      <c r="CDG532" s="580"/>
      <c r="CDH532" s="143"/>
      <c r="CDI532" s="143"/>
      <c r="CDJ532" s="579"/>
      <c r="CDK532" s="580"/>
      <c r="CDL532" s="143"/>
      <c r="CDM532" s="143"/>
      <c r="CDN532" s="579"/>
      <c r="CDO532" s="580"/>
      <c r="CDP532" s="143"/>
      <c r="CDQ532" s="143"/>
      <c r="CDR532" s="579"/>
      <c r="CDS532" s="580"/>
      <c r="CDT532" s="143"/>
      <c r="CDU532" s="143"/>
      <c r="CDV532" s="579"/>
      <c r="CDW532" s="580"/>
      <c r="CDX532" s="143"/>
      <c r="CDY532" s="143"/>
      <c r="CDZ532" s="579"/>
      <c r="CEA532" s="580"/>
      <c r="CEB532" s="143"/>
      <c r="CEC532" s="143"/>
      <c r="CED532" s="579"/>
      <c r="CEE532" s="580"/>
      <c r="CEF532" s="143"/>
      <c r="CEG532" s="143"/>
      <c r="CEH532" s="579"/>
      <c r="CEI532" s="580"/>
      <c r="CEJ532" s="143"/>
      <c r="CEK532" s="143"/>
      <c r="CEL532" s="579"/>
      <c r="CEM532" s="580"/>
      <c r="CEN532" s="143"/>
      <c r="CEO532" s="143"/>
      <c r="CEP532" s="579"/>
      <c r="CEQ532" s="580"/>
      <c r="CER532" s="143"/>
      <c r="CES532" s="143"/>
      <c r="CET532" s="579"/>
      <c r="CEU532" s="580"/>
      <c r="CEV532" s="143"/>
      <c r="CEW532" s="143"/>
      <c r="CEX532" s="579"/>
      <c r="CEY532" s="580"/>
      <c r="CEZ532" s="143"/>
      <c r="CFA532" s="143"/>
      <c r="CFB532" s="579"/>
      <c r="CFC532" s="580"/>
      <c r="CFD532" s="143"/>
      <c r="CFE532" s="143"/>
      <c r="CFF532" s="579"/>
      <c r="CFG532" s="580"/>
      <c r="CFH532" s="143"/>
      <c r="CFI532" s="143"/>
      <c r="CFJ532" s="579"/>
      <c r="CFK532" s="580"/>
      <c r="CFL532" s="143"/>
      <c r="CFM532" s="143"/>
      <c r="CFN532" s="579"/>
      <c r="CFO532" s="580"/>
      <c r="CFP532" s="143"/>
      <c r="CFQ532" s="143"/>
      <c r="CFR532" s="579"/>
      <c r="CFS532" s="580"/>
      <c r="CFT532" s="143"/>
      <c r="CFU532" s="143"/>
      <c r="CFV532" s="579"/>
      <c r="CFW532" s="580"/>
      <c r="CFX532" s="143"/>
      <c r="CFY532" s="143"/>
      <c r="CFZ532" s="579"/>
      <c r="CGA532" s="580"/>
      <c r="CGB532" s="143"/>
      <c r="CGC532" s="143"/>
      <c r="CGD532" s="579"/>
      <c r="CGE532" s="580"/>
      <c r="CGF532" s="143"/>
      <c r="CGG532" s="143"/>
      <c r="CGH532" s="579"/>
      <c r="CGI532" s="580"/>
      <c r="CGJ532" s="143"/>
      <c r="CGK532" s="143"/>
      <c r="CGL532" s="579"/>
      <c r="CGM532" s="580"/>
      <c r="CGN532" s="143"/>
      <c r="CGO532" s="143"/>
      <c r="CGP532" s="579"/>
      <c r="CGQ532" s="580"/>
      <c r="CGR532" s="143"/>
      <c r="CGS532" s="143"/>
      <c r="CGT532" s="579"/>
      <c r="CGU532" s="580"/>
      <c r="CGV532" s="143"/>
      <c r="CGW532" s="143"/>
      <c r="CGX532" s="579"/>
      <c r="CGY532" s="580"/>
      <c r="CGZ532" s="143"/>
      <c r="CHA532" s="143"/>
      <c r="CHB532" s="579"/>
      <c r="CHC532" s="580"/>
      <c r="CHD532" s="143"/>
      <c r="CHE532" s="143"/>
      <c r="CHF532" s="579"/>
      <c r="CHG532" s="580"/>
      <c r="CHH532" s="143"/>
      <c r="CHI532" s="143"/>
      <c r="CHJ532" s="579"/>
      <c r="CHK532" s="580"/>
      <c r="CHL532" s="143"/>
      <c r="CHM532" s="143"/>
      <c r="CHN532" s="579"/>
      <c r="CHO532" s="580"/>
      <c r="CHP532" s="143"/>
      <c r="CHQ532" s="143"/>
      <c r="CHR532" s="579"/>
      <c r="CHS532" s="580"/>
      <c r="CHT532" s="143"/>
      <c r="CHU532" s="143"/>
      <c r="CHV532" s="579"/>
      <c r="CHW532" s="580"/>
      <c r="CHX532" s="143"/>
      <c r="CHY532" s="143"/>
      <c r="CHZ532" s="579"/>
      <c r="CIA532" s="580"/>
      <c r="CIB532" s="143"/>
      <c r="CIC532" s="143"/>
      <c r="CID532" s="579"/>
      <c r="CIE532" s="580"/>
      <c r="CIF532" s="143"/>
      <c r="CIG532" s="143"/>
      <c r="CIH532" s="579"/>
      <c r="CII532" s="580"/>
      <c r="CIJ532" s="143"/>
      <c r="CIK532" s="143"/>
      <c r="CIL532" s="579"/>
      <c r="CIM532" s="580"/>
      <c r="CIN532" s="143"/>
      <c r="CIO532" s="143"/>
      <c r="CIP532" s="579"/>
      <c r="CIQ532" s="580"/>
      <c r="CIR532" s="143"/>
      <c r="CIS532" s="143"/>
      <c r="CIT532" s="579"/>
      <c r="CIU532" s="580"/>
      <c r="CIV532" s="143"/>
      <c r="CIW532" s="143"/>
      <c r="CIX532" s="579"/>
      <c r="CIY532" s="580"/>
      <c r="CIZ532" s="143"/>
      <c r="CJA532" s="143"/>
      <c r="CJB532" s="579"/>
      <c r="CJC532" s="580"/>
      <c r="CJD532" s="143"/>
      <c r="CJE532" s="143"/>
      <c r="CJF532" s="579"/>
      <c r="CJG532" s="580"/>
      <c r="CJH532" s="143"/>
      <c r="CJI532" s="143"/>
      <c r="CJJ532" s="579"/>
      <c r="CJK532" s="580"/>
      <c r="CJL532" s="143"/>
      <c r="CJM532" s="143"/>
      <c r="CJN532" s="579"/>
      <c r="CJO532" s="580"/>
      <c r="CJP532" s="143"/>
      <c r="CJQ532" s="143"/>
      <c r="CJR532" s="579"/>
      <c r="CJS532" s="580"/>
      <c r="CJT532" s="143"/>
      <c r="CJU532" s="143"/>
      <c r="CJV532" s="579"/>
      <c r="CJW532" s="580"/>
      <c r="CJX532" s="143"/>
      <c r="CJY532" s="143"/>
      <c r="CJZ532" s="579"/>
      <c r="CKA532" s="580"/>
      <c r="CKB532" s="143"/>
      <c r="CKC532" s="143"/>
      <c r="CKD532" s="579"/>
      <c r="CKE532" s="580"/>
      <c r="CKF532" s="143"/>
      <c r="CKG532" s="143"/>
      <c r="CKH532" s="579"/>
      <c r="CKI532" s="580"/>
      <c r="CKJ532" s="143"/>
      <c r="CKK532" s="143"/>
      <c r="CKL532" s="579"/>
      <c r="CKM532" s="580"/>
      <c r="CKN532" s="143"/>
      <c r="CKO532" s="143"/>
      <c r="CKP532" s="579"/>
      <c r="CKQ532" s="580"/>
      <c r="CKR532" s="143"/>
      <c r="CKS532" s="143"/>
      <c r="CKT532" s="579"/>
      <c r="CKU532" s="580"/>
      <c r="CKV532" s="143"/>
      <c r="CKW532" s="143"/>
      <c r="CKX532" s="579"/>
      <c r="CKY532" s="580"/>
      <c r="CKZ532" s="143"/>
      <c r="CLA532" s="143"/>
      <c r="CLB532" s="579"/>
      <c r="CLC532" s="580"/>
      <c r="CLD532" s="143"/>
      <c r="CLE532" s="143"/>
      <c r="CLF532" s="579"/>
      <c r="CLG532" s="580"/>
      <c r="CLH532" s="143"/>
      <c r="CLI532" s="143"/>
      <c r="CLJ532" s="579"/>
      <c r="CLK532" s="580"/>
      <c r="CLL532" s="143"/>
      <c r="CLM532" s="143"/>
      <c r="CLN532" s="579"/>
      <c r="CLO532" s="580"/>
      <c r="CLP532" s="143"/>
      <c r="CLQ532" s="143"/>
      <c r="CLR532" s="579"/>
      <c r="CLS532" s="580"/>
      <c r="CLT532" s="143"/>
      <c r="CLU532" s="143"/>
      <c r="CLV532" s="579"/>
      <c r="CLW532" s="580"/>
      <c r="CLX532" s="143"/>
      <c r="CLY532" s="143"/>
      <c r="CLZ532" s="579"/>
      <c r="CMA532" s="580"/>
      <c r="CMB532" s="143"/>
      <c r="CMC532" s="143"/>
      <c r="CMD532" s="579"/>
      <c r="CME532" s="580"/>
      <c r="CMF532" s="143"/>
      <c r="CMG532" s="143"/>
      <c r="CMH532" s="579"/>
      <c r="CMI532" s="580"/>
      <c r="CMJ532" s="143"/>
      <c r="CMK532" s="143"/>
      <c r="CML532" s="579"/>
      <c r="CMM532" s="580"/>
      <c r="CMN532" s="143"/>
      <c r="CMO532" s="143"/>
      <c r="CMP532" s="579"/>
      <c r="CMQ532" s="580"/>
      <c r="CMR532" s="143"/>
      <c r="CMS532" s="143"/>
      <c r="CMT532" s="579"/>
      <c r="CMU532" s="580"/>
      <c r="CMV532" s="143"/>
      <c r="CMW532" s="143"/>
      <c r="CMX532" s="579"/>
      <c r="CMY532" s="580"/>
      <c r="CMZ532" s="143"/>
      <c r="CNA532" s="143"/>
      <c r="CNB532" s="579"/>
      <c r="CNC532" s="580"/>
      <c r="CND532" s="143"/>
      <c r="CNE532" s="143"/>
      <c r="CNF532" s="579"/>
      <c r="CNG532" s="580"/>
      <c r="CNH532" s="143"/>
      <c r="CNI532" s="143"/>
      <c r="CNJ532" s="579"/>
      <c r="CNK532" s="580"/>
      <c r="CNL532" s="143"/>
      <c r="CNM532" s="143"/>
      <c r="CNN532" s="579"/>
      <c r="CNO532" s="580"/>
      <c r="CNP532" s="143"/>
      <c r="CNQ532" s="143"/>
      <c r="CNR532" s="579"/>
      <c r="CNS532" s="580"/>
      <c r="CNT532" s="143"/>
      <c r="CNU532" s="143"/>
      <c r="CNV532" s="579"/>
      <c r="CNW532" s="580"/>
      <c r="CNX532" s="143"/>
      <c r="CNY532" s="143"/>
      <c r="CNZ532" s="579"/>
      <c r="COA532" s="580"/>
      <c r="COB532" s="143"/>
      <c r="COC532" s="143"/>
      <c r="COD532" s="579"/>
      <c r="COE532" s="580"/>
      <c r="COF532" s="143"/>
      <c r="COG532" s="143"/>
      <c r="COH532" s="579"/>
      <c r="COI532" s="580"/>
      <c r="COJ532" s="143"/>
      <c r="COK532" s="143"/>
      <c r="COL532" s="579"/>
      <c r="COM532" s="580"/>
      <c r="CON532" s="143"/>
      <c r="COO532" s="143"/>
      <c r="COP532" s="579"/>
      <c r="COQ532" s="580"/>
      <c r="COR532" s="143"/>
      <c r="COS532" s="143"/>
      <c r="COT532" s="579"/>
      <c r="COU532" s="580"/>
      <c r="COV532" s="143"/>
      <c r="COW532" s="143"/>
      <c r="COX532" s="579"/>
      <c r="COY532" s="580"/>
      <c r="COZ532" s="143"/>
      <c r="CPA532" s="143"/>
      <c r="CPB532" s="579"/>
      <c r="CPC532" s="580"/>
      <c r="CPD532" s="143"/>
      <c r="CPE532" s="143"/>
      <c r="CPF532" s="579"/>
      <c r="CPG532" s="580"/>
      <c r="CPH532" s="143"/>
      <c r="CPI532" s="143"/>
      <c r="CPJ532" s="579"/>
      <c r="CPK532" s="580"/>
      <c r="CPL532" s="143"/>
      <c r="CPM532" s="143"/>
      <c r="CPN532" s="579"/>
      <c r="CPO532" s="580"/>
      <c r="CPP532" s="143"/>
      <c r="CPQ532" s="143"/>
      <c r="CPR532" s="579"/>
      <c r="CPS532" s="580"/>
      <c r="CPT532" s="143"/>
      <c r="CPU532" s="143"/>
      <c r="CPV532" s="579"/>
      <c r="CPW532" s="580"/>
      <c r="CPX532" s="143"/>
      <c r="CPY532" s="143"/>
      <c r="CPZ532" s="579"/>
      <c r="CQA532" s="580"/>
      <c r="CQB532" s="143"/>
      <c r="CQC532" s="143"/>
      <c r="CQD532" s="579"/>
      <c r="CQE532" s="580"/>
      <c r="CQF532" s="143"/>
      <c r="CQG532" s="143"/>
      <c r="CQH532" s="579"/>
      <c r="CQI532" s="580"/>
      <c r="CQJ532" s="143"/>
      <c r="CQK532" s="143"/>
      <c r="CQL532" s="579"/>
      <c r="CQM532" s="580"/>
      <c r="CQN532" s="143"/>
      <c r="CQO532" s="143"/>
      <c r="CQP532" s="579"/>
      <c r="CQQ532" s="580"/>
      <c r="CQR532" s="143"/>
      <c r="CQS532" s="143"/>
      <c r="CQT532" s="579"/>
      <c r="CQU532" s="580"/>
      <c r="CQV532" s="143"/>
      <c r="CQW532" s="143"/>
      <c r="CQX532" s="579"/>
      <c r="CQY532" s="580"/>
      <c r="CQZ532" s="143"/>
      <c r="CRA532" s="143"/>
      <c r="CRB532" s="579"/>
      <c r="CRC532" s="580"/>
      <c r="CRD532" s="143"/>
      <c r="CRE532" s="143"/>
      <c r="CRF532" s="579"/>
      <c r="CRG532" s="580"/>
      <c r="CRH532" s="143"/>
      <c r="CRI532" s="143"/>
      <c r="CRJ532" s="579"/>
      <c r="CRK532" s="580"/>
      <c r="CRL532" s="143"/>
      <c r="CRM532" s="143"/>
      <c r="CRN532" s="579"/>
      <c r="CRO532" s="580"/>
      <c r="CRP532" s="143"/>
      <c r="CRQ532" s="143"/>
      <c r="CRR532" s="579"/>
      <c r="CRS532" s="580"/>
      <c r="CRT532" s="143"/>
      <c r="CRU532" s="143"/>
      <c r="CRV532" s="579"/>
      <c r="CRW532" s="580"/>
      <c r="CRX532" s="143"/>
      <c r="CRY532" s="143"/>
      <c r="CRZ532" s="579"/>
      <c r="CSA532" s="580"/>
      <c r="CSB532" s="143"/>
      <c r="CSC532" s="143"/>
      <c r="CSD532" s="579"/>
      <c r="CSE532" s="580"/>
      <c r="CSF532" s="143"/>
      <c r="CSG532" s="143"/>
      <c r="CSH532" s="579"/>
      <c r="CSI532" s="580"/>
      <c r="CSJ532" s="143"/>
      <c r="CSK532" s="143"/>
      <c r="CSL532" s="579"/>
      <c r="CSM532" s="580"/>
      <c r="CSN532" s="143"/>
      <c r="CSO532" s="143"/>
      <c r="CSP532" s="579"/>
      <c r="CSQ532" s="580"/>
      <c r="CSR532" s="143"/>
      <c r="CSS532" s="143"/>
      <c r="CST532" s="579"/>
      <c r="CSU532" s="580"/>
      <c r="CSV532" s="143"/>
      <c r="CSW532" s="143"/>
      <c r="CSX532" s="579"/>
      <c r="CSY532" s="580"/>
      <c r="CSZ532" s="143"/>
      <c r="CTA532" s="143"/>
      <c r="CTB532" s="579"/>
      <c r="CTC532" s="580"/>
      <c r="CTD532" s="143"/>
      <c r="CTE532" s="143"/>
      <c r="CTF532" s="579"/>
      <c r="CTG532" s="580"/>
      <c r="CTH532" s="143"/>
      <c r="CTI532" s="143"/>
      <c r="CTJ532" s="579"/>
      <c r="CTK532" s="580"/>
      <c r="CTL532" s="143"/>
      <c r="CTM532" s="143"/>
      <c r="CTN532" s="579"/>
      <c r="CTO532" s="580"/>
      <c r="CTP532" s="143"/>
      <c r="CTQ532" s="143"/>
      <c r="CTR532" s="579"/>
      <c r="CTS532" s="580"/>
      <c r="CTT532" s="143"/>
      <c r="CTU532" s="143"/>
      <c r="CTV532" s="579"/>
      <c r="CTW532" s="580"/>
      <c r="CTX532" s="143"/>
      <c r="CTY532" s="143"/>
      <c r="CTZ532" s="579"/>
      <c r="CUA532" s="580"/>
      <c r="CUB532" s="143"/>
      <c r="CUC532" s="143"/>
      <c r="CUD532" s="579"/>
      <c r="CUE532" s="580"/>
      <c r="CUF532" s="143"/>
      <c r="CUG532" s="143"/>
      <c r="CUH532" s="579"/>
      <c r="CUI532" s="580"/>
      <c r="CUJ532" s="143"/>
      <c r="CUK532" s="143"/>
      <c r="CUL532" s="579"/>
      <c r="CUM532" s="580"/>
      <c r="CUN532" s="143"/>
      <c r="CUO532" s="143"/>
      <c r="CUP532" s="579"/>
      <c r="CUQ532" s="580"/>
      <c r="CUR532" s="143"/>
      <c r="CUS532" s="143"/>
      <c r="CUT532" s="579"/>
      <c r="CUU532" s="580"/>
      <c r="CUV532" s="143"/>
      <c r="CUW532" s="143"/>
      <c r="CUX532" s="579"/>
      <c r="CUY532" s="580"/>
      <c r="CUZ532" s="143"/>
      <c r="CVA532" s="143"/>
      <c r="CVB532" s="579"/>
      <c r="CVC532" s="580"/>
      <c r="CVD532" s="143"/>
      <c r="CVE532" s="143"/>
      <c r="CVF532" s="579"/>
      <c r="CVG532" s="580"/>
      <c r="CVH532" s="143"/>
      <c r="CVI532" s="143"/>
      <c r="CVJ532" s="579"/>
      <c r="CVK532" s="580"/>
      <c r="CVL532" s="143"/>
      <c r="CVM532" s="143"/>
      <c r="CVN532" s="579"/>
      <c r="CVO532" s="580"/>
      <c r="CVP532" s="143"/>
      <c r="CVQ532" s="143"/>
      <c r="CVR532" s="579"/>
      <c r="CVS532" s="580"/>
      <c r="CVT532" s="143"/>
      <c r="CVU532" s="143"/>
      <c r="CVV532" s="579"/>
      <c r="CVW532" s="580"/>
      <c r="CVX532" s="143"/>
      <c r="CVY532" s="143"/>
      <c r="CVZ532" s="579"/>
      <c r="CWA532" s="580"/>
      <c r="CWB532" s="143"/>
      <c r="CWC532" s="143"/>
      <c r="CWD532" s="579"/>
      <c r="CWE532" s="580"/>
      <c r="CWF532" s="143"/>
      <c r="CWG532" s="143"/>
      <c r="CWH532" s="579"/>
      <c r="CWI532" s="580"/>
      <c r="CWJ532" s="143"/>
      <c r="CWK532" s="143"/>
      <c r="CWL532" s="579"/>
      <c r="CWM532" s="580"/>
      <c r="CWN532" s="143"/>
      <c r="CWO532" s="143"/>
      <c r="CWP532" s="579"/>
      <c r="CWQ532" s="580"/>
      <c r="CWR532" s="143"/>
      <c r="CWS532" s="143"/>
      <c r="CWT532" s="579"/>
      <c r="CWU532" s="580"/>
      <c r="CWV532" s="143"/>
      <c r="CWW532" s="143"/>
      <c r="CWX532" s="579"/>
      <c r="CWY532" s="580"/>
      <c r="CWZ532" s="143"/>
      <c r="CXA532" s="143"/>
      <c r="CXB532" s="579"/>
      <c r="CXC532" s="580"/>
      <c r="CXD532" s="143"/>
      <c r="CXE532" s="143"/>
      <c r="CXF532" s="579"/>
      <c r="CXG532" s="580"/>
      <c r="CXH532" s="143"/>
      <c r="CXI532" s="143"/>
      <c r="CXJ532" s="579"/>
      <c r="CXK532" s="580"/>
      <c r="CXL532" s="143"/>
      <c r="CXM532" s="143"/>
      <c r="CXN532" s="579"/>
      <c r="CXO532" s="580"/>
      <c r="CXP532" s="143"/>
      <c r="CXQ532" s="143"/>
      <c r="CXR532" s="579"/>
      <c r="CXS532" s="580"/>
      <c r="CXT532" s="143"/>
      <c r="CXU532" s="143"/>
      <c r="CXV532" s="579"/>
      <c r="CXW532" s="580"/>
      <c r="CXX532" s="143"/>
      <c r="CXY532" s="143"/>
      <c r="CXZ532" s="579"/>
      <c r="CYA532" s="580"/>
      <c r="CYB532" s="143"/>
      <c r="CYC532" s="143"/>
      <c r="CYD532" s="579"/>
      <c r="CYE532" s="580"/>
      <c r="CYF532" s="143"/>
      <c r="CYG532" s="143"/>
      <c r="CYH532" s="579"/>
      <c r="CYI532" s="580"/>
      <c r="CYJ532" s="143"/>
      <c r="CYK532" s="143"/>
      <c r="CYL532" s="579"/>
      <c r="CYM532" s="580"/>
      <c r="CYN532" s="143"/>
      <c r="CYO532" s="143"/>
      <c r="CYP532" s="579"/>
      <c r="CYQ532" s="580"/>
      <c r="CYR532" s="143"/>
      <c r="CYS532" s="143"/>
      <c r="CYT532" s="579"/>
      <c r="CYU532" s="580"/>
      <c r="CYV532" s="143"/>
      <c r="CYW532" s="143"/>
      <c r="CYX532" s="579"/>
      <c r="CYY532" s="580"/>
      <c r="CYZ532" s="143"/>
      <c r="CZA532" s="143"/>
      <c r="CZB532" s="579"/>
      <c r="CZC532" s="580"/>
      <c r="CZD532" s="143"/>
      <c r="CZE532" s="143"/>
      <c r="CZF532" s="579"/>
      <c r="CZG532" s="580"/>
      <c r="CZH532" s="143"/>
      <c r="CZI532" s="143"/>
      <c r="CZJ532" s="579"/>
      <c r="CZK532" s="580"/>
      <c r="CZL532" s="143"/>
      <c r="CZM532" s="143"/>
      <c r="CZN532" s="579"/>
      <c r="CZO532" s="580"/>
      <c r="CZP532" s="143"/>
      <c r="CZQ532" s="143"/>
      <c r="CZR532" s="579"/>
      <c r="CZS532" s="580"/>
      <c r="CZT532" s="143"/>
      <c r="CZU532" s="143"/>
      <c r="CZV532" s="579"/>
      <c r="CZW532" s="580"/>
      <c r="CZX532" s="143"/>
      <c r="CZY532" s="143"/>
      <c r="CZZ532" s="579"/>
      <c r="DAA532" s="580"/>
      <c r="DAB532" s="143"/>
      <c r="DAC532" s="143"/>
      <c r="DAD532" s="579"/>
      <c r="DAE532" s="580"/>
      <c r="DAF532" s="143"/>
      <c r="DAG532" s="143"/>
      <c r="DAH532" s="579"/>
      <c r="DAI532" s="580"/>
      <c r="DAJ532" s="143"/>
      <c r="DAK532" s="143"/>
      <c r="DAL532" s="579"/>
      <c r="DAM532" s="580"/>
      <c r="DAN532" s="143"/>
      <c r="DAO532" s="143"/>
      <c r="DAP532" s="579"/>
      <c r="DAQ532" s="580"/>
      <c r="DAR532" s="143"/>
      <c r="DAS532" s="143"/>
      <c r="DAT532" s="579"/>
      <c r="DAU532" s="580"/>
      <c r="DAV532" s="143"/>
      <c r="DAW532" s="143"/>
      <c r="DAX532" s="579"/>
      <c r="DAY532" s="580"/>
      <c r="DAZ532" s="143"/>
      <c r="DBA532" s="143"/>
      <c r="DBB532" s="579"/>
      <c r="DBC532" s="580"/>
      <c r="DBD532" s="143"/>
      <c r="DBE532" s="143"/>
      <c r="DBF532" s="579"/>
      <c r="DBG532" s="580"/>
      <c r="DBH532" s="143"/>
      <c r="DBI532" s="143"/>
      <c r="DBJ532" s="579"/>
      <c r="DBK532" s="580"/>
      <c r="DBL532" s="143"/>
      <c r="DBM532" s="143"/>
      <c r="DBN532" s="579"/>
      <c r="DBO532" s="580"/>
      <c r="DBP532" s="143"/>
      <c r="DBQ532" s="143"/>
      <c r="DBR532" s="579"/>
      <c r="DBS532" s="580"/>
      <c r="DBT532" s="143"/>
      <c r="DBU532" s="143"/>
      <c r="DBV532" s="579"/>
      <c r="DBW532" s="580"/>
      <c r="DBX532" s="143"/>
      <c r="DBY532" s="143"/>
      <c r="DBZ532" s="579"/>
      <c r="DCA532" s="580"/>
      <c r="DCB532" s="143"/>
      <c r="DCC532" s="143"/>
      <c r="DCD532" s="579"/>
      <c r="DCE532" s="580"/>
      <c r="DCF532" s="143"/>
      <c r="DCG532" s="143"/>
      <c r="DCH532" s="579"/>
      <c r="DCI532" s="580"/>
      <c r="DCJ532" s="143"/>
      <c r="DCK532" s="143"/>
      <c r="DCL532" s="579"/>
      <c r="DCM532" s="580"/>
      <c r="DCN532" s="143"/>
      <c r="DCO532" s="143"/>
      <c r="DCP532" s="579"/>
      <c r="DCQ532" s="580"/>
      <c r="DCR532" s="143"/>
      <c r="DCS532" s="143"/>
      <c r="DCT532" s="579"/>
      <c r="DCU532" s="580"/>
      <c r="DCV532" s="143"/>
      <c r="DCW532" s="143"/>
      <c r="DCX532" s="579"/>
      <c r="DCY532" s="580"/>
      <c r="DCZ532" s="143"/>
      <c r="DDA532" s="143"/>
      <c r="DDB532" s="579"/>
      <c r="DDC532" s="580"/>
      <c r="DDD532" s="143"/>
      <c r="DDE532" s="143"/>
      <c r="DDF532" s="579"/>
      <c r="DDG532" s="580"/>
      <c r="DDH532" s="143"/>
      <c r="DDI532" s="143"/>
      <c r="DDJ532" s="579"/>
      <c r="DDK532" s="580"/>
      <c r="DDL532" s="143"/>
      <c r="DDM532" s="143"/>
      <c r="DDN532" s="579"/>
      <c r="DDO532" s="580"/>
      <c r="DDP532" s="143"/>
      <c r="DDQ532" s="143"/>
      <c r="DDR532" s="579"/>
      <c r="DDS532" s="580"/>
      <c r="DDT532" s="143"/>
      <c r="DDU532" s="143"/>
      <c r="DDV532" s="579"/>
      <c r="DDW532" s="580"/>
      <c r="DDX532" s="143"/>
      <c r="DDY532" s="143"/>
      <c r="DDZ532" s="579"/>
      <c r="DEA532" s="580"/>
      <c r="DEB532" s="143"/>
      <c r="DEC532" s="143"/>
      <c r="DED532" s="579"/>
      <c r="DEE532" s="580"/>
      <c r="DEF532" s="143"/>
      <c r="DEG532" s="143"/>
      <c r="DEH532" s="579"/>
      <c r="DEI532" s="580"/>
      <c r="DEJ532" s="143"/>
      <c r="DEK532" s="143"/>
      <c r="DEL532" s="579"/>
      <c r="DEM532" s="580"/>
      <c r="DEN532" s="143"/>
      <c r="DEO532" s="143"/>
      <c r="DEP532" s="579"/>
      <c r="DEQ532" s="580"/>
      <c r="DER532" s="143"/>
      <c r="DES532" s="143"/>
      <c r="DET532" s="579"/>
      <c r="DEU532" s="580"/>
      <c r="DEV532" s="143"/>
      <c r="DEW532" s="143"/>
      <c r="DEX532" s="579"/>
      <c r="DEY532" s="580"/>
      <c r="DEZ532" s="143"/>
      <c r="DFA532" s="143"/>
      <c r="DFB532" s="579"/>
      <c r="DFC532" s="580"/>
      <c r="DFD532" s="143"/>
      <c r="DFE532" s="143"/>
      <c r="DFF532" s="579"/>
      <c r="DFG532" s="580"/>
      <c r="DFH532" s="143"/>
      <c r="DFI532" s="143"/>
      <c r="DFJ532" s="579"/>
      <c r="DFK532" s="580"/>
      <c r="DFL532" s="143"/>
      <c r="DFM532" s="143"/>
      <c r="DFN532" s="579"/>
      <c r="DFO532" s="580"/>
      <c r="DFP532" s="143"/>
      <c r="DFQ532" s="143"/>
      <c r="DFR532" s="579"/>
      <c r="DFS532" s="580"/>
      <c r="DFT532" s="143"/>
      <c r="DFU532" s="143"/>
      <c r="DFV532" s="579"/>
      <c r="DFW532" s="580"/>
      <c r="DFX532" s="143"/>
      <c r="DFY532" s="143"/>
      <c r="DFZ532" s="579"/>
      <c r="DGA532" s="580"/>
      <c r="DGB532" s="143"/>
      <c r="DGC532" s="143"/>
      <c r="DGD532" s="579"/>
      <c r="DGE532" s="580"/>
      <c r="DGF532" s="143"/>
      <c r="DGG532" s="143"/>
      <c r="DGH532" s="579"/>
      <c r="DGI532" s="580"/>
      <c r="DGJ532" s="143"/>
      <c r="DGK532" s="143"/>
      <c r="DGL532" s="579"/>
      <c r="DGM532" s="580"/>
      <c r="DGN532" s="143"/>
      <c r="DGO532" s="143"/>
      <c r="DGP532" s="579"/>
      <c r="DGQ532" s="580"/>
      <c r="DGR532" s="143"/>
      <c r="DGS532" s="143"/>
      <c r="DGT532" s="579"/>
      <c r="DGU532" s="580"/>
      <c r="DGV532" s="143"/>
      <c r="DGW532" s="143"/>
      <c r="DGX532" s="579"/>
      <c r="DGY532" s="580"/>
      <c r="DGZ532" s="143"/>
      <c r="DHA532" s="143"/>
      <c r="DHB532" s="579"/>
      <c r="DHC532" s="580"/>
      <c r="DHD532" s="143"/>
      <c r="DHE532" s="143"/>
      <c r="DHF532" s="579"/>
      <c r="DHG532" s="580"/>
      <c r="DHH532" s="143"/>
      <c r="DHI532" s="143"/>
      <c r="DHJ532" s="579"/>
      <c r="DHK532" s="580"/>
      <c r="DHL532" s="143"/>
      <c r="DHM532" s="143"/>
      <c r="DHN532" s="579"/>
      <c r="DHO532" s="580"/>
      <c r="DHP532" s="143"/>
      <c r="DHQ532" s="143"/>
      <c r="DHR532" s="579"/>
      <c r="DHS532" s="580"/>
      <c r="DHT532" s="143"/>
      <c r="DHU532" s="143"/>
      <c r="DHV532" s="579"/>
      <c r="DHW532" s="580"/>
      <c r="DHX532" s="143"/>
      <c r="DHY532" s="143"/>
      <c r="DHZ532" s="579"/>
      <c r="DIA532" s="580"/>
      <c r="DIB532" s="143"/>
      <c r="DIC532" s="143"/>
      <c r="DID532" s="579"/>
      <c r="DIE532" s="580"/>
      <c r="DIF532" s="143"/>
      <c r="DIG532" s="143"/>
      <c r="DIH532" s="579"/>
      <c r="DII532" s="580"/>
      <c r="DIJ532" s="143"/>
      <c r="DIK532" s="143"/>
      <c r="DIL532" s="579"/>
      <c r="DIM532" s="580"/>
      <c r="DIN532" s="143"/>
      <c r="DIO532" s="143"/>
      <c r="DIP532" s="579"/>
      <c r="DIQ532" s="580"/>
      <c r="DIR532" s="143"/>
      <c r="DIS532" s="143"/>
      <c r="DIT532" s="579"/>
      <c r="DIU532" s="580"/>
      <c r="DIV532" s="143"/>
      <c r="DIW532" s="143"/>
      <c r="DIX532" s="579"/>
      <c r="DIY532" s="580"/>
      <c r="DIZ532" s="143"/>
      <c r="DJA532" s="143"/>
      <c r="DJB532" s="579"/>
      <c r="DJC532" s="580"/>
      <c r="DJD532" s="143"/>
      <c r="DJE532" s="143"/>
      <c r="DJF532" s="579"/>
      <c r="DJG532" s="580"/>
      <c r="DJH532" s="143"/>
      <c r="DJI532" s="143"/>
      <c r="DJJ532" s="579"/>
      <c r="DJK532" s="580"/>
      <c r="DJL532" s="143"/>
      <c r="DJM532" s="143"/>
      <c r="DJN532" s="579"/>
      <c r="DJO532" s="580"/>
      <c r="DJP532" s="143"/>
      <c r="DJQ532" s="143"/>
      <c r="DJR532" s="579"/>
      <c r="DJS532" s="580"/>
      <c r="DJT532" s="143"/>
      <c r="DJU532" s="143"/>
      <c r="DJV532" s="579"/>
      <c r="DJW532" s="580"/>
      <c r="DJX532" s="143"/>
      <c r="DJY532" s="143"/>
      <c r="DJZ532" s="579"/>
      <c r="DKA532" s="580"/>
      <c r="DKB532" s="143"/>
      <c r="DKC532" s="143"/>
      <c r="DKD532" s="579"/>
      <c r="DKE532" s="580"/>
      <c r="DKF532" s="143"/>
      <c r="DKG532" s="143"/>
      <c r="DKH532" s="579"/>
      <c r="DKI532" s="580"/>
      <c r="DKJ532" s="143"/>
      <c r="DKK532" s="143"/>
      <c r="DKL532" s="579"/>
      <c r="DKM532" s="580"/>
      <c r="DKN532" s="143"/>
      <c r="DKO532" s="143"/>
      <c r="DKP532" s="579"/>
      <c r="DKQ532" s="580"/>
      <c r="DKR532" s="143"/>
      <c r="DKS532" s="143"/>
      <c r="DKT532" s="579"/>
      <c r="DKU532" s="580"/>
      <c r="DKV532" s="143"/>
      <c r="DKW532" s="143"/>
      <c r="DKX532" s="579"/>
      <c r="DKY532" s="580"/>
      <c r="DKZ532" s="143"/>
      <c r="DLA532" s="143"/>
      <c r="DLB532" s="579"/>
      <c r="DLC532" s="580"/>
      <c r="DLD532" s="143"/>
      <c r="DLE532" s="143"/>
      <c r="DLF532" s="579"/>
      <c r="DLG532" s="580"/>
      <c r="DLH532" s="143"/>
      <c r="DLI532" s="143"/>
      <c r="DLJ532" s="579"/>
      <c r="DLK532" s="580"/>
      <c r="DLL532" s="143"/>
      <c r="DLM532" s="143"/>
      <c r="DLN532" s="579"/>
      <c r="DLO532" s="580"/>
      <c r="DLP532" s="143"/>
      <c r="DLQ532" s="143"/>
      <c r="DLR532" s="579"/>
      <c r="DLS532" s="580"/>
      <c r="DLT532" s="143"/>
      <c r="DLU532" s="143"/>
      <c r="DLV532" s="579"/>
      <c r="DLW532" s="580"/>
      <c r="DLX532" s="143"/>
      <c r="DLY532" s="143"/>
      <c r="DLZ532" s="579"/>
      <c r="DMA532" s="580"/>
      <c r="DMB532" s="143"/>
      <c r="DMC532" s="143"/>
      <c r="DMD532" s="579"/>
      <c r="DME532" s="580"/>
      <c r="DMF532" s="143"/>
      <c r="DMG532" s="143"/>
      <c r="DMH532" s="579"/>
      <c r="DMI532" s="580"/>
      <c r="DMJ532" s="143"/>
      <c r="DMK532" s="143"/>
      <c r="DML532" s="579"/>
      <c r="DMM532" s="580"/>
      <c r="DMN532" s="143"/>
      <c r="DMO532" s="143"/>
      <c r="DMP532" s="579"/>
      <c r="DMQ532" s="580"/>
      <c r="DMR532" s="143"/>
      <c r="DMS532" s="143"/>
      <c r="DMT532" s="579"/>
      <c r="DMU532" s="580"/>
      <c r="DMV532" s="143"/>
      <c r="DMW532" s="143"/>
      <c r="DMX532" s="579"/>
      <c r="DMY532" s="580"/>
      <c r="DMZ532" s="143"/>
      <c r="DNA532" s="143"/>
      <c r="DNB532" s="579"/>
      <c r="DNC532" s="580"/>
      <c r="DND532" s="143"/>
      <c r="DNE532" s="143"/>
      <c r="DNF532" s="579"/>
      <c r="DNG532" s="580"/>
      <c r="DNH532" s="143"/>
      <c r="DNI532" s="143"/>
      <c r="DNJ532" s="579"/>
      <c r="DNK532" s="580"/>
      <c r="DNL532" s="143"/>
      <c r="DNM532" s="143"/>
      <c r="DNN532" s="579"/>
      <c r="DNO532" s="580"/>
      <c r="DNP532" s="143"/>
      <c r="DNQ532" s="143"/>
      <c r="DNR532" s="579"/>
      <c r="DNS532" s="580"/>
      <c r="DNT532" s="143"/>
      <c r="DNU532" s="143"/>
      <c r="DNV532" s="579"/>
      <c r="DNW532" s="580"/>
      <c r="DNX532" s="143"/>
      <c r="DNY532" s="143"/>
      <c r="DNZ532" s="579"/>
      <c r="DOA532" s="580"/>
      <c r="DOB532" s="143"/>
      <c r="DOC532" s="143"/>
      <c r="DOD532" s="579"/>
      <c r="DOE532" s="580"/>
      <c r="DOF532" s="143"/>
      <c r="DOG532" s="143"/>
      <c r="DOH532" s="579"/>
      <c r="DOI532" s="580"/>
      <c r="DOJ532" s="143"/>
      <c r="DOK532" s="143"/>
      <c r="DOL532" s="579"/>
      <c r="DOM532" s="580"/>
      <c r="DON532" s="143"/>
      <c r="DOO532" s="143"/>
      <c r="DOP532" s="579"/>
      <c r="DOQ532" s="580"/>
      <c r="DOR532" s="143"/>
      <c r="DOS532" s="143"/>
      <c r="DOT532" s="579"/>
      <c r="DOU532" s="580"/>
      <c r="DOV532" s="143"/>
      <c r="DOW532" s="143"/>
      <c r="DOX532" s="579"/>
      <c r="DOY532" s="580"/>
      <c r="DOZ532" s="143"/>
      <c r="DPA532" s="143"/>
      <c r="DPB532" s="579"/>
      <c r="DPC532" s="580"/>
      <c r="DPD532" s="143"/>
      <c r="DPE532" s="143"/>
      <c r="DPF532" s="579"/>
      <c r="DPG532" s="580"/>
      <c r="DPH532" s="143"/>
      <c r="DPI532" s="143"/>
      <c r="DPJ532" s="579"/>
      <c r="DPK532" s="580"/>
      <c r="DPL532" s="143"/>
      <c r="DPM532" s="143"/>
      <c r="DPN532" s="579"/>
      <c r="DPO532" s="580"/>
      <c r="DPP532" s="143"/>
      <c r="DPQ532" s="143"/>
      <c r="DPR532" s="579"/>
      <c r="DPS532" s="580"/>
      <c r="DPT532" s="143"/>
      <c r="DPU532" s="143"/>
      <c r="DPV532" s="579"/>
      <c r="DPW532" s="580"/>
      <c r="DPX532" s="143"/>
      <c r="DPY532" s="143"/>
      <c r="DPZ532" s="579"/>
      <c r="DQA532" s="580"/>
      <c r="DQB532" s="143"/>
      <c r="DQC532" s="143"/>
      <c r="DQD532" s="579"/>
      <c r="DQE532" s="580"/>
      <c r="DQF532" s="143"/>
      <c r="DQG532" s="143"/>
      <c r="DQH532" s="579"/>
      <c r="DQI532" s="580"/>
      <c r="DQJ532" s="143"/>
      <c r="DQK532" s="143"/>
      <c r="DQL532" s="579"/>
      <c r="DQM532" s="580"/>
      <c r="DQN532" s="143"/>
      <c r="DQO532" s="143"/>
      <c r="DQP532" s="579"/>
      <c r="DQQ532" s="580"/>
      <c r="DQR532" s="143"/>
      <c r="DQS532" s="143"/>
      <c r="DQT532" s="579"/>
      <c r="DQU532" s="580"/>
      <c r="DQV532" s="143"/>
      <c r="DQW532" s="143"/>
      <c r="DQX532" s="579"/>
      <c r="DQY532" s="580"/>
      <c r="DQZ532" s="143"/>
      <c r="DRA532" s="143"/>
      <c r="DRB532" s="579"/>
      <c r="DRC532" s="580"/>
      <c r="DRD532" s="143"/>
      <c r="DRE532" s="143"/>
      <c r="DRF532" s="579"/>
      <c r="DRG532" s="580"/>
      <c r="DRH532" s="143"/>
      <c r="DRI532" s="143"/>
      <c r="DRJ532" s="579"/>
      <c r="DRK532" s="580"/>
      <c r="DRL532" s="143"/>
      <c r="DRM532" s="143"/>
      <c r="DRN532" s="579"/>
      <c r="DRO532" s="580"/>
      <c r="DRP532" s="143"/>
      <c r="DRQ532" s="143"/>
      <c r="DRR532" s="579"/>
      <c r="DRS532" s="580"/>
      <c r="DRT532" s="143"/>
      <c r="DRU532" s="143"/>
      <c r="DRV532" s="579"/>
      <c r="DRW532" s="580"/>
      <c r="DRX532" s="143"/>
      <c r="DRY532" s="143"/>
      <c r="DRZ532" s="579"/>
      <c r="DSA532" s="580"/>
      <c r="DSB532" s="143"/>
      <c r="DSC532" s="143"/>
      <c r="DSD532" s="579"/>
      <c r="DSE532" s="580"/>
      <c r="DSF532" s="143"/>
      <c r="DSG532" s="143"/>
      <c r="DSH532" s="579"/>
      <c r="DSI532" s="580"/>
      <c r="DSJ532" s="143"/>
      <c r="DSK532" s="143"/>
      <c r="DSL532" s="579"/>
      <c r="DSM532" s="580"/>
      <c r="DSN532" s="143"/>
      <c r="DSO532" s="143"/>
      <c r="DSP532" s="579"/>
      <c r="DSQ532" s="580"/>
      <c r="DSR532" s="143"/>
      <c r="DSS532" s="143"/>
      <c r="DST532" s="579"/>
      <c r="DSU532" s="580"/>
      <c r="DSV532" s="143"/>
      <c r="DSW532" s="143"/>
      <c r="DSX532" s="579"/>
      <c r="DSY532" s="580"/>
      <c r="DSZ532" s="143"/>
      <c r="DTA532" s="143"/>
      <c r="DTB532" s="579"/>
      <c r="DTC532" s="580"/>
      <c r="DTD532" s="143"/>
      <c r="DTE532" s="143"/>
      <c r="DTF532" s="579"/>
      <c r="DTG532" s="580"/>
      <c r="DTH532" s="143"/>
      <c r="DTI532" s="143"/>
      <c r="DTJ532" s="579"/>
      <c r="DTK532" s="580"/>
      <c r="DTL532" s="143"/>
      <c r="DTM532" s="143"/>
      <c r="DTN532" s="579"/>
      <c r="DTO532" s="580"/>
      <c r="DTP532" s="143"/>
      <c r="DTQ532" s="143"/>
      <c r="DTR532" s="579"/>
      <c r="DTS532" s="580"/>
      <c r="DTT532" s="143"/>
      <c r="DTU532" s="143"/>
      <c r="DTV532" s="579"/>
      <c r="DTW532" s="580"/>
      <c r="DTX532" s="143"/>
      <c r="DTY532" s="143"/>
      <c r="DTZ532" s="579"/>
      <c r="DUA532" s="580"/>
      <c r="DUB532" s="143"/>
      <c r="DUC532" s="143"/>
      <c r="DUD532" s="579"/>
      <c r="DUE532" s="580"/>
      <c r="DUF532" s="143"/>
      <c r="DUG532" s="143"/>
      <c r="DUH532" s="579"/>
      <c r="DUI532" s="580"/>
      <c r="DUJ532" s="143"/>
      <c r="DUK532" s="143"/>
      <c r="DUL532" s="579"/>
      <c r="DUM532" s="580"/>
      <c r="DUN532" s="143"/>
      <c r="DUO532" s="143"/>
      <c r="DUP532" s="579"/>
      <c r="DUQ532" s="580"/>
      <c r="DUR532" s="143"/>
      <c r="DUS532" s="143"/>
      <c r="DUT532" s="579"/>
      <c r="DUU532" s="580"/>
      <c r="DUV532" s="143"/>
      <c r="DUW532" s="143"/>
      <c r="DUX532" s="579"/>
      <c r="DUY532" s="580"/>
      <c r="DUZ532" s="143"/>
      <c r="DVA532" s="143"/>
      <c r="DVB532" s="579"/>
      <c r="DVC532" s="580"/>
      <c r="DVD532" s="143"/>
      <c r="DVE532" s="143"/>
      <c r="DVF532" s="579"/>
      <c r="DVG532" s="580"/>
      <c r="DVH532" s="143"/>
      <c r="DVI532" s="143"/>
      <c r="DVJ532" s="579"/>
      <c r="DVK532" s="580"/>
      <c r="DVL532" s="143"/>
      <c r="DVM532" s="143"/>
      <c r="DVN532" s="579"/>
      <c r="DVO532" s="580"/>
      <c r="DVP532" s="143"/>
      <c r="DVQ532" s="143"/>
      <c r="DVR532" s="579"/>
      <c r="DVS532" s="580"/>
      <c r="DVT532" s="143"/>
      <c r="DVU532" s="143"/>
      <c r="DVV532" s="579"/>
      <c r="DVW532" s="580"/>
      <c r="DVX532" s="143"/>
      <c r="DVY532" s="143"/>
      <c r="DVZ532" s="579"/>
      <c r="DWA532" s="580"/>
      <c r="DWB532" s="143"/>
      <c r="DWC532" s="143"/>
      <c r="DWD532" s="579"/>
      <c r="DWE532" s="580"/>
      <c r="DWF532" s="143"/>
      <c r="DWG532" s="143"/>
      <c r="DWH532" s="579"/>
      <c r="DWI532" s="580"/>
      <c r="DWJ532" s="143"/>
      <c r="DWK532" s="143"/>
      <c r="DWL532" s="579"/>
      <c r="DWM532" s="580"/>
      <c r="DWN532" s="143"/>
      <c r="DWO532" s="143"/>
      <c r="DWP532" s="579"/>
      <c r="DWQ532" s="580"/>
      <c r="DWR532" s="143"/>
      <c r="DWS532" s="143"/>
      <c r="DWT532" s="579"/>
      <c r="DWU532" s="580"/>
      <c r="DWV532" s="143"/>
      <c r="DWW532" s="143"/>
      <c r="DWX532" s="579"/>
      <c r="DWY532" s="580"/>
      <c r="DWZ532" s="143"/>
      <c r="DXA532" s="143"/>
      <c r="DXB532" s="579"/>
      <c r="DXC532" s="580"/>
      <c r="DXD532" s="143"/>
      <c r="DXE532" s="143"/>
      <c r="DXF532" s="579"/>
      <c r="DXG532" s="580"/>
      <c r="DXH532" s="143"/>
      <c r="DXI532" s="143"/>
      <c r="DXJ532" s="579"/>
      <c r="DXK532" s="580"/>
      <c r="DXL532" s="143"/>
      <c r="DXM532" s="143"/>
      <c r="DXN532" s="579"/>
      <c r="DXO532" s="580"/>
      <c r="DXP532" s="143"/>
      <c r="DXQ532" s="143"/>
      <c r="DXR532" s="579"/>
      <c r="DXS532" s="580"/>
      <c r="DXT532" s="143"/>
      <c r="DXU532" s="143"/>
      <c r="DXV532" s="579"/>
      <c r="DXW532" s="580"/>
      <c r="DXX532" s="143"/>
      <c r="DXY532" s="143"/>
      <c r="DXZ532" s="579"/>
      <c r="DYA532" s="580"/>
      <c r="DYB532" s="143"/>
      <c r="DYC532" s="143"/>
      <c r="DYD532" s="579"/>
      <c r="DYE532" s="580"/>
      <c r="DYF532" s="143"/>
      <c r="DYG532" s="143"/>
      <c r="DYH532" s="579"/>
      <c r="DYI532" s="580"/>
      <c r="DYJ532" s="143"/>
      <c r="DYK532" s="143"/>
      <c r="DYL532" s="579"/>
      <c r="DYM532" s="580"/>
      <c r="DYN532" s="143"/>
      <c r="DYO532" s="143"/>
      <c r="DYP532" s="579"/>
      <c r="DYQ532" s="580"/>
      <c r="DYR532" s="143"/>
      <c r="DYS532" s="143"/>
      <c r="DYT532" s="579"/>
      <c r="DYU532" s="580"/>
      <c r="DYV532" s="143"/>
      <c r="DYW532" s="143"/>
      <c r="DYX532" s="579"/>
      <c r="DYY532" s="580"/>
      <c r="DYZ532" s="143"/>
      <c r="DZA532" s="143"/>
      <c r="DZB532" s="579"/>
      <c r="DZC532" s="580"/>
      <c r="DZD532" s="143"/>
      <c r="DZE532" s="143"/>
      <c r="DZF532" s="579"/>
      <c r="DZG532" s="580"/>
      <c r="DZH532" s="143"/>
      <c r="DZI532" s="143"/>
      <c r="DZJ532" s="579"/>
      <c r="DZK532" s="580"/>
      <c r="DZL532" s="143"/>
      <c r="DZM532" s="143"/>
      <c r="DZN532" s="579"/>
      <c r="DZO532" s="580"/>
      <c r="DZP532" s="143"/>
      <c r="DZQ532" s="143"/>
      <c r="DZR532" s="579"/>
      <c r="DZS532" s="580"/>
      <c r="DZT532" s="143"/>
      <c r="DZU532" s="143"/>
      <c r="DZV532" s="579"/>
      <c r="DZW532" s="580"/>
      <c r="DZX532" s="143"/>
      <c r="DZY532" s="143"/>
      <c r="DZZ532" s="579"/>
      <c r="EAA532" s="580"/>
      <c r="EAB532" s="143"/>
      <c r="EAC532" s="143"/>
      <c r="EAD532" s="579"/>
      <c r="EAE532" s="580"/>
      <c r="EAF532" s="143"/>
      <c r="EAG532" s="143"/>
      <c r="EAH532" s="579"/>
      <c r="EAI532" s="580"/>
      <c r="EAJ532" s="143"/>
      <c r="EAK532" s="143"/>
      <c r="EAL532" s="579"/>
      <c r="EAM532" s="580"/>
      <c r="EAN532" s="143"/>
      <c r="EAO532" s="143"/>
      <c r="EAP532" s="579"/>
      <c r="EAQ532" s="580"/>
      <c r="EAR532" s="143"/>
      <c r="EAS532" s="143"/>
      <c r="EAT532" s="579"/>
      <c r="EAU532" s="580"/>
      <c r="EAV532" s="143"/>
      <c r="EAW532" s="143"/>
      <c r="EAX532" s="579"/>
      <c r="EAY532" s="580"/>
      <c r="EAZ532" s="143"/>
      <c r="EBA532" s="143"/>
      <c r="EBB532" s="579"/>
      <c r="EBC532" s="580"/>
      <c r="EBD532" s="143"/>
      <c r="EBE532" s="143"/>
      <c r="EBF532" s="579"/>
      <c r="EBG532" s="580"/>
      <c r="EBH532" s="143"/>
      <c r="EBI532" s="143"/>
      <c r="EBJ532" s="579"/>
      <c r="EBK532" s="580"/>
      <c r="EBL532" s="143"/>
      <c r="EBM532" s="143"/>
      <c r="EBN532" s="579"/>
      <c r="EBO532" s="580"/>
      <c r="EBP532" s="143"/>
      <c r="EBQ532" s="143"/>
      <c r="EBR532" s="579"/>
      <c r="EBS532" s="580"/>
      <c r="EBT532" s="143"/>
      <c r="EBU532" s="143"/>
      <c r="EBV532" s="579"/>
      <c r="EBW532" s="580"/>
      <c r="EBX532" s="143"/>
      <c r="EBY532" s="143"/>
      <c r="EBZ532" s="579"/>
      <c r="ECA532" s="580"/>
      <c r="ECB532" s="143"/>
      <c r="ECC532" s="143"/>
      <c r="ECD532" s="579"/>
      <c r="ECE532" s="580"/>
      <c r="ECF532" s="143"/>
      <c r="ECG532" s="143"/>
      <c r="ECH532" s="579"/>
      <c r="ECI532" s="580"/>
      <c r="ECJ532" s="143"/>
      <c r="ECK532" s="143"/>
      <c r="ECL532" s="579"/>
      <c r="ECM532" s="580"/>
      <c r="ECN532" s="143"/>
      <c r="ECO532" s="143"/>
      <c r="ECP532" s="579"/>
      <c r="ECQ532" s="580"/>
      <c r="ECR532" s="143"/>
      <c r="ECS532" s="143"/>
      <c r="ECT532" s="579"/>
      <c r="ECU532" s="580"/>
      <c r="ECV532" s="143"/>
      <c r="ECW532" s="143"/>
      <c r="ECX532" s="579"/>
      <c r="ECY532" s="580"/>
      <c r="ECZ532" s="143"/>
      <c r="EDA532" s="143"/>
      <c r="EDB532" s="579"/>
      <c r="EDC532" s="580"/>
      <c r="EDD532" s="143"/>
      <c r="EDE532" s="143"/>
      <c r="EDF532" s="579"/>
      <c r="EDG532" s="580"/>
      <c r="EDH532" s="143"/>
      <c r="EDI532" s="143"/>
      <c r="EDJ532" s="579"/>
      <c r="EDK532" s="580"/>
      <c r="EDL532" s="143"/>
      <c r="EDM532" s="143"/>
      <c r="EDN532" s="579"/>
      <c r="EDO532" s="580"/>
      <c r="EDP532" s="143"/>
      <c r="EDQ532" s="143"/>
      <c r="EDR532" s="579"/>
      <c r="EDS532" s="580"/>
      <c r="EDT532" s="143"/>
      <c r="EDU532" s="143"/>
      <c r="EDV532" s="579"/>
      <c r="EDW532" s="580"/>
      <c r="EDX532" s="143"/>
      <c r="EDY532" s="143"/>
      <c r="EDZ532" s="579"/>
      <c r="EEA532" s="580"/>
      <c r="EEB532" s="143"/>
      <c r="EEC532" s="143"/>
      <c r="EED532" s="579"/>
      <c r="EEE532" s="580"/>
      <c r="EEF532" s="143"/>
      <c r="EEG532" s="143"/>
      <c r="EEH532" s="579"/>
      <c r="EEI532" s="580"/>
      <c r="EEJ532" s="143"/>
      <c r="EEK532" s="143"/>
      <c r="EEL532" s="579"/>
      <c r="EEM532" s="580"/>
      <c r="EEN532" s="143"/>
      <c r="EEO532" s="143"/>
      <c r="EEP532" s="579"/>
      <c r="EEQ532" s="580"/>
      <c r="EER532" s="143"/>
      <c r="EES532" s="143"/>
      <c r="EET532" s="579"/>
      <c r="EEU532" s="580"/>
      <c r="EEV532" s="143"/>
      <c r="EEW532" s="143"/>
      <c r="EEX532" s="579"/>
      <c r="EEY532" s="580"/>
      <c r="EEZ532" s="143"/>
      <c r="EFA532" s="143"/>
      <c r="EFB532" s="579"/>
      <c r="EFC532" s="580"/>
      <c r="EFD532" s="143"/>
      <c r="EFE532" s="143"/>
      <c r="EFF532" s="579"/>
      <c r="EFG532" s="580"/>
      <c r="EFH532" s="143"/>
      <c r="EFI532" s="143"/>
      <c r="EFJ532" s="579"/>
      <c r="EFK532" s="580"/>
      <c r="EFL532" s="143"/>
      <c r="EFM532" s="143"/>
      <c r="EFN532" s="579"/>
      <c r="EFO532" s="580"/>
      <c r="EFP532" s="143"/>
      <c r="EFQ532" s="143"/>
      <c r="EFR532" s="579"/>
      <c r="EFS532" s="580"/>
      <c r="EFT532" s="143"/>
      <c r="EFU532" s="143"/>
      <c r="EFV532" s="579"/>
      <c r="EFW532" s="580"/>
      <c r="EFX532" s="143"/>
      <c r="EFY532" s="143"/>
      <c r="EFZ532" s="579"/>
      <c r="EGA532" s="580"/>
      <c r="EGB532" s="143"/>
      <c r="EGC532" s="143"/>
      <c r="EGD532" s="579"/>
      <c r="EGE532" s="580"/>
      <c r="EGF532" s="143"/>
      <c r="EGG532" s="143"/>
      <c r="EGH532" s="579"/>
      <c r="EGI532" s="580"/>
      <c r="EGJ532" s="143"/>
      <c r="EGK532" s="143"/>
      <c r="EGL532" s="579"/>
      <c r="EGM532" s="580"/>
      <c r="EGN532" s="143"/>
      <c r="EGO532" s="143"/>
      <c r="EGP532" s="579"/>
      <c r="EGQ532" s="580"/>
      <c r="EGR532" s="143"/>
      <c r="EGS532" s="143"/>
      <c r="EGT532" s="579"/>
      <c r="EGU532" s="580"/>
      <c r="EGV532" s="143"/>
      <c r="EGW532" s="143"/>
      <c r="EGX532" s="579"/>
      <c r="EGY532" s="580"/>
      <c r="EGZ532" s="143"/>
      <c r="EHA532" s="143"/>
      <c r="EHB532" s="579"/>
      <c r="EHC532" s="580"/>
      <c r="EHD532" s="143"/>
      <c r="EHE532" s="143"/>
      <c r="EHF532" s="579"/>
      <c r="EHG532" s="580"/>
      <c r="EHH532" s="143"/>
      <c r="EHI532" s="143"/>
      <c r="EHJ532" s="579"/>
      <c r="EHK532" s="580"/>
      <c r="EHL532" s="143"/>
      <c r="EHM532" s="143"/>
      <c r="EHN532" s="579"/>
      <c r="EHO532" s="580"/>
      <c r="EHP532" s="143"/>
      <c r="EHQ532" s="143"/>
      <c r="EHR532" s="579"/>
      <c r="EHS532" s="580"/>
      <c r="EHT532" s="143"/>
      <c r="EHU532" s="143"/>
      <c r="EHV532" s="579"/>
      <c r="EHW532" s="580"/>
      <c r="EHX532" s="143"/>
      <c r="EHY532" s="143"/>
      <c r="EHZ532" s="579"/>
      <c r="EIA532" s="580"/>
      <c r="EIB532" s="143"/>
      <c r="EIC532" s="143"/>
      <c r="EID532" s="579"/>
      <c r="EIE532" s="580"/>
      <c r="EIF532" s="143"/>
      <c r="EIG532" s="143"/>
      <c r="EIH532" s="579"/>
      <c r="EII532" s="580"/>
      <c r="EIJ532" s="143"/>
      <c r="EIK532" s="143"/>
      <c r="EIL532" s="579"/>
      <c r="EIM532" s="580"/>
      <c r="EIN532" s="143"/>
      <c r="EIO532" s="143"/>
      <c r="EIP532" s="579"/>
      <c r="EIQ532" s="580"/>
      <c r="EIR532" s="143"/>
      <c r="EIS532" s="143"/>
      <c r="EIT532" s="579"/>
      <c r="EIU532" s="580"/>
      <c r="EIV532" s="143"/>
      <c r="EIW532" s="143"/>
      <c r="EIX532" s="579"/>
      <c r="EIY532" s="580"/>
      <c r="EIZ532" s="143"/>
      <c r="EJA532" s="143"/>
      <c r="EJB532" s="579"/>
      <c r="EJC532" s="580"/>
      <c r="EJD532" s="143"/>
      <c r="EJE532" s="143"/>
      <c r="EJF532" s="579"/>
      <c r="EJG532" s="580"/>
      <c r="EJH532" s="143"/>
      <c r="EJI532" s="143"/>
      <c r="EJJ532" s="579"/>
      <c r="EJK532" s="580"/>
      <c r="EJL532" s="143"/>
      <c r="EJM532" s="143"/>
      <c r="EJN532" s="579"/>
      <c r="EJO532" s="580"/>
      <c r="EJP532" s="143"/>
      <c r="EJQ532" s="143"/>
      <c r="EJR532" s="579"/>
      <c r="EJS532" s="580"/>
      <c r="EJT532" s="143"/>
      <c r="EJU532" s="143"/>
      <c r="EJV532" s="579"/>
      <c r="EJW532" s="580"/>
      <c r="EJX532" s="143"/>
      <c r="EJY532" s="143"/>
      <c r="EJZ532" s="579"/>
      <c r="EKA532" s="580"/>
      <c r="EKB532" s="143"/>
      <c r="EKC532" s="143"/>
      <c r="EKD532" s="579"/>
      <c r="EKE532" s="580"/>
      <c r="EKF532" s="143"/>
      <c r="EKG532" s="143"/>
      <c r="EKH532" s="579"/>
      <c r="EKI532" s="580"/>
      <c r="EKJ532" s="143"/>
      <c r="EKK532" s="143"/>
      <c r="EKL532" s="579"/>
      <c r="EKM532" s="580"/>
      <c r="EKN532" s="143"/>
      <c r="EKO532" s="143"/>
      <c r="EKP532" s="579"/>
      <c r="EKQ532" s="580"/>
      <c r="EKR532" s="143"/>
      <c r="EKS532" s="143"/>
      <c r="EKT532" s="579"/>
      <c r="EKU532" s="580"/>
      <c r="EKV532" s="143"/>
      <c r="EKW532" s="143"/>
      <c r="EKX532" s="579"/>
      <c r="EKY532" s="580"/>
      <c r="EKZ532" s="143"/>
      <c r="ELA532" s="143"/>
      <c r="ELB532" s="579"/>
      <c r="ELC532" s="580"/>
      <c r="ELD532" s="143"/>
      <c r="ELE532" s="143"/>
      <c r="ELF532" s="579"/>
      <c r="ELG532" s="580"/>
      <c r="ELH532" s="143"/>
      <c r="ELI532" s="143"/>
      <c r="ELJ532" s="579"/>
      <c r="ELK532" s="580"/>
      <c r="ELL532" s="143"/>
      <c r="ELM532" s="143"/>
      <c r="ELN532" s="579"/>
      <c r="ELO532" s="580"/>
      <c r="ELP532" s="143"/>
      <c r="ELQ532" s="143"/>
      <c r="ELR532" s="579"/>
      <c r="ELS532" s="580"/>
      <c r="ELT532" s="143"/>
      <c r="ELU532" s="143"/>
      <c r="ELV532" s="579"/>
      <c r="ELW532" s="580"/>
      <c r="ELX532" s="143"/>
      <c r="ELY532" s="143"/>
      <c r="ELZ532" s="579"/>
      <c r="EMA532" s="580"/>
      <c r="EMB532" s="143"/>
      <c r="EMC532" s="143"/>
      <c r="EMD532" s="579"/>
      <c r="EME532" s="580"/>
      <c r="EMF532" s="143"/>
      <c r="EMG532" s="143"/>
      <c r="EMH532" s="579"/>
      <c r="EMI532" s="580"/>
      <c r="EMJ532" s="143"/>
      <c r="EMK532" s="143"/>
      <c r="EML532" s="579"/>
      <c r="EMM532" s="580"/>
      <c r="EMN532" s="143"/>
      <c r="EMO532" s="143"/>
      <c r="EMP532" s="579"/>
      <c r="EMQ532" s="580"/>
      <c r="EMR532" s="143"/>
      <c r="EMS532" s="143"/>
      <c r="EMT532" s="579"/>
      <c r="EMU532" s="580"/>
      <c r="EMV532" s="143"/>
      <c r="EMW532" s="143"/>
      <c r="EMX532" s="579"/>
      <c r="EMY532" s="580"/>
      <c r="EMZ532" s="143"/>
      <c r="ENA532" s="143"/>
      <c r="ENB532" s="579"/>
      <c r="ENC532" s="580"/>
      <c r="END532" s="143"/>
      <c r="ENE532" s="143"/>
      <c r="ENF532" s="579"/>
      <c r="ENG532" s="580"/>
      <c r="ENH532" s="143"/>
      <c r="ENI532" s="143"/>
      <c r="ENJ532" s="579"/>
      <c r="ENK532" s="580"/>
      <c r="ENL532" s="143"/>
      <c r="ENM532" s="143"/>
      <c r="ENN532" s="579"/>
      <c r="ENO532" s="580"/>
      <c r="ENP532" s="143"/>
      <c r="ENQ532" s="143"/>
      <c r="ENR532" s="579"/>
      <c r="ENS532" s="580"/>
      <c r="ENT532" s="143"/>
      <c r="ENU532" s="143"/>
      <c r="ENV532" s="579"/>
      <c r="ENW532" s="580"/>
      <c r="ENX532" s="143"/>
      <c r="ENY532" s="143"/>
      <c r="ENZ532" s="579"/>
      <c r="EOA532" s="580"/>
      <c r="EOB532" s="143"/>
      <c r="EOC532" s="143"/>
      <c r="EOD532" s="579"/>
      <c r="EOE532" s="580"/>
      <c r="EOF532" s="143"/>
      <c r="EOG532" s="143"/>
      <c r="EOH532" s="579"/>
      <c r="EOI532" s="580"/>
      <c r="EOJ532" s="143"/>
      <c r="EOK532" s="143"/>
      <c r="EOL532" s="579"/>
      <c r="EOM532" s="580"/>
      <c r="EON532" s="143"/>
      <c r="EOO532" s="143"/>
      <c r="EOP532" s="579"/>
      <c r="EOQ532" s="580"/>
      <c r="EOR532" s="143"/>
      <c r="EOS532" s="143"/>
      <c r="EOT532" s="579"/>
      <c r="EOU532" s="580"/>
      <c r="EOV532" s="143"/>
      <c r="EOW532" s="143"/>
      <c r="EOX532" s="579"/>
      <c r="EOY532" s="580"/>
      <c r="EOZ532" s="143"/>
      <c r="EPA532" s="143"/>
      <c r="EPB532" s="579"/>
      <c r="EPC532" s="580"/>
      <c r="EPD532" s="143"/>
      <c r="EPE532" s="143"/>
      <c r="EPF532" s="579"/>
      <c r="EPG532" s="580"/>
      <c r="EPH532" s="143"/>
      <c r="EPI532" s="143"/>
      <c r="EPJ532" s="579"/>
      <c r="EPK532" s="580"/>
      <c r="EPL532" s="143"/>
      <c r="EPM532" s="143"/>
      <c r="EPN532" s="579"/>
      <c r="EPO532" s="580"/>
      <c r="EPP532" s="143"/>
      <c r="EPQ532" s="143"/>
      <c r="EPR532" s="579"/>
      <c r="EPS532" s="580"/>
      <c r="EPT532" s="143"/>
      <c r="EPU532" s="143"/>
      <c r="EPV532" s="579"/>
      <c r="EPW532" s="580"/>
      <c r="EPX532" s="143"/>
      <c r="EPY532" s="143"/>
      <c r="EPZ532" s="579"/>
      <c r="EQA532" s="580"/>
      <c r="EQB532" s="143"/>
      <c r="EQC532" s="143"/>
      <c r="EQD532" s="579"/>
      <c r="EQE532" s="580"/>
      <c r="EQF532" s="143"/>
      <c r="EQG532" s="143"/>
      <c r="EQH532" s="579"/>
      <c r="EQI532" s="580"/>
      <c r="EQJ532" s="143"/>
      <c r="EQK532" s="143"/>
      <c r="EQL532" s="579"/>
      <c r="EQM532" s="580"/>
      <c r="EQN532" s="143"/>
      <c r="EQO532" s="143"/>
      <c r="EQP532" s="579"/>
      <c r="EQQ532" s="580"/>
      <c r="EQR532" s="143"/>
      <c r="EQS532" s="143"/>
      <c r="EQT532" s="579"/>
      <c r="EQU532" s="580"/>
      <c r="EQV532" s="143"/>
      <c r="EQW532" s="143"/>
      <c r="EQX532" s="579"/>
      <c r="EQY532" s="580"/>
      <c r="EQZ532" s="143"/>
      <c r="ERA532" s="143"/>
      <c r="ERB532" s="579"/>
      <c r="ERC532" s="580"/>
      <c r="ERD532" s="143"/>
      <c r="ERE532" s="143"/>
      <c r="ERF532" s="579"/>
      <c r="ERG532" s="580"/>
      <c r="ERH532" s="143"/>
      <c r="ERI532" s="143"/>
      <c r="ERJ532" s="579"/>
      <c r="ERK532" s="580"/>
      <c r="ERL532" s="143"/>
      <c r="ERM532" s="143"/>
      <c r="ERN532" s="579"/>
      <c r="ERO532" s="580"/>
      <c r="ERP532" s="143"/>
      <c r="ERQ532" s="143"/>
      <c r="ERR532" s="579"/>
      <c r="ERS532" s="580"/>
      <c r="ERT532" s="143"/>
      <c r="ERU532" s="143"/>
      <c r="ERV532" s="579"/>
      <c r="ERW532" s="580"/>
      <c r="ERX532" s="143"/>
      <c r="ERY532" s="143"/>
      <c r="ERZ532" s="579"/>
      <c r="ESA532" s="580"/>
      <c r="ESB532" s="143"/>
      <c r="ESC532" s="143"/>
      <c r="ESD532" s="579"/>
      <c r="ESE532" s="580"/>
      <c r="ESF532" s="143"/>
      <c r="ESG532" s="143"/>
      <c r="ESH532" s="579"/>
      <c r="ESI532" s="580"/>
      <c r="ESJ532" s="143"/>
      <c r="ESK532" s="143"/>
      <c r="ESL532" s="579"/>
      <c r="ESM532" s="580"/>
      <c r="ESN532" s="143"/>
      <c r="ESO532" s="143"/>
      <c r="ESP532" s="579"/>
      <c r="ESQ532" s="580"/>
      <c r="ESR532" s="143"/>
      <c r="ESS532" s="143"/>
      <c r="EST532" s="579"/>
      <c r="ESU532" s="580"/>
      <c r="ESV532" s="143"/>
      <c r="ESW532" s="143"/>
      <c r="ESX532" s="579"/>
      <c r="ESY532" s="580"/>
      <c r="ESZ532" s="143"/>
      <c r="ETA532" s="143"/>
      <c r="ETB532" s="579"/>
      <c r="ETC532" s="580"/>
      <c r="ETD532" s="143"/>
      <c r="ETE532" s="143"/>
      <c r="ETF532" s="579"/>
      <c r="ETG532" s="580"/>
      <c r="ETH532" s="143"/>
      <c r="ETI532" s="143"/>
      <c r="ETJ532" s="579"/>
      <c r="ETK532" s="580"/>
      <c r="ETL532" s="143"/>
      <c r="ETM532" s="143"/>
      <c r="ETN532" s="579"/>
      <c r="ETO532" s="580"/>
      <c r="ETP532" s="143"/>
      <c r="ETQ532" s="143"/>
      <c r="ETR532" s="579"/>
      <c r="ETS532" s="580"/>
      <c r="ETT532" s="143"/>
      <c r="ETU532" s="143"/>
      <c r="ETV532" s="579"/>
      <c r="ETW532" s="580"/>
      <c r="ETX532" s="143"/>
      <c r="ETY532" s="143"/>
      <c r="ETZ532" s="579"/>
      <c r="EUA532" s="580"/>
      <c r="EUB532" s="143"/>
      <c r="EUC532" s="143"/>
      <c r="EUD532" s="579"/>
      <c r="EUE532" s="580"/>
      <c r="EUF532" s="143"/>
      <c r="EUG532" s="143"/>
      <c r="EUH532" s="579"/>
      <c r="EUI532" s="580"/>
      <c r="EUJ532" s="143"/>
      <c r="EUK532" s="143"/>
      <c r="EUL532" s="579"/>
      <c r="EUM532" s="580"/>
      <c r="EUN532" s="143"/>
      <c r="EUO532" s="143"/>
      <c r="EUP532" s="579"/>
      <c r="EUQ532" s="580"/>
      <c r="EUR532" s="143"/>
      <c r="EUS532" s="143"/>
      <c r="EUT532" s="579"/>
      <c r="EUU532" s="580"/>
      <c r="EUV532" s="143"/>
      <c r="EUW532" s="143"/>
      <c r="EUX532" s="579"/>
      <c r="EUY532" s="580"/>
      <c r="EUZ532" s="143"/>
      <c r="EVA532" s="143"/>
      <c r="EVB532" s="579"/>
      <c r="EVC532" s="580"/>
      <c r="EVD532" s="143"/>
      <c r="EVE532" s="143"/>
      <c r="EVF532" s="579"/>
      <c r="EVG532" s="580"/>
      <c r="EVH532" s="143"/>
      <c r="EVI532" s="143"/>
      <c r="EVJ532" s="579"/>
      <c r="EVK532" s="580"/>
      <c r="EVL532" s="143"/>
      <c r="EVM532" s="143"/>
      <c r="EVN532" s="579"/>
      <c r="EVO532" s="580"/>
      <c r="EVP532" s="143"/>
      <c r="EVQ532" s="143"/>
      <c r="EVR532" s="579"/>
      <c r="EVS532" s="580"/>
      <c r="EVT532" s="143"/>
      <c r="EVU532" s="143"/>
      <c r="EVV532" s="579"/>
      <c r="EVW532" s="580"/>
      <c r="EVX532" s="143"/>
      <c r="EVY532" s="143"/>
      <c r="EVZ532" s="579"/>
      <c r="EWA532" s="580"/>
      <c r="EWB532" s="143"/>
      <c r="EWC532" s="143"/>
      <c r="EWD532" s="579"/>
      <c r="EWE532" s="580"/>
      <c r="EWF532" s="143"/>
      <c r="EWG532" s="143"/>
      <c r="EWH532" s="579"/>
      <c r="EWI532" s="580"/>
      <c r="EWJ532" s="143"/>
      <c r="EWK532" s="143"/>
      <c r="EWL532" s="579"/>
      <c r="EWM532" s="580"/>
      <c r="EWN532" s="143"/>
      <c r="EWO532" s="143"/>
      <c r="EWP532" s="579"/>
      <c r="EWQ532" s="580"/>
      <c r="EWR532" s="143"/>
      <c r="EWS532" s="143"/>
      <c r="EWT532" s="579"/>
      <c r="EWU532" s="580"/>
      <c r="EWV532" s="143"/>
      <c r="EWW532" s="143"/>
      <c r="EWX532" s="579"/>
      <c r="EWY532" s="580"/>
      <c r="EWZ532" s="143"/>
      <c r="EXA532" s="143"/>
      <c r="EXB532" s="579"/>
      <c r="EXC532" s="580"/>
      <c r="EXD532" s="143"/>
      <c r="EXE532" s="143"/>
      <c r="EXF532" s="579"/>
      <c r="EXG532" s="580"/>
      <c r="EXH532" s="143"/>
      <c r="EXI532" s="143"/>
      <c r="EXJ532" s="579"/>
      <c r="EXK532" s="580"/>
      <c r="EXL532" s="143"/>
      <c r="EXM532" s="143"/>
      <c r="EXN532" s="579"/>
      <c r="EXO532" s="580"/>
      <c r="EXP532" s="143"/>
      <c r="EXQ532" s="143"/>
      <c r="EXR532" s="579"/>
      <c r="EXS532" s="580"/>
      <c r="EXT532" s="143"/>
      <c r="EXU532" s="143"/>
      <c r="EXV532" s="579"/>
      <c r="EXW532" s="580"/>
      <c r="EXX532" s="143"/>
      <c r="EXY532" s="143"/>
      <c r="EXZ532" s="579"/>
      <c r="EYA532" s="580"/>
      <c r="EYB532" s="143"/>
      <c r="EYC532" s="143"/>
      <c r="EYD532" s="579"/>
      <c r="EYE532" s="580"/>
      <c r="EYF532" s="143"/>
      <c r="EYG532" s="143"/>
      <c r="EYH532" s="579"/>
      <c r="EYI532" s="580"/>
      <c r="EYJ532" s="143"/>
      <c r="EYK532" s="143"/>
      <c r="EYL532" s="579"/>
      <c r="EYM532" s="580"/>
      <c r="EYN532" s="143"/>
      <c r="EYO532" s="143"/>
      <c r="EYP532" s="579"/>
      <c r="EYQ532" s="580"/>
      <c r="EYR532" s="143"/>
      <c r="EYS532" s="143"/>
      <c r="EYT532" s="579"/>
      <c r="EYU532" s="580"/>
      <c r="EYV532" s="143"/>
      <c r="EYW532" s="143"/>
      <c r="EYX532" s="579"/>
      <c r="EYY532" s="580"/>
      <c r="EYZ532" s="143"/>
      <c r="EZA532" s="143"/>
      <c r="EZB532" s="579"/>
      <c r="EZC532" s="580"/>
      <c r="EZD532" s="143"/>
      <c r="EZE532" s="143"/>
      <c r="EZF532" s="579"/>
      <c r="EZG532" s="580"/>
      <c r="EZH532" s="143"/>
      <c r="EZI532" s="143"/>
      <c r="EZJ532" s="579"/>
      <c r="EZK532" s="580"/>
      <c r="EZL532" s="143"/>
      <c r="EZM532" s="143"/>
      <c r="EZN532" s="579"/>
      <c r="EZO532" s="580"/>
      <c r="EZP532" s="143"/>
      <c r="EZQ532" s="143"/>
      <c r="EZR532" s="579"/>
      <c r="EZS532" s="580"/>
      <c r="EZT532" s="143"/>
      <c r="EZU532" s="143"/>
      <c r="EZV532" s="579"/>
      <c r="EZW532" s="580"/>
      <c r="EZX532" s="143"/>
      <c r="EZY532" s="143"/>
      <c r="EZZ532" s="579"/>
      <c r="FAA532" s="580"/>
      <c r="FAB532" s="143"/>
      <c r="FAC532" s="143"/>
      <c r="FAD532" s="579"/>
      <c r="FAE532" s="580"/>
      <c r="FAF532" s="143"/>
      <c r="FAG532" s="143"/>
      <c r="FAH532" s="579"/>
      <c r="FAI532" s="580"/>
      <c r="FAJ532" s="143"/>
      <c r="FAK532" s="143"/>
      <c r="FAL532" s="579"/>
      <c r="FAM532" s="580"/>
      <c r="FAN532" s="143"/>
      <c r="FAO532" s="143"/>
      <c r="FAP532" s="579"/>
      <c r="FAQ532" s="580"/>
      <c r="FAR532" s="143"/>
      <c r="FAS532" s="143"/>
      <c r="FAT532" s="579"/>
      <c r="FAU532" s="580"/>
      <c r="FAV532" s="143"/>
      <c r="FAW532" s="143"/>
      <c r="FAX532" s="579"/>
      <c r="FAY532" s="580"/>
      <c r="FAZ532" s="143"/>
      <c r="FBA532" s="143"/>
      <c r="FBB532" s="579"/>
      <c r="FBC532" s="580"/>
      <c r="FBD532" s="143"/>
      <c r="FBE532" s="143"/>
      <c r="FBF532" s="579"/>
      <c r="FBG532" s="580"/>
      <c r="FBH532" s="143"/>
      <c r="FBI532" s="143"/>
      <c r="FBJ532" s="579"/>
      <c r="FBK532" s="580"/>
      <c r="FBL532" s="143"/>
      <c r="FBM532" s="143"/>
      <c r="FBN532" s="579"/>
      <c r="FBO532" s="580"/>
      <c r="FBP532" s="143"/>
      <c r="FBQ532" s="143"/>
      <c r="FBR532" s="579"/>
      <c r="FBS532" s="580"/>
      <c r="FBT532" s="143"/>
      <c r="FBU532" s="143"/>
      <c r="FBV532" s="579"/>
      <c r="FBW532" s="580"/>
      <c r="FBX532" s="143"/>
      <c r="FBY532" s="143"/>
      <c r="FBZ532" s="579"/>
      <c r="FCA532" s="580"/>
      <c r="FCB532" s="143"/>
      <c r="FCC532" s="143"/>
      <c r="FCD532" s="579"/>
      <c r="FCE532" s="580"/>
      <c r="FCF532" s="143"/>
      <c r="FCG532" s="143"/>
      <c r="FCH532" s="579"/>
      <c r="FCI532" s="580"/>
      <c r="FCJ532" s="143"/>
      <c r="FCK532" s="143"/>
      <c r="FCL532" s="579"/>
      <c r="FCM532" s="580"/>
      <c r="FCN532" s="143"/>
      <c r="FCO532" s="143"/>
      <c r="FCP532" s="579"/>
      <c r="FCQ532" s="580"/>
      <c r="FCR532" s="143"/>
      <c r="FCS532" s="143"/>
      <c r="FCT532" s="579"/>
      <c r="FCU532" s="580"/>
      <c r="FCV532" s="143"/>
      <c r="FCW532" s="143"/>
      <c r="FCX532" s="579"/>
      <c r="FCY532" s="580"/>
      <c r="FCZ532" s="143"/>
      <c r="FDA532" s="143"/>
      <c r="FDB532" s="579"/>
      <c r="FDC532" s="580"/>
      <c r="FDD532" s="143"/>
      <c r="FDE532" s="143"/>
      <c r="FDF532" s="579"/>
      <c r="FDG532" s="580"/>
      <c r="FDH532" s="143"/>
      <c r="FDI532" s="143"/>
      <c r="FDJ532" s="579"/>
      <c r="FDK532" s="580"/>
      <c r="FDL532" s="143"/>
      <c r="FDM532" s="143"/>
      <c r="FDN532" s="579"/>
      <c r="FDO532" s="580"/>
      <c r="FDP532" s="143"/>
      <c r="FDQ532" s="143"/>
      <c r="FDR532" s="579"/>
      <c r="FDS532" s="580"/>
      <c r="FDT532" s="143"/>
      <c r="FDU532" s="143"/>
      <c r="FDV532" s="579"/>
      <c r="FDW532" s="580"/>
      <c r="FDX532" s="143"/>
      <c r="FDY532" s="143"/>
      <c r="FDZ532" s="579"/>
      <c r="FEA532" s="580"/>
      <c r="FEB532" s="143"/>
      <c r="FEC532" s="143"/>
      <c r="FED532" s="579"/>
      <c r="FEE532" s="580"/>
      <c r="FEF532" s="143"/>
      <c r="FEG532" s="143"/>
      <c r="FEH532" s="579"/>
      <c r="FEI532" s="580"/>
      <c r="FEJ532" s="143"/>
      <c r="FEK532" s="143"/>
      <c r="FEL532" s="579"/>
      <c r="FEM532" s="580"/>
      <c r="FEN532" s="143"/>
      <c r="FEO532" s="143"/>
      <c r="FEP532" s="579"/>
      <c r="FEQ532" s="580"/>
      <c r="FER532" s="143"/>
      <c r="FES532" s="143"/>
      <c r="FET532" s="579"/>
      <c r="FEU532" s="580"/>
      <c r="FEV532" s="143"/>
      <c r="FEW532" s="143"/>
      <c r="FEX532" s="579"/>
      <c r="FEY532" s="580"/>
      <c r="FEZ532" s="143"/>
      <c r="FFA532" s="143"/>
      <c r="FFB532" s="579"/>
      <c r="FFC532" s="580"/>
      <c r="FFD532" s="143"/>
      <c r="FFE532" s="143"/>
      <c r="FFF532" s="579"/>
      <c r="FFG532" s="580"/>
      <c r="FFH532" s="143"/>
      <c r="FFI532" s="143"/>
      <c r="FFJ532" s="579"/>
      <c r="FFK532" s="580"/>
      <c r="FFL532" s="143"/>
      <c r="FFM532" s="143"/>
      <c r="FFN532" s="579"/>
      <c r="FFO532" s="580"/>
      <c r="FFP532" s="143"/>
      <c r="FFQ532" s="143"/>
      <c r="FFR532" s="579"/>
      <c r="FFS532" s="580"/>
      <c r="FFT532" s="143"/>
      <c r="FFU532" s="143"/>
      <c r="FFV532" s="579"/>
      <c r="FFW532" s="580"/>
      <c r="FFX532" s="143"/>
      <c r="FFY532" s="143"/>
      <c r="FFZ532" s="579"/>
      <c r="FGA532" s="580"/>
      <c r="FGB532" s="143"/>
      <c r="FGC532" s="143"/>
      <c r="FGD532" s="579"/>
      <c r="FGE532" s="580"/>
      <c r="FGF532" s="143"/>
      <c r="FGG532" s="143"/>
      <c r="FGH532" s="579"/>
      <c r="FGI532" s="580"/>
      <c r="FGJ532" s="143"/>
      <c r="FGK532" s="143"/>
      <c r="FGL532" s="579"/>
      <c r="FGM532" s="580"/>
      <c r="FGN532" s="143"/>
      <c r="FGO532" s="143"/>
      <c r="FGP532" s="579"/>
      <c r="FGQ532" s="580"/>
      <c r="FGR532" s="143"/>
      <c r="FGS532" s="143"/>
      <c r="FGT532" s="579"/>
      <c r="FGU532" s="580"/>
      <c r="FGV532" s="143"/>
      <c r="FGW532" s="143"/>
      <c r="FGX532" s="579"/>
      <c r="FGY532" s="580"/>
      <c r="FGZ532" s="143"/>
      <c r="FHA532" s="143"/>
      <c r="FHB532" s="579"/>
      <c r="FHC532" s="580"/>
      <c r="FHD532" s="143"/>
      <c r="FHE532" s="143"/>
      <c r="FHF532" s="579"/>
      <c r="FHG532" s="580"/>
      <c r="FHH532" s="143"/>
      <c r="FHI532" s="143"/>
      <c r="FHJ532" s="579"/>
      <c r="FHK532" s="580"/>
      <c r="FHL532" s="143"/>
      <c r="FHM532" s="143"/>
      <c r="FHN532" s="579"/>
      <c r="FHO532" s="580"/>
      <c r="FHP532" s="143"/>
      <c r="FHQ532" s="143"/>
      <c r="FHR532" s="579"/>
      <c r="FHS532" s="580"/>
      <c r="FHT532" s="143"/>
      <c r="FHU532" s="143"/>
      <c r="FHV532" s="579"/>
      <c r="FHW532" s="580"/>
      <c r="FHX532" s="143"/>
      <c r="FHY532" s="143"/>
      <c r="FHZ532" s="579"/>
      <c r="FIA532" s="580"/>
      <c r="FIB532" s="143"/>
      <c r="FIC532" s="143"/>
      <c r="FID532" s="579"/>
      <c r="FIE532" s="580"/>
      <c r="FIF532" s="143"/>
      <c r="FIG532" s="143"/>
      <c r="FIH532" s="579"/>
      <c r="FII532" s="580"/>
      <c r="FIJ532" s="143"/>
      <c r="FIK532" s="143"/>
      <c r="FIL532" s="579"/>
      <c r="FIM532" s="580"/>
      <c r="FIN532" s="143"/>
      <c r="FIO532" s="143"/>
      <c r="FIP532" s="579"/>
      <c r="FIQ532" s="580"/>
      <c r="FIR532" s="143"/>
      <c r="FIS532" s="143"/>
      <c r="FIT532" s="579"/>
      <c r="FIU532" s="580"/>
      <c r="FIV532" s="143"/>
      <c r="FIW532" s="143"/>
      <c r="FIX532" s="579"/>
      <c r="FIY532" s="580"/>
      <c r="FIZ532" s="143"/>
      <c r="FJA532" s="143"/>
      <c r="FJB532" s="579"/>
      <c r="FJC532" s="580"/>
      <c r="FJD532" s="143"/>
      <c r="FJE532" s="143"/>
      <c r="FJF532" s="579"/>
      <c r="FJG532" s="580"/>
      <c r="FJH532" s="143"/>
      <c r="FJI532" s="143"/>
      <c r="FJJ532" s="579"/>
      <c r="FJK532" s="580"/>
      <c r="FJL532" s="143"/>
      <c r="FJM532" s="143"/>
      <c r="FJN532" s="579"/>
      <c r="FJO532" s="580"/>
      <c r="FJP532" s="143"/>
      <c r="FJQ532" s="143"/>
      <c r="FJR532" s="579"/>
      <c r="FJS532" s="580"/>
      <c r="FJT532" s="143"/>
      <c r="FJU532" s="143"/>
      <c r="FJV532" s="579"/>
      <c r="FJW532" s="580"/>
      <c r="FJX532" s="143"/>
      <c r="FJY532" s="143"/>
      <c r="FJZ532" s="579"/>
      <c r="FKA532" s="580"/>
      <c r="FKB532" s="143"/>
      <c r="FKC532" s="143"/>
      <c r="FKD532" s="579"/>
      <c r="FKE532" s="580"/>
      <c r="FKF532" s="143"/>
      <c r="FKG532" s="143"/>
      <c r="FKH532" s="579"/>
      <c r="FKI532" s="580"/>
      <c r="FKJ532" s="143"/>
      <c r="FKK532" s="143"/>
      <c r="FKL532" s="579"/>
      <c r="FKM532" s="580"/>
      <c r="FKN532" s="143"/>
      <c r="FKO532" s="143"/>
      <c r="FKP532" s="579"/>
      <c r="FKQ532" s="580"/>
      <c r="FKR532" s="143"/>
      <c r="FKS532" s="143"/>
      <c r="FKT532" s="579"/>
      <c r="FKU532" s="580"/>
      <c r="FKV532" s="143"/>
      <c r="FKW532" s="143"/>
      <c r="FKX532" s="579"/>
      <c r="FKY532" s="580"/>
      <c r="FKZ532" s="143"/>
      <c r="FLA532" s="143"/>
      <c r="FLB532" s="579"/>
      <c r="FLC532" s="580"/>
      <c r="FLD532" s="143"/>
      <c r="FLE532" s="143"/>
      <c r="FLF532" s="579"/>
      <c r="FLG532" s="580"/>
      <c r="FLH532" s="143"/>
      <c r="FLI532" s="143"/>
      <c r="FLJ532" s="579"/>
      <c r="FLK532" s="580"/>
      <c r="FLL532" s="143"/>
      <c r="FLM532" s="143"/>
      <c r="FLN532" s="579"/>
      <c r="FLO532" s="580"/>
      <c r="FLP532" s="143"/>
      <c r="FLQ532" s="143"/>
      <c r="FLR532" s="579"/>
      <c r="FLS532" s="580"/>
      <c r="FLT532" s="143"/>
      <c r="FLU532" s="143"/>
      <c r="FLV532" s="579"/>
      <c r="FLW532" s="580"/>
      <c r="FLX532" s="143"/>
      <c r="FLY532" s="143"/>
      <c r="FLZ532" s="579"/>
      <c r="FMA532" s="580"/>
      <c r="FMB532" s="143"/>
      <c r="FMC532" s="143"/>
      <c r="FMD532" s="579"/>
      <c r="FME532" s="580"/>
      <c r="FMF532" s="143"/>
      <c r="FMG532" s="143"/>
      <c r="FMH532" s="579"/>
      <c r="FMI532" s="580"/>
      <c r="FMJ532" s="143"/>
      <c r="FMK532" s="143"/>
      <c r="FML532" s="579"/>
      <c r="FMM532" s="580"/>
      <c r="FMN532" s="143"/>
      <c r="FMO532" s="143"/>
      <c r="FMP532" s="579"/>
      <c r="FMQ532" s="580"/>
      <c r="FMR532" s="143"/>
      <c r="FMS532" s="143"/>
      <c r="FMT532" s="579"/>
      <c r="FMU532" s="580"/>
      <c r="FMV532" s="143"/>
      <c r="FMW532" s="143"/>
      <c r="FMX532" s="579"/>
      <c r="FMY532" s="580"/>
      <c r="FMZ532" s="143"/>
      <c r="FNA532" s="143"/>
      <c r="FNB532" s="579"/>
      <c r="FNC532" s="580"/>
      <c r="FND532" s="143"/>
      <c r="FNE532" s="143"/>
      <c r="FNF532" s="579"/>
      <c r="FNG532" s="580"/>
      <c r="FNH532" s="143"/>
      <c r="FNI532" s="143"/>
      <c r="FNJ532" s="579"/>
      <c r="FNK532" s="580"/>
      <c r="FNL532" s="143"/>
      <c r="FNM532" s="143"/>
      <c r="FNN532" s="579"/>
      <c r="FNO532" s="580"/>
      <c r="FNP532" s="143"/>
      <c r="FNQ532" s="143"/>
      <c r="FNR532" s="579"/>
      <c r="FNS532" s="580"/>
      <c r="FNT532" s="143"/>
      <c r="FNU532" s="143"/>
      <c r="FNV532" s="579"/>
      <c r="FNW532" s="580"/>
      <c r="FNX532" s="143"/>
      <c r="FNY532" s="143"/>
      <c r="FNZ532" s="579"/>
      <c r="FOA532" s="580"/>
      <c r="FOB532" s="143"/>
      <c r="FOC532" s="143"/>
      <c r="FOD532" s="579"/>
      <c r="FOE532" s="580"/>
      <c r="FOF532" s="143"/>
      <c r="FOG532" s="143"/>
      <c r="FOH532" s="579"/>
      <c r="FOI532" s="580"/>
      <c r="FOJ532" s="143"/>
      <c r="FOK532" s="143"/>
      <c r="FOL532" s="579"/>
      <c r="FOM532" s="580"/>
      <c r="FON532" s="143"/>
      <c r="FOO532" s="143"/>
      <c r="FOP532" s="579"/>
      <c r="FOQ532" s="580"/>
      <c r="FOR532" s="143"/>
      <c r="FOS532" s="143"/>
      <c r="FOT532" s="579"/>
      <c r="FOU532" s="580"/>
      <c r="FOV532" s="143"/>
      <c r="FOW532" s="143"/>
      <c r="FOX532" s="579"/>
      <c r="FOY532" s="580"/>
      <c r="FOZ532" s="143"/>
      <c r="FPA532" s="143"/>
      <c r="FPB532" s="579"/>
      <c r="FPC532" s="580"/>
      <c r="FPD532" s="143"/>
      <c r="FPE532" s="143"/>
      <c r="FPF532" s="579"/>
      <c r="FPG532" s="580"/>
      <c r="FPH532" s="143"/>
      <c r="FPI532" s="143"/>
      <c r="FPJ532" s="579"/>
      <c r="FPK532" s="580"/>
      <c r="FPL532" s="143"/>
      <c r="FPM532" s="143"/>
      <c r="FPN532" s="579"/>
      <c r="FPO532" s="580"/>
      <c r="FPP532" s="143"/>
      <c r="FPQ532" s="143"/>
      <c r="FPR532" s="579"/>
      <c r="FPS532" s="580"/>
      <c r="FPT532" s="143"/>
      <c r="FPU532" s="143"/>
      <c r="FPV532" s="579"/>
      <c r="FPW532" s="580"/>
      <c r="FPX532" s="143"/>
      <c r="FPY532" s="143"/>
      <c r="FPZ532" s="579"/>
      <c r="FQA532" s="580"/>
      <c r="FQB532" s="143"/>
      <c r="FQC532" s="143"/>
      <c r="FQD532" s="579"/>
      <c r="FQE532" s="580"/>
      <c r="FQF532" s="143"/>
      <c r="FQG532" s="143"/>
      <c r="FQH532" s="579"/>
      <c r="FQI532" s="580"/>
      <c r="FQJ532" s="143"/>
      <c r="FQK532" s="143"/>
      <c r="FQL532" s="579"/>
      <c r="FQM532" s="580"/>
      <c r="FQN532" s="143"/>
      <c r="FQO532" s="143"/>
      <c r="FQP532" s="579"/>
      <c r="FQQ532" s="580"/>
      <c r="FQR532" s="143"/>
      <c r="FQS532" s="143"/>
      <c r="FQT532" s="579"/>
      <c r="FQU532" s="580"/>
      <c r="FQV532" s="143"/>
      <c r="FQW532" s="143"/>
      <c r="FQX532" s="579"/>
      <c r="FQY532" s="580"/>
      <c r="FQZ532" s="143"/>
      <c r="FRA532" s="143"/>
      <c r="FRB532" s="579"/>
      <c r="FRC532" s="580"/>
      <c r="FRD532" s="143"/>
      <c r="FRE532" s="143"/>
      <c r="FRF532" s="579"/>
      <c r="FRG532" s="580"/>
      <c r="FRH532" s="143"/>
      <c r="FRI532" s="143"/>
      <c r="FRJ532" s="579"/>
      <c r="FRK532" s="580"/>
      <c r="FRL532" s="143"/>
      <c r="FRM532" s="143"/>
      <c r="FRN532" s="579"/>
      <c r="FRO532" s="580"/>
      <c r="FRP532" s="143"/>
      <c r="FRQ532" s="143"/>
      <c r="FRR532" s="579"/>
      <c r="FRS532" s="580"/>
      <c r="FRT532" s="143"/>
      <c r="FRU532" s="143"/>
      <c r="FRV532" s="579"/>
      <c r="FRW532" s="580"/>
      <c r="FRX532" s="143"/>
      <c r="FRY532" s="143"/>
      <c r="FRZ532" s="579"/>
      <c r="FSA532" s="580"/>
      <c r="FSB532" s="143"/>
      <c r="FSC532" s="143"/>
      <c r="FSD532" s="579"/>
      <c r="FSE532" s="580"/>
      <c r="FSF532" s="143"/>
      <c r="FSG532" s="143"/>
      <c r="FSH532" s="579"/>
      <c r="FSI532" s="580"/>
      <c r="FSJ532" s="143"/>
      <c r="FSK532" s="143"/>
      <c r="FSL532" s="579"/>
      <c r="FSM532" s="580"/>
      <c r="FSN532" s="143"/>
      <c r="FSO532" s="143"/>
      <c r="FSP532" s="579"/>
      <c r="FSQ532" s="580"/>
      <c r="FSR532" s="143"/>
      <c r="FSS532" s="143"/>
      <c r="FST532" s="579"/>
      <c r="FSU532" s="580"/>
      <c r="FSV532" s="143"/>
      <c r="FSW532" s="143"/>
      <c r="FSX532" s="579"/>
      <c r="FSY532" s="580"/>
      <c r="FSZ532" s="143"/>
      <c r="FTA532" s="143"/>
      <c r="FTB532" s="579"/>
      <c r="FTC532" s="580"/>
      <c r="FTD532" s="143"/>
      <c r="FTE532" s="143"/>
      <c r="FTF532" s="579"/>
      <c r="FTG532" s="580"/>
      <c r="FTH532" s="143"/>
      <c r="FTI532" s="143"/>
      <c r="FTJ532" s="579"/>
      <c r="FTK532" s="580"/>
      <c r="FTL532" s="143"/>
      <c r="FTM532" s="143"/>
      <c r="FTN532" s="579"/>
      <c r="FTO532" s="580"/>
      <c r="FTP532" s="143"/>
      <c r="FTQ532" s="143"/>
      <c r="FTR532" s="579"/>
      <c r="FTS532" s="580"/>
      <c r="FTT532" s="143"/>
      <c r="FTU532" s="143"/>
      <c r="FTV532" s="579"/>
      <c r="FTW532" s="580"/>
      <c r="FTX532" s="143"/>
      <c r="FTY532" s="143"/>
      <c r="FTZ532" s="579"/>
      <c r="FUA532" s="580"/>
      <c r="FUB532" s="143"/>
      <c r="FUC532" s="143"/>
      <c r="FUD532" s="579"/>
      <c r="FUE532" s="580"/>
      <c r="FUF532" s="143"/>
      <c r="FUG532" s="143"/>
      <c r="FUH532" s="579"/>
      <c r="FUI532" s="580"/>
      <c r="FUJ532" s="143"/>
      <c r="FUK532" s="143"/>
      <c r="FUL532" s="579"/>
      <c r="FUM532" s="580"/>
      <c r="FUN532" s="143"/>
      <c r="FUO532" s="143"/>
      <c r="FUP532" s="579"/>
      <c r="FUQ532" s="580"/>
      <c r="FUR532" s="143"/>
      <c r="FUS532" s="143"/>
      <c r="FUT532" s="579"/>
      <c r="FUU532" s="580"/>
      <c r="FUV532" s="143"/>
      <c r="FUW532" s="143"/>
      <c r="FUX532" s="579"/>
      <c r="FUY532" s="580"/>
      <c r="FUZ532" s="143"/>
      <c r="FVA532" s="143"/>
      <c r="FVB532" s="579"/>
      <c r="FVC532" s="580"/>
      <c r="FVD532" s="143"/>
      <c r="FVE532" s="143"/>
      <c r="FVF532" s="579"/>
      <c r="FVG532" s="580"/>
      <c r="FVH532" s="143"/>
      <c r="FVI532" s="143"/>
      <c r="FVJ532" s="579"/>
      <c r="FVK532" s="580"/>
      <c r="FVL532" s="143"/>
      <c r="FVM532" s="143"/>
      <c r="FVN532" s="579"/>
      <c r="FVO532" s="580"/>
      <c r="FVP532" s="143"/>
      <c r="FVQ532" s="143"/>
      <c r="FVR532" s="579"/>
      <c r="FVS532" s="580"/>
      <c r="FVT532" s="143"/>
      <c r="FVU532" s="143"/>
      <c r="FVV532" s="579"/>
      <c r="FVW532" s="580"/>
      <c r="FVX532" s="143"/>
      <c r="FVY532" s="143"/>
      <c r="FVZ532" s="579"/>
      <c r="FWA532" s="580"/>
      <c r="FWB532" s="143"/>
      <c r="FWC532" s="143"/>
      <c r="FWD532" s="579"/>
      <c r="FWE532" s="580"/>
      <c r="FWF532" s="143"/>
      <c r="FWG532" s="143"/>
      <c r="FWH532" s="579"/>
      <c r="FWI532" s="580"/>
      <c r="FWJ532" s="143"/>
      <c r="FWK532" s="143"/>
      <c r="FWL532" s="579"/>
      <c r="FWM532" s="580"/>
      <c r="FWN532" s="143"/>
      <c r="FWO532" s="143"/>
      <c r="FWP532" s="579"/>
      <c r="FWQ532" s="580"/>
      <c r="FWR532" s="143"/>
      <c r="FWS532" s="143"/>
      <c r="FWT532" s="579"/>
      <c r="FWU532" s="580"/>
      <c r="FWV532" s="143"/>
      <c r="FWW532" s="143"/>
      <c r="FWX532" s="579"/>
      <c r="FWY532" s="580"/>
      <c r="FWZ532" s="143"/>
      <c r="FXA532" s="143"/>
      <c r="FXB532" s="579"/>
      <c r="FXC532" s="580"/>
      <c r="FXD532" s="143"/>
      <c r="FXE532" s="143"/>
      <c r="FXF532" s="579"/>
      <c r="FXG532" s="580"/>
      <c r="FXH532" s="143"/>
      <c r="FXI532" s="143"/>
      <c r="FXJ532" s="579"/>
      <c r="FXK532" s="580"/>
      <c r="FXL532" s="143"/>
      <c r="FXM532" s="143"/>
      <c r="FXN532" s="579"/>
      <c r="FXO532" s="580"/>
      <c r="FXP532" s="143"/>
      <c r="FXQ532" s="143"/>
      <c r="FXR532" s="579"/>
      <c r="FXS532" s="580"/>
      <c r="FXT532" s="143"/>
      <c r="FXU532" s="143"/>
      <c r="FXV532" s="579"/>
      <c r="FXW532" s="580"/>
      <c r="FXX532" s="143"/>
      <c r="FXY532" s="143"/>
      <c r="FXZ532" s="579"/>
      <c r="FYA532" s="580"/>
      <c r="FYB532" s="143"/>
      <c r="FYC532" s="143"/>
      <c r="FYD532" s="579"/>
      <c r="FYE532" s="580"/>
      <c r="FYF532" s="143"/>
      <c r="FYG532" s="143"/>
      <c r="FYH532" s="579"/>
      <c r="FYI532" s="580"/>
      <c r="FYJ532" s="143"/>
      <c r="FYK532" s="143"/>
      <c r="FYL532" s="579"/>
      <c r="FYM532" s="580"/>
      <c r="FYN532" s="143"/>
      <c r="FYO532" s="143"/>
      <c r="FYP532" s="579"/>
      <c r="FYQ532" s="580"/>
      <c r="FYR532" s="143"/>
      <c r="FYS532" s="143"/>
      <c r="FYT532" s="579"/>
      <c r="FYU532" s="580"/>
      <c r="FYV532" s="143"/>
      <c r="FYW532" s="143"/>
      <c r="FYX532" s="579"/>
      <c r="FYY532" s="580"/>
      <c r="FYZ532" s="143"/>
      <c r="FZA532" s="143"/>
      <c r="FZB532" s="579"/>
      <c r="FZC532" s="580"/>
      <c r="FZD532" s="143"/>
      <c r="FZE532" s="143"/>
      <c r="FZF532" s="579"/>
      <c r="FZG532" s="580"/>
      <c r="FZH532" s="143"/>
      <c r="FZI532" s="143"/>
      <c r="FZJ532" s="579"/>
      <c r="FZK532" s="580"/>
      <c r="FZL532" s="143"/>
      <c r="FZM532" s="143"/>
      <c r="FZN532" s="579"/>
      <c r="FZO532" s="580"/>
      <c r="FZP532" s="143"/>
      <c r="FZQ532" s="143"/>
      <c r="FZR532" s="579"/>
      <c r="FZS532" s="580"/>
      <c r="FZT532" s="143"/>
      <c r="FZU532" s="143"/>
      <c r="FZV532" s="579"/>
      <c r="FZW532" s="580"/>
      <c r="FZX532" s="143"/>
      <c r="FZY532" s="143"/>
      <c r="FZZ532" s="579"/>
      <c r="GAA532" s="580"/>
      <c r="GAB532" s="143"/>
      <c r="GAC532" s="143"/>
      <c r="GAD532" s="579"/>
      <c r="GAE532" s="580"/>
      <c r="GAF532" s="143"/>
      <c r="GAG532" s="143"/>
      <c r="GAH532" s="579"/>
      <c r="GAI532" s="580"/>
      <c r="GAJ532" s="143"/>
      <c r="GAK532" s="143"/>
      <c r="GAL532" s="579"/>
      <c r="GAM532" s="580"/>
      <c r="GAN532" s="143"/>
      <c r="GAO532" s="143"/>
      <c r="GAP532" s="579"/>
      <c r="GAQ532" s="580"/>
      <c r="GAR532" s="143"/>
      <c r="GAS532" s="143"/>
      <c r="GAT532" s="579"/>
      <c r="GAU532" s="580"/>
      <c r="GAV532" s="143"/>
      <c r="GAW532" s="143"/>
      <c r="GAX532" s="579"/>
      <c r="GAY532" s="580"/>
      <c r="GAZ532" s="143"/>
      <c r="GBA532" s="143"/>
      <c r="GBB532" s="579"/>
      <c r="GBC532" s="580"/>
      <c r="GBD532" s="143"/>
      <c r="GBE532" s="143"/>
      <c r="GBF532" s="579"/>
      <c r="GBG532" s="580"/>
      <c r="GBH532" s="143"/>
      <c r="GBI532" s="143"/>
      <c r="GBJ532" s="579"/>
      <c r="GBK532" s="580"/>
      <c r="GBL532" s="143"/>
      <c r="GBM532" s="143"/>
      <c r="GBN532" s="579"/>
      <c r="GBO532" s="580"/>
      <c r="GBP532" s="143"/>
      <c r="GBQ532" s="143"/>
      <c r="GBR532" s="579"/>
      <c r="GBS532" s="580"/>
      <c r="GBT532" s="143"/>
      <c r="GBU532" s="143"/>
      <c r="GBV532" s="579"/>
      <c r="GBW532" s="580"/>
      <c r="GBX532" s="143"/>
      <c r="GBY532" s="143"/>
      <c r="GBZ532" s="579"/>
      <c r="GCA532" s="580"/>
      <c r="GCB532" s="143"/>
      <c r="GCC532" s="143"/>
      <c r="GCD532" s="579"/>
      <c r="GCE532" s="580"/>
      <c r="GCF532" s="143"/>
      <c r="GCG532" s="143"/>
      <c r="GCH532" s="579"/>
      <c r="GCI532" s="580"/>
      <c r="GCJ532" s="143"/>
      <c r="GCK532" s="143"/>
      <c r="GCL532" s="579"/>
      <c r="GCM532" s="580"/>
      <c r="GCN532" s="143"/>
      <c r="GCO532" s="143"/>
      <c r="GCP532" s="579"/>
      <c r="GCQ532" s="580"/>
      <c r="GCR532" s="143"/>
      <c r="GCS532" s="143"/>
      <c r="GCT532" s="579"/>
      <c r="GCU532" s="580"/>
      <c r="GCV532" s="143"/>
      <c r="GCW532" s="143"/>
      <c r="GCX532" s="579"/>
      <c r="GCY532" s="580"/>
      <c r="GCZ532" s="143"/>
      <c r="GDA532" s="143"/>
      <c r="GDB532" s="579"/>
      <c r="GDC532" s="580"/>
      <c r="GDD532" s="143"/>
      <c r="GDE532" s="143"/>
      <c r="GDF532" s="579"/>
      <c r="GDG532" s="580"/>
      <c r="GDH532" s="143"/>
      <c r="GDI532" s="143"/>
      <c r="GDJ532" s="579"/>
      <c r="GDK532" s="580"/>
      <c r="GDL532" s="143"/>
      <c r="GDM532" s="143"/>
      <c r="GDN532" s="579"/>
      <c r="GDO532" s="580"/>
      <c r="GDP532" s="143"/>
      <c r="GDQ532" s="143"/>
      <c r="GDR532" s="579"/>
      <c r="GDS532" s="580"/>
      <c r="GDT532" s="143"/>
      <c r="GDU532" s="143"/>
      <c r="GDV532" s="579"/>
      <c r="GDW532" s="580"/>
      <c r="GDX532" s="143"/>
      <c r="GDY532" s="143"/>
      <c r="GDZ532" s="579"/>
      <c r="GEA532" s="580"/>
      <c r="GEB532" s="143"/>
      <c r="GEC532" s="143"/>
      <c r="GED532" s="579"/>
      <c r="GEE532" s="580"/>
      <c r="GEF532" s="143"/>
      <c r="GEG532" s="143"/>
      <c r="GEH532" s="579"/>
      <c r="GEI532" s="580"/>
      <c r="GEJ532" s="143"/>
      <c r="GEK532" s="143"/>
      <c r="GEL532" s="579"/>
      <c r="GEM532" s="580"/>
      <c r="GEN532" s="143"/>
      <c r="GEO532" s="143"/>
      <c r="GEP532" s="579"/>
      <c r="GEQ532" s="580"/>
      <c r="GER532" s="143"/>
      <c r="GES532" s="143"/>
      <c r="GET532" s="579"/>
      <c r="GEU532" s="580"/>
      <c r="GEV532" s="143"/>
      <c r="GEW532" s="143"/>
      <c r="GEX532" s="579"/>
      <c r="GEY532" s="580"/>
      <c r="GEZ532" s="143"/>
      <c r="GFA532" s="143"/>
      <c r="GFB532" s="579"/>
      <c r="GFC532" s="580"/>
      <c r="GFD532" s="143"/>
      <c r="GFE532" s="143"/>
      <c r="GFF532" s="579"/>
      <c r="GFG532" s="580"/>
      <c r="GFH532" s="143"/>
      <c r="GFI532" s="143"/>
      <c r="GFJ532" s="579"/>
      <c r="GFK532" s="580"/>
      <c r="GFL532" s="143"/>
      <c r="GFM532" s="143"/>
      <c r="GFN532" s="579"/>
      <c r="GFO532" s="580"/>
      <c r="GFP532" s="143"/>
      <c r="GFQ532" s="143"/>
      <c r="GFR532" s="579"/>
      <c r="GFS532" s="580"/>
      <c r="GFT532" s="143"/>
      <c r="GFU532" s="143"/>
      <c r="GFV532" s="579"/>
      <c r="GFW532" s="580"/>
      <c r="GFX532" s="143"/>
      <c r="GFY532" s="143"/>
      <c r="GFZ532" s="579"/>
      <c r="GGA532" s="580"/>
      <c r="GGB532" s="143"/>
      <c r="GGC532" s="143"/>
      <c r="GGD532" s="579"/>
      <c r="GGE532" s="580"/>
      <c r="GGF532" s="143"/>
      <c r="GGG532" s="143"/>
      <c r="GGH532" s="579"/>
      <c r="GGI532" s="580"/>
      <c r="GGJ532" s="143"/>
      <c r="GGK532" s="143"/>
      <c r="GGL532" s="579"/>
      <c r="GGM532" s="580"/>
      <c r="GGN532" s="143"/>
      <c r="GGO532" s="143"/>
      <c r="GGP532" s="579"/>
      <c r="GGQ532" s="580"/>
      <c r="GGR532" s="143"/>
      <c r="GGS532" s="143"/>
      <c r="GGT532" s="579"/>
      <c r="GGU532" s="580"/>
      <c r="GGV532" s="143"/>
      <c r="GGW532" s="143"/>
      <c r="GGX532" s="579"/>
      <c r="GGY532" s="580"/>
      <c r="GGZ532" s="143"/>
      <c r="GHA532" s="143"/>
      <c r="GHB532" s="579"/>
      <c r="GHC532" s="580"/>
      <c r="GHD532" s="143"/>
      <c r="GHE532" s="143"/>
      <c r="GHF532" s="579"/>
      <c r="GHG532" s="580"/>
      <c r="GHH532" s="143"/>
      <c r="GHI532" s="143"/>
      <c r="GHJ532" s="579"/>
      <c r="GHK532" s="580"/>
      <c r="GHL532" s="143"/>
      <c r="GHM532" s="143"/>
      <c r="GHN532" s="579"/>
      <c r="GHO532" s="580"/>
      <c r="GHP532" s="143"/>
      <c r="GHQ532" s="143"/>
      <c r="GHR532" s="579"/>
      <c r="GHS532" s="580"/>
      <c r="GHT532" s="143"/>
      <c r="GHU532" s="143"/>
      <c r="GHV532" s="579"/>
      <c r="GHW532" s="580"/>
      <c r="GHX532" s="143"/>
      <c r="GHY532" s="143"/>
      <c r="GHZ532" s="579"/>
      <c r="GIA532" s="580"/>
      <c r="GIB532" s="143"/>
      <c r="GIC532" s="143"/>
      <c r="GID532" s="579"/>
      <c r="GIE532" s="580"/>
      <c r="GIF532" s="143"/>
      <c r="GIG532" s="143"/>
      <c r="GIH532" s="579"/>
      <c r="GII532" s="580"/>
      <c r="GIJ532" s="143"/>
      <c r="GIK532" s="143"/>
      <c r="GIL532" s="579"/>
      <c r="GIM532" s="580"/>
      <c r="GIN532" s="143"/>
      <c r="GIO532" s="143"/>
      <c r="GIP532" s="579"/>
      <c r="GIQ532" s="580"/>
      <c r="GIR532" s="143"/>
      <c r="GIS532" s="143"/>
      <c r="GIT532" s="579"/>
      <c r="GIU532" s="580"/>
      <c r="GIV532" s="143"/>
      <c r="GIW532" s="143"/>
      <c r="GIX532" s="579"/>
      <c r="GIY532" s="580"/>
      <c r="GIZ532" s="143"/>
      <c r="GJA532" s="143"/>
      <c r="GJB532" s="579"/>
      <c r="GJC532" s="580"/>
      <c r="GJD532" s="143"/>
      <c r="GJE532" s="143"/>
      <c r="GJF532" s="579"/>
      <c r="GJG532" s="580"/>
      <c r="GJH532" s="143"/>
      <c r="GJI532" s="143"/>
      <c r="GJJ532" s="579"/>
      <c r="GJK532" s="580"/>
      <c r="GJL532" s="143"/>
      <c r="GJM532" s="143"/>
      <c r="GJN532" s="579"/>
      <c r="GJO532" s="580"/>
      <c r="GJP532" s="143"/>
      <c r="GJQ532" s="143"/>
      <c r="GJR532" s="579"/>
      <c r="GJS532" s="580"/>
      <c r="GJT532" s="143"/>
      <c r="GJU532" s="143"/>
      <c r="GJV532" s="579"/>
      <c r="GJW532" s="580"/>
      <c r="GJX532" s="143"/>
      <c r="GJY532" s="143"/>
      <c r="GJZ532" s="579"/>
      <c r="GKA532" s="580"/>
      <c r="GKB532" s="143"/>
      <c r="GKC532" s="143"/>
      <c r="GKD532" s="579"/>
      <c r="GKE532" s="580"/>
      <c r="GKF532" s="143"/>
      <c r="GKG532" s="143"/>
      <c r="GKH532" s="579"/>
      <c r="GKI532" s="580"/>
      <c r="GKJ532" s="143"/>
      <c r="GKK532" s="143"/>
      <c r="GKL532" s="579"/>
      <c r="GKM532" s="580"/>
      <c r="GKN532" s="143"/>
      <c r="GKO532" s="143"/>
      <c r="GKP532" s="579"/>
      <c r="GKQ532" s="580"/>
      <c r="GKR532" s="143"/>
      <c r="GKS532" s="143"/>
      <c r="GKT532" s="579"/>
      <c r="GKU532" s="580"/>
      <c r="GKV532" s="143"/>
      <c r="GKW532" s="143"/>
      <c r="GKX532" s="579"/>
      <c r="GKY532" s="580"/>
      <c r="GKZ532" s="143"/>
      <c r="GLA532" s="143"/>
      <c r="GLB532" s="579"/>
      <c r="GLC532" s="580"/>
      <c r="GLD532" s="143"/>
      <c r="GLE532" s="143"/>
      <c r="GLF532" s="579"/>
      <c r="GLG532" s="580"/>
      <c r="GLH532" s="143"/>
      <c r="GLI532" s="143"/>
      <c r="GLJ532" s="579"/>
      <c r="GLK532" s="580"/>
      <c r="GLL532" s="143"/>
      <c r="GLM532" s="143"/>
      <c r="GLN532" s="579"/>
      <c r="GLO532" s="580"/>
      <c r="GLP532" s="143"/>
      <c r="GLQ532" s="143"/>
      <c r="GLR532" s="579"/>
      <c r="GLS532" s="580"/>
      <c r="GLT532" s="143"/>
      <c r="GLU532" s="143"/>
      <c r="GLV532" s="579"/>
      <c r="GLW532" s="580"/>
      <c r="GLX532" s="143"/>
      <c r="GLY532" s="143"/>
      <c r="GLZ532" s="579"/>
      <c r="GMA532" s="580"/>
      <c r="GMB532" s="143"/>
      <c r="GMC532" s="143"/>
      <c r="GMD532" s="579"/>
      <c r="GME532" s="580"/>
      <c r="GMF532" s="143"/>
      <c r="GMG532" s="143"/>
      <c r="GMH532" s="579"/>
      <c r="GMI532" s="580"/>
      <c r="GMJ532" s="143"/>
      <c r="GMK532" s="143"/>
      <c r="GML532" s="579"/>
      <c r="GMM532" s="580"/>
      <c r="GMN532" s="143"/>
      <c r="GMO532" s="143"/>
      <c r="GMP532" s="579"/>
      <c r="GMQ532" s="580"/>
      <c r="GMR532" s="143"/>
      <c r="GMS532" s="143"/>
      <c r="GMT532" s="579"/>
      <c r="GMU532" s="580"/>
      <c r="GMV532" s="143"/>
      <c r="GMW532" s="143"/>
      <c r="GMX532" s="579"/>
      <c r="GMY532" s="580"/>
      <c r="GMZ532" s="143"/>
      <c r="GNA532" s="143"/>
      <c r="GNB532" s="579"/>
      <c r="GNC532" s="580"/>
      <c r="GND532" s="143"/>
      <c r="GNE532" s="143"/>
      <c r="GNF532" s="579"/>
      <c r="GNG532" s="580"/>
      <c r="GNH532" s="143"/>
      <c r="GNI532" s="143"/>
      <c r="GNJ532" s="579"/>
      <c r="GNK532" s="580"/>
      <c r="GNL532" s="143"/>
      <c r="GNM532" s="143"/>
      <c r="GNN532" s="579"/>
      <c r="GNO532" s="580"/>
      <c r="GNP532" s="143"/>
      <c r="GNQ532" s="143"/>
      <c r="GNR532" s="579"/>
      <c r="GNS532" s="580"/>
      <c r="GNT532" s="143"/>
      <c r="GNU532" s="143"/>
      <c r="GNV532" s="579"/>
      <c r="GNW532" s="580"/>
      <c r="GNX532" s="143"/>
      <c r="GNY532" s="143"/>
      <c r="GNZ532" s="579"/>
      <c r="GOA532" s="580"/>
      <c r="GOB532" s="143"/>
      <c r="GOC532" s="143"/>
      <c r="GOD532" s="579"/>
      <c r="GOE532" s="580"/>
      <c r="GOF532" s="143"/>
      <c r="GOG532" s="143"/>
      <c r="GOH532" s="579"/>
      <c r="GOI532" s="580"/>
      <c r="GOJ532" s="143"/>
      <c r="GOK532" s="143"/>
      <c r="GOL532" s="579"/>
      <c r="GOM532" s="580"/>
      <c r="GON532" s="143"/>
      <c r="GOO532" s="143"/>
      <c r="GOP532" s="579"/>
      <c r="GOQ532" s="580"/>
      <c r="GOR532" s="143"/>
      <c r="GOS532" s="143"/>
      <c r="GOT532" s="579"/>
      <c r="GOU532" s="580"/>
      <c r="GOV532" s="143"/>
      <c r="GOW532" s="143"/>
      <c r="GOX532" s="579"/>
      <c r="GOY532" s="580"/>
      <c r="GOZ532" s="143"/>
      <c r="GPA532" s="143"/>
      <c r="GPB532" s="579"/>
      <c r="GPC532" s="580"/>
      <c r="GPD532" s="143"/>
      <c r="GPE532" s="143"/>
      <c r="GPF532" s="579"/>
      <c r="GPG532" s="580"/>
      <c r="GPH532" s="143"/>
      <c r="GPI532" s="143"/>
      <c r="GPJ532" s="579"/>
      <c r="GPK532" s="580"/>
      <c r="GPL532" s="143"/>
      <c r="GPM532" s="143"/>
      <c r="GPN532" s="579"/>
      <c r="GPO532" s="580"/>
      <c r="GPP532" s="143"/>
      <c r="GPQ532" s="143"/>
      <c r="GPR532" s="579"/>
      <c r="GPS532" s="580"/>
      <c r="GPT532" s="143"/>
      <c r="GPU532" s="143"/>
      <c r="GPV532" s="579"/>
      <c r="GPW532" s="580"/>
      <c r="GPX532" s="143"/>
      <c r="GPY532" s="143"/>
      <c r="GPZ532" s="579"/>
      <c r="GQA532" s="580"/>
      <c r="GQB532" s="143"/>
      <c r="GQC532" s="143"/>
      <c r="GQD532" s="579"/>
      <c r="GQE532" s="580"/>
      <c r="GQF532" s="143"/>
      <c r="GQG532" s="143"/>
      <c r="GQH532" s="579"/>
      <c r="GQI532" s="580"/>
      <c r="GQJ532" s="143"/>
      <c r="GQK532" s="143"/>
      <c r="GQL532" s="579"/>
      <c r="GQM532" s="580"/>
      <c r="GQN532" s="143"/>
      <c r="GQO532" s="143"/>
      <c r="GQP532" s="579"/>
      <c r="GQQ532" s="580"/>
      <c r="GQR532" s="143"/>
      <c r="GQS532" s="143"/>
      <c r="GQT532" s="579"/>
      <c r="GQU532" s="580"/>
      <c r="GQV532" s="143"/>
      <c r="GQW532" s="143"/>
      <c r="GQX532" s="579"/>
      <c r="GQY532" s="580"/>
      <c r="GQZ532" s="143"/>
      <c r="GRA532" s="143"/>
      <c r="GRB532" s="579"/>
      <c r="GRC532" s="580"/>
      <c r="GRD532" s="143"/>
      <c r="GRE532" s="143"/>
      <c r="GRF532" s="579"/>
      <c r="GRG532" s="580"/>
      <c r="GRH532" s="143"/>
      <c r="GRI532" s="143"/>
      <c r="GRJ532" s="579"/>
      <c r="GRK532" s="580"/>
      <c r="GRL532" s="143"/>
      <c r="GRM532" s="143"/>
      <c r="GRN532" s="579"/>
      <c r="GRO532" s="580"/>
      <c r="GRP532" s="143"/>
      <c r="GRQ532" s="143"/>
      <c r="GRR532" s="579"/>
      <c r="GRS532" s="580"/>
      <c r="GRT532" s="143"/>
      <c r="GRU532" s="143"/>
      <c r="GRV532" s="579"/>
      <c r="GRW532" s="580"/>
      <c r="GRX532" s="143"/>
      <c r="GRY532" s="143"/>
      <c r="GRZ532" s="579"/>
      <c r="GSA532" s="580"/>
      <c r="GSB532" s="143"/>
      <c r="GSC532" s="143"/>
      <c r="GSD532" s="579"/>
      <c r="GSE532" s="580"/>
      <c r="GSF532" s="143"/>
      <c r="GSG532" s="143"/>
      <c r="GSH532" s="579"/>
      <c r="GSI532" s="580"/>
      <c r="GSJ532" s="143"/>
      <c r="GSK532" s="143"/>
      <c r="GSL532" s="579"/>
      <c r="GSM532" s="580"/>
      <c r="GSN532" s="143"/>
      <c r="GSO532" s="143"/>
      <c r="GSP532" s="579"/>
      <c r="GSQ532" s="580"/>
      <c r="GSR532" s="143"/>
      <c r="GSS532" s="143"/>
      <c r="GST532" s="579"/>
      <c r="GSU532" s="580"/>
      <c r="GSV532" s="143"/>
      <c r="GSW532" s="143"/>
      <c r="GSX532" s="579"/>
      <c r="GSY532" s="580"/>
      <c r="GSZ532" s="143"/>
      <c r="GTA532" s="143"/>
      <c r="GTB532" s="579"/>
      <c r="GTC532" s="580"/>
      <c r="GTD532" s="143"/>
      <c r="GTE532" s="143"/>
      <c r="GTF532" s="579"/>
      <c r="GTG532" s="580"/>
      <c r="GTH532" s="143"/>
      <c r="GTI532" s="143"/>
      <c r="GTJ532" s="579"/>
      <c r="GTK532" s="580"/>
      <c r="GTL532" s="143"/>
      <c r="GTM532" s="143"/>
      <c r="GTN532" s="579"/>
      <c r="GTO532" s="580"/>
      <c r="GTP532" s="143"/>
      <c r="GTQ532" s="143"/>
      <c r="GTR532" s="579"/>
      <c r="GTS532" s="580"/>
      <c r="GTT532" s="143"/>
      <c r="GTU532" s="143"/>
      <c r="GTV532" s="579"/>
      <c r="GTW532" s="580"/>
      <c r="GTX532" s="143"/>
      <c r="GTY532" s="143"/>
      <c r="GTZ532" s="579"/>
      <c r="GUA532" s="580"/>
      <c r="GUB532" s="143"/>
      <c r="GUC532" s="143"/>
      <c r="GUD532" s="579"/>
      <c r="GUE532" s="580"/>
      <c r="GUF532" s="143"/>
      <c r="GUG532" s="143"/>
      <c r="GUH532" s="579"/>
      <c r="GUI532" s="580"/>
      <c r="GUJ532" s="143"/>
      <c r="GUK532" s="143"/>
      <c r="GUL532" s="579"/>
      <c r="GUM532" s="580"/>
      <c r="GUN532" s="143"/>
      <c r="GUO532" s="143"/>
      <c r="GUP532" s="579"/>
      <c r="GUQ532" s="580"/>
      <c r="GUR532" s="143"/>
      <c r="GUS532" s="143"/>
      <c r="GUT532" s="579"/>
      <c r="GUU532" s="580"/>
      <c r="GUV532" s="143"/>
      <c r="GUW532" s="143"/>
      <c r="GUX532" s="579"/>
      <c r="GUY532" s="580"/>
      <c r="GUZ532" s="143"/>
      <c r="GVA532" s="143"/>
      <c r="GVB532" s="579"/>
      <c r="GVC532" s="580"/>
      <c r="GVD532" s="143"/>
      <c r="GVE532" s="143"/>
      <c r="GVF532" s="579"/>
      <c r="GVG532" s="580"/>
      <c r="GVH532" s="143"/>
      <c r="GVI532" s="143"/>
      <c r="GVJ532" s="579"/>
      <c r="GVK532" s="580"/>
      <c r="GVL532" s="143"/>
      <c r="GVM532" s="143"/>
      <c r="GVN532" s="579"/>
      <c r="GVO532" s="580"/>
      <c r="GVP532" s="143"/>
      <c r="GVQ532" s="143"/>
      <c r="GVR532" s="579"/>
      <c r="GVS532" s="580"/>
      <c r="GVT532" s="143"/>
      <c r="GVU532" s="143"/>
      <c r="GVV532" s="579"/>
      <c r="GVW532" s="580"/>
      <c r="GVX532" s="143"/>
      <c r="GVY532" s="143"/>
      <c r="GVZ532" s="579"/>
      <c r="GWA532" s="580"/>
      <c r="GWB532" s="143"/>
      <c r="GWC532" s="143"/>
      <c r="GWD532" s="579"/>
      <c r="GWE532" s="580"/>
      <c r="GWF532" s="143"/>
      <c r="GWG532" s="143"/>
      <c r="GWH532" s="579"/>
      <c r="GWI532" s="580"/>
      <c r="GWJ532" s="143"/>
      <c r="GWK532" s="143"/>
      <c r="GWL532" s="579"/>
      <c r="GWM532" s="580"/>
      <c r="GWN532" s="143"/>
      <c r="GWO532" s="143"/>
      <c r="GWP532" s="579"/>
      <c r="GWQ532" s="580"/>
      <c r="GWR532" s="143"/>
      <c r="GWS532" s="143"/>
      <c r="GWT532" s="579"/>
      <c r="GWU532" s="580"/>
      <c r="GWV532" s="143"/>
      <c r="GWW532" s="143"/>
      <c r="GWX532" s="579"/>
      <c r="GWY532" s="580"/>
      <c r="GWZ532" s="143"/>
      <c r="GXA532" s="143"/>
      <c r="GXB532" s="579"/>
      <c r="GXC532" s="580"/>
      <c r="GXD532" s="143"/>
      <c r="GXE532" s="143"/>
      <c r="GXF532" s="579"/>
      <c r="GXG532" s="580"/>
      <c r="GXH532" s="143"/>
      <c r="GXI532" s="143"/>
      <c r="GXJ532" s="579"/>
      <c r="GXK532" s="580"/>
      <c r="GXL532" s="143"/>
      <c r="GXM532" s="143"/>
      <c r="GXN532" s="579"/>
      <c r="GXO532" s="580"/>
      <c r="GXP532" s="143"/>
      <c r="GXQ532" s="143"/>
      <c r="GXR532" s="579"/>
      <c r="GXS532" s="580"/>
      <c r="GXT532" s="143"/>
      <c r="GXU532" s="143"/>
      <c r="GXV532" s="579"/>
      <c r="GXW532" s="580"/>
      <c r="GXX532" s="143"/>
      <c r="GXY532" s="143"/>
      <c r="GXZ532" s="579"/>
      <c r="GYA532" s="580"/>
      <c r="GYB532" s="143"/>
      <c r="GYC532" s="143"/>
      <c r="GYD532" s="579"/>
      <c r="GYE532" s="580"/>
      <c r="GYF532" s="143"/>
      <c r="GYG532" s="143"/>
      <c r="GYH532" s="579"/>
      <c r="GYI532" s="580"/>
      <c r="GYJ532" s="143"/>
      <c r="GYK532" s="143"/>
      <c r="GYL532" s="579"/>
      <c r="GYM532" s="580"/>
      <c r="GYN532" s="143"/>
      <c r="GYO532" s="143"/>
      <c r="GYP532" s="579"/>
      <c r="GYQ532" s="580"/>
      <c r="GYR532" s="143"/>
      <c r="GYS532" s="143"/>
      <c r="GYT532" s="579"/>
      <c r="GYU532" s="580"/>
      <c r="GYV532" s="143"/>
      <c r="GYW532" s="143"/>
      <c r="GYX532" s="579"/>
      <c r="GYY532" s="580"/>
      <c r="GYZ532" s="143"/>
      <c r="GZA532" s="143"/>
      <c r="GZB532" s="579"/>
      <c r="GZC532" s="580"/>
      <c r="GZD532" s="143"/>
      <c r="GZE532" s="143"/>
      <c r="GZF532" s="579"/>
      <c r="GZG532" s="580"/>
      <c r="GZH532" s="143"/>
      <c r="GZI532" s="143"/>
      <c r="GZJ532" s="579"/>
      <c r="GZK532" s="580"/>
      <c r="GZL532" s="143"/>
      <c r="GZM532" s="143"/>
      <c r="GZN532" s="579"/>
      <c r="GZO532" s="580"/>
      <c r="GZP532" s="143"/>
      <c r="GZQ532" s="143"/>
      <c r="GZR532" s="579"/>
      <c r="GZS532" s="580"/>
      <c r="GZT532" s="143"/>
      <c r="GZU532" s="143"/>
      <c r="GZV532" s="579"/>
      <c r="GZW532" s="580"/>
      <c r="GZX532" s="143"/>
      <c r="GZY532" s="143"/>
      <c r="GZZ532" s="579"/>
      <c r="HAA532" s="580"/>
      <c r="HAB532" s="143"/>
      <c r="HAC532" s="143"/>
      <c r="HAD532" s="579"/>
      <c r="HAE532" s="580"/>
      <c r="HAF532" s="143"/>
      <c r="HAG532" s="143"/>
      <c r="HAH532" s="579"/>
      <c r="HAI532" s="580"/>
      <c r="HAJ532" s="143"/>
      <c r="HAK532" s="143"/>
      <c r="HAL532" s="579"/>
      <c r="HAM532" s="580"/>
      <c r="HAN532" s="143"/>
      <c r="HAO532" s="143"/>
      <c r="HAP532" s="579"/>
      <c r="HAQ532" s="580"/>
      <c r="HAR532" s="143"/>
      <c r="HAS532" s="143"/>
      <c r="HAT532" s="579"/>
      <c r="HAU532" s="580"/>
      <c r="HAV532" s="143"/>
      <c r="HAW532" s="143"/>
      <c r="HAX532" s="579"/>
      <c r="HAY532" s="580"/>
      <c r="HAZ532" s="143"/>
      <c r="HBA532" s="143"/>
      <c r="HBB532" s="579"/>
      <c r="HBC532" s="580"/>
      <c r="HBD532" s="143"/>
      <c r="HBE532" s="143"/>
      <c r="HBF532" s="579"/>
      <c r="HBG532" s="580"/>
      <c r="HBH532" s="143"/>
      <c r="HBI532" s="143"/>
      <c r="HBJ532" s="579"/>
      <c r="HBK532" s="580"/>
      <c r="HBL532" s="143"/>
      <c r="HBM532" s="143"/>
      <c r="HBN532" s="579"/>
      <c r="HBO532" s="580"/>
      <c r="HBP532" s="143"/>
      <c r="HBQ532" s="143"/>
      <c r="HBR532" s="579"/>
      <c r="HBS532" s="580"/>
      <c r="HBT532" s="143"/>
      <c r="HBU532" s="143"/>
      <c r="HBV532" s="579"/>
      <c r="HBW532" s="580"/>
      <c r="HBX532" s="143"/>
      <c r="HBY532" s="143"/>
      <c r="HBZ532" s="579"/>
      <c r="HCA532" s="580"/>
      <c r="HCB532" s="143"/>
      <c r="HCC532" s="143"/>
      <c r="HCD532" s="579"/>
      <c r="HCE532" s="580"/>
      <c r="HCF532" s="143"/>
      <c r="HCG532" s="143"/>
      <c r="HCH532" s="579"/>
      <c r="HCI532" s="580"/>
      <c r="HCJ532" s="143"/>
      <c r="HCK532" s="143"/>
      <c r="HCL532" s="579"/>
      <c r="HCM532" s="580"/>
      <c r="HCN532" s="143"/>
      <c r="HCO532" s="143"/>
      <c r="HCP532" s="579"/>
      <c r="HCQ532" s="580"/>
      <c r="HCR532" s="143"/>
      <c r="HCS532" s="143"/>
      <c r="HCT532" s="579"/>
      <c r="HCU532" s="580"/>
      <c r="HCV532" s="143"/>
      <c r="HCW532" s="143"/>
      <c r="HCX532" s="579"/>
      <c r="HCY532" s="580"/>
      <c r="HCZ532" s="143"/>
      <c r="HDA532" s="143"/>
      <c r="HDB532" s="579"/>
      <c r="HDC532" s="580"/>
      <c r="HDD532" s="143"/>
      <c r="HDE532" s="143"/>
      <c r="HDF532" s="579"/>
      <c r="HDG532" s="580"/>
      <c r="HDH532" s="143"/>
      <c r="HDI532" s="143"/>
      <c r="HDJ532" s="579"/>
      <c r="HDK532" s="580"/>
      <c r="HDL532" s="143"/>
      <c r="HDM532" s="143"/>
      <c r="HDN532" s="579"/>
      <c r="HDO532" s="580"/>
      <c r="HDP532" s="143"/>
      <c r="HDQ532" s="143"/>
      <c r="HDR532" s="579"/>
      <c r="HDS532" s="580"/>
      <c r="HDT532" s="143"/>
      <c r="HDU532" s="143"/>
      <c r="HDV532" s="579"/>
      <c r="HDW532" s="580"/>
      <c r="HDX532" s="143"/>
      <c r="HDY532" s="143"/>
      <c r="HDZ532" s="579"/>
      <c r="HEA532" s="580"/>
      <c r="HEB532" s="143"/>
      <c r="HEC532" s="143"/>
      <c r="HED532" s="579"/>
      <c r="HEE532" s="580"/>
      <c r="HEF532" s="143"/>
      <c r="HEG532" s="143"/>
      <c r="HEH532" s="579"/>
      <c r="HEI532" s="580"/>
      <c r="HEJ532" s="143"/>
      <c r="HEK532" s="143"/>
      <c r="HEL532" s="579"/>
      <c r="HEM532" s="580"/>
      <c r="HEN532" s="143"/>
      <c r="HEO532" s="143"/>
      <c r="HEP532" s="579"/>
      <c r="HEQ532" s="580"/>
      <c r="HER532" s="143"/>
      <c r="HES532" s="143"/>
      <c r="HET532" s="579"/>
      <c r="HEU532" s="580"/>
      <c r="HEV532" s="143"/>
      <c r="HEW532" s="143"/>
      <c r="HEX532" s="579"/>
      <c r="HEY532" s="580"/>
      <c r="HEZ532" s="143"/>
      <c r="HFA532" s="143"/>
      <c r="HFB532" s="579"/>
      <c r="HFC532" s="580"/>
      <c r="HFD532" s="143"/>
      <c r="HFE532" s="143"/>
      <c r="HFF532" s="579"/>
      <c r="HFG532" s="580"/>
      <c r="HFH532" s="143"/>
      <c r="HFI532" s="143"/>
      <c r="HFJ532" s="579"/>
      <c r="HFK532" s="580"/>
      <c r="HFL532" s="143"/>
      <c r="HFM532" s="143"/>
      <c r="HFN532" s="579"/>
      <c r="HFO532" s="580"/>
      <c r="HFP532" s="143"/>
      <c r="HFQ532" s="143"/>
      <c r="HFR532" s="579"/>
      <c r="HFS532" s="580"/>
      <c r="HFT532" s="143"/>
      <c r="HFU532" s="143"/>
      <c r="HFV532" s="579"/>
      <c r="HFW532" s="580"/>
      <c r="HFX532" s="143"/>
      <c r="HFY532" s="143"/>
      <c r="HFZ532" s="579"/>
      <c r="HGA532" s="580"/>
      <c r="HGB532" s="143"/>
      <c r="HGC532" s="143"/>
      <c r="HGD532" s="579"/>
      <c r="HGE532" s="580"/>
      <c r="HGF532" s="143"/>
      <c r="HGG532" s="143"/>
      <c r="HGH532" s="579"/>
      <c r="HGI532" s="580"/>
      <c r="HGJ532" s="143"/>
      <c r="HGK532" s="143"/>
      <c r="HGL532" s="579"/>
      <c r="HGM532" s="580"/>
      <c r="HGN532" s="143"/>
      <c r="HGO532" s="143"/>
      <c r="HGP532" s="579"/>
      <c r="HGQ532" s="580"/>
      <c r="HGR532" s="143"/>
      <c r="HGS532" s="143"/>
      <c r="HGT532" s="579"/>
      <c r="HGU532" s="580"/>
      <c r="HGV532" s="143"/>
      <c r="HGW532" s="143"/>
      <c r="HGX532" s="579"/>
      <c r="HGY532" s="580"/>
      <c r="HGZ532" s="143"/>
      <c r="HHA532" s="143"/>
      <c r="HHB532" s="579"/>
      <c r="HHC532" s="580"/>
      <c r="HHD532" s="143"/>
      <c r="HHE532" s="143"/>
      <c r="HHF532" s="579"/>
      <c r="HHG532" s="580"/>
      <c r="HHH532" s="143"/>
      <c r="HHI532" s="143"/>
      <c r="HHJ532" s="579"/>
      <c r="HHK532" s="580"/>
      <c r="HHL532" s="143"/>
      <c r="HHM532" s="143"/>
      <c r="HHN532" s="579"/>
      <c r="HHO532" s="580"/>
      <c r="HHP532" s="143"/>
      <c r="HHQ532" s="143"/>
      <c r="HHR532" s="579"/>
      <c r="HHS532" s="580"/>
      <c r="HHT532" s="143"/>
      <c r="HHU532" s="143"/>
      <c r="HHV532" s="579"/>
      <c r="HHW532" s="580"/>
      <c r="HHX532" s="143"/>
      <c r="HHY532" s="143"/>
      <c r="HHZ532" s="579"/>
      <c r="HIA532" s="580"/>
      <c r="HIB532" s="143"/>
      <c r="HIC532" s="143"/>
      <c r="HID532" s="579"/>
      <c r="HIE532" s="580"/>
      <c r="HIF532" s="143"/>
      <c r="HIG532" s="143"/>
      <c r="HIH532" s="579"/>
      <c r="HII532" s="580"/>
      <c r="HIJ532" s="143"/>
      <c r="HIK532" s="143"/>
      <c r="HIL532" s="579"/>
      <c r="HIM532" s="580"/>
      <c r="HIN532" s="143"/>
      <c r="HIO532" s="143"/>
      <c r="HIP532" s="579"/>
      <c r="HIQ532" s="580"/>
      <c r="HIR532" s="143"/>
      <c r="HIS532" s="143"/>
      <c r="HIT532" s="579"/>
      <c r="HIU532" s="580"/>
      <c r="HIV532" s="143"/>
      <c r="HIW532" s="143"/>
      <c r="HIX532" s="579"/>
      <c r="HIY532" s="580"/>
      <c r="HIZ532" s="143"/>
      <c r="HJA532" s="143"/>
      <c r="HJB532" s="579"/>
      <c r="HJC532" s="580"/>
      <c r="HJD532" s="143"/>
      <c r="HJE532" s="143"/>
      <c r="HJF532" s="579"/>
      <c r="HJG532" s="580"/>
      <c r="HJH532" s="143"/>
      <c r="HJI532" s="143"/>
      <c r="HJJ532" s="579"/>
      <c r="HJK532" s="580"/>
      <c r="HJL532" s="143"/>
      <c r="HJM532" s="143"/>
      <c r="HJN532" s="579"/>
      <c r="HJO532" s="580"/>
      <c r="HJP532" s="143"/>
      <c r="HJQ532" s="143"/>
      <c r="HJR532" s="579"/>
      <c r="HJS532" s="580"/>
      <c r="HJT532" s="143"/>
      <c r="HJU532" s="143"/>
      <c r="HJV532" s="579"/>
      <c r="HJW532" s="580"/>
      <c r="HJX532" s="143"/>
      <c r="HJY532" s="143"/>
      <c r="HJZ532" s="579"/>
      <c r="HKA532" s="580"/>
      <c r="HKB532" s="143"/>
      <c r="HKC532" s="143"/>
      <c r="HKD532" s="579"/>
      <c r="HKE532" s="580"/>
      <c r="HKF532" s="143"/>
      <c r="HKG532" s="143"/>
      <c r="HKH532" s="579"/>
      <c r="HKI532" s="580"/>
      <c r="HKJ532" s="143"/>
      <c r="HKK532" s="143"/>
      <c r="HKL532" s="579"/>
      <c r="HKM532" s="580"/>
      <c r="HKN532" s="143"/>
      <c r="HKO532" s="143"/>
      <c r="HKP532" s="579"/>
      <c r="HKQ532" s="580"/>
      <c r="HKR532" s="143"/>
      <c r="HKS532" s="143"/>
      <c r="HKT532" s="579"/>
      <c r="HKU532" s="580"/>
      <c r="HKV532" s="143"/>
      <c r="HKW532" s="143"/>
      <c r="HKX532" s="579"/>
      <c r="HKY532" s="580"/>
      <c r="HKZ532" s="143"/>
      <c r="HLA532" s="143"/>
      <c r="HLB532" s="579"/>
      <c r="HLC532" s="580"/>
      <c r="HLD532" s="143"/>
      <c r="HLE532" s="143"/>
      <c r="HLF532" s="579"/>
      <c r="HLG532" s="580"/>
      <c r="HLH532" s="143"/>
      <c r="HLI532" s="143"/>
      <c r="HLJ532" s="579"/>
      <c r="HLK532" s="580"/>
      <c r="HLL532" s="143"/>
      <c r="HLM532" s="143"/>
      <c r="HLN532" s="579"/>
      <c r="HLO532" s="580"/>
      <c r="HLP532" s="143"/>
      <c r="HLQ532" s="143"/>
      <c r="HLR532" s="579"/>
      <c r="HLS532" s="580"/>
      <c r="HLT532" s="143"/>
      <c r="HLU532" s="143"/>
      <c r="HLV532" s="579"/>
      <c r="HLW532" s="580"/>
      <c r="HLX532" s="143"/>
      <c r="HLY532" s="143"/>
      <c r="HLZ532" s="579"/>
      <c r="HMA532" s="580"/>
      <c r="HMB532" s="143"/>
      <c r="HMC532" s="143"/>
      <c r="HMD532" s="579"/>
      <c r="HME532" s="580"/>
      <c r="HMF532" s="143"/>
      <c r="HMG532" s="143"/>
      <c r="HMH532" s="579"/>
      <c r="HMI532" s="580"/>
      <c r="HMJ532" s="143"/>
      <c r="HMK532" s="143"/>
      <c r="HML532" s="579"/>
      <c r="HMM532" s="580"/>
      <c r="HMN532" s="143"/>
      <c r="HMO532" s="143"/>
      <c r="HMP532" s="579"/>
      <c r="HMQ532" s="580"/>
      <c r="HMR532" s="143"/>
      <c r="HMS532" s="143"/>
      <c r="HMT532" s="579"/>
      <c r="HMU532" s="580"/>
      <c r="HMV532" s="143"/>
      <c r="HMW532" s="143"/>
      <c r="HMX532" s="579"/>
      <c r="HMY532" s="580"/>
      <c r="HMZ532" s="143"/>
      <c r="HNA532" s="143"/>
      <c r="HNB532" s="579"/>
      <c r="HNC532" s="580"/>
      <c r="HND532" s="143"/>
      <c r="HNE532" s="143"/>
      <c r="HNF532" s="579"/>
      <c r="HNG532" s="580"/>
      <c r="HNH532" s="143"/>
      <c r="HNI532" s="143"/>
      <c r="HNJ532" s="579"/>
      <c r="HNK532" s="580"/>
      <c r="HNL532" s="143"/>
      <c r="HNM532" s="143"/>
      <c r="HNN532" s="579"/>
      <c r="HNO532" s="580"/>
      <c r="HNP532" s="143"/>
      <c r="HNQ532" s="143"/>
      <c r="HNR532" s="579"/>
      <c r="HNS532" s="580"/>
      <c r="HNT532" s="143"/>
      <c r="HNU532" s="143"/>
      <c r="HNV532" s="579"/>
      <c r="HNW532" s="580"/>
      <c r="HNX532" s="143"/>
      <c r="HNY532" s="143"/>
      <c r="HNZ532" s="579"/>
      <c r="HOA532" s="580"/>
      <c r="HOB532" s="143"/>
      <c r="HOC532" s="143"/>
      <c r="HOD532" s="579"/>
      <c r="HOE532" s="580"/>
      <c r="HOF532" s="143"/>
      <c r="HOG532" s="143"/>
      <c r="HOH532" s="579"/>
      <c r="HOI532" s="580"/>
      <c r="HOJ532" s="143"/>
      <c r="HOK532" s="143"/>
      <c r="HOL532" s="579"/>
      <c r="HOM532" s="580"/>
      <c r="HON532" s="143"/>
      <c r="HOO532" s="143"/>
      <c r="HOP532" s="579"/>
      <c r="HOQ532" s="580"/>
      <c r="HOR532" s="143"/>
      <c r="HOS532" s="143"/>
      <c r="HOT532" s="579"/>
      <c r="HOU532" s="580"/>
      <c r="HOV532" s="143"/>
      <c r="HOW532" s="143"/>
      <c r="HOX532" s="579"/>
      <c r="HOY532" s="580"/>
      <c r="HOZ532" s="143"/>
      <c r="HPA532" s="143"/>
      <c r="HPB532" s="579"/>
      <c r="HPC532" s="580"/>
      <c r="HPD532" s="143"/>
      <c r="HPE532" s="143"/>
      <c r="HPF532" s="579"/>
      <c r="HPG532" s="580"/>
      <c r="HPH532" s="143"/>
      <c r="HPI532" s="143"/>
      <c r="HPJ532" s="579"/>
      <c r="HPK532" s="580"/>
      <c r="HPL532" s="143"/>
      <c r="HPM532" s="143"/>
      <c r="HPN532" s="579"/>
      <c r="HPO532" s="580"/>
      <c r="HPP532" s="143"/>
      <c r="HPQ532" s="143"/>
      <c r="HPR532" s="579"/>
      <c r="HPS532" s="580"/>
      <c r="HPT532" s="143"/>
      <c r="HPU532" s="143"/>
      <c r="HPV532" s="579"/>
      <c r="HPW532" s="580"/>
      <c r="HPX532" s="143"/>
      <c r="HPY532" s="143"/>
      <c r="HPZ532" s="579"/>
      <c r="HQA532" s="580"/>
      <c r="HQB532" s="143"/>
      <c r="HQC532" s="143"/>
      <c r="HQD532" s="579"/>
      <c r="HQE532" s="580"/>
      <c r="HQF532" s="143"/>
      <c r="HQG532" s="143"/>
      <c r="HQH532" s="579"/>
      <c r="HQI532" s="580"/>
      <c r="HQJ532" s="143"/>
      <c r="HQK532" s="143"/>
      <c r="HQL532" s="579"/>
      <c r="HQM532" s="580"/>
      <c r="HQN532" s="143"/>
      <c r="HQO532" s="143"/>
      <c r="HQP532" s="579"/>
      <c r="HQQ532" s="580"/>
      <c r="HQR532" s="143"/>
      <c r="HQS532" s="143"/>
      <c r="HQT532" s="579"/>
      <c r="HQU532" s="580"/>
      <c r="HQV532" s="143"/>
      <c r="HQW532" s="143"/>
      <c r="HQX532" s="579"/>
      <c r="HQY532" s="580"/>
      <c r="HQZ532" s="143"/>
      <c r="HRA532" s="143"/>
      <c r="HRB532" s="579"/>
      <c r="HRC532" s="580"/>
      <c r="HRD532" s="143"/>
      <c r="HRE532" s="143"/>
      <c r="HRF532" s="579"/>
      <c r="HRG532" s="580"/>
      <c r="HRH532" s="143"/>
      <c r="HRI532" s="143"/>
      <c r="HRJ532" s="579"/>
      <c r="HRK532" s="580"/>
      <c r="HRL532" s="143"/>
      <c r="HRM532" s="143"/>
      <c r="HRN532" s="579"/>
      <c r="HRO532" s="580"/>
      <c r="HRP532" s="143"/>
      <c r="HRQ532" s="143"/>
      <c r="HRR532" s="579"/>
      <c r="HRS532" s="580"/>
      <c r="HRT532" s="143"/>
      <c r="HRU532" s="143"/>
      <c r="HRV532" s="579"/>
      <c r="HRW532" s="580"/>
      <c r="HRX532" s="143"/>
      <c r="HRY532" s="143"/>
      <c r="HRZ532" s="579"/>
      <c r="HSA532" s="580"/>
      <c r="HSB532" s="143"/>
      <c r="HSC532" s="143"/>
      <c r="HSD532" s="579"/>
      <c r="HSE532" s="580"/>
      <c r="HSF532" s="143"/>
      <c r="HSG532" s="143"/>
      <c r="HSH532" s="579"/>
      <c r="HSI532" s="580"/>
      <c r="HSJ532" s="143"/>
      <c r="HSK532" s="143"/>
      <c r="HSL532" s="579"/>
      <c r="HSM532" s="580"/>
      <c r="HSN532" s="143"/>
      <c r="HSO532" s="143"/>
      <c r="HSP532" s="579"/>
      <c r="HSQ532" s="580"/>
      <c r="HSR532" s="143"/>
      <c r="HSS532" s="143"/>
      <c r="HST532" s="579"/>
      <c r="HSU532" s="580"/>
      <c r="HSV532" s="143"/>
      <c r="HSW532" s="143"/>
      <c r="HSX532" s="579"/>
      <c r="HSY532" s="580"/>
      <c r="HSZ532" s="143"/>
      <c r="HTA532" s="143"/>
      <c r="HTB532" s="579"/>
      <c r="HTC532" s="580"/>
      <c r="HTD532" s="143"/>
      <c r="HTE532" s="143"/>
      <c r="HTF532" s="579"/>
      <c r="HTG532" s="580"/>
      <c r="HTH532" s="143"/>
      <c r="HTI532" s="143"/>
      <c r="HTJ532" s="579"/>
      <c r="HTK532" s="580"/>
      <c r="HTL532" s="143"/>
      <c r="HTM532" s="143"/>
      <c r="HTN532" s="579"/>
      <c r="HTO532" s="580"/>
      <c r="HTP532" s="143"/>
      <c r="HTQ532" s="143"/>
      <c r="HTR532" s="579"/>
      <c r="HTS532" s="580"/>
      <c r="HTT532" s="143"/>
      <c r="HTU532" s="143"/>
      <c r="HTV532" s="579"/>
      <c r="HTW532" s="580"/>
      <c r="HTX532" s="143"/>
      <c r="HTY532" s="143"/>
      <c r="HTZ532" s="579"/>
      <c r="HUA532" s="580"/>
      <c r="HUB532" s="143"/>
      <c r="HUC532" s="143"/>
      <c r="HUD532" s="579"/>
      <c r="HUE532" s="580"/>
      <c r="HUF532" s="143"/>
      <c r="HUG532" s="143"/>
      <c r="HUH532" s="579"/>
      <c r="HUI532" s="580"/>
      <c r="HUJ532" s="143"/>
      <c r="HUK532" s="143"/>
      <c r="HUL532" s="579"/>
      <c r="HUM532" s="580"/>
      <c r="HUN532" s="143"/>
      <c r="HUO532" s="143"/>
      <c r="HUP532" s="579"/>
      <c r="HUQ532" s="580"/>
      <c r="HUR532" s="143"/>
      <c r="HUS532" s="143"/>
      <c r="HUT532" s="579"/>
      <c r="HUU532" s="580"/>
      <c r="HUV532" s="143"/>
      <c r="HUW532" s="143"/>
      <c r="HUX532" s="579"/>
      <c r="HUY532" s="580"/>
      <c r="HUZ532" s="143"/>
      <c r="HVA532" s="143"/>
      <c r="HVB532" s="579"/>
      <c r="HVC532" s="580"/>
      <c r="HVD532" s="143"/>
      <c r="HVE532" s="143"/>
      <c r="HVF532" s="579"/>
      <c r="HVG532" s="580"/>
      <c r="HVH532" s="143"/>
      <c r="HVI532" s="143"/>
      <c r="HVJ532" s="579"/>
      <c r="HVK532" s="580"/>
      <c r="HVL532" s="143"/>
      <c r="HVM532" s="143"/>
      <c r="HVN532" s="579"/>
      <c r="HVO532" s="580"/>
      <c r="HVP532" s="143"/>
      <c r="HVQ532" s="143"/>
      <c r="HVR532" s="579"/>
      <c r="HVS532" s="580"/>
      <c r="HVT532" s="143"/>
      <c r="HVU532" s="143"/>
      <c r="HVV532" s="579"/>
      <c r="HVW532" s="580"/>
      <c r="HVX532" s="143"/>
      <c r="HVY532" s="143"/>
      <c r="HVZ532" s="579"/>
      <c r="HWA532" s="580"/>
      <c r="HWB532" s="143"/>
      <c r="HWC532" s="143"/>
      <c r="HWD532" s="579"/>
      <c r="HWE532" s="580"/>
      <c r="HWF532" s="143"/>
      <c r="HWG532" s="143"/>
      <c r="HWH532" s="579"/>
      <c r="HWI532" s="580"/>
      <c r="HWJ532" s="143"/>
      <c r="HWK532" s="143"/>
      <c r="HWL532" s="579"/>
      <c r="HWM532" s="580"/>
      <c r="HWN532" s="143"/>
      <c r="HWO532" s="143"/>
      <c r="HWP532" s="579"/>
      <c r="HWQ532" s="580"/>
      <c r="HWR532" s="143"/>
      <c r="HWS532" s="143"/>
      <c r="HWT532" s="579"/>
      <c r="HWU532" s="580"/>
      <c r="HWV532" s="143"/>
      <c r="HWW532" s="143"/>
      <c r="HWX532" s="579"/>
      <c r="HWY532" s="580"/>
      <c r="HWZ532" s="143"/>
      <c r="HXA532" s="143"/>
      <c r="HXB532" s="579"/>
      <c r="HXC532" s="580"/>
      <c r="HXD532" s="143"/>
      <c r="HXE532" s="143"/>
      <c r="HXF532" s="579"/>
      <c r="HXG532" s="580"/>
      <c r="HXH532" s="143"/>
      <c r="HXI532" s="143"/>
      <c r="HXJ532" s="579"/>
      <c r="HXK532" s="580"/>
      <c r="HXL532" s="143"/>
      <c r="HXM532" s="143"/>
      <c r="HXN532" s="579"/>
      <c r="HXO532" s="580"/>
      <c r="HXP532" s="143"/>
      <c r="HXQ532" s="143"/>
      <c r="HXR532" s="579"/>
      <c r="HXS532" s="580"/>
      <c r="HXT532" s="143"/>
      <c r="HXU532" s="143"/>
      <c r="HXV532" s="579"/>
      <c r="HXW532" s="580"/>
      <c r="HXX532" s="143"/>
      <c r="HXY532" s="143"/>
      <c r="HXZ532" s="579"/>
      <c r="HYA532" s="580"/>
      <c r="HYB532" s="143"/>
      <c r="HYC532" s="143"/>
      <c r="HYD532" s="579"/>
      <c r="HYE532" s="580"/>
      <c r="HYF532" s="143"/>
      <c r="HYG532" s="143"/>
      <c r="HYH532" s="579"/>
      <c r="HYI532" s="580"/>
      <c r="HYJ532" s="143"/>
      <c r="HYK532" s="143"/>
      <c r="HYL532" s="579"/>
      <c r="HYM532" s="580"/>
      <c r="HYN532" s="143"/>
      <c r="HYO532" s="143"/>
      <c r="HYP532" s="579"/>
      <c r="HYQ532" s="580"/>
      <c r="HYR532" s="143"/>
      <c r="HYS532" s="143"/>
      <c r="HYT532" s="579"/>
      <c r="HYU532" s="580"/>
      <c r="HYV532" s="143"/>
      <c r="HYW532" s="143"/>
      <c r="HYX532" s="579"/>
      <c r="HYY532" s="580"/>
      <c r="HYZ532" s="143"/>
      <c r="HZA532" s="143"/>
      <c r="HZB532" s="579"/>
      <c r="HZC532" s="580"/>
      <c r="HZD532" s="143"/>
      <c r="HZE532" s="143"/>
      <c r="HZF532" s="579"/>
      <c r="HZG532" s="580"/>
      <c r="HZH532" s="143"/>
      <c r="HZI532" s="143"/>
      <c r="HZJ532" s="579"/>
      <c r="HZK532" s="580"/>
      <c r="HZL532" s="143"/>
      <c r="HZM532" s="143"/>
      <c r="HZN532" s="579"/>
      <c r="HZO532" s="580"/>
      <c r="HZP532" s="143"/>
      <c r="HZQ532" s="143"/>
      <c r="HZR532" s="579"/>
      <c r="HZS532" s="580"/>
      <c r="HZT532" s="143"/>
      <c r="HZU532" s="143"/>
      <c r="HZV532" s="579"/>
      <c r="HZW532" s="580"/>
      <c r="HZX532" s="143"/>
      <c r="HZY532" s="143"/>
      <c r="HZZ532" s="579"/>
      <c r="IAA532" s="580"/>
      <c r="IAB532" s="143"/>
      <c r="IAC532" s="143"/>
      <c r="IAD532" s="579"/>
      <c r="IAE532" s="580"/>
      <c r="IAF532" s="143"/>
      <c r="IAG532" s="143"/>
      <c r="IAH532" s="579"/>
      <c r="IAI532" s="580"/>
      <c r="IAJ532" s="143"/>
      <c r="IAK532" s="143"/>
      <c r="IAL532" s="579"/>
      <c r="IAM532" s="580"/>
      <c r="IAN532" s="143"/>
      <c r="IAO532" s="143"/>
      <c r="IAP532" s="579"/>
      <c r="IAQ532" s="580"/>
      <c r="IAR532" s="143"/>
      <c r="IAS532" s="143"/>
      <c r="IAT532" s="579"/>
      <c r="IAU532" s="580"/>
      <c r="IAV532" s="143"/>
      <c r="IAW532" s="143"/>
      <c r="IAX532" s="579"/>
      <c r="IAY532" s="580"/>
      <c r="IAZ532" s="143"/>
      <c r="IBA532" s="143"/>
      <c r="IBB532" s="579"/>
      <c r="IBC532" s="580"/>
      <c r="IBD532" s="143"/>
      <c r="IBE532" s="143"/>
      <c r="IBF532" s="579"/>
      <c r="IBG532" s="580"/>
      <c r="IBH532" s="143"/>
      <c r="IBI532" s="143"/>
      <c r="IBJ532" s="579"/>
      <c r="IBK532" s="580"/>
      <c r="IBL532" s="143"/>
      <c r="IBM532" s="143"/>
      <c r="IBN532" s="579"/>
      <c r="IBO532" s="580"/>
      <c r="IBP532" s="143"/>
      <c r="IBQ532" s="143"/>
      <c r="IBR532" s="579"/>
      <c r="IBS532" s="580"/>
      <c r="IBT532" s="143"/>
      <c r="IBU532" s="143"/>
      <c r="IBV532" s="579"/>
      <c r="IBW532" s="580"/>
      <c r="IBX532" s="143"/>
      <c r="IBY532" s="143"/>
      <c r="IBZ532" s="579"/>
      <c r="ICA532" s="580"/>
      <c r="ICB532" s="143"/>
      <c r="ICC532" s="143"/>
      <c r="ICD532" s="579"/>
      <c r="ICE532" s="580"/>
      <c r="ICF532" s="143"/>
      <c r="ICG532" s="143"/>
      <c r="ICH532" s="579"/>
      <c r="ICI532" s="580"/>
      <c r="ICJ532" s="143"/>
      <c r="ICK532" s="143"/>
      <c r="ICL532" s="579"/>
      <c r="ICM532" s="580"/>
      <c r="ICN532" s="143"/>
      <c r="ICO532" s="143"/>
      <c r="ICP532" s="579"/>
      <c r="ICQ532" s="580"/>
      <c r="ICR532" s="143"/>
      <c r="ICS532" s="143"/>
      <c r="ICT532" s="579"/>
      <c r="ICU532" s="580"/>
      <c r="ICV532" s="143"/>
      <c r="ICW532" s="143"/>
      <c r="ICX532" s="579"/>
      <c r="ICY532" s="580"/>
      <c r="ICZ532" s="143"/>
      <c r="IDA532" s="143"/>
      <c r="IDB532" s="579"/>
      <c r="IDC532" s="580"/>
      <c r="IDD532" s="143"/>
      <c r="IDE532" s="143"/>
      <c r="IDF532" s="579"/>
      <c r="IDG532" s="580"/>
      <c r="IDH532" s="143"/>
      <c r="IDI532" s="143"/>
      <c r="IDJ532" s="579"/>
      <c r="IDK532" s="580"/>
      <c r="IDL532" s="143"/>
      <c r="IDM532" s="143"/>
      <c r="IDN532" s="579"/>
      <c r="IDO532" s="580"/>
      <c r="IDP532" s="143"/>
      <c r="IDQ532" s="143"/>
      <c r="IDR532" s="579"/>
      <c r="IDS532" s="580"/>
      <c r="IDT532" s="143"/>
      <c r="IDU532" s="143"/>
      <c r="IDV532" s="579"/>
      <c r="IDW532" s="580"/>
      <c r="IDX532" s="143"/>
      <c r="IDY532" s="143"/>
      <c r="IDZ532" s="579"/>
      <c r="IEA532" s="580"/>
      <c r="IEB532" s="143"/>
      <c r="IEC532" s="143"/>
      <c r="IED532" s="579"/>
      <c r="IEE532" s="580"/>
      <c r="IEF532" s="143"/>
      <c r="IEG532" s="143"/>
      <c r="IEH532" s="579"/>
      <c r="IEI532" s="580"/>
      <c r="IEJ532" s="143"/>
      <c r="IEK532" s="143"/>
      <c r="IEL532" s="579"/>
      <c r="IEM532" s="580"/>
      <c r="IEN532" s="143"/>
      <c r="IEO532" s="143"/>
      <c r="IEP532" s="579"/>
      <c r="IEQ532" s="580"/>
      <c r="IER532" s="143"/>
      <c r="IES532" s="143"/>
      <c r="IET532" s="579"/>
      <c r="IEU532" s="580"/>
      <c r="IEV532" s="143"/>
      <c r="IEW532" s="143"/>
      <c r="IEX532" s="579"/>
      <c r="IEY532" s="580"/>
      <c r="IEZ532" s="143"/>
      <c r="IFA532" s="143"/>
      <c r="IFB532" s="579"/>
      <c r="IFC532" s="580"/>
      <c r="IFD532" s="143"/>
      <c r="IFE532" s="143"/>
      <c r="IFF532" s="579"/>
      <c r="IFG532" s="580"/>
      <c r="IFH532" s="143"/>
      <c r="IFI532" s="143"/>
      <c r="IFJ532" s="579"/>
      <c r="IFK532" s="580"/>
      <c r="IFL532" s="143"/>
      <c r="IFM532" s="143"/>
      <c r="IFN532" s="579"/>
      <c r="IFO532" s="580"/>
      <c r="IFP532" s="143"/>
      <c r="IFQ532" s="143"/>
      <c r="IFR532" s="579"/>
      <c r="IFS532" s="580"/>
      <c r="IFT532" s="143"/>
      <c r="IFU532" s="143"/>
      <c r="IFV532" s="579"/>
      <c r="IFW532" s="580"/>
      <c r="IFX532" s="143"/>
      <c r="IFY532" s="143"/>
      <c r="IFZ532" s="579"/>
      <c r="IGA532" s="580"/>
      <c r="IGB532" s="143"/>
      <c r="IGC532" s="143"/>
      <c r="IGD532" s="579"/>
      <c r="IGE532" s="580"/>
      <c r="IGF532" s="143"/>
      <c r="IGG532" s="143"/>
      <c r="IGH532" s="579"/>
      <c r="IGI532" s="580"/>
      <c r="IGJ532" s="143"/>
      <c r="IGK532" s="143"/>
      <c r="IGL532" s="579"/>
      <c r="IGM532" s="580"/>
      <c r="IGN532" s="143"/>
      <c r="IGO532" s="143"/>
      <c r="IGP532" s="579"/>
      <c r="IGQ532" s="580"/>
      <c r="IGR532" s="143"/>
      <c r="IGS532" s="143"/>
      <c r="IGT532" s="579"/>
      <c r="IGU532" s="580"/>
      <c r="IGV532" s="143"/>
      <c r="IGW532" s="143"/>
      <c r="IGX532" s="579"/>
      <c r="IGY532" s="580"/>
      <c r="IGZ532" s="143"/>
      <c r="IHA532" s="143"/>
      <c r="IHB532" s="579"/>
      <c r="IHC532" s="580"/>
      <c r="IHD532" s="143"/>
      <c r="IHE532" s="143"/>
      <c r="IHF532" s="579"/>
      <c r="IHG532" s="580"/>
      <c r="IHH532" s="143"/>
      <c r="IHI532" s="143"/>
      <c r="IHJ532" s="579"/>
      <c r="IHK532" s="580"/>
      <c r="IHL532" s="143"/>
      <c r="IHM532" s="143"/>
      <c r="IHN532" s="579"/>
      <c r="IHO532" s="580"/>
      <c r="IHP532" s="143"/>
      <c r="IHQ532" s="143"/>
      <c r="IHR532" s="579"/>
      <c r="IHS532" s="580"/>
      <c r="IHT532" s="143"/>
      <c r="IHU532" s="143"/>
      <c r="IHV532" s="579"/>
      <c r="IHW532" s="580"/>
      <c r="IHX532" s="143"/>
      <c r="IHY532" s="143"/>
      <c r="IHZ532" s="579"/>
      <c r="IIA532" s="580"/>
      <c r="IIB532" s="143"/>
      <c r="IIC532" s="143"/>
      <c r="IID532" s="579"/>
      <c r="IIE532" s="580"/>
      <c r="IIF532" s="143"/>
      <c r="IIG532" s="143"/>
      <c r="IIH532" s="579"/>
      <c r="III532" s="580"/>
      <c r="IIJ532" s="143"/>
      <c r="IIK532" s="143"/>
      <c r="IIL532" s="579"/>
      <c r="IIM532" s="580"/>
      <c r="IIN532" s="143"/>
      <c r="IIO532" s="143"/>
      <c r="IIP532" s="579"/>
      <c r="IIQ532" s="580"/>
      <c r="IIR532" s="143"/>
      <c r="IIS532" s="143"/>
      <c r="IIT532" s="579"/>
      <c r="IIU532" s="580"/>
      <c r="IIV532" s="143"/>
      <c r="IIW532" s="143"/>
      <c r="IIX532" s="579"/>
      <c r="IIY532" s="580"/>
      <c r="IIZ532" s="143"/>
      <c r="IJA532" s="143"/>
      <c r="IJB532" s="579"/>
      <c r="IJC532" s="580"/>
      <c r="IJD532" s="143"/>
      <c r="IJE532" s="143"/>
      <c r="IJF532" s="579"/>
      <c r="IJG532" s="580"/>
      <c r="IJH532" s="143"/>
      <c r="IJI532" s="143"/>
      <c r="IJJ532" s="579"/>
      <c r="IJK532" s="580"/>
      <c r="IJL532" s="143"/>
      <c r="IJM532" s="143"/>
      <c r="IJN532" s="579"/>
      <c r="IJO532" s="580"/>
      <c r="IJP532" s="143"/>
      <c r="IJQ532" s="143"/>
      <c r="IJR532" s="579"/>
      <c r="IJS532" s="580"/>
      <c r="IJT532" s="143"/>
      <c r="IJU532" s="143"/>
      <c r="IJV532" s="579"/>
      <c r="IJW532" s="580"/>
      <c r="IJX532" s="143"/>
      <c r="IJY532" s="143"/>
      <c r="IJZ532" s="579"/>
      <c r="IKA532" s="580"/>
      <c r="IKB532" s="143"/>
      <c r="IKC532" s="143"/>
      <c r="IKD532" s="579"/>
      <c r="IKE532" s="580"/>
      <c r="IKF532" s="143"/>
      <c r="IKG532" s="143"/>
      <c r="IKH532" s="579"/>
      <c r="IKI532" s="580"/>
      <c r="IKJ532" s="143"/>
      <c r="IKK532" s="143"/>
      <c r="IKL532" s="579"/>
      <c r="IKM532" s="580"/>
      <c r="IKN532" s="143"/>
      <c r="IKO532" s="143"/>
      <c r="IKP532" s="579"/>
      <c r="IKQ532" s="580"/>
      <c r="IKR532" s="143"/>
      <c r="IKS532" s="143"/>
      <c r="IKT532" s="579"/>
      <c r="IKU532" s="580"/>
      <c r="IKV532" s="143"/>
      <c r="IKW532" s="143"/>
      <c r="IKX532" s="579"/>
      <c r="IKY532" s="580"/>
      <c r="IKZ532" s="143"/>
      <c r="ILA532" s="143"/>
      <c r="ILB532" s="579"/>
      <c r="ILC532" s="580"/>
      <c r="ILD532" s="143"/>
      <c r="ILE532" s="143"/>
      <c r="ILF532" s="579"/>
      <c r="ILG532" s="580"/>
      <c r="ILH532" s="143"/>
      <c r="ILI532" s="143"/>
      <c r="ILJ532" s="579"/>
      <c r="ILK532" s="580"/>
      <c r="ILL532" s="143"/>
      <c r="ILM532" s="143"/>
      <c r="ILN532" s="579"/>
      <c r="ILO532" s="580"/>
      <c r="ILP532" s="143"/>
      <c r="ILQ532" s="143"/>
      <c r="ILR532" s="579"/>
      <c r="ILS532" s="580"/>
      <c r="ILT532" s="143"/>
      <c r="ILU532" s="143"/>
      <c r="ILV532" s="579"/>
      <c r="ILW532" s="580"/>
      <c r="ILX532" s="143"/>
      <c r="ILY532" s="143"/>
      <c r="ILZ532" s="579"/>
      <c r="IMA532" s="580"/>
      <c r="IMB532" s="143"/>
      <c r="IMC532" s="143"/>
      <c r="IMD532" s="579"/>
      <c r="IME532" s="580"/>
      <c r="IMF532" s="143"/>
      <c r="IMG532" s="143"/>
      <c r="IMH532" s="579"/>
      <c r="IMI532" s="580"/>
      <c r="IMJ532" s="143"/>
      <c r="IMK532" s="143"/>
      <c r="IML532" s="579"/>
      <c r="IMM532" s="580"/>
      <c r="IMN532" s="143"/>
      <c r="IMO532" s="143"/>
      <c r="IMP532" s="579"/>
      <c r="IMQ532" s="580"/>
      <c r="IMR532" s="143"/>
      <c r="IMS532" s="143"/>
      <c r="IMT532" s="579"/>
      <c r="IMU532" s="580"/>
      <c r="IMV532" s="143"/>
      <c r="IMW532" s="143"/>
      <c r="IMX532" s="579"/>
      <c r="IMY532" s="580"/>
      <c r="IMZ532" s="143"/>
      <c r="INA532" s="143"/>
      <c r="INB532" s="579"/>
      <c r="INC532" s="580"/>
      <c r="IND532" s="143"/>
      <c r="INE532" s="143"/>
      <c r="INF532" s="579"/>
      <c r="ING532" s="580"/>
      <c r="INH532" s="143"/>
      <c r="INI532" s="143"/>
      <c r="INJ532" s="579"/>
      <c r="INK532" s="580"/>
      <c r="INL532" s="143"/>
      <c r="INM532" s="143"/>
      <c r="INN532" s="579"/>
      <c r="INO532" s="580"/>
      <c r="INP532" s="143"/>
      <c r="INQ532" s="143"/>
      <c r="INR532" s="579"/>
      <c r="INS532" s="580"/>
      <c r="INT532" s="143"/>
      <c r="INU532" s="143"/>
      <c r="INV532" s="579"/>
      <c r="INW532" s="580"/>
      <c r="INX532" s="143"/>
      <c r="INY532" s="143"/>
      <c r="INZ532" s="579"/>
      <c r="IOA532" s="580"/>
      <c r="IOB532" s="143"/>
      <c r="IOC532" s="143"/>
      <c r="IOD532" s="579"/>
      <c r="IOE532" s="580"/>
      <c r="IOF532" s="143"/>
      <c r="IOG532" s="143"/>
      <c r="IOH532" s="579"/>
      <c r="IOI532" s="580"/>
      <c r="IOJ532" s="143"/>
      <c r="IOK532" s="143"/>
      <c r="IOL532" s="579"/>
      <c r="IOM532" s="580"/>
      <c r="ION532" s="143"/>
      <c r="IOO532" s="143"/>
      <c r="IOP532" s="579"/>
      <c r="IOQ532" s="580"/>
      <c r="IOR532" s="143"/>
      <c r="IOS532" s="143"/>
      <c r="IOT532" s="579"/>
      <c r="IOU532" s="580"/>
      <c r="IOV532" s="143"/>
      <c r="IOW532" s="143"/>
      <c r="IOX532" s="579"/>
      <c r="IOY532" s="580"/>
      <c r="IOZ532" s="143"/>
      <c r="IPA532" s="143"/>
      <c r="IPB532" s="579"/>
      <c r="IPC532" s="580"/>
      <c r="IPD532" s="143"/>
      <c r="IPE532" s="143"/>
      <c r="IPF532" s="579"/>
      <c r="IPG532" s="580"/>
      <c r="IPH532" s="143"/>
      <c r="IPI532" s="143"/>
      <c r="IPJ532" s="579"/>
      <c r="IPK532" s="580"/>
      <c r="IPL532" s="143"/>
      <c r="IPM532" s="143"/>
      <c r="IPN532" s="579"/>
      <c r="IPO532" s="580"/>
      <c r="IPP532" s="143"/>
      <c r="IPQ532" s="143"/>
      <c r="IPR532" s="579"/>
      <c r="IPS532" s="580"/>
      <c r="IPT532" s="143"/>
      <c r="IPU532" s="143"/>
      <c r="IPV532" s="579"/>
      <c r="IPW532" s="580"/>
      <c r="IPX532" s="143"/>
      <c r="IPY532" s="143"/>
      <c r="IPZ532" s="579"/>
      <c r="IQA532" s="580"/>
      <c r="IQB532" s="143"/>
      <c r="IQC532" s="143"/>
      <c r="IQD532" s="579"/>
      <c r="IQE532" s="580"/>
      <c r="IQF532" s="143"/>
      <c r="IQG532" s="143"/>
      <c r="IQH532" s="579"/>
      <c r="IQI532" s="580"/>
      <c r="IQJ532" s="143"/>
      <c r="IQK532" s="143"/>
      <c r="IQL532" s="579"/>
      <c r="IQM532" s="580"/>
      <c r="IQN532" s="143"/>
      <c r="IQO532" s="143"/>
      <c r="IQP532" s="579"/>
      <c r="IQQ532" s="580"/>
      <c r="IQR532" s="143"/>
      <c r="IQS532" s="143"/>
      <c r="IQT532" s="579"/>
      <c r="IQU532" s="580"/>
      <c r="IQV532" s="143"/>
      <c r="IQW532" s="143"/>
      <c r="IQX532" s="579"/>
      <c r="IQY532" s="580"/>
      <c r="IQZ532" s="143"/>
      <c r="IRA532" s="143"/>
      <c r="IRB532" s="579"/>
      <c r="IRC532" s="580"/>
      <c r="IRD532" s="143"/>
      <c r="IRE532" s="143"/>
      <c r="IRF532" s="579"/>
      <c r="IRG532" s="580"/>
      <c r="IRH532" s="143"/>
      <c r="IRI532" s="143"/>
      <c r="IRJ532" s="579"/>
      <c r="IRK532" s="580"/>
      <c r="IRL532" s="143"/>
      <c r="IRM532" s="143"/>
      <c r="IRN532" s="579"/>
      <c r="IRO532" s="580"/>
      <c r="IRP532" s="143"/>
      <c r="IRQ532" s="143"/>
      <c r="IRR532" s="579"/>
      <c r="IRS532" s="580"/>
      <c r="IRT532" s="143"/>
      <c r="IRU532" s="143"/>
      <c r="IRV532" s="579"/>
      <c r="IRW532" s="580"/>
      <c r="IRX532" s="143"/>
      <c r="IRY532" s="143"/>
      <c r="IRZ532" s="579"/>
      <c r="ISA532" s="580"/>
      <c r="ISB532" s="143"/>
      <c r="ISC532" s="143"/>
      <c r="ISD532" s="579"/>
      <c r="ISE532" s="580"/>
      <c r="ISF532" s="143"/>
      <c r="ISG532" s="143"/>
      <c r="ISH532" s="579"/>
      <c r="ISI532" s="580"/>
      <c r="ISJ532" s="143"/>
      <c r="ISK532" s="143"/>
      <c r="ISL532" s="579"/>
      <c r="ISM532" s="580"/>
      <c r="ISN532" s="143"/>
      <c r="ISO532" s="143"/>
      <c r="ISP532" s="579"/>
      <c r="ISQ532" s="580"/>
      <c r="ISR532" s="143"/>
      <c r="ISS532" s="143"/>
      <c r="IST532" s="579"/>
      <c r="ISU532" s="580"/>
      <c r="ISV532" s="143"/>
      <c r="ISW532" s="143"/>
      <c r="ISX532" s="579"/>
      <c r="ISY532" s="580"/>
      <c r="ISZ532" s="143"/>
      <c r="ITA532" s="143"/>
      <c r="ITB532" s="579"/>
      <c r="ITC532" s="580"/>
      <c r="ITD532" s="143"/>
      <c r="ITE532" s="143"/>
      <c r="ITF532" s="579"/>
      <c r="ITG532" s="580"/>
      <c r="ITH532" s="143"/>
      <c r="ITI532" s="143"/>
      <c r="ITJ532" s="579"/>
      <c r="ITK532" s="580"/>
      <c r="ITL532" s="143"/>
      <c r="ITM532" s="143"/>
      <c r="ITN532" s="579"/>
      <c r="ITO532" s="580"/>
      <c r="ITP532" s="143"/>
      <c r="ITQ532" s="143"/>
      <c r="ITR532" s="579"/>
      <c r="ITS532" s="580"/>
      <c r="ITT532" s="143"/>
      <c r="ITU532" s="143"/>
      <c r="ITV532" s="579"/>
      <c r="ITW532" s="580"/>
      <c r="ITX532" s="143"/>
      <c r="ITY532" s="143"/>
      <c r="ITZ532" s="579"/>
      <c r="IUA532" s="580"/>
      <c r="IUB532" s="143"/>
      <c r="IUC532" s="143"/>
      <c r="IUD532" s="579"/>
      <c r="IUE532" s="580"/>
      <c r="IUF532" s="143"/>
      <c r="IUG532" s="143"/>
      <c r="IUH532" s="579"/>
      <c r="IUI532" s="580"/>
      <c r="IUJ532" s="143"/>
      <c r="IUK532" s="143"/>
      <c r="IUL532" s="579"/>
      <c r="IUM532" s="580"/>
      <c r="IUN532" s="143"/>
      <c r="IUO532" s="143"/>
      <c r="IUP532" s="579"/>
      <c r="IUQ532" s="580"/>
      <c r="IUR532" s="143"/>
      <c r="IUS532" s="143"/>
      <c r="IUT532" s="579"/>
      <c r="IUU532" s="580"/>
      <c r="IUV532" s="143"/>
      <c r="IUW532" s="143"/>
      <c r="IUX532" s="579"/>
      <c r="IUY532" s="580"/>
      <c r="IUZ532" s="143"/>
      <c r="IVA532" s="143"/>
      <c r="IVB532" s="579"/>
      <c r="IVC532" s="580"/>
      <c r="IVD532" s="143"/>
      <c r="IVE532" s="143"/>
      <c r="IVF532" s="579"/>
      <c r="IVG532" s="580"/>
      <c r="IVH532" s="143"/>
      <c r="IVI532" s="143"/>
      <c r="IVJ532" s="579"/>
      <c r="IVK532" s="580"/>
      <c r="IVL532" s="143"/>
      <c r="IVM532" s="143"/>
      <c r="IVN532" s="579"/>
      <c r="IVO532" s="580"/>
      <c r="IVP532" s="143"/>
      <c r="IVQ532" s="143"/>
      <c r="IVR532" s="579"/>
      <c r="IVS532" s="580"/>
      <c r="IVT532" s="143"/>
      <c r="IVU532" s="143"/>
      <c r="IVV532" s="579"/>
      <c r="IVW532" s="580"/>
      <c r="IVX532" s="143"/>
      <c r="IVY532" s="143"/>
      <c r="IVZ532" s="579"/>
      <c r="IWA532" s="580"/>
      <c r="IWB532" s="143"/>
      <c r="IWC532" s="143"/>
      <c r="IWD532" s="579"/>
      <c r="IWE532" s="580"/>
      <c r="IWF532" s="143"/>
      <c r="IWG532" s="143"/>
      <c r="IWH532" s="579"/>
      <c r="IWI532" s="580"/>
      <c r="IWJ532" s="143"/>
      <c r="IWK532" s="143"/>
      <c r="IWL532" s="579"/>
      <c r="IWM532" s="580"/>
      <c r="IWN532" s="143"/>
      <c r="IWO532" s="143"/>
      <c r="IWP532" s="579"/>
      <c r="IWQ532" s="580"/>
      <c r="IWR532" s="143"/>
      <c r="IWS532" s="143"/>
      <c r="IWT532" s="579"/>
      <c r="IWU532" s="580"/>
      <c r="IWV532" s="143"/>
      <c r="IWW532" s="143"/>
      <c r="IWX532" s="579"/>
      <c r="IWY532" s="580"/>
      <c r="IWZ532" s="143"/>
      <c r="IXA532" s="143"/>
      <c r="IXB532" s="579"/>
      <c r="IXC532" s="580"/>
      <c r="IXD532" s="143"/>
      <c r="IXE532" s="143"/>
      <c r="IXF532" s="579"/>
      <c r="IXG532" s="580"/>
      <c r="IXH532" s="143"/>
      <c r="IXI532" s="143"/>
      <c r="IXJ532" s="579"/>
      <c r="IXK532" s="580"/>
      <c r="IXL532" s="143"/>
      <c r="IXM532" s="143"/>
      <c r="IXN532" s="579"/>
      <c r="IXO532" s="580"/>
      <c r="IXP532" s="143"/>
      <c r="IXQ532" s="143"/>
      <c r="IXR532" s="579"/>
      <c r="IXS532" s="580"/>
      <c r="IXT532" s="143"/>
      <c r="IXU532" s="143"/>
      <c r="IXV532" s="579"/>
      <c r="IXW532" s="580"/>
      <c r="IXX532" s="143"/>
      <c r="IXY532" s="143"/>
      <c r="IXZ532" s="579"/>
      <c r="IYA532" s="580"/>
      <c r="IYB532" s="143"/>
      <c r="IYC532" s="143"/>
      <c r="IYD532" s="579"/>
      <c r="IYE532" s="580"/>
      <c r="IYF532" s="143"/>
      <c r="IYG532" s="143"/>
      <c r="IYH532" s="579"/>
      <c r="IYI532" s="580"/>
      <c r="IYJ532" s="143"/>
      <c r="IYK532" s="143"/>
      <c r="IYL532" s="579"/>
      <c r="IYM532" s="580"/>
      <c r="IYN532" s="143"/>
      <c r="IYO532" s="143"/>
      <c r="IYP532" s="579"/>
      <c r="IYQ532" s="580"/>
      <c r="IYR532" s="143"/>
      <c r="IYS532" s="143"/>
      <c r="IYT532" s="579"/>
      <c r="IYU532" s="580"/>
      <c r="IYV532" s="143"/>
      <c r="IYW532" s="143"/>
      <c r="IYX532" s="579"/>
      <c r="IYY532" s="580"/>
      <c r="IYZ532" s="143"/>
      <c r="IZA532" s="143"/>
      <c r="IZB532" s="579"/>
      <c r="IZC532" s="580"/>
      <c r="IZD532" s="143"/>
      <c r="IZE532" s="143"/>
      <c r="IZF532" s="579"/>
      <c r="IZG532" s="580"/>
      <c r="IZH532" s="143"/>
      <c r="IZI532" s="143"/>
      <c r="IZJ532" s="579"/>
      <c r="IZK532" s="580"/>
      <c r="IZL532" s="143"/>
      <c r="IZM532" s="143"/>
      <c r="IZN532" s="579"/>
      <c r="IZO532" s="580"/>
      <c r="IZP532" s="143"/>
      <c r="IZQ532" s="143"/>
      <c r="IZR532" s="579"/>
      <c r="IZS532" s="580"/>
      <c r="IZT532" s="143"/>
      <c r="IZU532" s="143"/>
      <c r="IZV532" s="579"/>
      <c r="IZW532" s="580"/>
      <c r="IZX532" s="143"/>
      <c r="IZY532" s="143"/>
      <c r="IZZ532" s="579"/>
      <c r="JAA532" s="580"/>
      <c r="JAB532" s="143"/>
      <c r="JAC532" s="143"/>
      <c r="JAD532" s="579"/>
      <c r="JAE532" s="580"/>
      <c r="JAF532" s="143"/>
      <c r="JAG532" s="143"/>
      <c r="JAH532" s="579"/>
      <c r="JAI532" s="580"/>
      <c r="JAJ532" s="143"/>
      <c r="JAK532" s="143"/>
      <c r="JAL532" s="579"/>
      <c r="JAM532" s="580"/>
      <c r="JAN532" s="143"/>
      <c r="JAO532" s="143"/>
      <c r="JAP532" s="579"/>
      <c r="JAQ532" s="580"/>
      <c r="JAR532" s="143"/>
      <c r="JAS532" s="143"/>
      <c r="JAT532" s="579"/>
      <c r="JAU532" s="580"/>
      <c r="JAV532" s="143"/>
      <c r="JAW532" s="143"/>
      <c r="JAX532" s="579"/>
      <c r="JAY532" s="580"/>
      <c r="JAZ532" s="143"/>
      <c r="JBA532" s="143"/>
      <c r="JBB532" s="579"/>
      <c r="JBC532" s="580"/>
      <c r="JBD532" s="143"/>
      <c r="JBE532" s="143"/>
      <c r="JBF532" s="579"/>
      <c r="JBG532" s="580"/>
      <c r="JBH532" s="143"/>
      <c r="JBI532" s="143"/>
      <c r="JBJ532" s="579"/>
      <c r="JBK532" s="580"/>
      <c r="JBL532" s="143"/>
      <c r="JBM532" s="143"/>
      <c r="JBN532" s="579"/>
      <c r="JBO532" s="580"/>
      <c r="JBP532" s="143"/>
      <c r="JBQ532" s="143"/>
      <c r="JBR532" s="579"/>
      <c r="JBS532" s="580"/>
      <c r="JBT532" s="143"/>
      <c r="JBU532" s="143"/>
      <c r="JBV532" s="579"/>
      <c r="JBW532" s="580"/>
      <c r="JBX532" s="143"/>
      <c r="JBY532" s="143"/>
      <c r="JBZ532" s="579"/>
      <c r="JCA532" s="580"/>
      <c r="JCB532" s="143"/>
      <c r="JCC532" s="143"/>
      <c r="JCD532" s="579"/>
      <c r="JCE532" s="580"/>
      <c r="JCF532" s="143"/>
      <c r="JCG532" s="143"/>
      <c r="JCH532" s="579"/>
      <c r="JCI532" s="580"/>
      <c r="JCJ532" s="143"/>
      <c r="JCK532" s="143"/>
      <c r="JCL532" s="579"/>
      <c r="JCM532" s="580"/>
      <c r="JCN532" s="143"/>
      <c r="JCO532" s="143"/>
      <c r="JCP532" s="579"/>
      <c r="JCQ532" s="580"/>
      <c r="JCR532" s="143"/>
      <c r="JCS532" s="143"/>
      <c r="JCT532" s="579"/>
      <c r="JCU532" s="580"/>
      <c r="JCV532" s="143"/>
      <c r="JCW532" s="143"/>
      <c r="JCX532" s="579"/>
      <c r="JCY532" s="580"/>
      <c r="JCZ532" s="143"/>
      <c r="JDA532" s="143"/>
      <c r="JDB532" s="579"/>
      <c r="JDC532" s="580"/>
      <c r="JDD532" s="143"/>
      <c r="JDE532" s="143"/>
      <c r="JDF532" s="579"/>
      <c r="JDG532" s="580"/>
      <c r="JDH532" s="143"/>
      <c r="JDI532" s="143"/>
      <c r="JDJ532" s="579"/>
      <c r="JDK532" s="580"/>
      <c r="JDL532" s="143"/>
      <c r="JDM532" s="143"/>
      <c r="JDN532" s="579"/>
      <c r="JDO532" s="580"/>
      <c r="JDP532" s="143"/>
      <c r="JDQ532" s="143"/>
      <c r="JDR532" s="579"/>
      <c r="JDS532" s="580"/>
      <c r="JDT532" s="143"/>
      <c r="JDU532" s="143"/>
      <c r="JDV532" s="579"/>
      <c r="JDW532" s="580"/>
      <c r="JDX532" s="143"/>
      <c r="JDY532" s="143"/>
      <c r="JDZ532" s="579"/>
      <c r="JEA532" s="580"/>
      <c r="JEB532" s="143"/>
      <c r="JEC532" s="143"/>
      <c r="JED532" s="579"/>
      <c r="JEE532" s="580"/>
      <c r="JEF532" s="143"/>
      <c r="JEG532" s="143"/>
      <c r="JEH532" s="579"/>
      <c r="JEI532" s="580"/>
      <c r="JEJ532" s="143"/>
      <c r="JEK532" s="143"/>
      <c r="JEL532" s="579"/>
      <c r="JEM532" s="580"/>
      <c r="JEN532" s="143"/>
      <c r="JEO532" s="143"/>
      <c r="JEP532" s="579"/>
      <c r="JEQ532" s="580"/>
      <c r="JER532" s="143"/>
      <c r="JES532" s="143"/>
      <c r="JET532" s="579"/>
      <c r="JEU532" s="580"/>
      <c r="JEV532" s="143"/>
      <c r="JEW532" s="143"/>
      <c r="JEX532" s="579"/>
      <c r="JEY532" s="580"/>
      <c r="JEZ532" s="143"/>
      <c r="JFA532" s="143"/>
      <c r="JFB532" s="579"/>
      <c r="JFC532" s="580"/>
      <c r="JFD532" s="143"/>
      <c r="JFE532" s="143"/>
      <c r="JFF532" s="579"/>
      <c r="JFG532" s="580"/>
      <c r="JFH532" s="143"/>
      <c r="JFI532" s="143"/>
      <c r="JFJ532" s="579"/>
      <c r="JFK532" s="580"/>
      <c r="JFL532" s="143"/>
      <c r="JFM532" s="143"/>
      <c r="JFN532" s="579"/>
      <c r="JFO532" s="580"/>
      <c r="JFP532" s="143"/>
      <c r="JFQ532" s="143"/>
      <c r="JFR532" s="579"/>
      <c r="JFS532" s="580"/>
      <c r="JFT532" s="143"/>
      <c r="JFU532" s="143"/>
      <c r="JFV532" s="579"/>
      <c r="JFW532" s="580"/>
      <c r="JFX532" s="143"/>
      <c r="JFY532" s="143"/>
      <c r="JFZ532" s="579"/>
      <c r="JGA532" s="580"/>
      <c r="JGB532" s="143"/>
      <c r="JGC532" s="143"/>
      <c r="JGD532" s="579"/>
      <c r="JGE532" s="580"/>
      <c r="JGF532" s="143"/>
      <c r="JGG532" s="143"/>
      <c r="JGH532" s="579"/>
      <c r="JGI532" s="580"/>
      <c r="JGJ532" s="143"/>
      <c r="JGK532" s="143"/>
      <c r="JGL532" s="579"/>
      <c r="JGM532" s="580"/>
      <c r="JGN532" s="143"/>
      <c r="JGO532" s="143"/>
      <c r="JGP532" s="579"/>
      <c r="JGQ532" s="580"/>
      <c r="JGR532" s="143"/>
      <c r="JGS532" s="143"/>
      <c r="JGT532" s="579"/>
      <c r="JGU532" s="580"/>
      <c r="JGV532" s="143"/>
      <c r="JGW532" s="143"/>
      <c r="JGX532" s="579"/>
      <c r="JGY532" s="580"/>
      <c r="JGZ532" s="143"/>
      <c r="JHA532" s="143"/>
      <c r="JHB532" s="579"/>
      <c r="JHC532" s="580"/>
      <c r="JHD532" s="143"/>
      <c r="JHE532" s="143"/>
      <c r="JHF532" s="579"/>
      <c r="JHG532" s="580"/>
      <c r="JHH532" s="143"/>
      <c r="JHI532" s="143"/>
      <c r="JHJ532" s="579"/>
      <c r="JHK532" s="580"/>
      <c r="JHL532" s="143"/>
      <c r="JHM532" s="143"/>
      <c r="JHN532" s="579"/>
      <c r="JHO532" s="580"/>
      <c r="JHP532" s="143"/>
      <c r="JHQ532" s="143"/>
      <c r="JHR532" s="579"/>
      <c r="JHS532" s="580"/>
      <c r="JHT532" s="143"/>
      <c r="JHU532" s="143"/>
      <c r="JHV532" s="579"/>
      <c r="JHW532" s="580"/>
      <c r="JHX532" s="143"/>
      <c r="JHY532" s="143"/>
      <c r="JHZ532" s="579"/>
      <c r="JIA532" s="580"/>
      <c r="JIB532" s="143"/>
      <c r="JIC532" s="143"/>
      <c r="JID532" s="579"/>
      <c r="JIE532" s="580"/>
      <c r="JIF532" s="143"/>
      <c r="JIG532" s="143"/>
      <c r="JIH532" s="579"/>
      <c r="JII532" s="580"/>
      <c r="JIJ532" s="143"/>
      <c r="JIK532" s="143"/>
      <c r="JIL532" s="579"/>
      <c r="JIM532" s="580"/>
      <c r="JIN532" s="143"/>
      <c r="JIO532" s="143"/>
      <c r="JIP532" s="579"/>
      <c r="JIQ532" s="580"/>
      <c r="JIR532" s="143"/>
      <c r="JIS532" s="143"/>
      <c r="JIT532" s="579"/>
      <c r="JIU532" s="580"/>
      <c r="JIV532" s="143"/>
      <c r="JIW532" s="143"/>
      <c r="JIX532" s="579"/>
      <c r="JIY532" s="580"/>
      <c r="JIZ532" s="143"/>
      <c r="JJA532" s="143"/>
      <c r="JJB532" s="579"/>
      <c r="JJC532" s="580"/>
      <c r="JJD532" s="143"/>
      <c r="JJE532" s="143"/>
      <c r="JJF532" s="579"/>
      <c r="JJG532" s="580"/>
      <c r="JJH532" s="143"/>
      <c r="JJI532" s="143"/>
      <c r="JJJ532" s="579"/>
      <c r="JJK532" s="580"/>
      <c r="JJL532" s="143"/>
      <c r="JJM532" s="143"/>
      <c r="JJN532" s="579"/>
      <c r="JJO532" s="580"/>
      <c r="JJP532" s="143"/>
      <c r="JJQ532" s="143"/>
      <c r="JJR532" s="579"/>
      <c r="JJS532" s="580"/>
      <c r="JJT532" s="143"/>
      <c r="JJU532" s="143"/>
      <c r="JJV532" s="579"/>
      <c r="JJW532" s="580"/>
      <c r="JJX532" s="143"/>
      <c r="JJY532" s="143"/>
      <c r="JJZ532" s="579"/>
      <c r="JKA532" s="580"/>
      <c r="JKB532" s="143"/>
      <c r="JKC532" s="143"/>
      <c r="JKD532" s="579"/>
      <c r="JKE532" s="580"/>
      <c r="JKF532" s="143"/>
      <c r="JKG532" s="143"/>
      <c r="JKH532" s="579"/>
      <c r="JKI532" s="580"/>
      <c r="JKJ532" s="143"/>
      <c r="JKK532" s="143"/>
      <c r="JKL532" s="579"/>
      <c r="JKM532" s="580"/>
      <c r="JKN532" s="143"/>
      <c r="JKO532" s="143"/>
      <c r="JKP532" s="579"/>
      <c r="JKQ532" s="580"/>
      <c r="JKR532" s="143"/>
      <c r="JKS532" s="143"/>
      <c r="JKT532" s="579"/>
      <c r="JKU532" s="580"/>
      <c r="JKV532" s="143"/>
      <c r="JKW532" s="143"/>
      <c r="JKX532" s="579"/>
      <c r="JKY532" s="580"/>
      <c r="JKZ532" s="143"/>
      <c r="JLA532" s="143"/>
      <c r="JLB532" s="579"/>
      <c r="JLC532" s="580"/>
      <c r="JLD532" s="143"/>
      <c r="JLE532" s="143"/>
      <c r="JLF532" s="579"/>
      <c r="JLG532" s="580"/>
      <c r="JLH532" s="143"/>
      <c r="JLI532" s="143"/>
      <c r="JLJ532" s="579"/>
      <c r="JLK532" s="580"/>
      <c r="JLL532" s="143"/>
      <c r="JLM532" s="143"/>
      <c r="JLN532" s="579"/>
      <c r="JLO532" s="580"/>
      <c r="JLP532" s="143"/>
      <c r="JLQ532" s="143"/>
      <c r="JLR532" s="579"/>
      <c r="JLS532" s="580"/>
      <c r="JLT532" s="143"/>
      <c r="JLU532" s="143"/>
      <c r="JLV532" s="579"/>
      <c r="JLW532" s="580"/>
      <c r="JLX532" s="143"/>
      <c r="JLY532" s="143"/>
      <c r="JLZ532" s="579"/>
      <c r="JMA532" s="580"/>
      <c r="JMB532" s="143"/>
      <c r="JMC532" s="143"/>
      <c r="JMD532" s="579"/>
      <c r="JME532" s="580"/>
      <c r="JMF532" s="143"/>
      <c r="JMG532" s="143"/>
      <c r="JMH532" s="579"/>
      <c r="JMI532" s="580"/>
      <c r="JMJ532" s="143"/>
      <c r="JMK532" s="143"/>
      <c r="JML532" s="579"/>
      <c r="JMM532" s="580"/>
      <c r="JMN532" s="143"/>
      <c r="JMO532" s="143"/>
      <c r="JMP532" s="579"/>
      <c r="JMQ532" s="580"/>
      <c r="JMR532" s="143"/>
      <c r="JMS532" s="143"/>
      <c r="JMT532" s="579"/>
      <c r="JMU532" s="580"/>
      <c r="JMV532" s="143"/>
      <c r="JMW532" s="143"/>
      <c r="JMX532" s="579"/>
      <c r="JMY532" s="580"/>
      <c r="JMZ532" s="143"/>
      <c r="JNA532" s="143"/>
      <c r="JNB532" s="579"/>
      <c r="JNC532" s="580"/>
      <c r="JND532" s="143"/>
      <c r="JNE532" s="143"/>
      <c r="JNF532" s="579"/>
      <c r="JNG532" s="580"/>
      <c r="JNH532" s="143"/>
      <c r="JNI532" s="143"/>
      <c r="JNJ532" s="579"/>
      <c r="JNK532" s="580"/>
      <c r="JNL532" s="143"/>
      <c r="JNM532" s="143"/>
      <c r="JNN532" s="579"/>
      <c r="JNO532" s="580"/>
      <c r="JNP532" s="143"/>
      <c r="JNQ532" s="143"/>
      <c r="JNR532" s="579"/>
      <c r="JNS532" s="580"/>
      <c r="JNT532" s="143"/>
      <c r="JNU532" s="143"/>
      <c r="JNV532" s="579"/>
      <c r="JNW532" s="580"/>
      <c r="JNX532" s="143"/>
      <c r="JNY532" s="143"/>
      <c r="JNZ532" s="579"/>
      <c r="JOA532" s="580"/>
      <c r="JOB532" s="143"/>
      <c r="JOC532" s="143"/>
      <c r="JOD532" s="579"/>
      <c r="JOE532" s="580"/>
      <c r="JOF532" s="143"/>
      <c r="JOG532" s="143"/>
      <c r="JOH532" s="579"/>
      <c r="JOI532" s="580"/>
      <c r="JOJ532" s="143"/>
      <c r="JOK532" s="143"/>
      <c r="JOL532" s="579"/>
      <c r="JOM532" s="580"/>
      <c r="JON532" s="143"/>
      <c r="JOO532" s="143"/>
      <c r="JOP532" s="579"/>
      <c r="JOQ532" s="580"/>
      <c r="JOR532" s="143"/>
      <c r="JOS532" s="143"/>
      <c r="JOT532" s="579"/>
      <c r="JOU532" s="580"/>
      <c r="JOV532" s="143"/>
      <c r="JOW532" s="143"/>
      <c r="JOX532" s="579"/>
      <c r="JOY532" s="580"/>
      <c r="JOZ532" s="143"/>
      <c r="JPA532" s="143"/>
      <c r="JPB532" s="579"/>
      <c r="JPC532" s="580"/>
      <c r="JPD532" s="143"/>
      <c r="JPE532" s="143"/>
      <c r="JPF532" s="579"/>
      <c r="JPG532" s="580"/>
      <c r="JPH532" s="143"/>
      <c r="JPI532" s="143"/>
      <c r="JPJ532" s="579"/>
      <c r="JPK532" s="580"/>
      <c r="JPL532" s="143"/>
      <c r="JPM532" s="143"/>
      <c r="JPN532" s="579"/>
      <c r="JPO532" s="580"/>
      <c r="JPP532" s="143"/>
      <c r="JPQ532" s="143"/>
      <c r="JPR532" s="579"/>
      <c r="JPS532" s="580"/>
      <c r="JPT532" s="143"/>
      <c r="JPU532" s="143"/>
      <c r="JPV532" s="579"/>
      <c r="JPW532" s="580"/>
      <c r="JPX532" s="143"/>
      <c r="JPY532" s="143"/>
      <c r="JPZ532" s="579"/>
      <c r="JQA532" s="580"/>
      <c r="JQB532" s="143"/>
      <c r="JQC532" s="143"/>
      <c r="JQD532" s="579"/>
      <c r="JQE532" s="580"/>
      <c r="JQF532" s="143"/>
      <c r="JQG532" s="143"/>
      <c r="JQH532" s="579"/>
      <c r="JQI532" s="580"/>
      <c r="JQJ532" s="143"/>
      <c r="JQK532" s="143"/>
      <c r="JQL532" s="579"/>
      <c r="JQM532" s="580"/>
      <c r="JQN532" s="143"/>
      <c r="JQO532" s="143"/>
      <c r="JQP532" s="579"/>
      <c r="JQQ532" s="580"/>
      <c r="JQR532" s="143"/>
      <c r="JQS532" s="143"/>
      <c r="JQT532" s="579"/>
      <c r="JQU532" s="580"/>
      <c r="JQV532" s="143"/>
      <c r="JQW532" s="143"/>
      <c r="JQX532" s="579"/>
      <c r="JQY532" s="580"/>
      <c r="JQZ532" s="143"/>
      <c r="JRA532" s="143"/>
      <c r="JRB532" s="579"/>
      <c r="JRC532" s="580"/>
      <c r="JRD532" s="143"/>
      <c r="JRE532" s="143"/>
      <c r="JRF532" s="579"/>
      <c r="JRG532" s="580"/>
      <c r="JRH532" s="143"/>
      <c r="JRI532" s="143"/>
      <c r="JRJ532" s="579"/>
      <c r="JRK532" s="580"/>
      <c r="JRL532" s="143"/>
      <c r="JRM532" s="143"/>
      <c r="JRN532" s="579"/>
      <c r="JRO532" s="580"/>
      <c r="JRP532" s="143"/>
      <c r="JRQ532" s="143"/>
      <c r="JRR532" s="579"/>
      <c r="JRS532" s="580"/>
      <c r="JRT532" s="143"/>
      <c r="JRU532" s="143"/>
      <c r="JRV532" s="579"/>
      <c r="JRW532" s="580"/>
      <c r="JRX532" s="143"/>
      <c r="JRY532" s="143"/>
      <c r="JRZ532" s="579"/>
      <c r="JSA532" s="580"/>
      <c r="JSB532" s="143"/>
      <c r="JSC532" s="143"/>
      <c r="JSD532" s="579"/>
      <c r="JSE532" s="580"/>
      <c r="JSF532" s="143"/>
      <c r="JSG532" s="143"/>
      <c r="JSH532" s="579"/>
      <c r="JSI532" s="580"/>
      <c r="JSJ532" s="143"/>
      <c r="JSK532" s="143"/>
      <c r="JSL532" s="579"/>
      <c r="JSM532" s="580"/>
      <c r="JSN532" s="143"/>
      <c r="JSO532" s="143"/>
      <c r="JSP532" s="579"/>
      <c r="JSQ532" s="580"/>
      <c r="JSR532" s="143"/>
      <c r="JSS532" s="143"/>
      <c r="JST532" s="579"/>
      <c r="JSU532" s="580"/>
      <c r="JSV532" s="143"/>
      <c r="JSW532" s="143"/>
      <c r="JSX532" s="579"/>
      <c r="JSY532" s="580"/>
      <c r="JSZ532" s="143"/>
      <c r="JTA532" s="143"/>
      <c r="JTB532" s="579"/>
      <c r="JTC532" s="580"/>
      <c r="JTD532" s="143"/>
      <c r="JTE532" s="143"/>
      <c r="JTF532" s="579"/>
      <c r="JTG532" s="580"/>
      <c r="JTH532" s="143"/>
      <c r="JTI532" s="143"/>
      <c r="JTJ532" s="579"/>
      <c r="JTK532" s="580"/>
      <c r="JTL532" s="143"/>
      <c r="JTM532" s="143"/>
      <c r="JTN532" s="579"/>
      <c r="JTO532" s="580"/>
      <c r="JTP532" s="143"/>
      <c r="JTQ532" s="143"/>
      <c r="JTR532" s="579"/>
      <c r="JTS532" s="580"/>
      <c r="JTT532" s="143"/>
      <c r="JTU532" s="143"/>
      <c r="JTV532" s="579"/>
      <c r="JTW532" s="580"/>
      <c r="JTX532" s="143"/>
      <c r="JTY532" s="143"/>
      <c r="JTZ532" s="579"/>
      <c r="JUA532" s="580"/>
      <c r="JUB532" s="143"/>
      <c r="JUC532" s="143"/>
      <c r="JUD532" s="579"/>
      <c r="JUE532" s="580"/>
      <c r="JUF532" s="143"/>
      <c r="JUG532" s="143"/>
      <c r="JUH532" s="579"/>
      <c r="JUI532" s="580"/>
      <c r="JUJ532" s="143"/>
      <c r="JUK532" s="143"/>
      <c r="JUL532" s="579"/>
      <c r="JUM532" s="580"/>
      <c r="JUN532" s="143"/>
      <c r="JUO532" s="143"/>
      <c r="JUP532" s="579"/>
      <c r="JUQ532" s="580"/>
      <c r="JUR532" s="143"/>
      <c r="JUS532" s="143"/>
      <c r="JUT532" s="579"/>
      <c r="JUU532" s="580"/>
      <c r="JUV532" s="143"/>
      <c r="JUW532" s="143"/>
      <c r="JUX532" s="579"/>
      <c r="JUY532" s="580"/>
      <c r="JUZ532" s="143"/>
      <c r="JVA532" s="143"/>
      <c r="JVB532" s="579"/>
      <c r="JVC532" s="580"/>
      <c r="JVD532" s="143"/>
      <c r="JVE532" s="143"/>
      <c r="JVF532" s="579"/>
      <c r="JVG532" s="580"/>
      <c r="JVH532" s="143"/>
      <c r="JVI532" s="143"/>
      <c r="JVJ532" s="579"/>
      <c r="JVK532" s="580"/>
      <c r="JVL532" s="143"/>
      <c r="JVM532" s="143"/>
      <c r="JVN532" s="579"/>
      <c r="JVO532" s="580"/>
      <c r="JVP532" s="143"/>
      <c r="JVQ532" s="143"/>
      <c r="JVR532" s="579"/>
      <c r="JVS532" s="580"/>
      <c r="JVT532" s="143"/>
      <c r="JVU532" s="143"/>
      <c r="JVV532" s="579"/>
      <c r="JVW532" s="580"/>
      <c r="JVX532" s="143"/>
      <c r="JVY532" s="143"/>
      <c r="JVZ532" s="579"/>
      <c r="JWA532" s="580"/>
      <c r="JWB532" s="143"/>
      <c r="JWC532" s="143"/>
      <c r="JWD532" s="579"/>
      <c r="JWE532" s="580"/>
      <c r="JWF532" s="143"/>
      <c r="JWG532" s="143"/>
      <c r="JWH532" s="579"/>
      <c r="JWI532" s="580"/>
      <c r="JWJ532" s="143"/>
      <c r="JWK532" s="143"/>
      <c r="JWL532" s="579"/>
      <c r="JWM532" s="580"/>
      <c r="JWN532" s="143"/>
      <c r="JWO532" s="143"/>
      <c r="JWP532" s="579"/>
      <c r="JWQ532" s="580"/>
      <c r="JWR532" s="143"/>
      <c r="JWS532" s="143"/>
      <c r="JWT532" s="579"/>
      <c r="JWU532" s="580"/>
      <c r="JWV532" s="143"/>
      <c r="JWW532" s="143"/>
      <c r="JWX532" s="579"/>
      <c r="JWY532" s="580"/>
      <c r="JWZ532" s="143"/>
      <c r="JXA532" s="143"/>
      <c r="JXB532" s="579"/>
      <c r="JXC532" s="580"/>
      <c r="JXD532" s="143"/>
      <c r="JXE532" s="143"/>
      <c r="JXF532" s="579"/>
      <c r="JXG532" s="580"/>
      <c r="JXH532" s="143"/>
      <c r="JXI532" s="143"/>
      <c r="JXJ532" s="579"/>
      <c r="JXK532" s="580"/>
      <c r="JXL532" s="143"/>
      <c r="JXM532" s="143"/>
      <c r="JXN532" s="579"/>
      <c r="JXO532" s="580"/>
      <c r="JXP532" s="143"/>
      <c r="JXQ532" s="143"/>
      <c r="JXR532" s="579"/>
      <c r="JXS532" s="580"/>
      <c r="JXT532" s="143"/>
      <c r="JXU532" s="143"/>
      <c r="JXV532" s="579"/>
      <c r="JXW532" s="580"/>
      <c r="JXX532" s="143"/>
      <c r="JXY532" s="143"/>
      <c r="JXZ532" s="579"/>
      <c r="JYA532" s="580"/>
      <c r="JYB532" s="143"/>
      <c r="JYC532" s="143"/>
      <c r="JYD532" s="579"/>
      <c r="JYE532" s="580"/>
      <c r="JYF532" s="143"/>
      <c r="JYG532" s="143"/>
      <c r="JYH532" s="579"/>
      <c r="JYI532" s="580"/>
      <c r="JYJ532" s="143"/>
      <c r="JYK532" s="143"/>
      <c r="JYL532" s="579"/>
      <c r="JYM532" s="580"/>
      <c r="JYN532" s="143"/>
      <c r="JYO532" s="143"/>
      <c r="JYP532" s="579"/>
      <c r="JYQ532" s="580"/>
      <c r="JYR532" s="143"/>
      <c r="JYS532" s="143"/>
      <c r="JYT532" s="579"/>
      <c r="JYU532" s="580"/>
      <c r="JYV532" s="143"/>
      <c r="JYW532" s="143"/>
      <c r="JYX532" s="579"/>
      <c r="JYY532" s="580"/>
      <c r="JYZ532" s="143"/>
      <c r="JZA532" s="143"/>
      <c r="JZB532" s="579"/>
      <c r="JZC532" s="580"/>
      <c r="JZD532" s="143"/>
      <c r="JZE532" s="143"/>
      <c r="JZF532" s="579"/>
      <c r="JZG532" s="580"/>
      <c r="JZH532" s="143"/>
      <c r="JZI532" s="143"/>
      <c r="JZJ532" s="579"/>
      <c r="JZK532" s="580"/>
      <c r="JZL532" s="143"/>
      <c r="JZM532" s="143"/>
      <c r="JZN532" s="579"/>
      <c r="JZO532" s="580"/>
      <c r="JZP532" s="143"/>
      <c r="JZQ532" s="143"/>
      <c r="JZR532" s="579"/>
      <c r="JZS532" s="580"/>
      <c r="JZT532" s="143"/>
      <c r="JZU532" s="143"/>
      <c r="JZV532" s="579"/>
      <c r="JZW532" s="580"/>
      <c r="JZX532" s="143"/>
      <c r="JZY532" s="143"/>
      <c r="JZZ532" s="579"/>
      <c r="KAA532" s="580"/>
      <c r="KAB532" s="143"/>
      <c r="KAC532" s="143"/>
      <c r="KAD532" s="579"/>
      <c r="KAE532" s="580"/>
      <c r="KAF532" s="143"/>
      <c r="KAG532" s="143"/>
      <c r="KAH532" s="579"/>
      <c r="KAI532" s="580"/>
      <c r="KAJ532" s="143"/>
      <c r="KAK532" s="143"/>
      <c r="KAL532" s="579"/>
      <c r="KAM532" s="580"/>
      <c r="KAN532" s="143"/>
      <c r="KAO532" s="143"/>
      <c r="KAP532" s="579"/>
      <c r="KAQ532" s="580"/>
      <c r="KAR532" s="143"/>
      <c r="KAS532" s="143"/>
      <c r="KAT532" s="579"/>
      <c r="KAU532" s="580"/>
      <c r="KAV532" s="143"/>
      <c r="KAW532" s="143"/>
      <c r="KAX532" s="579"/>
      <c r="KAY532" s="580"/>
      <c r="KAZ532" s="143"/>
      <c r="KBA532" s="143"/>
      <c r="KBB532" s="579"/>
      <c r="KBC532" s="580"/>
      <c r="KBD532" s="143"/>
      <c r="KBE532" s="143"/>
      <c r="KBF532" s="579"/>
      <c r="KBG532" s="580"/>
      <c r="KBH532" s="143"/>
      <c r="KBI532" s="143"/>
      <c r="KBJ532" s="579"/>
      <c r="KBK532" s="580"/>
      <c r="KBL532" s="143"/>
      <c r="KBM532" s="143"/>
      <c r="KBN532" s="579"/>
      <c r="KBO532" s="580"/>
      <c r="KBP532" s="143"/>
      <c r="KBQ532" s="143"/>
      <c r="KBR532" s="579"/>
      <c r="KBS532" s="580"/>
      <c r="KBT532" s="143"/>
      <c r="KBU532" s="143"/>
      <c r="KBV532" s="579"/>
      <c r="KBW532" s="580"/>
      <c r="KBX532" s="143"/>
      <c r="KBY532" s="143"/>
      <c r="KBZ532" s="579"/>
      <c r="KCA532" s="580"/>
      <c r="KCB532" s="143"/>
      <c r="KCC532" s="143"/>
      <c r="KCD532" s="579"/>
      <c r="KCE532" s="580"/>
      <c r="KCF532" s="143"/>
      <c r="KCG532" s="143"/>
      <c r="KCH532" s="579"/>
      <c r="KCI532" s="580"/>
      <c r="KCJ532" s="143"/>
      <c r="KCK532" s="143"/>
      <c r="KCL532" s="579"/>
      <c r="KCM532" s="580"/>
      <c r="KCN532" s="143"/>
      <c r="KCO532" s="143"/>
      <c r="KCP532" s="579"/>
      <c r="KCQ532" s="580"/>
      <c r="KCR532" s="143"/>
      <c r="KCS532" s="143"/>
      <c r="KCT532" s="579"/>
      <c r="KCU532" s="580"/>
      <c r="KCV532" s="143"/>
      <c r="KCW532" s="143"/>
      <c r="KCX532" s="579"/>
      <c r="KCY532" s="580"/>
      <c r="KCZ532" s="143"/>
      <c r="KDA532" s="143"/>
      <c r="KDB532" s="579"/>
      <c r="KDC532" s="580"/>
      <c r="KDD532" s="143"/>
      <c r="KDE532" s="143"/>
      <c r="KDF532" s="579"/>
      <c r="KDG532" s="580"/>
      <c r="KDH532" s="143"/>
      <c r="KDI532" s="143"/>
      <c r="KDJ532" s="579"/>
      <c r="KDK532" s="580"/>
      <c r="KDL532" s="143"/>
      <c r="KDM532" s="143"/>
      <c r="KDN532" s="579"/>
      <c r="KDO532" s="580"/>
      <c r="KDP532" s="143"/>
      <c r="KDQ532" s="143"/>
      <c r="KDR532" s="579"/>
      <c r="KDS532" s="580"/>
      <c r="KDT532" s="143"/>
      <c r="KDU532" s="143"/>
      <c r="KDV532" s="579"/>
      <c r="KDW532" s="580"/>
      <c r="KDX532" s="143"/>
      <c r="KDY532" s="143"/>
      <c r="KDZ532" s="579"/>
      <c r="KEA532" s="580"/>
      <c r="KEB532" s="143"/>
      <c r="KEC532" s="143"/>
      <c r="KED532" s="579"/>
      <c r="KEE532" s="580"/>
      <c r="KEF532" s="143"/>
      <c r="KEG532" s="143"/>
      <c r="KEH532" s="579"/>
      <c r="KEI532" s="580"/>
      <c r="KEJ532" s="143"/>
      <c r="KEK532" s="143"/>
      <c r="KEL532" s="579"/>
      <c r="KEM532" s="580"/>
      <c r="KEN532" s="143"/>
      <c r="KEO532" s="143"/>
      <c r="KEP532" s="579"/>
      <c r="KEQ532" s="580"/>
      <c r="KER532" s="143"/>
      <c r="KES532" s="143"/>
      <c r="KET532" s="579"/>
      <c r="KEU532" s="580"/>
      <c r="KEV532" s="143"/>
      <c r="KEW532" s="143"/>
      <c r="KEX532" s="579"/>
      <c r="KEY532" s="580"/>
      <c r="KEZ532" s="143"/>
      <c r="KFA532" s="143"/>
      <c r="KFB532" s="579"/>
      <c r="KFC532" s="580"/>
      <c r="KFD532" s="143"/>
      <c r="KFE532" s="143"/>
      <c r="KFF532" s="579"/>
      <c r="KFG532" s="580"/>
      <c r="KFH532" s="143"/>
      <c r="KFI532" s="143"/>
      <c r="KFJ532" s="579"/>
      <c r="KFK532" s="580"/>
      <c r="KFL532" s="143"/>
      <c r="KFM532" s="143"/>
      <c r="KFN532" s="579"/>
      <c r="KFO532" s="580"/>
      <c r="KFP532" s="143"/>
      <c r="KFQ532" s="143"/>
      <c r="KFR532" s="579"/>
      <c r="KFS532" s="580"/>
      <c r="KFT532" s="143"/>
      <c r="KFU532" s="143"/>
      <c r="KFV532" s="579"/>
      <c r="KFW532" s="580"/>
      <c r="KFX532" s="143"/>
      <c r="KFY532" s="143"/>
      <c r="KFZ532" s="579"/>
      <c r="KGA532" s="580"/>
      <c r="KGB532" s="143"/>
      <c r="KGC532" s="143"/>
      <c r="KGD532" s="579"/>
      <c r="KGE532" s="580"/>
      <c r="KGF532" s="143"/>
      <c r="KGG532" s="143"/>
      <c r="KGH532" s="579"/>
      <c r="KGI532" s="580"/>
      <c r="KGJ532" s="143"/>
      <c r="KGK532" s="143"/>
      <c r="KGL532" s="579"/>
      <c r="KGM532" s="580"/>
      <c r="KGN532" s="143"/>
      <c r="KGO532" s="143"/>
      <c r="KGP532" s="579"/>
      <c r="KGQ532" s="580"/>
      <c r="KGR532" s="143"/>
      <c r="KGS532" s="143"/>
      <c r="KGT532" s="579"/>
      <c r="KGU532" s="580"/>
      <c r="KGV532" s="143"/>
      <c r="KGW532" s="143"/>
      <c r="KGX532" s="579"/>
      <c r="KGY532" s="580"/>
      <c r="KGZ532" s="143"/>
      <c r="KHA532" s="143"/>
      <c r="KHB532" s="579"/>
      <c r="KHC532" s="580"/>
      <c r="KHD532" s="143"/>
      <c r="KHE532" s="143"/>
      <c r="KHF532" s="579"/>
      <c r="KHG532" s="580"/>
      <c r="KHH532" s="143"/>
      <c r="KHI532" s="143"/>
      <c r="KHJ532" s="579"/>
      <c r="KHK532" s="580"/>
      <c r="KHL532" s="143"/>
      <c r="KHM532" s="143"/>
      <c r="KHN532" s="579"/>
      <c r="KHO532" s="580"/>
      <c r="KHP532" s="143"/>
      <c r="KHQ532" s="143"/>
      <c r="KHR532" s="579"/>
      <c r="KHS532" s="580"/>
      <c r="KHT532" s="143"/>
      <c r="KHU532" s="143"/>
      <c r="KHV532" s="579"/>
      <c r="KHW532" s="580"/>
      <c r="KHX532" s="143"/>
      <c r="KHY532" s="143"/>
      <c r="KHZ532" s="579"/>
      <c r="KIA532" s="580"/>
      <c r="KIB532" s="143"/>
      <c r="KIC532" s="143"/>
      <c r="KID532" s="579"/>
      <c r="KIE532" s="580"/>
      <c r="KIF532" s="143"/>
      <c r="KIG532" s="143"/>
      <c r="KIH532" s="579"/>
      <c r="KII532" s="580"/>
      <c r="KIJ532" s="143"/>
      <c r="KIK532" s="143"/>
      <c r="KIL532" s="579"/>
      <c r="KIM532" s="580"/>
      <c r="KIN532" s="143"/>
      <c r="KIO532" s="143"/>
      <c r="KIP532" s="579"/>
      <c r="KIQ532" s="580"/>
      <c r="KIR532" s="143"/>
      <c r="KIS532" s="143"/>
      <c r="KIT532" s="579"/>
      <c r="KIU532" s="580"/>
      <c r="KIV532" s="143"/>
      <c r="KIW532" s="143"/>
      <c r="KIX532" s="579"/>
      <c r="KIY532" s="580"/>
      <c r="KIZ532" s="143"/>
      <c r="KJA532" s="143"/>
      <c r="KJB532" s="579"/>
      <c r="KJC532" s="580"/>
      <c r="KJD532" s="143"/>
      <c r="KJE532" s="143"/>
      <c r="KJF532" s="579"/>
      <c r="KJG532" s="580"/>
      <c r="KJH532" s="143"/>
      <c r="KJI532" s="143"/>
      <c r="KJJ532" s="579"/>
      <c r="KJK532" s="580"/>
      <c r="KJL532" s="143"/>
      <c r="KJM532" s="143"/>
      <c r="KJN532" s="579"/>
      <c r="KJO532" s="580"/>
      <c r="KJP532" s="143"/>
      <c r="KJQ532" s="143"/>
      <c r="KJR532" s="579"/>
      <c r="KJS532" s="580"/>
      <c r="KJT532" s="143"/>
      <c r="KJU532" s="143"/>
      <c r="KJV532" s="579"/>
      <c r="KJW532" s="580"/>
      <c r="KJX532" s="143"/>
      <c r="KJY532" s="143"/>
      <c r="KJZ532" s="579"/>
      <c r="KKA532" s="580"/>
      <c r="KKB532" s="143"/>
      <c r="KKC532" s="143"/>
      <c r="KKD532" s="579"/>
      <c r="KKE532" s="580"/>
      <c r="KKF532" s="143"/>
      <c r="KKG532" s="143"/>
      <c r="KKH532" s="579"/>
      <c r="KKI532" s="580"/>
      <c r="KKJ532" s="143"/>
      <c r="KKK532" s="143"/>
      <c r="KKL532" s="579"/>
      <c r="KKM532" s="580"/>
      <c r="KKN532" s="143"/>
      <c r="KKO532" s="143"/>
      <c r="KKP532" s="579"/>
      <c r="KKQ532" s="580"/>
      <c r="KKR532" s="143"/>
      <c r="KKS532" s="143"/>
      <c r="KKT532" s="579"/>
      <c r="KKU532" s="580"/>
      <c r="KKV532" s="143"/>
      <c r="KKW532" s="143"/>
      <c r="KKX532" s="579"/>
      <c r="KKY532" s="580"/>
      <c r="KKZ532" s="143"/>
      <c r="KLA532" s="143"/>
      <c r="KLB532" s="579"/>
      <c r="KLC532" s="580"/>
      <c r="KLD532" s="143"/>
      <c r="KLE532" s="143"/>
      <c r="KLF532" s="579"/>
      <c r="KLG532" s="580"/>
      <c r="KLH532" s="143"/>
      <c r="KLI532" s="143"/>
      <c r="KLJ532" s="579"/>
      <c r="KLK532" s="580"/>
      <c r="KLL532" s="143"/>
      <c r="KLM532" s="143"/>
      <c r="KLN532" s="579"/>
      <c r="KLO532" s="580"/>
      <c r="KLP532" s="143"/>
      <c r="KLQ532" s="143"/>
      <c r="KLR532" s="579"/>
      <c r="KLS532" s="580"/>
      <c r="KLT532" s="143"/>
      <c r="KLU532" s="143"/>
      <c r="KLV532" s="579"/>
      <c r="KLW532" s="580"/>
      <c r="KLX532" s="143"/>
      <c r="KLY532" s="143"/>
      <c r="KLZ532" s="579"/>
      <c r="KMA532" s="580"/>
      <c r="KMB532" s="143"/>
      <c r="KMC532" s="143"/>
      <c r="KMD532" s="579"/>
      <c r="KME532" s="580"/>
      <c r="KMF532" s="143"/>
      <c r="KMG532" s="143"/>
      <c r="KMH532" s="579"/>
      <c r="KMI532" s="580"/>
      <c r="KMJ532" s="143"/>
      <c r="KMK532" s="143"/>
      <c r="KML532" s="579"/>
      <c r="KMM532" s="580"/>
      <c r="KMN532" s="143"/>
      <c r="KMO532" s="143"/>
      <c r="KMP532" s="579"/>
      <c r="KMQ532" s="580"/>
      <c r="KMR532" s="143"/>
      <c r="KMS532" s="143"/>
      <c r="KMT532" s="579"/>
      <c r="KMU532" s="580"/>
      <c r="KMV532" s="143"/>
      <c r="KMW532" s="143"/>
      <c r="KMX532" s="579"/>
      <c r="KMY532" s="580"/>
      <c r="KMZ532" s="143"/>
      <c r="KNA532" s="143"/>
      <c r="KNB532" s="579"/>
      <c r="KNC532" s="580"/>
      <c r="KND532" s="143"/>
      <c r="KNE532" s="143"/>
      <c r="KNF532" s="579"/>
      <c r="KNG532" s="580"/>
      <c r="KNH532" s="143"/>
      <c r="KNI532" s="143"/>
      <c r="KNJ532" s="579"/>
      <c r="KNK532" s="580"/>
      <c r="KNL532" s="143"/>
      <c r="KNM532" s="143"/>
      <c r="KNN532" s="579"/>
      <c r="KNO532" s="580"/>
      <c r="KNP532" s="143"/>
      <c r="KNQ532" s="143"/>
      <c r="KNR532" s="579"/>
      <c r="KNS532" s="580"/>
      <c r="KNT532" s="143"/>
      <c r="KNU532" s="143"/>
      <c r="KNV532" s="579"/>
      <c r="KNW532" s="580"/>
      <c r="KNX532" s="143"/>
      <c r="KNY532" s="143"/>
      <c r="KNZ532" s="579"/>
      <c r="KOA532" s="580"/>
      <c r="KOB532" s="143"/>
      <c r="KOC532" s="143"/>
      <c r="KOD532" s="579"/>
      <c r="KOE532" s="580"/>
      <c r="KOF532" s="143"/>
      <c r="KOG532" s="143"/>
      <c r="KOH532" s="579"/>
      <c r="KOI532" s="580"/>
      <c r="KOJ532" s="143"/>
      <c r="KOK532" s="143"/>
      <c r="KOL532" s="579"/>
      <c r="KOM532" s="580"/>
      <c r="KON532" s="143"/>
      <c r="KOO532" s="143"/>
      <c r="KOP532" s="579"/>
      <c r="KOQ532" s="580"/>
      <c r="KOR532" s="143"/>
      <c r="KOS532" s="143"/>
      <c r="KOT532" s="579"/>
      <c r="KOU532" s="580"/>
      <c r="KOV532" s="143"/>
      <c r="KOW532" s="143"/>
      <c r="KOX532" s="579"/>
      <c r="KOY532" s="580"/>
      <c r="KOZ532" s="143"/>
      <c r="KPA532" s="143"/>
      <c r="KPB532" s="579"/>
      <c r="KPC532" s="580"/>
      <c r="KPD532" s="143"/>
      <c r="KPE532" s="143"/>
      <c r="KPF532" s="579"/>
      <c r="KPG532" s="580"/>
      <c r="KPH532" s="143"/>
      <c r="KPI532" s="143"/>
      <c r="KPJ532" s="579"/>
      <c r="KPK532" s="580"/>
      <c r="KPL532" s="143"/>
      <c r="KPM532" s="143"/>
      <c r="KPN532" s="579"/>
      <c r="KPO532" s="580"/>
      <c r="KPP532" s="143"/>
      <c r="KPQ532" s="143"/>
      <c r="KPR532" s="579"/>
      <c r="KPS532" s="580"/>
      <c r="KPT532" s="143"/>
      <c r="KPU532" s="143"/>
      <c r="KPV532" s="579"/>
      <c r="KPW532" s="580"/>
      <c r="KPX532" s="143"/>
      <c r="KPY532" s="143"/>
      <c r="KPZ532" s="579"/>
      <c r="KQA532" s="580"/>
      <c r="KQB532" s="143"/>
      <c r="KQC532" s="143"/>
      <c r="KQD532" s="579"/>
      <c r="KQE532" s="580"/>
      <c r="KQF532" s="143"/>
      <c r="KQG532" s="143"/>
      <c r="KQH532" s="579"/>
      <c r="KQI532" s="580"/>
      <c r="KQJ532" s="143"/>
      <c r="KQK532" s="143"/>
      <c r="KQL532" s="579"/>
      <c r="KQM532" s="580"/>
      <c r="KQN532" s="143"/>
      <c r="KQO532" s="143"/>
      <c r="KQP532" s="579"/>
      <c r="KQQ532" s="580"/>
      <c r="KQR532" s="143"/>
      <c r="KQS532" s="143"/>
      <c r="KQT532" s="579"/>
      <c r="KQU532" s="580"/>
      <c r="KQV532" s="143"/>
      <c r="KQW532" s="143"/>
      <c r="KQX532" s="579"/>
      <c r="KQY532" s="580"/>
      <c r="KQZ532" s="143"/>
      <c r="KRA532" s="143"/>
      <c r="KRB532" s="579"/>
      <c r="KRC532" s="580"/>
      <c r="KRD532" s="143"/>
      <c r="KRE532" s="143"/>
      <c r="KRF532" s="579"/>
      <c r="KRG532" s="580"/>
      <c r="KRH532" s="143"/>
      <c r="KRI532" s="143"/>
      <c r="KRJ532" s="579"/>
      <c r="KRK532" s="580"/>
      <c r="KRL532" s="143"/>
      <c r="KRM532" s="143"/>
      <c r="KRN532" s="579"/>
      <c r="KRO532" s="580"/>
      <c r="KRP532" s="143"/>
      <c r="KRQ532" s="143"/>
      <c r="KRR532" s="579"/>
      <c r="KRS532" s="580"/>
      <c r="KRT532" s="143"/>
      <c r="KRU532" s="143"/>
      <c r="KRV532" s="579"/>
      <c r="KRW532" s="580"/>
      <c r="KRX532" s="143"/>
      <c r="KRY532" s="143"/>
      <c r="KRZ532" s="579"/>
      <c r="KSA532" s="580"/>
      <c r="KSB532" s="143"/>
      <c r="KSC532" s="143"/>
      <c r="KSD532" s="579"/>
      <c r="KSE532" s="580"/>
      <c r="KSF532" s="143"/>
      <c r="KSG532" s="143"/>
      <c r="KSH532" s="579"/>
      <c r="KSI532" s="580"/>
      <c r="KSJ532" s="143"/>
      <c r="KSK532" s="143"/>
      <c r="KSL532" s="579"/>
      <c r="KSM532" s="580"/>
      <c r="KSN532" s="143"/>
      <c r="KSO532" s="143"/>
      <c r="KSP532" s="579"/>
      <c r="KSQ532" s="580"/>
      <c r="KSR532" s="143"/>
      <c r="KSS532" s="143"/>
      <c r="KST532" s="579"/>
      <c r="KSU532" s="580"/>
      <c r="KSV532" s="143"/>
      <c r="KSW532" s="143"/>
      <c r="KSX532" s="579"/>
      <c r="KSY532" s="580"/>
      <c r="KSZ532" s="143"/>
      <c r="KTA532" s="143"/>
      <c r="KTB532" s="579"/>
      <c r="KTC532" s="580"/>
      <c r="KTD532" s="143"/>
      <c r="KTE532" s="143"/>
      <c r="KTF532" s="579"/>
      <c r="KTG532" s="580"/>
      <c r="KTH532" s="143"/>
      <c r="KTI532" s="143"/>
      <c r="KTJ532" s="579"/>
      <c r="KTK532" s="580"/>
      <c r="KTL532" s="143"/>
      <c r="KTM532" s="143"/>
      <c r="KTN532" s="579"/>
      <c r="KTO532" s="580"/>
      <c r="KTP532" s="143"/>
      <c r="KTQ532" s="143"/>
      <c r="KTR532" s="579"/>
      <c r="KTS532" s="580"/>
      <c r="KTT532" s="143"/>
      <c r="KTU532" s="143"/>
      <c r="KTV532" s="579"/>
      <c r="KTW532" s="580"/>
      <c r="KTX532" s="143"/>
      <c r="KTY532" s="143"/>
      <c r="KTZ532" s="579"/>
      <c r="KUA532" s="580"/>
      <c r="KUB532" s="143"/>
      <c r="KUC532" s="143"/>
      <c r="KUD532" s="579"/>
      <c r="KUE532" s="580"/>
      <c r="KUF532" s="143"/>
      <c r="KUG532" s="143"/>
      <c r="KUH532" s="579"/>
      <c r="KUI532" s="580"/>
      <c r="KUJ532" s="143"/>
      <c r="KUK532" s="143"/>
      <c r="KUL532" s="579"/>
      <c r="KUM532" s="580"/>
      <c r="KUN532" s="143"/>
      <c r="KUO532" s="143"/>
      <c r="KUP532" s="579"/>
      <c r="KUQ532" s="580"/>
      <c r="KUR532" s="143"/>
      <c r="KUS532" s="143"/>
      <c r="KUT532" s="579"/>
      <c r="KUU532" s="580"/>
      <c r="KUV532" s="143"/>
      <c r="KUW532" s="143"/>
      <c r="KUX532" s="579"/>
      <c r="KUY532" s="580"/>
      <c r="KUZ532" s="143"/>
      <c r="KVA532" s="143"/>
      <c r="KVB532" s="579"/>
      <c r="KVC532" s="580"/>
      <c r="KVD532" s="143"/>
      <c r="KVE532" s="143"/>
      <c r="KVF532" s="579"/>
      <c r="KVG532" s="580"/>
      <c r="KVH532" s="143"/>
      <c r="KVI532" s="143"/>
      <c r="KVJ532" s="579"/>
      <c r="KVK532" s="580"/>
      <c r="KVL532" s="143"/>
      <c r="KVM532" s="143"/>
      <c r="KVN532" s="579"/>
      <c r="KVO532" s="580"/>
      <c r="KVP532" s="143"/>
      <c r="KVQ532" s="143"/>
      <c r="KVR532" s="579"/>
      <c r="KVS532" s="580"/>
      <c r="KVT532" s="143"/>
      <c r="KVU532" s="143"/>
      <c r="KVV532" s="579"/>
      <c r="KVW532" s="580"/>
      <c r="KVX532" s="143"/>
      <c r="KVY532" s="143"/>
      <c r="KVZ532" s="579"/>
      <c r="KWA532" s="580"/>
      <c r="KWB532" s="143"/>
      <c r="KWC532" s="143"/>
      <c r="KWD532" s="579"/>
      <c r="KWE532" s="580"/>
      <c r="KWF532" s="143"/>
      <c r="KWG532" s="143"/>
      <c r="KWH532" s="579"/>
      <c r="KWI532" s="580"/>
      <c r="KWJ532" s="143"/>
      <c r="KWK532" s="143"/>
      <c r="KWL532" s="579"/>
      <c r="KWM532" s="580"/>
      <c r="KWN532" s="143"/>
      <c r="KWO532" s="143"/>
      <c r="KWP532" s="579"/>
      <c r="KWQ532" s="580"/>
      <c r="KWR532" s="143"/>
      <c r="KWS532" s="143"/>
      <c r="KWT532" s="579"/>
      <c r="KWU532" s="580"/>
      <c r="KWV532" s="143"/>
      <c r="KWW532" s="143"/>
      <c r="KWX532" s="579"/>
      <c r="KWY532" s="580"/>
      <c r="KWZ532" s="143"/>
      <c r="KXA532" s="143"/>
      <c r="KXB532" s="579"/>
      <c r="KXC532" s="580"/>
      <c r="KXD532" s="143"/>
      <c r="KXE532" s="143"/>
      <c r="KXF532" s="579"/>
      <c r="KXG532" s="580"/>
      <c r="KXH532" s="143"/>
      <c r="KXI532" s="143"/>
      <c r="KXJ532" s="579"/>
      <c r="KXK532" s="580"/>
      <c r="KXL532" s="143"/>
      <c r="KXM532" s="143"/>
      <c r="KXN532" s="579"/>
      <c r="KXO532" s="580"/>
      <c r="KXP532" s="143"/>
      <c r="KXQ532" s="143"/>
      <c r="KXR532" s="579"/>
      <c r="KXS532" s="580"/>
      <c r="KXT532" s="143"/>
      <c r="KXU532" s="143"/>
      <c r="KXV532" s="579"/>
      <c r="KXW532" s="580"/>
      <c r="KXX532" s="143"/>
      <c r="KXY532" s="143"/>
      <c r="KXZ532" s="579"/>
      <c r="KYA532" s="580"/>
      <c r="KYB532" s="143"/>
      <c r="KYC532" s="143"/>
      <c r="KYD532" s="579"/>
      <c r="KYE532" s="580"/>
      <c r="KYF532" s="143"/>
      <c r="KYG532" s="143"/>
      <c r="KYH532" s="579"/>
      <c r="KYI532" s="580"/>
      <c r="KYJ532" s="143"/>
      <c r="KYK532" s="143"/>
      <c r="KYL532" s="579"/>
      <c r="KYM532" s="580"/>
      <c r="KYN532" s="143"/>
      <c r="KYO532" s="143"/>
      <c r="KYP532" s="579"/>
      <c r="KYQ532" s="580"/>
      <c r="KYR532" s="143"/>
      <c r="KYS532" s="143"/>
      <c r="KYT532" s="579"/>
      <c r="KYU532" s="580"/>
      <c r="KYV532" s="143"/>
      <c r="KYW532" s="143"/>
      <c r="KYX532" s="579"/>
      <c r="KYY532" s="580"/>
      <c r="KYZ532" s="143"/>
      <c r="KZA532" s="143"/>
      <c r="KZB532" s="579"/>
      <c r="KZC532" s="580"/>
      <c r="KZD532" s="143"/>
      <c r="KZE532" s="143"/>
      <c r="KZF532" s="579"/>
      <c r="KZG532" s="580"/>
      <c r="KZH532" s="143"/>
      <c r="KZI532" s="143"/>
      <c r="KZJ532" s="579"/>
      <c r="KZK532" s="580"/>
      <c r="KZL532" s="143"/>
      <c r="KZM532" s="143"/>
      <c r="KZN532" s="579"/>
      <c r="KZO532" s="580"/>
      <c r="KZP532" s="143"/>
      <c r="KZQ532" s="143"/>
      <c r="KZR532" s="579"/>
      <c r="KZS532" s="580"/>
      <c r="KZT532" s="143"/>
      <c r="KZU532" s="143"/>
      <c r="KZV532" s="579"/>
      <c r="KZW532" s="580"/>
      <c r="KZX532" s="143"/>
      <c r="KZY532" s="143"/>
      <c r="KZZ532" s="579"/>
      <c r="LAA532" s="580"/>
      <c r="LAB532" s="143"/>
      <c r="LAC532" s="143"/>
      <c r="LAD532" s="579"/>
      <c r="LAE532" s="580"/>
      <c r="LAF532" s="143"/>
      <c r="LAG532" s="143"/>
      <c r="LAH532" s="579"/>
      <c r="LAI532" s="580"/>
      <c r="LAJ532" s="143"/>
      <c r="LAK532" s="143"/>
      <c r="LAL532" s="579"/>
      <c r="LAM532" s="580"/>
      <c r="LAN532" s="143"/>
      <c r="LAO532" s="143"/>
      <c r="LAP532" s="579"/>
      <c r="LAQ532" s="580"/>
      <c r="LAR532" s="143"/>
      <c r="LAS532" s="143"/>
      <c r="LAT532" s="579"/>
      <c r="LAU532" s="580"/>
      <c r="LAV532" s="143"/>
      <c r="LAW532" s="143"/>
      <c r="LAX532" s="579"/>
      <c r="LAY532" s="580"/>
      <c r="LAZ532" s="143"/>
      <c r="LBA532" s="143"/>
      <c r="LBB532" s="579"/>
      <c r="LBC532" s="580"/>
      <c r="LBD532" s="143"/>
      <c r="LBE532" s="143"/>
      <c r="LBF532" s="579"/>
      <c r="LBG532" s="580"/>
      <c r="LBH532" s="143"/>
      <c r="LBI532" s="143"/>
      <c r="LBJ532" s="579"/>
      <c r="LBK532" s="580"/>
      <c r="LBL532" s="143"/>
      <c r="LBM532" s="143"/>
      <c r="LBN532" s="579"/>
      <c r="LBO532" s="580"/>
      <c r="LBP532" s="143"/>
      <c r="LBQ532" s="143"/>
      <c r="LBR532" s="579"/>
      <c r="LBS532" s="580"/>
      <c r="LBT532" s="143"/>
      <c r="LBU532" s="143"/>
      <c r="LBV532" s="579"/>
      <c r="LBW532" s="580"/>
      <c r="LBX532" s="143"/>
      <c r="LBY532" s="143"/>
      <c r="LBZ532" s="579"/>
      <c r="LCA532" s="580"/>
      <c r="LCB532" s="143"/>
      <c r="LCC532" s="143"/>
      <c r="LCD532" s="579"/>
      <c r="LCE532" s="580"/>
      <c r="LCF532" s="143"/>
      <c r="LCG532" s="143"/>
      <c r="LCH532" s="579"/>
      <c r="LCI532" s="580"/>
      <c r="LCJ532" s="143"/>
      <c r="LCK532" s="143"/>
      <c r="LCL532" s="579"/>
      <c r="LCM532" s="580"/>
      <c r="LCN532" s="143"/>
      <c r="LCO532" s="143"/>
      <c r="LCP532" s="579"/>
      <c r="LCQ532" s="580"/>
      <c r="LCR532" s="143"/>
      <c r="LCS532" s="143"/>
      <c r="LCT532" s="579"/>
      <c r="LCU532" s="580"/>
      <c r="LCV532" s="143"/>
      <c r="LCW532" s="143"/>
      <c r="LCX532" s="579"/>
      <c r="LCY532" s="580"/>
      <c r="LCZ532" s="143"/>
      <c r="LDA532" s="143"/>
      <c r="LDB532" s="579"/>
      <c r="LDC532" s="580"/>
      <c r="LDD532" s="143"/>
      <c r="LDE532" s="143"/>
      <c r="LDF532" s="579"/>
      <c r="LDG532" s="580"/>
      <c r="LDH532" s="143"/>
      <c r="LDI532" s="143"/>
      <c r="LDJ532" s="579"/>
      <c r="LDK532" s="580"/>
      <c r="LDL532" s="143"/>
      <c r="LDM532" s="143"/>
      <c r="LDN532" s="579"/>
      <c r="LDO532" s="580"/>
      <c r="LDP532" s="143"/>
      <c r="LDQ532" s="143"/>
      <c r="LDR532" s="579"/>
      <c r="LDS532" s="580"/>
      <c r="LDT532" s="143"/>
      <c r="LDU532" s="143"/>
      <c r="LDV532" s="579"/>
      <c r="LDW532" s="580"/>
      <c r="LDX532" s="143"/>
      <c r="LDY532" s="143"/>
      <c r="LDZ532" s="579"/>
      <c r="LEA532" s="580"/>
      <c r="LEB532" s="143"/>
      <c r="LEC532" s="143"/>
      <c r="LED532" s="579"/>
      <c r="LEE532" s="580"/>
      <c r="LEF532" s="143"/>
      <c r="LEG532" s="143"/>
      <c r="LEH532" s="579"/>
      <c r="LEI532" s="580"/>
      <c r="LEJ532" s="143"/>
      <c r="LEK532" s="143"/>
      <c r="LEL532" s="579"/>
      <c r="LEM532" s="580"/>
      <c r="LEN532" s="143"/>
      <c r="LEO532" s="143"/>
      <c r="LEP532" s="579"/>
      <c r="LEQ532" s="580"/>
      <c r="LER532" s="143"/>
      <c r="LES532" s="143"/>
      <c r="LET532" s="579"/>
      <c r="LEU532" s="580"/>
      <c r="LEV532" s="143"/>
      <c r="LEW532" s="143"/>
      <c r="LEX532" s="579"/>
      <c r="LEY532" s="580"/>
      <c r="LEZ532" s="143"/>
      <c r="LFA532" s="143"/>
      <c r="LFB532" s="579"/>
      <c r="LFC532" s="580"/>
      <c r="LFD532" s="143"/>
      <c r="LFE532" s="143"/>
      <c r="LFF532" s="579"/>
      <c r="LFG532" s="580"/>
      <c r="LFH532" s="143"/>
      <c r="LFI532" s="143"/>
      <c r="LFJ532" s="579"/>
      <c r="LFK532" s="580"/>
      <c r="LFL532" s="143"/>
      <c r="LFM532" s="143"/>
      <c r="LFN532" s="579"/>
      <c r="LFO532" s="580"/>
      <c r="LFP532" s="143"/>
      <c r="LFQ532" s="143"/>
      <c r="LFR532" s="579"/>
      <c r="LFS532" s="580"/>
      <c r="LFT532" s="143"/>
      <c r="LFU532" s="143"/>
      <c r="LFV532" s="579"/>
      <c r="LFW532" s="580"/>
      <c r="LFX532" s="143"/>
      <c r="LFY532" s="143"/>
      <c r="LFZ532" s="579"/>
      <c r="LGA532" s="580"/>
      <c r="LGB532" s="143"/>
      <c r="LGC532" s="143"/>
      <c r="LGD532" s="579"/>
      <c r="LGE532" s="580"/>
      <c r="LGF532" s="143"/>
      <c r="LGG532" s="143"/>
      <c r="LGH532" s="579"/>
      <c r="LGI532" s="580"/>
      <c r="LGJ532" s="143"/>
      <c r="LGK532" s="143"/>
      <c r="LGL532" s="579"/>
      <c r="LGM532" s="580"/>
      <c r="LGN532" s="143"/>
      <c r="LGO532" s="143"/>
      <c r="LGP532" s="579"/>
      <c r="LGQ532" s="580"/>
      <c r="LGR532" s="143"/>
      <c r="LGS532" s="143"/>
      <c r="LGT532" s="579"/>
      <c r="LGU532" s="580"/>
      <c r="LGV532" s="143"/>
      <c r="LGW532" s="143"/>
      <c r="LGX532" s="579"/>
      <c r="LGY532" s="580"/>
      <c r="LGZ532" s="143"/>
      <c r="LHA532" s="143"/>
      <c r="LHB532" s="579"/>
      <c r="LHC532" s="580"/>
      <c r="LHD532" s="143"/>
      <c r="LHE532" s="143"/>
      <c r="LHF532" s="579"/>
      <c r="LHG532" s="580"/>
      <c r="LHH532" s="143"/>
      <c r="LHI532" s="143"/>
      <c r="LHJ532" s="579"/>
      <c r="LHK532" s="580"/>
      <c r="LHL532" s="143"/>
      <c r="LHM532" s="143"/>
      <c r="LHN532" s="579"/>
      <c r="LHO532" s="580"/>
      <c r="LHP532" s="143"/>
      <c r="LHQ532" s="143"/>
      <c r="LHR532" s="579"/>
      <c r="LHS532" s="580"/>
      <c r="LHT532" s="143"/>
      <c r="LHU532" s="143"/>
      <c r="LHV532" s="579"/>
      <c r="LHW532" s="580"/>
      <c r="LHX532" s="143"/>
      <c r="LHY532" s="143"/>
      <c r="LHZ532" s="579"/>
      <c r="LIA532" s="580"/>
      <c r="LIB532" s="143"/>
      <c r="LIC532" s="143"/>
      <c r="LID532" s="579"/>
      <c r="LIE532" s="580"/>
      <c r="LIF532" s="143"/>
      <c r="LIG532" s="143"/>
      <c r="LIH532" s="579"/>
      <c r="LII532" s="580"/>
      <c r="LIJ532" s="143"/>
      <c r="LIK532" s="143"/>
      <c r="LIL532" s="579"/>
      <c r="LIM532" s="580"/>
      <c r="LIN532" s="143"/>
      <c r="LIO532" s="143"/>
      <c r="LIP532" s="579"/>
      <c r="LIQ532" s="580"/>
      <c r="LIR532" s="143"/>
      <c r="LIS532" s="143"/>
      <c r="LIT532" s="579"/>
      <c r="LIU532" s="580"/>
      <c r="LIV532" s="143"/>
      <c r="LIW532" s="143"/>
      <c r="LIX532" s="579"/>
      <c r="LIY532" s="580"/>
      <c r="LIZ532" s="143"/>
      <c r="LJA532" s="143"/>
      <c r="LJB532" s="579"/>
      <c r="LJC532" s="580"/>
      <c r="LJD532" s="143"/>
      <c r="LJE532" s="143"/>
      <c r="LJF532" s="579"/>
      <c r="LJG532" s="580"/>
      <c r="LJH532" s="143"/>
      <c r="LJI532" s="143"/>
      <c r="LJJ532" s="579"/>
      <c r="LJK532" s="580"/>
      <c r="LJL532" s="143"/>
      <c r="LJM532" s="143"/>
      <c r="LJN532" s="579"/>
      <c r="LJO532" s="580"/>
      <c r="LJP532" s="143"/>
      <c r="LJQ532" s="143"/>
      <c r="LJR532" s="579"/>
      <c r="LJS532" s="580"/>
      <c r="LJT532" s="143"/>
      <c r="LJU532" s="143"/>
      <c r="LJV532" s="579"/>
      <c r="LJW532" s="580"/>
      <c r="LJX532" s="143"/>
      <c r="LJY532" s="143"/>
      <c r="LJZ532" s="579"/>
      <c r="LKA532" s="580"/>
      <c r="LKB532" s="143"/>
      <c r="LKC532" s="143"/>
      <c r="LKD532" s="579"/>
      <c r="LKE532" s="580"/>
      <c r="LKF532" s="143"/>
      <c r="LKG532" s="143"/>
      <c r="LKH532" s="579"/>
      <c r="LKI532" s="580"/>
      <c r="LKJ532" s="143"/>
      <c r="LKK532" s="143"/>
      <c r="LKL532" s="579"/>
      <c r="LKM532" s="580"/>
      <c r="LKN532" s="143"/>
      <c r="LKO532" s="143"/>
      <c r="LKP532" s="579"/>
      <c r="LKQ532" s="580"/>
      <c r="LKR532" s="143"/>
      <c r="LKS532" s="143"/>
      <c r="LKT532" s="579"/>
      <c r="LKU532" s="580"/>
      <c r="LKV532" s="143"/>
      <c r="LKW532" s="143"/>
      <c r="LKX532" s="579"/>
      <c r="LKY532" s="580"/>
      <c r="LKZ532" s="143"/>
      <c r="LLA532" s="143"/>
      <c r="LLB532" s="579"/>
      <c r="LLC532" s="580"/>
      <c r="LLD532" s="143"/>
      <c r="LLE532" s="143"/>
      <c r="LLF532" s="579"/>
      <c r="LLG532" s="580"/>
      <c r="LLH532" s="143"/>
      <c r="LLI532" s="143"/>
      <c r="LLJ532" s="579"/>
      <c r="LLK532" s="580"/>
      <c r="LLL532" s="143"/>
      <c r="LLM532" s="143"/>
      <c r="LLN532" s="579"/>
      <c r="LLO532" s="580"/>
      <c r="LLP532" s="143"/>
      <c r="LLQ532" s="143"/>
      <c r="LLR532" s="579"/>
      <c r="LLS532" s="580"/>
      <c r="LLT532" s="143"/>
      <c r="LLU532" s="143"/>
      <c r="LLV532" s="579"/>
      <c r="LLW532" s="580"/>
      <c r="LLX532" s="143"/>
      <c r="LLY532" s="143"/>
      <c r="LLZ532" s="579"/>
      <c r="LMA532" s="580"/>
      <c r="LMB532" s="143"/>
      <c r="LMC532" s="143"/>
      <c r="LMD532" s="579"/>
      <c r="LME532" s="580"/>
      <c r="LMF532" s="143"/>
      <c r="LMG532" s="143"/>
      <c r="LMH532" s="579"/>
      <c r="LMI532" s="580"/>
      <c r="LMJ532" s="143"/>
      <c r="LMK532" s="143"/>
      <c r="LML532" s="579"/>
      <c r="LMM532" s="580"/>
      <c r="LMN532" s="143"/>
      <c r="LMO532" s="143"/>
      <c r="LMP532" s="579"/>
      <c r="LMQ532" s="580"/>
      <c r="LMR532" s="143"/>
      <c r="LMS532" s="143"/>
      <c r="LMT532" s="579"/>
      <c r="LMU532" s="580"/>
      <c r="LMV532" s="143"/>
      <c r="LMW532" s="143"/>
      <c r="LMX532" s="579"/>
      <c r="LMY532" s="580"/>
      <c r="LMZ532" s="143"/>
      <c r="LNA532" s="143"/>
      <c r="LNB532" s="579"/>
      <c r="LNC532" s="580"/>
      <c r="LND532" s="143"/>
      <c r="LNE532" s="143"/>
      <c r="LNF532" s="579"/>
      <c r="LNG532" s="580"/>
      <c r="LNH532" s="143"/>
      <c r="LNI532" s="143"/>
      <c r="LNJ532" s="579"/>
      <c r="LNK532" s="580"/>
      <c r="LNL532" s="143"/>
      <c r="LNM532" s="143"/>
      <c r="LNN532" s="579"/>
      <c r="LNO532" s="580"/>
      <c r="LNP532" s="143"/>
      <c r="LNQ532" s="143"/>
      <c r="LNR532" s="579"/>
      <c r="LNS532" s="580"/>
      <c r="LNT532" s="143"/>
      <c r="LNU532" s="143"/>
      <c r="LNV532" s="579"/>
      <c r="LNW532" s="580"/>
      <c r="LNX532" s="143"/>
      <c r="LNY532" s="143"/>
      <c r="LNZ532" s="579"/>
      <c r="LOA532" s="580"/>
      <c r="LOB532" s="143"/>
      <c r="LOC532" s="143"/>
      <c r="LOD532" s="579"/>
      <c r="LOE532" s="580"/>
      <c r="LOF532" s="143"/>
      <c r="LOG532" s="143"/>
      <c r="LOH532" s="579"/>
      <c r="LOI532" s="580"/>
      <c r="LOJ532" s="143"/>
      <c r="LOK532" s="143"/>
      <c r="LOL532" s="579"/>
      <c r="LOM532" s="580"/>
      <c r="LON532" s="143"/>
      <c r="LOO532" s="143"/>
      <c r="LOP532" s="579"/>
      <c r="LOQ532" s="580"/>
      <c r="LOR532" s="143"/>
      <c r="LOS532" s="143"/>
      <c r="LOT532" s="579"/>
      <c r="LOU532" s="580"/>
      <c r="LOV532" s="143"/>
      <c r="LOW532" s="143"/>
      <c r="LOX532" s="579"/>
      <c r="LOY532" s="580"/>
      <c r="LOZ532" s="143"/>
      <c r="LPA532" s="143"/>
      <c r="LPB532" s="579"/>
      <c r="LPC532" s="580"/>
      <c r="LPD532" s="143"/>
      <c r="LPE532" s="143"/>
      <c r="LPF532" s="579"/>
      <c r="LPG532" s="580"/>
      <c r="LPH532" s="143"/>
      <c r="LPI532" s="143"/>
      <c r="LPJ532" s="579"/>
      <c r="LPK532" s="580"/>
      <c r="LPL532" s="143"/>
      <c r="LPM532" s="143"/>
      <c r="LPN532" s="579"/>
      <c r="LPO532" s="580"/>
      <c r="LPP532" s="143"/>
      <c r="LPQ532" s="143"/>
      <c r="LPR532" s="579"/>
      <c r="LPS532" s="580"/>
      <c r="LPT532" s="143"/>
      <c r="LPU532" s="143"/>
      <c r="LPV532" s="579"/>
      <c r="LPW532" s="580"/>
      <c r="LPX532" s="143"/>
      <c r="LPY532" s="143"/>
      <c r="LPZ532" s="579"/>
      <c r="LQA532" s="580"/>
      <c r="LQB532" s="143"/>
      <c r="LQC532" s="143"/>
      <c r="LQD532" s="579"/>
      <c r="LQE532" s="580"/>
      <c r="LQF532" s="143"/>
      <c r="LQG532" s="143"/>
      <c r="LQH532" s="579"/>
      <c r="LQI532" s="580"/>
      <c r="LQJ532" s="143"/>
      <c r="LQK532" s="143"/>
      <c r="LQL532" s="579"/>
      <c r="LQM532" s="580"/>
      <c r="LQN532" s="143"/>
      <c r="LQO532" s="143"/>
      <c r="LQP532" s="579"/>
      <c r="LQQ532" s="580"/>
      <c r="LQR532" s="143"/>
      <c r="LQS532" s="143"/>
      <c r="LQT532" s="579"/>
      <c r="LQU532" s="580"/>
      <c r="LQV532" s="143"/>
      <c r="LQW532" s="143"/>
      <c r="LQX532" s="579"/>
      <c r="LQY532" s="580"/>
      <c r="LQZ532" s="143"/>
      <c r="LRA532" s="143"/>
      <c r="LRB532" s="579"/>
      <c r="LRC532" s="580"/>
      <c r="LRD532" s="143"/>
      <c r="LRE532" s="143"/>
      <c r="LRF532" s="579"/>
      <c r="LRG532" s="580"/>
      <c r="LRH532" s="143"/>
      <c r="LRI532" s="143"/>
      <c r="LRJ532" s="579"/>
      <c r="LRK532" s="580"/>
      <c r="LRL532" s="143"/>
      <c r="LRM532" s="143"/>
      <c r="LRN532" s="579"/>
      <c r="LRO532" s="580"/>
      <c r="LRP532" s="143"/>
      <c r="LRQ532" s="143"/>
      <c r="LRR532" s="579"/>
      <c r="LRS532" s="580"/>
      <c r="LRT532" s="143"/>
      <c r="LRU532" s="143"/>
      <c r="LRV532" s="579"/>
      <c r="LRW532" s="580"/>
      <c r="LRX532" s="143"/>
      <c r="LRY532" s="143"/>
      <c r="LRZ532" s="579"/>
      <c r="LSA532" s="580"/>
      <c r="LSB532" s="143"/>
      <c r="LSC532" s="143"/>
      <c r="LSD532" s="579"/>
      <c r="LSE532" s="580"/>
      <c r="LSF532" s="143"/>
      <c r="LSG532" s="143"/>
      <c r="LSH532" s="579"/>
      <c r="LSI532" s="580"/>
      <c r="LSJ532" s="143"/>
      <c r="LSK532" s="143"/>
      <c r="LSL532" s="579"/>
      <c r="LSM532" s="580"/>
      <c r="LSN532" s="143"/>
      <c r="LSO532" s="143"/>
      <c r="LSP532" s="579"/>
      <c r="LSQ532" s="580"/>
      <c r="LSR532" s="143"/>
      <c r="LSS532" s="143"/>
      <c r="LST532" s="579"/>
      <c r="LSU532" s="580"/>
      <c r="LSV532" s="143"/>
      <c r="LSW532" s="143"/>
      <c r="LSX532" s="579"/>
      <c r="LSY532" s="580"/>
      <c r="LSZ532" s="143"/>
      <c r="LTA532" s="143"/>
      <c r="LTB532" s="579"/>
      <c r="LTC532" s="580"/>
      <c r="LTD532" s="143"/>
      <c r="LTE532" s="143"/>
      <c r="LTF532" s="579"/>
      <c r="LTG532" s="580"/>
      <c r="LTH532" s="143"/>
      <c r="LTI532" s="143"/>
      <c r="LTJ532" s="579"/>
      <c r="LTK532" s="580"/>
      <c r="LTL532" s="143"/>
      <c r="LTM532" s="143"/>
      <c r="LTN532" s="579"/>
      <c r="LTO532" s="580"/>
      <c r="LTP532" s="143"/>
      <c r="LTQ532" s="143"/>
      <c r="LTR532" s="579"/>
      <c r="LTS532" s="580"/>
      <c r="LTT532" s="143"/>
      <c r="LTU532" s="143"/>
      <c r="LTV532" s="579"/>
      <c r="LTW532" s="580"/>
      <c r="LTX532" s="143"/>
      <c r="LTY532" s="143"/>
      <c r="LTZ532" s="579"/>
      <c r="LUA532" s="580"/>
      <c r="LUB532" s="143"/>
      <c r="LUC532" s="143"/>
      <c r="LUD532" s="579"/>
      <c r="LUE532" s="580"/>
      <c r="LUF532" s="143"/>
      <c r="LUG532" s="143"/>
      <c r="LUH532" s="579"/>
      <c r="LUI532" s="580"/>
      <c r="LUJ532" s="143"/>
      <c r="LUK532" s="143"/>
      <c r="LUL532" s="579"/>
      <c r="LUM532" s="580"/>
      <c r="LUN532" s="143"/>
      <c r="LUO532" s="143"/>
      <c r="LUP532" s="579"/>
      <c r="LUQ532" s="580"/>
      <c r="LUR532" s="143"/>
      <c r="LUS532" s="143"/>
      <c r="LUT532" s="579"/>
      <c r="LUU532" s="580"/>
      <c r="LUV532" s="143"/>
      <c r="LUW532" s="143"/>
      <c r="LUX532" s="579"/>
      <c r="LUY532" s="580"/>
      <c r="LUZ532" s="143"/>
      <c r="LVA532" s="143"/>
      <c r="LVB532" s="579"/>
      <c r="LVC532" s="580"/>
      <c r="LVD532" s="143"/>
      <c r="LVE532" s="143"/>
      <c r="LVF532" s="579"/>
      <c r="LVG532" s="580"/>
      <c r="LVH532" s="143"/>
      <c r="LVI532" s="143"/>
      <c r="LVJ532" s="579"/>
      <c r="LVK532" s="580"/>
      <c r="LVL532" s="143"/>
      <c r="LVM532" s="143"/>
      <c r="LVN532" s="579"/>
      <c r="LVO532" s="580"/>
      <c r="LVP532" s="143"/>
      <c r="LVQ532" s="143"/>
      <c r="LVR532" s="579"/>
      <c r="LVS532" s="580"/>
      <c r="LVT532" s="143"/>
      <c r="LVU532" s="143"/>
      <c r="LVV532" s="579"/>
      <c r="LVW532" s="580"/>
      <c r="LVX532" s="143"/>
      <c r="LVY532" s="143"/>
      <c r="LVZ532" s="579"/>
      <c r="LWA532" s="580"/>
      <c r="LWB532" s="143"/>
      <c r="LWC532" s="143"/>
      <c r="LWD532" s="579"/>
      <c r="LWE532" s="580"/>
      <c r="LWF532" s="143"/>
      <c r="LWG532" s="143"/>
      <c r="LWH532" s="579"/>
      <c r="LWI532" s="580"/>
      <c r="LWJ532" s="143"/>
      <c r="LWK532" s="143"/>
      <c r="LWL532" s="579"/>
      <c r="LWM532" s="580"/>
      <c r="LWN532" s="143"/>
      <c r="LWO532" s="143"/>
      <c r="LWP532" s="579"/>
      <c r="LWQ532" s="580"/>
      <c r="LWR532" s="143"/>
      <c r="LWS532" s="143"/>
      <c r="LWT532" s="579"/>
      <c r="LWU532" s="580"/>
      <c r="LWV532" s="143"/>
      <c r="LWW532" s="143"/>
      <c r="LWX532" s="579"/>
      <c r="LWY532" s="580"/>
      <c r="LWZ532" s="143"/>
      <c r="LXA532" s="143"/>
      <c r="LXB532" s="579"/>
      <c r="LXC532" s="580"/>
      <c r="LXD532" s="143"/>
      <c r="LXE532" s="143"/>
      <c r="LXF532" s="579"/>
      <c r="LXG532" s="580"/>
      <c r="LXH532" s="143"/>
      <c r="LXI532" s="143"/>
      <c r="LXJ532" s="579"/>
      <c r="LXK532" s="580"/>
      <c r="LXL532" s="143"/>
      <c r="LXM532" s="143"/>
      <c r="LXN532" s="579"/>
      <c r="LXO532" s="580"/>
      <c r="LXP532" s="143"/>
      <c r="LXQ532" s="143"/>
      <c r="LXR532" s="579"/>
      <c r="LXS532" s="580"/>
      <c r="LXT532" s="143"/>
      <c r="LXU532" s="143"/>
      <c r="LXV532" s="579"/>
      <c r="LXW532" s="580"/>
      <c r="LXX532" s="143"/>
      <c r="LXY532" s="143"/>
      <c r="LXZ532" s="579"/>
      <c r="LYA532" s="580"/>
      <c r="LYB532" s="143"/>
      <c r="LYC532" s="143"/>
      <c r="LYD532" s="579"/>
      <c r="LYE532" s="580"/>
      <c r="LYF532" s="143"/>
      <c r="LYG532" s="143"/>
      <c r="LYH532" s="579"/>
      <c r="LYI532" s="580"/>
      <c r="LYJ532" s="143"/>
      <c r="LYK532" s="143"/>
      <c r="LYL532" s="579"/>
      <c r="LYM532" s="580"/>
      <c r="LYN532" s="143"/>
      <c r="LYO532" s="143"/>
      <c r="LYP532" s="579"/>
      <c r="LYQ532" s="580"/>
      <c r="LYR532" s="143"/>
      <c r="LYS532" s="143"/>
      <c r="LYT532" s="579"/>
      <c r="LYU532" s="580"/>
      <c r="LYV532" s="143"/>
      <c r="LYW532" s="143"/>
      <c r="LYX532" s="579"/>
      <c r="LYY532" s="580"/>
      <c r="LYZ532" s="143"/>
      <c r="LZA532" s="143"/>
      <c r="LZB532" s="579"/>
      <c r="LZC532" s="580"/>
      <c r="LZD532" s="143"/>
      <c r="LZE532" s="143"/>
      <c r="LZF532" s="579"/>
      <c r="LZG532" s="580"/>
      <c r="LZH532" s="143"/>
      <c r="LZI532" s="143"/>
      <c r="LZJ532" s="579"/>
      <c r="LZK532" s="580"/>
      <c r="LZL532" s="143"/>
      <c r="LZM532" s="143"/>
      <c r="LZN532" s="579"/>
      <c r="LZO532" s="580"/>
      <c r="LZP532" s="143"/>
      <c r="LZQ532" s="143"/>
      <c r="LZR532" s="579"/>
      <c r="LZS532" s="580"/>
      <c r="LZT532" s="143"/>
      <c r="LZU532" s="143"/>
      <c r="LZV532" s="579"/>
      <c r="LZW532" s="580"/>
      <c r="LZX532" s="143"/>
      <c r="LZY532" s="143"/>
      <c r="LZZ532" s="579"/>
      <c r="MAA532" s="580"/>
      <c r="MAB532" s="143"/>
      <c r="MAC532" s="143"/>
      <c r="MAD532" s="579"/>
      <c r="MAE532" s="580"/>
      <c r="MAF532" s="143"/>
      <c r="MAG532" s="143"/>
      <c r="MAH532" s="579"/>
      <c r="MAI532" s="580"/>
      <c r="MAJ532" s="143"/>
      <c r="MAK532" s="143"/>
      <c r="MAL532" s="579"/>
      <c r="MAM532" s="580"/>
      <c r="MAN532" s="143"/>
      <c r="MAO532" s="143"/>
      <c r="MAP532" s="579"/>
      <c r="MAQ532" s="580"/>
      <c r="MAR532" s="143"/>
      <c r="MAS532" s="143"/>
      <c r="MAT532" s="579"/>
      <c r="MAU532" s="580"/>
      <c r="MAV532" s="143"/>
      <c r="MAW532" s="143"/>
      <c r="MAX532" s="579"/>
      <c r="MAY532" s="580"/>
      <c r="MAZ532" s="143"/>
      <c r="MBA532" s="143"/>
      <c r="MBB532" s="579"/>
      <c r="MBC532" s="580"/>
      <c r="MBD532" s="143"/>
      <c r="MBE532" s="143"/>
      <c r="MBF532" s="579"/>
      <c r="MBG532" s="580"/>
      <c r="MBH532" s="143"/>
      <c r="MBI532" s="143"/>
      <c r="MBJ532" s="579"/>
      <c r="MBK532" s="580"/>
      <c r="MBL532" s="143"/>
      <c r="MBM532" s="143"/>
      <c r="MBN532" s="579"/>
      <c r="MBO532" s="580"/>
      <c r="MBP532" s="143"/>
      <c r="MBQ532" s="143"/>
      <c r="MBR532" s="579"/>
      <c r="MBS532" s="580"/>
      <c r="MBT532" s="143"/>
      <c r="MBU532" s="143"/>
      <c r="MBV532" s="579"/>
      <c r="MBW532" s="580"/>
      <c r="MBX532" s="143"/>
      <c r="MBY532" s="143"/>
      <c r="MBZ532" s="579"/>
      <c r="MCA532" s="580"/>
      <c r="MCB532" s="143"/>
      <c r="MCC532" s="143"/>
      <c r="MCD532" s="579"/>
      <c r="MCE532" s="580"/>
      <c r="MCF532" s="143"/>
      <c r="MCG532" s="143"/>
      <c r="MCH532" s="579"/>
      <c r="MCI532" s="580"/>
      <c r="MCJ532" s="143"/>
      <c r="MCK532" s="143"/>
      <c r="MCL532" s="579"/>
      <c r="MCM532" s="580"/>
      <c r="MCN532" s="143"/>
      <c r="MCO532" s="143"/>
      <c r="MCP532" s="579"/>
      <c r="MCQ532" s="580"/>
      <c r="MCR532" s="143"/>
      <c r="MCS532" s="143"/>
      <c r="MCT532" s="579"/>
      <c r="MCU532" s="580"/>
      <c r="MCV532" s="143"/>
      <c r="MCW532" s="143"/>
      <c r="MCX532" s="579"/>
      <c r="MCY532" s="580"/>
      <c r="MCZ532" s="143"/>
      <c r="MDA532" s="143"/>
      <c r="MDB532" s="579"/>
      <c r="MDC532" s="580"/>
      <c r="MDD532" s="143"/>
      <c r="MDE532" s="143"/>
      <c r="MDF532" s="579"/>
      <c r="MDG532" s="580"/>
      <c r="MDH532" s="143"/>
      <c r="MDI532" s="143"/>
      <c r="MDJ532" s="579"/>
      <c r="MDK532" s="580"/>
      <c r="MDL532" s="143"/>
      <c r="MDM532" s="143"/>
      <c r="MDN532" s="579"/>
      <c r="MDO532" s="580"/>
      <c r="MDP532" s="143"/>
      <c r="MDQ532" s="143"/>
      <c r="MDR532" s="579"/>
      <c r="MDS532" s="580"/>
      <c r="MDT532" s="143"/>
      <c r="MDU532" s="143"/>
      <c r="MDV532" s="579"/>
      <c r="MDW532" s="580"/>
      <c r="MDX532" s="143"/>
      <c r="MDY532" s="143"/>
      <c r="MDZ532" s="579"/>
      <c r="MEA532" s="580"/>
      <c r="MEB532" s="143"/>
      <c r="MEC532" s="143"/>
      <c r="MED532" s="579"/>
      <c r="MEE532" s="580"/>
      <c r="MEF532" s="143"/>
      <c r="MEG532" s="143"/>
      <c r="MEH532" s="579"/>
      <c r="MEI532" s="580"/>
      <c r="MEJ532" s="143"/>
      <c r="MEK532" s="143"/>
      <c r="MEL532" s="579"/>
      <c r="MEM532" s="580"/>
      <c r="MEN532" s="143"/>
      <c r="MEO532" s="143"/>
      <c r="MEP532" s="579"/>
      <c r="MEQ532" s="580"/>
      <c r="MER532" s="143"/>
      <c r="MES532" s="143"/>
      <c r="MET532" s="579"/>
      <c r="MEU532" s="580"/>
      <c r="MEV532" s="143"/>
      <c r="MEW532" s="143"/>
      <c r="MEX532" s="579"/>
      <c r="MEY532" s="580"/>
      <c r="MEZ532" s="143"/>
      <c r="MFA532" s="143"/>
      <c r="MFB532" s="579"/>
      <c r="MFC532" s="580"/>
      <c r="MFD532" s="143"/>
      <c r="MFE532" s="143"/>
      <c r="MFF532" s="579"/>
      <c r="MFG532" s="580"/>
      <c r="MFH532" s="143"/>
      <c r="MFI532" s="143"/>
      <c r="MFJ532" s="579"/>
      <c r="MFK532" s="580"/>
      <c r="MFL532" s="143"/>
      <c r="MFM532" s="143"/>
      <c r="MFN532" s="579"/>
      <c r="MFO532" s="580"/>
      <c r="MFP532" s="143"/>
      <c r="MFQ532" s="143"/>
      <c r="MFR532" s="579"/>
      <c r="MFS532" s="580"/>
      <c r="MFT532" s="143"/>
      <c r="MFU532" s="143"/>
      <c r="MFV532" s="579"/>
      <c r="MFW532" s="580"/>
      <c r="MFX532" s="143"/>
      <c r="MFY532" s="143"/>
      <c r="MFZ532" s="579"/>
      <c r="MGA532" s="580"/>
      <c r="MGB532" s="143"/>
      <c r="MGC532" s="143"/>
      <c r="MGD532" s="579"/>
      <c r="MGE532" s="580"/>
      <c r="MGF532" s="143"/>
      <c r="MGG532" s="143"/>
      <c r="MGH532" s="579"/>
      <c r="MGI532" s="580"/>
      <c r="MGJ532" s="143"/>
      <c r="MGK532" s="143"/>
      <c r="MGL532" s="579"/>
      <c r="MGM532" s="580"/>
      <c r="MGN532" s="143"/>
      <c r="MGO532" s="143"/>
      <c r="MGP532" s="579"/>
      <c r="MGQ532" s="580"/>
      <c r="MGR532" s="143"/>
      <c r="MGS532" s="143"/>
      <c r="MGT532" s="579"/>
      <c r="MGU532" s="580"/>
      <c r="MGV532" s="143"/>
      <c r="MGW532" s="143"/>
      <c r="MGX532" s="579"/>
      <c r="MGY532" s="580"/>
      <c r="MGZ532" s="143"/>
      <c r="MHA532" s="143"/>
      <c r="MHB532" s="579"/>
      <c r="MHC532" s="580"/>
      <c r="MHD532" s="143"/>
      <c r="MHE532" s="143"/>
      <c r="MHF532" s="579"/>
      <c r="MHG532" s="580"/>
      <c r="MHH532" s="143"/>
      <c r="MHI532" s="143"/>
      <c r="MHJ532" s="579"/>
      <c r="MHK532" s="580"/>
      <c r="MHL532" s="143"/>
      <c r="MHM532" s="143"/>
      <c r="MHN532" s="579"/>
      <c r="MHO532" s="580"/>
      <c r="MHP532" s="143"/>
      <c r="MHQ532" s="143"/>
      <c r="MHR532" s="579"/>
      <c r="MHS532" s="580"/>
      <c r="MHT532" s="143"/>
      <c r="MHU532" s="143"/>
      <c r="MHV532" s="579"/>
      <c r="MHW532" s="580"/>
      <c r="MHX532" s="143"/>
      <c r="MHY532" s="143"/>
      <c r="MHZ532" s="579"/>
      <c r="MIA532" s="580"/>
      <c r="MIB532" s="143"/>
      <c r="MIC532" s="143"/>
      <c r="MID532" s="579"/>
      <c r="MIE532" s="580"/>
      <c r="MIF532" s="143"/>
      <c r="MIG532" s="143"/>
      <c r="MIH532" s="579"/>
      <c r="MII532" s="580"/>
      <c r="MIJ532" s="143"/>
      <c r="MIK532" s="143"/>
      <c r="MIL532" s="579"/>
      <c r="MIM532" s="580"/>
      <c r="MIN532" s="143"/>
      <c r="MIO532" s="143"/>
      <c r="MIP532" s="579"/>
      <c r="MIQ532" s="580"/>
      <c r="MIR532" s="143"/>
      <c r="MIS532" s="143"/>
      <c r="MIT532" s="579"/>
      <c r="MIU532" s="580"/>
      <c r="MIV532" s="143"/>
      <c r="MIW532" s="143"/>
      <c r="MIX532" s="579"/>
      <c r="MIY532" s="580"/>
      <c r="MIZ532" s="143"/>
      <c r="MJA532" s="143"/>
      <c r="MJB532" s="579"/>
      <c r="MJC532" s="580"/>
      <c r="MJD532" s="143"/>
      <c r="MJE532" s="143"/>
      <c r="MJF532" s="579"/>
      <c r="MJG532" s="580"/>
      <c r="MJH532" s="143"/>
      <c r="MJI532" s="143"/>
      <c r="MJJ532" s="579"/>
      <c r="MJK532" s="580"/>
      <c r="MJL532" s="143"/>
      <c r="MJM532" s="143"/>
      <c r="MJN532" s="579"/>
      <c r="MJO532" s="580"/>
      <c r="MJP532" s="143"/>
      <c r="MJQ532" s="143"/>
      <c r="MJR532" s="579"/>
      <c r="MJS532" s="580"/>
      <c r="MJT532" s="143"/>
      <c r="MJU532" s="143"/>
      <c r="MJV532" s="579"/>
      <c r="MJW532" s="580"/>
      <c r="MJX532" s="143"/>
      <c r="MJY532" s="143"/>
      <c r="MJZ532" s="579"/>
      <c r="MKA532" s="580"/>
      <c r="MKB532" s="143"/>
      <c r="MKC532" s="143"/>
      <c r="MKD532" s="579"/>
      <c r="MKE532" s="580"/>
      <c r="MKF532" s="143"/>
      <c r="MKG532" s="143"/>
      <c r="MKH532" s="579"/>
      <c r="MKI532" s="580"/>
      <c r="MKJ532" s="143"/>
      <c r="MKK532" s="143"/>
      <c r="MKL532" s="579"/>
      <c r="MKM532" s="580"/>
      <c r="MKN532" s="143"/>
      <c r="MKO532" s="143"/>
      <c r="MKP532" s="579"/>
      <c r="MKQ532" s="580"/>
      <c r="MKR532" s="143"/>
      <c r="MKS532" s="143"/>
      <c r="MKT532" s="579"/>
      <c r="MKU532" s="580"/>
      <c r="MKV532" s="143"/>
      <c r="MKW532" s="143"/>
      <c r="MKX532" s="579"/>
      <c r="MKY532" s="580"/>
      <c r="MKZ532" s="143"/>
      <c r="MLA532" s="143"/>
      <c r="MLB532" s="579"/>
      <c r="MLC532" s="580"/>
      <c r="MLD532" s="143"/>
      <c r="MLE532" s="143"/>
      <c r="MLF532" s="579"/>
      <c r="MLG532" s="580"/>
      <c r="MLH532" s="143"/>
      <c r="MLI532" s="143"/>
      <c r="MLJ532" s="579"/>
      <c r="MLK532" s="580"/>
      <c r="MLL532" s="143"/>
      <c r="MLM532" s="143"/>
      <c r="MLN532" s="579"/>
      <c r="MLO532" s="580"/>
      <c r="MLP532" s="143"/>
      <c r="MLQ532" s="143"/>
      <c r="MLR532" s="579"/>
      <c r="MLS532" s="580"/>
      <c r="MLT532" s="143"/>
      <c r="MLU532" s="143"/>
      <c r="MLV532" s="579"/>
      <c r="MLW532" s="580"/>
      <c r="MLX532" s="143"/>
      <c r="MLY532" s="143"/>
      <c r="MLZ532" s="579"/>
      <c r="MMA532" s="580"/>
      <c r="MMB532" s="143"/>
      <c r="MMC532" s="143"/>
      <c r="MMD532" s="579"/>
      <c r="MME532" s="580"/>
      <c r="MMF532" s="143"/>
      <c r="MMG532" s="143"/>
      <c r="MMH532" s="579"/>
      <c r="MMI532" s="580"/>
      <c r="MMJ532" s="143"/>
      <c r="MMK532" s="143"/>
      <c r="MML532" s="579"/>
      <c r="MMM532" s="580"/>
      <c r="MMN532" s="143"/>
      <c r="MMO532" s="143"/>
      <c r="MMP532" s="579"/>
      <c r="MMQ532" s="580"/>
      <c r="MMR532" s="143"/>
      <c r="MMS532" s="143"/>
      <c r="MMT532" s="579"/>
      <c r="MMU532" s="580"/>
      <c r="MMV532" s="143"/>
      <c r="MMW532" s="143"/>
      <c r="MMX532" s="579"/>
      <c r="MMY532" s="580"/>
      <c r="MMZ532" s="143"/>
      <c r="MNA532" s="143"/>
      <c r="MNB532" s="579"/>
      <c r="MNC532" s="580"/>
      <c r="MND532" s="143"/>
      <c r="MNE532" s="143"/>
      <c r="MNF532" s="579"/>
      <c r="MNG532" s="580"/>
      <c r="MNH532" s="143"/>
      <c r="MNI532" s="143"/>
      <c r="MNJ532" s="579"/>
      <c r="MNK532" s="580"/>
      <c r="MNL532" s="143"/>
      <c r="MNM532" s="143"/>
      <c r="MNN532" s="579"/>
      <c r="MNO532" s="580"/>
      <c r="MNP532" s="143"/>
      <c r="MNQ532" s="143"/>
      <c r="MNR532" s="579"/>
      <c r="MNS532" s="580"/>
      <c r="MNT532" s="143"/>
      <c r="MNU532" s="143"/>
      <c r="MNV532" s="579"/>
      <c r="MNW532" s="580"/>
      <c r="MNX532" s="143"/>
      <c r="MNY532" s="143"/>
      <c r="MNZ532" s="579"/>
      <c r="MOA532" s="580"/>
      <c r="MOB532" s="143"/>
      <c r="MOC532" s="143"/>
      <c r="MOD532" s="579"/>
      <c r="MOE532" s="580"/>
      <c r="MOF532" s="143"/>
      <c r="MOG532" s="143"/>
      <c r="MOH532" s="579"/>
      <c r="MOI532" s="580"/>
      <c r="MOJ532" s="143"/>
      <c r="MOK532" s="143"/>
      <c r="MOL532" s="579"/>
      <c r="MOM532" s="580"/>
      <c r="MON532" s="143"/>
      <c r="MOO532" s="143"/>
      <c r="MOP532" s="579"/>
      <c r="MOQ532" s="580"/>
      <c r="MOR532" s="143"/>
      <c r="MOS532" s="143"/>
      <c r="MOT532" s="579"/>
      <c r="MOU532" s="580"/>
      <c r="MOV532" s="143"/>
      <c r="MOW532" s="143"/>
      <c r="MOX532" s="579"/>
      <c r="MOY532" s="580"/>
      <c r="MOZ532" s="143"/>
      <c r="MPA532" s="143"/>
      <c r="MPB532" s="579"/>
      <c r="MPC532" s="580"/>
      <c r="MPD532" s="143"/>
      <c r="MPE532" s="143"/>
      <c r="MPF532" s="579"/>
      <c r="MPG532" s="580"/>
      <c r="MPH532" s="143"/>
      <c r="MPI532" s="143"/>
      <c r="MPJ532" s="579"/>
      <c r="MPK532" s="580"/>
      <c r="MPL532" s="143"/>
      <c r="MPM532" s="143"/>
      <c r="MPN532" s="579"/>
      <c r="MPO532" s="580"/>
      <c r="MPP532" s="143"/>
      <c r="MPQ532" s="143"/>
      <c r="MPR532" s="579"/>
      <c r="MPS532" s="580"/>
      <c r="MPT532" s="143"/>
      <c r="MPU532" s="143"/>
      <c r="MPV532" s="579"/>
      <c r="MPW532" s="580"/>
      <c r="MPX532" s="143"/>
      <c r="MPY532" s="143"/>
      <c r="MPZ532" s="579"/>
      <c r="MQA532" s="580"/>
      <c r="MQB532" s="143"/>
      <c r="MQC532" s="143"/>
      <c r="MQD532" s="579"/>
      <c r="MQE532" s="580"/>
      <c r="MQF532" s="143"/>
      <c r="MQG532" s="143"/>
      <c r="MQH532" s="579"/>
      <c r="MQI532" s="580"/>
      <c r="MQJ532" s="143"/>
      <c r="MQK532" s="143"/>
      <c r="MQL532" s="579"/>
      <c r="MQM532" s="580"/>
      <c r="MQN532" s="143"/>
      <c r="MQO532" s="143"/>
      <c r="MQP532" s="579"/>
      <c r="MQQ532" s="580"/>
      <c r="MQR532" s="143"/>
      <c r="MQS532" s="143"/>
      <c r="MQT532" s="579"/>
      <c r="MQU532" s="580"/>
      <c r="MQV532" s="143"/>
      <c r="MQW532" s="143"/>
      <c r="MQX532" s="579"/>
      <c r="MQY532" s="580"/>
      <c r="MQZ532" s="143"/>
      <c r="MRA532" s="143"/>
      <c r="MRB532" s="579"/>
      <c r="MRC532" s="580"/>
      <c r="MRD532" s="143"/>
      <c r="MRE532" s="143"/>
      <c r="MRF532" s="579"/>
      <c r="MRG532" s="580"/>
      <c r="MRH532" s="143"/>
      <c r="MRI532" s="143"/>
      <c r="MRJ532" s="579"/>
      <c r="MRK532" s="580"/>
      <c r="MRL532" s="143"/>
      <c r="MRM532" s="143"/>
      <c r="MRN532" s="579"/>
      <c r="MRO532" s="580"/>
      <c r="MRP532" s="143"/>
      <c r="MRQ532" s="143"/>
      <c r="MRR532" s="579"/>
      <c r="MRS532" s="580"/>
      <c r="MRT532" s="143"/>
      <c r="MRU532" s="143"/>
      <c r="MRV532" s="579"/>
      <c r="MRW532" s="580"/>
      <c r="MRX532" s="143"/>
      <c r="MRY532" s="143"/>
      <c r="MRZ532" s="579"/>
      <c r="MSA532" s="580"/>
      <c r="MSB532" s="143"/>
      <c r="MSC532" s="143"/>
      <c r="MSD532" s="579"/>
      <c r="MSE532" s="580"/>
      <c r="MSF532" s="143"/>
      <c r="MSG532" s="143"/>
      <c r="MSH532" s="579"/>
      <c r="MSI532" s="580"/>
      <c r="MSJ532" s="143"/>
      <c r="MSK532" s="143"/>
      <c r="MSL532" s="579"/>
      <c r="MSM532" s="580"/>
      <c r="MSN532" s="143"/>
      <c r="MSO532" s="143"/>
      <c r="MSP532" s="579"/>
      <c r="MSQ532" s="580"/>
      <c r="MSR532" s="143"/>
      <c r="MSS532" s="143"/>
      <c r="MST532" s="579"/>
      <c r="MSU532" s="580"/>
      <c r="MSV532" s="143"/>
      <c r="MSW532" s="143"/>
      <c r="MSX532" s="579"/>
      <c r="MSY532" s="580"/>
      <c r="MSZ532" s="143"/>
      <c r="MTA532" s="143"/>
      <c r="MTB532" s="579"/>
      <c r="MTC532" s="580"/>
      <c r="MTD532" s="143"/>
      <c r="MTE532" s="143"/>
      <c r="MTF532" s="579"/>
      <c r="MTG532" s="580"/>
      <c r="MTH532" s="143"/>
      <c r="MTI532" s="143"/>
      <c r="MTJ532" s="579"/>
      <c r="MTK532" s="580"/>
      <c r="MTL532" s="143"/>
      <c r="MTM532" s="143"/>
      <c r="MTN532" s="579"/>
      <c r="MTO532" s="580"/>
      <c r="MTP532" s="143"/>
      <c r="MTQ532" s="143"/>
      <c r="MTR532" s="579"/>
      <c r="MTS532" s="580"/>
      <c r="MTT532" s="143"/>
      <c r="MTU532" s="143"/>
      <c r="MTV532" s="579"/>
      <c r="MTW532" s="580"/>
      <c r="MTX532" s="143"/>
      <c r="MTY532" s="143"/>
      <c r="MTZ532" s="579"/>
      <c r="MUA532" s="580"/>
      <c r="MUB532" s="143"/>
      <c r="MUC532" s="143"/>
      <c r="MUD532" s="579"/>
      <c r="MUE532" s="580"/>
      <c r="MUF532" s="143"/>
      <c r="MUG532" s="143"/>
      <c r="MUH532" s="579"/>
      <c r="MUI532" s="580"/>
      <c r="MUJ532" s="143"/>
      <c r="MUK532" s="143"/>
      <c r="MUL532" s="579"/>
      <c r="MUM532" s="580"/>
      <c r="MUN532" s="143"/>
      <c r="MUO532" s="143"/>
      <c r="MUP532" s="579"/>
      <c r="MUQ532" s="580"/>
      <c r="MUR532" s="143"/>
      <c r="MUS532" s="143"/>
      <c r="MUT532" s="579"/>
      <c r="MUU532" s="580"/>
      <c r="MUV532" s="143"/>
      <c r="MUW532" s="143"/>
      <c r="MUX532" s="579"/>
      <c r="MUY532" s="580"/>
      <c r="MUZ532" s="143"/>
      <c r="MVA532" s="143"/>
      <c r="MVB532" s="579"/>
      <c r="MVC532" s="580"/>
      <c r="MVD532" s="143"/>
      <c r="MVE532" s="143"/>
      <c r="MVF532" s="579"/>
      <c r="MVG532" s="580"/>
      <c r="MVH532" s="143"/>
      <c r="MVI532" s="143"/>
      <c r="MVJ532" s="579"/>
      <c r="MVK532" s="580"/>
      <c r="MVL532" s="143"/>
      <c r="MVM532" s="143"/>
      <c r="MVN532" s="579"/>
      <c r="MVO532" s="580"/>
      <c r="MVP532" s="143"/>
      <c r="MVQ532" s="143"/>
      <c r="MVR532" s="579"/>
      <c r="MVS532" s="580"/>
      <c r="MVT532" s="143"/>
      <c r="MVU532" s="143"/>
      <c r="MVV532" s="579"/>
      <c r="MVW532" s="580"/>
      <c r="MVX532" s="143"/>
      <c r="MVY532" s="143"/>
      <c r="MVZ532" s="579"/>
      <c r="MWA532" s="580"/>
      <c r="MWB532" s="143"/>
      <c r="MWC532" s="143"/>
      <c r="MWD532" s="579"/>
      <c r="MWE532" s="580"/>
      <c r="MWF532" s="143"/>
      <c r="MWG532" s="143"/>
      <c r="MWH532" s="579"/>
      <c r="MWI532" s="580"/>
      <c r="MWJ532" s="143"/>
      <c r="MWK532" s="143"/>
      <c r="MWL532" s="579"/>
      <c r="MWM532" s="580"/>
      <c r="MWN532" s="143"/>
      <c r="MWO532" s="143"/>
      <c r="MWP532" s="579"/>
      <c r="MWQ532" s="580"/>
      <c r="MWR532" s="143"/>
      <c r="MWS532" s="143"/>
      <c r="MWT532" s="579"/>
      <c r="MWU532" s="580"/>
      <c r="MWV532" s="143"/>
      <c r="MWW532" s="143"/>
      <c r="MWX532" s="579"/>
      <c r="MWY532" s="580"/>
      <c r="MWZ532" s="143"/>
      <c r="MXA532" s="143"/>
      <c r="MXB532" s="579"/>
      <c r="MXC532" s="580"/>
      <c r="MXD532" s="143"/>
      <c r="MXE532" s="143"/>
      <c r="MXF532" s="579"/>
      <c r="MXG532" s="580"/>
      <c r="MXH532" s="143"/>
      <c r="MXI532" s="143"/>
      <c r="MXJ532" s="579"/>
      <c r="MXK532" s="580"/>
      <c r="MXL532" s="143"/>
      <c r="MXM532" s="143"/>
      <c r="MXN532" s="579"/>
      <c r="MXO532" s="580"/>
      <c r="MXP532" s="143"/>
      <c r="MXQ532" s="143"/>
      <c r="MXR532" s="579"/>
      <c r="MXS532" s="580"/>
      <c r="MXT532" s="143"/>
      <c r="MXU532" s="143"/>
      <c r="MXV532" s="579"/>
      <c r="MXW532" s="580"/>
      <c r="MXX532" s="143"/>
      <c r="MXY532" s="143"/>
      <c r="MXZ532" s="579"/>
      <c r="MYA532" s="580"/>
      <c r="MYB532" s="143"/>
      <c r="MYC532" s="143"/>
      <c r="MYD532" s="579"/>
      <c r="MYE532" s="580"/>
      <c r="MYF532" s="143"/>
      <c r="MYG532" s="143"/>
      <c r="MYH532" s="579"/>
      <c r="MYI532" s="580"/>
      <c r="MYJ532" s="143"/>
      <c r="MYK532" s="143"/>
      <c r="MYL532" s="579"/>
      <c r="MYM532" s="580"/>
      <c r="MYN532" s="143"/>
      <c r="MYO532" s="143"/>
      <c r="MYP532" s="579"/>
      <c r="MYQ532" s="580"/>
      <c r="MYR532" s="143"/>
      <c r="MYS532" s="143"/>
      <c r="MYT532" s="579"/>
      <c r="MYU532" s="580"/>
      <c r="MYV532" s="143"/>
      <c r="MYW532" s="143"/>
      <c r="MYX532" s="579"/>
      <c r="MYY532" s="580"/>
      <c r="MYZ532" s="143"/>
      <c r="MZA532" s="143"/>
      <c r="MZB532" s="579"/>
      <c r="MZC532" s="580"/>
      <c r="MZD532" s="143"/>
      <c r="MZE532" s="143"/>
      <c r="MZF532" s="579"/>
      <c r="MZG532" s="580"/>
      <c r="MZH532" s="143"/>
      <c r="MZI532" s="143"/>
      <c r="MZJ532" s="579"/>
      <c r="MZK532" s="580"/>
      <c r="MZL532" s="143"/>
      <c r="MZM532" s="143"/>
      <c r="MZN532" s="579"/>
      <c r="MZO532" s="580"/>
      <c r="MZP532" s="143"/>
      <c r="MZQ532" s="143"/>
      <c r="MZR532" s="579"/>
      <c r="MZS532" s="580"/>
      <c r="MZT532" s="143"/>
      <c r="MZU532" s="143"/>
      <c r="MZV532" s="579"/>
      <c r="MZW532" s="580"/>
      <c r="MZX532" s="143"/>
      <c r="MZY532" s="143"/>
      <c r="MZZ532" s="579"/>
      <c r="NAA532" s="580"/>
      <c r="NAB532" s="143"/>
      <c r="NAC532" s="143"/>
      <c r="NAD532" s="579"/>
      <c r="NAE532" s="580"/>
      <c r="NAF532" s="143"/>
      <c r="NAG532" s="143"/>
      <c r="NAH532" s="579"/>
      <c r="NAI532" s="580"/>
      <c r="NAJ532" s="143"/>
      <c r="NAK532" s="143"/>
      <c r="NAL532" s="579"/>
      <c r="NAM532" s="580"/>
      <c r="NAN532" s="143"/>
      <c r="NAO532" s="143"/>
      <c r="NAP532" s="579"/>
      <c r="NAQ532" s="580"/>
      <c r="NAR532" s="143"/>
      <c r="NAS532" s="143"/>
      <c r="NAT532" s="579"/>
      <c r="NAU532" s="580"/>
      <c r="NAV532" s="143"/>
      <c r="NAW532" s="143"/>
      <c r="NAX532" s="579"/>
      <c r="NAY532" s="580"/>
      <c r="NAZ532" s="143"/>
      <c r="NBA532" s="143"/>
      <c r="NBB532" s="579"/>
      <c r="NBC532" s="580"/>
      <c r="NBD532" s="143"/>
      <c r="NBE532" s="143"/>
      <c r="NBF532" s="579"/>
      <c r="NBG532" s="580"/>
      <c r="NBH532" s="143"/>
      <c r="NBI532" s="143"/>
      <c r="NBJ532" s="579"/>
      <c r="NBK532" s="580"/>
      <c r="NBL532" s="143"/>
      <c r="NBM532" s="143"/>
      <c r="NBN532" s="579"/>
      <c r="NBO532" s="580"/>
      <c r="NBP532" s="143"/>
      <c r="NBQ532" s="143"/>
      <c r="NBR532" s="579"/>
      <c r="NBS532" s="580"/>
      <c r="NBT532" s="143"/>
      <c r="NBU532" s="143"/>
      <c r="NBV532" s="579"/>
      <c r="NBW532" s="580"/>
      <c r="NBX532" s="143"/>
      <c r="NBY532" s="143"/>
      <c r="NBZ532" s="579"/>
      <c r="NCA532" s="580"/>
      <c r="NCB532" s="143"/>
      <c r="NCC532" s="143"/>
      <c r="NCD532" s="579"/>
      <c r="NCE532" s="580"/>
      <c r="NCF532" s="143"/>
      <c r="NCG532" s="143"/>
      <c r="NCH532" s="579"/>
      <c r="NCI532" s="580"/>
      <c r="NCJ532" s="143"/>
      <c r="NCK532" s="143"/>
      <c r="NCL532" s="579"/>
      <c r="NCM532" s="580"/>
      <c r="NCN532" s="143"/>
      <c r="NCO532" s="143"/>
      <c r="NCP532" s="579"/>
      <c r="NCQ532" s="580"/>
      <c r="NCR532" s="143"/>
      <c r="NCS532" s="143"/>
      <c r="NCT532" s="579"/>
      <c r="NCU532" s="580"/>
      <c r="NCV532" s="143"/>
      <c r="NCW532" s="143"/>
      <c r="NCX532" s="579"/>
      <c r="NCY532" s="580"/>
      <c r="NCZ532" s="143"/>
      <c r="NDA532" s="143"/>
      <c r="NDB532" s="579"/>
      <c r="NDC532" s="580"/>
      <c r="NDD532" s="143"/>
      <c r="NDE532" s="143"/>
      <c r="NDF532" s="579"/>
      <c r="NDG532" s="580"/>
      <c r="NDH532" s="143"/>
      <c r="NDI532" s="143"/>
      <c r="NDJ532" s="579"/>
      <c r="NDK532" s="580"/>
      <c r="NDL532" s="143"/>
      <c r="NDM532" s="143"/>
      <c r="NDN532" s="579"/>
      <c r="NDO532" s="580"/>
      <c r="NDP532" s="143"/>
      <c r="NDQ532" s="143"/>
      <c r="NDR532" s="579"/>
      <c r="NDS532" s="580"/>
      <c r="NDT532" s="143"/>
      <c r="NDU532" s="143"/>
      <c r="NDV532" s="579"/>
      <c r="NDW532" s="580"/>
      <c r="NDX532" s="143"/>
      <c r="NDY532" s="143"/>
      <c r="NDZ532" s="579"/>
      <c r="NEA532" s="580"/>
      <c r="NEB532" s="143"/>
      <c r="NEC532" s="143"/>
      <c r="NED532" s="579"/>
      <c r="NEE532" s="580"/>
      <c r="NEF532" s="143"/>
      <c r="NEG532" s="143"/>
      <c r="NEH532" s="579"/>
      <c r="NEI532" s="580"/>
      <c r="NEJ532" s="143"/>
      <c r="NEK532" s="143"/>
      <c r="NEL532" s="579"/>
      <c r="NEM532" s="580"/>
      <c r="NEN532" s="143"/>
      <c r="NEO532" s="143"/>
      <c r="NEP532" s="579"/>
      <c r="NEQ532" s="580"/>
      <c r="NER532" s="143"/>
      <c r="NES532" s="143"/>
      <c r="NET532" s="579"/>
      <c r="NEU532" s="580"/>
      <c r="NEV532" s="143"/>
      <c r="NEW532" s="143"/>
      <c r="NEX532" s="579"/>
      <c r="NEY532" s="580"/>
      <c r="NEZ532" s="143"/>
      <c r="NFA532" s="143"/>
      <c r="NFB532" s="579"/>
      <c r="NFC532" s="580"/>
      <c r="NFD532" s="143"/>
      <c r="NFE532" s="143"/>
      <c r="NFF532" s="579"/>
      <c r="NFG532" s="580"/>
      <c r="NFH532" s="143"/>
      <c r="NFI532" s="143"/>
      <c r="NFJ532" s="579"/>
      <c r="NFK532" s="580"/>
      <c r="NFL532" s="143"/>
      <c r="NFM532" s="143"/>
      <c r="NFN532" s="579"/>
      <c r="NFO532" s="580"/>
      <c r="NFP532" s="143"/>
      <c r="NFQ532" s="143"/>
      <c r="NFR532" s="579"/>
      <c r="NFS532" s="580"/>
      <c r="NFT532" s="143"/>
      <c r="NFU532" s="143"/>
      <c r="NFV532" s="579"/>
      <c r="NFW532" s="580"/>
      <c r="NFX532" s="143"/>
      <c r="NFY532" s="143"/>
      <c r="NFZ532" s="579"/>
      <c r="NGA532" s="580"/>
      <c r="NGB532" s="143"/>
      <c r="NGC532" s="143"/>
      <c r="NGD532" s="579"/>
      <c r="NGE532" s="580"/>
      <c r="NGF532" s="143"/>
      <c r="NGG532" s="143"/>
      <c r="NGH532" s="579"/>
      <c r="NGI532" s="580"/>
      <c r="NGJ532" s="143"/>
      <c r="NGK532" s="143"/>
      <c r="NGL532" s="579"/>
      <c r="NGM532" s="580"/>
      <c r="NGN532" s="143"/>
      <c r="NGO532" s="143"/>
      <c r="NGP532" s="579"/>
      <c r="NGQ532" s="580"/>
      <c r="NGR532" s="143"/>
      <c r="NGS532" s="143"/>
      <c r="NGT532" s="579"/>
      <c r="NGU532" s="580"/>
      <c r="NGV532" s="143"/>
      <c r="NGW532" s="143"/>
      <c r="NGX532" s="579"/>
      <c r="NGY532" s="580"/>
      <c r="NGZ532" s="143"/>
      <c r="NHA532" s="143"/>
      <c r="NHB532" s="579"/>
      <c r="NHC532" s="580"/>
      <c r="NHD532" s="143"/>
      <c r="NHE532" s="143"/>
      <c r="NHF532" s="579"/>
      <c r="NHG532" s="580"/>
      <c r="NHH532" s="143"/>
      <c r="NHI532" s="143"/>
      <c r="NHJ532" s="579"/>
      <c r="NHK532" s="580"/>
      <c r="NHL532" s="143"/>
      <c r="NHM532" s="143"/>
      <c r="NHN532" s="579"/>
      <c r="NHO532" s="580"/>
      <c r="NHP532" s="143"/>
      <c r="NHQ532" s="143"/>
      <c r="NHR532" s="579"/>
      <c r="NHS532" s="580"/>
      <c r="NHT532" s="143"/>
      <c r="NHU532" s="143"/>
      <c r="NHV532" s="579"/>
      <c r="NHW532" s="580"/>
      <c r="NHX532" s="143"/>
      <c r="NHY532" s="143"/>
      <c r="NHZ532" s="579"/>
      <c r="NIA532" s="580"/>
      <c r="NIB532" s="143"/>
      <c r="NIC532" s="143"/>
      <c r="NID532" s="579"/>
      <c r="NIE532" s="580"/>
      <c r="NIF532" s="143"/>
      <c r="NIG532" s="143"/>
      <c r="NIH532" s="579"/>
      <c r="NII532" s="580"/>
      <c r="NIJ532" s="143"/>
      <c r="NIK532" s="143"/>
      <c r="NIL532" s="579"/>
      <c r="NIM532" s="580"/>
      <c r="NIN532" s="143"/>
      <c r="NIO532" s="143"/>
      <c r="NIP532" s="579"/>
      <c r="NIQ532" s="580"/>
      <c r="NIR532" s="143"/>
      <c r="NIS532" s="143"/>
      <c r="NIT532" s="579"/>
      <c r="NIU532" s="580"/>
      <c r="NIV532" s="143"/>
      <c r="NIW532" s="143"/>
      <c r="NIX532" s="579"/>
      <c r="NIY532" s="580"/>
      <c r="NIZ532" s="143"/>
      <c r="NJA532" s="143"/>
      <c r="NJB532" s="579"/>
      <c r="NJC532" s="580"/>
      <c r="NJD532" s="143"/>
      <c r="NJE532" s="143"/>
      <c r="NJF532" s="579"/>
      <c r="NJG532" s="580"/>
      <c r="NJH532" s="143"/>
      <c r="NJI532" s="143"/>
      <c r="NJJ532" s="579"/>
      <c r="NJK532" s="580"/>
      <c r="NJL532" s="143"/>
      <c r="NJM532" s="143"/>
      <c r="NJN532" s="579"/>
      <c r="NJO532" s="580"/>
      <c r="NJP532" s="143"/>
      <c r="NJQ532" s="143"/>
      <c r="NJR532" s="579"/>
      <c r="NJS532" s="580"/>
      <c r="NJT532" s="143"/>
      <c r="NJU532" s="143"/>
      <c r="NJV532" s="579"/>
      <c r="NJW532" s="580"/>
      <c r="NJX532" s="143"/>
      <c r="NJY532" s="143"/>
      <c r="NJZ532" s="579"/>
      <c r="NKA532" s="580"/>
      <c r="NKB532" s="143"/>
      <c r="NKC532" s="143"/>
      <c r="NKD532" s="579"/>
      <c r="NKE532" s="580"/>
      <c r="NKF532" s="143"/>
      <c r="NKG532" s="143"/>
      <c r="NKH532" s="579"/>
      <c r="NKI532" s="580"/>
      <c r="NKJ532" s="143"/>
      <c r="NKK532" s="143"/>
      <c r="NKL532" s="579"/>
      <c r="NKM532" s="580"/>
      <c r="NKN532" s="143"/>
      <c r="NKO532" s="143"/>
      <c r="NKP532" s="579"/>
      <c r="NKQ532" s="580"/>
      <c r="NKR532" s="143"/>
      <c r="NKS532" s="143"/>
      <c r="NKT532" s="579"/>
      <c r="NKU532" s="580"/>
      <c r="NKV532" s="143"/>
      <c r="NKW532" s="143"/>
      <c r="NKX532" s="579"/>
      <c r="NKY532" s="580"/>
      <c r="NKZ532" s="143"/>
      <c r="NLA532" s="143"/>
      <c r="NLB532" s="579"/>
      <c r="NLC532" s="580"/>
      <c r="NLD532" s="143"/>
      <c r="NLE532" s="143"/>
      <c r="NLF532" s="579"/>
      <c r="NLG532" s="580"/>
      <c r="NLH532" s="143"/>
      <c r="NLI532" s="143"/>
      <c r="NLJ532" s="579"/>
      <c r="NLK532" s="580"/>
      <c r="NLL532" s="143"/>
      <c r="NLM532" s="143"/>
      <c r="NLN532" s="579"/>
      <c r="NLO532" s="580"/>
      <c r="NLP532" s="143"/>
      <c r="NLQ532" s="143"/>
      <c r="NLR532" s="579"/>
      <c r="NLS532" s="580"/>
      <c r="NLT532" s="143"/>
      <c r="NLU532" s="143"/>
      <c r="NLV532" s="579"/>
      <c r="NLW532" s="580"/>
      <c r="NLX532" s="143"/>
      <c r="NLY532" s="143"/>
      <c r="NLZ532" s="579"/>
      <c r="NMA532" s="580"/>
      <c r="NMB532" s="143"/>
      <c r="NMC532" s="143"/>
      <c r="NMD532" s="579"/>
      <c r="NME532" s="580"/>
      <c r="NMF532" s="143"/>
      <c r="NMG532" s="143"/>
      <c r="NMH532" s="579"/>
      <c r="NMI532" s="580"/>
      <c r="NMJ532" s="143"/>
      <c r="NMK532" s="143"/>
      <c r="NML532" s="579"/>
      <c r="NMM532" s="580"/>
      <c r="NMN532" s="143"/>
      <c r="NMO532" s="143"/>
      <c r="NMP532" s="579"/>
      <c r="NMQ532" s="580"/>
      <c r="NMR532" s="143"/>
      <c r="NMS532" s="143"/>
      <c r="NMT532" s="579"/>
      <c r="NMU532" s="580"/>
      <c r="NMV532" s="143"/>
      <c r="NMW532" s="143"/>
      <c r="NMX532" s="579"/>
      <c r="NMY532" s="580"/>
      <c r="NMZ532" s="143"/>
      <c r="NNA532" s="143"/>
      <c r="NNB532" s="579"/>
      <c r="NNC532" s="580"/>
      <c r="NND532" s="143"/>
      <c r="NNE532" s="143"/>
      <c r="NNF532" s="579"/>
      <c r="NNG532" s="580"/>
      <c r="NNH532" s="143"/>
      <c r="NNI532" s="143"/>
      <c r="NNJ532" s="579"/>
      <c r="NNK532" s="580"/>
      <c r="NNL532" s="143"/>
      <c r="NNM532" s="143"/>
      <c r="NNN532" s="579"/>
      <c r="NNO532" s="580"/>
      <c r="NNP532" s="143"/>
      <c r="NNQ532" s="143"/>
      <c r="NNR532" s="579"/>
      <c r="NNS532" s="580"/>
      <c r="NNT532" s="143"/>
      <c r="NNU532" s="143"/>
      <c r="NNV532" s="579"/>
      <c r="NNW532" s="580"/>
      <c r="NNX532" s="143"/>
      <c r="NNY532" s="143"/>
      <c r="NNZ532" s="579"/>
      <c r="NOA532" s="580"/>
      <c r="NOB532" s="143"/>
      <c r="NOC532" s="143"/>
      <c r="NOD532" s="579"/>
      <c r="NOE532" s="580"/>
      <c r="NOF532" s="143"/>
      <c r="NOG532" s="143"/>
      <c r="NOH532" s="579"/>
      <c r="NOI532" s="580"/>
      <c r="NOJ532" s="143"/>
      <c r="NOK532" s="143"/>
      <c r="NOL532" s="579"/>
      <c r="NOM532" s="580"/>
      <c r="NON532" s="143"/>
      <c r="NOO532" s="143"/>
      <c r="NOP532" s="579"/>
      <c r="NOQ532" s="580"/>
      <c r="NOR532" s="143"/>
      <c r="NOS532" s="143"/>
      <c r="NOT532" s="579"/>
      <c r="NOU532" s="580"/>
      <c r="NOV532" s="143"/>
      <c r="NOW532" s="143"/>
      <c r="NOX532" s="579"/>
      <c r="NOY532" s="580"/>
      <c r="NOZ532" s="143"/>
      <c r="NPA532" s="143"/>
      <c r="NPB532" s="579"/>
      <c r="NPC532" s="580"/>
      <c r="NPD532" s="143"/>
      <c r="NPE532" s="143"/>
      <c r="NPF532" s="579"/>
      <c r="NPG532" s="580"/>
      <c r="NPH532" s="143"/>
      <c r="NPI532" s="143"/>
      <c r="NPJ532" s="579"/>
      <c r="NPK532" s="580"/>
      <c r="NPL532" s="143"/>
      <c r="NPM532" s="143"/>
      <c r="NPN532" s="579"/>
      <c r="NPO532" s="580"/>
      <c r="NPP532" s="143"/>
      <c r="NPQ532" s="143"/>
      <c r="NPR532" s="579"/>
      <c r="NPS532" s="580"/>
      <c r="NPT532" s="143"/>
      <c r="NPU532" s="143"/>
      <c r="NPV532" s="579"/>
      <c r="NPW532" s="580"/>
      <c r="NPX532" s="143"/>
      <c r="NPY532" s="143"/>
      <c r="NPZ532" s="579"/>
      <c r="NQA532" s="580"/>
      <c r="NQB532" s="143"/>
      <c r="NQC532" s="143"/>
      <c r="NQD532" s="579"/>
      <c r="NQE532" s="580"/>
      <c r="NQF532" s="143"/>
      <c r="NQG532" s="143"/>
      <c r="NQH532" s="579"/>
      <c r="NQI532" s="580"/>
      <c r="NQJ532" s="143"/>
      <c r="NQK532" s="143"/>
      <c r="NQL532" s="579"/>
      <c r="NQM532" s="580"/>
      <c r="NQN532" s="143"/>
      <c r="NQO532" s="143"/>
      <c r="NQP532" s="579"/>
      <c r="NQQ532" s="580"/>
      <c r="NQR532" s="143"/>
      <c r="NQS532" s="143"/>
      <c r="NQT532" s="579"/>
      <c r="NQU532" s="580"/>
      <c r="NQV532" s="143"/>
      <c r="NQW532" s="143"/>
      <c r="NQX532" s="579"/>
      <c r="NQY532" s="580"/>
      <c r="NQZ532" s="143"/>
      <c r="NRA532" s="143"/>
      <c r="NRB532" s="579"/>
      <c r="NRC532" s="580"/>
      <c r="NRD532" s="143"/>
      <c r="NRE532" s="143"/>
      <c r="NRF532" s="579"/>
      <c r="NRG532" s="580"/>
      <c r="NRH532" s="143"/>
      <c r="NRI532" s="143"/>
      <c r="NRJ532" s="579"/>
      <c r="NRK532" s="580"/>
      <c r="NRL532" s="143"/>
      <c r="NRM532" s="143"/>
      <c r="NRN532" s="579"/>
      <c r="NRO532" s="580"/>
      <c r="NRP532" s="143"/>
      <c r="NRQ532" s="143"/>
      <c r="NRR532" s="579"/>
      <c r="NRS532" s="580"/>
      <c r="NRT532" s="143"/>
      <c r="NRU532" s="143"/>
      <c r="NRV532" s="579"/>
      <c r="NRW532" s="580"/>
      <c r="NRX532" s="143"/>
      <c r="NRY532" s="143"/>
      <c r="NRZ532" s="579"/>
      <c r="NSA532" s="580"/>
      <c r="NSB532" s="143"/>
      <c r="NSC532" s="143"/>
      <c r="NSD532" s="579"/>
      <c r="NSE532" s="580"/>
      <c r="NSF532" s="143"/>
      <c r="NSG532" s="143"/>
      <c r="NSH532" s="579"/>
      <c r="NSI532" s="580"/>
      <c r="NSJ532" s="143"/>
      <c r="NSK532" s="143"/>
      <c r="NSL532" s="579"/>
      <c r="NSM532" s="580"/>
      <c r="NSN532" s="143"/>
      <c r="NSO532" s="143"/>
      <c r="NSP532" s="579"/>
      <c r="NSQ532" s="580"/>
      <c r="NSR532" s="143"/>
      <c r="NSS532" s="143"/>
      <c r="NST532" s="579"/>
      <c r="NSU532" s="580"/>
      <c r="NSV532" s="143"/>
      <c r="NSW532" s="143"/>
      <c r="NSX532" s="579"/>
      <c r="NSY532" s="580"/>
      <c r="NSZ532" s="143"/>
      <c r="NTA532" s="143"/>
      <c r="NTB532" s="579"/>
      <c r="NTC532" s="580"/>
      <c r="NTD532" s="143"/>
      <c r="NTE532" s="143"/>
      <c r="NTF532" s="579"/>
      <c r="NTG532" s="580"/>
      <c r="NTH532" s="143"/>
      <c r="NTI532" s="143"/>
      <c r="NTJ532" s="579"/>
      <c r="NTK532" s="580"/>
      <c r="NTL532" s="143"/>
      <c r="NTM532" s="143"/>
      <c r="NTN532" s="579"/>
      <c r="NTO532" s="580"/>
      <c r="NTP532" s="143"/>
      <c r="NTQ532" s="143"/>
      <c r="NTR532" s="579"/>
      <c r="NTS532" s="580"/>
      <c r="NTT532" s="143"/>
      <c r="NTU532" s="143"/>
      <c r="NTV532" s="579"/>
      <c r="NTW532" s="580"/>
      <c r="NTX532" s="143"/>
      <c r="NTY532" s="143"/>
      <c r="NTZ532" s="579"/>
      <c r="NUA532" s="580"/>
      <c r="NUB532" s="143"/>
      <c r="NUC532" s="143"/>
      <c r="NUD532" s="579"/>
      <c r="NUE532" s="580"/>
      <c r="NUF532" s="143"/>
      <c r="NUG532" s="143"/>
      <c r="NUH532" s="579"/>
      <c r="NUI532" s="580"/>
      <c r="NUJ532" s="143"/>
      <c r="NUK532" s="143"/>
      <c r="NUL532" s="579"/>
      <c r="NUM532" s="580"/>
      <c r="NUN532" s="143"/>
      <c r="NUO532" s="143"/>
      <c r="NUP532" s="579"/>
      <c r="NUQ532" s="580"/>
      <c r="NUR532" s="143"/>
      <c r="NUS532" s="143"/>
      <c r="NUT532" s="579"/>
      <c r="NUU532" s="580"/>
      <c r="NUV532" s="143"/>
      <c r="NUW532" s="143"/>
      <c r="NUX532" s="579"/>
      <c r="NUY532" s="580"/>
      <c r="NUZ532" s="143"/>
      <c r="NVA532" s="143"/>
      <c r="NVB532" s="579"/>
      <c r="NVC532" s="580"/>
      <c r="NVD532" s="143"/>
      <c r="NVE532" s="143"/>
      <c r="NVF532" s="579"/>
      <c r="NVG532" s="580"/>
      <c r="NVH532" s="143"/>
      <c r="NVI532" s="143"/>
      <c r="NVJ532" s="579"/>
      <c r="NVK532" s="580"/>
      <c r="NVL532" s="143"/>
      <c r="NVM532" s="143"/>
      <c r="NVN532" s="579"/>
      <c r="NVO532" s="580"/>
      <c r="NVP532" s="143"/>
      <c r="NVQ532" s="143"/>
      <c r="NVR532" s="579"/>
      <c r="NVS532" s="580"/>
      <c r="NVT532" s="143"/>
      <c r="NVU532" s="143"/>
      <c r="NVV532" s="579"/>
      <c r="NVW532" s="580"/>
      <c r="NVX532" s="143"/>
      <c r="NVY532" s="143"/>
      <c r="NVZ532" s="579"/>
      <c r="NWA532" s="580"/>
      <c r="NWB532" s="143"/>
      <c r="NWC532" s="143"/>
      <c r="NWD532" s="579"/>
      <c r="NWE532" s="580"/>
      <c r="NWF532" s="143"/>
      <c r="NWG532" s="143"/>
      <c r="NWH532" s="579"/>
      <c r="NWI532" s="580"/>
      <c r="NWJ532" s="143"/>
      <c r="NWK532" s="143"/>
      <c r="NWL532" s="579"/>
      <c r="NWM532" s="580"/>
      <c r="NWN532" s="143"/>
      <c r="NWO532" s="143"/>
      <c r="NWP532" s="579"/>
      <c r="NWQ532" s="580"/>
      <c r="NWR532" s="143"/>
      <c r="NWS532" s="143"/>
      <c r="NWT532" s="579"/>
      <c r="NWU532" s="580"/>
      <c r="NWV532" s="143"/>
      <c r="NWW532" s="143"/>
      <c r="NWX532" s="579"/>
      <c r="NWY532" s="580"/>
      <c r="NWZ532" s="143"/>
      <c r="NXA532" s="143"/>
      <c r="NXB532" s="579"/>
      <c r="NXC532" s="580"/>
      <c r="NXD532" s="143"/>
      <c r="NXE532" s="143"/>
      <c r="NXF532" s="579"/>
      <c r="NXG532" s="580"/>
      <c r="NXH532" s="143"/>
      <c r="NXI532" s="143"/>
      <c r="NXJ532" s="579"/>
      <c r="NXK532" s="580"/>
      <c r="NXL532" s="143"/>
      <c r="NXM532" s="143"/>
      <c r="NXN532" s="579"/>
      <c r="NXO532" s="580"/>
      <c r="NXP532" s="143"/>
      <c r="NXQ532" s="143"/>
      <c r="NXR532" s="579"/>
      <c r="NXS532" s="580"/>
      <c r="NXT532" s="143"/>
      <c r="NXU532" s="143"/>
      <c r="NXV532" s="579"/>
      <c r="NXW532" s="580"/>
      <c r="NXX532" s="143"/>
      <c r="NXY532" s="143"/>
      <c r="NXZ532" s="579"/>
      <c r="NYA532" s="580"/>
      <c r="NYB532" s="143"/>
      <c r="NYC532" s="143"/>
      <c r="NYD532" s="579"/>
      <c r="NYE532" s="580"/>
      <c r="NYF532" s="143"/>
      <c r="NYG532" s="143"/>
      <c r="NYH532" s="579"/>
      <c r="NYI532" s="580"/>
      <c r="NYJ532" s="143"/>
      <c r="NYK532" s="143"/>
      <c r="NYL532" s="579"/>
      <c r="NYM532" s="580"/>
      <c r="NYN532" s="143"/>
      <c r="NYO532" s="143"/>
      <c r="NYP532" s="579"/>
      <c r="NYQ532" s="580"/>
      <c r="NYR532" s="143"/>
      <c r="NYS532" s="143"/>
      <c r="NYT532" s="579"/>
      <c r="NYU532" s="580"/>
      <c r="NYV532" s="143"/>
      <c r="NYW532" s="143"/>
      <c r="NYX532" s="579"/>
      <c r="NYY532" s="580"/>
      <c r="NYZ532" s="143"/>
      <c r="NZA532" s="143"/>
      <c r="NZB532" s="579"/>
      <c r="NZC532" s="580"/>
      <c r="NZD532" s="143"/>
      <c r="NZE532" s="143"/>
      <c r="NZF532" s="579"/>
      <c r="NZG532" s="580"/>
      <c r="NZH532" s="143"/>
      <c r="NZI532" s="143"/>
      <c r="NZJ532" s="579"/>
      <c r="NZK532" s="580"/>
      <c r="NZL532" s="143"/>
      <c r="NZM532" s="143"/>
      <c r="NZN532" s="579"/>
      <c r="NZO532" s="580"/>
      <c r="NZP532" s="143"/>
      <c r="NZQ532" s="143"/>
      <c r="NZR532" s="579"/>
      <c r="NZS532" s="580"/>
      <c r="NZT532" s="143"/>
      <c r="NZU532" s="143"/>
      <c r="NZV532" s="579"/>
      <c r="NZW532" s="580"/>
      <c r="NZX532" s="143"/>
      <c r="NZY532" s="143"/>
      <c r="NZZ532" s="579"/>
      <c r="OAA532" s="580"/>
      <c r="OAB532" s="143"/>
      <c r="OAC532" s="143"/>
      <c r="OAD532" s="579"/>
      <c r="OAE532" s="580"/>
      <c r="OAF532" s="143"/>
      <c r="OAG532" s="143"/>
      <c r="OAH532" s="579"/>
      <c r="OAI532" s="580"/>
      <c r="OAJ532" s="143"/>
      <c r="OAK532" s="143"/>
      <c r="OAL532" s="579"/>
      <c r="OAM532" s="580"/>
      <c r="OAN532" s="143"/>
      <c r="OAO532" s="143"/>
      <c r="OAP532" s="579"/>
      <c r="OAQ532" s="580"/>
      <c r="OAR532" s="143"/>
      <c r="OAS532" s="143"/>
      <c r="OAT532" s="579"/>
      <c r="OAU532" s="580"/>
      <c r="OAV532" s="143"/>
      <c r="OAW532" s="143"/>
      <c r="OAX532" s="579"/>
      <c r="OAY532" s="580"/>
      <c r="OAZ532" s="143"/>
      <c r="OBA532" s="143"/>
      <c r="OBB532" s="579"/>
      <c r="OBC532" s="580"/>
      <c r="OBD532" s="143"/>
      <c r="OBE532" s="143"/>
      <c r="OBF532" s="579"/>
      <c r="OBG532" s="580"/>
      <c r="OBH532" s="143"/>
      <c r="OBI532" s="143"/>
      <c r="OBJ532" s="579"/>
      <c r="OBK532" s="580"/>
      <c r="OBL532" s="143"/>
      <c r="OBM532" s="143"/>
      <c r="OBN532" s="579"/>
      <c r="OBO532" s="580"/>
      <c r="OBP532" s="143"/>
      <c r="OBQ532" s="143"/>
      <c r="OBR532" s="579"/>
      <c r="OBS532" s="580"/>
      <c r="OBT532" s="143"/>
      <c r="OBU532" s="143"/>
      <c r="OBV532" s="579"/>
      <c r="OBW532" s="580"/>
      <c r="OBX532" s="143"/>
      <c r="OBY532" s="143"/>
      <c r="OBZ532" s="579"/>
      <c r="OCA532" s="580"/>
      <c r="OCB532" s="143"/>
      <c r="OCC532" s="143"/>
      <c r="OCD532" s="579"/>
      <c r="OCE532" s="580"/>
      <c r="OCF532" s="143"/>
      <c r="OCG532" s="143"/>
      <c r="OCH532" s="579"/>
      <c r="OCI532" s="580"/>
      <c r="OCJ532" s="143"/>
      <c r="OCK532" s="143"/>
      <c r="OCL532" s="579"/>
      <c r="OCM532" s="580"/>
      <c r="OCN532" s="143"/>
      <c r="OCO532" s="143"/>
      <c r="OCP532" s="579"/>
      <c r="OCQ532" s="580"/>
      <c r="OCR532" s="143"/>
      <c r="OCS532" s="143"/>
      <c r="OCT532" s="579"/>
      <c r="OCU532" s="580"/>
      <c r="OCV532" s="143"/>
      <c r="OCW532" s="143"/>
      <c r="OCX532" s="579"/>
      <c r="OCY532" s="580"/>
      <c r="OCZ532" s="143"/>
      <c r="ODA532" s="143"/>
      <c r="ODB532" s="579"/>
      <c r="ODC532" s="580"/>
      <c r="ODD532" s="143"/>
      <c r="ODE532" s="143"/>
      <c r="ODF532" s="579"/>
      <c r="ODG532" s="580"/>
      <c r="ODH532" s="143"/>
      <c r="ODI532" s="143"/>
      <c r="ODJ532" s="579"/>
      <c r="ODK532" s="580"/>
      <c r="ODL532" s="143"/>
      <c r="ODM532" s="143"/>
      <c r="ODN532" s="579"/>
      <c r="ODO532" s="580"/>
      <c r="ODP532" s="143"/>
      <c r="ODQ532" s="143"/>
      <c r="ODR532" s="579"/>
      <c r="ODS532" s="580"/>
      <c r="ODT532" s="143"/>
      <c r="ODU532" s="143"/>
      <c r="ODV532" s="579"/>
      <c r="ODW532" s="580"/>
      <c r="ODX532" s="143"/>
      <c r="ODY532" s="143"/>
      <c r="ODZ532" s="579"/>
      <c r="OEA532" s="580"/>
      <c r="OEB532" s="143"/>
      <c r="OEC532" s="143"/>
      <c r="OED532" s="579"/>
      <c r="OEE532" s="580"/>
      <c r="OEF532" s="143"/>
      <c r="OEG532" s="143"/>
      <c r="OEH532" s="579"/>
      <c r="OEI532" s="580"/>
      <c r="OEJ532" s="143"/>
      <c r="OEK532" s="143"/>
      <c r="OEL532" s="579"/>
      <c r="OEM532" s="580"/>
      <c r="OEN532" s="143"/>
      <c r="OEO532" s="143"/>
      <c r="OEP532" s="579"/>
      <c r="OEQ532" s="580"/>
      <c r="OER532" s="143"/>
      <c r="OES532" s="143"/>
      <c r="OET532" s="579"/>
      <c r="OEU532" s="580"/>
      <c r="OEV532" s="143"/>
      <c r="OEW532" s="143"/>
      <c r="OEX532" s="579"/>
      <c r="OEY532" s="580"/>
      <c r="OEZ532" s="143"/>
      <c r="OFA532" s="143"/>
      <c r="OFB532" s="579"/>
      <c r="OFC532" s="580"/>
      <c r="OFD532" s="143"/>
      <c r="OFE532" s="143"/>
      <c r="OFF532" s="579"/>
      <c r="OFG532" s="580"/>
      <c r="OFH532" s="143"/>
      <c r="OFI532" s="143"/>
      <c r="OFJ532" s="579"/>
      <c r="OFK532" s="580"/>
      <c r="OFL532" s="143"/>
      <c r="OFM532" s="143"/>
      <c r="OFN532" s="579"/>
      <c r="OFO532" s="580"/>
      <c r="OFP532" s="143"/>
      <c r="OFQ532" s="143"/>
      <c r="OFR532" s="579"/>
      <c r="OFS532" s="580"/>
      <c r="OFT532" s="143"/>
      <c r="OFU532" s="143"/>
      <c r="OFV532" s="579"/>
      <c r="OFW532" s="580"/>
      <c r="OFX532" s="143"/>
      <c r="OFY532" s="143"/>
      <c r="OFZ532" s="579"/>
      <c r="OGA532" s="580"/>
      <c r="OGB532" s="143"/>
      <c r="OGC532" s="143"/>
      <c r="OGD532" s="579"/>
      <c r="OGE532" s="580"/>
      <c r="OGF532" s="143"/>
      <c r="OGG532" s="143"/>
      <c r="OGH532" s="579"/>
      <c r="OGI532" s="580"/>
      <c r="OGJ532" s="143"/>
      <c r="OGK532" s="143"/>
      <c r="OGL532" s="579"/>
      <c r="OGM532" s="580"/>
      <c r="OGN532" s="143"/>
      <c r="OGO532" s="143"/>
      <c r="OGP532" s="579"/>
      <c r="OGQ532" s="580"/>
      <c r="OGR532" s="143"/>
      <c r="OGS532" s="143"/>
      <c r="OGT532" s="579"/>
      <c r="OGU532" s="580"/>
      <c r="OGV532" s="143"/>
      <c r="OGW532" s="143"/>
      <c r="OGX532" s="579"/>
      <c r="OGY532" s="580"/>
      <c r="OGZ532" s="143"/>
      <c r="OHA532" s="143"/>
      <c r="OHB532" s="579"/>
      <c r="OHC532" s="580"/>
      <c r="OHD532" s="143"/>
      <c r="OHE532" s="143"/>
      <c r="OHF532" s="579"/>
      <c r="OHG532" s="580"/>
      <c r="OHH532" s="143"/>
      <c r="OHI532" s="143"/>
      <c r="OHJ532" s="579"/>
      <c r="OHK532" s="580"/>
      <c r="OHL532" s="143"/>
      <c r="OHM532" s="143"/>
      <c r="OHN532" s="579"/>
      <c r="OHO532" s="580"/>
      <c r="OHP532" s="143"/>
      <c r="OHQ532" s="143"/>
      <c r="OHR532" s="579"/>
      <c r="OHS532" s="580"/>
      <c r="OHT532" s="143"/>
      <c r="OHU532" s="143"/>
      <c r="OHV532" s="579"/>
      <c r="OHW532" s="580"/>
      <c r="OHX532" s="143"/>
      <c r="OHY532" s="143"/>
      <c r="OHZ532" s="579"/>
      <c r="OIA532" s="580"/>
      <c r="OIB532" s="143"/>
      <c r="OIC532" s="143"/>
      <c r="OID532" s="579"/>
      <c r="OIE532" s="580"/>
      <c r="OIF532" s="143"/>
      <c r="OIG532" s="143"/>
      <c r="OIH532" s="579"/>
      <c r="OII532" s="580"/>
      <c r="OIJ532" s="143"/>
      <c r="OIK532" s="143"/>
      <c r="OIL532" s="579"/>
      <c r="OIM532" s="580"/>
      <c r="OIN532" s="143"/>
      <c r="OIO532" s="143"/>
      <c r="OIP532" s="579"/>
      <c r="OIQ532" s="580"/>
      <c r="OIR532" s="143"/>
      <c r="OIS532" s="143"/>
      <c r="OIT532" s="579"/>
      <c r="OIU532" s="580"/>
      <c r="OIV532" s="143"/>
      <c r="OIW532" s="143"/>
      <c r="OIX532" s="579"/>
      <c r="OIY532" s="580"/>
      <c r="OIZ532" s="143"/>
      <c r="OJA532" s="143"/>
      <c r="OJB532" s="579"/>
      <c r="OJC532" s="580"/>
      <c r="OJD532" s="143"/>
      <c r="OJE532" s="143"/>
      <c r="OJF532" s="579"/>
      <c r="OJG532" s="580"/>
      <c r="OJH532" s="143"/>
      <c r="OJI532" s="143"/>
      <c r="OJJ532" s="579"/>
      <c r="OJK532" s="580"/>
      <c r="OJL532" s="143"/>
      <c r="OJM532" s="143"/>
      <c r="OJN532" s="579"/>
      <c r="OJO532" s="580"/>
      <c r="OJP532" s="143"/>
      <c r="OJQ532" s="143"/>
      <c r="OJR532" s="579"/>
      <c r="OJS532" s="580"/>
      <c r="OJT532" s="143"/>
      <c r="OJU532" s="143"/>
      <c r="OJV532" s="579"/>
      <c r="OJW532" s="580"/>
      <c r="OJX532" s="143"/>
      <c r="OJY532" s="143"/>
      <c r="OJZ532" s="579"/>
      <c r="OKA532" s="580"/>
      <c r="OKB532" s="143"/>
      <c r="OKC532" s="143"/>
      <c r="OKD532" s="579"/>
      <c r="OKE532" s="580"/>
      <c r="OKF532" s="143"/>
      <c r="OKG532" s="143"/>
      <c r="OKH532" s="579"/>
      <c r="OKI532" s="580"/>
      <c r="OKJ532" s="143"/>
      <c r="OKK532" s="143"/>
      <c r="OKL532" s="579"/>
      <c r="OKM532" s="580"/>
      <c r="OKN532" s="143"/>
      <c r="OKO532" s="143"/>
      <c r="OKP532" s="579"/>
      <c r="OKQ532" s="580"/>
      <c r="OKR532" s="143"/>
      <c r="OKS532" s="143"/>
      <c r="OKT532" s="579"/>
      <c r="OKU532" s="580"/>
      <c r="OKV532" s="143"/>
      <c r="OKW532" s="143"/>
      <c r="OKX532" s="579"/>
      <c r="OKY532" s="580"/>
      <c r="OKZ532" s="143"/>
      <c r="OLA532" s="143"/>
      <c r="OLB532" s="579"/>
      <c r="OLC532" s="580"/>
      <c r="OLD532" s="143"/>
      <c r="OLE532" s="143"/>
      <c r="OLF532" s="579"/>
      <c r="OLG532" s="580"/>
      <c r="OLH532" s="143"/>
      <c r="OLI532" s="143"/>
      <c r="OLJ532" s="579"/>
      <c r="OLK532" s="580"/>
      <c r="OLL532" s="143"/>
      <c r="OLM532" s="143"/>
      <c r="OLN532" s="579"/>
      <c r="OLO532" s="580"/>
      <c r="OLP532" s="143"/>
      <c r="OLQ532" s="143"/>
      <c r="OLR532" s="579"/>
      <c r="OLS532" s="580"/>
      <c r="OLT532" s="143"/>
      <c r="OLU532" s="143"/>
      <c r="OLV532" s="579"/>
      <c r="OLW532" s="580"/>
      <c r="OLX532" s="143"/>
      <c r="OLY532" s="143"/>
      <c r="OLZ532" s="579"/>
      <c r="OMA532" s="580"/>
      <c r="OMB532" s="143"/>
      <c r="OMC532" s="143"/>
      <c r="OMD532" s="579"/>
      <c r="OME532" s="580"/>
      <c r="OMF532" s="143"/>
      <c r="OMG532" s="143"/>
      <c r="OMH532" s="579"/>
      <c r="OMI532" s="580"/>
      <c r="OMJ532" s="143"/>
      <c r="OMK532" s="143"/>
      <c r="OML532" s="579"/>
      <c r="OMM532" s="580"/>
      <c r="OMN532" s="143"/>
      <c r="OMO532" s="143"/>
      <c r="OMP532" s="579"/>
      <c r="OMQ532" s="580"/>
      <c r="OMR532" s="143"/>
      <c r="OMS532" s="143"/>
      <c r="OMT532" s="579"/>
      <c r="OMU532" s="580"/>
      <c r="OMV532" s="143"/>
      <c r="OMW532" s="143"/>
      <c r="OMX532" s="579"/>
      <c r="OMY532" s="580"/>
      <c r="OMZ532" s="143"/>
      <c r="ONA532" s="143"/>
      <c r="ONB532" s="579"/>
      <c r="ONC532" s="580"/>
      <c r="OND532" s="143"/>
      <c r="ONE532" s="143"/>
      <c r="ONF532" s="579"/>
      <c r="ONG532" s="580"/>
      <c r="ONH532" s="143"/>
      <c r="ONI532" s="143"/>
      <c r="ONJ532" s="579"/>
      <c r="ONK532" s="580"/>
      <c r="ONL532" s="143"/>
      <c r="ONM532" s="143"/>
      <c r="ONN532" s="579"/>
      <c r="ONO532" s="580"/>
      <c r="ONP532" s="143"/>
      <c r="ONQ532" s="143"/>
      <c r="ONR532" s="579"/>
      <c r="ONS532" s="580"/>
      <c r="ONT532" s="143"/>
      <c r="ONU532" s="143"/>
      <c r="ONV532" s="579"/>
      <c r="ONW532" s="580"/>
      <c r="ONX532" s="143"/>
      <c r="ONY532" s="143"/>
      <c r="ONZ532" s="579"/>
      <c r="OOA532" s="580"/>
      <c r="OOB532" s="143"/>
      <c r="OOC532" s="143"/>
      <c r="OOD532" s="579"/>
      <c r="OOE532" s="580"/>
      <c r="OOF532" s="143"/>
      <c r="OOG532" s="143"/>
      <c r="OOH532" s="579"/>
      <c r="OOI532" s="580"/>
      <c r="OOJ532" s="143"/>
      <c r="OOK532" s="143"/>
      <c r="OOL532" s="579"/>
      <c r="OOM532" s="580"/>
      <c r="OON532" s="143"/>
      <c r="OOO532" s="143"/>
      <c r="OOP532" s="579"/>
      <c r="OOQ532" s="580"/>
      <c r="OOR532" s="143"/>
      <c r="OOS532" s="143"/>
      <c r="OOT532" s="579"/>
      <c r="OOU532" s="580"/>
      <c r="OOV532" s="143"/>
      <c r="OOW532" s="143"/>
      <c r="OOX532" s="579"/>
      <c r="OOY532" s="580"/>
      <c r="OOZ532" s="143"/>
      <c r="OPA532" s="143"/>
      <c r="OPB532" s="579"/>
      <c r="OPC532" s="580"/>
      <c r="OPD532" s="143"/>
      <c r="OPE532" s="143"/>
      <c r="OPF532" s="579"/>
      <c r="OPG532" s="580"/>
      <c r="OPH532" s="143"/>
      <c r="OPI532" s="143"/>
      <c r="OPJ532" s="579"/>
      <c r="OPK532" s="580"/>
      <c r="OPL532" s="143"/>
      <c r="OPM532" s="143"/>
      <c r="OPN532" s="579"/>
      <c r="OPO532" s="580"/>
      <c r="OPP532" s="143"/>
      <c r="OPQ532" s="143"/>
      <c r="OPR532" s="579"/>
      <c r="OPS532" s="580"/>
      <c r="OPT532" s="143"/>
      <c r="OPU532" s="143"/>
      <c r="OPV532" s="579"/>
      <c r="OPW532" s="580"/>
      <c r="OPX532" s="143"/>
      <c r="OPY532" s="143"/>
      <c r="OPZ532" s="579"/>
      <c r="OQA532" s="580"/>
      <c r="OQB532" s="143"/>
      <c r="OQC532" s="143"/>
      <c r="OQD532" s="579"/>
      <c r="OQE532" s="580"/>
      <c r="OQF532" s="143"/>
      <c r="OQG532" s="143"/>
      <c r="OQH532" s="579"/>
      <c r="OQI532" s="580"/>
      <c r="OQJ532" s="143"/>
      <c r="OQK532" s="143"/>
      <c r="OQL532" s="579"/>
      <c r="OQM532" s="580"/>
      <c r="OQN532" s="143"/>
      <c r="OQO532" s="143"/>
      <c r="OQP532" s="579"/>
      <c r="OQQ532" s="580"/>
      <c r="OQR532" s="143"/>
      <c r="OQS532" s="143"/>
      <c r="OQT532" s="579"/>
      <c r="OQU532" s="580"/>
      <c r="OQV532" s="143"/>
      <c r="OQW532" s="143"/>
      <c r="OQX532" s="579"/>
      <c r="OQY532" s="580"/>
      <c r="OQZ532" s="143"/>
      <c r="ORA532" s="143"/>
      <c r="ORB532" s="579"/>
      <c r="ORC532" s="580"/>
      <c r="ORD532" s="143"/>
      <c r="ORE532" s="143"/>
      <c r="ORF532" s="579"/>
      <c r="ORG532" s="580"/>
      <c r="ORH532" s="143"/>
      <c r="ORI532" s="143"/>
      <c r="ORJ532" s="579"/>
      <c r="ORK532" s="580"/>
      <c r="ORL532" s="143"/>
      <c r="ORM532" s="143"/>
      <c r="ORN532" s="579"/>
      <c r="ORO532" s="580"/>
      <c r="ORP532" s="143"/>
      <c r="ORQ532" s="143"/>
      <c r="ORR532" s="579"/>
      <c r="ORS532" s="580"/>
      <c r="ORT532" s="143"/>
      <c r="ORU532" s="143"/>
      <c r="ORV532" s="579"/>
      <c r="ORW532" s="580"/>
      <c r="ORX532" s="143"/>
      <c r="ORY532" s="143"/>
      <c r="ORZ532" s="579"/>
      <c r="OSA532" s="580"/>
      <c r="OSB532" s="143"/>
      <c r="OSC532" s="143"/>
      <c r="OSD532" s="579"/>
      <c r="OSE532" s="580"/>
      <c r="OSF532" s="143"/>
      <c r="OSG532" s="143"/>
      <c r="OSH532" s="579"/>
      <c r="OSI532" s="580"/>
      <c r="OSJ532" s="143"/>
      <c r="OSK532" s="143"/>
      <c r="OSL532" s="579"/>
      <c r="OSM532" s="580"/>
      <c r="OSN532" s="143"/>
      <c r="OSO532" s="143"/>
      <c r="OSP532" s="579"/>
      <c r="OSQ532" s="580"/>
      <c r="OSR532" s="143"/>
      <c r="OSS532" s="143"/>
      <c r="OST532" s="579"/>
      <c r="OSU532" s="580"/>
      <c r="OSV532" s="143"/>
      <c r="OSW532" s="143"/>
      <c r="OSX532" s="579"/>
      <c r="OSY532" s="580"/>
      <c r="OSZ532" s="143"/>
      <c r="OTA532" s="143"/>
      <c r="OTB532" s="579"/>
      <c r="OTC532" s="580"/>
      <c r="OTD532" s="143"/>
      <c r="OTE532" s="143"/>
      <c r="OTF532" s="579"/>
      <c r="OTG532" s="580"/>
      <c r="OTH532" s="143"/>
      <c r="OTI532" s="143"/>
      <c r="OTJ532" s="579"/>
      <c r="OTK532" s="580"/>
      <c r="OTL532" s="143"/>
      <c r="OTM532" s="143"/>
      <c r="OTN532" s="579"/>
      <c r="OTO532" s="580"/>
      <c r="OTP532" s="143"/>
      <c r="OTQ532" s="143"/>
      <c r="OTR532" s="579"/>
      <c r="OTS532" s="580"/>
      <c r="OTT532" s="143"/>
      <c r="OTU532" s="143"/>
      <c r="OTV532" s="579"/>
      <c r="OTW532" s="580"/>
      <c r="OTX532" s="143"/>
      <c r="OTY532" s="143"/>
      <c r="OTZ532" s="579"/>
      <c r="OUA532" s="580"/>
      <c r="OUB532" s="143"/>
      <c r="OUC532" s="143"/>
      <c r="OUD532" s="579"/>
      <c r="OUE532" s="580"/>
      <c r="OUF532" s="143"/>
      <c r="OUG532" s="143"/>
      <c r="OUH532" s="579"/>
      <c r="OUI532" s="580"/>
      <c r="OUJ532" s="143"/>
      <c r="OUK532" s="143"/>
      <c r="OUL532" s="579"/>
      <c r="OUM532" s="580"/>
      <c r="OUN532" s="143"/>
      <c r="OUO532" s="143"/>
      <c r="OUP532" s="579"/>
      <c r="OUQ532" s="580"/>
      <c r="OUR532" s="143"/>
      <c r="OUS532" s="143"/>
      <c r="OUT532" s="579"/>
      <c r="OUU532" s="580"/>
      <c r="OUV532" s="143"/>
      <c r="OUW532" s="143"/>
      <c r="OUX532" s="579"/>
      <c r="OUY532" s="580"/>
      <c r="OUZ532" s="143"/>
      <c r="OVA532" s="143"/>
      <c r="OVB532" s="579"/>
      <c r="OVC532" s="580"/>
      <c r="OVD532" s="143"/>
      <c r="OVE532" s="143"/>
      <c r="OVF532" s="579"/>
      <c r="OVG532" s="580"/>
      <c r="OVH532" s="143"/>
      <c r="OVI532" s="143"/>
      <c r="OVJ532" s="579"/>
      <c r="OVK532" s="580"/>
      <c r="OVL532" s="143"/>
      <c r="OVM532" s="143"/>
      <c r="OVN532" s="579"/>
      <c r="OVO532" s="580"/>
      <c r="OVP532" s="143"/>
      <c r="OVQ532" s="143"/>
      <c r="OVR532" s="579"/>
      <c r="OVS532" s="580"/>
      <c r="OVT532" s="143"/>
      <c r="OVU532" s="143"/>
      <c r="OVV532" s="579"/>
      <c r="OVW532" s="580"/>
      <c r="OVX532" s="143"/>
      <c r="OVY532" s="143"/>
      <c r="OVZ532" s="579"/>
      <c r="OWA532" s="580"/>
      <c r="OWB532" s="143"/>
      <c r="OWC532" s="143"/>
      <c r="OWD532" s="579"/>
      <c r="OWE532" s="580"/>
      <c r="OWF532" s="143"/>
      <c r="OWG532" s="143"/>
      <c r="OWH532" s="579"/>
      <c r="OWI532" s="580"/>
      <c r="OWJ532" s="143"/>
      <c r="OWK532" s="143"/>
      <c r="OWL532" s="579"/>
      <c r="OWM532" s="580"/>
      <c r="OWN532" s="143"/>
      <c r="OWO532" s="143"/>
      <c r="OWP532" s="579"/>
      <c r="OWQ532" s="580"/>
      <c r="OWR532" s="143"/>
      <c r="OWS532" s="143"/>
      <c r="OWT532" s="579"/>
      <c r="OWU532" s="580"/>
      <c r="OWV532" s="143"/>
      <c r="OWW532" s="143"/>
      <c r="OWX532" s="579"/>
      <c r="OWY532" s="580"/>
      <c r="OWZ532" s="143"/>
      <c r="OXA532" s="143"/>
      <c r="OXB532" s="579"/>
      <c r="OXC532" s="580"/>
      <c r="OXD532" s="143"/>
      <c r="OXE532" s="143"/>
      <c r="OXF532" s="579"/>
      <c r="OXG532" s="580"/>
      <c r="OXH532" s="143"/>
      <c r="OXI532" s="143"/>
      <c r="OXJ532" s="579"/>
      <c r="OXK532" s="580"/>
      <c r="OXL532" s="143"/>
      <c r="OXM532" s="143"/>
      <c r="OXN532" s="579"/>
      <c r="OXO532" s="580"/>
      <c r="OXP532" s="143"/>
      <c r="OXQ532" s="143"/>
      <c r="OXR532" s="579"/>
      <c r="OXS532" s="580"/>
      <c r="OXT532" s="143"/>
      <c r="OXU532" s="143"/>
      <c r="OXV532" s="579"/>
      <c r="OXW532" s="580"/>
      <c r="OXX532" s="143"/>
      <c r="OXY532" s="143"/>
      <c r="OXZ532" s="579"/>
      <c r="OYA532" s="580"/>
      <c r="OYB532" s="143"/>
      <c r="OYC532" s="143"/>
      <c r="OYD532" s="579"/>
      <c r="OYE532" s="580"/>
      <c r="OYF532" s="143"/>
      <c r="OYG532" s="143"/>
      <c r="OYH532" s="579"/>
      <c r="OYI532" s="580"/>
      <c r="OYJ532" s="143"/>
      <c r="OYK532" s="143"/>
      <c r="OYL532" s="579"/>
      <c r="OYM532" s="580"/>
      <c r="OYN532" s="143"/>
      <c r="OYO532" s="143"/>
      <c r="OYP532" s="579"/>
      <c r="OYQ532" s="580"/>
      <c r="OYR532" s="143"/>
      <c r="OYS532" s="143"/>
      <c r="OYT532" s="579"/>
      <c r="OYU532" s="580"/>
      <c r="OYV532" s="143"/>
      <c r="OYW532" s="143"/>
      <c r="OYX532" s="579"/>
      <c r="OYY532" s="580"/>
      <c r="OYZ532" s="143"/>
      <c r="OZA532" s="143"/>
      <c r="OZB532" s="579"/>
      <c r="OZC532" s="580"/>
      <c r="OZD532" s="143"/>
      <c r="OZE532" s="143"/>
      <c r="OZF532" s="579"/>
      <c r="OZG532" s="580"/>
      <c r="OZH532" s="143"/>
      <c r="OZI532" s="143"/>
      <c r="OZJ532" s="579"/>
      <c r="OZK532" s="580"/>
      <c r="OZL532" s="143"/>
      <c r="OZM532" s="143"/>
      <c r="OZN532" s="579"/>
      <c r="OZO532" s="580"/>
      <c r="OZP532" s="143"/>
      <c r="OZQ532" s="143"/>
      <c r="OZR532" s="579"/>
      <c r="OZS532" s="580"/>
      <c r="OZT532" s="143"/>
      <c r="OZU532" s="143"/>
      <c r="OZV532" s="579"/>
      <c r="OZW532" s="580"/>
      <c r="OZX532" s="143"/>
      <c r="OZY532" s="143"/>
      <c r="OZZ532" s="579"/>
      <c r="PAA532" s="580"/>
      <c r="PAB532" s="143"/>
      <c r="PAC532" s="143"/>
      <c r="PAD532" s="579"/>
      <c r="PAE532" s="580"/>
      <c r="PAF532" s="143"/>
      <c r="PAG532" s="143"/>
      <c r="PAH532" s="579"/>
      <c r="PAI532" s="580"/>
      <c r="PAJ532" s="143"/>
      <c r="PAK532" s="143"/>
      <c r="PAL532" s="579"/>
      <c r="PAM532" s="580"/>
      <c r="PAN532" s="143"/>
      <c r="PAO532" s="143"/>
      <c r="PAP532" s="579"/>
      <c r="PAQ532" s="580"/>
      <c r="PAR532" s="143"/>
      <c r="PAS532" s="143"/>
      <c r="PAT532" s="579"/>
      <c r="PAU532" s="580"/>
      <c r="PAV532" s="143"/>
      <c r="PAW532" s="143"/>
      <c r="PAX532" s="579"/>
      <c r="PAY532" s="580"/>
      <c r="PAZ532" s="143"/>
      <c r="PBA532" s="143"/>
      <c r="PBB532" s="579"/>
      <c r="PBC532" s="580"/>
      <c r="PBD532" s="143"/>
      <c r="PBE532" s="143"/>
      <c r="PBF532" s="579"/>
      <c r="PBG532" s="580"/>
      <c r="PBH532" s="143"/>
      <c r="PBI532" s="143"/>
      <c r="PBJ532" s="579"/>
      <c r="PBK532" s="580"/>
      <c r="PBL532" s="143"/>
      <c r="PBM532" s="143"/>
      <c r="PBN532" s="579"/>
      <c r="PBO532" s="580"/>
      <c r="PBP532" s="143"/>
      <c r="PBQ532" s="143"/>
      <c r="PBR532" s="579"/>
      <c r="PBS532" s="580"/>
      <c r="PBT532" s="143"/>
      <c r="PBU532" s="143"/>
      <c r="PBV532" s="579"/>
      <c r="PBW532" s="580"/>
      <c r="PBX532" s="143"/>
      <c r="PBY532" s="143"/>
      <c r="PBZ532" s="579"/>
      <c r="PCA532" s="580"/>
      <c r="PCB532" s="143"/>
      <c r="PCC532" s="143"/>
      <c r="PCD532" s="579"/>
      <c r="PCE532" s="580"/>
      <c r="PCF532" s="143"/>
      <c r="PCG532" s="143"/>
      <c r="PCH532" s="579"/>
      <c r="PCI532" s="580"/>
      <c r="PCJ532" s="143"/>
      <c r="PCK532" s="143"/>
      <c r="PCL532" s="579"/>
      <c r="PCM532" s="580"/>
      <c r="PCN532" s="143"/>
      <c r="PCO532" s="143"/>
      <c r="PCP532" s="579"/>
      <c r="PCQ532" s="580"/>
      <c r="PCR532" s="143"/>
      <c r="PCS532" s="143"/>
      <c r="PCT532" s="579"/>
      <c r="PCU532" s="580"/>
      <c r="PCV532" s="143"/>
      <c r="PCW532" s="143"/>
      <c r="PCX532" s="579"/>
      <c r="PCY532" s="580"/>
      <c r="PCZ532" s="143"/>
      <c r="PDA532" s="143"/>
      <c r="PDB532" s="579"/>
      <c r="PDC532" s="580"/>
      <c r="PDD532" s="143"/>
      <c r="PDE532" s="143"/>
      <c r="PDF532" s="579"/>
      <c r="PDG532" s="580"/>
      <c r="PDH532" s="143"/>
      <c r="PDI532" s="143"/>
      <c r="PDJ532" s="579"/>
      <c r="PDK532" s="580"/>
      <c r="PDL532" s="143"/>
      <c r="PDM532" s="143"/>
      <c r="PDN532" s="579"/>
      <c r="PDO532" s="580"/>
      <c r="PDP532" s="143"/>
      <c r="PDQ532" s="143"/>
      <c r="PDR532" s="579"/>
      <c r="PDS532" s="580"/>
      <c r="PDT532" s="143"/>
      <c r="PDU532" s="143"/>
      <c r="PDV532" s="579"/>
      <c r="PDW532" s="580"/>
      <c r="PDX532" s="143"/>
      <c r="PDY532" s="143"/>
      <c r="PDZ532" s="579"/>
      <c r="PEA532" s="580"/>
      <c r="PEB532" s="143"/>
      <c r="PEC532" s="143"/>
      <c r="PED532" s="579"/>
      <c r="PEE532" s="580"/>
      <c r="PEF532" s="143"/>
      <c r="PEG532" s="143"/>
      <c r="PEH532" s="579"/>
      <c r="PEI532" s="580"/>
      <c r="PEJ532" s="143"/>
      <c r="PEK532" s="143"/>
      <c r="PEL532" s="579"/>
      <c r="PEM532" s="580"/>
      <c r="PEN532" s="143"/>
      <c r="PEO532" s="143"/>
      <c r="PEP532" s="579"/>
      <c r="PEQ532" s="580"/>
      <c r="PER532" s="143"/>
      <c r="PES532" s="143"/>
      <c r="PET532" s="579"/>
      <c r="PEU532" s="580"/>
      <c r="PEV532" s="143"/>
      <c r="PEW532" s="143"/>
      <c r="PEX532" s="579"/>
      <c r="PEY532" s="580"/>
      <c r="PEZ532" s="143"/>
      <c r="PFA532" s="143"/>
      <c r="PFB532" s="579"/>
      <c r="PFC532" s="580"/>
      <c r="PFD532" s="143"/>
      <c r="PFE532" s="143"/>
      <c r="PFF532" s="579"/>
      <c r="PFG532" s="580"/>
      <c r="PFH532" s="143"/>
      <c r="PFI532" s="143"/>
      <c r="PFJ532" s="579"/>
      <c r="PFK532" s="580"/>
      <c r="PFL532" s="143"/>
      <c r="PFM532" s="143"/>
      <c r="PFN532" s="579"/>
      <c r="PFO532" s="580"/>
      <c r="PFP532" s="143"/>
      <c r="PFQ532" s="143"/>
      <c r="PFR532" s="579"/>
      <c r="PFS532" s="580"/>
      <c r="PFT532" s="143"/>
      <c r="PFU532" s="143"/>
      <c r="PFV532" s="579"/>
      <c r="PFW532" s="580"/>
      <c r="PFX532" s="143"/>
      <c r="PFY532" s="143"/>
      <c r="PFZ532" s="579"/>
      <c r="PGA532" s="580"/>
      <c r="PGB532" s="143"/>
      <c r="PGC532" s="143"/>
      <c r="PGD532" s="579"/>
      <c r="PGE532" s="580"/>
      <c r="PGF532" s="143"/>
      <c r="PGG532" s="143"/>
      <c r="PGH532" s="579"/>
      <c r="PGI532" s="580"/>
      <c r="PGJ532" s="143"/>
      <c r="PGK532" s="143"/>
      <c r="PGL532" s="579"/>
      <c r="PGM532" s="580"/>
      <c r="PGN532" s="143"/>
      <c r="PGO532" s="143"/>
      <c r="PGP532" s="579"/>
      <c r="PGQ532" s="580"/>
      <c r="PGR532" s="143"/>
      <c r="PGS532" s="143"/>
      <c r="PGT532" s="579"/>
      <c r="PGU532" s="580"/>
      <c r="PGV532" s="143"/>
      <c r="PGW532" s="143"/>
      <c r="PGX532" s="579"/>
      <c r="PGY532" s="580"/>
      <c r="PGZ532" s="143"/>
      <c r="PHA532" s="143"/>
      <c r="PHB532" s="579"/>
      <c r="PHC532" s="580"/>
      <c r="PHD532" s="143"/>
      <c r="PHE532" s="143"/>
      <c r="PHF532" s="579"/>
      <c r="PHG532" s="580"/>
      <c r="PHH532" s="143"/>
      <c r="PHI532" s="143"/>
      <c r="PHJ532" s="579"/>
      <c r="PHK532" s="580"/>
      <c r="PHL532" s="143"/>
      <c r="PHM532" s="143"/>
      <c r="PHN532" s="579"/>
      <c r="PHO532" s="580"/>
      <c r="PHP532" s="143"/>
      <c r="PHQ532" s="143"/>
      <c r="PHR532" s="579"/>
      <c r="PHS532" s="580"/>
      <c r="PHT532" s="143"/>
      <c r="PHU532" s="143"/>
      <c r="PHV532" s="579"/>
      <c r="PHW532" s="580"/>
      <c r="PHX532" s="143"/>
      <c r="PHY532" s="143"/>
      <c r="PHZ532" s="579"/>
      <c r="PIA532" s="580"/>
      <c r="PIB532" s="143"/>
      <c r="PIC532" s="143"/>
      <c r="PID532" s="579"/>
      <c r="PIE532" s="580"/>
      <c r="PIF532" s="143"/>
      <c r="PIG532" s="143"/>
      <c r="PIH532" s="579"/>
      <c r="PII532" s="580"/>
      <c r="PIJ532" s="143"/>
      <c r="PIK532" s="143"/>
      <c r="PIL532" s="579"/>
      <c r="PIM532" s="580"/>
      <c r="PIN532" s="143"/>
      <c r="PIO532" s="143"/>
      <c r="PIP532" s="579"/>
      <c r="PIQ532" s="580"/>
      <c r="PIR532" s="143"/>
      <c r="PIS532" s="143"/>
      <c r="PIT532" s="579"/>
      <c r="PIU532" s="580"/>
      <c r="PIV532" s="143"/>
      <c r="PIW532" s="143"/>
      <c r="PIX532" s="579"/>
      <c r="PIY532" s="580"/>
      <c r="PIZ532" s="143"/>
      <c r="PJA532" s="143"/>
      <c r="PJB532" s="579"/>
      <c r="PJC532" s="580"/>
      <c r="PJD532" s="143"/>
      <c r="PJE532" s="143"/>
      <c r="PJF532" s="579"/>
      <c r="PJG532" s="580"/>
      <c r="PJH532" s="143"/>
      <c r="PJI532" s="143"/>
      <c r="PJJ532" s="579"/>
      <c r="PJK532" s="580"/>
      <c r="PJL532" s="143"/>
      <c r="PJM532" s="143"/>
      <c r="PJN532" s="579"/>
      <c r="PJO532" s="580"/>
      <c r="PJP532" s="143"/>
      <c r="PJQ532" s="143"/>
      <c r="PJR532" s="579"/>
      <c r="PJS532" s="580"/>
      <c r="PJT532" s="143"/>
      <c r="PJU532" s="143"/>
      <c r="PJV532" s="579"/>
      <c r="PJW532" s="580"/>
      <c r="PJX532" s="143"/>
      <c r="PJY532" s="143"/>
      <c r="PJZ532" s="579"/>
      <c r="PKA532" s="580"/>
      <c r="PKB532" s="143"/>
      <c r="PKC532" s="143"/>
      <c r="PKD532" s="579"/>
      <c r="PKE532" s="580"/>
      <c r="PKF532" s="143"/>
      <c r="PKG532" s="143"/>
      <c r="PKH532" s="579"/>
      <c r="PKI532" s="580"/>
      <c r="PKJ532" s="143"/>
      <c r="PKK532" s="143"/>
      <c r="PKL532" s="579"/>
      <c r="PKM532" s="580"/>
      <c r="PKN532" s="143"/>
      <c r="PKO532" s="143"/>
      <c r="PKP532" s="579"/>
      <c r="PKQ532" s="580"/>
      <c r="PKR532" s="143"/>
      <c r="PKS532" s="143"/>
      <c r="PKT532" s="579"/>
      <c r="PKU532" s="580"/>
      <c r="PKV532" s="143"/>
      <c r="PKW532" s="143"/>
      <c r="PKX532" s="579"/>
      <c r="PKY532" s="580"/>
      <c r="PKZ532" s="143"/>
      <c r="PLA532" s="143"/>
      <c r="PLB532" s="579"/>
      <c r="PLC532" s="580"/>
      <c r="PLD532" s="143"/>
      <c r="PLE532" s="143"/>
      <c r="PLF532" s="579"/>
      <c r="PLG532" s="580"/>
      <c r="PLH532" s="143"/>
      <c r="PLI532" s="143"/>
      <c r="PLJ532" s="579"/>
      <c r="PLK532" s="580"/>
      <c r="PLL532" s="143"/>
      <c r="PLM532" s="143"/>
      <c r="PLN532" s="579"/>
      <c r="PLO532" s="580"/>
      <c r="PLP532" s="143"/>
      <c r="PLQ532" s="143"/>
      <c r="PLR532" s="579"/>
      <c r="PLS532" s="580"/>
      <c r="PLT532" s="143"/>
      <c r="PLU532" s="143"/>
      <c r="PLV532" s="579"/>
      <c r="PLW532" s="580"/>
      <c r="PLX532" s="143"/>
      <c r="PLY532" s="143"/>
      <c r="PLZ532" s="579"/>
      <c r="PMA532" s="580"/>
      <c r="PMB532" s="143"/>
      <c r="PMC532" s="143"/>
      <c r="PMD532" s="579"/>
      <c r="PME532" s="580"/>
      <c r="PMF532" s="143"/>
      <c r="PMG532" s="143"/>
      <c r="PMH532" s="579"/>
      <c r="PMI532" s="580"/>
      <c r="PMJ532" s="143"/>
      <c r="PMK532" s="143"/>
      <c r="PML532" s="579"/>
      <c r="PMM532" s="580"/>
      <c r="PMN532" s="143"/>
      <c r="PMO532" s="143"/>
      <c r="PMP532" s="579"/>
      <c r="PMQ532" s="580"/>
      <c r="PMR532" s="143"/>
      <c r="PMS532" s="143"/>
      <c r="PMT532" s="579"/>
      <c r="PMU532" s="580"/>
      <c r="PMV532" s="143"/>
      <c r="PMW532" s="143"/>
      <c r="PMX532" s="579"/>
      <c r="PMY532" s="580"/>
      <c r="PMZ532" s="143"/>
      <c r="PNA532" s="143"/>
      <c r="PNB532" s="579"/>
      <c r="PNC532" s="580"/>
      <c r="PND532" s="143"/>
      <c r="PNE532" s="143"/>
      <c r="PNF532" s="579"/>
      <c r="PNG532" s="580"/>
      <c r="PNH532" s="143"/>
      <c r="PNI532" s="143"/>
      <c r="PNJ532" s="579"/>
      <c r="PNK532" s="580"/>
      <c r="PNL532" s="143"/>
      <c r="PNM532" s="143"/>
      <c r="PNN532" s="579"/>
      <c r="PNO532" s="580"/>
      <c r="PNP532" s="143"/>
      <c r="PNQ532" s="143"/>
      <c r="PNR532" s="579"/>
      <c r="PNS532" s="580"/>
      <c r="PNT532" s="143"/>
      <c r="PNU532" s="143"/>
      <c r="PNV532" s="579"/>
      <c r="PNW532" s="580"/>
      <c r="PNX532" s="143"/>
      <c r="PNY532" s="143"/>
      <c r="PNZ532" s="579"/>
      <c r="POA532" s="580"/>
      <c r="POB532" s="143"/>
      <c r="POC532" s="143"/>
      <c r="POD532" s="579"/>
      <c r="POE532" s="580"/>
      <c r="POF532" s="143"/>
      <c r="POG532" s="143"/>
      <c r="POH532" s="579"/>
      <c r="POI532" s="580"/>
      <c r="POJ532" s="143"/>
      <c r="POK532" s="143"/>
      <c r="POL532" s="579"/>
      <c r="POM532" s="580"/>
      <c r="PON532" s="143"/>
      <c r="POO532" s="143"/>
      <c r="POP532" s="579"/>
      <c r="POQ532" s="580"/>
      <c r="POR532" s="143"/>
      <c r="POS532" s="143"/>
      <c r="POT532" s="579"/>
      <c r="POU532" s="580"/>
      <c r="POV532" s="143"/>
      <c r="POW532" s="143"/>
      <c r="POX532" s="579"/>
      <c r="POY532" s="580"/>
      <c r="POZ532" s="143"/>
      <c r="PPA532" s="143"/>
      <c r="PPB532" s="579"/>
      <c r="PPC532" s="580"/>
      <c r="PPD532" s="143"/>
      <c r="PPE532" s="143"/>
      <c r="PPF532" s="579"/>
      <c r="PPG532" s="580"/>
      <c r="PPH532" s="143"/>
      <c r="PPI532" s="143"/>
      <c r="PPJ532" s="579"/>
      <c r="PPK532" s="580"/>
      <c r="PPL532" s="143"/>
      <c r="PPM532" s="143"/>
      <c r="PPN532" s="579"/>
      <c r="PPO532" s="580"/>
      <c r="PPP532" s="143"/>
      <c r="PPQ532" s="143"/>
      <c r="PPR532" s="579"/>
      <c r="PPS532" s="580"/>
      <c r="PPT532" s="143"/>
      <c r="PPU532" s="143"/>
      <c r="PPV532" s="579"/>
      <c r="PPW532" s="580"/>
      <c r="PPX532" s="143"/>
      <c r="PPY532" s="143"/>
      <c r="PPZ532" s="579"/>
      <c r="PQA532" s="580"/>
      <c r="PQB532" s="143"/>
      <c r="PQC532" s="143"/>
      <c r="PQD532" s="579"/>
      <c r="PQE532" s="580"/>
      <c r="PQF532" s="143"/>
      <c r="PQG532" s="143"/>
      <c r="PQH532" s="579"/>
      <c r="PQI532" s="580"/>
      <c r="PQJ532" s="143"/>
      <c r="PQK532" s="143"/>
      <c r="PQL532" s="579"/>
      <c r="PQM532" s="580"/>
      <c r="PQN532" s="143"/>
      <c r="PQO532" s="143"/>
      <c r="PQP532" s="579"/>
      <c r="PQQ532" s="580"/>
      <c r="PQR532" s="143"/>
      <c r="PQS532" s="143"/>
      <c r="PQT532" s="579"/>
      <c r="PQU532" s="580"/>
      <c r="PQV532" s="143"/>
      <c r="PQW532" s="143"/>
      <c r="PQX532" s="579"/>
      <c r="PQY532" s="580"/>
      <c r="PQZ532" s="143"/>
      <c r="PRA532" s="143"/>
      <c r="PRB532" s="579"/>
      <c r="PRC532" s="580"/>
      <c r="PRD532" s="143"/>
      <c r="PRE532" s="143"/>
      <c r="PRF532" s="579"/>
      <c r="PRG532" s="580"/>
      <c r="PRH532" s="143"/>
      <c r="PRI532" s="143"/>
      <c r="PRJ532" s="579"/>
      <c r="PRK532" s="580"/>
      <c r="PRL532" s="143"/>
      <c r="PRM532" s="143"/>
      <c r="PRN532" s="579"/>
      <c r="PRO532" s="580"/>
      <c r="PRP532" s="143"/>
      <c r="PRQ532" s="143"/>
      <c r="PRR532" s="579"/>
      <c r="PRS532" s="580"/>
      <c r="PRT532" s="143"/>
      <c r="PRU532" s="143"/>
      <c r="PRV532" s="579"/>
      <c r="PRW532" s="580"/>
      <c r="PRX532" s="143"/>
      <c r="PRY532" s="143"/>
      <c r="PRZ532" s="579"/>
      <c r="PSA532" s="580"/>
      <c r="PSB532" s="143"/>
      <c r="PSC532" s="143"/>
      <c r="PSD532" s="579"/>
      <c r="PSE532" s="580"/>
      <c r="PSF532" s="143"/>
      <c r="PSG532" s="143"/>
      <c r="PSH532" s="579"/>
      <c r="PSI532" s="580"/>
      <c r="PSJ532" s="143"/>
      <c r="PSK532" s="143"/>
      <c r="PSL532" s="579"/>
      <c r="PSM532" s="580"/>
      <c r="PSN532" s="143"/>
      <c r="PSO532" s="143"/>
      <c r="PSP532" s="579"/>
      <c r="PSQ532" s="580"/>
      <c r="PSR532" s="143"/>
      <c r="PSS532" s="143"/>
      <c r="PST532" s="579"/>
      <c r="PSU532" s="580"/>
      <c r="PSV532" s="143"/>
      <c r="PSW532" s="143"/>
      <c r="PSX532" s="579"/>
      <c r="PSY532" s="580"/>
      <c r="PSZ532" s="143"/>
      <c r="PTA532" s="143"/>
      <c r="PTB532" s="579"/>
      <c r="PTC532" s="580"/>
      <c r="PTD532" s="143"/>
      <c r="PTE532" s="143"/>
      <c r="PTF532" s="579"/>
      <c r="PTG532" s="580"/>
      <c r="PTH532" s="143"/>
      <c r="PTI532" s="143"/>
      <c r="PTJ532" s="579"/>
      <c r="PTK532" s="580"/>
      <c r="PTL532" s="143"/>
      <c r="PTM532" s="143"/>
      <c r="PTN532" s="579"/>
      <c r="PTO532" s="580"/>
      <c r="PTP532" s="143"/>
      <c r="PTQ532" s="143"/>
      <c r="PTR532" s="579"/>
      <c r="PTS532" s="580"/>
      <c r="PTT532" s="143"/>
      <c r="PTU532" s="143"/>
      <c r="PTV532" s="579"/>
      <c r="PTW532" s="580"/>
      <c r="PTX532" s="143"/>
      <c r="PTY532" s="143"/>
      <c r="PTZ532" s="579"/>
      <c r="PUA532" s="580"/>
      <c r="PUB532" s="143"/>
      <c r="PUC532" s="143"/>
      <c r="PUD532" s="579"/>
      <c r="PUE532" s="580"/>
      <c r="PUF532" s="143"/>
      <c r="PUG532" s="143"/>
      <c r="PUH532" s="579"/>
      <c r="PUI532" s="580"/>
      <c r="PUJ532" s="143"/>
      <c r="PUK532" s="143"/>
      <c r="PUL532" s="579"/>
      <c r="PUM532" s="580"/>
      <c r="PUN532" s="143"/>
      <c r="PUO532" s="143"/>
      <c r="PUP532" s="579"/>
      <c r="PUQ532" s="580"/>
      <c r="PUR532" s="143"/>
      <c r="PUS532" s="143"/>
      <c r="PUT532" s="579"/>
      <c r="PUU532" s="580"/>
      <c r="PUV532" s="143"/>
      <c r="PUW532" s="143"/>
      <c r="PUX532" s="579"/>
      <c r="PUY532" s="580"/>
      <c r="PUZ532" s="143"/>
      <c r="PVA532" s="143"/>
      <c r="PVB532" s="579"/>
      <c r="PVC532" s="580"/>
      <c r="PVD532" s="143"/>
      <c r="PVE532" s="143"/>
      <c r="PVF532" s="579"/>
      <c r="PVG532" s="580"/>
      <c r="PVH532" s="143"/>
      <c r="PVI532" s="143"/>
      <c r="PVJ532" s="579"/>
      <c r="PVK532" s="580"/>
      <c r="PVL532" s="143"/>
      <c r="PVM532" s="143"/>
      <c r="PVN532" s="579"/>
      <c r="PVO532" s="580"/>
      <c r="PVP532" s="143"/>
      <c r="PVQ532" s="143"/>
      <c r="PVR532" s="579"/>
      <c r="PVS532" s="580"/>
      <c r="PVT532" s="143"/>
      <c r="PVU532" s="143"/>
      <c r="PVV532" s="579"/>
      <c r="PVW532" s="580"/>
      <c r="PVX532" s="143"/>
      <c r="PVY532" s="143"/>
      <c r="PVZ532" s="579"/>
      <c r="PWA532" s="580"/>
      <c r="PWB532" s="143"/>
      <c r="PWC532" s="143"/>
      <c r="PWD532" s="579"/>
      <c r="PWE532" s="580"/>
      <c r="PWF532" s="143"/>
      <c r="PWG532" s="143"/>
      <c r="PWH532" s="579"/>
      <c r="PWI532" s="580"/>
      <c r="PWJ532" s="143"/>
      <c r="PWK532" s="143"/>
      <c r="PWL532" s="579"/>
      <c r="PWM532" s="580"/>
      <c r="PWN532" s="143"/>
      <c r="PWO532" s="143"/>
      <c r="PWP532" s="579"/>
      <c r="PWQ532" s="580"/>
      <c r="PWR532" s="143"/>
      <c r="PWS532" s="143"/>
      <c r="PWT532" s="579"/>
      <c r="PWU532" s="580"/>
      <c r="PWV532" s="143"/>
      <c r="PWW532" s="143"/>
      <c r="PWX532" s="579"/>
      <c r="PWY532" s="580"/>
      <c r="PWZ532" s="143"/>
      <c r="PXA532" s="143"/>
      <c r="PXB532" s="579"/>
      <c r="PXC532" s="580"/>
      <c r="PXD532" s="143"/>
      <c r="PXE532" s="143"/>
      <c r="PXF532" s="579"/>
      <c r="PXG532" s="580"/>
      <c r="PXH532" s="143"/>
      <c r="PXI532" s="143"/>
      <c r="PXJ532" s="579"/>
      <c r="PXK532" s="580"/>
      <c r="PXL532" s="143"/>
      <c r="PXM532" s="143"/>
      <c r="PXN532" s="579"/>
      <c r="PXO532" s="580"/>
      <c r="PXP532" s="143"/>
      <c r="PXQ532" s="143"/>
      <c r="PXR532" s="579"/>
      <c r="PXS532" s="580"/>
      <c r="PXT532" s="143"/>
      <c r="PXU532" s="143"/>
      <c r="PXV532" s="579"/>
      <c r="PXW532" s="580"/>
      <c r="PXX532" s="143"/>
      <c r="PXY532" s="143"/>
      <c r="PXZ532" s="579"/>
      <c r="PYA532" s="580"/>
      <c r="PYB532" s="143"/>
      <c r="PYC532" s="143"/>
      <c r="PYD532" s="579"/>
      <c r="PYE532" s="580"/>
      <c r="PYF532" s="143"/>
      <c r="PYG532" s="143"/>
      <c r="PYH532" s="579"/>
      <c r="PYI532" s="580"/>
      <c r="PYJ532" s="143"/>
      <c r="PYK532" s="143"/>
      <c r="PYL532" s="579"/>
      <c r="PYM532" s="580"/>
      <c r="PYN532" s="143"/>
      <c r="PYO532" s="143"/>
      <c r="PYP532" s="579"/>
      <c r="PYQ532" s="580"/>
      <c r="PYR532" s="143"/>
      <c r="PYS532" s="143"/>
      <c r="PYT532" s="579"/>
      <c r="PYU532" s="580"/>
      <c r="PYV532" s="143"/>
      <c r="PYW532" s="143"/>
      <c r="PYX532" s="579"/>
      <c r="PYY532" s="580"/>
      <c r="PYZ532" s="143"/>
      <c r="PZA532" s="143"/>
      <c r="PZB532" s="579"/>
      <c r="PZC532" s="580"/>
      <c r="PZD532" s="143"/>
      <c r="PZE532" s="143"/>
      <c r="PZF532" s="579"/>
      <c r="PZG532" s="580"/>
      <c r="PZH532" s="143"/>
      <c r="PZI532" s="143"/>
      <c r="PZJ532" s="579"/>
      <c r="PZK532" s="580"/>
      <c r="PZL532" s="143"/>
      <c r="PZM532" s="143"/>
      <c r="PZN532" s="579"/>
      <c r="PZO532" s="580"/>
      <c r="PZP532" s="143"/>
      <c r="PZQ532" s="143"/>
      <c r="PZR532" s="579"/>
      <c r="PZS532" s="580"/>
      <c r="PZT532" s="143"/>
      <c r="PZU532" s="143"/>
      <c r="PZV532" s="579"/>
      <c r="PZW532" s="580"/>
      <c r="PZX532" s="143"/>
      <c r="PZY532" s="143"/>
      <c r="PZZ532" s="579"/>
      <c r="QAA532" s="580"/>
      <c r="QAB532" s="143"/>
      <c r="QAC532" s="143"/>
      <c r="QAD532" s="579"/>
      <c r="QAE532" s="580"/>
      <c r="QAF532" s="143"/>
      <c r="QAG532" s="143"/>
      <c r="QAH532" s="579"/>
      <c r="QAI532" s="580"/>
      <c r="QAJ532" s="143"/>
      <c r="QAK532" s="143"/>
      <c r="QAL532" s="579"/>
      <c r="QAM532" s="580"/>
      <c r="QAN532" s="143"/>
      <c r="QAO532" s="143"/>
      <c r="QAP532" s="579"/>
      <c r="QAQ532" s="580"/>
      <c r="QAR532" s="143"/>
      <c r="QAS532" s="143"/>
      <c r="QAT532" s="579"/>
      <c r="QAU532" s="580"/>
      <c r="QAV532" s="143"/>
      <c r="QAW532" s="143"/>
      <c r="QAX532" s="579"/>
      <c r="QAY532" s="580"/>
      <c r="QAZ532" s="143"/>
      <c r="QBA532" s="143"/>
      <c r="QBB532" s="579"/>
      <c r="QBC532" s="580"/>
      <c r="QBD532" s="143"/>
      <c r="QBE532" s="143"/>
      <c r="QBF532" s="579"/>
      <c r="QBG532" s="580"/>
      <c r="QBH532" s="143"/>
      <c r="QBI532" s="143"/>
      <c r="QBJ532" s="579"/>
      <c r="QBK532" s="580"/>
      <c r="QBL532" s="143"/>
      <c r="QBM532" s="143"/>
      <c r="QBN532" s="579"/>
      <c r="QBO532" s="580"/>
      <c r="QBP532" s="143"/>
      <c r="QBQ532" s="143"/>
      <c r="QBR532" s="579"/>
      <c r="QBS532" s="580"/>
      <c r="QBT532" s="143"/>
      <c r="QBU532" s="143"/>
      <c r="QBV532" s="579"/>
      <c r="QBW532" s="580"/>
      <c r="QBX532" s="143"/>
      <c r="QBY532" s="143"/>
      <c r="QBZ532" s="579"/>
      <c r="QCA532" s="580"/>
      <c r="QCB532" s="143"/>
      <c r="QCC532" s="143"/>
      <c r="QCD532" s="579"/>
      <c r="QCE532" s="580"/>
      <c r="QCF532" s="143"/>
      <c r="QCG532" s="143"/>
      <c r="QCH532" s="579"/>
      <c r="QCI532" s="580"/>
      <c r="QCJ532" s="143"/>
      <c r="QCK532" s="143"/>
      <c r="QCL532" s="579"/>
      <c r="QCM532" s="580"/>
      <c r="QCN532" s="143"/>
      <c r="QCO532" s="143"/>
      <c r="QCP532" s="579"/>
      <c r="QCQ532" s="580"/>
      <c r="QCR532" s="143"/>
      <c r="QCS532" s="143"/>
      <c r="QCT532" s="579"/>
      <c r="QCU532" s="580"/>
      <c r="QCV532" s="143"/>
      <c r="QCW532" s="143"/>
      <c r="QCX532" s="579"/>
      <c r="QCY532" s="580"/>
      <c r="QCZ532" s="143"/>
      <c r="QDA532" s="143"/>
      <c r="QDB532" s="579"/>
      <c r="QDC532" s="580"/>
      <c r="QDD532" s="143"/>
      <c r="QDE532" s="143"/>
      <c r="QDF532" s="579"/>
      <c r="QDG532" s="580"/>
      <c r="QDH532" s="143"/>
      <c r="QDI532" s="143"/>
      <c r="QDJ532" s="579"/>
      <c r="QDK532" s="580"/>
      <c r="QDL532" s="143"/>
      <c r="QDM532" s="143"/>
      <c r="QDN532" s="579"/>
      <c r="QDO532" s="580"/>
      <c r="QDP532" s="143"/>
      <c r="QDQ532" s="143"/>
      <c r="QDR532" s="579"/>
      <c r="QDS532" s="580"/>
      <c r="QDT532" s="143"/>
      <c r="QDU532" s="143"/>
      <c r="QDV532" s="579"/>
      <c r="QDW532" s="580"/>
      <c r="QDX532" s="143"/>
      <c r="QDY532" s="143"/>
      <c r="QDZ532" s="579"/>
      <c r="QEA532" s="580"/>
      <c r="QEB532" s="143"/>
      <c r="QEC532" s="143"/>
      <c r="QED532" s="579"/>
      <c r="QEE532" s="580"/>
      <c r="QEF532" s="143"/>
      <c r="QEG532" s="143"/>
      <c r="QEH532" s="579"/>
      <c r="QEI532" s="580"/>
      <c r="QEJ532" s="143"/>
      <c r="QEK532" s="143"/>
      <c r="QEL532" s="579"/>
      <c r="QEM532" s="580"/>
      <c r="QEN532" s="143"/>
      <c r="QEO532" s="143"/>
      <c r="QEP532" s="579"/>
      <c r="QEQ532" s="580"/>
      <c r="QER532" s="143"/>
      <c r="QES532" s="143"/>
      <c r="QET532" s="579"/>
      <c r="QEU532" s="580"/>
      <c r="QEV532" s="143"/>
      <c r="QEW532" s="143"/>
      <c r="QEX532" s="579"/>
      <c r="QEY532" s="580"/>
      <c r="QEZ532" s="143"/>
      <c r="QFA532" s="143"/>
      <c r="QFB532" s="579"/>
      <c r="QFC532" s="580"/>
      <c r="QFD532" s="143"/>
      <c r="QFE532" s="143"/>
      <c r="QFF532" s="579"/>
      <c r="QFG532" s="580"/>
      <c r="QFH532" s="143"/>
      <c r="QFI532" s="143"/>
      <c r="QFJ532" s="579"/>
      <c r="QFK532" s="580"/>
      <c r="QFL532" s="143"/>
      <c r="QFM532" s="143"/>
      <c r="QFN532" s="579"/>
      <c r="QFO532" s="580"/>
      <c r="QFP532" s="143"/>
      <c r="QFQ532" s="143"/>
      <c r="QFR532" s="579"/>
      <c r="QFS532" s="580"/>
      <c r="QFT532" s="143"/>
      <c r="QFU532" s="143"/>
      <c r="QFV532" s="579"/>
      <c r="QFW532" s="580"/>
      <c r="QFX532" s="143"/>
      <c r="QFY532" s="143"/>
      <c r="QFZ532" s="579"/>
      <c r="QGA532" s="580"/>
      <c r="QGB532" s="143"/>
      <c r="QGC532" s="143"/>
      <c r="QGD532" s="579"/>
      <c r="QGE532" s="580"/>
      <c r="QGF532" s="143"/>
      <c r="QGG532" s="143"/>
      <c r="QGH532" s="579"/>
      <c r="QGI532" s="580"/>
      <c r="QGJ532" s="143"/>
      <c r="QGK532" s="143"/>
      <c r="QGL532" s="579"/>
      <c r="QGM532" s="580"/>
      <c r="QGN532" s="143"/>
      <c r="QGO532" s="143"/>
      <c r="QGP532" s="579"/>
      <c r="QGQ532" s="580"/>
      <c r="QGR532" s="143"/>
      <c r="QGS532" s="143"/>
      <c r="QGT532" s="579"/>
      <c r="QGU532" s="580"/>
      <c r="QGV532" s="143"/>
      <c r="QGW532" s="143"/>
      <c r="QGX532" s="579"/>
      <c r="QGY532" s="580"/>
      <c r="QGZ532" s="143"/>
      <c r="QHA532" s="143"/>
      <c r="QHB532" s="579"/>
      <c r="QHC532" s="580"/>
      <c r="QHD532" s="143"/>
      <c r="QHE532" s="143"/>
      <c r="QHF532" s="579"/>
      <c r="QHG532" s="580"/>
      <c r="QHH532" s="143"/>
      <c r="QHI532" s="143"/>
      <c r="QHJ532" s="579"/>
      <c r="QHK532" s="580"/>
      <c r="QHL532" s="143"/>
      <c r="QHM532" s="143"/>
      <c r="QHN532" s="579"/>
      <c r="QHO532" s="580"/>
      <c r="QHP532" s="143"/>
      <c r="QHQ532" s="143"/>
      <c r="QHR532" s="579"/>
      <c r="QHS532" s="580"/>
      <c r="QHT532" s="143"/>
      <c r="QHU532" s="143"/>
      <c r="QHV532" s="579"/>
      <c r="QHW532" s="580"/>
      <c r="QHX532" s="143"/>
      <c r="QHY532" s="143"/>
      <c r="QHZ532" s="579"/>
      <c r="QIA532" s="580"/>
      <c r="QIB532" s="143"/>
      <c r="QIC532" s="143"/>
      <c r="QID532" s="579"/>
      <c r="QIE532" s="580"/>
      <c r="QIF532" s="143"/>
      <c r="QIG532" s="143"/>
      <c r="QIH532" s="579"/>
      <c r="QII532" s="580"/>
      <c r="QIJ532" s="143"/>
      <c r="QIK532" s="143"/>
      <c r="QIL532" s="579"/>
      <c r="QIM532" s="580"/>
      <c r="QIN532" s="143"/>
      <c r="QIO532" s="143"/>
      <c r="QIP532" s="579"/>
      <c r="QIQ532" s="580"/>
      <c r="QIR532" s="143"/>
      <c r="QIS532" s="143"/>
      <c r="QIT532" s="579"/>
      <c r="QIU532" s="580"/>
      <c r="QIV532" s="143"/>
      <c r="QIW532" s="143"/>
      <c r="QIX532" s="579"/>
      <c r="QIY532" s="580"/>
      <c r="QIZ532" s="143"/>
      <c r="QJA532" s="143"/>
      <c r="QJB532" s="579"/>
      <c r="QJC532" s="580"/>
      <c r="QJD532" s="143"/>
      <c r="QJE532" s="143"/>
      <c r="QJF532" s="579"/>
      <c r="QJG532" s="580"/>
      <c r="QJH532" s="143"/>
      <c r="QJI532" s="143"/>
      <c r="QJJ532" s="579"/>
      <c r="QJK532" s="580"/>
      <c r="QJL532" s="143"/>
      <c r="QJM532" s="143"/>
      <c r="QJN532" s="579"/>
      <c r="QJO532" s="580"/>
      <c r="QJP532" s="143"/>
      <c r="QJQ532" s="143"/>
      <c r="QJR532" s="579"/>
      <c r="QJS532" s="580"/>
      <c r="QJT532" s="143"/>
      <c r="QJU532" s="143"/>
      <c r="QJV532" s="579"/>
      <c r="QJW532" s="580"/>
      <c r="QJX532" s="143"/>
      <c r="QJY532" s="143"/>
      <c r="QJZ532" s="579"/>
      <c r="QKA532" s="580"/>
      <c r="QKB532" s="143"/>
      <c r="QKC532" s="143"/>
      <c r="QKD532" s="579"/>
      <c r="QKE532" s="580"/>
      <c r="QKF532" s="143"/>
      <c r="QKG532" s="143"/>
      <c r="QKH532" s="579"/>
      <c r="QKI532" s="580"/>
      <c r="QKJ532" s="143"/>
      <c r="QKK532" s="143"/>
      <c r="QKL532" s="579"/>
      <c r="QKM532" s="580"/>
      <c r="QKN532" s="143"/>
      <c r="QKO532" s="143"/>
      <c r="QKP532" s="579"/>
      <c r="QKQ532" s="580"/>
      <c r="QKR532" s="143"/>
      <c r="QKS532" s="143"/>
      <c r="QKT532" s="579"/>
      <c r="QKU532" s="580"/>
      <c r="QKV532" s="143"/>
      <c r="QKW532" s="143"/>
      <c r="QKX532" s="579"/>
      <c r="QKY532" s="580"/>
      <c r="QKZ532" s="143"/>
      <c r="QLA532" s="143"/>
      <c r="QLB532" s="579"/>
      <c r="QLC532" s="580"/>
      <c r="QLD532" s="143"/>
      <c r="QLE532" s="143"/>
      <c r="QLF532" s="579"/>
      <c r="QLG532" s="580"/>
      <c r="QLH532" s="143"/>
      <c r="QLI532" s="143"/>
      <c r="QLJ532" s="579"/>
      <c r="QLK532" s="580"/>
      <c r="QLL532" s="143"/>
      <c r="QLM532" s="143"/>
      <c r="QLN532" s="579"/>
      <c r="QLO532" s="580"/>
      <c r="QLP532" s="143"/>
      <c r="QLQ532" s="143"/>
      <c r="QLR532" s="579"/>
      <c r="QLS532" s="580"/>
      <c r="QLT532" s="143"/>
      <c r="QLU532" s="143"/>
      <c r="QLV532" s="579"/>
      <c r="QLW532" s="580"/>
      <c r="QLX532" s="143"/>
      <c r="QLY532" s="143"/>
      <c r="QLZ532" s="579"/>
      <c r="QMA532" s="580"/>
      <c r="QMB532" s="143"/>
      <c r="QMC532" s="143"/>
      <c r="QMD532" s="579"/>
      <c r="QME532" s="580"/>
      <c r="QMF532" s="143"/>
      <c r="QMG532" s="143"/>
      <c r="QMH532" s="579"/>
      <c r="QMI532" s="580"/>
      <c r="QMJ532" s="143"/>
      <c r="QMK532" s="143"/>
      <c r="QML532" s="579"/>
      <c r="QMM532" s="580"/>
      <c r="QMN532" s="143"/>
      <c r="QMO532" s="143"/>
      <c r="QMP532" s="579"/>
      <c r="QMQ532" s="580"/>
      <c r="QMR532" s="143"/>
      <c r="QMS532" s="143"/>
      <c r="QMT532" s="579"/>
      <c r="QMU532" s="580"/>
      <c r="QMV532" s="143"/>
      <c r="QMW532" s="143"/>
      <c r="QMX532" s="579"/>
      <c r="QMY532" s="580"/>
      <c r="QMZ532" s="143"/>
      <c r="QNA532" s="143"/>
      <c r="QNB532" s="579"/>
      <c r="QNC532" s="580"/>
      <c r="QND532" s="143"/>
      <c r="QNE532" s="143"/>
      <c r="QNF532" s="579"/>
      <c r="QNG532" s="580"/>
      <c r="QNH532" s="143"/>
      <c r="QNI532" s="143"/>
      <c r="QNJ532" s="579"/>
      <c r="QNK532" s="580"/>
      <c r="QNL532" s="143"/>
      <c r="QNM532" s="143"/>
      <c r="QNN532" s="579"/>
      <c r="QNO532" s="580"/>
      <c r="QNP532" s="143"/>
      <c r="QNQ532" s="143"/>
      <c r="QNR532" s="579"/>
      <c r="QNS532" s="580"/>
      <c r="QNT532" s="143"/>
      <c r="QNU532" s="143"/>
      <c r="QNV532" s="579"/>
      <c r="QNW532" s="580"/>
      <c r="QNX532" s="143"/>
      <c r="QNY532" s="143"/>
      <c r="QNZ532" s="579"/>
      <c r="QOA532" s="580"/>
      <c r="QOB532" s="143"/>
      <c r="QOC532" s="143"/>
      <c r="QOD532" s="579"/>
      <c r="QOE532" s="580"/>
      <c r="QOF532" s="143"/>
      <c r="QOG532" s="143"/>
      <c r="QOH532" s="579"/>
      <c r="QOI532" s="580"/>
      <c r="QOJ532" s="143"/>
      <c r="QOK532" s="143"/>
      <c r="QOL532" s="579"/>
      <c r="QOM532" s="580"/>
      <c r="QON532" s="143"/>
      <c r="QOO532" s="143"/>
      <c r="QOP532" s="579"/>
      <c r="QOQ532" s="580"/>
      <c r="QOR532" s="143"/>
      <c r="QOS532" s="143"/>
      <c r="QOT532" s="579"/>
      <c r="QOU532" s="580"/>
      <c r="QOV532" s="143"/>
      <c r="QOW532" s="143"/>
      <c r="QOX532" s="579"/>
      <c r="QOY532" s="580"/>
      <c r="QOZ532" s="143"/>
      <c r="QPA532" s="143"/>
      <c r="QPB532" s="579"/>
      <c r="QPC532" s="580"/>
      <c r="QPD532" s="143"/>
      <c r="QPE532" s="143"/>
      <c r="QPF532" s="579"/>
      <c r="QPG532" s="580"/>
      <c r="QPH532" s="143"/>
      <c r="QPI532" s="143"/>
      <c r="QPJ532" s="579"/>
      <c r="QPK532" s="580"/>
      <c r="QPL532" s="143"/>
      <c r="QPM532" s="143"/>
      <c r="QPN532" s="579"/>
      <c r="QPO532" s="580"/>
      <c r="QPP532" s="143"/>
      <c r="QPQ532" s="143"/>
      <c r="QPR532" s="579"/>
      <c r="QPS532" s="580"/>
      <c r="QPT532" s="143"/>
      <c r="QPU532" s="143"/>
      <c r="QPV532" s="579"/>
      <c r="QPW532" s="580"/>
      <c r="QPX532" s="143"/>
      <c r="QPY532" s="143"/>
      <c r="QPZ532" s="579"/>
      <c r="QQA532" s="580"/>
      <c r="QQB532" s="143"/>
      <c r="QQC532" s="143"/>
      <c r="QQD532" s="579"/>
      <c r="QQE532" s="580"/>
      <c r="QQF532" s="143"/>
      <c r="QQG532" s="143"/>
      <c r="QQH532" s="579"/>
      <c r="QQI532" s="580"/>
      <c r="QQJ532" s="143"/>
      <c r="QQK532" s="143"/>
      <c r="QQL532" s="579"/>
      <c r="QQM532" s="580"/>
      <c r="QQN532" s="143"/>
      <c r="QQO532" s="143"/>
      <c r="QQP532" s="579"/>
      <c r="QQQ532" s="580"/>
      <c r="QQR532" s="143"/>
      <c r="QQS532" s="143"/>
      <c r="QQT532" s="579"/>
      <c r="QQU532" s="580"/>
      <c r="QQV532" s="143"/>
      <c r="QQW532" s="143"/>
      <c r="QQX532" s="579"/>
      <c r="QQY532" s="580"/>
      <c r="QQZ532" s="143"/>
      <c r="QRA532" s="143"/>
      <c r="QRB532" s="579"/>
      <c r="QRC532" s="580"/>
      <c r="QRD532" s="143"/>
      <c r="QRE532" s="143"/>
      <c r="QRF532" s="579"/>
      <c r="QRG532" s="580"/>
      <c r="QRH532" s="143"/>
      <c r="QRI532" s="143"/>
      <c r="QRJ532" s="579"/>
      <c r="QRK532" s="580"/>
      <c r="QRL532" s="143"/>
      <c r="QRM532" s="143"/>
      <c r="QRN532" s="579"/>
      <c r="QRO532" s="580"/>
      <c r="QRP532" s="143"/>
      <c r="QRQ532" s="143"/>
      <c r="QRR532" s="579"/>
      <c r="QRS532" s="580"/>
      <c r="QRT532" s="143"/>
      <c r="QRU532" s="143"/>
      <c r="QRV532" s="579"/>
      <c r="QRW532" s="580"/>
      <c r="QRX532" s="143"/>
      <c r="QRY532" s="143"/>
      <c r="QRZ532" s="579"/>
      <c r="QSA532" s="580"/>
      <c r="QSB532" s="143"/>
      <c r="QSC532" s="143"/>
      <c r="QSD532" s="579"/>
      <c r="QSE532" s="580"/>
      <c r="QSF532" s="143"/>
      <c r="QSG532" s="143"/>
      <c r="QSH532" s="579"/>
      <c r="QSI532" s="580"/>
      <c r="QSJ532" s="143"/>
      <c r="QSK532" s="143"/>
      <c r="QSL532" s="579"/>
      <c r="QSM532" s="580"/>
      <c r="QSN532" s="143"/>
      <c r="QSO532" s="143"/>
      <c r="QSP532" s="579"/>
      <c r="QSQ532" s="580"/>
      <c r="QSR532" s="143"/>
      <c r="QSS532" s="143"/>
      <c r="QST532" s="579"/>
      <c r="QSU532" s="580"/>
      <c r="QSV532" s="143"/>
      <c r="QSW532" s="143"/>
      <c r="QSX532" s="579"/>
      <c r="QSY532" s="580"/>
      <c r="QSZ532" s="143"/>
      <c r="QTA532" s="143"/>
      <c r="QTB532" s="579"/>
      <c r="QTC532" s="580"/>
      <c r="QTD532" s="143"/>
      <c r="QTE532" s="143"/>
      <c r="QTF532" s="579"/>
      <c r="QTG532" s="580"/>
      <c r="QTH532" s="143"/>
      <c r="QTI532" s="143"/>
      <c r="QTJ532" s="579"/>
      <c r="QTK532" s="580"/>
      <c r="QTL532" s="143"/>
      <c r="QTM532" s="143"/>
      <c r="QTN532" s="579"/>
      <c r="QTO532" s="580"/>
      <c r="QTP532" s="143"/>
      <c r="QTQ532" s="143"/>
      <c r="QTR532" s="579"/>
      <c r="QTS532" s="580"/>
      <c r="QTT532" s="143"/>
      <c r="QTU532" s="143"/>
      <c r="QTV532" s="579"/>
      <c r="QTW532" s="580"/>
      <c r="QTX532" s="143"/>
      <c r="QTY532" s="143"/>
      <c r="QTZ532" s="579"/>
      <c r="QUA532" s="580"/>
      <c r="QUB532" s="143"/>
      <c r="QUC532" s="143"/>
      <c r="QUD532" s="579"/>
      <c r="QUE532" s="580"/>
      <c r="QUF532" s="143"/>
      <c r="QUG532" s="143"/>
      <c r="QUH532" s="579"/>
      <c r="QUI532" s="580"/>
      <c r="QUJ532" s="143"/>
      <c r="QUK532" s="143"/>
      <c r="QUL532" s="579"/>
      <c r="QUM532" s="580"/>
      <c r="QUN532" s="143"/>
      <c r="QUO532" s="143"/>
      <c r="QUP532" s="579"/>
      <c r="QUQ532" s="580"/>
      <c r="QUR532" s="143"/>
      <c r="QUS532" s="143"/>
      <c r="QUT532" s="579"/>
      <c r="QUU532" s="580"/>
      <c r="QUV532" s="143"/>
      <c r="QUW532" s="143"/>
      <c r="QUX532" s="579"/>
      <c r="QUY532" s="580"/>
      <c r="QUZ532" s="143"/>
      <c r="QVA532" s="143"/>
      <c r="QVB532" s="579"/>
      <c r="QVC532" s="580"/>
      <c r="QVD532" s="143"/>
      <c r="QVE532" s="143"/>
      <c r="QVF532" s="579"/>
      <c r="QVG532" s="580"/>
      <c r="QVH532" s="143"/>
      <c r="QVI532" s="143"/>
      <c r="QVJ532" s="579"/>
      <c r="QVK532" s="580"/>
      <c r="QVL532" s="143"/>
      <c r="QVM532" s="143"/>
      <c r="QVN532" s="579"/>
      <c r="QVO532" s="580"/>
      <c r="QVP532" s="143"/>
      <c r="QVQ532" s="143"/>
      <c r="QVR532" s="579"/>
      <c r="QVS532" s="580"/>
      <c r="QVT532" s="143"/>
      <c r="QVU532" s="143"/>
      <c r="QVV532" s="579"/>
      <c r="QVW532" s="580"/>
      <c r="QVX532" s="143"/>
      <c r="QVY532" s="143"/>
      <c r="QVZ532" s="579"/>
      <c r="QWA532" s="580"/>
      <c r="QWB532" s="143"/>
      <c r="QWC532" s="143"/>
      <c r="QWD532" s="579"/>
      <c r="QWE532" s="580"/>
      <c r="QWF532" s="143"/>
      <c r="QWG532" s="143"/>
      <c r="QWH532" s="579"/>
      <c r="QWI532" s="580"/>
      <c r="QWJ532" s="143"/>
      <c r="QWK532" s="143"/>
      <c r="QWL532" s="579"/>
      <c r="QWM532" s="580"/>
      <c r="QWN532" s="143"/>
      <c r="QWO532" s="143"/>
      <c r="QWP532" s="579"/>
      <c r="QWQ532" s="580"/>
      <c r="QWR532" s="143"/>
      <c r="QWS532" s="143"/>
      <c r="QWT532" s="579"/>
      <c r="QWU532" s="580"/>
      <c r="QWV532" s="143"/>
      <c r="QWW532" s="143"/>
      <c r="QWX532" s="579"/>
      <c r="QWY532" s="580"/>
      <c r="QWZ532" s="143"/>
      <c r="QXA532" s="143"/>
      <c r="QXB532" s="579"/>
      <c r="QXC532" s="580"/>
      <c r="QXD532" s="143"/>
      <c r="QXE532" s="143"/>
      <c r="QXF532" s="579"/>
      <c r="QXG532" s="580"/>
      <c r="QXH532" s="143"/>
      <c r="QXI532" s="143"/>
      <c r="QXJ532" s="579"/>
      <c r="QXK532" s="580"/>
      <c r="QXL532" s="143"/>
      <c r="QXM532" s="143"/>
      <c r="QXN532" s="579"/>
      <c r="QXO532" s="580"/>
      <c r="QXP532" s="143"/>
      <c r="QXQ532" s="143"/>
      <c r="QXR532" s="579"/>
      <c r="QXS532" s="580"/>
      <c r="QXT532" s="143"/>
      <c r="QXU532" s="143"/>
      <c r="QXV532" s="579"/>
      <c r="QXW532" s="580"/>
      <c r="QXX532" s="143"/>
      <c r="QXY532" s="143"/>
      <c r="QXZ532" s="579"/>
      <c r="QYA532" s="580"/>
      <c r="QYB532" s="143"/>
      <c r="QYC532" s="143"/>
      <c r="QYD532" s="579"/>
      <c r="QYE532" s="580"/>
      <c r="QYF532" s="143"/>
      <c r="QYG532" s="143"/>
      <c r="QYH532" s="579"/>
      <c r="QYI532" s="580"/>
      <c r="QYJ532" s="143"/>
      <c r="QYK532" s="143"/>
      <c r="QYL532" s="579"/>
      <c r="QYM532" s="580"/>
      <c r="QYN532" s="143"/>
      <c r="QYO532" s="143"/>
      <c r="QYP532" s="579"/>
      <c r="QYQ532" s="580"/>
      <c r="QYR532" s="143"/>
      <c r="QYS532" s="143"/>
      <c r="QYT532" s="579"/>
      <c r="QYU532" s="580"/>
      <c r="QYV532" s="143"/>
      <c r="QYW532" s="143"/>
      <c r="QYX532" s="579"/>
      <c r="QYY532" s="580"/>
      <c r="QYZ532" s="143"/>
      <c r="QZA532" s="143"/>
      <c r="QZB532" s="579"/>
      <c r="QZC532" s="580"/>
      <c r="QZD532" s="143"/>
      <c r="QZE532" s="143"/>
      <c r="QZF532" s="579"/>
      <c r="QZG532" s="580"/>
      <c r="QZH532" s="143"/>
      <c r="QZI532" s="143"/>
      <c r="QZJ532" s="579"/>
      <c r="QZK532" s="580"/>
      <c r="QZL532" s="143"/>
      <c r="QZM532" s="143"/>
      <c r="QZN532" s="579"/>
      <c r="QZO532" s="580"/>
      <c r="QZP532" s="143"/>
      <c r="QZQ532" s="143"/>
      <c r="QZR532" s="579"/>
      <c r="QZS532" s="580"/>
      <c r="QZT532" s="143"/>
      <c r="QZU532" s="143"/>
      <c r="QZV532" s="579"/>
      <c r="QZW532" s="580"/>
      <c r="QZX532" s="143"/>
      <c r="QZY532" s="143"/>
      <c r="QZZ532" s="579"/>
      <c r="RAA532" s="580"/>
      <c r="RAB532" s="143"/>
      <c r="RAC532" s="143"/>
      <c r="RAD532" s="579"/>
      <c r="RAE532" s="580"/>
      <c r="RAF532" s="143"/>
      <c r="RAG532" s="143"/>
      <c r="RAH532" s="579"/>
      <c r="RAI532" s="580"/>
      <c r="RAJ532" s="143"/>
      <c r="RAK532" s="143"/>
      <c r="RAL532" s="579"/>
      <c r="RAM532" s="580"/>
      <c r="RAN532" s="143"/>
      <c r="RAO532" s="143"/>
      <c r="RAP532" s="579"/>
      <c r="RAQ532" s="580"/>
      <c r="RAR532" s="143"/>
      <c r="RAS532" s="143"/>
      <c r="RAT532" s="579"/>
      <c r="RAU532" s="580"/>
      <c r="RAV532" s="143"/>
      <c r="RAW532" s="143"/>
      <c r="RAX532" s="579"/>
      <c r="RAY532" s="580"/>
      <c r="RAZ532" s="143"/>
      <c r="RBA532" s="143"/>
      <c r="RBB532" s="579"/>
      <c r="RBC532" s="580"/>
      <c r="RBD532" s="143"/>
      <c r="RBE532" s="143"/>
      <c r="RBF532" s="579"/>
      <c r="RBG532" s="580"/>
      <c r="RBH532" s="143"/>
      <c r="RBI532" s="143"/>
      <c r="RBJ532" s="579"/>
      <c r="RBK532" s="580"/>
      <c r="RBL532" s="143"/>
      <c r="RBM532" s="143"/>
      <c r="RBN532" s="579"/>
      <c r="RBO532" s="580"/>
      <c r="RBP532" s="143"/>
      <c r="RBQ532" s="143"/>
      <c r="RBR532" s="579"/>
      <c r="RBS532" s="580"/>
      <c r="RBT532" s="143"/>
      <c r="RBU532" s="143"/>
      <c r="RBV532" s="579"/>
      <c r="RBW532" s="580"/>
      <c r="RBX532" s="143"/>
      <c r="RBY532" s="143"/>
      <c r="RBZ532" s="579"/>
      <c r="RCA532" s="580"/>
      <c r="RCB532" s="143"/>
      <c r="RCC532" s="143"/>
      <c r="RCD532" s="579"/>
      <c r="RCE532" s="580"/>
      <c r="RCF532" s="143"/>
      <c r="RCG532" s="143"/>
      <c r="RCH532" s="579"/>
      <c r="RCI532" s="580"/>
      <c r="RCJ532" s="143"/>
      <c r="RCK532" s="143"/>
      <c r="RCL532" s="579"/>
      <c r="RCM532" s="580"/>
      <c r="RCN532" s="143"/>
      <c r="RCO532" s="143"/>
      <c r="RCP532" s="579"/>
      <c r="RCQ532" s="580"/>
      <c r="RCR532" s="143"/>
      <c r="RCS532" s="143"/>
      <c r="RCT532" s="579"/>
      <c r="RCU532" s="580"/>
      <c r="RCV532" s="143"/>
      <c r="RCW532" s="143"/>
      <c r="RCX532" s="579"/>
      <c r="RCY532" s="580"/>
      <c r="RCZ532" s="143"/>
      <c r="RDA532" s="143"/>
      <c r="RDB532" s="579"/>
      <c r="RDC532" s="580"/>
      <c r="RDD532" s="143"/>
      <c r="RDE532" s="143"/>
      <c r="RDF532" s="579"/>
      <c r="RDG532" s="580"/>
      <c r="RDH532" s="143"/>
      <c r="RDI532" s="143"/>
      <c r="RDJ532" s="579"/>
      <c r="RDK532" s="580"/>
      <c r="RDL532" s="143"/>
      <c r="RDM532" s="143"/>
      <c r="RDN532" s="579"/>
      <c r="RDO532" s="580"/>
      <c r="RDP532" s="143"/>
      <c r="RDQ532" s="143"/>
      <c r="RDR532" s="579"/>
      <c r="RDS532" s="580"/>
      <c r="RDT532" s="143"/>
      <c r="RDU532" s="143"/>
      <c r="RDV532" s="579"/>
      <c r="RDW532" s="580"/>
      <c r="RDX532" s="143"/>
      <c r="RDY532" s="143"/>
      <c r="RDZ532" s="579"/>
      <c r="REA532" s="580"/>
      <c r="REB532" s="143"/>
      <c r="REC532" s="143"/>
      <c r="RED532" s="579"/>
      <c r="REE532" s="580"/>
      <c r="REF532" s="143"/>
      <c r="REG532" s="143"/>
      <c r="REH532" s="579"/>
      <c r="REI532" s="580"/>
      <c r="REJ532" s="143"/>
      <c r="REK532" s="143"/>
      <c r="REL532" s="579"/>
      <c r="REM532" s="580"/>
      <c r="REN532" s="143"/>
      <c r="REO532" s="143"/>
      <c r="REP532" s="579"/>
      <c r="REQ532" s="580"/>
      <c r="RER532" s="143"/>
      <c r="RES532" s="143"/>
      <c r="RET532" s="579"/>
      <c r="REU532" s="580"/>
      <c r="REV532" s="143"/>
      <c r="REW532" s="143"/>
      <c r="REX532" s="579"/>
      <c r="REY532" s="580"/>
      <c r="REZ532" s="143"/>
      <c r="RFA532" s="143"/>
      <c r="RFB532" s="579"/>
      <c r="RFC532" s="580"/>
      <c r="RFD532" s="143"/>
      <c r="RFE532" s="143"/>
      <c r="RFF532" s="579"/>
      <c r="RFG532" s="580"/>
      <c r="RFH532" s="143"/>
      <c r="RFI532" s="143"/>
      <c r="RFJ532" s="579"/>
      <c r="RFK532" s="580"/>
      <c r="RFL532" s="143"/>
      <c r="RFM532" s="143"/>
      <c r="RFN532" s="579"/>
      <c r="RFO532" s="580"/>
      <c r="RFP532" s="143"/>
      <c r="RFQ532" s="143"/>
      <c r="RFR532" s="579"/>
      <c r="RFS532" s="580"/>
      <c r="RFT532" s="143"/>
      <c r="RFU532" s="143"/>
      <c r="RFV532" s="579"/>
      <c r="RFW532" s="580"/>
      <c r="RFX532" s="143"/>
      <c r="RFY532" s="143"/>
      <c r="RFZ532" s="579"/>
      <c r="RGA532" s="580"/>
      <c r="RGB532" s="143"/>
      <c r="RGC532" s="143"/>
      <c r="RGD532" s="579"/>
      <c r="RGE532" s="580"/>
      <c r="RGF532" s="143"/>
      <c r="RGG532" s="143"/>
      <c r="RGH532" s="579"/>
      <c r="RGI532" s="580"/>
      <c r="RGJ532" s="143"/>
      <c r="RGK532" s="143"/>
      <c r="RGL532" s="579"/>
      <c r="RGM532" s="580"/>
      <c r="RGN532" s="143"/>
      <c r="RGO532" s="143"/>
      <c r="RGP532" s="579"/>
      <c r="RGQ532" s="580"/>
      <c r="RGR532" s="143"/>
      <c r="RGS532" s="143"/>
      <c r="RGT532" s="579"/>
      <c r="RGU532" s="580"/>
      <c r="RGV532" s="143"/>
      <c r="RGW532" s="143"/>
      <c r="RGX532" s="579"/>
      <c r="RGY532" s="580"/>
      <c r="RGZ532" s="143"/>
      <c r="RHA532" s="143"/>
      <c r="RHB532" s="579"/>
      <c r="RHC532" s="580"/>
      <c r="RHD532" s="143"/>
      <c r="RHE532" s="143"/>
      <c r="RHF532" s="579"/>
      <c r="RHG532" s="580"/>
      <c r="RHH532" s="143"/>
      <c r="RHI532" s="143"/>
      <c r="RHJ532" s="579"/>
      <c r="RHK532" s="580"/>
      <c r="RHL532" s="143"/>
      <c r="RHM532" s="143"/>
      <c r="RHN532" s="579"/>
      <c r="RHO532" s="580"/>
      <c r="RHP532" s="143"/>
      <c r="RHQ532" s="143"/>
      <c r="RHR532" s="579"/>
      <c r="RHS532" s="580"/>
      <c r="RHT532" s="143"/>
      <c r="RHU532" s="143"/>
      <c r="RHV532" s="579"/>
      <c r="RHW532" s="580"/>
      <c r="RHX532" s="143"/>
      <c r="RHY532" s="143"/>
      <c r="RHZ532" s="579"/>
      <c r="RIA532" s="580"/>
      <c r="RIB532" s="143"/>
      <c r="RIC532" s="143"/>
      <c r="RID532" s="579"/>
      <c r="RIE532" s="580"/>
      <c r="RIF532" s="143"/>
      <c r="RIG532" s="143"/>
      <c r="RIH532" s="579"/>
      <c r="RII532" s="580"/>
      <c r="RIJ532" s="143"/>
      <c r="RIK532" s="143"/>
      <c r="RIL532" s="579"/>
      <c r="RIM532" s="580"/>
      <c r="RIN532" s="143"/>
      <c r="RIO532" s="143"/>
      <c r="RIP532" s="579"/>
      <c r="RIQ532" s="580"/>
      <c r="RIR532" s="143"/>
      <c r="RIS532" s="143"/>
      <c r="RIT532" s="579"/>
      <c r="RIU532" s="580"/>
      <c r="RIV532" s="143"/>
      <c r="RIW532" s="143"/>
      <c r="RIX532" s="579"/>
      <c r="RIY532" s="580"/>
      <c r="RIZ532" s="143"/>
      <c r="RJA532" s="143"/>
      <c r="RJB532" s="579"/>
      <c r="RJC532" s="580"/>
      <c r="RJD532" s="143"/>
      <c r="RJE532" s="143"/>
      <c r="RJF532" s="579"/>
      <c r="RJG532" s="580"/>
      <c r="RJH532" s="143"/>
      <c r="RJI532" s="143"/>
      <c r="RJJ532" s="579"/>
      <c r="RJK532" s="580"/>
      <c r="RJL532" s="143"/>
      <c r="RJM532" s="143"/>
      <c r="RJN532" s="579"/>
      <c r="RJO532" s="580"/>
      <c r="RJP532" s="143"/>
      <c r="RJQ532" s="143"/>
      <c r="RJR532" s="579"/>
      <c r="RJS532" s="580"/>
      <c r="RJT532" s="143"/>
      <c r="RJU532" s="143"/>
      <c r="RJV532" s="579"/>
      <c r="RJW532" s="580"/>
      <c r="RJX532" s="143"/>
      <c r="RJY532" s="143"/>
      <c r="RJZ532" s="579"/>
      <c r="RKA532" s="580"/>
      <c r="RKB532" s="143"/>
      <c r="RKC532" s="143"/>
      <c r="RKD532" s="579"/>
      <c r="RKE532" s="580"/>
      <c r="RKF532" s="143"/>
      <c r="RKG532" s="143"/>
      <c r="RKH532" s="579"/>
      <c r="RKI532" s="580"/>
      <c r="RKJ532" s="143"/>
      <c r="RKK532" s="143"/>
      <c r="RKL532" s="579"/>
      <c r="RKM532" s="580"/>
      <c r="RKN532" s="143"/>
      <c r="RKO532" s="143"/>
      <c r="RKP532" s="579"/>
      <c r="RKQ532" s="580"/>
      <c r="RKR532" s="143"/>
      <c r="RKS532" s="143"/>
      <c r="RKT532" s="579"/>
      <c r="RKU532" s="580"/>
      <c r="RKV532" s="143"/>
      <c r="RKW532" s="143"/>
      <c r="RKX532" s="579"/>
      <c r="RKY532" s="580"/>
      <c r="RKZ532" s="143"/>
      <c r="RLA532" s="143"/>
      <c r="RLB532" s="579"/>
      <c r="RLC532" s="580"/>
      <c r="RLD532" s="143"/>
      <c r="RLE532" s="143"/>
      <c r="RLF532" s="579"/>
      <c r="RLG532" s="580"/>
      <c r="RLH532" s="143"/>
      <c r="RLI532" s="143"/>
      <c r="RLJ532" s="579"/>
      <c r="RLK532" s="580"/>
      <c r="RLL532" s="143"/>
      <c r="RLM532" s="143"/>
      <c r="RLN532" s="579"/>
      <c r="RLO532" s="580"/>
      <c r="RLP532" s="143"/>
      <c r="RLQ532" s="143"/>
      <c r="RLR532" s="579"/>
      <c r="RLS532" s="580"/>
      <c r="RLT532" s="143"/>
      <c r="RLU532" s="143"/>
      <c r="RLV532" s="579"/>
      <c r="RLW532" s="580"/>
      <c r="RLX532" s="143"/>
      <c r="RLY532" s="143"/>
      <c r="RLZ532" s="579"/>
      <c r="RMA532" s="580"/>
      <c r="RMB532" s="143"/>
      <c r="RMC532" s="143"/>
      <c r="RMD532" s="579"/>
      <c r="RME532" s="580"/>
      <c r="RMF532" s="143"/>
      <c r="RMG532" s="143"/>
      <c r="RMH532" s="579"/>
      <c r="RMI532" s="580"/>
      <c r="RMJ532" s="143"/>
      <c r="RMK532" s="143"/>
      <c r="RML532" s="579"/>
      <c r="RMM532" s="580"/>
      <c r="RMN532" s="143"/>
      <c r="RMO532" s="143"/>
      <c r="RMP532" s="579"/>
      <c r="RMQ532" s="580"/>
      <c r="RMR532" s="143"/>
      <c r="RMS532" s="143"/>
      <c r="RMT532" s="579"/>
      <c r="RMU532" s="580"/>
      <c r="RMV532" s="143"/>
      <c r="RMW532" s="143"/>
      <c r="RMX532" s="579"/>
      <c r="RMY532" s="580"/>
      <c r="RMZ532" s="143"/>
      <c r="RNA532" s="143"/>
      <c r="RNB532" s="579"/>
      <c r="RNC532" s="580"/>
      <c r="RND532" s="143"/>
      <c r="RNE532" s="143"/>
      <c r="RNF532" s="579"/>
      <c r="RNG532" s="580"/>
      <c r="RNH532" s="143"/>
      <c r="RNI532" s="143"/>
      <c r="RNJ532" s="579"/>
      <c r="RNK532" s="580"/>
      <c r="RNL532" s="143"/>
      <c r="RNM532" s="143"/>
      <c r="RNN532" s="579"/>
      <c r="RNO532" s="580"/>
      <c r="RNP532" s="143"/>
      <c r="RNQ532" s="143"/>
      <c r="RNR532" s="579"/>
      <c r="RNS532" s="580"/>
      <c r="RNT532" s="143"/>
      <c r="RNU532" s="143"/>
      <c r="RNV532" s="579"/>
      <c r="RNW532" s="580"/>
      <c r="RNX532" s="143"/>
      <c r="RNY532" s="143"/>
      <c r="RNZ532" s="579"/>
      <c r="ROA532" s="580"/>
      <c r="ROB532" s="143"/>
      <c r="ROC532" s="143"/>
      <c r="ROD532" s="579"/>
      <c r="ROE532" s="580"/>
      <c r="ROF532" s="143"/>
      <c r="ROG532" s="143"/>
      <c r="ROH532" s="579"/>
      <c r="ROI532" s="580"/>
      <c r="ROJ532" s="143"/>
      <c r="ROK532" s="143"/>
      <c r="ROL532" s="579"/>
      <c r="ROM532" s="580"/>
      <c r="RON532" s="143"/>
      <c r="ROO532" s="143"/>
      <c r="ROP532" s="579"/>
      <c r="ROQ532" s="580"/>
      <c r="ROR532" s="143"/>
      <c r="ROS532" s="143"/>
      <c r="ROT532" s="579"/>
      <c r="ROU532" s="580"/>
      <c r="ROV532" s="143"/>
      <c r="ROW532" s="143"/>
      <c r="ROX532" s="579"/>
      <c r="ROY532" s="580"/>
      <c r="ROZ532" s="143"/>
      <c r="RPA532" s="143"/>
      <c r="RPB532" s="579"/>
      <c r="RPC532" s="580"/>
      <c r="RPD532" s="143"/>
      <c r="RPE532" s="143"/>
      <c r="RPF532" s="579"/>
      <c r="RPG532" s="580"/>
      <c r="RPH532" s="143"/>
      <c r="RPI532" s="143"/>
      <c r="RPJ532" s="579"/>
      <c r="RPK532" s="580"/>
      <c r="RPL532" s="143"/>
      <c r="RPM532" s="143"/>
      <c r="RPN532" s="579"/>
      <c r="RPO532" s="580"/>
      <c r="RPP532" s="143"/>
      <c r="RPQ532" s="143"/>
      <c r="RPR532" s="579"/>
      <c r="RPS532" s="580"/>
      <c r="RPT532" s="143"/>
      <c r="RPU532" s="143"/>
      <c r="RPV532" s="579"/>
      <c r="RPW532" s="580"/>
      <c r="RPX532" s="143"/>
      <c r="RPY532" s="143"/>
      <c r="RPZ532" s="579"/>
      <c r="RQA532" s="580"/>
      <c r="RQB532" s="143"/>
      <c r="RQC532" s="143"/>
      <c r="RQD532" s="579"/>
      <c r="RQE532" s="580"/>
      <c r="RQF532" s="143"/>
      <c r="RQG532" s="143"/>
      <c r="RQH532" s="579"/>
      <c r="RQI532" s="580"/>
      <c r="RQJ532" s="143"/>
      <c r="RQK532" s="143"/>
      <c r="RQL532" s="579"/>
      <c r="RQM532" s="580"/>
      <c r="RQN532" s="143"/>
      <c r="RQO532" s="143"/>
      <c r="RQP532" s="579"/>
      <c r="RQQ532" s="580"/>
      <c r="RQR532" s="143"/>
      <c r="RQS532" s="143"/>
      <c r="RQT532" s="579"/>
      <c r="RQU532" s="580"/>
      <c r="RQV532" s="143"/>
      <c r="RQW532" s="143"/>
      <c r="RQX532" s="579"/>
      <c r="RQY532" s="580"/>
      <c r="RQZ532" s="143"/>
      <c r="RRA532" s="143"/>
      <c r="RRB532" s="579"/>
      <c r="RRC532" s="580"/>
      <c r="RRD532" s="143"/>
      <c r="RRE532" s="143"/>
      <c r="RRF532" s="579"/>
      <c r="RRG532" s="580"/>
      <c r="RRH532" s="143"/>
      <c r="RRI532" s="143"/>
      <c r="RRJ532" s="579"/>
      <c r="RRK532" s="580"/>
      <c r="RRL532" s="143"/>
      <c r="RRM532" s="143"/>
      <c r="RRN532" s="579"/>
      <c r="RRO532" s="580"/>
      <c r="RRP532" s="143"/>
      <c r="RRQ532" s="143"/>
      <c r="RRR532" s="579"/>
      <c r="RRS532" s="580"/>
      <c r="RRT532" s="143"/>
      <c r="RRU532" s="143"/>
      <c r="RRV532" s="579"/>
      <c r="RRW532" s="580"/>
      <c r="RRX532" s="143"/>
      <c r="RRY532" s="143"/>
      <c r="RRZ532" s="579"/>
      <c r="RSA532" s="580"/>
      <c r="RSB532" s="143"/>
      <c r="RSC532" s="143"/>
      <c r="RSD532" s="579"/>
      <c r="RSE532" s="580"/>
      <c r="RSF532" s="143"/>
      <c r="RSG532" s="143"/>
      <c r="RSH532" s="579"/>
      <c r="RSI532" s="580"/>
      <c r="RSJ532" s="143"/>
      <c r="RSK532" s="143"/>
      <c r="RSL532" s="579"/>
      <c r="RSM532" s="580"/>
      <c r="RSN532" s="143"/>
      <c r="RSO532" s="143"/>
      <c r="RSP532" s="579"/>
      <c r="RSQ532" s="580"/>
      <c r="RSR532" s="143"/>
      <c r="RSS532" s="143"/>
      <c r="RST532" s="579"/>
      <c r="RSU532" s="580"/>
      <c r="RSV532" s="143"/>
      <c r="RSW532" s="143"/>
      <c r="RSX532" s="579"/>
      <c r="RSY532" s="580"/>
      <c r="RSZ532" s="143"/>
      <c r="RTA532" s="143"/>
      <c r="RTB532" s="579"/>
      <c r="RTC532" s="580"/>
      <c r="RTD532" s="143"/>
      <c r="RTE532" s="143"/>
      <c r="RTF532" s="579"/>
      <c r="RTG532" s="580"/>
      <c r="RTH532" s="143"/>
      <c r="RTI532" s="143"/>
      <c r="RTJ532" s="579"/>
      <c r="RTK532" s="580"/>
      <c r="RTL532" s="143"/>
      <c r="RTM532" s="143"/>
      <c r="RTN532" s="579"/>
      <c r="RTO532" s="580"/>
      <c r="RTP532" s="143"/>
      <c r="RTQ532" s="143"/>
      <c r="RTR532" s="579"/>
      <c r="RTS532" s="580"/>
      <c r="RTT532" s="143"/>
      <c r="RTU532" s="143"/>
      <c r="RTV532" s="579"/>
      <c r="RTW532" s="580"/>
      <c r="RTX532" s="143"/>
      <c r="RTY532" s="143"/>
      <c r="RTZ532" s="579"/>
      <c r="RUA532" s="580"/>
      <c r="RUB532" s="143"/>
      <c r="RUC532" s="143"/>
      <c r="RUD532" s="579"/>
      <c r="RUE532" s="580"/>
      <c r="RUF532" s="143"/>
      <c r="RUG532" s="143"/>
      <c r="RUH532" s="579"/>
      <c r="RUI532" s="580"/>
      <c r="RUJ532" s="143"/>
      <c r="RUK532" s="143"/>
      <c r="RUL532" s="579"/>
      <c r="RUM532" s="580"/>
      <c r="RUN532" s="143"/>
      <c r="RUO532" s="143"/>
      <c r="RUP532" s="579"/>
      <c r="RUQ532" s="580"/>
      <c r="RUR532" s="143"/>
      <c r="RUS532" s="143"/>
      <c r="RUT532" s="579"/>
      <c r="RUU532" s="580"/>
      <c r="RUV532" s="143"/>
      <c r="RUW532" s="143"/>
      <c r="RUX532" s="579"/>
      <c r="RUY532" s="580"/>
      <c r="RUZ532" s="143"/>
      <c r="RVA532" s="143"/>
      <c r="RVB532" s="579"/>
      <c r="RVC532" s="580"/>
      <c r="RVD532" s="143"/>
      <c r="RVE532" s="143"/>
      <c r="RVF532" s="579"/>
      <c r="RVG532" s="580"/>
      <c r="RVH532" s="143"/>
      <c r="RVI532" s="143"/>
      <c r="RVJ532" s="579"/>
      <c r="RVK532" s="580"/>
      <c r="RVL532" s="143"/>
      <c r="RVM532" s="143"/>
      <c r="RVN532" s="579"/>
      <c r="RVO532" s="580"/>
      <c r="RVP532" s="143"/>
      <c r="RVQ532" s="143"/>
      <c r="RVR532" s="579"/>
      <c r="RVS532" s="580"/>
      <c r="RVT532" s="143"/>
      <c r="RVU532" s="143"/>
      <c r="RVV532" s="579"/>
      <c r="RVW532" s="580"/>
      <c r="RVX532" s="143"/>
      <c r="RVY532" s="143"/>
      <c r="RVZ532" s="579"/>
      <c r="RWA532" s="580"/>
      <c r="RWB532" s="143"/>
      <c r="RWC532" s="143"/>
      <c r="RWD532" s="579"/>
      <c r="RWE532" s="580"/>
      <c r="RWF532" s="143"/>
      <c r="RWG532" s="143"/>
      <c r="RWH532" s="579"/>
      <c r="RWI532" s="580"/>
      <c r="RWJ532" s="143"/>
      <c r="RWK532" s="143"/>
      <c r="RWL532" s="579"/>
      <c r="RWM532" s="580"/>
      <c r="RWN532" s="143"/>
      <c r="RWO532" s="143"/>
      <c r="RWP532" s="579"/>
      <c r="RWQ532" s="580"/>
      <c r="RWR532" s="143"/>
      <c r="RWS532" s="143"/>
      <c r="RWT532" s="579"/>
      <c r="RWU532" s="580"/>
      <c r="RWV532" s="143"/>
      <c r="RWW532" s="143"/>
      <c r="RWX532" s="579"/>
      <c r="RWY532" s="580"/>
      <c r="RWZ532" s="143"/>
      <c r="RXA532" s="143"/>
      <c r="RXB532" s="579"/>
      <c r="RXC532" s="580"/>
      <c r="RXD532" s="143"/>
      <c r="RXE532" s="143"/>
      <c r="RXF532" s="579"/>
      <c r="RXG532" s="580"/>
      <c r="RXH532" s="143"/>
      <c r="RXI532" s="143"/>
      <c r="RXJ532" s="579"/>
      <c r="RXK532" s="580"/>
      <c r="RXL532" s="143"/>
      <c r="RXM532" s="143"/>
      <c r="RXN532" s="579"/>
      <c r="RXO532" s="580"/>
      <c r="RXP532" s="143"/>
      <c r="RXQ532" s="143"/>
      <c r="RXR532" s="579"/>
      <c r="RXS532" s="580"/>
      <c r="RXT532" s="143"/>
      <c r="RXU532" s="143"/>
      <c r="RXV532" s="579"/>
      <c r="RXW532" s="580"/>
      <c r="RXX532" s="143"/>
      <c r="RXY532" s="143"/>
      <c r="RXZ532" s="579"/>
      <c r="RYA532" s="580"/>
      <c r="RYB532" s="143"/>
      <c r="RYC532" s="143"/>
      <c r="RYD532" s="579"/>
      <c r="RYE532" s="580"/>
      <c r="RYF532" s="143"/>
      <c r="RYG532" s="143"/>
      <c r="RYH532" s="579"/>
      <c r="RYI532" s="580"/>
      <c r="RYJ532" s="143"/>
      <c r="RYK532" s="143"/>
      <c r="RYL532" s="579"/>
      <c r="RYM532" s="580"/>
      <c r="RYN532" s="143"/>
      <c r="RYO532" s="143"/>
      <c r="RYP532" s="579"/>
      <c r="RYQ532" s="580"/>
      <c r="RYR532" s="143"/>
      <c r="RYS532" s="143"/>
      <c r="RYT532" s="579"/>
      <c r="RYU532" s="580"/>
      <c r="RYV532" s="143"/>
      <c r="RYW532" s="143"/>
      <c r="RYX532" s="579"/>
      <c r="RYY532" s="580"/>
      <c r="RYZ532" s="143"/>
      <c r="RZA532" s="143"/>
      <c r="RZB532" s="579"/>
      <c r="RZC532" s="580"/>
      <c r="RZD532" s="143"/>
      <c r="RZE532" s="143"/>
      <c r="RZF532" s="579"/>
      <c r="RZG532" s="580"/>
      <c r="RZH532" s="143"/>
      <c r="RZI532" s="143"/>
      <c r="RZJ532" s="579"/>
      <c r="RZK532" s="580"/>
      <c r="RZL532" s="143"/>
      <c r="RZM532" s="143"/>
      <c r="RZN532" s="579"/>
      <c r="RZO532" s="580"/>
      <c r="RZP532" s="143"/>
      <c r="RZQ532" s="143"/>
      <c r="RZR532" s="579"/>
      <c r="RZS532" s="580"/>
      <c r="RZT532" s="143"/>
      <c r="RZU532" s="143"/>
      <c r="RZV532" s="579"/>
      <c r="RZW532" s="580"/>
      <c r="RZX532" s="143"/>
      <c r="RZY532" s="143"/>
      <c r="RZZ532" s="579"/>
      <c r="SAA532" s="580"/>
      <c r="SAB532" s="143"/>
      <c r="SAC532" s="143"/>
      <c r="SAD532" s="579"/>
      <c r="SAE532" s="580"/>
      <c r="SAF532" s="143"/>
      <c r="SAG532" s="143"/>
      <c r="SAH532" s="579"/>
      <c r="SAI532" s="580"/>
      <c r="SAJ532" s="143"/>
      <c r="SAK532" s="143"/>
      <c r="SAL532" s="579"/>
      <c r="SAM532" s="580"/>
      <c r="SAN532" s="143"/>
      <c r="SAO532" s="143"/>
      <c r="SAP532" s="579"/>
      <c r="SAQ532" s="580"/>
      <c r="SAR532" s="143"/>
      <c r="SAS532" s="143"/>
      <c r="SAT532" s="579"/>
      <c r="SAU532" s="580"/>
      <c r="SAV532" s="143"/>
      <c r="SAW532" s="143"/>
      <c r="SAX532" s="579"/>
      <c r="SAY532" s="580"/>
      <c r="SAZ532" s="143"/>
      <c r="SBA532" s="143"/>
      <c r="SBB532" s="579"/>
      <c r="SBC532" s="580"/>
      <c r="SBD532" s="143"/>
      <c r="SBE532" s="143"/>
      <c r="SBF532" s="579"/>
      <c r="SBG532" s="580"/>
      <c r="SBH532" s="143"/>
      <c r="SBI532" s="143"/>
      <c r="SBJ532" s="579"/>
      <c r="SBK532" s="580"/>
      <c r="SBL532" s="143"/>
      <c r="SBM532" s="143"/>
      <c r="SBN532" s="579"/>
      <c r="SBO532" s="580"/>
      <c r="SBP532" s="143"/>
      <c r="SBQ532" s="143"/>
      <c r="SBR532" s="579"/>
      <c r="SBS532" s="580"/>
      <c r="SBT532" s="143"/>
      <c r="SBU532" s="143"/>
      <c r="SBV532" s="579"/>
      <c r="SBW532" s="580"/>
      <c r="SBX532" s="143"/>
      <c r="SBY532" s="143"/>
      <c r="SBZ532" s="579"/>
      <c r="SCA532" s="580"/>
      <c r="SCB532" s="143"/>
      <c r="SCC532" s="143"/>
      <c r="SCD532" s="579"/>
      <c r="SCE532" s="580"/>
      <c r="SCF532" s="143"/>
      <c r="SCG532" s="143"/>
      <c r="SCH532" s="579"/>
      <c r="SCI532" s="580"/>
      <c r="SCJ532" s="143"/>
      <c r="SCK532" s="143"/>
      <c r="SCL532" s="579"/>
      <c r="SCM532" s="580"/>
      <c r="SCN532" s="143"/>
      <c r="SCO532" s="143"/>
      <c r="SCP532" s="579"/>
      <c r="SCQ532" s="580"/>
      <c r="SCR532" s="143"/>
      <c r="SCS532" s="143"/>
      <c r="SCT532" s="579"/>
      <c r="SCU532" s="580"/>
      <c r="SCV532" s="143"/>
      <c r="SCW532" s="143"/>
      <c r="SCX532" s="579"/>
      <c r="SCY532" s="580"/>
      <c r="SCZ532" s="143"/>
      <c r="SDA532" s="143"/>
      <c r="SDB532" s="579"/>
      <c r="SDC532" s="580"/>
      <c r="SDD532" s="143"/>
      <c r="SDE532" s="143"/>
      <c r="SDF532" s="579"/>
      <c r="SDG532" s="580"/>
      <c r="SDH532" s="143"/>
      <c r="SDI532" s="143"/>
      <c r="SDJ532" s="579"/>
      <c r="SDK532" s="580"/>
      <c r="SDL532" s="143"/>
      <c r="SDM532" s="143"/>
      <c r="SDN532" s="579"/>
      <c r="SDO532" s="580"/>
      <c r="SDP532" s="143"/>
      <c r="SDQ532" s="143"/>
      <c r="SDR532" s="579"/>
      <c r="SDS532" s="580"/>
      <c r="SDT532" s="143"/>
      <c r="SDU532" s="143"/>
      <c r="SDV532" s="579"/>
      <c r="SDW532" s="580"/>
      <c r="SDX532" s="143"/>
      <c r="SDY532" s="143"/>
      <c r="SDZ532" s="579"/>
      <c r="SEA532" s="580"/>
      <c r="SEB532" s="143"/>
      <c r="SEC532" s="143"/>
      <c r="SED532" s="579"/>
      <c r="SEE532" s="580"/>
      <c r="SEF532" s="143"/>
      <c r="SEG532" s="143"/>
      <c r="SEH532" s="579"/>
      <c r="SEI532" s="580"/>
      <c r="SEJ532" s="143"/>
      <c r="SEK532" s="143"/>
      <c r="SEL532" s="579"/>
      <c r="SEM532" s="580"/>
      <c r="SEN532" s="143"/>
      <c r="SEO532" s="143"/>
      <c r="SEP532" s="579"/>
      <c r="SEQ532" s="580"/>
      <c r="SER532" s="143"/>
      <c r="SES532" s="143"/>
      <c r="SET532" s="579"/>
      <c r="SEU532" s="580"/>
      <c r="SEV532" s="143"/>
      <c r="SEW532" s="143"/>
      <c r="SEX532" s="579"/>
      <c r="SEY532" s="580"/>
      <c r="SEZ532" s="143"/>
      <c r="SFA532" s="143"/>
      <c r="SFB532" s="579"/>
      <c r="SFC532" s="580"/>
      <c r="SFD532" s="143"/>
      <c r="SFE532" s="143"/>
      <c r="SFF532" s="579"/>
      <c r="SFG532" s="580"/>
      <c r="SFH532" s="143"/>
      <c r="SFI532" s="143"/>
      <c r="SFJ532" s="579"/>
      <c r="SFK532" s="580"/>
      <c r="SFL532" s="143"/>
      <c r="SFM532" s="143"/>
      <c r="SFN532" s="579"/>
      <c r="SFO532" s="580"/>
      <c r="SFP532" s="143"/>
      <c r="SFQ532" s="143"/>
      <c r="SFR532" s="579"/>
      <c r="SFS532" s="580"/>
      <c r="SFT532" s="143"/>
      <c r="SFU532" s="143"/>
      <c r="SFV532" s="579"/>
      <c r="SFW532" s="580"/>
      <c r="SFX532" s="143"/>
      <c r="SFY532" s="143"/>
      <c r="SFZ532" s="579"/>
      <c r="SGA532" s="580"/>
      <c r="SGB532" s="143"/>
      <c r="SGC532" s="143"/>
      <c r="SGD532" s="579"/>
      <c r="SGE532" s="580"/>
      <c r="SGF532" s="143"/>
      <c r="SGG532" s="143"/>
      <c r="SGH532" s="579"/>
      <c r="SGI532" s="580"/>
      <c r="SGJ532" s="143"/>
      <c r="SGK532" s="143"/>
      <c r="SGL532" s="579"/>
      <c r="SGM532" s="580"/>
      <c r="SGN532" s="143"/>
      <c r="SGO532" s="143"/>
      <c r="SGP532" s="579"/>
      <c r="SGQ532" s="580"/>
      <c r="SGR532" s="143"/>
      <c r="SGS532" s="143"/>
      <c r="SGT532" s="579"/>
      <c r="SGU532" s="580"/>
      <c r="SGV532" s="143"/>
      <c r="SGW532" s="143"/>
      <c r="SGX532" s="579"/>
      <c r="SGY532" s="580"/>
      <c r="SGZ532" s="143"/>
      <c r="SHA532" s="143"/>
      <c r="SHB532" s="579"/>
      <c r="SHC532" s="580"/>
      <c r="SHD532" s="143"/>
      <c r="SHE532" s="143"/>
      <c r="SHF532" s="579"/>
      <c r="SHG532" s="580"/>
      <c r="SHH532" s="143"/>
      <c r="SHI532" s="143"/>
      <c r="SHJ532" s="579"/>
      <c r="SHK532" s="580"/>
      <c r="SHL532" s="143"/>
      <c r="SHM532" s="143"/>
      <c r="SHN532" s="579"/>
      <c r="SHO532" s="580"/>
      <c r="SHP532" s="143"/>
      <c r="SHQ532" s="143"/>
      <c r="SHR532" s="579"/>
      <c r="SHS532" s="580"/>
      <c r="SHT532" s="143"/>
      <c r="SHU532" s="143"/>
      <c r="SHV532" s="579"/>
      <c r="SHW532" s="580"/>
      <c r="SHX532" s="143"/>
      <c r="SHY532" s="143"/>
      <c r="SHZ532" s="579"/>
      <c r="SIA532" s="580"/>
      <c r="SIB532" s="143"/>
      <c r="SIC532" s="143"/>
      <c r="SID532" s="579"/>
      <c r="SIE532" s="580"/>
      <c r="SIF532" s="143"/>
      <c r="SIG532" s="143"/>
      <c r="SIH532" s="579"/>
      <c r="SII532" s="580"/>
      <c r="SIJ532" s="143"/>
      <c r="SIK532" s="143"/>
      <c r="SIL532" s="579"/>
      <c r="SIM532" s="580"/>
      <c r="SIN532" s="143"/>
      <c r="SIO532" s="143"/>
      <c r="SIP532" s="579"/>
      <c r="SIQ532" s="580"/>
      <c r="SIR532" s="143"/>
      <c r="SIS532" s="143"/>
      <c r="SIT532" s="579"/>
      <c r="SIU532" s="580"/>
      <c r="SIV532" s="143"/>
      <c r="SIW532" s="143"/>
      <c r="SIX532" s="579"/>
      <c r="SIY532" s="580"/>
      <c r="SIZ532" s="143"/>
      <c r="SJA532" s="143"/>
      <c r="SJB532" s="579"/>
      <c r="SJC532" s="580"/>
      <c r="SJD532" s="143"/>
      <c r="SJE532" s="143"/>
      <c r="SJF532" s="579"/>
      <c r="SJG532" s="580"/>
      <c r="SJH532" s="143"/>
      <c r="SJI532" s="143"/>
      <c r="SJJ532" s="579"/>
      <c r="SJK532" s="580"/>
      <c r="SJL532" s="143"/>
      <c r="SJM532" s="143"/>
      <c r="SJN532" s="579"/>
      <c r="SJO532" s="580"/>
      <c r="SJP532" s="143"/>
      <c r="SJQ532" s="143"/>
      <c r="SJR532" s="579"/>
      <c r="SJS532" s="580"/>
      <c r="SJT532" s="143"/>
      <c r="SJU532" s="143"/>
      <c r="SJV532" s="579"/>
      <c r="SJW532" s="580"/>
      <c r="SJX532" s="143"/>
      <c r="SJY532" s="143"/>
      <c r="SJZ532" s="579"/>
      <c r="SKA532" s="580"/>
      <c r="SKB532" s="143"/>
      <c r="SKC532" s="143"/>
      <c r="SKD532" s="579"/>
      <c r="SKE532" s="580"/>
      <c r="SKF532" s="143"/>
      <c r="SKG532" s="143"/>
      <c r="SKH532" s="579"/>
      <c r="SKI532" s="580"/>
      <c r="SKJ532" s="143"/>
      <c r="SKK532" s="143"/>
      <c r="SKL532" s="579"/>
      <c r="SKM532" s="580"/>
      <c r="SKN532" s="143"/>
      <c r="SKO532" s="143"/>
      <c r="SKP532" s="579"/>
      <c r="SKQ532" s="580"/>
      <c r="SKR532" s="143"/>
      <c r="SKS532" s="143"/>
      <c r="SKT532" s="579"/>
      <c r="SKU532" s="580"/>
      <c r="SKV532" s="143"/>
      <c r="SKW532" s="143"/>
      <c r="SKX532" s="579"/>
      <c r="SKY532" s="580"/>
      <c r="SKZ532" s="143"/>
      <c r="SLA532" s="143"/>
      <c r="SLB532" s="579"/>
      <c r="SLC532" s="580"/>
      <c r="SLD532" s="143"/>
      <c r="SLE532" s="143"/>
      <c r="SLF532" s="579"/>
      <c r="SLG532" s="580"/>
      <c r="SLH532" s="143"/>
      <c r="SLI532" s="143"/>
      <c r="SLJ532" s="579"/>
      <c r="SLK532" s="580"/>
      <c r="SLL532" s="143"/>
      <c r="SLM532" s="143"/>
      <c r="SLN532" s="579"/>
      <c r="SLO532" s="580"/>
      <c r="SLP532" s="143"/>
      <c r="SLQ532" s="143"/>
      <c r="SLR532" s="579"/>
      <c r="SLS532" s="580"/>
      <c r="SLT532" s="143"/>
      <c r="SLU532" s="143"/>
      <c r="SLV532" s="579"/>
      <c r="SLW532" s="580"/>
      <c r="SLX532" s="143"/>
      <c r="SLY532" s="143"/>
      <c r="SLZ532" s="579"/>
      <c r="SMA532" s="580"/>
      <c r="SMB532" s="143"/>
      <c r="SMC532" s="143"/>
      <c r="SMD532" s="579"/>
      <c r="SME532" s="580"/>
      <c r="SMF532" s="143"/>
      <c r="SMG532" s="143"/>
      <c r="SMH532" s="579"/>
      <c r="SMI532" s="580"/>
      <c r="SMJ532" s="143"/>
      <c r="SMK532" s="143"/>
      <c r="SML532" s="579"/>
      <c r="SMM532" s="580"/>
      <c r="SMN532" s="143"/>
      <c r="SMO532" s="143"/>
      <c r="SMP532" s="579"/>
      <c r="SMQ532" s="580"/>
      <c r="SMR532" s="143"/>
      <c r="SMS532" s="143"/>
      <c r="SMT532" s="579"/>
      <c r="SMU532" s="580"/>
      <c r="SMV532" s="143"/>
      <c r="SMW532" s="143"/>
      <c r="SMX532" s="579"/>
      <c r="SMY532" s="580"/>
      <c r="SMZ532" s="143"/>
      <c r="SNA532" s="143"/>
      <c r="SNB532" s="579"/>
      <c r="SNC532" s="580"/>
      <c r="SND532" s="143"/>
      <c r="SNE532" s="143"/>
      <c r="SNF532" s="579"/>
      <c r="SNG532" s="580"/>
      <c r="SNH532" s="143"/>
      <c r="SNI532" s="143"/>
      <c r="SNJ532" s="579"/>
      <c r="SNK532" s="580"/>
      <c r="SNL532" s="143"/>
      <c r="SNM532" s="143"/>
      <c r="SNN532" s="579"/>
      <c r="SNO532" s="580"/>
      <c r="SNP532" s="143"/>
      <c r="SNQ532" s="143"/>
      <c r="SNR532" s="579"/>
      <c r="SNS532" s="580"/>
      <c r="SNT532" s="143"/>
      <c r="SNU532" s="143"/>
      <c r="SNV532" s="579"/>
      <c r="SNW532" s="580"/>
      <c r="SNX532" s="143"/>
      <c r="SNY532" s="143"/>
      <c r="SNZ532" s="579"/>
      <c r="SOA532" s="580"/>
      <c r="SOB532" s="143"/>
      <c r="SOC532" s="143"/>
      <c r="SOD532" s="579"/>
      <c r="SOE532" s="580"/>
      <c r="SOF532" s="143"/>
      <c r="SOG532" s="143"/>
      <c r="SOH532" s="579"/>
      <c r="SOI532" s="580"/>
      <c r="SOJ532" s="143"/>
      <c r="SOK532" s="143"/>
      <c r="SOL532" s="579"/>
      <c r="SOM532" s="580"/>
      <c r="SON532" s="143"/>
      <c r="SOO532" s="143"/>
      <c r="SOP532" s="579"/>
      <c r="SOQ532" s="580"/>
      <c r="SOR532" s="143"/>
      <c r="SOS532" s="143"/>
      <c r="SOT532" s="579"/>
      <c r="SOU532" s="580"/>
      <c r="SOV532" s="143"/>
      <c r="SOW532" s="143"/>
      <c r="SOX532" s="579"/>
      <c r="SOY532" s="580"/>
      <c r="SOZ532" s="143"/>
      <c r="SPA532" s="143"/>
      <c r="SPB532" s="579"/>
      <c r="SPC532" s="580"/>
      <c r="SPD532" s="143"/>
      <c r="SPE532" s="143"/>
      <c r="SPF532" s="579"/>
      <c r="SPG532" s="580"/>
      <c r="SPH532" s="143"/>
      <c r="SPI532" s="143"/>
      <c r="SPJ532" s="579"/>
      <c r="SPK532" s="580"/>
      <c r="SPL532" s="143"/>
      <c r="SPM532" s="143"/>
      <c r="SPN532" s="579"/>
      <c r="SPO532" s="580"/>
      <c r="SPP532" s="143"/>
      <c r="SPQ532" s="143"/>
      <c r="SPR532" s="579"/>
      <c r="SPS532" s="580"/>
      <c r="SPT532" s="143"/>
      <c r="SPU532" s="143"/>
      <c r="SPV532" s="579"/>
      <c r="SPW532" s="580"/>
      <c r="SPX532" s="143"/>
      <c r="SPY532" s="143"/>
      <c r="SPZ532" s="579"/>
      <c r="SQA532" s="580"/>
      <c r="SQB532" s="143"/>
      <c r="SQC532" s="143"/>
      <c r="SQD532" s="579"/>
      <c r="SQE532" s="580"/>
      <c r="SQF532" s="143"/>
      <c r="SQG532" s="143"/>
      <c r="SQH532" s="579"/>
      <c r="SQI532" s="580"/>
      <c r="SQJ532" s="143"/>
      <c r="SQK532" s="143"/>
      <c r="SQL532" s="579"/>
      <c r="SQM532" s="580"/>
      <c r="SQN532" s="143"/>
      <c r="SQO532" s="143"/>
      <c r="SQP532" s="579"/>
      <c r="SQQ532" s="580"/>
      <c r="SQR532" s="143"/>
      <c r="SQS532" s="143"/>
      <c r="SQT532" s="579"/>
      <c r="SQU532" s="580"/>
      <c r="SQV532" s="143"/>
      <c r="SQW532" s="143"/>
      <c r="SQX532" s="579"/>
      <c r="SQY532" s="580"/>
      <c r="SQZ532" s="143"/>
      <c r="SRA532" s="143"/>
      <c r="SRB532" s="579"/>
      <c r="SRC532" s="580"/>
      <c r="SRD532" s="143"/>
      <c r="SRE532" s="143"/>
      <c r="SRF532" s="579"/>
      <c r="SRG532" s="580"/>
      <c r="SRH532" s="143"/>
      <c r="SRI532" s="143"/>
      <c r="SRJ532" s="579"/>
      <c r="SRK532" s="580"/>
      <c r="SRL532" s="143"/>
      <c r="SRM532" s="143"/>
      <c r="SRN532" s="579"/>
      <c r="SRO532" s="580"/>
      <c r="SRP532" s="143"/>
      <c r="SRQ532" s="143"/>
      <c r="SRR532" s="579"/>
      <c r="SRS532" s="580"/>
      <c r="SRT532" s="143"/>
      <c r="SRU532" s="143"/>
      <c r="SRV532" s="579"/>
      <c r="SRW532" s="580"/>
      <c r="SRX532" s="143"/>
      <c r="SRY532" s="143"/>
      <c r="SRZ532" s="579"/>
      <c r="SSA532" s="580"/>
      <c r="SSB532" s="143"/>
      <c r="SSC532" s="143"/>
      <c r="SSD532" s="579"/>
      <c r="SSE532" s="580"/>
      <c r="SSF532" s="143"/>
      <c r="SSG532" s="143"/>
      <c r="SSH532" s="579"/>
      <c r="SSI532" s="580"/>
      <c r="SSJ532" s="143"/>
      <c r="SSK532" s="143"/>
      <c r="SSL532" s="579"/>
      <c r="SSM532" s="580"/>
      <c r="SSN532" s="143"/>
      <c r="SSO532" s="143"/>
      <c r="SSP532" s="579"/>
      <c r="SSQ532" s="580"/>
      <c r="SSR532" s="143"/>
      <c r="SSS532" s="143"/>
      <c r="SST532" s="579"/>
      <c r="SSU532" s="580"/>
      <c r="SSV532" s="143"/>
      <c r="SSW532" s="143"/>
      <c r="SSX532" s="579"/>
      <c r="SSY532" s="580"/>
      <c r="SSZ532" s="143"/>
      <c r="STA532" s="143"/>
      <c r="STB532" s="579"/>
      <c r="STC532" s="580"/>
      <c r="STD532" s="143"/>
      <c r="STE532" s="143"/>
      <c r="STF532" s="579"/>
      <c r="STG532" s="580"/>
      <c r="STH532" s="143"/>
      <c r="STI532" s="143"/>
      <c r="STJ532" s="579"/>
      <c r="STK532" s="580"/>
      <c r="STL532" s="143"/>
      <c r="STM532" s="143"/>
      <c r="STN532" s="579"/>
      <c r="STO532" s="580"/>
      <c r="STP532" s="143"/>
      <c r="STQ532" s="143"/>
      <c r="STR532" s="579"/>
      <c r="STS532" s="580"/>
      <c r="STT532" s="143"/>
      <c r="STU532" s="143"/>
      <c r="STV532" s="579"/>
      <c r="STW532" s="580"/>
      <c r="STX532" s="143"/>
      <c r="STY532" s="143"/>
      <c r="STZ532" s="579"/>
      <c r="SUA532" s="580"/>
      <c r="SUB532" s="143"/>
      <c r="SUC532" s="143"/>
      <c r="SUD532" s="579"/>
      <c r="SUE532" s="580"/>
      <c r="SUF532" s="143"/>
      <c r="SUG532" s="143"/>
      <c r="SUH532" s="579"/>
      <c r="SUI532" s="580"/>
      <c r="SUJ532" s="143"/>
      <c r="SUK532" s="143"/>
      <c r="SUL532" s="579"/>
      <c r="SUM532" s="580"/>
      <c r="SUN532" s="143"/>
      <c r="SUO532" s="143"/>
      <c r="SUP532" s="579"/>
      <c r="SUQ532" s="580"/>
      <c r="SUR532" s="143"/>
      <c r="SUS532" s="143"/>
      <c r="SUT532" s="579"/>
      <c r="SUU532" s="580"/>
      <c r="SUV532" s="143"/>
      <c r="SUW532" s="143"/>
      <c r="SUX532" s="579"/>
      <c r="SUY532" s="580"/>
      <c r="SUZ532" s="143"/>
      <c r="SVA532" s="143"/>
      <c r="SVB532" s="579"/>
      <c r="SVC532" s="580"/>
      <c r="SVD532" s="143"/>
      <c r="SVE532" s="143"/>
      <c r="SVF532" s="579"/>
      <c r="SVG532" s="580"/>
      <c r="SVH532" s="143"/>
      <c r="SVI532" s="143"/>
      <c r="SVJ532" s="579"/>
      <c r="SVK532" s="580"/>
      <c r="SVL532" s="143"/>
      <c r="SVM532" s="143"/>
      <c r="SVN532" s="579"/>
      <c r="SVO532" s="580"/>
      <c r="SVP532" s="143"/>
      <c r="SVQ532" s="143"/>
      <c r="SVR532" s="579"/>
      <c r="SVS532" s="580"/>
      <c r="SVT532" s="143"/>
      <c r="SVU532" s="143"/>
      <c r="SVV532" s="579"/>
      <c r="SVW532" s="580"/>
      <c r="SVX532" s="143"/>
      <c r="SVY532" s="143"/>
      <c r="SVZ532" s="579"/>
      <c r="SWA532" s="580"/>
      <c r="SWB532" s="143"/>
      <c r="SWC532" s="143"/>
      <c r="SWD532" s="579"/>
      <c r="SWE532" s="580"/>
      <c r="SWF532" s="143"/>
      <c r="SWG532" s="143"/>
      <c r="SWH532" s="579"/>
      <c r="SWI532" s="580"/>
      <c r="SWJ532" s="143"/>
      <c r="SWK532" s="143"/>
      <c r="SWL532" s="579"/>
      <c r="SWM532" s="580"/>
      <c r="SWN532" s="143"/>
      <c r="SWO532" s="143"/>
      <c r="SWP532" s="579"/>
      <c r="SWQ532" s="580"/>
      <c r="SWR532" s="143"/>
      <c r="SWS532" s="143"/>
      <c r="SWT532" s="579"/>
      <c r="SWU532" s="580"/>
      <c r="SWV532" s="143"/>
      <c r="SWW532" s="143"/>
      <c r="SWX532" s="579"/>
      <c r="SWY532" s="580"/>
      <c r="SWZ532" s="143"/>
      <c r="SXA532" s="143"/>
      <c r="SXB532" s="579"/>
      <c r="SXC532" s="580"/>
      <c r="SXD532" s="143"/>
      <c r="SXE532" s="143"/>
      <c r="SXF532" s="579"/>
      <c r="SXG532" s="580"/>
      <c r="SXH532" s="143"/>
      <c r="SXI532" s="143"/>
      <c r="SXJ532" s="579"/>
      <c r="SXK532" s="580"/>
      <c r="SXL532" s="143"/>
      <c r="SXM532" s="143"/>
      <c r="SXN532" s="579"/>
      <c r="SXO532" s="580"/>
      <c r="SXP532" s="143"/>
      <c r="SXQ532" s="143"/>
      <c r="SXR532" s="579"/>
      <c r="SXS532" s="580"/>
      <c r="SXT532" s="143"/>
      <c r="SXU532" s="143"/>
      <c r="SXV532" s="579"/>
      <c r="SXW532" s="580"/>
      <c r="SXX532" s="143"/>
      <c r="SXY532" s="143"/>
      <c r="SXZ532" s="579"/>
      <c r="SYA532" s="580"/>
      <c r="SYB532" s="143"/>
      <c r="SYC532" s="143"/>
      <c r="SYD532" s="579"/>
      <c r="SYE532" s="580"/>
      <c r="SYF532" s="143"/>
      <c r="SYG532" s="143"/>
      <c r="SYH532" s="579"/>
      <c r="SYI532" s="580"/>
      <c r="SYJ532" s="143"/>
      <c r="SYK532" s="143"/>
      <c r="SYL532" s="579"/>
      <c r="SYM532" s="580"/>
      <c r="SYN532" s="143"/>
      <c r="SYO532" s="143"/>
      <c r="SYP532" s="579"/>
      <c r="SYQ532" s="580"/>
      <c r="SYR532" s="143"/>
      <c r="SYS532" s="143"/>
      <c r="SYT532" s="579"/>
      <c r="SYU532" s="580"/>
      <c r="SYV532" s="143"/>
      <c r="SYW532" s="143"/>
      <c r="SYX532" s="579"/>
      <c r="SYY532" s="580"/>
      <c r="SYZ532" s="143"/>
      <c r="SZA532" s="143"/>
      <c r="SZB532" s="579"/>
      <c r="SZC532" s="580"/>
      <c r="SZD532" s="143"/>
      <c r="SZE532" s="143"/>
      <c r="SZF532" s="579"/>
      <c r="SZG532" s="580"/>
      <c r="SZH532" s="143"/>
      <c r="SZI532" s="143"/>
      <c r="SZJ532" s="579"/>
      <c r="SZK532" s="580"/>
      <c r="SZL532" s="143"/>
      <c r="SZM532" s="143"/>
      <c r="SZN532" s="579"/>
      <c r="SZO532" s="580"/>
      <c r="SZP532" s="143"/>
      <c r="SZQ532" s="143"/>
      <c r="SZR532" s="579"/>
      <c r="SZS532" s="580"/>
      <c r="SZT532" s="143"/>
      <c r="SZU532" s="143"/>
      <c r="SZV532" s="579"/>
      <c r="SZW532" s="580"/>
      <c r="SZX532" s="143"/>
      <c r="SZY532" s="143"/>
      <c r="SZZ532" s="579"/>
      <c r="TAA532" s="580"/>
      <c r="TAB532" s="143"/>
      <c r="TAC532" s="143"/>
      <c r="TAD532" s="579"/>
      <c r="TAE532" s="580"/>
      <c r="TAF532" s="143"/>
      <c r="TAG532" s="143"/>
      <c r="TAH532" s="579"/>
      <c r="TAI532" s="580"/>
      <c r="TAJ532" s="143"/>
      <c r="TAK532" s="143"/>
      <c r="TAL532" s="579"/>
      <c r="TAM532" s="580"/>
      <c r="TAN532" s="143"/>
      <c r="TAO532" s="143"/>
      <c r="TAP532" s="579"/>
      <c r="TAQ532" s="580"/>
      <c r="TAR532" s="143"/>
      <c r="TAS532" s="143"/>
      <c r="TAT532" s="579"/>
      <c r="TAU532" s="580"/>
      <c r="TAV532" s="143"/>
      <c r="TAW532" s="143"/>
      <c r="TAX532" s="579"/>
      <c r="TAY532" s="580"/>
      <c r="TAZ532" s="143"/>
      <c r="TBA532" s="143"/>
      <c r="TBB532" s="579"/>
      <c r="TBC532" s="580"/>
      <c r="TBD532" s="143"/>
      <c r="TBE532" s="143"/>
      <c r="TBF532" s="579"/>
      <c r="TBG532" s="580"/>
      <c r="TBH532" s="143"/>
      <c r="TBI532" s="143"/>
      <c r="TBJ532" s="579"/>
      <c r="TBK532" s="580"/>
      <c r="TBL532" s="143"/>
      <c r="TBM532" s="143"/>
      <c r="TBN532" s="579"/>
      <c r="TBO532" s="580"/>
      <c r="TBP532" s="143"/>
      <c r="TBQ532" s="143"/>
      <c r="TBR532" s="579"/>
      <c r="TBS532" s="580"/>
      <c r="TBT532" s="143"/>
      <c r="TBU532" s="143"/>
      <c r="TBV532" s="579"/>
      <c r="TBW532" s="580"/>
      <c r="TBX532" s="143"/>
      <c r="TBY532" s="143"/>
      <c r="TBZ532" s="579"/>
      <c r="TCA532" s="580"/>
      <c r="TCB532" s="143"/>
      <c r="TCC532" s="143"/>
      <c r="TCD532" s="579"/>
      <c r="TCE532" s="580"/>
      <c r="TCF532" s="143"/>
      <c r="TCG532" s="143"/>
      <c r="TCH532" s="579"/>
      <c r="TCI532" s="580"/>
      <c r="TCJ532" s="143"/>
      <c r="TCK532" s="143"/>
      <c r="TCL532" s="579"/>
      <c r="TCM532" s="580"/>
      <c r="TCN532" s="143"/>
      <c r="TCO532" s="143"/>
      <c r="TCP532" s="579"/>
      <c r="TCQ532" s="580"/>
      <c r="TCR532" s="143"/>
      <c r="TCS532" s="143"/>
      <c r="TCT532" s="579"/>
      <c r="TCU532" s="580"/>
      <c r="TCV532" s="143"/>
      <c r="TCW532" s="143"/>
      <c r="TCX532" s="579"/>
      <c r="TCY532" s="580"/>
      <c r="TCZ532" s="143"/>
      <c r="TDA532" s="143"/>
      <c r="TDB532" s="579"/>
      <c r="TDC532" s="580"/>
      <c r="TDD532" s="143"/>
      <c r="TDE532" s="143"/>
      <c r="TDF532" s="579"/>
      <c r="TDG532" s="580"/>
      <c r="TDH532" s="143"/>
      <c r="TDI532" s="143"/>
      <c r="TDJ532" s="579"/>
      <c r="TDK532" s="580"/>
      <c r="TDL532" s="143"/>
      <c r="TDM532" s="143"/>
      <c r="TDN532" s="579"/>
      <c r="TDO532" s="580"/>
      <c r="TDP532" s="143"/>
      <c r="TDQ532" s="143"/>
      <c r="TDR532" s="579"/>
      <c r="TDS532" s="580"/>
      <c r="TDT532" s="143"/>
      <c r="TDU532" s="143"/>
      <c r="TDV532" s="579"/>
      <c r="TDW532" s="580"/>
      <c r="TDX532" s="143"/>
      <c r="TDY532" s="143"/>
      <c r="TDZ532" s="579"/>
      <c r="TEA532" s="580"/>
      <c r="TEB532" s="143"/>
      <c r="TEC532" s="143"/>
      <c r="TED532" s="579"/>
      <c r="TEE532" s="580"/>
      <c r="TEF532" s="143"/>
      <c r="TEG532" s="143"/>
      <c r="TEH532" s="579"/>
      <c r="TEI532" s="580"/>
      <c r="TEJ532" s="143"/>
      <c r="TEK532" s="143"/>
      <c r="TEL532" s="579"/>
      <c r="TEM532" s="580"/>
      <c r="TEN532" s="143"/>
      <c r="TEO532" s="143"/>
      <c r="TEP532" s="579"/>
      <c r="TEQ532" s="580"/>
      <c r="TER532" s="143"/>
      <c r="TES532" s="143"/>
      <c r="TET532" s="579"/>
      <c r="TEU532" s="580"/>
      <c r="TEV532" s="143"/>
      <c r="TEW532" s="143"/>
      <c r="TEX532" s="579"/>
      <c r="TEY532" s="580"/>
      <c r="TEZ532" s="143"/>
      <c r="TFA532" s="143"/>
      <c r="TFB532" s="579"/>
      <c r="TFC532" s="580"/>
      <c r="TFD532" s="143"/>
      <c r="TFE532" s="143"/>
      <c r="TFF532" s="579"/>
      <c r="TFG532" s="580"/>
      <c r="TFH532" s="143"/>
      <c r="TFI532" s="143"/>
      <c r="TFJ532" s="579"/>
      <c r="TFK532" s="580"/>
      <c r="TFL532" s="143"/>
      <c r="TFM532" s="143"/>
      <c r="TFN532" s="579"/>
      <c r="TFO532" s="580"/>
      <c r="TFP532" s="143"/>
      <c r="TFQ532" s="143"/>
      <c r="TFR532" s="579"/>
      <c r="TFS532" s="580"/>
      <c r="TFT532" s="143"/>
      <c r="TFU532" s="143"/>
      <c r="TFV532" s="579"/>
      <c r="TFW532" s="580"/>
      <c r="TFX532" s="143"/>
      <c r="TFY532" s="143"/>
      <c r="TFZ532" s="579"/>
      <c r="TGA532" s="580"/>
      <c r="TGB532" s="143"/>
      <c r="TGC532" s="143"/>
      <c r="TGD532" s="579"/>
      <c r="TGE532" s="580"/>
      <c r="TGF532" s="143"/>
      <c r="TGG532" s="143"/>
      <c r="TGH532" s="579"/>
      <c r="TGI532" s="580"/>
      <c r="TGJ532" s="143"/>
      <c r="TGK532" s="143"/>
      <c r="TGL532" s="579"/>
      <c r="TGM532" s="580"/>
      <c r="TGN532" s="143"/>
      <c r="TGO532" s="143"/>
      <c r="TGP532" s="579"/>
      <c r="TGQ532" s="580"/>
      <c r="TGR532" s="143"/>
      <c r="TGS532" s="143"/>
      <c r="TGT532" s="579"/>
      <c r="TGU532" s="580"/>
      <c r="TGV532" s="143"/>
      <c r="TGW532" s="143"/>
      <c r="TGX532" s="579"/>
      <c r="TGY532" s="580"/>
      <c r="TGZ532" s="143"/>
      <c r="THA532" s="143"/>
      <c r="THB532" s="579"/>
      <c r="THC532" s="580"/>
      <c r="THD532" s="143"/>
      <c r="THE532" s="143"/>
      <c r="THF532" s="579"/>
      <c r="THG532" s="580"/>
      <c r="THH532" s="143"/>
      <c r="THI532" s="143"/>
      <c r="THJ532" s="579"/>
      <c r="THK532" s="580"/>
      <c r="THL532" s="143"/>
      <c r="THM532" s="143"/>
      <c r="THN532" s="579"/>
      <c r="THO532" s="580"/>
      <c r="THP532" s="143"/>
      <c r="THQ532" s="143"/>
      <c r="THR532" s="579"/>
      <c r="THS532" s="580"/>
      <c r="THT532" s="143"/>
      <c r="THU532" s="143"/>
      <c r="THV532" s="579"/>
      <c r="THW532" s="580"/>
      <c r="THX532" s="143"/>
      <c r="THY532" s="143"/>
      <c r="THZ532" s="579"/>
      <c r="TIA532" s="580"/>
      <c r="TIB532" s="143"/>
      <c r="TIC532" s="143"/>
      <c r="TID532" s="579"/>
      <c r="TIE532" s="580"/>
      <c r="TIF532" s="143"/>
      <c r="TIG532" s="143"/>
      <c r="TIH532" s="579"/>
      <c r="TII532" s="580"/>
      <c r="TIJ532" s="143"/>
      <c r="TIK532" s="143"/>
      <c r="TIL532" s="579"/>
      <c r="TIM532" s="580"/>
      <c r="TIN532" s="143"/>
      <c r="TIO532" s="143"/>
      <c r="TIP532" s="579"/>
      <c r="TIQ532" s="580"/>
      <c r="TIR532" s="143"/>
      <c r="TIS532" s="143"/>
      <c r="TIT532" s="579"/>
      <c r="TIU532" s="580"/>
      <c r="TIV532" s="143"/>
      <c r="TIW532" s="143"/>
      <c r="TIX532" s="579"/>
      <c r="TIY532" s="580"/>
      <c r="TIZ532" s="143"/>
      <c r="TJA532" s="143"/>
      <c r="TJB532" s="579"/>
      <c r="TJC532" s="580"/>
      <c r="TJD532" s="143"/>
      <c r="TJE532" s="143"/>
      <c r="TJF532" s="579"/>
      <c r="TJG532" s="580"/>
      <c r="TJH532" s="143"/>
      <c r="TJI532" s="143"/>
      <c r="TJJ532" s="579"/>
      <c r="TJK532" s="580"/>
      <c r="TJL532" s="143"/>
      <c r="TJM532" s="143"/>
      <c r="TJN532" s="579"/>
      <c r="TJO532" s="580"/>
      <c r="TJP532" s="143"/>
      <c r="TJQ532" s="143"/>
      <c r="TJR532" s="579"/>
      <c r="TJS532" s="580"/>
      <c r="TJT532" s="143"/>
      <c r="TJU532" s="143"/>
      <c r="TJV532" s="579"/>
      <c r="TJW532" s="580"/>
      <c r="TJX532" s="143"/>
      <c r="TJY532" s="143"/>
      <c r="TJZ532" s="579"/>
      <c r="TKA532" s="580"/>
      <c r="TKB532" s="143"/>
      <c r="TKC532" s="143"/>
      <c r="TKD532" s="579"/>
      <c r="TKE532" s="580"/>
      <c r="TKF532" s="143"/>
      <c r="TKG532" s="143"/>
      <c r="TKH532" s="579"/>
      <c r="TKI532" s="580"/>
      <c r="TKJ532" s="143"/>
      <c r="TKK532" s="143"/>
      <c r="TKL532" s="579"/>
      <c r="TKM532" s="580"/>
      <c r="TKN532" s="143"/>
      <c r="TKO532" s="143"/>
      <c r="TKP532" s="579"/>
      <c r="TKQ532" s="580"/>
      <c r="TKR532" s="143"/>
      <c r="TKS532" s="143"/>
      <c r="TKT532" s="579"/>
      <c r="TKU532" s="580"/>
      <c r="TKV532" s="143"/>
      <c r="TKW532" s="143"/>
      <c r="TKX532" s="579"/>
      <c r="TKY532" s="580"/>
      <c r="TKZ532" s="143"/>
      <c r="TLA532" s="143"/>
      <c r="TLB532" s="579"/>
      <c r="TLC532" s="580"/>
      <c r="TLD532" s="143"/>
      <c r="TLE532" s="143"/>
      <c r="TLF532" s="579"/>
      <c r="TLG532" s="580"/>
      <c r="TLH532" s="143"/>
      <c r="TLI532" s="143"/>
      <c r="TLJ532" s="579"/>
      <c r="TLK532" s="580"/>
      <c r="TLL532" s="143"/>
      <c r="TLM532" s="143"/>
      <c r="TLN532" s="579"/>
      <c r="TLO532" s="580"/>
      <c r="TLP532" s="143"/>
      <c r="TLQ532" s="143"/>
      <c r="TLR532" s="579"/>
      <c r="TLS532" s="580"/>
      <c r="TLT532" s="143"/>
      <c r="TLU532" s="143"/>
      <c r="TLV532" s="579"/>
      <c r="TLW532" s="580"/>
      <c r="TLX532" s="143"/>
      <c r="TLY532" s="143"/>
      <c r="TLZ532" s="579"/>
      <c r="TMA532" s="580"/>
      <c r="TMB532" s="143"/>
      <c r="TMC532" s="143"/>
      <c r="TMD532" s="579"/>
      <c r="TME532" s="580"/>
      <c r="TMF532" s="143"/>
      <c r="TMG532" s="143"/>
      <c r="TMH532" s="579"/>
      <c r="TMI532" s="580"/>
      <c r="TMJ532" s="143"/>
      <c r="TMK532" s="143"/>
      <c r="TML532" s="579"/>
      <c r="TMM532" s="580"/>
      <c r="TMN532" s="143"/>
      <c r="TMO532" s="143"/>
      <c r="TMP532" s="579"/>
      <c r="TMQ532" s="580"/>
      <c r="TMR532" s="143"/>
      <c r="TMS532" s="143"/>
      <c r="TMT532" s="579"/>
      <c r="TMU532" s="580"/>
      <c r="TMV532" s="143"/>
      <c r="TMW532" s="143"/>
      <c r="TMX532" s="579"/>
      <c r="TMY532" s="580"/>
      <c r="TMZ532" s="143"/>
      <c r="TNA532" s="143"/>
      <c r="TNB532" s="579"/>
      <c r="TNC532" s="580"/>
      <c r="TND532" s="143"/>
      <c r="TNE532" s="143"/>
      <c r="TNF532" s="579"/>
      <c r="TNG532" s="580"/>
      <c r="TNH532" s="143"/>
      <c r="TNI532" s="143"/>
      <c r="TNJ532" s="579"/>
      <c r="TNK532" s="580"/>
      <c r="TNL532" s="143"/>
      <c r="TNM532" s="143"/>
      <c r="TNN532" s="579"/>
      <c r="TNO532" s="580"/>
      <c r="TNP532" s="143"/>
      <c r="TNQ532" s="143"/>
      <c r="TNR532" s="579"/>
      <c r="TNS532" s="580"/>
      <c r="TNT532" s="143"/>
      <c r="TNU532" s="143"/>
      <c r="TNV532" s="579"/>
      <c r="TNW532" s="580"/>
      <c r="TNX532" s="143"/>
      <c r="TNY532" s="143"/>
      <c r="TNZ532" s="579"/>
      <c r="TOA532" s="580"/>
      <c r="TOB532" s="143"/>
      <c r="TOC532" s="143"/>
      <c r="TOD532" s="579"/>
      <c r="TOE532" s="580"/>
      <c r="TOF532" s="143"/>
      <c r="TOG532" s="143"/>
      <c r="TOH532" s="579"/>
      <c r="TOI532" s="580"/>
      <c r="TOJ532" s="143"/>
      <c r="TOK532" s="143"/>
      <c r="TOL532" s="579"/>
      <c r="TOM532" s="580"/>
      <c r="TON532" s="143"/>
      <c r="TOO532" s="143"/>
      <c r="TOP532" s="579"/>
      <c r="TOQ532" s="580"/>
      <c r="TOR532" s="143"/>
      <c r="TOS532" s="143"/>
      <c r="TOT532" s="579"/>
      <c r="TOU532" s="580"/>
      <c r="TOV532" s="143"/>
      <c r="TOW532" s="143"/>
      <c r="TOX532" s="579"/>
      <c r="TOY532" s="580"/>
      <c r="TOZ532" s="143"/>
      <c r="TPA532" s="143"/>
      <c r="TPB532" s="579"/>
      <c r="TPC532" s="580"/>
      <c r="TPD532" s="143"/>
      <c r="TPE532" s="143"/>
      <c r="TPF532" s="579"/>
      <c r="TPG532" s="580"/>
      <c r="TPH532" s="143"/>
      <c r="TPI532" s="143"/>
      <c r="TPJ532" s="579"/>
      <c r="TPK532" s="580"/>
      <c r="TPL532" s="143"/>
      <c r="TPM532" s="143"/>
      <c r="TPN532" s="579"/>
      <c r="TPO532" s="580"/>
      <c r="TPP532" s="143"/>
      <c r="TPQ532" s="143"/>
      <c r="TPR532" s="579"/>
      <c r="TPS532" s="580"/>
      <c r="TPT532" s="143"/>
      <c r="TPU532" s="143"/>
      <c r="TPV532" s="579"/>
      <c r="TPW532" s="580"/>
      <c r="TPX532" s="143"/>
      <c r="TPY532" s="143"/>
      <c r="TPZ532" s="579"/>
      <c r="TQA532" s="580"/>
      <c r="TQB532" s="143"/>
      <c r="TQC532" s="143"/>
      <c r="TQD532" s="579"/>
      <c r="TQE532" s="580"/>
      <c r="TQF532" s="143"/>
      <c r="TQG532" s="143"/>
      <c r="TQH532" s="579"/>
      <c r="TQI532" s="580"/>
      <c r="TQJ532" s="143"/>
      <c r="TQK532" s="143"/>
      <c r="TQL532" s="579"/>
      <c r="TQM532" s="580"/>
      <c r="TQN532" s="143"/>
      <c r="TQO532" s="143"/>
      <c r="TQP532" s="579"/>
      <c r="TQQ532" s="580"/>
      <c r="TQR532" s="143"/>
      <c r="TQS532" s="143"/>
      <c r="TQT532" s="579"/>
      <c r="TQU532" s="580"/>
      <c r="TQV532" s="143"/>
      <c r="TQW532" s="143"/>
      <c r="TQX532" s="579"/>
      <c r="TQY532" s="580"/>
      <c r="TQZ532" s="143"/>
      <c r="TRA532" s="143"/>
      <c r="TRB532" s="579"/>
      <c r="TRC532" s="580"/>
      <c r="TRD532" s="143"/>
      <c r="TRE532" s="143"/>
      <c r="TRF532" s="579"/>
      <c r="TRG532" s="580"/>
      <c r="TRH532" s="143"/>
      <c r="TRI532" s="143"/>
      <c r="TRJ532" s="579"/>
      <c r="TRK532" s="580"/>
      <c r="TRL532" s="143"/>
      <c r="TRM532" s="143"/>
      <c r="TRN532" s="579"/>
      <c r="TRO532" s="580"/>
      <c r="TRP532" s="143"/>
      <c r="TRQ532" s="143"/>
      <c r="TRR532" s="579"/>
      <c r="TRS532" s="580"/>
      <c r="TRT532" s="143"/>
      <c r="TRU532" s="143"/>
      <c r="TRV532" s="579"/>
      <c r="TRW532" s="580"/>
      <c r="TRX532" s="143"/>
      <c r="TRY532" s="143"/>
      <c r="TRZ532" s="579"/>
      <c r="TSA532" s="580"/>
      <c r="TSB532" s="143"/>
      <c r="TSC532" s="143"/>
      <c r="TSD532" s="579"/>
      <c r="TSE532" s="580"/>
      <c r="TSF532" s="143"/>
      <c r="TSG532" s="143"/>
      <c r="TSH532" s="579"/>
      <c r="TSI532" s="580"/>
      <c r="TSJ532" s="143"/>
      <c r="TSK532" s="143"/>
      <c r="TSL532" s="579"/>
      <c r="TSM532" s="580"/>
      <c r="TSN532" s="143"/>
      <c r="TSO532" s="143"/>
      <c r="TSP532" s="579"/>
      <c r="TSQ532" s="580"/>
      <c r="TSR532" s="143"/>
      <c r="TSS532" s="143"/>
      <c r="TST532" s="579"/>
      <c r="TSU532" s="580"/>
      <c r="TSV532" s="143"/>
      <c r="TSW532" s="143"/>
      <c r="TSX532" s="579"/>
      <c r="TSY532" s="580"/>
      <c r="TSZ532" s="143"/>
      <c r="TTA532" s="143"/>
      <c r="TTB532" s="579"/>
      <c r="TTC532" s="580"/>
      <c r="TTD532" s="143"/>
      <c r="TTE532" s="143"/>
      <c r="TTF532" s="579"/>
      <c r="TTG532" s="580"/>
      <c r="TTH532" s="143"/>
      <c r="TTI532" s="143"/>
      <c r="TTJ532" s="579"/>
      <c r="TTK532" s="580"/>
      <c r="TTL532" s="143"/>
      <c r="TTM532" s="143"/>
      <c r="TTN532" s="579"/>
      <c r="TTO532" s="580"/>
      <c r="TTP532" s="143"/>
      <c r="TTQ532" s="143"/>
      <c r="TTR532" s="579"/>
      <c r="TTS532" s="580"/>
      <c r="TTT532" s="143"/>
      <c r="TTU532" s="143"/>
      <c r="TTV532" s="579"/>
      <c r="TTW532" s="580"/>
      <c r="TTX532" s="143"/>
      <c r="TTY532" s="143"/>
      <c r="TTZ532" s="579"/>
      <c r="TUA532" s="580"/>
      <c r="TUB532" s="143"/>
      <c r="TUC532" s="143"/>
      <c r="TUD532" s="579"/>
      <c r="TUE532" s="580"/>
      <c r="TUF532" s="143"/>
      <c r="TUG532" s="143"/>
      <c r="TUH532" s="579"/>
      <c r="TUI532" s="580"/>
      <c r="TUJ532" s="143"/>
      <c r="TUK532" s="143"/>
      <c r="TUL532" s="579"/>
      <c r="TUM532" s="580"/>
      <c r="TUN532" s="143"/>
      <c r="TUO532" s="143"/>
      <c r="TUP532" s="579"/>
      <c r="TUQ532" s="580"/>
      <c r="TUR532" s="143"/>
      <c r="TUS532" s="143"/>
      <c r="TUT532" s="579"/>
      <c r="TUU532" s="580"/>
      <c r="TUV532" s="143"/>
      <c r="TUW532" s="143"/>
      <c r="TUX532" s="579"/>
      <c r="TUY532" s="580"/>
      <c r="TUZ532" s="143"/>
      <c r="TVA532" s="143"/>
      <c r="TVB532" s="579"/>
      <c r="TVC532" s="580"/>
      <c r="TVD532" s="143"/>
      <c r="TVE532" s="143"/>
      <c r="TVF532" s="579"/>
      <c r="TVG532" s="580"/>
      <c r="TVH532" s="143"/>
      <c r="TVI532" s="143"/>
      <c r="TVJ532" s="579"/>
      <c r="TVK532" s="580"/>
      <c r="TVL532" s="143"/>
      <c r="TVM532" s="143"/>
      <c r="TVN532" s="579"/>
      <c r="TVO532" s="580"/>
      <c r="TVP532" s="143"/>
      <c r="TVQ532" s="143"/>
      <c r="TVR532" s="579"/>
      <c r="TVS532" s="580"/>
      <c r="TVT532" s="143"/>
      <c r="TVU532" s="143"/>
      <c r="TVV532" s="579"/>
      <c r="TVW532" s="580"/>
      <c r="TVX532" s="143"/>
      <c r="TVY532" s="143"/>
      <c r="TVZ532" s="579"/>
      <c r="TWA532" s="580"/>
      <c r="TWB532" s="143"/>
      <c r="TWC532" s="143"/>
      <c r="TWD532" s="579"/>
      <c r="TWE532" s="580"/>
      <c r="TWF532" s="143"/>
      <c r="TWG532" s="143"/>
      <c r="TWH532" s="579"/>
      <c r="TWI532" s="580"/>
      <c r="TWJ532" s="143"/>
      <c r="TWK532" s="143"/>
      <c r="TWL532" s="579"/>
      <c r="TWM532" s="580"/>
      <c r="TWN532" s="143"/>
      <c r="TWO532" s="143"/>
      <c r="TWP532" s="579"/>
      <c r="TWQ532" s="580"/>
      <c r="TWR532" s="143"/>
      <c r="TWS532" s="143"/>
      <c r="TWT532" s="579"/>
      <c r="TWU532" s="580"/>
      <c r="TWV532" s="143"/>
      <c r="TWW532" s="143"/>
      <c r="TWX532" s="579"/>
      <c r="TWY532" s="580"/>
      <c r="TWZ532" s="143"/>
      <c r="TXA532" s="143"/>
      <c r="TXB532" s="579"/>
      <c r="TXC532" s="580"/>
      <c r="TXD532" s="143"/>
      <c r="TXE532" s="143"/>
      <c r="TXF532" s="579"/>
      <c r="TXG532" s="580"/>
      <c r="TXH532" s="143"/>
      <c r="TXI532" s="143"/>
      <c r="TXJ532" s="579"/>
      <c r="TXK532" s="580"/>
      <c r="TXL532" s="143"/>
      <c r="TXM532" s="143"/>
      <c r="TXN532" s="579"/>
      <c r="TXO532" s="580"/>
      <c r="TXP532" s="143"/>
      <c r="TXQ532" s="143"/>
      <c r="TXR532" s="579"/>
      <c r="TXS532" s="580"/>
      <c r="TXT532" s="143"/>
      <c r="TXU532" s="143"/>
      <c r="TXV532" s="579"/>
      <c r="TXW532" s="580"/>
      <c r="TXX532" s="143"/>
      <c r="TXY532" s="143"/>
      <c r="TXZ532" s="579"/>
      <c r="TYA532" s="580"/>
      <c r="TYB532" s="143"/>
      <c r="TYC532" s="143"/>
      <c r="TYD532" s="579"/>
      <c r="TYE532" s="580"/>
      <c r="TYF532" s="143"/>
      <c r="TYG532" s="143"/>
      <c r="TYH532" s="579"/>
      <c r="TYI532" s="580"/>
      <c r="TYJ532" s="143"/>
      <c r="TYK532" s="143"/>
      <c r="TYL532" s="579"/>
      <c r="TYM532" s="580"/>
      <c r="TYN532" s="143"/>
      <c r="TYO532" s="143"/>
      <c r="TYP532" s="579"/>
      <c r="TYQ532" s="580"/>
      <c r="TYR532" s="143"/>
      <c r="TYS532" s="143"/>
      <c r="TYT532" s="579"/>
      <c r="TYU532" s="580"/>
      <c r="TYV532" s="143"/>
      <c r="TYW532" s="143"/>
      <c r="TYX532" s="579"/>
      <c r="TYY532" s="580"/>
      <c r="TYZ532" s="143"/>
      <c r="TZA532" s="143"/>
      <c r="TZB532" s="579"/>
      <c r="TZC532" s="580"/>
      <c r="TZD532" s="143"/>
      <c r="TZE532" s="143"/>
      <c r="TZF532" s="579"/>
      <c r="TZG532" s="580"/>
      <c r="TZH532" s="143"/>
      <c r="TZI532" s="143"/>
      <c r="TZJ532" s="579"/>
      <c r="TZK532" s="580"/>
      <c r="TZL532" s="143"/>
      <c r="TZM532" s="143"/>
      <c r="TZN532" s="579"/>
      <c r="TZO532" s="580"/>
      <c r="TZP532" s="143"/>
      <c r="TZQ532" s="143"/>
      <c r="TZR532" s="579"/>
      <c r="TZS532" s="580"/>
      <c r="TZT532" s="143"/>
      <c r="TZU532" s="143"/>
      <c r="TZV532" s="579"/>
      <c r="TZW532" s="580"/>
      <c r="TZX532" s="143"/>
      <c r="TZY532" s="143"/>
      <c r="TZZ532" s="579"/>
      <c r="UAA532" s="580"/>
      <c r="UAB532" s="143"/>
      <c r="UAC532" s="143"/>
      <c r="UAD532" s="579"/>
      <c r="UAE532" s="580"/>
      <c r="UAF532" s="143"/>
      <c r="UAG532" s="143"/>
      <c r="UAH532" s="579"/>
      <c r="UAI532" s="580"/>
      <c r="UAJ532" s="143"/>
      <c r="UAK532" s="143"/>
      <c r="UAL532" s="579"/>
      <c r="UAM532" s="580"/>
      <c r="UAN532" s="143"/>
      <c r="UAO532" s="143"/>
      <c r="UAP532" s="579"/>
      <c r="UAQ532" s="580"/>
      <c r="UAR532" s="143"/>
      <c r="UAS532" s="143"/>
      <c r="UAT532" s="579"/>
      <c r="UAU532" s="580"/>
      <c r="UAV532" s="143"/>
      <c r="UAW532" s="143"/>
      <c r="UAX532" s="579"/>
      <c r="UAY532" s="580"/>
      <c r="UAZ532" s="143"/>
      <c r="UBA532" s="143"/>
      <c r="UBB532" s="579"/>
      <c r="UBC532" s="580"/>
      <c r="UBD532" s="143"/>
      <c r="UBE532" s="143"/>
      <c r="UBF532" s="579"/>
      <c r="UBG532" s="580"/>
      <c r="UBH532" s="143"/>
      <c r="UBI532" s="143"/>
      <c r="UBJ532" s="579"/>
      <c r="UBK532" s="580"/>
      <c r="UBL532" s="143"/>
      <c r="UBM532" s="143"/>
      <c r="UBN532" s="579"/>
      <c r="UBO532" s="580"/>
      <c r="UBP532" s="143"/>
      <c r="UBQ532" s="143"/>
      <c r="UBR532" s="579"/>
      <c r="UBS532" s="580"/>
      <c r="UBT532" s="143"/>
      <c r="UBU532" s="143"/>
      <c r="UBV532" s="579"/>
      <c r="UBW532" s="580"/>
      <c r="UBX532" s="143"/>
      <c r="UBY532" s="143"/>
      <c r="UBZ532" s="579"/>
      <c r="UCA532" s="580"/>
      <c r="UCB532" s="143"/>
      <c r="UCC532" s="143"/>
      <c r="UCD532" s="579"/>
      <c r="UCE532" s="580"/>
      <c r="UCF532" s="143"/>
      <c r="UCG532" s="143"/>
      <c r="UCH532" s="579"/>
      <c r="UCI532" s="580"/>
      <c r="UCJ532" s="143"/>
      <c r="UCK532" s="143"/>
      <c r="UCL532" s="579"/>
      <c r="UCM532" s="580"/>
      <c r="UCN532" s="143"/>
      <c r="UCO532" s="143"/>
      <c r="UCP532" s="579"/>
      <c r="UCQ532" s="580"/>
      <c r="UCR532" s="143"/>
      <c r="UCS532" s="143"/>
      <c r="UCT532" s="579"/>
      <c r="UCU532" s="580"/>
      <c r="UCV532" s="143"/>
      <c r="UCW532" s="143"/>
      <c r="UCX532" s="579"/>
      <c r="UCY532" s="580"/>
      <c r="UCZ532" s="143"/>
      <c r="UDA532" s="143"/>
      <c r="UDB532" s="579"/>
      <c r="UDC532" s="580"/>
      <c r="UDD532" s="143"/>
      <c r="UDE532" s="143"/>
      <c r="UDF532" s="579"/>
      <c r="UDG532" s="580"/>
      <c r="UDH532" s="143"/>
      <c r="UDI532" s="143"/>
      <c r="UDJ532" s="579"/>
      <c r="UDK532" s="580"/>
      <c r="UDL532" s="143"/>
      <c r="UDM532" s="143"/>
      <c r="UDN532" s="579"/>
      <c r="UDO532" s="580"/>
      <c r="UDP532" s="143"/>
      <c r="UDQ532" s="143"/>
      <c r="UDR532" s="579"/>
      <c r="UDS532" s="580"/>
      <c r="UDT532" s="143"/>
      <c r="UDU532" s="143"/>
      <c r="UDV532" s="579"/>
      <c r="UDW532" s="580"/>
      <c r="UDX532" s="143"/>
      <c r="UDY532" s="143"/>
      <c r="UDZ532" s="579"/>
      <c r="UEA532" s="580"/>
      <c r="UEB532" s="143"/>
      <c r="UEC532" s="143"/>
      <c r="UED532" s="579"/>
      <c r="UEE532" s="580"/>
      <c r="UEF532" s="143"/>
      <c r="UEG532" s="143"/>
      <c r="UEH532" s="579"/>
      <c r="UEI532" s="580"/>
      <c r="UEJ532" s="143"/>
      <c r="UEK532" s="143"/>
      <c r="UEL532" s="579"/>
      <c r="UEM532" s="580"/>
      <c r="UEN532" s="143"/>
      <c r="UEO532" s="143"/>
      <c r="UEP532" s="579"/>
      <c r="UEQ532" s="580"/>
      <c r="UER532" s="143"/>
      <c r="UES532" s="143"/>
      <c r="UET532" s="579"/>
      <c r="UEU532" s="580"/>
      <c r="UEV532" s="143"/>
      <c r="UEW532" s="143"/>
      <c r="UEX532" s="579"/>
      <c r="UEY532" s="580"/>
      <c r="UEZ532" s="143"/>
      <c r="UFA532" s="143"/>
      <c r="UFB532" s="579"/>
      <c r="UFC532" s="580"/>
      <c r="UFD532" s="143"/>
      <c r="UFE532" s="143"/>
      <c r="UFF532" s="579"/>
      <c r="UFG532" s="580"/>
      <c r="UFH532" s="143"/>
      <c r="UFI532" s="143"/>
      <c r="UFJ532" s="579"/>
      <c r="UFK532" s="580"/>
      <c r="UFL532" s="143"/>
      <c r="UFM532" s="143"/>
      <c r="UFN532" s="579"/>
      <c r="UFO532" s="580"/>
      <c r="UFP532" s="143"/>
      <c r="UFQ532" s="143"/>
      <c r="UFR532" s="579"/>
      <c r="UFS532" s="580"/>
      <c r="UFT532" s="143"/>
      <c r="UFU532" s="143"/>
      <c r="UFV532" s="579"/>
      <c r="UFW532" s="580"/>
      <c r="UFX532" s="143"/>
      <c r="UFY532" s="143"/>
      <c r="UFZ532" s="579"/>
      <c r="UGA532" s="580"/>
      <c r="UGB532" s="143"/>
      <c r="UGC532" s="143"/>
      <c r="UGD532" s="579"/>
      <c r="UGE532" s="580"/>
      <c r="UGF532" s="143"/>
      <c r="UGG532" s="143"/>
      <c r="UGH532" s="579"/>
      <c r="UGI532" s="580"/>
      <c r="UGJ532" s="143"/>
      <c r="UGK532" s="143"/>
      <c r="UGL532" s="579"/>
      <c r="UGM532" s="580"/>
      <c r="UGN532" s="143"/>
      <c r="UGO532" s="143"/>
      <c r="UGP532" s="579"/>
      <c r="UGQ532" s="580"/>
      <c r="UGR532" s="143"/>
      <c r="UGS532" s="143"/>
      <c r="UGT532" s="579"/>
      <c r="UGU532" s="580"/>
      <c r="UGV532" s="143"/>
      <c r="UGW532" s="143"/>
      <c r="UGX532" s="579"/>
      <c r="UGY532" s="580"/>
      <c r="UGZ532" s="143"/>
      <c r="UHA532" s="143"/>
      <c r="UHB532" s="579"/>
      <c r="UHC532" s="580"/>
      <c r="UHD532" s="143"/>
      <c r="UHE532" s="143"/>
      <c r="UHF532" s="579"/>
      <c r="UHG532" s="580"/>
      <c r="UHH532" s="143"/>
      <c r="UHI532" s="143"/>
      <c r="UHJ532" s="579"/>
      <c r="UHK532" s="580"/>
      <c r="UHL532" s="143"/>
      <c r="UHM532" s="143"/>
      <c r="UHN532" s="579"/>
      <c r="UHO532" s="580"/>
      <c r="UHP532" s="143"/>
      <c r="UHQ532" s="143"/>
      <c r="UHR532" s="579"/>
      <c r="UHS532" s="580"/>
      <c r="UHT532" s="143"/>
      <c r="UHU532" s="143"/>
      <c r="UHV532" s="579"/>
      <c r="UHW532" s="580"/>
      <c r="UHX532" s="143"/>
      <c r="UHY532" s="143"/>
      <c r="UHZ532" s="579"/>
      <c r="UIA532" s="580"/>
      <c r="UIB532" s="143"/>
      <c r="UIC532" s="143"/>
      <c r="UID532" s="579"/>
      <c r="UIE532" s="580"/>
      <c r="UIF532" s="143"/>
      <c r="UIG532" s="143"/>
      <c r="UIH532" s="579"/>
      <c r="UII532" s="580"/>
      <c r="UIJ532" s="143"/>
      <c r="UIK532" s="143"/>
      <c r="UIL532" s="579"/>
      <c r="UIM532" s="580"/>
      <c r="UIN532" s="143"/>
      <c r="UIO532" s="143"/>
      <c r="UIP532" s="579"/>
      <c r="UIQ532" s="580"/>
      <c r="UIR532" s="143"/>
      <c r="UIS532" s="143"/>
      <c r="UIT532" s="579"/>
      <c r="UIU532" s="580"/>
      <c r="UIV532" s="143"/>
      <c r="UIW532" s="143"/>
      <c r="UIX532" s="579"/>
      <c r="UIY532" s="580"/>
      <c r="UIZ532" s="143"/>
      <c r="UJA532" s="143"/>
      <c r="UJB532" s="579"/>
      <c r="UJC532" s="580"/>
      <c r="UJD532" s="143"/>
      <c r="UJE532" s="143"/>
      <c r="UJF532" s="579"/>
      <c r="UJG532" s="580"/>
      <c r="UJH532" s="143"/>
      <c r="UJI532" s="143"/>
      <c r="UJJ532" s="579"/>
      <c r="UJK532" s="580"/>
      <c r="UJL532" s="143"/>
      <c r="UJM532" s="143"/>
      <c r="UJN532" s="579"/>
      <c r="UJO532" s="580"/>
      <c r="UJP532" s="143"/>
      <c r="UJQ532" s="143"/>
      <c r="UJR532" s="579"/>
      <c r="UJS532" s="580"/>
      <c r="UJT532" s="143"/>
      <c r="UJU532" s="143"/>
      <c r="UJV532" s="579"/>
      <c r="UJW532" s="580"/>
      <c r="UJX532" s="143"/>
      <c r="UJY532" s="143"/>
      <c r="UJZ532" s="579"/>
      <c r="UKA532" s="580"/>
      <c r="UKB532" s="143"/>
      <c r="UKC532" s="143"/>
      <c r="UKD532" s="579"/>
      <c r="UKE532" s="580"/>
      <c r="UKF532" s="143"/>
      <c r="UKG532" s="143"/>
      <c r="UKH532" s="579"/>
      <c r="UKI532" s="580"/>
      <c r="UKJ532" s="143"/>
      <c r="UKK532" s="143"/>
      <c r="UKL532" s="579"/>
      <c r="UKM532" s="580"/>
      <c r="UKN532" s="143"/>
      <c r="UKO532" s="143"/>
      <c r="UKP532" s="579"/>
      <c r="UKQ532" s="580"/>
      <c r="UKR532" s="143"/>
      <c r="UKS532" s="143"/>
      <c r="UKT532" s="579"/>
      <c r="UKU532" s="580"/>
      <c r="UKV532" s="143"/>
      <c r="UKW532" s="143"/>
      <c r="UKX532" s="579"/>
      <c r="UKY532" s="580"/>
      <c r="UKZ532" s="143"/>
      <c r="ULA532" s="143"/>
      <c r="ULB532" s="579"/>
      <c r="ULC532" s="580"/>
      <c r="ULD532" s="143"/>
      <c r="ULE532" s="143"/>
      <c r="ULF532" s="579"/>
      <c r="ULG532" s="580"/>
      <c r="ULH532" s="143"/>
      <c r="ULI532" s="143"/>
      <c r="ULJ532" s="579"/>
      <c r="ULK532" s="580"/>
      <c r="ULL532" s="143"/>
      <c r="ULM532" s="143"/>
      <c r="ULN532" s="579"/>
      <c r="ULO532" s="580"/>
      <c r="ULP532" s="143"/>
      <c r="ULQ532" s="143"/>
      <c r="ULR532" s="579"/>
      <c r="ULS532" s="580"/>
      <c r="ULT532" s="143"/>
      <c r="ULU532" s="143"/>
      <c r="ULV532" s="579"/>
      <c r="ULW532" s="580"/>
      <c r="ULX532" s="143"/>
      <c r="ULY532" s="143"/>
      <c r="ULZ532" s="579"/>
      <c r="UMA532" s="580"/>
      <c r="UMB532" s="143"/>
      <c r="UMC532" s="143"/>
      <c r="UMD532" s="579"/>
      <c r="UME532" s="580"/>
      <c r="UMF532" s="143"/>
      <c r="UMG532" s="143"/>
      <c r="UMH532" s="579"/>
      <c r="UMI532" s="580"/>
      <c r="UMJ532" s="143"/>
      <c r="UMK532" s="143"/>
      <c r="UML532" s="579"/>
      <c r="UMM532" s="580"/>
      <c r="UMN532" s="143"/>
      <c r="UMO532" s="143"/>
      <c r="UMP532" s="579"/>
      <c r="UMQ532" s="580"/>
      <c r="UMR532" s="143"/>
      <c r="UMS532" s="143"/>
      <c r="UMT532" s="579"/>
      <c r="UMU532" s="580"/>
      <c r="UMV532" s="143"/>
      <c r="UMW532" s="143"/>
      <c r="UMX532" s="579"/>
      <c r="UMY532" s="580"/>
      <c r="UMZ532" s="143"/>
      <c r="UNA532" s="143"/>
      <c r="UNB532" s="579"/>
      <c r="UNC532" s="580"/>
      <c r="UND532" s="143"/>
      <c r="UNE532" s="143"/>
      <c r="UNF532" s="579"/>
      <c r="UNG532" s="580"/>
      <c r="UNH532" s="143"/>
      <c r="UNI532" s="143"/>
      <c r="UNJ532" s="579"/>
      <c r="UNK532" s="580"/>
      <c r="UNL532" s="143"/>
      <c r="UNM532" s="143"/>
      <c r="UNN532" s="579"/>
      <c r="UNO532" s="580"/>
      <c r="UNP532" s="143"/>
      <c r="UNQ532" s="143"/>
      <c r="UNR532" s="579"/>
      <c r="UNS532" s="580"/>
      <c r="UNT532" s="143"/>
      <c r="UNU532" s="143"/>
      <c r="UNV532" s="579"/>
      <c r="UNW532" s="580"/>
      <c r="UNX532" s="143"/>
      <c r="UNY532" s="143"/>
      <c r="UNZ532" s="579"/>
      <c r="UOA532" s="580"/>
      <c r="UOB532" s="143"/>
      <c r="UOC532" s="143"/>
      <c r="UOD532" s="579"/>
      <c r="UOE532" s="580"/>
      <c r="UOF532" s="143"/>
      <c r="UOG532" s="143"/>
      <c r="UOH532" s="579"/>
      <c r="UOI532" s="580"/>
      <c r="UOJ532" s="143"/>
      <c r="UOK532" s="143"/>
      <c r="UOL532" s="579"/>
      <c r="UOM532" s="580"/>
      <c r="UON532" s="143"/>
      <c r="UOO532" s="143"/>
      <c r="UOP532" s="579"/>
      <c r="UOQ532" s="580"/>
      <c r="UOR532" s="143"/>
      <c r="UOS532" s="143"/>
      <c r="UOT532" s="579"/>
      <c r="UOU532" s="580"/>
      <c r="UOV532" s="143"/>
      <c r="UOW532" s="143"/>
      <c r="UOX532" s="579"/>
      <c r="UOY532" s="580"/>
      <c r="UOZ532" s="143"/>
      <c r="UPA532" s="143"/>
      <c r="UPB532" s="579"/>
      <c r="UPC532" s="580"/>
      <c r="UPD532" s="143"/>
      <c r="UPE532" s="143"/>
      <c r="UPF532" s="579"/>
      <c r="UPG532" s="580"/>
      <c r="UPH532" s="143"/>
      <c r="UPI532" s="143"/>
      <c r="UPJ532" s="579"/>
      <c r="UPK532" s="580"/>
      <c r="UPL532" s="143"/>
      <c r="UPM532" s="143"/>
      <c r="UPN532" s="579"/>
      <c r="UPO532" s="580"/>
      <c r="UPP532" s="143"/>
      <c r="UPQ532" s="143"/>
      <c r="UPR532" s="579"/>
      <c r="UPS532" s="580"/>
      <c r="UPT532" s="143"/>
      <c r="UPU532" s="143"/>
      <c r="UPV532" s="579"/>
      <c r="UPW532" s="580"/>
      <c r="UPX532" s="143"/>
      <c r="UPY532" s="143"/>
      <c r="UPZ532" s="579"/>
      <c r="UQA532" s="580"/>
      <c r="UQB532" s="143"/>
      <c r="UQC532" s="143"/>
      <c r="UQD532" s="579"/>
      <c r="UQE532" s="580"/>
      <c r="UQF532" s="143"/>
      <c r="UQG532" s="143"/>
      <c r="UQH532" s="579"/>
      <c r="UQI532" s="580"/>
      <c r="UQJ532" s="143"/>
      <c r="UQK532" s="143"/>
      <c r="UQL532" s="579"/>
      <c r="UQM532" s="580"/>
      <c r="UQN532" s="143"/>
      <c r="UQO532" s="143"/>
      <c r="UQP532" s="579"/>
      <c r="UQQ532" s="580"/>
      <c r="UQR532" s="143"/>
      <c r="UQS532" s="143"/>
      <c r="UQT532" s="579"/>
      <c r="UQU532" s="580"/>
      <c r="UQV532" s="143"/>
      <c r="UQW532" s="143"/>
      <c r="UQX532" s="579"/>
      <c r="UQY532" s="580"/>
      <c r="UQZ532" s="143"/>
      <c r="URA532" s="143"/>
      <c r="URB532" s="579"/>
      <c r="URC532" s="580"/>
      <c r="URD532" s="143"/>
      <c r="URE532" s="143"/>
      <c r="URF532" s="579"/>
      <c r="URG532" s="580"/>
      <c r="URH532" s="143"/>
      <c r="URI532" s="143"/>
      <c r="URJ532" s="579"/>
      <c r="URK532" s="580"/>
      <c r="URL532" s="143"/>
      <c r="URM532" s="143"/>
      <c r="URN532" s="579"/>
      <c r="URO532" s="580"/>
      <c r="URP532" s="143"/>
      <c r="URQ532" s="143"/>
      <c r="URR532" s="579"/>
      <c r="URS532" s="580"/>
      <c r="URT532" s="143"/>
      <c r="URU532" s="143"/>
      <c r="URV532" s="579"/>
      <c r="URW532" s="580"/>
      <c r="URX532" s="143"/>
      <c r="URY532" s="143"/>
      <c r="URZ532" s="579"/>
      <c r="USA532" s="580"/>
      <c r="USB532" s="143"/>
      <c r="USC532" s="143"/>
      <c r="USD532" s="579"/>
      <c r="USE532" s="580"/>
      <c r="USF532" s="143"/>
      <c r="USG532" s="143"/>
      <c r="USH532" s="579"/>
      <c r="USI532" s="580"/>
      <c r="USJ532" s="143"/>
      <c r="USK532" s="143"/>
      <c r="USL532" s="579"/>
      <c r="USM532" s="580"/>
      <c r="USN532" s="143"/>
      <c r="USO532" s="143"/>
      <c r="USP532" s="579"/>
      <c r="USQ532" s="580"/>
      <c r="USR532" s="143"/>
      <c r="USS532" s="143"/>
      <c r="UST532" s="579"/>
      <c r="USU532" s="580"/>
      <c r="USV532" s="143"/>
      <c r="USW532" s="143"/>
      <c r="USX532" s="579"/>
      <c r="USY532" s="580"/>
      <c r="USZ532" s="143"/>
      <c r="UTA532" s="143"/>
      <c r="UTB532" s="579"/>
      <c r="UTC532" s="580"/>
      <c r="UTD532" s="143"/>
      <c r="UTE532" s="143"/>
      <c r="UTF532" s="579"/>
      <c r="UTG532" s="580"/>
      <c r="UTH532" s="143"/>
      <c r="UTI532" s="143"/>
      <c r="UTJ532" s="579"/>
      <c r="UTK532" s="580"/>
      <c r="UTL532" s="143"/>
      <c r="UTM532" s="143"/>
      <c r="UTN532" s="579"/>
      <c r="UTO532" s="580"/>
      <c r="UTP532" s="143"/>
      <c r="UTQ532" s="143"/>
      <c r="UTR532" s="579"/>
      <c r="UTS532" s="580"/>
      <c r="UTT532" s="143"/>
      <c r="UTU532" s="143"/>
      <c r="UTV532" s="579"/>
      <c r="UTW532" s="580"/>
      <c r="UTX532" s="143"/>
      <c r="UTY532" s="143"/>
      <c r="UTZ532" s="579"/>
      <c r="UUA532" s="580"/>
      <c r="UUB532" s="143"/>
      <c r="UUC532" s="143"/>
      <c r="UUD532" s="579"/>
      <c r="UUE532" s="580"/>
      <c r="UUF532" s="143"/>
      <c r="UUG532" s="143"/>
      <c r="UUH532" s="579"/>
      <c r="UUI532" s="580"/>
      <c r="UUJ532" s="143"/>
      <c r="UUK532" s="143"/>
      <c r="UUL532" s="579"/>
      <c r="UUM532" s="580"/>
      <c r="UUN532" s="143"/>
      <c r="UUO532" s="143"/>
      <c r="UUP532" s="579"/>
      <c r="UUQ532" s="580"/>
      <c r="UUR532" s="143"/>
      <c r="UUS532" s="143"/>
      <c r="UUT532" s="579"/>
      <c r="UUU532" s="580"/>
      <c r="UUV532" s="143"/>
      <c r="UUW532" s="143"/>
      <c r="UUX532" s="579"/>
      <c r="UUY532" s="580"/>
      <c r="UUZ532" s="143"/>
      <c r="UVA532" s="143"/>
      <c r="UVB532" s="579"/>
      <c r="UVC532" s="580"/>
      <c r="UVD532" s="143"/>
      <c r="UVE532" s="143"/>
      <c r="UVF532" s="579"/>
      <c r="UVG532" s="580"/>
      <c r="UVH532" s="143"/>
      <c r="UVI532" s="143"/>
      <c r="UVJ532" s="579"/>
      <c r="UVK532" s="580"/>
      <c r="UVL532" s="143"/>
      <c r="UVM532" s="143"/>
      <c r="UVN532" s="579"/>
      <c r="UVO532" s="580"/>
      <c r="UVP532" s="143"/>
      <c r="UVQ532" s="143"/>
      <c r="UVR532" s="579"/>
      <c r="UVS532" s="580"/>
      <c r="UVT532" s="143"/>
      <c r="UVU532" s="143"/>
      <c r="UVV532" s="579"/>
      <c r="UVW532" s="580"/>
      <c r="UVX532" s="143"/>
      <c r="UVY532" s="143"/>
      <c r="UVZ532" s="579"/>
      <c r="UWA532" s="580"/>
      <c r="UWB532" s="143"/>
      <c r="UWC532" s="143"/>
      <c r="UWD532" s="579"/>
      <c r="UWE532" s="580"/>
      <c r="UWF532" s="143"/>
      <c r="UWG532" s="143"/>
      <c r="UWH532" s="579"/>
      <c r="UWI532" s="580"/>
      <c r="UWJ532" s="143"/>
      <c r="UWK532" s="143"/>
      <c r="UWL532" s="579"/>
      <c r="UWM532" s="580"/>
      <c r="UWN532" s="143"/>
      <c r="UWO532" s="143"/>
      <c r="UWP532" s="579"/>
      <c r="UWQ532" s="580"/>
      <c r="UWR532" s="143"/>
      <c r="UWS532" s="143"/>
      <c r="UWT532" s="579"/>
      <c r="UWU532" s="580"/>
      <c r="UWV532" s="143"/>
      <c r="UWW532" s="143"/>
      <c r="UWX532" s="579"/>
      <c r="UWY532" s="580"/>
      <c r="UWZ532" s="143"/>
      <c r="UXA532" s="143"/>
      <c r="UXB532" s="579"/>
      <c r="UXC532" s="580"/>
      <c r="UXD532" s="143"/>
      <c r="UXE532" s="143"/>
      <c r="UXF532" s="579"/>
      <c r="UXG532" s="580"/>
      <c r="UXH532" s="143"/>
      <c r="UXI532" s="143"/>
      <c r="UXJ532" s="579"/>
      <c r="UXK532" s="580"/>
      <c r="UXL532" s="143"/>
      <c r="UXM532" s="143"/>
      <c r="UXN532" s="579"/>
      <c r="UXO532" s="580"/>
      <c r="UXP532" s="143"/>
      <c r="UXQ532" s="143"/>
      <c r="UXR532" s="579"/>
      <c r="UXS532" s="580"/>
      <c r="UXT532" s="143"/>
      <c r="UXU532" s="143"/>
      <c r="UXV532" s="579"/>
      <c r="UXW532" s="580"/>
      <c r="UXX532" s="143"/>
      <c r="UXY532" s="143"/>
      <c r="UXZ532" s="579"/>
      <c r="UYA532" s="580"/>
      <c r="UYB532" s="143"/>
      <c r="UYC532" s="143"/>
      <c r="UYD532" s="579"/>
      <c r="UYE532" s="580"/>
      <c r="UYF532" s="143"/>
      <c r="UYG532" s="143"/>
      <c r="UYH532" s="579"/>
      <c r="UYI532" s="580"/>
      <c r="UYJ532" s="143"/>
      <c r="UYK532" s="143"/>
      <c r="UYL532" s="579"/>
      <c r="UYM532" s="580"/>
      <c r="UYN532" s="143"/>
      <c r="UYO532" s="143"/>
      <c r="UYP532" s="579"/>
      <c r="UYQ532" s="580"/>
      <c r="UYR532" s="143"/>
      <c r="UYS532" s="143"/>
      <c r="UYT532" s="579"/>
      <c r="UYU532" s="580"/>
      <c r="UYV532" s="143"/>
      <c r="UYW532" s="143"/>
      <c r="UYX532" s="579"/>
      <c r="UYY532" s="580"/>
      <c r="UYZ532" s="143"/>
      <c r="UZA532" s="143"/>
      <c r="UZB532" s="579"/>
      <c r="UZC532" s="580"/>
      <c r="UZD532" s="143"/>
      <c r="UZE532" s="143"/>
      <c r="UZF532" s="579"/>
      <c r="UZG532" s="580"/>
      <c r="UZH532" s="143"/>
      <c r="UZI532" s="143"/>
      <c r="UZJ532" s="579"/>
      <c r="UZK532" s="580"/>
      <c r="UZL532" s="143"/>
      <c r="UZM532" s="143"/>
      <c r="UZN532" s="579"/>
      <c r="UZO532" s="580"/>
      <c r="UZP532" s="143"/>
      <c r="UZQ532" s="143"/>
      <c r="UZR532" s="579"/>
      <c r="UZS532" s="580"/>
      <c r="UZT532" s="143"/>
      <c r="UZU532" s="143"/>
      <c r="UZV532" s="579"/>
      <c r="UZW532" s="580"/>
      <c r="UZX532" s="143"/>
      <c r="UZY532" s="143"/>
      <c r="UZZ532" s="579"/>
      <c r="VAA532" s="580"/>
      <c r="VAB532" s="143"/>
      <c r="VAC532" s="143"/>
      <c r="VAD532" s="579"/>
      <c r="VAE532" s="580"/>
      <c r="VAF532" s="143"/>
      <c r="VAG532" s="143"/>
      <c r="VAH532" s="579"/>
      <c r="VAI532" s="580"/>
      <c r="VAJ532" s="143"/>
      <c r="VAK532" s="143"/>
      <c r="VAL532" s="579"/>
      <c r="VAM532" s="580"/>
      <c r="VAN532" s="143"/>
      <c r="VAO532" s="143"/>
      <c r="VAP532" s="579"/>
      <c r="VAQ532" s="580"/>
      <c r="VAR532" s="143"/>
      <c r="VAS532" s="143"/>
      <c r="VAT532" s="579"/>
      <c r="VAU532" s="580"/>
      <c r="VAV532" s="143"/>
      <c r="VAW532" s="143"/>
      <c r="VAX532" s="579"/>
      <c r="VAY532" s="580"/>
      <c r="VAZ532" s="143"/>
      <c r="VBA532" s="143"/>
      <c r="VBB532" s="579"/>
      <c r="VBC532" s="580"/>
      <c r="VBD532" s="143"/>
      <c r="VBE532" s="143"/>
      <c r="VBF532" s="579"/>
      <c r="VBG532" s="580"/>
      <c r="VBH532" s="143"/>
      <c r="VBI532" s="143"/>
      <c r="VBJ532" s="579"/>
      <c r="VBK532" s="580"/>
      <c r="VBL532" s="143"/>
      <c r="VBM532" s="143"/>
      <c r="VBN532" s="579"/>
      <c r="VBO532" s="580"/>
      <c r="VBP532" s="143"/>
      <c r="VBQ532" s="143"/>
      <c r="VBR532" s="579"/>
      <c r="VBS532" s="580"/>
      <c r="VBT532" s="143"/>
      <c r="VBU532" s="143"/>
      <c r="VBV532" s="579"/>
      <c r="VBW532" s="580"/>
      <c r="VBX532" s="143"/>
      <c r="VBY532" s="143"/>
      <c r="VBZ532" s="579"/>
      <c r="VCA532" s="580"/>
      <c r="VCB532" s="143"/>
      <c r="VCC532" s="143"/>
      <c r="VCD532" s="579"/>
      <c r="VCE532" s="580"/>
      <c r="VCF532" s="143"/>
      <c r="VCG532" s="143"/>
      <c r="VCH532" s="579"/>
      <c r="VCI532" s="580"/>
      <c r="VCJ532" s="143"/>
      <c r="VCK532" s="143"/>
      <c r="VCL532" s="579"/>
      <c r="VCM532" s="580"/>
      <c r="VCN532" s="143"/>
      <c r="VCO532" s="143"/>
      <c r="VCP532" s="579"/>
      <c r="VCQ532" s="580"/>
      <c r="VCR532" s="143"/>
      <c r="VCS532" s="143"/>
      <c r="VCT532" s="579"/>
      <c r="VCU532" s="580"/>
      <c r="VCV532" s="143"/>
      <c r="VCW532" s="143"/>
      <c r="VCX532" s="579"/>
      <c r="VCY532" s="580"/>
      <c r="VCZ532" s="143"/>
      <c r="VDA532" s="143"/>
      <c r="VDB532" s="579"/>
      <c r="VDC532" s="580"/>
      <c r="VDD532" s="143"/>
      <c r="VDE532" s="143"/>
      <c r="VDF532" s="579"/>
      <c r="VDG532" s="580"/>
      <c r="VDH532" s="143"/>
      <c r="VDI532" s="143"/>
      <c r="VDJ532" s="579"/>
      <c r="VDK532" s="580"/>
      <c r="VDL532" s="143"/>
      <c r="VDM532" s="143"/>
      <c r="VDN532" s="579"/>
      <c r="VDO532" s="580"/>
      <c r="VDP532" s="143"/>
      <c r="VDQ532" s="143"/>
      <c r="VDR532" s="579"/>
      <c r="VDS532" s="580"/>
      <c r="VDT532" s="143"/>
      <c r="VDU532" s="143"/>
      <c r="VDV532" s="579"/>
      <c r="VDW532" s="580"/>
      <c r="VDX532" s="143"/>
      <c r="VDY532" s="143"/>
      <c r="VDZ532" s="579"/>
      <c r="VEA532" s="580"/>
      <c r="VEB532" s="143"/>
      <c r="VEC532" s="143"/>
      <c r="VED532" s="579"/>
      <c r="VEE532" s="580"/>
      <c r="VEF532" s="143"/>
      <c r="VEG532" s="143"/>
      <c r="VEH532" s="579"/>
      <c r="VEI532" s="580"/>
      <c r="VEJ532" s="143"/>
      <c r="VEK532" s="143"/>
      <c r="VEL532" s="579"/>
      <c r="VEM532" s="580"/>
      <c r="VEN532" s="143"/>
      <c r="VEO532" s="143"/>
      <c r="VEP532" s="579"/>
      <c r="VEQ532" s="580"/>
      <c r="VER532" s="143"/>
      <c r="VES532" s="143"/>
      <c r="VET532" s="579"/>
      <c r="VEU532" s="580"/>
      <c r="VEV532" s="143"/>
      <c r="VEW532" s="143"/>
      <c r="VEX532" s="579"/>
      <c r="VEY532" s="580"/>
      <c r="VEZ532" s="143"/>
      <c r="VFA532" s="143"/>
      <c r="VFB532" s="579"/>
      <c r="VFC532" s="580"/>
      <c r="VFD532" s="143"/>
      <c r="VFE532" s="143"/>
      <c r="VFF532" s="579"/>
      <c r="VFG532" s="580"/>
      <c r="VFH532" s="143"/>
      <c r="VFI532" s="143"/>
      <c r="VFJ532" s="579"/>
      <c r="VFK532" s="580"/>
      <c r="VFL532" s="143"/>
      <c r="VFM532" s="143"/>
      <c r="VFN532" s="579"/>
      <c r="VFO532" s="580"/>
      <c r="VFP532" s="143"/>
      <c r="VFQ532" s="143"/>
      <c r="VFR532" s="579"/>
      <c r="VFS532" s="580"/>
      <c r="VFT532" s="143"/>
      <c r="VFU532" s="143"/>
      <c r="VFV532" s="579"/>
      <c r="VFW532" s="580"/>
      <c r="VFX532" s="143"/>
      <c r="VFY532" s="143"/>
      <c r="VFZ532" s="579"/>
      <c r="VGA532" s="580"/>
      <c r="VGB532" s="143"/>
      <c r="VGC532" s="143"/>
      <c r="VGD532" s="579"/>
      <c r="VGE532" s="580"/>
      <c r="VGF532" s="143"/>
      <c r="VGG532" s="143"/>
      <c r="VGH532" s="579"/>
      <c r="VGI532" s="580"/>
      <c r="VGJ532" s="143"/>
      <c r="VGK532" s="143"/>
      <c r="VGL532" s="579"/>
      <c r="VGM532" s="580"/>
      <c r="VGN532" s="143"/>
      <c r="VGO532" s="143"/>
      <c r="VGP532" s="579"/>
      <c r="VGQ532" s="580"/>
      <c r="VGR532" s="143"/>
      <c r="VGS532" s="143"/>
      <c r="VGT532" s="579"/>
      <c r="VGU532" s="580"/>
      <c r="VGV532" s="143"/>
      <c r="VGW532" s="143"/>
      <c r="VGX532" s="579"/>
      <c r="VGY532" s="580"/>
      <c r="VGZ532" s="143"/>
      <c r="VHA532" s="143"/>
      <c r="VHB532" s="579"/>
      <c r="VHC532" s="580"/>
      <c r="VHD532" s="143"/>
      <c r="VHE532" s="143"/>
      <c r="VHF532" s="579"/>
      <c r="VHG532" s="580"/>
      <c r="VHH532" s="143"/>
      <c r="VHI532" s="143"/>
      <c r="VHJ532" s="579"/>
      <c r="VHK532" s="580"/>
      <c r="VHL532" s="143"/>
      <c r="VHM532" s="143"/>
      <c r="VHN532" s="579"/>
      <c r="VHO532" s="580"/>
      <c r="VHP532" s="143"/>
      <c r="VHQ532" s="143"/>
      <c r="VHR532" s="579"/>
      <c r="VHS532" s="580"/>
      <c r="VHT532" s="143"/>
      <c r="VHU532" s="143"/>
      <c r="VHV532" s="579"/>
      <c r="VHW532" s="580"/>
      <c r="VHX532" s="143"/>
      <c r="VHY532" s="143"/>
      <c r="VHZ532" s="579"/>
      <c r="VIA532" s="580"/>
      <c r="VIB532" s="143"/>
      <c r="VIC532" s="143"/>
      <c r="VID532" s="579"/>
      <c r="VIE532" s="580"/>
      <c r="VIF532" s="143"/>
      <c r="VIG532" s="143"/>
      <c r="VIH532" s="579"/>
      <c r="VII532" s="580"/>
      <c r="VIJ532" s="143"/>
      <c r="VIK532" s="143"/>
      <c r="VIL532" s="579"/>
      <c r="VIM532" s="580"/>
      <c r="VIN532" s="143"/>
      <c r="VIO532" s="143"/>
      <c r="VIP532" s="579"/>
      <c r="VIQ532" s="580"/>
      <c r="VIR532" s="143"/>
      <c r="VIS532" s="143"/>
      <c r="VIT532" s="579"/>
      <c r="VIU532" s="580"/>
      <c r="VIV532" s="143"/>
      <c r="VIW532" s="143"/>
      <c r="VIX532" s="579"/>
      <c r="VIY532" s="580"/>
      <c r="VIZ532" s="143"/>
      <c r="VJA532" s="143"/>
      <c r="VJB532" s="579"/>
      <c r="VJC532" s="580"/>
      <c r="VJD532" s="143"/>
      <c r="VJE532" s="143"/>
      <c r="VJF532" s="579"/>
      <c r="VJG532" s="580"/>
      <c r="VJH532" s="143"/>
      <c r="VJI532" s="143"/>
      <c r="VJJ532" s="579"/>
      <c r="VJK532" s="580"/>
      <c r="VJL532" s="143"/>
      <c r="VJM532" s="143"/>
      <c r="VJN532" s="579"/>
      <c r="VJO532" s="580"/>
      <c r="VJP532" s="143"/>
      <c r="VJQ532" s="143"/>
      <c r="VJR532" s="579"/>
      <c r="VJS532" s="580"/>
      <c r="VJT532" s="143"/>
      <c r="VJU532" s="143"/>
      <c r="VJV532" s="579"/>
      <c r="VJW532" s="580"/>
      <c r="VJX532" s="143"/>
      <c r="VJY532" s="143"/>
      <c r="VJZ532" s="579"/>
      <c r="VKA532" s="580"/>
      <c r="VKB532" s="143"/>
      <c r="VKC532" s="143"/>
      <c r="VKD532" s="579"/>
      <c r="VKE532" s="580"/>
      <c r="VKF532" s="143"/>
      <c r="VKG532" s="143"/>
      <c r="VKH532" s="579"/>
      <c r="VKI532" s="580"/>
      <c r="VKJ532" s="143"/>
      <c r="VKK532" s="143"/>
      <c r="VKL532" s="579"/>
      <c r="VKM532" s="580"/>
      <c r="VKN532" s="143"/>
      <c r="VKO532" s="143"/>
      <c r="VKP532" s="579"/>
      <c r="VKQ532" s="580"/>
      <c r="VKR532" s="143"/>
      <c r="VKS532" s="143"/>
      <c r="VKT532" s="579"/>
      <c r="VKU532" s="580"/>
      <c r="VKV532" s="143"/>
      <c r="VKW532" s="143"/>
      <c r="VKX532" s="579"/>
      <c r="VKY532" s="580"/>
      <c r="VKZ532" s="143"/>
      <c r="VLA532" s="143"/>
      <c r="VLB532" s="579"/>
      <c r="VLC532" s="580"/>
      <c r="VLD532" s="143"/>
      <c r="VLE532" s="143"/>
      <c r="VLF532" s="579"/>
      <c r="VLG532" s="580"/>
      <c r="VLH532" s="143"/>
      <c r="VLI532" s="143"/>
      <c r="VLJ532" s="579"/>
      <c r="VLK532" s="580"/>
      <c r="VLL532" s="143"/>
      <c r="VLM532" s="143"/>
      <c r="VLN532" s="579"/>
      <c r="VLO532" s="580"/>
      <c r="VLP532" s="143"/>
      <c r="VLQ532" s="143"/>
      <c r="VLR532" s="579"/>
      <c r="VLS532" s="580"/>
      <c r="VLT532" s="143"/>
      <c r="VLU532" s="143"/>
      <c r="VLV532" s="579"/>
      <c r="VLW532" s="580"/>
      <c r="VLX532" s="143"/>
      <c r="VLY532" s="143"/>
      <c r="VLZ532" s="579"/>
      <c r="VMA532" s="580"/>
      <c r="VMB532" s="143"/>
      <c r="VMC532" s="143"/>
      <c r="VMD532" s="579"/>
      <c r="VME532" s="580"/>
      <c r="VMF532" s="143"/>
      <c r="VMG532" s="143"/>
      <c r="VMH532" s="579"/>
      <c r="VMI532" s="580"/>
      <c r="VMJ532" s="143"/>
      <c r="VMK532" s="143"/>
      <c r="VML532" s="579"/>
      <c r="VMM532" s="580"/>
      <c r="VMN532" s="143"/>
      <c r="VMO532" s="143"/>
      <c r="VMP532" s="579"/>
      <c r="VMQ532" s="580"/>
      <c r="VMR532" s="143"/>
      <c r="VMS532" s="143"/>
      <c r="VMT532" s="579"/>
      <c r="VMU532" s="580"/>
      <c r="VMV532" s="143"/>
      <c r="VMW532" s="143"/>
      <c r="VMX532" s="579"/>
      <c r="VMY532" s="580"/>
      <c r="VMZ532" s="143"/>
      <c r="VNA532" s="143"/>
      <c r="VNB532" s="579"/>
      <c r="VNC532" s="580"/>
      <c r="VND532" s="143"/>
      <c r="VNE532" s="143"/>
      <c r="VNF532" s="579"/>
      <c r="VNG532" s="580"/>
      <c r="VNH532" s="143"/>
      <c r="VNI532" s="143"/>
      <c r="VNJ532" s="579"/>
      <c r="VNK532" s="580"/>
      <c r="VNL532" s="143"/>
      <c r="VNM532" s="143"/>
      <c r="VNN532" s="579"/>
      <c r="VNO532" s="580"/>
      <c r="VNP532" s="143"/>
      <c r="VNQ532" s="143"/>
      <c r="VNR532" s="579"/>
      <c r="VNS532" s="580"/>
      <c r="VNT532" s="143"/>
      <c r="VNU532" s="143"/>
      <c r="VNV532" s="579"/>
      <c r="VNW532" s="580"/>
      <c r="VNX532" s="143"/>
      <c r="VNY532" s="143"/>
      <c r="VNZ532" s="579"/>
      <c r="VOA532" s="580"/>
      <c r="VOB532" s="143"/>
      <c r="VOC532" s="143"/>
      <c r="VOD532" s="579"/>
      <c r="VOE532" s="580"/>
      <c r="VOF532" s="143"/>
      <c r="VOG532" s="143"/>
      <c r="VOH532" s="579"/>
      <c r="VOI532" s="580"/>
      <c r="VOJ532" s="143"/>
      <c r="VOK532" s="143"/>
      <c r="VOL532" s="579"/>
      <c r="VOM532" s="580"/>
      <c r="VON532" s="143"/>
      <c r="VOO532" s="143"/>
      <c r="VOP532" s="579"/>
      <c r="VOQ532" s="580"/>
      <c r="VOR532" s="143"/>
      <c r="VOS532" s="143"/>
      <c r="VOT532" s="579"/>
      <c r="VOU532" s="580"/>
      <c r="VOV532" s="143"/>
      <c r="VOW532" s="143"/>
      <c r="VOX532" s="579"/>
      <c r="VOY532" s="580"/>
      <c r="VOZ532" s="143"/>
      <c r="VPA532" s="143"/>
      <c r="VPB532" s="579"/>
      <c r="VPC532" s="580"/>
      <c r="VPD532" s="143"/>
      <c r="VPE532" s="143"/>
      <c r="VPF532" s="579"/>
      <c r="VPG532" s="580"/>
      <c r="VPH532" s="143"/>
      <c r="VPI532" s="143"/>
      <c r="VPJ532" s="579"/>
      <c r="VPK532" s="580"/>
      <c r="VPL532" s="143"/>
      <c r="VPM532" s="143"/>
      <c r="VPN532" s="579"/>
      <c r="VPO532" s="580"/>
      <c r="VPP532" s="143"/>
      <c r="VPQ532" s="143"/>
      <c r="VPR532" s="579"/>
      <c r="VPS532" s="580"/>
      <c r="VPT532" s="143"/>
      <c r="VPU532" s="143"/>
      <c r="VPV532" s="579"/>
      <c r="VPW532" s="580"/>
      <c r="VPX532" s="143"/>
      <c r="VPY532" s="143"/>
      <c r="VPZ532" s="579"/>
      <c r="VQA532" s="580"/>
      <c r="VQB532" s="143"/>
      <c r="VQC532" s="143"/>
      <c r="VQD532" s="579"/>
      <c r="VQE532" s="580"/>
      <c r="VQF532" s="143"/>
      <c r="VQG532" s="143"/>
      <c r="VQH532" s="579"/>
      <c r="VQI532" s="580"/>
      <c r="VQJ532" s="143"/>
      <c r="VQK532" s="143"/>
      <c r="VQL532" s="579"/>
      <c r="VQM532" s="580"/>
      <c r="VQN532" s="143"/>
      <c r="VQO532" s="143"/>
      <c r="VQP532" s="579"/>
      <c r="VQQ532" s="580"/>
      <c r="VQR532" s="143"/>
      <c r="VQS532" s="143"/>
      <c r="VQT532" s="579"/>
      <c r="VQU532" s="580"/>
      <c r="VQV532" s="143"/>
      <c r="VQW532" s="143"/>
      <c r="VQX532" s="579"/>
      <c r="VQY532" s="580"/>
      <c r="VQZ532" s="143"/>
      <c r="VRA532" s="143"/>
      <c r="VRB532" s="579"/>
      <c r="VRC532" s="580"/>
      <c r="VRD532" s="143"/>
      <c r="VRE532" s="143"/>
      <c r="VRF532" s="579"/>
      <c r="VRG532" s="580"/>
      <c r="VRH532" s="143"/>
      <c r="VRI532" s="143"/>
      <c r="VRJ532" s="579"/>
      <c r="VRK532" s="580"/>
      <c r="VRL532" s="143"/>
      <c r="VRM532" s="143"/>
      <c r="VRN532" s="579"/>
      <c r="VRO532" s="580"/>
      <c r="VRP532" s="143"/>
      <c r="VRQ532" s="143"/>
      <c r="VRR532" s="579"/>
      <c r="VRS532" s="580"/>
      <c r="VRT532" s="143"/>
      <c r="VRU532" s="143"/>
      <c r="VRV532" s="579"/>
      <c r="VRW532" s="580"/>
      <c r="VRX532" s="143"/>
      <c r="VRY532" s="143"/>
      <c r="VRZ532" s="579"/>
      <c r="VSA532" s="580"/>
      <c r="VSB532" s="143"/>
      <c r="VSC532" s="143"/>
      <c r="VSD532" s="579"/>
      <c r="VSE532" s="580"/>
      <c r="VSF532" s="143"/>
      <c r="VSG532" s="143"/>
      <c r="VSH532" s="579"/>
      <c r="VSI532" s="580"/>
      <c r="VSJ532" s="143"/>
      <c r="VSK532" s="143"/>
      <c r="VSL532" s="579"/>
      <c r="VSM532" s="580"/>
      <c r="VSN532" s="143"/>
      <c r="VSO532" s="143"/>
      <c r="VSP532" s="579"/>
      <c r="VSQ532" s="580"/>
      <c r="VSR532" s="143"/>
      <c r="VSS532" s="143"/>
      <c r="VST532" s="579"/>
      <c r="VSU532" s="580"/>
      <c r="VSV532" s="143"/>
      <c r="VSW532" s="143"/>
      <c r="VSX532" s="579"/>
      <c r="VSY532" s="580"/>
      <c r="VSZ532" s="143"/>
      <c r="VTA532" s="143"/>
      <c r="VTB532" s="579"/>
      <c r="VTC532" s="580"/>
      <c r="VTD532" s="143"/>
      <c r="VTE532" s="143"/>
      <c r="VTF532" s="579"/>
      <c r="VTG532" s="580"/>
      <c r="VTH532" s="143"/>
      <c r="VTI532" s="143"/>
      <c r="VTJ532" s="579"/>
      <c r="VTK532" s="580"/>
      <c r="VTL532" s="143"/>
      <c r="VTM532" s="143"/>
      <c r="VTN532" s="579"/>
      <c r="VTO532" s="580"/>
      <c r="VTP532" s="143"/>
      <c r="VTQ532" s="143"/>
      <c r="VTR532" s="579"/>
      <c r="VTS532" s="580"/>
      <c r="VTT532" s="143"/>
      <c r="VTU532" s="143"/>
      <c r="VTV532" s="579"/>
      <c r="VTW532" s="580"/>
      <c r="VTX532" s="143"/>
      <c r="VTY532" s="143"/>
      <c r="VTZ532" s="579"/>
      <c r="VUA532" s="580"/>
      <c r="VUB532" s="143"/>
      <c r="VUC532" s="143"/>
      <c r="VUD532" s="579"/>
      <c r="VUE532" s="580"/>
      <c r="VUF532" s="143"/>
      <c r="VUG532" s="143"/>
      <c r="VUH532" s="579"/>
      <c r="VUI532" s="580"/>
      <c r="VUJ532" s="143"/>
      <c r="VUK532" s="143"/>
      <c r="VUL532" s="579"/>
      <c r="VUM532" s="580"/>
      <c r="VUN532" s="143"/>
      <c r="VUO532" s="143"/>
      <c r="VUP532" s="579"/>
      <c r="VUQ532" s="580"/>
      <c r="VUR532" s="143"/>
      <c r="VUS532" s="143"/>
      <c r="VUT532" s="579"/>
      <c r="VUU532" s="580"/>
      <c r="VUV532" s="143"/>
      <c r="VUW532" s="143"/>
      <c r="VUX532" s="579"/>
      <c r="VUY532" s="580"/>
      <c r="VUZ532" s="143"/>
      <c r="VVA532" s="143"/>
      <c r="VVB532" s="579"/>
      <c r="VVC532" s="580"/>
      <c r="VVD532" s="143"/>
      <c r="VVE532" s="143"/>
      <c r="VVF532" s="579"/>
      <c r="VVG532" s="580"/>
      <c r="VVH532" s="143"/>
      <c r="VVI532" s="143"/>
      <c r="VVJ532" s="579"/>
      <c r="VVK532" s="580"/>
      <c r="VVL532" s="143"/>
      <c r="VVM532" s="143"/>
      <c r="VVN532" s="579"/>
      <c r="VVO532" s="580"/>
      <c r="VVP532" s="143"/>
      <c r="VVQ532" s="143"/>
      <c r="VVR532" s="579"/>
      <c r="VVS532" s="580"/>
      <c r="VVT532" s="143"/>
      <c r="VVU532" s="143"/>
      <c r="VVV532" s="579"/>
      <c r="VVW532" s="580"/>
      <c r="VVX532" s="143"/>
      <c r="VVY532" s="143"/>
      <c r="VVZ532" s="579"/>
      <c r="VWA532" s="580"/>
      <c r="VWB532" s="143"/>
      <c r="VWC532" s="143"/>
      <c r="VWD532" s="579"/>
      <c r="VWE532" s="580"/>
      <c r="VWF532" s="143"/>
      <c r="VWG532" s="143"/>
      <c r="VWH532" s="579"/>
      <c r="VWI532" s="580"/>
      <c r="VWJ532" s="143"/>
      <c r="VWK532" s="143"/>
      <c r="VWL532" s="579"/>
      <c r="VWM532" s="580"/>
      <c r="VWN532" s="143"/>
      <c r="VWO532" s="143"/>
      <c r="VWP532" s="579"/>
      <c r="VWQ532" s="580"/>
      <c r="VWR532" s="143"/>
      <c r="VWS532" s="143"/>
      <c r="VWT532" s="579"/>
      <c r="VWU532" s="580"/>
      <c r="VWV532" s="143"/>
      <c r="VWW532" s="143"/>
      <c r="VWX532" s="579"/>
      <c r="VWY532" s="580"/>
      <c r="VWZ532" s="143"/>
      <c r="VXA532" s="143"/>
      <c r="VXB532" s="579"/>
      <c r="VXC532" s="580"/>
      <c r="VXD532" s="143"/>
      <c r="VXE532" s="143"/>
      <c r="VXF532" s="579"/>
      <c r="VXG532" s="580"/>
      <c r="VXH532" s="143"/>
      <c r="VXI532" s="143"/>
      <c r="VXJ532" s="579"/>
      <c r="VXK532" s="580"/>
      <c r="VXL532" s="143"/>
      <c r="VXM532" s="143"/>
      <c r="VXN532" s="579"/>
      <c r="VXO532" s="580"/>
      <c r="VXP532" s="143"/>
      <c r="VXQ532" s="143"/>
      <c r="VXR532" s="579"/>
      <c r="VXS532" s="580"/>
      <c r="VXT532" s="143"/>
      <c r="VXU532" s="143"/>
      <c r="VXV532" s="579"/>
      <c r="VXW532" s="580"/>
      <c r="VXX532" s="143"/>
      <c r="VXY532" s="143"/>
      <c r="VXZ532" s="579"/>
      <c r="VYA532" s="580"/>
      <c r="VYB532" s="143"/>
      <c r="VYC532" s="143"/>
      <c r="VYD532" s="579"/>
      <c r="VYE532" s="580"/>
      <c r="VYF532" s="143"/>
      <c r="VYG532" s="143"/>
      <c r="VYH532" s="579"/>
      <c r="VYI532" s="580"/>
      <c r="VYJ532" s="143"/>
      <c r="VYK532" s="143"/>
      <c r="VYL532" s="579"/>
      <c r="VYM532" s="580"/>
      <c r="VYN532" s="143"/>
      <c r="VYO532" s="143"/>
      <c r="VYP532" s="579"/>
      <c r="VYQ532" s="580"/>
      <c r="VYR532" s="143"/>
      <c r="VYS532" s="143"/>
      <c r="VYT532" s="579"/>
      <c r="VYU532" s="580"/>
      <c r="VYV532" s="143"/>
      <c r="VYW532" s="143"/>
      <c r="VYX532" s="579"/>
      <c r="VYY532" s="580"/>
      <c r="VYZ532" s="143"/>
      <c r="VZA532" s="143"/>
      <c r="VZB532" s="579"/>
      <c r="VZC532" s="580"/>
      <c r="VZD532" s="143"/>
      <c r="VZE532" s="143"/>
      <c r="VZF532" s="579"/>
      <c r="VZG532" s="580"/>
      <c r="VZH532" s="143"/>
      <c r="VZI532" s="143"/>
      <c r="VZJ532" s="579"/>
      <c r="VZK532" s="580"/>
      <c r="VZL532" s="143"/>
      <c r="VZM532" s="143"/>
      <c r="VZN532" s="579"/>
      <c r="VZO532" s="580"/>
      <c r="VZP532" s="143"/>
      <c r="VZQ532" s="143"/>
      <c r="VZR532" s="579"/>
      <c r="VZS532" s="580"/>
      <c r="VZT532" s="143"/>
      <c r="VZU532" s="143"/>
      <c r="VZV532" s="579"/>
      <c r="VZW532" s="580"/>
      <c r="VZX532" s="143"/>
      <c r="VZY532" s="143"/>
      <c r="VZZ532" s="579"/>
      <c r="WAA532" s="580"/>
      <c r="WAB532" s="143"/>
      <c r="WAC532" s="143"/>
      <c r="WAD532" s="579"/>
      <c r="WAE532" s="580"/>
      <c r="WAF532" s="143"/>
      <c r="WAG532" s="143"/>
      <c r="WAH532" s="579"/>
      <c r="WAI532" s="580"/>
      <c r="WAJ532" s="143"/>
      <c r="WAK532" s="143"/>
      <c r="WAL532" s="579"/>
      <c r="WAM532" s="580"/>
      <c r="WAN532" s="143"/>
      <c r="WAO532" s="143"/>
      <c r="WAP532" s="579"/>
      <c r="WAQ532" s="580"/>
      <c r="WAR532" s="143"/>
      <c r="WAS532" s="143"/>
      <c r="WAT532" s="579"/>
      <c r="WAU532" s="580"/>
      <c r="WAV532" s="143"/>
      <c r="WAW532" s="143"/>
      <c r="WAX532" s="579"/>
      <c r="WAY532" s="580"/>
      <c r="WAZ532" s="143"/>
      <c r="WBA532" s="143"/>
      <c r="WBB532" s="579"/>
      <c r="WBC532" s="580"/>
      <c r="WBD532" s="143"/>
      <c r="WBE532" s="143"/>
      <c r="WBF532" s="579"/>
      <c r="WBG532" s="580"/>
      <c r="WBH532" s="143"/>
      <c r="WBI532" s="143"/>
      <c r="WBJ532" s="579"/>
      <c r="WBK532" s="580"/>
      <c r="WBL532" s="143"/>
      <c r="WBM532" s="143"/>
      <c r="WBN532" s="579"/>
      <c r="WBO532" s="580"/>
      <c r="WBP532" s="143"/>
      <c r="WBQ532" s="143"/>
      <c r="WBR532" s="579"/>
      <c r="WBS532" s="580"/>
      <c r="WBT532" s="143"/>
      <c r="WBU532" s="143"/>
      <c r="WBV532" s="579"/>
      <c r="WBW532" s="580"/>
      <c r="WBX532" s="143"/>
      <c r="WBY532" s="143"/>
      <c r="WBZ532" s="579"/>
      <c r="WCA532" s="580"/>
      <c r="WCB532" s="143"/>
      <c r="WCC532" s="143"/>
      <c r="WCD532" s="579"/>
      <c r="WCE532" s="580"/>
      <c r="WCF532" s="143"/>
      <c r="WCG532" s="143"/>
      <c r="WCH532" s="579"/>
      <c r="WCI532" s="580"/>
      <c r="WCJ532" s="143"/>
      <c r="WCK532" s="143"/>
      <c r="WCL532" s="579"/>
      <c r="WCM532" s="580"/>
      <c r="WCN532" s="143"/>
      <c r="WCO532" s="143"/>
      <c r="WCP532" s="579"/>
      <c r="WCQ532" s="580"/>
      <c r="WCR532" s="143"/>
      <c r="WCS532" s="143"/>
      <c r="WCT532" s="579"/>
      <c r="WCU532" s="580"/>
      <c r="WCV532" s="143"/>
      <c r="WCW532" s="143"/>
      <c r="WCX532" s="579"/>
      <c r="WCY532" s="580"/>
      <c r="WCZ532" s="143"/>
      <c r="WDA532" s="143"/>
      <c r="WDB532" s="579"/>
      <c r="WDC532" s="580"/>
      <c r="WDD532" s="143"/>
      <c r="WDE532" s="143"/>
      <c r="WDF532" s="579"/>
      <c r="WDG532" s="580"/>
      <c r="WDH532" s="143"/>
      <c r="WDI532" s="143"/>
      <c r="WDJ532" s="579"/>
      <c r="WDK532" s="580"/>
      <c r="WDL532" s="143"/>
      <c r="WDM532" s="143"/>
      <c r="WDN532" s="579"/>
      <c r="WDO532" s="580"/>
      <c r="WDP532" s="143"/>
      <c r="WDQ532" s="143"/>
      <c r="WDR532" s="579"/>
      <c r="WDS532" s="580"/>
      <c r="WDT532" s="143"/>
      <c r="WDU532" s="143"/>
      <c r="WDV532" s="579"/>
      <c r="WDW532" s="580"/>
      <c r="WDX532" s="143"/>
      <c r="WDY532" s="143"/>
      <c r="WDZ532" s="579"/>
      <c r="WEA532" s="580"/>
      <c r="WEB532" s="143"/>
      <c r="WEC532" s="143"/>
      <c r="WED532" s="579"/>
      <c r="WEE532" s="580"/>
      <c r="WEF532" s="143"/>
      <c r="WEG532" s="143"/>
      <c r="WEH532" s="579"/>
      <c r="WEI532" s="580"/>
      <c r="WEJ532" s="143"/>
      <c r="WEK532" s="143"/>
      <c r="WEL532" s="579"/>
      <c r="WEM532" s="580"/>
      <c r="WEN532" s="143"/>
      <c r="WEO532" s="143"/>
      <c r="WEP532" s="579"/>
      <c r="WEQ532" s="580"/>
      <c r="WER532" s="143"/>
      <c r="WES532" s="143"/>
      <c r="WET532" s="579"/>
      <c r="WEU532" s="580"/>
      <c r="WEV532" s="143"/>
      <c r="WEW532" s="143"/>
      <c r="WEX532" s="579"/>
      <c r="WEY532" s="580"/>
      <c r="WEZ532" s="143"/>
      <c r="WFA532" s="143"/>
      <c r="WFB532" s="579"/>
      <c r="WFC532" s="580"/>
      <c r="WFD532" s="143"/>
      <c r="WFE532" s="143"/>
      <c r="WFF532" s="579"/>
      <c r="WFG532" s="580"/>
      <c r="WFH532" s="143"/>
      <c r="WFI532" s="143"/>
      <c r="WFJ532" s="579"/>
      <c r="WFK532" s="580"/>
      <c r="WFL532" s="143"/>
      <c r="WFM532" s="143"/>
      <c r="WFN532" s="579"/>
      <c r="WFO532" s="580"/>
      <c r="WFP532" s="143"/>
      <c r="WFQ532" s="143"/>
      <c r="WFR532" s="579"/>
      <c r="WFS532" s="580"/>
      <c r="WFT532" s="143"/>
      <c r="WFU532" s="143"/>
      <c r="WFV532" s="579"/>
      <c r="WFW532" s="580"/>
      <c r="WFX532" s="143"/>
      <c r="WFY532" s="143"/>
      <c r="WFZ532" s="579"/>
      <c r="WGA532" s="580"/>
      <c r="WGB532" s="143"/>
      <c r="WGC532" s="143"/>
      <c r="WGD532" s="579"/>
      <c r="WGE532" s="580"/>
      <c r="WGF532" s="143"/>
      <c r="WGG532" s="143"/>
      <c r="WGH532" s="579"/>
      <c r="WGI532" s="580"/>
      <c r="WGJ532" s="143"/>
      <c r="WGK532" s="143"/>
      <c r="WGL532" s="579"/>
      <c r="WGM532" s="580"/>
      <c r="WGN532" s="143"/>
      <c r="WGO532" s="143"/>
      <c r="WGP532" s="579"/>
      <c r="WGQ532" s="580"/>
      <c r="WGR532" s="143"/>
      <c r="WGS532" s="143"/>
      <c r="WGT532" s="579"/>
      <c r="WGU532" s="580"/>
      <c r="WGV532" s="143"/>
      <c r="WGW532" s="143"/>
      <c r="WGX532" s="579"/>
      <c r="WGY532" s="580"/>
      <c r="WGZ532" s="143"/>
      <c r="WHA532" s="143"/>
      <c r="WHB532" s="579"/>
      <c r="WHC532" s="580"/>
      <c r="WHD532" s="143"/>
      <c r="WHE532" s="143"/>
      <c r="WHF532" s="579"/>
      <c r="WHG532" s="580"/>
      <c r="WHH532" s="143"/>
      <c r="WHI532" s="143"/>
      <c r="WHJ532" s="579"/>
      <c r="WHK532" s="580"/>
      <c r="WHL532" s="143"/>
      <c r="WHM532" s="143"/>
      <c r="WHN532" s="579"/>
      <c r="WHO532" s="580"/>
      <c r="WHP532" s="143"/>
      <c r="WHQ532" s="143"/>
      <c r="WHR532" s="579"/>
      <c r="WHS532" s="580"/>
      <c r="WHT532" s="143"/>
      <c r="WHU532" s="143"/>
      <c r="WHV532" s="579"/>
      <c r="WHW532" s="580"/>
      <c r="WHX532" s="143"/>
      <c r="WHY532" s="143"/>
      <c r="WHZ532" s="579"/>
      <c r="WIA532" s="580"/>
      <c r="WIB532" s="143"/>
      <c r="WIC532" s="143"/>
      <c r="WID532" s="579"/>
      <c r="WIE532" s="580"/>
      <c r="WIF532" s="143"/>
      <c r="WIG532" s="143"/>
      <c r="WIH532" s="579"/>
      <c r="WII532" s="580"/>
      <c r="WIJ532" s="143"/>
      <c r="WIK532" s="143"/>
      <c r="WIL532" s="579"/>
      <c r="WIM532" s="580"/>
      <c r="WIN532" s="143"/>
      <c r="WIO532" s="143"/>
      <c r="WIP532" s="579"/>
      <c r="WIQ532" s="580"/>
      <c r="WIR532" s="143"/>
      <c r="WIS532" s="143"/>
      <c r="WIT532" s="579"/>
      <c r="WIU532" s="580"/>
      <c r="WIV532" s="143"/>
      <c r="WIW532" s="143"/>
      <c r="WIX532" s="579"/>
      <c r="WIY532" s="580"/>
      <c r="WIZ532" s="143"/>
      <c r="WJA532" s="143"/>
      <c r="WJB532" s="579"/>
      <c r="WJC532" s="580"/>
      <c r="WJD532" s="143"/>
      <c r="WJE532" s="143"/>
      <c r="WJF532" s="579"/>
      <c r="WJG532" s="580"/>
      <c r="WJH532" s="143"/>
      <c r="WJI532" s="143"/>
      <c r="WJJ532" s="579"/>
      <c r="WJK532" s="580"/>
      <c r="WJL532" s="143"/>
      <c r="WJM532" s="143"/>
      <c r="WJN532" s="579"/>
      <c r="WJO532" s="580"/>
      <c r="WJP532" s="143"/>
      <c r="WJQ532" s="143"/>
      <c r="WJR532" s="579"/>
      <c r="WJS532" s="580"/>
      <c r="WJT532" s="143"/>
      <c r="WJU532" s="143"/>
      <c r="WJV532" s="579"/>
      <c r="WJW532" s="580"/>
      <c r="WJX532" s="143"/>
      <c r="WJY532" s="143"/>
      <c r="WJZ532" s="579"/>
      <c r="WKA532" s="580"/>
      <c r="WKB532" s="143"/>
      <c r="WKC532" s="143"/>
      <c r="WKD532" s="579"/>
      <c r="WKE532" s="580"/>
      <c r="WKF532" s="143"/>
      <c r="WKG532" s="143"/>
      <c r="WKH532" s="579"/>
      <c r="WKI532" s="580"/>
      <c r="WKJ532" s="143"/>
      <c r="WKK532" s="143"/>
      <c r="WKL532" s="579"/>
      <c r="WKM532" s="580"/>
      <c r="WKN532" s="143"/>
      <c r="WKO532" s="143"/>
      <c r="WKP532" s="579"/>
      <c r="WKQ532" s="580"/>
      <c r="WKR532" s="143"/>
      <c r="WKS532" s="143"/>
      <c r="WKT532" s="579"/>
      <c r="WKU532" s="580"/>
      <c r="WKV532" s="143"/>
      <c r="WKW532" s="143"/>
      <c r="WKX532" s="579"/>
      <c r="WKY532" s="580"/>
      <c r="WKZ532" s="143"/>
      <c r="WLA532" s="143"/>
      <c r="WLB532" s="579"/>
      <c r="WLC532" s="580"/>
      <c r="WLD532" s="143"/>
      <c r="WLE532" s="143"/>
      <c r="WLF532" s="579"/>
      <c r="WLG532" s="580"/>
      <c r="WLH532" s="143"/>
      <c r="WLI532" s="143"/>
      <c r="WLJ532" s="579"/>
      <c r="WLK532" s="580"/>
      <c r="WLL532" s="143"/>
      <c r="WLM532" s="143"/>
      <c r="WLN532" s="579"/>
      <c r="WLO532" s="580"/>
      <c r="WLP532" s="143"/>
      <c r="WLQ532" s="143"/>
      <c r="WLR532" s="579"/>
      <c r="WLS532" s="580"/>
      <c r="WLT532" s="143"/>
      <c r="WLU532" s="143"/>
      <c r="WLV532" s="579"/>
      <c r="WLW532" s="580"/>
      <c r="WLX532" s="143"/>
      <c r="WLY532" s="143"/>
      <c r="WLZ532" s="579"/>
      <c r="WMA532" s="580"/>
      <c r="WMB532" s="143"/>
      <c r="WMC532" s="143"/>
      <c r="WMD532" s="579"/>
      <c r="WME532" s="580"/>
      <c r="WMF532" s="143"/>
      <c r="WMG532" s="143"/>
      <c r="WMH532" s="579"/>
      <c r="WMI532" s="580"/>
      <c r="WMJ532" s="143"/>
      <c r="WMK532" s="143"/>
      <c r="WML532" s="579"/>
      <c r="WMM532" s="580"/>
      <c r="WMN532" s="143"/>
      <c r="WMO532" s="143"/>
      <c r="WMP532" s="579"/>
      <c r="WMQ532" s="580"/>
      <c r="WMR532" s="143"/>
      <c r="WMS532" s="143"/>
      <c r="WMT532" s="579"/>
      <c r="WMU532" s="580"/>
      <c r="WMV532" s="143"/>
      <c r="WMW532" s="143"/>
      <c r="WMX532" s="579"/>
      <c r="WMY532" s="580"/>
      <c r="WMZ532" s="143"/>
      <c r="WNA532" s="143"/>
      <c r="WNB532" s="579"/>
      <c r="WNC532" s="580"/>
      <c r="WND532" s="143"/>
      <c r="WNE532" s="143"/>
      <c r="WNF532" s="579"/>
      <c r="WNG532" s="580"/>
      <c r="WNH532" s="143"/>
      <c r="WNI532" s="143"/>
      <c r="WNJ532" s="579"/>
      <c r="WNK532" s="580"/>
      <c r="WNL532" s="143"/>
      <c r="WNM532" s="143"/>
      <c r="WNN532" s="579"/>
      <c r="WNO532" s="580"/>
      <c r="WNP532" s="143"/>
      <c r="WNQ532" s="143"/>
      <c r="WNR532" s="579"/>
      <c r="WNS532" s="580"/>
      <c r="WNT532" s="143"/>
      <c r="WNU532" s="143"/>
      <c r="WNV532" s="579"/>
      <c r="WNW532" s="580"/>
      <c r="WNX532" s="143"/>
      <c r="WNY532" s="143"/>
      <c r="WNZ532" s="579"/>
      <c r="WOA532" s="580"/>
      <c r="WOB532" s="143"/>
      <c r="WOC532" s="143"/>
      <c r="WOD532" s="579"/>
      <c r="WOE532" s="580"/>
      <c r="WOF532" s="143"/>
      <c r="WOG532" s="143"/>
      <c r="WOH532" s="579"/>
      <c r="WOI532" s="580"/>
      <c r="WOJ532" s="143"/>
      <c r="WOK532" s="143"/>
      <c r="WOL532" s="579"/>
      <c r="WOM532" s="580"/>
      <c r="WON532" s="143"/>
      <c r="WOO532" s="143"/>
      <c r="WOP532" s="579"/>
      <c r="WOQ532" s="580"/>
      <c r="WOR532" s="143"/>
      <c r="WOS532" s="143"/>
      <c r="WOT532" s="579"/>
      <c r="WOU532" s="580"/>
      <c r="WOV532" s="143"/>
      <c r="WOW532" s="143"/>
      <c r="WOX532" s="579"/>
      <c r="WOY532" s="580"/>
      <c r="WOZ532" s="143"/>
      <c r="WPA532" s="143"/>
      <c r="WPB532" s="579"/>
      <c r="WPC532" s="580"/>
      <c r="WPD532" s="143"/>
      <c r="WPE532" s="143"/>
      <c r="WPF532" s="579"/>
      <c r="WPG532" s="580"/>
      <c r="WPH532" s="143"/>
      <c r="WPI532" s="143"/>
      <c r="WPJ532" s="579"/>
      <c r="WPK532" s="580"/>
      <c r="WPL532" s="143"/>
      <c r="WPM532" s="143"/>
      <c r="WPN532" s="579"/>
      <c r="WPO532" s="580"/>
      <c r="WPP532" s="143"/>
      <c r="WPQ532" s="143"/>
      <c r="WPR532" s="579"/>
      <c r="WPS532" s="580"/>
      <c r="WPT532" s="143"/>
      <c r="WPU532" s="143"/>
      <c r="WPV532" s="579"/>
      <c r="WPW532" s="580"/>
      <c r="WPX532" s="143"/>
      <c r="WPY532" s="143"/>
      <c r="WPZ532" s="579"/>
      <c r="WQA532" s="580"/>
      <c r="WQB532" s="143"/>
      <c r="WQC532" s="143"/>
      <c r="WQD532" s="579"/>
      <c r="WQE532" s="580"/>
      <c r="WQF532" s="143"/>
      <c r="WQG532" s="143"/>
      <c r="WQH532" s="579"/>
      <c r="WQI532" s="580"/>
      <c r="WQJ532" s="143"/>
      <c r="WQK532" s="143"/>
      <c r="WQL532" s="579"/>
      <c r="WQM532" s="580"/>
      <c r="WQN532" s="143"/>
      <c r="WQO532" s="143"/>
      <c r="WQP532" s="579"/>
      <c r="WQQ532" s="580"/>
      <c r="WQR532" s="143"/>
      <c r="WQS532" s="143"/>
      <c r="WQT532" s="579"/>
      <c r="WQU532" s="580"/>
      <c r="WQV532" s="143"/>
      <c r="WQW532" s="143"/>
      <c r="WQX532" s="579"/>
      <c r="WQY532" s="580"/>
      <c r="WQZ532" s="143"/>
      <c r="WRA532" s="143"/>
      <c r="WRB532" s="579"/>
      <c r="WRC532" s="580"/>
      <c r="WRD532" s="143"/>
      <c r="WRE532" s="143"/>
      <c r="WRF532" s="579"/>
      <c r="WRG532" s="580"/>
      <c r="WRH532" s="143"/>
      <c r="WRI532" s="143"/>
      <c r="WRJ532" s="579"/>
      <c r="WRK532" s="580"/>
      <c r="WRL532" s="143"/>
      <c r="WRM532" s="143"/>
      <c r="WRN532" s="579"/>
      <c r="WRO532" s="580"/>
      <c r="WRP532" s="143"/>
      <c r="WRQ532" s="143"/>
      <c r="WRR532" s="579"/>
      <c r="WRS532" s="580"/>
      <c r="WRT532" s="143"/>
      <c r="WRU532" s="143"/>
      <c r="WRV532" s="579"/>
      <c r="WRW532" s="580"/>
      <c r="WRX532" s="143"/>
      <c r="WRY532" s="143"/>
      <c r="WRZ532" s="579"/>
      <c r="WSA532" s="580"/>
      <c r="WSB532" s="143"/>
      <c r="WSC532" s="143"/>
      <c r="WSD532" s="579"/>
      <c r="WSE532" s="580"/>
      <c r="WSF532" s="143"/>
      <c r="WSG532" s="143"/>
      <c r="WSH532" s="579"/>
      <c r="WSI532" s="580"/>
      <c r="WSJ532" s="143"/>
      <c r="WSK532" s="143"/>
      <c r="WSL532" s="579"/>
      <c r="WSM532" s="580"/>
      <c r="WSN532" s="143"/>
      <c r="WSO532" s="143"/>
      <c r="WSP532" s="579"/>
      <c r="WSQ532" s="580"/>
      <c r="WSR532" s="143"/>
      <c r="WSS532" s="143"/>
      <c r="WST532" s="579"/>
      <c r="WSU532" s="580"/>
      <c r="WSV532" s="143"/>
      <c r="WSW532" s="143"/>
      <c r="WSX532" s="579"/>
      <c r="WSY532" s="580"/>
      <c r="WSZ532" s="143"/>
      <c r="WTA532" s="143"/>
      <c r="WTB532" s="579"/>
      <c r="WTC532" s="580"/>
      <c r="WTD532" s="143"/>
      <c r="WTE532" s="143"/>
      <c r="WTF532" s="579"/>
      <c r="WTG532" s="580"/>
      <c r="WTH532" s="143"/>
      <c r="WTI532" s="143"/>
      <c r="WTJ532" s="579"/>
      <c r="WTK532" s="580"/>
      <c r="WTL532" s="143"/>
      <c r="WTM532" s="143"/>
      <c r="WTN532" s="579"/>
      <c r="WTO532" s="580"/>
      <c r="WTP532" s="143"/>
      <c r="WTQ532" s="143"/>
      <c r="WTR532" s="579"/>
      <c r="WTS532" s="580"/>
      <c r="WTT532" s="143"/>
      <c r="WTU532" s="143"/>
      <c r="WTV532" s="579"/>
      <c r="WTW532" s="580"/>
      <c r="WTX532" s="143"/>
      <c r="WTY532" s="143"/>
      <c r="WTZ532" s="579"/>
      <c r="WUA532" s="580"/>
      <c r="WUB532" s="143"/>
      <c r="WUC532" s="143"/>
      <c r="WUD532" s="579"/>
      <c r="WUE532" s="580"/>
      <c r="WUF532" s="143"/>
      <c r="WUG532" s="143"/>
      <c r="WUH532" s="579"/>
      <c r="WUI532" s="580"/>
      <c r="WUJ532" s="143"/>
      <c r="WUK532" s="143"/>
      <c r="WUL532" s="579"/>
      <c r="WUM532" s="580"/>
      <c r="WUN532" s="143"/>
      <c r="WUO532" s="143"/>
      <c r="WUP532" s="579"/>
      <c r="WUQ532" s="580"/>
      <c r="WUR532" s="143"/>
      <c r="WUS532" s="143"/>
      <c r="WUT532" s="579"/>
      <c r="WUU532" s="580"/>
      <c r="WUV532" s="143"/>
      <c r="WUW532" s="143"/>
      <c r="WUX532" s="579"/>
      <c r="WUY532" s="580"/>
      <c r="WUZ532" s="143"/>
      <c r="WVA532" s="143"/>
      <c r="WVB532" s="579"/>
      <c r="WVC532" s="580"/>
      <c r="WVD532" s="143"/>
      <c r="WVE532" s="143"/>
      <c r="WVF532" s="579"/>
      <c r="WVG532" s="580"/>
      <c r="WVH532" s="143"/>
      <c r="WVI532" s="143"/>
      <c r="WVJ532" s="579"/>
      <c r="WVK532" s="580"/>
      <c r="WVL532" s="143"/>
      <c r="WVM532" s="143"/>
      <c r="WVN532" s="579"/>
      <c r="WVO532" s="580"/>
      <c r="WVP532" s="143"/>
      <c r="WVQ532" s="143"/>
      <c r="WVR532" s="579"/>
      <c r="WVS532" s="580"/>
      <c r="WVT532" s="143"/>
      <c r="WVU532" s="143"/>
      <c r="WVV532" s="579"/>
      <c r="WVW532" s="580"/>
      <c r="WVX532" s="143"/>
      <c r="WVY532" s="143"/>
      <c r="WVZ532" s="579"/>
      <c r="WWA532" s="580"/>
      <c r="WWB532" s="143"/>
      <c r="WWC532" s="143"/>
      <c r="WWD532" s="579"/>
      <c r="WWE532" s="580"/>
      <c r="WWF532" s="143"/>
      <c r="WWG532" s="143"/>
      <c r="WWH532" s="579"/>
      <c r="WWI532" s="580"/>
      <c r="WWJ532" s="143"/>
      <c r="WWK532" s="143"/>
      <c r="WWL532" s="579"/>
      <c r="WWM532" s="580"/>
      <c r="WWN532" s="143"/>
      <c r="WWO532" s="143"/>
      <c r="WWP532" s="579"/>
      <c r="WWQ532" s="580"/>
      <c r="WWR532" s="143"/>
      <c r="WWS532" s="143"/>
      <c r="WWT532" s="579"/>
      <c r="WWU532" s="580"/>
      <c r="WWV532" s="143"/>
      <c r="WWW532" s="143"/>
      <c r="WWX532" s="579"/>
      <c r="WWY532" s="580"/>
      <c r="WWZ532" s="143"/>
      <c r="WXA532" s="143"/>
      <c r="WXB532" s="579"/>
      <c r="WXC532" s="580"/>
      <c r="WXD532" s="143"/>
      <c r="WXE532" s="143"/>
      <c r="WXF532" s="579"/>
      <c r="WXG532" s="580"/>
      <c r="WXH532" s="143"/>
      <c r="WXI532" s="143"/>
      <c r="WXJ532" s="579"/>
      <c r="WXK532" s="580"/>
      <c r="WXL532" s="143"/>
      <c r="WXM532" s="143"/>
      <c r="WXN532" s="579"/>
      <c r="WXO532" s="580"/>
      <c r="WXP532" s="143"/>
      <c r="WXQ532" s="143"/>
      <c r="WXR532" s="579"/>
      <c r="WXS532" s="580"/>
      <c r="WXT532" s="143"/>
      <c r="WXU532" s="143"/>
      <c r="WXV532" s="579"/>
      <c r="WXW532" s="580"/>
      <c r="WXX532" s="143"/>
      <c r="WXY532" s="143"/>
      <c r="WXZ532" s="579"/>
      <c r="WYA532" s="580"/>
      <c r="WYB532" s="143"/>
      <c r="WYC532" s="143"/>
      <c r="WYD532" s="579"/>
      <c r="WYE532" s="580"/>
      <c r="WYF532" s="143"/>
      <c r="WYG532" s="143"/>
      <c r="WYH532" s="579"/>
      <c r="WYI532" s="580"/>
      <c r="WYJ532" s="143"/>
      <c r="WYK532" s="143"/>
      <c r="WYL532" s="579"/>
      <c r="WYM532" s="580"/>
      <c r="WYN532" s="143"/>
      <c r="WYO532" s="143"/>
      <c r="WYP532" s="579"/>
      <c r="WYQ532" s="580"/>
      <c r="WYR532" s="143"/>
      <c r="WYS532" s="143"/>
      <c r="WYT532" s="579"/>
      <c r="WYU532" s="580"/>
      <c r="WYV532" s="143"/>
      <c r="WYW532" s="143"/>
      <c r="WYX532" s="579"/>
      <c r="WYY532" s="580"/>
      <c r="WYZ532" s="143"/>
      <c r="WZA532" s="143"/>
      <c r="WZB532" s="579"/>
      <c r="WZC532" s="580"/>
      <c r="WZD532" s="143"/>
      <c r="WZE532" s="143"/>
      <c r="WZF532" s="579"/>
      <c r="WZG532" s="580"/>
      <c r="WZH532" s="143"/>
      <c r="WZI532" s="143"/>
      <c r="WZJ532" s="579"/>
      <c r="WZK532" s="580"/>
      <c r="WZL532" s="143"/>
      <c r="WZM532" s="143"/>
      <c r="WZN532" s="579"/>
      <c r="WZO532" s="580"/>
      <c r="WZP532" s="143"/>
      <c r="WZQ532" s="143"/>
      <c r="WZR532" s="579"/>
      <c r="WZS532" s="580"/>
      <c r="WZT532" s="143"/>
      <c r="WZU532" s="143"/>
      <c r="WZV532" s="579"/>
      <c r="WZW532" s="580"/>
      <c r="WZX532" s="143"/>
      <c r="WZY532" s="143"/>
      <c r="WZZ532" s="579"/>
      <c r="XAA532" s="580"/>
      <c r="XAB532" s="143"/>
      <c r="XAC532" s="143"/>
      <c r="XAD532" s="579"/>
      <c r="XAE532" s="580"/>
      <c r="XAF532" s="143"/>
      <c r="XAG532" s="143"/>
      <c r="XAH532" s="579"/>
      <c r="XAI532" s="580"/>
      <c r="XAJ532" s="143"/>
      <c r="XAK532" s="143"/>
      <c r="XAL532" s="579"/>
      <c r="XAM532" s="580"/>
      <c r="XAN532" s="143"/>
      <c r="XAO532" s="143"/>
      <c r="XAP532" s="579"/>
      <c r="XAQ532" s="580"/>
      <c r="XAR532" s="143"/>
      <c r="XAS532" s="143"/>
      <c r="XAT532" s="579"/>
      <c r="XAU532" s="580"/>
      <c r="XAV532" s="143"/>
      <c r="XAW532" s="143"/>
      <c r="XAX532" s="579"/>
      <c r="XAY532" s="580"/>
      <c r="XAZ532" s="143"/>
      <c r="XBA532" s="143"/>
      <c r="XBB532" s="579"/>
      <c r="XBC532" s="580"/>
      <c r="XBD532" s="143"/>
      <c r="XBE532" s="143"/>
      <c r="XBF532" s="579"/>
      <c r="XBG532" s="580"/>
      <c r="XBH532" s="143"/>
      <c r="XBI532" s="143"/>
      <c r="XBJ532" s="579"/>
      <c r="XBK532" s="580"/>
      <c r="XBL532" s="143"/>
      <c r="XBM532" s="143"/>
      <c r="XBN532" s="579"/>
      <c r="XBO532" s="580"/>
      <c r="XBP532" s="143"/>
      <c r="XBQ532" s="143"/>
      <c r="XBR532" s="579"/>
      <c r="XBS532" s="580"/>
      <c r="XBT532" s="143"/>
      <c r="XBU532" s="143"/>
      <c r="XBV532" s="579"/>
      <c r="XBW532" s="580"/>
      <c r="XBX532" s="143"/>
      <c r="XBY532" s="143"/>
      <c r="XBZ532" s="579"/>
      <c r="XCA532" s="580"/>
      <c r="XCB532" s="143"/>
      <c r="XCC532" s="143"/>
      <c r="XCD532" s="579"/>
      <c r="XCE532" s="580"/>
      <c r="XCF532" s="143"/>
      <c r="XCG532" s="143"/>
      <c r="XCH532" s="579"/>
      <c r="XCI532" s="580"/>
      <c r="XCJ532" s="143"/>
      <c r="XCK532" s="143"/>
      <c r="XCL532" s="579"/>
      <c r="XCM532" s="580"/>
      <c r="XCN532" s="143"/>
      <c r="XCO532" s="143"/>
      <c r="XCP532" s="579"/>
      <c r="XCQ532" s="580"/>
      <c r="XCR532" s="143"/>
      <c r="XCS532" s="143"/>
      <c r="XCT532" s="579"/>
      <c r="XCU532" s="580"/>
      <c r="XCV532" s="143"/>
      <c r="XCW532" s="143"/>
      <c r="XCX532" s="579"/>
      <c r="XCY532" s="580"/>
      <c r="XCZ532" s="143"/>
      <c r="XDA532" s="143"/>
      <c r="XDB532" s="579"/>
      <c r="XDC532" s="580"/>
      <c r="XDD532" s="143"/>
      <c r="XDE532" s="143"/>
      <c r="XDF532" s="579"/>
      <c r="XDG532" s="580"/>
      <c r="XDH532" s="143"/>
      <c r="XDI532" s="143"/>
      <c r="XDJ532" s="579"/>
      <c r="XDK532" s="580"/>
      <c r="XDL532" s="143"/>
      <c r="XDM532" s="143"/>
      <c r="XDN532" s="579"/>
      <c r="XDO532" s="580"/>
      <c r="XDP532" s="143"/>
      <c r="XDQ532" s="143"/>
      <c r="XDR532" s="579"/>
      <c r="XDS532" s="580"/>
      <c r="XDT532" s="143"/>
      <c r="XDU532" s="143"/>
      <c r="XDV532" s="579"/>
      <c r="XDW532" s="580"/>
      <c r="XDX532" s="143"/>
      <c r="XDY532" s="143"/>
      <c r="XDZ532" s="579"/>
      <c r="XEA532" s="580"/>
      <c r="XEB532" s="143"/>
      <c r="XEC532" s="143"/>
      <c r="XED532" s="579"/>
      <c r="XEE532" s="580"/>
      <c r="XEF532" s="143"/>
      <c r="XEG532" s="143"/>
      <c r="XEH532" s="579"/>
      <c r="XEI532" s="580"/>
      <c r="XEJ532" s="143"/>
      <c r="XEK532" s="143"/>
      <c r="XEL532" s="579"/>
      <c r="XEM532" s="580"/>
      <c r="XEN532" s="143"/>
      <c r="XEO532" s="143"/>
      <c r="XEP532" s="579"/>
      <c r="XEQ532" s="580"/>
      <c r="XER532" s="143"/>
      <c r="XES532" s="143"/>
      <c r="XET532" s="579"/>
      <c r="XEU532" s="580"/>
      <c r="XEV532" s="143"/>
      <c r="XEW532" s="143"/>
      <c r="XEX532" s="579"/>
      <c r="XEY532" s="580"/>
      <c r="XEZ532" s="143"/>
      <c r="XFA532" s="143"/>
      <c r="XFB532" s="579"/>
      <c r="XFC532" s="580"/>
    </row>
    <row r="533" spans="1:16383" s="129" customFormat="1" ht="20.25" customHeight="1">
      <c r="A533" s="582"/>
      <c r="B533" s="597"/>
      <c r="C533" s="144" t="s">
        <v>16</v>
      </c>
      <c r="D533" s="144" t="s">
        <v>16</v>
      </c>
      <c r="E533" s="138">
        <f>F533+G533</f>
        <v>28.46</v>
      </c>
      <c r="F533" s="263">
        <v>28.46</v>
      </c>
      <c r="G533" s="139">
        <f t="shared" si="30"/>
        <v>0</v>
      </c>
      <c r="H533" s="140"/>
      <c r="I533" s="155"/>
      <c r="J533" s="140"/>
      <c r="K533" s="140"/>
      <c r="L533" s="190"/>
      <c r="M533" s="144"/>
      <c r="N533" s="190"/>
      <c r="O533" s="144"/>
      <c r="P533" s="144"/>
      <c r="Q533" s="144"/>
      <c r="R533" s="144"/>
      <c r="S533" s="149"/>
      <c r="T533" s="152" t="s">
        <v>183</v>
      </c>
      <c r="U533" s="143"/>
      <c r="V533" s="579"/>
      <c r="W533" s="580"/>
      <c r="X533" s="143"/>
      <c r="Y533" s="143"/>
      <c r="Z533" s="579"/>
      <c r="AA533" s="580"/>
      <c r="AB533" s="143"/>
      <c r="AC533" s="143"/>
      <c r="AD533" s="579"/>
      <c r="AE533" s="580"/>
      <c r="AF533" s="143"/>
      <c r="AG533" s="143"/>
      <c r="AH533" s="579"/>
      <c r="AI533" s="580"/>
      <c r="AJ533" s="143"/>
      <c r="AK533" s="143"/>
      <c r="AL533" s="579"/>
      <c r="AM533" s="580"/>
      <c r="AN533" s="143"/>
      <c r="AO533" s="143"/>
      <c r="AP533" s="579"/>
      <c r="AQ533" s="580"/>
      <c r="AR533" s="143"/>
      <c r="AS533" s="143"/>
      <c r="AT533" s="579"/>
      <c r="AU533" s="580"/>
      <c r="AV533" s="143"/>
      <c r="AW533" s="143"/>
      <c r="AX533" s="579"/>
      <c r="AY533" s="580"/>
      <c r="AZ533" s="143"/>
      <c r="BA533" s="143"/>
      <c r="BB533" s="579"/>
      <c r="BC533" s="580"/>
      <c r="BD533" s="143"/>
      <c r="BE533" s="143"/>
      <c r="BF533" s="579"/>
      <c r="BG533" s="580"/>
      <c r="BH533" s="143"/>
      <c r="BI533" s="143"/>
      <c r="BJ533" s="579"/>
      <c r="BK533" s="580"/>
      <c r="BL533" s="143"/>
      <c r="BM533" s="143"/>
      <c r="BN533" s="579"/>
      <c r="BO533" s="580"/>
      <c r="BP533" s="143"/>
      <c r="BQ533" s="143"/>
      <c r="BR533" s="579"/>
      <c r="BS533" s="580"/>
      <c r="BT533" s="143"/>
      <c r="BU533" s="143"/>
      <c r="BV533" s="579"/>
      <c r="BW533" s="580"/>
      <c r="BX533" s="143"/>
      <c r="BY533" s="143"/>
      <c r="BZ533" s="579"/>
      <c r="CA533" s="580"/>
      <c r="CB533" s="143"/>
      <c r="CC533" s="143"/>
      <c r="CD533" s="579"/>
      <c r="CE533" s="580"/>
      <c r="CF533" s="143"/>
      <c r="CG533" s="143"/>
      <c r="CH533" s="579"/>
      <c r="CI533" s="580"/>
      <c r="CJ533" s="143"/>
      <c r="CK533" s="143"/>
      <c r="CL533" s="579"/>
      <c r="CM533" s="580"/>
      <c r="CN533" s="143"/>
      <c r="CO533" s="143"/>
      <c r="CP533" s="579"/>
      <c r="CQ533" s="580"/>
      <c r="CR533" s="143"/>
      <c r="CS533" s="143"/>
      <c r="CT533" s="579"/>
      <c r="CU533" s="580"/>
      <c r="CV533" s="143"/>
      <c r="CW533" s="143"/>
      <c r="CX533" s="579"/>
      <c r="CY533" s="580"/>
      <c r="CZ533" s="143"/>
      <c r="DA533" s="143"/>
      <c r="DB533" s="579"/>
      <c r="DC533" s="580"/>
      <c r="DD533" s="143"/>
      <c r="DE533" s="143"/>
      <c r="DF533" s="579"/>
      <c r="DG533" s="580"/>
      <c r="DH533" s="143"/>
      <c r="DI533" s="143"/>
      <c r="DJ533" s="579"/>
      <c r="DK533" s="580"/>
      <c r="DL533" s="143"/>
      <c r="DM533" s="143"/>
      <c r="DN533" s="579"/>
      <c r="DO533" s="580"/>
      <c r="DP533" s="143"/>
      <c r="DQ533" s="143"/>
      <c r="DR533" s="579"/>
      <c r="DS533" s="580"/>
      <c r="DT533" s="143"/>
      <c r="DU533" s="143"/>
      <c r="DV533" s="579"/>
      <c r="DW533" s="580"/>
      <c r="DX533" s="143"/>
      <c r="DY533" s="143"/>
      <c r="DZ533" s="579"/>
      <c r="EA533" s="580"/>
      <c r="EB533" s="143"/>
      <c r="EC533" s="143"/>
      <c r="ED533" s="579"/>
      <c r="EE533" s="580"/>
      <c r="EF533" s="143"/>
      <c r="EG533" s="143"/>
      <c r="EH533" s="579"/>
      <c r="EI533" s="580"/>
      <c r="EJ533" s="143"/>
      <c r="EK533" s="143"/>
      <c r="EL533" s="579"/>
      <c r="EM533" s="580"/>
      <c r="EN533" s="143"/>
      <c r="EO533" s="143"/>
      <c r="EP533" s="579"/>
      <c r="EQ533" s="580"/>
      <c r="ER533" s="143"/>
      <c r="ES533" s="143"/>
      <c r="ET533" s="579"/>
      <c r="EU533" s="580"/>
      <c r="EV533" s="143"/>
      <c r="EW533" s="143"/>
      <c r="EX533" s="579"/>
      <c r="EY533" s="580"/>
      <c r="EZ533" s="143"/>
      <c r="FA533" s="143"/>
      <c r="FB533" s="579"/>
      <c r="FC533" s="580"/>
      <c r="FD533" s="143"/>
      <c r="FE533" s="143"/>
      <c r="FF533" s="579"/>
      <c r="FG533" s="580"/>
      <c r="FH533" s="143"/>
      <c r="FI533" s="143"/>
      <c r="FJ533" s="579"/>
      <c r="FK533" s="580"/>
      <c r="FL533" s="143"/>
      <c r="FM533" s="143"/>
      <c r="FN533" s="579"/>
      <c r="FO533" s="580"/>
      <c r="FP533" s="143"/>
      <c r="FQ533" s="143"/>
      <c r="FR533" s="579"/>
      <c r="FS533" s="580"/>
      <c r="FT533" s="143"/>
      <c r="FU533" s="143"/>
      <c r="FV533" s="579"/>
      <c r="FW533" s="580"/>
      <c r="FX533" s="143"/>
      <c r="FY533" s="143"/>
      <c r="FZ533" s="579"/>
      <c r="GA533" s="580"/>
      <c r="GB533" s="143"/>
      <c r="GC533" s="143"/>
      <c r="GD533" s="579"/>
      <c r="GE533" s="580"/>
      <c r="GF533" s="143"/>
      <c r="GG533" s="143"/>
      <c r="GH533" s="579"/>
      <c r="GI533" s="580"/>
      <c r="GJ533" s="143"/>
      <c r="GK533" s="143"/>
      <c r="GL533" s="579"/>
      <c r="GM533" s="580"/>
      <c r="GN533" s="143"/>
      <c r="GO533" s="143"/>
      <c r="GP533" s="579"/>
      <c r="GQ533" s="580"/>
      <c r="GR533" s="143"/>
      <c r="GS533" s="143"/>
      <c r="GT533" s="579"/>
      <c r="GU533" s="580"/>
      <c r="GV533" s="143"/>
      <c r="GW533" s="143"/>
      <c r="GX533" s="579"/>
      <c r="GY533" s="580"/>
      <c r="GZ533" s="143"/>
      <c r="HA533" s="143"/>
      <c r="HB533" s="579"/>
      <c r="HC533" s="580"/>
      <c r="HD533" s="143"/>
      <c r="HE533" s="143"/>
      <c r="HF533" s="579"/>
      <c r="HG533" s="580"/>
      <c r="HH533" s="143"/>
      <c r="HI533" s="143"/>
      <c r="HJ533" s="579"/>
      <c r="HK533" s="580"/>
      <c r="HL533" s="143"/>
      <c r="HM533" s="143"/>
      <c r="HN533" s="579"/>
      <c r="HO533" s="580"/>
      <c r="HP533" s="143"/>
      <c r="HQ533" s="143"/>
      <c r="HR533" s="579"/>
      <c r="HS533" s="580"/>
      <c r="HT533" s="143"/>
      <c r="HU533" s="143"/>
      <c r="HV533" s="579"/>
      <c r="HW533" s="580"/>
      <c r="HX533" s="143"/>
      <c r="HY533" s="143"/>
      <c r="HZ533" s="579"/>
      <c r="IA533" s="580"/>
      <c r="IB533" s="143"/>
      <c r="IC533" s="143"/>
      <c r="ID533" s="579"/>
      <c r="IE533" s="580"/>
      <c r="IF533" s="143"/>
      <c r="IG533" s="143"/>
      <c r="IH533" s="579"/>
      <c r="II533" s="580"/>
      <c r="IJ533" s="143"/>
      <c r="IK533" s="143"/>
      <c r="IL533" s="579"/>
      <c r="IM533" s="580"/>
      <c r="IN533" s="143"/>
      <c r="IO533" s="143"/>
      <c r="IP533" s="579"/>
      <c r="IQ533" s="580"/>
      <c r="IR533" s="143"/>
      <c r="IS533" s="143"/>
      <c r="IT533" s="579"/>
      <c r="IU533" s="580"/>
      <c r="IV533" s="143"/>
      <c r="IW533" s="143"/>
      <c r="IX533" s="579"/>
      <c r="IY533" s="580"/>
      <c r="IZ533" s="143"/>
      <c r="JA533" s="143"/>
      <c r="JB533" s="579"/>
      <c r="JC533" s="580"/>
      <c r="JD533" s="143"/>
      <c r="JE533" s="143"/>
      <c r="JF533" s="579"/>
      <c r="JG533" s="580"/>
      <c r="JH533" s="143"/>
      <c r="JI533" s="143"/>
      <c r="JJ533" s="579"/>
      <c r="JK533" s="580"/>
      <c r="JL533" s="143"/>
      <c r="JM533" s="143"/>
      <c r="JN533" s="579"/>
      <c r="JO533" s="580"/>
      <c r="JP533" s="143"/>
      <c r="JQ533" s="143"/>
      <c r="JR533" s="579"/>
      <c r="JS533" s="580"/>
      <c r="JT533" s="143"/>
      <c r="JU533" s="143"/>
      <c r="JV533" s="579"/>
      <c r="JW533" s="580"/>
      <c r="JX533" s="143"/>
      <c r="JY533" s="143"/>
      <c r="JZ533" s="579"/>
      <c r="KA533" s="580"/>
      <c r="KB533" s="143"/>
      <c r="KC533" s="143"/>
      <c r="KD533" s="579"/>
      <c r="KE533" s="580"/>
      <c r="KF533" s="143"/>
      <c r="KG533" s="143"/>
      <c r="KH533" s="579"/>
      <c r="KI533" s="580"/>
      <c r="KJ533" s="143"/>
      <c r="KK533" s="143"/>
      <c r="KL533" s="579"/>
      <c r="KM533" s="580"/>
      <c r="KN533" s="143"/>
      <c r="KO533" s="143"/>
      <c r="KP533" s="579"/>
      <c r="KQ533" s="580"/>
      <c r="KR533" s="143"/>
      <c r="KS533" s="143"/>
      <c r="KT533" s="579"/>
      <c r="KU533" s="580"/>
      <c r="KV533" s="143"/>
      <c r="KW533" s="143"/>
      <c r="KX533" s="579"/>
      <c r="KY533" s="580"/>
      <c r="KZ533" s="143"/>
      <c r="LA533" s="143"/>
      <c r="LB533" s="579"/>
      <c r="LC533" s="580"/>
      <c r="LD533" s="143"/>
      <c r="LE533" s="143"/>
      <c r="LF533" s="579"/>
      <c r="LG533" s="580"/>
      <c r="LH533" s="143"/>
      <c r="LI533" s="143"/>
      <c r="LJ533" s="579"/>
      <c r="LK533" s="580"/>
      <c r="LL533" s="143"/>
      <c r="LM533" s="143"/>
      <c r="LN533" s="579"/>
      <c r="LO533" s="580"/>
      <c r="LP533" s="143"/>
      <c r="LQ533" s="143"/>
      <c r="LR533" s="579"/>
      <c r="LS533" s="580"/>
      <c r="LT533" s="143"/>
      <c r="LU533" s="143"/>
      <c r="LV533" s="579"/>
      <c r="LW533" s="580"/>
      <c r="LX533" s="143"/>
      <c r="LY533" s="143"/>
      <c r="LZ533" s="579"/>
      <c r="MA533" s="580"/>
      <c r="MB533" s="143"/>
      <c r="MC533" s="143"/>
      <c r="MD533" s="579"/>
      <c r="ME533" s="580"/>
      <c r="MF533" s="143"/>
      <c r="MG533" s="143"/>
      <c r="MH533" s="579"/>
      <c r="MI533" s="580"/>
      <c r="MJ533" s="143"/>
      <c r="MK533" s="143"/>
      <c r="ML533" s="579"/>
      <c r="MM533" s="580"/>
      <c r="MN533" s="143"/>
      <c r="MO533" s="143"/>
      <c r="MP533" s="579"/>
      <c r="MQ533" s="580"/>
      <c r="MR533" s="143"/>
      <c r="MS533" s="143"/>
      <c r="MT533" s="579"/>
      <c r="MU533" s="580"/>
      <c r="MV533" s="143"/>
      <c r="MW533" s="143"/>
      <c r="MX533" s="579"/>
      <c r="MY533" s="580"/>
      <c r="MZ533" s="143"/>
      <c r="NA533" s="143"/>
      <c r="NB533" s="579"/>
      <c r="NC533" s="580"/>
      <c r="ND533" s="143"/>
      <c r="NE533" s="143"/>
      <c r="NF533" s="579"/>
      <c r="NG533" s="580"/>
      <c r="NH533" s="143"/>
      <c r="NI533" s="143"/>
      <c r="NJ533" s="579"/>
      <c r="NK533" s="580"/>
      <c r="NL533" s="143"/>
      <c r="NM533" s="143"/>
      <c r="NN533" s="579"/>
      <c r="NO533" s="580"/>
      <c r="NP533" s="143"/>
      <c r="NQ533" s="143"/>
      <c r="NR533" s="579"/>
      <c r="NS533" s="580"/>
      <c r="NT533" s="143"/>
      <c r="NU533" s="143"/>
      <c r="NV533" s="579"/>
      <c r="NW533" s="580"/>
      <c r="NX533" s="143"/>
      <c r="NY533" s="143"/>
      <c r="NZ533" s="579"/>
      <c r="OA533" s="580"/>
      <c r="OB533" s="143"/>
      <c r="OC533" s="143"/>
      <c r="OD533" s="579"/>
      <c r="OE533" s="580"/>
      <c r="OF533" s="143"/>
      <c r="OG533" s="143"/>
      <c r="OH533" s="579"/>
      <c r="OI533" s="580"/>
      <c r="OJ533" s="143"/>
      <c r="OK533" s="143"/>
      <c r="OL533" s="579"/>
      <c r="OM533" s="580"/>
      <c r="ON533" s="143"/>
      <c r="OO533" s="143"/>
      <c r="OP533" s="579"/>
      <c r="OQ533" s="580"/>
      <c r="OR533" s="143"/>
      <c r="OS533" s="143"/>
      <c r="OT533" s="579"/>
      <c r="OU533" s="580"/>
      <c r="OV533" s="143"/>
      <c r="OW533" s="143"/>
      <c r="OX533" s="579"/>
      <c r="OY533" s="580"/>
      <c r="OZ533" s="143"/>
      <c r="PA533" s="143"/>
      <c r="PB533" s="579"/>
      <c r="PC533" s="580"/>
      <c r="PD533" s="143"/>
      <c r="PE533" s="143"/>
      <c r="PF533" s="579"/>
      <c r="PG533" s="580"/>
      <c r="PH533" s="143"/>
      <c r="PI533" s="143"/>
      <c r="PJ533" s="579"/>
      <c r="PK533" s="580"/>
      <c r="PL533" s="143"/>
      <c r="PM533" s="143"/>
      <c r="PN533" s="579"/>
      <c r="PO533" s="580"/>
      <c r="PP533" s="143"/>
      <c r="PQ533" s="143"/>
      <c r="PR533" s="579"/>
      <c r="PS533" s="580"/>
      <c r="PT533" s="143"/>
      <c r="PU533" s="143"/>
      <c r="PV533" s="579"/>
      <c r="PW533" s="580"/>
      <c r="PX533" s="143"/>
      <c r="PY533" s="143"/>
      <c r="PZ533" s="579"/>
      <c r="QA533" s="580"/>
      <c r="QB533" s="143"/>
      <c r="QC533" s="143"/>
      <c r="QD533" s="579"/>
      <c r="QE533" s="580"/>
      <c r="QF533" s="143"/>
      <c r="QG533" s="143"/>
      <c r="QH533" s="579"/>
      <c r="QI533" s="580"/>
      <c r="QJ533" s="143"/>
      <c r="QK533" s="143"/>
      <c r="QL533" s="579"/>
      <c r="QM533" s="580"/>
      <c r="QN533" s="143"/>
      <c r="QO533" s="143"/>
      <c r="QP533" s="579"/>
      <c r="QQ533" s="580"/>
      <c r="QR533" s="143"/>
      <c r="QS533" s="143"/>
      <c r="QT533" s="579"/>
      <c r="QU533" s="580"/>
      <c r="QV533" s="143"/>
      <c r="QW533" s="143"/>
      <c r="QX533" s="579"/>
      <c r="QY533" s="580"/>
      <c r="QZ533" s="143"/>
      <c r="RA533" s="143"/>
      <c r="RB533" s="579"/>
      <c r="RC533" s="580"/>
      <c r="RD533" s="143"/>
      <c r="RE533" s="143"/>
      <c r="RF533" s="579"/>
      <c r="RG533" s="580"/>
      <c r="RH533" s="143"/>
      <c r="RI533" s="143"/>
      <c r="RJ533" s="579"/>
      <c r="RK533" s="580"/>
      <c r="RL533" s="143"/>
      <c r="RM533" s="143"/>
      <c r="RN533" s="579"/>
      <c r="RO533" s="580"/>
      <c r="RP533" s="143"/>
      <c r="RQ533" s="143"/>
      <c r="RR533" s="579"/>
      <c r="RS533" s="580"/>
      <c r="RT533" s="143"/>
      <c r="RU533" s="143"/>
      <c r="RV533" s="579"/>
      <c r="RW533" s="580"/>
      <c r="RX533" s="143"/>
      <c r="RY533" s="143"/>
      <c r="RZ533" s="579"/>
      <c r="SA533" s="580"/>
      <c r="SB533" s="143"/>
      <c r="SC533" s="143"/>
      <c r="SD533" s="579"/>
      <c r="SE533" s="580"/>
      <c r="SF533" s="143"/>
      <c r="SG533" s="143"/>
      <c r="SH533" s="579"/>
      <c r="SI533" s="580"/>
      <c r="SJ533" s="143"/>
      <c r="SK533" s="143"/>
      <c r="SL533" s="579"/>
      <c r="SM533" s="580"/>
      <c r="SN533" s="143"/>
      <c r="SO533" s="143"/>
      <c r="SP533" s="579"/>
      <c r="SQ533" s="580"/>
      <c r="SR533" s="143"/>
      <c r="SS533" s="143"/>
      <c r="ST533" s="579"/>
      <c r="SU533" s="580"/>
      <c r="SV533" s="143"/>
      <c r="SW533" s="143"/>
      <c r="SX533" s="579"/>
      <c r="SY533" s="580"/>
      <c r="SZ533" s="143"/>
      <c r="TA533" s="143"/>
      <c r="TB533" s="579"/>
      <c r="TC533" s="580"/>
      <c r="TD533" s="143"/>
      <c r="TE533" s="143"/>
      <c r="TF533" s="579"/>
      <c r="TG533" s="580"/>
      <c r="TH533" s="143"/>
      <c r="TI533" s="143"/>
      <c r="TJ533" s="579"/>
      <c r="TK533" s="580"/>
      <c r="TL533" s="143"/>
      <c r="TM533" s="143"/>
      <c r="TN533" s="579"/>
      <c r="TO533" s="580"/>
      <c r="TP533" s="143"/>
      <c r="TQ533" s="143"/>
      <c r="TR533" s="579"/>
      <c r="TS533" s="580"/>
      <c r="TT533" s="143"/>
      <c r="TU533" s="143"/>
      <c r="TV533" s="579"/>
      <c r="TW533" s="580"/>
      <c r="TX533" s="143"/>
      <c r="TY533" s="143"/>
      <c r="TZ533" s="579"/>
      <c r="UA533" s="580"/>
      <c r="UB533" s="143"/>
      <c r="UC533" s="143"/>
      <c r="UD533" s="579"/>
      <c r="UE533" s="580"/>
      <c r="UF533" s="143"/>
      <c r="UG533" s="143"/>
      <c r="UH533" s="579"/>
      <c r="UI533" s="580"/>
      <c r="UJ533" s="143"/>
      <c r="UK533" s="143"/>
      <c r="UL533" s="579"/>
      <c r="UM533" s="580"/>
      <c r="UN533" s="143"/>
      <c r="UO533" s="143"/>
      <c r="UP533" s="579"/>
      <c r="UQ533" s="580"/>
      <c r="UR533" s="143"/>
      <c r="US533" s="143"/>
      <c r="UT533" s="579"/>
      <c r="UU533" s="580"/>
      <c r="UV533" s="143"/>
      <c r="UW533" s="143"/>
      <c r="UX533" s="579"/>
      <c r="UY533" s="580"/>
      <c r="UZ533" s="143"/>
      <c r="VA533" s="143"/>
      <c r="VB533" s="579"/>
      <c r="VC533" s="580"/>
      <c r="VD533" s="143"/>
      <c r="VE533" s="143"/>
      <c r="VF533" s="579"/>
      <c r="VG533" s="580"/>
      <c r="VH533" s="143"/>
      <c r="VI533" s="143"/>
      <c r="VJ533" s="579"/>
      <c r="VK533" s="580"/>
      <c r="VL533" s="143"/>
      <c r="VM533" s="143"/>
      <c r="VN533" s="579"/>
      <c r="VO533" s="580"/>
      <c r="VP533" s="143"/>
      <c r="VQ533" s="143"/>
      <c r="VR533" s="579"/>
      <c r="VS533" s="580"/>
      <c r="VT533" s="143"/>
      <c r="VU533" s="143"/>
      <c r="VV533" s="579"/>
      <c r="VW533" s="580"/>
      <c r="VX533" s="143"/>
      <c r="VY533" s="143"/>
      <c r="VZ533" s="579"/>
      <c r="WA533" s="580"/>
      <c r="WB533" s="143"/>
      <c r="WC533" s="143"/>
      <c r="WD533" s="579"/>
      <c r="WE533" s="580"/>
      <c r="WF533" s="143"/>
      <c r="WG533" s="143"/>
      <c r="WH533" s="579"/>
      <c r="WI533" s="580"/>
      <c r="WJ533" s="143"/>
      <c r="WK533" s="143"/>
      <c r="WL533" s="579"/>
      <c r="WM533" s="580"/>
      <c r="WN533" s="143"/>
      <c r="WO533" s="143"/>
      <c r="WP533" s="579"/>
      <c r="WQ533" s="580"/>
      <c r="WR533" s="143"/>
      <c r="WS533" s="143"/>
      <c r="WT533" s="579"/>
      <c r="WU533" s="580"/>
      <c r="WV533" s="143"/>
      <c r="WW533" s="143"/>
      <c r="WX533" s="579"/>
      <c r="WY533" s="580"/>
      <c r="WZ533" s="143"/>
      <c r="XA533" s="143"/>
      <c r="XB533" s="579"/>
      <c r="XC533" s="580"/>
      <c r="XD533" s="143"/>
      <c r="XE533" s="143"/>
      <c r="XF533" s="579"/>
      <c r="XG533" s="580"/>
      <c r="XH533" s="143"/>
      <c r="XI533" s="143"/>
      <c r="XJ533" s="579"/>
      <c r="XK533" s="580"/>
      <c r="XL533" s="143"/>
      <c r="XM533" s="143"/>
      <c r="XN533" s="579"/>
      <c r="XO533" s="580"/>
      <c r="XP533" s="143"/>
      <c r="XQ533" s="143"/>
      <c r="XR533" s="579"/>
      <c r="XS533" s="580"/>
      <c r="XT533" s="143"/>
      <c r="XU533" s="143"/>
      <c r="XV533" s="579"/>
      <c r="XW533" s="580"/>
      <c r="XX533" s="143"/>
      <c r="XY533" s="143"/>
      <c r="XZ533" s="579"/>
      <c r="YA533" s="580"/>
      <c r="YB533" s="143"/>
      <c r="YC533" s="143"/>
      <c r="YD533" s="579"/>
      <c r="YE533" s="580"/>
      <c r="YF533" s="143"/>
      <c r="YG533" s="143"/>
      <c r="YH533" s="579"/>
      <c r="YI533" s="580"/>
      <c r="YJ533" s="143"/>
      <c r="YK533" s="143"/>
      <c r="YL533" s="579"/>
      <c r="YM533" s="580"/>
      <c r="YN533" s="143"/>
      <c r="YO533" s="143"/>
      <c r="YP533" s="579"/>
      <c r="YQ533" s="580"/>
      <c r="YR533" s="143"/>
      <c r="YS533" s="143"/>
      <c r="YT533" s="579"/>
      <c r="YU533" s="580"/>
      <c r="YV533" s="143"/>
      <c r="YW533" s="143"/>
      <c r="YX533" s="579"/>
      <c r="YY533" s="580"/>
      <c r="YZ533" s="143"/>
      <c r="ZA533" s="143"/>
      <c r="ZB533" s="579"/>
      <c r="ZC533" s="580"/>
      <c r="ZD533" s="143"/>
      <c r="ZE533" s="143"/>
      <c r="ZF533" s="579"/>
      <c r="ZG533" s="580"/>
      <c r="ZH533" s="143"/>
      <c r="ZI533" s="143"/>
      <c r="ZJ533" s="579"/>
      <c r="ZK533" s="580"/>
      <c r="ZL533" s="143"/>
      <c r="ZM533" s="143"/>
      <c r="ZN533" s="579"/>
      <c r="ZO533" s="580"/>
      <c r="ZP533" s="143"/>
      <c r="ZQ533" s="143"/>
      <c r="ZR533" s="579"/>
      <c r="ZS533" s="580"/>
      <c r="ZT533" s="143"/>
      <c r="ZU533" s="143"/>
      <c r="ZV533" s="579"/>
      <c r="ZW533" s="580"/>
      <c r="ZX533" s="143"/>
      <c r="ZY533" s="143"/>
      <c r="ZZ533" s="579"/>
      <c r="AAA533" s="580"/>
      <c r="AAB533" s="143"/>
      <c r="AAC533" s="143"/>
      <c r="AAD533" s="579"/>
      <c r="AAE533" s="580"/>
      <c r="AAF533" s="143"/>
      <c r="AAG533" s="143"/>
      <c r="AAH533" s="579"/>
      <c r="AAI533" s="580"/>
      <c r="AAJ533" s="143"/>
      <c r="AAK533" s="143"/>
      <c r="AAL533" s="579"/>
      <c r="AAM533" s="580"/>
      <c r="AAN533" s="143"/>
      <c r="AAO533" s="143"/>
      <c r="AAP533" s="579"/>
      <c r="AAQ533" s="580"/>
      <c r="AAR533" s="143"/>
      <c r="AAS533" s="143"/>
      <c r="AAT533" s="579"/>
      <c r="AAU533" s="580"/>
      <c r="AAV533" s="143"/>
      <c r="AAW533" s="143"/>
      <c r="AAX533" s="579"/>
      <c r="AAY533" s="580"/>
      <c r="AAZ533" s="143"/>
      <c r="ABA533" s="143"/>
      <c r="ABB533" s="579"/>
      <c r="ABC533" s="580"/>
      <c r="ABD533" s="143"/>
      <c r="ABE533" s="143"/>
      <c r="ABF533" s="579"/>
      <c r="ABG533" s="580"/>
      <c r="ABH533" s="143"/>
      <c r="ABI533" s="143"/>
      <c r="ABJ533" s="579"/>
      <c r="ABK533" s="580"/>
      <c r="ABL533" s="143"/>
      <c r="ABM533" s="143"/>
      <c r="ABN533" s="579"/>
      <c r="ABO533" s="580"/>
      <c r="ABP533" s="143"/>
      <c r="ABQ533" s="143"/>
      <c r="ABR533" s="579"/>
      <c r="ABS533" s="580"/>
      <c r="ABT533" s="143"/>
      <c r="ABU533" s="143"/>
      <c r="ABV533" s="579"/>
      <c r="ABW533" s="580"/>
      <c r="ABX533" s="143"/>
      <c r="ABY533" s="143"/>
      <c r="ABZ533" s="579"/>
      <c r="ACA533" s="580"/>
      <c r="ACB533" s="143"/>
      <c r="ACC533" s="143"/>
      <c r="ACD533" s="579"/>
      <c r="ACE533" s="580"/>
      <c r="ACF533" s="143"/>
      <c r="ACG533" s="143"/>
      <c r="ACH533" s="579"/>
      <c r="ACI533" s="580"/>
      <c r="ACJ533" s="143"/>
      <c r="ACK533" s="143"/>
      <c r="ACL533" s="579"/>
      <c r="ACM533" s="580"/>
      <c r="ACN533" s="143"/>
      <c r="ACO533" s="143"/>
      <c r="ACP533" s="579"/>
      <c r="ACQ533" s="580"/>
      <c r="ACR533" s="143"/>
      <c r="ACS533" s="143"/>
      <c r="ACT533" s="579"/>
      <c r="ACU533" s="580"/>
      <c r="ACV533" s="143"/>
      <c r="ACW533" s="143"/>
      <c r="ACX533" s="579"/>
      <c r="ACY533" s="580"/>
      <c r="ACZ533" s="143"/>
      <c r="ADA533" s="143"/>
      <c r="ADB533" s="579"/>
      <c r="ADC533" s="580"/>
      <c r="ADD533" s="143"/>
      <c r="ADE533" s="143"/>
      <c r="ADF533" s="579"/>
      <c r="ADG533" s="580"/>
      <c r="ADH533" s="143"/>
      <c r="ADI533" s="143"/>
      <c r="ADJ533" s="579"/>
      <c r="ADK533" s="580"/>
      <c r="ADL533" s="143"/>
      <c r="ADM533" s="143"/>
      <c r="ADN533" s="579"/>
      <c r="ADO533" s="580"/>
      <c r="ADP533" s="143"/>
      <c r="ADQ533" s="143"/>
      <c r="ADR533" s="579"/>
      <c r="ADS533" s="580"/>
      <c r="ADT533" s="143"/>
      <c r="ADU533" s="143"/>
      <c r="ADV533" s="579"/>
      <c r="ADW533" s="580"/>
      <c r="ADX533" s="143"/>
      <c r="ADY533" s="143"/>
      <c r="ADZ533" s="579"/>
      <c r="AEA533" s="580"/>
      <c r="AEB533" s="143"/>
      <c r="AEC533" s="143"/>
      <c r="AED533" s="579"/>
      <c r="AEE533" s="580"/>
      <c r="AEF533" s="143"/>
      <c r="AEG533" s="143"/>
      <c r="AEH533" s="579"/>
      <c r="AEI533" s="580"/>
      <c r="AEJ533" s="143"/>
      <c r="AEK533" s="143"/>
      <c r="AEL533" s="579"/>
      <c r="AEM533" s="580"/>
      <c r="AEN533" s="143"/>
      <c r="AEO533" s="143"/>
      <c r="AEP533" s="579"/>
      <c r="AEQ533" s="580"/>
      <c r="AER533" s="143"/>
      <c r="AES533" s="143"/>
      <c r="AET533" s="579"/>
      <c r="AEU533" s="580"/>
      <c r="AEV533" s="143"/>
      <c r="AEW533" s="143"/>
      <c r="AEX533" s="579"/>
      <c r="AEY533" s="580"/>
      <c r="AEZ533" s="143"/>
      <c r="AFA533" s="143"/>
      <c r="AFB533" s="579"/>
      <c r="AFC533" s="580"/>
      <c r="AFD533" s="143"/>
      <c r="AFE533" s="143"/>
      <c r="AFF533" s="579"/>
      <c r="AFG533" s="580"/>
      <c r="AFH533" s="143"/>
      <c r="AFI533" s="143"/>
      <c r="AFJ533" s="579"/>
      <c r="AFK533" s="580"/>
      <c r="AFL533" s="143"/>
      <c r="AFM533" s="143"/>
      <c r="AFN533" s="579"/>
      <c r="AFO533" s="580"/>
      <c r="AFP533" s="143"/>
      <c r="AFQ533" s="143"/>
      <c r="AFR533" s="579"/>
      <c r="AFS533" s="580"/>
      <c r="AFT533" s="143"/>
      <c r="AFU533" s="143"/>
      <c r="AFV533" s="579"/>
      <c r="AFW533" s="580"/>
      <c r="AFX533" s="143"/>
      <c r="AFY533" s="143"/>
      <c r="AFZ533" s="579"/>
      <c r="AGA533" s="580"/>
      <c r="AGB533" s="143"/>
      <c r="AGC533" s="143"/>
      <c r="AGD533" s="579"/>
      <c r="AGE533" s="580"/>
      <c r="AGF533" s="143"/>
      <c r="AGG533" s="143"/>
      <c r="AGH533" s="579"/>
      <c r="AGI533" s="580"/>
      <c r="AGJ533" s="143"/>
      <c r="AGK533" s="143"/>
      <c r="AGL533" s="579"/>
      <c r="AGM533" s="580"/>
      <c r="AGN533" s="143"/>
      <c r="AGO533" s="143"/>
      <c r="AGP533" s="579"/>
      <c r="AGQ533" s="580"/>
      <c r="AGR533" s="143"/>
      <c r="AGS533" s="143"/>
      <c r="AGT533" s="579"/>
      <c r="AGU533" s="580"/>
      <c r="AGV533" s="143"/>
      <c r="AGW533" s="143"/>
      <c r="AGX533" s="579"/>
      <c r="AGY533" s="580"/>
      <c r="AGZ533" s="143"/>
      <c r="AHA533" s="143"/>
      <c r="AHB533" s="579"/>
      <c r="AHC533" s="580"/>
      <c r="AHD533" s="143"/>
      <c r="AHE533" s="143"/>
      <c r="AHF533" s="579"/>
      <c r="AHG533" s="580"/>
      <c r="AHH533" s="143"/>
      <c r="AHI533" s="143"/>
      <c r="AHJ533" s="579"/>
      <c r="AHK533" s="580"/>
      <c r="AHL533" s="143"/>
      <c r="AHM533" s="143"/>
      <c r="AHN533" s="579"/>
      <c r="AHO533" s="580"/>
      <c r="AHP533" s="143"/>
      <c r="AHQ533" s="143"/>
      <c r="AHR533" s="579"/>
      <c r="AHS533" s="580"/>
      <c r="AHT533" s="143"/>
      <c r="AHU533" s="143"/>
      <c r="AHV533" s="579"/>
      <c r="AHW533" s="580"/>
      <c r="AHX533" s="143"/>
      <c r="AHY533" s="143"/>
      <c r="AHZ533" s="579"/>
      <c r="AIA533" s="580"/>
      <c r="AIB533" s="143"/>
      <c r="AIC533" s="143"/>
      <c r="AID533" s="579"/>
      <c r="AIE533" s="580"/>
      <c r="AIF533" s="143"/>
      <c r="AIG533" s="143"/>
      <c r="AIH533" s="579"/>
      <c r="AII533" s="580"/>
      <c r="AIJ533" s="143"/>
      <c r="AIK533" s="143"/>
      <c r="AIL533" s="579"/>
      <c r="AIM533" s="580"/>
      <c r="AIN533" s="143"/>
      <c r="AIO533" s="143"/>
      <c r="AIP533" s="579"/>
      <c r="AIQ533" s="580"/>
      <c r="AIR533" s="143"/>
      <c r="AIS533" s="143"/>
      <c r="AIT533" s="579"/>
      <c r="AIU533" s="580"/>
      <c r="AIV533" s="143"/>
      <c r="AIW533" s="143"/>
      <c r="AIX533" s="579"/>
      <c r="AIY533" s="580"/>
      <c r="AIZ533" s="143"/>
      <c r="AJA533" s="143"/>
      <c r="AJB533" s="579"/>
      <c r="AJC533" s="580"/>
      <c r="AJD533" s="143"/>
      <c r="AJE533" s="143"/>
      <c r="AJF533" s="579"/>
      <c r="AJG533" s="580"/>
      <c r="AJH533" s="143"/>
      <c r="AJI533" s="143"/>
      <c r="AJJ533" s="579"/>
      <c r="AJK533" s="580"/>
      <c r="AJL533" s="143"/>
      <c r="AJM533" s="143"/>
      <c r="AJN533" s="579"/>
      <c r="AJO533" s="580"/>
      <c r="AJP533" s="143"/>
      <c r="AJQ533" s="143"/>
      <c r="AJR533" s="579"/>
      <c r="AJS533" s="580"/>
      <c r="AJT533" s="143"/>
      <c r="AJU533" s="143"/>
      <c r="AJV533" s="579"/>
      <c r="AJW533" s="580"/>
      <c r="AJX533" s="143"/>
      <c r="AJY533" s="143"/>
      <c r="AJZ533" s="579"/>
      <c r="AKA533" s="580"/>
      <c r="AKB533" s="143"/>
      <c r="AKC533" s="143"/>
      <c r="AKD533" s="579"/>
      <c r="AKE533" s="580"/>
      <c r="AKF533" s="143"/>
      <c r="AKG533" s="143"/>
      <c r="AKH533" s="579"/>
      <c r="AKI533" s="580"/>
      <c r="AKJ533" s="143"/>
      <c r="AKK533" s="143"/>
      <c r="AKL533" s="579"/>
      <c r="AKM533" s="580"/>
      <c r="AKN533" s="143"/>
      <c r="AKO533" s="143"/>
      <c r="AKP533" s="579"/>
      <c r="AKQ533" s="580"/>
      <c r="AKR533" s="143"/>
      <c r="AKS533" s="143"/>
      <c r="AKT533" s="579"/>
      <c r="AKU533" s="580"/>
      <c r="AKV533" s="143"/>
      <c r="AKW533" s="143"/>
      <c r="AKX533" s="579"/>
      <c r="AKY533" s="580"/>
      <c r="AKZ533" s="143"/>
      <c r="ALA533" s="143"/>
      <c r="ALB533" s="579"/>
      <c r="ALC533" s="580"/>
      <c r="ALD533" s="143"/>
      <c r="ALE533" s="143"/>
      <c r="ALF533" s="579"/>
      <c r="ALG533" s="580"/>
      <c r="ALH533" s="143"/>
      <c r="ALI533" s="143"/>
      <c r="ALJ533" s="579"/>
      <c r="ALK533" s="580"/>
      <c r="ALL533" s="143"/>
      <c r="ALM533" s="143"/>
      <c r="ALN533" s="579"/>
      <c r="ALO533" s="580"/>
      <c r="ALP533" s="143"/>
      <c r="ALQ533" s="143"/>
      <c r="ALR533" s="579"/>
      <c r="ALS533" s="580"/>
      <c r="ALT533" s="143"/>
      <c r="ALU533" s="143"/>
      <c r="ALV533" s="579"/>
      <c r="ALW533" s="580"/>
      <c r="ALX533" s="143"/>
      <c r="ALY533" s="143"/>
      <c r="ALZ533" s="579"/>
      <c r="AMA533" s="580"/>
      <c r="AMB533" s="143"/>
      <c r="AMC533" s="143"/>
      <c r="AMD533" s="579"/>
      <c r="AME533" s="580"/>
      <c r="AMF533" s="143"/>
      <c r="AMG533" s="143"/>
      <c r="AMH533" s="579"/>
      <c r="AMI533" s="580"/>
      <c r="AMJ533" s="143"/>
      <c r="AMK533" s="143"/>
      <c r="AML533" s="579"/>
      <c r="AMM533" s="580"/>
      <c r="AMN533" s="143"/>
      <c r="AMO533" s="143"/>
      <c r="AMP533" s="579"/>
      <c r="AMQ533" s="580"/>
      <c r="AMR533" s="143"/>
      <c r="AMS533" s="143"/>
      <c r="AMT533" s="579"/>
      <c r="AMU533" s="580"/>
      <c r="AMV533" s="143"/>
      <c r="AMW533" s="143"/>
      <c r="AMX533" s="579"/>
      <c r="AMY533" s="580"/>
      <c r="AMZ533" s="143"/>
      <c r="ANA533" s="143"/>
      <c r="ANB533" s="579"/>
      <c r="ANC533" s="580"/>
      <c r="AND533" s="143"/>
      <c r="ANE533" s="143"/>
      <c r="ANF533" s="579"/>
      <c r="ANG533" s="580"/>
      <c r="ANH533" s="143"/>
      <c r="ANI533" s="143"/>
      <c r="ANJ533" s="579"/>
      <c r="ANK533" s="580"/>
      <c r="ANL533" s="143"/>
      <c r="ANM533" s="143"/>
      <c r="ANN533" s="579"/>
      <c r="ANO533" s="580"/>
      <c r="ANP533" s="143"/>
      <c r="ANQ533" s="143"/>
      <c r="ANR533" s="579"/>
      <c r="ANS533" s="580"/>
      <c r="ANT533" s="143"/>
      <c r="ANU533" s="143"/>
      <c r="ANV533" s="579"/>
      <c r="ANW533" s="580"/>
      <c r="ANX533" s="143"/>
      <c r="ANY533" s="143"/>
      <c r="ANZ533" s="579"/>
      <c r="AOA533" s="580"/>
      <c r="AOB533" s="143"/>
      <c r="AOC533" s="143"/>
      <c r="AOD533" s="579"/>
      <c r="AOE533" s="580"/>
      <c r="AOF533" s="143"/>
      <c r="AOG533" s="143"/>
      <c r="AOH533" s="579"/>
      <c r="AOI533" s="580"/>
      <c r="AOJ533" s="143"/>
      <c r="AOK533" s="143"/>
      <c r="AOL533" s="579"/>
      <c r="AOM533" s="580"/>
      <c r="AON533" s="143"/>
      <c r="AOO533" s="143"/>
      <c r="AOP533" s="579"/>
      <c r="AOQ533" s="580"/>
      <c r="AOR533" s="143"/>
      <c r="AOS533" s="143"/>
      <c r="AOT533" s="579"/>
      <c r="AOU533" s="580"/>
      <c r="AOV533" s="143"/>
      <c r="AOW533" s="143"/>
      <c r="AOX533" s="579"/>
      <c r="AOY533" s="580"/>
      <c r="AOZ533" s="143"/>
      <c r="APA533" s="143"/>
      <c r="APB533" s="579"/>
      <c r="APC533" s="580"/>
      <c r="APD533" s="143"/>
      <c r="APE533" s="143"/>
      <c r="APF533" s="579"/>
      <c r="APG533" s="580"/>
      <c r="APH533" s="143"/>
      <c r="API533" s="143"/>
      <c r="APJ533" s="579"/>
      <c r="APK533" s="580"/>
      <c r="APL533" s="143"/>
      <c r="APM533" s="143"/>
      <c r="APN533" s="579"/>
      <c r="APO533" s="580"/>
      <c r="APP533" s="143"/>
      <c r="APQ533" s="143"/>
      <c r="APR533" s="579"/>
      <c r="APS533" s="580"/>
      <c r="APT533" s="143"/>
      <c r="APU533" s="143"/>
      <c r="APV533" s="579"/>
      <c r="APW533" s="580"/>
      <c r="APX533" s="143"/>
      <c r="APY533" s="143"/>
      <c r="APZ533" s="579"/>
      <c r="AQA533" s="580"/>
      <c r="AQB533" s="143"/>
      <c r="AQC533" s="143"/>
      <c r="AQD533" s="579"/>
      <c r="AQE533" s="580"/>
      <c r="AQF533" s="143"/>
      <c r="AQG533" s="143"/>
      <c r="AQH533" s="579"/>
      <c r="AQI533" s="580"/>
      <c r="AQJ533" s="143"/>
      <c r="AQK533" s="143"/>
      <c r="AQL533" s="579"/>
      <c r="AQM533" s="580"/>
      <c r="AQN533" s="143"/>
      <c r="AQO533" s="143"/>
      <c r="AQP533" s="579"/>
      <c r="AQQ533" s="580"/>
      <c r="AQR533" s="143"/>
      <c r="AQS533" s="143"/>
      <c r="AQT533" s="579"/>
      <c r="AQU533" s="580"/>
      <c r="AQV533" s="143"/>
      <c r="AQW533" s="143"/>
      <c r="AQX533" s="579"/>
      <c r="AQY533" s="580"/>
      <c r="AQZ533" s="143"/>
      <c r="ARA533" s="143"/>
      <c r="ARB533" s="579"/>
      <c r="ARC533" s="580"/>
      <c r="ARD533" s="143"/>
      <c r="ARE533" s="143"/>
      <c r="ARF533" s="579"/>
      <c r="ARG533" s="580"/>
      <c r="ARH533" s="143"/>
      <c r="ARI533" s="143"/>
      <c r="ARJ533" s="579"/>
      <c r="ARK533" s="580"/>
      <c r="ARL533" s="143"/>
      <c r="ARM533" s="143"/>
      <c r="ARN533" s="579"/>
      <c r="ARO533" s="580"/>
      <c r="ARP533" s="143"/>
      <c r="ARQ533" s="143"/>
      <c r="ARR533" s="579"/>
      <c r="ARS533" s="580"/>
      <c r="ART533" s="143"/>
      <c r="ARU533" s="143"/>
      <c r="ARV533" s="579"/>
      <c r="ARW533" s="580"/>
      <c r="ARX533" s="143"/>
      <c r="ARY533" s="143"/>
      <c r="ARZ533" s="579"/>
      <c r="ASA533" s="580"/>
      <c r="ASB533" s="143"/>
      <c r="ASC533" s="143"/>
      <c r="ASD533" s="579"/>
      <c r="ASE533" s="580"/>
      <c r="ASF533" s="143"/>
      <c r="ASG533" s="143"/>
      <c r="ASH533" s="579"/>
      <c r="ASI533" s="580"/>
      <c r="ASJ533" s="143"/>
      <c r="ASK533" s="143"/>
      <c r="ASL533" s="579"/>
      <c r="ASM533" s="580"/>
      <c r="ASN533" s="143"/>
      <c r="ASO533" s="143"/>
      <c r="ASP533" s="579"/>
      <c r="ASQ533" s="580"/>
      <c r="ASR533" s="143"/>
      <c r="ASS533" s="143"/>
      <c r="AST533" s="579"/>
      <c r="ASU533" s="580"/>
      <c r="ASV533" s="143"/>
      <c r="ASW533" s="143"/>
      <c r="ASX533" s="579"/>
      <c r="ASY533" s="580"/>
      <c r="ASZ533" s="143"/>
      <c r="ATA533" s="143"/>
      <c r="ATB533" s="579"/>
      <c r="ATC533" s="580"/>
      <c r="ATD533" s="143"/>
      <c r="ATE533" s="143"/>
      <c r="ATF533" s="579"/>
      <c r="ATG533" s="580"/>
      <c r="ATH533" s="143"/>
      <c r="ATI533" s="143"/>
      <c r="ATJ533" s="579"/>
      <c r="ATK533" s="580"/>
      <c r="ATL533" s="143"/>
      <c r="ATM533" s="143"/>
      <c r="ATN533" s="579"/>
      <c r="ATO533" s="580"/>
      <c r="ATP533" s="143"/>
      <c r="ATQ533" s="143"/>
      <c r="ATR533" s="579"/>
      <c r="ATS533" s="580"/>
      <c r="ATT533" s="143"/>
      <c r="ATU533" s="143"/>
      <c r="ATV533" s="579"/>
      <c r="ATW533" s="580"/>
      <c r="ATX533" s="143"/>
      <c r="ATY533" s="143"/>
      <c r="ATZ533" s="579"/>
      <c r="AUA533" s="580"/>
      <c r="AUB533" s="143"/>
      <c r="AUC533" s="143"/>
      <c r="AUD533" s="579"/>
      <c r="AUE533" s="580"/>
      <c r="AUF533" s="143"/>
      <c r="AUG533" s="143"/>
      <c r="AUH533" s="579"/>
      <c r="AUI533" s="580"/>
      <c r="AUJ533" s="143"/>
      <c r="AUK533" s="143"/>
      <c r="AUL533" s="579"/>
      <c r="AUM533" s="580"/>
      <c r="AUN533" s="143"/>
      <c r="AUO533" s="143"/>
      <c r="AUP533" s="579"/>
      <c r="AUQ533" s="580"/>
      <c r="AUR533" s="143"/>
      <c r="AUS533" s="143"/>
      <c r="AUT533" s="579"/>
      <c r="AUU533" s="580"/>
      <c r="AUV533" s="143"/>
      <c r="AUW533" s="143"/>
      <c r="AUX533" s="579"/>
      <c r="AUY533" s="580"/>
      <c r="AUZ533" s="143"/>
      <c r="AVA533" s="143"/>
      <c r="AVB533" s="579"/>
      <c r="AVC533" s="580"/>
      <c r="AVD533" s="143"/>
      <c r="AVE533" s="143"/>
      <c r="AVF533" s="579"/>
      <c r="AVG533" s="580"/>
      <c r="AVH533" s="143"/>
      <c r="AVI533" s="143"/>
      <c r="AVJ533" s="579"/>
      <c r="AVK533" s="580"/>
      <c r="AVL533" s="143"/>
      <c r="AVM533" s="143"/>
      <c r="AVN533" s="579"/>
      <c r="AVO533" s="580"/>
      <c r="AVP533" s="143"/>
      <c r="AVQ533" s="143"/>
      <c r="AVR533" s="579"/>
      <c r="AVS533" s="580"/>
      <c r="AVT533" s="143"/>
      <c r="AVU533" s="143"/>
      <c r="AVV533" s="579"/>
      <c r="AVW533" s="580"/>
      <c r="AVX533" s="143"/>
      <c r="AVY533" s="143"/>
      <c r="AVZ533" s="579"/>
      <c r="AWA533" s="580"/>
      <c r="AWB533" s="143"/>
      <c r="AWC533" s="143"/>
      <c r="AWD533" s="579"/>
      <c r="AWE533" s="580"/>
      <c r="AWF533" s="143"/>
      <c r="AWG533" s="143"/>
      <c r="AWH533" s="579"/>
      <c r="AWI533" s="580"/>
      <c r="AWJ533" s="143"/>
      <c r="AWK533" s="143"/>
      <c r="AWL533" s="579"/>
      <c r="AWM533" s="580"/>
      <c r="AWN533" s="143"/>
      <c r="AWO533" s="143"/>
      <c r="AWP533" s="579"/>
      <c r="AWQ533" s="580"/>
      <c r="AWR533" s="143"/>
      <c r="AWS533" s="143"/>
      <c r="AWT533" s="579"/>
      <c r="AWU533" s="580"/>
      <c r="AWV533" s="143"/>
      <c r="AWW533" s="143"/>
      <c r="AWX533" s="579"/>
      <c r="AWY533" s="580"/>
      <c r="AWZ533" s="143"/>
      <c r="AXA533" s="143"/>
      <c r="AXB533" s="579"/>
      <c r="AXC533" s="580"/>
      <c r="AXD533" s="143"/>
      <c r="AXE533" s="143"/>
      <c r="AXF533" s="579"/>
      <c r="AXG533" s="580"/>
      <c r="AXH533" s="143"/>
      <c r="AXI533" s="143"/>
      <c r="AXJ533" s="579"/>
      <c r="AXK533" s="580"/>
      <c r="AXL533" s="143"/>
      <c r="AXM533" s="143"/>
      <c r="AXN533" s="579"/>
      <c r="AXO533" s="580"/>
      <c r="AXP533" s="143"/>
      <c r="AXQ533" s="143"/>
      <c r="AXR533" s="579"/>
      <c r="AXS533" s="580"/>
      <c r="AXT533" s="143"/>
      <c r="AXU533" s="143"/>
      <c r="AXV533" s="579"/>
      <c r="AXW533" s="580"/>
      <c r="AXX533" s="143"/>
      <c r="AXY533" s="143"/>
      <c r="AXZ533" s="579"/>
      <c r="AYA533" s="580"/>
      <c r="AYB533" s="143"/>
      <c r="AYC533" s="143"/>
      <c r="AYD533" s="579"/>
      <c r="AYE533" s="580"/>
      <c r="AYF533" s="143"/>
      <c r="AYG533" s="143"/>
      <c r="AYH533" s="579"/>
      <c r="AYI533" s="580"/>
      <c r="AYJ533" s="143"/>
      <c r="AYK533" s="143"/>
      <c r="AYL533" s="579"/>
      <c r="AYM533" s="580"/>
      <c r="AYN533" s="143"/>
      <c r="AYO533" s="143"/>
      <c r="AYP533" s="579"/>
      <c r="AYQ533" s="580"/>
      <c r="AYR533" s="143"/>
      <c r="AYS533" s="143"/>
      <c r="AYT533" s="579"/>
      <c r="AYU533" s="580"/>
      <c r="AYV533" s="143"/>
      <c r="AYW533" s="143"/>
      <c r="AYX533" s="579"/>
      <c r="AYY533" s="580"/>
      <c r="AYZ533" s="143"/>
      <c r="AZA533" s="143"/>
      <c r="AZB533" s="579"/>
      <c r="AZC533" s="580"/>
      <c r="AZD533" s="143"/>
      <c r="AZE533" s="143"/>
      <c r="AZF533" s="579"/>
      <c r="AZG533" s="580"/>
      <c r="AZH533" s="143"/>
      <c r="AZI533" s="143"/>
      <c r="AZJ533" s="579"/>
      <c r="AZK533" s="580"/>
      <c r="AZL533" s="143"/>
      <c r="AZM533" s="143"/>
      <c r="AZN533" s="579"/>
      <c r="AZO533" s="580"/>
      <c r="AZP533" s="143"/>
      <c r="AZQ533" s="143"/>
      <c r="AZR533" s="579"/>
      <c r="AZS533" s="580"/>
      <c r="AZT533" s="143"/>
      <c r="AZU533" s="143"/>
      <c r="AZV533" s="579"/>
      <c r="AZW533" s="580"/>
      <c r="AZX533" s="143"/>
      <c r="AZY533" s="143"/>
      <c r="AZZ533" s="579"/>
      <c r="BAA533" s="580"/>
      <c r="BAB533" s="143"/>
      <c r="BAC533" s="143"/>
      <c r="BAD533" s="579"/>
      <c r="BAE533" s="580"/>
      <c r="BAF533" s="143"/>
      <c r="BAG533" s="143"/>
      <c r="BAH533" s="579"/>
      <c r="BAI533" s="580"/>
      <c r="BAJ533" s="143"/>
      <c r="BAK533" s="143"/>
      <c r="BAL533" s="579"/>
      <c r="BAM533" s="580"/>
      <c r="BAN533" s="143"/>
      <c r="BAO533" s="143"/>
      <c r="BAP533" s="579"/>
      <c r="BAQ533" s="580"/>
      <c r="BAR533" s="143"/>
      <c r="BAS533" s="143"/>
      <c r="BAT533" s="579"/>
      <c r="BAU533" s="580"/>
      <c r="BAV533" s="143"/>
      <c r="BAW533" s="143"/>
      <c r="BAX533" s="579"/>
      <c r="BAY533" s="580"/>
      <c r="BAZ533" s="143"/>
      <c r="BBA533" s="143"/>
      <c r="BBB533" s="579"/>
      <c r="BBC533" s="580"/>
      <c r="BBD533" s="143"/>
      <c r="BBE533" s="143"/>
      <c r="BBF533" s="579"/>
      <c r="BBG533" s="580"/>
      <c r="BBH533" s="143"/>
      <c r="BBI533" s="143"/>
      <c r="BBJ533" s="579"/>
      <c r="BBK533" s="580"/>
      <c r="BBL533" s="143"/>
      <c r="BBM533" s="143"/>
      <c r="BBN533" s="579"/>
      <c r="BBO533" s="580"/>
      <c r="BBP533" s="143"/>
      <c r="BBQ533" s="143"/>
      <c r="BBR533" s="579"/>
      <c r="BBS533" s="580"/>
      <c r="BBT533" s="143"/>
      <c r="BBU533" s="143"/>
      <c r="BBV533" s="579"/>
      <c r="BBW533" s="580"/>
      <c r="BBX533" s="143"/>
      <c r="BBY533" s="143"/>
      <c r="BBZ533" s="579"/>
      <c r="BCA533" s="580"/>
      <c r="BCB533" s="143"/>
      <c r="BCC533" s="143"/>
      <c r="BCD533" s="579"/>
      <c r="BCE533" s="580"/>
      <c r="BCF533" s="143"/>
      <c r="BCG533" s="143"/>
      <c r="BCH533" s="579"/>
      <c r="BCI533" s="580"/>
      <c r="BCJ533" s="143"/>
      <c r="BCK533" s="143"/>
      <c r="BCL533" s="579"/>
      <c r="BCM533" s="580"/>
      <c r="BCN533" s="143"/>
      <c r="BCO533" s="143"/>
      <c r="BCP533" s="579"/>
      <c r="BCQ533" s="580"/>
      <c r="BCR533" s="143"/>
      <c r="BCS533" s="143"/>
      <c r="BCT533" s="579"/>
      <c r="BCU533" s="580"/>
      <c r="BCV533" s="143"/>
      <c r="BCW533" s="143"/>
      <c r="BCX533" s="579"/>
      <c r="BCY533" s="580"/>
      <c r="BCZ533" s="143"/>
      <c r="BDA533" s="143"/>
      <c r="BDB533" s="579"/>
      <c r="BDC533" s="580"/>
      <c r="BDD533" s="143"/>
      <c r="BDE533" s="143"/>
      <c r="BDF533" s="579"/>
      <c r="BDG533" s="580"/>
      <c r="BDH533" s="143"/>
      <c r="BDI533" s="143"/>
      <c r="BDJ533" s="579"/>
      <c r="BDK533" s="580"/>
      <c r="BDL533" s="143"/>
      <c r="BDM533" s="143"/>
      <c r="BDN533" s="579"/>
      <c r="BDO533" s="580"/>
      <c r="BDP533" s="143"/>
      <c r="BDQ533" s="143"/>
      <c r="BDR533" s="579"/>
      <c r="BDS533" s="580"/>
      <c r="BDT533" s="143"/>
      <c r="BDU533" s="143"/>
      <c r="BDV533" s="579"/>
      <c r="BDW533" s="580"/>
      <c r="BDX533" s="143"/>
      <c r="BDY533" s="143"/>
      <c r="BDZ533" s="579"/>
      <c r="BEA533" s="580"/>
      <c r="BEB533" s="143"/>
      <c r="BEC533" s="143"/>
      <c r="BED533" s="579"/>
      <c r="BEE533" s="580"/>
      <c r="BEF533" s="143"/>
      <c r="BEG533" s="143"/>
      <c r="BEH533" s="579"/>
      <c r="BEI533" s="580"/>
      <c r="BEJ533" s="143"/>
      <c r="BEK533" s="143"/>
      <c r="BEL533" s="579"/>
      <c r="BEM533" s="580"/>
      <c r="BEN533" s="143"/>
      <c r="BEO533" s="143"/>
      <c r="BEP533" s="579"/>
      <c r="BEQ533" s="580"/>
      <c r="BER533" s="143"/>
      <c r="BES533" s="143"/>
      <c r="BET533" s="579"/>
      <c r="BEU533" s="580"/>
      <c r="BEV533" s="143"/>
      <c r="BEW533" s="143"/>
      <c r="BEX533" s="579"/>
      <c r="BEY533" s="580"/>
      <c r="BEZ533" s="143"/>
      <c r="BFA533" s="143"/>
      <c r="BFB533" s="579"/>
      <c r="BFC533" s="580"/>
      <c r="BFD533" s="143"/>
      <c r="BFE533" s="143"/>
      <c r="BFF533" s="579"/>
      <c r="BFG533" s="580"/>
      <c r="BFH533" s="143"/>
      <c r="BFI533" s="143"/>
      <c r="BFJ533" s="579"/>
      <c r="BFK533" s="580"/>
      <c r="BFL533" s="143"/>
      <c r="BFM533" s="143"/>
      <c r="BFN533" s="579"/>
      <c r="BFO533" s="580"/>
      <c r="BFP533" s="143"/>
      <c r="BFQ533" s="143"/>
      <c r="BFR533" s="579"/>
      <c r="BFS533" s="580"/>
      <c r="BFT533" s="143"/>
      <c r="BFU533" s="143"/>
      <c r="BFV533" s="579"/>
      <c r="BFW533" s="580"/>
      <c r="BFX533" s="143"/>
      <c r="BFY533" s="143"/>
      <c r="BFZ533" s="579"/>
      <c r="BGA533" s="580"/>
      <c r="BGB533" s="143"/>
      <c r="BGC533" s="143"/>
      <c r="BGD533" s="579"/>
      <c r="BGE533" s="580"/>
      <c r="BGF533" s="143"/>
      <c r="BGG533" s="143"/>
      <c r="BGH533" s="579"/>
      <c r="BGI533" s="580"/>
      <c r="BGJ533" s="143"/>
      <c r="BGK533" s="143"/>
      <c r="BGL533" s="579"/>
      <c r="BGM533" s="580"/>
      <c r="BGN533" s="143"/>
      <c r="BGO533" s="143"/>
      <c r="BGP533" s="579"/>
      <c r="BGQ533" s="580"/>
      <c r="BGR533" s="143"/>
      <c r="BGS533" s="143"/>
      <c r="BGT533" s="579"/>
      <c r="BGU533" s="580"/>
      <c r="BGV533" s="143"/>
      <c r="BGW533" s="143"/>
      <c r="BGX533" s="579"/>
      <c r="BGY533" s="580"/>
      <c r="BGZ533" s="143"/>
      <c r="BHA533" s="143"/>
      <c r="BHB533" s="579"/>
      <c r="BHC533" s="580"/>
      <c r="BHD533" s="143"/>
      <c r="BHE533" s="143"/>
      <c r="BHF533" s="579"/>
      <c r="BHG533" s="580"/>
      <c r="BHH533" s="143"/>
      <c r="BHI533" s="143"/>
      <c r="BHJ533" s="579"/>
      <c r="BHK533" s="580"/>
      <c r="BHL533" s="143"/>
      <c r="BHM533" s="143"/>
      <c r="BHN533" s="579"/>
      <c r="BHO533" s="580"/>
      <c r="BHP533" s="143"/>
      <c r="BHQ533" s="143"/>
      <c r="BHR533" s="579"/>
      <c r="BHS533" s="580"/>
      <c r="BHT533" s="143"/>
      <c r="BHU533" s="143"/>
      <c r="BHV533" s="579"/>
      <c r="BHW533" s="580"/>
      <c r="BHX533" s="143"/>
      <c r="BHY533" s="143"/>
      <c r="BHZ533" s="579"/>
      <c r="BIA533" s="580"/>
      <c r="BIB533" s="143"/>
      <c r="BIC533" s="143"/>
      <c r="BID533" s="579"/>
      <c r="BIE533" s="580"/>
      <c r="BIF533" s="143"/>
      <c r="BIG533" s="143"/>
      <c r="BIH533" s="579"/>
      <c r="BII533" s="580"/>
      <c r="BIJ533" s="143"/>
      <c r="BIK533" s="143"/>
      <c r="BIL533" s="579"/>
      <c r="BIM533" s="580"/>
      <c r="BIN533" s="143"/>
      <c r="BIO533" s="143"/>
      <c r="BIP533" s="579"/>
      <c r="BIQ533" s="580"/>
      <c r="BIR533" s="143"/>
      <c r="BIS533" s="143"/>
      <c r="BIT533" s="579"/>
      <c r="BIU533" s="580"/>
      <c r="BIV533" s="143"/>
      <c r="BIW533" s="143"/>
      <c r="BIX533" s="579"/>
      <c r="BIY533" s="580"/>
      <c r="BIZ533" s="143"/>
      <c r="BJA533" s="143"/>
      <c r="BJB533" s="579"/>
      <c r="BJC533" s="580"/>
      <c r="BJD533" s="143"/>
      <c r="BJE533" s="143"/>
      <c r="BJF533" s="579"/>
      <c r="BJG533" s="580"/>
      <c r="BJH533" s="143"/>
      <c r="BJI533" s="143"/>
      <c r="BJJ533" s="579"/>
      <c r="BJK533" s="580"/>
      <c r="BJL533" s="143"/>
      <c r="BJM533" s="143"/>
      <c r="BJN533" s="579"/>
      <c r="BJO533" s="580"/>
      <c r="BJP533" s="143"/>
      <c r="BJQ533" s="143"/>
      <c r="BJR533" s="579"/>
      <c r="BJS533" s="580"/>
      <c r="BJT533" s="143"/>
      <c r="BJU533" s="143"/>
      <c r="BJV533" s="579"/>
      <c r="BJW533" s="580"/>
      <c r="BJX533" s="143"/>
      <c r="BJY533" s="143"/>
      <c r="BJZ533" s="579"/>
      <c r="BKA533" s="580"/>
      <c r="BKB533" s="143"/>
      <c r="BKC533" s="143"/>
      <c r="BKD533" s="579"/>
      <c r="BKE533" s="580"/>
      <c r="BKF533" s="143"/>
      <c r="BKG533" s="143"/>
      <c r="BKH533" s="579"/>
      <c r="BKI533" s="580"/>
      <c r="BKJ533" s="143"/>
      <c r="BKK533" s="143"/>
      <c r="BKL533" s="579"/>
      <c r="BKM533" s="580"/>
      <c r="BKN533" s="143"/>
      <c r="BKO533" s="143"/>
      <c r="BKP533" s="579"/>
      <c r="BKQ533" s="580"/>
      <c r="BKR533" s="143"/>
      <c r="BKS533" s="143"/>
      <c r="BKT533" s="579"/>
      <c r="BKU533" s="580"/>
      <c r="BKV533" s="143"/>
      <c r="BKW533" s="143"/>
      <c r="BKX533" s="579"/>
      <c r="BKY533" s="580"/>
      <c r="BKZ533" s="143"/>
      <c r="BLA533" s="143"/>
      <c r="BLB533" s="579"/>
      <c r="BLC533" s="580"/>
      <c r="BLD533" s="143"/>
      <c r="BLE533" s="143"/>
      <c r="BLF533" s="579"/>
      <c r="BLG533" s="580"/>
      <c r="BLH533" s="143"/>
      <c r="BLI533" s="143"/>
      <c r="BLJ533" s="579"/>
      <c r="BLK533" s="580"/>
      <c r="BLL533" s="143"/>
      <c r="BLM533" s="143"/>
      <c r="BLN533" s="579"/>
      <c r="BLO533" s="580"/>
      <c r="BLP533" s="143"/>
      <c r="BLQ533" s="143"/>
      <c r="BLR533" s="579"/>
      <c r="BLS533" s="580"/>
      <c r="BLT533" s="143"/>
      <c r="BLU533" s="143"/>
      <c r="BLV533" s="579"/>
      <c r="BLW533" s="580"/>
      <c r="BLX533" s="143"/>
      <c r="BLY533" s="143"/>
      <c r="BLZ533" s="579"/>
      <c r="BMA533" s="580"/>
      <c r="BMB533" s="143"/>
      <c r="BMC533" s="143"/>
      <c r="BMD533" s="579"/>
      <c r="BME533" s="580"/>
      <c r="BMF533" s="143"/>
      <c r="BMG533" s="143"/>
      <c r="BMH533" s="579"/>
      <c r="BMI533" s="580"/>
      <c r="BMJ533" s="143"/>
      <c r="BMK533" s="143"/>
      <c r="BML533" s="579"/>
      <c r="BMM533" s="580"/>
      <c r="BMN533" s="143"/>
      <c r="BMO533" s="143"/>
      <c r="BMP533" s="579"/>
      <c r="BMQ533" s="580"/>
      <c r="BMR533" s="143"/>
      <c r="BMS533" s="143"/>
      <c r="BMT533" s="579"/>
      <c r="BMU533" s="580"/>
      <c r="BMV533" s="143"/>
      <c r="BMW533" s="143"/>
      <c r="BMX533" s="579"/>
      <c r="BMY533" s="580"/>
      <c r="BMZ533" s="143"/>
      <c r="BNA533" s="143"/>
      <c r="BNB533" s="579"/>
      <c r="BNC533" s="580"/>
      <c r="BND533" s="143"/>
      <c r="BNE533" s="143"/>
      <c r="BNF533" s="579"/>
      <c r="BNG533" s="580"/>
      <c r="BNH533" s="143"/>
      <c r="BNI533" s="143"/>
      <c r="BNJ533" s="579"/>
      <c r="BNK533" s="580"/>
      <c r="BNL533" s="143"/>
      <c r="BNM533" s="143"/>
      <c r="BNN533" s="579"/>
      <c r="BNO533" s="580"/>
      <c r="BNP533" s="143"/>
      <c r="BNQ533" s="143"/>
      <c r="BNR533" s="579"/>
      <c r="BNS533" s="580"/>
      <c r="BNT533" s="143"/>
      <c r="BNU533" s="143"/>
      <c r="BNV533" s="579"/>
      <c r="BNW533" s="580"/>
      <c r="BNX533" s="143"/>
      <c r="BNY533" s="143"/>
      <c r="BNZ533" s="579"/>
      <c r="BOA533" s="580"/>
      <c r="BOB533" s="143"/>
      <c r="BOC533" s="143"/>
      <c r="BOD533" s="579"/>
      <c r="BOE533" s="580"/>
      <c r="BOF533" s="143"/>
      <c r="BOG533" s="143"/>
      <c r="BOH533" s="579"/>
      <c r="BOI533" s="580"/>
      <c r="BOJ533" s="143"/>
      <c r="BOK533" s="143"/>
      <c r="BOL533" s="579"/>
      <c r="BOM533" s="580"/>
      <c r="BON533" s="143"/>
      <c r="BOO533" s="143"/>
      <c r="BOP533" s="579"/>
      <c r="BOQ533" s="580"/>
      <c r="BOR533" s="143"/>
      <c r="BOS533" s="143"/>
      <c r="BOT533" s="579"/>
      <c r="BOU533" s="580"/>
      <c r="BOV533" s="143"/>
      <c r="BOW533" s="143"/>
      <c r="BOX533" s="579"/>
      <c r="BOY533" s="580"/>
      <c r="BOZ533" s="143"/>
      <c r="BPA533" s="143"/>
      <c r="BPB533" s="579"/>
      <c r="BPC533" s="580"/>
      <c r="BPD533" s="143"/>
      <c r="BPE533" s="143"/>
      <c r="BPF533" s="579"/>
      <c r="BPG533" s="580"/>
      <c r="BPH533" s="143"/>
      <c r="BPI533" s="143"/>
      <c r="BPJ533" s="579"/>
      <c r="BPK533" s="580"/>
      <c r="BPL533" s="143"/>
      <c r="BPM533" s="143"/>
      <c r="BPN533" s="579"/>
      <c r="BPO533" s="580"/>
      <c r="BPP533" s="143"/>
      <c r="BPQ533" s="143"/>
      <c r="BPR533" s="579"/>
      <c r="BPS533" s="580"/>
      <c r="BPT533" s="143"/>
      <c r="BPU533" s="143"/>
      <c r="BPV533" s="579"/>
      <c r="BPW533" s="580"/>
      <c r="BPX533" s="143"/>
      <c r="BPY533" s="143"/>
      <c r="BPZ533" s="579"/>
      <c r="BQA533" s="580"/>
      <c r="BQB533" s="143"/>
      <c r="BQC533" s="143"/>
      <c r="BQD533" s="579"/>
      <c r="BQE533" s="580"/>
      <c r="BQF533" s="143"/>
      <c r="BQG533" s="143"/>
      <c r="BQH533" s="579"/>
      <c r="BQI533" s="580"/>
      <c r="BQJ533" s="143"/>
      <c r="BQK533" s="143"/>
      <c r="BQL533" s="579"/>
      <c r="BQM533" s="580"/>
      <c r="BQN533" s="143"/>
      <c r="BQO533" s="143"/>
      <c r="BQP533" s="579"/>
      <c r="BQQ533" s="580"/>
      <c r="BQR533" s="143"/>
      <c r="BQS533" s="143"/>
      <c r="BQT533" s="579"/>
      <c r="BQU533" s="580"/>
      <c r="BQV533" s="143"/>
      <c r="BQW533" s="143"/>
      <c r="BQX533" s="579"/>
      <c r="BQY533" s="580"/>
      <c r="BQZ533" s="143"/>
      <c r="BRA533" s="143"/>
      <c r="BRB533" s="579"/>
      <c r="BRC533" s="580"/>
      <c r="BRD533" s="143"/>
      <c r="BRE533" s="143"/>
      <c r="BRF533" s="579"/>
      <c r="BRG533" s="580"/>
      <c r="BRH533" s="143"/>
      <c r="BRI533" s="143"/>
      <c r="BRJ533" s="579"/>
      <c r="BRK533" s="580"/>
      <c r="BRL533" s="143"/>
      <c r="BRM533" s="143"/>
      <c r="BRN533" s="579"/>
      <c r="BRO533" s="580"/>
      <c r="BRP533" s="143"/>
      <c r="BRQ533" s="143"/>
      <c r="BRR533" s="579"/>
      <c r="BRS533" s="580"/>
      <c r="BRT533" s="143"/>
      <c r="BRU533" s="143"/>
      <c r="BRV533" s="579"/>
      <c r="BRW533" s="580"/>
      <c r="BRX533" s="143"/>
      <c r="BRY533" s="143"/>
      <c r="BRZ533" s="579"/>
      <c r="BSA533" s="580"/>
      <c r="BSB533" s="143"/>
      <c r="BSC533" s="143"/>
      <c r="BSD533" s="579"/>
      <c r="BSE533" s="580"/>
      <c r="BSF533" s="143"/>
      <c r="BSG533" s="143"/>
      <c r="BSH533" s="579"/>
      <c r="BSI533" s="580"/>
      <c r="BSJ533" s="143"/>
      <c r="BSK533" s="143"/>
      <c r="BSL533" s="579"/>
      <c r="BSM533" s="580"/>
      <c r="BSN533" s="143"/>
      <c r="BSO533" s="143"/>
      <c r="BSP533" s="579"/>
      <c r="BSQ533" s="580"/>
      <c r="BSR533" s="143"/>
      <c r="BSS533" s="143"/>
      <c r="BST533" s="579"/>
      <c r="BSU533" s="580"/>
      <c r="BSV533" s="143"/>
      <c r="BSW533" s="143"/>
      <c r="BSX533" s="579"/>
      <c r="BSY533" s="580"/>
      <c r="BSZ533" s="143"/>
      <c r="BTA533" s="143"/>
      <c r="BTB533" s="579"/>
      <c r="BTC533" s="580"/>
      <c r="BTD533" s="143"/>
      <c r="BTE533" s="143"/>
      <c r="BTF533" s="579"/>
      <c r="BTG533" s="580"/>
      <c r="BTH533" s="143"/>
      <c r="BTI533" s="143"/>
      <c r="BTJ533" s="579"/>
      <c r="BTK533" s="580"/>
      <c r="BTL533" s="143"/>
      <c r="BTM533" s="143"/>
      <c r="BTN533" s="579"/>
      <c r="BTO533" s="580"/>
      <c r="BTP533" s="143"/>
      <c r="BTQ533" s="143"/>
      <c r="BTR533" s="579"/>
      <c r="BTS533" s="580"/>
      <c r="BTT533" s="143"/>
      <c r="BTU533" s="143"/>
      <c r="BTV533" s="579"/>
      <c r="BTW533" s="580"/>
      <c r="BTX533" s="143"/>
      <c r="BTY533" s="143"/>
      <c r="BTZ533" s="579"/>
      <c r="BUA533" s="580"/>
      <c r="BUB533" s="143"/>
      <c r="BUC533" s="143"/>
      <c r="BUD533" s="579"/>
      <c r="BUE533" s="580"/>
      <c r="BUF533" s="143"/>
      <c r="BUG533" s="143"/>
      <c r="BUH533" s="579"/>
      <c r="BUI533" s="580"/>
      <c r="BUJ533" s="143"/>
      <c r="BUK533" s="143"/>
      <c r="BUL533" s="579"/>
      <c r="BUM533" s="580"/>
      <c r="BUN533" s="143"/>
      <c r="BUO533" s="143"/>
      <c r="BUP533" s="579"/>
      <c r="BUQ533" s="580"/>
      <c r="BUR533" s="143"/>
      <c r="BUS533" s="143"/>
      <c r="BUT533" s="579"/>
      <c r="BUU533" s="580"/>
      <c r="BUV533" s="143"/>
      <c r="BUW533" s="143"/>
      <c r="BUX533" s="579"/>
      <c r="BUY533" s="580"/>
      <c r="BUZ533" s="143"/>
      <c r="BVA533" s="143"/>
      <c r="BVB533" s="579"/>
      <c r="BVC533" s="580"/>
      <c r="BVD533" s="143"/>
      <c r="BVE533" s="143"/>
      <c r="BVF533" s="579"/>
      <c r="BVG533" s="580"/>
      <c r="BVH533" s="143"/>
      <c r="BVI533" s="143"/>
      <c r="BVJ533" s="579"/>
      <c r="BVK533" s="580"/>
      <c r="BVL533" s="143"/>
      <c r="BVM533" s="143"/>
      <c r="BVN533" s="579"/>
      <c r="BVO533" s="580"/>
      <c r="BVP533" s="143"/>
      <c r="BVQ533" s="143"/>
      <c r="BVR533" s="579"/>
      <c r="BVS533" s="580"/>
      <c r="BVT533" s="143"/>
      <c r="BVU533" s="143"/>
      <c r="BVV533" s="579"/>
      <c r="BVW533" s="580"/>
      <c r="BVX533" s="143"/>
      <c r="BVY533" s="143"/>
      <c r="BVZ533" s="579"/>
      <c r="BWA533" s="580"/>
      <c r="BWB533" s="143"/>
      <c r="BWC533" s="143"/>
      <c r="BWD533" s="579"/>
      <c r="BWE533" s="580"/>
      <c r="BWF533" s="143"/>
      <c r="BWG533" s="143"/>
      <c r="BWH533" s="579"/>
      <c r="BWI533" s="580"/>
      <c r="BWJ533" s="143"/>
      <c r="BWK533" s="143"/>
      <c r="BWL533" s="579"/>
      <c r="BWM533" s="580"/>
      <c r="BWN533" s="143"/>
      <c r="BWO533" s="143"/>
      <c r="BWP533" s="579"/>
      <c r="BWQ533" s="580"/>
      <c r="BWR533" s="143"/>
      <c r="BWS533" s="143"/>
      <c r="BWT533" s="579"/>
      <c r="BWU533" s="580"/>
      <c r="BWV533" s="143"/>
      <c r="BWW533" s="143"/>
      <c r="BWX533" s="579"/>
      <c r="BWY533" s="580"/>
      <c r="BWZ533" s="143"/>
      <c r="BXA533" s="143"/>
      <c r="BXB533" s="579"/>
      <c r="BXC533" s="580"/>
      <c r="BXD533" s="143"/>
      <c r="BXE533" s="143"/>
      <c r="BXF533" s="579"/>
      <c r="BXG533" s="580"/>
      <c r="BXH533" s="143"/>
      <c r="BXI533" s="143"/>
      <c r="BXJ533" s="579"/>
      <c r="BXK533" s="580"/>
      <c r="BXL533" s="143"/>
      <c r="BXM533" s="143"/>
      <c r="BXN533" s="579"/>
      <c r="BXO533" s="580"/>
      <c r="BXP533" s="143"/>
      <c r="BXQ533" s="143"/>
      <c r="BXR533" s="579"/>
      <c r="BXS533" s="580"/>
      <c r="BXT533" s="143"/>
      <c r="BXU533" s="143"/>
      <c r="BXV533" s="579"/>
      <c r="BXW533" s="580"/>
      <c r="BXX533" s="143"/>
      <c r="BXY533" s="143"/>
      <c r="BXZ533" s="579"/>
      <c r="BYA533" s="580"/>
      <c r="BYB533" s="143"/>
      <c r="BYC533" s="143"/>
      <c r="BYD533" s="579"/>
      <c r="BYE533" s="580"/>
      <c r="BYF533" s="143"/>
      <c r="BYG533" s="143"/>
      <c r="BYH533" s="579"/>
      <c r="BYI533" s="580"/>
      <c r="BYJ533" s="143"/>
      <c r="BYK533" s="143"/>
      <c r="BYL533" s="579"/>
      <c r="BYM533" s="580"/>
      <c r="BYN533" s="143"/>
      <c r="BYO533" s="143"/>
      <c r="BYP533" s="579"/>
      <c r="BYQ533" s="580"/>
      <c r="BYR533" s="143"/>
      <c r="BYS533" s="143"/>
      <c r="BYT533" s="579"/>
      <c r="BYU533" s="580"/>
      <c r="BYV533" s="143"/>
      <c r="BYW533" s="143"/>
      <c r="BYX533" s="579"/>
      <c r="BYY533" s="580"/>
      <c r="BYZ533" s="143"/>
      <c r="BZA533" s="143"/>
      <c r="BZB533" s="579"/>
      <c r="BZC533" s="580"/>
      <c r="BZD533" s="143"/>
      <c r="BZE533" s="143"/>
      <c r="BZF533" s="579"/>
      <c r="BZG533" s="580"/>
      <c r="BZH533" s="143"/>
      <c r="BZI533" s="143"/>
      <c r="BZJ533" s="579"/>
      <c r="BZK533" s="580"/>
      <c r="BZL533" s="143"/>
      <c r="BZM533" s="143"/>
      <c r="BZN533" s="579"/>
      <c r="BZO533" s="580"/>
      <c r="BZP533" s="143"/>
      <c r="BZQ533" s="143"/>
      <c r="BZR533" s="579"/>
      <c r="BZS533" s="580"/>
      <c r="BZT533" s="143"/>
      <c r="BZU533" s="143"/>
      <c r="BZV533" s="579"/>
      <c r="BZW533" s="580"/>
      <c r="BZX533" s="143"/>
      <c r="BZY533" s="143"/>
      <c r="BZZ533" s="579"/>
      <c r="CAA533" s="580"/>
      <c r="CAB533" s="143"/>
      <c r="CAC533" s="143"/>
      <c r="CAD533" s="579"/>
      <c r="CAE533" s="580"/>
      <c r="CAF533" s="143"/>
      <c r="CAG533" s="143"/>
      <c r="CAH533" s="579"/>
      <c r="CAI533" s="580"/>
      <c r="CAJ533" s="143"/>
      <c r="CAK533" s="143"/>
      <c r="CAL533" s="579"/>
      <c r="CAM533" s="580"/>
      <c r="CAN533" s="143"/>
      <c r="CAO533" s="143"/>
      <c r="CAP533" s="579"/>
      <c r="CAQ533" s="580"/>
      <c r="CAR533" s="143"/>
      <c r="CAS533" s="143"/>
      <c r="CAT533" s="579"/>
      <c r="CAU533" s="580"/>
      <c r="CAV533" s="143"/>
      <c r="CAW533" s="143"/>
      <c r="CAX533" s="579"/>
      <c r="CAY533" s="580"/>
      <c r="CAZ533" s="143"/>
      <c r="CBA533" s="143"/>
      <c r="CBB533" s="579"/>
      <c r="CBC533" s="580"/>
      <c r="CBD533" s="143"/>
      <c r="CBE533" s="143"/>
      <c r="CBF533" s="579"/>
      <c r="CBG533" s="580"/>
      <c r="CBH533" s="143"/>
      <c r="CBI533" s="143"/>
      <c r="CBJ533" s="579"/>
      <c r="CBK533" s="580"/>
      <c r="CBL533" s="143"/>
      <c r="CBM533" s="143"/>
      <c r="CBN533" s="579"/>
      <c r="CBO533" s="580"/>
      <c r="CBP533" s="143"/>
      <c r="CBQ533" s="143"/>
      <c r="CBR533" s="579"/>
      <c r="CBS533" s="580"/>
      <c r="CBT533" s="143"/>
      <c r="CBU533" s="143"/>
      <c r="CBV533" s="579"/>
      <c r="CBW533" s="580"/>
      <c r="CBX533" s="143"/>
      <c r="CBY533" s="143"/>
      <c r="CBZ533" s="579"/>
      <c r="CCA533" s="580"/>
      <c r="CCB533" s="143"/>
      <c r="CCC533" s="143"/>
      <c r="CCD533" s="579"/>
      <c r="CCE533" s="580"/>
      <c r="CCF533" s="143"/>
      <c r="CCG533" s="143"/>
      <c r="CCH533" s="579"/>
      <c r="CCI533" s="580"/>
      <c r="CCJ533" s="143"/>
      <c r="CCK533" s="143"/>
      <c r="CCL533" s="579"/>
      <c r="CCM533" s="580"/>
      <c r="CCN533" s="143"/>
      <c r="CCO533" s="143"/>
      <c r="CCP533" s="579"/>
      <c r="CCQ533" s="580"/>
      <c r="CCR533" s="143"/>
      <c r="CCS533" s="143"/>
      <c r="CCT533" s="579"/>
      <c r="CCU533" s="580"/>
      <c r="CCV533" s="143"/>
      <c r="CCW533" s="143"/>
      <c r="CCX533" s="579"/>
      <c r="CCY533" s="580"/>
      <c r="CCZ533" s="143"/>
      <c r="CDA533" s="143"/>
      <c r="CDB533" s="579"/>
      <c r="CDC533" s="580"/>
      <c r="CDD533" s="143"/>
      <c r="CDE533" s="143"/>
      <c r="CDF533" s="579"/>
      <c r="CDG533" s="580"/>
      <c r="CDH533" s="143"/>
      <c r="CDI533" s="143"/>
      <c r="CDJ533" s="579"/>
      <c r="CDK533" s="580"/>
      <c r="CDL533" s="143"/>
      <c r="CDM533" s="143"/>
      <c r="CDN533" s="579"/>
      <c r="CDO533" s="580"/>
      <c r="CDP533" s="143"/>
      <c r="CDQ533" s="143"/>
      <c r="CDR533" s="579"/>
      <c r="CDS533" s="580"/>
      <c r="CDT533" s="143"/>
      <c r="CDU533" s="143"/>
      <c r="CDV533" s="579"/>
      <c r="CDW533" s="580"/>
      <c r="CDX533" s="143"/>
      <c r="CDY533" s="143"/>
      <c r="CDZ533" s="579"/>
      <c r="CEA533" s="580"/>
      <c r="CEB533" s="143"/>
      <c r="CEC533" s="143"/>
      <c r="CED533" s="579"/>
      <c r="CEE533" s="580"/>
      <c r="CEF533" s="143"/>
      <c r="CEG533" s="143"/>
      <c r="CEH533" s="579"/>
      <c r="CEI533" s="580"/>
      <c r="CEJ533" s="143"/>
      <c r="CEK533" s="143"/>
      <c r="CEL533" s="579"/>
      <c r="CEM533" s="580"/>
      <c r="CEN533" s="143"/>
      <c r="CEO533" s="143"/>
      <c r="CEP533" s="579"/>
      <c r="CEQ533" s="580"/>
      <c r="CER533" s="143"/>
      <c r="CES533" s="143"/>
      <c r="CET533" s="579"/>
      <c r="CEU533" s="580"/>
      <c r="CEV533" s="143"/>
      <c r="CEW533" s="143"/>
      <c r="CEX533" s="579"/>
      <c r="CEY533" s="580"/>
      <c r="CEZ533" s="143"/>
      <c r="CFA533" s="143"/>
      <c r="CFB533" s="579"/>
      <c r="CFC533" s="580"/>
      <c r="CFD533" s="143"/>
      <c r="CFE533" s="143"/>
      <c r="CFF533" s="579"/>
      <c r="CFG533" s="580"/>
      <c r="CFH533" s="143"/>
      <c r="CFI533" s="143"/>
      <c r="CFJ533" s="579"/>
      <c r="CFK533" s="580"/>
      <c r="CFL533" s="143"/>
      <c r="CFM533" s="143"/>
      <c r="CFN533" s="579"/>
      <c r="CFO533" s="580"/>
      <c r="CFP533" s="143"/>
      <c r="CFQ533" s="143"/>
      <c r="CFR533" s="579"/>
      <c r="CFS533" s="580"/>
      <c r="CFT533" s="143"/>
      <c r="CFU533" s="143"/>
      <c r="CFV533" s="579"/>
      <c r="CFW533" s="580"/>
      <c r="CFX533" s="143"/>
      <c r="CFY533" s="143"/>
      <c r="CFZ533" s="579"/>
      <c r="CGA533" s="580"/>
      <c r="CGB533" s="143"/>
      <c r="CGC533" s="143"/>
      <c r="CGD533" s="579"/>
      <c r="CGE533" s="580"/>
      <c r="CGF533" s="143"/>
      <c r="CGG533" s="143"/>
      <c r="CGH533" s="579"/>
      <c r="CGI533" s="580"/>
      <c r="CGJ533" s="143"/>
      <c r="CGK533" s="143"/>
      <c r="CGL533" s="579"/>
      <c r="CGM533" s="580"/>
      <c r="CGN533" s="143"/>
      <c r="CGO533" s="143"/>
      <c r="CGP533" s="579"/>
      <c r="CGQ533" s="580"/>
      <c r="CGR533" s="143"/>
      <c r="CGS533" s="143"/>
      <c r="CGT533" s="579"/>
      <c r="CGU533" s="580"/>
      <c r="CGV533" s="143"/>
      <c r="CGW533" s="143"/>
      <c r="CGX533" s="579"/>
      <c r="CGY533" s="580"/>
      <c r="CGZ533" s="143"/>
      <c r="CHA533" s="143"/>
      <c r="CHB533" s="579"/>
      <c r="CHC533" s="580"/>
      <c r="CHD533" s="143"/>
      <c r="CHE533" s="143"/>
      <c r="CHF533" s="579"/>
      <c r="CHG533" s="580"/>
      <c r="CHH533" s="143"/>
      <c r="CHI533" s="143"/>
      <c r="CHJ533" s="579"/>
      <c r="CHK533" s="580"/>
      <c r="CHL533" s="143"/>
      <c r="CHM533" s="143"/>
      <c r="CHN533" s="579"/>
      <c r="CHO533" s="580"/>
      <c r="CHP533" s="143"/>
      <c r="CHQ533" s="143"/>
      <c r="CHR533" s="579"/>
      <c r="CHS533" s="580"/>
      <c r="CHT533" s="143"/>
      <c r="CHU533" s="143"/>
      <c r="CHV533" s="579"/>
      <c r="CHW533" s="580"/>
      <c r="CHX533" s="143"/>
      <c r="CHY533" s="143"/>
      <c r="CHZ533" s="579"/>
      <c r="CIA533" s="580"/>
      <c r="CIB533" s="143"/>
      <c r="CIC533" s="143"/>
      <c r="CID533" s="579"/>
      <c r="CIE533" s="580"/>
      <c r="CIF533" s="143"/>
      <c r="CIG533" s="143"/>
      <c r="CIH533" s="579"/>
      <c r="CII533" s="580"/>
      <c r="CIJ533" s="143"/>
      <c r="CIK533" s="143"/>
      <c r="CIL533" s="579"/>
      <c r="CIM533" s="580"/>
      <c r="CIN533" s="143"/>
      <c r="CIO533" s="143"/>
      <c r="CIP533" s="579"/>
      <c r="CIQ533" s="580"/>
      <c r="CIR533" s="143"/>
      <c r="CIS533" s="143"/>
      <c r="CIT533" s="579"/>
      <c r="CIU533" s="580"/>
      <c r="CIV533" s="143"/>
      <c r="CIW533" s="143"/>
      <c r="CIX533" s="579"/>
      <c r="CIY533" s="580"/>
      <c r="CIZ533" s="143"/>
      <c r="CJA533" s="143"/>
      <c r="CJB533" s="579"/>
      <c r="CJC533" s="580"/>
      <c r="CJD533" s="143"/>
      <c r="CJE533" s="143"/>
      <c r="CJF533" s="579"/>
      <c r="CJG533" s="580"/>
      <c r="CJH533" s="143"/>
      <c r="CJI533" s="143"/>
      <c r="CJJ533" s="579"/>
      <c r="CJK533" s="580"/>
      <c r="CJL533" s="143"/>
      <c r="CJM533" s="143"/>
      <c r="CJN533" s="579"/>
      <c r="CJO533" s="580"/>
      <c r="CJP533" s="143"/>
      <c r="CJQ533" s="143"/>
      <c r="CJR533" s="579"/>
      <c r="CJS533" s="580"/>
      <c r="CJT533" s="143"/>
      <c r="CJU533" s="143"/>
      <c r="CJV533" s="579"/>
      <c r="CJW533" s="580"/>
      <c r="CJX533" s="143"/>
      <c r="CJY533" s="143"/>
      <c r="CJZ533" s="579"/>
      <c r="CKA533" s="580"/>
      <c r="CKB533" s="143"/>
      <c r="CKC533" s="143"/>
      <c r="CKD533" s="579"/>
      <c r="CKE533" s="580"/>
      <c r="CKF533" s="143"/>
      <c r="CKG533" s="143"/>
      <c r="CKH533" s="579"/>
      <c r="CKI533" s="580"/>
      <c r="CKJ533" s="143"/>
      <c r="CKK533" s="143"/>
      <c r="CKL533" s="579"/>
      <c r="CKM533" s="580"/>
      <c r="CKN533" s="143"/>
      <c r="CKO533" s="143"/>
      <c r="CKP533" s="579"/>
      <c r="CKQ533" s="580"/>
      <c r="CKR533" s="143"/>
      <c r="CKS533" s="143"/>
      <c r="CKT533" s="579"/>
      <c r="CKU533" s="580"/>
      <c r="CKV533" s="143"/>
      <c r="CKW533" s="143"/>
      <c r="CKX533" s="579"/>
      <c r="CKY533" s="580"/>
      <c r="CKZ533" s="143"/>
      <c r="CLA533" s="143"/>
      <c r="CLB533" s="579"/>
      <c r="CLC533" s="580"/>
      <c r="CLD533" s="143"/>
      <c r="CLE533" s="143"/>
      <c r="CLF533" s="579"/>
      <c r="CLG533" s="580"/>
      <c r="CLH533" s="143"/>
      <c r="CLI533" s="143"/>
      <c r="CLJ533" s="579"/>
      <c r="CLK533" s="580"/>
      <c r="CLL533" s="143"/>
      <c r="CLM533" s="143"/>
      <c r="CLN533" s="579"/>
      <c r="CLO533" s="580"/>
      <c r="CLP533" s="143"/>
      <c r="CLQ533" s="143"/>
      <c r="CLR533" s="579"/>
      <c r="CLS533" s="580"/>
      <c r="CLT533" s="143"/>
      <c r="CLU533" s="143"/>
      <c r="CLV533" s="579"/>
      <c r="CLW533" s="580"/>
      <c r="CLX533" s="143"/>
      <c r="CLY533" s="143"/>
      <c r="CLZ533" s="579"/>
      <c r="CMA533" s="580"/>
      <c r="CMB533" s="143"/>
      <c r="CMC533" s="143"/>
      <c r="CMD533" s="579"/>
      <c r="CME533" s="580"/>
      <c r="CMF533" s="143"/>
      <c r="CMG533" s="143"/>
      <c r="CMH533" s="579"/>
      <c r="CMI533" s="580"/>
      <c r="CMJ533" s="143"/>
      <c r="CMK533" s="143"/>
      <c r="CML533" s="579"/>
      <c r="CMM533" s="580"/>
      <c r="CMN533" s="143"/>
      <c r="CMO533" s="143"/>
      <c r="CMP533" s="579"/>
      <c r="CMQ533" s="580"/>
      <c r="CMR533" s="143"/>
      <c r="CMS533" s="143"/>
      <c r="CMT533" s="579"/>
      <c r="CMU533" s="580"/>
      <c r="CMV533" s="143"/>
      <c r="CMW533" s="143"/>
      <c r="CMX533" s="579"/>
      <c r="CMY533" s="580"/>
      <c r="CMZ533" s="143"/>
      <c r="CNA533" s="143"/>
      <c r="CNB533" s="579"/>
      <c r="CNC533" s="580"/>
      <c r="CND533" s="143"/>
      <c r="CNE533" s="143"/>
      <c r="CNF533" s="579"/>
      <c r="CNG533" s="580"/>
      <c r="CNH533" s="143"/>
      <c r="CNI533" s="143"/>
      <c r="CNJ533" s="579"/>
      <c r="CNK533" s="580"/>
      <c r="CNL533" s="143"/>
      <c r="CNM533" s="143"/>
      <c r="CNN533" s="579"/>
      <c r="CNO533" s="580"/>
      <c r="CNP533" s="143"/>
      <c r="CNQ533" s="143"/>
      <c r="CNR533" s="579"/>
      <c r="CNS533" s="580"/>
      <c r="CNT533" s="143"/>
      <c r="CNU533" s="143"/>
      <c r="CNV533" s="579"/>
      <c r="CNW533" s="580"/>
      <c r="CNX533" s="143"/>
      <c r="CNY533" s="143"/>
      <c r="CNZ533" s="579"/>
      <c r="COA533" s="580"/>
      <c r="COB533" s="143"/>
      <c r="COC533" s="143"/>
      <c r="COD533" s="579"/>
      <c r="COE533" s="580"/>
      <c r="COF533" s="143"/>
      <c r="COG533" s="143"/>
      <c r="COH533" s="579"/>
      <c r="COI533" s="580"/>
      <c r="COJ533" s="143"/>
      <c r="COK533" s="143"/>
      <c r="COL533" s="579"/>
      <c r="COM533" s="580"/>
      <c r="CON533" s="143"/>
      <c r="COO533" s="143"/>
      <c r="COP533" s="579"/>
      <c r="COQ533" s="580"/>
      <c r="COR533" s="143"/>
      <c r="COS533" s="143"/>
      <c r="COT533" s="579"/>
      <c r="COU533" s="580"/>
      <c r="COV533" s="143"/>
      <c r="COW533" s="143"/>
      <c r="COX533" s="579"/>
      <c r="COY533" s="580"/>
      <c r="COZ533" s="143"/>
      <c r="CPA533" s="143"/>
      <c r="CPB533" s="579"/>
      <c r="CPC533" s="580"/>
      <c r="CPD533" s="143"/>
      <c r="CPE533" s="143"/>
      <c r="CPF533" s="579"/>
      <c r="CPG533" s="580"/>
      <c r="CPH533" s="143"/>
      <c r="CPI533" s="143"/>
      <c r="CPJ533" s="579"/>
      <c r="CPK533" s="580"/>
      <c r="CPL533" s="143"/>
      <c r="CPM533" s="143"/>
      <c r="CPN533" s="579"/>
      <c r="CPO533" s="580"/>
      <c r="CPP533" s="143"/>
      <c r="CPQ533" s="143"/>
      <c r="CPR533" s="579"/>
      <c r="CPS533" s="580"/>
      <c r="CPT533" s="143"/>
      <c r="CPU533" s="143"/>
      <c r="CPV533" s="579"/>
      <c r="CPW533" s="580"/>
      <c r="CPX533" s="143"/>
      <c r="CPY533" s="143"/>
      <c r="CPZ533" s="579"/>
      <c r="CQA533" s="580"/>
      <c r="CQB533" s="143"/>
      <c r="CQC533" s="143"/>
      <c r="CQD533" s="579"/>
      <c r="CQE533" s="580"/>
      <c r="CQF533" s="143"/>
      <c r="CQG533" s="143"/>
      <c r="CQH533" s="579"/>
      <c r="CQI533" s="580"/>
      <c r="CQJ533" s="143"/>
      <c r="CQK533" s="143"/>
      <c r="CQL533" s="579"/>
      <c r="CQM533" s="580"/>
      <c r="CQN533" s="143"/>
      <c r="CQO533" s="143"/>
      <c r="CQP533" s="579"/>
      <c r="CQQ533" s="580"/>
      <c r="CQR533" s="143"/>
      <c r="CQS533" s="143"/>
      <c r="CQT533" s="579"/>
      <c r="CQU533" s="580"/>
      <c r="CQV533" s="143"/>
      <c r="CQW533" s="143"/>
      <c r="CQX533" s="579"/>
      <c r="CQY533" s="580"/>
      <c r="CQZ533" s="143"/>
      <c r="CRA533" s="143"/>
      <c r="CRB533" s="579"/>
      <c r="CRC533" s="580"/>
      <c r="CRD533" s="143"/>
      <c r="CRE533" s="143"/>
      <c r="CRF533" s="579"/>
      <c r="CRG533" s="580"/>
      <c r="CRH533" s="143"/>
      <c r="CRI533" s="143"/>
      <c r="CRJ533" s="579"/>
      <c r="CRK533" s="580"/>
      <c r="CRL533" s="143"/>
      <c r="CRM533" s="143"/>
      <c r="CRN533" s="579"/>
      <c r="CRO533" s="580"/>
      <c r="CRP533" s="143"/>
      <c r="CRQ533" s="143"/>
      <c r="CRR533" s="579"/>
      <c r="CRS533" s="580"/>
      <c r="CRT533" s="143"/>
      <c r="CRU533" s="143"/>
      <c r="CRV533" s="579"/>
      <c r="CRW533" s="580"/>
      <c r="CRX533" s="143"/>
      <c r="CRY533" s="143"/>
      <c r="CRZ533" s="579"/>
      <c r="CSA533" s="580"/>
      <c r="CSB533" s="143"/>
      <c r="CSC533" s="143"/>
      <c r="CSD533" s="579"/>
      <c r="CSE533" s="580"/>
      <c r="CSF533" s="143"/>
      <c r="CSG533" s="143"/>
      <c r="CSH533" s="579"/>
      <c r="CSI533" s="580"/>
      <c r="CSJ533" s="143"/>
      <c r="CSK533" s="143"/>
      <c r="CSL533" s="579"/>
      <c r="CSM533" s="580"/>
      <c r="CSN533" s="143"/>
      <c r="CSO533" s="143"/>
      <c r="CSP533" s="579"/>
      <c r="CSQ533" s="580"/>
      <c r="CSR533" s="143"/>
      <c r="CSS533" s="143"/>
      <c r="CST533" s="579"/>
      <c r="CSU533" s="580"/>
      <c r="CSV533" s="143"/>
      <c r="CSW533" s="143"/>
      <c r="CSX533" s="579"/>
      <c r="CSY533" s="580"/>
      <c r="CSZ533" s="143"/>
      <c r="CTA533" s="143"/>
      <c r="CTB533" s="579"/>
      <c r="CTC533" s="580"/>
      <c r="CTD533" s="143"/>
      <c r="CTE533" s="143"/>
      <c r="CTF533" s="579"/>
      <c r="CTG533" s="580"/>
      <c r="CTH533" s="143"/>
      <c r="CTI533" s="143"/>
      <c r="CTJ533" s="579"/>
      <c r="CTK533" s="580"/>
      <c r="CTL533" s="143"/>
      <c r="CTM533" s="143"/>
      <c r="CTN533" s="579"/>
      <c r="CTO533" s="580"/>
      <c r="CTP533" s="143"/>
      <c r="CTQ533" s="143"/>
      <c r="CTR533" s="579"/>
      <c r="CTS533" s="580"/>
      <c r="CTT533" s="143"/>
      <c r="CTU533" s="143"/>
      <c r="CTV533" s="579"/>
      <c r="CTW533" s="580"/>
      <c r="CTX533" s="143"/>
      <c r="CTY533" s="143"/>
      <c r="CTZ533" s="579"/>
      <c r="CUA533" s="580"/>
      <c r="CUB533" s="143"/>
      <c r="CUC533" s="143"/>
      <c r="CUD533" s="579"/>
      <c r="CUE533" s="580"/>
      <c r="CUF533" s="143"/>
      <c r="CUG533" s="143"/>
      <c r="CUH533" s="579"/>
      <c r="CUI533" s="580"/>
      <c r="CUJ533" s="143"/>
      <c r="CUK533" s="143"/>
      <c r="CUL533" s="579"/>
      <c r="CUM533" s="580"/>
      <c r="CUN533" s="143"/>
      <c r="CUO533" s="143"/>
      <c r="CUP533" s="579"/>
      <c r="CUQ533" s="580"/>
      <c r="CUR533" s="143"/>
      <c r="CUS533" s="143"/>
      <c r="CUT533" s="579"/>
      <c r="CUU533" s="580"/>
      <c r="CUV533" s="143"/>
      <c r="CUW533" s="143"/>
      <c r="CUX533" s="579"/>
      <c r="CUY533" s="580"/>
      <c r="CUZ533" s="143"/>
      <c r="CVA533" s="143"/>
      <c r="CVB533" s="579"/>
      <c r="CVC533" s="580"/>
      <c r="CVD533" s="143"/>
      <c r="CVE533" s="143"/>
      <c r="CVF533" s="579"/>
      <c r="CVG533" s="580"/>
      <c r="CVH533" s="143"/>
      <c r="CVI533" s="143"/>
      <c r="CVJ533" s="579"/>
      <c r="CVK533" s="580"/>
      <c r="CVL533" s="143"/>
      <c r="CVM533" s="143"/>
      <c r="CVN533" s="579"/>
      <c r="CVO533" s="580"/>
      <c r="CVP533" s="143"/>
      <c r="CVQ533" s="143"/>
      <c r="CVR533" s="579"/>
      <c r="CVS533" s="580"/>
      <c r="CVT533" s="143"/>
      <c r="CVU533" s="143"/>
      <c r="CVV533" s="579"/>
      <c r="CVW533" s="580"/>
      <c r="CVX533" s="143"/>
      <c r="CVY533" s="143"/>
      <c r="CVZ533" s="579"/>
      <c r="CWA533" s="580"/>
      <c r="CWB533" s="143"/>
      <c r="CWC533" s="143"/>
      <c r="CWD533" s="579"/>
      <c r="CWE533" s="580"/>
      <c r="CWF533" s="143"/>
      <c r="CWG533" s="143"/>
      <c r="CWH533" s="579"/>
      <c r="CWI533" s="580"/>
      <c r="CWJ533" s="143"/>
      <c r="CWK533" s="143"/>
      <c r="CWL533" s="579"/>
      <c r="CWM533" s="580"/>
      <c r="CWN533" s="143"/>
      <c r="CWO533" s="143"/>
      <c r="CWP533" s="579"/>
      <c r="CWQ533" s="580"/>
      <c r="CWR533" s="143"/>
      <c r="CWS533" s="143"/>
      <c r="CWT533" s="579"/>
      <c r="CWU533" s="580"/>
      <c r="CWV533" s="143"/>
      <c r="CWW533" s="143"/>
      <c r="CWX533" s="579"/>
      <c r="CWY533" s="580"/>
      <c r="CWZ533" s="143"/>
      <c r="CXA533" s="143"/>
      <c r="CXB533" s="579"/>
      <c r="CXC533" s="580"/>
      <c r="CXD533" s="143"/>
      <c r="CXE533" s="143"/>
      <c r="CXF533" s="579"/>
      <c r="CXG533" s="580"/>
      <c r="CXH533" s="143"/>
      <c r="CXI533" s="143"/>
      <c r="CXJ533" s="579"/>
      <c r="CXK533" s="580"/>
      <c r="CXL533" s="143"/>
      <c r="CXM533" s="143"/>
      <c r="CXN533" s="579"/>
      <c r="CXO533" s="580"/>
      <c r="CXP533" s="143"/>
      <c r="CXQ533" s="143"/>
      <c r="CXR533" s="579"/>
      <c r="CXS533" s="580"/>
      <c r="CXT533" s="143"/>
      <c r="CXU533" s="143"/>
      <c r="CXV533" s="579"/>
      <c r="CXW533" s="580"/>
      <c r="CXX533" s="143"/>
      <c r="CXY533" s="143"/>
      <c r="CXZ533" s="579"/>
      <c r="CYA533" s="580"/>
      <c r="CYB533" s="143"/>
      <c r="CYC533" s="143"/>
      <c r="CYD533" s="579"/>
      <c r="CYE533" s="580"/>
      <c r="CYF533" s="143"/>
      <c r="CYG533" s="143"/>
      <c r="CYH533" s="579"/>
      <c r="CYI533" s="580"/>
      <c r="CYJ533" s="143"/>
      <c r="CYK533" s="143"/>
      <c r="CYL533" s="579"/>
      <c r="CYM533" s="580"/>
      <c r="CYN533" s="143"/>
      <c r="CYO533" s="143"/>
      <c r="CYP533" s="579"/>
      <c r="CYQ533" s="580"/>
      <c r="CYR533" s="143"/>
      <c r="CYS533" s="143"/>
      <c r="CYT533" s="579"/>
      <c r="CYU533" s="580"/>
      <c r="CYV533" s="143"/>
      <c r="CYW533" s="143"/>
      <c r="CYX533" s="579"/>
      <c r="CYY533" s="580"/>
      <c r="CYZ533" s="143"/>
      <c r="CZA533" s="143"/>
      <c r="CZB533" s="579"/>
      <c r="CZC533" s="580"/>
      <c r="CZD533" s="143"/>
      <c r="CZE533" s="143"/>
      <c r="CZF533" s="579"/>
      <c r="CZG533" s="580"/>
      <c r="CZH533" s="143"/>
      <c r="CZI533" s="143"/>
      <c r="CZJ533" s="579"/>
      <c r="CZK533" s="580"/>
      <c r="CZL533" s="143"/>
      <c r="CZM533" s="143"/>
      <c r="CZN533" s="579"/>
      <c r="CZO533" s="580"/>
      <c r="CZP533" s="143"/>
      <c r="CZQ533" s="143"/>
      <c r="CZR533" s="579"/>
      <c r="CZS533" s="580"/>
      <c r="CZT533" s="143"/>
      <c r="CZU533" s="143"/>
      <c r="CZV533" s="579"/>
      <c r="CZW533" s="580"/>
      <c r="CZX533" s="143"/>
      <c r="CZY533" s="143"/>
      <c r="CZZ533" s="579"/>
      <c r="DAA533" s="580"/>
      <c r="DAB533" s="143"/>
      <c r="DAC533" s="143"/>
      <c r="DAD533" s="579"/>
      <c r="DAE533" s="580"/>
      <c r="DAF533" s="143"/>
      <c r="DAG533" s="143"/>
      <c r="DAH533" s="579"/>
      <c r="DAI533" s="580"/>
      <c r="DAJ533" s="143"/>
      <c r="DAK533" s="143"/>
      <c r="DAL533" s="579"/>
      <c r="DAM533" s="580"/>
      <c r="DAN533" s="143"/>
      <c r="DAO533" s="143"/>
      <c r="DAP533" s="579"/>
      <c r="DAQ533" s="580"/>
      <c r="DAR533" s="143"/>
      <c r="DAS533" s="143"/>
      <c r="DAT533" s="579"/>
      <c r="DAU533" s="580"/>
      <c r="DAV533" s="143"/>
      <c r="DAW533" s="143"/>
      <c r="DAX533" s="579"/>
      <c r="DAY533" s="580"/>
      <c r="DAZ533" s="143"/>
      <c r="DBA533" s="143"/>
      <c r="DBB533" s="579"/>
      <c r="DBC533" s="580"/>
      <c r="DBD533" s="143"/>
      <c r="DBE533" s="143"/>
      <c r="DBF533" s="579"/>
      <c r="DBG533" s="580"/>
      <c r="DBH533" s="143"/>
      <c r="DBI533" s="143"/>
      <c r="DBJ533" s="579"/>
      <c r="DBK533" s="580"/>
      <c r="DBL533" s="143"/>
      <c r="DBM533" s="143"/>
      <c r="DBN533" s="579"/>
      <c r="DBO533" s="580"/>
      <c r="DBP533" s="143"/>
      <c r="DBQ533" s="143"/>
      <c r="DBR533" s="579"/>
      <c r="DBS533" s="580"/>
      <c r="DBT533" s="143"/>
      <c r="DBU533" s="143"/>
      <c r="DBV533" s="579"/>
      <c r="DBW533" s="580"/>
      <c r="DBX533" s="143"/>
      <c r="DBY533" s="143"/>
      <c r="DBZ533" s="579"/>
      <c r="DCA533" s="580"/>
      <c r="DCB533" s="143"/>
      <c r="DCC533" s="143"/>
      <c r="DCD533" s="579"/>
      <c r="DCE533" s="580"/>
      <c r="DCF533" s="143"/>
      <c r="DCG533" s="143"/>
      <c r="DCH533" s="579"/>
      <c r="DCI533" s="580"/>
      <c r="DCJ533" s="143"/>
      <c r="DCK533" s="143"/>
      <c r="DCL533" s="579"/>
      <c r="DCM533" s="580"/>
      <c r="DCN533" s="143"/>
      <c r="DCO533" s="143"/>
      <c r="DCP533" s="579"/>
      <c r="DCQ533" s="580"/>
      <c r="DCR533" s="143"/>
      <c r="DCS533" s="143"/>
      <c r="DCT533" s="579"/>
      <c r="DCU533" s="580"/>
      <c r="DCV533" s="143"/>
      <c r="DCW533" s="143"/>
      <c r="DCX533" s="579"/>
      <c r="DCY533" s="580"/>
      <c r="DCZ533" s="143"/>
      <c r="DDA533" s="143"/>
      <c r="DDB533" s="579"/>
      <c r="DDC533" s="580"/>
      <c r="DDD533" s="143"/>
      <c r="DDE533" s="143"/>
      <c r="DDF533" s="579"/>
      <c r="DDG533" s="580"/>
      <c r="DDH533" s="143"/>
      <c r="DDI533" s="143"/>
      <c r="DDJ533" s="579"/>
      <c r="DDK533" s="580"/>
      <c r="DDL533" s="143"/>
      <c r="DDM533" s="143"/>
      <c r="DDN533" s="579"/>
      <c r="DDO533" s="580"/>
      <c r="DDP533" s="143"/>
      <c r="DDQ533" s="143"/>
      <c r="DDR533" s="579"/>
      <c r="DDS533" s="580"/>
      <c r="DDT533" s="143"/>
      <c r="DDU533" s="143"/>
      <c r="DDV533" s="579"/>
      <c r="DDW533" s="580"/>
      <c r="DDX533" s="143"/>
      <c r="DDY533" s="143"/>
      <c r="DDZ533" s="579"/>
      <c r="DEA533" s="580"/>
      <c r="DEB533" s="143"/>
      <c r="DEC533" s="143"/>
      <c r="DED533" s="579"/>
      <c r="DEE533" s="580"/>
      <c r="DEF533" s="143"/>
      <c r="DEG533" s="143"/>
      <c r="DEH533" s="579"/>
      <c r="DEI533" s="580"/>
      <c r="DEJ533" s="143"/>
      <c r="DEK533" s="143"/>
      <c r="DEL533" s="579"/>
      <c r="DEM533" s="580"/>
      <c r="DEN533" s="143"/>
      <c r="DEO533" s="143"/>
      <c r="DEP533" s="579"/>
      <c r="DEQ533" s="580"/>
      <c r="DER533" s="143"/>
      <c r="DES533" s="143"/>
      <c r="DET533" s="579"/>
      <c r="DEU533" s="580"/>
      <c r="DEV533" s="143"/>
      <c r="DEW533" s="143"/>
      <c r="DEX533" s="579"/>
      <c r="DEY533" s="580"/>
      <c r="DEZ533" s="143"/>
      <c r="DFA533" s="143"/>
      <c r="DFB533" s="579"/>
      <c r="DFC533" s="580"/>
      <c r="DFD533" s="143"/>
      <c r="DFE533" s="143"/>
      <c r="DFF533" s="579"/>
      <c r="DFG533" s="580"/>
      <c r="DFH533" s="143"/>
      <c r="DFI533" s="143"/>
      <c r="DFJ533" s="579"/>
      <c r="DFK533" s="580"/>
      <c r="DFL533" s="143"/>
      <c r="DFM533" s="143"/>
      <c r="DFN533" s="579"/>
      <c r="DFO533" s="580"/>
      <c r="DFP533" s="143"/>
      <c r="DFQ533" s="143"/>
      <c r="DFR533" s="579"/>
      <c r="DFS533" s="580"/>
      <c r="DFT533" s="143"/>
      <c r="DFU533" s="143"/>
      <c r="DFV533" s="579"/>
      <c r="DFW533" s="580"/>
      <c r="DFX533" s="143"/>
      <c r="DFY533" s="143"/>
      <c r="DFZ533" s="579"/>
      <c r="DGA533" s="580"/>
      <c r="DGB533" s="143"/>
      <c r="DGC533" s="143"/>
      <c r="DGD533" s="579"/>
      <c r="DGE533" s="580"/>
      <c r="DGF533" s="143"/>
      <c r="DGG533" s="143"/>
      <c r="DGH533" s="579"/>
      <c r="DGI533" s="580"/>
      <c r="DGJ533" s="143"/>
      <c r="DGK533" s="143"/>
      <c r="DGL533" s="579"/>
      <c r="DGM533" s="580"/>
      <c r="DGN533" s="143"/>
      <c r="DGO533" s="143"/>
      <c r="DGP533" s="579"/>
      <c r="DGQ533" s="580"/>
      <c r="DGR533" s="143"/>
      <c r="DGS533" s="143"/>
      <c r="DGT533" s="579"/>
      <c r="DGU533" s="580"/>
      <c r="DGV533" s="143"/>
      <c r="DGW533" s="143"/>
      <c r="DGX533" s="579"/>
      <c r="DGY533" s="580"/>
      <c r="DGZ533" s="143"/>
      <c r="DHA533" s="143"/>
      <c r="DHB533" s="579"/>
      <c r="DHC533" s="580"/>
      <c r="DHD533" s="143"/>
      <c r="DHE533" s="143"/>
      <c r="DHF533" s="579"/>
      <c r="DHG533" s="580"/>
      <c r="DHH533" s="143"/>
      <c r="DHI533" s="143"/>
      <c r="DHJ533" s="579"/>
      <c r="DHK533" s="580"/>
      <c r="DHL533" s="143"/>
      <c r="DHM533" s="143"/>
      <c r="DHN533" s="579"/>
      <c r="DHO533" s="580"/>
      <c r="DHP533" s="143"/>
      <c r="DHQ533" s="143"/>
      <c r="DHR533" s="579"/>
      <c r="DHS533" s="580"/>
      <c r="DHT533" s="143"/>
      <c r="DHU533" s="143"/>
      <c r="DHV533" s="579"/>
      <c r="DHW533" s="580"/>
      <c r="DHX533" s="143"/>
      <c r="DHY533" s="143"/>
      <c r="DHZ533" s="579"/>
      <c r="DIA533" s="580"/>
      <c r="DIB533" s="143"/>
      <c r="DIC533" s="143"/>
      <c r="DID533" s="579"/>
      <c r="DIE533" s="580"/>
      <c r="DIF533" s="143"/>
      <c r="DIG533" s="143"/>
      <c r="DIH533" s="579"/>
      <c r="DII533" s="580"/>
      <c r="DIJ533" s="143"/>
      <c r="DIK533" s="143"/>
      <c r="DIL533" s="579"/>
      <c r="DIM533" s="580"/>
      <c r="DIN533" s="143"/>
      <c r="DIO533" s="143"/>
      <c r="DIP533" s="579"/>
      <c r="DIQ533" s="580"/>
      <c r="DIR533" s="143"/>
      <c r="DIS533" s="143"/>
      <c r="DIT533" s="579"/>
      <c r="DIU533" s="580"/>
      <c r="DIV533" s="143"/>
      <c r="DIW533" s="143"/>
      <c r="DIX533" s="579"/>
      <c r="DIY533" s="580"/>
      <c r="DIZ533" s="143"/>
      <c r="DJA533" s="143"/>
      <c r="DJB533" s="579"/>
      <c r="DJC533" s="580"/>
      <c r="DJD533" s="143"/>
      <c r="DJE533" s="143"/>
      <c r="DJF533" s="579"/>
      <c r="DJG533" s="580"/>
      <c r="DJH533" s="143"/>
      <c r="DJI533" s="143"/>
      <c r="DJJ533" s="579"/>
      <c r="DJK533" s="580"/>
      <c r="DJL533" s="143"/>
      <c r="DJM533" s="143"/>
      <c r="DJN533" s="579"/>
      <c r="DJO533" s="580"/>
      <c r="DJP533" s="143"/>
      <c r="DJQ533" s="143"/>
      <c r="DJR533" s="579"/>
      <c r="DJS533" s="580"/>
      <c r="DJT533" s="143"/>
      <c r="DJU533" s="143"/>
      <c r="DJV533" s="579"/>
      <c r="DJW533" s="580"/>
      <c r="DJX533" s="143"/>
      <c r="DJY533" s="143"/>
      <c r="DJZ533" s="579"/>
      <c r="DKA533" s="580"/>
      <c r="DKB533" s="143"/>
      <c r="DKC533" s="143"/>
      <c r="DKD533" s="579"/>
      <c r="DKE533" s="580"/>
      <c r="DKF533" s="143"/>
      <c r="DKG533" s="143"/>
      <c r="DKH533" s="579"/>
      <c r="DKI533" s="580"/>
      <c r="DKJ533" s="143"/>
      <c r="DKK533" s="143"/>
      <c r="DKL533" s="579"/>
      <c r="DKM533" s="580"/>
      <c r="DKN533" s="143"/>
      <c r="DKO533" s="143"/>
      <c r="DKP533" s="579"/>
      <c r="DKQ533" s="580"/>
      <c r="DKR533" s="143"/>
      <c r="DKS533" s="143"/>
      <c r="DKT533" s="579"/>
      <c r="DKU533" s="580"/>
      <c r="DKV533" s="143"/>
      <c r="DKW533" s="143"/>
      <c r="DKX533" s="579"/>
      <c r="DKY533" s="580"/>
      <c r="DKZ533" s="143"/>
      <c r="DLA533" s="143"/>
      <c r="DLB533" s="579"/>
      <c r="DLC533" s="580"/>
      <c r="DLD533" s="143"/>
      <c r="DLE533" s="143"/>
      <c r="DLF533" s="579"/>
      <c r="DLG533" s="580"/>
      <c r="DLH533" s="143"/>
      <c r="DLI533" s="143"/>
      <c r="DLJ533" s="579"/>
      <c r="DLK533" s="580"/>
      <c r="DLL533" s="143"/>
      <c r="DLM533" s="143"/>
      <c r="DLN533" s="579"/>
      <c r="DLO533" s="580"/>
      <c r="DLP533" s="143"/>
      <c r="DLQ533" s="143"/>
      <c r="DLR533" s="579"/>
      <c r="DLS533" s="580"/>
      <c r="DLT533" s="143"/>
      <c r="DLU533" s="143"/>
      <c r="DLV533" s="579"/>
      <c r="DLW533" s="580"/>
      <c r="DLX533" s="143"/>
      <c r="DLY533" s="143"/>
      <c r="DLZ533" s="579"/>
      <c r="DMA533" s="580"/>
      <c r="DMB533" s="143"/>
      <c r="DMC533" s="143"/>
      <c r="DMD533" s="579"/>
      <c r="DME533" s="580"/>
      <c r="DMF533" s="143"/>
      <c r="DMG533" s="143"/>
      <c r="DMH533" s="579"/>
      <c r="DMI533" s="580"/>
      <c r="DMJ533" s="143"/>
      <c r="DMK533" s="143"/>
      <c r="DML533" s="579"/>
      <c r="DMM533" s="580"/>
      <c r="DMN533" s="143"/>
      <c r="DMO533" s="143"/>
      <c r="DMP533" s="579"/>
      <c r="DMQ533" s="580"/>
      <c r="DMR533" s="143"/>
      <c r="DMS533" s="143"/>
      <c r="DMT533" s="579"/>
      <c r="DMU533" s="580"/>
      <c r="DMV533" s="143"/>
      <c r="DMW533" s="143"/>
      <c r="DMX533" s="579"/>
      <c r="DMY533" s="580"/>
      <c r="DMZ533" s="143"/>
      <c r="DNA533" s="143"/>
      <c r="DNB533" s="579"/>
      <c r="DNC533" s="580"/>
      <c r="DND533" s="143"/>
      <c r="DNE533" s="143"/>
      <c r="DNF533" s="579"/>
      <c r="DNG533" s="580"/>
      <c r="DNH533" s="143"/>
      <c r="DNI533" s="143"/>
      <c r="DNJ533" s="579"/>
      <c r="DNK533" s="580"/>
      <c r="DNL533" s="143"/>
      <c r="DNM533" s="143"/>
      <c r="DNN533" s="579"/>
      <c r="DNO533" s="580"/>
      <c r="DNP533" s="143"/>
      <c r="DNQ533" s="143"/>
      <c r="DNR533" s="579"/>
      <c r="DNS533" s="580"/>
      <c r="DNT533" s="143"/>
      <c r="DNU533" s="143"/>
      <c r="DNV533" s="579"/>
      <c r="DNW533" s="580"/>
      <c r="DNX533" s="143"/>
      <c r="DNY533" s="143"/>
      <c r="DNZ533" s="579"/>
      <c r="DOA533" s="580"/>
      <c r="DOB533" s="143"/>
      <c r="DOC533" s="143"/>
      <c r="DOD533" s="579"/>
      <c r="DOE533" s="580"/>
      <c r="DOF533" s="143"/>
      <c r="DOG533" s="143"/>
      <c r="DOH533" s="579"/>
      <c r="DOI533" s="580"/>
      <c r="DOJ533" s="143"/>
      <c r="DOK533" s="143"/>
      <c r="DOL533" s="579"/>
      <c r="DOM533" s="580"/>
      <c r="DON533" s="143"/>
      <c r="DOO533" s="143"/>
      <c r="DOP533" s="579"/>
      <c r="DOQ533" s="580"/>
      <c r="DOR533" s="143"/>
      <c r="DOS533" s="143"/>
      <c r="DOT533" s="579"/>
      <c r="DOU533" s="580"/>
      <c r="DOV533" s="143"/>
      <c r="DOW533" s="143"/>
      <c r="DOX533" s="579"/>
      <c r="DOY533" s="580"/>
      <c r="DOZ533" s="143"/>
      <c r="DPA533" s="143"/>
      <c r="DPB533" s="579"/>
      <c r="DPC533" s="580"/>
      <c r="DPD533" s="143"/>
      <c r="DPE533" s="143"/>
      <c r="DPF533" s="579"/>
      <c r="DPG533" s="580"/>
      <c r="DPH533" s="143"/>
      <c r="DPI533" s="143"/>
      <c r="DPJ533" s="579"/>
      <c r="DPK533" s="580"/>
      <c r="DPL533" s="143"/>
      <c r="DPM533" s="143"/>
      <c r="DPN533" s="579"/>
      <c r="DPO533" s="580"/>
      <c r="DPP533" s="143"/>
      <c r="DPQ533" s="143"/>
      <c r="DPR533" s="579"/>
      <c r="DPS533" s="580"/>
      <c r="DPT533" s="143"/>
      <c r="DPU533" s="143"/>
      <c r="DPV533" s="579"/>
      <c r="DPW533" s="580"/>
      <c r="DPX533" s="143"/>
      <c r="DPY533" s="143"/>
      <c r="DPZ533" s="579"/>
      <c r="DQA533" s="580"/>
      <c r="DQB533" s="143"/>
      <c r="DQC533" s="143"/>
      <c r="DQD533" s="579"/>
      <c r="DQE533" s="580"/>
      <c r="DQF533" s="143"/>
      <c r="DQG533" s="143"/>
      <c r="DQH533" s="579"/>
      <c r="DQI533" s="580"/>
      <c r="DQJ533" s="143"/>
      <c r="DQK533" s="143"/>
      <c r="DQL533" s="579"/>
      <c r="DQM533" s="580"/>
      <c r="DQN533" s="143"/>
      <c r="DQO533" s="143"/>
      <c r="DQP533" s="579"/>
      <c r="DQQ533" s="580"/>
      <c r="DQR533" s="143"/>
      <c r="DQS533" s="143"/>
      <c r="DQT533" s="579"/>
      <c r="DQU533" s="580"/>
      <c r="DQV533" s="143"/>
      <c r="DQW533" s="143"/>
      <c r="DQX533" s="579"/>
      <c r="DQY533" s="580"/>
      <c r="DQZ533" s="143"/>
      <c r="DRA533" s="143"/>
      <c r="DRB533" s="579"/>
      <c r="DRC533" s="580"/>
      <c r="DRD533" s="143"/>
      <c r="DRE533" s="143"/>
      <c r="DRF533" s="579"/>
      <c r="DRG533" s="580"/>
      <c r="DRH533" s="143"/>
      <c r="DRI533" s="143"/>
      <c r="DRJ533" s="579"/>
      <c r="DRK533" s="580"/>
      <c r="DRL533" s="143"/>
      <c r="DRM533" s="143"/>
      <c r="DRN533" s="579"/>
      <c r="DRO533" s="580"/>
      <c r="DRP533" s="143"/>
      <c r="DRQ533" s="143"/>
      <c r="DRR533" s="579"/>
      <c r="DRS533" s="580"/>
      <c r="DRT533" s="143"/>
      <c r="DRU533" s="143"/>
      <c r="DRV533" s="579"/>
      <c r="DRW533" s="580"/>
      <c r="DRX533" s="143"/>
      <c r="DRY533" s="143"/>
      <c r="DRZ533" s="579"/>
      <c r="DSA533" s="580"/>
      <c r="DSB533" s="143"/>
      <c r="DSC533" s="143"/>
      <c r="DSD533" s="579"/>
      <c r="DSE533" s="580"/>
      <c r="DSF533" s="143"/>
      <c r="DSG533" s="143"/>
      <c r="DSH533" s="579"/>
      <c r="DSI533" s="580"/>
      <c r="DSJ533" s="143"/>
      <c r="DSK533" s="143"/>
      <c r="DSL533" s="579"/>
      <c r="DSM533" s="580"/>
      <c r="DSN533" s="143"/>
      <c r="DSO533" s="143"/>
      <c r="DSP533" s="579"/>
      <c r="DSQ533" s="580"/>
      <c r="DSR533" s="143"/>
      <c r="DSS533" s="143"/>
      <c r="DST533" s="579"/>
      <c r="DSU533" s="580"/>
      <c r="DSV533" s="143"/>
      <c r="DSW533" s="143"/>
      <c r="DSX533" s="579"/>
      <c r="DSY533" s="580"/>
      <c r="DSZ533" s="143"/>
      <c r="DTA533" s="143"/>
      <c r="DTB533" s="579"/>
      <c r="DTC533" s="580"/>
      <c r="DTD533" s="143"/>
      <c r="DTE533" s="143"/>
      <c r="DTF533" s="579"/>
      <c r="DTG533" s="580"/>
      <c r="DTH533" s="143"/>
      <c r="DTI533" s="143"/>
      <c r="DTJ533" s="579"/>
      <c r="DTK533" s="580"/>
      <c r="DTL533" s="143"/>
      <c r="DTM533" s="143"/>
      <c r="DTN533" s="579"/>
      <c r="DTO533" s="580"/>
      <c r="DTP533" s="143"/>
      <c r="DTQ533" s="143"/>
      <c r="DTR533" s="579"/>
      <c r="DTS533" s="580"/>
      <c r="DTT533" s="143"/>
      <c r="DTU533" s="143"/>
      <c r="DTV533" s="579"/>
      <c r="DTW533" s="580"/>
      <c r="DTX533" s="143"/>
      <c r="DTY533" s="143"/>
      <c r="DTZ533" s="579"/>
      <c r="DUA533" s="580"/>
      <c r="DUB533" s="143"/>
      <c r="DUC533" s="143"/>
      <c r="DUD533" s="579"/>
      <c r="DUE533" s="580"/>
      <c r="DUF533" s="143"/>
      <c r="DUG533" s="143"/>
      <c r="DUH533" s="579"/>
      <c r="DUI533" s="580"/>
      <c r="DUJ533" s="143"/>
      <c r="DUK533" s="143"/>
      <c r="DUL533" s="579"/>
      <c r="DUM533" s="580"/>
      <c r="DUN533" s="143"/>
      <c r="DUO533" s="143"/>
      <c r="DUP533" s="579"/>
      <c r="DUQ533" s="580"/>
      <c r="DUR533" s="143"/>
      <c r="DUS533" s="143"/>
      <c r="DUT533" s="579"/>
      <c r="DUU533" s="580"/>
      <c r="DUV533" s="143"/>
      <c r="DUW533" s="143"/>
      <c r="DUX533" s="579"/>
      <c r="DUY533" s="580"/>
      <c r="DUZ533" s="143"/>
      <c r="DVA533" s="143"/>
      <c r="DVB533" s="579"/>
      <c r="DVC533" s="580"/>
      <c r="DVD533" s="143"/>
      <c r="DVE533" s="143"/>
      <c r="DVF533" s="579"/>
      <c r="DVG533" s="580"/>
      <c r="DVH533" s="143"/>
      <c r="DVI533" s="143"/>
      <c r="DVJ533" s="579"/>
      <c r="DVK533" s="580"/>
      <c r="DVL533" s="143"/>
      <c r="DVM533" s="143"/>
      <c r="DVN533" s="579"/>
      <c r="DVO533" s="580"/>
      <c r="DVP533" s="143"/>
      <c r="DVQ533" s="143"/>
      <c r="DVR533" s="579"/>
      <c r="DVS533" s="580"/>
      <c r="DVT533" s="143"/>
      <c r="DVU533" s="143"/>
      <c r="DVV533" s="579"/>
      <c r="DVW533" s="580"/>
      <c r="DVX533" s="143"/>
      <c r="DVY533" s="143"/>
      <c r="DVZ533" s="579"/>
      <c r="DWA533" s="580"/>
      <c r="DWB533" s="143"/>
      <c r="DWC533" s="143"/>
      <c r="DWD533" s="579"/>
      <c r="DWE533" s="580"/>
      <c r="DWF533" s="143"/>
      <c r="DWG533" s="143"/>
      <c r="DWH533" s="579"/>
      <c r="DWI533" s="580"/>
      <c r="DWJ533" s="143"/>
      <c r="DWK533" s="143"/>
      <c r="DWL533" s="579"/>
      <c r="DWM533" s="580"/>
      <c r="DWN533" s="143"/>
      <c r="DWO533" s="143"/>
      <c r="DWP533" s="579"/>
      <c r="DWQ533" s="580"/>
      <c r="DWR533" s="143"/>
      <c r="DWS533" s="143"/>
      <c r="DWT533" s="579"/>
      <c r="DWU533" s="580"/>
      <c r="DWV533" s="143"/>
      <c r="DWW533" s="143"/>
      <c r="DWX533" s="579"/>
      <c r="DWY533" s="580"/>
      <c r="DWZ533" s="143"/>
      <c r="DXA533" s="143"/>
      <c r="DXB533" s="579"/>
      <c r="DXC533" s="580"/>
      <c r="DXD533" s="143"/>
      <c r="DXE533" s="143"/>
      <c r="DXF533" s="579"/>
      <c r="DXG533" s="580"/>
      <c r="DXH533" s="143"/>
      <c r="DXI533" s="143"/>
      <c r="DXJ533" s="579"/>
      <c r="DXK533" s="580"/>
      <c r="DXL533" s="143"/>
      <c r="DXM533" s="143"/>
      <c r="DXN533" s="579"/>
      <c r="DXO533" s="580"/>
      <c r="DXP533" s="143"/>
      <c r="DXQ533" s="143"/>
      <c r="DXR533" s="579"/>
      <c r="DXS533" s="580"/>
      <c r="DXT533" s="143"/>
      <c r="DXU533" s="143"/>
      <c r="DXV533" s="579"/>
      <c r="DXW533" s="580"/>
      <c r="DXX533" s="143"/>
      <c r="DXY533" s="143"/>
      <c r="DXZ533" s="579"/>
      <c r="DYA533" s="580"/>
      <c r="DYB533" s="143"/>
      <c r="DYC533" s="143"/>
      <c r="DYD533" s="579"/>
      <c r="DYE533" s="580"/>
      <c r="DYF533" s="143"/>
      <c r="DYG533" s="143"/>
      <c r="DYH533" s="579"/>
      <c r="DYI533" s="580"/>
      <c r="DYJ533" s="143"/>
      <c r="DYK533" s="143"/>
      <c r="DYL533" s="579"/>
      <c r="DYM533" s="580"/>
      <c r="DYN533" s="143"/>
      <c r="DYO533" s="143"/>
      <c r="DYP533" s="579"/>
      <c r="DYQ533" s="580"/>
      <c r="DYR533" s="143"/>
      <c r="DYS533" s="143"/>
      <c r="DYT533" s="579"/>
      <c r="DYU533" s="580"/>
      <c r="DYV533" s="143"/>
      <c r="DYW533" s="143"/>
      <c r="DYX533" s="579"/>
      <c r="DYY533" s="580"/>
      <c r="DYZ533" s="143"/>
      <c r="DZA533" s="143"/>
      <c r="DZB533" s="579"/>
      <c r="DZC533" s="580"/>
      <c r="DZD533" s="143"/>
      <c r="DZE533" s="143"/>
      <c r="DZF533" s="579"/>
      <c r="DZG533" s="580"/>
      <c r="DZH533" s="143"/>
      <c r="DZI533" s="143"/>
      <c r="DZJ533" s="579"/>
      <c r="DZK533" s="580"/>
      <c r="DZL533" s="143"/>
      <c r="DZM533" s="143"/>
      <c r="DZN533" s="579"/>
      <c r="DZO533" s="580"/>
      <c r="DZP533" s="143"/>
      <c r="DZQ533" s="143"/>
      <c r="DZR533" s="579"/>
      <c r="DZS533" s="580"/>
      <c r="DZT533" s="143"/>
      <c r="DZU533" s="143"/>
      <c r="DZV533" s="579"/>
      <c r="DZW533" s="580"/>
      <c r="DZX533" s="143"/>
      <c r="DZY533" s="143"/>
      <c r="DZZ533" s="579"/>
      <c r="EAA533" s="580"/>
      <c r="EAB533" s="143"/>
      <c r="EAC533" s="143"/>
      <c r="EAD533" s="579"/>
      <c r="EAE533" s="580"/>
      <c r="EAF533" s="143"/>
      <c r="EAG533" s="143"/>
      <c r="EAH533" s="579"/>
      <c r="EAI533" s="580"/>
      <c r="EAJ533" s="143"/>
      <c r="EAK533" s="143"/>
      <c r="EAL533" s="579"/>
      <c r="EAM533" s="580"/>
      <c r="EAN533" s="143"/>
      <c r="EAO533" s="143"/>
      <c r="EAP533" s="579"/>
      <c r="EAQ533" s="580"/>
      <c r="EAR533" s="143"/>
      <c r="EAS533" s="143"/>
      <c r="EAT533" s="579"/>
      <c r="EAU533" s="580"/>
      <c r="EAV533" s="143"/>
      <c r="EAW533" s="143"/>
      <c r="EAX533" s="579"/>
      <c r="EAY533" s="580"/>
      <c r="EAZ533" s="143"/>
      <c r="EBA533" s="143"/>
      <c r="EBB533" s="579"/>
      <c r="EBC533" s="580"/>
      <c r="EBD533" s="143"/>
      <c r="EBE533" s="143"/>
      <c r="EBF533" s="579"/>
      <c r="EBG533" s="580"/>
      <c r="EBH533" s="143"/>
      <c r="EBI533" s="143"/>
      <c r="EBJ533" s="579"/>
      <c r="EBK533" s="580"/>
      <c r="EBL533" s="143"/>
      <c r="EBM533" s="143"/>
      <c r="EBN533" s="579"/>
      <c r="EBO533" s="580"/>
      <c r="EBP533" s="143"/>
      <c r="EBQ533" s="143"/>
      <c r="EBR533" s="579"/>
      <c r="EBS533" s="580"/>
      <c r="EBT533" s="143"/>
      <c r="EBU533" s="143"/>
      <c r="EBV533" s="579"/>
      <c r="EBW533" s="580"/>
      <c r="EBX533" s="143"/>
      <c r="EBY533" s="143"/>
      <c r="EBZ533" s="579"/>
      <c r="ECA533" s="580"/>
      <c r="ECB533" s="143"/>
      <c r="ECC533" s="143"/>
      <c r="ECD533" s="579"/>
      <c r="ECE533" s="580"/>
      <c r="ECF533" s="143"/>
      <c r="ECG533" s="143"/>
      <c r="ECH533" s="579"/>
      <c r="ECI533" s="580"/>
      <c r="ECJ533" s="143"/>
      <c r="ECK533" s="143"/>
      <c r="ECL533" s="579"/>
      <c r="ECM533" s="580"/>
      <c r="ECN533" s="143"/>
      <c r="ECO533" s="143"/>
      <c r="ECP533" s="579"/>
      <c r="ECQ533" s="580"/>
      <c r="ECR533" s="143"/>
      <c r="ECS533" s="143"/>
      <c r="ECT533" s="579"/>
      <c r="ECU533" s="580"/>
      <c r="ECV533" s="143"/>
      <c r="ECW533" s="143"/>
      <c r="ECX533" s="579"/>
      <c r="ECY533" s="580"/>
      <c r="ECZ533" s="143"/>
      <c r="EDA533" s="143"/>
      <c r="EDB533" s="579"/>
      <c r="EDC533" s="580"/>
      <c r="EDD533" s="143"/>
      <c r="EDE533" s="143"/>
      <c r="EDF533" s="579"/>
      <c r="EDG533" s="580"/>
      <c r="EDH533" s="143"/>
      <c r="EDI533" s="143"/>
      <c r="EDJ533" s="579"/>
      <c r="EDK533" s="580"/>
      <c r="EDL533" s="143"/>
      <c r="EDM533" s="143"/>
      <c r="EDN533" s="579"/>
      <c r="EDO533" s="580"/>
      <c r="EDP533" s="143"/>
      <c r="EDQ533" s="143"/>
      <c r="EDR533" s="579"/>
      <c r="EDS533" s="580"/>
      <c r="EDT533" s="143"/>
      <c r="EDU533" s="143"/>
      <c r="EDV533" s="579"/>
      <c r="EDW533" s="580"/>
      <c r="EDX533" s="143"/>
      <c r="EDY533" s="143"/>
      <c r="EDZ533" s="579"/>
      <c r="EEA533" s="580"/>
      <c r="EEB533" s="143"/>
      <c r="EEC533" s="143"/>
      <c r="EED533" s="579"/>
      <c r="EEE533" s="580"/>
      <c r="EEF533" s="143"/>
      <c r="EEG533" s="143"/>
      <c r="EEH533" s="579"/>
      <c r="EEI533" s="580"/>
      <c r="EEJ533" s="143"/>
      <c r="EEK533" s="143"/>
      <c r="EEL533" s="579"/>
      <c r="EEM533" s="580"/>
      <c r="EEN533" s="143"/>
      <c r="EEO533" s="143"/>
      <c r="EEP533" s="579"/>
      <c r="EEQ533" s="580"/>
      <c r="EER533" s="143"/>
      <c r="EES533" s="143"/>
      <c r="EET533" s="579"/>
      <c r="EEU533" s="580"/>
      <c r="EEV533" s="143"/>
      <c r="EEW533" s="143"/>
      <c r="EEX533" s="579"/>
      <c r="EEY533" s="580"/>
      <c r="EEZ533" s="143"/>
      <c r="EFA533" s="143"/>
      <c r="EFB533" s="579"/>
      <c r="EFC533" s="580"/>
      <c r="EFD533" s="143"/>
      <c r="EFE533" s="143"/>
      <c r="EFF533" s="579"/>
      <c r="EFG533" s="580"/>
      <c r="EFH533" s="143"/>
      <c r="EFI533" s="143"/>
      <c r="EFJ533" s="579"/>
      <c r="EFK533" s="580"/>
      <c r="EFL533" s="143"/>
      <c r="EFM533" s="143"/>
      <c r="EFN533" s="579"/>
      <c r="EFO533" s="580"/>
      <c r="EFP533" s="143"/>
      <c r="EFQ533" s="143"/>
      <c r="EFR533" s="579"/>
      <c r="EFS533" s="580"/>
      <c r="EFT533" s="143"/>
      <c r="EFU533" s="143"/>
      <c r="EFV533" s="579"/>
      <c r="EFW533" s="580"/>
      <c r="EFX533" s="143"/>
      <c r="EFY533" s="143"/>
      <c r="EFZ533" s="579"/>
      <c r="EGA533" s="580"/>
      <c r="EGB533" s="143"/>
      <c r="EGC533" s="143"/>
      <c r="EGD533" s="579"/>
      <c r="EGE533" s="580"/>
      <c r="EGF533" s="143"/>
      <c r="EGG533" s="143"/>
      <c r="EGH533" s="579"/>
      <c r="EGI533" s="580"/>
      <c r="EGJ533" s="143"/>
      <c r="EGK533" s="143"/>
      <c r="EGL533" s="579"/>
      <c r="EGM533" s="580"/>
      <c r="EGN533" s="143"/>
      <c r="EGO533" s="143"/>
      <c r="EGP533" s="579"/>
      <c r="EGQ533" s="580"/>
      <c r="EGR533" s="143"/>
      <c r="EGS533" s="143"/>
      <c r="EGT533" s="579"/>
      <c r="EGU533" s="580"/>
      <c r="EGV533" s="143"/>
      <c r="EGW533" s="143"/>
      <c r="EGX533" s="579"/>
      <c r="EGY533" s="580"/>
      <c r="EGZ533" s="143"/>
      <c r="EHA533" s="143"/>
      <c r="EHB533" s="579"/>
      <c r="EHC533" s="580"/>
      <c r="EHD533" s="143"/>
      <c r="EHE533" s="143"/>
      <c r="EHF533" s="579"/>
      <c r="EHG533" s="580"/>
      <c r="EHH533" s="143"/>
      <c r="EHI533" s="143"/>
      <c r="EHJ533" s="579"/>
      <c r="EHK533" s="580"/>
      <c r="EHL533" s="143"/>
      <c r="EHM533" s="143"/>
      <c r="EHN533" s="579"/>
      <c r="EHO533" s="580"/>
      <c r="EHP533" s="143"/>
      <c r="EHQ533" s="143"/>
      <c r="EHR533" s="579"/>
      <c r="EHS533" s="580"/>
      <c r="EHT533" s="143"/>
      <c r="EHU533" s="143"/>
      <c r="EHV533" s="579"/>
      <c r="EHW533" s="580"/>
      <c r="EHX533" s="143"/>
      <c r="EHY533" s="143"/>
      <c r="EHZ533" s="579"/>
      <c r="EIA533" s="580"/>
      <c r="EIB533" s="143"/>
      <c r="EIC533" s="143"/>
      <c r="EID533" s="579"/>
      <c r="EIE533" s="580"/>
      <c r="EIF533" s="143"/>
      <c r="EIG533" s="143"/>
      <c r="EIH533" s="579"/>
      <c r="EII533" s="580"/>
      <c r="EIJ533" s="143"/>
      <c r="EIK533" s="143"/>
      <c r="EIL533" s="579"/>
      <c r="EIM533" s="580"/>
      <c r="EIN533" s="143"/>
      <c r="EIO533" s="143"/>
      <c r="EIP533" s="579"/>
      <c r="EIQ533" s="580"/>
      <c r="EIR533" s="143"/>
      <c r="EIS533" s="143"/>
      <c r="EIT533" s="579"/>
      <c r="EIU533" s="580"/>
      <c r="EIV533" s="143"/>
      <c r="EIW533" s="143"/>
      <c r="EIX533" s="579"/>
      <c r="EIY533" s="580"/>
      <c r="EIZ533" s="143"/>
      <c r="EJA533" s="143"/>
      <c r="EJB533" s="579"/>
      <c r="EJC533" s="580"/>
      <c r="EJD533" s="143"/>
      <c r="EJE533" s="143"/>
      <c r="EJF533" s="579"/>
      <c r="EJG533" s="580"/>
      <c r="EJH533" s="143"/>
      <c r="EJI533" s="143"/>
      <c r="EJJ533" s="579"/>
      <c r="EJK533" s="580"/>
      <c r="EJL533" s="143"/>
      <c r="EJM533" s="143"/>
      <c r="EJN533" s="579"/>
      <c r="EJO533" s="580"/>
      <c r="EJP533" s="143"/>
      <c r="EJQ533" s="143"/>
      <c r="EJR533" s="579"/>
      <c r="EJS533" s="580"/>
      <c r="EJT533" s="143"/>
      <c r="EJU533" s="143"/>
      <c r="EJV533" s="579"/>
      <c r="EJW533" s="580"/>
      <c r="EJX533" s="143"/>
      <c r="EJY533" s="143"/>
      <c r="EJZ533" s="579"/>
      <c r="EKA533" s="580"/>
      <c r="EKB533" s="143"/>
      <c r="EKC533" s="143"/>
      <c r="EKD533" s="579"/>
      <c r="EKE533" s="580"/>
      <c r="EKF533" s="143"/>
      <c r="EKG533" s="143"/>
      <c r="EKH533" s="579"/>
      <c r="EKI533" s="580"/>
      <c r="EKJ533" s="143"/>
      <c r="EKK533" s="143"/>
      <c r="EKL533" s="579"/>
      <c r="EKM533" s="580"/>
      <c r="EKN533" s="143"/>
      <c r="EKO533" s="143"/>
      <c r="EKP533" s="579"/>
      <c r="EKQ533" s="580"/>
      <c r="EKR533" s="143"/>
      <c r="EKS533" s="143"/>
      <c r="EKT533" s="579"/>
      <c r="EKU533" s="580"/>
      <c r="EKV533" s="143"/>
      <c r="EKW533" s="143"/>
      <c r="EKX533" s="579"/>
      <c r="EKY533" s="580"/>
      <c r="EKZ533" s="143"/>
      <c r="ELA533" s="143"/>
      <c r="ELB533" s="579"/>
      <c r="ELC533" s="580"/>
      <c r="ELD533" s="143"/>
      <c r="ELE533" s="143"/>
      <c r="ELF533" s="579"/>
      <c r="ELG533" s="580"/>
      <c r="ELH533" s="143"/>
      <c r="ELI533" s="143"/>
      <c r="ELJ533" s="579"/>
      <c r="ELK533" s="580"/>
      <c r="ELL533" s="143"/>
      <c r="ELM533" s="143"/>
      <c r="ELN533" s="579"/>
      <c r="ELO533" s="580"/>
      <c r="ELP533" s="143"/>
      <c r="ELQ533" s="143"/>
      <c r="ELR533" s="579"/>
      <c r="ELS533" s="580"/>
      <c r="ELT533" s="143"/>
      <c r="ELU533" s="143"/>
      <c r="ELV533" s="579"/>
      <c r="ELW533" s="580"/>
      <c r="ELX533" s="143"/>
      <c r="ELY533" s="143"/>
      <c r="ELZ533" s="579"/>
      <c r="EMA533" s="580"/>
      <c r="EMB533" s="143"/>
      <c r="EMC533" s="143"/>
      <c r="EMD533" s="579"/>
      <c r="EME533" s="580"/>
      <c r="EMF533" s="143"/>
      <c r="EMG533" s="143"/>
      <c r="EMH533" s="579"/>
      <c r="EMI533" s="580"/>
      <c r="EMJ533" s="143"/>
      <c r="EMK533" s="143"/>
      <c r="EML533" s="579"/>
      <c r="EMM533" s="580"/>
      <c r="EMN533" s="143"/>
      <c r="EMO533" s="143"/>
      <c r="EMP533" s="579"/>
      <c r="EMQ533" s="580"/>
      <c r="EMR533" s="143"/>
      <c r="EMS533" s="143"/>
      <c r="EMT533" s="579"/>
      <c r="EMU533" s="580"/>
      <c r="EMV533" s="143"/>
      <c r="EMW533" s="143"/>
      <c r="EMX533" s="579"/>
      <c r="EMY533" s="580"/>
      <c r="EMZ533" s="143"/>
      <c r="ENA533" s="143"/>
      <c r="ENB533" s="579"/>
      <c r="ENC533" s="580"/>
      <c r="END533" s="143"/>
      <c r="ENE533" s="143"/>
      <c r="ENF533" s="579"/>
      <c r="ENG533" s="580"/>
      <c r="ENH533" s="143"/>
      <c r="ENI533" s="143"/>
      <c r="ENJ533" s="579"/>
      <c r="ENK533" s="580"/>
      <c r="ENL533" s="143"/>
      <c r="ENM533" s="143"/>
      <c r="ENN533" s="579"/>
      <c r="ENO533" s="580"/>
      <c r="ENP533" s="143"/>
      <c r="ENQ533" s="143"/>
      <c r="ENR533" s="579"/>
      <c r="ENS533" s="580"/>
      <c r="ENT533" s="143"/>
      <c r="ENU533" s="143"/>
      <c r="ENV533" s="579"/>
      <c r="ENW533" s="580"/>
      <c r="ENX533" s="143"/>
      <c r="ENY533" s="143"/>
      <c r="ENZ533" s="579"/>
      <c r="EOA533" s="580"/>
      <c r="EOB533" s="143"/>
      <c r="EOC533" s="143"/>
      <c r="EOD533" s="579"/>
      <c r="EOE533" s="580"/>
      <c r="EOF533" s="143"/>
      <c r="EOG533" s="143"/>
      <c r="EOH533" s="579"/>
      <c r="EOI533" s="580"/>
      <c r="EOJ533" s="143"/>
      <c r="EOK533" s="143"/>
      <c r="EOL533" s="579"/>
      <c r="EOM533" s="580"/>
      <c r="EON533" s="143"/>
      <c r="EOO533" s="143"/>
      <c r="EOP533" s="579"/>
      <c r="EOQ533" s="580"/>
      <c r="EOR533" s="143"/>
      <c r="EOS533" s="143"/>
      <c r="EOT533" s="579"/>
      <c r="EOU533" s="580"/>
      <c r="EOV533" s="143"/>
      <c r="EOW533" s="143"/>
      <c r="EOX533" s="579"/>
      <c r="EOY533" s="580"/>
      <c r="EOZ533" s="143"/>
      <c r="EPA533" s="143"/>
      <c r="EPB533" s="579"/>
      <c r="EPC533" s="580"/>
      <c r="EPD533" s="143"/>
      <c r="EPE533" s="143"/>
      <c r="EPF533" s="579"/>
      <c r="EPG533" s="580"/>
      <c r="EPH533" s="143"/>
      <c r="EPI533" s="143"/>
      <c r="EPJ533" s="579"/>
      <c r="EPK533" s="580"/>
      <c r="EPL533" s="143"/>
      <c r="EPM533" s="143"/>
      <c r="EPN533" s="579"/>
      <c r="EPO533" s="580"/>
      <c r="EPP533" s="143"/>
      <c r="EPQ533" s="143"/>
      <c r="EPR533" s="579"/>
      <c r="EPS533" s="580"/>
      <c r="EPT533" s="143"/>
      <c r="EPU533" s="143"/>
      <c r="EPV533" s="579"/>
      <c r="EPW533" s="580"/>
      <c r="EPX533" s="143"/>
      <c r="EPY533" s="143"/>
      <c r="EPZ533" s="579"/>
      <c r="EQA533" s="580"/>
      <c r="EQB533" s="143"/>
      <c r="EQC533" s="143"/>
      <c r="EQD533" s="579"/>
      <c r="EQE533" s="580"/>
      <c r="EQF533" s="143"/>
      <c r="EQG533" s="143"/>
      <c r="EQH533" s="579"/>
      <c r="EQI533" s="580"/>
      <c r="EQJ533" s="143"/>
      <c r="EQK533" s="143"/>
      <c r="EQL533" s="579"/>
      <c r="EQM533" s="580"/>
      <c r="EQN533" s="143"/>
      <c r="EQO533" s="143"/>
      <c r="EQP533" s="579"/>
      <c r="EQQ533" s="580"/>
      <c r="EQR533" s="143"/>
      <c r="EQS533" s="143"/>
      <c r="EQT533" s="579"/>
      <c r="EQU533" s="580"/>
      <c r="EQV533" s="143"/>
      <c r="EQW533" s="143"/>
      <c r="EQX533" s="579"/>
      <c r="EQY533" s="580"/>
      <c r="EQZ533" s="143"/>
      <c r="ERA533" s="143"/>
      <c r="ERB533" s="579"/>
      <c r="ERC533" s="580"/>
      <c r="ERD533" s="143"/>
      <c r="ERE533" s="143"/>
      <c r="ERF533" s="579"/>
      <c r="ERG533" s="580"/>
      <c r="ERH533" s="143"/>
      <c r="ERI533" s="143"/>
      <c r="ERJ533" s="579"/>
      <c r="ERK533" s="580"/>
      <c r="ERL533" s="143"/>
      <c r="ERM533" s="143"/>
      <c r="ERN533" s="579"/>
      <c r="ERO533" s="580"/>
      <c r="ERP533" s="143"/>
      <c r="ERQ533" s="143"/>
      <c r="ERR533" s="579"/>
      <c r="ERS533" s="580"/>
      <c r="ERT533" s="143"/>
      <c r="ERU533" s="143"/>
      <c r="ERV533" s="579"/>
      <c r="ERW533" s="580"/>
      <c r="ERX533" s="143"/>
      <c r="ERY533" s="143"/>
      <c r="ERZ533" s="579"/>
      <c r="ESA533" s="580"/>
      <c r="ESB533" s="143"/>
      <c r="ESC533" s="143"/>
      <c r="ESD533" s="579"/>
      <c r="ESE533" s="580"/>
      <c r="ESF533" s="143"/>
      <c r="ESG533" s="143"/>
      <c r="ESH533" s="579"/>
      <c r="ESI533" s="580"/>
      <c r="ESJ533" s="143"/>
      <c r="ESK533" s="143"/>
      <c r="ESL533" s="579"/>
      <c r="ESM533" s="580"/>
      <c r="ESN533" s="143"/>
      <c r="ESO533" s="143"/>
      <c r="ESP533" s="579"/>
      <c r="ESQ533" s="580"/>
      <c r="ESR533" s="143"/>
      <c r="ESS533" s="143"/>
      <c r="EST533" s="579"/>
      <c r="ESU533" s="580"/>
      <c r="ESV533" s="143"/>
      <c r="ESW533" s="143"/>
      <c r="ESX533" s="579"/>
      <c r="ESY533" s="580"/>
      <c r="ESZ533" s="143"/>
      <c r="ETA533" s="143"/>
      <c r="ETB533" s="579"/>
      <c r="ETC533" s="580"/>
      <c r="ETD533" s="143"/>
      <c r="ETE533" s="143"/>
      <c r="ETF533" s="579"/>
      <c r="ETG533" s="580"/>
      <c r="ETH533" s="143"/>
      <c r="ETI533" s="143"/>
      <c r="ETJ533" s="579"/>
      <c r="ETK533" s="580"/>
      <c r="ETL533" s="143"/>
      <c r="ETM533" s="143"/>
      <c r="ETN533" s="579"/>
      <c r="ETO533" s="580"/>
      <c r="ETP533" s="143"/>
      <c r="ETQ533" s="143"/>
      <c r="ETR533" s="579"/>
      <c r="ETS533" s="580"/>
      <c r="ETT533" s="143"/>
      <c r="ETU533" s="143"/>
      <c r="ETV533" s="579"/>
      <c r="ETW533" s="580"/>
      <c r="ETX533" s="143"/>
      <c r="ETY533" s="143"/>
      <c r="ETZ533" s="579"/>
      <c r="EUA533" s="580"/>
      <c r="EUB533" s="143"/>
      <c r="EUC533" s="143"/>
      <c r="EUD533" s="579"/>
      <c r="EUE533" s="580"/>
      <c r="EUF533" s="143"/>
      <c r="EUG533" s="143"/>
      <c r="EUH533" s="579"/>
      <c r="EUI533" s="580"/>
      <c r="EUJ533" s="143"/>
      <c r="EUK533" s="143"/>
      <c r="EUL533" s="579"/>
      <c r="EUM533" s="580"/>
      <c r="EUN533" s="143"/>
      <c r="EUO533" s="143"/>
      <c r="EUP533" s="579"/>
      <c r="EUQ533" s="580"/>
      <c r="EUR533" s="143"/>
      <c r="EUS533" s="143"/>
      <c r="EUT533" s="579"/>
      <c r="EUU533" s="580"/>
      <c r="EUV533" s="143"/>
      <c r="EUW533" s="143"/>
      <c r="EUX533" s="579"/>
      <c r="EUY533" s="580"/>
      <c r="EUZ533" s="143"/>
      <c r="EVA533" s="143"/>
      <c r="EVB533" s="579"/>
      <c r="EVC533" s="580"/>
      <c r="EVD533" s="143"/>
      <c r="EVE533" s="143"/>
      <c r="EVF533" s="579"/>
      <c r="EVG533" s="580"/>
      <c r="EVH533" s="143"/>
      <c r="EVI533" s="143"/>
      <c r="EVJ533" s="579"/>
      <c r="EVK533" s="580"/>
      <c r="EVL533" s="143"/>
      <c r="EVM533" s="143"/>
      <c r="EVN533" s="579"/>
      <c r="EVO533" s="580"/>
      <c r="EVP533" s="143"/>
      <c r="EVQ533" s="143"/>
      <c r="EVR533" s="579"/>
      <c r="EVS533" s="580"/>
      <c r="EVT533" s="143"/>
      <c r="EVU533" s="143"/>
      <c r="EVV533" s="579"/>
      <c r="EVW533" s="580"/>
      <c r="EVX533" s="143"/>
      <c r="EVY533" s="143"/>
      <c r="EVZ533" s="579"/>
      <c r="EWA533" s="580"/>
      <c r="EWB533" s="143"/>
      <c r="EWC533" s="143"/>
      <c r="EWD533" s="579"/>
      <c r="EWE533" s="580"/>
      <c r="EWF533" s="143"/>
      <c r="EWG533" s="143"/>
      <c r="EWH533" s="579"/>
      <c r="EWI533" s="580"/>
      <c r="EWJ533" s="143"/>
      <c r="EWK533" s="143"/>
      <c r="EWL533" s="579"/>
      <c r="EWM533" s="580"/>
      <c r="EWN533" s="143"/>
      <c r="EWO533" s="143"/>
      <c r="EWP533" s="579"/>
      <c r="EWQ533" s="580"/>
      <c r="EWR533" s="143"/>
      <c r="EWS533" s="143"/>
      <c r="EWT533" s="579"/>
      <c r="EWU533" s="580"/>
      <c r="EWV533" s="143"/>
      <c r="EWW533" s="143"/>
      <c r="EWX533" s="579"/>
      <c r="EWY533" s="580"/>
      <c r="EWZ533" s="143"/>
      <c r="EXA533" s="143"/>
      <c r="EXB533" s="579"/>
      <c r="EXC533" s="580"/>
      <c r="EXD533" s="143"/>
      <c r="EXE533" s="143"/>
      <c r="EXF533" s="579"/>
      <c r="EXG533" s="580"/>
      <c r="EXH533" s="143"/>
      <c r="EXI533" s="143"/>
      <c r="EXJ533" s="579"/>
      <c r="EXK533" s="580"/>
      <c r="EXL533" s="143"/>
      <c r="EXM533" s="143"/>
      <c r="EXN533" s="579"/>
      <c r="EXO533" s="580"/>
      <c r="EXP533" s="143"/>
      <c r="EXQ533" s="143"/>
      <c r="EXR533" s="579"/>
      <c r="EXS533" s="580"/>
      <c r="EXT533" s="143"/>
      <c r="EXU533" s="143"/>
      <c r="EXV533" s="579"/>
      <c r="EXW533" s="580"/>
      <c r="EXX533" s="143"/>
      <c r="EXY533" s="143"/>
      <c r="EXZ533" s="579"/>
      <c r="EYA533" s="580"/>
      <c r="EYB533" s="143"/>
      <c r="EYC533" s="143"/>
      <c r="EYD533" s="579"/>
      <c r="EYE533" s="580"/>
      <c r="EYF533" s="143"/>
      <c r="EYG533" s="143"/>
      <c r="EYH533" s="579"/>
      <c r="EYI533" s="580"/>
      <c r="EYJ533" s="143"/>
      <c r="EYK533" s="143"/>
      <c r="EYL533" s="579"/>
      <c r="EYM533" s="580"/>
      <c r="EYN533" s="143"/>
      <c r="EYO533" s="143"/>
      <c r="EYP533" s="579"/>
      <c r="EYQ533" s="580"/>
      <c r="EYR533" s="143"/>
      <c r="EYS533" s="143"/>
      <c r="EYT533" s="579"/>
      <c r="EYU533" s="580"/>
      <c r="EYV533" s="143"/>
      <c r="EYW533" s="143"/>
      <c r="EYX533" s="579"/>
      <c r="EYY533" s="580"/>
      <c r="EYZ533" s="143"/>
      <c r="EZA533" s="143"/>
      <c r="EZB533" s="579"/>
      <c r="EZC533" s="580"/>
      <c r="EZD533" s="143"/>
      <c r="EZE533" s="143"/>
      <c r="EZF533" s="579"/>
      <c r="EZG533" s="580"/>
      <c r="EZH533" s="143"/>
      <c r="EZI533" s="143"/>
      <c r="EZJ533" s="579"/>
      <c r="EZK533" s="580"/>
      <c r="EZL533" s="143"/>
      <c r="EZM533" s="143"/>
      <c r="EZN533" s="579"/>
      <c r="EZO533" s="580"/>
      <c r="EZP533" s="143"/>
      <c r="EZQ533" s="143"/>
      <c r="EZR533" s="579"/>
      <c r="EZS533" s="580"/>
      <c r="EZT533" s="143"/>
      <c r="EZU533" s="143"/>
      <c r="EZV533" s="579"/>
      <c r="EZW533" s="580"/>
      <c r="EZX533" s="143"/>
      <c r="EZY533" s="143"/>
      <c r="EZZ533" s="579"/>
      <c r="FAA533" s="580"/>
      <c r="FAB533" s="143"/>
      <c r="FAC533" s="143"/>
      <c r="FAD533" s="579"/>
      <c r="FAE533" s="580"/>
      <c r="FAF533" s="143"/>
      <c r="FAG533" s="143"/>
      <c r="FAH533" s="579"/>
      <c r="FAI533" s="580"/>
      <c r="FAJ533" s="143"/>
      <c r="FAK533" s="143"/>
      <c r="FAL533" s="579"/>
      <c r="FAM533" s="580"/>
      <c r="FAN533" s="143"/>
      <c r="FAO533" s="143"/>
      <c r="FAP533" s="579"/>
      <c r="FAQ533" s="580"/>
      <c r="FAR533" s="143"/>
      <c r="FAS533" s="143"/>
      <c r="FAT533" s="579"/>
      <c r="FAU533" s="580"/>
      <c r="FAV533" s="143"/>
      <c r="FAW533" s="143"/>
      <c r="FAX533" s="579"/>
      <c r="FAY533" s="580"/>
      <c r="FAZ533" s="143"/>
      <c r="FBA533" s="143"/>
      <c r="FBB533" s="579"/>
      <c r="FBC533" s="580"/>
      <c r="FBD533" s="143"/>
      <c r="FBE533" s="143"/>
      <c r="FBF533" s="579"/>
      <c r="FBG533" s="580"/>
      <c r="FBH533" s="143"/>
      <c r="FBI533" s="143"/>
      <c r="FBJ533" s="579"/>
      <c r="FBK533" s="580"/>
      <c r="FBL533" s="143"/>
      <c r="FBM533" s="143"/>
      <c r="FBN533" s="579"/>
      <c r="FBO533" s="580"/>
      <c r="FBP533" s="143"/>
      <c r="FBQ533" s="143"/>
      <c r="FBR533" s="579"/>
      <c r="FBS533" s="580"/>
      <c r="FBT533" s="143"/>
      <c r="FBU533" s="143"/>
      <c r="FBV533" s="579"/>
      <c r="FBW533" s="580"/>
      <c r="FBX533" s="143"/>
      <c r="FBY533" s="143"/>
      <c r="FBZ533" s="579"/>
      <c r="FCA533" s="580"/>
      <c r="FCB533" s="143"/>
      <c r="FCC533" s="143"/>
      <c r="FCD533" s="579"/>
      <c r="FCE533" s="580"/>
      <c r="FCF533" s="143"/>
      <c r="FCG533" s="143"/>
      <c r="FCH533" s="579"/>
      <c r="FCI533" s="580"/>
      <c r="FCJ533" s="143"/>
      <c r="FCK533" s="143"/>
      <c r="FCL533" s="579"/>
      <c r="FCM533" s="580"/>
      <c r="FCN533" s="143"/>
      <c r="FCO533" s="143"/>
      <c r="FCP533" s="579"/>
      <c r="FCQ533" s="580"/>
      <c r="FCR533" s="143"/>
      <c r="FCS533" s="143"/>
      <c r="FCT533" s="579"/>
      <c r="FCU533" s="580"/>
      <c r="FCV533" s="143"/>
      <c r="FCW533" s="143"/>
      <c r="FCX533" s="579"/>
      <c r="FCY533" s="580"/>
      <c r="FCZ533" s="143"/>
      <c r="FDA533" s="143"/>
      <c r="FDB533" s="579"/>
      <c r="FDC533" s="580"/>
      <c r="FDD533" s="143"/>
      <c r="FDE533" s="143"/>
      <c r="FDF533" s="579"/>
      <c r="FDG533" s="580"/>
      <c r="FDH533" s="143"/>
      <c r="FDI533" s="143"/>
      <c r="FDJ533" s="579"/>
      <c r="FDK533" s="580"/>
      <c r="FDL533" s="143"/>
      <c r="FDM533" s="143"/>
      <c r="FDN533" s="579"/>
      <c r="FDO533" s="580"/>
      <c r="FDP533" s="143"/>
      <c r="FDQ533" s="143"/>
      <c r="FDR533" s="579"/>
      <c r="FDS533" s="580"/>
      <c r="FDT533" s="143"/>
      <c r="FDU533" s="143"/>
      <c r="FDV533" s="579"/>
      <c r="FDW533" s="580"/>
      <c r="FDX533" s="143"/>
      <c r="FDY533" s="143"/>
      <c r="FDZ533" s="579"/>
      <c r="FEA533" s="580"/>
      <c r="FEB533" s="143"/>
      <c r="FEC533" s="143"/>
      <c r="FED533" s="579"/>
      <c r="FEE533" s="580"/>
      <c r="FEF533" s="143"/>
      <c r="FEG533" s="143"/>
      <c r="FEH533" s="579"/>
      <c r="FEI533" s="580"/>
      <c r="FEJ533" s="143"/>
      <c r="FEK533" s="143"/>
      <c r="FEL533" s="579"/>
      <c r="FEM533" s="580"/>
      <c r="FEN533" s="143"/>
      <c r="FEO533" s="143"/>
      <c r="FEP533" s="579"/>
      <c r="FEQ533" s="580"/>
      <c r="FER533" s="143"/>
      <c r="FES533" s="143"/>
      <c r="FET533" s="579"/>
      <c r="FEU533" s="580"/>
      <c r="FEV533" s="143"/>
      <c r="FEW533" s="143"/>
      <c r="FEX533" s="579"/>
      <c r="FEY533" s="580"/>
      <c r="FEZ533" s="143"/>
      <c r="FFA533" s="143"/>
      <c r="FFB533" s="579"/>
      <c r="FFC533" s="580"/>
      <c r="FFD533" s="143"/>
      <c r="FFE533" s="143"/>
      <c r="FFF533" s="579"/>
      <c r="FFG533" s="580"/>
      <c r="FFH533" s="143"/>
      <c r="FFI533" s="143"/>
      <c r="FFJ533" s="579"/>
      <c r="FFK533" s="580"/>
      <c r="FFL533" s="143"/>
      <c r="FFM533" s="143"/>
      <c r="FFN533" s="579"/>
      <c r="FFO533" s="580"/>
      <c r="FFP533" s="143"/>
      <c r="FFQ533" s="143"/>
      <c r="FFR533" s="579"/>
      <c r="FFS533" s="580"/>
      <c r="FFT533" s="143"/>
      <c r="FFU533" s="143"/>
      <c r="FFV533" s="579"/>
      <c r="FFW533" s="580"/>
      <c r="FFX533" s="143"/>
      <c r="FFY533" s="143"/>
      <c r="FFZ533" s="579"/>
      <c r="FGA533" s="580"/>
      <c r="FGB533" s="143"/>
      <c r="FGC533" s="143"/>
      <c r="FGD533" s="579"/>
      <c r="FGE533" s="580"/>
      <c r="FGF533" s="143"/>
      <c r="FGG533" s="143"/>
      <c r="FGH533" s="579"/>
      <c r="FGI533" s="580"/>
      <c r="FGJ533" s="143"/>
      <c r="FGK533" s="143"/>
      <c r="FGL533" s="579"/>
      <c r="FGM533" s="580"/>
      <c r="FGN533" s="143"/>
      <c r="FGO533" s="143"/>
      <c r="FGP533" s="579"/>
      <c r="FGQ533" s="580"/>
      <c r="FGR533" s="143"/>
      <c r="FGS533" s="143"/>
      <c r="FGT533" s="579"/>
      <c r="FGU533" s="580"/>
      <c r="FGV533" s="143"/>
      <c r="FGW533" s="143"/>
      <c r="FGX533" s="579"/>
      <c r="FGY533" s="580"/>
      <c r="FGZ533" s="143"/>
      <c r="FHA533" s="143"/>
      <c r="FHB533" s="579"/>
      <c r="FHC533" s="580"/>
      <c r="FHD533" s="143"/>
      <c r="FHE533" s="143"/>
      <c r="FHF533" s="579"/>
      <c r="FHG533" s="580"/>
      <c r="FHH533" s="143"/>
      <c r="FHI533" s="143"/>
      <c r="FHJ533" s="579"/>
      <c r="FHK533" s="580"/>
      <c r="FHL533" s="143"/>
      <c r="FHM533" s="143"/>
      <c r="FHN533" s="579"/>
      <c r="FHO533" s="580"/>
      <c r="FHP533" s="143"/>
      <c r="FHQ533" s="143"/>
      <c r="FHR533" s="579"/>
      <c r="FHS533" s="580"/>
      <c r="FHT533" s="143"/>
      <c r="FHU533" s="143"/>
      <c r="FHV533" s="579"/>
      <c r="FHW533" s="580"/>
      <c r="FHX533" s="143"/>
      <c r="FHY533" s="143"/>
      <c r="FHZ533" s="579"/>
      <c r="FIA533" s="580"/>
      <c r="FIB533" s="143"/>
      <c r="FIC533" s="143"/>
      <c r="FID533" s="579"/>
      <c r="FIE533" s="580"/>
      <c r="FIF533" s="143"/>
      <c r="FIG533" s="143"/>
      <c r="FIH533" s="579"/>
      <c r="FII533" s="580"/>
      <c r="FIJ533" s="143"/>
      <c r="FIK533" s="143"/>
      <c r="FIL533" s="579"/>
      <c r="FIM533" s="580"/>
      <c r="FIN533" s="143"/>
      <c r="FIO533" s="143"/>
      <c r="FIP533" s="579"/>
      <c r="FIQ533" s="580"/>
      <c r="FIR533" s="143"/>
      <c r="FIS533" s="143"/>
      <c r="FIT533" s="579"/>
      <c r="FIU533" s="580"/>
      <c r="FIV533" s="143"/>
      <c r="FIW533" s="143"/>
      <c r="FIX533" s="579"/>
      <c r="FIY533" s="580"/>
      <c r="FIZ533" s="143"/>
      <c r="FJA533" s="143"/>
      <c r="FJB533" s="579"/>
      <c r="FJC533" s="580"/>
      <c r="FJD533" s="143"/>
      <c r="FJE533" s="143"/>
      <c r="FJF533" s="579"/>
      <c r="FJG533" s="580"/>
      <c r="FJH533" s="143"/>
      <c r="FJI533" s="143"/>
      <c r="FJJ533" s="579"/>
      <c r="FJK533" s="580"/>
      <c r="FJL533" s="143"/>
      <c r="FJM533" s="143"/>
      <c r="FJN533" s="579"/>
      <c r="FJO533" s="580"/>
      <c r="FJP533" s="143"/>
      <c r="FJQ533" s="143"/>
      <c r="FJR533" s="579"/>
      <c r="FJS533" s="580"/>
      <c r="FJT533" s="143"/>
      <c r="FJU533" s="143"/>
      <c r="FJV533" s="579"/>
      <c r="FJW533" s="580"/>
      <c r="FJX533" s="143"/>
      <c r="FJY533" s="143"/>
      <c r="FJZ533" s="579"/>
      <c r="FKA533" s="580"/>
      <c r="FKB533" s="143"/>
      <c r="FKC533" s="143"/>
      <c r="FKD533" s="579"/>
      <c r="FKE533" s="580"/>
      <c r="FKF533" s="143"/>
      <c r="FKG533" s="143"/>
      <c r="FKH533" s="579"/>
      <c r="FKI533" s="580"/>
      <c r="FKJ533" s="143"/>
      <c r="FKK533" s="143"/>
      <c r="FKL533" s="579"/>
      <c r="FKM533" s="580"/>
      <c r="FKN533" s="143"/>
      <c r="FKO533" s="143"/>
      <c r="FKP533" s="579"/>
      <c r="FKQ533" s="580"/>
      <c r="FKR533" s="143"/>
      <c r="FKS533" s="143"/>
      <c r="FKT533" s="579"/>
      <c r="FKU533" s="580"/>
      <c r="FKV533" s="143"/>
      <c r="FKW533" s="143"/>
      <c r="FKX533" s="579"/>
      <c r="FKY533" s="580"/>
      <c r="FKZ533" s="143"/>
      <c r="FLA533" s="143"/>
      <c r="FLB533" s="579"/>
      <c r="FLC533" s="580"/>
      <c r="FLD533" s="143"/>
      <c r="FLE533" s="143"/>
      <c r="FLF533" s="579"/>
      <c r="FLG533" s="580"/>
      <c r="FLH533" s="143"/>
      <c r="FLI533" s="143"/>
      <c r="FLJ533" s="579"/>
      <c r="FLK533" s="580"/>
      <c r="FLL533" s="143"/>
      <c r="FLM533" s="143"/>
      <c r="FLN533" s="579"/>
      <c r="FLO533" s="580"/>
      <c r="FLP533" s="143"/>
      <c r="FLQ533" s="143"/>
      <c r="FLR533" s="579"/>
      <c r="FLS533" s="580"/>
      <c r="FLT533" s="143"/>
      <c r="FLU533" s="143"/>
      <c r="FLV533" s="579"/>
      <c r="FLW533" s="580"/>
      <c r="FLX533" s="143"/>
      <c r="FLY533" s="143"/>
      <c r="FLZ533" s="579"/>
      <c r="FMA533" s="580"/>
      <c r="FMB533" s="143"/>
      <c r="FMC533" s="143"/>
      <c r="FMD533" s="579"/>
      <c r="FME533" s="580"/>
      <c r="FMF533" s="143"/>
      <c r="FMG533" s="143"/>
      <c r="FMH533" s="579"/>
      <c r="FMI533" s="580"/>
      <c r="FMJ533" s="143"/>
      <c r="FMK533" s="143"/>
      <c r="FML533" s="579"/>
      <c r="FMM533" s="580"/>
      <c r="FMN533" s="143"/>
      <c r="FMO533" s="143"/>
      <c r="FMP533" s="579"/>
      <c r="FMQ533" s="580"/>
      <c r="FMR533" s="143"/>
      <c r="FMS533" s="143"/>
      <c r="FMT533" s="579"/>
      <c r="FMU533" s="580"/>
      <c r="FMV533" s="143"/>
      <c r="FMW533" s="143"/>
      <c r="FMX533" s="579"/>
      <c r="FMY533" s="580"/>
      <c r="FMZ533" s="143"/>
      <c r="FNA533" s="143"/>
      <c r="FNB533" s="579"/>
      <c r="FNC533" s="580"/>
      <c r="FND533" s="143"/>
      <c r="FNE533" s="143"/>
      <c r="FNF533" s="579"/>
      <c r="FNG533" s="580"/>
      <c r="FNH533" s="143"/>
      <c r="FNI533" s="143"/>
      <c r="FNJ533" s="579"/>
      <c r="FNK533" s="580"/>
      <c r="FNL533" s="143"/>
      <c r="FNM533" s="143"/>
      <c r="FNN533" s="579"/>
      <c r="FNO533" s="580"/>
      <c r="FNP533" s="143"/>
      <c r="FNQ533" s="143"/>
      <c r="FNR533" s="579"/>
      <c r="FNS533" s="580"/>
      <c r="FNT533" s="143"/>
      <c r="FNU533" s="143"/>
      <c r="FNV533" s="579"/>
      <c r="FNW533" s="580"/>
      <c r="FNX533" s="143"/>
      <c r="FNY533" s="143"/>
      <c r="FNZ533" s="579"/>
      <c r="FOA533" s="580"/>
      <c r="FOB533" s="143"/>
      <c r="FOC533" s="143"/>
      <c r="FOD533" s="579"/>
      <c r="FOE533" s="580"/>
      <c r="FOF533" s="143"/>
      <c r="FOG533" s="143"/>
      <c r="FOH533" s="579"/>
      <c r="FOI533" s="580"/>
      <c r="FOJ533" s="143"/>
      <c r="FOK533" s="143"/>
      <c r="FOL533" s="579"/>
      <c r="FOM533" s="580"/>
      <c r="FON533" s="143"/>
      <c r="FOO533" s="143"/>
      <c r="FOP533" s="579"/>
      <c r="FOQ533" s="580"/>
      <c r="FOR533" s="143"/>
      <c r="FOS533" s="143"/>
      <c r="FOT533" s="579"/>
      <c r="FOU533" s="580"/>
      <c r="FOV533" s="143"/>
      <c r="FOW533" s="143"/>
      <c r="FOX533" s="579"/>
      <c r="FOY533" s="580"/>
      <c r="FOZ533" s="143"/>
      <c r="FPA533" s="143"/>
      <c r="FPB533" s="579"/>
      <c r="FPC533" s="580"/>
      <c r="FPD533" s="143"/>
      <c r="FPE533" s="143"/>
      <c r="FPF533" s="579"/>
      <c r="FPG533" s="580"/>
      <c r="FPH533" s="143"/>
      <c r="FPI533" s="143"/>
      <c r="FPJ533" s="579"/>
      <c r="FPK533" s="580"/>
      <c r="FPL533" s="143"/>
      <c r="FPM533" s="143"/>
      <c r="FPN533" s="579"/>
      <c r="FPO533" s="580"/>
      <c r="FPP533" s="143"/>
      <c r="FPQ533" s="143"/>
      <c r="FPR533" s="579"/>
      <c r="FPS533" s="580"/>
      <c r="FPT533" s="143"/>
      <c r="FPU533" s="143"/>
      <c r="FPV533" s="579"/>
      <c r="FPW533" s="580"/>
      <c r="FPX533" s="143"/>
      <c r="FPY533" s="143"/>
      <c r="FPZ533" s="579"/>
      <c r="FQA533" s="580"/>
      <c r="FQB533" s="143"/>
      <c r="FQC533" s="143"/>
      <c r="FQD533" s="579"/>
      <c r="FQE533" s="580"/>
      <c r="FQF533" s="143"/>
      <c r="FQG533" s="143"/>
      <c r="FQH533" s="579"/>
      <c r="FQI533" s="580"/>
      <c r="FQJ533" s="143"/>
      <c r="FQK533" s="143"/>
      <c r="FQL533" s="579"/>
      <c r="FQM533" s="580"/>
      <c r="FQN533" s="143"/>
      <c r="FQO533" s="143"/>
      <c r="FQP533" s="579"/>
      <c r="FQQ533" s="580"/>
      <c r="FQR533" s="143"/>
      <c r="FQS533" s="143"/>
      <c r="FQT533" s="579"/>
      <c r="FQU533" s="580"/>
      <c r="FQV533" s="143"/>
      <c r="FQW533" s="143"/>
      <c r="FQX533" s="579"/>
      <c r="FQY533" s="580"/>
      <c r="FQZ533" s="143"/>
      <c r="FRA533" s="143"/>
      <c r="FRB533" s="579"/>
      <c r="FRC533" s="580"/>
      <c r="FRD533" s="143"/>
      <c r="FRE533" s="143"/>
      <c r="FRF533" s="579"/>
      <c r="FRG533" s="580"/>
      <c r="FRH533" s="143"/>
      <c r="FRI533" s="143"/>
      <c r="FRJ533" s="579"/>
      <c r="FRK533" s="580"/>
      <c r="FRL533" s="143"/>
      <c r="FRM533" s="143"/>
      <c r="FRN533" s="579"/>
      <c r="FRO533" s="580"/>
      <c r="FRP533" s="143"/>
      <c r="FRQ533" s="143"/>
      <c r="FRR533" s="579"/>
      <c r="FRS533" s="580"/>
      <c r="FRT533" s="143"/>
      <c r="FRU533" s="143"/>
      <c r="FRV533" s="579"/>
      <c r="FRW533" s="580"/>
      <c r="FRX533" s="143"/>
      <c r="FRY533" s="143"/>
      <c r="FRZ533" s="579"/>
      <c r="FSA533" s="580"/>
      <c r="FSB533" s="143"/>
      <c r="FSC533" s="143"/>
      <c r="FSD533" s="579"/>
      <c r="FSE533" s="580"/>
      <c r="FSF533" s="143"/>
      <c r="FSG533" s="143"/>
      <c r="FSH533" s="579"/>
      <c r="FSI533" s="580"/>
      <c r="FSJ533" s="143"/>
      <c r="FSK533" s="143"/>
      <c r="FSL533" s="579"/>
      <c r="FSM533" s="580"/>
      <c r="FSN533" s="143"/>
      <c r="FSO533" s="143"/>
      <c r="FSP533" s="579"/>
      <c r="FSQ533" s="580"/>
      <c r="FSR533" s="143"/>
      <c r="FSS533" s="143"/>
      <c r="FST533" s="579"/>
      <c r="FSU533" s="580"/>
      <c r="FSV533" s="143"/>
      <c r="FSW533" s="143"/>
      <c r="FSX533" s="579"/>
      <c r="FSY533" s="580"/>
      <c r="FSZ533" s="143"/>
      <c r="FTA533" s="143"/>
      <c r="FTB533" s="579"/>
      <c r="FTC533" s="580"/>
      <c r="FTD533" s="143"/>
      <c r="FTE533" s="143"/>
      <c r="FTF533" s="579"/>
      <c r="FTG533" s="580"/>
      <c r="FTH533" s="143"/>
      <c r="FTI533" s="143"/>
      <c r="FTJ533" s="579"/>
      <c r="FTK533" s="580"/>
      <c r="FTL533" s="143"/>
      <c r="FTM533" s="143"/>
      <c r="FTN533" s="579"/>
      <c r="FTO533" s="580"/>
      <c r="FTP533" s="143"/>
      <c r="FTQ533" s="143"/>
      <c r="FTR533" s="579"/>
      <c r="FTS533" s="580"/>
      <c r="FTT533" s="143"/>
      <c r="FTU533" s="143"/>
      <c r="FTV533" s="579"/>
      <c r="FTW533" s="580"/>
      <c r="FTX533" s="143"/>
      <c r="FTY533" s="143"/>
      <c r="FTZ533" s="579"/>
      <c r="FUA533" s="580"/>
      <c r="FUB533" s="143"/>
      <c r="FUC533" s="143"/>
      <c r="FUD533" s="579"/>
      <c r="FUE533" s="580"/>
      <c r="FUF533" s="143"/>
      <c r="FUG533" s="143"/>
      <c r="FUH533" s="579"/>
      <c r="FUI533" s="580"/>
      <c r="FUJ533" s="143"/>
      <c r="FUK533" s="143"/>
      <c r="FUL533" s="579"/>
      <c r="FUM533" s="580"/>
      <c r="FUN533" s="143"/>
      <c r="FUO533" s="143"/>
      <c r="FUP533" s="579"/>
      <c r="FUQ533" s="580"/>
      <c r="FUR533" s="143"/>
      <c r="FUS533" s="143"/>
      <c r="FUT533" s="579"/>
      <c r="FUU533" s="580"/>
      <c r="FUV533" s="143"/>
      <c r="FUW533" s="143"/>
      <c r="FUX533" s="579"/>
      <c r="FUY533" s="580"/>
      <c r="FUZ533" s="143"/>
      <c r="FVA533" s="143"/>
      <c r="FVB533" s="579"/>
      <c r="FVC533" s="580"/>
      <c r="FVD533" s="143"/>
      <c r="FVE533" s="143"/>
      <c r="FVF533" s="579"/>
      <c r="FVG533" s="580"/>
      <c r="FVH533" s="143"/>
      <c r="FVI533" s="143"/>
      <c r="FVJ533" s="579"/>
      <c r="FVK533" s="580"/>
      <c r="FVL533" s="143"/>
      <c r="FVM533" s="143"/>
      <c r="FVN533" s="579"/>
      <c r="FVO533" s="580"/>
      <c r="FVP533" s="143"/>
      <c r="FVQ533" s="143"/>
      <c r="FVR533" s="579"/>
      <c r="FVS533" s="580"/>
      <c r="FVT533" s="143"/>
      <c r="FVU533" s="143"/>
      <c r="FVV533" s="579"/>
      <c r="FVW533" s="580"/>
      <c r="FVX533" s="143"/>
      <c r="FVY533" s="143"/>
      <c r="FVZ533" s="579"/>
      <c r="FWA533" s="580"/>
      <c r="FWB533" s="143"/>
      <c r="FWC533" s="143"/>
      <c r="FWD533" s="579"/>
      <c r="FWE533" s="580"/>
      <c r="FWF533" s="143"/>
      <c r="FWG533" s="143"/>
      <c r="FWH533" s="579"/>
      <c r="FWI533" s="580"/>
      <c r="FWJ533" s="143"/>
      <c r="FWK533" s="143"/>
      <c r="FWL533" s="579"/>
      <c r="FWM533" s="580"/>
      <c r="FWN533" s="143"/>
      <c r="FWO533" s="143"/>
      <c r="FWP533" s="579"/>
      <c r="FWQ533" s="580"/>
      <c r="FWR533" s="143"/>
      <c r="FWS533" s="143"/>
      <c r="FWT533" s="579"/>
      <c r="FWU533" s="580"/>
      <c r="FWV533" s="143"/>
      <c r="FWW533" s="143"/>
      <c r="FWX533" s="579"/>
      <c r="FWY533" s="580"/>
      <c r="FWZ533" s="143"/>
      <c r="FXA533" s="143"/>
      <c r="FXB533" s="579"/>
      <c r="FXC533" s="580"/>
      <c r="FXD533" s="143"/>
      <c r="FXE533" s="143"/>
      <c r="FXF533" s="579"/>
      <c r="FXG533" s="580"/>
      <c r="FXH533" s="143"/>
      <c r="FXI533" s="143"/>
      <c r="FXJ533" s="579"/>
      <c r="FXK533" s="580"/>
      <c r="FXL533" s="143"/>
      <c r="FXM533" s="143"/>
      <c r="FXN533" s="579"/>
      <c r="FXO533" s="580"/>
      <c r="FXP533" s="143"/>
      <c r="FXQ533" s="143"/>
      <c r="FXR533" s="579"/>
      <c r="FXS533" s="580"/>
      <c r="FXT533" s="143"/>
      <c r="FXU533" s="143"/>
      <c r="FXV533" s="579"/>
      <c r="FXW533" s="580"/>
      <c r="FXX533" s="143"/>
      <c r="FXY533" s="143"/>
      <c r="FXZ533" s="579"/>
      <c r="FYA533" s="580"/>
      <c r="FYB533" s="143"/>
      <c r="FYC533" s="143"/>
      <c r="FYD533" s="579"/>
      <c r="FYE533" s="580"/>
      <c r="FYF533" s="143"/>
      <c r="FYG533" s="143"/>
      <c r="FYH533" s="579"/>
      <c r="FYI533" s="580"/>
      <c r="FYJ533" s="143"/>
      <c r="FYK533" s="143"/>
      <c r="FYL533" s="579"/>
      <c r="FYM533" s="580"/>
      <c r="FYN533" s="143"/>
      <c r="FYO533" s="143"/>
      <c r="FYP533" s="579"/>
      <c r="FYQ533" s="580"/>
      <c r="FYR533" s="143"/>
      <c r="FYS533" s="143"/>
      <c r="FYT533" s="579"/>
      <c r="FYU533" s="580"/>
      <c r="FYV533" s="143"/>
      <c r="FYW533" s="143"/>
      <c r="FYX533" s="579"/>
      <c r="FYY533" s="580"/>
      <c r="FYZ533" s="143"/>
      <c r="FZA533" s="143"/>
      <c r="FZB533" s="579"/>
      <c r="FZC533" s="580"/>
      <c r="FZD533" s="143"/>
      <c r="FZE533" s="143"/>
      <c r="FZF533" s="579"/>
      <c r="FZG533" s="580"/>
      <c r="FZH533" s="143"/>
      <c r="FZI533" s="143"/>
      <c r="FZJ533" s="579"/>
      <c r="FZK533" s="580"/>
      <c r="FZL533" s="143"/>
      <c r="FZM533" s="143"/>
      <c r="FZN533" s="579"/>
      <c r="FZO533" s="580"/>
      <c r="FZP533" s="143"/>
      <c r="FZQ533" s="143"/>
      <c r="FZR533" s="579"/>
      <c r="FZS533" s="580"/>
      <c r="FZT533" s="143"/>
      <c r="FZU533" s="143"/>
      <c r="FZV533" s="579"/>
      <c r="FZW533" s="580"/>
      <c r="FZX533" s="143"/>
      <c r="FZY533" s="143"/>
      <c r="FZZ533" s="579"/>
      <c r="GAA533" s="580"/>
      <c r="GAB533" s="143"/>
      <c r="GAC533" s="143"/>
      <c r="GAD533" s="579"/>
      <c r="GAE533" s="580"/>
      <c r="GAF533" s="143"/>
      <c r="GAG533" s="143"/>
      <c r="GAH533" s="579"/>
      <c r="GAI533" s="580"/>
      <c r="GAJ533" s="143"/>
      <c r="GAK533" s="143"/>
      <c r="GAL533" s="579"/>
      <c r="GAM533" s="580"/>
      <c r="GAN533" s="143"/>
      <c r="GAO533" s="143"/>
      <c r="GAP533" s="579"/>
      <c r="GAQ533" s="580"/>
      <c r="GAR533" s="143"/>
      <c r="GAS533" s="143"/>
      <c r="GAT533" s="579"/>
      <c r="GAU533" s="580"/>
      <c r="GAV533" s="143"/>
      <c r="GAW533" s="143"/>
      <c r="GAX533" s="579"/>
      <c r="GAY533" s="580"/>
      <c r="GAZ533" s="143"/>
      <c r="GBA533" s="143"/>
      <c r="GBB533" s="579"/>
      <c r="GBC533" s="580"/>
      <c r="GBD533" s="143"/>
      <c r="GBE533" s="143"/>
      <c r="GBF533" s="579"/>
      <c r="GBG533" s="580"/>
      <c r="GBH533" s="143"/>
      <c r="GBI533" s="143"/>
      <c r="GBJ533" s="579"/>
      <c r="GBK533" s="580"/>
      <c r="GBL533" s="143"/>
      <c r="GBM533" s="143"/>
      <c r="GBN533" s="579"/>
      <c r="GBO533" s="580"/>
      <c r="GBP533" s="143"/>
      <c r="GBQ533" s="143"/>
      <c r="GBR533" s="579"/>
      <c r="GBS533" s="580"/>
      <c r="GBT533" s="143"/>
      <c r="GBU533" s="143"/>
      <c r="GBV533" s="579"/>
      <c r="GBW533" s="580"/>
      <c r="GBX533" s="143"/>
      <c r="GBY533" s="143"/>
      <c r="GBZ533" s="579"/>
      <c r="GCA533" s="580"/>
      <c r="GCB533" s="143"/>
      <c r="GCC533" s="143"/>
      <c r="GCD533" s="579"/>
      <c r="GCE533" s="580"/>
      <c r="GCF533" s="143"/>
      <c r="GCG533" s="143"/>
      <c r="GCH533" s="579"/>
      <c r="GCI533" s="580"/>
      <c r="GCJ533" s="143"/>
      <c r="GCK533" s="143"/>
      <c r="GCL533" s="579"/>
      <c r="GCM533" s="580"/>
      <c r="GCN533" s="143"/>
      <c r="GCO533" s="143"/>
      <c r="GCP533" s="579"/>
      <c r="GCQ533" s="580"/>
      <c r="GCR533" s="143"/>
      <c r="GCS533" s="143"/>
      <c r="GCT533" s="579"/>
      <c r="GCU533" s="580"/>
      <c r="GCV533" s="143"/>
      <c r="GCW533" s="143"/>
      <c r="GCX533" s="579"/>
      <c r="GCY533" s="580"/>
      <c r="GCZ533" s="143"/>
      <c r="GDA533" s="143"/>
      <c r="GDB533" s="579"/>
      <c r="GDC533" s="580"/>
      <c r="GDD533" s="143"/>
      <c r="GDE533" s="143"/>
      <c r="GDF533" s="579"/>
      <c r="GDG533" s="580"/>
      <c r="GDH533" s="143"/>
      <c r="GDI533" s="143"/>
      <c r="GDJ533" s="579"/>
      <c r="GDK533" s="580"/>
      <c r="GDL533" s="143"/>
      <c r="GDM533" s="143"/>
      <c r="GDN533" s="579"/>
      <c r="GDO533" s="580"/>
      <c r="GDP533" s="143"/>
      <c r="GDQ533" s="143"/>
      <c r="GDR533" s="579"/>
      <c r="GDS533" s="580"/>
      <c r="GDT533" s="143"/>
      <c r="GDU533" s="143"/>
      <c r="GDV533" s="579"/>
      <c r="GDW533" s="580"/>
      <c r="GDX533" s="143"/>
      <c r="GDY533" s="143"/>
      <c r="GDZ533" s="579"/>
      <c r="GEA533" s="580"/>
      <c r="GEB533" s="143"/>
      <c r="GEC533" s="143"/>
      <c r="GED533" s="579"/>
      <c r="GEE533" s="580"/>
      <c r="GEF533" s="143"/>
      <c r="GEG533" s="143"/>
      <c r="GEH533" s="579"/>
      <c r="GEI533" s="580"/>
      <c r="GEJ533" s="143"/>
      <c r="GEK533" s="143"/>
      <c r="GEL533" s="579"/>
      <c r="GEM533" s="580"/>
      <c r="GEN533" s="143"/>
      <c r="GEO533" s="143"/>
      <c r="GEP533" s="579"/>
      <c r="GEQ533" s="580"/>
      <c r="GER533" s="143"/>
      <c r="GES533" s="143"/>
      <c r="GET533" s="579"/>
      <c r="GEU533" s="580"/>
      <c r="GEV533" s="143"/>
      <c r="GEW533" s="143"/>
      <c r="GEX533" s="579"/>
      <c r="GEY533" s="580"/>
      <c r="GEZ533" s="143"/>
      <c r="GFA533" s="143"/>
      <c r="GFB533" s="579"/>
      <c r="GFC533" s="580"/>
      <c r="GFD533" s="143"/>
      <c r="GFE533" s="143"/>
      <c r="GFF533" s="579"/>
      <c r="GFG533" s="580"/>
      <c r="GFH533" s="143"/>
      <c r="GFI533" s="143"/>
      <c r="GFJ533" s="579"/>
      <c r="GFK533" s="580"/>
      <c r="GFL533" s="143"/>
      <c r="GFM533" s="143"/>
      <c r="GFN533" s="579"/>
      <c r="GFO533" s="580"/>
      <c r="GFP533" s="143"/>
      <c r="GFQ533" s="143"/>
      <c r="GFR533" s="579"/>
      <c r="GFS533" s="580"/>
      <c r="GFT533" s="143"/>
      <c r="GFU533" s="143"/>
      <c r="GFV533" s="579"/>
      <c r="GFW533" s="580"/>
      <c r="GFX533" s="143"/>
      <c r="GFY533" s="143"/>
      <c r="GFZ533" s="579"/>
      <c r="GGA533" s="580"/>
      <c r="GGB533" s="143"/>
      <c r="GGC533" s="143"/>
      <c r="GGD533" s="579"/>
      <c r="GGE533" s="580"/>
      <c r="GGF533" s="143"/>
      <c r="GGG533" s="143"/>
      <c r="GGH533" s="579"/>
      <c r="GGI533" s="580"/>
      <c r="GGJ533" s="143"/>
      <c r="GGK533" s="143"/>
      <c r="GGL533" s="579"/>
      <c r="GGM533" s="580"/>
      <c r="GGN533" s="143"/>
      <c r="GGO533" s="143"/>
      <c r="GGP533" s="579"/>
      <c r="GGQ533" s="580"/>
      <c r="GGR533" s="143"/>
      <c r="GGS533" s="143"/>
      <c r="GGT533" s="579"/>
      <c r="GGU533" s="580"/>
      <c r="GGV533" s="143"/>
      <c r="GGW533" s="143"/>
      <c r="GGX533" s="579"/>
      <c r="GGY533" s="580"/>
      <c r="GGZ533" s="143"/>
      <c r="GHA533" s="143"/>
      <c r="GHB533" s="579"/>
      <c r="GHC533" s="580"/>
      <c r="GHD533" s="143"/>
      <c r="GHE533" s="143"/>
      <c r="GHF533" s="579"/>
      <c r="GHG533" s="580"/>
      <c r="GHH533" s="143"/>
      <c r="GHI533" s="143"/>
      <c r="GHJ533" s="579"/>
      <c r="GHK533" s="580"/>
      <c r="GHL533" s="143"/>
      <c r="GHM533" s="143"/>
      <c r="GHN533" s="579"/>
      <c r="GHO533" s="580"/>
      <c r="GHP533" s="143"/>
      <c r="GHQ533" s="143"/>
      <c r="GHR533" s="579"/>
      <c r="GHS533" s="580"/>
      <c r="GHT533" s="143"/>
      <c r="GHU533" s="143"/>
      <c r="GHV533" s="579"/>
      <c r="GHW533" s="580"/>
      <c r="GHX533" s="143"/>
      <c r="GHY533" s="143"/>
      <c r="GHZ533" s="579"/>
      <c r="GIA533" s="580"/>
      <c r="GIB533" s="143"/>
      <c r="GIC533" s="143"/>
      <c r="GID533" s="579"/>
      <c r="GIE533" s="580"/>
      <c r="GIF533" s="143"/>
      <c r="GIG533" s="143"/>
      <c r="GIH533" s="579"/>
      <c r="GII533" s="580"/>
      <c r="GIJ533" s="143"/>
      <c r="GIK533" s="143"/>
      <c r="GIL533" s="579"/>
      <c r="GIM533" s="580"/>
      <c r="GIN533" s="143"/>
      <c r="GIO533" s="143"/>
      <c r="GIP533" s="579"/>
      <c r="GIQ533" s="580"/>
      <c r="GIR533" s="143"/>
      <c r="GIS533" s="143"/>
      <c r="GIT533" s="579"/>
      <c r="GIU533" s="580"/>
      <c r="GIV533" s="143"/>
      <c r="GIW533" s="143"/>
      <c r="GIX533" s="579"/>
      <c r="GIY533" s="580"/>
      <c r="GIZ533" s="143"/>
      <c r="GJA533" s="143"/>
      <c r="GJB533" s="579"/>
      <c r="GJC533" s="580"/>
      <c r="GJD533" s="143"/>
      <c r="GJE533" s="143"/>
      <c r="GJF533" s="579"/>
      <c r="GJG533" s="580"/>
      <c r="GJH533" s="143"/>
      <c r="GJI533" s="143"/>
      <c r="GJJ533" s="579"/>
      <c r="GJK533" s="580"/>
      <c r="GJL533" s="143"/>
      <c r="GJM533" s="143"/>
      <c r="GJN533" s="579"/>
      <c r="GJO533" s="580"/>
      <c r="GJP533" s="143"/>
      <c r="GJQ533" s="143"/>
      <c r="GJR533" s="579"/>
      <c r="GJS533" s="580"/>
      <c r="GJT533" s="143"/>
      <c r="GJU533" s="143"/>
      <c r="GJV533" s="579"/>
      <c r="GJW533" s="580"/>
      <c r="GJX533" s="143"/>
      <c r="GJY533" s="143"/>
      <c r="GJZ533" s="579"/>
      <c r="GKA533" s="580"/>
      <c r="GKB533" s="143"/>
      <c r="GKC533" s="143"/>
      <c r="GKD533" s="579"/>
      <c r="GKE533" s="580"/>
      <c r="GKF533" s="143"/>
      <c r="GKG533" s="143"/>
      <c r="GKH533" s="579"/>
      <c r="GKI533" s="580"/>
      <c r="GKJ533" s="143"/>
      <c r="GKK533" s="143"/>
      <c r="GKL533" s="579"/>
      <c r="GKM533" s="580"/>
      <c r="GKN533" s="143"/>
      <c r="GKO533" s="143"/>
      <c r="GKP533" s="579"/>
      <c r="GKQ533" s="580"/>
      <c r="GKR533" s="143"/>
      <c r="GKS533" s="143"/>
      <c r="GKT533" s="579"/>
      <c r="GKU533" s="580"/>
      <c r="GKV533" s="143"/>
      <c r="GKW533" s="143"/>
      <c r="GKX533" s="579"/>
      <c r="GKY533" s="580"/>
      <c r="GKZ533" s="143"/>
      <c r="GLA533" s="143"/>
      <c r="GLB533" s="579"/>
      <c r="GLC533" s="580"/>
      <c r="GLD533" s="143"/>
      <c r="GLE533" s="143"/>
      <c r="GLF533" s="579"/>
      <c r="GLG533" s="580"/>
      <c r="GLH533" s="143"/>
      <c r="GLI533" s="143"/>
      <c r="GLJ533" s="579"/>
      <c r="GLK533" s="580"/>
      <c r="GLL533" s="143"/>
      <c r="GLM533" s="143"/>
      <c r="GLN533" s="579"/>
      <c r="GLO533" s="580"/>
      <c r="GLP533" s="143"/>
      <c r="GLQ533" s="143"/>
      <c r="GLR533" s="579"/>
      <c r="GLS533" s="580"/>
      <c r="GLT533" s="143"/>
      <c r="GLU533" s="143"/>
      <c r="GLV533" s="579"/>
      <c r="GLW533" s="580"/>
      <c r="GLX533" s="143"/>
      <c r="GLY533" s="143"/>
      <c r="GLZ533" s="579"/>
      <c r="GMA533" s="580"/>
      <c r="GMB533" s="143"/>
      <c r="GMC533" s="143"/>
      <c r="GMD533" s="579"/>
      <c r="GME533" s="580"/>
      <c r="GMF533" s="143"/>
      <c r="GMG533" s="143"/>
      <c r="GMH533" s="579"/>
      <c r="GMI533" s="580"/>
      <c r="GMJ533" s="143"/>
      <c r="GMK533" s="143"/>
      <c r="GML533" s="579"/>
      <c r="GMM533" s="580"/>
      <c r="GMN533" s="143"/>
      <c r="GMO533" s="143"/>
      <c r="GMP533" s="579"/>
      <c r="GMQ533" s="580"/>
      <c r="GMR533" s="143"/>
      <c r="GMS533" s="143"/>
      <c r="GMT533" s="579"/>
      <c r="GMU533" s="580"/>
      <c r="GMV533" s="143"/>
      <c r="GMW533" s="143"/>
      <c r="GMX533" s="579"/>
      <c r="GMY533" s="580"/>
      <c r="GMZ533" s="143"/>
      <c r="GNA533" s="143"/>
      <c r="GNB533" s="579"/>
      <c r="GNC533" s="580"/>
      <c r="GND533" s="143"/>
      <c r="GNE533" s="143"/>
      <c r="GNF533" s="579"/>
      <c r="GNG533" s="580"/>
      <c r="GNH533" s="143"/>
      <c r="GNI533" s="143"/>
      <c r="GNJ533" s="579"/>
      <c r="GNK533" s="580"/>
      <c r="GNL533" s="143"/>
      <c r="GNM533" s="143"/>
      <c r="GNN533" s="579"/>
      <c r="GNO533" s="580"/>
      <c r="GNP533" s="143"/>
      <c r="GNQ533" s="143"/>
      <c r="GNR533" s="579"/>
      <c r="GNS533" s="580"/>
      <c r="GNT533" s="143"/>
      <c r="GNU533" s="143"/>
      <c r="GNV533" s="579"/>
      <c r="GNW533" s="580"/>
      <c r="GNX533" s="143"/>
      <c r="GNY533" s="143"/>
      <c r="GNZ533" s="579"/>
      <c r="GOA533" s="580"/>
      <c r="GOB533" s="143"/>
      <c r="GOC533" s="143"/>
      <c r="GOD533" s="579"/>
      <c r="GOE533" s="580"/>
      <c r="GOF533" s="143"/>
      <c r="GOG533" s="143"/>
      <c r="GOH533" s="579"/>
      <c r="GOI533" s="580"/>
      <c r="GOJ533" s="143"/>
      <c r="GOK533" s="143"/>
      <c r="GOL533" s="579"/>
      <c r="GOM533" s="580"/>
      <c r="GON533" s="143"/>
      <c r="GOO533" s="143"/>
      <c r="GOP533" s="579"/>
      <c r="GOQ533" s="580"/>
      <c r="GOR533" s="143"/>
      <c r="GOS533" s="143"/>
      <c r="GOT533" s="579"/>
      <c r="GOU533" s="580"/>
      <c r="GOV533" s="143"/>
      <c r="GOW533" s="143"/>
      <c r="GOX533" s="579"/>
      <c r="GOY533" s="580"/>
      <c r="GOZ533" s="143"/>
      <c r="GPA533" s="143"/>
      <c r="GPB533" s="579"/>
      <c r="GPC533" s="580"/>
      <c r="GPD533" s="143"/>
      <c r="GPE533" s="143"/>
      <c r="GPF533" s="579"/>
      <c r="GPG533" s="580"/>
      <c r="GPH533" s="143"/>
      <c r="GPI533" s="143"/>
      <c r="GPJ533" s="579"/>
      <c r="GPK533" s="580"/>
      <c r="GPL533" s="143"/>
      <c r="GPM533" s="143"/>
      <c r="GPN533" s="579"/>
      <c r="GPO533" s="580"/>
      <c r="GPP533" s="143"/>
      <c r="GPQ533" s="143"/>
      <c r="GPR533" s="579"/>
      <c r="GPS533" s="580"/>
      <c r="GPT533" s="143"/>
      <c r="GPU533" s="143"/>
      <c r="GPV533" s="579"/>
      <c r="GPW533" s="580"/>
      <c r="GPX533" s="143"/>
      <c r="GPY533" s="143"/>
      <c r="GPZ533" s="579"/>
      <c r="GQA533" s="580"/>
      <c r="GQB533" s="143"/>
      <c r="GQC533" s="143"/>
      <c r="GQD533" s="579"/>
      <c r="GQE533" s="580"/>
      <c r="GQF533" s="143"/>
      <c r="GQG533" s="143"/>
      <c r="GQH533" s="579"/>
      <c r="GQI533" s="580"/>
      <c r="GQJ533" s="143"/>
      <c r="GQK533" s="143"/>
      <c r="GQL533" s="579"/>
      <c r="GQM533" s="580"/>
      <c r="GQN533" s="143"/>
      <c r="GQO533" s="143"/>
      <c r="GQP533" s="579"/>
      <c r="GQQ533" s="580"/>
      <c r="GQR533" s="143"/>
      <c r="GQS533" s="143"/>
      <c r="GQT533" s="579"/>
      <c r="GQU533" s="580"/>
      <c r="GQV533" s="143"/>
      <c r="GQW533" s="143"/>
      <c r="GQX533" s="579"/>
      <c r="GQY533" s="580"/>
      <c r="GQZ533" s="143"/>
      <c r="GRA533" s="143"/>
      <c r="GRB533" s="579"/>
      <c r="GRC533" s="580"/>
      <c r="GRD533" s="143"/>
      <c r="GRE533" s="143"/>
      <c r="GRF533" s="579"/>
      <c r="GRG533" s="580"/>
      <c r="GRH533" s="143"/>
      <c r="GRI533" s="143"/>
      <c r="GRJ533" s="579"/>
      <c r="GRK533" s="580"/>
      <c r="GRL533" s="143"/>
      <c r="GRM533" s="143"/>
      <c r="GRN533" s="579"/>
      <c r="GRO533" s="580"/>
      <c r="GRP533" s="143"/>
      <c r="GRQ533" s="143"/>
      <c r="GRR533" s="579"/>
      <c r="GRS533" s="580"/>
      <c r="GRT533" s="143"/>
      <c r="GRU533" s="143"/>
      <c r="GRV533" s="579"/>
      <c r="GRW533" s="580"/>
      <c r="GRX533" s="143"/>
      <c r="GRY533" s="143"/>
      <c r="GRZ533" s="579"/>
      <c r="GSA533" s="580"/>
      <c r="GSB533" s="143"/>
      <c r="GSC533" s="143"/>
      <c r="GSD533" s="579"/>
      <c r="GSE533" s="580"/>
      <c r="GSF533" s="143"/>
      <c r="GSG533" s="143"/>
      <c r="GSH533" s="579"/>
      <c r="GSI533" s="580"/>
      <c r="GSJ533" s="143"/>
      <c r="GSK533" s="143"/>
      <c r="GSL533" s="579"/>
      <c r="GSM533" s="580"/>
      <c r="GSN533" s="143"/>
      <c r="GSO533" s="143"/>
      <c r="GSP533" s="579"/>
      <c r="GSQ533" s="580"/>
      <c r="GSR533" s="143"/>
      <c r="GSS533" s="143"/>
      <c r="GST533" s="579"/>
      <c r="GSU533" s="580"/>
      <c r="GSV533" s="143"/>
      <c r="GSW533" s="143"/>
      <c r="GSX533" s="579"/>
      <c r="GSY533" s="580"/>
      <c r="GSZ533" s="143"/>
      <c r="GTA533" s="143"/>
      <c r="GTB533" s="579"/>
      <c r="GTC533" s="580"/>
      <c r="GTD533" s="143"/>
      <c r="GTE533" s="143"/>
      <c r="GTF533" s="579"/>
      <c r="GTG533" s="580"/>
      <c r="GTH533" s="143"/>
      <c r="GTI533" s="143"/>
      <c r="GTJ533" s="579"/>
      <c r="GTK533" s="580"/>
      <c r="GTL533" s="143"/>
      <c r="GTM533" s="143"/>
      <c r="GTN533" s="579"/>
      <c r="GTO533" s="580"/>
      <c r="GTP533" s="143"/>
      <c r="GTQ533" s="143"/>
      <c r="GTR533" s="579"/>
      <c r="GTS533" s="580"/>
      <c r="GTT533" s="143"/>
      <c r="GTU533" s="143"/>
      <c r="GTV533" s="579"/>
      <c r="GTW533" s="580"/>
      <c r="GTX533" s="143"/>
      <c r="GTY533" s="143"/>
      <c r="GTZ533" s="579"/>
      <c r="GUA533" s="580"/>
      <c r="GUB533" s="143"/>
      <c r="GUC533" s="143"/>
      <c r="GUD533" s="579"/>
      <c r="GUE533" s="580"/>
      <c r="GUF533" s="143"/>
      <c r="GUG533" s="143"/>
      <c r="GUH533" s="579"/>
      <c r="GUI533" s="580"/>
      <c r="GUJ533" s="143"/>
      <c r="GUK533" s="143"/>
      <c r="GUL533" s="579"/>
      <c r="GUM533" s="580"/>
      <c r="GUN533" s="143"/>
      <c r="GUO533" s="143"/>
      <c r="GUP533" s="579"/>
      <c r="GUQ533" s="580"/>
      <c r="GUR533" s="143"/>
      <c r="GUS533" s="143"/>
      <c r="GUT533" s="579"/>
      <c r="GUU533" s="580"/>
      <c r="GUV533" s="143"/>
      <c r="GUW533" s="143"/>
      <c r="GUX533" s="579"/>
      <c r="GUY533" s="580"/>
      <c r="GUZ533" s="143"/>
      <c r="GVA533" s="143"/>
      <c r="GVB533" s="579"/>
      <c r="GVC533" s="580"/>
      <c r="GVD533" s="143"/>
      <c r="GVE533" s="143"/>
      <c r="GVF533" s="579"/>
      <c r="GVG533" s="580"/>
      <c r="GVH533" s="143"/>
      <c r="GVI533" s="143"/>
      <c r="GVJ533" s="579"/>
      <c r="GVK533" s="580"/>
      <c r="GVL533" s="143"/>
      <c r="GVM533" s="143"/>
      <c r="GVN533" s="579"/>
      <c r="GVO533" s="580"/>
      <c r="GVP533" s="143"/>
      <c r="GVQ533" s="143"/>
      <c r="GVR533" s="579"/>
      <c r="GVS533" s="580"/>
      <c r="GVT533" s="143"/>
      <c r="GVU533" s="143"/>
      <c r="GVV533" s="579"/>
      <c r="GVW533" s="580"/>
      <c r="GVX533" s="143"/>
      <c r="GVY533" s="143"/>
      <c r="GVZ533" s="579"/>
      <c r="GWA533" s="580"/>
      <c r="GWB533" s="143"/>
      <c r="GWC533" s="143"/>
      <c r="GWD533" s="579"/>
      <c r="GWE533" s="580"/>
      <c r="GWF533" s="143"/>
      <c r="GWG533" s="143"/>
      <c r="GWH533" s="579"/>
      <c r="GWI533" s="580"/>
      <c r="GWJ533" s="143"/>
      <c r="GWK533" s="143"/>
      <c r="GWL533" s="579"/>
      <c r="GWM533" s="580"/>
      <c r="GWN533" s="143"/>
      <c r="GWO533" s="143"/>
      <c r="GWP533" s="579"/>
      <c r="GWQ533" s="580"/>
      <c r="GWR533" s="143"/>
      <c r="GWS533" s="143"/>
      <c r="GWT533" s="579"/>
      <c r="GWU533" s="580"/>
      <c r="GWV533" s="143"/>
      <c r="GWW533" s="143"/>
      <c r="GWX533" s="579"/>
      <c r="GWY533" s="580"/>
      <c r="GWZ533" s="143"/>
      <c r="GXA533" s="143"/>
      <c r="GXB533" s="579"/>
      <c r="GXC533" s="580"/>
      <c r="GXD533" s="143"/>
      <c r="GXE533" s="143"/>
      <c r="GXF533" s="579"/>
      <c r="GXG533" s="580"/>
      <c r="GXH533" s="143"/>
      <c r="GXI533" s="143"/>
      <c r="GXJ533" s="579"/>
      <c r="GXK533" s="580"/>
      <c r="GXL533" s="143"/>
      <c r="GXM533" s="143"/>
      <c r="GXN533" s="579"/>
      <c r="GXO533" s="580"/>
      <c r="GXP533" s="143"/>
      <c r="GXQ533" s="143"/>
      <c r="GXR533" s="579"/>
      <c r="GXS533" s="580"/>
      <c r="GXT533" s="143"/>
      <c r="GXU533" s="143"/>
      <c r="GXV533" s="579"/>
      <c r="GXW533" s="580"/>
      <c r="GXX533" s="143"/>
      <c r="GXY533" s="143"/>
      <c r="GXZ533" s="579"/>
      <c r="GYA533" s="580"/>
      <c r="GYB533" s="143"/>
      <c r="GYC533" s="143"/>
      <c r="GYD533" s="579"/>
      <c r="GYE533" s="580"/>
      <c r="GYF533" s="143"/>
      <c r="GYG533" s="143"/>
      <c r="GYH533" s="579"/>
      <c r="GYI533" s="580"/>
      <c r="GYJ533" s="143"/>
      <c r="GYK533" s="143"/>
      <c r="GYL533" s="579"/>
      <c r="GYM533" s="580"/>
      <c r="GYN533" s="143"/>
      <c r="GYO533" s="143"/>
      <c r="GYP533" s="579"/>
      <c r="GYQ533" s="580"/>
      <c r="GYR533" s="143"/>
      <c r="GYS533" s="143"/>
      <c r="GYT533" s="579"/>
      <c r="GYU533" s="580"/>
      <c r="GYV533" s="143"/>
      <c r="GYW533" s="143"/>
      <c r="GYX533" s="579"/>
      <c r="GYY533" s="580"/>
      <c r="GYZ533" s="143"/>
      <c r="GZA533" s="143"/>
      <c r="GZB533" s="579"/>
      <c r="GZC533" s="580"/>
      <c r="GZD533" s="143"/>
      <c r="GZE533" s="143"/>
      <c r="GZF533" s="579"/>
      <c r="GZG533" s="580"/>
      <c r="GZH533" s="143"/>
      <c r="GZI533" s="143"/>
      <c r="GZJ533" s="579"/>
      <c r="GZK533" s="580"/>
      <c r="GZL533" s="143"/>
      <c r="GZM533" s="143"/>
      <c r="GZN533" s="579"/>
      <c r="GZO533" s="580"/>
      <c r="GZP533" s="143"/>
      <c r="GZQ533" s="143"/>
      <c r="GZR533" s="579"/>
      <c r="GZS533" s="580"/>
      <c r="GZT533" s="143"/>
      <c r="GZU533" s="143"/>
      <c r="GZV533" s="579"/>
      <c r="GZW533" s="580"/>
      <c r="GZX533" s="143"/>
      <c r="GZY533" s="143"/>
      <c r="GZZ533" s="579"/>
      <c r="HAA533" s="580"/>
      <c r="HAB533" s="143"/>
      <c r="HAC533" s="143"/>
      <c r="HAD533" s="579"/>
      <c r="HAE533" s="580"/>
      <c r="HAF533" s="143"/>
      <c r="HAG533" s="143"/>
      <c r="HAH533" s="579"/>
      <c r="HAI533" s="580"/>
      <c r="HAJ533" s="143"/>
      <c r="HAK533" s="143"/>
      <c r="HAL533" s="579"/>
      <c r="HAM533" s="580"/>
      <c r="HAN533" s="143"/>
      <c r="HAO533" s="143"/>
      <c r="HAP533" s="579"/>
      <c r="HAQ533" s="580"/>
      <c r="HAR533" s="143"/>
      <c r="HAS533" s="143"/>
      <c r="HAT533" s="579"/>
      <c r="HAU533" s="580"/>
      <c r="HAV533" s="143"/>
      <c r="HAW533" s="143"/>
      <c r="HAX533" s="579"/>
      <c r="HAY533" s="580"/>
      <c r="HAZ533" s="143"/>
      <c r="HBA533" s="143"/>
      <c r="HBB533" s="579"/>
      <c r="HBC533" s="580"/>
      <c r="HBD533" s="143"/>
      <c r="HBE533" s="143"/>
      <c r="HBF533" s="579"/>
      <c r="HBG533" s="580"/>
      <c r="HBH533" s="143"/>
      <c r="HBI533" s="143"/>
      <c r="HBJ533" s="579"/>
      <c r="HBK533" s="580"/>
      <c r="HBL533" s="143"/>
      <c r="HBM533" s="143"/>
      <c r="HBN533" s="579"/>
      <c r="HBO533" s="580"/>
      <c r="HBP533" s="143"/>
      <c r="HBQ533" s="143"/>
      <c r="HBR533" s="579"/>
      <c r="HBS533" s="580"/>
      <c r="HBT533" s="143"/>
      <c r="HBU533" s="143"/>
      <c r="HBV533" s="579"/>
      <c r="HBW533" s="580"/>
      <c r="HBX533" s="143"/>
      <c r="HBY533" s="143"/>
      <c r="HBZ533" s="579"/>
      <c r="HCA533" s="580"/>
      <c r="HCB533" s="143"/>
      <c r="HCC533" s="143"/>
      <c r="HCD533" s="579"/>
      <c r="HCE533" s="580"/>
      <c r="HCF533" s="143"/>
      <c r="HCG533" s="143"/>
      <c r="HCH533" s="579"/>
      <c r="HCI533" s="580"/>
      <c r="HCJ533" s="143"/>
      <c r="HCK533" s="143"/>
      <c r="HCL533" s="579"/>
      <c r="HCM533" s="580"/>
      <c r="HCN533" s="143"/>
      <c r="HCO533" s="143"/>
      <c r="HCP533" s="579"/>
      <c r="HCQ533" s="580"/>
      <c r="HCR533" s="143"/>
      <c r="HCS533" s="143"/>
      <c r="HCT533" s="579"/>
      <c r="HCU533" s="580"/>
      <c r="HCV533" s="143"/>
      <c r="HCW533" s="143"/>
      <c r="HCX533" s="579"/>
      <c r="HCY533" s="580"/>
      <c r="HCZ533" s="143"/>
      <c r="HDA533" s="143"/>
      <c r="HDB533" s="579"/>
      <c r="HDC533" s="580"/>
      <c r="HDD533" s="143"/>
      <c r="HDE533" s="143"/>
      <c r="HDF533" s="579"/>
      <c r="HDG533" s="580"/>
      <c r="HDH533" s="143"/>
      <c r="HDI533" s="143"/>
      <c r="HDJ533" s="579"/>
      <c r="HDK533" s="580"/>
      <c r="HDL533" s="143"/>
      <c r="HDM533" s="143"/>
      <c r="HDN533" s="579"/>
      <c r="HDO533" s="580"/>
      <c r="HDP533" s="143"/>
      <c r="HDQ533" s="143"/>
      <c r="HDR533" s="579"/>
      <c r="HDS533" s="580"/>
      <c r="HDT533" s="143"/>
      <c r="HDU533" s="143"/>
      <c r="HDV533" s="579"/>
      <c r="HDW533" s="580"/>
      <c r="HDX533" s="143"/>
      <c r="HDY533" s="143"/>
      <c r="HDZ533" s="579"/>
      <c r="HEA533" s="580"/>
      <c r="HEB533" s="143"/>
      <c r="HEC533" s="143"/>
      <c r="HED533" s="579"/>
      <c r="HEE533" s="580"/>
      <c r="HEF533" s="143"/>
      <c r="HEG533" s="143"/>
      <c r="HEH533" s="579"/>
      <c r="HEI533" s="580"/>
      <c r="HEJ533" s="143"/>
      <c r="HEK533" s="143"/>
      <c r="HEL533" s="579"/>
      <c r="HEM533" s="580"/>
      <c r="HEN533" s="143"/>
      <c r="HEO533" s="143"/>
      <c r="HEP533" s="579"/>
      <c r="HEQ533" s="580"/>
      <c r="HER533" s="143"/>
      <c r="HES533" s="143"/>
      <c r="HET533" s="579"/>
      <c r="HEU533" s="580"/>
      <c r="HEV533" s="143"/>
      <c r="HEW533" s="143"/>
      <c r="HEX533" s="579"/>
      <c r="HEY533" s="580"/>
      <c r="HEZ533" s="143"/>
      <c r="HFA533" s="143"/>
      <c r="HFB533" s="579"/>
      <c r="HFC533" s="580"/>
      <c r="HFD533" s="143"/>
      <c r="HFE533" s="143"/>
      <c r="HFF533" s="579"/>
      <c r="HFG533" s="580"/>
      <c r="HFH533" s="143"/>
      <c r="HFI533" s="143"/>
      <c r="HFJ533" s="579"/>
      <c r="HFK533" s="580"/>
      <c r="HFL533" s="143"/>
      <c r="HFM533" s="143"/>
      <c r="HFN533" s="579"/>
      <c r="HFO533" s="580"/>
      <c r="HFP533" s="143"/>
      <c r="HFQ533" s="143"/>
      <c r="HFR533" s="579"/>
      <c r="HFS533" s="580"/>
      <c r="HFT533" s="143"/>
      <c r="HFU533" s="143"/>
      <c r="HFV533" s="579"/>
      <c r="HFW533" s="580"/>
      <c r="HFX533" s="143"/>
      <c r="HFY533" s="143"/>
      <c r="HFZ533" s="579"/>
      <c r="HGA533" s="580"/>
      <c r="HGB533" s="143"/>
      <c r="HGC533" s="143"/>
      <c r="HGD533" s="579"/>
      <c r="HGE533" s="580"/>
      <c r="HGF533" s="143"/>
      <c r="HGG533" s="143"/>
      <c r="HGH533" s="579"/>
      <c r="HGI533" s="580"/>
      <c r="HGJ533" s="143"/>
      <c r="HGK533" s="143"/>
      <c r="HGL533" s="579"/>
      <c r="HGM533" s="580"/>
      <c r="HGN533" s="143"/>
      <c r="HGO533" s="143"/>
      <c r="HGP533" s="579"/>
      <c r="HGQ533" s="580"/>
      <c r="HGR533" s="143"/>
      <c r="HGS533" s="143"/>
      <c r="HGT533" s="579"/>
      <c r="HGU533" s="580"/>
      <c r="HGV533" s="143"/>
      <c r="HGW533" s="143"/>
      <c r="HGX533" s="579"/>
      <c r="HGY533" s="580"/>
      <c r="HGZ533" s="143"/>
      <c r="HHA533" s="143"/>
      <c r="HHB533" s="579"/>
      <c r="HHC533" s="580"/>
      <c r="HHD533" s="143"/>
      <c r="HHE533" s="143"/>
      <c r="HHF533" s="579"/>
      <c r="HHG533" s="580"/>
      <c r="HHH533" s="143"/>
      <c r="HHI533" s="143"/>
      <c r="HHJ533" s="579"/>
      <c r="HHK533" s="580"/>
      <c r="HHL533" s="143"/>
      <c r="HHM533" s="143"/>
      <c r="HHN533" s="579"/>
      <c r="HHO533" s="580"/>
      <c r="HHP533" s="143"/>
      <c r="HHQ533" s="143"/>
      <c r="HHR533" s="579"/>
      <c r="HHS533" s="580"/>
      <c r="HHT533" s="143"/>
      <c r="HHU533" s="143"/>
      <c r="HHV533" s="579"/>
      <c r="HHW533" s="580"/>
      <c r="HHX533" s="143"/>
      <c r="HHY533" s="143"/>
      <c r="HHZ533" s="579"/>
      <c r="HIA533" s="580"/>
      <c r="HIB533" s="143"/>
      <c r="HIC533" s="143"/>
      <c r="HID533" s="579"/>
      <c r="HIE533" s="580"/>
      <c r="HIF533" s="143"/>
      <c r="HIG533" s="143"/>
      <c r="HIH533" s="579"/>
      <c r="HII533" s="580"/>
      <c r="HIJ533" s="143"/>
      <c r="HIK533" s="143"/>
      <c r="HIL533" s="579"/>
      <c r="HIM533" s="580"/>
      <c r="HIN533" s="143"/>
      <c r="HIO533" s="143"/>
      <c r="HIP533" s="579"/>
      <c r="HIQ533" s="580"/>
      <c r="HIR533" s="143"/>
      <c r="HIS533" s="143"/>
      <c r="HIT533" s="579"/>
      <c r="HIU533" s="580"/>
      <c r="HIV533" s="143"/>
      <c r="HIW533" s="143"/>
      <c r="HIX533" s="579"/>
      <c r="HIY533" s="580"/>
      <c r="HIZ533" s="143"/>
      <c r="HJA533" s="143"/>
      <c r="HJB533" s="579"/>
      <c r="HJC533" s="580"/>
      <c r="HJD533" s="143"/>
      <c r="HJE533" s="143"/>
      <c r="HJF533" s="579"/>
      <c r="HJG533" s="580"/>
      <c r="HJH533" s="143"/>
      <c r="HJI533" s="143"/>
      <c r="HJJ533" s="579"/>
      <c r="HJK533" s="580"/>
      <c r="HJL533" s="143"/>
      <c r="HJM533" s="143"/>
      <c r="HJN533" s="579"/>
      <c r="HJO533" s="580"/>
      <c r="HJP533" s="143"/>
      <c r="HJQ533" s="143"/>
      <c r="HJR533" s="579"/>
      <c r="HJS533" s="580"/>
      <c r="HJT533" s="143"/>
      <c r="HJU533" s="143"/>
      <c r="HJV533" s="579"/>
      <c r="HJW533" s="580"/>
      <c r="HJX533" s="143"/>
      <c r="HJY533" s="143"/>
      <c r="HJZ533" s="579"/>
      <c r="HKA533" s="580"/>
      <c r="HKB533" s="143"/>
      <c r="HKC533" s="143"/>
      <c r="HKD533" s="579"/>
      <c r="HKE533" s="580"/>
      <c r="HKF533" s="143"/>
      <c r="HKG533" s="143"/>
      <c r="HKH533" s="579"/>
      <c r="HKI533" s="580"/>
      <c r="HKJ533" s="143"/>
      <c r="HKK533" s="143"/>
      <c r="HKL533" s="579"/>
      <c r="HKM533" s="580"/>
      <c r="HKN533" s="143"/>
      <c r="HKO533" s="143"/>
      <c r="HKP533" s="579"/>
      <c r="HKQ533" s="580"/>
      <c r="HKR533" s="143"/>
      <c r="HKS533" s="143"/>
      <c r="HKT533" s="579"/>
      <c r="HKU533" s="580"/>
      <c r="HKV533" s="143"/>
      <c r="HKW533" s="143"/>
      <c r="HKX533" s="579"/>
      <c r="HKY533" s="580"/>
      <c r="HKZ533" s="143"/>
      <c r="HLA533" s="143"/>
      <c r="HLB533" s="579"/>
      <c r="HLC533" s="580"/>
      <c r="HLD533" s="143"/>
      <c r="HLE533" s="143"/>
      <c r="HLF533" s="579"/>
      <c r="HLG533" s="580"/>
      <c r="HLH533" s="143"/>
      <c r="HLI533" s="143"/>
      <c r="HLJ533" s="579"/>
      <c r="HLK533" s="580"/>
      <c r="HLL533" s="143"/>
      <c r="HLM533" s="143"/>
      <c r="HLN533" s="579"/>
      <c r="HLO533" s="580"/>
      <c r="HLP533" s="143"/>
      <c r="HLQ533" s="143"/>
      <c r="HLR533" s="579"/>
      <c r="HLS533" s="580"/>
      <c r="HLT533" s="143"/>
      <c r="HLU533" s="143"/>
      <c r="HLV533" s="579"/>
      <c r="HLW533" s="580"/>
      <c r="HLX533" s="143"/>
      <c r="HLY533" s="143"/>
      <c r="HLZ533" s="579"/>
      <c r="HMA533" s="580"/>
      <c r="HMB533" s="143"/>
      <c r="HMC533" s="143"/>
      <c r="HMD533" s="579"/>
      <c r="HME533" s="580"/>
      <c r="HMF533" s="143"/>
      <c r="HMG533" s="143"/>
      <c r="HMH533" s="579"/>
      <c r="HMI533" s="580"/>
      <c r="HMJ533" s="143"/>
      <c r="HMK533" s="143"/>
      <c r="HML533" s="579"/>
      <c r="HMM533" s="580"/>
      <c r="HMN533" s="143"/>
      <c r="HMO533" s="143"/>
      <c r="HMP533" s="579"/>
      <c r="HMQ533" s="580"/>
      <c r="HMR533" s="143"/>
      <c r="HMS533" s="143"/>
      <c r="HMT533" s="579"/>
      <c r="HMU533" s="580"/>
      <c r="HMV533" s="143"/>
      <c r="HMW533" s="143"/>
      <c r="HMX533" s="579"/>
      <c r="HMY533" s="580"/>
      <c r="HMZ533" s="143"/>
      <c r="HNA533" s="143"/>
      <c r="HNB533" s="579"/>
      <c r="HNC533" s="580"/>
      <c r="HND533" s="143"/>
      <c r="HNE533" s="143"/>
      <c r="HNF533" s="579"/>
      <c r="HNG533" s="580"/>
      <c r="HNH533" s="143"/>
      <c r="HNI533" s="143"/>
      <c r="HNJ533" s="579"/>
      <c r="HNK533" s="580"/>
      <c r="HNL533" s="143"/>
      <c r="HNM533" s="143"/>
      <c r="HNN533" s="579"/>
      <c r="HNO533" s="580"/>
      <c r="HNP533" s="143"/>
      <c r="HNQ533" s="143"/>
      <c r="HNR533" s="579"/>
      <c r="HNS533" s="580"/>
      <c r="HNT533" s="143"/>
      <c r="HNU533" s="143"/>
      <c r="HNV533" s="579"/>
      <c r="HNW533" s="580"/>
      <c r="HNX533" s="143"/>
      <c r="HNY533" s="143"/>
      <c r="HNZ533" s="579"/>
      <c r="HOA533" s="580"/>
      <c r="HOB533" s="143"/>
      <c r="HOC533" s="143"/>
      <c r="HOD533" s="579"/>
      <c r="HOE533" s="580"/>
      <c r="HOF533" s="143"/>
      <c r="HOG533" s="143"/>
      <c r="HOH533" s="579"/>
      <c r="HOI533" s="580"/>
      <c r="HOJ533" s="143"/>
      <c r="HOK533" s="143"/>
      <c r="HOL533" s="579"/>
      <c r="HOM533" s="580"/>
      <c r="HON533" s="143"/>
      <c r="HOO533" s="143"/>
      <c r="HOP533" s="579"/>
      <c r="HOQ533" s="580"/>
      <c r="HOR533" s="143"/>
      <c r="HOS533" s="143"/>
      <c r="HOT533" s="579"/>
      <c r="HOU533" s="580"/>
      <c r="HOV533" s="143"/>
      <c r="HOW533" s="143"/>
      <c r="HOX533" s="579"/>
      <c r="HOY533" s="580"/>
      <c r="HOZ533" s="143"/>
      <c r="HPA533" s="143"/>
      <c r="HPB533" s="579"/>
      <c r="HPC533" s="580"/>
      <c r="HPD533" s="143"/>
      <c r="HPE533" s="143"/>
      <c r="HPF533" s="579"/>
      <c r="HPG533" s="580"/>
      <c r="HPH533" s="143"/>
      <c r="HPI533" s="143"/>
      <c r="HPJ533" s="579"/>
      <c r="HPK533" s="580"/>
      <c r="HPL533" s="143"/>
      <c r="HPM533" s="143"/>
      <c r="HPN533" s="579"/>
      <c r="HPO533" s="580"/>
      <c r="HPP533" s="143"/>
      <c r="HPQ533" s="143"/>
      <c r="HPR533" s="579"/>
      <c r="HPS533" s="580"/>
      <c r="HPT533" s="143"/>
      <c r="HPU533" s="143"/>
      <c r="HPV533" s="579"/>
      <c r="HPW533" s="580"/>
      <c r="HPX533" s="143"/>
      <c r="HPY533" s="143"/>
      <c r="HPZ533" s="579"/>
      <c r="HQA533" s="580"/>
      <c r="HQB533" s="143"/>
      <c r="HQC533" s="143"/>
      <c r="HQD533" s="579"/>
      <c r="HQE533" s="580"/>
      <c r="HQF533" s="143"/>
      <c r="HQG533" s="143"/>
      <c r="HQH533" s="579"/>
      <c r="HQI533" s="580"/>
      <c r="HQJ533" s="143"/>
      <c r="HQK533" s="143"/>
      <c r="HQL533" s="579"/>
      <c r="HQM533" s="580"/>
      <c r="HQN533" s="143"/>
      <c r="HQO533" s="143"/>
      <c r="HQP533" s="579"/>
      <c r="HQQ533" s="580"/>
      <c r="HQR533" s="143"/>
      <c r="HQS533" s="143"/>
      <c r="HQT533" s="579"/>
      <c r="HQU533" s="580"/>
      <c r="HQV533" s="143"/>
      <c r="HQW533" s="143"/>
      <c r="HQX533" s="579"/>
      <c r="HQY533" s="580"/>
      <c r="HQZ533" s="143"/>
      <c r="HRA533" s="143"/>
      <c r="HRB533" s="579"/>
      <c r="HRC533" s="580"/>
      <c r="HRD533" s="143"/>
      <c r="HRE533" s="143"/>
      <c r="HRF533" s="579"/>
      <c r="HRG533" s="580"/>
      <c r="HRH533" s="143"/>
      <c r="HRI533" s="143"/>
      <c r="HRJ533" s="579"/>
      <c r="HRK533" s="580"/>
      <c r="HRL533" s="143"/>
      <c r="HRM533" s="143"/>
      <c r="HRN533" s="579"/>
      <c r="HRO533" s="580"/>
      <c r="HRP533" s="143"/>
      <c r="HRQ533" s="143"/>
      <c r="HRR533" s="579"/>
      <c r="HRS533" s="580"/>
      <c r="HRT533" s="143"/>
      <c r="HRU533" s="143"/>
      <c r="HRV533" s="579"/>
      <c r="HRW533" s="580"/>
      <c r="HRX533" s="143"/>
      <c r="HRY533" s="143"/>
      <c r="HRZ533" s="579"/>
      <c r="HSA533" s="580"/>
      <c r="HSB533" s="143"/>
      <c r="HSC533" s="143"/>
      <c r="HSD533" s="579"/>
      <c r="HSE533" s="580"/>
      <c r="HSF533" s="143"/>
      <c r="HSG533" s="143"/>
      <c r="HSH533" s="579"/>
      <c r="HSI533" s="580"/>
      <c r="HSJ533" s="143"/>
      <c r="HSK533" s="143"/>
      <c r="HSL533" s="579"/>
      <c r="HSM533" s="580"/>
      <c r="HSN533" s="143"/>
      <c r="HSO533" s="143"/>
      <c r="HSP533" s="579"/>
      <c r="HSQ533" s="580"/>
      <c r="HSR533" s="143"/>
      <c r="HSS533" s="143"/>
      <c r="HST533" s="579"/>
      <c r="HSU533" s="580"/>
      <c r="HSV533" s="143"/>
      <c r="HSW533" s="143"/>
      <c r="HSX533" s="579"/>
      <c r="HSY533" s="580"/>
      <c r="HSZ533" s="143"/>
      <c r="HTA533" s="143"/>
      <c r="HTB533" s="579"/>
      <c r="HTC533" s="580"/>
      <c r="HTD533" s="143"/>
      <c r="HTE533" s="143"/>
      <c r="HTF533" s="579"/>
      <c r="HTG533" s="580"/>
      <c r="HTH533" s="143"/>
      <c r="HTI533" s="143"/>
      <c r="HTJ533" s="579"/>
      <c r="HTK533" s="580"/>
      <c r="HTL533" s="143"/>
      <c r="HTM533" s="143"/>
      <c r="HTN533" s="579"/>
      <c r="HTO533" s="580"/>
      <c r="HTP533" s="143"/>
      <c r="HTQ533" s="143"/>
      <c r="HTR533" s="579"/>
      <c r="HTS533" s="580"/>
      <c r="HTT533" s="143"/>
      <c r="HTU533" s="143"/>
      <c r="HTV533" s="579"/>
      <c r="HTW533" s="580"/>
      <c r="HTX533" s="143"/>
      <c r="HTY533" s="143"/>
      <c r="HTZ533" s="579"/>
      <c r="HUA533" s="580"/>
      <c r="HUB533" s="143"/>
      <c r="HUC533" s="143"/>
      <c r="HUD533" s="579"/>
      <c r="HUE533" s="580"/>
      <c r="HUF533" s="143"/>
      <c r="HUG533" s="143"/>
      <c r="HUH533" s="579"/>
      <c r="HUI533" s="580"/>
      <c r="HUJ533" s="143"/>
      <c r="HUK533" s="143"/>
      <c r="HUL533" s="579"/>
      <c r="HUM533" s="580"/>
      <c r="HUN533" s="143"/>
      <c r="HUO533" s="143"/>
      <c r="HUP533" s="579"/>
      <c r="HUQ533" s="580"/>
      <c r="HUR533" s="143"/>
      <c r="HUS533" s="143"/>
      <c r="HUT533" s="579"/>
      <c r="HUU533" s="580"/>
      <c r="HUV533" s="143"/>
      <c r="HUW533" s="143"/>
      <c r="HUX533" s="579"/>
      <c r="HUY533" s="580"/>
      <c r="HUZ533" s="143"/>
      <c r="HVA533" s="143"/>
      <c r="HVB533" s="579"/>
      <c r="HVC533" s="580"/>
      <c r="HVD533" s="143"/>
      <c r="HVE533" s="143"/>
      <c r="HVF533" s="579"/>
      <c r="HVG533" s="580"/>
      <c r="HVH533" s="143"/>
      <c r="HVI533" s="143"/>
      <c r="HVJ533" s="579"/>
      <c r="HVK533" s="580"/>
      <c r="HVL533" s="143"/>
      <c r="HVM533" s="143"/>
      <c r="HVN533" s="579"/>
      <c r="HVO533" s="580"/>
      <c r="HVP533" s="143"/>
      <c r="HVQ533" s="143"/>
      <c r="HVR533" s="579"/>
      <c r="HVS533" s="580"/>
      <c r="HVT533" s="143"/>
      <c r="HVU533" s="143"/>
      <c r="HVV533" s="579"/>
      <c r="HVW533" s="580"/>
      <c r="HVX533" s="143"/>
      <c r="HVY533" s="143"/>
      <c r="HVZ533" s="579"/>
      <c r="HWA533" s="580"/>
      <c r="HWB533" s="143"/>
      <c r="HWC533" s="143"/>
      <c r="HWD533" s="579"/>
      <c r="HWE533" s="580"/>
      <c r="HWF533" s="143"/>
      <c r="HWG533" s="143"/>
      <c r="HWH533" s="579"/>
      <c r="HWI533" s="580"/>
      <c r="HWJ533" s="143"/>
      <c r="HWK533" s="143"/>
      <c r="HWL533" s="579"/>
      <c r="HWM533" s="580"/>
      <c r="HWN533" s="143"/>
      <c r="HWO533" s="143"/>
      <c r="HWP533" s="579"/>
      <c r="HWQ533" s="580"/>
      <c r="HWR533" s="143"/>
      <c r="HWS533" s="143"/>
      <c r="HWT533" s="579"/>
      <c r="HWU533" s="580"/>
      <c r="HWV533" s="143"/>
      <c r="HWW533" s="143"/>
      <c r="HWX533" s="579"/>
      <c r="HWY533" s="580"/>
      <c r="HWZ533" s="143"/>
      <c r="HXA533" s="143"/>
      <c r="HXB533" s="579"/>
      <c r="HXC533" s="580"/>
      <c r="HXD533" s="143"/>
      <c r="HXE533" s="143"/>
      <c r="HXF533" s="579"/>
      <c r="HXG533" s="580"/>
      <c r="HXH533" s="143"/>
      <c r="HXI533" s="143"/>
      <c r="HXJ533" s="579"/>
      <c r="HXK533" s="580"/>
      <c r="HXL533" s="143"/>
      <c r="HXM533" s="143"/>
      <c r="HXN533" s="579"/>
      <c r="HXO533" s="580"/>
      <c r="HXP533" s="143"/>
      <c r="HXQ533" s="143"/>
      <c r="HXR533" s="579"/>
      <c r="HXS533" s="580"/>
      <c r="HXT533" s="143"/>
      <c r="HXU533" s="143"/>
      <c r="HXV533" s="579"/>
      <c r="HXW533" s="580"/>
      <c r="HXX533" s="143"/>
      <c r="HXY533" s="143"/>
      <c r="HXZ533" s="579"/>
      <c r="HYA533" s="580"/>
      <c r="HYB533" s="143"/>
      <c r="HYC533" s="143"/>
      <c r="HYD533" s="579"/>
      <c r="HYE533" s="580"/>
      <c r="HYF533" s="143"/>
      <c r="HYG533" s="143"/>
      <c r="HYH533" s="579"/>
      <c r="HYI533" s="580"/>
      <c r="HYJ533" s="143"/>
      <c r="HYK533" s="143"/>
      <c r="HYL533" s="579"/>
      <c r="HYM533" s="580"/>
      <c r="HYN533" s="143"/>
      <c r="HYO533" s="143"/>
      <c r="HYP533" s="579"/>
      <c r="HYQ533" s="580"/>
      <c r="HYR533" s="143"/>
      <c r="HYS533" s="143"/>
      <c r="HYT533" s="579"/>
      <c r="HYU533" s="580"/>
      <c r="HYV533" s="143"/>
      <c r="HYW533" s="143"/>
      <c r="HYX533" s="579"/>
      <c r="HYY533" s="580"/>
      <c r="HYZ533" s="143"/>
      <c r="HZA533" s="143"/>
      <c r="HZB533" s="579"/>
      <c r="HZC533" s="580"/>
      <c r="HZD533" s="143"/>
      <c r="HZE533" s="143"/>
      <c r="HZF533" s="579"/>
      <c r="HZG533" s="580"/>
      <c r="HZH533" s="143"/>
      <c r="HZI533" s="143"/>
      <c r="HZJ533" s="579"/>
      <c r="HZK533" s="580"/>
      <c r="HZL533" s="143"/>
      <c r="HZM533" s="143"/>
      <c r="HZN533" s="579"/>
      <c r="HZO533" s="580"/>
      <c r="HZP533" s="143"/>
      <c r="HZQ533" s="143"/>
      <c r="HZR533" s="579"/>
      <c r="HZS533" s="580"/>
      <c r="HZT533" s="143"/>
      <c r="HZU533" s="143"/>
      <c r="HZV533" s="579"/>
      <c r="HZW533" s="580"/>
      <c r="HZX533" s="143"/>
      <c r="HZY533" s="143"/>
      <c r="HZZ533" s="579"/>
      <c r="IAA533" s="580"/>
      <c r="IAB533" s="143"/>
      <c r="IAC533" s="143"/>
      <c r="IAD533" s="579"/>
      <c r="IAE533" s="580"/>
      <c r="IAF533" s="143"/>
      <c r="IAG533" s="143"/>
      <c r="IAH533" s="579"/>
      <c r="IAI533" s="580"/>
      <c r="IAJ533" s="143"/>
      <c r="IAK533" s="143"/>
      <c r="IAL533" s="579"/>
      <c r="IAM533" s="580"/>
      <c r="IAN533" s="143"/>
      <c r="IAO533" s="143"/>
      <c r="IAP533" s="579"/>
      <c r="IAQ533" s="580"/>
      <c r="IAR533" s="143"/>
      <c r="IAS533" s="143"/>
      <c r="IAT533" s="579"/>
      <c r="IAU533" s="580"/>
      <c r="IAV533" s="143"/>
      <c r="IAW533" s="143"/>
      <c r="IAX533" s="579"/>
      <c r="IAY533" s="580"/>
      <c r="IAZ533" s="143"/>
      <c r="IBA533" s="143"/>
      <c r="IBB533" s="579"/>
      <c r="IBC533" s="580"/>
      <c r="IBD533" s="143"/>
      <c r="IBE533" s="143"/>
      <c r="IBF533" s="579"/>
      <c r="IBG533" s="580"/>
      <c r="IBH533" s="143"/>
      <c r="IBI533" s="143"/>
      <c r="IBJ533" s="579"/>
      <c r="IBK533" s="580"/>
      <c r="IBL533" s="143"/>
      <c r="IBM533" s="143"/>
      <c r="IBN533" s="579"/>
      <c r="IBO533" s="580"/>
      <c r="IBP533" s="143"/>
      <c r="IBQ533" s="143"/>
      <c r="IBR533" s="579"/>
      <c r="IBS533" s="580"/>
      <c r="IBT533" s="143"/>
      <c r="IBU533" s="143"/>
      <c r="IBV533" s="579"/>
      <c r="IBW533" s="580"/>
      <c r="IBX533" s="143"/>
      <c r="IBY533" s="143"/>
      <c r="IBZ533" s="579"/>
      <c r="ICA533" s="580"/>
      <c r="ICB533" s="143"/>
      <c r="ICC533" s="143"/>
      <c r="ICD533" s="579"/>
      <c r="ICE533" s="580"/>
      <c r="ICF533" s="143"/>
      <c r="ICG533" s="143"/>
      <c r="ICH533" s="579"/>
      <c r="ICI533" s="580"/>
      <c r="ICJ533" s="143"/>
      <c r="ICK533" s="143"/>
      <c r="ICL533" s="579"/>
      <c r="ICM533" s="580"/>
      <c r="ICN533" s="143"/>
      <c r="ICO533" s="143"/>
      <c r="ICP533" s="579"/>
      <c r="ICQ533" s="580"/>
      <c r="ICR533" s="143"/>
      <c r="ICS533" s="143"/>
      <c r="ICT533" s="579"/>
      <c r="ICU533" s="580"/>
      <c r="ICV533" s="143"/>
      <c r="ICW533" s="143"/>
      <c r="ICX533" s="579"/>
      <c r="ICY533" s="580"/>
      <c r="ICZ533" s="143"/>
      <c r="IDA533" s="143"/>
      <c r="IDB533" s="579"/>
      <c r="IDC533" s="580"/>
      <c r="IDD533" s="143"/>
      <c r="IDE533" s="143"/>
      <c r="IDF533" s="579"/>
      <c r="IDG533" s="580"/>
      <c r="IDH533" s="143"/>
      <c r="IDI533" s="143"/>
      <c r="IDJ533" s="579"/>
      <c r="IDK533" s="580"/>
      <c r="IDL533" s="143"/>
      <c r="IDM533" s="143"/>
      <c r="IDN533" s="579"/>
      <c r="IDO533" s="580"/>
      <c r="IDP533" s="143"/>
      <c r="IDQ533" s="143"/>
      <c r="IDR533" s="579"/>
      <c r="IDS533" s="580"/>
      <c r="IDT533" s="143"/>
      <c r="IDU533" s="143"/>
      <c r="IDV533" s="579"/>
      <c r="IDW533" s="580"/>
      <c r="IDX533" s="143"/>
      <c r="IDY533" s="143"/>
      <c r="IDZ533" s="579"/>
      <c r="IEA533" s="580"/>
      <c r="IEB533" s="143"/>
      <c r="IEC533" s="143"/>
      <c r="IED533" s="579"/>
      <c r="IEE533" s="580"/>
      <c r="IEF533" s="143"/>
      <c r="IEG533" s="143"/>
      <c r="IEH533" s="579"/>
      <c r="IEI533" s="580"/>
      <c r="IEJ533" s="143"/>
      <c r="IEK533" s="143"/>
      <c r="IEL533" s="579"/>
      <c r="IEM533" s="580"/>
      <c r="IEN533" s="143"/>
      <c r="IEO533" s="143"/>
      <c r="IEP533" s="579"/>
      <c r="IEQ533" s="580"/>
      <c r="IER533" s="143"/>
      <c r="IES533" s="143"/>
      <c r="IET533" s="579"/>
      <c r="IEU533" s="580"/>
      <c r="IEV533" s="143"/>
      <c r="IEW533" s="143"/>
      <c r="IEX533" s="579"/>
      <c r="IEY533" s="580"/>
      <c r="IEZ533" s="143"/>
      <c r="IFA533" s="143"/>
      <c r="IFB533" s="579"/>
      <c r="IFC533" s="580"/>
      <c r="IFD533" s="143"/>
      <c r="IFE533" s="143"/>
      <c r="IFF533" s="579"/>
      <c r="IFG533" s="580"/>
      <c r="IFH533" s="143"/>
      <c r="IFI533" s="143"/>
      <c r="IFJ533" s="579"/>
      <c r="IFK533" s="580"/>
      <c r="IFL533" s="143"/>
      <c r="IFM533" s="143"/>
      <c r="IFN533" s="579"/>
      <c r="IFO533" s="580"/>
      <c r="IFP533" s="143"/>
      <c r="IFQ533" s="143"/>
      <c r="IFR533" s="579"/>
      <c r="IFS533" s="580"/>
      <c r="IFT533" s="143"/>
      <c r="IFU533" s="143"/>
      <c r="IFV533" s="579"/>
      <c r="IFW533" s="580"/>
      <c r="IFX533" s="143"/>
      <c r="IFY533" s="143"/>
      <c r="IFZ533" s="579"/>
      <c r="IGA533" s="580"/>
      <c r="IGB533" s="143"/>
      <c r="IGC533" s="143"/>
      <c r="IGD533" s="579"/>
      <c r="IGE533" s="580"/>
      <c r="IGF533" s="143"/>
      <c r="IGG533" s="143"/>
      <c r="IGH533" s="579"/>
      <c r="IGI533" s="580"/>
      <c r="IGJ533" s="143"/>
      <c r="IGK533" s="143"/>
      <c r="IGL533" s="579"/>
      <c r="IGM533" s="580"/>
      <c r="IGN533" s="143"/>
      <c r="IGO533" s="143"/>
      <c r="IGP533" s="579"/>
      <c r="IGQ533" s="580"/>
      <c r="IGR533" s="143"/>
      <c r="IGS533" s="143"/>
      <c r="IGT533" s="579"/>
      <c r="IGU533" s="580"/>
      <c r="IGV533" s="143"/>
      <c r="IGW533" s="143"/>
      <c r="IGX533" s="579"/>
      <c r="IGY533" s="580"/>
      <c r="IGZ533" s="143"/>
      <c r="IHA533" s="143"/>
      <c r="IHB533" s="579"/>
      <c r="IHC533" s="580"/>
      <c r="IHD533" s="143"/>
      <c r="IHE533" s="143"/>
      <c r="IHF533" s="579"/>
      <c r="IHG533" s="580"/>
      <c r="IHH533" s="143"/>
      <c r="IHI533" s="143"/>
      <c r="IHJ533" s="579"/>
      <c r="IHK533" s="580"/>
      <c r="IHL533" s="143"/>
      <c r="IHM533" s="143"/>
      <c r="IHN533" s="579"/>
      <c r="IHO533" s="580"/>
      <c r="IHP533" s="143"/>
      <c r="IHQ533" s="143"/>
      <c r="IHR533" s="579"/>
      <c r="IHS533" s="580"/>
      <c r="IHT533" s="143"/>
      <c r="IHU533" s="143"/>
      <c r="IHV533" s="579"/>
      <c r="IHW533" s="580"/>
      <c r="IHX533" s="143"/>
      <c r="IHY533" s="143"/>
      <c r="IHZ533" s="579"/>
      <c r="IIA533" s="580"/>
      <c r="IIB533" s="143"/>
      <c r="IIC533" s="143"/>
      <c r="IID533" s="579"/>
      <c r="IIE533" s="580"/>
      <c r="IIF533" s="143"/>
      <c r="IIG533" s="143"/>
      <c r="IIH533" s="579"/>
      <c r="III533" s="580"/>
      <c r="IIJ533" s="143"/>
      <c r="IIK533" s="143"/>
      <c r="IIL533" s="579"/>
      <c r="IIM533" s="580"/>
      <c r="IIN533" s="143"/>
      <c r="IIO533" s="143"/>
      <c r="IIP533" s="579"/>
      <c r="IIQ533" s="580"/>
      <c r="IIR533" s="143"/>
      <c r="IIS533" s="143"/>
      <c r="IIT533" s="579"/>
      <c r="IIU533" s="580"/>
      <c r="IIV533" s="143"/>
      <c r="IIW533" s="143"/>
      <c r="IIX533" s="579"/>
      <c r="IIY533" s="580"/>
      <c r="IIZ533" s="143"/>
      <c r="IJA533" s="143"/>
      <c r="IJB533" s="579"/>
      <c r="IJC533" s="580"/>
      <c r="IJD533" s="143"/>
      <c r="IJE533" s="143"/>
      <c r="IJF533" s="579"/>
      <c r="IJG533" s="580"/>
      <c r="IJH533" s="143"/>
      <c r="IJI533" s="143"/>
      <c r="IJJ533" s="579"/>
      <c r="IJK533" s="580"/>
      <c r="IJL533" s="143"/>
      <c r="IJM533" s="143"/>
      <c r="IJN533" s="579"/>
      <c r="IJO533" s="580"/>
      <c r="IJP533" s="143"/>
      <c r="IJQ533" s="143"/>
      <c r="IJR533" s="579"/>
      <c r="IJS533" s="580"/>
      <c r="IJT533" s="143"/>
      <c r="IJU533" s="143"/>
      <c r="IJV533" s="579"/>
      <c r="IJW533" s="580"/>
      <c r="IJX533" s="143"/>
      <c r="IJY533" s="143"/>
      <c r="IJZ533" s="579"/>
      <c r="IKA533" s="580"/>
      <c r="IKB533" s="143"/>
      <c r="IKC533" s="143"/>
      <c r="IKD533" s="579"/>
      <c r="IKE533" s="580"/>
      <c r="IKF533" s="143"/>
      <c r="IKG533" s="143"/>
      <c r="IKH533" s="579"/>
      <c r="IKI533" s="580"/>
      <c r="IKJ533" s="143"/>
      <c r="IKK533" s="143"/>
      <c r="IKL533" s="579"/>
      <c r="IKM533" s="580"/>
      <c r="IKN533" s="143"/>
      <c r="IKO533" s="143"/>
      <c r="IKP533" s="579"/>
      <c r="IKQ533" s="580"/>
      <c r="IKR533" s="143"/>
      <c r="IKS533" s="143"/>
      <c r="IKT533" s="579"/>
      <c r="IKU533" s="580"/>
      <c r="IKV533" s="143"/>
      <c r="IKW533" s="143"/>
      <c r="IKX533" s="579"/>
      <c r="IKY533" s="580"/>
      <c r="IKZ533" s="143"/>
      <c r="ILA533" s="143"/>
      <c r="ILB533" s="579"/>
      <c r="ILC533" s="580"/>
      <c r="ILD533" s="143"/>
      <c r="ILE533" s="143"/>
      <c r="ILF533" s="579"/>
      <c r="ILG533" s="580"/>
      <c r="ILH533" s="143"/>
      <c r="ILI533" s="143"/>
      <c r="ILJ533" s="579"/>
      <c r="ILK533" s="580"/>
      <c r="ILL533" s="143"/>
      <c r="ILM533" s="143"/>
      <c r="ILN533" s="579"/>
      <c r="ILO533" s="580"/>
      <c r="ILP533" s="143"/>
      <c r="ILQ533" s="143"/>
      <c r="ILR533" s="579"/>
      <c r="ILS533" s="580"/>
      <c r="ILT533" s="143"/>
      <c r="ILU533" s="143"/>
      <c r="ILV533" s="579"/>
      <c r="ILW533" s="580"/>
      <c r="ILX533" s="143"/>
      <c r="ILY533" s="143"/>
      <c r="ILZ533" s="579"/>
      <c r="IMA533" s="580"/>
      <c r="IMB533" s="143"/>
      <c r="IMC533" s="143"/>
      <c r="IMD533" s="579"/>
      <c r="IME533" s="580"/>
      <c r="IMF533" s="143"/>
      <c r="IMG533" s="143"/>
      <c r="IMH533" s="579"/>
      <c r="IMI533" s="580"/>
      <c r="IMJ533" s="143"/>
      <c r="IMK533" s="143"/>
      <c r="IML533" s="579"/>
      <c r="IMM533" s="580"/>
      <c r="IMN533" s="143"/>
      <c r="IMO533" s="143"/>
      <c r="IMP533" s="579"/>
      <c r="IMQ533" s="580"/>
      <c r="IMR533" s="143"/>
      <c r="IMS533" s="143"/>
      <c r="IMT533" s="579"/>
      <c r="IMU533" s="580"/>
      <c r="IMV533" s="143"/>
      <c r="IMW533" s="143"/>
      <c r="IMX533" s="579"/>
      <c r="IMY533" s="580"/>
      <c r="IMZ533" s="143"/>
      <c r="INA533" s="143"/>
      <c r="INB533" s="579"/>
      <c r="INC533" s="580"/>
      <c r="IND533" s="143"/>
      <c r="INE533" s="143"/>
      <c r="INF533" s="579"/>
      <c r="ING533" s="580"/>
      <c r="INH533" s="143"/>
      <c r="INI533" s="143"/>
      <c r="INJ533" s="579"/>
      <c r="INK533" s="580"/>
      <c r="INL533" s="143"/>
      <c r="INM533" s="143"/>
      <c r="INN533" s="579"/>
      <c r="INO533" s="580"/>
      <c r="INP533" s="143"/>
      <c r="INQ533" s="143"/>
      <c r="INR533" s="579"/>
      <c r="INS533" s="580"/>
      <c r="INT533" s="143"/>
      <c r="INU533" s="143"/>
      <c r="INV533" s="579"/>
      <c r="INW533" s="580"/>
      <c r="INX533" s="143"/>
      <c r="INY533" s="143"/>
      <c r="INZ533" s="579"/>
      <c r="IOA533" s="580"/>
      <c r="IOB533" s="143"/>
      <c r="IOC533" s="143"/>
      <c r="IOD533" s="579"/>
      <c r="IOE533" s="580"/>
      <c r="IOF533" s="143"/>
      <c r="IOG533" s="143"/>
      <c r="IOH533" s="579"/>
      <c r="IOI533" s="580"/>
      <c r="IOJ533" s="143"/>
      <c r="IOK533" s="143"/>
      <c r="IOL533" s="579"/>
      <c r="IOM533" s="580"/>
      <c r="ION533" s="143"/>
      <c r="IOO533" s="143"/>
      <c r="IOP533" s="579"/>
      <c r="IOQ533" s="580"/>
      <c r="IOR533" s="143"/>
      <c r="IOS533" s="143"/>
      <c r="IOT533" s="579"/>
      <c r="IOU533" s="580"/>
      <c r="IOV533" s="143"/>
      <c r="IOW533" s="143"/>
      <c r="IOX533" s="579"/>
      <c r="IOY533" s="580"/>
      <c r="IOZ533" s="143"/>
      <c r="IPA533" s="143"/>
      <c r="IPB533" s="579"/>
      <c r="IPC533" s="580"/>
      <c r="IPD533" s="143"/>
      <c r="IPE533" s="143"/>
      <c r="IPF533" s="579"/>
      <c r="IPG533" s="580"/>
      <c r="IPH533" s="143"/>
      <c r="IPI533" s="143"/>
      <c r="IPJ533" s="579"/>
      <c r="IPK533" s="580"/>
      <c r="IPL533" s="143"/>
      <c r="IPM533" s="143"/>
      <c r="IPN533" s="579"/>
      <c r="IPO533" s="580"/>
      <c r="IPP533" s="143"/>
      <c r="IPQ533" s="143"/>
      <c r="IPR533" s="579"/>
      <c r="IPS533" s="580"/>
      <c r="IPT533" s="143"/>
      <c r="IPU533" s="143"/>
      <c r="IPV533" s="579"/>
      <c r="IPW533" s="580"/>
      <c r="IPX533" s="143"/>
      <c r="IPY533" s="143"/>
      <c r="IPZ533" s="579"/>
      <c r="IQA533" s="580"/>
      <c r="IQB533" s="143"/>
      <c r="IQC533" s="143"/>
      <c r="IQD533" s="579"/>
      <c r="IQE533" s="580"/>
      <c r="IQF533" s="143"/>
      <c r="IQG533" s="143"/>
      <c r="IQH533" s="579"/>
      <c r="IQI533" s="580"/>
      <c r="IQJ533" s="143"/>
      <c r="IQK533" s="143"/>
      <c r="IQL533" s="579"/>
      <c r="IQM533" s="580"/>
      <c r="IQN533" s="143"/>
      <c r="IQO533" s="143"/>
      <c r="IQP533" s="579"/>
      <c r="IQQ533" s="580"/>
      <c r="IQR533" s="143"/>
      <c r="IQS533" s="143"/>
      <c r="IQT533" s="579"/>
      <c r="IQU533" s="580"/>
      <c r="IQV533" s="143"/>
      <c r="IQW533" s="143"/>
      <c r="IQX533" s="579"/>
      <c r="IQY533" s="580"/>
      <c r="IQZ533" s="143"/>
      <c r="IRA533" s="143"/>
      <c r="IRB533" s="579"/>
      <c r="IRC533" s="580"/>
      <c r="IRD533" s="143"/>
      <c r="IRE533" s="143"/>
      <c r="IRF533" s="579"/>
      <c r="IRG533" s="580"/>
      <c r="IRH533" s="143"/>
      <c r="IRI533" s="143"/>
      <c r="IRJ533" s="579"/>
      <c r="IRK533" s="580"/>
      <c r="IRL533" s="143"/>
      <c r="IRM533" s="143"/>
      <c r="IRN533" s="579"/>
      <c r="IRO533" s="580"/>
      <c r="IRP533" s="143"/>
      <c r="IRQ533" s="143"/>
      <c r="IRR533" s="579"/>
      <c r="IRS533" s="580"/>
      <c r="IRT533" s="143"/>
      <c r="IRU533" s="143"/>
      <c r="IRV533" s="579"/>
      <c r="IRW533" s="580"/>
      <c r="IRX533" s="143"/>
      <c r="IRY533" s="143"/>
      <c r="IRZ533" s="579"/>
      <c r="ISA533" s="580"/>
      <c r="ISB533" s="143"/>
      <c r="ISC533" s="143"/>
      <c r="ISD533" s="579"/>
      <c r="ISE533" s="580"/>
      <c r="ISF533" s="143"/>
      <c r="ISG533" s="143"/>
      <c r="ISH533" s="579"/>
      <c r="ISI533" s="580"/>
      <c r="ISJ533" s="143"/>
      <c r="ISK533" s="143"/>
      <c r="ISL533" s="579"/>
      <c r="ISM533" s="580"/>
      <c r="ISN533" s="143"/>
      <c r="ISO533" s="143"/>
      <c r="ISP533" s="579"/>
      <c r="ISQ533" s="580"/>
      <c r="ISR533" s="143"/>
      <c r="ISS533" s="143"/>
      <c r="IST533" s="579"/>
      <c r="ISU533" s="580"/>
      <c r="ISV533" s="143"/>
      <c r="ISW533" s="143"/>
      <c r="ISX533" s="579"/>
      <c r="ISY533" s="580"/>
      <c r="ISZ533" s="143"/>
      <c r="ITA533" s="143"/>
      <c r="ITB533" s="579"/>
      <c r="ITC533" s="580"/>
      <c r="ITD533" s="143"/>
      <c r="ITE533" s="143"/>
      <c r="ITF533" s="579"/>
      <c r="ITG533" s="580"/>
      <c r="ITH533" s="143"/>
      <c r="ITI533" s="143"/>
      <c r="ITJ533" s="579"/>
      <c r="ITK533" s="580"/>
      <c r="ITL533" s="143"/>
      <c r="ITM533" s="143"/>
      <c r="ITN533" s="579"/>
      <c r="ITO533" s="580"/>
      <c r="ITP533" s="143"/>
      <c r="ITQ533" s="143"/>
      <c r="ITR533" s="579"/>
      <c r="ITS533" s="580"/>
      <c r="ITT533" s="143"/>
      <c r="ITU533" s="143"/>
      <c r="ITV533" s="579"/>
      <c r="ITW533" s="580"/>
      <c r="ITX533" s="143"/>
      <c r="ITY533" s="143"/>
      <c r="ITZ533" s="579"/>
      <c r="IUA533" s="580"/>
      <c r="IUB533" s="143"/>
      <c r="IUC533" s="143"/>
      <c r="IUD533" s="579"/>
      <c r="IUE533" s="580"/>
      <c r="IUF533" s="143"/>
      <c r="IUG533" s="143"/>
      <c r="IUH533" s="579"/>
      <c r="IUI533" s="580"/>
      <c r="IUJ533" s="143"/>
      <c r="IUK533" s="143"/>
      <c r="IUL533" s="579"/>
      <c r="IUM533" s="580"/>
      <c r="IUN533" s="143"/>
      <c r="IUO533" s="143"/>
      <c r="IUP533" s="579"/>
      <c r="IUQ533" s="580"/>
      <c r="IUR533" s="143"/>
      <c r="IUS533" s="143"/>
      <c r="IUT533" s="579"/>
      <c r="IUU533" s="580"/>
      <c r="IUV533" s="143"/>
      <c r="IUW533" s="143"/>
      <c r="IUX533" s="579"/>
      <c r="IUY533" s="580"/>
      <c r="IUZ533" s="143"/>
      <c r="IVA533" s="143"/>
      <c r="IVB533" s="579"/>
      <c r="IVC533" s="580"/>
      <c r="IVD533" s="143"/>
      <c r="IVE533" s="143"/>
      <c r="IVF533" s="579"/>
      <c r="IVG533" s="580"/>
      <c r="IVH533" s="143"/>
      <c r="IVI533" s="143"/>
      <c r="IVJ533" s="579"/>
      <c r="IVK533" s="580"/>
      <c r="IVL533" s="143"/>
      <c r="IVM533" s="143"/>
      <c r="IVN533" s="579"/>
      <c r="IVO533" s="580"/>
      <c r="IVP533" s="143"/>
      <c r="IVQ533" s="143"/>
      <c r="IVR533" s="579"/>
      <c r="IVS533" s="580"/>
      <c r="IVT533" s="143"/>
      <c r="IVU533" s="143"/>
      <c r="IVV533" s="579"/>
      <c r="IVW533" s="580"/>
      <c r="IVX533" s="143"/>
      <c r="IVY533" s="143"/>
      <c r="IVZ533" s="579"/>
      <c r="IWA533" s="580"/>
      <c r="IWB533" s="143"/>
      <c r="IWC533" s="143"/>
      <c r="IWD533" s="579"/>
      <c r="IWE533" s="580"/>
      <c r="IWF533" s="143"/>
      <c r="IWG533" s="143"/>
      <c r="IWH533" s="579"/>
      <c r="IWI533" s="580"/>
      <c r="IWJ533" s="143"/>
      <c r="IWK533" s="143"/>
      <c r="IWL533" s="579"/>
      <c r="IWM533" s="580"/>
      <c r="IWN533" s="143"/>
      <c r="IWO533" s="143"/>
      <c r="IWP533" s="579"/>
      <c r="IWQ533" s="580"/>
      <c r="IWR533" s="143"/>
      <c r="IWS533" s="143"/>
      <c r="IWT533" s="579"/>
      <c r="IWU533" s="580"/>
      <c r="IWV533" s="143"/>
      <c r="IWW533" s="143"/>
      <c r="IWX533" s="579"/>
      <c r="IWY533" s="580"/>
      <c r="IWZ533" s="143"/>
      <c r="IXA533" s="143"/>
      <c r="IXB533" s="579"/>
      <c r="IXC533" s="580"/>
      <c r="IXD533" s="143"/>
      <c r="IXE533" s="143"/>
      <c r="IXF533" s="579"/>
      <c r="IXG533" s="580"/>
      <c r="IXH533" s="143"/>
      <c r="IXI533" s="143"/>
      <c r="IXJ533" s="579"/>
      <c r="IXK533" s="580"/>
      <c r="IXL533" s="143"/>
      <c r="IXM533" s="143"/>
      <c r="IXN533" s="579"/>
      <c r="IXO533" s="580"/>
      <c r="IXP533" s="143"/>
      <c r="IXQ533" s="143"/>
      <c r="IXR533" s="579"/>
      <c r="IXS533" s="580"/>
      <c r="IXT533" s="143"/>
      <c r="IXU533" s="143"/>
      <c r="IXV533" s="579"/>
      <c r="IXW533" s="580"/>
      <c r="IXX533" s="143"/>
      <c r="IXY533" s="143"/>
      <c r="IXZ533" s="579"/>
      <c r="IYA533" s="580"/>
      <c r="IYB533" s="143"/>
      <c r="IYC533" s="143"/>
      <c r="IYD533" s="579"/>
      <c r="IYE533" s="580"/>
      <c r="IYF533" s="143"/>
      <c r="IYG533" s="143"/>
      <c r="IYH533" s="579"/>
      <c r="IYI533" s="580"/>
      <c r="IYJ533" s="143"/>
      <c r="IYK533" s="143"/>
      <c r="IYL533" s="579"/>
      <c r="IYM533" s="580"/>
      <c r="IYN533" s="143"/>
      <c r="IYO533" s="143"/>
      <c r="IYP533" s="579"/>
      <c r="IYQ533" s="580"/>
      <c r="IYR533" s="143"/>
      <c r="IYS533" s="143"/>
      <c r="IYT533" s="579"/>
      <c r="IYU533" s="580"/>
      <c r="IYV533" s="143"/>
      <c r="IYW533" s="143"/>
      <c r="IYX533" s="579"/>
      <c r="IYY533" s="580"/>
      <c r="IYZ533" s="143"/>
      <c r="IZA533" s="143"/>
      <c r="IZB533" s="579"/>
      <c r="IZC533" s="580"/>
      <c r="IZD533" s="143"/>
      <c r="IZE533" s="143"/>
      <c r="IZF533" s="579"/>
      <c r="IZG533" s="580"/>
      <c r="IZH533" s="143"/>
      <c r="IZI533" s="143"/>
      <c r="IZJ533" s="579"/>
      <c r="IZK533" s="580"/>
      <c r="IZL533" s="143"/>
      <c r="IZM533" s="143"/>
      <c r="IZN533" s="579"/>
      <c r="IZO533" s="580"/>
      <c r="IZP533" s="143"/>
      <c r="IZQ533" s="143"/>
      <c r="IZR533" s="579"/>
      <c r="IZS533" s="580"/>
      <c r="IZT533" s="143"/>
      <c r="IZU533" s="143"/>
      <c r="IZV533" s="579"/>
      <c r="IZW533" s="580"/>
      <c r="IZX533" s="143"/>
      <c r="IZY533" s="143"/>
      <c r="IZZ533" s="579"/>
      <c r="JAA533" s="580"/>
      <c r="JAB533" s="143"/>
      <c r="JAC533" s="143"/>
      <c r="JAD533" s="579"/>
      <c r="JAE533" s="580"/>
      <c r="JAF533" s="143"/>
      <c r="JAG533" s="143"/>
      <c r="JAH533" s="579"/>
      <c r="JAI533" s="580"/>
      <c r="JAJ533" s="143"/>
      <c r="JAK533" s="143"/>
      <c r="JAL533" s="579"/>
      <c r="JAM533" s="580"/>
      <c r="JAN533" s="143"/>
      <c r="JAO533" s="143"/>
      <c r="JAP533" s="579"/>
      <c r="JAQ533" s="580"/>
      <c r="JAR533" s="143"/>
      <c r="JAS533" s="143"/>
      <c r="JAT533" s="579"/>
      <c r="JAU533" s="580"/>
      <c r="JAV533" s="143"/>
      <c r="JAW533" s="143"/>
      <c r="JAX533" s="579"/>
      <c r="JAY533" s="580"/>
      <c r="JAZ533" s="143"/>
      <c r="JBA533" s="143"/>
      <c r="JBB533" s="579"/>
      <c r="JBC533" s="580"/>
      <c r="JBD533" s="143"/>
      <c r="JBE533" s="143"/>
      <c r="JBF533" s="579"/>
      <c r="JBG533" s="580"/>
      <c r="JBH533" s="143"/>
      <c r="JBI533" s="143"/>
      <c r="JBJ533" s="579"/>
      <c r="JBK533" s="580"/>
      <c r="JBL533" s="143"/>
      <c r="JBM533" s="143"/>
      <c r="JBN533" s="579"/>
      <c r="JBO533" s="580"/>
      <c r="JBP533" s="143"/>
      <c r="JBQ533" s="143"/>
      <c r="JBR533" s="579"/>
      <c r="JBS533" s="580"/>
      <c r="JBT533" s="143"/>
      <c r="JBU533" s="143"/>
      <c r="JBV533" s="579"/>
      <c r="JBW533" s="580"/>
      <c r="JBX533" s="143"/>
      <c r="JBY533" s="143"/>
      <c r="JBZ533" s="579"/>
      <c r="JCA533" s="580"/>
      <c r="JCB533" s="143"/>
      <c r="JCC533" s="143"/>
      <c r="JCD533" s="579"/>
      <c r="JCE533" s="580"/>
      <c r="JCF533" s="143"/>
      <c r="JCG533" s="143"/>
      <c r="JCH533" s="579"/>
      <c r="JCI533" s="580"/>
      <c r="JCJ533" s="143"/>
      <c r="JCK533" s="143"/>
      <c r="JCL533" s="579"/>
      <c r="JCM533" s="580"/>
      <c r="JCN533" s="143"/>
      <c r="JCO533" s="143"/>
      <c r="JCP533" s="579"/>
      <c r="JCQ533" s="580"/>
      <c r="JCR533" s="143"/>
      <c r="JCS533" s="143"/>
      <c r="JCT533" s="579"/>
      <c r="JCU533" s="580"/>
      <c r="JCV533" s="143"/>
      <c r="JCW533" s="143"/>
      <c r="JCX533" s="579"/>
      <c r="JCY533" s="580"/>
      <c r="JCZ533" s="143"/>
      <c r="JDA533" s="143"/>
      <c r="JDB533" s="579"/>
      <c r="JDC533" s="580"/>
      <c r="JDD533" s="143"/>
      <c r="JDE533" s="143"/>
      <c r="JDF533" s="579"/>
      <c r="JDG533" s="580"/>
      <c r="JDH533" s="143"/>
      <c r="JDI533" s="143"/>
      <c r="JDJ533" s="579"/>
      <c r="JDK533" s="580"/>
      <c r="JDL533" s="143"/>
      <c r="JDM533" s="143"/>
      <c r="JDN533" s="579"/>
      <c r="JDO533" s="580"/>
      <c r="JDP533" s="143"/>
      <c r="JDQ533" s="143"/>
      <c r="JDR533" s="579"/>
      <c r="JDS533" s="580"/>
      <c r="JDT533" s="143"/>
      <c r="JDU533" s="143"/>
      <c r="JDV533" s="579"/>
      <c r="JDW533" s="580"/>
      <c r="JDX533" s="143"/>
      <c r="JDY533" s="143"/>
      <c r="JDZ533" s="579"/>
      <c r="JEA533" s="580"/>
      <c r="JEB533" s="143"/>
      <c r="JEC533" s="143"/>
      <c r="JED533" s="579"/>
      <c r="JEE533" s="580"/>
      <c r="JEF533" s="143"/>
      <c r="JEG533" s="143"/>
      <c r="JEH533" s="579"/>
      <c r="JEI533" s="580"/>
      <c r="JEJ533" s="143"/>
      <c r="JEK533" s="143"/>
      <c r="JEL533" s="579"/>
      <c r="JEM533" s="580"/>
      <c r="JEN533" s="143"/>
      <c r="JEO533" s="143"/>
      <c r="JEP533" s="579"/>
      <c r="JEQ533" s="580"/>
      <c r="JER533" s="143"/>
      <c r="JES533" s="143"/>
      <c r="JET533" s="579"/>
      <c r="JEU533" s="580"/>
      <c r="JEV533" s="143"/>
      <c r="JEW533" s="143"/>
      <c r="JEX533" s="579"/>
      <c r="JEY533" s="580"/>
      <c r="JEZ533" s="143"/>
      <c r="JFA533" s="143"/>
      <c r="JFB533" s="579"/>
      <c r="JFC533" s="580"/>
      <c r="JFD533" s="143"/>
      <c r="JFE533" s="143"/>
      <c r="JFF533" s="579"/>
      <c r="JFG533" s="580"/>
      <c r="JFH533" s="143"/>
      <c r="JFI533" s="143"/>
      <c r="JFJ533" s="579"/>
      <c r="JFK533" s="580"/>
      <c r="JFL533" s="143"/>
      <c r="JFM533" s="143"/>
      <c r="JFN533" s="579"/>
      <c r="JFO533" s="580"/>
      <c r="JFP533" s="143"/>
      <c r="JFQ533" s="143"/>
      <c r="JFR533" s="579"/>
      <c r="JFS533" s="580"/>
      <c r="JFT533" s="143"/>
      <c r="JFU533" s="143"/>
      <c r="JFV533" s="579"/>
      <c r="JFW533" s="580"/>
      <c r="JFX533" s="143"/>
      <c r="JFY533" s="143"/>
      <c r="JFZ533" s="579"/>
      <c r="JGA533" s="580"/>
      <c r="JGB533" s="143"/>
      <c r="JGC533" s="143"/>
      <c r="JGD533" s="579"/>
      <c r="JGE533" s="580"/>
      <c r="JGF533" s="143"/>
      <c r="JGG533" s="143"/>
      <c r="JGH533" s="579"/>
      <c r="JGI533" s="580"/>
      <c r="JGJ533" s="143"/>
      <c r="JGK533" s="143"/>
      <c r="JGL533" s="579"/>
      <c r="JGM533" s="580"/>
      <c r="JGN533" s="143"/>
      <c r="JGO533" s="143"/>
      <c r="JGP533" s="579"/>
      <c r="JGQ533" s="580"/>
      <c r="JGR533" s="143"/>
      <c r="JGS533" s="143"/>
      <c r="JGT533" s="579"/>
      <c r="JGU533" s="580"/>
      <c r="JGV533" s="143"/>
      <c r="JGW533" s="143"/>
      <c r="JGX533" s="579"/>
      <c r="JGY533" s="580"/>
      <c r="JGZ533" s="143"/>
      <c r="JHA533" s="143"/>
      <c r="JHB533" s="579"/>
      <c r="JHC533" s="580"/>
      <c r="JHD533" s="143"/>
      <c r="JHE533" s="143"/>
      <c r="JHF533" s="579"/>
      <c r="JHG533" s="580"/>
      <c r="JHH533" s="143"/>
      <c r="JHI533" s="143"/>
      <c r="JHJ533" s="579"/>
      <c r="JHK533" s="580"/>
      <c r="JHL533" s="143"/>
      <c r="JHM533" s="143"/>
      <c r="JHN533" s="579"/>
      <c r="JHO533" s="580"/>
      <c r="JHP533" s="143"/>
      <c r="JHQ533" s="143"/>
      <c r="JHR533" s="579"/>
      <c r="JHS533" s="580"/>
      <c r="JHT533" s="143"/>
      <c r="JHU533" s="143"/>
      <c r="JHV533" s="579"/>
      <c r="JHW533" s="580"/>
      <c r="JHX533" s="143"/>
      <c r="JHY533" s="143"/>
      <c r="JHZ533" s="579"/>
      <c r="JIA533" s="580"/>
      <c r="JIB533" s="143"/>
      <c r="JIC533" s="143"/>
      <c r="JID533" s="579"/>
      <c r="JIE533" s="580"/>
      <c r="JIF533" s="143"/>
      <c r="JIG533" s="143"/>
      <c r="JIH533" s="579"/>
      <c r="JII533" s="580"/>
      <c r="JIJ533" s="143"/>
      <c r="JIK533" s="143"/>
      <c r="JIL533" s="579"/>
      <c r="JIM533" s="580"/>
      <c r="JIN533" s="143"/>
      <c r="JIO533" s="143"/>
      <c r="JIP533" s="579"/>
      <c r="JIQ533" s="580"/>
      <c r="JIR533" s="143"/>
      <c r="JIS533" s="143"/>
      <c r="JIT533" s="579"/>
      <c r="JIU533" s="580"/>
      <c r="JIV533" s="143"/>
      <c r="JIW533" s="143"/>
      <c r="JIX533" s="579"/>
      <c r="JIY533" s="580"/>
      <c r="JIZ533" s="143"/>
      <c r="JJA533" s="143"/>
      <c r="JJB533" s="579"/>
      <c r="JJC533" s="580"/>
      <c r="JJD533" s="143"/>
      <c r="JJE533" s="143"/>
      <c r="JJF533" s="579"/>
      <c r="JJG533" s="580"/>
      <c r="JJH533" s="143"/>
      <c r="JJI533" s="143"/>
      <c r="JJJ533" s="579"/>
      <c r="JJK533" s="580"/>
      <c r="JJL533" s="143"/>
      <c r="JJM533" s="143"/>
      <c r="JJN533" s="579"/>
      <c r="JJO533" s="580"/>
      <c r="JJP533" s="143"/>
      <c r="JJQ533" s="143"/>
      <c r="JJR533" s="579"/>
      <c r="JJS533" s="580"/>
      <c r="JJT533" s="143"/>
      <c r="JJU533" s="143"/>
      <c r="JJV533" s="579"/>
      <c r="JJW533" s="580"/>
      <c r="JJX533" s="143"/>
      <c r="JJY533" s="143"/>
      <c r="JJZ533" s="579"/>
      <c r="JKA533" s="580"/>
      <c r="JKB533" s="143"/>
      <c r="JKC533" s="143"/>
      <c r="JKD533" s="579"/>
      <c r="JKE533" s="580"/>
      <c r="JKF533" s="143"/>
      <c r="JKG533" s="143"/>
      <c r="JKH533" s="579"/>
      <c r="JKI533" s="580"/>
      <c r="JKJ533" s="143"/>
      <c r="JKK533" s="143"/>
      <c r="JKL533" s="579"/>
      <c r="JKM533" s="580"/>
      <c r="JKN533" s="143"/>
      <c r="JKO533" s="143"/>
      <c r="JKP533" s="579"/>
      <c r="JKQ533" s="580"/>
      <c r="JKR533" s="143"/>
      <c r="JKS533" s="143"/>
      <c r="JKT533" s="579"/>
      <c r="JKU533" s="580"/>
      <c r="JKV533" s="143"/>
      <c r="JKW533" s="143"/>
      <c r="JKX533" s="579"/>
      <c r="JKY533" s="580"/>
      <c r="JKZ533" s="143"/>
      <c r="JLA533" s="143"/>
      <c r="JLB533" s="579"/>
      <c r="JLC533" s="580"/>
      <c r="JLD533" s="143"/>
      <c r="JLE533" s="143"/>
      <c r="JLF533" s="579"/>
      <c r="JLG533" s="580"/>
      <c r="JLH533" s="143"/>
      <c r="JLI533" s="143"/>
      <c r="JLJ533" s="579"/>
      <c r="JLK533" s="580"/>
      <c r="JLL533" s="143"/>
      <c r="JLM533" s="143"/>
      <c r="JLN533" s="579"/>
      <c r="JLO533" s="580"/>
      <c r="JLP533" s="143"/>
      <c r="JLQ533" s="143"/>
      <c r="JLR533" s="579"/>
      <c r="JLS533" s="580"/>
      <c r="JLT533" s="143"/>
      <c r="JLU533" s="143"/>
      <c r="JLV533" s="579"/>
      <c r="JLW533" s="580"/>
      <c r="JLX533" s="143"/>
      <c r="JLY533" s="143"/>
      <c r="JLZ533" s="579"/>
      <c r="JMA533" s="580"/>
      <c r="JMB533" s="143"/>
      <c r="JMC533" s="143"/>
      <c r="JMD533" s="579"/>
      <c r="JME533" s="580"/>
      <c r="JMF533" s="143"/>
      <c r="JMG533" s="143"/>
      <c r="JMH533" s="579"/>
      <c r="JMI533" s="580"/>
      <c r="JMJ533" s="143"/>
      <c r="JMK533" s="143"/>
      <c r="JML533" s="579"/>
      <c r="JMM533" s="580"/>
      <c r="JMN533" s="143"/>
      <c r="JMO533" s="143"/>
      <c r="JMP533" s="579"/>
      <c r="JMQ533" s="580"/>
      <c r="JMR533" s="143"/>
      <c r="JMS533" s="143"/>
      <c r="JMT533" s="579"/>
      <c r="JMU533" s="580"/>
      <c r="JMV533" s="143"/>
      <c r="JMW533" s="143"/>
      <c r="JMX533" s="579"/>
      <c r="JMY533" s="580"/>
      <c r="JMZ533" s="143"/>
      <c r="JNA533" s="143"/>
      <c r="JNB533" s="579"/>
      <c r="JNC533" s="580"/>
      <c r="JND533" s="143"/>
      <c r="JNE533" s="143"/>
      <c r="JNF533" s="579"/>
      <c r="JNG533" s="580"/>
      <c r="JNH533" s="143"/>
      <c r="JNI533" s="143"/>
      <c r="JNJ533" s="579"/>
      <c r="JNK533" s="580"/>
      <c r="JNL533" s="143"/>
      <c r="JNM533" s="143"/>
      <c r="JNN533" s="579"/>
      <c r="JNO533" s="580"/>
      <c r="JNP533" s="143"/>
      <c r="JNQ533" s="143"/>
      <c r="JNR533" s="579"/>
      <c r="JNS533" s="580"/>
      <c r="JNT533" s="143"/>
      <c r="JNU533" s="143"/>
      <c r="JNV533" s="579"/>
      <c r="JNW533" s="580"/>
      <c r="JNX533" s="143"/>
      <c r="JNY533" s="143"/>
      <c r="JNZ533" s="579"/>
      <c r="JOA533" s="580"/>
      <c r="JOB533" s="143"/>
      <c r="JOC533" s="143"/>
      <c r="JOD533" s="579"/>
      <c r="JOE533" s="580"/>
      <c r="JOF533" s="143"/>
      <c r="JOG533" s="143"/>
      <c r="JOH533" s="579"/>
      <c r="JOI533" s="580"/>
      <c r="JOJ533" s="143"/>
      <c r="JOK533" s="143"/>
      <c r="JOL533" s="579"/>
      <c r="JOM533" s="580"/>
      <c r="JON533" s="143"/>
      <c r="JOO533" s="143"/>
      <c r="JOP533" s="579"/>
      <c r="JOQ533" s="580"/>
      <c r="JOR533" s="143"/>
      <c r="JOS533" s="143"/>
      <c r="JOT533" s="579"/>
      <c r="JOU533" s="580"/>
      <c r="JOV533" s="143"/>
      <c r="JOW533" s="143"/>
      <c r="JOX533" s="579"/>
      <c r="JOY533" s="580"/>
      <c r="JOZ533" s="143"/>
      <c r="JPA533" s="143"/>
      <c r="JPB533" s="579"/>
      <c r="JPC533" s="580"/>
      <c r="JPD533" s="143"/>
      <c r="JPE533" s="143"/>
      <c r="JPF533" s="579"/>
      <c r="JPG533" s="580"/>
      <c r="JPH533" s="143"/>
      <c r="JPI533" s="143"/>
      <c r="JPJ533" s="579"/>
      <c r="JPK533" s="580"/>
      <c r="JPL533" s="143"/>
      <c r="JPM533" s="143"/>
      <c r="JPN533" s="579"/>
      <c r="JPO533" s="580"/>
      <c r="JPP533" s="143"/>
      <c r="JPQ533" s="143"/>
      <c r="JPR533" s="579"/>
      <c r="JPS533" s="580"/>
      <c r="JPT533" s="143"/>
      <c r="JPU533" s="143"/>
      <c r="JPV533" s="579"/>
      <c r="JPW533" s="580"/>
      <c r="JPX533" s="143"/>
      <c r="JPY533" s="143"/>
      <c r="JPZ533" s="579"/>
      <c r="JQA533" s="580"/>
      <c r="JQB533" s="143"/>
      <c r="JQC533" s="143"/>
      <c r="JQD533" s="579"/>
      <c r="JQE533" s="580"/>
      <c r="JQF533" s="143"/>
      <c r="JQG533" s="143"/>
      <c r="JQH533" s="579"/>
      <c r="JQI533" s="580"/>
      <c r="JQJ533" s="143"/>
      <c r="JQK533" s="143"/>
      <c r="JQL533" s="579"/>
      <c r="JQM533" s="580"/>
      <c r="JQN533" s="143"/>
      <c r="JQO533" s="143"/>
      <c r="JQP533" s="579"/>
      <c r="JQQ533" s="580"/>
      <c r="JQR533" s="143"/>
      <c r="JQS533" s="143"/>
      <c r="JQT533" s="579"/>
      <c r="JQU533" s="580"/>
      <c r="JQV533" s="143"/>
      <c r="JQW533" s="143"/>
      <c r="JQX533" s="579"/>
      <c r="JQY533" s="580"/>
      <c r="JQZ533" s="143"/>
      <c r="JRA533" s="143"/>
      <c r="JRB533" s="579"/>
      <c r="JRC533" s="580"/>
      <c r="JRD533" s="143"/>
      <c r="JRE533" s="143"/>
      <c r="JRF533" s="579"/>
      <c r="JRG533" s="580"/>
      <c r="JRH533" s="143"/>
      <c r="JRI533" s="143"/>
      <c r="JRJ533" s="579"/>
      <c r="JRK533" s="580"/>
      <c r="JRL533" s="143"/>
      <c r="JRM533" s="143"/>
      <c r="JRN533" s="579"/>
      <c r="JRO533" s="580"/>
      <c r="JRP533" s="143"/>
      <c r="JRQ533" s="143"/>
      <c r="JRR533" s="579"/>
      <c r="JRS533" s="580"/>
      <c r="JRT533" s="143"/>
      <c r="JRU533" s="143"/>
      <c r="JRV533" s="579"/>
      <c r="JRW533" s="580"/>
      <c r="JRX533" s="143"/>
      <c r="JRY533" s="143"/>
      <c r="JRZ533" s="579"/>
      <c r="JSA533" s="580"/>
      <c r="JSB533" s="143"/>
      <c r="JSC533" s="143"/>
      <c r="JSD533" s="579"/>
      <c r="JSE533" s="580"/>
      <c r="JSF533" s="143"/>
      <c r="JSG533" s="143"/>
      <c r="JSH533" s="579"/>
      <c r="JSI533" s="580"/>
      <c r="JSJ533" s="143"/>
      <c r="JSK533" s="143"/>
      <c r="JSL533" s="579"/>
      <c r="JSM533" s="580"/>
      <c r="JSN533" s="143"/>
      <c r="JSO533" s="143"/>
      <c r="JSP533" s="579"/>
      <c r="JSQ533" s="580"/>
      <c r="JSR533" s="143"/>
      <c r="JSS533" s="143"/>
      <c r="JST533" s="579"/>
      <c r="JSU533" s="580"/>
      <c r="JSV533" s="143"/>
      <c r="JSW533" s="143"/>
      <c r="JSX533" s="579"/>
      <c r="JSY533" s="580"/>
      <c r="JSZ533" s="143"/>
      <c r="JTA533" s="143"/>
      <c r="JTB533" s="579"/>
      <c r="JTC533" s="580"/>
      <c r="JTD533" s="143"/>
      <c r="JTE533" s="143"/>
      <c r="JTF533" s="579"/>
      <c r="JTG533" s="580"/>
      <c r="JTH533" s="143"/>
      <c r="JTI533" s="143"/>
      <c r="JTJ533" s="579"/>
      <c r="JTK533" s="580"/>
      <c r="JTL533" s="143"/>
      <c r="JTM533" s="143"/>
      <c r="JTN533" s="579"/>
      <c r="JTO533" s="580"/>
      <c r="JTP533" s="143"/>
      <c r="JTQ533" s="143"/>
      <c r="JTR533" s="579"/>
      <c r="JTS533" s="580"/>
      <c r="JTT533" s="143"/>
      <c r="JTU533" s="143"/>
      <c r="JTV533" s="579"/>
      <c r="JTW533" s="580"/>
      <c r="JTX533" s="143"/>
      <c r="JTY533" s="143"/>
      <c r="JTZ533" s="579"/>
      <c r="JUA533" s="580"/>
      <c r="JUB533" s="143"/>
      <c r="JUC533" s="143"/>
      <c r="JUD533" s="579"/>
      <c r="JUE533" s="580"/>
      <c r="JUF533" s="143"/>
      <c r="JUG533" s="143"/>
      <c r="JUH533" s="579"/>
      <c r="JUI533" s="580"/>
      <c r="JUJ533" s="143"/>
      <c r="JUK533" s="143"/>
      <c r="JUL533" s="579"/>
      <c r="JUM533" s="580"/>
      <c r="JUN533" s="143"/>
      <c r="JUO533" s="143"/>
      <c r="JUP533" s="579"/>
      <c r="JUQ533" s="580"/>
      <c r="JUR533" s="143"/>
      <c r="JUS533" s="143"/>
      <c r="JUT533" s="579"/>
      <c r="JUU533" s="580"/>
      <c r="JUV533" s="143"/>
      <c r="JUW533" s="143"/>
      <c r="JUX533" s="579"/>
      <c r="JUY533" s="580"/>
      <c r="JUZ533" s="143"/>
      <c r="JVA533" s="143"/>
      <c r="JVB533" s="579"/>
      <c r="JVC533" s="580"/>
      <c r="JVD533" s="143"/>
      <c r="JVE533" s="143"/>
      <c r="JVF533" s="579"/>
      <c r="JVG533" s="580"/>
      <c r="JVH533" s="143"/>
      <c r="JVI533" s="143"/>
      <c r="JVJ533" s="579"/>
      <c r="JVK533" s="580"/>
      <c r="JVL533" s="143"/>
      <c r="JVM533" s="143"/>
      <c r="JVN533" s="579"/>
      <c r="JVO533" s="580"/>
      <c r="JVP533" s="143"/>
      <c r="JVQ533" s="143"/>
      <c r="JVR533" s="579"/>
      <c r="JVS533" s="580"/>
      <c r="JVT533" s="143"/>
      <c r="JVU533" s="143"/>
      <c r="JVV533" s="579"/>
      <c r="JVW533" s="580"/>
      <c r="JVX533" s="143"/>
      <c r="JVY533" s="143"/>
      <c r="JVZ533" s="579"/>
      <c r="JWA533" s="580"/>
      <c r="JWB533" s="143"/>
      <c r="JWC533" s="143"/>
      <c r="JWD533" s="579"/>
      <c r="JWE533" s="580"/>
      <c r="JWF533" s="143"/>
      <c r="JWG533" s="143"/>
      <c r="JWH533" s="579"/>
      <c r="JWI533" s="580"/>
      <c r="JWJ533" s="143"/>
      <c r="JWK533" s="143"/>
      <c r="JWL533" s="579"/>
      <c r="JWM533" s="580"/>
      <c r="JWN533" s="143"/>
      <c r="JWO533" s="143"/>
      <c r="JWP533" s="579"/>
      <c r="JWQ533" s="580"/>
      <c r="JWR533" s="143"/>
      <c r="JWS533" s="143"/>
      <c r="JWT533" s="579"/>
      <c r="JWU533" s="580"/>
      <c r="JWV533" s="143"/>
      <c r="JWW533" s="143"/>
      <c r="JWX533" s="579"/>
      <c r="JWY533" s="580"/>
      <c r="JWZ533" s="143"/>
      <c r="JXA533" s="143"/>
      <c r="JXB533" s="579"/>
      <c r="JXC533" s="580"/>
      <c r="JXD533" s="143"/>
      <c r="JXE533" s="143"/>
      <c r="JXF533" s="579"/>
      <c r="JXG533" s="580"/>
      <c r="JXH533" s="143"/>
      <c r="JXI533" s="143"/>
      <c r="JXJ533" s="579"/>
      <c r="JXK533" s="580"/>
      <c r="JXL533" s="143"/>
      <c r="JXM533" s="143"/>
      <c r="JXN533" s="579"/>
      <c r="JXO533" s="580"/>
      <c r="JXP533" s="143"/>
      <c r="JXQ533" s="143"/>
      <c r="JXR533" s="579"/>
      <c r="JXS533" s="580"/>
      <c r="JXT533" s="143"/>
      <c r="JXU533" s="143"/>
      <c r="JXV533" s="579"/>
      <c r="JXW533" s="580"/>
      <c r="JXX533" s="143"/>
      <c r="JXY533" s="143"/>
      <c r="JXZ533" s="579"/>
      <c r="JYA533" s="580"/>
      <c r="JYB533" s="143"/>
      <c r="JYC533" s="143"/>
      <c r="JYD533" s="579"/>
      <c r="JYE533" s="580"/>
      <c r="JYF533" s="143"/>
      <c r="JYG533" s="143"/>
      <c r="JYH533" s="579"/>
      <c r="JYI533" s="580"/>
      <c r="JYJ533" s="143"/>
      <c r="JYK533" s="143"/>
      <c r="JYL533" s="579"/>
      <c r="JYM533" s="580"/>
      <c r="JYN533" s="143"/>
      <c r="JYO533" s="143"/>
      <c r="JYP533" s="579"/>
      <c r="JYQ533" s="580"/>
      <c r="JYR533" s="143"/>
      <c r="JYS533" s="143"/>
      <c r="JYT533" s="579"/>
      <c r="JYU533" s="580"/>
      <c r="JYV533" s="143"/>
      <c r="JYW533" s="143"/>
      <c r="JYX533" s="579"/>
      <c r="JYY533" s="580"/>
      <c r="JYZ533" s="143"/>
      <c r="JZA533" s="143"/>
      <c r="JZB533" s="579"/>
      <c r="JZC533" s="580"/>
      <c r="JZD533" s="143"/>
      <c r="JZE533" s="143"/>
      <c r="JZF533" s="579"/>
      <c r="JZG533" s="580"/>
      <c r="JZH533" s="143"/>
      <c r="JZI533" s="143"/>
      <c r="JZJ533" s="579"/>
      <c r="JZK533" s="580"/>
      <c r="JZL533" s="143"/>
      <c r="JZM533" s="143"/>
      <c r="JZN533" s="579"/>
      <c r="JZO533" s="580"/>
      <c r="JZP533" s="143"/>
      <c r="JZQ533" s="143"/>
      <c r="JZR533" s="579"/>
      <c r="JZS533" s="580"/>
      <c r="JZT533" s="143"/>
      <c r="JZU533" s="143"/>
      <c r="JZV533" s="579"/>
      <c r="JZW533" s="580"/>
      <c r="JZX533" s="143"/>
      <c r="JZY533" s="143"/>
      <c r="JZZ533" s="579"/>
      <c r="KAA533" s="580"/>
      <c r="KAB533" s="143"/>
      <c r="KAC533" s="143"/>
      <c r="KAD533" s="579"/>
      <c r="KAE533" s="580"/>
      <c r="KAF533" s="143"/>
      <c r="KAG533" s="143"/>
      <c r="KAH533" s="579"/>
      <c r="KAI533" s="580"/>
      <c r="KAJ533" s="143"/>
      <c r="KAK533" s="143"/>
      <c r="KAL533" s="579"/>
      <c r="KAM533" s="580"/>
      <c r="KAN533" s="143"/>
      <c r="KAO533" s="143"/>
      <c r="KAP533" s="579"/>
      <c r="KAQ533" s="580"/>
      <c r="KAR533" s="143"/>
      <c r="KAS533" s="143"/>
      <c r="KAT533" s="579"/>
      <c r="KAU533" s="580"/>
      <c r="KAV533" s="143"/>
      <c r="KAW533" s="143"/>
      <c r="KAX533" s="579"/>
      <c r="KAY533" s="580"/>
      <c r="KAZ533" s="143"/>
      <c r="KBA533" s="143"/>
      <c r="KBB533" s="579"/>
      <c r="KBC533" s="580"/>
      <c r="KBD533" s="143"/>
      <c r="KBE533" s="143"/>
      <c r="KBF533" s="579"/>
      <c r="KBG533" s="580"/>
      <c r="KBH533" s="143"/>
      <c r="KBI533" s="143"/>
      <c r="KBJ533" s="579"/>
      <c r="KBK533" s="580"/>
      <c r="KBL533" s="143"/>
      <c r="KBM533" s="143"/>
      <c r="KBN533" s="579"/>
      <c r="KBO533" s="580"/>
      <c r="KBP533" s="143"/>
      <c r="KBQ533" s="143"/>
      <c r="KBR533" s="579"/>
      <c r="KBS533" s="580"/>
      <c r="KBT533" s="143"/>
      <c r="KBU533" s="143"/>
      <c r="KBV533" s="579"/>
      <c r="KBW533" s="580"/>
      <c r="KBX533" s="143"/>
      <c r="KBY533" s="143"/>
      <c r="KBZ533" s="579"/>
      <c r="KCA533" s="580"/>
      <c r="KCB533" s="143"/>
      <c r="KCC533" s="143"/>
      <c r="KCD533" s="579"/>
      <c r="KCE533" s="580"/>
      <c r="KCF533" s="143"/>
      <c r="KCG533" s="143"/>
      <c r="KCH533" s="579"/>
      <c r="KCI533" s="580"/>
      <c r="KCJ533" s="143"/>
      <c r="KCK533" s="143"/>
      <c r="KCL533" s="579"/>
      <c r="KCM533" s="580"/>
      <c r="KCN533" s="143"/>
      <c r="KCO533" s="143"/>
      <c r="KCP533" s="579"/>
      <c r="KCQ533" s="580"/>
      <c r="KCR533" s="143"/>
      <c r="KCS533" s="143"/>
      <c r="KCT533" s="579"/>
      <c r="KCU533" s="580"/>
      <c r="KCV533" s="143"/>
      <c r="KCW533" s="143"/>
      <c r="KCX533" s="579"/>
      <c r="KCY533" s="580"/>
      <c r="KCZ533" s="143"/>
      <c r="KDA533" s="143"/>
      <c r="KDB533" s="579"/>
      <c r="KDC533" s="580"/>
      <c r="KDD533" s="143"/>
      <c r="KDE533" s="143"/>
      <c r="KDF533" s="579"/>
      <c r="KDG533" s="580"/>
      <c r="KDH533" s="143"/>
      <c r="KDI533" s="143"/>
      <c r="KDJ533" s="579"/>
      <c r="KDK533" s="580"/>
      <c r="KDL533" s="143"/>
      <c r="KDM533" s="143"/>
      <c r="KDN533" s="579"/>
      <c r="KDO533" s="580"/>
      <c r="KDP533" s="143"/>
      <c r="KDQ533" s="143"/>
      <c r="KDR533" s="579"/>
      <c r="KDS533" s="580"/>
      <c r="KDT533" s="143"/>
      <c r="KDU533" s="143"/>
      <c r="KDV533" s="579"/>
      <c r="KDW533" s="580"/>
      <c r="KDX533" s="143"/>
      <c r="KDY533" s="143"/>
      <c r="KDZ533" s="579"/>
      <c r="KEA533" s="580"/>
      <c r="KEB533" s="143"/>
      <c r="KEC533" s="143"/>
      <c r="KED533" s="579"/>
      <c r="KEE533" s="580"/>
      <c r="KEF533" s="143"/>
      <c r="KEG533" s="143"/>
      <c r="KEH533" s="579"/>
      <c r="KEI533" s="580"/>
      <c r="KEJ533" s="143"/>
      <c r="KEK533" s="143"/>
      <c r="KEL533" s="579"/>
      <c r="KEM533" s="580"/>
      <c r="KEN533" s="143"/>
      <c r="KEO533" s="143"/>
      <c r="KEP533" s="579"/>
      <c r="KEQ533" s="580"/>
      <c r="KER533" s="143"/>
      <c r="KES533" s="143"/>
      <c r="KET533" s="579"/>
      <c r="KEU533" s="580"/>
      <c r="KEV533" s="143"/>
      <c r="KEW533" s="143"/>
      <c r="KEX533" s="579"/>
      <c r="KEY533" s="580"/>
      <c r="KEZ533" s="143"/>
      <c r="KFA533" s="143"/>
      <c r="KFB533" s="579"/>
      <c r="KFC533" s="580"/>
      <c r="KFD533" s="143"/>
      <c r="KFE533" s="143"/>
      <c r="KFF533" s="579"/>
      <c r="KFG533" s="580"/>
      <c r="KFH533" s="143"/>
      <c r="KFI533" s="143"/>
      <c r="KFJ533" s="579"/>
      <c r="KFK533" s="580"/>
      <c r="KFL533" s="143"/>
      <c r="KFM533" s="143"/>
      <c r="KFN533" s="579"/>
      <c r="KFO533" s="580"/>
      <c r="KFP533" s="143"/>
      <c r="KFQ533" s="143"/>
      <c r="KFR533" s="579"/>
      <c r="KFS533" s="580"/>
      <c r="KFT533" s="143"/>
      <c r="KFU533" s="143"/>
      <c r="KFV533" s="579"/>
      <c r="KFW533" s="580"/>
      <c r="KFX533" s="143"/>
      <c r="KFY533" s="143"/>
      <c r="KFZ533" s="579"/>
      <c r="KGA533" s="580"/>
      <c r="KGB533" s="143"/>
      <c r="KGC533" s="143"/>
      <c r="KGD533" s="579"/>
      <c r="KGE533" s="580"/>
      <c r="KGF533" s="143"/>
      <c r="KGG533" s="143"/>
      <c r="KGH533" s="579"/>
      <c r="KGI533" s="580"/>
      <c r="KGJ533" s="143"/>
      <c r="KGK533" s="143"/>
      <c r="KGL533" s="579"/>
      <c r="KGM533" s="580"/>
      <c r="KGN533" s="143"/>
      <c r="KGO533" s="143"/>
      <c r="KGP533" s="579"/>
      <c r="KGQ533" s="580"/>
      <c r="KGR533" s="143"/>
      <c r="KGS533" s="143"/>
      <c r="KGT533" s="579"/>
      <c r="KGU533" s="580"/>
      <c r="KGV533" s="143"/>
      <c r="KGW533" s="143"/>
      <c r="KGX533" s="579"/>
      <c r="KGY533" s="580"/>
      <c r="KGZ533" s="143"/>
      <c r="KHA533" s="143"/>
      <c r="KHB533" s="579"/>
      <c r="KHC533" s="580"/>
      <c r="KHD533" s="143"/>
      <c r="KHE533" s="143"/>
      <c r="KHF533" s="579"/>
      <c r="KHG533" s="580"/>
      <c r="KHH533" s="143"/>
      <c r="KHI533" s="143"/>
      <c r="KHJ533" s="579"/>
      <c r="KHK533" s="580"/>
      <c r="KHL533" s="143"/>
      <c r="KHM533" s="143"/>
      <c r="KHN533" s="579"/>
      <c r="KHO533" s="580"/>
      <c r="KHP533" s="143"/>
      <c r="KHQ533" s="143"/>
      <c r="KHR533" s="579"/>
      <c r="KHS533" s="580"/>
      <c r="KHT533" s="143"/>
      <c r="KHU533" s="143"/>
      <c r="KHV533" s="579"/>
      <c r="KHW533" s="580"/>
      <c r="KHX533" s="143"/>
      <c r="KHY533" s="143"/>
      <c r="KHZ533" s="579"/>
      <c r="KIA533" s="580"/>
      <c r="KIB533" s="143"/>
      <c r="KIC533" s="143"/>
      <c r="KID533" s="579"/>
      <c r="KIE533" s="580"/>
      <c r="KIF533" s="143"/>
      <c r="KIG533" s="143"/>
      <c r="KIH533" s="579"/>
      <c r="KII533" s="580"/>
      <c r="KIJ533" s="143"/>
      <c r="KIK533" s="143"/>
      <c r="KIL533" s="579"/>
      <c r="KIM533" s="580"/>
      <c r="KIN533" s="143"/>
      <c r="KIO533" s="143"/>
      <c r="KIP533" s="579"/>
      <c r="KIQ533" s="580"/>
      <c r="KIR533" s="143"/>
      <c r="KIS533" s="143"/>
      <c r="KIT533" s="579"/>
      <c r="KIU533" s="580"/>
      <c r="KIV533" s="143"/>
      <c r="KIW533" s="143"/>
      <c r="KIX533" s="579"/>
      <c r="KIY533" s="580"/>
      <c r="KIZ533" s="143"/>
      <c r="KJA533" s="143"/>
      <c r="KJB533" s="579"/>
      <c r="KJC533" s="580"/>
      <c r="KJD533" s="143"/>
      <c r="KJE533" s="143"/>
      <c r="KJF533" s="579"/>
      <c r="KJG533" s="580"/>
      <c r="KJH533" s="143"/>
      <c r="KJI533" s="143"/>
      <c r="KJJ533" s="579"/>
      <c r="KJK533" s="580"/>
      <c r="KJL533" s="143"/>
      <c r="KJM533" s="143"/>
      <c r="KJN533" s="579"/>
      <c r="KJO533" s="580"/>
      <c r="KJP533" s="143"/>
      <c r="KJQ533" s="143"/>
      <c r="KJR533" s="579"/>
      <c r="KJS533" s="580"/>
      <c r="KJT533" s="143"/>
      <c r="KJU533" s="143"/>
      <c r="KJV533" s="579"/>
      <c r="KJW533" s="580"/>
      <c r="KJX533" s="143"/>
      <c r="KJY533" s="143"/>
      <c r="KJZ533" s="579"/>
      <c r="KKA533" s="580"/>
      <c r="KKB533" s="143"/>
      <c r="KKC533" s="143"/>
      <c r="KKD533" s="579"/>
      <c r="KKE533" s="580"/>
      <c r="KKF533" s="143"/>
      <c r="KKG533" s="143"/>
      <c r="KKH533" s="579"/>
      <c r="KKI533" s="580"/>
      <c r="KKJ533" s="143"/>
      <c r="KKK533" s="143"/>
      <c r="KKL533" s="579"/>
      <c r="KKM533" s="580"/>
      <c r="KKN533" s="143"/>
      <c r="KKO533" s="143"/>
      <c r="KKP533" s="579"/>
      <c r="KKQ533" s="580"/>
      <c r="KKR533" s="143"/>
      <c r="KKS533" s="143"/>
      <c r="KKT533" s="579"/>
      <c r="KKU533" s="580"/>
      <c r="KKV533" s="143"/>
      <c r="KKW533" s="143"/>
      <c r="KKX533" s="579"/>
      <c r="KKY533" s="580"/>
      <c r="KKZ533" s="143"/>
      <c r="KLA533" s="143"/>
      <c r="KLB533" s="579"/>
      <c r="KLC533" s="580"/>
      <c r="KLD533" s="143"/>
      <c r="KLE533" s="143"/>
      <c r="KLF533" s="579"/>
      <c r="KLG533" s="580"/>
      <c r="KLH533" s="143"/>
      <c r="KLI533" s="143"/>
      <c r="KLJ533" s="579"/>
      <c r="KLK533" s="580"/>
      <c r="KLL533" s="143"/>
      <c r="KLM533" s="143"/>
      <c r="KLN533" s="579"/>
      <c r="KLO533" s="580"/>
      <c r="KLP533" s="143"/>
      <c r="KLQ533" s="143"/>
      <c r="KLR533" s="579"/>
      <c r="KLS533" s="580"/>
      <c r="KLT533" s="143"/>
      <c r="KLU533" s="143"/>
      <c r="KLV533" s="579"/>
      <c r="KLW533" s="580"/>
      <c r="KLX533" s="143"/>
      <c r="KLY533" s="143"/>
      <c r="KLZ533" s="579"/>
      <c r="KMA533" s="580"/>
      <c r="KMB533" s="143"/>
      <c r="KMC533" s="143"/>
      <c r="KMD533" s="579"/>
      <c r="KME533" s="580"/>
      <c r="KMF533" s="143"/>
      <c r="KMG533" s="143"/>
      <c r="KMH533" s="579"/>
      <c r="KMI533" s="580"/>
      <c r="KMJ533" s="143"/>
      <c r="KMK533" s="143"/>
      <c r="KML533" s="579"/>
      <c r="KMM533" s="580"/>
      <c r="KMN533" s="143"/>
      <c r="KMO533" s="143"/>
      <c r="KMP533" s="579"/>
      <c r="KMQ533" s="580"/>
      <c r="KMR533" s="143"/>
      <c r="KMS533" s="143"/>
      <c r="KMT533" s="579"/>
      <c r="KMU533" s="580"/>
      <c r="KMV533" s="143"/>
      <c r="KMW533" s="143"/>
      <c r="KMX533" s="579"/>
      <c r="KMY533" s="580"/>
      <c r="KMZ533" s="143"/>
      <c r="KNA533" s="143"/>
      <c r="KNB533" s="579"/>
      <c r="KNC533" s="580"/>
      <c r="KND533" s="143"/>
      <c r="KNE533" s="143"/>
      <c r="KNF533" s="579"/>
      <c r="KNG533" s="580"/>
      <c r="KNH533" s="143"/>
      <c r="KNI533" s="143"/>
      <c r="KNJ533" s="579"/>
      <c r="KNK533" s="580"/>
      <c r="KNL533" s="143"/>
      <c r="KNM533" s="143"/>
      <c r="KNN533" s="579"/>
      <c r="KNO533" s="580"/>
      <c r="KNP533" s="143"/>
      <c r="KNQ533" s="143"/>
      <c r="KNR533" s="579"/>
      <c r="KNS533" s="580"/>
      <c r="KNT533" s="143"/>
      <c r="KNU533" s="143"/>
      <c r="KNV533" s="579"/>
      <c r="KNW533" s="580"/>
      <c r="KNX533" s="143"/>
      <c r="KNY533" s="143"/>
      <c r="KNZ533" s="579"/>
      <c r="KOA533" s="580"/>
      <c r="KOB533" s="143"/>
      <c r="KOC533" s="143"/>
      <c r="KOD533" s="579"/>
      <c r="KOE533" s="580"/>
      <c r="KOF533" s="143"/>
      <c r="KOG533" s="143"/>
      <c r="KOH533" s="579"/>
      <c r="KOI533" s="580"/>
      <c r="KOJ533" s="143"/>
      <c r="KOK533" s="143"/>
      <c r="KOL533" s="579"/>
      <c r="KOM533" s="580"/>
      <c r="KON533" s="143"/>
      <c r="KOO533" s="143"/>
      <c r="KOP533" s="579"/>
      <c r="KOQ533" s="580"/>
      <c r="KOR533" s="143"/>
      <c r="KOS533" s="143"/>
      <c r="KOT533" s="579"/>
      <c r="KOU533" s="580"/>
      <c r="KOV533" s="143"/>
      <c r="KOW533" s="143"/>
      <c r="KOX533" s="579"/>
      <c r="KOY533" s="580"/>
      <c r="KOZ533" s="143"/>
      <c r="KPA533" s="143"/>
      <c r="KPB533" s="579"/>
      <c r="KPC533" s="580"/>
      <c r="KPD533" s="143"/>
      <c r="KPE533" s="143"/>
      <c r="KPF533" s="579"/>
      <c r="KPG533" s="580"/>
      <c r="KPH533" s="143"/>
      <c r="KPI533" s="143"/>
      <c r="KPJ533" s="579"/>
      <c r="KPK533" s="580"/>
      <c r="KPL533" s="143"/>
      <c r="KPM533" s="143"/>
      <c r="KPN533" s="579"/>
      <c r="KPO533" s="580"/>
      <c r="KPP533" s="143"/>
      <c r="KPQ533" s="143"/>
      <c r="KPR533" s="579"/>
      <c r="KPS533" s="580"/>
      <c r="KPT533" s="143"/>
      <c r="KPU533" s="143"/>
      <c r="KPV533" s="579"/>
      <c r="KPW533" s="580"/>
      <c r="KPX533" s="143"/>
      <c r="KPY533" s="143"/>
      <c r="KPZ533" s="579"/>
      <c r="KQA533" s="580"/>
      <c r="KQB533" s="143"/>
      <c r="KQC533" s="143"/>
      <c r="KQD533" s="579"/>
      <c r="KQE533" s="580"/>
      <c r="KQF533" s="143"/>
      <c r="KQG533" s="143"/>
      <c r="KQH533" s="579"/>
      <c r="KQI533" s="580"/>
      <c r="KQJ533" s="143"/>
      <c r="KQK533" s="143"/>
      <c r="KQL533" s="579"/>
      <c r="KQM533" s="580"/>
      <c r="KQN533" s="143"/>
      <c r="KQO533" s="143"/>
      <c r="KQP533" s="579"/>
      <c r="KQQ533" s="580"/>
      <c r="KQR533" s="143"/>
      <c r="KQS533" s="143"/>
      <c r="KQT533" s="579"/>
      <c r="KQU533" s="580"/>
      <c r="KQV533" s="143"/>
      <c r="KQW533" s="143"/>
      <c r="KQX533" s="579"/>
      <c r="KQY533" s="580"/>
      <c r="KQZ533" s="143"/>
      <c r="KRA533" s="143"/>
      <c r="KRB533" s="579"/>
      <c r="KRC533" s="580"/>
      <c r="KRD533" s="143"/>
      <c r="KRE533" s="143"/>
      <c r="KRF533" s="579"/>
      <c r="KRG533" s="580"/>
      <c r="KRH533" s="143"/>
      <c r="KRI533" s="143"/>
      <c r="KRJ533" s="579"/>
      <c r="KRK533" s="580"/>
      <c r="KRL533" s="143"/>
      <c r="KRM533" s="143"/>
      <c r="KRN533" s="579"/>
      <c r="KRO533" s="580"/>
      <c r="KRP533" s="143"/>
      <c r="KRQ533" s="143"/>
      <c r="KRR533" s="579"/>
      <c r="KRS533" s="580"/>
      <c r="KRT533" s="143"/>
      <c r="KRU533" s="143"/>
      <c r="KRV533" s="579"/>
      <c r="KRW533" s="580"/>
      <c r="KRX533" s="143"/>
      <c r="KRY533" s="143"/>
      <c r="KRZ533" s="579"/>
      <c r="KSA533" s="580"/>
      <c r="KSB533" s="143"/>
      <c r="KSC533" s="143"/>
      <c r="KSD533" s="579"/>
      <c r="KSE533" s="580"/>
      <c r="KSF533" s="143"/>
      <c r="KSG533" s="143"/>
      <c r="KSH533" s="579"/>
      <c r="KSI533" s="580"/>
      <c r="KSJ533" s="143"/>
      <c r="KSK533" s="143"/>
      <c r="KSL533" s="579"/>
      <c r="KSM533" s="580"/>
      <c r="KSN533" s="143"/>
      <c r="KSO533" s="143"/>
      <c r="KSP533" s="579"/>
      <c r="KSQ533" s="580"/>
      <c r="KSR533" s="143"/>
      <c r="KSS533" s="143"/>
      <c r="KST533" s="579"/>
      <c r="KSU533" s="580"/>
      <c r="KSV533" s="143"/>
      <c r="KSW533" s="143"/>
      <c r="KSX533" s="579"/>
      <c r="KSY533" s="580"/>
      <c r="KSZ533" s="143"/>
      <c r="KTA533" s="143"/>
      <c r="KTB533" s="579"/>
      <c r="KTC533" s="580"/>
      <c r="KTD533" s="143"/>
      <c r="KTE533" s="143"/>
      <c r="KTF533" s="579"/>
      <c r="KTG533" s="580"/>
      <c r="KTH533" s="143"/>
      <c r="KTI533" s="143"/>
      <c r="KTJ533" s="579"/>
      <c r="KTK533" s="580"/>
      <c r="KTL533" s="143"/>
      <c r="KTM533" s="143"/>
      <c r="KTN533" s="579"/>
      <c r="KTO533" s="580"/>
      <c r="KTP533" s="143"/>
      <c r="KTQ533" s="143"/>
      <c r="KTR533" s="579"/>
      <c r="KTS533" s="580"/>
      <c r="KTT533" s="143"/>
      <c r="KTU533" s="143"/>
      <c r="KTV533" s="579"/>
      <c r="KTW533" s="580"/>
      <c r="KTX533" s="143"/>
      <c r="KTY533" s="143"/>
      <c r="KTZ533" s="579"/>
      <c r="KUA533" s="580"/>
      <c r="KUB533" s="143"/>
      <c r="KUC533" s="143"/>
      <c r="KUD533" s="579"/>
      <c r="KUE533" s="580"/>
      <c r="KUF533" s="143"/>
      <c r="KUG533" s="143"/>
      <c r="KUH533" s="579"/>
      <c r="KUI533" s="580"/>
      <c r="KUJ533" s="143"/>
      <c r="KUK533" s="143"/>
      <c r="KUL533" s="579"/>
      <c r="KUM533" s="580"/>
      <c r="KUN533" s="143"/>
      <c r="KUO533" s="143"/>
      <c r="KUP533" s="579"/>
      <c r="KUQ533" s="580"/>
      <c r="KUR533" s="143"/>
      <c r="KUS533" s="143"/>
      <c r="KUT533" s="579"/>
      <c r="KUU533" s="580"/>
      <c r="KUV533" s="143"/>
      <c r="KUW533" s="143"/>
      <c r="KUX533" s="579"/>
      <c r="KUY533" s="580"/>
      <c r="KUZ533" s="143"/>
      <c r="KVA533" s="143"/>
      <c r="KVB533" s="579"/>
      <c r="KVC533" s="580"/>
      <c r="KVD533" s="143"/>
      <c r="KVE533" s="143"/>
      <c r="KVF533" s="579"/>
      <c r="KVG533" s="580"/>
      <c r="KVH533" s="143"/>
      <c r="KVI533" s="143"/>
      <c r="KVJ533" s="579"/>
      <c r="KVK533" s="580"/>
      <c r="KVL533" s="143"/>
      <c r="KVM533" s="143"/>
      <c r="KVN533" s="579"/>
      <c r="KVO533" s="580"/>
      <c r="KVP533" s="143"/>
      <c r="KVQ533" s="143"/>
      <c r="KVR533" s="579"/>
      <c r="KVS533" s="580"/>
      <c r="KVT533" s="143"/>
      <c r="KVU533" s="143"/>
      <c r="KVV533" s="579"/>
      <c r="KVW533" s="580"/>
      <c r="KVX533" s="143"/>
      <c r="KVY533" s="143"/>
      <c r="KVZ533" s="579"/>
      <c r="KWA533" s="580"/>
      <c r="KWB533" s="143"/>
      <c r="KWC533" s="143"/>
      <c r="KWD533" s="579"/>
      <c r="KWE533" s="580"/>
      <c r="KWF533" s="143"/>
      <c r="KWG533" s="143"/>
      <c r="KWH533" s="579"/>
      <c r="KWI533" s="580"/>
      <c r="KWJ533" s="143"/>
      <c r="KWK533" s="143"/>
      <c r="KWL533" s="579"/>
      <c r="KWM533" s="580"/>
      <c r="KWN533" s="143"/>
      <c r="KWO533" s="143"/>
      <c r="KWP533" s="579"/>
      <c r="KWQ533" s="580"/>
      <c r="KWR533" s="143"/>
      <c r="KWS533" s="143"/>
      <c r="KWT533" s="579"/>
      <c r="KWU533" s="580"/>
      <c r="KWV533" s="143"/>
      <c r="KWW533" s="143"/>
      <c r="KWX533" s="579"/>
      <c r="KWY533" s="580"/>
      <c r="KWZ533" s="143"/>
      <c r="KXA533" s="143"/>
      <c r="KXB533" s="579"/>
      <c r="KXC533" s="580"/>
      <c r="KXD533" s="143"/>
      <c r="KXE533" s="143"/>
      <c r="KXF533" s="579"/>
      <c r="KXG533" s="580"/>
      <c r="KXH533" s="143"/>
      <c r="KXI533" s="143"/>
      <c r="KXJ533" s="579"/>
      <c r="KXK533" s="580"/>
      <c r="KXL533" s="143"/>
      <c r="KXM533" s="143"/>
      <c r="KXN533" s="579"/>
      <c r="KXO533" s="580"/>
      <c r="KXP533" s="143"/>
      <c r="KXQ533" s="143"/>
      <c r="KXR533" s="579"/>
      <c r="KXS533" s="580"/>
      <c r="KXT533" s="143"/>
      <c r="KXU533" s="143"/>
      <c r="KXV533" s="579"/>
      <c r="KXW533" s="580"/>
      <c r="KXX533" s="143"/>
      <c r="KXY533" s="143"/>
      <c r="KXZ533" s="579"/>
      <c r="KYA533" s="580"/>
      <c r="KYB533" s="143"/>
      <c r="KYC533" s="143"/>
      <c r="KYD533" s="579"/>
      <c r="KYE533" s="580"/>
      <c r="KYF533" s="143"/>
      <c r="KYG533" s="143"/>
      <c r="KYH533" s="579"/>
      <c r="KYI533" s="580"/>
      <c r="KYJ533" s="143"/>
      <c r="KYK533" s="143"/>
      <c r="KYL533" s="579"/>
      <c r="KYM533" s="580"/>
      <c r="KYN533" s="143"/>
      <c r="KYO533" s="143"/>
      <c r="KYP533" s="579"/>
      <c r="KYQ533" s="580"/>
      <c r="KYR533" s="143"/>
      <c r="KYS533" s="143"/>
      <c r="KYT533" s="579"/>
      <c r="KYU533" s="580"/>
      <c r="KYV533" s="143"/>
      <c r="KYW533" s="143"/>
      <c r="KYX533" s="579"/>
      <c r="KYY533" s="580"/>
      <c r="KYZ533" s="143"/>
      <c r="KZA533" s="143"/>
      <c r="KZB533" s="579"/>
      <c r="KZC533" s="580"/>
      <c r="KZD533" s="143"/>
      <c r="KZE533" s="143"/>
      <c r="KZF533" s="579"/>
      <c r="KZG533" s="580"/>
      <c r="KZH533" s="143"/>
      <c r="KZI533" s="143"/>
      <c r="KZJ533" s="579"/>
      <c r="KZK533" s="580"/>
      <c r="KZL533" s="143"/>
      <c r="KZM533" s="143"/>
      <c r="KZN533" s="579"/>
      <c r="KZO533" s="580"/>
      <c r="KZP533" s="143"/>
      <c r="KZQ533" s="143"/>
      <c r="KZR533" s="579"/>
      <c r="KZS533" s="580"/>
      <c r="KZT533" s="143"/>
      <c r="KZU533" s="143"/>
      <c r="KZV533" s="579"/>
      <c r="KZW533" s="580"/>
      <c r="KZX533" s="143"/>
      <c r="KZY533" s="143"/>
      <c r="KZZ533" s="579"/>
      <c r="LAA533" s="580"/>
      <c r="LAB533" s="143"/>
      <c r="LAC533" s="143"/>
      <c r="LAD533" s="579"/>
      <c r="LAE533" s="580"/>
      <c r="LAF533" s="143"/>
      <c r="LAG533" s="143"/>
      <c r="LAH533" s="579"/>
      <c r="LAI533" s="580"/>
      <c r="LAJ533" s="143"/>
      <c r="LAK533" s="143"/>
      <c r="LAL533" s="579"/>
      <c r="LAM533" s="580"/>
      <c r="LAN533" s="143"/>
      <c r="LAO533" s="143"/>
      <c r="LAP533" s="579"/>
      <c r="LAQ533" s="580"/>
      <c r="LAR533" s="143"/>
      <c r="LAS533" s="143"/>
      <c r="LAT533" s="579"/>
      <c r="LAU533" s="580"/>
      <c r="LAV533" s="143"/>
      <c r="LAW533" s="143"/>
      <c r="LAX533" s="579"/>
      <c r="LAY533" s="580"/>
      <c r="LAZ533" s="143"/>
      <c r="LBA533" s="143"/>
      <c r="LBB533" s="579"/>
      <c r="LBC533" s="580"/>
      <c r="LBD533" s="143"/>
      <c r="LBE533" s="143"/>
      <c r="LBF533" s="579"/>
      <c r="LBG533" s="580"/>
      <c r="LBH533" s="143"/>
      <c r="LBI533" s="143"/>
      <c r="LBJ533" s="579"/>
      <c r="LBK533" s="580"/>
      <c r="LBL533" s="143"/>
      <c r="LBM533" s="143"/>
      <c r="LBN533" s="579"/>
      <c r="LBO533" s="580"/>
      <c r="LBP533" s="143"/>
      <c r="LBQ533" s="143"/>
      <c r="LBR533" s="579"/>
      <c r="LBS533" s="580"/>
      <c r="LBT533" s="143"/>
      <c r="LBU533" s="143"/>
      <c r="LBV533" s="579"/>
      <c r="LBW533" s="580"/>
      <c r="LBX533" s="143"/>
      <c r="LBY533" s="143"/>
      <c r="LBZ533" s="579"/>
      <c r="LCA533" s="580"/>
      <c r="LCB533" s="143"/>
      <c r="LCC533" s="143"/>
      <c r="LCD533" s="579"/>
      <c r="LCE533" s="580"/>
      <c r="LCF533" s="143"/>
      <c r="LCG533" s="143"/>
      <c r="LCH533" s="579"/>
      <c r="LCI533" s="580"/>
      <c r="LCJ533" s="143"/>
      <c r="LCK533" s="143"/>
      <c r="LCL533" s="579"/>
      <c r="LCM533" s="580"/>
      <c r="LCN533" s="143"/>
      <c r="LCO533" s="143"/>
      <c r="LCP533" s="579"/>
      <c r="LCQ533" s="580"/>
      <c r="LCR533" s="143"/>
      <c r="LCS533" s="143"/>
      <c r="LCT533" s="579"/>
      <c r="LCU533" s="580"/>
      <c r="LCV533" s="143"/>
      <c r="LCW533" s="143"/>
      <c r="LCX533" s="579"/>
      <c r="LCY533" s="580"/>
      <c r="LCZ533" s="143"/>
      <c r="LDA533" s="143"/>
      <c r="LDB533" s="579"/>
      <c r="LDC533" s="580"/>
      <c r="LDD533" s="143"/>
      <c r="LDE533" s="143"/>
      <c r="LDF533" s="579"/>
      <c r="LDG533" s="580"/>
      <c r="LDH533" s="143"/>
      <c r="LDI533" s="143"/>
      <c r="LDJ533" s="579"/>
      <c r="LDK533" s="580"/>
      <c r="LDL533" s="143"/>
      <c r="LDM533" s="143"/>
      <c r="LDN533" s="579"/>
      <c r="LDO533" s="580"/>
      <c r="LDP533" s="143"/>
      <c r="LDQ533" s="143"/>
      <c r="LDR533" s="579"/>
      <c r="LDS533" s="580"/>
      <c r="LDT533" s="143"/>
      <c r="LDU533" s="143"/>
      <c r="LDV533" s="579"/>
      <c r="LDW533" s="580"/>
      <c r="LDX533" s="143"/>
      <c r="LDY533" s="143"/>
      <c r="LDZ533" s="579"/>
      <c r="LEA533" s="580"/>
      <c r="LEB533" s="143"/>
      <c r="LEC533" s="143"/>
      <c r="LED533" s="579"/>
      <c r="LEE533" s="580"/>
      <c r="LEF533" s="143"/>
      <c r="LEG533" s="143"/>
      <c r="LEH533" s="579"/>
      <c r="LEI533" s="580"/>
      <c r="LEJ533" s="143"/>
      <c r="LEK533" s="143"/>
      <c r="LEL533" s="579"/>
      <c r="LEM533" s="580"/>
      <c r="LEN533" s="143"/>
      <c r="LEO533" s="143"/>
      <c r="LEP533" s="579"/>
      <c r="LEQ533" s="580"/>
      <c r="LER533" s="143"/>
      <c r="LES533" s="143"/>
      <c r="LET533" s="579"/>
      <c r="LEU533" s="580"/>
      <c r="LEV533" s="143"/>
      <c r="LEW533" s="143"/>
      <c r="LEX533" s="579"/>
      <c r="LEY533" s="580"/>
      <c r="LEZ533" s="143"/>
      <c r="LFA533" s="143"/>
      <c r="LFB533" s="579"/>
      <c r="LFC533" s="580"/>
      <c r="LFD533" s="143"/>
      <c r="LFE533" s="143"/>
      <c r="LFF533" s="579"/>
      <c r="LFG533" s="580"/>
      <c r="LFH533" s="143"/>
      <c r="LFI533" s="143"/>
      <c r="LFJ533" s="579"/>
      <c r="LFK533" s="580"/>
      <c r="LFL533" s="143"/>
      <c r="LFM533" s="143"/>
      <c r="LFN533" s="579"/>
      <c r="LFO533" s="580"/>
      <c r="LFP533" s="143"/>
      <c r="LFQ533" s="143"/>
      <c r="LFR533" s="579"/>
      <c r="LFS533" s="580"/>
      <c r="LFT533" s="143"/>
      <c r="LFU533" s="143"/>
      <c r="LFV533" s="579"/>
      <c r="LFW533" s="580"/>
      <c r="LFX533" s="143"/>
      <c r="LFY533" s="143"/>
      <c r="LFZ533" s="579"/>
      <c r="LGA533" s="580"/>
      <c r="LGB533" s="143"/>
      <c r="LGC533" s="143"/>
      <c r="LGD533" s="579"/>
      <c r="LGE533" s="580"/>
      <c r="LGF533" s="143"/>
      <c r="LGG533" s="143"/>
      <c r="LGH533" s="579"/>
      <c r="LGI533" s="580"/>
      <c r="LGJ533" s="143"/>
      <c r="LGK533" s="143"/>
      <c r="LGL533" s="579"/>
      <c r="LGM533" s="580"/>
      <c r="LGN533" s="143"/>
      <c r="LGO533" s="143"/>
      <c r="LGP533" s="579"/>
      <c r="LGQ533" s="580"/>
      <c r="LGR533" s="143"/>
      <c r="LGS533" s="143"/>
      <c r="LGT533" s="579"/>
      <c r="LGU533" s="580"/>
      <c r="LGV533" s="143"/>
      <c r="LGW533" s="143"/>
      <c r="LGX533" s="579"/>
      <c r="LGY533" s="580"/>
      <c r="LGZ533" s="143"/>
      <c r="LHA533" s="143"/>
      <c r="LHB533" s="579"/>
      <c r="LHC533" s="580"/>
      <c r="LHD533" s="143"/>
      <c r="LHE533" s="143"/>
      <c r="LHF533" s="579"/>
      <c r="LHG533" s="580"/>
      <c r="LHH533" s="143"/>
      <c r="LHI533" s="143"/>
      <c r="LHJ533" s="579"/>
      <c r="LHK533" s="580"/>
      <c r="LHL533" s="143"/>
      <c r="LHM533" s="143"/>
      <c r="LHN533" s="579"/>
      <c r="LHO533" s="580"/>
      <c r="LHP533" s="143"/>
      <c r="LHQ533" s="143"/>
      <c r="LHR533" s="579"/>
      <c r="LHS533" s="580"/>
      <c r="LHT533" s="143"/>
      <c r="LHU533" s="143"/>
      <c r="LHV533" s="579"/>
      <c r="LHW533" s="580"/>
      <c r="LHX533" s="143"/>
      <c r="LHY533" s="143"/>
      <c r="LHZ533" s="579"/>
      <c r="LIA533" s="580"/>
      <c r="LIB533" s="143"/>
      <c r="LIC533" s="143"/>
      <c r="LID533" s="579"/>
      <c r="LIE533" s="580"/>
      <c r="LIF533" s="143"/>
      <c r="LIG533" s="143"/>
      <c r="LIH533" s="579"/>
      <c r="LII533" s="580"/>
      <c r="LIJ533" s="143"/>
      <c r="LIK533" s="143"/>
      <c r="LIL533" s="579"/>
      <c r="LIM533" s="580"/>
      <c r="LIN533" s="143"/>
      <c r="LIO533" s="143"/>
      <c r="LIP533" s="579"/>
      <c r="LIQ533" s="580"/>
      <c r="LIR533" s="143"/>
      <c r="LIS533" s="143"/>
      <c r="LIT533" s="579"/>
      <c r="LIU533" s="580"/>
      <c r="LIV533" s="143"/>
      <c r="LIW533" s="143"/>
      <c r="LIX533" s="579"/>
      <c r="LIY533" s="580"/>
      <c r="LIZ533" s="143"/>
      <c r="LJA533" s="143"/>
      <c r="LJB533" s="579"/>
      <c r="LJC533" s="580"/>
      <c r="LJD533" s="143"/>
      <c r="LJE533" s="143"/>
      <c r="LJF533" s="579"/>
      <c r="LJG533" s="580"/>
      <c r="LJH533" s="143"/>
      <c r="LJI533" s="143"/>
      <c r="LJJ533" s="579"/>
      <c r="LJK533" s="580"/>
      <c r="LJL533" s="143"/>
      <c r="LJM533" s="143"/>
      <c r="LJN533" s="579"/>
      <c r="LJO533" s="580"/>
      <c r="LJP533" s="143"/>
      <c r="LJQ533" s="143"/>
      <c r="LJR533" s="579"/>
      <c r="LJS533" s="580"/>
      <c r="LJT533" s="143"/>
      <c r="LJU533" s="143"/>
      <c r="LJV533" s="579"/>
      <c r="LJW533" s="580"/>
      <c r="LJX533" s="143"/>
      <c r="LJY533" s="143"/>
      <c r="LJZ533" s="579"/>
      <c r="LKA533" s="580"/>
      <c r="LKB533" s="143"/>
      <c r="LKC533" s="143"/>
      <c r="LKD533" s="579"/>
      <c r="LKE533" s="580"/>
      <c r="LKF533" s="143"/>
      <c r="LKG533" s="143"/>
      <c r="LKH533" s="579"/>
      <c r="LKI533" s="580"/>
      <c r="LKJ533" s="143"/>
      <c r="LKK533" s="143"/>
      <c r="LKL533" s="579"/>
      <c r="LKM533" s="580"/>
      <c r="LKN533" s="143"/>
      <c r="LKO533" s="143"/>
      <c r="LKP533" s="579"/>
      <c r="LKQ533" s="580"/>
      <c r="LKR533" s="143"/>
      <c r="LKS533" s="143"/>
      <c r="LKT533" s="579"/>
      <c r="LKU533" s="580"/>
      <c r="LKV533" s="143"/>
      <c r="LKW533" s="143"/>
      <c r="LKX533" s="579"/>
      <c r="LKY533" s="580"/>
      <c r="LKZ533" s="143"/>
      <c r="LLA533" s="143"/>
      <c r="LLB533" s="579"/>
      <c r="LLC533" s="580"/>
      <c r="LLD533" s="143"/>
      <c r="LLE533" s="143"/>
      <c r="LLF533" s="579"/>
      <c r="LLG533" s="580"/>
      <c r="LLH533" s="143"/>
      <c r="LLI533" s="143"/>
      <c r="LLJ533" s="579"/>
      <c r="LLK533" s="580"/>
      <c r="LLL533" s="143"/>
      <c r="LLM533" s="143"/>
      <c r="LLN533" s="579"/>
      <c r="LLO533" s="580"/>
      <c r="LLP533" s="143"/>
      <c r="LLQ533" s="143"/>
      <c r="LLR533" s="579"/>
      <c r="LLS533" s="580"/>
      <c r="LLT533" s="143"/>
      <c r="LLU533" s="143"/>
      <c r="LLV533" s="579"/>
      <c r="LLW533" s="580"/>
      <c r="LLX533" s="143"/>
      <c r="LLY533" s="143"/>
      <c r="LLZ533" s="579"/>
      <c r="LMA533" s="580"/>
      <c r="LMB533" s="143"/>
      <c r="LMC533" s="143"/>
      <c r="LMD533" s="579"/>
      <c r="LME533" s="580"/>
      <c r="LMF533" s="143"/>
      <c r="LMG533" s="143"/>
      <c r="LMH533" s="579"/>
      <c r="LMI533" s="580"/>
      <c r="LMJ533" s="143"/>
      <c r="LMK533" s="143"/>
      <c r="LML533" s="579"/>
      <c r="LMM533" s="580"/>
      <c r="LMN533" s="143"/>
      <c r="LMO533" s="143"/>
      <c r="LMP533" s="579"/>
      <c r="LMQ533" s="580"/>
      <c r="LMR533" s="143"/>
      <c r="LMS533" s="143"/>
      <c r="LMT533" s="579"/>
      <c r="LMU533" s="580"/>
      <c r="LMV533" s="143"/>
      <c r="LMW533" s="143"/>
      <c r="LMX533" s="579"/>
      <c r="LMY533" s="580"/>
      <c r="LMZ533" s="143"/>
      <c r="LNA533" s="143"/>
      <c r="LNB533" s="579"/>
      <c r="LNC533" s="580"/>
      <c r="LND533" s="143"/>
      <c r="LNE533" s="143"/>
      <c r="LNF533" s="579"/>
      <c r="LNG533" s="580"/>
      <c r="LNH533" s="143"/>
      <c r="LNI533" s="143"/>
      <c r="LNJ533" s="579"/>
      <c r="LNK533" s="580"/>
      <c r="LNL533" s="143"/>
      <c r="LNM533" s="143"/>
      <c r="LNN533" s="579"/>
      <c r="LNO533" s="580"/>
      <c r="LNP533" s="143"/>
      <c r="LNQ533" s="143"/>
      <c r="LNR533" s="579"/>
      <c r="LNS533" s="580"/>
      <c r="LNT533" s="143"/>
      <c r="LNU533" s="143"/>
      <c r="LNV533" s="579"/>
      <c r="LNW533" s="580"/>
      <c r="LNX533" s="143"/>
      <c r="LNY533" s="143"/>
      <c r="LNZ533" s="579"/>
      <c r="LOA533" s="580"/>
      <c r="LOB533" s="143"/>
      <c r="LOC533" s="143"/>
      <c r="LOD533" s="579"/>
      <c r="LOE533" s="580"/>
      <c r="LOF533" s="143"/>
      <c r="LOG533" s="143"/>
      <c r="LOH533" s="579"/>
      <c r="LOI533" s="580"/>
      <c r="LOJ533" s="143"/>
      <c r="LOK533" s="143"/>
      <c r="LOL533" s="579"/>
      <c r="LOM533" s="580"/>
      <c r="LON533" s="143"/>
      <c r="LOO533" s="143"/>
      <c r="LOP533" s="579"/>
      <c r="LOQ533" s="580"/>
      <c r="LOR533" s="143"/>
      <c r="LOS533" s="143"/>
      <c r="LOT533" s="579"/>
      <c r="LOU533" s="580"/>
      <c r="LOV533" s="143"/>
      <c r="LOW533" s="143"/>
      <c r="LOX533" s="579"/>
      <c r="LOY533" s="580"/>
      <c r="LOZ533" s="143"/>
      <c r="LPA533" s="143"/>
      <c r="LPB533" s="579"/>
      <c r="LPC533" s="580"/>
      <c r="LPD533" s="143"/>
      <c r="LPE533" s="143"/>
      <c r="LPF533" s="579"/>
      <c r="LPG533" s="580"/>
      <c r="LPH533" s="143"/>
      <c r="LPI533" s="143"/>
      <c r="LPJ533" s="579"/>
      <c r="LPK533" s="580"/>
      <c r="LPL533" s="143"/>
      <c r="LPM533" s="143"/>
      <c r="LPN533" s="579"/>
      <c r="LPO533" s="580"/>
      <c r="LPP533" s="143"/>
      <c r="LPQ533" s="143"/>
      <c r="LPR533" s="579"/>
      <c r="LPS533" s="580"/>
      <c r="LPT533" s="143"/>
      <c r="LPU533" s="143"/>
      <c r="LPV533" s="579"/>
      <c r="LPW533" s="580"/>
      <c r="LPX533" s="143"/>
      <c r="LPY533" s="143"/>
      <c r="LPZ533" s="579"/>
      <c r="LQA533" s="580"/>
      <c r="LQB533" s="143"/>
      <c r="LQC533" s="143"/>
      <c r="LQD533" s="579"/>
      <c r="LQE533" s="580"/>
      <c r="LQF533" s="143"/>
      <c r="LQG533" s="143"/>
      <c r="LQH533" s="579"/>
      <c r="LQI533" s="580"/>
      <c r="LQJ533" s="143"/>
      <c r="LQK533" s="143"/>
      <c r="LQL533" s="579"/>
      <c r="LQM533" s="580"/>
      <c r="LQN533" s="143"/>
      <c r="LQO533" s="143"/>
      <c r="LQP533" s="579"/>
      <c r="LQQ533" s="580"/>
      <c r="LQR533" s="143"/>
      <c r="LQS533" s="143"/>
      <c r="LQT533" s="579"/>
      <c r="LQU533" s="580"/>
      <c r="LQV533" s="143"/>
      <c r="LQW533" s="143"/>
      <c r="LQX533" s="579"/>
      <c r="LQY533" s="580"/>
      <c r="LQZ533" s="143"/>
      <c r="LRA533" s="143"/>
      <c r="LRB533" s="579"/>
      <c r="LRC533" s="580"/>
      <c r="LRD533" s="143"/>
      <c r="LRE533" s="143"/>
      <c r="LRF533" s="579"/>
      <c r="LRG533" s="580"/>
      <c r="LRH533" s="143"/>
      <c r="LRI533" s="143"/>
      <c r="LRJ533" s="579"/>
      <c r="LRK533" s="580"/>
      <c r="LRL533" s="143"/>
      <c r="LRM533" s="143"/>
      <c r="LRN533" s="579"/>
      <c r="LRO533" s="580"/>
      <c r="LRP533" s="143"/>
      <c r="LRQ533" s="143"/>
      <c r="LRR533" s="579"/>
      <c r="LRS533" s="580"/>
      <c r="LRT533" s="143"/>
      <c r="LRU533" s="143"/>
      <c r="LRV533" s="579"/>
      <c r="LRW533" s="580"/>
      <c r="LRX533" s="143"/>
      <c r="LRY533" s="143"/>
      <c r="LRZ533" s="579"/>
      <c r="LSA533" s="580"/>
      <c r="LSB533" s="143"/>
      <c r="LSC533" s="143"/>
      <c r="LSD533" s="579"/>
      <c r="LSE533" s="580"/>
      <c r="LSF533" s="143"/>
      <c r="LSG533" s="143"/>
      <c r="LSH533" s="579"/>
      <c r="LSI533" s="580"/>
      <c r="LSJ533" s="143"/>
      <c r="LSK533" s="143"/>
      <c r="LSL533" s="579"/>
      <c r="LSM533" s="580"/>
      <c r="LSN533" s="143"/>
      <c r="LSO533" s="143"/>
      <c r="LSP533" s="579"/>
      <c r="LSQ533" s="580"/>
      <c r="LSR533" s="143"/>
      <c r="LSS533" s="143"/>
      <c r="LST533" s="579"/>
      <c r="LSU533" s="580"/>
      <c r="LSV533" s="143"/>
      <c r="LSW533" s="143"/>
      <c r="LSX533" s="579"/>
      <c r="LSY533" s="580"/>
      <c r="LSZ533" s="143"/>
      <c r="LTA533" s="143"/>
      <c r="LTB533" s="579"/>
      <c r="LTC533" s="580"/>
      <c r="LTD533" s="143"/>
      <c r="LTE533" s="143"/>
      <c r="LTF533" s="579"/>
      <c r="LTG533" s="580"/>
      <c r="LTH533" s="143"/>
      <c r="LTI533" s="143"/>
      <c r="LTJ533" s="579"/>
      <c r="LTK533" s="580"/>
      <c r="LTL533" s="143"/>
      <c r="LTM533" s="143"/>
      <c r="LTN533" s="579"/>
      <c r="LTO533" s="580"/>
      <c r="LTP533" s="143"/>
      <c r="LTQ533" s="143"/>
      <c r="LTR533" s="579"/>
      <c r="LTS533" s="580"/>
      <c r="LTT533" s="143"/>
      <c r="LTU533" s="143"/>
      <c r="LTV533" s="579"/>
      <c r="LTW533" s="580"/>
      <c r="LTX533" s="143"/>
      <c r="LTY533" s="143"/>
      <c r="LTZ533" s="579"/>
      <c r="LUA533" s="580"/>
      <c r="LUB533" s="143"/>
      <c r="LUC533" s="143"/>
      <c r="LUD533" s="579"/>
      <c r="LUE533" s="580"/>
      <c r="LUF533" s="143"/>
      <c r="LUG533" s="143"/>
      <c r="LUH533" s="579"/>
      <c r="LUI533" s="580"/>
      <c r="LUJ533" s="143"/>
      <c r="LUK533" s="143"/>
      <c r="LUL533" s="579"/>
      <c r="LUM533" s="580"/>
      <c r="LUN533" s="143"/>
      <c r="LUO533" s="143"/>
      <c r="LUP533" s="579"/>
      <c r="LUQ533" s="580"/>
      <c r="LUR533" s="143"/>
      <c r="LUS533" s="143"/>
      <c r="LUT533" s="579"/>
      <c r="LUU533" s="580"/>
      <c r="LUV533" s="143"/>
      <c r="LUW533" s="143"/>
      <c r="LUX533" s="579"/>
      <c r="LUY533" s="580"/>
      <c r="LUZ533" s="143"/>
      <c r="LVA533" s="143"/>
      <c r="LVB533" s="579"/>
      <c r="LVC533" s="580"/>
      <c r="LVD533" s="143"/>
      <c r="LVE533" s="143"/>
      <c r="LVF533" s="579"/>
      <c r="LVG533" s="580"/>
      <c r="LVH533" s="143"/>
      <c r="LVI533" s="143"/>
      <c r="LVJ533" s="579"/>
      <c r="LVK533" s="580"/>
      <c r="LVL533" s="143"/>
      <c r="LVM533" s="143"/>
      <c r="LVN533" s="579"/>
      <c r="LVO533" s="580"/>
      <c r="LVP533" s="143"/>
      <c r="LVQ533" s="143"/>
      <c r="LVR533" s="579"/>
      <c r="LVS533" s="580"/>
      <c r="LVT533" s="143"/>
      <c r="LVU533" s="143"/>
      <c r="LVV533" s="579"/>
      <c r="LVW533" s="580"/>
      <c r="LVX533" s="143"/>
      <c r="LVY533" s="143"/>
      <c r="LVZ533" s="579"/>
      <c r="LWA533" s="580"/>
      <c r="LWB533" s="143"/>
      <c r="LWC533" s="143"/>
      <c r="LWD533" s="579"/>
      <c r="LWE533" s="580"/>
      <c r="LWF533" s="143"/>
      <c r="LWG533" s="143"/>
      <c r="LWH533" s="579"/>
      <c r="LWI533" s="580"/>
      <c r="LWJ533" s="143"/>
      <c r="LWK533" s="143"/>
      <c r="LWL533" s="579"/>
      <c r="LWM533" s="580"/>
      <c r="LWN533" s="143"/>
      <c r="LWO533" s="143"/>
      <c r="LWP533" s="579"/>
      <c r="LWQ533" s="580"/>
      <c r="LWR533" s="143"/>
      <c r="LWS533" s="143"/>
      <c r="LWT533" s="579"/>
      <c r="LWU533" s="580"/>
      <c r="LWV533" s="143"/>
      <c r="LWW533" s="143"/>
      <c r="LWX533" s="579"/>
      <c r="LWY533" s="580"/>
      <c r="LWZ533" s="143"/>
      <c r="LXA533" s="143"/>
      <c r="LXB533" s="579"/>
      <c r="LXC533" s="580"/>
      <c r="LXD533" s="143"/>
      <c r="LXE533" s="143"/>
      <c r="LXF533" s="579"/>
      <c r="LXG533" s="580"/>
      <c r="LXH533" s="143"/>
      <c r="LXI533" s="143"/>
      <c r="LXJ533" s="579"/>
      <c r="LXK533" s="580"/>
      <c r="LXL533" s="143"/>
      <c r="LXM533" s="143"/>
      <c r="LXN533" s="579"/>
      <c r="LXO533" s="580"/>
      <c r="LXP533" s="143"/>
      <c r="LXQ533" s="143"/>
      <c r="LXR533" s="579"/>
      <c r="LXS533" s="580"/>
      <c r="LXT533" s="143"/>
      <c r="LXU533" s="143"/>
      <c r="LXV533" s="579"/>
      <c r="LXW533" s="580"/>
      <c r="LXX533" s="143"/>
      <c r="LXY533" s="143"/>
      <c r="LXZ533" s="579"/>
      <c r="LYA533" s="580"/>
      <c r="LYB533" s="143"/>
      <c r="LYC533" s="143"/>
      <c r="LYD533" s="579"/>
      <c r="LYE533" s="580"/>
      <c r="LYF533" s="143"/>
      <c r="LYG533" s="143"/>
      <c r="LYH533" s="579"/>
      <c r="LYI533" s="580"/>
      <c r="LYJ533" s="143"/>
      <c r="LYK533" s="143"/>
      <c r="LYL533" s="579"/>
      <c r="LYM533" s="580"/>
      <c r="LYN533" s="143"/>
      <c r="LYO533" s="143"/>
      <c r="LYP533" s="579"/>
      <c r="LYQ533" s="580"/>
      <c r="LYR533" s="143"/>
      <c r="LYS533" s="143"/>
      <c r="LYT533" s="579"/>
      <c r="LYU533" s="580"/>
      <c r="LYV533" s="143"/>
      <c r="LYW533" s="143"/>
      <c r="LYX533" s="579"/>
      <c r="LYY533" s="580"/>
      <c r="LYZ533" s="143"/>
      <c r="LZA533" s="143"/>
      <c r="LZB533" s="579"/>
      <c r="LZC533" s="580"/>
      <c r="LZD533" s="143"/>
      <c r="LZE533" s="143"/>
      <c r="LZF533" s="579"/>
      <c r="LZG533" s="580"/>
      <c r="LZH533" s="143"/>
      <c r="LZI533" s="143"/>
      <c r="LZJ533" s="579"/>
      <c r="LZK533" s="580"/>
      <c r="LZL533" s="143"/>
      <c r="LZM533" s="143"/>
      <c r="LZN533" s="579"/>
      <c r="LZO533" s="580"/>
      <c r="LZP533" s="143"/>
      <c r="LZQ533" s="143"/>
      <c r="LZR533" s="579"/>
      <c r="LZS533" s="580"/>
      <c r="LZT533" s="143"/>
      <c r="LZU533" s="143"/>
      <c r="LZV533" s="579"/>
      <c r="LZW533" s="580"/>
      <c r="LZX533" s="143"/>
      <c r="LZY533" s="143"/>
      <c r="LZZ533" s="579"/>
      <c r="MAA533" s="580"/>
      <c r="MAB533" s="143"/>
      <c r="MAC533" s="143"/>
      <c r="MAD533" s="579"/>
      <c r="MAE533" s="580"/>
      <c r="MAF533" s="143"/>
      <c r="MAG533" s="143"/>
      <c r="MAH533" s="579"/>
      <c r="MAI533" s="580"/>
      <c r="MAJ533" s="143"/>
      <c r="MAK533" s="143"/>
      <c r="MAL533" s="579"/>
      <c r="MAM533" s="580"/>
      <c r="MAN533" s="143"/>
      <c r="MAO533" s="143"/>
      <c r="MAP533" s="579"/>
      <c r="MAQ533" s="580"/>
      <c r="MAR533" s="143"/>
      <c r="MAS533" s="143"/>
      <c r="MAT533" s="579"/>
      <c r="MAU533" s="580"/>
      <c r="MAV533" s="143"/>
      <c r="MAW533" s="143"/>
      <c r="MAX533" s="579"/>
      <c r="MAY533" s="580"/>
      <c r="MAZ533" s="143"/>
      <c r="MBA533" s="143"/>
      <c r="MBB533" s="579"/>
      <c r="MBC533" s="580"/>
      <c r="MBD533" s="143"/>
      <c r="MBE533" s="143"/>
      <c r="MBF533" s="579"/>
      <c r="MBG533" s="580"/>
      <c r="MBH533" s="143"/>
      <c r="MBI533" s="143"/>
      <c r="MBJ533" s="579"/>
      <c r="MBK533" s="580"/>
      <c r="MBL533" s="143"/>
      <c r="MBM533" s="143"/>
      <c r="MBN533" s="579"/>
      <c r="MBO533" s="580"/>
      <c r="MBP533" s="143"/>
      <c r="MBQ533" s="143"/>
      <c r="MBR533" s="579"/>
      <c r="MBS533" s="580"/>
      <c r="MBT533" s="143"/>
      <c r="MBU533" s="143"/>
      <c r="MBV533" s="579"/>
      <c r="MBW533" s="580"/>
      <c r="MBX533" s="143"/>
      <c r="MBY533" s="143"/>
      <c r="MBZ533" s="579"/>
      <c r="MCA533" s="580"/>
      <c r="MCB533" s="143"/>
      <c r="MCC533" s="143"/>
      <c r="MCD533" s="579"/>
      <c r="MCE533" s="580"/>
      <c r="MCF533" s="143"/>
      <c r="MCG533" s="143"/>
      <c r="MCH533" s="579"/>
      <c r="MCI533" s="580"/>
      <c r="MCJ533" s="143"/>
      <c r="MCK533" s="143"/>
      <c r="MCL533" s="579"/>
      <c r="MCM533" s="580"/>
      <c r="MCN533" s="143"/>
      <c r="MCO533" s="143"/>
      <c r="MCP533" s="579"/>
      <c r="MCQ533" s="580"/>
      <c r="MCR533" s="143"/>
      <c r="MCS533" s="143"/>
      <c r="MCT533" s="579"/>
      <c r="MCU533" s="580"/>
      <c r="MCV533" s="143"/>
      <c r="MCW533" s="143"/>
      <c r="MCX533" s="579"/>
      <c r="MCY533" s="580"/>
      <c r="MCZ533" s="143"/>
      <c r="MDA533" s="143"/>
      <c r="MDB533" s="579"/>
      <c r="MDC533" s="580"/>
      <c r="MDD533" s="143"/>
      <c r="MDE533" s="143"/>
      <c r="MDF533" s="579"/>
      <c r="MDG533" s="580"/>
      <c r="MDH533" s="143"/>
      <c r="MDI533" s="143"/>
      <c r="MDJ533" s="579"/>
      <c r="MDK533" s="580"/>
      <c r="MDL533" s="143"/>
      <c r="MDM533" s="143"/>
      <c r="MDN533" s="579"/>
      <c r="MDO533" s="580"/>
      <c r="MDP533" s="143"/>
      <c r="MDQ533" s="143"/>
      <c r="MDR533" s="579"/>
      <c r="MDS533" s="580"/>
      <c r="MDT533" s="143"/>
      <c r="MDU533" s="143"/>
      <c r="MDV533" s="579"/>
      <c r="MDW533" s="580"/>
      <c r="MDX533" s="143"/>
      <c r="MDY533" s="143"/>
      <c r="MDZ533" s="579"/>
      <c r="MEA533" s="580"/>
      <c r="MEB533" s="143"/>
      <c r="MEC533" s="143"/>
      <c r="MED533" s="579"/>
      <c r="MEE533" s="580"/>
      <c r="MEF533" s="143"/>
      <c r="MEG533" s="143"/>
      <c r="MEH533" s="579"/>
      <c r="MEI533" s="580"/>
      <c r="MEJ533" s="143"/>
      <c r="MEK533" s="143"/>
      <c r="MEL533" s="579"/>
      <c r="MEM533" s="580"/>
      <c r="MEN533" s="143"/>
      <c r="MEO533" s="143"/>
      <c r="MEP533" s="579"/>
      <c r="MEQ533" s="580"/>
      <c r="MER533" s="143"/>
      <c r="MES533" s="143"/>
      <c r="MET533" s="579"/>
      <c r="MEU533" s="580"/>
      <c r="MEV533" s="143"/>
      <c r="MEW533" s="143"/>
      <c r="MEX533" s="579"/>
      <c r="MEY533" s="580"/>
      <c r="MEZ533" s="143"/>
      <c r="MFA533" s="143"/>
      <c r="MFB533" s="579"/>
      <c r="MFC533" s="580"/>
      <c r="MFD533" s="143"/>
      <c r="MFE533" s="143"/>
      <c r="MFF533" s="579"/>
      <c r="MFG533" s="580"/>
      <c r="MFH533" s="143"/>
      <c r="MFI533" s="143"/>
      <c r="MFJ533" s="579"/>
      <c r="MFK533" s="580"/>
      <c r="MFL533" s="143"/>
      <c r="MFM533" s="143"/>
      <c r="MFN533" s="579"/>
      <c r="MFO533" s="580"/>
      <c r="MFP533" s="143"/>
      <c r="MFQ533" s="143"/>
      <c r="MFR533" s="579"/>
      <c r="MFS533" s="580"/>
      <c r="MFT533" s="143"/>
      <c r="MFU533" s="143"/>
      <c r="MFV533" s="579"/>
      <c r="MFW533" s="580"/>
      <c r="MFX533" s="143"/>
      <c r="MFY533" s="143"/>
      <c r="MFZ533" s="579"/>
      <c r="MGA533" s="580"/>
      <c r="MGB533" s="143"/>
      <c r="MGC533" s="143"/>
      <c r="MGD533" s="579"/>
      <c r="MGE533" s="580"/>
      <c r="MGF533" s="143"/>
      <c r="MGG533" s="143"/>
      <c r="MGH533" s="579"/>
      <c r="MGI533" s="580"/>
      <c r="MGJ533" s="143"/>
      <c r="MGK533" s="143"/>
      <c r="MGL533" s="579"/>
      <c r="MGM533" s="580"/>
      <c r="MGN533" s="143"/>
      <c r="MGO533" s="143"/>
      <c r="MGP533" s="579"/>
      <c r="MGQ533" s="580"/>
      <c r="MGR533" s="143"/>
      <c r="MGS533" s="143"/>
      <c r="MGT533" s="579"/>
      <c r="MGU533" s="580"/>
      <c r="MGV533" s="143"/>
      <c r="MGW533" s="143"/>
      <c r="MGX533" s="579"/>
      <c r="MGY533" s="580"/>
      <c r="MGZ533" s="143"/>
      <c r="MHA533" s="143"/>
      <c r="MHB533" s="579"/>
      <c r="MHC533" s="580"/>
      <c r="MHD533" s="143"/>
      <c r="MHE533" s="143"/>
      <c r="MHF533" s="579"/>
      <c r="MHG533" s="580"/>
      <c r="MHH533" s="143"/>
      <c r="MHI533" s="143"/>
      <c r="MHJ533" s="579"/>
      <c r="MHK533" s="580"/>
      <c r="MHL533" s="143"/>
      <c r="MHM533" s="143"/>
      <c r="MHN533" s="579"/>
      <c r="MHO533" s="580"/>
      <c r="MHP533" s="143"/>
      <c r="MHQ533" s="143"/>
      <c r="MHR533" s="579"/>
      <c r="MHS533" s="580"/>
      <c r="MHT533" s="143"/>
      <c r="MHU533" s="143"/>
      <c r="MHV533" s="579"/>
      <c r="MHW533" s="580"/>
      <c r="MHX533" s="143"/>
      <c r="MHY533" s="143"/>
      <c r="MHZ533" s="579"/>
      <c r="MIA533" s="580"/>
      <c r="MIB533" s="143"/>
      <c r="MIC533" s="143"/>
      <c r="MID533" s="579"/>
      <c r="MIE533" s="580"/>
      <c r="MIF533" s="143"/>
      <c r="MIG533" s="143"/>
      <c r="MIH533" s="579"/>
      <c r="MII533" s="580"/>
      <c r="MIJ533" s="143"/>
      <c r="MIK533" s="143"/>
      <c r="MIL533" s="579"/>
      <c r="MIM533" s="580"/>
      <c r="MIN533" s="143"/>
      <c r="MIO533" s="143"/>
      <c r="MIP533" s="579"/>
      <c r="MIQ533" s="580"/>
      <c r="MIR533" s="143"/>
      <c r="MIS533" s="143"/>
      <c r="MIT533" s="579"/>
      <c r="MIU533" s="580"/>
      <c r="MIV533" s="143"/>
      <c r="MIW533" s="143"/>
      <c r="MIX533" s="579"/>
      <c r="MIY533" s="580"/>
      <c r="MIZ533" s="143"/>
      <c r="MJA533" s="143"/>
      <c r="MJB533" s="579"/>
      <c r="MJC533" s="580"/>
      <c r="MJD533" s="143"/>
      <c r="MJE533" s="143"/>
      <c r="MJF533" s="579"/>
      <c r="MJG533" s="580"/>
      <c r="MJH533" s="143"/>
      <c r="MJI533" s="143"/>
      <c r="MJJ533" s="579"/>
      <c r="MJK533" s="580"/>
      <c r="MJL533" s="143"/>
      <c r="MJM533" s="143"/>
      <c r="MJN533" s="579"/>
      <c r="MJO533" s="580"/>
      <c r="MJP533" s="143"/>
      <c r="MJQ533" s="143"/>
      <c r="MJR533" s="579"/>
      <c r="MJS533" s="580"/>
      <c r="MJT533" s="143"/>
      <c r="MJU533" s="143"/>
      <c r="MJV533" s="579"/>
      <c r="MJW533" s="580"/>
      <c r="MJX533" s="143"/>
      <c r="MJY533" s="143"/>
      <c r="MJZ533" s="579"/>
      <c r="MKA533" s="580"/>
      <c r="MKB533" s="143"/>
      <c r="MKC533" s="143"/>
      <c r="MKD533" s="579"/>
      <c r="MKE533" s="580"/>
      <c r="MKF533" s="143"/>
      <c r="MKG533" s="143"/>
      <c r="MKH533" s="579"/>
      <c r="MKI533" s="580"/>
      <c r="MKJ533" s="143"/>
      <c r="MKK533" s="143"/>
      <c r="MKL533" s="579"/>
      <c r="MKM533" s="580"/>
      <c r="MKN533" s="143"/>
      <c r="MKO533" s="143"/>
      <c r="MKP533" s="579"/>
      <c r="MKQ533" s="580"/>
      <c r="MKR533" s="143"/>
      <c r="MKS533" s="143"/>
      <c r="MKT533" s="579"/>
      <c r="MKU533" s="580"/>
      <c r="MKV533" s="143"/>
      <c r="MKW533" s="143"/>
      <c r="MKX533" s="579"/>
      <c r="MKY533" s="580"/>
      <c r="MKZ533" s="143"/>
      <c r="MLA533" s="143"/>
      <c r="MLB533" s="579"/>
      <c r="MLC533" s="580"/>
      <c r="MLD533" s="143"/>
      <c r="MLE533" s="143"/>
      <c r="MLF533" s="579"/>
      <c r="MLG533" s="580"/>
      <c r="MLH533" s="143"/>
      <c r="MLI533" s="143"/>
      <c r="MLJ533" s="579"/>
      <c r="MLK533" s="580"/>
      <c r="MLL533" s="143"/>
      <c r="MLM533" s="143"/>
      <c r="MLN533" s="579"/>
      <c r="MLO533" s="580"/>
      <c r="MLP533" s="143"/>
      <c r="MLQ533" s="143"/>
      <c r="MLR533" s="579"/>
      <c r="MLS533" s="580"/>
      <c r="MLT533" s="143"/>
      <c r="MLU533" s="143"/>
      <c r="MLV533" s="579"/>
      <c r="MLW533" s="580"/>
      <c r="MLX533" s="143"/>
      <c r="MLY533" s="143"/>
      <c r="MLZ533" s="579"/>
      <c r="MMA533" s="580"/>
      <c r="MMB533" s="143"/>
      <c r="MMC533" s="143"/>
      <c r="MMD533" s="579"/>
      <c r="MME533" s="580"/>
      <c r="MMF533" s="143"/>
      <c r="MMG533" s="143"/>
      <c r="MMH533" s="579"/>
      <c r="MMI533" s="580"/>
      <c r="MMJ533" s="143"/>
      <c r="MMK533" s="143"/>
      <c r="MML533" s="579"/>
      <c r="MMM533" s="580"/>
      <c r="MMN533" s="143"/>
      <c r="MMO533" s="143"/>
      <c r="MMP533" s="579"/>
      <c r="MMQ533" s="580"/>
      <c r="MMR533" s="143"/>
      <c r="MMS533" s="143"/>
      <c r="MMT533" s="579"/>
      <c r="MMU533" s="580"/>
      <c r="MMV533" s="143"/>
      <c r="MMW533" s="143"/>
      <c r="MMX533" s="579"/>
      <c r="MMY533" s="580"/>
      <c r="MMZ533" s="143"/>
      <c r="MNA533" s="143"/>
      <c r="MNB533" s="579"/>
      <c r="MNC533" s="580"/>
      <c r="MND533" s="143"/>
      <c r="MNE533" s="143"/>
      <c r="MNF533" s="579"/>
      <c r="MNG533" s="580"/>
      <c r="MNH533" s="143"/>
      <c r="MNI533" s="143"/>
      <c r="MNJ533" s="579"/>
      <c r="MNK533" s="580"/>
      <c r="MNL533" s="143"/>
      <c r="MNM533" s="143"/>
      <c r="MNN533" s="579"/>
      <c r="MNO533" s="580"/>
      <c r="MNP533" s="143"/>
      <c r="MNQ533" s="143"/>
      <c r="MNR533" s="579"/>
      <c r="MNS533" s="580"/>
      <c r="MNT533" s="143"/>
      <c r="MNU533" s="143"/>
      <c r="MNV533" s="579"/>
      <c r="MNW533" s="580"/>
      <c r="MNX533" s="143"/>
      <c r="MNY533" s="143"/>
      <c r="MNZ533" s="579"/>
      <c r="MOA533" s="580"/>
      <c r="MOB533" s="143"/>
      <c r="MOC533" s="143"/>
      <c r="MOD533" s="579"/>
      <c r="MOE533" s="580"/>
      <c r="MOF533" s="143"/>
      <c r="MOG533" s="143"/>
      <c r="MOH533" s="579"/>
      <c r="MOI533" s="580"/>
      <c r="MOJ533" s="143"/>
      <c r="MOK533" s="143"/>
      <c r="MOL533" s="579"/>
      <c r="MOM533" s="580"/>
      <c r="MON533" s="143"/>
      <c r="MOO533" s="143"/>
      <c r="MOP533" s="579"/>
      <c r="MOQ533" s="580"/>
      <c r="MOR533" s="143"/>
      <c r="MOS533" s="143"/>
      <c r="MOT533" s="579"/>
      <c r="MOU533" s="580"/>
      <c r="MOV533" s="143"/>
      <c r="MOW533" s="143"/>
      <c r="MOX533" s="579"/>
      <c r="MOY533" s="580"/>
      <c r="MOZ533" s="143"/>
      <c r="MPA533" s="143"/>
      <c r="MPB533" s="579"/>
      <c r="MPC533" s="580"/>
      <c r="MPD533" s="143"/>
      <c r="MPE533" s="143"/>
      <c r="MPF533" s="579"/>
      <c r="MPG533" s="580"/>
      <c r="MPH533" s="143"/>
      <c r="MPI533" s="143"/>
      <c r="MPJ533" s="579"/>
      <c r="MPK533" s="580"/>
      <c r="MPL533" s="143"/>
      <c r="MPM533" s="143"/>
      <c r="MPN533" s="579"/>
      <c r="MPO533" s="580"/>
      <c r="MPP533" s="143"/>
      <c r="MPQ533" s="143"/>
      <c r="MPR533" s="579"/>
      <c r="MPS533" s="580"/>
      <c r="MPT533" s="143"/>
      <c r="MPU533" s="143"/>
      <c r="MPV533" s="579"/>
      <c r="MPW533" s="580"/>
      <c r="MPX533" s="143"/>
      <c r="MPY533" s="143"/>
      <c r="MPZ533" s="579"/>
      <c r="MQA533" s="580"/>
      <c r="MQB533" s="143"/>
      <c r="MQC533" s="143"/>
      <c r="MQD533" s="579"/>
      <c r="MQE533" s="580"/>
      <c r="MQF533" s="143"/>
      <c r="MQG533" s="143"/>
      <c r="MQH533" s="579"/>
      <c r="MQI533" s="580"/>
      <c r="MQJ533" s="143"/>
      <c r="MQK533" s="143"/>
      <c r="MQL533" s="579"/>
      <c r="MQM533" s="580"/>
      <c r="MQN533" s="143"/>
      <c r="MQO533" s="143"/>
      <c r="MQP533" s="579"/>
      <c r="MQQ533" s="580"/>
      <c r="MQR533" s="143"/>
      <c r="MQS533" s="143"/>
      <c r="MQT533" s="579"/>
      <c r="MQU533" s="580"/>
      <c r="MQV533" s="143"/>
      <c r="MQW533" s="143"/>
      <c r="MQX533" s="579"/>
      <c r="MQY533" s="580"/>
      <c r="MQZ533" s="143"/>
      <c r="MRA533" s="143"/>
      <c r="MRB533" s="579"/>
      <c r="MRC533" s="580"/>
      <c r="MRD533" s="143"/>
      <c r="MRE533" s="143"/>
      <c r="MRF533" s="579"/>
      <c r="MRG533" s="580"/>
      <c r="MRH533" s="143"/>
      <c r="MRI533" s="143"/>
      <c r="MRJ533" s="579"/>
      <c r="MRK533" s="580"/>
      <c r="MRL533" s="143"/>
      <c r="MRM533" s="143"/>
      <c r="MRN533" s="579"/>
      <c r="MRO533" s="580"/>
      <c r="MRP533" s="143"/>
      <c r="MRQ533" s="143"/>
      <c r="MRR533" s="579"/>
      <c r="MRS533" s="580"/>
      <c r="MRT533" s="143"/>
      <c r="MRU533" s="143"/>
      <c r="MRV533" s="579"/>
      <c r="MRW533" s="580"/>
      <c r="MRX533" s="143"/>
      <c r="MRY533" s="143"/>
      <c r="MRZ533" s="579"/>
      <c r="MSA533" s="580"/>
      <c r="MSB533" s="143"/>
      <c r="MSC533" s="143"/>
      <c r="MSD533" s="579"/>
      <c r="MSE533" s="580"/>
      <c r="MSF533" s="143"/>
      <c r="MSG533" s="143"/>
      <c r="MSH533" s="579"/>
      <c r="MSI533" s="580"/>
      <c r="MSJ533" s="143"/>
      <c r="MSK533" s="143"/>
      <c r="MSL533" s="579"/>
      <c r="MSM533" s="580"/>
      <c r="MSN533" s="143"/>
      <c r="MSO533" s="143"/>
      <c r="MSP533" s="579"/>
      <c r="MSQ533" s="580"/>
      <c r="MSR533" s="143"/>
      <c r="MSS533" s="143"/>
      <c r="MST533" s="579"/>
      <c r="MSU533" s="580"/>
      <c r="MSV533" s="143"/>
      <c r="MSW533" s="143"/>
      <c r="MSX533" s="579"/>
      <c r="MSY533" s="580"/>
      <c r="MSZ533" s="143"/>
      <c r="MTA533" s="143"/>
      <c r="MTB533" s="579"/>
      <c r="MTC533" s="580"/>
      <c r="MTD533" s="143"/>
      <c r="MTE533" s="143"/>
      <c r="MTF533" s="579"/>
      <c r="MTG533" s="580"/>
      <c r="MTH533" s="143"/>
      <c r="MTI533" s="143"/>
      <c r="MTJ533" s="579"/>
      <c r="MTK533" s="580"/>
      <c r="MTL533" s="143"/>
      <c r="MTM533" s="143"/>
      <c r="MTN533" s="579"/>
      <c r="MTO533" s="580"/>
      <c r="MTP533" s="143"/>
      <c r="MTQ533" s="143"/>
      <c r="MTR533" s="579"/>
      <c r="MTS533" s="580"/>
      <c r="MTT533" s="143"/>
      <c r="MTU533" s="143"/>
      <c r="MTV533" s="579"/>
      <c r="MTW533" s="580"/>
      <c r="MTX533" s="143"/>
      <c r="MTY533" s="143"/>
      <c r="MTZ533" s="579"/>
      <c r="MUA533" s="580"/>
      <c r="MUB533" s="143"/>
      <c r="MUC533" s="143"/>
      <c r="MUD533" s="579"/>
      <c r="MUE533" s="580"/>
      <c r="MUF533" s="143"/>
      <c r="MUG533" s="143"/>
      <c r="MUH533" s="579"/>
      <c r="MUI533" s="580"/>
      <c r="MUJ533" s="143"/>
      <c r="MUK533" s="143"/>
      <c r="MUL533" s="579"/>
      <c r="MUM533" s="580"/>
      <c r="MUN533" s="143"/>
      <c r="MUO533" s="143"/>
      <c r="MUP533" s="579"/>
      <c r="MUQ533" s="580"/>
      <c r="MUR533" s="143"/>
      <c r="MUS533" s="143"/>
      <c r="MUT533" s="579"/>
      <c r="MUU533" s="580"/>
      <c r="MUV533" s="143"/>
      <c r="MUW533" s="143"/>
      <c r="MUX533" s="579"/>
      <c r="MUY533" s="580"/>
      <c r="MUZ533" s="143"/>
      <c r="MVA533" s="143"/>
      <c r="MVB533" s="579"/>
      <c r="MVC533" s="580"/>
      <c r="MVD533" s="143"/>
      <c r="MVE533" s="143"/>
      <c r="MVF533" s="579"/>
      <c r="MVG533" s="580"/>
      <c r="MVH533" s="143"/>
      <c r="MVI533" s="143"/>
      <c r="MVJ533" s="579"/>
      <c r="MVK533" s="580"/>
      <c r="MVL533" s="143"/>
      <c r="MVM533" s="143"/>
      <c r="MVN533" s="579"/>
      <c r="MVO533" s="580"/>
      <c r="MVP533" s="143"/>
      <c r="MVQ533" s="143"/>
      <c r="MVR533" s="579"/>
      <c r="MVS533" s="580"/>
      <c r="MVT533" s="143"/>
      <c r="MVU533" s="143"/>
      <c r="MVV533" s="579"/>
      <c r="MVW533" s="580"/>
      <c r="MVX533" s="143"/>
      <c r="MVY533" s="143"/>
      <c r="MVZ533" s="579"/>
      <c r="MWA533" s="580"/>
      <c r="MWB533" s="143"/>
      <c r="MWC533" s="143"/>
      <c r="MWD533" s="579"/>
      <c r="MWE533" s="580"/>
      <c r="MWF533" s="143"/>
      <c r="MWG533" s="143"/>
      <c r="MWH533" s="579"/>
      <c r="MWI533" s="580"/>
      <c r="MWJ533" s="143"/>
      <c r="MWK533" s="143"/>
      <c r="MWL533" s="579"/>
      <c r="MWM533" s="580"/>
      <c r="MWN533" s="143"/>
      <c r="MWO533" s="143"/>
      <c r="MWP533" s="579"/>
      <c r="MWQ533" s="580"/>
      <c r="MWR533" s="143"/>
      <c r="MWS533" s="143"/>
      <c r="MWT533" s="579"/>
      <c r="MWU533" s="580"/>
      <c r="MWV533" s="143"/>
      <c r="MWW533" s="143"/>
      <c r="MWX533" s="579"/>
      <c r="MWY533" s="580"/>
      <c r="MWZ533" s="143"/>
      <c r="MXA533" s="143"/>
      <c r="MXB533" s="579"/>
      <c r="MXC533" s="580"/>
      <c r="MXD533" s="143"/>
      <c r="MXE533" s="143"/>
      <c r="MXF533" s="579"/>
      <c r="MXG533" s="580"/>
      <c r="MXH533" s="143"/>
      <c r="MXI533" s="143"/>
      <c r="MXJ533" s="579"/>
      <c r="MXK533" s="580"/>
      <c r="MXL533" s="143"/>
      <c r="MXM533" s="143"/>
      <c r="MXN533" s="579"/>
      <c r="MXO533" s="580"/>
      <c r="MXP533" s="143"/>
      <c r="MXQ533" s="143"/>
      <c r="MXR533" s="579"/>
      <c r="MXS533" s="580"/>
      <c r="MXT533" s="143"/>
      <c r="MXU533" s="143"/>
      <c r="MXV533" s="579"/>
      <c r="MXW533" s="580"/>
      <c r="MXX533" s="143"/>
      <c r="MXY533" s="143"/>
      <c r="MXZ533" s="579"/>
      <c r="MYA533" s="580"/>
      <c r="MYB533" s="143"/>
      <c r="MYC533" s="143"/>
      <c r="MYD533" s="579"/>
      <c r="MYE533" s="580"/>
      <c r="MYF533" s="143"/>
      <c r="MYG533" s="143"/>
      <c r="MYH533" s="579"/>
      <c r="MYI533" s="580"/>
      <c r="MYJ533" s="143"/>
      <c r="MYK533" s="143"/>
      <c r="MYL533" s="579"/>
      <c r="MYM533" s="580"/>
      <c r="MYN533" s="143"/>
      <c r="MYO533" s="143"/>
      <c r="MYP533" s="579"/>
      <c r="MYQ533" s="580"/>
      <c r="MYR533" s="143"/>
      <c r="MYS533" s="143"/>
      <c r="MYT533" s="579"/>
      <c r="MYU533" s="580"/>
      <c r="MYV533" s="143"/>
      <c r="MYW533" s="143"/>
      <c r="MYX533" s="579"/>
      <c r="MYY533" s="580"/>
      <c r="MYZ533" s="143"/>
      <c r="MZA533" s="143"/>
      <c r="MZB533" s="579"/>
      <c r="MZC533" s="580"/>
      <c r="MZD533" s="143"/>
      <c r="MZE533" s="143"/>
      <c r="MZF533" s="579"/>
      <c r="MZG533" s="580"/>
      <c r="MZH533" s="143"/>
      <c r="MZI533" s="143"/>
      <c r="MZJ533" s="579"/>
      <c r="MZK533" s="580"/>
      <c r="MZL533" s="143"/>
      <c r="MZM533" s="143"/>
      <c r="MZN533" s="579"/>
      <c r="MZO533" s="580"/>
      <c r="MZP533" s="143"/>
      <c r="MZQ533" s="143"/>
      <c r="MZR533" s="579"/>
      <c r="MZS533" s="580"/>
      <c r="MZT533" s="143"/>
      <c r="MZU533" s="143"/>
      <c r="MZV533" s="579"/>
      <c r="MZW533" s="580"/>
      <c r="MZX533" s="143"/>
      <c r="MZY533" s="143"/>
      <c r="MZZ533" s="579"/>
      <c r="NAA533" s="580"/>
      <c r="NAB533" s="143"/>
      <c r="NAC533" s="143"/>
      <c r="NAD533" s="579"/>
      <c r="NAE533" s="580"/>
      <c r="NAF533" s="143"/>
      <c r="NAG533" s="143"/>
      <c r="NAH533" s="579"/>
      <c r="NAI533" s="580"/>
      <c r="NAJ533" s="143"/>
      <c r="NAK533" s="143"/>
      <c r="NAL533" s="579"/>
      <c r="NAM533" s="580"/>
      <c r="NAN533" s="143"/>
      <c r="NAO533" s="143"/>
      <c r="NAP533" s="579"/>
      <c r="NAQ533" s="580"/>
      <c r="NAR533" s="143"/>
      <c r="NAS533" s="143"/>
      <c r="NAT533" s="579"/>
      <c r="NAU533" s="580"/>
      <c r="NAV533" s="143"/>
      <c r="NAW533" s="143"/>
      <c r="NAX533" s="579"/>
      <c r="NAY533" s="580"/>
      <c r="NAZ533" s="143"/>
      <c r="NBA533" s="143"/>
      <c r="NBB533" s="579"/>
      <c r="NBC533" s="580"/>
      <c r="NBD533" s="143"/>
      <c r="NBE533" s="143"/>
      <c r="NBF533" s="579"/>
      <c r="NBG533" s="580"/>
      <c r="NBH533" s="143"/>
      <c r="NBI533" s="143"/>
      <c r="NBJ533" s="579"/>
      <c r="NBK533" s="580"/>
      <c r="NBL533" s="143"/>
      <c r="NBM533" s="143"/>
      <c r="NBN533" s="579"/>
      <c r="NBO533" s="580"/>
      <c r="NBP533" s="143"/>
      <c r="NBQ533" s="143"/>
      <c r="NBR533" s="579"/>
      <c r="NBS533" s="580"/>
      <c r="NBT533" s="143"/>
      <c r="NBU533" s="143"/>
      <c r="NBV533" s="579"/>
      <c r="NBW533" s="580"/>
      <c r="NBX533" s="143"/>
      <c r="NBY533" s="143"/>
      <c r="NBZ533" s="579"/>
      <c r="NCA533" s="580"/>
      <c r="NCB533" s="143"/>
      <c r="NCC533" s="143"/>
      <c r="NCD533" s="579"/>
      <c r="NCE533" s="580"/>
      <c r="NCF533" s="143"/>
      <c r="NCG533" s="143"/>
      <c r="NCH533" s="579"/>
      <c r="NCI533" s="580"/>
      <c r="NCJ533" s="143"/>
      <c r="NCK533" s="143"/>
      <c r="NCL533" s="579"/>
      <c r="NCM533" s="580"/>
      <c r="NCN533" s="143"/>
      <c r="NCO533" s="143"/>
      <c r="NCP533" s="579"/>
      <c r="NCQ533" s="580"/>
      <c r="NCR533" s="143"/>
      <c r="NCS533" s="143"/>
      <c r="NCT533" s="579"/>
      <c r="NCU533" s="580"/>
      <c r="NCV533" s="143"/>
      <c r="NCW533" s="143"/>
      <c r="NCX533" s="579"/>
      <c r="NCY533" s="580"/>
      <c r="NCZ533" s="143"/>
      <c r="NDA533" s="143"/>
      <c r="NDB533" s="579"/>
      <c r="NDC533" s="580"/>
      <c r="NDD533" s="143"/>
      <c r="NDE533" s="143"/>
      <c r="NDF533" s="579"/>
      <c r="NDG533" s="580"/>
      <c r="NDH533" s="143"/>
      <c r="NDI533" s="143"/>
      <c r="NDJ533" s="579"/>
      <c r="NDK533" s="580"/>
      <c r="NDL533" s="143"/>
      <c r="NDM533" s="143"/>
      <c r="NDN533" s="579"/>
      <c r="NDO533" s="580"/>
      <c r="NDP533" s="143"/>
      <c r="NDQ533" s="143"/>
      <c r="NDR533" s="579"/>
      <c r="NDS533" s="580"/>
      <c r="NDT533" s="143"/>
      <c r="NDU533" s="143"/>
      <c r="NDV533" s="579"/>
      <c r="NDW533" s="580"/>
      <c r="NDX533" s="143"/>
      <c r="NDY533" s="143"/>
      <c r="NDZ533" s="579"/>
      <c r="NEA533" s="580"/>
      <c r="NEB533" s="143"/>
      <c r="NEC533" s="143"/>
      <c r="NED533" s="579"/>
      <c r="NEE533" s="580"/>
      <c r="NEF533" s="143"/>
      <c r="NEG533" s="143"/>
      <c r="NEH533" s="579"/>
      <c r="NEI533" s="580"/>
      <c r="NEJ533" s="143"/>
      <c r="NEK533" s="143"/>
      <c r="NEL533" s="579"/>
      <c r="NEM533" s="580"/>
      <c r="NEN533" s="143"/>
      <c r="NEO533" s="143"/>
      <c r="NEP533" s="579"/>
      <c r="NEQ533" s="580"/>
      <c r="NER533" s="143"/>
      <c r="NES533" s="143"/>
      <c r="NET533" s="579"/>
      <c r="NEU533" s="580"/>
      <c r="NEV533" s="143"/>
      <c r="NEW533" s="143"/>
      <c r="NEX533" s="579"/>
      <c r="NEY533" s="580"/>
      <c r="NEZ533" s="143"/>
      <c r="NFA533" s="143"/>
      <c r="NFB533" s="579"/>
      <c r="NFC533" s="580"/>
      <c r="NFD533" s="143"/>
      <c r="NFE533" s="143"/>
      <c r="NFF533" s="579"/>
      <c r="NFG533" s="580"/>
      <c r="NFH533" s="143"/>
      <c r="NFI533" s="143"/>
      <c r="NFJ533" s="579"/>
      <c r="NFK533" s="580"/>
      <c r="NFL533" s="143"/>
      <c r="NFM533" s="143"/>
      <c r="NFN533" s="579"/>
      <c r="NFO533" s="580"/>
      <c r="NFP533" s="143"/>
      <c r="NFQ533" s="143"/>
      <c r="NFR533" s="579"/>
      <c r="NFS533" s="580"/>
      <c r="NFT533" s="143"/>
      <c r="NFU533" s="143"/>
      <c r="NFV533" s="579"/>
      <c r="NFW533" s="580"/>
      <c r="NFX533" s="143"/>
      <c r="NFY533" s="143"/>
      <c r="NFZ533" s="579"/>
      <c r="NGA533" s="580"/>
      <c r="NGB533" s="143"/>
      <c r="NGC533" s="143"/>
      <c r="NGD533" s="579"/>
      <c r="NGE533" s="580"/>
      <c r="NGF533" s="143"/>
      <c r="NGG533" s="143"/>
      <c r="NGH533" s="579"/>
      <c r="NGI533" s="580"/>
      <c r="NGJ533" s="143"/>
      <c r="NGK533" s="143"/>
      <c r="NGL533" s="579"/>
      <c r="NGM533" s="580"/>
      <c r="NGN533" s="143"/>
      <c r="NGO533" s="143"/>
      <c r="NGP533" s="579"/>
      <c r="NGQ533" s="580"/>
      <c r="NGR533" s="143"/>
      <c r="NGS533" s="143"/>
      <c r="NGT533" s="579"/>
      <c r="NGU533" s="580"/>
      <c r="NGV533" s="143"/>
      <c r="NGW533" s="143"/>
      <c r="NGX533" s="579"/>
      <c r="NGY533" s="580"/>
      <c r="NGZ533" s="143"/>
      <c r="NHA533" s="143"/>
      <c r="NHB533" s="579"/>
      <c r="NHC533" s="580"/>
      <c r="NHD533" s="143"/>
      <c r="NHE533" s="143"/>
      <c r="NHF533" s="579"/>
      <c r="NHG533" s="580"/>
      <c r="NHH533" s="143"/>
      <c r="NHI533" s="143"/>
      <c r="NHJ533" s="579"/>
      <c r="NHK533" s="580"/>
      <c r="NHL533" s="143"/>
      <c r="NHM533" s="143"/>
      <c r="NHN533" s="579"/>
      <c r="NHO533" s="580"/>
      <c r="NHP533" s="143"/>
      <c r="NHQ533" s="143"/>
      <c r="NHR533" s="579"/>
      <c r="NHS533" s="580"/>
      <c r="NHT533" s="143"/>
      <c r="NHU533" s="143"/>
      <c r="NHV533" s="579"/>
      <c r="NHW533" s="580"/>
      <c r="NHX533" s="143"/>
      <c r="NHY533" s="143"/>
      <c r="NHZ533" s="579"/>
      <c r="NIA533" s="580"/>
      <c r="NIB533" s="143"/>
      <c r="NIC533" s="143"/>
      <c r="NID533" s="579"/>
      <c r="NIE533" s="580"/>
      <c r="NIF533" s="143"/>
      <c r="NIG533" s="143"/>
      <c r="NIH533" s="579"/>
      <c r="NII533" s="580"/>
      <c r="NIJ533" s="143"/>
      <c r="NIK533" s="143"/>
      <c r="NIL533" s="579"/>
      <c r="NIM533" s="580"/>
      <c r="NIN533" s="143"/>
      <c r="NIO533" s="143"/>
      <c r="NIP533" s="579"/>
      <c r="NIQ533" s="580"/>
      <c r="NIR533" s="143"/>
      <c r="NIS533" s="143"/>
      <c r="NIT533" s="579"/>
      <c r="NIU533" s="580"/>
      <c r="NIV533" s="143"/>
      <c r="NIW533" s="143"/>
      <c r="NIX533" s="579"/>
      <c r="NIY533" s="580"/>
      <c r="NIZ533" s="143"/>
      <c r="NJA533" s="143"/>
      <c r="NJB533" s="579"/>
      <c r="NJC533" s="580"/>
      <c r="NJD533" s="143"/>
      <c r="NJE533" s="143"/>
      <c r="NJF533" s="579"/>
      <c r="NJG533" s="580"/>
      <c r="NJH533" s="143"/>
      <c r="NJI533" s="143"/>
      <c r="NJJ533" s="579"/>
      <c r="NJK533" s="580"/>
      <c r="NJL533" s="143"/>
      <c r="NJM533" s="143"/>
      <c r="NJN533" s="579"/>
      <c r="NJO533" s="580"/>
      <c r="NJP533" s="143"/>
      <c r="NJQ533" s="143"/>
      <c r="NJR533" s="579"/>
      <c r="NJS533" s="580"/>
      <c r="NJT533" s="143"/>
      <c r="NJU533" s="143"/>
      <c r="NJV533" s="579"/>
      <c r="NJW533" s="580"/>
      <c r="NJX533" s="143"/>
      <c r="NJY533" s="143"/>
      <c r="NJZ533" s="579"/>
      <c r="NKA533" s="580"/>
      <c r="NKB533" s="143"/>
      <c r="NKC533" s="143"/>
      <c r="NKD533" s="579"/>
      <c r="NKE533" s="580"/>
      <c r="NKF533" s="143"/>
      <c r="NKG533" s="143"/>
      <c r="NKH533" s="579"/>
      <c r="NKI533" s="580"/>
      <c r="NKJ533" s="143"/>
      <c r="NKK533" s="143"/>
      <c r="NKL533" s="579"/>
      <c r="NKM533" s="580"/>
      <c r="NKN533" s="143"/>
      <c r="NKO533" s="143"/>
      <c r="NKP533" s="579"/>
      <c r="NKQ533" s="580"/>
      <c r="NKR533" s="143"/>
      <c r="NKS533" s="143"/>
      <c r="NKT533" s="579"/>
      <c r="NKU533" s="580"/>
      <c r="NKV533" s="143"/>
      <c r="NKW533" s="143"/>
      <c r="NKX533" s="579"/>
      <c r="NKY533" s="580"/>
      <c r="NKZ533" s="143"/>
      <c r="NLA533" s="143"/>
      <c r="NLB533" s="579"/>
      <c r="NLC533" s="580"/>
      <c r="NLD533" s="143"/>
      <c r="NLE533" s="143"/>
      <c r="NLF533" s="579"/>
      <c r="NLG533" s="580"/>
      <c r="NLH533" s="143"/>
      <c r="NLI533" s="143"/>
      <c r="NLJ533" s="579"/>
      <c r="NLK533" s="580"/>
      <c r="NLL533" s="143"/>
      <c r="NLM533" s="143"/>
      <c r="NLN533" s="579"/>
      <c r="NLO533" s="580"/>
      <c r="NLP533" s="143"/>
      <c r="NLQ533" s="143"/>
      <c r="NLR533" s="579"/>
      <c r="NLS533" s="580"/>
      <c r="NLT533" s="143"/>
      <c r="NLU533" s="143"/>
      <c r="NLV533" s="579"/>
      <c r="NLW533" s="580"/>
      <c r="NLX533" s="143"/>
      <c r="NLY533" s="143"/>
      <c r="NLZ533" s="579"/>
      <c r="NMA533" s="580"/>
      <c r="NMB533" s="143"/>
      <c r="NMC533" s="143"/>
      <c r="NMD533" s="579"/>
      <c r="NME533" s="580"/>
      <c r="NMF533" s="143"/>
      <c r="NMG533" s="143"/>
      <c r="NMH533" s="579"/>
      <c r="NMI533" s="580"/>
      <c r="NMJ533" s="143"/>
      <c r="NMK533" s="143"/>
      <c r="NML533" s="579"/>
      <c r="NMM533" s="580"/>
      <c r="NMN533" s="143"/>
      <c r="NMO533" s="143"/>
      <c r="NMP533" s="579"/>
      <c r="NMQ533" s="580"/>
      <c r="NMR533" s="143"/>
      <c r="NMS533" s="143"/>
      <c r="NMT533" s="579"/>
      <c r="NMU533" s="580"/>
      <c r="NMV533" s="143"/>
      <c r="NMW533" s="143"/>
      <c r="NMX533" s="579"/>
      <c r="NMY533" s="580"/>
      <c r="NMZ533" s="143"/>
      <c r="NNA533" s="143"/>
      <c r="NNB533" s="579"/>
      <c r="NNC533" s="580"/>
      <c r="NND533" s="143"/>
      <c r="NNE533" s="143"/>
      <c r="NNF533" s="579"/>
      <c r="NNG533" s="580"/>
      <c r="NNH533" s="143"/>
      <c r="NNI533" s="143"/>
      <c r="NNJ533" s="579"/>
      <c r="NNK533" s="580"/>
      <c r="NNL533" s="143"/>
      <c r="NNM533" s="143"/>
      <c r="NNN533" s="579"/>
      <c r="NNO533" s="580"/>
      <c r="NNP533" s="143"/>
      <c r="NNQ533" s="143"/>
      <c r="NNR533" s="579"/>
      <c r="NNS533" s="580"/>
      <c r="NNT533" s="143"/>
      <c r="NNU533" s="143"/>
      <c r="NNV533" s="579"/>
      <c r="NNW533" s="580"/>
      <c r="NNX533" s="143"/>
      <c r="NNY533" s="143"/>
      <c r="NNZ533" s="579"/>
      <c r="NOA533" s="580"/>
      <c r="NOB533" s="143"/>
      <c r="NOC533" s="143"/>
      <c r="NOD533" s="579"/>
      <c r="NOE533" s="580"/>
      <c r="NOF533" s="143"/>
      <c r="NOG533" s="143"/>
      <c r="NOH533" s="579"/>
      <c r="NOI533" s="580"/>
      <c r="NOJ533" s="143"/>
      <c r="NOK533" s="143"/>
      <c r="NOL533" s="579"/>
      <c r="NOM533" s="580"/>
      <c r="NON533" s="143"/>
      <c r="NOO533" s="143"/>
      <c r="NOP533" s="579"/>
      <c r="NOQ533" s="580"/>
      <c r="NOR533" s="143"/>
      <c r="NOS533" s="143"/>
      <c r="NOT533" s="579"/>
      <c r="NOU533" s="580"/>
      <c r="NOV533" s="143"/>
      <c r="NOW533" s="143"/>
      <c r="NOX533" s="579"/>
      <c r="NOY533" s="580"/>
      <c r="NOZ533" s="143"/>
      <c r="NPA533" s="143"/>
      <c r="NPB533" s="579"/>
      <c r="NPC533" s="580"/>
      <c r="NPD533" s="143"/>
      <c r="NPE533" s="143"/>
      <c r="NPF533" s="579"/>
      <c r="NPG533" s="580"/>
      <c r="NPH533" s="143"/>
      <c r="NPI533" s="143"/>
      <c r="NPJ533" s="579"/>
      <c r="NPK533" s="580"/>
      <c r="NPL533" s="143"/>
      <c r="NPM533" s="143"/>
      <c r="NPN533" s="579"/>
      <c r="NPO533" s="580"/>
      <c r="NPP533" s="143"/>
      <c r="NPQ533" s="143"/>
      <c r="NPR533" s="579"/>
      <c r="NPS533" s="580"/>
      <c r="NPT533" s="143"/>
      <c r="NPU533" s="143"/>
      <c r="NPV533" s="579"/>
      <c r="NPW533" s="580"/>
      <c r="NPX533" s="143"/>
      <c r="NPY533" s="143"/>
      <c r="NPZ533" s="579"/>
      <c r="NQA533" s="580"/>
      <c r="NQB533" s="143"/>
      <c r="NQC533" s="143"/>
      <c r="NQD533" s="579"/>
      <c r="NQE533" s="580"/>
      <c r="NQF533" s="143"/>
      <c r="NQG533" s="143"/>
      <c r="NQH533" s="579"/>
      <c r="NQI533" s="580"/>
      <c r="NQJ533" s="143"/>
      <c r="NQK533" s="143"/>
      <c r="NQL533" s="579"/>
      <c r="NQM533" s="580"/>
      <c r="NQN533" s="143"/>
      <c r="NQO533" s="143"/>
      <c r="NQP533" s="579"/>
      <c r="NQQ533" s="580"/>
      <c r="NQR533" s="143"/>
      <c r="NQS533" s="143"/>
      <c r="NQT533" s="579"/>
      <c r="NQU533" s="580"/>
      <c r="NQV533" s="143"/>
      <c r="NQW533" s="143"/>
      <c r="NQX533" s="579"/>
      <c r="NQY533" s="580"/>
      <c r="NQZ533" s="143"/>
      <c r="NRA533" s="143"/>
      <c r="NRB533" s="579"/>
      <c r="NRC533" s="580"/>
      <c r="NRD533" s="143"/>
      <c r="NRE533" s="143"/>
      <c r="NRF533" s="579"/>
      <c r="NRG533" s="580"/>
      <c r="NRH533" s="143"/>
      <c r="NRI533" s="143"/>
      <c r="NRJ533" s="579"/>
      <c r="NRK533" s="580"/>
      <c r="NRL533" s="143"/>
      <c r="NRM533" s="143"/>
      <c r="NRN533" s="579"/>
      <c r="NRO533" s="580"/>
      <c r="NRP533" s="143"/>
      <c r="NRQ533" s="143"/>
      <c r="NRR533" s="579"/>
      <c r="NRS533" s="580"/>
      <c r="NRT533" s="143"/>
      <c r="NRU533" s="143"/>
      <c r="NRV533" s="579"/>
      <c r="NRW533" s="580"/>
      <c r="NRX533" s="143"/>
      <c r="NRY533" s="143"/>
      <c r="NRZ533" s="579"/>
      <c r="NSA533" s="580"/>
      <c r="NSB533" s="143"/>
      <c r="NSC533" s="143"/>
      <c r="NSD533" s="579"/>
      <c r="NSE533" s="580"/>
      <c r="NSF533" s="143"/>
      <c r="NSG533" s="143"/>
      <c r="NSH533" s="579"/>
      <c r="NSI533" s="580"/>
      <c r="NSJ533" s="143"/>
      <c r="NSK533" s="143"/>
      <c r="NSL533" s="579"/>
      <c r="NSM533" s="580"/>
      <c r="NSN533" s="143"/>
      <c r="NSO533" s="143"/>
      <c r="NSP533" s="579"/>
      <c r="NSQ533" s="580"/>
      <c r="NSR533" s="143"/>
      <c r="NSS533" s="143"/>
      <c r="NST533" s="579"/>
      <c r="NSU533" s="580"/>
      <c r="NSV533" s="143"/>
      <c r="NSW533" s="143"/>
      <c r="NSX533" s="579"/>
      <c r="NSY533" s="580"/>
      <c r="NSZ533" s="143"/>
      <c r="NTA533" s="143"/>
      <c r="NTB533" s="579"/>
      <c r="NTC533" s="580"/>
      <c r="NTD533" s="143"/>
      <c r="NTE533" s="143"/>
      <c r="NTF533" s="579"/>
      <c r="NTG533" s="580"/>
      <c r="NTH533" s="143"/>
      <c r="NTI533" s="143"/>
      <c r="NTJ533" s="579"/>
      <c r="NTK533" s="580"/>
      <c r="NTL533" s="143"/>
      <c r="NTM533" s="143"/>
      <c r="NTN533" s="579"/>
      <c r="NTO533" s="580"/>
      <c r="NTP533" s="143"/>
      <c r="NTQ533" s="143"/>
      <c r="NTR533" s="579"/>
      <c r="NTS533" s="580"/>
      <c r="NTT533" s="143"/>
      <c r="NTU533" s="143"/>
      <c r="NTV533" s="579"/>
      <c r="NTW533" s="580"/>
      <c r="NTX533" s="143"/>
      <c r="NTY533" s="143"/>
      <c r="NTZ533" s="579"/>
      <c r="NUA533" s="580"/>
      <c r="NUB533" s="143"/>
      <c r="NUC533" s="143"/>
      <c r="NUD533" s="579"/>
      <c r="NUE533" s="580"/>
      <c r="NUF533" s="143"/>
      <c r="NUG533" s="143"/>
      <c r="NUH533" s="579"/>
      <c r="NUI533" s="580"/>
      <c r="NUJ533" s="143"/>
      <c r="NUK533" s="143"/>
      <c r="NUL533" s="579"/>
      <c r="NUM533" s="580"/>
      <c r="NUN533" s="143"/>
      <c r="NUO533" s="143"/>
      <c r="NUP533" s="579"/>
      <c r="NUQ533" s="580"/>
      <c r="NUR533" s="143"/>
      <c r="NUS533" s="143"/>
      <c r="NUT533" s="579"/>
      <c r="NUU533" s="580"/>
      <c r="NUV533" s="143"/>
      <c r="NUW533" s="143"/>
      <c r="NUX533" s="579"/>
      <c r="NUY533" s="580"/>
      <c r="NUZ533" s="143"/>
      <c r="NVA533" s="143"/>
      <c r="NVB533" s="579"/>
      <c r="NVC533" s="580"/>
      <c r="NVD533" s="143"/>
      <c r="NVE533" s="143"/>
      <c r="NVF533" s="579"/>
      <c r="NVG533" s="580"/>
      <c r="NVH533" s="143"/>
      <c r="NVI533" s="143"/>
      <c r="NVJ533" s="579"/>
      <c r="NVK533" s="580"/>
      <c r="NVL533" s="143"/>
      <c r="NVM533" s="143"/>
      <c r="NVN533" s="579"/>
      <c r="NVO533" s="580"/>
      <c r="NVP533" s="143"/>
      <c r="NVQ533" s="143"/>
      <c r="NVR533" s="579"/>
      <c r="NVS533" s="580"/>
      <c r="NVT533" s="143"/>
      <c r="NVU533" s="143"/>
      <c r="NVV533" s="579"/>
      <c r="NVW533" s="580"/>
      <c r="NVX533" s="143"/>
      <c r="NVY533" s="143"/>
      <c r="NVZ533" s="579"/>
      <c r="NWA533" s="580"/>
      <c r="NWB533" s="143"/>
      <c r="NWC533" s="143"/>
      <c r="NWD533" s="579"/>
      <c r="NWE533" s="580"/>
      <c r="NWF533" s="143"/>
      <c r="NWG533" s="143"/>
      <c r="NWH533" s="579"/>
      <c r="NWI533" s="580"/>
      <c r="NWJ533" s="143"/>
      <c r="NWK533" s="143"/>
      <c r="NWL533" s="579"/>
      <c r="NWM533" s="580"/>
      <c r="NWN533" s="143"/>
      <c r="NWO533" s="143"/>
      <c r="NWP533" s="579"/>
      <c r="NWQ533" s="580"/>
      <c r="NWR533" s="143"/>
      <c r="NWS533" s="143"/>
      <c r="NWT533" s="579"/>
      <c r="NWU533" s="580"/>
      <c r="NWV533" s="143"/>
      <c r="NWW533" s="143"/>
      <c r="NWX533" s="579"/>
      <c r="NWY533" s="580"/>
      <c r="NWZ533" s="143"/>
      <c r="NXA533" s="143"/>
      <c r="NXB533" s="579"/>
      <c r="NXC533" s="580"/>
      <c r="NXD533" s="143"/>
      <c r="NXE533" s="143"/>
      <c r="NXF533" s="579"/>
      <c r="NXG533" s="580"/>
      <c r="NXH533" s="143"/>
      <c r="NXI533" s="143"/>
      <c r="NXJ533" s="579"/>
      <c r="NXK533" s="580"/>
      <c r="NXL533" s="143"/>
      <c r="NXM533" s="143"/>
      <c r="NXN533" s="579"/>
      <c r="NXO533" s="580"/>
      <c r="NXP533" s="143"/>
      <c r="NXQ533" s="143"/>
      <c r="NXR533" s="579"/>
      <c r="NXS533" s="580"/>
      <c r="NXT533" s="143"/>
      <c r="NXU533" s="143"/>
      <c r="NXV533" s="579"/>
      <c r="NXW533" s="580"/>
      <c r="NXX533" s="143"/>
      <c r="NXY533" s="143"/>
      <c r="NXZ533" s="579"/>
      <c r="NYA533" s="580"/>
      <c r="NYB533" s="143"/>
      <c r="NYC533" s="143"/>
      <c r="NYD533" s="579"/>
      <c r="NYE533" s="580"/>
      <c r="NYF533" s="143"/>
      <c r="NYG533" s="143"/>
      <c r="NYH533" s="579"/>
      <c r="NYI533" s="580"/>
      <c r="NYJ533" s="143"/>
      <c r="NYK533" s="143"/>
      <c r="NYL533" s="579"/>
      <c r="NYM533" s="580"/>
      <c r="NYN533" s="143"/>
      <c r="NYO533" s="143"/>
      <c r="NYP533" s="579"/>
      <c r="NYQ533" s="580"/>
      <c r="NYR533" s="143"/>
      <c r="NYS533" s="143"/>
      <c r="NYT533" s="579"/>
      <c r="NYU533" s="580"/>
      <c r="NYV533" s="143"/>
      <c r="NYW533" s="143"/>
      <c r="NYX533" s="579"/>
      <c r="NYY533" s="580"/>
      <c r="NYZ533" s="143"/>
      <c r="NZA533" s="143"/>
      <c r="NZB533" s="579"/>
      <c r="NZC533" s="580"/>
      <c r="NZD533" s="143"/>
      <c r="NZE533" s="143"/>
      <c r="NZF533" s="579"/>
      <c r="NZG533" s="580"/>
      <c r="NZH533" s="143"/>
      <c r="NZI533" s="143"/>
      <c r="NZJ533" s="579"/>
      <c r="NZK533" s="580"/>
      <c r="NZL533" s="143"/>
      <c r="NZM533" s="143"/>
      <c r="NZN533" s="579"/>
      <c r="NZO533" s="580"/>
      <c r="NZP533" s="143"/>
      <c r="NZQ533" s="143"/>
      <c r="NZR533" s="579"/>
      <c r="NZS533" s="580"/>
      <c r="NZT533" s="143"/>
      <c r="NZU533" s="143"/>
      <c r="NZV533" s="579"/>
      <c r="NZW533" s="580"/>
      <c r="NZX533" s="143"/>
      <c r="NZY533" s="143"/>
      <c r="NZZ533" s="579"/>
      <c r="OAA533" s="580"/>
      <c r="OAB533" s="143"/>
      <c r="OAC533" s="143"/>
      <c r="OAD533" s="579"/>
      <c r="OAE533" s="580"/>
      <c r="OAF533" s="143"/>
      <c r="OAG533" s="143"/>
      <c r="OAH533" s="579"/>
      <c r="OAI533" s="580"/>
      <c r="OAJ533" s="143"/>
      <c r="OAK533" s="143"/>
      <c r="OAL533" s="579"/>
      <c r="OAM533" s="580"/>
      <c r="OAN533" s="143"/>
      <c r="OAO533" s="143"/>
      <c r="OAP533" s="579"/>
      <c r="OAQ533" s="580"/>
      <c r="OAR533" s="143"/>
      <c r="OAS533" s="143"/>
      <c r="OAT533" s="579"/>
      <c r="OAU533" s="580"/>
      <c r="OAV533" s="143"/>
      <c r="OAW533" s="143"/>
      <c r="OAX533" s="579"/>
      <c r="OAY533" s="580"/>
      <c r="OAZ533" s="143"/>
      <c r="OBA533" s="143"/>
      <c r="OBB533" s="579"/>
      <c r="OBC533" s="580"/>
      <c r="OBD533" s="143"/>
      <c r="OBE533" s="143"/>
      <c r="OBF533" s="579"/>
      <c r="OBG533" s="580"/>
      <c r="OBH533" s="143"/>
      <c r="OBI533" s="143"/>
      <c r="OBJ533" s="579"/>
      <c r="OBK533" s="580"/>
      <c r="OBL533" s="143"/>
      <c r="OBM533" s="143"/>
      <c r="OBN533" s="579"/>
      <c r="OBO533" s="580"/>
      <c r="OBP533" s="143"/>
      <c r="OBQ533" s="143"/>
      <c r="OBR533" s="579"/>
      <c r="OBS533" s="580"/>
      <c r="OBT533" s="143"/>
      <c r="OBU533" s="143"/>
      <c r="OBV533" s="579"/>
      <c r="OBW533" s="580"/>
      <c r="OBX533" s="143"/>
      <c r="OBY533" s="143"/>
      <c r="OBZ533" s="579"/>
      <c r="OCA533" s="580"/>
      <c r="OCB533" s="143"/>
      <c r="OCC533" s="143"/>
      <c r="OCD533" s="579"/>
      <c r="OCE533" s="580"/>
      <c r="OCF533" s="143"/>
      <c r="OCG533" s="143"/>
      <c r="OCH533" s="579"/>
      <c r="OCI533" s="580"/>
      <c r="OCJ533" s="143"/>
      <c r="OCK533" s="143"/>
      <c r="OCL533" s="579"/>
      <c r="OCM533" s="580"/>
      <c r="OCN533" s="143"/>
      <c r="OCO533" s="143"/>
      <c r="OCP533" s="579"/>
      <c r="OCQ533" s="580"/>
      <c r="OCR533" s="143"/>
      <c r="OCS533" s="143"/>
      <c r="OCT533" s="579"/>
      <c r="OCU533" s="580"/>
      <c r="OCV533" s="143"/>
      <c r="OCW533" s="143"/>
      <c r="OCX533" s="579"/>
      <c r="OCY533" s="580"/>
      <c r="OCZ533" s="143"/>
      <c r="ODA533" s="143"/>
      <c r="ODB533" s="579"/>
      <c r="ODC533" s="580"/>
      <c r="ODD533" s="143"/>
      <c r="ODE533" s="143"/>
      <c r="ODF533" s="579"/>
      <c r="ODG533" s="580"/>
      <c r="ODH533" s="143"/>
      <c r="ODI533" s="143"/>
      <c r="ODJ533" s="579"/>
      <c r="ODK533" s="580"/>
      <c r="ODL533" s="143"/>
      <c r="ODM533" s="143"/>
      <c r="ODN533" s="579"/>
      <c r="ODO533" s="580"/>
      <c r="ODP533" s="143"/>
      <c r="ODQ533" s="143"/>
      <c r="ODR533" s="579"/>
      <c r="ODS533" s="580"/>
      <c r="ODT533" s="143"/>
      <c r="ODU533" s="143"/>
      <c r="ODV533" s="579"/>
      <c r="ODW533" s="580"/>
      <c r="ODX533" s="143"/>
      <c r="ODY533" s="143"/>
      <c r="ODZ533" s="579"/>
      <c r="OEA533" s="580"/>
      <c r="OEB533" s="143"/>
      <c r="OEC533" s="143"/>
      <c r="OED533" s="579"/>
      <c r="OEE533" s="580"/>
      <c r="OEF533" s="143"/>
      <c r="OEG533" s="143"/>
      <c r="OEH533" s="579"/>
      <c r="OEI533" s="580"/>
      <c r="OEJ533" s="143"/>
      <c r="OEK533" s="143"/>
      <c r="OEL533" s="579"/>
      <c r="OEM533" s="580"/>
      <c r="OEN533" s="143"/>
      <c r="OEO533" s="143"/>
      <c r="OEP533" s="579"/>
      <c r="OEQ533" s="580"/>
      <c r="OER533" s="143"/>
      <c r="OES533" s="143"/>
      <c r="OET533" s="579"/>
      <c r="OEU533" s="580"/>
      <c r="OEV533" s="143"/>
      <c r="OEW533" s="143"/>
      <c r="OEX533" s="579"/>
      <c r="OEY533" s="580"/>
      <c r="OEZ533" s="143"/>
      <c r="OFA533" s="143"/>
      <c r="OFB533" s="579"/>
      <c r="OFC533" s="580"/>
      <c r="OFD533" s="143"/>
      <c r="OFE533" s="143"/>
      <c r="OFF533" s="579"/>
      <c r="OFG533" s="580"/>
      <c r="OFH533" s="143"/>
      <c r="OFI533" s="143"/>
      <c r="OFJ533" s="579"/>
      <c r="OFK533" s="580"/>
      <c r="OFL533" s="143"/>
      <c r="OFM533" s="143"/>
      <c r="OFN533" s="579"/>
      <c r="OFO533" s="580"/>
      <c r="OFP533" s="143"/>
      <c r="OFQ533" s="143"/>
      <c r="OFR533" s="579"/>
      <c r="OFS533" s="580"/>
      <c r="OFT533" s="143"/>
      <c r="OFU533" s="143"/>
      <c r="OFV533" s="579"/>
      <c r="OFW533" s="580"/>
      <c r="OFX533" s="143"/>
      <c r="OFY533" s="143"/>
      <c r="OFZ533" s="579"/>
      <c r="OGA533" s="580"/>
      <c r="OGB533" s="143"/>
      <c r="OGC533" s="143"/>
      <c r="OGD533" s="579"/>
      <c r="OGE533" s="580"/>
      <c r="OGF533" s="143"/>
      <c r="OGG533" s="143"/>
      <c r="OGH533" s="579"/>
      <c r="OGI533" s="580"/>
      <c r="OGJ533" s="143"/>
      <c r="OGK533" s="143"/>
      <c r="OGL533" s="579"/>
      <c r="OGM533" s="580"/>
      <c r="OGN533" s="143"/>
      <c r="OGO533" s="143"/>
      <c r="OGP533" s="579"/>
      <c r="OGQ533" s="580"/>
      <c r="OGR533" s="143"/>
      <c r="OGS533" s="143"/>
      <c r="OGT533" s="579"/>
      <c r="OGU533" s="580"/>
      <c r="OGV533" s="143"/>
      <c r="OGW533" s="143"/>
      <c r="OGX533" s="579"/>
      <c r="OGY533" s="580"/>
      <c r="OGZ533" s="143"/>
      <c r="OHA533" s="143"/>
      <c r="OHB533" s="579"/>
      <c r="OHC533" s="580"/>
      <c r="OHD533" s="143"/>
      <c r="OHE533" s="143"/>
      <c r="OHF533" s="579"/>
      <c r="OHG533" s="580"/>
      <c r="OHH533" s="143"/>
      <c r="OHI533" s="143"/>
      <c r="OHJ533" s="579"/>
      <c r="OHK533" s="580"/>
      <c r="OHL533" s="143"/>
      <c r="OHM533" s="143"/>
      <c r="OHN533" s="579"/>
      <c r="OHO533" s="580"/>
      <c r="OHP533" s="143"/>
      <c r="OHQ533" s="143"/>
      <c r="OHR533" s="579"/>
      <c r="OHS533" s="580"/>
      <c r="OHT533" s="143"/>
      <c r="OHU533" s="143"/>
      <c r="OHV533" s="579"/>
      <c r="OHW533" s="580"/>
      <c r="OHX533" s="143"/>
      <c r="OHY533" s="143"/>
      <c r="OHZ533" s="579"/>
      <c r="OIA533" s="580"/>
      <c r="OIB533" s="143"/>
      <c r="OIC533" s="143"/>
      <c r="OID533" s="579"/>
      <c r="OIE533" s="580"/>
      <c r="OIF533" s="143"/>
      <c r="OIG533" s="143"/>
      <c r="OIH533" s="579"/>
      <c r="OII533" s="580"/>
      <c r="OIJ533" s="143"/>
      <c r="OIK533" s="143"/>
      <c r="OIL533" s="579"/>
      <c r="OIM533" s="580"/>
      <c r="OIN533" s="143"/>
      <c r="OIO533" s="143"/>
      <c r="OIP533" s="579"/>
      <c r="OIQ533" s="580"/>
      <c r="OIR533" s="143"/>
      <c r="OIS533" s="143"/>
      <c r="OIT533" s="579"/>
      <c r="OIU533" s="580"/>
      <c r="OIV533" s="143"/>
      <c r="OIW533" s="143"/>
      <c r="OIX533" s="579"/>
      <c r="OIY533" s="580"/>
      <c r="OIZ533" s="143"/>
      <c r="OJA533" s="143"/>
      <c r="OJB533" s="579"/>
      <c r="OJC533" s="580"/>
      <c r="OJD533" s="143"/>
      <c r="OJE533" s="143"/>
      <c r="OJF533" s="579"/>
      <c r="OJG533" s="580"/>
      <c r="OJH533" s="143"/>
      <c r="OJI533" s="143"/>
      <c r="OJJ533" s="579"/>
      <c r="OJK533" s="580"/>
      <c r="OJL533" s="143"/>
      <c r="OJM533" s="143"/>
      <c r="OJN533" s="579"/>
      <c r="OJO533" s="580"/>
      <c r="OJP533" s="143"/>
      <c r="OJQ533" s="143"/>
      <c r="OJR533" s="579"/>
      <c r="OJS533" s="580"/>
      <c r="OJT533" s="143"/>
      <c r="OJU533" s="143"/>
      <c r="OJV533" s="579"/>
      <c r="OJW533" s="580"/>
      <c r="OJX533" s="143"/>
      <c r="OJY533" s="143"/>
      <c r="OJZ533" s="579"/>
      <c r="OKA533" s="580"/>
      <c r="OKB533" s="143"/>
      <c r="OKC533" s="143"/>
      <c r="OKD533" s="579"/>
      <c r="OKE533" s="580"/>
      <c r="OKF533" s="143"/>
      <c r="OKG533" s="143"/>
      <c r="OKH533" s="579"/>
      <c r="OKI533" s="580"/>
      <c r="OKJ533" s="143"/>
      <c r="OKK533" s="143"/>
      <c r="OKL533" s="579"/>
      <c r="OKM533" s="580"/>
      <c r="OKN533" s="143"/>
      <c r="OKO533" s="143"/>
      <c r="OKP533" s="579"/>
      <c r="OKQ533" s="580"/>
      <c r="OKR533" s="143"/>
      <c r="OKS533" s="143"/>
      <c r="OKT533" s="579"/>
      <c r="OKU533" s="580"/>
      <c r="OKV533" s="143"/>
      <c r="OKW533" s="143"/>
      <c r="OKX533" s="579"/>
      <c r="OKY533" s="580"/>
      <c r="OKZ533" s="143"/>
      <c r="OLA533" s="143"/>
      <c r="OLB533" s="579"/>
      <c r="OLC533" s="580"/>
      <c r="OLD533" s="143"/>
      <c r="OLE533" s="143"/>
      <c r="OLF533" s="579"/>
      <c r="OLG533" s="580"/>
      <c r="OLH533" s="143"/>
      <c r="OLI533" s="143"/>
      <c r="OLJ533" s="579"/>
      <c r="OLK533" s="580"/>
      <c r="OLL533" s="143"/>
      <c r="OLM533" s="143"/>
      <c r="OLN533" s="579"/>
      <c r="OLO533" s="580"/>
      <c r="OLP533" s="143"/>
      <c r="OLQ533" s="143"/>
      <c r="OLR533" s="579"/>
      <c r="OLS533" s="580"/>
      <c r="OLT533" s="143"/>
      <c r="OLU533" s="143"/>
      <c r="OLV533" s="579"/>
      <c r="OLW533" s="580"/>
      <c r="OLX533" s="143"/>
      <c r="OLY533" s="143"/>
      <c r="OLZ533" s="579"/>
      <c r="OMA533" s="580"/>
      <c r="OMB533" s="143"/>
      <c r="OMC533" s="143"/>
      <c r="OMD533" s="579"/>
      <c r="OME533" s="580"/>
      <c r="OMF533" s="143"/>
      <c r="OMG533" s="143"/>
      <c r="OMH533" s="579"/>
      <c r="OMI533" s="580"/>
      <c r="OMJ533" s="143"/>
      <c r="OMK533" s="143"/>
      <c r="OML533" s="579"/>
      <c r="OMM533" s="580"/>
      <c r="OMN533" s="143"/>
      <c r="OMO533" s="143"/>
      <c r="OMP533" s="579"/>
      <c r="OMQ533" s="580"/>
      <c r="OMR533" s="143"/>
      <c r="OMS533" s="143"/>
      <c r="OMT533" s="579"/>
      <c r="OMU533" s="580"/>
      <c r="OMV533" s="143"/>
      <c r="OMW533" s="143"/>
      <c r="OMX533" s="579"/>
      <c r="OMY533" s="580"/>
      <c r="OMZ533" s="143"/>
      <c r="ONA533" s="143"/>
      <c r="ONB533" s="579"/>
      <c r="ONC533" s="580"/>
      <c r="OND533" s="143"/>
      <c r="ONE533" s="143"/>
      <c r="ONF533" s="579"/>
      <c r="ONG533" s="580"/>
      <c r="ONH533" s="143"/>
      <c r="ONI533" s="143"/>
      <c r="ONJ533" s="579"/>
      <c r="ONK533" s="580"/>
      <c r="ONL533" s="143"/>
      <c r="ONM533" s="143"/>
      <c r="ONN533" s="579"/>
      <c r="ONO533" s="580"/>
      <c r="ONP533" s="143"/>
      <c r="ONQ533" s="143"/>
      <c r="ONR533" s="579"/>
      <c r="ONS533" s="580"/>
      <c r="ONT533" s="143"/>
      <c r="ONU533" s="143"/>
      <c r="ONV533" s="579"/>
      <c r="ONW533" s="580"/>
      <c r="ONX533" s="143"/>
      <c r="ONY533" s="143"/>
      <c r="ONZ533" s="579"/>
      <c r="OOA533" s="580"/>
      <c r="OOB533" s="143"/>
      <c r="OOC533" s="143"/>
      <c r="OOD533" s="579"/>
      <c r="OOE533" s="580"/>
      <c r="OOF533" s="143"/>
      <c r="OOG533" s="143"/>
      <c r="OOH533" s="579"/>
      <c r="OOI533" s="580"/>
      <c r="OOJ533" s="143"/>
      <c r="OOK533" s="143"/>
      <c r="OOL533" s="579"/>
      <c r="OOM533" s="580"/>
      <c r="OON533" s="143"/>
      <c r="OOO533" s="143"/>
      <c r="OOP533" s="579"/>
      <c r="OOQ533" s="580"/>
      <c r="OOR533" s="143"/>
      <c r="OOS533" s="143"/>
      <c r="OOT533" s="579"/>
      <c r="OOU533" s="580"/>
      <c r="OOV533" s="143"/>
      <c r="OOW533" s="143"/>
      <c r="OOX533" s="579"/>
      <c r="OOY533" s="580"/>
      <c r="OOZ533" s="143"/>
      <c r="OPA533" s="143"/>
      <c r="OPB533" s="579"/>
      <c r="OPC533" s="580"/>
      <c r="OPD533" s="143"/>
      <c r="OPE533" s="143"/>
      <c r="OPF533" s="579"/>
      <c r="OPG533" s="580"/>
      <c r="OPH533" s="143"/>
      <c r="OPI533" s="143"/>
      <c r="OPJ533" s="579"/>
      <c r="OPK533" s="580"/>
      <c r="OPL533" s="143"/>
      <c r="OPM533" s="143"/>
      <c r="OPN533" s="579"/>
      <c r="OPO533" s="580"/>
      <c r="OPP533" s="143"/>
      <c r="OPQ533" s="143"/>
      <c r="OPR533" s="579"/>
      <c r="OPS533" s="580"/>
      <c r="OPT533" s="143"/>
      <c r="OPU533" s="143"/>
      <c r="OPV533" s="579"/>
      <c r="OPW533" s="580"/>
      <c r="OPX533" s="143"/>
      <c r="OPY533" s="143"/>
      <c r="OPZ533" s="579"/>
      <c r="OQA533" s="580"/>
      <c r="OQB533" s="143"/>
      <c r="OQC533" s="143"/>
      <c r="OQD533" s="579"/>
      <c r="OQE533" s="580"/>
      <c r="OQF533" s="143"/>
      <c r="OQG533" s="143"/>
      <c r="OQH533" s="579"/>
      <c r="OQI533" s="580"/>
      <c r="OQJ533" s="143"/>
      <c r="OQK533" s="143"/>
      <c r="OQL533" s="579"/>
      <c r="OQM533" s="580"/>
      <c r="OQN533" s="143"/>
      <c r="OQO533" s="143"/>
      <c r="OQP533" s="579"/>
      <c r="OQQ533" s="580"/>
      <c r="OQR533" s="143"/>
      <c r="OQS533" s="143"/>
      <c r="OQT533" s="579"/>
      <c r="OQU533" s="580"/>
      <c r="OQV533" s="143"/>
      <c r="OQW533" s="143"/>
      <c r="OQX533" s="579"/>
      <c r="OQY533" s="580"/>
      <c r="OQZ533" s="143"/>
      <c r="ORA533" s="143"/>
      <c r="ORB533" s="579"/>
      <c r="ORC533" s="580"/>
      <c r="ORD533" s="143"/>
      <c r="ORE533" s="143"/>
      <c r="ORF533" s="579"/>
      <c r="ORG533" s="580"/>
      <c r="ORH533" s="143"/>
      <c r="ORI533" s="143"/>
      <c r="ORJ533" s="579"/>
      <c r="ORK533" s="580"/>
      <c r="ORL533" s="143"/>
      <c r="ORM533" s="143"/>
      <c r="ORN533" s="579"/>
      <c r="ORO533" s="580"/>
      <c r="ORP533" s="143"/>
      <c r="ORQ533" s="143"/>
      <c r="ORR533" s="579"/>
      <c r="ORS533" s="580"/>
      <c r="ORT533" s="143"/>
      <c r="ORU533" s="143"/>
      <c r="ORV533" s="579"/>
      <c r="ORW533" s="580"/>
      <c r="ORX533" s="143"/>
      <c r="ORY533" s="143"/>
      <c r="ORZ533" s="579"/>
      <c r="OSA533" s="580"/>
      <c r="OSB533" s="143"/>
      <c r="OSC533" s="143"/>
      <c r="OSD533" s="579"/>
      <c r="OSE533" s="580"/>
      <c r="OSF533" s="143"/>
      <c r="OSG533" s="143"/>
      <c r="OSH533" s="579"/>
      <c r="OSI533" s="580"/>
      <c r="OSJ533" s="143"/>
      <c r="OSK533" s="143"/>
      <c r="OSL533" s="579"/>
      <c r="OSM533" s="580"/>
      <c r="OSN533" s="143"/>
      <c r="OSO533" s="143"/>
      <c r="OSP533" s="579"/>
      <c r="OSQ533" s="580"/>
      <c r="OSR533" s="143"/>
      <c r="OSS533" s="143"/>
      <c r="OST533" s="579"/>
      <c r="OSU533" s="580"/>
      <c r="OSV533" s="143"/>
      <c r="OSW533" s="143"/>
      <c r="OSX533" s="579"/>
      <c r="OSY533" s="580"/>
      <c r="OSZ533" s="143"/>
      <c r="OTA533" s="143"/>
      <c r="OTB533" s="579"/>
      <c r="OTC533" s="580"/>
      <c r="OTD533" s="143"/>
      <c r="OTE533" s="143"/>
      <c r="OTF533" s="579"/>
      <c r="OTG533" s="580"/>
      <c r="OTH533" s="143"/>
      <c r="OTI533" s="143"/>
      <c r="OTJ533" s="579"/>
      <c r="OTK533" s="580"/>
      <c r="OTL533" s="143"/>
      <c r="OTM533" s="143"/>
      <c r="OTN533" s="579"/>
      <c r="OTO533" s="580"/>
      <c r="OTP533" s="143"/>
      <c r="OTQ533" s="143"/>
      <c r="OTR533" s="579"/>
      <c r="OTS533" s="580"/>
      <c r="OTT533" s="143"/>
      <c r="OTU533" s="143"/>
      <c r="OTV533" s="579"/>
      <c r="OTW533" s="580"/>
      <c r="OTX533" s="143"/>
      <c r="OTY533" s="143"/>
      <c r="OTZ533" s="579"/>
      <c r="OUA533" s="580"/>
      <c r="OUB533" s="143"/>
      <c r="OUC533" s="143"/>
      <c r="OUD533" s="579"/>
      <c r="OUE533" s="580"/>
      <c r="OUF533" s="143"/>
      <c r="OUG533" s="143"/>
      <c r="OUH533" s="579"/>
      <c r="OUI533" s="580"/>
      <c r="OUJ533" s="143"/>
      <c r="OUK533" s="143"/>
      <c r="OUL533" s="579"/>
      <c r="OUM533" s="580"/>
      <c r="OUN533" s="143"/>
      <c r="OUO533" s="143"/>
      <c r="OUP533" s="579"/>
      <c r="OUQ533" s="580"/>
      <c r="OUR533" s="143"/>
      <c r="OUS533" s="143"/>
      <c r="OUT533" s="579"/>
      <c r="OUU533" s="580"/>
      <c r="OUV533" s="143"/>
      <c r="OUW533" s="143"/>
      <c r="OUX533" s="579"/>
      <c r="OUY533" s="580"/>
      <c r="OUZ533" s="143"/>
      <c r="OVA533" s="143"/>
      <c r="OVB533" s="579"/>
      <c r="OVC533" s="580"/>
      <c r="OVD533" s="143"/>
      <c r="OVE533" s="143"/>
      <c r="OVF533" s="579"/>
      <c r="OVG533" s="580"/>
      <c r="OVH533" s="143"/>
      <c r="OVI533" s="143"/>
      <c r="OVJ533" s="579"/>
      <c r="OVK533" s="580"/>
      <c r="OVL533" s="143"/>
      <c r="OVM533" s="143"/>
      <c r="OVN533" s="579"/>
      <c r="OVO533" s="580"/>
      <c r="OVP533" s="143"/>
      <c r="OVQ533" s="143"/>
      <c r="OVR533" s="579"/>
      <c r="OVS533" s="580"/>
      <c r="OVT533" s="143"/>
      <c r="OVU533" s="143"/>
      <c r="OVV533" s="579"/>
      <c r="OVW533" s="580"/>
      <c r="OVX533" s="143"/>
      <c r="OVY533" s="143"/>
      <c r="OVZ533" s="579"/>
      <c r="OWA533" s="580"/>
      <c r="OWB533" s="143"/>
      <c r="OWC533" s="143"/>
      <c r="OWD533" s="579"/>
      <c r="OWE533" s="580"/>
      <c r="OWF533" s="143"/>
      <c r="OWG533" s="143"/>
      <c r="OWH533" s="579"/>
      <c r="OWI533" s="580"/>
      <c r="OWJ533" s="143"/>
      <c r="OWK533" s="143"/>
      <c r="OWL533" s="579"/>
      <c r="OWM533" s="580"/>
      <c r="OWN533" s="143"/>
      <c r="OWO533" s="143"/>
      <c r="OWP533" s="579"/>
      <c r="OWQ533" s="580"/>
      <c r="OWR533" s="143"/>
      <c r="OWS533" s="143"/>
      <c r="OWT533" s="579"/>
      <c r="OWU533" s="580"/>
      <c r="OWV533" s="143"/>
      <c r="OWW533" s="143"/>
      <c r="OWX533" s="579"/>
      <c r="OWY533" s="580"/>
      <c r="OWZ533" s="143"/>
      <c r="OXA533" s="143"/>
      <c r="OXB533" s="579"/>
      <c r="OXC533" s="580"/>
      <c r="OXD533" s="143"/>
      <c r="OXE533" s="143"/>
      <c r="OXF533" s="579"/>
      <c r="OXG533" s="580"/>
      <c r="OXH533" s="143"/>
      <c r="OXI533" s="143"/>
      <c r="OXJ533" s="579"/>
      <c r="OXK533" s="580"/>
      <c r="OXL533" s="143"/>
      <c r="OXM533" s="143"/>
      <c r="OXN533" s="579"/>
      <c r="OXO533" s="580"/>
      <c r="OXP533" s="143"/>
      <c r="OXQ533" s="143"/>
      <c r="OXR533" s="579"/>
      <c r="OXS533" s="580"/>
      <c r="OXT533" s="143"/>
      <c r="OXU533" s="143"/>
      <c r="OXV533" s="579"/>
      <c r="OXW533" s="580"/>
      <c r="OXX533" s="143"/>
      <c r="OXY533" s="143"/>
      <c r="OXZ533" s="579"/>
      <c r="OYA533" s="580"/>
      <c r="OYB533" s="143"/>
      <c r="OYC533" s="143"/>
      <c r="OYD533" s="579"/>
      <c r="OYE533" s="580"/>
      <c r="OYF533" s="143"/>
      <c r="OYG533" s="143"/>
      <c r="OYH533" s="579"/>
      <c r="OYI533" s="580"/>
      <c r="OYJ533" s="143"/>
      <c r="OYK533" s="143"/>
      <c r="OYL533" s="579"/>
      <c r="OYM533" s="580"/>
      <c r="OYN533" s="143"/>
      <c r="OYO533" s="143"/>
      <c r="OYP533" s="579"/>
      <c r="OYQ533" s="580"/>
      <c r="OYR533" s="143"/>
      <c r="OYS533" s="143"/>
      <c r="OYT533" s="579"/>
      <c r="OYU533" s="580"/>
      <c r="OYV533" s="143"/>
      <c r="OYW533" s="143"/>
      <c r="OYX533" s="579"/>
      <c r="OYY533" s="580"/>
      <c r="OYZ533" s="143"/>
      <c r="OZA533" s="143"/>
      <c r="OZB533" s="579"/>
      <c r="OZC533" s="580"/>
      <c r="OZD533" s="143"/>
      <c r="OZE533" s="143"/>
      <c r="OZF533" s="579"/>
      <c r="OZG533" s="580"/>
      <c r="OZH533" s="143"/>
      <c r="OZI533" s="143"/>
      <c r="OZJ533" s="579"/>
      <c r="OZK533" s="580"/>
      <c r="OZL533" s="143"/>
      <c r="OZM533" s="143"/>
      <c r="OZN533" s="579"/>
      <c r="OZO533" s="580"/>
      <c r="OZP533" s="143"/>
      <c r="OZQ533" s="143"/>
      <c r="OZR533" s="579"/>
      <c r="OZS533" s="580"/>
      <c r="OZT533" s="143"/>
      <c r="OZU533" s="143"/>
      <c r="OZV533" s="579"/>
      <c r="OZW533" s="580"/>
      <c r="OZX533" s="143"/>
      <c r="OZY533" s="143"/>
      <c r="OZZ533" s="579"/>
      <c r="PAA533" s="580"/>
      <c r="PAB533" s="143"/>
      <c r="PAC533" s="143"/>
      <c r="PAD533" s="579"/>
      <c r="PAE533" s="580"/>
      <c r="PAF533" s="143"/>
      <c r="PAG533" s="143"/>
      <c r="PAH533" s="579"/>
      <c r="PAI533" s="580"/>
      <c r="PAJ533" s="143"/>
      <c r="PAK533" s="143"/>
      <c r="PAL533" s="579"/>
      <c r="PAM533" s="580"/>
      <c r="PAN533" s="143"/>
      <c r="PAO533" s="143"/>
      <c r="PAP533" s="579"/>
      <c r="PAQ533" s="580"/>
      <c r="PAR533" s="143"/>
      <c r="PAS533" s="143"/>
      <c r="PAT533" s="579"/>
      <c r="PAU533" s="580"/>
      <c r="PAV533" s="143"/>
      <c r="PAW533" s="143"/>
      <c r="PAX533" s="579"/>
      <c r="PAY533" s="580"/>
      <c r="PAZ533" s="143"/>
      <c r="PBA533" s="143"/>
      <c r="PBB533" s="579"/>
      <c r="PBC533" s="580"/>
      <c r="PBD533" s="143"/>
      <c r="PBE533" s="143"/>
      <c r="PBF533" s="579"/>
      <c r="PBG533" s="580"/>
      <c r="PBH533" s="143"/>
      <c r="PBI533" s="143"/>
      <c r="PBJ533" s="579"/>
      <c r="PBK533" s="580"/>
      <c r="PBL533" s="143"/>
      <c r="PBM533" s="143"/>
      <c r="PBN533" s="579"/>
      <c r="PBO533" s="580"/>
      <c r="PBP533" s="143"/>
      <c r="PBQ533" s="143"/>
      <c r="PBR533" s="579"/>
      <c r="PBS533" s="580"/>
      <c r="PBT533" s="143"/>
      <c r="PBU533" s="143"/>
      <c r="PBV533" s="579"/>
      <c r="PBW533" s="580"/>
      <c r="PBX533" s="143"/>
      <c r="PBY533" s="143"/>
      <c r="PBZ533" s="579"/>
      <c r="PCA533" s="580"/>
      <c r="PCB533" s="143"/>
      <c r="PCC533" s="143"/>
      <c r="PCD533" s="579"/>
      <c r="PCE533" s="580"/>
      <c r="PCF533" s="143"/>
      <c r="PCG533" s="143"/>
      <c r="PCH533" s="579"/>
      <c r="PCI533" s="580"/>
      <c r="PCJ533" s="143"/>
      <c r="PCK533" s="143"/>
      <c r="PCL533" s="579"/>
      <c r="PCM533" s="580"/>
      <c r="PCN533" s="143"/>
      <c r="PCO533" s="143"/>
      <c r="PCP533" s="579"/>
      <c r="PCQ533" s="580"/>
      <c r="PCR533" s="143"/>
      <c r="PCS533" s="143"/>
      <c r="PCT533" s="579"/>
      <c r="PCU533" s="580"/>
      <c r="PCV533" s="143"/>
      <c r="PCW533" s="143"/>
      <c r="PCX533" s="579"/>
      <c r="PCY533" s="580"/>
      <c r="PCZ533" s="143"/>
      <c r="PDA533" s="143"/>
      <c r="PDB533" s="579"/>
      <c r="PDC533" s="580"/>
      <c r="PDD533" s="143"/>
      <c r="PDE533" s="143"/>
      <c r="PDF533" s="579"/>
      <c r="PDG533" s="580"/>
      <c r="PDH533" s="143"/>
      <c r="PDI533" s="143"/>
      <c r="PDJ533" s="579"/>
      <c r="PDK533" s="580"/>
      <c r="PDL533" s="143"/>
      <c r="PDM533" s="143"/>
      <c r="PDN533" s="579"/>
      <c r="PDO533" s="580"/>
      <c r="PDP533" s="143"/>
      <c r="PDQ533" s="143"/>
      <c r="PDR533" s="579"/>
      <c r="PDS533" s="580"/>
      <c r="PDT533" s="143"/>
      <c r="PDU533" s="143"/>
      <c r="PDV533" s="579"/>
      <c r="PDW533" s="580"/>
      <c r="PDX533" s="143"/>
      <c r="PDY533" s="143"/>
      <c r="PDZ533" s="579"/>
      <c r="PEA533" s="580"/>
      <c r="PEB533" s="143"/>
      <c r="PEC533" s="143"/>
      <c r="PED533" s="579"/>
      <c r="PEE533" s="580"/>
      <c r="PEF533" s="143"/>
      <c r="PEG533" s="143"/>
      <c r="PEH533" s="579"/>
      <c r="PEI533" s="580"/>
      <c r="PEJ533" s="143"/>
      <c r="PEK533" s="143"/>
      <c r="PEL533" s="579"/>
      <c r="PEM533" s="580"/>
      <c r="PEN533" s="143"/>
      <c r="PEO533" s="143"/>
      <c r="PEP533" s="579"/>
      <c r="PEQ533" s="580"/>
      <c r="PER533" s="143"/>
      <c r="PES533" s="143"/>
      <c r="PET533" s="579"/>
      <c r="PEU533" s="580"/>
      <c r="PEV533" s="143"/>
      <c r="PEW533" s="143"/>
      <c r="PEX533" s="579"/>
      <c r="PEY533" s="580"/>
      <c r="PEZ533" s="143"/>
      <c r="PFA533" s="143"/>
      <c r="PFB533" s="579"/>
      <c r="PFC533" s="580"/>
      <c r="PFD533" s="143"/>
      <c r="PFE533" s="143"/>
      <c r="PFF533" s="579"/>
      <c r="PFG533" s="580"/>
      <c r="PFH533" s="143"/>
      <c r="PFI533" s="143"/>
      <c r="PFJ533" s="579"/>
      <c r="PFK533" s="580"/>
      <c r="PFL533" s="143"/>
      <c r="PFM533" s="143"/>
      <c r="PFN533" s="579"/>
      <c r="PFO533" s="580"/>
      <c r="PFP533" s="143"/>
      <c r="PFQ533" s="143"/>
      <c r="PFR533" s="579"/>
      <c r="PFS533" s="580"/>
      <c r="PFT533" s="143"/>
      <c r="PFU533" s="143"/>
      <c r="PFV533" s="579"/>
      <c r="PFW533" s="580"/>
      <c r="PFX533" s="143"/>
      <c r="PFY533" s="143"/>
      <c r="PFZ533" s="579"/>
      <c r="PGA533" s="580"/>
      <c r="PGB533" s="143"/>
      <c r="PGC533" s="143"/>
      <c r="PGD533" s="579"/>
      <c r="PGE533" s="580"/>
      <c r="PGF533" s="143"/>
      <c r="PGG533" s="143"/>
      <c r="PGH533" s="579"/>
      <c r="PGI533" s="580"/>
      <c r="PGJ533" s="143"/>
      <c r="PGK533" s="143"/>
      <c r="PGL533" s="579"/>
      <c r="PGM533" s="580"/>
      <c r="PGN533" s="143"/>
      <c r="PGO533" s="143"/>
      <c r="PGP533" s="579"/>
      <c r="PGQ533" s="580"/>
      <c r="PGR533" s="143"/>
      <c r="PGS533" s="143"/>
      <c r="PGT533" s="579"/>
      <c r="PGU533" s="580"/>
      <c r="PGV533" s="143"/>
      <c r="PGW533" s="143"/>
      <c r="PGX533" s="579"/>
      <c r="PGY533" s="580"/>
      <c r="PGZ533" s="143"/>
      <c r="PHA533" s="143"/>
      <c r="PHB533" s="579"/>
      <c r="PHC533" s="580"/>
      <c r="PHD533" s="143"/>
      <c r="PHE533" s="143"/>
      <c r="PHF533" s="579"/>
      <c r="PHG533" s="580"/>
      <c r="PHH533" s="143"/>
      <c r="PHI533" s="143"/>
      <c r="PHJ533" s="579"/>
      <c r="PHK533" s="580"/>
      <c r="PHL533" s="143"/>
      <c r="PHM533" s="143"/>
      <c r="PHN533" s="579"/>
      <c r="PHO533" s="580"/>
      <c r="PHP533" s="143"/>
      <c r="PHQ533" s="143"/>
      <c r="PHR533" s="579"/>
      <c r="PHS533" s="580"/>
      <c r="PHT533" s="143"/>
      <c r="PHU533" s="143"/>
      <c r="PHV533" s="579"/>
      <c r="PHW533" s="580"/>
      <c r="PHX533" s="143"/>
      <c r="PHY533" s="143"/>
      <c r="PHZ533" s="579"/>
      <c r="PIA533" s="580"/>
      <c r="PIB533" s="143"/>
      <c r="PIC533" s="143"/>
      <c r="PID533" s="579"/>
      <c r="PIE533" s="580"/>
      <c r="PIF533" s="143"/>
      <c r="PIG533" s="143"/>
      <c r="PIH533" s="579"/>
      <c r="PII533" s="580"/>
      <c r="PIJ533" s="143"/>
      <c r="PIK533" s="143"/>
      <c r="PIL533" s="579"/>
      <c r="PIM533" s="580"/>
      <c r="PIN533" s="143"/>
      <c r="PIO533" s="143"/>
      <c r="PIP533" s="579"/>
      <c r="PIQ533" s="580"/>
      <c r="PIR533" s="143"/>
      <c r="PIS533" s="143"/>
      <c r="PIT533" s="579"/>
      <c r="PIU533" s="580"/>
      <c r="PIV533" s="143"/>
      <c r="PIW533" s="143"/>
      <c r="PIX533" s="579"/>
      <c r="PIY533" s="580"/>
      <c r="PIZ533" s="143"/>
      <c r="PJA533" s="143"/>
      <c r="PJB533" s="579"/>
      <c r="PJC533" s="580"/>
      <c r="PJD533" s="143"/>
      <c r="PJE533" s="143"/>
      <c r="PJF533" s="579"/>
      <c r="PJG533" s="580"/>
      <c r="PJH533" s="143"/>
      <c r="PJI533" s="143"/>
      <c r="PJJ533" s="579"/>
      <c r="PJK533" s="580"/>
      <c r="PJL533" s="143"/>
      <c r="PJM533" s="143"/>
      <c r="PJN533" s="579"/>
      <c r="PJO533" s="580"/>
      <c r="PJP533" s="143"/>
      <c r="PJQ533" s="143"/>
      <c r="PJR533" s="579"/>
      <c r="PJS533" s="580"/>
      <c r="PJT533" s="143"/>
      <c r="PJU533" s="143"/>
      <c r="PJV533" s="579"/>
      <c r="PJW533" s="580"/>
      <c r="PJX533" s="143"/>
      <c r="PJY533" s="143"/>
      <c r="PJZ533" s="579"/>
      <c r="PKA533" s="580"/>
      <c r="PKB533" s="143"/>
      <c r="PKC533" s="143"/>
      <c r="PKD533" s="579"/>
      <c r="PKE533" s="580"/>
      <c r="PKF533" s="143"/>
      <c r="PKG533" s="143"/>
      <c r="PKH533" s="579"/>
      <c r="PKI533" s="580"/>
      <c r="PKJ533" s="143"/>
      <c r="PKK533" s="143"/>
      <c r="PKL533" s="579"/>
      <c r="PKM533" s="580"/>
      <c r="PKN533" s="143"/>
      <c r="PKO533" s="143"/>
      <c r="PKP533" s="579"/>
      <c r="PKQ533" s="580"/>
      <c r="PKR533" s="143"/>
      <c r="PKS533" s="143"/>
      <c r="PKT533" s="579"/>
      <c r="PKU533" s="580"/>
      <c r="PKV533" s="143"/>
      <c r="PKW533" s="143"/>
      <c r="PKX533" s="579"/>
      <c r="PKY533" s="580"/>
      <c r="PKZ533" s="143"/>
      <c r="PLA533" s="143"/>
      <c r="PLB533" s="579"/>
      <c r="PLC533" s="580"/>
      <c r="PLD533" s="143"/>
      <c r="PLE533" s="143"/>
      <c r="PLF533" s="579"/>
      <c r="PLG533" s="580"/>
      <c r="PLH533" s="143"/>
      <c r="PLI533" s="143"/>
      <c r="PLJ533" s="579"/>
      <c r="PLK533" s="580"/>
      <c r="PLL533" s="143"/>
      <c r="PLM533" s="143"/>
      <c r="PLN533" s="579"/>
      <c r="PLO533" s="580"/>
      <c r="PLP533" s="143"/>
      <c r="PLQ533" s="143"/>
      <c r="PLR533" s="579"/>
      <c r="PLS533" s="580"/>
      <c r="PLT533" s="143"/>
      <c r="PLU533" s="143"/>
      <c r="PLV533" s="579"/>
      <c r="PLW533" s="580"/>
      <c r="PLX533" s="143"/>
      <c r="PLY533" s="143"/>
      <c r="PLZ533" s="579"/>
      <c r="PMA533" s="580"/>
      <c r="PMB533" s="143"/>
      <c r="PMC533" s="143"/>
      <c r="PMD533" s="579"/>
      <c r="PME533" s="580"/>
      <c r="PMF533" s="143"/>
      <c r="PMG533" s="143"/>
      <c r="PMH533" s="579"/>
      <c r="PMI533" s="580"/>
      <c r="PMJ533" s="143"/>
      <c r="PMK533" s="143"/>
      <c r="PML533" s="579"/>
      <c r="PMM533" s="580"/>
      <c r="PMN533" s="143"/>
      <c r="PMO533" s="143"/>
      <c r="PMP533" s="579"/>
      <c r="PMQ533" s="580"/>
      <c r="PMR533" s="143"/>
      <c r="PMS533" s="143"/>
      <c r="PMT533" s="579"/>
      <c r="PMU533" s="580"/>
      <c r="PMV533" s="143"/>
      <c r="PMW533" s="143"/>
      <c r="PMX533" s="579"/>
      <c r="PMY533" s="580"/>
      <c r="PMZ533" s="143"/>
      <c r="PNA533" s="143"/>
      <c r="PNB533" s="579"/>
      <c r="PNC533" s="580"/>
      <c r="PND533" s="143"/>
      <c r="PNE533" s="143"/>
      <c r="PNF533" s="579"/>
      <c r="PNG533" s="580"/>
      <c r="PNH533" s="143"/>
      <c r="PNI533" s="143"/>
      <c r="PNJ533" s="579"/>
      <c r="PNK533" s="580"/>
      <c r="PNL533" s="143"/>
      <c r="PNM533" s="143"/>
      <c r="PNN533" s="579"/>
      <c r="PNO533" s="580"/>
      <c r="PNP533" s="143"/>
      <c r="PNQ533" s="143"/>
      <c r="PNR533" s="579"/>
      <c r="PNS533" s="580"/>
      <c r="PNT533" s="143"/>
      <c r="PNU533" s="143"/>
      <c r="PNV533" s="579"/>
      <c r="PNW533" s="580"/>
      <c r="PNX533" s="143"/>
      <c r="PNY533" s="143"/>
      <c r="PNZ533" s="579"/>
      <c r="POA533" s="580"/>
      <c r="POB533" s="143"/>
      <c r="POC533" s="143"/>
      <c r="POD533" s="579"/>
      <c r="POE533" s="580"/>
      <c r="POF533" s="143"/>
      <c r="POG533" s="143"/>
      <c r="POH533" s="579"/>
      <c r="POI533" s="580"/>
      <c r="POJ533" s="143"/>
      <c r="POK533" s="143"/>
      <c r="POL533" s="579"/>
      <c r="POM533" s="580"/>
      <c r="PON533" s="143"/>
      <c r="POO533" s="143"/>
      <c r="POP533" s="579"/>
      <c r="POQ533" s="580"/>
      <c r="POR533" s="143"/>
      <c r="POS533" s="143"/>
      <c r="POT533" s="579"/>
      <c r="POU533" s="580"/>
      <c r="POV533" s="143"/>
      <c r="POW533" s="143"/>
      <c r="POX533" s="579"/>
      <c r="POY533" s="580"/>
      <c r="POZ533" s="143"/>
      <c r="PPA533" s="143"/>
      <c r="PPB533" s="579"/>
      <c r="PPC533" s="580"/>
      <c r="PPD533" s="143"/>
      <c r="PPE533" s="143"/>
      <c r="PPF533" s="579"/>
      <c r="PPG533" s="580"/>
      <c r="PPH533" s="143"/>
      <c r="PPI533" s="143"/>
      <c r="PPJ533" s="579"/>
      <c r="PPK533" s="580"/>
      <c r="PPL533" s="143"/>
      <c r="PPM533" s="143"/>
      <c r="PPN533" s="579"/>
      <c r="PPO533" s="580"/>
      <c r="PPP533" s="143"/>
      <c r="PPQ533" s="143"/>
      <c r="PPR533" s="579"/>
      <c r="PPS533" s="580"/>
      <c r="PPT533" s="143"/>
      <c r="PPU533" s="143"/>
      <c r="PPV533" s="579"/>
      <c r="PPW533" s="580"/>
      <c r="PPX533" s="143"/>
      <c r="PPY533" s="143"/>
      <c r="PPZ533" s="579"/>
      <c r="PQA533" s="580"/>
      <c r="PQB533" s="143"/>
      <c r="PQC533" s="143"/>
      <c r="PQD533" s="579"/>
      <c r="PQE533" s="580"/>
      <c r="PQF533" s="143"/>
      <c r="PQG533" s="143"/>
      <c r="PQH533" s="579"/>
      <c r="PQI533" s="580"/>
      <c r="PQJ533" s="143"/>
      <c r="PQK533" s="143"/>
      <c r="PQL533" s="579"/>
      <c r="PQM533" s="580"/>
      <c r="PQN533" s="143"/>
      <c r="PQO533" s="143"/>
      <c r="PQP533" s="579"/>
      <c r="PQQ533" s="580"/>
      <c r="PQR533" s="143"/>
      <c r="PQS533" s="143"/>
      <c r="PQT533" s="579"/>
      <c r="PQU533" s="580"/>
      <c r="PQV533" s="143"/>
      <c r="PQW533" s="143"/>
      <c r="PQX533" s="579"/>
      <c r="PQY533" s="580"/>
      <c r="PQZ533" s="143"/>
      <c r="PRA533" s="143"/>
      <c r="PRB533" s="579"/>
      <c r="PRC533" s="580"/>
      <c r="PRD533" s="143"/>
      <c r="PRE533" s="143"/>
      <c r="PRF533" s="579"/>
      <c r="PRG533" s="580"/>
      <c r="PRH533" s="143"/>
      <c r="PRI533" s="143"/>
      <c r="PRJ533" s="579"/>
      <c r="PRK533" s="580"/>
      <c r="PRL533" s="143"/>
      <c r="PRM533" s="143"/>
      <c r="PRN533" s="579"/>
      <c r="PRO533" s="580"/>
      <c r="PRP533" s="143"/>
      <c r="PRQ533" s="143"/>
      <c r="PRR533" s="579"/>
      <c r="PRS533" s="580"/>
      <c r="PRT533" s="143"/>
      <c r="PRU533" s="143"/>
      <c r="PRV533" s="579"/>
      <c r="PRW533" s="580"/>
      <c r="PRX533" s="143"/>
      <c r="PRY533" s="143"/>
      <c r="PRZ533" s="579"/>
      <c r="PSA533" s="580"/>
      <c r="PSB533" s="143"/>
      <c r="PSC533" s="143"/>
      <c r="PSD533" s="579"/>
      <c r="PSE533" s="580"/>
      <c r="PSF533" s="143"/>
      <c r="PSG533" s="143"/>
      <c r="PSH533" s="579"/>
      <c r="PSI533" s="580"/>
      <c r="PSJ533" s="143"/>
      <c r="PSK533" s="143"/>
      <c r="PSL533" s="579"/>
      <c r="PSM533" s="580"/>
      <c r="PSN533" s="143"/>
      <c r="PSO533" s="143"/>
      <c r="PSP533" s="579"/>
      <c r="PSQ533" s="580"/>
      <c r="PSR533" s="143"/>
      <c r="PSS533" s="143"/>
      <c r="PST533" s="579"/>
      <c r="PSU533" s="580"/>
      <c r="PSV533" s="143"/>
      <c r="PSW533" s="143"/>
      <c r="PSX533" s="579"/>
      <c r="PSY533" s="580"/>
      <c r="PSZ533" s="143"/>
      <c r="PTA533" s="143"/>
      <c r="PTB533" s="579"/>
      <c r="PTC533" s="580"/>
      <c r="PTD533" s="143"/>
      <c r="PTE533" s="143"/>
      <c r="PTF533" s="579"/>
      <c r="PTG533" s="580"/>
      <c r="PTH533" s="143"/>
      <c r="PTI533" s="143"/>
      <c r="PTJ533" s="579"/>
      <c r="PTK533" s="580"/>
      <c r="PTL533" s="143"/>
      <c r="PTM533" s="143"/>
      <c r="PTN533" s="579"/>
      <c r="PTO533" s="580"/>
      <c r="PTP533" s="143"/>
      <c r="PTQ533" s="143"/>
      <c r="PTR533" s="579"/>
      <c r="PTS533" s="580"/>
      <c r="PTT533" s="143"/>
      <c r="PTU533" s="143"/>
      <c r="PTV533" s="579"/>
      <c r="PTW533" s="580"/>
      <c r="PTX533" s="143"/>
      <c r="PTY533" s="143"/>
      <c r="PTZ533" s="579"/>
      <c r="PUA533" s="580"/>
      <c r="PUB533" s="143"/>
      <c r="PUC533" s="143"/>
      <c r="PUD533" s="579"/>
      <c r="PUE533" s="580"/>
      <c r="PUF533" s="143"/>
      <c r="PUG533" s="143"/>
      <c r="PUH533" s="579"/>
      <c r="PUI533" s="580"/>
      <c r="PUJ533" s="143"/>
      <c r="PUK533" s="143"/>
      <c r="PUL533" s="579"/>
      <c r="PUM533" s="580"/>
      <c r="PUN533" s="143"/>
      <c r="PUO533" s="143"/>
      <c r="PUP533" s="579"/>
      <c r="PUQ533" s="580"/>
      <c r="PUR533" s="143"/>
      <c r="PUS533" s="143"/>
      <c r="PUT533" s="579"/>
      <c r="PUU533" s="580"/>
      <c r="PUV533" s="143"/>
      <c r="PUW533" s="143"/>
      <c r="PUX533" s="579"/>
      <c r="PUY533" s="580"/>
      <c r="PUZ533" s="143"/>
      <c r="PVA533" s="143"/>
      <c r="PVB533" s="579"/>
      <c r="PVC533" s="580"/>
      <c r="PVD533" s="143"/>
      <c r="PVE533" s="143"/>
      <c r="PVF533" s="579"/>
      <c r="PVG533" s="580"/>
      <c r="PVH533" s="143"/>
      <c r="PVI533" s="143"/>
      <c r="PVJ533" s="579"/>
      <c r="PVK533" s="580"/>
      <c r="PVL533" s="143"/>
      <c r="PVM533" s="143"/>
      <c r="PVN533" s="579"/>
      <c r="PVO533" s="580"/>
      <c r="PVP533" s="143"/>
      <c r="PVQ533" s="143"/>
      <c r="PVR533" s="579"/>
      <c r="PVS533" s="580"/>
      <c r="PVT533" s="143"/>
      <c r="PVU533" s="143"/>
      <c r="PVV533" s="579"/>
      <c r="PVW533" s="580"/>
      <c r="PVX533" s="143"/>
      <c r="PVY533" s="143"/>
      <c r="PVZ533" s="579"/>
      <c r="PWA533" s="580"/>
      <c r="PWB533" s="143"/>
      <c r="PWC533" s="143"/>
      <c r="PWD533" s="579"/>
      <c r="PWE533" s="580"/>
      <c r="PWF533" s="143"/>
      <c r="PWG533" s="143"/>
      <c r="PWH533" s="579"/>
      <c r="PWI533" s="580"/>
      <c r="PWJ533" s="143"/>
      <c r="PWK533" s="143"/>
      <c r="PWL533" s="579"/>
      <c r="PWM533" s="580"/>
      <c r="PWN533" s="143"/>
      <c r="PWO533" s="143"/>
      <c r="PWP533" s="579"/>
      <c r="PWQ533" s="580"/>
      <c r="PWR533" s="143"/>
      <c r="PWS533" s="143"/>
      <c r="PWT533" s="579"/>
      <c r="PWU533" s="580"/>
      <c r="PWV533" s="143"/>
      <c r="PWW533" s="143"/>
      <c r="PWX533" s="579"/>
      <c r="PWY533" s="580"/>
      <c r="PWZ533" s="143"/>
      <c r="PXA533" s="143"/>
      <c r="PXB533" s="579"/>
      <c r="PXC533" s="580"/>
      <c r="PXD533" s="143"/>
      <c r="PXE533" s="143"/>
      <c r="PXF533" s="579"/>
      <c r="PXG533" s="580"/>
      <c r="PXH533" s="143"/>
      <c r="PXI533" s="143"/>
      <c r="PXJ533" s="579"/>
      <c r="PXK533" s="580"/>
      <c r="PXL533" s="143"/>
      <c r="PXM533" s="143"/>
      <c r="PXN533" s="579"/>
      <c r="PXO533" s="580"/>
      <c r="PXP533" s="143"/>
      <c r="PXQ533" s="143"/>
      <c r="PXR533" s="579"/>
      <c r="PXS533" s="580"/>
      <c r="PXT533" s="143"/>
      <c r="PXU533" s="143"/>
      <c r="PXV533" s="579"/>
      <c r="PXW533" s="580"/>
      <c r="PXX533" s="143"/>
      <c r="PXY533" s="143"/>
      <c r="PXZ533" s="579"/>
      <c r="PYA533" s="580"/>
      <c r="PYB533" s="143"/>
      <c r="PYC533" s="143"/>
      <c r="PYD533" s="579"/>
      <c r="PYE533" s="580"/>
      <c r="PYF533" s="143"/>
      <c r="PYG533" s="143"/>
      <c r="PYH533" s="579"/>
      <c r="PYI533" s="580"/>
      <c r="PYJ533" s="143"/>
      <c r="PYK533" s="143"/>
      <c r="PYL533" s="579"/>
      <c r="PYM533" s="580"/>
      <c r="PYN533" s="143"/>
      <c r="PYO533" s="143"/>
      <c r="PYP533" s="579"/>
      <c r="PYQ533" s="580"/>
      <c r="PYR533" s="143"/>
      <c r="PYS533" s="143"/>
      <c r="PYT533" s="579"/>
      <c r="PYU533" s="580"/>
      <c r="PYV533" s="143"/>
      <c r="PYW533" s="143"/>
      <c r="PYX533" s="579"/>
      <c r="PYY533" s="580"/>
      <c r="PYZ533" s="143"/>
      <c r="PZA533" s="143"/>
      <c r="PZB533" s="579"/>
      <c r="PZC533" s="580"/>
      <c r="PZD533" s="143"/>
      <c r="PZE533" s="143"/>
      <c r="PZF533" s="579"/>
      <c r="PZG533" s="580"/>
      <c r="PZH533" s="143"/>
      <c r="PZI533" s="143"/>
      <c r="PZJ533" s="579"/>
      <c r="PZK533" s="580"/>
      <c r="PZL533" s="143"/>
      <c r="PZM533" s="143"/>
      <c r="PZN533" s="579"/>
      <c r="PZO533" s="580"/>
      <c r="PZP533" s="143"/>
      <c r="PZQ533" s="143"/>
      <c r="PZR533" s="579"/>
      <c r="PZS533" s="580"/>
      <c r="PZT533" s="143"/>
      <c r="PZU533" s="143"/>
      <c r="PZV533" s="579"/>
      <c r="PZW533" s="580"/>
      <c r="PZX533" s="143"/>
      <c r="PZY533" s="143"/>
      <c r="PZZ533" s="579"/>
      <c r="QAA533" s="580"/>
      <c r="QAB533" s="143"/>
      <c r="QAC533" s="143"/>
      <c r="QAD533" s="579"/>
      <c r="QAE533" s="580"/>
      <c r="QAF533" s="143"/>
      <c r="QAG533" s="143"/>
      <c r="QAH533" s="579"/>
      <c r="QAI533" s="580"/>
      <c r="QAJ533" s="143"/>
      <c r="QAK533" s="143"/>
      <c r="QAL533" s="579"/>
      <c r="QAM533" s="580"/>
      <c r="QAN533" s="143"/>
      <c r="QAO533" s="143"/>
      <c r="QAP533" s="579"/>
      <c r="QAQ533" s="580"/>
      <c r="QAR533" s="143"/>
      <c r="QAS533" s="143"/>
      <c r="QAT533" s="579"/>
      <c r="QAU533" s="580"/>
      <c r="QAV533" s="143"/>
      <c r="QAW533" s="143"/>
      <c r="QAX533" s="579"/>
      <c r="QAY533" s="580"/>
      <c r="QAZ533" s="143"/>
      <c r="QBA533" s="143"/>
      <c r="QBB533" s="579"/>
      <c r="QBC533" s="580"/>
      <c r="QBD533" s="143"/>
      <c r="QBE533" s="143"/>
      <c r="QBF533" s="579"/>
      <c r="QBG533" s="580"/>
      <c r="QBH533" s="143"/>
      <c r="QBI533" s="143"/>
      <c r="QBJ533" s="579"/>
      <c r="QBK533" s="580"/>
      <c r="QBL533" s="143"/>
      <c r="QBM533" s="143"/>
      <c r="QBN533" s="579"/>
      <c r="QBO533" s="580"/>
      <c r="QBP533" s="143"/>
      <c r="QBQ533" s="143"/>
      <c r="QBR533" s="579"/>
      <c r="QBS533" s="580"/>
      <c r="QBT533" s="143"/>
      <c r="QBU533" s="143"/>
      <c r="QBV533" s="579"/>
      <c r="QBW533" s="580"/>
      <c r="QBX533" s="143"/>
      <c r="QBY533" s="143"/>
      <c r="QBZ533" s="579"/>
      <c r="QCA533" s="580"/>
      <c r="QCB533" s="143"/>
      <c r="QCC533" s="143"/>
      <c r="QCD533" s="579"/>
      <c r="QCE533" s="580"/>
      <c r="QCF533" s="143"/>
      <c r="QCG533" s="143"/>
      <c r="QCH533" s="579"/>
      <c r="QCI533" s="580"/>
      <c r="QCJ533" s="143"/>
      <c r="QCK533" s="143"/>
      <c r="QCL533" s="579"/>
      <c r="QCM533" s="580"/>
      <c r="QCN533" s="143"/>
      <c r="QCO533" s="143"/>
      <c r="QCP533" s="579"/>
      <c r="QCQ533" s="580"/>
      <c r="QCR533" s="143"/>
      <c r="QCS533" s="143"/>
      <c r="QCT533" s="579"/>
      <c r="QCU533" s="580"/>
      <c r="QCV533" s="143"/>
      <c r="QCW533" s="143"/>
      <c r="QCX533" s="579"/>
      <c r="QCY533" s="580"/>
      <c r="QCZ533" s="143"/>
      <c r="QDA533" s="143"/>
      <c r="QDB533" s="579"/>
      <c r="QDC533" s="580"/>
      <c r="QDD533" s="143"/>
      <c r="QDE533" s="143"/>
      <c r="QDF533" s="579"/>
      <c r="QDG533" s="580"/>
      <c r="QDH533" s="143"/>
      <c r="QDI533" s="143"/>
      <c r="QDJ533" s="579"/>
      <c r="QDK533" s="580"/>
      <c r="QDL533" s="143"/>
      <c r="QDM533" s="143"/>
      <c r="QDN533" s="579"/>
      <c r="QDO533" s="580"/>
      <c r="QDP533" s="143"/>
      <c r="QDQ533" s="143"/>
      <c r="QDR533" s="579"/>
      <c r="QDS533" s="580"/>
      <c r="QDT533" s="143"/>
      <c r="QDU533" s="143"/>
      <c r="QDV533" s="579"/>
      <c r="QDW533" s="580"/>
      <c r="QDX533" s="143"/>
      <c r="QDY533" s="143"/>
      <c r="QDZ533" s="579"/>
      <c r="QEA533" s="580"/>
      <c r="QEB533" s="143"/>
      <c r="QEC533" s="143"/>
      <c r="QED533" s="579"/>
      <c r="QEE533" s="580"/>
      <c r="QEF533" s="143"/>
      <c r="QEG533" s="143"/>
      <c r="QEH533" s="579"/>
      <c r="QEI533" s="580"/>
      <c r="QEJ533" s="143"/>
      <c r="QEK533" s="143"/>
      <c r="QEL533" s="579"/>
      <c r="QEM533" s="580"/>
      <c r="QEN533" s="143"/>
      <c r="QEO533" s="143"/>
      <c r="QEP533" s="579"/>
      <c r="QEQ533" s="580"/>
      <c r="QER533" s="143"/>
      <c r="QES533" s="143"/>
      <c r="QET533" s="579"/>
      <c r="QEU533" s="580"/>
      <c r="QEV533" s="143"/>
      <c r="QEW533" s="143"/>
      <c r="QEX533" s="579"/>
      <c r="QEY533" s="580"/>
      <c r="QEZ533" s="143"/>
      <c r="QFA533" s="143"/>
      <c r="QFB533" s="579"/>
      <c r="QFC533" s="580"/>
      <c r="QFD533" s="143"/>
      <c r="QFE533" s="143"/>
      <c r="QFF533" s="579"/>
      <c r="QFG533" s="580"/>
      <c r="QFH533" s="143"/>
      <c r="QFI533" s="143"/>
      <c r="QFJ533" s="579"/>
      <c r="QFK533" s="580"/>
      <c r="QFL533" s="143"/>
      <c r="QFM533" s="143"/>
      <c r="QFN533" s="579"/>
      <c r="QFO533" s="580"/>
      <c r="QFP533" s="143"/>
      <c r="QFQ533" s="143"/>
      <c r="QFR533" s="579"/>
      <c r="QFS533" s="580"/>
      <c r="QFT533" s="143"/>
      <c r="QFU533" s="143"/>
      <c r="QFV533" s="579"/>
      <c r="QFW533" s="580"/>
      <c r="QFX533" s="143"/>
      <c r="QFY533" s="143"/>
      <c r="QFZ533" s="579"/>
      <c r="QGA533" s="580"/>
      <c r="QGB533" s="143"/>
      <c r="QGC533" s="143"/>
      <c r="QGD533" s="579"/>
      <c r="QGE533" s="580"/>
      <c r="QGF533" s="143"/>
      <c r="QGG533" s="143"/>
      <c r="QGH533" s="579"/>
      <c r="QGI533" s="580"/>
      <c r="QGJ533" s="143"/>
      <c r="QGK533" s="143"/>
      <c r="QGL533" s="579"/>
      <c r="QGM533" s="580"/>
      <c r="QGN533" s="143"/>
      <c r="QGO533" s="143"/>
      <c r="QGP533" s="579"/>
      <c r="QGQ533" s="580"/>
      <c r="QGR533" s="143"/>
      <c r="QGS533" s="143"/>
      <c r="QGT533" s="579"/>
      <c r="QGU533" s="580"/>
      <c r="QGV533" s="143"/>
      <c r="QGW533" s="143"/>
      <c r="QGX533" s="579"/>
      <c r="QGY533" s="580"/>
      <c r="QGZ533" s="143"/>
      <c r="QHA533" s="143"/>
      <c r="QHB533" s="579"/>
      <c r="QHC533" s="580"/>
      <c r="QHD533" s="143"/>
      <c r="QHE533" s="143"/>
      <c r="QHF533" s="579"/>
      <c r="QHG533" s="580"/>
      <c r="QHH533" s="143"/>
      <c r="QHI533" s="143"/>
      <c r="QHJ533" s="579"/>
      <c r="QHK533" s="580"/>
      <c r="QHL533" s="143"/>
      <c r="QHM533" s="143"/>
      <c r="QHN533" s="579"/>
      <c r="QHO533" s="580"/>
      <c r="QHP533" s="143"/>
      <c r="QHQ533" s="143"/>
      <c r="QHR533" s="579"/>
      <c r="QHS533" s="580"/>
      <c r="QHT533" s="143"/>
      <c r="QHU533" s="143"/>
      <c r="QHV533" s="579"/>
      <c r="QHW533" s="580"/>
      <c r="QHX533" s="143"/>
      <c r="QHY533" s="143"/>
      <c r="QHZ533" s="579"/>
      <c r="QIA533" s="580"/>
      <c r="QIB533" s="143"/>
      <c r="QIC533" s="143"/>
      <c r="QID533" s="579"/>
      <c r="QIE533" s="580"/>
      <c r="QIF533" s="143"/>
      <c r="QIG533" s="143"/>
      <c r="QIH533" s="579"/>
      <c r="QII533" s="580"/>
      <c r="QIJ533" s="143"/>
      <c r="QIK533" s="143"/>
      <c r="QIL533" s="579"/>
      <c r="QIM533" s="580"/>
      <c r="QIN533" s="143"/>
      <c r="QIO533" s="143"/>
      <c r="QIP533" s="579"/>
      <c r="QIQ533" s="580"/>
      <c r="QIR533" s="143"/>
      <c r="QIS533" s="143"/>
      <c r="QIT533" s="579"/>
      <c r="QIU533" s="580"/>
      <c r="QIV533" s="143"/>
      <c r="QIW533" s="143"/>
      <c r="QIX533" s="579"/>
      <c r="QIY533" s="580"/>
      <c r="QIZ533" s="143"/>
      <c r="QJA533" s="143"/>
      <c r="QJB533" s="579"/>
      <c r="QJC533" s="580"/>
      <c r="QJD533" s="143"/>
      <c r="QJE533" s="143"/>
      <c r="QJF533" s="579"/>
      <c r="QJG533" s="580"/>
      <c r="QJH533" s="143"/>
      <c r="QJI533" s="143"/>
      <c r="QJJ533" s="579"/>
      <c r="QJK533" s="580"/>
      <c r="QJL533" s="143"/>
      <c r="QJM533" s="143"/>
      <c r="QJN533" s="579"/>
      <c r="QJO533" s="580"/>
      <c r="QJP533" s="143"/>
      <c r="QJQ533" s="143"/>
      <c r="QJR533" s="579"/>
      <c r="QJS533" s="580"/>
      <c r="QJT533" s="143"/>
      <c r="QJU533" s="143"/>
      <c r="QJV533" s="579"/>
      <c r="QJW533" s="580"/>
      <c r="QJX533" s="143"/>
      <c r="QJY533" s="143"/>
      <c r="QJZ533" s="579"/>
      <c r="QKA533" s="580"/>
      <c r="QKB533" s="143"/>
      <c r="QKC533" s="143"/>
      <c r="QKD533" s="579"/>
      <c r="QKE533" s="580"/>
      <c r="QKF533" s="143"/>
      <c r="QKG533" s="143"/>
      <c r="QKH533" s="579"/>
      <c r="QKI533" s="580"/>
      <c r="QKJ533" s="143"/>
      <c r="QKK533" s="143"/>
      <c r="QKL533" s="579"/>
      <c r="QKM533" s="580"/>
      <c r="QKN533" s="143"/>
      <c r="QKO533" s="143"/>
      <c r="QKP533" s="579"/>
      <c r="QKQ533" s="580"/>
      <c r="QKR533" s="143"/>
      <c r="QKS533" s="143"/>
      <c r="QKT533" s="579"/>
      <c r="QKU533" s="580"/>
      <c r="QKV533" s="143"/>
      <c r="QKW533" s="143"/>
      <c r="QKX533" s="579"/>
      <c r="QKY533" s="580"/>
      <c r="QKZ533" s="143"/>
      <c r="QLA533" s="143"/>
      <c r="QLB533" s="579"/>
      <c r="QLC533" s="580"/>
      <c r="QLD533" s="143"/>
      <c r="QLE533" s="143"/>
      <c r="QLF533" s="579"/>
      <c r="QLG533" s="580"/>
      <c r="QLH533" s="143"/>
      <c r="QLI533" s="143"/>
      <c r="QLJ533" s="579"/>
      <c r="QLK533" s="580"/>
      <c r="QLL533" s="143"/>
      <c r="QLM533" s="143"/>
      <c r="QLN533" s="579"/>
      <c r="QLO533" s="580"/>
      <c r="QLP533" s="143"/>
      <c r="QLQ533" s="143"/>
      <c r="QLR533" s="579"/>
      <c r="QLS533" s="580"/>
      <c r="QLT533" s="143"/>
      <c r="QLU533" s="143"/>
      <c r="QLV533" s="579"/>
      <c r="QLW533" s="580"/>
      <c r="QLX533" s="143"/>
      <c r="QLY533" s="143"/>
      <c r="QLZ533" s="579"/>
      <c r="QMA533" s="580"/>
      <c r="QMB533" s="143"/>
      <c r="QMC533" s="143"/>
      <c r="QMD533" s="579"/>
      <c r="QME533" s="580"/>
      <c r="QMF533" s="143"/>
      <c r="QMG533" s="143"/>
      <c r="QMH533" s="579"/>
      <c r="QMI533" s="580"/>
      <c r="QMJ533" s="143"/>
      <c r="QMK533" s="143"/>
      <c r="QML533" s="579"/>
      <c r="QMM533" s="580"/>
      <c r="QMN533" s="143"/>
      <c r="QMO533" s="143"/>
      <c r="QMP533" s="579"/>
      <c r="QMQ533" s="580"/>
      <c r="QMR533" s="143"/>
      <c r="QMS533" s="143"/>
      <c r="QMT533" s="579"/>
      <c r="QMU533" s="580"/>
      <c r="QMV533" s="143"/>
      <c r="QMW533" s="143"/>
      <c r="QMX533" s="579"/>
      <c r="QMY533" s="580"/>
      <c r="QMZ533" s="143"/>
      <c r="QNA533" s="143"/>
      <c r="QNB533" s="579"/>
      <c r="QNC533" s="580"/>
      <c r="QND533" s="143"/>
      <c r="QNE533" s="143"/>
      <c r="QNF533" s="579"/>
      <c r="QNG533" s="580"/>
      <c r="QNH533" s="143"/>
      <c r="QNI533" s="143"/>
      <c r="QNJ533" s="579"/>
      <c r="QNK533" s="580"/>
      <c r="QNL533" s="143"/>
      <c r="QNM533" s="143"/>
      <c r="QNN533" s="579"/>
      <c r="QNO533" s="580"/>
      <c r="QNP533" s="143"/>
      <c r="QNQ533" s="143"/>
      <c r="QNR533" s="579"/>
      <c r="QNS533" s="580"/>
      <c r="QNT533" s="143"/>
      <c r="QNU533" s="143"/>
      <c r="QNV533" s="579"/>
      <c r="QNW533" s="580"/>
      <c r="QNX533" s="143"/>
      <c r="QNY533" s="143"/>
      <c r="QNZ533" s="579"/>
      <c r="QOA533" s="580"/>
      <c r="QOB533" s="143"/>
      <c r="QOC533" s="143"/>
      <c r="QOD533" s="579"/>
      <c r="QOE533" s="580"/>
      <c r="QOF533" s="143"/>
      <c r="QOG533" s="143"/>
      <c r="QOH533" s="579"/>
      <c r="QOI533" s="580"/>
      <c r="QOJ533" s="143"/>
      <c r="QOK533" s="143"/>
      <c r="QOL533" s="579"/>
      <c r="QOM533" s="580"/>
      <c r="QON533" s="143"/>
      <c r="QOO533" s="143"/>
      <c r="QOP533" s="579"/>
      <c r="QOQ533" s="580"/>
      <c r="QOR533" s="143"/>
      <c r="QOS533" s="143"/>
      <c r="QOT533" s="579"/>
      <c r="QOU533" s="580"/>
      <c r="QOV533" s="143"/>
      <c r="QOW533" s="143"/>
      <c r="QOX533" s="579"/>
      <c r="QOY533" s="580"/>
      <c r="QOZ533" s="143"/>
      <c r="QPA533" s="143"/>
      <c r="QPB533" s="579"/>
      <c r="QPC533" s="580"/>
      <c r="QPD533" s="143"/>
      <c r="QPE533" s="143"/>
      <c r="QPF533" s="579"/>
      <c r="QPG533" s="580"/>
      <c r="QPH533" s="143"/>
      <c r="QPI533" s="143"/>
      <c r="QPJ533" s="579"/>
      <c r="QPK533" s="580"/>
      <c r="QPL533" s="143"/>
      <c r="QPM533" s="143"/>
      <c r="QPN533" s="579"/>
      <c r="QPO533" s="580"/>
      <c r="QPP533" s="143"/>
      <c r="QPQ533" s="143"/>
      <c r="QPR533" s="579"/>
      <c r="QPS533" s="580"/>
      <c r="QPT533" s="143"/>
      <c r="QPU533" s="143"/>
      <c r="QPV533" s="579"/>
      <c r="QPW533" s="580"/>
      <c r="QPX533" s="143"/>
      <c r="QPY533" s="143"/>
      <c r="QPZ533" s="579"/>
      <c r="QQA533" s="580"/>
      <c r="QQB533" s="143"/>
      <c r="QQC533" s="143"/>
      <c r="QQD533" s="579"/>
      <c r="QQE533" s="580"/>
      <c r="QQF533" s="143"/>
      <c r="QQG533" s="143"/>
      <c r="QQH533" s="579"/>
      <c r="QQI533" s="580"/>
      <c r="QQJ533" s="143"/>
      <c r="QQK533" s="143"/>
      <c r="QQL533" s="579"/>
      <c r="QQM533" s="580"/>
      <c r="QQN533" s="143"/>
      <c r="QQO533" s="143"/>
      <c r="QQP533" s="579"/>
      <c r="QQQ533" s="580"/>
      <c r="QQR533" s="143"/>
      <c r="QQS533" s="143"/>
      <c r="QQT533" s="579"/>
      <c r="QQU533" s="580"/>
      <c r="QQV533" s="143"/>
      <c r="QQW533" s="143"/>
      <c r="QQX533" s="579"/>
      <c r="QQY533" s="580"/>
      <c r="QQZ533" s="143"/>
      <c r="QRA533" s="143"/>
      <c r="QRB533" s="579"/>
      <c r="QRC533" s="580"/>
      <c r="QRD533" s="143"/>
      <c r="QRE533" s="143"/>
      <c r="QRF533" s="579"/>
      <c r="QRG533" s="580"/>
      <c r="QRH533" s="143"/>
      <c r="QRI533" s="143"/>
      <c r="QRJ533" s="579"/>
      <c r="QRK533" s="580"/>
      <c r="QRL533" s="143"/>
      <c r="QRM533" s="143"/>
      <c r="QRN533" s="579"/>
      <c r="QRO533" s="580"/>
      <c r="QRP533" s="143"/>
      <c r="QRQ533" s="143"/>
      <c r="QRR533" s="579"/>
      <c r="QRS533" s="580"/>
      <c r="QRT533" s="143"/>
      <c r="QRU533" s="143"/>
      <c r="QRV533" s="579"/>
      <c r="QRW533" s="580"/>
      <c r="QRX533" s="143"/>
      <c r="QRY533" s="143"/>
      <c r="QRZ533" s="579"/>
      <c r="QSA533" s="580"/>
      <c r="QSB533" s="143"/>
      <c r="QSC533" s="143"/>
      <c r="QSD533" s="579"/>
      <c r="QSE533" s="580"/>
      <c r="QSF533" s="143"/>
      <c r="QSG533" s="143"/>
      <c r="QSH533" s="579"/>
      <c r="QSI533" s="580"/>
      <c r="QSJ533" s="143"/>
      <c r="QSK533" s="143"/>
      <c r="QSL533" s="579"/>
      <c r="QSM533" s="580"/>
      <c r="QSN533" s="143"/>
      <c r="QSO533" s="143"/>
      <c r="QSP533" s="579"/>
      <c r="QSQ533" s="580"/>
      <c r="QSR533" s="143"/>
      <c r="QSS533" s="143"/>
      <c r="QST533" s="579"/>
      <c r="QSU533" s="580"/>
      <c r="QSV533" s="143"/>
      <c r="QSW533" s="143"/>
      <c r="QSX533" s="579"/>
      <c r="QSY533" s="580"/>
      <c r="QSZ533" s="143"/>
      <c r="QTA533" s="143"/>
      <c r="QTB533" s="579"/>
      <c r="QTC533" s="580"/>
      <c r="QTD533" s="143"/>
      <c r="QTE533" s="143"/>
      <c r="QTF533" s="579"/>
      <c r="QTG533" s="580"/>
      <c r="QTH533" s="143"/>
      <c r="QTI533" s="143"/>
      <c r="QTJ533" s="579"/>
      <c r="QTK533" s="580"/>
      <c r="QTL533" s="143"/>
      <c r="QTM533" s="143"/>
      <c r="QTN533" s="579"/>
      <c r="QTO533" s="580"/>
      <c r="QTP533" s="143"/>
      <c r="QTQ533" s="143"/>
      <c r="QTR533" s="579"/>
      <c r="QTS533" s="580"/>
      <c r="QTT533" s="143"/>
      <c r="QTU533" s="143"/>
      <c r="QTV533" s="579"/>
      <c r="QTW533" s="580"/>
      <c r="QTX533" s="143"/>
      <c r="QTY533" s="143"/>
      <c r="QTZ533" s="579"/>
      <c r="QUA533" s="580"/>
      <c r="QUB533" s="143"/>
      <c r="QUC533" s="143"/>
      <c r="QUD533" s="579"/>
      <c r="QUE533" s="580"/>
      <c r="QUF533" s="143"/>
      <c r="QUG533" s="143"/>
      <c r="QUH533" s="579"/>
      <c r="QUI533" s="580"/>
      <c r="QUJ533" s="143"/>
      <c r="QUK533" s="143"/>
      <c r="QUL533" s="579"/>
      <c r="QUM533" s="580"/>
      <c r="QUN533" s="143"/>
      <c r="QUO533" s="143"/>
      <c r="QUP533" s="579"/>
      <c r="QUQ533" s="580"/>
      <c r="QUR533" s="143"/>
      <c r="QUS533" s="143"/>
      <c r="QUT533" s="579"/>
      <c r="QUU533" s="580"/>
      <c r="QUV533" s="143"/>
      <c r="QUW533" s="143"/>
      <c r="QUX533" s="579"/>
      <c r="QUY533" s="580"/>
      <c r="QUZ533" s="143"/>
      <c r="QVA533" s="143"/>
      <c r="QVB533" s="579"/>
      <c r="QVC533" s="580"/>
      <c r="QVD533" s="143"/>
      <c r="QVE533" s="143"/>
      <c r="QVF533" s="579"/>
      <c r="QVG533" s="580"/>
      <c r="QVH533" s="143"/>
      <c r="QVI533" s="143"/>
      <c r="QVJ533" s="579"/>
      <c r="QVK533" s="580"/>
      <c r="QVL533" s="143"/>
      <c r="QVM533" s="143"/>
      <c r="QVN533" s="579"/>
      <c r="QVO533" s="580"/>
      <c r="QVP533" s="143"/>
      <c r="QVQ533" s="143"/>
      <c r="QVR533" s="579"/>
      <c r="QVS533" s="580"/>
      <c r="QVT533" s="143"/>
      <c r="QVU533" s="143"/>
      <c r="QVV533" s="579"/>
      <c r="QVW533" s="580"/>
      <c r="QVX533" s="143"/>
      <c r="QVY533" s="143"/>
      <c r="QVZ533" s="579"/>
      <c r="QWA533" s="580"/>
      <c r="QWB533" s="143"/>
      <c r="QWC533" s="143"/>
      <c r="QWD533" s="579"/>
      <c r="QWE533" s="580"/>
      <c r="QWF533" s="143"/>
      <c r="QWG533" s="143"/>
      <c r="QWH533" s="579"/>
      <c r="QWI533" s="580"/>
      <c r="QWJ533" s="143"/>
      <c r="QWK533" s="143"/>
      <c r="QWL533" s="579"/>
      <c r="QWM533" s="580"/>
      <c r="QWN533" s="143"/>
      <c r="QWO533" s="143"/>
      <c r="QWP533" s="579"/>
      <c r="QWQ533" s="580"/>
      <c r="QWR533" s="143"/>
      <c r="QWS533" s="143"/>
      <c r="QWT533" s="579"/>
      <c r="QWU533" s="580"/>
      <c r="QWV533" s="143"/>
      <c r="QWW533" s="143"/>
      <c r="QWX533" s="579"/>
      <c r="QWY533" s="580"/>
      <c r="QWZ533" s="143"/>
      <c r="QXA533" s="143"/>
      <c r="QXB533" s="579"/>
      <c r="QXC533" s="580"/>
      <c r="QXD533" s="143"/>
      <c r="QXE533" s="143"/>
      <c r="QXF533" s="579"/>
      <c r="QXG533" s="580"/>
      <c r="QXH533" s="143"/>
      <c r="QXI533" s="143"/>
      <c r="QXJ533" s="579"/>
      <c r="QXK533" s="580"/>
      <c r="QXL533" s="143"/>
      <c r="QXM533" s="143"/>
      <c r="QXN533" s="579"/>
      <c r="QXO533" s="580"/>
      <c r="QXP533" s="143"/>
      <c r="QXQ533" s="143"/>
      <c r="QXR533" s="579"/>
      <c r="QXS533" s="580"/>
      <c r="QXT533" s="143"/>
      <c r="QXU533" s="143"/>
      <c r="QXV533" s="579"/>
      <c r="QXW533" s="580"/>
      <c r="QXX533" s="143"/>
      <c r="QXY533" s="143"/>
      <c r="QXZ533" s="579"/>
      <c r="QYA533" s="580"/>
      <c r="QYB533" s="143"/>
      <c r="QYC533" s="143"/>
      <c r="QYD533" s="579"/>
      <c r="QYE533" s="580"/>
      <c r="QYF533" s="143"/>
      <c r="QYG533" s="143"/>
      <c r="QYH533" s="579"/>
      <c r="QYI533" s="580"/>
      <c r="QYJ533" s="143"/>
      <c r="QYK533" s="143"/>
      <c r="QYL533" s="579"/>
      <c r="QYM533" s="580"/>
      <c r="QYN533" s="143"/>
      <c r="QYO533" s="143"/>
      <c r="QYP533" s="579"/>
      <c r="QYQ533" s="580"/>
      <c r="QYR533" s="143"/>
      <c r="QYS533" s="143"/>
      <c r="QYT533" s="579"/>
      <c r="QYU533" s="580"/>
      <c r="QYV533" s="143"/>
      <c r="QYW533" s="143"/>
      <c r="QYX533" s="579"/>
      <c r="QYY533" s="580"/>
      <c r="QYZ533" s="143"/>
      <c r="QZA533" s="143"/>
      <c r="QZB533" s="579"/>
      <c r="QZC533" s="580"/>
      <c r="QZD533" s="143"/>
      <c r="QZE533" s="143"/>
      <c r="QZF533" s="579"/>
      <c r="QZG533" s="580"/>
      <c r="QZH533" s="143"/>
      <c r="QZI533" s="143"/>
      <c r="QZJ533" s="579"/>
      <c r="QZK533" s="580"/>
      <c r="QZL533" s="143"/>
      <c r="QZM533" s="143"/>
      <c r="QZN533" s="579"/>
      <c r="QZO533" s="580"/>
      <c r="QZP533" s="143"/>
      <c r="QZQ533" s="143"/>
      <c r="QZR533" s="579"/>
      <c r="QZS533" s="580"/>
      <c r="QZT533" s="143"/>
      <c r="QZU533" s="143"/>
      <c r="QZV533" s="579"/>
      <c r="QZW533" s="580"/>
      <c r="QZX533" s="143"/>
      <c r="QZY533" s="143"/>
      <c r="QZZ533" s="579"/>
      <c r="RAA533" s="580"/>
      <c r="RAB533" s="143"/>
      <c r="RAC533" s="143"/>
      <c r="RAD533" s="579"/>
      <c r="RAE533" s="580"/>
      <c r="RAF533" s="143"/>
      <c r="RAG533" s="143"/>
      <c r="RAH533" s="579"/>
      <c r="RAI533" s="580"/>
      <c r="RAJ533" s="143"/>
      <c r="RAK533" s="143"/>
      <c r="RAL533" s="579"/>
      <c r="RAM533" s="580"/>
      <c r="RAN533" s="143"/>
      <c r="RAO533" s="143"/>
      <c r="RAP533" s="579"/>
      <c r="RAQ533" s="580"/>
      <c r="RAR533" s="143"/>
      <c r="RAS533" s="143"/>
      <c r="RAT533" s="579"/>
      <c r="RAU533" s="580"/>
      <c r="RAV533" s="143"/>
      <c r="RAW533" s="143"/>
      <c r="RAX533" s="579"/>
      <c r="RAY533" s="580"/>
      <c r="RAZ533" s="143"/>
      <c r="RBA533" s="143"/>
      <c r="RBB533" s="579"/>
      <c r="RBC533" s="580"/>
      <c r="RBD533" s="143"/>
      <c r="RBE533" s="143"/>
      <c r="RBF533" s="579"/>
      <c r="RBG533" s="580"/>
      <c r="RBH533" s="143"/>
      <c r="RBI533" s="143"/>
      <c r="RBJ533" s="579"/>
      <c r="RBK533" s="580"/>
      <c r="RBL533" s="143"/>
      <c r="RBM533" s="143"/>
      <c r="RBN533" s="579"/>
      <c r="RBO533" s="580"/>
      <c r="RBP533" s="143"/>
      <c r="RBQ533" s="143"/>
      <c r="RBR533" s="579"/>
      <c r="RBS533" s="580"/>
      <c r="RBT533" s="143"/>
      <c r="RBU533" s="143"/>
      <c r="RBV533" s="579"/>
      <c r="RBW533" s="580"/>
      <c r="RBX533" s="143"/>
      <c r="RBY533" s="143"/>
      <c r="RBZ533" s="579"/>
      <c r="RCA533" s="580"/>
      <c r="RCB533" s="143"/>
      <c r="RCC533" s="143"/>
      <c r="RCD533" s="579"/>
      <c r="RCE533" s="580"/>
      <c r="RCF533" s="143"/>
      <c r="RCG533" s="143"/>
      <c r="RCH533" s="579"/>
      <c r="RCI533" s="580"/>
      <c r="RCJ533" s="143"/>
      <c r="RCK533" s="143"/>
      <c r="RCL533" s="579"/>
      <c r="RCM533" s="580"/>
      <c r="RCN533" s="143"/>
      <c r="RCO533" s="143"/>
      <c r="RCP533" s="579"/>
      <c r="RCQ533" s="580"/>
      <c r="RCR533" s="143"/>
      <c r="RCS533" s="143"/>
      <c r="RCT533" s="579"/>
      <c r="RCU533" s="580"/>
      <c r="RCV533" s="143"/>
      <c r="RCW533" s="143"/>
      <c r="RCX533" s="579"/>
      <c r="RCY533" s="580"/>
      <c r="RCZ533" s="143"/>
      <c r="RDA533" s="143"/>
      <c r="RDB533" s="579"/>
      <c r="RDC533" s="580"/>
      <c r="RDD533" s="143"/>
      <c r="RDE533" s="143"/>
      <c r="RDF533" s="579"/>
      <c r="RDG533" s="580"/>
      <c r="RDH533" s="143"/>
      <c r="RDI533" s="143"/>
      <c r="RDJ533" s="579"/>
      <c r="RDK533" s="580"/>
      <c r="RDL533" s="143"/>
      <c r="RDM533" s="143"/>
      <c r="RDN533" s="579"/>
      <c r="RDO533" s="580"/>
      <c r="RDP533" s="143"/>
      <c r="RDQ533" s="143"/>
      <c r="RDR533" s="579"/>
      <c r="RDS533" s="580"/>
      <c r="RDT533" s="143"/>
      <c r="RDU533" s="143"/>
      <c r="RDV533" s="579"/>
      <c r="RDW533" s="580"/>
      <c r="RDX533" s="143"/>
      <c r="RDY533" s="143"/>
      <c r="RDZ533" s="579"/>
      <c r="REA533" s="580"/>
      <c r="REB533" s="143"/>
      <c r="REC533" s="143"/>
      <c r="RED533" s="579"/>
      <c r="REE533" s="580"/>
      <c r="REF533" s="143"/>
      <c r="REG533" s="143"/>
      <c r="REH533" s="579"/>
      <c r="REI533" s="580"/>
      <c r="REJ533" s="143"/>
      <c r="REK533" s="143"/>
      <c r="REL533" s="579"/>
      <c r="REM533" s="580"/>
      <c r="REN533" s="143"/>
      <c r="REO533" s="143"/>
      <c r="REP533" s="579"/>
      <c r="REQ533" s="580"/>
      <c r="RER533" s="143"/>
      <c r="RES533" s="143"/>
      <c r="RET533" s="579"/>
      <c r="REU533" s="580"/>
      <c r="REV533" s="143"/>
      <c r="REW533" s="143"/>
      <c r="REX533" s="579"/>
      <c r="REY533" s="580"/>
      <c r="REZ533" s="143"/>
      <c r="RFA533" s="143"/>
      <c r="RFB533" s="579"/>
      <c r="RFC533" s="580"/>
      <c r="RFD533" s="143"/>
      <c r="RFE533" s="143"/>
      <c r="RFF533" s="579"/>
      <c r="RFG533" s="580"/>
      <c r="RFH533" s="143"/>
      <c r="RFI533" s="143"/>
      <c r="RFJ533" s="579"/>
      <c r="RFK533" s="580"/>
      <c r="RFL533" s="143"/>
      <c r="RFM533" s="143"/>
      <c r="RFN533" s="579"/>
      <c r="RFO533" s="580"/>
      <c r="RFP533" s="143"/>
      <c r="RFQ533" s="143"/>
      <c r="RFR533" s="579"/>
      <c r="RFS533" s="580"/>
      <c r="RFT533" s="143"/>
      <c r="RFU533" s="143"/>
      <c r="RFV533" s="579"/>
      <c r="RFW533" s="580"/>
      <c r="RFX533" s="143"/>
      <c r="RFY533" s="143"/>
      <c r="RFZ533" s="579"/>
      <c r="RGA533" s="580"/>
      <c r="RGB533" s="143"/>
      <c r="RGC533" s="143"/>
      <c r="RGD533" s="579"/>
      <c r="RGE533" s="580"/>
      <c r="RGF533" s="143"/>
      <c r="RGG533" s="143"/>
      <c r="RGH533" s="579"/>
      <c r="RGI533" s="580"/>
      <c r="RGJ533" s="143"/>
      <c r="RGK533" s="143"/>
      <c r="RGL533" s="579"/>
      <c r="RGM533" s="580"/>
      <c r="RGN533" s="143"/>
      <c r="RGO533" s="143"/>
      <c r="RGP533" s="579"/>
      <c r="RGQ533" s="580"/>
      <c r="RGR533" s="143"/>
      <c r="RGS533" s="143"/>
      <c r="RGT533" s="579"/>
      <c r="RGU533" s="580"/>
      <c r="RGV533" s="143"/>
      <c r="RGW533" s="143"/>
      <c r="RGX533" s="579"/>
      <c r="RGY533" s="580"/>
      <c r="RGZ533" s="143"/>
      <c r="RHA533" s="143"/>
      <c r="RHB533" s="579"/>
      <c r="RHC533" s="580"/>
      <c r="RHD533" s="143"/>
      <c r="RHE533" s="143"/>
      <c r="RHF533" s="579"/>
      <c r="RHG533" s="580"/>
      <c r="RHH533" s="143"/>
      <c r="RHI533" s="143"/>
      <c r="RHJ533" s="579"/>
      <c r="RHK533" s="580"/>
      <c r="RHL533" s="143"/>
      <c r="RHM533" s="143"/>
      <c r="RHN533" s="579"/>
      <c r="RHO533" s="580"/>
      <c r="RHP533" s="143"/>
      <c r="RHQ533" s="143"/>
      <c r="RHR533" s="579"/>
      <c r="RHS533" s="580"/>
      <c r="RHT533" s="143"/>
      <c r="RHU533" s="143"/>
      <c r="RHV533" s="579"/>
      <c r="RHW533" s="580"/>
      <c r="RHX533" s="143"/>
      <c r="RHY533" s="143"/>
      <c r="RHZ533" s="579"/>
      <c r="RIA533" s="580"/>
      <c r="RIB533" s="143"/>
      <c r="RIC533" s="143"/>
      <c r="RID533" s="579"/>
      <c r="RIE533" s="580"/>
      <c r="RIF533" s="143"/>
      <c r="RIG533" s="143"/>
      <c r="RIH533" s="579"/>
      <c r="RII533" s="580"/>
      <c r="RIJ533" s="143"/>
      <c r="RIK533" s="143"/>
      <c r="RIL533" s="579"/>
      <c r="RIM533" s="580"/>
      <c r="RIN533" s="143"/>
      <c r="RIO533" s="143"/>
      <c r="RIP533" s="579"/>
      <c r="RIQ533" s="580"/>
      <c r="RIR533" s="143"/>
      <c r="RIS533" s="143"/>
      <c r="RIT533" s="579"/>
      <c r="RIU533" s="580"/>
      <c r="RIV533" s="143"/>
      <c r="RIW533" s="143"/>
      <c r="RIX533" s="579"/>
      <c r="RIY533" s="580"/>
      <c r="RIZ533" s="143"/>
      <c r="RJA533" s="143"/>
      <c r="RJB533" s="579"/>
      <c r="RJC533" s="580"/>
      <c r="RJD533" s="143"/>
      <c r="RJE533" s="143"/>
      <c r="RJF533" s="579"/>
      <c r="RJG533" s="580"/>
      <c r="RJH533" s="143"/>
      <c r="RJI533" s="143"/>
      <c r="RJJ533" s="579"/>
      <c r="RJK533" s="580"/>
      <c r="RJL533" s="143"/>
      <c r="RJM533" s="143"/>
      <c r="RJN533" s="579"/>
      <c r="RJO533" s="580"/>
      <c r="RJP533" s="143"/>
      <c r="RJQ533" s="143"/>
      <c r="RJR533" s="579"/>
      <c r="RJS533" s="580"/>
      <c r="RJT533" s="143"/>
      <c r="RJU533" s="143"/>
      <c r="RJV533" s="579"/>
      <c r="RJW533" s="580"/>
      <c r="RJX533" s="143"/>
      <c r="RJY533" s="143"/>
      <c r="RJZ533" s="579"/>
      <c r="RKA533" s="580"/>
      <c r="RKB533" s="143"/>
      <c r="RKC533" s="143"/>
      <c r="RKD533" s="579"/>
      <c r="RKE533" s="580"/>
      <c r="RKF533" s="143"/>
      <c r="RKG533" s="143"/>
      <c r="RKH533" s="579"/>
      <c r="RKI533" s="580"/>
      <c r="RKJ533" s="143"/>
      <c r="RKK533" s="143"/>
      <c r="RKL533" s="579"/>
      <c r="RKM533" s="580"/>
      <c r="RKN533" s="143"/>
      <c r="RKO533" s="143"/>
      <c r="RKP533" s="579"/>
      <c r="RKQ533" s="580"/>
      <c r="RKR533" s="143"/>
      <c r="RKS533" s="143"/>
      <c r="RKT533" s="579"/>
      <c r="RKU533" s="580"/>
      <c r="RKV533" s="143"/>
      <c r="RKW533" s="143"/>
      <c r="RKX533" s="579"/>
      <c r="RKY533" s="580"/>
      <c r="RKZ533" s="143"/>
      <c r="RLA533" s="143"/>
      <c r="RLB533" s="579"/>
      <c r="RLC533" s="580"/>
      <c r="RLD533" s="143"/>
      <c r="RLE533" s="143"/>
      <c r="RLF533" s="579"/>
      <c r="RLG533" s="580"/>
      <c r="RLH533" s="143"/>
      <c r="RLI533" s="143"/>
      <c r="RLJ533" s="579"/>
      <c r="RLK533" s="580"/>
      <c r="RLL533" s="143"/>
      <c r="RLM533" s="143"/>
      <c r="RLN533" s="579"/>
      <c r="RLO533" s="580"/>
      <c r="RLP533" s="143"/>
      <c r="RLQ533" s="143"/>
      <c r="RLR533" s="579"/>
      <c r="RLS533" s="580"/>
      <c r="RLT533" s="143"/>
      <c r="RLU533" s="143"/>
      <c r="RLV533" s="579"/>
      <c r="RLW533" s="580"/>
      <c r="RLX533" s="143"/>
      <c r="RLY533" s="143"/>
      <c r="RLZ533" s="579"/>
      <c r="RMA533" s="580"/>
      <c r="RMB533" s="143"/>
      <c r="RMC533" s="143"/>
      <c r="RMD533" s="579"/>
      <c r="RME533" s="580"/>
      <c r="RMF533" s="143"/>
      <c r="RMG533" s="143"/>
      <c r="RMH533" s="579"/>
      <c r="RMI533" s="580"/>
      <c r="RMJ533" s="143"/>
      <c r="RMK533" s="143"/>
      <c r="RML533" s="579"/>
      <c r="RMM533" s="580"/>
      <c r="RMN533" s="143"/>
      <c r="RMO533" s="143"/>
      <c r="RMP533" s="579"/>
      <c r="RMQ533" s="580"/>
      <c r="RMR533" s="143"/>
      <c r="RMS533" s="143"/>
      <c r="RMT533" s="579"/>
      <c r="RMU533" s="580"/>
      <c r="RMV533" s="143"/>
      <c r="RMW533" s="143"/>
      <c r="RMX533" s="579"/>
      <c r="RMY533" s="580"/>
      <c r="RMZ533" s="143"/>
      <c r="RNA533" s="143"/>
      <c r="RNB533" s="579"/>
      <c r="RNC533" s="580"/>
      <c r="RND533" s="143"/>
      <c r="RNE533" s="143"/>
      <c r="RNF533" s="579"/>
      <c r="RNG533" s="580"/>
      <c r="RNH533" s="143"/>
      <c r="RNI533" s="143"/>
      <c r="RNJ533" s="579"/>
      <c r="RNK533" s="580"/>
      <c r="RNL533" s="143"/>
      <c r="RNM533" s="143"/>
      <c r="RNN533" s="579"/>
      <c r="RNO533" s="580"/>
      <c r="RNP533" s="143"/>
      <c r="RNQ533" s="143"/>
      <c r="RNR533" s="579"/>
      <c r="RNS533" s="580"/>
      <c r="RNT533" s="143"/>
      <c r="RNU533" s="143"/>
      <c r="RNV533" s="579"/>
      <c r="RNW533" s="580"/>
      <c r="RNX533" s="143"/>
      <c r="RNY533" s="143"/>
      <c r="RNZ533" s="579"/>
      <c r="ROA533" s="580"/>
      <c r="ROB533" s="143"/>
      <c r="ROC533" s="143"/>
      <c r="ROD533" s="579"/>
      <c r="ROE533" s="580"/>
      <c r="ROF533" s="143"/>
      <c r="ROG533" s="143"/>
      <c r="ROH533" s="579"/>
      <c r="ROI533" s="580"/>
      <c r="ROJ533" s="143"/>
      <c r="ROK533" s="143"/>
      <c r="ROL533" s="579"/>
      <c r="ROM533" s="580"/>
      <c r="RON533" s="143"/>
      <c r="ROO533" s="143"/>
      <c r="ROP533" s="579"/>
      <c r="ROQ533" s="580"/>
      <c r="ROR533" s="143"/>
      <c r="ROS533" s="143"/>
      <c r="ROT533" s="579"/>
      <c r="ROU533" s="580"/>
      <c r="ROV533" s="143"/>
      <c r="ROW533" s="143"/>
      <c r="ROX533" s="579"/>
      <c r="ROY533" s="580"/>
      <c r="ROZ533" s="143"/>
      <c r="RPA533" s="143"/>
      <c r="RPB533" s="579"/>
      <c r="RPC533" s="580"/>
      <c r="RPD533" s="143"/>
      <c r="RPE533" s="143"/>
      <c r="RPF533" s="579"/>
      <c r="RPG533" s="580"/>
      <c r="RPH533" s="143"/>
      <c r="RPI533" s="143"/>
      <c r="RPJ533" s="579"/>
      <c r="RPK533" s="580"/>
      <c r="RPL533" s="143"/>
      <c r="RPM533" s="143"/>
      <c r="RPN533" s="579"/>
      <c r="RPO533" s="580"/>
      <c r="RPP533" s="143"/>
      <c r="RPQ533" s="143"/>
      <c r="RPR533" s="579"/>
      <c r="RPS533" s="580"/>
      <c r="RPT533" s="143"/>
      <c r="RPU533" s="143"/>
      <c r="RPV533" s="579"/>
      <c r="RPW533" s="580"/>
      <c r="RPX533" s="143"/>
      <c r="RPY533" s="143"/>
      <c r="RPZ533" s="579"/>
      <c r="RQA533" s="580"/>
      <c r="RQB533" s="143"/>
      <c r="RQC533" s="143"/>
      <c r="RQD533" s="579"/>
      <c r="RQE533" s="580"/>
      <c r="RQF533" s="143"/>
      <c r="RQG533" s="143"/>
      <c r="RQH533" s="579"/>
      <c r="RQI533" s="580"/>
      <c r="RQJ533" s="143"/>
      <c r="RQK533" s="143"/>
      <c r="RQL533" s="579"/>
      <c r="RQM533" s="580"/>
      <c r="RQN533" s="143"/>
      <c r="RQO533" s="143"/>
      <c r="RQP533" s="579"/>
      <c r="RQQ533" s="580"/>
      <c r="RQR533" s="143"/>
      <c r="RQS533" s="143"/>
      <c r="RQT533" s="579"/>
      <c r="RQU533" s="580"/>
      <c r="RQV533" s="143"/>
      <c r="RQW533" s="143"/>
      <c r="RQX533" s="579"/>
      <c r="RQY533" s="580"/>
      <c r="RQZ533" s="143"/>
      <c r="RRA533" s="143"/>
      <c r="RRB533" s="579"/>
      <c r="RRC533" s="580"/>
      <c r="RRD533" s="143"/>
      <c r="RRE533" s="143"/>
      <c r="RRF533" s="579"/>
      <c r="RRG533" s="580"/>
      <c r="RRH533" s="143"/>
      <c r="RRI533" s="143"/>
      <c r="RRJ533" s="579"/>
      <c r="RRK533" s="580"/>
      <c r="RRL533" s="143"/>
      <c r="RRM533" s="143"/>
      <c r="RRN533" s="579"/>
      <c r="RRO533" s="580"/>
      <c r="RRP533" s="143"/>
      <c r="RRQ533" s="143"/>
      <c r="RRR533" s="579"/>
      <c r="RRS533" s="580"/>
      <c r="RRT533" s="143"/>
      <c r="RRU533" s="143"/>
      <c r="RRV533" s="579"/>
      <c r="RRW533" s="580"/>
      <c r="RRX533" s="143"/>
      <c r="RRY533" s="143"/>
      <c r="RRZ533" s="579"/>
      <c r="RSA533" s="580"/>
      <c r="RSB533" s="143"/>
      <c r="RSC533" s="143"/>
      <c r="RSD533" s="579"/>
      <c r="RSE533" s="580"/>
      <c r="RSF533" s="143"/>
      <c r="RSG533" s="143"/>
      <c r="RSH533" s="579"/>
      <c r="RSI533" s="580"/>
      <c r="RSJ533" s="143"/>
      <c r="RSK533" s="143"/>
      <c r="RSL533" s="579"/>
      <c r="RSM533" s="580"/>
      <c r="RSN533" s="143"/>
      <c r="RSO533" s="143"/>
      <c r="RSP533" s="579"/>
      <c r="RSQ533" s="580"/>
      <c r="RSR533" s="143"/>
      <c r="RSS533" s="143"/>
      <c r="RST533" s="579"/>
      <c r="RSU533" s="580"/>
      <c r="RSV533" s="143"/>
      <c r="RSW533" s="143"/>
      <c r="RSX533" s="579"/>
      <c r="RSY533" s="580"/>
      <c r="RSZ533" s="143"/>
      <c r="RTA533" s="143"/>
      <c r="RTB533" s="579"/>
      <c r="RTC533" s="580"/>
      <c r="RTD533" s="143"/>
      <c r="RTE533" s="143"/>
      <c r="RTF533" s="579"/>
      <c r="RTG533" s="580"/>
      <c r="RTH533" s="143"/>
      <c r="RTI533" s="143"/>
      <c r="RTJ533" s="579"/>
      <c r="RTK533" s="580"/>
      <c r="RTL533" s="143"/>
      <c r="RTM533" s="143"/>
      <c r="RTN533" s="579"/>
      <c r="RTO533" s="580"/>
      <c r="RTP533" s="143"/>
      <c r="RTQ533" s="143"/>
      <c r="RTR533" s="579"/>
      <c r="RTS533" s="580"/>
      <c r="RTT533" s="143"/>
      <c r="RTU533" s="143"/>
      <c r="RTV533" s="579"/>
      <c r="RTW533" s="580"/>
      <c r="RTX533" s="143"/>
      <c r="RTY533" s="143"/>
      <c r="RTZ533" s="579"/>
      <c r="RUA533" s="580"/>
      <c r="RUB533" s="143"/>
      <c r="RUC533" s="143"/>
      <c r="RUD533" s="579"/>
      <c r="RUE533" s="580"/>
      <c r="RUF533" s="143"/>
      <c r="RUG533" s="143"/>
      <c r="RUH533" s="579"/>
      <c r="RUI533" s="580"/>
      <c r="RUJ533" s="143"/>
      <c r="RUK533" s="143"/>
      <c r="RUL533" s="579"/>
      <c r="RUM533" s="580"/>
      <c r="RUN533" s="143"/>
      <c r="RUO533" s="143"/>
      <c r="RUP533" s="579"/>
      <c r="RUQ533" s="580"/>
      <c r="RUR533" s="143"/>
      <c r="RUS533" s="143"/>
      <c r="RUT533" s="579"/>
      <c r="RUU533" s="580"/>
      <c r="RUV533" s="143"/>
      <c r="RUW533" s="143"/>
      <c r="RUX533" s="579"/>
      <c r="RUY533" s="580"/>
      <c r="RUZ533" s="143"/>
      <c r="RVA533" s="143"/>
      <c r="RVB533" s="579"/>
      <c r="RVC533" s="580"/>
      <c r="RVD533" s="143"/>
      <c r="RVE533" s="143"/>
      <c r="RVF533" s="579"/>
      <c r="RVG533" s="580"/>
      <c r="RVH533" s="143"/>
      <c r="RVI533" s="143"/>
      <c r="RVJ533" s="579"/>
      <c r="RVK533" s="580"/>
      <c r="RVL533" s="143"/>
      <c r="RVM533" s="143"/>
      <c r="RVN533" s="579"/>
      <c r="RVO533" s="580"/>
      <c r="RVP533" s="143"/>
      <c r="RVQ533" s="143"/>
      <c r="RVR533" s="579"/>
      <c r="RVS533" s="580"/>
      <c r="RVT533" s="143"/>
      <c r="RVU533" s="143"/>
      <c r="RVV533" s="579"/>
      <c r="RVW533" s="580"/>
      <c r="RVX533" s="143"/>
      <c r="RVY533" s="143"/>
      <c r="RVZ533" s="579"/>
      <c r="RWA533" s="580"/>
      <c r="RWB533" s="143"/>
      <c r="RWC533" s="143"/>
      <c r="RWD533" s="579"/>
      <c r="RWE533" s="580"/>
      <c r="RWF533" s="143"/>
      <c r="RWG533" s="143"/>
      <c r="RWH533" s="579"/>
      <c r="RWI533" s="580"/>
      <c r="RWJ533" s="143"/>
      <c r="RWK533" s="143"/>
      <c r="RWL533" s="579"/>
      <c r="RWM533" s="580"/>
      <c r="RWN533" s="143"/>
      <c r="RWO533" s="143"/>
      <c r="RWP533" s="579"/>
      <c r="RWQ533" s="580"/>
      <c r="RWR533" s="143"/>
      <c r="RWS533" s="143"/>
      <c r="RWT533" s="579"/>
      <c r="RWU533" s="580"/>
      <c r="RWV533" s="143"/>
      <c r="RWW533" s="143"/>
      <c r="RWX533" s="579"/>
      <c r="RWY533" s="580"/>
      <c r="RWZ533" s="143"/>
      <c r="RXA533" s="143"/>
      <c r="RXB533" s="579"/>
      <c r="RXC533" s="580"/>
      <c r="RXD533" s="143"/>
      <c r="RXE533" s="143"/>
      <c r="RXF533" s="579"/>
      <c r="RXG533" s="580"/>
      <c r="RXH533" s="143"/>
      <c r="RXI533" s="143"/>
      <c r="RXJ533" s="579"/>
      <c r="RXK533" s="580"/>
      <c r="RXL533" s="143"/>
      <c r="RXM533" s="143"/>
      <c r="RXN533" s="579"/>
      <c r="RXO533" s="580"/>
      <c r="RXP533" s="143"/>
      <c r="RXQ533" s="143"/>
      <c r="RXR533" s="579"/>
      <c r="RXS533" s="580"/>
      <c r="RXT533" s="143"/>
      <c r="RXU533" s="143"/>
      <c r="RXV533" s="579"/>
      <c r="RXW533" s="580"/>
      <c r="RXX533" s="143"/>
      <c r="RXY533" s="143"/>
      <c r="RXZ533" s="579"/>
      <c r="RYA533" s="580"/>
      <c r="RYB533" s="143"/>
      <c r="RYC533" s="143"/>
      <c r="RYD533" s="579"/>
      <c r="RYE533" s="580"/>
      <c r="RYF533" s="143"/>
      <c r="RYG533" s="143"/>
      <c r="RYH533" s="579"/>
      <c r="RYI533" s="580"/>
      <c r="RYJ533" s="143"/>
      <c r="RYK533" s="143"/>
      <c r="RYL533" s="579"/>
      <c r="RYM533" s="580"/>
      <c r="RYN533" s="143"/>
      <c r="RYO533" s="143"/>
      <c r="RYP533" s="579"/>
      <c r="RYQ533" s="580"/>
      <c r="RYR533" s="143"/>
      <c r="RYS533" s="143"/>
      <c r="RYT533" s="579"/>
      <c r="RYU533" s="580"/>
      <c r="RYV533" s="143"/>
      <c r="RYW533" s="143"/>
      <c r="RYX533" s="579"/>
      <c r="RYY533" s="580"/>
      <c r="RYZ533" s="143"/>
      <c r="RZA533" s="143"/>
      <c r="RZB533" s="579"/>
      <c r="RZC533" s="580"/>
      <c r="RZD533" s="143"/>
      <c r="RZE533" s="143"/>
      <c r="RZF533" s="579"/>
      <c r="RZG533" s="580"/>
      <c r="RZH533" s="143"/>
      <c r="RZI533" s="143"/>
      <c r="RZJ533" s="579"/>
      <c r="RZK533" s="580"/>
      <c r="RZL533" s="143"/>
      <c r="RZM533" s="143"/>
      <c r="RZN533" s="579"/>
      <c r="RZO533" s="580"/>
      <c r="RZP533" s="143"/>
      <c r="RZQ533" s="143"/>
      <c r="RZR533" s="579"/>
      <c r="RZS533" s="580"/>
      <c r="RZT533" s="143"/>
      <c r="RZU533" s="143"/>
      <c r="RZV533" s="579"/>
      <c r="RZW533" s="580"/>
      <c r="RZX533" s="143"/>
      <c r="RZY533" s="143"/>
      <c r="RZZ533" s="579"/>
      <c r="SAA533" s="580"/>
      <c r="SAB533" s="143"/>
      <c r="SAC533" s="143"/>
      <c r="SAD533" s="579"/>
      <c r="SAE533" s="580"/>
      <c r="SAF533" s="143"/>
      <c r="SAG533" s="143"/>
      <c r="SAH533" s="579"/>
      <c r="SAI533" s="580"/>
      <c r="SAJ533" s="143"/>
      <c r="SAK533" s="143"/>
      <c r="SAL533" s="579"/>
      <c r="SAM533" s="580"/>
      <c r="SAN533" s="143"/>
      <c r="SAO533" s="143"/>
      <c r="SAP533" s="579"/>
      <c r="SAQ533" s="580"/>
      <c r="SAR533" s="143"/>
      <c r="SAS533" s="143"/>
      <c r="SAT533" s="579"/>
      <c r="SAU533" s="580"/>
      <c r="SAV533" s="143"/>
      <c r="SAW533" s="143"/>
      <c r="SAX533" s="579"/>
      <c r="SAY533" s="580"/>
      <c r="SAZ533" s="143"/>
      <c r="SBA533" s="143"/>
      <c r="SBB533" s="579"/>
      <c r="SBC533" s="580"/>
      <c r="SBD533" s="143"/>
      <c r="SBE533" s="143"/>
      <c r="SBF533" s="579"/>
      <c r="SBG533" s="580"/>
      <c r="SBH533" s="143"/>
      <c r="SBI533" s="143"/>
      <c r="SBJ533" s="579"/>
      <c r="SBK533" s="580"/>
      <c r="SBL533" s="143"/>
      <c r="SBM533" s="143"/>
      <c r="SBN533" s="579"/>
      <c r="SBO533" s="580"/>
      <c r="SBP533" s="143"/>
      <c r="SBQ533" s="143"/>
      <c r="SBR533" s="579"/>
      <c r="SBS533" s="580"/>
      <c r="SBT533" s="143"/>
      <c r="SBU533" s="143"/>
      <c r="SBV533" s="579"/>
      <c r="SBW533" s="580"/>
      <c r="SBX533" s="143"/>
      <c r="SBY533" s="143"/>
      <c r="SBZ533" s="579"/>
      <c r="SCA533" s="580"/>
      <c r="SCB533" s="143"/>
      <c r="SCC533" s="143"/>
      <c r="SCD533" s="579"/>
      <c r="SCE533" s="580"/>
      <c r="SCF533" s="143"/>
      <c r="SCG533" s="143"/>
      <c r="SCH533" s="579"/>
      <c r="SCI533" s="580"/>
      <c r="SCJ533" s="143"/>
      <c r="SCK533" s="143"/>
      <c r="SCL533" s="579"/>
      <c r="SCM533" s="580"/>
      <c r="SCN533" s="143"/>
      <c r="SCO533" s="143"/>
      <c r="SCP533" s="579"/>
      <c r="SCQ533" s="580"/>
      <c r="SCR533" s="143"/>
      <c r="SCS533" s="143"/>
      <c r="SCT533" s="579"/>
      <c r="SCU533" s="580"/>
      <c r="SCV533" s="143"/>
      <c r="SCW533" s="143"/>
      <c r="SCX533" s="579"/>
      <c r="SCY533" s="580"/>
      <c r="SCZ533" s="143"/>
      <c r="SDA533" s="143"/>
      <c r="SDB533" s="579"/>
      <c r="SDC533" s="580"/>
      <c r="SDD533" s="143"/>
      <c r="SDE533" s="143"/>
      <c r="SDF533" s="579"/>
      <c r="SDG533" s="580"/>
      <c r="SDH533" s="143"/>
      <c r="SDI533" s="143"/>
      <c r="SDJ533" s="579"/>
      <c r="SDK533" s="580"/>
      <c r="SDL533" s="143"/>
      <c r="SDM533" s="143"/>
      <c r="SDN533" s="579"/>
      <c r="SDO533" s="580"/>
      <c r="SDP533" s="143"/>
      <c r="SDQ533" s="143"/>
      <c r="SDR533" s="579"/>
      <c r="SDS533" s="580"/>
      <c r="SDT533" s="143"/>
      <c r="SDU533" s="143"/>
      <c r="SDV533" s="579"/>
      <c r="SDW533" s="580"/>
      <c r="SDX533" s="143"/>
      <c r="SDY533" s="143"/>
      <c r="SDZ533" s="579"/>
      <c r="SEA533" s="580"/>
      <c r="SEB533" s="143"/>
      <c r="SEC533" s="143"/>
      <c r="SED533" s="579"/>
      <c r="SEE533" s="580"/>
      <c r="SEF533" s="143"/>
      <c r="SEG533" s="143"/>
      <c r="SEH533" s="579"/>
      <c r="SEI533" s="580"/>
      <c r="SEJ533" s="143"/>
      <c r="SEK533" s="143"/>
      <c r="SEL533" s="579"/>
      <c r="SEM533" s="580"/>
      <c r="SEN533" s="143"/>
      <c r="SEO533" s="143"/>
      <c r="SEP533" s="579"/>
      <c r="SEQ533" s="580"/>
      <c r="SER533" s="143"/>
      <c r="SES533" s="143"/>
      <c r="SET533" s="579"/>
      <c r="SEU533" s="580"/>
      <c r="SEV533" s="143"/>
      <c r="SEW533" s="143"/>
      <c r="SEX533" s="579"/>
      <c r="SEY533" s="580"/>
      <c r="SEZ533" s="143"/>
      <c r="SFA533" s="143"/>
      <c r="SFB533" s="579"/>
      <c r="SFC533" s="580"/>
      <c r="SFD533" s="143"/>
      <c r="SFE533" s="143"/>
      <c r="SFF533" s="579"/>
      <c r="SFG533" s="580"/>
      <c r="SFH533" s="143"/>
      <c r="SFI533" s="143"/>
      <c r="SFJ533" s="579"/>
      <c r="SFK533" s="580"/>
      <c r="SFL533" s="143"/>
      <c r="SFM533" s="143"/>
      <c r="SFN533" s="579"/>
      <c r="SFO533" s="580"/>
      <c r="SFP533" s="143"/>
      <c r="SFQ533" s="143"/>
      <c r="SFR533" s="579"/>
      <c r="SFS533" s="580"/>
      <c r="SFT533" s="143"/>
      <c r="SFU533" s="143"/>
      <c r="SFV533" s="579"/>
      <c r="SFW533" s="580"/>
      <c r="SFX533" s="143"/>
      <c r="SFY533" s="143"/>
      <c r="SFZ533" s="579"/>
      <c r="SGA533" s="580"/>
      <c r="SGB533" s="143"/>
      <c r="SGC533" s="143"/>
      <c r="SGD533" s="579"/>
      <c r="SGE533" s="580"/>
      <c r="SGF533" s="143"/>
      <c r="SGG533" s="143"/>
      <c r="SGH533" s="579"/>
      <c r="SGI533" s="580"/>
      <c r="SGJ533" s="143"/>
      <c r="SGK533" s="143"/>
      <c r="SGL533" s="579"/>
      <c r="SGM533" s="580"/>
      <c r="SGN533" s="143"/>
      <c r="SGO533" s="143"/>
      <c r="SGP533" s="579"/>
      <c r="SGQ533" s="580"/>
      <c r="SGR533" s="143"/>
      <c r="SGS533" s="143"/>
      <c r="SGT533" s="579"/>
      <c r="SGU533" s="580"/>
      <c r="SGV533" s="143"/>
      <c r="SGW533" s="143"/>
      <c r="SGX533" s="579"/>
      <c r="SGY533" s="580"/>
      <c r="SGZ533" s="143"/>
      <c r="SHA533" s="143"/>
      <c r="SHB533" s="579"/>
      <c r="SHC533" s="580"/>
      <c r="SHD533" s="143"/>
      <c r="SHE533" s="143"/>
      <c r="SHF533" s="579"/>
      <c r="SHG533" s="580"/>
      <c r="SHH533" s="143"/>
      <c r="SHI533" s="143"/>
      <c r="SHJ533" s="579"/>
      <c r="SHK533" s="580"/>
      <c r="SHL533" s="143"/>
      <c r="SHM533" s="143"/>
      <c r="SHN533" s="579"/>
      <c r="SHO533" s="580"/>
      <c r="SHP533" s="143"/>
      <c r="SHQ533" s="143"/>
      <c r="SHR533" s="579"/>
      <c r="SHS533" s="580"/>
      <c r="SHT533" s="143"/>
      <c r="SHU533" s="143"/>
      <c r="SHV533" s="579"/>
      <c r="SHW533" s="580"/>
      <c r="SHX533" s="143"/>
      <c r="SHY533" s="143"/>
      <c r="SHZ533" s="579"/>
      <c r="SIA533" s="580"/>
      <c r="SIB533" s="143"/>
      <c r="SIC533" s="143"/>
      <c r="SID533" s="579"/>
      <c r="SIE533" s="580"/>
      <c r="SIF533" s="143"/>
      <c r="SIG533" s="143"/>
      <c r="SIH533" s="579"/>
      <c r="SII533" s="580"/>
      <c r="SIJ533" s="143"/>
      <c r="SIK533" s="143"/>
      <c r="SIL533" s="579"/>
      <c r="SIM533" s="580"/>
      <c r="SIN533" s="143"/>
      <c r="SIO533" s="143"/>
      <c r="SIP533" s="579"/>
      <c r="SIQ533" s="580"/>
      <c r="SIR533" s="143"/>
      <c r="SIS533" s="143"/>
      <c r="SIT533" s="579"/>
      <c r="SIU533" s="580"/>
      <c r="SIV533" s="143"/>
      <c r="SIW533" s="143"/>
      <c r="SIX533" s="579"/>
      <c r="SIY533" s="580"/>
      <c r="SIZ533" s="143"/>
      <c r="SJA533" s="143"/>
      <c r="SJB533" s="579"/>
      <c r="SJC533" s="580"/>
      <c r="SJD533" s="143"/>
      <c r="SJE533" s="143"/>
      <c r="SJF533" s="579"/>
      <c r="SJG533" s="580"/>
      <c r="SJH533" s="143"/>
      <c r="SJI533" s="143"/>
      <c r="SJJ533" s="579"/>
      <c r="SJK533" s="580"/>
      <c r="SJL533" s="143"/>
      <c r="SJM533" s="143"/>
      <c r="SJN533" s="579"/>
      <c r="SJO533" s="580"/>
      <c r="SJP533" s="143"/>
      <c r="SJQ533" s="143"/>
      <c r="SJR533" s="579"/>
      <c r="SJS533" s="580"/>
      <c r="SJT533" s="143"/>
      <c r="SJU533" s="143"/>
      <c r="SJV533" s="579"/>
      <c r="SJW533" s="580"/>
      <c r="SJX533" s="143"/>
      <c r="SJY533" s="143"/>
      <c r="SJZ533" s="579"/>
      <c r="SKA533" s="580"/>
      <c r="SKB533" s="143"/>
      <c r="SKC533" s="143"/>
      <c r="SKD533" s="579"/>
      <c r="SKE533" s="580"/>
      <c r="SKF533" s="143"/>
      <c r="SKG533" s="143"/>
      <c r="SKH533" s="579"/>
      <c r="SKI533" s="580"/>
      <c r="SKJ533" s="143"/>
      <c r="SKK533" s="143"/>
      <c r="SKL533" s="579"/>
      <c r="SKM533" s="580"/>
      <c r="SKN533" s="143"/>
      <c r="SKO533" s="143"/>
      <c r="SKP533" s="579"/>
      <c r="SKQ533" s="580"/>
      <c r="SKR533" s="143"/>
      <c r="SKS533" s="143"/>
      <c r="SKT533" s="579"/>
      <c r="SKU533" s="580"/>
      <c r="SKV533" s="143"/>
      <c r="SKW533" s="143"/>
      <c r="SKX533" s="579"/>
      <c r="SKY533" s="580"/>
      <c r="SKZ533" s="143"/>
      <c r="SLA533" s="143"/>
      <c r="SLB533" s="579"/>
      <c r="SLC533" s="580"/>
      <c r="SLD533" s="143"/>
      <c r="SLE533" s="143"/>
      <c r="SLF533" s="579"/>
      <c r="SLG533" s="580"/>
      <c r="SLH533" s="143"/>
      <c r="SLI533" s="143"/>
      <c r="SLJ533" s="579"/>
      <c r="SLK533" s="580"/>
      <c r="SLL533" s="143"/>
      <c r="SLM533" s="143"/>
      <c r="SLN533" s="579"/>
      <c r="SLO533" s="580"/>
      <c r="SLP533" s="143"/>
      <c r="SLQ533" s="143"/>
      <c r="SLR533" s="579"/>
      <c r="SLS533" s="580"/>
      <c r="SLT533" s="143"/>
      <c r="SLU533" s="143"/>
      <c r="SLV533" s="579"/>
      <c r="SLW533" s="580"/>
      <c r="SLX533" s="143"/>
      <c r="SLY533" s="143"/>
      <c r="SLZ533" s="579"/>
      <c r="SMA533" s="580"/>
      <c r="SMB533" s="143"/>
      <c r="SMC533" s="143"/>
      <c r="SMD533" s="579"/>
      <c r="SME533" s="580"/>
      <c r="SMF533" s="143"/>
      <c r="SMG533" s="143"/>
      <c r="SMH533" s="579"/>
      <c r="SMI533" s="580"/>
      <c r="SMJ533" s="143"/>
      <c r="SMK533" s="143"/>
      <c r="SML533" s="579"/>
      <c r="SMM533" s="580"/>
      <c r="SMN533" s="143"/>
      <c r="SMO533" s="143"/>
      <c r="SMP533" s="579"/>
      <c r="SMQ533" s="580"/>
      <c r="SMR533" s="143"/>
      <c r="SMS533" s="143"/>
      <c r="SMT533" s="579"/>
      <c r="SMU533" s="580"/>
      <c r="SMV533" s="143"/>
      <c r="SMW533" s="143"/>
      <c r="SMX533" s="579"/>
      <c r="SMY533" s="580"/>
      <c r="SMZ533" s="143"/>
      <c r="SNA533" s="143"/>
      <c r="SNB533" s="579"/>
      <c r="SNC533" s="580"/>
      <c r="SND533" s="143"/>
      <c r="SNE533" s="143"/>
      <c r="SNF533" s="579"/>
      <c r="SNG533" s="580"/>
      <c r="SNH533" s="143"/>
      <c r="SNI533" s="143"/>
      <c r="SNJ533" s="579"/>
      <c r="SNK533" s="580"/>
      <c r="SNL533" s="143"/>
      <c r="SNM533" s="143"/>
      <c r="SNN533" s="579"/>
      <c r="SNO533" s="580"/>
      <c r="SNP533" s="143"/>
      <c r="SNQ533" s="143"/>
      <c r="SNR533" s="579"/>
      <c r="SNS533" s="580"/>
      <c r="SNT533" s="143"/>
      <c r="SNU533" s="143"/>
      <c r="SNV533" s="579"/>
      <c r="SNW533" s="580"/>
      <c r="SNX533" s="143"/>
      <c r="SNY533" s="143"/>
      <c r="SNZ533" s="579"/>
      <c r="SOA533" s="580"/>
      <c r="SOB533" s="143"/>
      <c r="SOC533" s="143"/>
      <c r="SOD533" s="579"/>
      <c r="SOE533" s="580"/>
      <c r="SOF533" s="143"/>
      <c r="SOG533" s="143"/>
      <c r="SOH533" s="579"/>
      <c r="SOI533" s="580"/>
      <c r="SOJ533" s="143"/>
      <c r="SOK533" s="143"/>
      <c r="SOL533" s="579"/>
      <c r="SOM533" s="580"/>
      <c r="SON533" s="143"/>
      <c r="SOO533" s="143"/>
      <c r="SOP533" s="579"/>
      <c r="SOQ533" s="580"/>
      <c r="SOR533" s="143"/>
      <c r="SOS533" s="143"/>
      <c r="SOT533" s="579"/>
      <c r="SOU533" s="580"/>
      <c r="SOV533" s="143"/>
      <c r="SOW533" s="143"/>
      <c r="SOX533" s="579"/>
      <c r="SOY533" s="580"/>
      <c r="SOZ533" s="143"/>
      <c r="SPA533" s="143"/>
      <c r="SPB533" s="579"/>
      <c r="SPC533" s="580"/>
      <c r="SPD533" s="143"/>
      <c r="SPE533" s="143"/>
      <c r="SPF533" s="579"/>
      <c r="SPG533" s="580"/>
      <c r="SPH533" s="143"/>
      <c r="SPI533" s="143"/>
      <c r="SPJ533" s="579"/>
      <c r="SPK533" s="580"/>
      <c r="SPL533" s="143"/>
      <c r="SPM533" s="143"/>
      <c r="SPN533" s="579"/>
      <c r="SPO533" s="580"/>
      <c r="SPP533" s="143"/>
      <c r="SPQ533" s="143"/>
      <c r="SPR533" s="579"/>
      <c r="SPS533" s="580"/>
      <c r="SPT533" s="143"/>
      <c r="SPU533" s="143"/>
      <c r="SPV533" s="579"/>
      <c r="SPW533" s="580"/>
      <c r="SPX533" s="143"/>
      <c r="SPY533" s="143"/>
      <c r="SPZ533" s="579"/>
      <c r="SQA533" s="580"/>
      <c r="SQB533" s="143"/>
      <c r="SQC533" s="143"/>
      <c r="SQD533" s="579"/>
      <c r="SQE533" s="580"/>
      <c r="SQF533" s="143"/>
      <c r="SQG533" s="143"/>
      <c r="SQH533" s="579"/>
      <c r="SQI533" s="580"/>
      <c r="SQJ533" s="143"/>
      <c r="SQK533" s="143"/>
      <c r="SQL533" s="579"/>
      <c r="SQM533" s="580"/>
      <c r="SQN533" s="143"/>
      <c r="SQO533" s="143"/>
      <c r="SQP533" s="579"/>
      <c r="SQQ533" s="580"/>
      <c r="SQR533" s="143"/>
      <c r="SQS533" s="143"/>
      <c r="SQT533" s="579"/>
      <c r="SQU533" s="580"/>
      <c r="SQV533" s="143"/>
      <c r="SQW533" s="143"/>
      <c r="SQX533" s="579"/>
      <c r="SQY533" s="580"/>
      <c r="SQZ533" s="143"/>
      <c r="SRA533" s="143"/>
      <c r="SRB533" s="579"/>
      <c r="SRC533" s="580"/>
      <c r="SRD533" s="143"/>
      <c r="SRE533" s="143"/>
      <c r="SRF533" s="579"/>
      <c r="SRG533" s="580"/>
      <c r="SRH533" s="143"/>
      <c r="SRI533" s="143"/>
      <c r="SRJ533" s="579"/>
      <c r="SRK533" s="580"/>
      <c r="SRL533" s="143"/>
      <c r="SRM533" s="143"/>
      <c r="SRN533" s="579"/>
      <c r="SRO533" s="580"/>
      <c r="SRP533" s="143"/>
      <c r="SRQ533" s="143"/>
      <c r="SRR533" s="579"/>
      <c r="SRS533" s="580"/>
      <c r="SRT533" s="143"/>
      <c r="SRU533" s="143"/>
      <c r="SRV533" s="579"/>
      <c r="SRW533" s="580"/>
      <c r="SRX533" s="143"/>
      <c r="SRY533" s="143"/>
      <c r="SRZ533" s="579"/>
      <c r="SSA533" s="580"/>
      <c r="SSB533" s="143"/>
      <c r="SSC533" s="143"/>
      <c r="SSD533" s="579"/>
      <c r="SSE533" s="580"/>
      <c r="SSF533" s="143"/>
      <c r="SSG533" s="143"/>
      <c r="SSH533" s="579"/>
      <c r="SSI533" s="580"/>
      <c r="SSJ533" s="143"/>
      <c r="SSK533" s="143"/>
      <c r="SSL533" s="579"/>
      <c r="SSM533" s="580"/>
      <c r="SSN533" s="143"/>
      <c r="SSO533" s="143"/>
      <c r="SSP533" s="579"/>
      <c r="SSQ533" s="580"/>
      <c r="SSR533" s="143"/>
      <c r="SSS533" s="143"/>
      <c r="SST533" s="579"/>
      <c r="SSU533" s="580"/>
      <c r="SSV533" s="143"/>
      <c r="SSW533" s="143"/>
      <c r="SSX533" s="579"/>
      <c r="SSY533" s="580"/>
      <c r="SSZ533" s="143"/>
      <c r="STA533" s="143"/>
      <c r="STB533" s="579"/>
      <c r="STC533" s="580"/>
      <c r="STD533" s="143"/>
      <c r="STE533" s="143"/>
      <c r="STF533" s="579"/>
      <c r="STG533" s="580"/>
      <c r="STH533" s="143"/>
      <c r="STI533" s="143"/>
      <c r="STJ533" s="579"/>
      <c r="STK533" s="580"/>
      <c r="STL533" s="143"/>
      <c r="STM533" s="143"/>
      <c r="STN533" s="579"/>
      <c r="STO533" s="580"/>
      <c r="STP533" s="143"/>
      <c r="STQ533" s="143"/>
      <c r="STR533" s="579"/>
      <c r="STS533" s="580"/>
      <c r="STT533" s="143"/>
      <c r="STU533" s="143"/>
      <c r="STV533" s="579"/>
      <c r="STW533" s="580"/>
      <c r="STX533" s="143"/>
      <c r="STY533" s="143"/>
      <c r="STZ533" s="579"/>
      <c r="SUA533" s="580"/>
      <c r="SUB533" s="143"/>
      <c r="SUC533" s="143"/>
      <c r="SUD533" s="579"/>
      <c r="SUE533" s="580"/>
      <c r="SUF533" s="143"/>
      <c r="SUG533" s="143"/>
      <c r="SUH533" s="579"/>
      <c r="SUI533" s="580"/>
      <c r="SUJ533" s="143"/>
      <c r="SUK533" s="143"/>
      <c r="SUL533" s="579"/>
      <c r="SUM533" s="580"/>
      <c r="SUN533" s="143"/>
      <c r="SUO533" s="143"/>
      <c r="SUP533" s="579"/>
      <c r="SUQ533" s="580"/>
      <c r="SUR533" s="143"/>
      <c r="SUS533" s="143"/>
      <c r="SUT533" s="579"/>
      <c r="SUU533" s="580"/>
      <c r="SUV533" s="143"/>
      <c r="SUW533" s="143"/>
      <c r="SUX533" s="579"/>
      <c r="SUY533" s="580"/>
      <c r="SUZ533" s="143"/>
      <c r="SVA533" s="143"/>
      <c r="SVB533" s="579"/>
      <c r="SVC533" s="580"/>
      <c r="SVD533" s="143"/>
      <c r="SVE533" s="143"/>
      <c r="SVF533" s="579"/>
      <c r="SVG533" s="580"/>
      <c r="SVH533" s="143"/>
      <c r="SVI533" s="143"/>
      <c r="SVJ533" s="579"/>
      <c r="SVK533" s="580"/>
      <c r="SVL533" s="143"/>
      <c r="SVM533" s="143"/>
      <c r="SVN533" s="579"/>
      <c r="SVO533" s="580"/>
      <c r="SVP533" s="143"/>
      <c r="SVQ533" s="143"/>
      <c r="SVR533" s="579"/>
      <c r="SVS533" s="580"/>
      <c r="SVT533" s="143"/>
      <c r="SVU533" s="143"/>
      <c r="SVV533" s="579"/>
      <c r="SVW533" s="580"/>
      <c r="SVX533" s="143"/>
      <c r="SVY533" s="143"/>
      <c r="SVZ533" s="579"/>
      <c r="SWA533" s="580"/>
      <c r="SWB533" s="143"/>
      <c r="SWC533" s="143"/>
      <c r="SWD533" s="579"/>
      <c r="SWE533" s="580"/>
      <c r="SWF533" s="143"/>
      <c r="SWG533" s="143"/>
      <c r="SWH533" s="579"/>
      <c r="SWI533" s="580"/>
      <c r="SWJ533" s="143"/>
      <c r="SWK533" s="143"/>
      <c r="SWL533" s="579"/>
      <c r="SWM533" s="580"/>
      <c r="SWN533" s="143"/>
      <c r="SWO533" s="143"/>
      <c r="SWP533" s="579"/>
      <c r="SWQ533" s="580"/>
      <c r="SWR533" s="143"/>
      <c r="SWS533" s="143"/>
      <c r="SWT533" s="579"/>
      <c r="SWU533" s="580"/>
      <c r="SWV533" s="143"/>
      <c r="SWW533" s="143"/>
      <c r="SWX533" s="579"/>
      <c r="SWY533" s="580"/>
      <c r="SWZ533" s="143"/>
      <c r="SXA533" s="143"/>
      <c r="SXB533" s="579"/>
      <c r="SXC533" s="580"/>
      <c r="SXD533" s="143"/>
      <c r="SXE533" s="143"/>
      <c r="SXF533" s="579"/>
      <c r="SXG533" s="580"/>
      <c r="SXH533" s="143"/>
      <c r="SXI533" s="143"/>
      <c r="SXJ533" s="579"/>
      <c r="SXK533" s="580"/>
      <c r="SXL533" s="143"/>
      <c r="SXM533" s="143"/>
      <c r="SXN533" s="579"/>
      <c r="SXO533" s="580"/>
      <c r="SXP533" s="143"/>
      <c r="SXQ533" s="143"/>
      <c r="SXR533" s="579"/>
      <c r="SXS533" s="580"/>
      <c r="SXT533" s="143"/>
      <c r="SXU533" s="143"/>
      <c r="SXV533" s="579"/>
      <c r="SXW533" s="580"/>
      <c r="SXX533" s="143"/>
      <c r="SXY533" s="143"/>
      <c r="SXZ533" s="579"/>
      <c r="SYA533" s="580"/>
      <c r="SYB533" s="143"/>
      <c r="SYC533" s="143"/>
      <c r="SYD533" s="579"/>
      <c r="SYE533" s="580"/>
      <c r="SYF533" s="143"/>
      <c r="SYG533" s="143"/>
      <c r="SYH533" s="579"/>
      <c r="SYI533" s="580"/>
      <c r="SYJ533" s="143"/>
      <c r="SYK533" s="143"/>
      <c r="SYL533" s="579"/>
      <c r="SYM533" s="580"/>
      <c r="SYN533" s="143"/>
      <c r="SYO533" s="143"/>
      <c r="SYP533" s="579"/>
      <c r="SYQ533" s="580"/>
      <c r="SYR533" s="143"/>
      <c r="SYS533" s="143"/>
      <c r="SYT533" s="579"/>
      <c r="SYU533" s="580"/>
      <c r="SYV533" s="143"/>
      <c r="SYW533" s="143"/>
      <c r="SYX533" s="579"/>
      <c r="SYY533" s="580"/>
      <c r="SYZ533" s="143"/>
      <c r="SZA533" s="143"/>
      <c r="SZB533" s="579"/>
      <c r="SZC533" s="580"/>
      <c r="SZD533" s="143"/>
      <c r="SZE533" s="143"/>
      <c r="SZF533" s="579"/>
      <c r="SZG533" s="580"/>
      <c r="SZH533" s="143"/>
      <c r="SZI533" s="143"/>
      <c r="SZJ533" s="579"/>
      <c r="SZK533" s="580"/>
      <c r="SZL533" s="143"/>
      <c r="SZM533" s="143"/>
      <c r="SZN533" s="579"/>
      <c r="SZO533" s="580"/>
      <c r="SZP533" s="143"/>
      <c r="SZQ533" s="143"/>
      <c r="SZR533" s="579"/>
      <c r="SZS533" s="580"/>
      <c r="SZT533" s="143"/>
      <c r="SZU533" s="143"/>
      <c r="SZV533" s="579"/>
      <c r="SZW533" s="580"/>
      <c r="SZX533" s="143"/>
      <c r="SZY533" s="143"/>
      <c r="SZZ533" s="579"/>
      <c r="TAA533" s="580"/>
      <c r="TAB533" s="143"/>
      <c r="TAC533" s="143"/>
      <c r="TAD533" s="579"/>
      <c r="TAE533" s="580"/>
      <c r="TAF533" s="143"/>
      <c r="TAG533" s="143"/>
      <c r="TAH533" s="579"/>
      <c r="TAI533" s="580"/>
      <c r="TAJ533" s="143"/>
      <c r="TAK533" s="143"/>
      <c r="TAL533" s="579"/>
      <c r="TAM533" s="580"/>
      <c r="TAN533" s="143"/>
      <c r="TAO533" s="143"/>
      <c r="TAP533" s="579"/>
      <c r="TAQ533" s="580"/>
      <c r="TAR533" s="143"/>
      <c r="TAS533" s="143"/>
      <c r="TAT533" s="579"/>
      <c r="TAU533" s="580"/>
      <c r="TAV533" s="143"/>
      <c r="TAW533" s="143"/>
      <c r="TAX533" s="579"/>
      <c r="TAY533" s="580"/>
      <c r="TAZ533" s="143"/>
      <c r="TBA533" s="143"/>
      <c r="TBB533" s="579"/>
      <c r="TBC533" s="580"/>
      <c r="TBD533" s="143"/>
      <c r="TBE533" s="143"/>
      <c r="TBF533" s="579"/>
      <c r="TBG533" s="580"/>
      <c r="TBH533" s="143"/>
      <c r="TBI533" s="143"/>
      <c r="TBJ533" s="579"/>
      <c r="TBK533" s="580"/>
      <c r="TBL533" s="143"/>
      <c r="TBM533" s="143"/>
      <c r="TBN533" s="579"/>
      <c r="TBO533" s="580"/>
      <c r="TBP533" s="143"/>
      <c r="TBQ533" s="143"/>
      <c r="TBR533" s="579"/>
      <c r="TBS533" s="580"/>
      <c r="TBT533" s="143"/>
      <c r="TBU533" s="143"/>
      <c r="TBV533" s="579"/>
      <c r="TBW533" s="580"/>
      <c r="TBX533" s="143"/>
      <c r="TBY533" s="143"/>
      <c r="TBZ533" s="579"/>
      <c r="TCA533" s="580"/>
      <c r="TCB533" s="143"/>
      <c r="TCC533" s="143"/>
      <c r="TCD533" s="579"/>
      <c r="TCE533" s="580"/>
      <c r="TCF533" s="143"/>
      <c r="TCG533" s="143"/>
      <c r="TCH533" s="579"/>
      <c r="TCI533" s="580"/>
      <c r="TCJ533" s="143"/>
      <c r="TCK533" s="143"/>
      <c r="TCL533" s="579"/>
      <c r="TCM533" s="580"/>
      <c r="TCN533" s="143"/>
      <c r="TCO533" s="143"/>
      <c r="TCP533" s="579"/>
      <c r="TCQ533" s="580"/>
      <c r="TCR533" s="143"/>
      <c r="TCS533" s="143"/>
      <c r="TCT533" s="579"/>
      <c r="TCU533" s="580"/>
      <c r="TCV533" s="143"/>
      <c r="TCW533" s="143"/>
      <c r="TCX533" s="579"/>
      <c r="TCY533" s="580"/>
      <c r="TCZ533" s="143"/>
      <c r="TDA533" s="143"/>
      <c r="TDB533" s="579"/>
      <c r="TDC533" s="580"/>
      <c r="TDD533" s="143"/>
      <c r="TDE533" s="143"/>
      <c r="TDF533" s="579"/>
      <c r="TDG533" s="580"/>
      <c r="TDH533" s="143"/>
      <c r="TDI533" s="143"/>
      <c r="TDJ533" s="579"/>
      <c r="TDK533" s="580"/>
      <c r="TDL533" s="143"/>
      <c r="TDM533" s="143"/>
      <c r="TDN533" s="579"/>
      <c r="TDO533" s="580"/>
      <c r="TDP533" s="143"/>
      <c r="TDQ533" s="143"/>
      <c r="TDR533" s="579"/>
      <c r="TDS533" s="580"/>
      <c r="TDT533" s="143"/>
      <c r="TDU533" s="143"/>
      <c r="TDV533" s="579"/>
      <c r="TDW533" s="580"/>
      <c r="TDX533" s="143"/>
      <c r="TDY533" s="143"/>
      <c r="TDZ533" s="579"/>
      <c r="TEA533" s="580"/>
      <c r="TEB533" s="143"/>
      <c r="TEC533" s="143"/>
      <c r="TED533" s="579"/>
      <c r="TEE533" s="580"/>
      <c r="TEF533" s="143"/>
      <c r="TEG533" s="143"/>
      <c r="TEH533" s="579"/>
      <c r="TEI533" s="580"/>
      <c r="TEJ533" s="143"/>
      <c r="TEK533" s="143"/>
      <c r="TEL533" s="579"/>
      <c r="TEM533" s="580"/>
      <c r="TEN533" s="143"/>
      <c r="TEO533" s="143"/>
      <c r="TEP533" s="579"/>
      <c r="TEQ533" s="580"/>
      <c r="TER533" s="143"/>
      <c r="TES533" s="143"/>
      <c r="TET533" s="579"/>
      <c r="TEU533" s="580"/>
      <c r="TEV533" s="143"/>
      <c r="TEW533" s="143"/>
      <c r="TEX533" s="579"/>
      <c r="TEY533" s="580"/>
      <c r="TEZ533" s="143"/>
      <c r="TFA533" s="143"/>
      <c r="TFB533" s="579"/>
      <c r="TFC533" s="580"/>
      <c r="TFD533" s="143"/>
      <c r="TFE533" s="143"/>
      <c r="TFF533" s="579"/>
      <c r="TFG533" s="580"/>
      <c r="TFH533" s="143"/>
      <c r="TFI533" s="143"/>
      <c r="TFJ533" s="579"/>
      <c r="TFK533" s="580"/>
      <c r="TFL533" s="143"/>
      <c r="TFM533" s="143"/>
      <c r="TFN533" s="579"/>
      <c r="TFO533" s="580"/>
      <c r="TFP533" s="143"/>
      <c r="TFQ533" s="143"/>
      <c r="TFR533" s="579"/>
      <c r="TFS533" s="580"/>
      <c r="TFT533" s="143"/>
      <c r="TFU533" s="143"/>
      <c r="TFV533" s="579"/>
      <c r="TFW533" s="580"/>
      <c r="TFX533" s="143"/>
      <c r="TFY533" s="143"/>
      <c r="TFZ533" s="579"/>
      <c r="TGA533" s="580"/>
      <c r="TGB533" s="143"/>
      <c r="TGC533" s="143"/>
      <c r="TGD533" s="579"/>
      <c r="TGE533" s="580"/>
      <c r="TGF533" s="143"/>
      <c r="TGG533" s="143"/>
      <c r="TGH533" s="579"/>
      <c r="TGI533" s="580"/>
      <c r="TGJ533" s="143"/>
      <c r="TGK533" s="143"/>
      <c r="TGL533" s="579"/>
      <c r="TGM533" s="580"/>
      <c r="TGN533" s="143"/>
      <c r="TGO533" s="143"/>
      <c r="TGP533" s="579"/>
      <c r="TGQ533" s="580"/>
      <c r="TGR533" s="143"/>
      <c r="TGS533" s="143"/>
      <c r="TGT533" s="579"/>
      <c r="TGU533" s="580"/>
      <c r="TGV533" s="143"/>
      <c r="TGW533" s="143"/>
      <c r="TGX533" s="579"/>
      <c r="TGY533" s="580"/>
      <c r="TGZ533" s="143"/>
      <c r="THA533" s="143"/>
      <c r="THB533" s="579"/>
      <c r="THC533" s="580"/>
      <c r="THD533" s="143"/>
      <c r="THE533" s="143"/>
      <c r="THF533" s="579"/>
      <c r="THG533" s="580"/>
      <c r="THH533" s="143"/>
      <c r="THI533" s="143"/>
      <c r="THJ533" s="579"/>
      <c r="THK533" s="580"/>
      <c r="THL533" s="143"/>
      <c r="THM533" s="143"/>
      <c r="THN533" s="579"/>
      <c r="THO533" s="580"/>
      <c r="THP533" s="143"/>
      <c r="THQ533" s="143"/>
      <c r="THR533" s="579"/>
      <c r="THS533" s="580"/>
      <c r="THT533" s="143"/>
      <c r="THU533" s="143"/>
      <c r="THV533" s="579"/>
      <c r="THW533" s="580"/>
      <c r="THX533" s="143"/>
      <c r="THY533" s="143"/>
      <c r="THZ533" s="579"/>
      <c r="TIA533" s="580"/>
      <c r="TIB533" s="143"/>
      <c r="TIC533" s="143"/>
      <c r="TID533" s="579"/>
      <c r="TIE533" s="580"/>
      <c r="TIF533" s="143"/>
      <c r="TIG533" s="143"/>
      <c r="TIH533" s="579"/>
      <c r="TII533" s="580"/>
      <c r="TIJ533" s="143"/>
      <c r="TIK533" s="143"/>
      <c r="TIL533" s="579"/>
      <c r="TIM533" s="580"/>
      <c r="TIN533" s="143"/>
      <c r="TIO533" s="143"/>
      <c r="TIP533" s="579"/>
      <c r="TIQ533" s="580"/>
      <c r="TIR533" s="143"/>
      <c r="TIS533" s="143"/>
      <c r="TIT533" s="579"/>
      <c r="TIU533" s="580"/>
      <c r="TIV533" s="143"/>
      <c r="TIW533" s="143"/>
      <c r="TIX533" s="579"/>
      <c r="TIY533" s="580"/>
      <c r="TIZ533" s="143"/>
      <c r="TJA533" s="143"/>
      <c r="TJB533" s="579"/>
      <c r="TJC533" s="580"/>
      <c r="TJD533" s="143"/>
      <c r="TJE533" s="143"/>
      <c r="TJF533" s="579"/>
      <c r="TJG533" s="580"/>
      <c r="TJH533" s="143"/>
      <c r="TJI533" s="143"/>
      <c r="TJJ533" s="579"/>
      <c r="TJK533" s="580"/>
      <c r="TJL533" s="143"/>
      <c r="TJM533" s="143"/>
      <c r="TJN533" s="579"/>
      <c r="TJO533" s="580"/>
      <c r="TJP533" s="143"/>
      <c r="TJQ533" s="143"/>
      <c r="TJR533" s="579"/>
      <c r="TJS533" s="580"/>
      <c r="TJT533" s="143"/>
      <c r="TJU533" s="143"/>
      <c r="TJV533" s="579"/>
      <c r="TJW533" s="580"/>
      <c r="TJX533" s="143"/>
      <c r="TJY533" s="143"/>
      <c r="TJZ533" s="579"/>
      <c r="TKA533" s="580"/>
      <c r="TKB533" s="143"/>
      <c r="TKC533" s="143"/>
      <c r="TKD533" s="579"/>
      <c r="TKE533" s="580"/>
      <c r="TKF533" s="143"/>
      <c r="TKG533" s="143"/>
      <c r="TKH533" s="579"/>
      <c r="TKI533" s="580"/>
      <c r="TKJ533" s="143"/>
      <c r="TKK533" s="143"/>
      <c r="TKL533" s="579"/>
      <c r="TKM533" s="580"/>
      <c r="TKN533" s="143"/>
      <c r="TKO533" s="143"/>
      <c r="TKP533" s="579"/>
      <c r="TKQ533" s="580"/>
      <c r="TKR533" s="143"/>
      <c r="TKS533" s="143"/>
      <c r="TKT533" s="579"/>
      <c r="TKU533" s="580"/>
      <c r="TKV533" s="143"/>
      <c r="TKW533" s="143"/>
      <c r="TKX533" s="579"/>
      <c r="TKY533" s="580"/>
      <c r="TKZ533" s="143"/>
      <c r="TLA533" s="143"/>
      <c r="TLB533" s="579"/>
      <c r="TLC533" s="580"/>
      <c r="TLD533" s="143"/>
      <c r="TLE533" s="143"/>
      <c r="TLF533" s="579"/>
      <c r="TLG533" s="580"/>
      <c r="TLH533" s="143"/>
      <c r="TLI533" s="143"/>
      <c r="TLJ533" s="579"/>
      <c r="TLK533" s="580"/>
      <c r="TLL533" s="143"/>
      <c r="TLM533" s="143"/>
      <c r="TLN533" s="579"/>
      <c r="TLO533" s="580"/>
      <c r="TLP533" s="143"/>
      <c r="TLQ533" s="143"/>
      <c r="TLR533" s="579"/>
      <c r="TLS533" s="580"/>
      <c r="TLT533" s="143"/>
      <c r="TLU533" s="143"/>
      <c r="TLV533" s="579"/>
      <c r="TLW533" s="580"/>
      <c r="TLX533" s="143"/>
      <c r="TLY533" s="143"/>
      <c r="TLZ533" s="579"/>
      <c r="TMA533" s="580"/>
      <c r="TMB533" s="143"/>
      <c r="TMC533" s="143"/>
      <c r="TMD533" s="579"/>
      <c r="TME533" s="580"/>
      <c r="TMF533" s="143"/>
      <c r="TMG533" s="143"/>
      <c r="TMH533" s="579"/>
      <c r="TMI533" s="580"/>
      <c r="TMJ533" s="143"/>
      <c r="TMK533" s="143"/>
      <c r="TML533" s="579"/>
      <c r="TMM533" s="580"/>
      <c r="TMN533" s="143"/>
      <c r="TMO533" s="143"/>
      <c r="TMP533" s="579"/>
      <c r="TMQ533" s="580"/>
      <c r="TMR533" s="143"/>
      <c r="TMS533" s="143"/>
      <c r="TMT533" s="579"/>
      <c r="TMU533" s="580"/>
      <c r="TMV533" s="143"/>
      <c r="TMW533" s="143"/>
      <c r="TMX533" s="579"/>
      <c r="TMY533" s="580"/>
      <c r="TMZ533" s="143"/>
      <c r="TNA533" s="143"/>
      <c r="TNB533" s="579"/>
      <c r="TNC533" s="580"/>
      <c r="TND533" s="143"/>
      <c r="TNE533" s="143"/>
      <c r="TNF533" s="579"/>
      <c r="TNG533" s="580"/>
      <c r="TNH533" s="143"/>
      <c r="TNI533" s="143"/>
      <c r="TNJ533" s="579"/>
      <c r="TNK533" s="580"/>
      <c r="TNL533" s="143"/>
      <c r="TNM533" s="143"/>
      <c r="TNN533" s="579"/>
      <c r="TNO533" s="580"/>
      <c r="TNP533" s="143"/>
      <c r="TNQ533" s="143"/>
      <c r="TNR533" s="579"/>
      <c r="TNS533" s="580"/>
      <c r="TNT533" s="143"/>
      <c r="TNU533" s="143"/>
      <c r="TNV533" s="579"/>
      <c r="TNW533" s="580"/>
      <c r="TNX533" s="143"/>
      <c r="TNY533" s="143"/>
      <c r="TNZ533" s="579"/>
      <c r="TOA533" s="580"/>
      <c r="TOB533" s="143"/>
      <c r="TOC533" s="143"/>
      <c r="TOD533" s="579"/>
      <c r="TOE533" s="580"/>
      <c r="TOF533" s="143"/>
      <c r="TOG533" s="143"/>
      <c r="TOH533" s="579"/>
      <c r="TOI533" s="580"/>
      <c r="TOJ533" s="143"/>
      <c r="TOK533" s="143"/>
      <c r="TOL533" s="579"/>
      <c r="TOM533" s="580"/>
      <c r="TON533" s="143"/>
      <c r="TOO533" s="143"/>
      <c r="TOP533" s="579"/>
      <c r="TOQ533" s="580"/>
      <c r="TOR533" s="143"/>
      <c r="TOS533" s="143"/>
      <c r="TOT533" s="579"/>
      <c r="TOU533" s="580"/>
      <c r="TOV533" s="143"/>
      <c r="TOW533" s="143"/>
      <c r="TOX533" s="579"/>
      <c r="TOY533" s="580"/>
      <c r="TOZ533" s="143"/>
      <c r="TPA533" s="143"/>
      <c r="TPB533" s="579"/>
      <c r="TPC533" s="580"/>
      <c r="TPD533" s="143"/>
      <c r="TPE533" s="143"/>
      <c r="TPF533" s="579"/>
      <c r="TPG533" s="580"/>
      <c r="TPH533" s="143"/>
      <c r="TPI533" s="143"/>
      <c r="TPJ533" s="579"/>
      <c r="TPK533" s="580"/>
      <c r="TPL533" s="143"/>
      <c r="TPM533" s="143"/>
      <c r="TPN533" s="579"/>
      <c r="TPO533" s="580"/>
      <c r="TPP533" s="143"/>
      <c r="TPQ533" s="143"/>
      <c r="TPR533" s="579"/>
      <c r="TPS533" s="580"/>
      <c r="TPT533" s="143"/>
      <c r="TPU533" s="143"/>
      <c r="TPV533" s="579"/>
      <c r="TPW533" s="580"/>
      <c r="TPX533" s="143"/>
      <c r="TPY533" s="143"/>
      <c r="TPZ533" s="579"/>
      <c r="TQA533" s="580"/>
      <c r="TQB533" s="143"/>
      <c r="TQC533" s="143"/>
      <c r="TQD533" s="579"/>
      <c r="TQE533" s="580"/>
      <c r="TQF533" s="143"/>
      <c r="TQG533" s="143"/>
      <c r="TQH533" s="579"/>
      <c r="TQI533" s="580"/>
      <c r="TQJ533" s="143"/>
      <c r="TQK533" s="143"/>
      <c r="TQL533" s="579"/>
      <c r="TQM533" s="580"/>
      <c r="TQN533" s="143"/>
      <c r="TQO533" s="143"/>
      <c r="TQP533" s="579"/>
      <c r="TQQ533" s="580"/>
      <c r="TQR533" s="143"/>
      <c r="TQS533" s="143"/>
      <c r="TQT533" s="579"/>
      <c r="TQU533" s="580"/>
      <c r="TQV533" s="143"/>
      <c r="TQW533" s="143"/>
      <c r="TQX533" s="579"/>
      <c r="TQY533" s="580"/>
      <c r="TQZ533" s="143"/>
      <c r="TRA533" s="143"/>
      <c r="TRB533" s="579"/>
      <c r="TRC533" s="580"/>
      <c r="TRD533" s="143"/>
      <c r="TRE533" s="143"/>
      <c r="TRF533" s="579"/>
      <c r="TRG533" s="580"/>
      <c r="TRH533" s="143"/>
      <c r="TRI533" s="143"/>
      <c r="TRJ533" s="579"/>
      <c r="TRK533" s="580"/>
      <c r="TRL533" s="143"/>
      <c r="TRM533" s="143"/>
      <c r="TRN533" s="579"/>
      <c r="TRO533" s="580"/>
      <c r="TRP533" s="143"/>
      <c r="TRQ533" s="143"/>
      <c r="TRR533" s="579"/>
      <c r="TRS533" s="580"/>
      <c r="TRT533" s="143"/>
      <c r="TRU533" s="143"/>
      <c r="TRV533" s="579"/>
      <c r="TRW533" s="580"/>
      <c r="TRX533" s="143"/>
      <c r="TRY533" s="143"/>
      <c r="TRZ533" s="579"/>
      <c r="TSA533" s="580"/>
      <c r="TSB533" s="143"/>
      <c r="TSC533" s="143"/>
      <c r="TSD533" s="579"/>
      <c r="TSE533" s="580"/>
      <c r="TSF533" s="143"/>
      <c r="TSG533" s="143"/>
      <c r="TSH533" s="579"/>
      <c r="TSI533" s="580"/>
      <c r="TSJ533" s="143"/>
      <c r="TSK533" s="143"/>
      <c r="TSL533" s="579"/>
      <c r="TSM533" s="580"/>
      <c r="TSN533" s="143"/>
      <c r="TSO533" s="143"/>
      <c r="TSP533" s="579"/>
      <c r="TSQ533" s="580"/>
      <c r="TSR533" s="143"/>
      <c r="TSS533" s="143"/>
      <c r="TST533" s="579"/>
      <c r="TSU533" s="580"/>
      <c r="TSV533" s="143"/>
      <c r="TSW533" s="143"/>
      <c r="TSX533" s="579"/>
      <c r="TSY533" s="580"/>
      <c r="TSZ533" s="143"/>
      <c r="TTA533" s="143"/>
      <c r="TTB533" s="579"/>
      <c r="TTC533" s="580"/>
      <c r="TTD533" s="143"/>
      <c r="TTE533" s="143"/>
      <c r="TTF533" s="579"/>
      <c r="TTG533" s="580"/>
      <c r="TTH533" s="143"/>
      <c r="TTI533" s="143"/>
      <c r="TTJ533" s="579"/>
      <c r="TTK533" s="580"/>
      <c r="TTL533" s="143"/>
      <c r="TTM533" s="143"/>
      <c r="TTN533" s="579"/>
      <c r="TTO533" s="580"/>
      <c r="TTP533" s="143"/>
      <c r="TTQ533" s="143"/>
      <c r="TTR533" s="579"/>
      <c r="TTS533" s="580"/>
      <c r="TTT533" s="143"/>
      <c r="TTU533" s="143"/>
      <c r="TTV533" s="579"/>
      <c r="TTW533" s="580"/>
      <c r="TTX533" s="143"/>
      <c r="TTY533" s="143"/>
      <c r="TTZ533" s="579"/>
      <c r="TUA533" s="580"/>
      <c r="TUB533" s="143"/>
      <c r="TUC533" s="143"/>
      <c r="TUD533" s="579"/>
      <c r="TUE533" s="580"/>
      <c r="TUF533" s="143"/>
      <c r="TUG533" s="143"/>
      <c r="TUH533" s="579"/>
      <c r="TUI533" s="580"/>
      <c r="TUJ533" s="143"/>
      <c r="TUK533" s="143"/>
      <c r="TUL533" s="579"/>
      <c r="TUM533" s="580"/>
      <c r="TUN533" s="143"/>
      <c r="TUO533" s="143"/>
      <c r="TUP533" s="579"/>
      <c r="TUQ533" s="580"/>
      <c r="TUR533" s="143"/>
      <c r="TUS533" s="143"/>
      <c r="TUT533" s="579"/>
      <c r="TUU533" s="580"/>
      <c r="TUV533" s="143"/>
      <c r="TUW533" s="143"/>
      <c r="TUX533" s="579"/>
      <c r="TUY533" s="580"/>
      <c r="TUZ533" s="143"/>
      <c r="TVA533" s="143"/>
      <c r="TVB533" s="579"/>
      <c r="TVC533" s="580"/>
      <c r="TVD533" s="143"/>
      <c r="TVE533" s="143"/>
      <c r="TVF533" s="579"/>
      <c r="TVG533" s="580"/>
      <c r="TVH533" s="143"/>
      <c r="TVI533" s="143"/>
      <c r="TVJ533" s="579"/>
      <c r="TVK533" s="580"/>
      <c r="TVL533" s="143"/>
      <c r="TVM533" s="143"/>
      <c r="TVN533" s="579"/>
      <c r="TVO533" s="580"/>
      <c r="TVP533" s="143"/>
      <c r="TVQ533" s="143"/>
      <c r="TVR533" s="579"/>
      <c r="TVS533" s="580"/>
      <c r="TVT533" s="143"/>
      <c r="TVU533" s="143"/>
      <c r="TVV533" s="579"/>
      <c r="TVW533" s="580"/>
      <c r="TVX533" s="143"/>
      <c r="TVY533" s="143"/>
      <c r="TVZ533" s="579"/>
      <c r="TWA533" s="580"/>
      <c r="TWB533" s="143"/>
      <c r="TWC533" s="143"/>
      <c r="TWD533" s="579"/>
      <c r="TWE533" s="580"/>
      <c r="TWF533" s="143"/>
      <c r="TWG533" s="143"/>
      <c r="TWH533" s="579"/>
      <c r="TWI533" s="580"/>
      <c r="TWJ533" s="143"/>
      <c r="TWK533" s="143"/>
      <c r="TWL533" s="579"/>
      <c r="TWM533" s="580"/>
      <c r="TWN533" s="143"/>
      <c r="TWO533" s="143"/>
      <c r="TWP533" s="579"/>
      <c r="TWQ533" s="580"/>
      <c r="TWR533" s="143"/>
      <c r="TWS533" s="143"/>
      <c r="TWT533" s="579"/>
      <c r="TWU533" s="580"/>
      <c r="TWV533" s="143"/>
      <c r="TWW533" s="143"/>
      <c r="TWX533" s="579"/>
      <c r="TWY533" s="580"/>
      <c r="TWZ533" s="143"/>
      <c r="TXA533" s="143"/>
      <c r="TXB533" s="579"/>
      <c r="TXC533" s="580"/>
      <c r="TXD533" s="143"/>
      <c r="TXE533" s="143"/>
      <c r="TXF533" s="579"/>
      <c r="TXG533" s="580"/>
      <c r="TXH533" s="143"/>
      <c r="TXI533" s="143"/>
      <c r="TXJ533" s="579"/>
      <c r="TXK533" s="580"/>
      <c r="TXL533" s="143"/>
      <c r="TXM533" s="143"/>
      <c r="TXN533" s="579"/>
      <c r="TXO533" s="580"/>
      <c r="TXP533" s="143"/>
      <c r="TXQ533" s="143"/>
      <c r="TXR533" s="579"/>
      <c r="TXS533" s="580"/>
      <c r="TXT533" s="143"/>
      <c r="TXU533" s="143"/>
      <c r="TXV533" s="579"/>
      <c r="TXW533" s="580"/>
      <c r="TXX533" s="143"/>
      <c r="TXY533" s="143"/>
      <c r="TXZ533" s="579"/>
      <c r="TYA533" s="580"/>
      <c r="TYB533" s="143"/>
      <c r="TYC533" s="143"/>
      <c r="TYD533" s="579"/>
      <c r="TYE533" s="580"/>
      <c r="TYF533" s="143"/>
      <c r="TYG533" s="143"/>
      <c r="TYH533" s="579"/>
      <c r="TYI533" s="580"/>
      <c r="TYJ533" s="143"/>
      <c r="TYK533" s="143"/>
      <c r="TYL533" s="579"/>
      <c r="TYM533" s="580"/>
      <c r="TYN533" s="143"/>
      <c r="TYO533" s="143"/>
      <c r="TYP533" s="579"/>
      <c r="TYQ533" s="580"/>
      <c r="TYR533" s="143"/>
      <c r="TYS533" s="143"/>
      <c r="TYT533" s="579"/>
      <c r="TYU533" s="580"/>
      <c r="TYV533" s="143"/>
      <c r="TYW533" s="143"/>
      <c r="TYX533" s="579"/>
      <c r="TYY533" s="580"/>
      <c r="TYZ533" s="143"/>
      <c r="TZA533" s="143"/>
      <c r="TZB533" s="579"/>
      <c r="TZC533" s="580"/>
      <c r="TZD533" s="143"/>
      <c r="TZE533" s="143"/>
      <c r="TZF533" s="579"/>
      <c r="TZG533" s="580"/>
      <c r="TZH533" s="143"/>
      <c r="TZI533" s="143"/>
      <c r="TZJ533" s="579"/>
      <c r="TZK533" s="580"/>
      <c r="TZL533" s="143"/>
      <c r="TZM533" s="143"/>
      <c r="TZN533" s="579"/>
      <c r="TZO533" s="580"/>
      <c r="TZP533" s="143"/>
      <c r="TZQ533" s="143"/>
      <c r="TZR533" s="579"/>
      <c r="TZS533" s="580"/>
      <c r="TZT533" s="143"/>
      <c r="TZU533" s="143"/>
      <c r="TZV533" s="579"/>
      <c r="TZW533" s="580"/>
      <c r="TZX533" s="143"/>
      <c r="TZY533" s="143"/>
      <c r="TZZ533" s="579"/>
      <c r="UAA533" s="580"/>
      <c r="UAB533" s="143"/>
      <c r="UAC533" s="143"/>
      <c r="UAD533" s="579"/>
      <c r="UAE533" s="580"/>
      <c r="UAF533" s="143"/>
      <c r="UAG533" s="143"/>
      <c r="UAH533" s="579"/>
      <c r="UAI533" s="580"/>
      <c r="UAJ533" s="143"/>
      <c r="UAK533" s="143"/>
      <c r="UAL533" s="579"/>
      <c r="UAM533" s="580"/>
      <c r="UAN533" s="143"/>
      <c r="UAO533" s="143"/>
      <c r="UAP533" s="579"/>
      <c r="UAQ533" s="580"/>
      <c r="UAR533" s="143"/>
      <c r="UAS533" s="143"/>
      <c r="UAT533" s="579"/>
      <c r="UAU533" s="580"/>
      <c r="UAV533" s="143"/>
      <c r="UAW533" s="143"/>
      <c r="UAX533" s="579"/>
      <c r="UAY533" s="580"/>
      <c r="UAZ533" s="143"/>
      <c r="UBA533" s="143"/>
      <c r="UBB533" s="579"/>
      <c r="UBC533" s="580"/>
      <c r="UBD533" s="143"/>
      <c r="UBE533" s="143"/>
      <c r="UBF533" s="579"/>
      <c r="UBG533" s="580"/>
      <c r="UBH533" s="143"/>
      <c r="UBI533" s="143"/>
      <c r="UBJ533" s="579"/>
      <c r="UBK533" s="580"/>
      <c r="UBL533" s="143"/>
      <c r="UBM533" s="143"/>
      <c r="UBN533" s="579"/>
      <c r="UBO533" s="580"/>
      <c r="UBP533" s="143"/>
      <c r="UBQ533" s="143"/>
      <c r="UBR533" s="579"/>
      <c r="UBS533" s="580"/>
      <c r="UBT533" s="143"/>
      <c r="UBU533" s="143"/>
      <c r="UBV533" s="579"/>
      <c r="UBW533" s="580"/>
      <c r="UBX533" s="143"/>
      <c r="UBY533" s="143"/>
      <c r="UBZ533" s="579"/>
      <c r="UCA533" s="580"/>
      <c r="UCB533" s="143"/>
      <c r="UCC533" s="143"/>
      <c r="UCD533" s="579"/>
      <c r="UCE533" s="580"/>
      <c r="UCF533" s="143"/>
      <c r="UCG533" s="143"/>
      <c r="UCH533" s="579"/>
      <c r="UCI533" s="580"/>
      <c r="UCJ533" s="143"/>
      <c r="UCK533" s="143"/>
      <c r="UCL533" s="579"/>
      <c r="UCM533" s="580"/>
      <c r="UCN533" s="143"/>
      <c r="UCO533" s="143"/>
      <c r="UCP533" s="579"/>
      <c r="UCQ533" s="580"/>
      <c r="UCR533" s="143"/>
      <c r="UCS533" s="143"/>
      <c r="UCT533" s="579"/>
      <c r="UCU533" s="580"/>
      <c r="UCV533" s="143"/>
      <c r="UCW533" s="143"/>
      <c r="UCX533" s="579"/>
      <c r="UCY533" s="580"/>
      <c r="UCZ533" s="143"/>
      <c r="UDA533" s="143"/>
      <c r="UDB533" s="579"/>
      <c r="UDC533" s="580"/>
      <c r="UDD533" s="143"/>
      <c r="UDE533" s="143"/>
      <c r="UDF533" s="579"/>
      <c r="UDG533" s="580"/>
      <c r="UDH533" s="143"/>
      <c r="UDI533" s="143"/>
      <c r="UDJ533" s="579"/>
      <c r="UDK533" s="580"/>
      <c r="UDL533" s="143"/>
      <c r="UDM533" s="143"/>
      <c r="UDN533" s="579"/>
      <c r="UDO533" s="580"/>
      <c r="UDP533" s="143"/>
      <c r="UDQ533" s="143"/>
      <c r="UDR533" s="579"/>
      <c r="UDS533" s="580"/>
      <c r="UDT533" s="143"/>
      <c r="UDU533" s="143"/>
      <c r="UDV533" s="579"/>
      <c r="UDW533" s="580"/>
      <c r="UDX533" s="143"/>
      <c r="UDY533" s="143"/>
      <c r="UDZ533" s="579"/>
      <c r="UEA533" s="580"/>
      <c r="UEB533" s="143"/>
      <c r="UEC533" s="143"/>
      <c r="UED533" s="579"/>
      <c r="UEE533" s="580"/>
      <c r="UEF533" s="143"/>
      <c r="UEG533" s="143"/>
      <c r="UEH533" s="579"/>
      <c r="UEI533" s="580"/>
      <c r="UEJ533" s="143"/>
      <c r="UEK533" s="143"/>
      <c r="UEL533" s="579"/>
      <c r="UEM533" s="580"/>
      <c r="UEN533" s="143"/>
      <c r="UEO533" s="143"/>
      <c r="UEP533" s="579"/>
      <c r="UEQ533" s="580"/>
      <c r="UER533" s="143"/>
      <c r="UES533" s="143"/>
      <c r="UET533" s="579"/>
      <c r="UEU533" s="580"/>
      <c r="UEV533" s="143"/>
      <c r="UEW533" s="143"/>
      <c r="UEX533" s="579"/>
      <c r="UEY533" s="580"/>
      <c r="UEZ533" s="143"/>
      <c r="UFA533" s="143"/>
      <c r="UFB533" s="579"/>
      <c r="UFC533" s="580"/>
      <c r="UFD533" s="143"/>
      <c r="UFE533" s="143"/>
      <c r="UFF533" s="579"/>
      <c r="UFG533" s="580"/>
      <c r="UFH533" s="143"/>
      <c r="UFI533" s="143"/>
      <c r="UFJ533" s="579"/>
      <c r="UFK533" s="580"/>
      <c r="UFL533" s="143"/>
      <c r="UFM533" s="143"/>
      <c r="UFN533" s="579"/>
      <c r="UFO533" s="580"/>
      <c r="UFP533" s="143"/>
      <c r="UFQ533" s="143"/>
      <c r="UFR533" s="579"/>
      <c r="UFS533" s="580"/>
      <c r="UFT533" s="143"/>
      <c r="UFU533" s="143"/>
      <c r="UFV533" s="579"/>
      <c r="UFW533" s="580"/>
      <c r="UFX533" s="143"/>
      <c r="UFY533" s="143"/>
      <c r="UFZ533" s="579"/>
      <c r="UGA533" s="580"/>
      <c r="UGB533" s="143"/>
      <c r="UGC533" s="143"/>
      <c r="UGD533" s="579"/>
      <c r="UGE533" s="580"/>
      <c r="UGF533" s="143"/>
      <c r="UGG533" s="143"/>
      <c r="UGH533" s="579"/>
      <c r="UGI533" s="580"/>
      <c r="UGJ533" s="143"/>
      <c r="UGK533" s="143"/>
      <c r="UGL533" s="579"/>
      <c r="UGM533" s="580"/>
      <c r="UGN533" s="143"/>
      <c r="UGO533" s="143"/>
      <c r="UGP533" s="579"/>
      <c r="UGQ533" s="580"/>
      <c r="UGR533" s="143"/>
      <c r="UGS533" s="143"/>
      <c r="UGT533" s="579"/>
      <c r="UGU533" s="580"/>
      <c r="UGV533" s="143"/>
      <c r="UGW533" s="143"/>
      <c r="UGX533" s="579"/>
      <c r="UGY533" s="580"/>
      <c r="UGZ533" s="143"/>
      <c r="UHA533" s="143"/>
      <c r="UHB533" s="579"/>
      <c r="UHC533" s="580"/>
      <c r="UHD533" s="143"/>
      <c r="UHE533" s="143"/>
      <c r="UHF533" s="579"/>
      <c r="UHG533" s="580"/>
      <c r="UHH533" s="143"/>
      <c r="UHI533" s="143"/>
      <c r="UHJ533" s="579"/>
      <c r="UHK533" s="580"/>
      <c r="UHL533" s="143"/>
      <c r="UHM533" s="143"/>
      <c r="UHN533" s="579"/>
      <c r="UHO533" s="580"/>
      <c r="UHP533" s="143"/>
      <c r="UHQ533" s="143"/>
      <c r="UHR533" s="579"/>
      <c r="UHS533" s="580"/>
      <c r="UHT533" s="143"/>
      <c r="UHU533" s="143"/>
      <c r="UHV533" s="579"/>
      <c r="UHW533" s="580"/>
      <c r="UHX533" s="143"/>
      <c r="UHY533" s="143"/>
      <c r="UHZ533" s="579"/>
      <c r="UIA533" s="580"/>
      <c r="UIB533" s="143"/>
      <c r="UIC533" s="143"/>
      <c r="UID533" s="579"/>
      <c r="UIE533" s="580"/>
      <c r="UIF533" s="143"/>
      <c r="UIG533" s="143"/>
      <c r="UIH533" s="579"/>
      <c r="UII533" s="580"/>
      <c r="UIJ533" s="143"/>
      <c r="UIK533" s="143"/>
      <c r="UIL533" s="579"/>
      <c r="UIM533" s="580"/>
      <c r="UIN533" s="143"/>
      <c r="UIO533" s="143"/>
      <c r="UIP533" s="579"/>
      <c r="UIQ533" s="580"/>
      <c r="UIR533" s="143"/>
      <c r="UIS533" s="143"/>
      <c r="UIT533" s="579"/>
      <c r="UIU533" s="580"/>
      <c r="UIV533" s="143"/>
      <c r="UIW533" s="143"/>
      <c r="UIX533" s="579"/>
      <c r="UIY533" s="580"/>
      <c r="UIZ533" s="143"/>
      <c r="UJA533" s="143"/>
      <c r="UJB533" s="579"/>
      <c r="UJC533" s="580"/>
      <c r="UJD533" s="143"/>
      <c r="UJE533" s="143"/>
      <c r="UJF533" s="579"/>
      <c r="UJG533" s="580"/>
      <c r="UJH533" s="143"/>
      <c r="UJI533" s="143"/>
      <c r="UJJ533" s="579"/>
      <c r="UJK533" s="580"/>
      <c r="UJL533" s="143"/>
      <c r="UJM533" s="143"/>
      <c r="UJN533" s="579"/>
      <c r="UJO533" s="580"/>
      <c r="UJP533" s="143"/>
      <c r="UJQ533" s="143"/>
      <c r="UJR533" s="579"/>
      <c r="UJS533" s="580"/>
      <c r="UJT533" s="143"/>
      <c r="UJU533" s="143"/>
      <c r="UJV533" s="579"/>
      <c r="UJW533" s="580"/>
      <c r="UJX533" s="143"/>
      <c r="UJY533" s="143"/>
      <c r="UJZ533" s="579"/>
      <c r="UKA533" s="580"/>
      <c r="UKB533" s="143"/>
      <c r="UKC533" s="143"/>
      <c r="UKD533" s="579"/>
      <c r="UKE533" s="580"/>
      <c r="UKF533" s="143"/>
      <c r="UKG533" s="143"/>
      <c r="UKH533" s="579"/>
      <c r="UKI533" s="580"/>
      <c r="UKJ533" s="143"/>
      <c r="UKK533" s="143"/>
      <c r="UKL533" s="579"/>
      <c r="UKM533" s="580"/>
      <c r="UKN533" s="143"/>
      <c r="UKO533" s="143"/>
      <c r="UKP533" s="579"/>
      <c r="UKQ533" s="580"/>
      <c r="UKR533" s="143"/>
      <c r="UKS533" s="143"/>
      <c r="UKT533" s="579"/>
      <c r="UKU533" s="580"/>
      <c r="UKV533" s="143"/>
      <c r="UKW533" s="143"/>
      <c r="UKX533" s="579"/>
      <c r="UKY533" s="580"/>
      <c r="UKZ533" s="143"/>
      <c r="ULA533" s="143"/>
      <c r="ULB533" s="579"/>
      <c r="ULC533" s="580"/>
      <c r="ULD533" s="143"/>
      <c r="ULE533" s="143"/>
      <c r="ULF533" s="579"/>
      <c r="ULG533" s="580"/>
      <c r="ULH533" s="143"/>
      <c r="ULI533" s="143"/>
      <c r="ULJ533" s="579"/>
      <c r="ULK533" s="580"/>
      <c r="ULL533" s="143"/>
      <c r="ULM533" s="143"/>
      <c r="ULN533" s="579"/>
      <c r="ULO533" s="580"/>
      <c r="ULP533" s="143"/>
      <c r="ULQ533" s="143"/>
      <c r="ULR533" s="579"/>
      <c r="ULS533" s="580"/>
      <c r="ULT533" s="143"/>
      <c r="ULU533" s="143"/>
      <c r="ULV533" s="579"/>
      <c r="ULW533" s="580"/>
      <c r="ULX533" s="143"/>
      <c r="ULY533" s="143"/>
      <c r="ULZ533" s="579"/>
      <c r="UMA533" s="580"/>
      <c r="UMB533" s="143"/>
      <c r="UMC533" s="143"/>
      <c r="UMD533" s="579"/>
      <c r="UME533" s="580"/>
      <c r="UMF533" s="143"/>
      <c r="UMG533" s="143"/>
      <c r="UMH533" s="579"/>
      <c r="UMI533" s="580"/>
      <c r="UMJ533" s="143"/>
      <c r="UMK533" s="143"/>
      <c r="UML533" s="579"/>
      <c r="UMM533" s="580"/>
      <c r="UMN533" s="143"/>
      <c r="UMO533" s="143"/>
      <c r="UMP533" s="579"/>
      <c r="UMQ533" s="580"/>
      <c r="UMR533" s="143"/>
      <c r="UMS533" s="143"/>
      <c r="UMT533" s="579"/>
      <c r="UMU533" s="580"/>
      <c r="UMV533" s="143"/>
      <c r="UMW533" s="143"/>
      <c r="UMX533" s="579"/>
      <c r="UMY533" s="580"/>
      <c r="UMZ533" s="143"/>
      <c r="UNA533" s="143"/>
      <c r="UNB533" s="579"/>
      <c r="UNC533" s="580"/>
      <c r="UND533" s="143"/>
      <c r="UNE533" s="143"/>
      <c r="UNF533" s="579"/>
      <c r="UNG533" s="580"/>
      <c r="UNH533" s="143"/>
      <c r="UNI533" s="143"/>
      <c r="UNJ533" s="579"/>
      <c r="UNK533" s="580"/>
      <c r="UNL533" s="143"/>
      <c r="UNM533" s="143"/>
      <c r="UNN533" s="579"/>
      <c r="UNO533" s="580"/>
      <c r="UNP533" s="143"/>
      <c r="UNQ533" s="143"/>
      <c r="UNR533" s="579"/>
      <c r="UNS533" s="580"/>
      <c r="UNT533" s="143"/>
      <c r="UNU533" s="143"/>
      <c r="UNV533" s="579"/>
      <c r="UNW533" s="580"/>
      <c r="UNX533" s="143"/>
      <c r="UNY533" s="143"/>
      <c r="UNZ533" s="579"/>
      <c r="UOA533" s="580"/>
      <c r="UOB533" s="143"/>
      <c r="UOC533" s="143"/>
      <c r="UOD533" s="579"/>
      <c r="UOE533" s="580"/>
      <c r="UOF533" s="143"/>
      <c r="UOG533" s="143"/>
      <c r="UOH533" s="579"/>
      <c r="UOI533" s="580"/>
      <c r="UOJ533" s="143"/>
      <c r="UOK533" s="143"/>
      <c r="UOL533" s="579"/>
      <c r="UOM533" s="580"/>
      <c r="UON533" s="143"/>
      <c r="UOO533" s="143"/>
      <c r="UOP533" s="579"/>
      <c r="UOQ533" s="580"/>
      <c r="UOR533" s="143"/>
      <c r="UOS533" s="143"/>
      <c r="UOT533" s="579"/>
      <c r="UOU533" s="580"/>
      <c r="UOV533" s="143"/>
      <c r="UOW533" s="143"/>
      <c r="UOX533" s="579"/>
      <c r="UOY533" s="580"/>
      <c r="UOZ533" s="143"/>
      <c r="UPA533" s="143"/>
      <c r="UPB533" s="579"/>
      <c r="UPC533" s="580"/>
      <c r="UPD533" s="143"/>
      <c r="UPE533" s="143"/>
      <c r="UPF533" s="579"/>
      <c r="UPG533" s="580"/>
      <c r="UPH533" s="143"/>
      <c r="UPI533" s="143"/>
      <c r="UPJ533" s="579"/>
      <c r="UPK533" s="580"/>
      <c r="UPL533" s="143"/>
      <c r="UPM533" s="143"/>
      <c r="UPN533" s="579"/>
      <c r="UPO533" s="580"/>
      <c r="UPP533" s="143"/>
      <c r="UPQ533" s="143"/>
      <c r="UPR533" s="579"/>
      <c r="UPS533" s="580"/>
      <c r="UPT533" s="143"/>
      <c r="UPU533" s="143"/>
      <c r="UPV533" s="579"/>
      <c r="UPW533" s="580"/>
      <c r="UPX533" s="143"/>
      <c r="UPY533" s="143"/>
      <c r="UPZ533" s="579"/>
      <c r="UQA533" s="580"/>
      <c r="UQB533" s="143"/>
      <c r="UQC533" s="143"/>
      <c r="UQD533" s="579"/>
      <c r="UQE533" s="580"/>
      <c r="UQF533" s="143"/>
      <c r="UQG533" s="143"/>
      <c r="UQH533" s="579"/>
      <c r="UQI533" s="580"/>
      <c r="UQJ533" s="143"/>
      <c r="UQK533" s="143"/>
      <c r="UQL533" s="579"/>
      <c r="UQM533" s="580"/>
      <c r="UQN533" s="143"/>
      <c r="UQO533" s="143"/>
      <c r="UQP533" s="579"/>
      <c r="UQQ533" s="580"/>
      <c r="UQR533" s="143"/>
      <c r="UQS533" s="143"/>
      <c r="UQT533" s="579"/>
      <c r="UQU533" s="580"/>
      <c r="UQV533" s="143"/>
      <c r="UQW533" s="143"/>
      <c r="UQX533" s="579"/>
      <c r="UQY533" s="580"/>
      <c r="UQZ533" s="143"/>
      <c r="URA533" s="143"/>
      <c r="URB533" s="579"/>
      <c r="URC533" s="580"/>
      <c r="URD533" s="143"/>
      <c r="URE533" s="143"/>
      <c r="URF533" s="579"/>
      <c r="URG533" s="580"/>
      <c r="URH533" s="143"/>
      <c r="URI533" s="143"/>
      <c r="URJ533" s="579"/>
      <c r="URK533" s="580"/>
      <c r="URL533" s="143"/>
      <c r="URM533" s="143"/>
      <c r="URN533" s="579"/>
      <c r="URO533" s="580"/>
      <c r="URP533" s="143"/>
      <c r="URQ533" s="143"/>
      <c r="URR533" s="579"/>
      <c r="URS533" s="580"/>
      <c r="URT533" s="143"/>
      <c r="URU533" s="143"/>
      <c r="URV533" s="579"/>
      <c r="URW533" s="580"/>
      <c r="URX533" s="143"/>
      <c r="URY533" s="143"/>
      <c r="URZ533" s="579"/>
      <c r="USA533" s="580"/>
      <c r="USB533" s="143"/>
      <c r="USC533" s="143"/>
      <c r="USD533" s="579"/>
      <c r="USE533" s="580"/>
      <c r="USF533" s="143"/>
      <c r="USG533" s="143"/>
      <c r="USH533" s="579"/>
      <c r="USI533" s="580"/>
      <c r="USJ533" s="143"/>
      <c r="USK533" s="143"/>
      <c r="USL533" s="579"/>
      <c r="USM533" s="580"/>
      <c r="USN533" s="143"/>
      <c r="USO533" s="143"/>
      <c r="USP533" s="579"/>
      <c r="USQ533" s="580"/>
      <c r="USR533" s="143"/>
      <c r="USS533" s="143"/>
      <c r="UST533" s="579"/>
      <c r="USU533" s="580"/>
      <c r="USV533" s="143"/>
      <c r="USW533" s="143"/>
      <c r="USX533" s="579"/>
      <c r="USY533" s="580"/>
      <c r="USZ533" s="143"/>
      <c r="UTA533" s="143"/>
      <c r="UTB533" s="579"/>
      <c r="UTC533" s="580"/>
      <c r="UTD533" s="143"/>
      <c r="UTE533" s="143"/>
      <c r="UTF533" s="579"/>
      <c r="UTG533" s="580"/>
      <c r="UTH533" s="143"/>
      <c r="UTI533" s="143"/>
      <c r="UTJ533" s="579"/>
      <c r="UTK533" s="580"/>
      <c r="UTL533" s="143"/>
      <c r="UTM533" s="143"/>
      <c r="UTN533" s="579"/>
      <c r="UTO533" s="580"/>
      <c r="UTP533" s="143"/>
      <c r="UTQ533" s="143"/>
      <c r="UTR533" s="579"/>
      <c r="UTS533" s="580"/>
      <c r="UTT533" s="143"/>
      <c r="UTU533" s="143"/>
      <c r="UTV533" s="579"/>
      <c r="UTW533" s="580"/>
      <c r="UTX533" s="143"/>
      <c r="UTY533" s="143"/>
      <c r="UTZ533" s="579"/>
      <c r="UUA533" s="580"/>
      <c r="UUB533" s="143"/>
      <c r="UUC533" s="143"/>
      <c r="UUD533" s="579"/>
      <c r="UUE533" s="580"/>
      <c r="UUF533" s="143"/>
      <c r="UUG533" s="143"/>
      <c r="UUH533" s="579"/>
      <c r="UUI533" s="580"/>
      <c r="UUJ533" s="143"/>
      <c r="UUK533" s="143"/>
      <c r="UUL533" s="579"/>
      <c r="UUM533" s="580"/>
      <c r="UUN533" s="143"/>
      <c r="UUO533" s="143"/>
      <c r="UUP533" s="579"/>
      <c r="UUQ533" s="580"/>
      <c r="UUR533" s="143"/>
      <c r="UUS533" s="143"/>
      <c r="UUT533" s="579"/>
      <c r="UUU533" s="580"/>
      <c r="UUV533" s="143"/>
      <c r="UUW533" s="143"/>
      <c r="UUX533" s="579"/>
      <c r="UUY533" s="580"/>
      <c r="UUZ533" s="143"/>
      <c r="UVA533" s="143"/>
      <c r="UVB533" s="579"/>
      <c r="UVC533" s="580"/>
      <c r="UVD533" s="143"/>
      <c r="UVE533" s="143"/>
      <c r="UVF533" s="579"/>
      <c r="UVG533" s="580"/>
      <c r="UVH533" s="143"/>
      <c r="UVI533" s="143"/>
      <c r="UVJ533" s="579"/>
      <c r="UVK533" s="580"/>
      <c r="UVL533" s="143"/>
      <c r="UVM533" s="143"/>
      <c r="UVN533" s="579"/>
      <c r="UVO533" s="580"/>
      <c r="UVP533" s="143"/>
      <c r="UVQ533" s="143"/>
      <c r="UVR533" s="579"/>
      <c r="UVS533" s="580"/>
      <c r="UVT533" s="143"/>
      <c r="UVU533" s="143"/>
      <c r="UVV533" s="579"/>
      <c r="UVW533" s="580"/>
      <c r="UVX533" s="143"/>
      <c r="UVY533" s="143"/>
      <c r="UVZ533" s="579"/>
      <c r="UWA533" s="580"/>
      <c r="UWB533" s="143"/>
      <c r="UWC533" s="143"/>
      <c r="UWD533" s="579"/>
      <c r="UWE533" s="580"/>
      <c r="UWF533" s="143"/>
      <c r="UWG533" s="143"/>
      <c r="UWH533" s="579"/>
      <c r="UWI533" s="580"/>
      <c r="UWJ533" s="143"/>
      <c r="UWK533" s="143"/>
      <c r="UWL533" s="579"/>
      <c r="UWM533" s="580"/>
      <c r="UWN533" s="143"/>
      <c r="UWO533" s="143"/>
      <c r="UWP533" s="579"/>
      <c r="UWQ533" s="580"/>
      <c r="UWR533" s="143"/>
      <c r="UWS533" s="143"/>
      <c r="UWT533" s="579"/>
      <c r="UWU533" s="580"/>
      <c r="UWV533" s="143"/>
      <c r="UWW533" s="143"/>
      <c r="UWX533" s="579"/>
      <c r="UWY533" s="580"/>
      <c r="UWZ533" s="143"/>
      <c r="UXA533" s="143"/>
      <c r="UXB533" s="579"/>
      <c r="UXC533" s="580"/>
      <c r="UXD533" s="143"/>
      <c r="UXE533" s="143"/>
      <c r="UXF533" s="579"/>
      <c r="UXG533" s="580"/>
      <c r="UXH533" s="143"/>
      <c r="UXI533" s="143"/>
      <c r="UXJ533" s="579"/>
      <c r="UXK533" s="580"/>
      <c r="UXL533" s="143"/>
      <c r="UXM533" s="143"/>
      <c r="UXN533" s="579"/>
      <c r="UXO533" s="580"/>
      <c r="UXP533" s="143"/>
      <c r="UXQ533" s="143"/>
      <c r="UXR533" s="579"/>
      <c r="UXS533" s="580"/>
      <c r="UXT533" s="143"/>
      <c r="UXU533" s="143"/>
      <c r="UXV533" s="579"/>
      <c r="UXW533" s="580"/>
      <c r="UXX533" s="143"/>
      <c r="UXY533" s="143"/>
      <c r="UXZ533" s="579"/>
      <c r="UYA533" s="580"/>
      <c r="UYB533" s="143"/>
      <c r="UYC533" s="143"/>
      <c r="UYD533" s="579"/>
      <c r="UYE533" s="580"/>
      <c r="UYF533" s="143"/>
      <c r="UYG533" s="143"/>
      <c r="UYH533" s="579"/>
      <c r="UYI533" s="580"/>
      <c r="UYJ533" s="143"/>
      <c r="UYK533" s="143"/>
      <c r="UYL533" s="579"/>
      <c r="UYM533" s="580"/>
      <c r="UYN533" s="143"/>
      <c r="UYO533" s="143"/>
      <c r="UYP533" s="579"/>
      <c r="UYQ533" s="580"/>
      <c r="UYR533" s="143"/>
      <c r="UYS533" s="143"/>
      <c r="UYT533" s="579"/>
      <c r="UYU533" s="580"/>
      <c r="UYV533" s="143"/>
      <c r="UYW533" s="143"/>
      <c r="UYX533" s="579"/>
      <c r="UYY533" s="580"/>
      <c r="UYZ533" s="143"/>
      <c r="UZA533" s="143"/>
      <c r="UZB533" s="579"/>
      <c r="UZC533" s="580"/>
      <c r="UZD533" s="143"/>
      <c r="UZE533" s="143"/>
      <c r="UZF533" s="579"/>
      <c r="UZG533" s="580"/>
      <c r="UZH533" s="143"/>
      <c r="UZI533" s="143"/>
      <c r="UZJ533" s="579"/>
      <c r="UZK533" s="580"/>
      <c r="UZL533" s="143"/>
      <c r="UZM533" s="143"/>
      <c r="UZN533" s="579"/>
      <c r="UZO533" s="580"/>
      <c r="UZP533" s="143"/>
      <c r="UZQ533" s="143"/>
      <c r="UZR533" s="579"/>
      <c r="UZS533" s="580"/>
      <c r="UZT533" s="143"/>
      <c r="UZU533" s="143"/>
      <c r="UZV533" s="579"/>
      <c r="UZW533" s="580"/>
      <c r="UZX533" s="143"/>
      <c r="UZY533" s="143"/>
      <c r="UZZ533" s="579"/>
      <c r="VAA533" s="580"/>
      <c r="VAB533" s="143"/>
      <c r="VAC533" s="143"/>
      <c r="VAD533" s="579"/>
      <c r="VAE533" s="580"/>
      <c r="VAF533" s="143"/>
      <c r="VAG533" s="143"/>
      <c r="VAH533" s="579"/>
      <c r="VAI533" s="580"/>
      <c r="VAJ533" s="143"/>
      <c r="VAK533" s="143"/>
      <c r="VAL533" s="579"/>
      <c r="VAM533" s="580"/>
      <c r="VAN533" s="143"/>
      <c r="VAO533" s="143"/>
      <c r="VAP533" s="579"/>
      <c r="VAQ533" s="580"/>
      <c r="VAR533" s="143"/>
      <c r="VAS533" s="143"/>
      <c r="VAT533" s="579"/>
      <c r="VAU533" s="580"/>
      <c r="VAV533" s="143"/>
      <c r="VAW533" s="143"/>
      <c r="VAX533" s="579"/>
      <c r="VAY533" s="580"/>
      <c r="VAZ533" s="143"/>
      <c r="VBA533" s="143"/>
      <c r="VBB533" s="579"/>
      <c r="VBC533" s="580"/>
      <c r="VBD533" s="143"/>
      <c r="VBE533" s="143"/>
      <c r="VBF533" s="579"/>
      <c r="VBG533" s="580"/>
      <c r="VBH533" s="143"/>
      <c r="VBI533" s="143"/>
      <c r="VBJ533" s="579"/>
      <c r="VBK533" s="580"/>
      <c r="VBL533" s="143"/>
      <c r="VBM533" s="143"/>
      <c r="VBN533" s="579"/>
      <c r="VBO533" s="580"/>
      <c r="VBP533" s="143"/>
      <c r="VBQ533" s="143"/>
      <c r="VBR533" s="579"/>
      <c r="VBS533" s="580"/>
      <c r="VBT533" s="143"/>
      <c r="VBU533" s="143"/>
      <c r="VBV533" s="579"/>
      <c r="VBW533" s="580"/>
      <c r="VBX533" s="143"/>
      <c r="VBY533" s="143"/>
      <c r="VBZ533" s="579"/>
      <c r="VCA533" s="580"/>
      <c r="VCB533" s="143"/>
      <c r="VCC533" s="143"/>
      <c r="VCD533" s="579"/>
      <c r="VCE533" s="580"/>
      <c r="VCF533" s="143"/>
      <c r="VCG533" s="143"/>
      <c r="VCH533" s="579"/>
      <c r="VCI533" s="580"/>
      <c r="VCJ533" s="143"/>
      <c r="VCK533" s="143"/>
      <c r="VCL533" s="579"/>
      <c r="VCM533" s="580"/>
      <c r="VCN533" s="143"/>
      <c r="VCO533" s="143"/>
      <c r="VCP533" s="579"/>
      <c r="VCQ533" s="580"/>
      <c r="VCR533" s="143"/>
      <c r="VCS533" s="143"/>
      <c r="VCT533" s="579"/>
      <c r="VCU533" s="580"/>
      <c r="VCV533" s="143"/>
      <c r="VCW533" s="143"/>
      <c r="VCX533" s="579"/>
      <c r="VCY533" s="580"/>
      <c r="VCZ533" s="143"/>
      <c r="VDA533" s="143"/>
      <c r="VDB533" s="579"/>
      <c r="VDC533" s="580"/>
      <c r="VDD533" s="143"/>
      <c r="VDE533" s="143"/>
      <c r="VDF533" s="579"/>
      <c r="VDG533" s="580"/>
      <c r="VDH533" s="143"/>
      <c r="VDI533" s="143"/>
      <c r="VDJ533" s="579"/>
      <c r="VDK533" s="580"/>
      <c r="VDL533" s="143"/>
      <c r="VDM533" s="143"/>
      <c r="VDN533" s="579"/>
      <c r="VDO533" s="580"/>
      <c r="VDP533" s="143"/>
      <c r="VDQ533" s="143"/>
      <c r="VDR533" s="579"/>
      <c r="VDS533" s="580"/>
      <c r="VDT533" s="143"/>
      <c r="VDU533" s="143"/>
      <c r="VDV533" s="579"/>
      <c r="VDW533" s="580"/>
      <c r="VDX533" s="143"/>
      <c r="VDY533" s="143"/>
      <c r="VDZ533" s="579"/>
      <c r="VEA533" s="580"/>
      <c r="VEB533" s="143"/>
      <c r="VEC533" s="143"/>
      <c r="VED533" s="579"/>
      <c r="VEE533" s="580"/>
      <c r="VEF533" s="143"/>
      <c r="VEG533" s="143"/>
      <c r="VEH533" s="579"/>
      <c r="VEI533" s="580"/>
      <c r="VEJ533" s="143"/>
      <c r="VEK533" s="143"/>
      <c r="VEL533" s="579"/>
      <c r="VEM533" s="580"/>
      <c r="VEN533" s="143"/>
      <c r="VEO533" s="143"/>
      <c r="VEP533" s="579"/>
      <c r="VEQ533" s="580"/>
      <c r="VER533" s="143"/>
      <c r="VES533" s="143"/>
      <c r="VET533" s="579"/>
      <c r="VEU533" s="580"/>
      <c r="VEV533" s="143"/>
      <c r="VEW533" s="143"/>
      <c r="VEX533" s="579"/>
      <c r="VEY533" s="580"/>
      <c r="VEZ533" s="143"/>
      <c r="VFA533" s="143"/>
      <c r="VFB533" s="579"/>
      <c r="VFC533" s="580"/>
      <c r="VFD533" s="143"/>
      <c r="VFE533" s="143"/>
      <c r="VFF533" s="579"/>
      <c r="VFG533" s="580"/>
      <c r="VFH533" s="143"/>
      <c r="VFI533" s="143"/>
      <c r="VFJ533" s="579"/>
      <c r="VFK533" s="580"/>
      <c r="VFL533" s="143"/>
      <c r="VFM533" s="143"/>
      <c r="VFN533" s="579"/>
      <c r="VFO533" s="580"/>
      <c r="VFP533" s="143"/>
      <c r="VFQ533" s="143"/>
      <c r="VFR533" s="579"/>
      <c r="VFS533" s="580"/>
      <c r="VFT533" s="143"/>
      <c r="VFU533" s="143"/>
      <c r="VFV533" s="579"/>
      <c r="VFW533" s="580"/>
      <c r="VFX533" s="143"/>
      <c r="VFY533" s="143"/>
      <c r="VFZ533" s="579"/>
      <c r="VGA533" s="580"/>
      <c r="VGB533" s="143"/>
      <c r="VGC533" s="143"/>
      <c r="VGD533" s="579"/>
      <c r="VGE533" s="580"/>
      <c r="VGF533" s="143"/>
      <c r="VGG533" s="143"/>
      <c r="VGH533" s="579"/>
      <c r="VGI533" s="580"/>
      <c r="VGJ533" s="143"/>
      <c r="VGK533" s="143"/>
      <c r="VGL533" s="579"/>
      <c r="VGM533" s="580"/>
      <c r="VGN533" s="143"/>
      <c r="VGO533" s="143"/>
      <c r="VGP533" s="579"/>
      <c r="VGQ533" s="580"/>
      <c r="VGR533" s="143"/>
      <c r="VGS533" s="143"/>
      <c r="VGT533" s="579"/>
      <c r="VGU533" s="580"/>
      <c r="VGV533" s="143"/>
      <c r="VGW533" s="143"/>
      <c r="VGX533" s="579"/>
      <c r="VGY533" s="580"/>
      <c r="VGZ533" s="143"/>
      <c r="VHA533" s="143"/>
      <c r="VHB533" s="579"/>
      <c r="VHC533" s="580"/>
      <c r="VHD533" s="143"/>
      <c r="VHE533" s="143"/>
      <c r="VHF533" s="579"/>
      <c r="VHG533" s="580"/>
      <c r="VHH533" s="143"/>
      <c r="VHI533" s="143"/>
      <c r="VHJ533" s="579"/>
      <c r="VHK533" s="580"/>
      <c r="VHL533" s="143"/>
      <c r="VHM533" s="143"/>
      <c r="VHN533" s="579"/>
      <c r="VHO533" s="580"/>
      <c r="VHP533" s="143"/>
      <c r="VHQ533" s="143"/>
      <c r="VHR533" s="579"/>
      <c r="VHS533" s="580"/>
      <c r="VHT533" s="143"/>
      <c r="VHU533" s="143"/>
      <c r="VHV533" s="579"/>
      <c r="VHW533" s="580"/>
      <c r="VHX533" s="143"/>
      <c r="VHY533" s="143"/>
      <c r="VHZ533" s="579"/>
      <c r="VIA533" s="580"/>
      <c r="VIB533" s="143"/>
      <c r="VIC533" s="143"/>
      <c r="VID533" s="579"/>
      <c r="VIE533" s="580"/>
      <c r="VIF533" s="143"/>
      <c r="VIG533" s="143"/>
      <c r="VIH533" s="579"/>
      <c r="VII533" s="580"/>
      <c r="VIJ533" s="143"/>
      <c r="VIK533" s="143"/>
      <c r="VIL533" s="579"/>
      <c r="VIM533" s="580"/>
      <c r="VIN533" s="143"/>
      <c r="VIO533" s="143"/>
      <c r="VIP533" s="579"/>
      <c r="VIQ533" s="580"/>
      <c r="VIR533" s="143"/>
      <c r="VIS533" s="143"/>
      <c r="VIT533" s="579"/>
      <c r="VIU533" s="580"/>
      <c r="VIV533" s="143"/>
      <c r="VIW533" s="143"/>
      <c r="VIX533" s="579"/>
      <c r="VIY533" s="580"/>
      <c r="VIZ533" s="143"/>
      <c r="VJA533" s="143"/>
      <c r="VJB533" s="579"/>
      <c r="VJC533" s="580"/>
      <c r="VJD533" s="143"/>
      <c r="VJE533" s="143"/>
      <c r="VJF533" s="579"/>
      <c r="VJG533" s="580"/>
      <c r="VJH533" s="143"/>
      <c r="VJI533" s="143"/>
      <c r="VJJ533" s="579"/>
      <c r="VJK533" s="580"/>
      <c r="VJL533" s="143"/>
      <c r="VJM533" s="143"/>
      <c r="VJN533" s="579"/>
      <c r="VJO533" s="580"/>
      <c r="VJP533" s="143"/>
      <c r="VJQ533" s="143"/>
      <c r="VJR533" s="579"/>
      <c r="VJS533" s="580"/>
      <c r="VJT533" s="143"/>
      <c r="VJU533" s="143"/>
      <c r="VJV533" s="579"/>
      <c r="VJW533" s="580"/>
      <c r="VJX533" s="143"/>
      <c r="VJY533" s="143"/>
      <c r="VJZ533" s="579"/>
      <c r="VKA533" s="580"/>
      <c r="VKB533" s="143"/>
      <c r="VKC533" s="143"/>
      <c r="VKD533" s="579"/>
      <c r="VKE533" s="580"/>
      <c r="VKF533" s="143"/>
      <c r="VKG533" s="143"/>
      <c r="VKH533" s="579"/>
      <c r="VKI533" s="580"/>
      <c r="VKJ533" s="143"/>
      <c r="VKK533" s="143"/>
      <c r="VKL533" s="579"/>
      <c r="VKM533" s="580"/>
      <c r="VKN533" s="143"/>
      <c r="VKO533" s="143"/>
      <c r="VKP533" s="579"/>
      <c r="VKQ533" s="580"/>
      <c r="VKR533" s="143"/>
      <c r="VKS533" s="143"/>
      <c r="VKT533" s="579"/>
      <c r="VKU533" s="580"/>
      <c r="VKV533" s="143"/>
      <c r="VKW533" s="143"/>
      <c r="VKX533" s="579"/>
      <c r="VKY533" s="580"/>
      <c r="VKZ533" s="143"/>
      <c r="VLA533" s="143"/>
      <c r="VLB533" s="579"/>
      <c r="VLC533" s="580"/>
      <c r="VLD533" s="143"/>
      <c r="VLE533" s="143"/>
      <c r="VLF533" s="579"/>
      <c r="VLG533" s="580"/>
      <c r="VLH533" s="143"/>
      <c r="VLI533" s="143"/>
      <c r="VLJ533" s="579"/>
      <c r="VLK533" s="580"/>
      <c r="VLL533" s="143"/>
      <c r="VLM533" s="143"/>
      <c r="VLN533" s="579"/>
      <c r="VLO533" s="580"/>
      <c r="VLP533" s="143"/>
      <c r="VLQ533" s="143"/>
      <c r="VLR533" s="579"/>
      <c r="VLS533" s="580"/>
      <c r="VLT533" s="143"/>
      <c r="VLU533" s="143"/>
      <c r="VLV533" s="579"/>
      <c r="VLW533" s="580"/>
      <c r="VLX533" s="143"/>
      <c r="VLY533" s="143"/>
      <c r="VLZ533" s="579"/>
      <c r="VMA533" s="580"/>
      <c r="VMB533" s="143"/>
      <c r="VMC533" s="143"/>
      <c r="VMD533" s="579"/>
      <c r="VME533" s="580"/>
      <c r="VMF533" s="143"/>
      <c r="VMG533" s="143"/>
      <c r="VMH533" s="579"/>
      <c r="VMI533" s="580"/>
      <c r="VMJ533" s="143"/>
      <c r="VMK533" s="143"/>
      <c r="VML533" s="579"/>
      <c r="VMM533" s="580"/>
      <c r="VMN533" s="143"/>
      <c r="VMO533" s="143"/>
      <c r="VMP533" s="579"/>
      <c r="VMQ533" s="580"/>
      <c r="VMR533" s="143"/>
      <c r="VMS533" s="143"/>
      <c r="VMT533" s="579"/>
      <c r="VMU533" s="580"/>
      <c r="VMV533" s="143"/>
      <c r="VMW533" s="143"/>
      <c r="VMX533" s="579"/>
      <c r="VMY533" s="580"/>
      <c r="VMZ533" s="143"/>
      <c r="VNA533" s="143"/>
      <c r="VNB533" s="579"/>
      <c r="VNC533" s="580"/>
      <c r="VND533" s="143"/>
      <c r="VNE533" s="143"/>
      <c r="VNF533" s="579"/>
      <c r="VNG533" s="580"/>
      <c r="VNH533" s="143"/>
      <c r="VNI533" s="143"/>
      <c r="VNJ533" s="579"/>
      <c r="VNK533" s="580"/>
      <c r="VNL533" s="143"/>
      <c r="VNM533" s="143"/>
      <c r="VNN533" s="579"/>
      <c r="VNO533" s="580"/>
      <c r="VNP533" s="143"/>
      <c r="VNQ533" s="143"/>
      <c r="VNR533" s="579"/>
      <c r="VNS533" s="580"/>
      <c r="VNT533" s="143"/>
      <c r="VNU533" s="143"/>
      <c r="VNV533" s="579"/>
      <c r="VNW533" s="580"/>
      <c r="VNX533" s="143"/>
      <c r="VNY533" s="143"/>
      <c r="VNZ533" s="579"/>
      <c r="VOA533" s="580"/>
      <c r="VOB533" s="143"/>
      <c r="VOC533" s="143"/>
      <c r="VOD533" s="579"/>
      <c r="VOE533" s="580"/>
      <c r="VOF533" s="143"/>
      <c r="VOG533" s="143"/>
      <c r="VOH533" s="579"/>
      <c r="VOI533" s="580"/>
      <c r="VOJ533" s="143"/>
      <c r="VOK533" s="143"/>
      <c r="VOL533" s="579"/>
      <c r="VOM533" s="580"/>
      <c r="VON533" s="143"/>
      <c r="VOO533" s="143"/>
      <c r="VOP533" s="579"/>
      <c r="VOQ533" s="580"/>
      <c r="VOR533" s="143"/>
      <c r="VOS533" s="143"/>
      <c r="VOT533" s="579"/>
      <c r="VOU533" s="580"/>
      <c r="VOV533" s="143"/>
      <c r="VOW533" s="143"/>
      <c r="VOX533" s="579"/>
      <c r="VOY533" s="580"/>
      <c r="VOZ533" s="143"/>
      <c r="VPA533" s="143"/>
      <c r="VPB533" s="579"/>
      <c r="VPC533" s="580"/>
      <c r="VPD533" s="143"/>
      <c r="VPE533" s="143"/>
      <c r="VPF533" s="579"/>
      <c r="VPG533" s="580"/>
      <c r="VPH533" s="143"/>
      <c r="VPI533" s="143"/>
      <c r="VPJ533" s="579"/>
      <c r="VPK533" s="580"/>
      <c r="VPL533" s="143"/>
      <c r="VPM533" s="143"/>
      <c r="VPN533" s="579"/>
      <c r="VPO533" s="580"/>
      <c r="VPP533" s="143"/>
      <c r="VPQ533" s="143"/>
      <c r="VPR533" s="579"/>
      <c r="VPS533" s="580"/>
      <c r="VPT533" s="143"/>
      <c r="VPU533" s="143"/>
      <c r="VPV533" s="579"/>
      <c r="VPW533" s="580"/>
      <c r="VPX533" s="143"/>
      <c r="VPY533" s="143"/>
      <c r="VPZ533" s="579"/>
      <c r="VQA533" s="580"/>
      <c r="VQB533" s="143"/>
      <c r="VQC533" s="143"/>
      <c r="VQD533" s="579"/>
      <c r="VQE533" s="580"/>
      <c r="VQF533" s="143"/>
      <c r="VQG533" s="143"/>
      <c r="VQH533" s="579"/>
      <c r="VQI533" s="580"/>
      <c r="VQJ533" s="143"/>
      <c r="VQK533" s="143"/>
      <c r="VQL533" s="579"/>
      <c r="VQM533" s="580"/>
      <c r="VQN533" s="143"/>
      <c r="VQO533" s="143"/>
      <c r="VQP533" s="579"/>
      <c r="VQQ533" s="580"/>
      <c r="VQR533" s="143"/>
      <c r="VQS533" s="143"/>
      <c r="VQT533" s="579"/>
      <c r="VQU533" s="580"/>
      <c r="VQV533" s="143"/>
      <c r="VQW533" s="143"/>
      <c r="VQX533" s="579"/>
      <c r="VQY533" s="580"/>
      <c r="VQZ533" s="143"/>
      <c r="VRA533" s="143"/>
      <c r="VRB533" s="579"/>
      <c r="VRC533" s="580"/>
      <c r="VRD533" s="143"/>
      <c r="VRE533" s="143"/>
      <c r="VRF533" s="579"/>
      <c r="VRG533" s="580"/>
      <c r="VRH533" s="143"/>
      <c r="VRI533" s="143"/>
      <c r="VRJ533" s="579"/>
      <c r="VRK533" s="580"/>
      <c r="VRL533" s="143"/>
      <c r="VRM533" s="143"/>
      <c r="VRN533" s="579"/>
      <c r="VRO533" s="580"/>
      <c r="VRP533" s="143"/>
      <c r="VRQ533" s="143"/>
      <c r="VRR533" s="579"/>
      <c r="VRS533" s="580"/>
      <c r="VRT533" s="143"/>
      <c r="VRU533" s="143"/>
      <c r="VRV533" s="579"/>
      <c r="VRW533" s="580"/>
      <c r="VRX533" s="143"/>
      <c r="VRY533" s="143"/>
      <c r="VRZ533" s="579"/>
      <c r="VSA533" s="580"/>
      <c r="VSB533" s="143"/>
      <c r="VSC533" s="143"/>
      <c r="VSD533" s="579"/>
      <c r="VSE533" s="580"/>
      <c r="VSF533" s="143"/>
      <c r="VSG533" s="143"/>
      <c r="VSH533" s="579"/>
      <c r="VSI533" s="580"/>
      <c r="VSJ533" s="143"/>
      <c r="VSK533" s="143"/>
      <c r="VSL533" s="579"/>
      <c r="VSM533" s="580"/>
      <c r="VSN533" s="143"/>
      <c r="VSO533" s="143"/>
      <c r="VSP533" s="579"/>
      <c r="VSQ533" s="580"/>
      <c r="VSR533" s="143"/>
      <c r="VSS533" s="143"/>
      <c r="VST533" s="579"/>
      <c r="VSU533" s="580"/>
      <c r="VSV533" s="143"/>
      <c r="VSW533" s="143"/>
      <c r="VSX533" s="579"/>
      <c r="VSY533" s="580"/>
      <c r="VSZ533" s="143"/>
      <c r="VTA533" s="143"/>
      <c r="VTB533" s="579"/>
      <c r="VTC533" s="580"/>
      <c r="VTD533" s="143"/>
      <c r="VTE533" s="143"/>
      <c r="VTF533" s="579"/>
      <c r="VTG533" s="580"/>
      <c r="VTH533" s="143"/>
      <c r="VTI533" s="143"/>
      <c r="VTJ533" s="579"/>
      <c r="VTK533" s="580"/>
      <c r="VTL533" s="143"/>
      <c r="VTM533" s="143"/>
      <c r="VTN533" s="579"/>
      <c r="VTO533" s="580"/>
      <c r="VTP533" s="143"/>
      <c r="VTQ533" s="143"/>
      <c r="VTR533" s="579"/>
      <c r="VTS533" s="580"/>
      <c r="VTT533" s="143"/>
      <c r="VTU533" s="143"/>
      <c r="VTV533" s="579"/>
      <c r="VTW533" s="580"/>
      <c r="VTX533" s="143"/>
      <c r="VTY533" s="143"/>
      <c r="VTZ533" s="579"/>
      <c r="VUA533" s="580"/>
      <c r="VUB533" s="143"/>
      <c r="VUC533" s="143"/>
      <c r="VUD533" s="579"/>
      <c r="VUE533" s="580"/>
      <c r="VUF533" s="143"/>
      <c r="VUG533" s="143"/>
      <c r="VUH533" s="579"/>
      <c r="VUI533" s="580"/>
      <c r="VUJ533" s="143"/>
      <c r="VUK533" s="143"/>
      <c r="VUL533" s="579"/>
      <c r="VUM533" s="580"/>
      <c r="VUN533" s="143"/>
      <c r="VUO533" s="143"/>
      <c r="VUP533" s="579"/>
      <c r="VUQ533" s="580"/>
      <c r="VUR533" s="143"/>
      <c r="VUS533" s="143"/>
      <c r="VUT533" s="579"/>
      <c r="VUU533" s="580"/>
      <c r="VUV533" s="143"/>
      <c r="VUW533" s="143"/>
      <c r="VUX533" s="579"/>
      <c r="VUY533" s="580"/>
      <c r="VUZ533" s="143"/>
      <c r="VVA533" s="143"/>
      <c r="VVB533" s="579"/>
      <c r="VVC533" s="580"/>
      <c r="VVD533" s="143"/>
      <c r="VVE533" s="143"/>
      <c r="VVF533" s="579"/>
      <c r="VVG533" s="580"/>
      <c r="VVH533" s="143"/>
      <c r="VVI533" s="143"/>
      <c r="VVJ533" s="579"/>
      <c r="VVK533" s="580"/>
      <c r="VVL533" s="143"/>
      <c r="VVM533" s="143"/>
      <c r="VVN533" s="579"/>
      <c r="VVO533" s="580"/>
      <c r="VVP533" s="143"/>
      <c r="VVQ533" s="143"/>
      <c r="VVR533" s="579"/>
      <c r="VVS533" s="580"/>
      <c r="VVT533" s="143"/>
      <c r="VVU533" s="143"/>
      <c r="VVV533" s="579"/>
      <c r="VVW533" s="580"/>
      <c r="VVX533" s="143"/>
      <c r="VVY533" s="143"/>
      <c r="VVZ533" s="579"/>
      <c r="VWA533" s="580"/>
      <c r="VWB533" s="143"/>
      <c r="VWC533" s="143"/>
      <c r="VWD533" s="579"/>
      <c r="VWE533" s="580"/>
      <c r="VWF533" s="143"/>
      <c r="VWG533" s="143"/>
      <c r="VWH533" s="579"/>
      <c r="VWI533" s="580"/>
      <c r="VWJ533" s="143"/>
      <c r="VWK533" s="143"/>
      <c r="VWL533" s="579"/>
      <c r="VWM533" s="580"/>
      <c r="VWN533" s="143"/>
      <c r="VWO533" s="143"/>
      <c r="VWP533" s="579"/>
      <c r="VWQ533" s="580"/>
      <c r="VWR533" s="143"/>
      <c r="VWS533" s="143"/>
      <c r="VWT533" s="579"/>
      <c r="VWU533" s="580"/>
      <c r="VWV533" s="143"/>
      <c r="VWW533" s="143"/>
      <c r="VWX533" s="579"/>
      <c r="VWY533" s="580"/>
      <c r="VWZ533" s="143"/>
      <c r="VXA533" s="143"/>
      <c r="VXB533" s="579"/>
      <c r="VXC533" s="580"/>
      <c r="VXD533" s="143"/>
      <c r="VXE533" s="143"/>
      <c r="VXF533" s="579"/>
      <c r="VXG533" s="580"/>
      <c r="VXH533" s="143"/>
      <c r="VXI533" s="143"/>
      <c r="VXJ533" s="579"/>
      <c r="VXK533" s="580"/>
      <c r="VXL533" s="143"/>
      <c r="VXM533" s="143"/>
      <c r="VXN533" s="579"/>
      <c r="VXO533" s="580"/>
      <c r="VXP533" s="143"/>
      <c r="VXQ533" s="143"/>
      <c r="VXR533" s="579"/>
      <c r="VXS533" s="580"/>
      <c r="VXT533" s="143"/>
      <c r="VXU533" s="143"/>
      <c r="VXV533" s="579"/>
      <c r="VXW533" s="580"/>
      <c r="VXX533" s="143"/>
      <c r="VXY533" s="143"/>
      <c r="VXZ533" s="579"/>
      <c r="VYA533" s="580"/>
      <c r="VYB533" s="143"/>
      <c r="VYC533" s="143"/>
      <c r="VYD533" s="579"/>
      <c r="VYE533" s="580"/>
      <c r="VYF533" s="143"/>
      <c r="VYG533" s="143"/>
      <c r="VYH533" s="579"/>
      <c r="VYI533" s="580"/>
      <c r="VYJ533" s="143"/>
      <c r="VYK533" s="143"/>
      <c r="VYL533" s="579"/>
      <c r="VYM533" s="580"/>
      <c r="VYN533" s="143"/>
      <c r="VYO533" s="143"/>
      <c r="VYP533" s="579"/>
      <c r="VYQ533" s="580"/>
      <c r="VYR533" s="143"/>
      <c r="VYS533" s="143"/>
      <c r="VYT533" s="579"/>
      <c r="VYU533" s="580"/>
      <c r="VYV533" s="143"/>
      <c r="VYW533" s="143"/>
      <c r="VYX533" s="579"/>
      <c r="VYY533" s="580"/>
      <c r="VYZ533" s="143"/>
      <c r="VZA533" s="143"/>
      <c r="VZB533" s="579"/>
      <c r="VZC533" s="580"/>
      <c r="VZD533" s="143"/>
      <c r="VZE533" s="143"/>
      <c r="VZF533" s="579"/>
      <c r="VZG533" s="580"/>
      <c r="VZH533" s="143"/>
      <c r="VZI533" s="143"/>
      <c r="VZJ533" s="579"/>
      <c r="VZK533" s="580"/>
      <c r="VZL533" s="143"/>
      <c r="VZM533" s="143"/>
      <c r="VZN533" s="579"/>
      <c r="VZO533" s="580"/>
      <c r="VZP533" s="143"/>
      <c r="VZQ533" s="143"/>
      <c r="VZR533" s="579"/>
      <c r="VZS533" s="580"/>
      <c r="VZT533" s="143"/>
      <c r="VZU533" s="143"/>
      <c r="VZV533" s="579"/>
      <c r="VZW533" s="580"/>
      <c r="VZX533" s="143"/>
      <c r="VZY533" s="143"/>
      <c r="VZZ533" s="579"/>
      <c r="WAA533" s="580"/>
      <c r="WAB533" s="143"/>
      <c r="WAC533" s="143"/>
      <c r="WAD533" s="579"/>
      <c r="WAE533" s="580"/>
      <c r="WAF533" s="143"/>
      <c r="WAG533" s="143"/>
      <c r="WAH533" s="579"/>
      <c r="WAI533" s="580"/>
      <c r="WAJ533" s="143"/>
      <c r="WAK533" s="143"/>
      <c r="WAL533" s="579"/>
      <c r="WAM533" s="580"/>
      <c r="WAN533" s="143"/>
      <c r="WAO533" s="143"/>
      <c r="WAP533" s="579"/>
      <c r="WAQ533" s="580"/>
      <c r="WAR533" s="143"/>
      <c r="WAS533" s="143"/>
      <c r="WAT533" s="579"/>
      <c r="WAU533" s="580"/>
      <c r="WAV533" s="143"/>
      <c r="WAW533" s="143"/>
      <c r="WAX533" s="579"/>
      <c r="WAY533" s="580"/>
      <c r="WAZ533" s="143"/>
      <c r="WBA533" s="143"/>
      <c r="WBB533" s="579"/>
      <c r="WBC533" s="580"/>
      <c r="WBD533" s="143"/>
      <c r="WBE533" s="143"/>
      <c r="WBF533" s="579"/>
      <c r="WBG533" s="580"/>
      <c r="WBH533" s="143"/>
      <c r="WBI533" s="143"/>
      <c r="WBJ533" s="579"/>
      <c r="WBK533" s="580"/>
      <c r="WBL533" s="143"/>
      <c r="WBM533" s="143"/>
      <c r="WBN533" s="579"/>
      <c r="WBO533" s="580"/>
      <c r="WBP533" s="143"/>
      <c r="WBQ533" s="143"/>
      <c r="WBR533" s="579"/>
      <c r="WBS533" s="580"/>
      <c r="WBT533" s="143"/>
      <c r="WBU533" s="143"/>
      <c r="WBV533" s="579"/>
      <c r="WBW533" s="580"/>
      <c r="WBX533" s="143"/>
      <c r="WBY533" s="143"/>
      <c r="WBZ533" s="579"/>
      <c r="WCA533" s="580"/>
      <c r="WCB533" s="143"/>
      <c r="WCC533" s="143"/>
      <c r="WCD533" s="579"/>
      <c r="WCE533" s="580"/>
      <c r="WCF533" s="143"/>
      <c r="WCG533" s="143"/>
      <c r="WCH533" s="579"/>
      <c r="WCI533" s="580"/>
      <c r="WCJ533" s="143"/>
      <c r="WCK533" s="143"/>
      <c r="WCL533" s="579"/>
      <c r="WCM533" s="580"/>
      <c r="WCN533" s="143"/>
      <c r="WCO533" s="143"/>
      <c r="WCP533" s="579"/>
      <c r="WCQ533" s="580"/>
      <c r="WCR533" s="143"/>
      <c r="WCS533" s="143"/>
      <c r="WCT533" s="579"/>
      <c r="WCU533" s="580"/>
      <c r="WCV533" s="143"/>
      <c r="WCW533" s="143"/>
      <c r="WCX533" s="579"/>
      <c r="WCY533" s="580"/>
      <c r="WCZ533" s="143"/>
      <c r="WDA533" s="143"/>
      <c r="WDB533" s="579"/>
      <c r="WDC533" s="580"/>
      <c r="WDD533" s="143"/>
      <c r="WDE533" s="143"/>
      <c r="WDF533" s="579"/>
      <c r="WDG533" s="580"/>
      <c r="WDH533" s="143"/>
      <c r="WDI533" s="143"/>
      <c r="WDJ533" s="579"/>
      <c r="WDK533" s="580"/>
      <c r="WDL533" s="143"/>
      <c r="WDM533" s="143"/>
      <c r="WDN533" s="579"/>
      <c r="WDO533" s="580"/>
      <c r="WDP533" s="143"/>
      <c r="WDQ533" s="143"/>
      <c r="WDR533" s="579"/>
      <c r="WDS533" s="580"/>
      <c r="WDT533" s="143"/>
      <c r="WDU533" s="143"/>
      <c r="WDV533" s="579"/>
      <c r="WDW533" s="580"/>
      <c r="WDX533" s="143"/>
      <c r="WDY533" s="143"/>
      <c r="WDZ533" s="579"/>
      <c r="WEA533" s="580"/>
      <c r="WEB533" s="143"/>
      <c r="WEC533" s="143"/>
      <c r="WED533" s="579"/>
      <c r="WEE533" s="580"/>
      <c r="WEF533" s="143"/>
      <c r="WEG533" s="143"/>
      <c r="WEH533" s="579"/>
      <c r="WEI533" s="580"/>
      <c r="WEJ533" s="143"/>
      <c r="WEK533" s="143"/>
      <c r="WEL533" s="579"/>
      <c r="WEM533" s="580"/>
      <c r="WEN533" s="143"/>
      <c r="WEO533" s="143"/>
      <c r="WEP533" s="579"/>
      <c r="WEQ533" s="580"/>
      <c r="WER533" s="143"/>
      <c r="WES533" s="143"/>
      <c r="WET533" s="579"/>
      <c r="WEU533" s="580"/>
      <c r="WEV533" s="143"/>
      <c r="WEW533" s="143"/>
      <c r="WEX533" s="579"/>
      <c r="WEY533" s="580"/>
      <c r="WEZ533" s="143"/>
      <c r="WFA533" s="143"/>
      <c r="WFB533" s="579"/>
      <c r="WFC533" s="580"/>
      <c r="WFD533" s="143"/>
      <c r="WFE533" s="143"/>
      <c r="WFF533" s="579"/>
      <c r="WFG533" s="580"/>
      <c r="WFH533" s="143"/>
      <c r="WFI533" s="143"/>
      <c r="WFJ533" s="579"/>
      <c r="WFK533" s="580"/>
      <c r="WFL533" s="143"/>
      <c r="WFM533" s="143"/>
      <c r="WFN533" s="579"/>
      <c r="WFO533" s="580"/>
      <c r="WFP533" s="143"/>
      <c r="WFQ533" s="143"/>
      <c r="WFR533" s="579"/>
      <c r="WFS533" s="580"/>
      <c r="WFT533" s="143"/>
      <c r="WFU533" s="143"/>
      <c r="WFV533" s="579"/>
      <c r="WFW533" s="580"/>
      <c r="WFX533" s="143"/>
      <c r="WFY533" s="143"/>
      <c r="WFZ533" s="579"/>
      <c r="WGA533" s="580"/>
      <c r="WGB533" s="143"/>
      <c r="WGC533" s="143"/>
      <c r="WGD533" s="579"/>
      <c r="WGE533" s="580"/>
      <c r="WGF533" s="143"/>
      <c r="WGG533" s="143"/>
      <c r="WGH533" s="579"/>
      <c r="WGI533" s="580"/>
      <c r="WGJ533" s="143"/>
      <c r="WGK533" s="143"/>
      <c r="WGL533" s="579"/>
      <c r="WGM533" s="580"/>
      <c r="WGN533" s="143"/>
      <c r="WGO533" s="143"/>
      <c r="WGP533" s="579"/>
      <c r="WGQ533" s="580"/>
      <c r="WGR533" s="143"/>
      <c r="WGS533" s="143"/>
      <c r="WGT533" s="579"/>
      <c r="WGU533" s="580"/>
      <c r="WGV533" s="143"/>
      <c r="WGW533" s="143"/>
      <c r="WGX533" s="579"/>
      <c r="WGY533" s="580"/>
      <c r="WGZ533" s="143"/>
      <c r="WHA533" s="143"/>
      <c r="WHB533" s="579"/>
      <c r="WHC533" s="580"/>
      <c r="WHD533" s="143"/>
      <c r="WHE533" s="143"/>
      <c r="WHF533" s="579"/>
      <c r="WHG533" s="580"/>
      <c r="WHH533" s="143"/>
      <c r="WHI533" s="143"/>
      <c r="WHJ533" s="579"/>
      <c r="WHK533" s="580"/>
      <c r="WHL533" s="143"/>
      <c r="WHM533" s="143"/>
      <c r="WHN533" s="579"/>
      <c r="WHO533" s="580"/>
      <c r="WHP533" s="143"/>
      <c r="WHQ533" s="143"/>
      <c r="WHR533" s="579"/>
      <c r="WHS533" s="580"/>
      <c r="WHT533" s="143"/>
      <c r="WHU533" s="143"/>
      <c r="WHV533" s="579"/>
      <c r="WHW533" s="580"/>
      <c r="WHX533" s="143"/>
      <c r="WHY533" s="143"/>
      <c r="WHZ533" s="579"/>
      <c r="WIA533" s="580"/>
      <c r="WIB533" s="143"/>
      <c r="WIC533" s="143"/>
      <c r="WID533" s="579"/>
      <c r="WIE533" s="580"/>
      <c r="WIF533" s="143"/>
      <c r="WIG533" s="143"/>
      <c r="WIH533" s="579"/>
      <c r="WII533" s="580"/>
      <c r="WIJ533" s="143"/>
      <c r="WIK533" s="143"/>
      <c r="WIL533" s="579"/>
      <c r="WIM533" s="580"/>
      <c r="WIN533" s="143"/>
      <c r="WIO533" s="143"/>
      <c r="WIP533" s="579"/>
      <c r="WIQ533" s="580"/>
      <c r="WIR533" s="143"/>
      <c r="WIS533" s="143"/>
      <c r="WIT533" s="579"/>
      <c r="WIU533" s="580"/>
      <c r="WIV533" s="143"/>
      <c r="WIW533" s="143"/>
      <c r="WIX533" s="579"/>
      <c r="WIY533" s="580"/>
      <c r="WIZ533" s="143"/>
      <c r="WJA533" s="143"/>
      <c r="WJB533" s="579"/>
      <c r="WJC533" s="580"/>
      <c r="WJD533" s="143"/>
      <c r="WJE533" s="143"/>
      <c r="WJF533" s="579"/>
      <c r="WJG533" s="580"/>
      <c r="WJH533" s="143"/>
      <c r="WJI533" s="143"/>
      <c r="WJJ533" s="579"/>
      <c r="WJK533" s="580"/>
      <c r="WJL533" s="143"/>
      <c r="WJM533" s="143"/>
      <c r="WJN533" s="579"/>
      <c r="WJO533" s="580"/>
      <c r="WJP533" s="143"/>
      <c r="WJQ533" s="143"/>
      <c r="WJR533" s="579"/>
      <c r="WJS533" s="580"/>
      <c r="WJT533" s="143"/>
      <c r="WJU533" s="143"/>
      <c r="WJV533" s="579"/>
      <c r="WJW533" s="580"/>
      <c r="WJX533" s="143"/>
      <c r="WJY533" s="143"/>
      <c r="WJZ533" s="579"/>
      <c r="WKA533" s="580"/>
      <c r="WKB533" s="143"/>
      <c r="WKC533" s="143"/>
      <c r="WKD533" s="579"/>
      <c r="WKE533" s="580"/>
      <c r="WKF533" s="143"/>
      <c r="WKG533" s="143"/>
      <c r="WKH533" s="579"/>
      <c r="WKI533" s="580"/>
      <c r="WKJ533" s="143"/>
      <c r="WKK533" s="143"/>
      <c r="WKL533" s="579"/>
      <c r="WKM533" s="580"/>
      <c r="WKN533" s="143"/>
      <c r="WKO533" s="143"/>
      <c r="WKP533" s="579"/>
      <c r="WKQ533" s="580"/>
      <c r="WKR533" s="143"/>
      <c r="WKS533" s="143"/>
      <c r="WKT533" s="579"/>
      <c r="WKU533" s="580"/>
      <c r="WKV533" s="143"/>
      <c r="WKW533" s="143"/>
      <c r="WKX533" s="579"/>
      <c r="WKY533" s="580"/>
      <c r="WKZ533" s="143"/>
      <c r="WLA533" s="143"/>
      <c r="WLB533" s="579"/>
      <c r="WLC533" s="580"/>
      <c r="WLD533" s="143"/>
      <c r="WLE533" s="143"/>
      <c r="WLF533" s="579"/>
      <c r="WLG533" s="580"/>
      <c r="WLH533" s="143"/>
      <c r="WLI533" s="143"/>
      <c r="WLJ533" s="579"/>
      <c r="WLK533" s="580"/>
      <c r="WLL533" s="143"/>
      <c r="WLM533" s="143"/>
      <c r="WLN533" s="579"/>
      <c r="WLO533" s="580"/>
      <c r="WLP533" s="143"/>
      <c r="WLQ533" s="143"/>
      <c r="WLR533" s="579"/>
      <c r="WLS533" s="580"/>
      <c r="WLT533" s="143"/>
      <c r="WLU533" s="143"/>
      <c r="WLV533" s="579"/>
      <c r="WLW533" s="580"/>
      <c r="WLX533" s="143"/>
      <c r="WLY533" s="143"/>
      <c r="WLZ533" s="579"/>
      <c r="WMA533" s="580"/>
      <c r="WMB533" s="143"/>
      <c r="WMC533" s="143"/>
      <c r="WMD533" s="579"/>
      <c r="WME533" s="580"/>
      <c r="WMF533" s="143"/>
      <c r="WMG533" s="143"/>
      <c r="WMH533" s="579"/>
      <c r="WMI533" s="580"/>
      <c r="WMJ533" s="143"/>
      <c r="WMK533" s="143"/>
      <c r="WML533" s="579"/>
      <c r="WMM533" s="580"/>
      <c r="WMN533" s="143"/>
      <c r="WMO533" s="143"/>
      <c r="WMP533" s="579"/>
      <c r="WMQ533" s="580"/>
      <c r="WMR533" s="143"/>
      <c r="WMS533" s="143"/>
      <c r="WMT533" s="579"/>
      <c r="WMU533" s="580"/>
      <c r="WMV533" s="143"/>
      <c r="WMW533" s="143"/>
      <c r="WMX533" s="579"/>
      <c r="WMY533" s="580"/>
      <c r="WMZ533" s="143"/>
      <c r="WNA533" s="143"/>
      <c r="WNB533" s="579"/>
      <c r="WNC533" s="580"/>
      <c r="WND533" s="143"/>
      <c r="WNE533" s="143"/>
      <c r="WNF533" s="579"/>
      <c r="WNG533" s="580"/>
      <c r="WNH533" s="143"/>
      <c r="WNI533" s="143"/>
      <c r="WNJ533" s="579"/>
      <c r="WNK533" s="580"/>
      <c r="WNL533" s="143"/>
      <c r="WNM533" s="143"/>
      <c r="WNN533" s="579"/>
      <c r="WNO533" s="580"/>
      <c r="WNP533" s="143"/>
      <c r="WNQ533" s="143"/>
      <c r="WNR533" s="579"/>
      <c r="WNS533" s="580"/>
      <c r="WNT533" s="143"/>
      <c r="WNU533" s="143"/>
      <c r="WNV533" s="579"/>
      <c r="WNW533" s="580"/>
      <c r="WNX533" s="143"/>
      <c r="WNY533" s="143"/>
      <c r="WNZ533" s="579"/>
      <c r="WOA533" s="580"/>
      <c r="WOB533" s="143"/>
      <c r="WOC533" s="143"/>
      <c r="WOD533" s="579"/>
      <c r="WOE533" s="580"/>
      <c r="WOF533" s="143"/>
      <c r="WOG533" s="143"/>
      <c r="WOH533" s="579"/>
      <c r="WOI533" s="580"/>
      <c r="WOJ533" s="143"/>
      <c r="WOK533" s="143"/>
      <c r="WOL533" s="579"/>
      <c r="WOM533" s="580"/>
      <c r="WON533" s="143"/>
      <c r="WOO533" s="143"/>
      <c r="WOP533" s="579"/>
      <c r="WOQ533" s="580"/>
      <c r="WOR533" s="143"/>
      <c r="WOS533" s="143"/>
      <c r="WOT533" s="579"/>
      <c r="WOU533" s="580"/>
      <c r="WOV533" s="143"/>
      <c r="WOW533" s="143"/>
      <c r="WOX533" s="579"/>
      <c r="WOY533" s="580"/>
      <c r="WOZ533" s="143"/>
      <c r="WPA533" s="143"/>
      <c r="WPB533" s="579"/>
      <c r="WPC533" s="580"/>
      <c r="WPD533" s="143"/>
      <c r="WPE533" s="143"/>
      <c r="WPF533" s="579"/>
      <c r="WPG533" s="580"/>
      <c r="WPH533" s="143"/>
      <c r="WPI533" s="143"/>
      <c r="WPJ533" s="579"/>
      <c r="WPK533" s="580"/>
      <c r="WPL533" s="143"/>
      <c r="WPM533" s="143"/>
      <c r="WPN533" s="579"/>
      <c r="WPO533" s="580"/>
      <c r="WPP533" s="143"/>
      <c r="WPQ533" s="143"/>
      <c r="WPR533" s="579"/>
      <c r="WPS533" s="580"/>
      <c r="WPT533" s="143"/>
      <c r="WPU533" s="143"/>
      <c r="WPV533" s="579"/>
      <c r="WPW533" s="580"/>
      <c r="WPX533" s="143"/>
      <c r="WPY533" s="143"/>
      <c r="WPZ533" s="579"/>
      <c r="WQA533" s="580"/>
      <c r="WQB533" s="143"/>
      <c r="WQC533" s="143"/>
      <c r="WQD533" s="579"/>
      <c r="WQE533" s="580"/>
      <c r="WQF533" s="143"/>
      <c r="WQG533" s="143"/>
      <c r="WQH533" s="579"/>
      <c r="WQI533" s="580"/>
      <c r="WQJ533" s="143"/>
      <c r="WQK533" s="143"/>
      <c r="WQL533" s="579"/>
      <c r="WQM533" s="580"/>
      <c r="WQN533" s="143"/>
      <c r="WQO533" s="143"/>
      <c r="WQP533" s="579"/>
      <c r="WQQ533" s="580"/>
      <c r="WQR533" s="143"/>
      <c r="WQS533" s="143"/>
      <c r="WQT533" s="579"/>
      <c r="WQU533" s="580"/>
      <c r="WQV533" s="143"/>
      <c r="WQW533" s="143"/>
      <c r="WQX533" s="579"/>
      <c r="WQY533" s="580"/>
      <c r="WQZ533" s="143"/>
      <c r="WRA533" s="143"/>
      <c r="WRB533" s="579"/>
      <c r="WRC533" s="580"/>
      <c r="WRD533" s="143"/>
      <c r="WRE533" s="143"/>
      <c r="WRF533" s="579"/>
      <c r="WRG533" s="580"/>
      <c r="WRH533" s="143"/>
      <c r="WRI533" s="143"/>
      <c r="WRJ533" s="579"/>
      <c r="WRK533" s="580"/>
      <c r="WRL533" s="143"/>
      <c r="WRM533" s="143"/>
      <c r="WRN533" s="579"/>
      <c r="WRO533" s="580"/>
      <c r="WRP533" s="143"/>
      <c r="WRQ533" s="143"/>
      <c r="WRR533" s="579"/>
      <c r="WRS533" s="580"/>
      <c r="WRT533" s="143"/>
      <c r="WRU533" s="143"/>
      <c r="WRV533" s="579"/>
      <c r="WRW533" s="580"/>
      <c r="WRX533" s="143"/>
      <c r="WRY533" s="143"/>
      <c r="WRZ533" s="579"/>
      <c r="WSA533" s="580"/>
      <c r="WSB533" s="143"/>
      <c r="WSC533" s="143"/>
      <c r="WSD533" s="579"/>
      <c r="WSE533" s="580"/>
      <c r="WSF533" s="143"/>
      <c r="WSG533" s="143"/>
      <c r="WSH533" s="579"/>
      <c r="WSI533" s="580"/>
      <c r="WSJ533" s="143"/>
      <c r="WSK533" s="143"/>
      <c r="WSL533" s="579"/>
      <c r="WSM533" s="580"/>
      <c r="WSN533" s="143"/>
      <c r="WSO533" s="143"/>
      <c r="WSP533" s="579"/>
      <c r="WSQ533" s="580"/>
      <c r="WSR533" s="143"/>
      <c r="WSS533" s="143"/>
      <c r="WST533" s="579"/>
      <c r="WSU533" s="580"/>
      <c r="WSV533" s="143"/>
      <c r="WSW533" s="143"/>
      <c r="WSX533" s="579"/>
      <c r="WSY533" s="580"/>
      <c r="WSZ533" s="143"/>
      <c r="WTA533" s="143"/>
      <c r="WTB533" s="579"/>
      <c r="WTC533" s="580"/>
      <c r="WTD533" s="143"/>
      <c r="WTE533" s="143"/>
      <c r="WTF533" s="579"/>
      <c r="WTG533" s="580"/>
      <c r="WTH533" s="143"/>
      <c r="WTI533" s="143"/>
      <c r="WTJ533" s="579"/>
      <c r="WTK533" s="580"/>
      <c r="WTL533" s="143"/>
      <c r="WTM533" s="143"/>
      <c r="WTN533" s="579"/>
      <c r="WTO533" s="580"/>
      <c r="WTP533" s="143"/>
      <c r="WTQ533" s="143"/>
      <c r="WTR533" s="579"/>
      <c r="WTS533" s="580"/>
      <c r="WTT533" s="143"/>
      <c r="WTU533" s="143"/>
      <c r="WTV533" s="579"/>
      <c r="WTW533" s="580"/>
      <c r="WTX533" s="143"/>
      <c r="WTY533" s="143"/>
      <c r="WTZ533" s="579"/>
      <c r="WUA533" s="580"/>
      <c r="WUB533" s="143"/>
      <c r="WUC533" s="143"/>
      <c r="WUD533" s="579"/>
      <c r="WUE533" s="580"/>
      <c r="WUF533" s="143"/>
      <c r="WUG533" s="143"/>
      <c r="WUH533" s="579"/>
      <c r="WUI533" s="580"/>
      <c r="WUJ533" s="143"/>
      <c r="WUK533" s="143"/>
      <c r="WUL533" s="579"/>
      <c r="WUM533" s="580"/>
      <c r="WUN533" s="143"/>
      <c r="WUO533" s="143"/>
      <c r="WUP533" s="579"/>
      <c r="WUQ533" s="580"/>
      <c r="WUR533" s="143"/>
      <c r="WUS533" s="143"/>
      <c r="WUT533" s="579"/>
      <c r="WUU533" s="580"/>
      <c r="WUV533" s="143"/>
      <c r="WUW533" s="143"/>
      <c r="WUX533" s="579"/>
      <c r="WUY533" s="580"/>
      <c r="WUZ533" s="143"/>
      <c r="WVA533" s="143"/>
      <c r="WVB533" s="579"/>
      <c r="WVC533" s="580"/>
      <c r="WVD533" s="143"/>
      <c r="WVE533" s="143"/>
      <c r="WVF533" s="579"/>
      <c r="WVG533" s="580"/>
      <c r="WVH533" s="143"/>
      <c r="WVI533" s="143"/>
      <c r="WVJ533" s="579"/>
      <c r="WVK533" s="580"/>
      <c r="WVL533" s="143"/>
      <c r="WVM533" s="143"/>
      <c r="WVN533" s="579"/>
      <c r="WVO533" s="580"/>
      <c r="WVP533" s="143"/>
      <c r="WVQ533" s="143"/>
      <c r="WVR533" s="579"/>
      <c r="WVS533" s="580"/>
      <c r="WVT533" s="143"/>
      <c r="WVU533" s="143"/>
      <c r="WVV533" s="579"/>
      <c r="WVW533" s="580"/>
      <c r="WVX533" s="143"/>
      <c r="WVY533" s="143"/>
      <c r="WVZ533" s="579"/>
      <c r="WWA533" s="580"/>
      <c r="WWB533" s="143"/>
      <c r="WWC533" s="143"/>
      <c r="WWD533" s="579"/>
      <c r="WWE533" s="580"/>
      <c r="WWF533" s="143"/>
      <c r="WWG533" s="143"/>
      <c r="WWH533" s="579"/>
      <c r="WWI533" s="580"/>
      <c r="WWJ533" s="143"/>
      <c r="WWK533" s="143"/>
      <c r="WWL533" s="579"/>
      <c r="WWM533" s="580"/>
      <c r="WWN533" s="143"/>
      <c r="WWO533" s="143"/>
      <c r="WWP533" s="579"/>
      <c r="WWQ533" s="580"/>
      <c r="WWR533" s="143"/>
      <c r="WWS533" s="143"/>
      <c r="WWT533" s="579"/>
      <c r="WWU533" s="580"/>
      <c r="WWV533" s="143"/>
      <c r="WWW533" s="143"/>
      <c r="WWX533" s="579"/>
      <c r="WWY533" s="580"/>
      <c r="WWZ533" s="143"/>
      <c r="WXA533" s="143"/>
      <c r="WXB533" s="579"/>
      <c r="WXC533" s="580"/>
      <c r="WXD533" s="143"/>
      <c r="WXE533" s="143"/>
      <c r="WXF533" s="579"/>
      <c r="WXG533" s="580"/>
      <c r="WXH533" s="143"/>
      <c r="WXI533" s="143"/>
      <c r="WXJ533" s="579"/>
      <c r="WXK533" s="580"/>
      <c r="WXL533" s="143"/>
      <c r="WXM533" s="143"/>
      <c r="WXN533" s="579"/>
      <c r="WXO533" s="580"/>
      <c r="WXP533" s="143"/>
      <c r="WXQ533" s="143"/>
      <c r="WXR533" s="579"/>
      <c r="WXS533" s="580"/>
      <c r="WXT533" s="143"/>
      <c r="WXU533" s="143"/>
      <c r="WXV533" s="579"/>
      <c r="WXW533" s="580"/>
      <c r="WXX533" s="143"/>
      <c r="WXY533" s="143"/>
      <c r="WXZ533" s="579"/>
      <c r="WYA533" s="580"/>
      <c r="WYB533" s="143"/>
      <c r="WYC533" s="143"/>
      <c r="WYD533" s="579"/>
      <c r="WYE533" s="580"/>
      <c r="WYF533" s="143"/>
      <c r="WYG533" s="143"/>
      <c r="WYH533" s="579"/>
      <c r="WYI533" s="580"/>
      <c r="WYJ533" s="143"/>
      <c r="WYK533" s="143"/>
      <c r="WYL533" s="579"/>
      <c r="WYM533" s="580"/>
      <c r="WYN533" s="143"/>
      <c r="WYO533" s="143"/>
      <c r="WYP533" s="579"/>
      <c r="WYQ533" s="580"/>
      <c r="WYR533" s="143"/>
      <c r="WYS533" s="143"/>
      <c r="WYT533" s="579"/>
      <c r="WYU533" s="580"/>
      <c r="WYV533" s="143"/>
      <c r="WYW533" s="143"/>
      <c r="WYX533" s="579"/>
      <c r="WYY533" s="580"/>
      <c r="WYZ533" s="143"/>
      <c r="WZA533" s="143"/>
      <c r="WZB533" s="579"/>
      <c r="WZC533" s="580"/>
      <c r="WZD533" s="143"/>
      <c r="WZE533" s="143"/>
      <c r="WZF533" s="579"/>
      <c r="WZG533" s="580"/>
      <c r="WZH533" s="143"/>
      <c r="WZI533" s="143"/>
      <c r="WZJ533" s="579"/>
      <c r="WZK533" s="580"/>
      <c r="WZL533" s="143"/>
      <c r="WZM533" s="143"/>
      <c r="WZN533" s="579"/>
      <c r="WZO533" s="580"/>
      <c r="WZP533" s="143"/>
      <c r="WZQ533" s="143"/>
      <c r="WZR533" s="579"/>
      <c r="WZS533" s="580"/>
      <c r="WZT533" s="143"/>
      <c r="WZU533" s="143"/>
      <c r="WZV533" s="579"/>
      <c r="WZW533" s="580"/>
      <c r="WZX533" s="143"/>
      <c r="WZY533" s="143"/>
      <c r="WZZ533" s="579"/>
      <c r="XAA533" s="580"/>
      <c r="XAB533" s="143"/>
      <c r="XAC533" s="143"/>
      <c r="XAD533" s="579"/>
      <c r="XAE533" s="580"/>
      <c r="XAF533" s="143"/>
      <c r="XAG533" s="143"/>
      <c r="XAH533" s="579"/>
      <c r="XAI533" s="580"/>
      <c r="XAJ533" s="143"/>
      <c r="XAK533" s="143"/>
      <c r="XAL533" s="579"/>
      <c r="XAM533" s="580"/>
      <c r="XAN533" s="143"/>
      <c r="XAO533" s="143"/>
      <c r="XAP533" s="579"/>
      <c r="XAQ533" s="580"/>
      <c r="XAR533" s="143"/>
      <c r="XAS533" s="143"/>
      <c r="XAT533" s="579"/>
      <c r="XAU533" s="580"/>
      <c r="XAV533" s="143"/>
      <c r="XAW533" s="143"/>
      <c r="XAX533" s="579"/>
      <c r="XAY533" s="580"/>
      <c r="XAZ533" s="143"/>
      <c r="XBA533" s="143"/>
      <c r="XBB533" s="579"/>
      <c r="XBC533" s="580"/>
      <c r="XBD533" s="143"/>
      <c r="XBE533" s="143"/>
      <c r="XBF533" s="579"/>
      <c r="XBG533" s="580"/>
      <c r="XBH533" s="143"/>
      <c r="XBI533" s="143"/>
      <c r="XBJ533" s="579"/>
      <c r="XBK533" s="580"/>
      <c r="XBL533" s="143"/>
      <c r="XBM533" s="143"/>
      <c r="XBN533" s="579"/>
      <c r="XBO533" s="580"/>
      <c r="XBP533" s="143"/>
      <c r="XBQ533" s="143"/>
      <c r="XBR533" s="579"/>
      <c r="XBS533" s="580"/>
      <c r="XBT533" s="143"/>
      <c r="XBU533" s="143"/>
      <c r="XBV533" s="579"/>
      <c r="XBW533" s="580"/>
      <c r="XBX533" s="143"/>
      <c r="XBY533" s="143"/>
      <c r="XBZ533" s="579"/>
      <c r="XCA533" s="580"/>
      <c r="XCB533" s="143"/>
      <c r="XCC533" s="143"/>
      <c r="XCD533" s="579"/>
      <c r="XCE533" s="580"/>
      <c r="XCF533" s="143"/>
      <c r="XCG533" s="143"/>
      <c r="XCH533" s="579"/>
      <c r="XCI533" s="580"/>
      <c r="XCJ533" s="143"/>
      <c r="XCK533" s="143"/>
      <c r="XCL533" s="579"/>
      <c r="XCM533" s="580"/>
      <c r="XCN533" s="143"/>
      <c r="XCO533" s="143"/>
      <c r="XCP533" s="579"/>
      <c r="XCQ533" s="580"/>
      <c r="XCR533" s="143"/>
      <c r="XCS533" s="143"/>
      <c r="XCT533" s="579"/>
      <c r="XCU533" s="580"/>
      <c r="XCV533" s="143"/>
      <c r="XCW533" s="143"/>
      <c r="XCX533" s="579"/>
      <c r="XCY533" s="580"/>
      <c r="XCZ533" s="143"/>
      <c r="XDA533" s="143"/>
      <c r="XDB533" s="579"/>
      <c r="XDC533" s="580"/>
      <c r="XDD533" s="143"/>
      <c r="XDE533" s="143"/>
      <c r="XDF533" s="579"/>
      <c r="XDG533" s="580"/>
      <c r="XDH533" s="143"/>
      <c r="XDI533" s="143"/>
      <c r="XDJ533" s="579"/>
      <c r="XDK533" s="580"/>
      <c r="XDL533" s="143"/>
      <c r="XDM533" s="143"/>
      <c r="XDN533" s="579"/>
      <c r="XDO533" s="580"/>
      <c r="XDP533" s="143"/>
      <c r="XDQ533" s="143"/>
      <c r="XDR533" s="579"/>
      <c r="XDS533" s="580"/>
      <c r="XDT533" s="143"/>
      <c r="XDU533" s="143"/>
      <c r="XDV533" s="579"/>
      <c r="XDW533" s="580"/>
      <c r="XDX533" s="143"/>
      <c r="XDY533" s="143"/>
      <c r="XDZ533" s="579"/>
      <c r="XEA533" s="580"/>
      <c r="XEB533" s="143"/>
      <c r="XEC533" s="143"/>
      <c r="XED533" s="579"/>
      <c r="XEE533" s="580"/>
      <c r="XEF533" s="143"/>
      <c r="XEG533" s="143"/>
      <c r="XEH533" s="579"/>
      <c r="XEI533" s="580"/>
      <c r="XEJ533" s="143"/>
      <c r="XEK533" s="143"/>
      <c r="XEL533" s="579"/>
      <c r="XEM533" s="580"/>
      <c r="XEN533" s="143"/>
      <c r="XEO533" s="143"/>
      <c r="XEP533" s="579"/>
      <c r="XEQ533" s="580"/>
      <c r="XER533" s="143"/>
      <c r="XES533" s="143"/>
      <c r="XET533" s="579"/>
      <c r="XEU533" s="580"/>
      <c r="XEV533" s="143"/>
      <c r="XEW533" s="143"/>
      <c r="XEX533" s="579"/>
      <c r="XEY533" s="580"/>
      <c r="XEZ533" s="143"/>
      <c r="XFA533" s="143"/>
      <c r="XFB533" s="579"/>
      <c r="XFC533" s="580"/>
    </row>
    <row r="534" spans="1:16383" s="129" customFormat="1" ht="20.25" hidden="1" customHeight="1">
      <c r="A534" s="582"/>
      <c r="B534" s="597"/>
      <c r="C534" s="144" t="s">
        <v>75</v>
      </c>
      <c r="D534" s="144" t="s">
        <v>75</v>
      </c>
      <c r="E534" s="138">
        <f>F534+G534</f>
        <v>0.26</v>
      </c>
      <c r="F534" s="263">
        <v>0.26</v>
      </c>
      <c r="G534" s="139">
        <f t="shared" si="30"/>
        <v>0</v>
      </c>
      <c r="H534" s="144"/>
      <c r="I534" s="190"/>
      <c r="J534" s="149"/>
      <c r="K534" s="144"/>
      <c r="L534" s="190"/>
      <c r="M534" s="144"/>
      <c r="N534" s="190"/>
      <c r="O534" s="144"/>
      <c r="P534" s="144"/>
      <c r="Q534" s="144"/>
      <c r="R534" s="144"/>
      <c r="S534" s="149"/>
      <c r="T534" s="152" t="s">
        <v>183</v>
      </c>
      <c r="U534" s="143"/>
      <c r="V534" s="579"/>
      <c r="W534" s="580"/>
      <c r="X534" s="143"/>
      <c r="Y534" s="143"/>
      <c r="Z534" s="579"/>
      <c r="AA534" s="580"/>
      <c r="AB534" s="143"/>
      <c r="AC534" s="143"/>
      <c r="AD534" s="579"/>
      <c r="AE534" s="580"/>
      <c r="AF534" s="143"/>
      <c r="AG534" s="143"/>
      <c r="AH534" s="579"/>
      <c r="AI534" s="580"/>
      <c r="AJ534" s="143"/>
      <c r="AK534" s="143"/>
      <c r="AL534" s="579"/>
      <c r="AM534" s="580"/>
      <c r="AN534" s="143"/>
      <c r="AO534" s="143"/>
      <c r="AP534" s="579"/>
      <c r="AQ534" s="580"/>
      <c r="AR534" s="143"/>
      <c r="AS534" s="143"/>
      <c r="AT534" s="579"/>
      <c r="AU534" s="580"/>
      <c r="AV534" s="143"/>
      <c r="AW534" s="143"/>
      <c r="AX534" s="579"/>
      <c r="AY534" s="580"/>
      <c r="AZ534" s="143"/>
      <c r="BA534" s="143"/>
      <c r="BB534" s="579"/>
      <c r="BC534" s="580"/>
      <c r="BD534" s="143"/>
      <c r="BE534" s="143"/>
      <c r="BF534" s="579"/>
      <c r="BG534" s="580"/>
      <c r="BH534" s="143"/>
      <c r="BI534" s="143"/>
      <c r="BJ534" s="579"/>
      <c r="BK534" s="580"/>
      <c r="BL534" s="143"/>
      <c r="BM534" s="143"/>
      <c r="BN534" s="579"/>
      <c r="BO534" s="580"/>
      <c r="BP534" s="143"/>
      <c r="BQ534" s="143"/>
      <c r="BR534" s="579"/>
      <c r="BS534" s="580"/>
      <c r="BT534" s="143"/>
      <c r="BU534" s="143"/>
      <c r="BV534" s="579"/>
      <c r="BW534" s="580"/>
      <c r="BX534" s="143"/>
      <c r="BY534" s="143"/>
      <c r="BZ534" s="579"/>
      <c r="CA534" s="580"/>
      <c r="CB534" s="143"/>
      <c r="CC534" s="143"/>
      <c r="CD534" s="579"/>
      <c r="CE534" s="580"/>
      <c r="CF534" s="143"/>
      <c r="CG534" s="143"/>
      <c r="CH534" s="579"/>
      <c r="CI534" s="580"/>
      <c r="CJ534" s="143"/>
      <c r="CK534" s="143"/>
      <c r="CL534" s="579"/>
      <c r="CM534" s="580"/>
      <c r="CN534" s="143"/>
      <c r="CO534" s="143"/>
      <c r="CP534" s="579"/>
      <c r="CQ534" s="580"/>
      <c r="CR534" s="143"/>
      <c r="CS534" s="143"/>
      <c r="CT534" s="579"/>
      <c r="CU534" s="580"/>
      <c r="CV534" s="143"/>
      <c r="CW534" s="143"/>
      <c r="CX534" s="579"/>
      <c r="CY534" s="580"/>
      <c r="CZ534" s="143"/>
      <c r="DA534" s="143"/>
      <c r="DB534" s="579"/>
      <c r="DC534" s="580"/>
      <c r="DD534" s="143"/>
      <c r="DE534" s="143"/>
      <c r="DF534" s="579"/>
      <c r="DG534" s="580"/>
      <c r="DH534" s="143"/>
      <c r="DI534" s="143"/>
      <c r="DJ534" s="579"/>
      <c r="DK534" s="580"/>
      <c r="DL534" s="143"/>
      <c r="DM534" s="143"/>
      <c r="DN534" s="579"/>
      <c r="DO534" s="580"/>
      <c r="DP534" s="143"/>
      <c r="DQ534" s="143"/>
      <c r="DR534" s="579"/>
      <c r="DS534" s="580"/>
      <c r="DT534" s="143"/>
      <c r="DU534" s="143"/>
      <c r="DV534" s="579"/>
      <c r="DW534" s="580"/>
      <c r="DX534" s="143"/>
      <c r="DY534" s="143"/>
      <c r="DZ534" s="579"/>
      <c r="EA534" s="580"/>
      <c r="EB534" s="143"/>
      <c r="EC534" s="143"/>
      <c r="ED534" s="579"/>
      <c r="EE534" s="580"/>
      <c r="EF534" s="143"/>
      <c r="EG534" s="143"/>
      <c r="EH534" s="579"/>
      <c r="EI534" s="580"/>
      <c r="EJ534" s="143"/>
      <c r="EK534" s="143"/>
      <c r="EL534" s="579"/>
      <c r="EM534" s="580"/>
      <c r="EN534" s="143"/>
      <c r="EO534" s="143"/>
      <c r="EP534" s="579"/>
      <c r="EQ534" s="580"/>
      <c r="ER534" s="143"/>
      <c r="ES534" s="143"/>
      <c r="ET534" s="579"/>
      <c r="EU534" s="580"/>
      <c r="EV534" s="143"/>
      <c r="EW534" s="143"/>
      <c r="EX534" s="579"/>
      <c r="EY534" s="580"/>
      <c r="EZ534" s="143"/>
      <c r="FA534" s="143"/>
      <c r="FB534" s="579"/>
      <c r="FC534" s="580"/>
      <c r="FD534" s="143"/>
      <c r="FE534" s="143"/>
      <c r="FF534" s="579"/>
      <c r="FG534" s="580"/>
      <c r="FH534" s="143"/>
      <c r="FI534" s="143"/>
      <c r="FJ534" s="579"/>
      <c r="FK534" s="580"/>
      <c r="FL534" s="143"/>
      <c r="FM534" s="143"/>
      <c r="FN534" s="579"/>
      <c r="FO534" s="580"/>
      <c r="FP534" s="143"/>
      <c r="FQ534" s="143"/>
      <c r="FR534" s="579"/>
      <c r="FS534" s="580"/>
      <c r="FT534" s="143"/>
      <c r="FU534" s="143"/>
      <c r="FV534" s="579"/>
      <c r="FW534" s="580"/>
      <c r="FX534" s="143"/>
      <c r="FY534" s="143"/>
      <c r="FZ534" s="579"/>
      <c r="GA534" s="580"/>
      <c r="GB534" s="143"/>
      <c r="GC534" s="143"/>
      <c r="GD534" s="579"/>
      <c r="GE534" s="580"/>
      <c r="GF534" s="143"/>
      <c r="GG534" s="143"/>
      <c r="GH534" s="579"/>
      <c r="GI534" s="580"/>
      <c r="GJ534" s="143"/>
      <c r="GK534" s="143"/>
      <c r="GL534" s="579"/>
      <c r="GM534" s="580"/>
      <c r="GN534" s="143"/>
      <c r="GO534" s="143"/>
      <c r="GP534" s="579"/>
      <c r="GQ534" s="580"/>
      <c r="GR534" s="143"/>
      <c r="GS534" s="143"/>
      <c r="GT534" s="579"/>
      <c r="GU534" s="580"/>
      <c r="GV534" s="143"/>
      <c r="GW534" s="143"/>
      <c r="GX534" s="579"/>
      <c r="GY534" s="580"/>
      <c r="GZ534" s="143"/>
      <c r="HA534" s="143"/>
      <c r="HB534" s="579"/>
      <c r="HC534" s="580"/>
      <c r="HD534" s="143"/>
      <c r="HE534" s="143"/>
      <c r="HF534" s="579"/>
      <c r="HG534" s="580"/>
      <c r="HH534" s="143"/>
      <c r="HI534" s="143"/>
      <c r="HJ534" s="579"/>
      <c r="HK534" s="580"/>
      <c r="HL534" s="143"/>
      <c r="HM534" s="143"/>
      <c r="HN534" s="579"/>
      <c r="HO534" s="580"/>
      <c r="HP534" s="143"/>
      <c r="HQ534" s="143"/>
      <c r="HR534" s="579"/>
      <c r="HS534" s="580"/>
      <c r="HT534" s="143"/>
      <c r="HU534" s="143"/>
      <c r="HV534" s="579"/>
      <c r="HW534" s="580"/>
      <c r="HX534" s="143"/>
      <c r="HY534" s="143"/>
      <c r="HZ534" s="579"/>
      <c r="IA534" s="580"/>
      <c r="IB534" s="143"/>
      <c r="IC534" s="143"/>
      <c r="ID534" s="579"/>
      <c r="IE534" s="580"/>
      <c r="IF534" s="143"/>
      <c r="IG534" s="143"/>
      <c r="IH534" s="579"/>
      <c r="II534" s="580"/>
      <c r="IJ534" s="143"/>
      <c r="IK534" s="143"/>
      <c r="IL534" s="579"/>
      <c r="IM534" s="580"/>
      <c r="IN534" s="143"/>
      <c r="IO534" s="143"/>
      <c r="IP534" s="579"/>
      <c r="IQ534" s="580"/>
      <c r="IR534" s="143"/>
      <c r="IS534" s="143"/>
      <c r="IT534" s="579"/>
      <c r="IU534" s="580"/>
      <c r="IV534" s="143"/>
      <c r="IW534" s="143"/>
      <c r="IX534" s="579"/>
      <c r="IY534" s="580"/>
      <c r="IZ534" s="143"/>
      <c r="JA534" s="143"/>
      <c r="JB534" s="579"/>
      <c r="JC534" s="580"/>
      <c r="JD534" s="143"/>
      <c r="JE534" s="143"/>
      <c r="JF534" s="579"/>
      <c r="JG534" s="580"/>
      <c r="JH534" s="143"/>
      <c r="JI534" s="143"/>
      <c r="JJ534" s="579"/>
      <c r="JK534" s="580"/>
      <c r="JL534" s="143"/>
      <c r="JM534" s="143"/>
      <c r="JN534" s="579"/>
      <c r="JO534" s="580"/>
      <c r="JP534" s="143"/>
      <c r="JQ534" s="143"/>
      <c r="JR534" s="579"/>
      <c r="JS534" s="580"/>
      <c r="JT534" s="143"/>
      <c r="JU534" s="143"/>
      <c r="JV534" s="579"/>
      <c r="JW534" s="580"/>
      <c r="JX534" s="143"/>
      <c r="JY534" s="143"/>
      <c r="JZ534" s="579"/>
      <c r="KA534" s="580"/>
      <c r="KB534" s="143"/>
      <c r="KC534" s="143"/>
      <c r="KD534" s="579"/>
      <c r="KE534" s="580"/>
      <c r="KF534" s="143"/>
      <c r="KG534" s="143"/>
      <c r="KH534" s="579"/>
      <c r="KI534" s="580"/>
      <c r="KJ534" s="143"/>
      <c r="KK534" s="143"/>
      <c r="KL534" s="579"/>
      <c r="KM534" s="580"/>
      <c r="KN534" s="143"/>
      <c r="KO534" s="143"/>
      <c r="KP534" s="579"/>
      <c r="KQ534" s="580"/>
      <c r="KR534" s="143"/>
      <c r="KS534" s="143"/>
      <c r="KT534" s="579"/>
      <c r="KU534" s="580"/>
      <c r="KV534" s="143"/>
      <c r="KW534" s="143"/>
      <c r="KX534" s="579"/>
      <c r="KY534" s="580"/>
      <c r="KZ534" s="143"/>
      <c r="LA534" s="143"/>
      <c r="LB534" s="579"/>
      <c r="LC534" s="580"/>
      <c r="LD534" s="143"/>
      <c r="LE534" s="143"/>
      <c r="LF534" s="579"/>
      <c r="LG534" s="580"/>
      <c r="LH534" s="143"/>
      <c r="LI534" s="143"/>
      <c r="LJ534" s="579"/>
      <c r="LK534" s="580"/>
      <c r="LL534" s="143"/>
      <c r="LM534" s="143"/>
      <c r="LN534" s="579"/>
      <c r="LO534" s="580"/>
      <c r="LP534" s="143"/>
      <c r="LQ534" s="143"/>
      <c r="LR534" s="579"/>
      <c r="LS534" s="580"/>
      <c r="LT534" s="143"/>
      <c r="LU534" s="143"/>
      <c r="LV534" s="579"/>
      <c r="LW534" s="580"/>
      <c r="LX534" s="143"/>
      <c r="LY534" s="143"/>
      <c r="LZ534" s="579"/>
      <c r="MA534" s="580"/>
      <c r="MB534" s="143"/>
      <c r="MC534" s="143"/>
      <c r="MD534" s="579"/>
      <c r="ME534" s="580"/>
      <c r="MF534" s="143"/>
      <c r="MG534" s="143"/>
      <c r="MH534" s="579"/>
      <c r="MI534" s="580"/>
      <c r="MJ534" s="143"/>
      <c r="MK534" s="143"/>
      <c r="ML534" s="579"/>
      <c r="MM534" s="580"/>
      <c r="MN534" s="143"/>
      <c r="MO534" s="143"/>
      <c r="MP534" s="579"/>
      <c r="MQ534" s="580"/>
      <c r="MR534" s="143"/>
      <c r="MS534" s="143"/>
      <c r="MT534" s="579"/>
      <c r="MU534" s="580"/>
      <c r="MV534" s="143"/>
      <c r="MW534" s="143"/>
      <c r="MX534" s="579"/>
      <c r="MY534" s="580"/>
      <c r="MZ534" s="143"/>
      <c r="NA534" s="143"/>
      <c r="NB534" s="579"/>
      <c r="NC534" s="580"/>
      <c r="ND534" s="143"/>
      <c r="NE534" s="143"/>
      <c r="NF534" s="579"/>
      <c r="NG534" s="580"/>
      <c r="NH534" s="143"/>
      <c r="NI534" s="143"/>
      <c r="NJ534" s="579"/>
      <c r="NK534" s="580"/>
      <c r="NL534" s="143"/>
      <c r="NM534" s="143"/>
      <c r="NN534" s="579"/>
      <c r="NO534" s="580"/>
      <c r="NP534" s="143"/>
      <c r="NQ534" s="143"/>
      <c r="NR534" s="579"/>
      <c r="NS534" s="580"/>
      <c r="NT534" s="143"/>
      <c r="NU534" s="143"/>
      <c r="NV534" s="579"/>
      <c r="NW534" s="580"/>
      <c r="NX534" s="143"/>
      <c r="NY534" s="143"/>
      <c r="NZ534" s="579"/>
      <c r="OA534" s="580"/>
      <c r="OB534" s="143"/>
      <c r="OC534" s="143"/>
      <c r="OD534" s="579"/>
      <c r="OE534" s="580"/>
      <c r="OF534" s="143"/>
      <c r="OG534" s="143"/>
      <c r="OH534" s="579"/>
      <c r="OI534" s="580"/>
      <c r="OJ534" s="143"/>
      <c r="OK534" s="143"/>
      <c r="OL534" s="579"/>
      <c r="OM534" s="580"/>
      <c r="ON534" s="143"/>
      <c r="OO534" s="143"/>
      <c r="OP534" s="579"/>
      <c r="OQ534" s="580"/>
      <c r="OR534" s="143"/>
      <c r="OS534" s="143"/>
      <c r="OT534" s="579"/>
      <c r="OU534" s="580"/>
      <c r="OV534" s="143"/>
      <c r="OW534" s="143"/>
      <c r="OX534" s="579"/>
      <c r="OY534" s="580"/>
      <c r="OZ534" s="143"/>
      <c r="PA534" s="143"/>
      <c r="PB534" s="579"/>
      <c r="PC534" s="580"/>
      <c r="PD534" s="143"/>
      <c r="PE534" s="143"/>
      <c r="PF534" s="579"/>
      <c r="PG534" s="580"/>
      <c r="PH534" s="143"/>
      <c r="PI534" s="143"/>
      <c r="PJ534" s="579"/>
      <c r="PK534" s="580"/>
      <c r="PL534" s="143"/>
      <c r="PM534" s="143"/>
      <c r="PN534" s="579"/>
      <c r="PO534" s="580"/>
      <c r="PP534" s="143"/>
      <c r="PQ534" s="143"/>
      <c r="PR534" s="579"/>
      <c r="PS534" s="580"/>
      <c r="PT534" s="143"/>
      <c r="PU534" s="143"/>
      <c r="PV534" s="579"/>
      <c r="PW534" s="580"/>
      <c r="PX534" s="143"/>
      <c r="PY534" s="143"/>
      <c r="PZ534" s="579"/>
      <c r="QA534" s="580"/>
      <c r="QB534" s="143"/>
      <c r="QC534" s="143"/>
      <c r="QD534" s="579"/>
      <c r="QE534" s="580"/>
      <c r="QF534" s="143"/>
      <c r="QG534" s="143"/>
      <c r="QH534" s="579"/>
      <c r="QI534" s="580"/>
      <c r="QJ534" s="143"/>
      <c r="QK534" s="143"/>
      <c r="QL534" s="579"/>
      <c r="QM534" s="580"/>
      <c r="QN534" s="143"/>
      <c r="QO534" s="143"/>
      <c r="QP534" s="579"/>
      <c r="QQ534" s="580"/>
      <c r="QR534" s="143"/>
      <c r="QS534" s="143"/>
      <c r="QT534" s="579"/>
      <c r="QU534" s="580"/>
      <c r="QV534" s="143"/>
      <c r="QW534" s="143"/>
      <c r="QX534" s="579"/>
      <c r="QY534" s="580"/>
      <c r="QZ534" s="143"/>
      <c r="RA534" s="143"/>
      <c r="RB534" s="579"/>
      <c r="RC534" s="580"/>
      <c r="RD534" s="143"/>
      <c r="RE534" s="143"/>
      <c r="RF534" s="579"/>
      <c r="RG534" s="580"/>
      <c r="RH534" s="143"/>
      <c r="RI534" s="143"/>
      <c r="RJ534" s="579"/>
      <c r="RK534" s="580"/>
      <c r="RL534" s="143"/>
      <c r="RM534" s="143"/>
      <c r="RN534" s="579"/>
      <c r="RO534" s="580"/>
      <c r="RP534" s="143"/>
      <c r="RQ534" s="143"/>
      <c r="RR534" s="579"/>
      <c r="RS534" s="580"/>
      <c r="RT534" s="143"/>
      <c r="RU534" s="143"/>
      <c r="RV534" s="579"/>
      <c r="RW534" s="580"/>
      <c r="RX534" s="143"/>
      <c r="RY534" s="143"/>
      <c r="RZ534" s="579"/>
      <c r="SA534" s="580"/>
      <c r="SB534" s="143"/>
      <c r="SC534" s="143"/>
      <c r="SD534" s="579"/>
      <c r="SE534" s="580"/>
      <c r="SF534" s="143"/>
      <c r="SG534" s="143"/>
      <c r="SH534" s="579"/>
      <c r="SI534" s="580"/>
      <c r="SJ534" s="143"/>
      <c r="SK534" s="143"/>
      <c r="SL534" s="579"/>
      <c r="SM534" s="580"/>
      <c r="SN534" s="143"/>
      <c r="SO534" s="143"/>
      <c r="SP534" s="579"/>
      <c r="SQ534" s="580"/>
      <c r="SR534" s="143"/>
      <c r="SS534" s="143"/>
      <c r="ST534" s="579"/>
      <c r="SU534" s="580"/>
      <c r="SV534" s="143"/>
      <c r="SW534" s="143"/>
      <c r="SX534" s="579"/>
      <c r="SY534" s="580"/>
      <c r="SZ534" s="143"/>
      <c r="TA534" s="143"/>
      <c r="TB534" s="579"/>
      <c r="TC534" s="580"/>
      <c r="TD534" s="143"/>
      <c r="TE534" s="143"/>
      <c r="TF534" s="579"/>
      <c r="TG534" s="580"/>
      <c r="TH534" s="143"/>
      <c r="TI534" s="143"/>
      <c r="TJ534" s="579"/>
      <c r="TK534" s="580"/>
      <c r="TL534" s="143"/>
      <c r="TM534" s="143"/>
      <c r="TN534" s="579"/>
      <c r="TO534" s="580"/>
      <c r="TP534" s="143"/>
      <c r="TQ534" s="143"/>
      <c r="TR534" s="579"/>
      <c r="TS534" s="580"/>
      <c r="TT534" s="143"/>
      <c r="TU534" s="143"/>
      <c r="TV534" s="579"/>
      <c r="TW534" s="580"/>
      <c r="TX534" s="143"/>
      <c r="TY534" s="143"/>
      <c r="TZ534" s="579"/>
      <c r="UA534" s="580"/>
      <c r="UB534" s="143"/>
      <c r="UC534" s="143"/>
      <c r="UD534" s="579"/>
      <c r="UE534" s="580"/>
      <c r="UF534" s="143"/>
      <c r="UG534" s="143"/>
      <c r="UH534" s="579"/>
      <c r="UI534" s="580"/>
      <c r="UJ534" s="143"/>
      <c r="UK534" s="143"/>
      <c r="UL534" s="579"/>
      <c r="UM534" s="580"/>
      <c r="UN534" s="143"/>
      <c r="UO534" s="143"/>
      <c r="UP534" s="579"/>
      <c r="UQ534" s="580"/>
      <c r="UR534" s="143"/>
      <c r="US534" s="143"/>
      <c r="UT534" s="579"/>
      <c r="UU534" s="580"/>
      <c r="UV534" s="143"/>
      <c r="UW534" s="143"/>
      <c r="UX534" s="579"/>
      <c r="UY534" s="580"/>
      <c r="UZ534" s="143"/>
      <c r="VA534" s="143"/>
      <c r="VB534" s="579"/>
      <c r="VC534" s="580"/>
      <c r="VD534" s="143"/>
      <c r="VE534" s="143"/>
      <c r="VF534" s="579"/>
      <c r="VG534" s="580"/>
      <c r="VH534" s="143"/>
      <c r="VI534" s="143"/>
      <c r="VJ534" s="579"/>
      <c r="VK534" s="580"/>
      <c r="VL534" s="143"/>
      <c r="VM534" s="143"/>
      <c r="VN534" s="579"/>
      <c r="VO534" s="580"/>
      <c r="VP534" s="143"/>
      <c r="VQ534" s="143"/>
      <c r="VR534" s="579"/>
      <c r="VS534" s="580"/>
      <c r="VT534" s="143"/>
      <c r="VU534" s="143"/>
      <c r="VV534" s="579"/>
      <c r="VW534" s="580"/>
      <c r="VX534" s="143"/>
      <c r="VY534" s="143"/>
      <c r="VZ534" s="579"/>
      <c r="WA534" s="580"/>
      <c r="WB534" s="143"/>
      <c r="WC534" s="143"/>
      <c r="WD534" s="579"/>
      <c r="WE534" s="580"/>
      <c r="WF534" s="143"/>
      <c r="WG534" s="143"/>
      <c r="WH534" s="579"/>
      <c r="WI534" s="580"/>
      <c r="WJ534" s="143"/>
      <c r="WK534" s="143"/>
      <c r="WL534" s="579"/>
      <c r="WM534" s="580"/>
      <c r="WN534" s="143"/>
      <c r="WO534" s="143"/>
      <c r="WP534" s="579"/>
      <c r="WQ534" s="580"/>
      <c r="WR534" s="143"/>
      <c r="WS534" s="143"/>
      <c r="WT534" s="579"/>
      <c r="WU534" s="580"/>
      <c r="WV534" s="143"/>
      <c r="WW534" s="143"/>
      <c r="WX534" s="579"/>
      <c r="WY534" s="580"/>
      <c r="WZ534" s="143"/>
      <c r="XA534" s="143"/>
      <c r="XB534" s="579"/>
      <c r="XC534" s="580"/>
      <c r="XD534" s="143"/>
      <c r="XE534" s="143"/>
      <c r="XF534" s="579"/>
      <c r="XG534" s="580"/>
      <c r="XH534" s="143"/>
      <c r="XI534" s="143"/>
      <c r="XJ534" s="579"/>
      <c r="XK534" s="580"/>
      <c r="XL534" s="143"/>
      <c r="XM534" s="143"/>
      <c r="XN534" s="579"/>
      <c r="XO534" s="580"/>
      <c r="XP534" s="143"/>
      <c r="XQ534" s="143"/>
      <c r="XR534" s="579"/>
      <c r="XS534" s="580"/>
      <c r="XT534" s="143"/>
      <c r="XU534" s="143"/>
      <c r="XV534" s="579"/>
      <c r="XW534" s="580"/>
      <c r="XX534" s="143"/>
      <c r="XY534" s="143"/>
      <c r="XZ534" s="579"/>
      <c r="YA534" s="580"/>
      <c r="YB534" s="143"/>
      <c r="YC534" s="143"/>
      <c r="YD534" s="579"/>
      <c r="YE534" s="580"/>
      <c r="YF534" s="143"/>
      <c r="YG534" s="143"/>
      <c r="YH534" s="579"/>
      <c r="YI534" s="580"/>
      <c r="YJ534" s="143"/>
      <c r="YK534" s="143"/>
      <c r="YL534" s="579"/>
      <c r="YM534" s="580"/>
      <c r="YN534" s="143"/>
      <c r="YO534" s="143"/>
      <c r="YP534" s="579"/>
      <c r="YQ534" s="580"/>
      <c r="YR534" s="143"/>
      <c r="YS534" s="143"/>
      <c r="YT534" s="579"/>
      <c r="YU534" s="580"/>
      <c r="YV534" s="143"/>
      <c r="YW534" s="143"/>
      <c r="YX534" s="579"/>
      <c r="YY534" s="580"/>
      <c r="YZ534" s="143"/>
      <c r="ZA534" s="143"/>
      <c r="ZB534" s="579"/>
      <c r="ZC534" s="580"/>
      <c r="ZD534" s="143"/>
      <c r="ZE534" s="143"/>
      <c r="ZF534" s="579"/>
      <c r="ZG534" s="580"/>
      <c r="ZH534" s="143"/>
      <c r="ZI534" s="143"/>
      <c r="ZJ534" s="579"/>
      <c r="ZK534" s="580"/>
      <c r="ZL534" s="143"/>
      <c r="ZM534" s="143"/>
      <c r="ZN534" s="579"/>
      <c r="ZO534" s="580"/>
      <c r="ZP534" s="143"/>
      <c r="ZQ534" s="143"/>
      <c r="ZR534" s="579"/>
      <c r="ZS534" s="580"/>
      <c r="ZT534" s="143"/>
      <c r="ZU534" s="143"/>
      <c r="ZV534" s="579"/>
      <c r="ZW534" s="580"/>
      <c r="ZX534" s="143"/>
      <c r="ZY534" s="143"/>
      <c r="ZZ534" s="579"/>
      <c r="AAA534" s="580"/>
      <c r="AAB534" s="143"/>
      <c r="AAC534" s="143"/>
      <c r="AAD534" s="579"/>
      <c r="AAE534" s="580"/>
      <c r="AAF534" s="143"/>
      <c r="AAG534" s="143"/>
      <c r="AAH534" s="579"/>
      <c r="AAI534" s="580"/>
      <c r="AAJ534" s="143"/>
      <c r="AAK534" s="143"/>
      <c r="AAL534" s="579"/>
      <c r="AAM534" s="580"/>
      <c r="AAN534" s="143"/>
      <c r="AAO534" s="143"/>
      <c r="AAP534" s="579"/>
      <c r="AAQ534" s="580"/>
      <c r="AAR534" s="143"/>
      <c r="AAS534" s="143"/>
      <c r="AAT534" s="579"/>
      <c r="AAU534" s="580"/>
      <c r="AAV534" s="143"/>
      <c r="AAW534" s="143"/>
      <c r="AAX534" s="579"/>
      <c r="AAY534" s="580"/>
      <c r="AAZ534" s="143"/>
      <c r="ABA534" s="143"/>
      <c r="ABB534" s="579"/>
      <c r="ABC534" s="580"/>
      <c r="ABD534" s="143"/>
      <c r="ABE534" s="143"/>
      <c r="ABF534" s="579"/>
      <c r="ABG534" s="580"/>
      <c r="ABH534" s="143"/>
      <c r="ABI534" s="143"/>
      <c r="ABJ534" s="579"/>
      <c r="ABK534" s="580"/>
      <c r="ABL534" s="143"/>
      <c r="ABM534" s="143"/>
      <c r="ABN534" s="579"/>
      <c r="ABO534" s="580"/>
      <c r="ABP534" s="143"/>
      <c r="ABQ534" s="143"/>
      <c r="ABR534" s="579"/>
      <c r="ABS534" s="580"/>
      <c r="ABT534" s="143"/>
      <c r="ABU534" s="143"/>
      <c r="ABV534" s="579"/>
      <c r="ABW534" s="580"/>
      <c r="ABX534" s="143"/>
      <c r="ABY534" s="143"/>
      <c r="ABZ534" s="579"/>
      <c r="ACA534" s="580"/>
      <c r="ACB534" s="143"/>
      <c r="ACC534" s="143"/>
      <c r="ACD534" s="579"/>
      <c r="ACE534" s="580"/>
      <c r="ACF534" s="143"/>
      <c r="ACG534" s="143"/>
      <c r="ACH534" s="579"/>
      <c r="ACI534" s="580"/>
      <c r="ACJ534" s="143"/>
      <c r="ACK534" s="143"/>
      <c r="ACL534" s="579"/>
      <c r="ACM534" s="580"/>
      <c r="ACN534" s="143"/>
      <c r="ACO534" s="143"/>
      <c r="ACP534" s="579"/>
      <c r="ACQ534" s="580"/>
      <c r="ACR534" s="143"/>
      <c r="ACS534" s="143"/>
      <c r="ACT534" s="579"/>
      <c r="ACU534" s="580"/>
      <c r="ACV534" s="143"/>
      <c r="ACW534" s="143"/>
      <c r="ACX534" s="579"/>
      <c r="ACY534" s="580"/>
      <c r="ACZ534" s="143"/>
      <c r="ADA534" s="143"/>
      <c r="ADB534" s="579"/>
      <c r="ADC534" s="580"/>
      <c r="ADD534" s="143"/>
      <c r="ADE534" s="143"/>
      <c r="ADF534" s="579"/>
      <c r="ADG534" s="580"/>
      <c r="ADH534" s="143"/>
      <c r="ADI534" s="143"/>
      <c r="ADJ534" s="579"/>
      <c r="ADK534" s="580"/>
      <c r="ADL534" s="143"/>
      <c r="ADM534" s="143"/>
      <c r="ADN534" s="579"/>
      <c r="ADO534" s="580"/>
      <c r="ADP534" s="143"/>
      <c r="ADQ534" s="143"/>
      <c r="ADR534" s="579"/>
      <c r="ADS534" s="580"/>
      <c r="ADT534" s="143"/>
      <c r="ADU534" s="143"/>
      <c r="ADV534" s="579"/>
      <c r="ADW534" s="580"/>
      <c r="ADX534" s="143"/>
      <c r="ADY534" s="143"/>
      <c r="ADZ534" s="579"/>
      <c r="AEA534" s="580"/>
      <c r="AEB534" s="143"/>
      <c r="AEC534" s="143"/>
      <c r="AED534" s="579"/>
      <c r="AEE534" s="580"/>
      <c r="AEF534" s="143"/>
      <c r="AEG534" s="143"/>
      <c r="AEH534" s="579"/>
      <c r="AEI534" s="580"/>
      <c r="AEJ534" s="143"/>
      <c r="AEK534" s="143"/>
      <c r="AEL534" s="579"/>
      <c r="AEM534" s="580"/>
      <c r="AEN534" s="143"/>
      <c r="AEO534" s="143"/>
      <c r="AEP534" s="579"/>
      <c r="AEQ534" s="580"/>
      <c r="AER534" s="143"/>
      <c r="AES534" s="143"/>
      <c r="AET534" s="579"/>
      <c r="AEU534" s="580"/>
      <c r="AEV534" s="143"/>
      <c r="AEW534" s="143"/>
      <c r="AEX534" s="579"/>
      <c r="AEY534" s="580"/>
      <c r="AEZ534" s="143"/>
      <c r="AFA534" s="143"/>
      <c r="AFB534" s="579"/>
      <c r="AFC534" s="580"/>
      <c r="AFD534" s="143"/>
      <c r="AFE534" s="143"/>
      <c r="AFF534" s="579"/>
      <c r="AFG534" s="580"/>
      <c r="AFH534" s="143"/>
      <c r="AFI534" s="143"/>
      <c r="AFJ534" s="579"/>
      <c r="AFK534" s="580"/>
      <c r="AFL534" s="143"/>
      <c r="AFM534" s="143"/>
      <c r="AFN534" s="579"/>
      <c r="AFO534" s="580"/>
      <c r="AFP534" s="143"/>
      <c r="AFQ534" s="143"/>
      <c r="AFR534" s="579"/>
      <c r="AFS534" s="580"/>
      <c r="AFT534" s="143"/>
      <c r="AFU534" s="143"/>
      <c r="AFV534" s="579"/>
      <c r="AFW534" s="580"/>
      <c r="AFX534" s="143"/>
      <c r="AFY534" s="143"/>
      <c r="AFZ534" s="579"/>
      <c r="AGA534" s="580"/>
      <c r="AGB534" s="143"/>
      <c r="AGC534" s="143"/>
      <c r="AGD534" s="579"/>
      <c r="AGE534" s="580"/>
      <c r="AGF534" s="143"/>
      <c r="AGG534" s="143"/>
      <c r="AGH534" s="579"/>
      <c r="AGI534" s="580"/>
      <c r="AGJ534" s="143"/>
      <c r="AGK534" s="143"/>
      <c r="AGL534" s="579"/>
      <c r="AGM534" s="580"/>
      <c r="AGN534" s="143"/>
      <c r="AGO534" s="143"/>
      <c r="AGP534" s="579"/>
      <c r="AGQ534" s="580"/>
      <c r="AGR534" s="143"/>
      <c r="AGS534" s="143"/>
      <c r="AGT534" s="579"/>
      <c r="AGU534" s="580"/>
      <c r="AGV534" s="143"/>
      <c r="AGW534" s="143"/>
      <c r="AGX534" s="579"/>
      <c r="AGY534" s="580"/>
      <c r="AGZ534" s="143"/>
      <c r="AHA534" s="143"/>
      <c r="AHB534" s="579"/>
      <c r="AHC534" s="580"/>
      <c r="AHD534" s="143"/>
      <c r="AHE534" s="143"/>
      <c r="AHF534" s="579"/>
      <c r="AHG534" s="580"/>
      <c r="AHH534" s="143"/>
      <c r="AHI534" s="143"/>
      <c r="AHJ534" s="579"/>
      <c r="AHK534" s="580"/>
      <c r="AHL534" s="143"/>
      <c r="AHM534" s="143"/>
      <c r="AHN534" s="579"/>
      <c r="AHO534" s="580"/>
      <c r="AHP534" s="143"/>
      <c r="AHQ534" s="143"/>
      <c r="AHR534" s="579"/>
      <c r="AHS534" s="580"/>
      <c r="AHT534" s="143"/>
      <c r="AHU534" s="143"/>
      <c r="AHV534" s="579"/>
      <c r="AHW534" s="580"/>
      <c r="AHX534" s="143"/>
      <c r="AHY534" s="143"/>
      <c r="AHZ534" s="579"/>
      <c r="AIA534" s="580"/>
      <c r="AIB534" s="143"/>
      <c r="AIC534" s="143"/>
      <c r="AID534" s="579"/>
      <c r="AIE534" s="580"/>
      <c r="AIF534" s="143"/>
      <c r="AIG534" s="143"/>
      <c r="AIH534" s="579"/>
      <c r="AII534" s="580"/>
      <c r="AIJ534" s="143"/>
      <c r="AIK534" s="143"/>
      <c r="AIL534" s="579"/>
      <c r="AIM534" s="580"/>
      <c r="AIN534" s="143"/>
      <c r="AIO534" s="143"/>
      <c r="AIP534" s="579"/>
      <c r="AIQ534" s="580"/>
      <c r="AIR534" s="143"/>
      <c r="AIS534" s="143"/>
      <c r="AIT534" s="579"/>
      <c r="AIU534" s="580"/>
      <c r="AIV534" s="143"/>
      <c r="AIW534" s="143"/>
      <c r="AIX534" s="579"/>
      <c r="AIY534" s="580"/>
      <c r="AIZ534" s="143"/>
      <c r="AJA534" s="143"/>
      <c r="AJB534" s="579"/>
      <c r="AJC534" s="580"/>
      <c r="AJD534" s="143"/>
      <c r="AJE534" s="143"/>
      <c r="AJF534" s="579"/>
      <c r="AJG534" s="580"/>
      <c r="AJH534" s="143"/>
      <c r="AJI534" s="143"/>
      <c r="AJJ534" s="579"/>
      <c r="AJK534" s="580"/>
      <c r="AJL534" s="143"/>
      <c r="AJM534" s="143"/>
      <c r="AJN534" s="579"/>
      <c r="AJO534" s="580"/>
      <c r="AJP534" s="143"/>
      <c r="AJQ534" s="143"/>
      <c r="AJR534" s="579"/>
      <c r="AJS534" s="580"/>
      <c r="AJT534" s="143"/>
      <c r="AJU534" s="143"/>
      <c r="AJV534" s="579"/>
      <c r="AJW534" s="580"/>
      <c r="AJX534" s="143"/>
      <c r="AJY534" s="143"/>
      <c r="AJZ534" s="579"/>
      <c r="AKA534" s="580"/>
      <c r="AKB534" s="143"/>
      <c r="AKC534" s="143"/>
      <c r="AKD534" s="579"/>
      <c r="AKE534" s="580"/>
      <c r="AKF534" s="143"/>
      <c r="AKG534" s="143"/>
      <c r="AKH534" s="579"/>
      <c r="AKI534" s="580"/>
      <c r="AKJ534" s="143"/>
      <c r="AKK534" s="143"/>
      <c r="AKL534" s="579"/>
      <c r="AKM534" s="580"/>
      <c r="AKN534" s="143"/>
      <c r="AKO534" s="143"/>
      <c r="AKP534" s="579"/>
      <c r="AKQ534" s="580"/>
      <c r="AKR534" s="143"/>
      <c r="AKS534" s="143"/>
      <c r="AKT534" s="579"/>
      <c r="AKU534" s="580"/>
      <c r="AKV534" s="143"/>
      <c r="AKW534" s="143"/>
      <c r="AKX534" s="579"/>
      <c r="AKY534" s="580"/>
      <c r="AKZ534" s="143"/>
      <c r="ALA534" s="143"/>
      <c r="ALB534" s="579"/>
      <c r="ALC534" s="580"/>
      <c r="ALD534" s="143"/>
      <c r="ALE534" s="143"/>
      <c r="ALF534" s="579"/>
      <c r="ALG534" s="580"/>
      <c r="ALH534" s="143"/>
      <c r="ALI534" s="143"/>
      <c r="ALJ534" s="579"/>
      <c r="ALK534" s="580"/>
      <c r="ALL534" s="143"/>
      <c r="ALM534" s="143"/>
      <c r="ALN534" s="579"/>
      <c r="ALO534" s="580"/>
      <c r="ALP534" s="143"/>
      <c r="ALQ534" s="143"/>
      <c r="ALR534" s="579"/>
      <c r="ALS534" s="580"/>
      <c r="ALT534" s="143"/>
      <c r="ALU534" s="143"/>
      <c r="ALV534" s="579"/>
      <c r="ALW534" s="580"/>
      <c r="ALX534" s="143"/>
      <c r="ALY534" s="143"/>
      <c r="ALZ534" s="579"/>
      <c r="AMA534" s="580"/>
      <c r="AMB534" s="143"/>
      <c r="AMC534" s="143"/>
      <c r="AMD534" s="579"/>
      <c r="AME534" s="580"/>
      <c r="AMF534" s="143"/>
      <c r="AMG534" s="143"/>
      <c r="AMH534" s="579"/>
      <c r="AMI534" s="580"/>
      <c r="AMJ534" s="143"/>
      <c r="AMK534" s="143"/>
      <c r="AML534" s="579"/>
      <c r="AMM534" s="580"/>
      <c r="AMN534" s="143"/>
      <c r="AMO534" s="143"/>
      <c r="AMP534" s="579"/>
      <c r="AMQ534" s="580"/>
      <c r="AMR534" s="143"/>
      <c r="AMS534" s="143"/>
      <c r="AMT534" s="579"/>
      <c r="AMU534" s="580"/>
      <c r="AMV534" s="143"/>
      <c r="AMW534" s="143"/>
      <c r="AMX534" s="579"/>
      <c r="AMY534" s="580"/>
      <c r="AMZ534" s="143"/>
      <c r="ANA534" s="143"/>
      <c r="ANB534" s="579"/>
      <c r="ANC534" s="580"/>
      <c r="AND534" s="143"/>
      <c r="ANE534" s="143"/>
      <c r="ANF534" s="579"/>
      <c r="ANG534" s="580"/>
      <c r="ANH534" s="143"/>
      <c r="ANI534" s="143"/>
      <c r="ANJ534" s="579"/>
      <c r="ANK534" s="580"/>
      <c r="ANL534" s="143"/>
      <c r="ANM534" s="143"/>
      <c r="ANN534" s="579"/>
      <c r="ANO534" s="580"/>
      <c r="ANP534" s="143"/>
      <c r="ANQ534" s="143"/>
      <c r="ANR534" s="579"/>
      <c r="ANS534" s="580"/>
      <c r="ANT534" s="143"/>
      <c r="ANU534" s="143"/>
      <c r="ANV534" s="579"/>
      <c r="ANW534" s="580"/>
      <c r="ANX534" s="143"/>
      <c r="ANY534" s="143"/>
      <c r="ANZ534" s="579"/>
      <c r="AOA534" s="580"/>
      <c r="AOB534" s="143"/>
      <c r="AOC534" s="143"/>
      <c r="AOD534" s="579"/>
      <c r="AOE534" s="580"/>
      <c r="AOF534" s="143"/>
      <c r="AOG534" s="143"/>
      <c r="AOH534" s="579"/>
      <c r="AOI534" s="580"/>
      <c r="AOJ534" s="143"/>
      <c r="AOK534" s="143"/>
      <c r="AOL534" s="579"/>
      <c r="AOM534" s="580"/>
      <c r="AON534" s="143"/>
      <c r="AOO534" s="143"/>
      <c r="AOP534" s="579"/>
      <c r="AOQ534" s="580"/>
      <c r="AOR534" s="143"/>
      <c r="AOS534" s="143"/>
      <c r="AOT534" s="579"/>
      <c r="AOU534" s="580"/>
      <c r="AOV534" s="143"/>
      <c r="AOW534" s="143"/>
      <c r="AOX534" s="579"/>
      <c r="AOY534" s="580"/>
      <c r="AOZ534" s="143"/>
      <c r="APA534" s="143"/>
      <c r="APB534" s="579"/>
      <c r="APC534" s="580"/>
      <c r="APD534" s="143"/>
      <c r="APE534" s="143"/>
      <c r="APF534" s="579"/>
      <c r="APG534" s="580"/>
      <c r="APH534" s="143"/>
      <c r="API534" s="143"/>
      <c r="APJ534" s="579"/>
      <c r="APK534" s="580"/>
      <c r="APL534" s="143"/>
      <c r="APM534" s="143"/>
      <c r="APN534" s="579"/>
      <c r="APO534" s="580"/>
      <c r="APP534" s="143"/>
      <c r="APQ534" s="143"/>
      <c r="APR534" s="579"/>
      <c r="APS534" s="580"/>
      <c r="APT534" s="143"/>
      <c r="APU534" s="143"/>
      <c r="APV534" s="579"/>
      <c r="APW534" s="580"/>
      <c r="APX534" s="143"/>
      <c r="APY534" s="143"/>
      <c r="APZ534" s="579"/>
      <c r="AQA534" s="580"/>
      <c r="AQB534" s="143"/>
      <c r="AQC534" s="143"/>
      <c r="AQD534" s="579"/>
      <c r="AQE534" s="580"/>
      <c r="AQF534" s="143"/>
      <c r="AQG534" s="143"/>
      <c r="AQH534" s="579"/>
      <c r="AQI534" s="580"/>
      <c r="AQJ534" s="143"/>
      <c r="AQK534" s="143"/>
      <c r="AQL534" s="579"/>
      <c r="AQM534" s="580"/>
      <c r="AQN534" s="143"/>
      <c r="AQO534" s="143"/>
      <c r="AQP534" s="579"/>
      <c r="AQQ534" s="580"/>
      <c r="AQR534" s="143"/>
      <c r="AQS534" s="143"/>
      <c r="AQT534" s="579"/>
      <c r="AQU534" s="580"/>
      <c r="AQV534" s="143"/>
      <c r="AQW534" s="143"/>
      <c r="AQX534" s="579"/>
      <c r="AQY534" s="580"/>
      <c r="AQZ534" s="143"/>
      <c r="ARA534" s="143"/>
      <c r="ARB534" s="579"/>
      <c r="ARC534" s="580"/>
      <c r="ARD534" s="143"/>
      <c r="ARE534" s="143"/>
      <c r="ARF534" s="579"/>
      <c r="ARG534" s="580"/>
      <c r="ARH534" s="143"/>
      <c r="ARI534" s="143"/>
      <c r="ARJ534" s="579"/>
      <c r="ARK534" s="580"/>
      <c r="ARL534" s="143"/>
      <c r="ARM534" s="143"/>
      <c r="ARN534" s="579"/>
      <c r="ARO534" s="580"/>
      <c r="ARP534" s="143"/>
      <c r="ARQ534" s="143"/>
      <c r="ARR534" s="579"/>
      <c r="ARS534" s="580"/>
      <c r="ART534" s="143"/>
      <c r="ARU534" s="143"/>
      <c r="ARV534" s="579"/>
      <c r="ARW534" s="580"/>
      <c r="ARX534" s="143"/>
      <c r="ARY534" s="143"/>
      <c r="ARZ534" s="579"/>
      <c r="ASA534" s="580"/>
      <c r="ASB534" s="143"/>
      <c r="ASC534" s="143"/>
      <c r="ASD534" s="579"/>
      <c r="ASE534" s="580"/>
      <c r="ASF534" s="143"/>
      <c r="ASG534" s="143"/>
      <c r="ASH534" s="579"/>
      <c r="ASI534" s="580"/>
      <c r="ASJ534" s="143"/>
      <c r="ASK534" s="143"/>
      <c r="ASL534" s="579"/>
      <c r="ASM534" s="580"/>
      <c r="ASN534" s="143"/>
      <c r="ASO534" s="143"/>
      <c r="ASP534" s="579"/>
      <c r="ASQ534" s="580"/>
      <c r="ASR534" s="143"/>
      <c r="ASS534" s="143"/>
      <c r="AST534" s="579"/>
      <c r="ASU534" s="580"/>
      <c r="ASV534" s="143"/>
      <c r="ASW534" s="143"/>
      <c r="ASX534" s="579"/>
      <c r="ASY534" s="580"/>
      <c r="ASZ534" s="143"/>
      <c r="ATA534" s="143"/>
      <c r="ATB534" s="579"/>
      <c r="ATC534" s="580"/>
      <c r="ATD534" s="143"/>
      <c r="ATE534" s="143"/>
      <c r="ATF534" s="579"/>
      <c r="ATG534" s="580"/>
      <c r="ATH534" s="143"/>
      <c r="ATI534" s="143"/>
      <c r="ATJ534" s="579"/>
      <c r="ATK534" s="580"/>
      <c r="ATL534" s="143"/>
      <c r="ATM534" s="143"/>
      <c r="ATN534" s="579"/>
      <c r="ATO534" s="580"/>
      <c r="ATP534" s="143"/>
      <c r="ATQ534" s="143"/>
      <c r="ATR534" s="579"/>
      <c r="ATS534" s="580"/>
      <c r="ATT534" s="143"/>
      <c r="ATU534" s="143"/>
      <c r="ATV534" s="579"/>
      <c r="ATW534" s="580"/>
      <c r="ATX534" s="143"/>
      <c r="ATY534" s="143"/>
      <c r="ATZ534" s="579"/>
      <c r="AUA534" s="580"/>
      <c r="AUB534" s="143"/>
      <c r="AUC534" s="143"/>
      <c r="AUD534" s="579"/>
      <c r="AUE534" s="580"/>
      <c r="AUF534" s="143"/>
      <c r="AUG534" s="143"/>
      <c r="AUH534" s="579"/>
      <c r="AUI534" s="580"/>
      <c r="AUJ534" s="143"/>
      <c r="AUK534" s="143"/>
      <c r="AUL534" s="579"/>
      <c r="AUM534" s="580"/>
      <c r="AUN534" s="143"/>
      <c r="AUO534" s="143"/>
      <c r="AUP534" s="579"/>
      <c r="AUQ534" s="580"/>
      <c r="AUR534" s="143"/>
      <c r="AUS534" s="143"/>
      <c r="AUT534" s="579"/>
      <c r="AUU534" s="580"/>
      <c r="AUV534" s="143"/>
      <c r="AUW534" s="143"/>
      <c r="AUX534" s="579"/>
      <c r="AUY534" s="580"/>
      <c r="AUZ534" s="143"/>
      <c r="AVA534" s="143"/>
      <c r="AVB534" s="579"/>
      <c r="AVC534" s="580"/>
      <c r="AVD534" s="143"/>
      <c r="AVE534" s="143"/>
      <c r="AVF534" s="579"/>
      <c r="AVG534" s="580"/>
      <c r="AVH534" s="143"/>
      <c r="AVI534" s="143"/>
      <c r="AVJ534" s="579"/>
      <c r="AVK534" s="580"/>
      <c r="AVL534" s="143"/>
      <c r="AVM534" s="143"/>
      <c r="AVN534" s="579"/>
      <c r="AVO534" s="580"/>
      <c r="AVP534" s="143"/>
      <c r="AVQ534" s="143"/>
      <c r="AVR534" s="579"/>
      <c r="AVS534" s="580"/>
      <c r="AVT534" s="143"/>
      <c r="AVU534" s="143"/>
      <c r="AVV534" s="579"/>
      <c r="AVW534" s="580"/>
      <c r="AVX534" s="143"/>
      <c r="AVY534" s="143"/>
      <c r="AVZ534" s="579"/>
      <c r="AWA534" s="580"/>
      <c r="AWB534" s="143"/>
      <c r="AWC534" s="143"/>
      <c r="AWD534" s="579"/>
      <c r="AWE534" s="580"/>
      <c r="AWF534" s="143"/>
      <c r="AWG534" s="143"/>
      <c r="AWH534" s="579"/>
      <c r="AWI534" s="580"/>
      <c r="AWJ534" s="143"/>
      <c r="AWK534" s="143"/>
      <c r="AWL534" s="579"/>
      <c r="AWM534" s="580"/>
      <c r="AWN534" s="143"/>
      <c r="AWO534" s="143"/>
      <c r="AWP534" s="579"/>
      <c r="AWQ534" s="580"/>
      <c r="AWR534" s="143"/>
      <c r="AWS534" s="143"/>
      <c r="AWT534" s="579"/>
      <c r="AWU534" s="580"/>
      <c r="AWV534" s="143"/>
      <c r="AWW534" s="143"/>
      <c r="AWX534" s="579"/>
      <c r="AWY534" s="580"/>
      <c r="AWZ534" s="143"/>
      <c r="AXA534" s="143"/>
      <c r="AXB534" s="579"/>
      <c r="AXC534" s="580"/>
      <c r="AXD534" s="143"/>
      <c r="AXE534" s="143"/>
      <c r="AXF534" s="579"/>
      <c r="AXG534" s="580"/>
      <c r="AXH534" s="143"/>
      <c r="AXI534" s="143"/>
      <c r="AXJ534" s="579"/>
      <c r="AXK534" s="580"/>
      <c r="AXL534" s="143"/>
      <c r="AXM534" s="143"/>
      <c r="AXN534" s="579"/>
      <c r="AXO534" s="580"/>
      <c r="AXP534" s="143"/>
      <c r="AXQ534" s="143"/>
      <c r="AXR534" s="579"/>
      <c r="AXS534" s="580"/>
      <c r="AXT534" s="143"/>
      <c r="AXU534" s="143"/>
      <c r="AXV534" s="579"/>
      <c r="AXW534" s="580"/>
      <c r="AXX534" s="143"/>
      <c r="AXY534" s="143"/>
      <c r="AXZ534" s="579"/>
      <c r="AYA534" s="580"/>
      <c r="AYB534" s="143"/>
      <c r="AYC534" s="143"/>
      <c r="AYD534" s="579"/>
      <c r="AYE534" s="580"/>
      <c r="AYF534" s="143"/>
      <c r="AYG534" s="143"/>
      <c r="AYH534" s="579"/>
      <c r="AYI534" s="580"/>
      <c r="AYJ534" s="143"/>
      <c r="AYK534" s="143"/>
      <c r="AYL534" s="579"/>
      <c r="AYM534" s="580"/>
      <c r="AYN534" s="143"/>
      <c r="AYO534" s="143"/>
      <c r="AYP534" s="579"/>
      <c r="AYQ534" s="580"/>
      <c r="AYR534" s="143"/>
      <c r="AYS534" s="143"/>
      <c r="AYT534" s="579"/>
      <c r="AYU534" s="580"/>
      <c r="AYV534" s="143"/>
      <c r="AYW534" s="143"/>
      <c r="AYX534" s="579"/>
      <c r="AYY534" s="580"/>
      <c r="AYZ534" s="143"/>
      <c r="AZA534" s="143"/>
      <c r="AZB534" s="579"/>
      <c r="AZC534" s="580"/>
      <c r="AZD534" s="143"/>
      <c r="AZE534" s="143"/>
      <c r="AZF534" s="579"/>
      <c r="AZG534" s="580"/>
      <c r="AZH534" s="143"/>
      <c r="AZI534" s="143"/>
      <c r="AZJ534" s="579"/>
      <c r="AZK534" s="580"/>
      <c r="AZL534" s="143"/>
      <c r="AZM534" s="143"/>
      <c r="AZN534" s="579"/>
      <c r="AZO534" s="580"/>
      <c r="AZP534" s="143"/>
      <c r="AZQ534" s="143"/>
      <c r="AZR534" s="579"/>
      <c r="AZS534" s="580"/>
      <c r="AZT534" s="143"/>
      <c r="AZU534" s="143"/>
      <c r="AZV534" s="579"/>
      <c r="AZW534" s="580"/>
      <c r="AZX534" s="143"/>
      <c r="AZY534" s="143"/>
      <c r="AZZ534" s="579"/>
      <c r="BAA534" s="580"/>
      <c r="BAB534" s="143"/>
      <c r="BAC534" s="143"/>
      <c r="BAD534" s="579"/>
      <c r="BAE534" s="580"/>
      <c r="BAF534" s="143"/>
      <c r="BAG534" s="143"/>
      <c r="BAH534" s="579"/>
      <c r="BAI534" s="580"/>
      <c r="BAJ534" s="143"/>
      <c r="BAK534" s="143"/>
      <c r="BAL534" s="579"/>
      <c r="BAM534" s="580"/>
      <c r="BAN534" s="143"/>
      <c r="BAO534" s="143"/>
      <c r="BAP534" s="579"/>
      <c r="BAQ534" s="580"/>
      <c r="BAR534" s="143"/>
      <c r="BAS534" s="143"/>
      <c r="BAT534" s="579"/>
      <c r="BAU534" s="580"/>
      <c r="BAV534" s="143"/>
      <c r="BAW534" s="143"/>
      <c r="BAX534" s="579"/>
      <c r="BAY534" s="580"/>
      <c r="BAZ534" s="143"/>
      <c r="BBA534" s="143"/>
      <c r="BBB534" s="579"/>
      <c r="BBC534" s="580"/>
      <c r="BBD534" s="143"/>
      <c r="BBE534" s="143"/>
      <c r="BBF534" s="579"/>
      <c r="BBG534" s="580"/>
      <c r="BBH534" s="143"/>
      <c r="BBI534" s="143"/>
      <c r="BBJ534" s="579"/>
      <c r="BBK534" s="580"/>
      <c r="BBL534" s="143"/>
      <c r="BBM534" s="143"/>
      <c r="BBN534" s="579"/>
      <c r="BBO534" s="580"/>
      <c r="BBP534" s="143"/>
      <c r="BBQ534" s="143"/>
      <c r="BBR534" s="579"/>
      <c r="BBS534" s="580"/>
      <c r="BBT534" s="143"/>
      <c r="BBU534" s="143"/>
      <c r="BBV534" s="579"/>
      <c r="BBW534" s="580"/>
      <c r="BBX534" s="143"/>
      <c r="BBY534" s="143"/>
      <c r="BBZ534" s="579"/>
      <c r="BCA534" s="580"/>
      <c r="BCB534" s="143"/>
      <c r="BCC534" s="143"/>
      <c r="BCD534" s="579"/>
      <c r="BCE534" s="580"/>
      <c r="BCF534" s="143"/>
      <c r="BCG534" s="143"/>
      <c r="BCH534" s="579"/>
      <c r="BCI534" s="580"/>
      <c r="BCJ534" s="143"/>
      <c r="BCK534" s="143"/>
      <c r="BCL534" s="579"/>
      <c r="BCM534" s="580"/>
      <c r="BCN534" s="143"/>
      <c r="BCO534" s="143"/>
      <c r="BCP534" s="579"/>
      <c r="BCQ534" s="580"/>
      <c r="BCR534" s="143"/>
      <c r="BCS534" s="143"/>
      <c r="BCT534" s="579"/>
      <c r="BCU534" s="580"/>
      <c r="BCV534" s="143"/>
      <c r="BCW534" s="143"/>
      <c r="BCX534" s="579"/>
      <c r="BCY534" s="580"/>
      <c r="BCZ534" s="143"/>
      <c r="BDA534" s="143"/>
      <c r="BDB534" s="579"/>
      <c r="BDC534" s="580"/>
      <c r="BDD534" s="143"/>
      <c r="BDE534" s="143"/>
      <c r="BDF534" s="579"/>
      <c r="BDG534" s="580"/>
      <c r="BDH534" s="143"/>
      <c r="BDI534" s="143"/>
      <c r="BDJ534" s="579"/>
      <c r="BDK534" s="580"/>
      <c r="BDL534" s="143"/>
      <c r="BDM534" s="143"/>
      <c r="BDN534" s="579"/>
      <c r="BDO534" s="580"/>
      <c r="BDP534" s="143"/>
      <c r="BDQ534" s="143"/>
      <c r="BDR534" s="579"/>
      <c r="BDS534" s="580"/>
      <c r="BDT534" s="143"/>
      <c r="BDU534" s="143"/>
      <c r="BDV534" s="579"/>
      <c r="BDW534" s="580"/>
      <c r="BDX534" s="143"/>
      <c r="BDY534" s="143"/>
      <c r="BDZ534" s="579"/>
      <c r="BEA534" s="580"/>
      <c r="BEB534" s="143"/>
      <c r="BEC534" s="143"/>
      <c r="BED534" s="579"/>
      <c r="BEE534" s="580"/>
      <c r="BEF534" s="143"/>
      <c r="BEG534" s="143"/>
      <c r="BEH534" s="579"/>
      <c r="BEI534" s="580"/>
      <c r="BEJ534" s="143"/>
      <c r="BEK534" s="143"/>
      <c r="BEL534" s="579"/>
      <c r="BEM534" s="580"/>
      <c r="BEN534" s="143"/>
      <c r="BEO534" s="143"/>
      <c r="BEP534" s="579"/>
      <c r="BEQ534" s="580"/>
      <c r="BER534" s="143"/>
      <c r="BES534" s="143"/>
      <c r="BET534" s="579"/>
      <c r="BEU534" s="580"/>
      <c r="BEV534" s="143"/>
      <c r="BEW534" s="143"/>
      <c r="BEX534" s="579"/>
      <c r="BEY534" s="580"/>
      <c r="BEZ534" s="143"/>
      <c r="BFA534" s="143"/>
      <c r="BFB534" s="579"/>
      <c r="BFC534" s="580"/>
      <c r="BFD534" s="143"/>
      <c r="BFE534" s="143"/>
      <c r="BFF534" s="579"/>
      <c r="BFG534" s="580"/>
      <c r="BFH534" s="143"/>
      <c r="BFI534" s="143"/>
      <c r="BFJ534" s="579"/>
      <c r="BFK534" s="580"/>
      <c r="BFL534" s="143"/>
      <c r="BFM534" s="143"/>
      <c r="BFN534" s="579"/>
      <c r="BFO534" s="580"/>
      <c r="BFP534" s="143"/>
      <c r="BFQ534" s="143"/>
      <c r="BFR534" s="579"/>
      <c r="BFS534" s="580"/>
      <c r="BFT534" s="143"/>
      <c r="BFU534" s="143"/>
      <c r="BFV534" s="579"/>
      <c r="BFW534" s="580"/>
      <c r="BFX534" s="143"/>
      <c r="BFY534" s="143"/>
      <c r="BFZ534" s="579"/>
      <c r="BGA534" s="580"/>
      <c r="BGB534" s="143"/>
      <c r="BGC534" s="143"/>
      <c r="BGD534" s="579"/>
      <c r="BGE534" s="580"/>
      <c r="BGF534" s="143"/>
      <c r="BGG534" s="143"/>
      <c r="BGH534" s="579"/>
      <c r="BGI534" s="580"/>
      <c r="BGJ534" s="143"/>
      <c r="BGK534" s="143"/>
      <c r="BGL534" s="579"/>
      <c r="BGM534" s="580"/>
      <c r="BGN534" s="143"/>
      <c r="BGO534" s="143"/>
      <c r="BGP534" s="579"/>
      <c r="BGQ534" s="580"/>
      <c r="BGR534" s="143"/>
      <c r="BGS534" s="143"/>
      <c r="BGT534" s="579"/>
      <c r="BGU534" s="580"/>
      <c r="BGV534" s="143"/>
      <c r="BGW534" s="143"/>
      <c r="BGX534" s="579"/>
      <c r="BGY534" s="580"/>
      <c r="BGZ534" s="143"/>
      <c r="BHA534" s="143"/>
      <c r="BHB534" s="579"/>
      <c r="BHC534" s="580"/>
      <c r="BHD534" s="143"/>
      <c r="BHE534" s="143"/>
      <c r="BHF534" s="579"/>
      <c r="BHG534" s="580"/>
      <c r="BHH534" s="143"/>
      <c r="BHI534" s="143"/>
      <c r="BHJ534" s="579"/>
      <c r="BHK534" s="580"/>
      <c r="BHL534" s="143"/>
      <c r="BHM534" s="143"/>
      <c r="BHN534" s="579"/>
      <c r="BHO534" s="580"/>
      <c r="BHP534" s="143"/>
      <c r="BHQ534" s="143"/>
      <c r="BHR534" s="579"/>
      <c r="BHS534" s="580"/>
      <c r="BHT534" s="143"/>
      <c r="BHU534" s="143"/>
      <c r="BHV534" s="579"/>
      <c r="BHW534" s="580"/>
      <c r="BHX534" s="143"/>
      <c r="BHY534" s="143"/>
      <c r="BHZ534" s="579"/>
      <c r="BIA534" s="580"/>
      <c r="BIB534" s="143"/>
      <c r="BIC534" s="143"/>
      <c r="BID534" s="579"/>
      <c r="BIE534" s="580"/>
      <c r="BIF534" s="143"/>
      <c r="BIG534" s="143"/>
      <c r="BIH534" s="579"/>
      <c r="BII534" s="580"/>
      <c r="BIJ534" s="143"/>
      <c r="BIK534" s="143"/>
      <c r="BIL534" s="579"/>
      <c r="BIM534" s="580"/>
      <c r="BIN534" s="143"/>
      <c r="BIO534" s="143"/>
      <c r="BIP534" s="579"/>
      <c r="BIQ534" s="580"/>
      <c r="BIR534" s="143"/>
      <c r="BIS534" s="143"/>
      <c r="BIT534" s="579"/>
      <c r="BIU534" s="580"/>
      <c r="BIV534" s="143"/>
      <c r="BIW534" s="143"/>
      <c r="BIX534" s="579"/>
      <c r="BIY534" s="580"/>
      <c r="BIZ534" s="143"/>
      <c r="BJA534" s="143"/>
      <c r="BJB534" s="579"/>
      <c r="BJC534" s="580"/>
      <c r="BJD534" s="143"/>
      <c r="BJE534" s="143"/>
      <c r="BJF534" s="579"/>
      <c r="BJG534" s="580"/>
      <c r="BJH534" s="143"/>
      <c r="BJI534" s="143"/>
      <c r="BJJ534" s="579"/>
      <c r="BJK534" s="580"/>
      <c r="BJL534" s="143"/>
      <c r="BJM534" s="143"/>
      <c r="BJN534" s="579"/>
      <c r="BJO534" s="580"/>
      <c r="BJP534" s="143"/>
      <c r="BJQ534" s="143"/>
      <c r="BJR534" s="579"/>
      <c r="BJS534" s="580"/>
      <c r="BJT534" s="143"/>
      <c r="BJU534" s="143"/>
      <c r="BJV534" s="579"/>
      <c r="BJW534" s="580"/>
      <c r="BJX534" s="143"/>
      <c r="BJY534" s="143"/>
      <c r="BJZ534" s="579"/>
      <c r="BKA534" s="580"/>
      <c r="BKB534" s="143"/>
      <c r="BKC534" s="143"/>
      <c r="BKD534" s="579"/>
      <c r="BKE534" s="580"/>
      <c r="BKF534" s="143"/>
      <c r="BKG534" s="143"/>
      <c r="BKH534" s="579"/>
      <c r="BKI534" s="580"/>
      <c r="BKJ534" s="143"/>
      <c r="BKK534" s="143"/>
      <c r="BKL534" s="579"/>
      <c r="BKM534" s="580"/>
      <c r="BKN534" s="143"/>
      <c r="BKO534" s="143"/>
      <c r="BKP534" s="579"/>
      <c r="BKQ534" s="580"/>
      <c r="BKR534" s="143"/>
      <c r="BKS534" s="143"/>
      <c r="BKT534" s="579"/>
      <c r="BKU534" s="580"/>
      <c r="BKV534" s="143"/>
      <c r="BKW534" s="143"/>
      <c r="BKX534" s="579"/>
      <c r="BKY534" s="580"/>
      <c r="BKZ534" s="143"/>
      <c r="BLA534" s="143"/>
      <c r="BLB534" s="579"/>
      <c r="BLC534" s="580"/>
      <c r="BLD534" s="143"/>
      <c r="BLE534" s="143"/>
      <c r="BLF534" s="579"/>
      <c r="BLG534" s="580"/>
      <c r="BLH534" s="143"/>
      <c r="BLI534" s="143"/>
      <c r="BLJ534" s="579"/>
      <c r="BLK534" s="580"/>
      <c r="BLL534" s="143"/>
      <c r="BLM534" s="143"/>
      <c r="BLN534" s="579"/>
      <c r="BLO534" s="580"/>
      <c r="BLP534" s="143"/>
      <c r="BLQ534" s="143"/>
      <c r="BLR534" s="579"/>
      <c r="BLS534" s="580"/>
      <c r="BLT534" s="143"/>
      <c r="BLU534" s="143"/>
      <c r="BLV534" s="579"/>
      <c r="BLW534" s="580"/>
      <c r="BLX534" s="143"/>
      <c r="BLY534" s="143"/>
      <c r="BLZ534" s="579"/>
      <c r="BMA534" s="580"/>
      <c r="BMB534" s="143"/>
      <c r="BMC534" s="143"/>
      <c r="BMD534" s="579"/>
      <c r="BME534" s="580"/>
      <c r="BMF534" s="143"/>
      <c r="BMG534" s="143"/>
      <c r="BMH534" s="579"/>
      <c r="BMI534" s="580"/>
      <c r="BMJ534" s="143"/>
      <c r="BMK534" s="143"/>
      <c r="BML534" s="579"/>
      <c r="BMM534" s="580"/>
      <c r="BMN534" s="143"/>
      <c r="BMO534" s="143"/>
      <c r="BMP534" s="579"/>
      <c r="BMQ534" s="580"/>
      <c r="BMR534" s="143"/>
      <c r="BMS534" s="143"/>
      <c r="BMT534" s="579"/>
      <c r="BMU534" s="580"/>
      <c r="BMV534" s="143"/>
      <c r="BMW534" s="143"/>
      <c r="BMX534" s="579"/>
      <c r="BMY534" s="580"/>
      <c r="BMZ534" s="143"/>
      <c r="BNA534" s="143"/>
      <c r="BNB534" s="579"/>
      <c r="BNC534" s="580"/>
      <c r="BND534" s="143"/>
      <c r="BNE534" s="143"/>
      <c r="BNF534" s="579"/>
      <c r="BNG534" s="580"/>
      <c r="BNH534" s="143"/>
      <c r="BNI534" s="143"/>
      <c r="BNJ534" s="579"/>
      <c r="BNK534" s="580"/>
      <c r="BNL534" s="143"/>
      <c r="BNM534" s="143"/>
      <c r="BNN534" s="579"/>
      <c r="BNO534" s="580"/>
      <c r="BNP534" s="143"/>
      <c r="BNQ534" s="143"/>
      <c r="BNR534" s="579"/>
      <c r="BNS534" s="580"/>
      <c r="BNT534" s="143"/>
      <c r="BNU534" s="143"/>
      <c r="BNV534" s="579"/>
      <c r="BNW534" s="580"/>
      <c r="BNX534" s="143"/>
      <c r="BNY534" s="143"/>
      <c r="BNZ534" s="579"/>
      <c r="BOA534" s="580"/>
      <c r="BOB534" s="143"/>
      <c r="BOC534" s="143"/>
      <c r="BOD534" s="579"/>
      <c r="BOE534" s="580"/>
      <c r="BOF534" s="143"/>
      <c r="BOG534" s="143"/>
      <c r="BOH534" s="579"/>
      <c r="BOI534" s="580"/>
      <c r="BOJ534" s="143"/>
      <c r="BOK534" s="143"/>
      <c r="BOL534" s="579"/>
      <c r="BOM534" s="580"/>
      <c r="BON534" s="143"/>
      <c r="BOO534" s="143"/>
      <c r="BOP534" s="579"/>
      <c r="BOQ534" s="580"/>
      <c r="BOR534" s="143"/>
      <c r="BOS534" s="143"/>
      <c r="BOT534" s="579"/>
      <c r="BOU534" s="580"/>
      <c r="BOV534" s="143"/>
      <c r="BOW534" s="143"/>
      <c r="BOX534" s="579"/>
      <c r="BOY534" s="580"/>
      <c r="BOZ534" s="143"/>
      <c r="BPA534" s="143"/>
      <c r="BPB534" s="579"/>
      <c r="BPC534" s="580"/>
      <c r="BPD534" s="143"/>
      <c r="BPE534" s="143"/>
      <c r="BPF534" s="579"/>
      <c r="BPG534" s="580"/>
      <c r="BPH534" s="143"/>
      <c r="BPI534" s="143"/>
      <c r="BPJ534" s="579"/>
      <c r="BPK534" s="580"/>
      <c r="BPL534" s="143"/>
      <c r="BPM534" s="143"/>
      <c r="BPN534" s="579"/>
      <c r="BPO534" s="580"/>
      <c r="BPP534" s="143"/>
      <c r="BPQ534" s="143"/>
      <c r="BPR534" s="579"/>
      <c r="BPS534" s="580"/>
      <c r="BPT534" s="143"/>
      <c r="BPU534" s="143"/>
      <c r="BPV534" s="579"/>
      <c r="BPW534" s="580"/>
      <c r="BPX534" s="143"/>
      <c r="BPY534" s="143"/>
      <c r="BPZ534" s="579"/>
      <c r="BQA534" s="580"/>
      <c r="BQB534" s="143"/>
      <c r="BQC534" s="143"/>
      <c r="BQD534" s="579"/>
      <c r="BQE534" s="580"/>
      <c r="BQF534" s="143"/>
      <c r="BQG534" s="143"/>
      <c r="BQH534" s="579"/>
      <c r="BQI534" s="580"/>
      <c r="BQJ534" s="143"/>
      <c r="BQK534" s="143"/>
      <c r="BQL534" s="579"/>
      <c r="BQM534" s="580"/>
      <c r="BQN534" s="143"/>
      <c r="BQO534" s="143"/>
      <c r="BQP534" s="579"/>
      <c r="BQQ534" s="580"/>
      <c r="BQR534" s="143"/>
      <c r="BQS534" s="143"/>
      <c r="BQT534" s="579"/>
      <c r="BQU534" s="580"/>
      <c r="BQV534" s="143"/>
      <c r="BQW534" s="143"/>
      <c r="BQX534" s="579"/>
      <c r="BQY534" s="580"/>
      <c r="BQZ534" s="143"/>
      <c r="BRA534" s="143"/>
      <c r="BRB534" s="579"/>
      <c r="BRC534" s="580"/>
      <c r="BRD534" s="143"/>
      <c r="BRE534" s="143"/>
      <c r="BRF534" s="579"/>
      <c r="BRG534" s="580"/>
      <c r="BRH534" s="143"/>
      <c r="BRI534" s="143"/>
      <c r="BRJ534" s="579"/>
      <c r="BRK534" s="580"/>
      <c r="BRL534" s="143"/>
      <c r="BRM534" s="143"/>
      <c r="BRN534" s="579"/>
      <c r="BRO534" s="580"/>
      <c r="BRP534" s="143"/>
      <c r="BRQ534" s="143"/>
      <c r="BRR534" s="579"/>
      <c r="BRS534" s="580"/>
      <c r="BRT534" s="143"/>
      <c r="BRU534" s="143"/>
      <c r="BRV534" s="579"/>
      <c r="BRW534" s="580"/>
      <c r="BRX534" s="143"/>
      <c r="BRY534" s="143"/>
      <c r="BRZ534" s="579"/>
      <c r="BSA534" s="580"/>
      <c r="BSB534" s="143"/>
      <c r="BSC534" s="143"/>
      <c r="BSD534" s="579"/>
      <c r="BSE534" s="580"/>
      <c r="BSF534" s="143"/>
      <c r="BSG534" s="143"/>
      <c r="BSH534" s="579"/>
      <c r="BSI534" s="580"/>
      <c r="BSJ534" s="143"/>
      <c r="BSK534" s="143"/>
      <c r="BSL534" s="579"/>
      <c r="BSM534" s="580"/>
      <c r="BSN534" s="143"/>
      <c r="BSO534" s="143"/>
      <c r="BSP534" s="579"/>
      <c r="BSQ534" s="580"/>
      <c r="BSR534" s="143"/>
      <c r="BSS534" s="143"/>
      <c r="BST534" s="579"/>
      <c r="BSU534" s="580"/>
      <c r="BSV534" s="143"/>
      <c r="BSW534" s="143"/>
      <c r="BSX534" s="579"/>
      <c r="BSY534" s="580"/>
      <c r="BSZ534" s="143"/>
      <c r="BTA534" s="143"/>
      <c r="BTB534" s="579"/>
      <c r="BTC534" s="580"/>
      <c r="BTD534" s="143"/>
      <c r="BTE534" s="143"/>
      <c r="BTF534" s="579"/>
      <c r="BTG534" s="580"/>
      <c r="BTH534" s="143"/>
      <c r="BTI534" s="143"/>
      <c r="BTJ534" s="579"/>
      <c r="BTK534" s="580"/>
      <c r="BTL534" s="143"/>
      <c r="BTM534" s="143"/>
      <c r="BTN534" s="579"/>
      <c r="BTO534" s="580"/>
      <c r="BTP534" s="143"/>
      <c r="BTQ534" s="143"/>
      <c r="BTR534" s="579"/>
      <c r="BTS534" s="580"/>
      <c r="BTT534" s="143"/>
      <c r="BTU534" s="143"/>
      <c r="BTV534" s="579"/>
      <c r="BTW534" s="580"/>
      <c r="BTX534" s="143"/>
      <c r="BTY534" s="143"/>
      <c r="BTZ534" s="579"/>
      <c r="BUA534" s="580"/>
      <c r="BUB534" s="143"/>
      <c r="BUC534" s="143"/>
      <c r="BUD534" s="579"/>
      <c r="BUE534" s="580"/>
      <c r="BUF534" s="143"/>
      <c r="BUG534" s="143"/>
      <c r="BUH534" s="579"/>
      <c r="BUI534" s="580"/>
      <c r="BUJ534" s="143"/>
      <c r="BUK534" s="143"/>
      <c r="BUL534" s="579"/>
      <c r="BUM534" s="580"/>
      <c r="BUN534" s="143"/>
      <c r="BUO534" s="143"/>
      <c r="BUP534" s="579"/>
      <c r="BUQ534" s="580"/>
      <c r="BUR534" s="143"/>
      <c r="BUS534" s="143"/>
      <c r="BUT534" s="579"/>
      <c r="BUU534" s="580"/>
      <c r="BUV534" s="143"/>
      <c r="BUW534" s="143"/>
      <c r="BUX534" s="579"/>
      <c r="BUY534" s="580"/>
      <c r="BUZ534" s="143"/>
      <c r="BVA534" s="143"/>
      <c r="BVB534" s="579"/>
      <c r="BVC534" s="580"/>
      <c r="BVD534" s="143"/>
      <c r="BVE534" s="143"/>
      <c r="BVF534" s="579"/>
      <c r="BVG534" s="580"/>
      <c r="BVH534" s="143"/>
      <c r="BVI534" s="143"/>
      <c r="BVJ534" s="579"/>
      <c r="BVK534" s="580"/>
      <c r="BVL534" s="143"/>
      <c r="BVM534" s="143"/>
      <c r="BVN534" s="579"/>
      <c r="BVO534" s="580"/>
      <c r="BVP534" s="143"/>
      <c r="BVQ534" s="143"/>
      <c r="BVR534" s="579"/>
      <c r="BVS534" s="580"/>
      <c r="BVT534" s="143"/>
      <c r="BVU534" s="143"/>
      <c r="BVV534" s="579"/>
      <c r="BVW534" s="580"/>
      <c r="BVX534" s="143"/>
      <c r="BVY534" s="143"/>
      <c r="BVZ534" s="579"/>
      <c r="BWA534" s="580"/>
      <c r="BWB534" s="143"/>
      <c r="BWC534" s="143"/>
      <c r="BWD534" s="579"/>
      <c r="BWE534" s="580"/>
      <c r="BWF534" s="143"/>
      <c r="BWG534" s="143"/>
      <c r="BWH534" s="579"/>
      <c r="BWI534" s="580"/>
      <c r="BWJ534" s="143"/>
      <c r="BWK534" s="143"/>
      <c r="BWL534" s="579"/>
      <c r="BWM534" s="580"/>
      <c r="BWN534" s="143"/>
      <c r="BWO534" s="143"/>
      <c r="BWP534" s="579"/>
      <c r="BWQ534" s="580"/>
      <c r="BWR534" s="143"/>
      <c r="BWS534" s="143"/>
      <c r="BWT534" s="579"/>
      <c r="BWU534" s="580"/>
      <c r="BWV534" s="143"/>
      <c r="BWW534" s="143"/>
      <c r="BWX534" s="579"/>
      <c r="BWY534" s="580"/>
      <c r="BWZ534" s="143"/>
      <c r="BXA534" s="143"/>
      <c r="BXB534" s="579"/>
      <c r="BXC534" s="580"/>
      <c r="BXD534" s="143"/>
      <c r="BXE534" s="143"/>
      <c r="BXF534" s="579"/>
      <c r="BXG534" s="580"/>
      <c r="BXH534" s="143"/>
      <c r="BXI534" s="143"/>
      <c r="BXJ534" s="579"/>
      <c r="BXK534" s="580"/>
      <c r="BXL534" s="143"/>
      <c r="BXM534" s="143"/>
      <c r="BXN534" s="579"/>
      <c r="BXO534" s="580"/>
      <c r="BXP534" s="143"/>
      <c r="BXQ534" s="143"/>
      <c r="BXR534" s="579"/>
      <c r="BXS534" s="580"/>
      <c r="BXT534" s="143"/>
      <c r="BXU534" s="143"/>
      <c r="BXV534" s="579"/>
      <c r="BXW534" s="580"/>
      <c r="BXX534" s="143"/>
      <c r="BXY534" s="143"/>
      <c r="BXZ534" s="579"/>
      <c r="BYA534" s="580"/>
      <c r="BYB534" s="143"/>
      <c r="BYC534" s="143"/>
      <c r="BYD534" s="579"/>
      <c r="BYE534" s="580"/>
      <c r="BYF534" s="143"/>
      <c r="BYG534" s="143"/>
      <c r="BYH534" s="579"/>
      <c r="BYI534" s="580"/>
      <c r="BYJ534" s="143"/>
      <c r="BYK534" s="143"/>
      <c r="BYL534" s="579"/>
      <c r="BYM534" s="580"/>
      <c r="BYN534" s="143"/>
      <c r="BYO534" s="143"/>
      <c r="BYP534" s="579"/>
      <c r="BYQ534" s="580"/>
      <c r="BYR534" s="143"/>
      <c r="BYS534" s="143"/>
      <c r="BYT534" s="579"/>
      <c r="BYU534" s="580"/>
      <c r="BYV534" s="143"/>
      <c r="BYW534" s="143"/>
      <c r="BYX534" s="579"/>
      <c r="BYY534" s="580"/>
      <c r="BYZ534" s="143"/>
      <c r="BZA534" s="143"/>
      <c r="BZB534" s="579"/>
      <c r="BZC534" s="580"/>
      <c r="BZD534" s="143"/>
      <c r="BZE534" s="143"/>
      <c r="BZF534" s="579"/>
      <c r="BZG534" s="580"/>
      <c r="BZH534" s="143"/>
      <c r="BZI534" s="143"/>
      <c r="BZJ534" s="579"/>
      <c r="BZK534" s="580"/>
      <c r="BZL534" s="143"/>
      <c r="BZM534" s="143"/>
      <c r="BZN534" s="579"/>
      <c r="BZO534" s="580"/>
      <c r="BZP534" s="143"/>
      <c r="BZQ534" s="143"/>
      <c r="BZR534" s="579"/>
      <c r="BZS534" s="580"/>
      <c r="BZT534" s="143"/>
      <c r="BZU534" s="143"/>
      <c r="BZV534" s="579"/>
      <c r="BZW534" s="580"/>
      <c r="BZX534" s="143"/>
      <c r="BZY534" s="143"/>
      <c r="BZZ534" s="579"/>
      <c r="CAA534" s="580"/>
      <c r="CAB534" s="143"/>
      <c r="CAC534" s="143"/>
      <c r="CAD534" s="579"/>
      <c r="CAE534" s="580"/>
      <c r="CAF534" s="143"/>
      <c r="CAG534" s="143"/>
      <c r="CAH534" s="579"/>
      <c r="CAI534" s="580"/>
      <c r="CAJ534" s="143"/>
      <c r="CAK534" s="143"/>
      <c r="CAL534" s="579"/>
      <c r="CAM534" s="580"/>
      <c r="CAN534" s="143"/>
      <c r="CAO534" s="143"/>
      <c r="CAP534" s="579"/>
      <c r="CAQ534" s="580"/>
      <c r="CAR534" s="143"/>
      <c r="CAS534" s="143"/>
      <c r="CAT534" s="579"/>
      <c r="CAU534" s="580"/>
      <c r="CAV534" s="143"/>
      <c r="CAW534" s="143"/>
      <c r="CAX534" s="579"/>
      <c r="CAY534" s="580"/>
      <c r="CAZ534" s="143"/>
      <c r="CBA534" s="143"/>
      <c r="CBB534" s="579"/>
      <c r="CBC534" s="580"/>
      <c r="CBD534" s="143"/>
      <c r="CBE534" s="143"/>
      <c r="CBF534" s="579"/>
      <c r="CBG534" s="580"/>
      <c r="CBH534" s="143"/>
      <c r="CBI534" s="143"/>
      <c r="CBJ534" s="579"/>
      <c r="CBK534" s="580"/>
      <c r="CBL534" s="143"/>
      <c r="CBM534" s="143"/>
      <c r="CBN534" s="579"/>
      <c r="CBO534" s="580"/>
      <c r="CBP534" s="143"/>
      <c r="CBQ534" s="143"/>
      <c r="CBR534" s="579"/>
      <c r="CBS534" s="580"/>
      <c r="CBT534" s="143"/>
      <c r="CBU534" s="143"/>
      <c r="CBV534" s="579"/>
      <c r="CBW534" s="580"/>
      <c r="CBX534" s="143"/>
      <c r="CBY534" s="143"/>
      <c r="CBZ534" s="579"/>
      <c r="CCA534" s="580"/>
      <c r="CCB534" s="143"/>
      <c r="CCC534" s="143"/>
      <c r="CCD534" s="579"/>
      <c r="CCE534" s="580"/>
      <c r="CCF534" s="143"/>
      <c r="CCG534" s="143"/>
      <c r="CCH534" s="579"/>
      <c r="CCI534" s="580"/>
      <c r="CCJ534" s="143"/>
      <c r="CCK534" s="143"/>
      <c r="CCL534" s="579"/>
      <c r="CCM534" s="580"/>
      <c r="CCN534" s="143"/>
      <c r="CCO534" s="143"/>
      <c r="CCP534" s="579"/>
      <c r="CCQ534" s="580"/>
      <c r="CCR534" s="143"/>
      <c r="CCS534" s="143"/>
      <c r="CCT534" s="579"/>
      <c r="CCU534" s="580"/>
      <c r="CCV534" s="143"/>
      <c r="CCW534" s="143"/>
      <c r="CCX534" s="579"/>
      <c r="CCY534" s="580"/>
      <c r="CCZ534" s="143"/>
      <c r="CDA534" s="143"/>
      <c r="CDB534" s="579"/>
      <c r="CDC534" s="580"/>
      <c r="CDD534" s="143"/>
      <c r="CDE534" s="143"/>
      <c r="CDF534" s="579"/>
      <c r="CDG534" s="580"/>
      <c r="CDH534" s="143"/>
      <c r="CDI534" s="143"/>
      <c r="CDJ534" s="579"/>
      <c r="CDK534" s="580"/>
      <c r="CDL534" s="143"/>
      <c r="CDM534" s="143"/>
      <c r="CDN534" s="579"/>
      <c r="CDO534" s="580"/>
      <c r="CDP534" s="143"/>
      <c r="CDQ534" s="143"/>
      <c r="CDR534" s="579"/>
      <c r="CDS534" s="580"/>
      <c r="CDT534" s="143"/>
      <c r="CDU534" s="143"/>
      <c r="CDV534" s="579"/>
      <c r="CDW534" s="580"/>
      <c r="CDX534" s="143"/>
      <c r="CDY534" s="143"/>
      <c r="CDZ534" s="579"/>
      <c r="CEA534" s="580"/>
      <c r="CEB534" s="143"/>
      <c r="CEC534" s="143"/>
      <c r="CED534" s="579"/>
      <c r="CEE534" s="580"/>
      <c r="CEF534" s="143"/>
      <c r="CEG534" s="143"/>
      <c r="CEH534" s="579"/>
      <c r="CEI534" s="580"/>
      <c r="CEJ534" s="143"/>
      <c r="CEK534" s="143"/>
      <c r="CEL534" s="579"/>
      <c r="CEM534" s="580"/>
      <c r="CEN534" s="143"/>
      <c r="CEO534" s="143"/>
      <c r="CEP534" s="579"/>
      <c r="CEQ534" s="580"/>
      <c r="CER534" s="143"/>
      <c r="CES534" s="143"/>
      <c r="CET534" s="579"/>
      <c r="CEU534" s="580"/>
      <c r="CEV534" s="143"/>
      <c r="CEW534" s="143"/>
      <c r="CEX534" s="579"/>
      <c r="CEY534" s="580"/>
      <c r="CEZ534" s="143"/>
      <c r="CFA534" s="143"/>
      <c r="CFB534" s="579"/>
      <c r="CFC534" s="580"/>
      <c r="CFD534" s="143"/>
      <c r="CFE534" s="143"/>
      <c r="CFF534" s="579"/>
      <c r="CFG534" s="580"/>
      <c r="CFH534" s="143"/>
      <c r="CFI534" s="143"/>
      <c r="CFJ534" s="579"/>
      <c r="CFK534" s="580"/>
      <c r="CFL534" s="143"/>
      <c r="CFM534" s="143"/>
      <c r="CFN534" s="579"/>
      <c r="CFO534" s="580"/>
      <c r="CFP534" s="143"/>
      <c r="CFQ534" s="143"/>
      <c r="CFR534" s="579"/>
      <c r="CFS534" s="580"/>
      <c r="CFT534" s="143"/>
      <c r="CFU534" s="143"/>
      <c r="CFV534" s="579"/>
      <c r="CFW534" s="580"/>
      <c r="CFX534" s="143"/>
      <c r="CFY534" s="143"/>
      <c r="CFZ534" s="579"/>
      <c r="CGA534" s="580"/>
      <c r="CGB534" s="143"/>
      <c r="CGC534" s="143"/>
      <c r="CGD534" s="579"/>
      <c r="CGE534" s="580"/>
      <c r="CGF534" s="143"/>
      <c r="CGG534" s="143"/>
      <c r="CGH534" s="579"/>
      <c r="CGI534" s="580"/>
      <c r="CGJ534" s="143"/>
      <c r="CGK534" s="143"/>
      <c r="CGL534" s="579"/>
      <c r="CGM534" s="580"/>
      <c r="CGN534" s="143"/>
      <c r="CGO534" s="143"/>
      <c r="CGP534" s="579"/>
      <c r="CGQ534" s="580"/>
      <c r="CGR534" s="143"/>
      <c r="CGS534" s="143"/>
      <c r="CGT534" s="579"/>
      <c r="CGU534" s="580"/>
      <c r="CGV534" s="143"/>
      <c r="CGW534" s="143"/>
      <c r="CGX534" s="579"/>
      <c r="CGY534" s="580"/>
      <c r="CGZ534" s="143"/>
      <c r="CHA534" s="143"/>
      <c r="CHB534" s="579"/>
      <c r="CHC534" s="580"/>
      <c r="CHD534" s="143"/>
      <c r="CHE534" s="143"/>
      <c r="CHF534" s="579"/>
      <c r="CHG534" s="580"/>
      <c r="CHH534" s="143"/>
      <c r="CHI534" s="143"/>
      <c r="CHJ534" s="579"/>
      <c r="CHK534" s="580"/>
      <c r="CHL534" s="143"/>
      <c r="CHM534" s="143"/>
      <c r="CHN534" s="579"/>
      <c r="CHO534" s="580"/>
      <c r="CHP534" s="143"/>
      <c r="CHQ534" s="143"/>
      <c r="CHR534" s="579"/>
      <c r="CHS534" s="580"/>
      <c r="CHT534" s="143"/>
      <c r="CHU534" s="143"/>
      <c r="CHV534" s="579"/>
      <c r="CHW534" s="580"/>
      <c r="CHX534" s="143"/>
      <c r="CHY534" s="143"/>
      <c r="CHZ534" s="579"/>
      <c r="CIA534" s="580"/>
      <c r="CIB534" s="143"/>
      <c r="CIC534" s="143"/>
      <c r="CID534" s="579"/>
      <c r="CIE534" s="580"/>
      <c r="CIF534" s="143"/>
      <c r="CIG534" s="143"/>
      <c r="CIH534" s="579"/>
      <c r="CII534" s="580"/>
      <c r="CIJ534" s="143"/>
      <c r="CIK534" s="143"/>
      <c r="CIL534" s="579"/>
      <c r="CIM534" s="580"/>
      <c r="CIN534" s="143"/>
      <c r="CIO534" s="143"/>
      <c r="CIP534" s="579"/>
      <c r="CIQ534" s="580"/>
      <c r="CIR534" s="143"/>
      <c r="CIS534" s="143"/>
      <c r="CIT534" s="579"/>
      <c r="CIU534" s="580"/>
      <c r="CIV534" s="143"/>
      <c r="CIW534" s="143"/>
      <c r="CIX534" s="579"/>
      <c r="CIY534" s="580"/>
      <c r="CIZ534" s="143"/>
      <c r="CJA534" s="143"/>
      <c r="CJB534" s="579"/>
      <c r="CJC534" s="580"/>
      <c r="CJD534" s="143"/>
      <c r="CJE534" s="143"/>
      <c r="CJF534" s="579"/>
      <c r="CJG534" s="580"/>
      <c r="CJH534" s="143"/>
      <c r="CJI534" s="143"/>
      <c r="CJJ534" s="579"/>
      <c r="CJK534" s="580"/>
      <c r="CJL534" s="143"/>
      <c r="CJM534" s="143"/>
      <c r="CJN534" s="579"/>
      <c r="CJO534" s="580"/>
      <c r="CJP534" s="143"/>
      <c r="CJQ534" s="143"/>
      <c r="CJR534" s="579"/>
      <c r="CJS534" s="580"/>
      <c r="CJT534" s="143"/>
      <c r="CJU534" s="143"/>
      <c r="CJV534" s="579"/>
      <c r="CJW534" s="580"/>
      <c r="CJX534" s="143"/>
      <c r="CJY534" s="143"/>
      <c r="CJZ534" s="579"/>
      <c r="CKA534" s="580"/>
      <c r="CKB534" s="143"/>
      <c r="CKC534" s="143"/>
      <c r="CKD534" s="579"/>
      <c r="CKE534" s="580"/>
      <c r="CKF534" s="143"/>
      <c r="CKG534" s="143"/>
      <c r="CKH534" s="579"/>
      <c r="CKI534" s="580"/>
      <c r="CKJ534" s="143"/>
      <c r="CKK534" s="143"/>
      <c r="CKL534" s="579"/>
      <c r="CKM534" s="580"/>
      <c r="CKN534" s="143"/>
      <c r="CKO534" s="143"/>
      <c r="CKP534" s="579"/>
      <c r="CKQ534" s="580"/>
      <c r="CKR534" s="143"/>
      <c r="CKS534" s="143"/>
      <c r="CKT534" s="579"/>
      <c r="CKU534" s="580"/>
      <c r="CKV534" s="143"/>
      <c r="CKW534" s="143"/>
      <c r="CKX534" s="579"/>
      <c r="CKY534" s="580"/>
      <c r="CKZ534" s="143"/>
      <c r="CLA534" s="143"/>
      <c r="CLB534" s="579"/>
      <c r="CLC534" s="580"/>
      <c r="CLD534" s="143"/>
      <c r="CLE534" s="143"/>
      <c r="CLF534" s="579"/>
      <c r="CLG534" s="580"/>
      <c r="CLH534" s="143"/>
      <c r="CLI534" s="143"/>
      <c r="CLJ534" s="579"/>
      <c r="CLK534" s="580"/>
      <c r="CLL534" s="143"/>
      <c r="CLM534" s="143"/>
      <c r="CLN534" s="579"/>
      <c r="CLO534" s="580"/>
      <c r="CLP534" s="143"/>
      <c r="CLQ534" s="143"/>
      <c r="CLR534" s="579"/>
      <c r="CLS534" s="580"/>
      <c r="CLT534" s="143"/>
      <c r="CLU534" s="143"/>
      <c r="CLV534" s="579"/>
      <c r="CLW534" s="580"/>
      <c r="CLX534" s="143"/>
      <c r="CLY534" s="143"/>
      <c r="CLZ534" s="579"/>
      <c r="CMA534" s="580"/>
      <c r="CMB534" s="143"/>
      <c r="CMC534" s="143"/>
      <c r="CMD534" s="579"/>
      <c r="CME534" s="580"/>
      <c r="CMF534" s="143"/>
      <c r="CMG534" s="143"/>
      <c r="CMH534" s="579"/>
      <c r="CMI534" s="580"/>
      <c r="CMJ534" s="143"/>
      <c r="CMK534" s="143"/>
      <c r="CML534" s="579"/>
      <c r="CMM534" s="580"/>
      <c r="CMN534" s="143"/>
      <c r="CMO534" s="143"/>
      <c r="CMP534" s="579"/>
      <c r="CMQ534" s="580"/>
      <c r="CMR534" s="143"/>
      <c r="CMS534" s="143"/>
      <c r="CMT534" s="579"/>
      <c r="CMU534" s="580"/>
      <c r="CMV534" s="143"/>
      <c r="CMW534" s="143"/>
      <c r="CMX534" s="579"/>
      <c r="CMY534" s="580"/>
      <c r="CMZ534" s="143"/>
      <c r="CNA534" s="143"/>
      <c r="CNB534" s="579"/>
      <c r="CNC534" s="580"/>
      <c r="CND534" s="143"/>
      <c r="CNE534" s="143"/>
      <c r="CNF534" s="579"/>
      <c r="CNG534" s="580"/>
      <c r="CNH534" s="143"/>
      <c r="CNI534" s="143"/>
      <c r="CNJ534" s="579"/>
      <c r="CNK534" s="580"/>
      <c r="CNL534" s="143"/>
      <c r="CNM534" s="143"/>
      <c r="CNN534" s="579"/>
      <c r="CNO534" s="580"/>
      <c r="CNP534" s="143"/>
      <c r="CNQ534" s="143"/>
      <c r="CNR534" s="579"/>
      <c r="CNS534" s="580"/>
      <c r="CNT534" s="143"/>
      <c r="CNU534" s="143"/>
      <c r="CNV534" s="579"/>
      <c r="CNW534" s="580"/>
      <c r="CNX534" s="143"/>
      <c r="CNY534" s="143"/>
      <c r="CNZ534" s="579"/>
      <c r="COA534" s="580"/>
      <c r="COB534" s="143"/>
      <c r="COC534" s="143"/>
      <c r="COD534" s="579"/>
      <c r="COE534" s="580"/>
      <c r="COF534" s="143"/>
      <c r="COG534" s="143"/>
      <c r="COH534" s="579"/>
      <c r="COI534" s="580"/>
      <c r="COJ534" s="143"/>
      <c r="COK534" s="143"/>
      <c r="COL534" s="579"/>
      <c r="COM534" s="580"/>
      <c r="CON534" s="143"/>
      <c r="COO534" s="143"/>
      <c r="COP534" s="579"/>
      <c r="COQ534" s="580"/>
      <c r="COR534" s="143"/>
      <c r="COS534" s="143"/>
      <c r="COT534" s="579"/>
      <c r="COU534" s="580"/>
      <c r="COV534" s="143"/>
      <c r="COW534" s="143"/>
      <c r="COX534" s="579"/>
      <c r="COY534" s="580"/>
      <c r="COZ534" s="143"/>
      <c r="CPA534" s="143"/>
      <c r="CPB534" s="579"/>
      <c r="CPC534" s="580"/>
      <c r="CPD534" s="143"/>
      <c r="CPE534" s="143"/>
      <c r="CPF534" s="579"/>
      <c r="CPG534" s="580"/>
      <c r="CPH534" s="143"/>
      <c r="CPI534" s="143"/>
      <c r="CPJ534" s="579"/>
      <c r="CPK534" s="580"/>
      <c r="CPL534" s="143"/>
      <c r="CPM534" s="143"/>
      <c r="CPN534" s="579"/>
      <c r="CPO534" s="580"/>
      <c r="CPP534" s="143"/>
      <c r="CPQ534" s="143"/>
      <c r="CPR534" s="579"/>
      <c r="CPS534" s="580"/>
      <c r="CPT534" s="143"/>
      <c r="CPU534" s="143"/>
      <c r="CPV534" s="579"/>
      <c r="CPW534" s="580"/>
      <c r="CPX534" s="143"/>
      <c r="CPY534" s="143"/>
      <c r="CPZ534" s="579"/>
      <c r="CQA534" s="580"/>
      <c r="CQB534" s="143"/>
      <c r="CQC534" s="143"/>
      <c r="CQD534" s="579"/>
      <c r="CQE534" s="580"/>
      <c r="CQF534" s="143"/>
      <c r="CQG534" s="143"/>
      <c r="CQH534" s="579"/>
      <c r="CQI534" s="580"/>
      <c r="CQJ534" s="143"/>
      <c r="CQK534" s="143"/>
      <c r="CQL534" s="579"/>
      <c r="CQM534" s="580"/>
      <c r="CQN534" s="143"/>
      <c r="CQO534" s="143"/>
      <c r="CQP534" s="579"/>
      <c r="CQQ534" s="580"/>
      <c r="CQR534" s="143"/>
      <c r="CQS534" s="143"/>
      <c r="CQT534" s="579"/>
      <c r="CQU534" s="580"/>
      <c r="CQV534" s="143"/>
      <c r="CQW534" s="143"/>
      <c r="CQX534" s="579"/>
      <c r="CQY534" s="580"/>
      <c r="CQZ534" s="143"/>
      <c r="CRA534" s="143"/>
      <c r="CRB534" s="579"/>
      <c r="CRC534" s="580"/>
      <c r="CRD534" s="143"/>
      <c r="CRE534" s="143"/>
      <c r="CRF534" s="579"/>
      <c r="CRG534" s="580"/>
      <c r="CRH534" s="143"/>
      <c r="CRI534" s="143"/>
      <c r="CRJ534" s="579"/>
      <c r="CRK534" s="580"/>
      <c r="CRL534" s="143"/>
      <c r="CRM534" s="143"/>
      <c r="CRN534" s="579"/>
      <c r="CRO534" s="580"/>
      <c r="CRP534" s="143"/>
      <c r="CRQ534" s="143"/>
      <c r="CRR534" s="579"/>
      <c r="CRS534" s="580"/>
      <c r="CRT534" s="143"/>
      <c r="CRU534" s="143"/>
      <c r="CRV534" s="579"/>
      <c r="CRW534" s="580"/>
      <c r="CRX534" s="143"/>
      <c r="CRY534" s="143"/>
      <c r="CRZ534" s="579"/>
      <c r="CSA534" s="580"/>
      <c r="CSB534" s="143"/>
      <c r="CSC534" s="143"/>
      <c r="CSD534" s="579"/>
      <c r="CSE534" s="580"/>
      <c r="CSF534" s="143"/>
      <c r="CSG534" s="143"/>
      <c r="CSH534" s="579"/>
      <c r="CSI534" s="580"/>
      <c r="CSJ534" s="143"/>
      <c r="CSK534" s="143"/>
      <c r="CSL534" s="579"/>
      <c r="CSM534" s="580"/>
      <c r="CSN534" s="143"/>
      <c r="CSO534" s="143"/>
      <c r="CSP534" s="579"/>
      <c r="CSQ534" s="580"/>
      <c r="CSR534" s="143"/>
      <c r="CSS534" s="143"/>
      <c r="CST534" s="579"/>
      <c r="CSU534" s="580"/>
      <c r="CSV534" s="143"/>
      <c r="CSW534" s="143"/>
      <c r="CSX534" s="579"/>
      <c r="CSY534" s="580"/>
      <c r="CSZ534" s="143"/>
      <c r="CTA534" s="143"/>
      <c r="CTB534" s="579"/>
      <c r="CTC534" s="580"/>
      <c r="CTD534" s="143"/>
      <c r="CTE534" s="143"/>
      <c r="CTF534" s="579"/>
      <c r="CTG534" s="580"/>
      <c r="CTH534" s="143"/>
      <c r="CTI534" s="143"/>
      <c r="CTJ534" s="579"/>
      <c r="CTK534" s="580"/>
      <c r="CTL534" s="143"/>
      <c r="CTM534" s="143"/>
      <c r="CTN534" s="579"/>
      <c r="CTO534" s="580"/>
      <c r="CTP534" s="143"/>
      <c r="CTQ534" s="143"/>
      <c r="CTR534" s="579"/>
      <c r="CTS534" s="580"/>
      <c r="CTT534" s="143"/>
      <c r="CTU534" s="143"/>
      <c r="CTV534" s="579"/>
      <c r="CTW534" s="580"/>
      <c r="CTX534" s="143"/>
      <c r="CTY534" s="143"/>
      <c r="CTZ534" s="579"/>
      <c r="CUA534" s="580"/>
      <c r="CUB534" s="143"/>
      <c r="CUC534" s="143"/>
      <c r="CUD534" s="579"/>
      <c r="CUE534" s="580"/>
      <c r="CUF534" s="143"/>
      <c r="CUG534" s="143"/>
      <c r="CUH534" s="579"/>
      <c r="CUI534" s="580"/>
      <c r="CUJ534" s="143"/>
      <c r="CUK534" s="143"/>
      <c r="CUL534" s="579"/>
      <c r="CUM534" s="580"/>
      <c r="CUN534" s="143"/>
      <c r="CUO534" s="143"/>
      <c r="CUP534" s="579"/>
      <c r="CUQ534" s="580"/>
      <c r="CUR534" s="143"/>
      <c r="CUS534" s="143"/>
      <c r="CUT534" s="579"/>
      <c r="CUU534" s="580"/>
      <c r="CUV534" s="143"/>
      <c r="CUW534" s="143"/>
      <c r="CUX534" s="579"/>
      <c r="CUY534" s="580"/>
      <c r="CUZ534" s="143"/>
      <c r="CVA534" s="143"/>
      <c r="CVB534" s="579"/>
      <c r="CVC534" s="580"/>
      <c r="CVD534" s="143"/>
      <c r="CVE534" s="143"/>
      <c r="CVF534" s="579"/>
      <c r="CVG534" s="580"/>
      <c r="CVH534" s="143"/>
      <c r="CVI534" s="143"/>
      <c r="CVJ534" s="579"/>
      <c r="CVK534" s="580"/>
      <c r="CVL534" s="143"/>
      <c r="CVM534" s="143"/>
      <c r="CVN534" s="579"/>
      <c r="CVO534" s="580"/>
      <c r="CVP534" s="143"/>
      <c r="CVQ534" s="143"/>
      <c r="CVR534" s="579"/>
      <c r="CVS534" s="580"/>
      <c r="CVT534" s="143"/>
      <c r="CVU534" s="143"/>
      <c r="CVV534" s="579"/>
      <c r="CVW534" s="580"/>
      <c r="CVX534" s="143"/>
      <c r="CVY534" s="143"/>
      <c r="CVZ534" s="579"/>
      <c r="CWA534" s="580"/>
      <c r="CWB534" s="143"/>
      <c r="CWC534" s="143"/>
      <c r="CWD534" s="579"/>
      <c r="CWE534" s="580"/>
      <c r="CWF534" s="143"/>
      <c r="CWG534" s="143"/>
      <c r="CWH534" s="579"/>
      <c r="CWI534" s="580"/>
      <c r="CWJ534" s="143"/>
      <c r="CWK534" s="143"/>
      <c r="CWL534" s="579"/>
      <c r="CWM534" s="580"/>
      <c r="CWN534" s="143"/>
      <c r="CWO534" s="143"/>
      <c r="CWP534" s="579"/>
      <c r="CWQ534" s="580"/>
      <c r="CWR534" s="143"/>
      <c r="CWS534" s="143"/>
      <c r="CWT534" s="579"/>
      <c r="CWU534" s="580"/>
      <c r="CWV534" s="143"/>
      <c r="CWW534" s="143"/>
      <c r="CWX534" s="579"/>
      <c r="CWY534" s="580"/>
      <c r="CWZ534" s="143"/>
      <c r="CXA534" s="143"/>
      <c r="CXB534" s="579"/>
      <c r="CXC534" s="580"/>
      <c r="CXD534" s="143"/>
      <c r="CXE534" s="143"/>
      <c r="CXF534" s="579"/>
      <c r="CXG534" s="580"/>
      <c r="CXH534" s="143"/>
      <c r="CXI534" s="143"/>
      <c r="CXJ534" s="579"/>
      <c r="CXK534" s="580"/>
      <c r="CXL534" s="143"/>
      <c r="CXM534" s="143"/>
      <c r="CXN534" s="579"/>
      <c r="CXO534" s="580"/>
      <c r="CXP534" s="143"/>
      <c r="CXQ534" s="143"/>
      <c r="CXR534" s="579"/>
      <c r="CXS534" s="580"/>
      <c r="CXT534" s="143"/>
      <c r="CXU534" s="143"/>
      <c r="CXV534" s="579"/>
      <c r="CXW534" s="580"/>
      <c r="CXX534" s="143"/>
      <c r="CXY534" s="143"/>
      <c r="CXZ534" s="579"/>
      <c r="CYA534" s="580"/>
      <c r="CYB534" s="143"/>
      <c r="CYC534" s="143"/>
      <c r="CYD534" s="579"/>
      <c r="CYE534" s="580"/>
      <c r="CYF534" s="143"/>
      <c r="CYG534" s="143"/>
      <c r="CYH534" s="579"/>
      <c r="CYI534" s="580"/>
      <c r="CYJ534" s="143"/>
      <c r="CYK534" s="143"/>
      <c r="CYL534" s="579"/>
      <c r="CYM534" s="580"/>
      <c r="CYN534" s="143"/>
      <c r="CYO534" s="143"/>
      <c r="CYP534" s="579"/>
      <c r="CYQ534" s="580"/>
      <c r="CYR534" s="143"/>
      <c r="CYS534" s="143"/>
      <c r="CYT534" s="579"/>
      <c r="CYU534" s="580"/>
      <c r="CYV534" s="143"/>
      <c r="CYW534" s="143"/>
      <c r="CYX534" s="579"/>
      <c r="CYY534" s="580"/>
      <c r="CYZ534" s="143"/>
      <c r="CZA534" s="143"/>
      <c r="CZB534" s="579"/>
      <c r="CZC534" s="580"/>
      <c r="CZD534" s="143"/>
      <c r="CZE534" s="143"/>
      <c r="CZF534" s="579"/>
      <c r="CZG534" s="580"/>
      <c r="CZH534" s="143"/>
      <c r="CZI534" s="143"/>
      <c r="CZJ534" s="579"/>
      <c r="CZK534" s="580"/>
      <c r="CZL534" s="143"/>
      <c r="CZM534" s="143"/>
      <c r="CZN534" s="579"/>
      <c r="CZO534" s="580"/>
      <c r="CZP534" s="143"/>
      <c r="CZQ534" s="143"/>
      <c r="CZR534" s="579"/>
      <c r="CZS534" s="580"/>
      <c r="CZT534" s="143"/>
      <c r="CZU534" s="143"/>
      <c r="CZV534" s="579"/>
      <c r="CZW534" s="580"/>
      <c r="CZX534" s="143"/>
      <c r="CZY534" s="143"/>
      <c r="CZZ534" s="579"/>
      <c r="DAA534" s="580"/>
      <c r="DAB534" s="143"/>
      <c r="DAC534" s="143"/>
      <c r="DAD534" s="579"/>
      <c r="DAE534" s="580"/>
      <c r="DAF534" s="143"/>
      <c r="DAG534" s="143"/>
      <c r="DAH534" s="579"/>
      <c r="DAI534" s="580"/>
      <c r="DAJ534" s="143"/>
      <c r="DAK534" s="143"/>
      <c r="DAL534" s="579"/>
      <c r="DAM534" s="580"/>
      <c r="DAN534" s="143"/>
      <c r="DAO534" s="143"/>
      <c r="DAP534" s="579"/>
      <c r="DAQ534" s="580"/>
      <c r="DAR534" s="143"/>
      <c r="DAS534" s="143"/>
      <c r="DAT534" s="579"/>
      <c r="DAU534" s="580"/>
      <c r="DAV534" s="143"/>
      <c r="DAW534" s="143"/>
      <c r="DAX534" s="579"/>
      <c r="DAY534" s="580"/>
      <c r="DAZ534" s="143"/>
      <c r="DBA534" s="143"/>
      <c r="DBB534" s="579"/>
      <c r="DBC534" s="580"/>
      <c r="DBD534" s="143"/>
      <c r="DBE534" s="143"/>
      <c r="DBF534" s="579"/>
      <c r="DBG534" s="580"/>
      <c r="DBH534" s="143"/>
      <c r="DBI534" s="143"/>
      <c r="DBJ534" s="579"/>
      <c r="DBK534" s="580"/>
      <c r="DBL534" s="143"/>
      <c r="DBM534" s="143"/>
      <c r="DBN534" s="579"/>
      <c r="DBO534" s="580"/>
      <c r="DBP534" s="143"/>
      <c r="DBQ534" s="143"/>
      <c r="DBR534" s="579"/>
      <c r="DBS534" s="580"/>
      <c r="DBT534" s="143"/>
      <c r="DBU534" s="143"/>
      <c r="DBV534" s="579"/>
      <c r="DBW534" s="580"/>
      <c r="DBX534" s="143"/>
      <c r="DBY534" s="143"/>
      <c r="DBZ534" s="579"/>
      <c r="DCA534" s="580"/>
      <c r="DCB534" s="143"/>
      <c r="DCC534" s="143"/>
      <c r="DCD534" s="579"/>
      <c r="DCE534" s="580"/>
      <c r="DCF534" s="143"/>
      <c r="DCG534" s="143"/>
      <c r="DCH534" s="579"/>
      <c r="DCI534" s="580"/>
      <c r="DCJ534" s="143"/>
      <c r="DCK534" s="143"/>
      <c r="DCL534" s="579"/>
      <c r="DCM534" s="580"/>
      <c r="DCN534" s="143"/>
      <c r="DCO534" s="143"/>
      <c r="DCP534" s="579"/>
      <c r="DCQ534" s="580"/>
      <c r="DCR534" s="143"/>
      <c r="DCS534" s="143"/>
      <c r="DCT534" s="579"/>
      <c r="DCU534" s="580"/>
      <c r="DCV534" s="143"/>
      <c r="DCW534" s="143"/>
      <c r="DCX534" s="579"/>
      <c r="DCY534" s="580"/>
      <c r="DCZ534" s="143"/>
      <c r="DDA534" s="143"/>
      <c r="DDB534" s="579"/>
      <c r="DDC534" s="580"/>
      <c r="DDD534" s="143"/>
      <c r="DDE534" s="143"/>
      <c r="DDF534" s="579"/>
      <c r="DDG534" s="580"/>
      <c r="DDH534" s="143"/>
      <c r="DDI534" s="143"/>
      <c r="DDJ534" s="579"/>
      <c r="DDK534" s="580"/>
      <c r="DDL534" s="143"/>
      <c r="DDM534" s="143"/>
      <c r="DDN534" s="579"/>
      <c r="DDO534" s="580"/>
      <c r="DDP534" s="143"/>
      <c r="DDQ534" s="143"/>
      <c r="DDR534" s="579"/>
      <c r="DDS534" s="580"/>
      <c r="DDT534" s="143"/>
      <c r="DDU534" s="143"/>
      <c r="DDV534" s="579"/>
      <c r="DDW534" s="580"/>
      <c r="DDX534" s="143"/>
      <c r="DDY534" s="143"/>
      <c r="DDZ534" s="579"/>
      <c r="DEA534" s="580"/>
      <c r="DEB534" s="143"/>
      <c r="DEC534" s="143"/>
      <c r="DED534" s="579"/>
      <c r="DEE534" s="580"/>
      <c r="DEF534" s="143"/>
      <c r="DEG534" s="143"/>
      <c r="DEH534" s="579"/>
      <c r="DEI534" s="580"/>
      <c r="DEJ534" s="143"/>
      <c r="DEK534" s="143"/>
      <c r="DEL534" s="579"/>
      <c r="DEM534" s="580"/>
      <c r="DEN534" s="143"/>
      <c r="DEO534" s="143"/>
      <c r="DEP534" s="579"/>
      <c r="DEQ534" s="580"/>
      <c r="DER534" s="143"/>
      <c r="DES534" s="143"/>
      <c r="DET534" s="579"/>
      <c r="DEU534" s="580"/>
      <c r="DEV534" s="143"/>
      <c r="DEW534" s="143"/>
      <c r="DEX534" s="579"/>
      <c r="DEY534" s="580"/>
      <c r="DEZ534" s="143"/>
      <c r="DFA534" s="143"/>
      <c r="DFB534" s="579"/>
      <c r="DFC534" s="580"/>
      <c r="DFD534" s="143"/>
      <c r="DFE534" s="143"/>
      <c r="DFF534" s="579"/>
      <c r="DFG534" s="580"/>
      <c r="DFH534" s="143"/>
      <c r="DFI534" s="143"/>
      <c r="DFJ534" s="579"/>
      <c r="DFK534" s="580"/>
      <c r="DFL534" s="143"/>
      <c r="DFM534" s="143"/>
      <c r="DFN534" s="579"/>
      <c r="DFO534" s="580"/>
      <c r="DFP534" s="143"/>
      <c r="DFQ534" s="143"/>
      <c r="DFR534" s="579"/>
      <c r="DFS534" s="580"/>
      <c r="DFT534" s="143"/>
      <c r="DFU534" s="143"/>
      <c r="DFV534" s="579"/>
      <c r="DFW534" s="580"/>
      <c r="DFX534" s="143"/>
      <c r="DFY534" s="143"/>
      <c r="DFZ534" s="579"/>
      <c r="DGA534" s="580"/>
      <c r="DGB534" s="143"/>
      <c r="DGC534" s="143"/>
      <c r="DGD534" s="579"/>
      <c r="DGE534" s="580"/>
      <c r="DGF534" s="143"/>
      <c r="DGG534" s="143"/>
      <c r="DGH534" s="579"/>
      <c r="DGI534" s="580"/>
      <c r="DGJ534" s="143"/>
      <c r="DGK534" s="143"/>
      <c r="DGL534" s="579"/>
      <c r="DGM534" s="580"/>
      <c r="DGN534" s="143"/>
      <c r="DGO534" s="143"/>
      <c r="DGP534" s="579"/>
      <c r="DGQ534" s="580"/>
      <c r="DGR534" s="143"/>
      <c r="DGS534" s="143"/>
      <c r="DGT534" s="579"/>
      <c r="DGU534" s="580"/>
      <c r="DGV534" s="143"/>
      <c r="DGW534" s="143"/>
      <c r="DGX534" s="579"/>
      <c r="DGY534" s="580"/>
      <c r="DGZ534" s="143"/>
      <c r="DHA534" s="143"/>
      <c r="DHB534" s="579"/>
      <c r="DHC534" s="580"/>
      <c r="DHD534" s="143"/>
      <c r="DHE534" s="143"/>
      <c r="DHF534" s="579"/>
      <c r="DHG534" s="580"/>
      <c r="DHH534" s="143"/>
      <c r="DHI534" s="143"/>
      <c r="DHJ534" s="579"/>
      <c r="DHK534" s="580"/>
      <c r="DHL534" s="143"/>
      <c r="DHM534" s="143"/>
      <c r="DHN534" s="579"/>
      <c r="DHO534" s="580"/>
      <c r="DHP534" s="143"/>
      <c r="DHQ534" s="143"/>
      <c r="DHR534" s="579"/>
      <c r="DHS534" s="580"/>
      <c r="DHT534" s="143"/>
      <c r="DHU534" s="143"/>
      <c r="DHV534" s="579"/>
      <c r="DHW534" s="580"/>
      <c r="DHX534" s="143"/>
      <c r="DHY534" s="143"/>
      <c r="DHZ534" s="579"/>
      <c r="DIA534" s="580"/>
      <c r="DIB534" s="143"/>
      <c r="DIC534" s="143"/>
      <c r="DID534" s="579"/>
      <c r="DIE534" s="580"/>
      <c r="DIF534" s="143"/>
      <c r="DIG534" s="143"/>
      <c r="DIH534" s="579"/>
      <c r="DII534" s="580"/>
      <c r="DIJ534" s="143"/>
      <c r="DIK534" s="143"/>
      <c r="DIL534" s="579"/>
      <c r="DIM534" s="580"/>
      <c r="DIN534" s="143"/>
      <c r="DIO534" s="143"/>
      <c r="DIP534" s="579"/>
      <c r="DIQ534" s="580"/>
      <c r="DIR534" s="143"/>
      <c r="DIS534" s="143"/>
      <c r="DIT534" s="579"/>
      <c r="DIU534" s="580"/>
      <c r="DIV534" s="143"/>
      <c r="DIW534" s="143"/>
      <c r="DIX534" s="579"/>
      <c r="DIY534" s="580"/>
      <c r="DIZ534" s="143"/>
      <c r="DJA534" s="143"/>
      <c r="DJB534" s="579"/>
      <c r="DJC534" s="580"/>
      <c r="DJD534" s="143"/>
      <c r="DJE534" s="143"/>
      <c r="DJF534" s="579"/>
      <c r="DJG534" s="580"/>
      <c r="DJH534" s="143"/>
      <c r="DJI534" s="143"/>
      <c r="DJJ534" s="579"/>
      <c r="DJK534" s="580"/>
      <c r="DJL534" s="143"/>
      <c r="DJM534" s="143"/>
      <c r="DJN534" s="579"/>
      <c r="DJO534" s="580"/>
      <c r="DJP534" s="143"/>
      <c r="DJQ534" s="143"/>
      <c r="DJR534" s="579"/>
      <c r="DJS534" s="580"/>
      <c r="DJT534" s="143"/>
      <c r="DJU534" s="143"/>
      <c r="DJV534" s="579"/>
      <c r="DJW534" s="580"/>
      <c r="DJX534" s="143"/>
      <c r="DJY534" s="143"/>
      <c r="DJZ534" s="579"/>
      <c r="DKA534" s="580"/>
      <c r="DKB534" s="143"/>
      <c r="DKC534" s="143"/>
      <c r="DKD534" s="579"/>
      <c r="DKE534" s="580"/>
      <c r="DKF534" s="143"/>
      <c r="DKG534" s="143"/>
      <c r="DKH534" s="579"/>
      <c r="DKI534" s="580"/>
      <c r="DKJ534" s="143"/>
      <c r="DKK534" s="143"/>
      <c r="DKL534" s="579"/>
      <c r="DKM534" s="580"/>
      <c r="DKN534" s="143"/>
      <c r="DKO534" s="143"/>
      <c r="DKP534" s="579"/>
      <c r="DKQ534" s="580"/>
      <c r="DKR534" s="143"/>
      <c r="DKS534" s="143"/>
      <c r="DKT534" s="579"/>
      <c r="DKU534" s="580"/>
      <c r="DKV534" s="143"/>
      <c r="DKW534" s="143"/>
      <c r="DKX534" s="579"/>
      <c r="DKY534" s="580"/>
      <c r="DKZ534" s="143"/>
      <c r="DLA534" s="143"/>
      <c r="DLB534" s="579"/>
      <c r="DLC534" s="580"/>
      <c r="DLD534" s="143"/>
      <c r="DLE534" s="143"/>
      <c r="DLF534" s="579"/>
      <c r="DLG534" s="580"/>
      <c r="DLH534" s="143"/>
      <c r="DLI534" s="143"/>
      <c r="DLJ534" s="579"/>
      <c r="DLK534" s="580"/>
      <c r="DLL534" s="143"/>
      <c r="DLM534" s="143"/>
      <c r="DLN534" s="579"/>
      <c r="DLO534" s="580"/>
      <c r="DLP534" s="143"/>
      <c r="DLQ534" s="143"/>
      <c r="DLR534" s="579"/>
      <c r="DLS534" s="580"/>
      <c r="DLT534" s="143"/>
      <c r="DLU534" s="143"/>
      <c r="DLV534" s="579"/>
      <c r="DLW534" s="580"/>
      <c r="DLX534" s="143"/>
      <c r="DLY534" s="143"/>
      <c r="DLZ534" s="579"/>
      <c r="DMA534" s="580"/>
      <c r="DMB534" s="143"/>
      <c r="DMC534" s="143"/>
      <c r="DMD534" s="579"/>
      <c r="DME534" s="580"/>
      <c r="DMF534" s="143"/>
      <c r="DMG534" s="143"/>
      <c r="DMH534" s="579"/>
      <c r="DMI534" s="580"/>
      <c r="DMJ534" s="143"/>
      <c r="DMK534" s="143"/>
      <c r="DML534" s="579"/>
      <c r="DMM534" s="580"/>
      <c r="DMN534" s="143"/>
      <c r="DMO534" s="143"/>
      <c r="DMP534" s="579"/>
      <c r="DMQ534" s="580"/>
      <c r="DMR534" s="143"/>
      <c r="DMS534" s="143"/>
      <c r="DMT534" s="579"/>
      <c r="DMU534" s="580"/>
      <c r="DMV534" s="143"/>
      <c r="DMW534" s="143"/>
      <c r="DMX534" s="579"/>
      <c r="DMY534" s="580"/>
      <c r="DMZ534" s="143"/>
      <c r="DNA534" s="143"/>
      <c r="DNB534" s="579"/>
      <c r="DNC534" s="580"/>
      <c r="DND534" s="143"/>
      <c r="DNE534" s="143"/>
      <c r="DNF534" s="579"/>
      <c r="DNG534" s="580"/>
      <c r="DNH534" s="143"/>
      <c r="DNI534" s="143"/>
      <c r="DNJ534" s="579"/>
      <c r="DNK534" s="580"/>
      <c r="DNL534" s="143"/>
      <c r="DNM534" s="143"/>
      <c r="DNN534" s="579"/>
      <c r="DNO534" s="580"/>
      <c r="DNP534" s="143"/>
      <c r="DNQ534" s="143"/>
      <c r="DNR534" s="579"/>
      <c r="DNS534" s="580"/>
      <c r="DNT534" s="143"/>
      <c r="DNU534" s="143"/>
      <c r="DNV534" s="579"/>
      <c r="DNW534" s="580"/>
      <c r="DNX534" s="143"/>
      <c r="DNY534" s="143"/>
      <c r="DNZ534" s="579"/>
      <c r="DOA534" s="580"/>
      <c r="DOB534" s="143"/>
      <c r="DOC534" s="143"/>
      <c r="DOD534" s="579"/>
      <c r="DOE534" s="580"/>
      <c r="DOF534" s="143"/>
      <c r="DOG534" s="143"/>
      <c r="DOH534" s="579"/>
      <c r="DOI534" s="580"/>
      <c r="DOJ534" s="143"/>
      <c r="DOK534" s="143"/>
      <c r="DOL534" s="579"/>
      <c r="DOM534" s="580"/>
      <c r="DON534" s="143"/>
      <c r="DOO534" s="143"/>
      <c r="DOP534" s="579"/>
      <c r="DOQ534" s="580"/>
      <c r="DOR534" s="143"/>
      <c r="DOS534" s="143"/>
      <c r="DOT534" s="579"/>
      <c r="DOU534" s="580"/>
      <c r="DOV534" s="143"/>
      <c r="DOW534" s="143"/>
      <c r="DOX534" s="579"/>
      <c r="DOY534" s="580"/>
      <c r="DOZ534" s="143"/>
      <c r="DPA534" s="143"/>
      <c r="DPB534" s="579"/>
      <c r="DPC534" s="580"/>
      <c r="DPD534" s="143"/>
      <c r="DPE534" s="143"/>
      <c r="DPF534" s="579"/>
      <c r="DPG534" s="580"/>
      <c r="DPH534" s="143"/>
      <c r="DPI534" s="143"/>
      <c r="DPJ534" s="579"/>
      <c r="DPK534" s="580"/>
      <c r="DPL534" s="143"/>
      <c r="DPM534" s="143"/>
      <c r="DPN534" s="579"/>
      <c r="DPO534" s="580"/>
      <c r="DPP534" s="143"/>
      <c r="DPQ534" s="143"/>
      <c r="DPR534" s="579"/>
      <c r="DPS534" s="580"/>
      <c r="DPT534" s="143"/>
      <c r="DPU534" s="143"/>
      <c r="DPV534" s="579"/>
      <c r="DPW534" s="580"/>
      <c r="DPX534" s="143"/>
      <c r="DPY534" s="143"/>
      <c r="DPZ534" s="579"/>
      <c r="DQA534" s="580"/>
      <c r="DQB534" s="143"/>
      <c r="DQC534" s="143"/>
      <c r="DQD534" s="579"/>
      <c r="DQE534" s="580"/>
      <c r="DQF534" s="143"/>
      <c r="DQG534" s="143"/>
      <c r="DQH534" s="579"/>
      <c r="DQI534" s="580"/>
      <c r="DQJ534" s="143"/>
      <c r="DQK534" s="143"/>
      <c r="DQL534" s="579"/>
      <c r="DQM534" s="580"/>
      <c r="DQN534" s="143"/>
      <c r="DQO534" s="143"/>
      <c r="DQP534" s="579"/>
      <c r="DQQ534" s="580"/>
      <c r="DQR534" s="143"/>
      <c r="DQS534" s="143"/>
      <c r="DQT534" s="579"/>
      <c r="DQU534" s="580"/>
      <c r="DQV534" s="143"/>
      <c r="DQW534" s="143"/>
      <c r="DQX534" s="579"/>
      <c r="DQY534" s="580"/>
      <c r="DQZ534" s="143"/>
      <c r="DRA534" s="143"/>
      <c r="DRB534" s="579"/>
      <c r="DRC534" s="580"/>
      <c r="DRD534" s="143"/>
      <c r="DRE534" s="143"/>
      <c r="DRF534" s="579"/>
      <c r="DRG534" s="580"/>
      <c r="DRH534" s="143"/>
      <c r="DRI534" s="143"/>
      <c r="DRJ534" s="579"/>
      <c r="DRK534" s="580"/>
      <c r="DRL534" s="143"/>
      <c r="DRM534" s="143"/>
      <c r="DRN534" s="579"/>
      <c r="DRO534" s="580"/>
      <c r="DRP534" s="143"/>
      <c r="DRQ534" s="143"/>
      <c r="DRR534" s="579"/>
      <c r="DRS534" s="580"/>
      <c r="DRT534" s="143"/>
      <c r="DRU534" s="143"/>
      <c r="DRV534" s="579"/>
      <c r="DRW534" s="580"/>
      <c r="DRX534" s="143"/>
      <c r="DRY534" s="143"/>
      <c r="DRZ534" s="579"/>
      <c r="DSA534" s="580"/>
      <c r="DSB534" s="143"/>
      <c r="DSC534" s="143"/>
      <c r="DSD534" s="579"/>
      <c r="DSE534" s="580"/>
      <c r="DSF534" s="143"/>
      <c r="DSG534" s="143"/>
      <c r="DSH534" s="579"/>
      <c r="DSI534" s="580"/>
      <c r="DSJ534" s="143"/>
      <c r="DSK534" s="143"/>
      <c r="DSL534" s="579"/>
      <c r="DSM534" s="580"/>
      <c r="DSN534" s="143"/>
      <c r="DSO534" s="143"/>
      <c r="DSP534" s="579"/>
      <c r="DSQ534" s="580"/>
      <c r="DSR534" s="143"/>
      <c r="DSS534" s="143"/>
      <c r="DST534" s="579"/>
      <c r="DSU534" s="580"/>
      <c r="DSV534" s="143"/>
      <c r="DSW534" s="143"/>
      <c r="DSX534" s="579"/>
      <c r="DSY534" s="580"/>
      <c r="DSZ534" s="143"/>
      <c r="DTA534" s="143"/>
      <c r="DTB534" s="579"/>
      <c r="DTC534" s="580"/>
      <c r="DTD534" s="143"/>
      <c r="DTE534" s="143"/>
      <c r="DTF534" s="579"/>
      <c r="DTG534" s="580"/>
      <c r="DTH534" s="143"/>
      <c r="DTI534" s="143"/>
      <c r="DTJ534" s="579"/>
      <c r="DTK534" s="580"/>
      <c r="DTL534" s="143"/>
      <c r="DTM534" s="143"/>
      <c r="DTN534" s="579"/>
      <c r="DTO534" s="580"/>
      <c r="DTP534" s="143"/>
      <c r="DTQ534" s="143"/>
      <c r="DTR534" s="579"/>
      <c r="DTS534" s="580"/>
      <c r="DTT534" s="143"/>
      <c r="DTU534" s="143"/>
      <c r="DTV534" s="579"/>
      <c r="DTW534" s="580"/>
      <c r="DTX534" s="143"/>
      <c r="DTY534" s="143"/>
      <c r="DTZ534" s="579"/>
      <c r="DUA534" s="580"/>
      <c r="DUB534" s="143"/>
      <c r="DUC534" s="143"/>
      <c r="DUD534" s="579"/>
      <c r="DUE534" s="580"/>
      <c r="DUF534" s="143"/>
      <c r="DUG534" s="143"/>
      <c r="DUH534" s="579"/>
      <c r="DUI534" s="580"/>
      <c r="DUJ534" s="143"/>
      <c r="DUK534" s="143"/>
      <c r="DUL534" s="579"/>
      <c r="DUM534" s="580"/>
      <c r="DUN534" s="143"/>
      <c r="DUO534" s="143"/>
      <c r="DUP534" s="579"/>
      <c r="DUQ534" s="580"/>
      <c r="DUR534" s="143"/>
      <c r="DUS534" s="143"/>
      <c r="DUT534" s="579"/>
      <c r="DUU534" s="580"/>
      <c r="DUV534" s="143"/>
      <c r="DUW534" s="143"/>
      <c r="DUX534" s="579"/>
      <c r="DUY534" s="580"/>
      <c r="DUZ534" s="143"/>
      <c r="DVA534" s="143"/>
      <c r="DVB534" s="579"/>
      <c r="DVC534" s="580"/>
      <c r="DVD534" s="143"/>
      <c r="DVE534" s="143"/>
      <c r="DVF534" s="579"/>
      <c r="DVG534" s="580"/>
      <c r="DVH534" s="143"/>
      <c r="DVI534" s="143"/>
      <c r="DVJ534" s="579"/>
      <c r="DVK534" s="580"/>
      <c r="DVL534" s="143"/>
      <c r="DVM534" s="143"/>
      <c r="DVN534" s="579"/>
      <c r="DVO534" s="580"/>
      <c r="DVP534" s="143"/>
      <c r="DVQ534" s="143"/>
      <c r="DVR534" s="579"/>
      <c r="DVS534" s="580"/>
      <c r="DVT534" s="143"/>
      <c r="DVU534" s="143"/>
      <c r="DVV534" s="579"/>
      <c r="DVW534" s="580"/>
      <c r="DVX534" s="143"/>
      <c r="DVY534" s="143"/>
      <c r="DVZ534" s="579"/>
      <c r="DWA534" s="580"/>
      <c r="DWB534" s="143"/>
      <c r="DWC534" s="143"/>
      <c r="DWD534" s="579"/>
      <c r="DWE534" s="580"/>
      <c r="DWF534" s="143"/>
      <c r="DWG534" s="143"/>
      <c r="DWH534" s="579"/>
      <c r="DWI534" s="580"/>
      <c r="DWJ534" s="143"/>
      <c r="DWK534" s="143"/>
      <c r="DWL534" s="579"/>
      <c r="DWM534" s="580"/>
      <c r="DWN534" s="143"/>
      <c r="DWO534" s="143"/>
      <c r="DWP534" s="579"/>
      <c r="DWQ534" s="580"/>
      <c r="DWR534" s="143"/>
      <c r="DWS534" s="143"/>
      <c r="DWT534" s="579"/>
      <c r="DWU534" s="580"/>
      <c r="DWV534" s="143"/>
      <c r="DWW534" s="143"/>
      <c r="DWX534" s="579"/>
      <c r="DWY534" s="580"/>
      <c r="DWZ534" s="143"/>
      <c r="DXA534" s="143"/>
      <c r="DXB534" s="579"/>
      <c r="DXC534" s="580"/>
      <c r="DXD534" s="143"/>
      <c r="DXE534" s="143"/>
      <c r="DXF534" s="579"/>
      <c r="DXG534" s="580"/>
      <c r="DXH534" s="143"/>
      <c r="DXI534" s="143"/>
      <c r="DXJ534" s="579"/>
      <c r="DXK534" s="580"/>
      <c r="DXL534" s="143"/>
      <c r="DXM534" s="143"/>
      <c r="DXN534" s="579"/>
      <c r="DXO534" s="580"/>
      <c r="DXP534" s="143"/>
      <c r="DXQ534" s="143"/>
      <c r="DXR534" s="579"/>
      <c r="DXS534" s="580"/>
      <c r="DXT534" s="143"/>
      <c r="DXU534" s="143"/>
      <c r="DXV534" s="579"/>
      <c r="DXW534" s="580"/>
      <c r="DXX534" s="143"/>
      <c r="DXY534" s="143"/>
      <c r="DXZ534" s="579"/>
      <c r="DYA534" s="580"/>
      <c r="DYB534" s="143"/>
      <c r="DYC534" s="143"/>
      <c r="DYD534" s="579"/>
      <c r="DYE534" s="580"/>
      <c r="DYF534" s="143"/>
      <c r="DYG534" s="143"/>
      <c r="DYH534" s="579"/>
      <c r="DYI534" s="580"/>
      <c r="DYJ534" s="143"/>
      <c r="DYK534" s="143"/>
      <c r="DYL534" s="579"/>
      <c r="DYM534" s="580"/>
      <c r="DYN534" s="143"/>
      <c r="DYO534" s="143"/>
      <c r="DYP534" s="579"/>
      <c r="DYQ534" s="580"/>
      <c r="DYR534" s="143"/>
      <c r="DYS534" s="143"/>
      <c r="DYT534" s="579"/>
      <c r="DYU534" s="580"/>
      <c r="DYV534" s="143"/>
      <c r="DYW534" s="143"/>
      <c r="DYX534" s="579"/>
      <c r="DYY534" s="580"/>
      <c r="DYZ534" s="143"/>
      <c r="DZA534" s="143"/>
      <c r="DZB534" s="579"/>
      <c r="DZC534" s="580"/>
      <c r="DZD534" s="143"/>
      <c r="DZE534" s="143"/>
      <c r="DZF534" s="579"/>
      <c r="DZG534" s="580"/>
      <c r="DZH534" s="143"/>
      <c r="DZI534" s="143"/>
      <c r="DZJ534" s="579"/>
      <c r="DZK534" s="580"/>
      <c r="DZL534" s="143"/>
      <c r="DZM534" s="143"/>
      <c r="DZN534" s="579"/>
      <c r="DZO534" s="580"/>
      <c r="DZP534" s="143"/>
      <c r="DZQ534" s="143"/>
      <c r="DZR534" s="579"/>
      <c r="DZS534" s="580"/>
      <c r="DZT534" s="143"/>
      <c r="DZU534" s="143"/>
      <c r="DZV534" s="579"/>
      <c r="DZW534" s="580"/>
      <c r="DZX534" s="143"/>
      <c r="DZY534" s="143"/>
      <c r="DZZ534" s="579"/>
      <c r="EAA534" s="580"/>
      <c r="EAB534" s="143"/>
      <c r="EAC534" s="143"/>
      <c r="EAD534" s="579"/>
      <c r="EAE534" s="580"/>
      <c r="EAF534" s="143"/>
      <c r="EAG534" s="143"/>
      <c r="EAH534" s="579"/>
      <c r="EAI534" s="580"/>
      <c r="EAJ534" s="143"/>
      <c r="EAK534" s="143"/>
      <c r="EAL534" s="579"/>
      <c r="EAM534" s="580"/>
      <c r="EAN534" s="143"/>
      <c r="EAO534" s="143"/>
      <c r="EAP534" s="579"/>
      <c r="EAQ534" s="580"/>
      <c r="EAR534" s="143"/>
      <c r="EAS534" s="143"/>
      <c r="EAT534" s="579"/>
      <c r="EAU534" s="580"/>
      <c r="EAV534" s="143"/>
      <c r="EAW534" s="143"/>
      <c r="EAX534" s="579"/>
      <c r="EAY534" s="580"/>
      <c r="EAZ534" s="143"/>
      <c r="EBA534" s="143"/>
      <c r="EBB534" s="579"/>
      <c r="EBC534" s="580"/>
      <c r="EBD534" s="143"/>
      <c r="EBE534" s="143"/>
      <c r="EBF534" s="579"/>
      <c r="EBG534" s="580"/>
      <c r="EBH534" s="143"/>
      <c r="EBI534" s="143"/>
      <c r="EBJ534" s="579"/>
      <c r="EBK534" s="580"/>
      <c r="EBL534" s="143"/>
      <c r="EBM534" s="143"/>
      <c r="EBN534" s="579"/>
      <c r="EBO534" s="580"/>
      <c r="EBP534" s="143"/>
      <c r="EBQ534" s="143"/>
      <c r="EBR534" s="579"/>
      <c r="EBS534" s="580"/>
      <c r="EBT534" s="143"/>
      <c r="EBU534" s="143"/>
      <c r="EBV534" s="579"/>
      <c r="EBW534" s="580"/>
      <c r="EBX534" s="143"/>
      <c r="EBY534" s="143"/>
      <c r="EBZ534" s="579"/>
      <c r="ECA534" s="580"/>
      <c r="ECB534" s="143"/>
      <c r="ECC534" s="143"/>
      <c r="ECD534" s="579"/>
      <c r="ECE534" s="580"/>
      <c r="ECF534" s="143"/>
      <c r="ECG534" s="143"/>
      <c r="ECH534" s="579"/>
      <c r="ECI534" s="580"/>
      <c r="ECJ534" s="143"/>
      <c r="ECK534" s="143"/>
      <c r="ECL534" s="579"/>
      <c r="ECM534" s="580"/>
      <c r="ECN534" s="143"/>
      <c r="ECO534" s="143"/>
      <c r="ECP534" s="579"/>
      <c r="ECQ534" s="580"/>
      <c r="ECR534" s="143"/>
      <c r="ECS534" s="143"/>
      <c r="ECT534" s="579"/>
      <c r="ECU534" s="580"/>
      <c r="ECV534" s="143"/>
      <c r="ECW534" s="143"/>
      <c r="ECX534" s="579"/>
      <c r="ECY534" s="580"/>
      <c r="ECZ534" s="143"/>
      <c r="EDA534" s="143"/>
      <c r="EDB534" s="579"/>
      <c r="EDC534" s="580"/>
      <c r="EDD534" s="143"/>
      <c r="EDE534" s="143"/>
      <c r="EDF534" s="579"/>
      <c r="EDG534" s="580"/>
      <c r="EDH534" s="143"/>
      <c r="EDI534" s="143"/>
      <c r="EDJ534" s="579"/>
      <c r="EDK534" s="580"/>
      <c r="EDL534" s="143"/>
      <c r="EDM534" s="143"/>
      <c r="EDN534" s="579"/>
      <c r="EDO534" s="580"/>
      <c r="EDP534" s="143"/>
      <c r="EDQ534" s="143"/>
      <c r="EDR534" s="579"/>
      <c r="EDS534" s="580"/>
      <c r="EDT534" s="143"/>
      <c r="EDU534" s="143"/>
      <c r="EDV534" s="579"/>
      <c r="EDW534" s="580"/>
      <c r="EDX534" s="143"/>
      <c r="EDY534" s="143"/>
      <c r="EDZ534" s="579"/>
      <c r="EEA534" s="580"/>
      <c r="EEB534" s="143"/>
      <c r="EEC534" s="143"/>
      <c r="EED534" s="579"/>
      <c r="EEE534" s="580"/>
      <c r="EEF534" s="143"/>
      <c r="EEG534" s="143"/>
      <c r="EEH534" s="579"/>
      <c r="EEI534" s="580"/>
      <c r="EEJ534" s="143"/>
      <c r="EEK534" s="143"/>
      <c r="EEL534" s="579"/>
      <c r="EEM534" s="580"/>
      <c r="EEN534" s="143"/>
      <c r="EEO534" s="143"/>
      <c r="EEP534" s="579"/>
      <c r="EEQ534" s="580"/>
      <c r="EER534" s="143"/>
      <c r="EES534" s="143"/>
      <c r="EET534" s="579"/>
      <c r="EEU534" s="580"/>
      <c r="EEV534" s="143"/>
      <c r="EEW534" s="143"/>
      <c r="EEX534" s="579"/>
      <c r="EEY534" s="580"/>
      <c r="EEZ534" s="143"/>
      <c r="EFA534" s="143"/>
      <c r="EFB534" s="579"/>
      <c r="EFC534" s="580"/>
      <c r="EFD534" s="143"/>
      <c r="EFE534" s="143"/>
      <c r="EFF534" s="579"/>
      <c r="EFG534" s="580"/>
      <c r="EFH534" s="143"/>
      <c r="EFI534" s="143"/>
      <c r="EFJ534" s="579"/>
      <c r="EFK534" s="580"/>
      <c r="EFL534" s="143"/>
      <c r="EFM534" s="143"/>
      <c r="EFN534" s="579"/>
      <c r="EFO534" s="580"/>
      <c r="EFP534" s="143"/>
      <c r="EFQ534" s="143"/>
      <c r="EFR534" s="579"/>
      <c r="EFS534" s="580"/>
      <c r="EFT534" s="143"/>
      <c r="EFU534" s="143"/>
      <c r="EFV534" s="579"/>
      <c r="EFW534" s="580"/>
      <c r="EFX534" s="143"/>
      <c r="EFY534" s="143"/>
      <c r="EFZ534" s="579"/>
      <c r="EGA534" s="580"/>
      <c r="EGB534" s="143"/>
      <c r="EGC534" s="143"/>
      <c r="EGD534" s="579"/>
      <c r="EGE534" s="580"/>
      <c r="EGF534" s="143"/>
      <c r="EGG534" s="143"/>
      <c r="EGH534" s="579"/>
      <c r="EGI534" s="580"/>
      <c r="EGJ534" s="143"/>
      <c r="EGK534" s="143"/>
      <c r="EGL534" s="579"/>
      <c r="EGM534" s="580"/>
      <c r="EGN534" s="143"/>
      <c r="EGO534" s="143"/>
      <c r="EGP534" s="579"/>
      <c r="EGQ534" s="580"/>
      <c r="EGR534" s="143"/>
      <c r="EGS534" s="143"/>
      <c r="EGT534" s="579"/>
      <c r="EGU534" s="580"/>
      <c r="EGV534" s="143"/>
      <c r="EGW534" s="143"/>
      <c r="EGX534" s="579"/>
      <c r="EGY534" s="580"/>
      <c r="EGZ534" s="143"/>
      <c r="EHA534" s="143"/>
      <c r="EHB534" s="579"/>
      <c r="EHC534" s="580"/>
      <c r="EHD534" s="143"/>
      <c r="EHE534" s="143"/>
      <c r="EHF534" s="579"/>
      <c r="EHG534" s="580"/>
      <c r="EHH534" s="143"/>
      <c r="EHI534" s="143"/>
      <c r="EHJ534" s="579"/>
      <c r="EHK534" s="580"/>
      <c r="EHL534" s="143"/>
      <c r="EHM534" s="143"/>
      <c r="EHN534" s="579"/>
      <c r="EHO534" s="580"/>
      <c r="EHP534" s="143"/>
      <c r="EHQ534" s="143"/>
      <c r="EHR534" s="579"/>
      <c r="EHS534" s="580"/>
      <c r="EHT534" s="143"/>
      <c r="EHU534" s="143"/>
      <c r="EHV534" s="579"/>
      <c r="EHW534" s="580"/>
      <c r="EHX534" s="143"/>
      <c r="EHY534" s="143"/>
      <c r="EHZ534" s="579"/>
      <c r="EIA534" s="580"/>
      <c r="EIB534" s="143"/>
      <c r="EIC534" s="143"/>
      <c r="EID534" s="579"/>
      <c r="EIE534" s="580"/>
      <c r="EIF534" s="143"/>
      <c r="EIG534" s="143"/>
      <c r="EIH534" s="579"/>
      <c r="EII534" s="580"/>
      <c r="EIJ534" s="143"/>
      <c r="EIK534" s="143"/>
      <c r="EIL534" s="579"/>
      <c r="EIM534" s="580"/>
      <c r="EIN534" s="143"/>
      <c r="EIO534" s="143"/>
      <c r="EIP534" s="579"/>
      <c r="EIQ534" s="580"/>
      <c r="EIR534" s="143"/>
      <c r="EIS534" s="143"/>
      <c r="EIT534" s="579"/>
      <c r="EIU534" s="580"/>
      <c r="EIV534" s="143"/>
      <c r="EIW534" s="143"/>
      <c r="EIX534" s="579"/>
      <c r="EIY534" s="580"/>
      <c r="EIZ534" s="143"/>
      <c r="EJA534" s="143"/>
      <c r="EJB534" s="579"/>
      <c r="EJC534" s="580"/>
      <c r="EJD534" s="143"/>
      <c r="EJE534" s="143"/>
      <c r="EJF534" s="579"/>
      <c r="EJG534" s="580"/>
      <c r="EJH534" s="143"/>
      <c r="EJI534" s="143"/>
      <c r="EJJ534" s="579"/>
      <c r="EJK534" s="580"/>
      <c r="EJL534" s="143"/>
      <c r="EJM534" s="143"/>
      <c r="EJN534" s="579"/>
      <c r="EJO534" s="580"/>
      <c r="EJP534" s="143"/>
      <c r="EJQ534" s="143"/>
      <c r="EJR534" s="579"/>
      <c r="EJS534" s="580"/>
      <c r="EJT534" s="143"/>
      <c r="EJU534" s="143"/>
      <c r="EJV534" s="579"/>
      <c r="EJW534" s="580"/>
      <c r="EJX534" s="143"/>
      <c r="EJY534" s="143"/>
      <c r="EJZ534" s="579"/>
      <c r="EKA534" s="580"/>
      <c r="EKB534" s="143"/>
      <c r="EKC534" s="143"/>
      <c r="EKD534" s="579"/>
      <c r="EKE534" s="580"/>
      <c r="EKF534" s="143"/>
      <c r="EKG534" s="143"/>
      <c r="EKH534" s="579"/>
      <c r="EKI534" s="580"/>
      <c r="EKJ534" s="143"/>
      <c r="EKK534" s="143"/>
      <c r="EKL534" s="579"/>
      <c r="EKM534" s="580"/>
      <c r="EKN534" s="143"/>
      <c r="EKO534" s="143"/>
      <c r="EKP534" s="579"/>
      <c r="EKQ534" s="580"/>
      <c r="EKR534" s="143"/>
      <c r="EKS534" s="143"/>
      <c r="EKT534" s="579"/>
      <c r="EKU534" s="580"/>
      <c r="EKV534" s="143"/>
      <c r="EKW534" s="143"/>
      <c r="EKX534" s="579"/>
      <c r="EKY534" s="580"/>
      <c r="EKZ534" s="143"/>
      <c r="ELA534" s="143"/>
      <c r="ELB534" s="579"/>
      <c r="ELC534" s="580"/>
      <c r="ELD534" s="143"/>
      <c r="ELE534" s="143"/>
      <c r="ELF534" s="579"/>
      <c r="ELG534" s="580"/>
      <c r="ELH534" s="143"/>
      <c r="ELI534" s="143"/>
      <c r="ELJ534" s="579"/>
      <c r="ELK534" s="580"/>
      <c r="ELL534" s="143"/>
      <c r="ELM534" s="143"/>
      <c r="ELN534" s="579"/>
      <c r="ELO534" s="580"/>
      <c r="ELP534" s="143"/>
      <c r="ELQ534" s="143"/>
      <c r="ELR534" s="579"/>
      <c r="ELS534" s="580"/>
      <c r="ELT534" s="143"/>
      <c r="ELU534" s="143"/>
      <c r="ELV534" s="579"/>
      <c r="ELW534" s="580"/>
      <c r="ELX534" s="143"/>
      <c r="ELY534" s="143"/>
      <c r="ELZ534" s="579"/>
      <c r="EMA534" s="580"/>
      <c r="EMB534" s="143"/>
      <c r="EMC534" s="143"/>
      <c r="EMD534" s="579"/>
      <c r="EME534" s="580"/>
      <c r="EMF534" s="143"/>
      <c r="EMG534" s="143"/>
      <c r="EMH534" s="579"/>
      <c r="EMI534" s="580"/>
      <c r="EMJ534" s="143"/>
      <c r="EMK534" s="143"/>
      <c r="EML534" s="579"/>
      <c r="EMM534" s="580"/>
      <c r="EMN534" s="143"/>
      <c r="EMO534" s="143"/>
      <c r="EMP534" s="579"/>
      <c r="EMQ534" s="580"/>
      <c r="EMR534" s="143"/>
      <c r="EMS534" s="143"/>
      <c r="EMT534" s="579"/>
      <c r="EMU534" s="580"/>
      <c r="EMV534" s="143"/>
      <c r="EMW534" s="143"/>
      <c r="EMX534" s="579"/>
      <c r="EMY534" s="580"/>
      <c r="EMZ534" s="143"/>
      <c r="ENA534" s="143"/>
      <c r="ENB534" s="579"/>
      <c r="ENC534" s="580"/>
      <c r="END534" s="143"/>
      <c r="ENE534" s="143"/>
      <c r="ENF534" s="579"/>
      <c r="ENG534" s="580"/>
      <c r="ENH534" s="143"/>
      <c r="ENI534" s="143"/>
      <c r="ENJ534" s="579"/>
      <c r="ENK534" s="580"/>
      <c r="ENL534" s="143"/>
      <c r="ENM534" s="143"/>
      <c r="ENN534" s="579"/>
      <c r="ENO534" s="580"/>
      <c r="ENP534" s="143"/>
      <c r="ENQ534" s="143"/>
      <c r="ENR534" s="579"/>
      <c r="ENS534" s="580"/>
      <c r="ENT534" s="143"/>
      <c r="ENU534" s="143"/>
      <c r="ENV534" s="579"/>
      <c r="ENW534" s="580"/>
      <c r="ENX534" s="143"/>
      <c r="ENY534" s="143"/>
      <c r="ENZ534" s="579"/>
      <c r="EOA534" s="580"/>
      <c r="EOB534" s="143"/>
      <c r="EOC534" s="143"/>
      <c r="EOD534" s="579"/>
      <c r="EOE534" s="580"/>
      <c r="EOF534" s="143"/>
      <c r="EOG534" s="143"/>
      <c r="EOH534" s="579"/>
      <c r="EOI534" s="580"/>
      <c r="EOJ534" s="143"/>
      <c r="EOK534" s="143"/>
      <c r="EOL534" s="579"/>
      <c r="EOM534" s="580"/>
      <c r="EON534" s="143"/>
      <c r="EOO534" s="143"/>
      <c r="EOP534" s="579"/>
      <c r="EOQ534" s="580"/>
      <c r="EOR534" s="143"/>
      <c r="EOS534" s="143"/>
      <c r="EOT534" s="579"/>
      <c r="EOU534" s="580"/>
      <c r="EOV534" s="143"/>
      <c r="EOW534" s="143"/>
      <c r="EOX534" s="579"/>
      <c r="EOY534" s="580"/>
      <c r="EOZ534" s="143"/>
      <c r="EPA534" s="143"/>
      <c r="EPB534" s="579"/>
      <c r="EPC534" s="580"/>
      <c r="EPD534" s="143"/>
      <c r="EPE534" s="143"/>
      <c r="EPF534" s="579"/>
      <c r="EPG534" s="580"/>
      <c r="EPH534" s="143"/>
      <c r="EPI534" s="143"/>
      <c r="EPJ534" s="579"/>
      <c r="EPK534" s="580"/>
      <c r="EPL534" s="143"/>
      <c r="EPM534" s="143"/>
      <c r="EPN534" s="579"/>
      <c r="EPO534" s="580"/>
      <c r="EPP534" s="143"/>
      <c r="EPQ534" s="143"/>
      <c r="EPR534" s="579"/>
      <c r="EPS534" s="580"/>
      <c r="EPT534" s="143"/>
      <c r="EPU534" s="143"/>
      <c r="EPV534" s="579"/>
      <c r="EPW534" s="580"/>
      <c r="EPX534" s="143"/>
      <c r="EPY534" s="143"/>
      <c r="EPZ534" s="579"/>
      <c r="EQA534" s="580"/>
      <c r="EQB534" s="143"/>
      <c r="EQC534" s="143"/>
      <c r="EQD534" s="579"/>
      <c r="EQE534" s="580"/>
      <c r="EQF534" s="143"/>
      <c r="EQG534" s="143"/>
      <c r="EQH534" s="579"/>
      <c r="EQI534" s="580"/>
      <c r="EQJ534" s="143"/>
      <c r="EQK534" s="143"/>
      <c r="EQL534" s="579"/>
      <c r="EQM534" s="580"/>
      <c r="EQN534" s="143"/>
      <c r="EQO534" s="143"/>
      <c r="EQP534" s="579"/>
      <c r="EQQ534" s="580"/>
      <c r="EQR534" s="143"/>
      <c r="EQS534" s="143"/>
      <c r="EQT534" s="579"/>
      <c r="EQU534" s="580"/>
      <c r="EQV534" s="143"/>
      <c r="EQW534" s="143"/>
      <c r="EQX534" s="579"/>
      <c r="EQY534" s="580"/>
      <c r="EQZ534" s="143"/>
      <c r="ERA534" s="143"/>
      <c r="ERB534" s="579"/>
      <c r="ERC534" s="580"/>
      <c r="ERD534" s="143"/>
      <c r="ERE534" s="143"/>
      <c r="ERF534" s="579"/>
      <c r="ERG534" s="580"/>
      <c r="ERH534" s="143"/>
      <c r="ERI534" s="143"/>
      <c r="ERJ534" s="579"/>
      <c r="ERK534" s="580"/>
      <c r="ERL534" s="143"/>
      <c r="ERM534" s="143"/>
      <c r="ERN534" s="579"/>
      <c r="ERO534" s="580"/>
      <c r="ERP534" s="143"/>
      <c r="ERQ534" s="143"/>
      <c r="ERR534" s="579"/>
      <c r="ERS534" s="580"/>
      <c r="ERT534" s="143"/>
      <c r="ERU534" s="143"/>
      <c r="ERV534" s="579"/>
      <c r="ERW534" s="580"/>
      <c r="ERX534" s="143"/>
      <c r="ERY534" s="143"/>
      <c r="ERZ534" s="579"/>
      <c r="ESA534" s="580"/>
      <c r="ESB534" s="143"/>
      <c r="ESC534" s="143"/>
      <c r="ESD534" s="579"/>
      <c r="ESE534" s="580"/>
      <c r="ESF534" s="143"/>
      <c r="ESG534" s="143"/>
      <c r="ESH534" s="579"/>
      <c r="ESI534" s="580"/>
      <c r="ESJ534" s="143"/>
      <c r="ESK534" s="143"/>
      <c r="ESL534" s="579"/>
      <c r="ESM534" s="580"/>
      <c r="ESN534" s="143"/>
      <c r="ESO534" s="143"/>
      <c r="ESP534" s="579"/>
      <c r="ESQ534" s="580"/>
      <c r="ESR534" s="143"/>
      <c r="ESS534" s="143"/>
      <c r="EST534" s="579"/>
      <c r="ESU534" s="580"/>
      <c r="ESV534" s="143"/>
      <c r="ESW534" s="143"/>
      <c r="ESX534" s="579"/>
      <c r="ESY534" s="580"/>
      <c r="ESZ534" s="143"/>
      <c r="ETA534" s="143"/>
      <c r="ETB534" s="579"/>
      <c r="ETC534" s="580"/>
      <c r="ETD534" s="143"/>
      <c r="ETE534" s="143"/>
      <c r="ETF534" s="579"/>
      <c r="ETG534" s="580"/>
      <c r="ETH534" s="143"/>
      <c r="ETI534" s="143"/>
      <c r="ETJ534" s="579"/>
      <c r="ETK534" s="580"/>
      <c r="ETL534" s="143"/>
      <c r="ETM534" s="143"/>
      <c r="ETN534" s="579"/>
      <c r="ETO534" s="580"/>
      <c r="ETP534" s="143"/>
      <c r="ETQ534" s="143"/>
      <c r="ETR534" s="579"/>
      <c r="ETS534" s="580"/>
      <c r="ETT534" s="143"/>
      <c r="ETU534" s="143"/>
      <c r="ETV534" s="579"/>
      <c r="ETW534" s="580"/>
      <c r="ETX534" s="143"/>
      <c r="ETY534" s="143"/>
      <c r="ETZ534" s="579"/>
      <c r="EUA534" s="580"/>
      <c r="EUB534" s="143"/>
      <c r="EUC534" s="143"/>
      <c r="EUD534" s="579"/>
      <c r="EUE534" s="580"/>
      <c r="EUF534" s="143"/>
      <c r="EUG534" s="143"/>
      <c r="EUH534" s="579"/>
      <c r="EUI534" s="580"/>
      <c r="EUJ534" s="143"/>
      <c r="EUK534" s="143"/>
      <c r="EUL534" s="579"/>
      <c r="EUM534" s="580"/>
      <c r="EUN534" s="143"/>
      <c r="EUO534" s="143"/>
      <c r="EUP534" s="579"/>
      <c r="EUQ534" s="580"/>
      <c r="EUR534" s="143"/>
      <c r="EUS534" s="143"/>
      <c r="EUT534" s="579"/>
      <c r="EUU534" s="580"/>
      <c r="EUV534" s="143"/>
      <c r="EUW534" s="143"/>
      <c r="EUX534" s="579"/>
      <c r="EUY534" s="580"/>
      <c r="EUZ534" s="143"/>
      <c r="EVA534" s="143"/>
      <c r="EVB534" s="579"/>
      <c r="EVC534" s="580"/>
      <c r="EVD534" s="143"/>
      <c r="EVE534" s="143"/>
      <c r="EVF534" s="579"/>
      <c r="EVG534" s="580"/>
      <c r="EVH534" s="143"/>
      <c r="EVI534" s="143"/>
      <c r="EVJ534" s="579"/>
      <c r="EVK534" s="580"/>
      <c r="EVL534" s="143"/>
      <c r="EVM534" s="143"/>
      <c r="EVN534" s="579"/>
      <c r="EVO534" s="580"/>
      <c r="EVP534" s="143"/>
      <c r="EVQ534" s="143"/>
      <c r="EVR534" s="579"/>
      <c r="EVS534" s="580"/>
      <c r="EVT534" s="143"/>
      <c r="EVU534" s="143"/>
      <c r="EVV534" s="579"/>
      <c r="EVW534" s="580"/>
      <c r="EVX534" s="143"/>
      <c r="EVY534" s="143"/>
      <c r="EVZ534" s="579"/>
      <c r="EWA534" s="580"/>
      <c r="EWB534" s="143"/>
      <c r="EWC534" s="143"/>
      <c r="EWD534" s="579"/>
      <c r="EWE534" s="580"/>
      <c r="EWF534" s="143"/>
      <c r="EWG534" s="143"/>
      <c r="EWH534" s="579"/>
      <c r="EWI534" s="580"/>
      <c r="EWJ534" s="143"/>
      <c r="EWK534" s="143"/>
      <c r="EWL534" s="579"/>
      <c r="EWM534" s="580"/>
      <c r="EWN534" s="143"/>
      <c r="EWO534" s="143"/>
      <c r="EWP534" s="579"/>
      <c r="EWQ534" s="580"/>
      <c r="EWR534" s="143"/>
      <c r="EWS534" s="143"/>
      <c r="EWT534" s="579"/>
      <c r="EWU534" s="580"/>
      <c r="EWV534" s="143"/>
      <c r="EWW534" s="143"/>
      <c r="EWX534" s="579"/>
      <c r="EWY534" s="580"/>
      <c r="EWZ534" s="143"/>
      <c r="EXA534" s="143"/>
      <c r="EXB534" s="579"/>
      <c r="EXC534" s="580"/>
      <c r="EXD534" s="143"/>
      <c r="EXE534" s="143"/>
      <c r="EXF534" s="579"/>
      <c r="EXG534" s="580"/>
      <c r="EXH534" s="143"/>
      <c r="EXI534" s="143"/>
      <c r="EXJ534" s="579"/>
      <c r="EXK534" s="580"/>
      <c r="EXL534" s="143"/>
      <c r="EXM534" s="143"/>
      <c r="EXN534" s="579"/>
      <c r="EXO534" s="580"/>
      <c r="EXP534" s="143"/>
      <c r="EXQ534" s="143"/>
      <c r="EXR534" s="579"/>
      <c r="EXS534" s="580"/>
      <c r="EXT534" s="143"/>
      <c r="EXU534" s="143"/>
      <c r="EXV534" s="579"/>
      <c r="EXW534" s="580"/>
      <c r="EXX534" s="143"/>
      <c r="EXY534" s="143"/>
      <c r="EXZ534" s="579"/>
      <c r="EYA534" s="580"/>
      <c r="EYB534" s="143"/>
      <c r="EYC534" s="143"/>
      <c r="EYD534" s="579"/>
      <c r="EYE534" s="580"/>
      <c r="EYF534" s="143"/>
      <c r="EYG534" s="143"/>
      <c r="EYH534" s="579"/>
      <c r="EYI534" s="580"/>
      <c r="EYJ534" s="143"/>
      <c r="EYK534" s="143"/>
      <c r="EYL534" s="579"/>
      <c r="EYM534" s="580"/>
      <c r="EYN534" s="143"/>
      <c r="EYO534" s="143"/>
      <c r="EYP534" s="579"/>
      <c r="EYQ534" s="580"/>
      <c r="EYR534" s="143"/>
      <c r="EYS534" s="143"/>
      <c r="EYT534" s="579"/>
      <c r="EYU534" s="580"/>
      <c r="EYV534" s="143"/>
      <c r="EYW534" s="143"/>
      <c r="EYX534" s="579"/>
      <c r="EYY534" s="580"/>
      <c r="EYZ534" s="143"/>
      <c r="EZA534" s="143"/>
      <c r="EZB534" s="579"/>
      <c r="EZC534" s="580"/>
      <c r="EZD534" s="143"/>
      <c r="EZE534" s="143"/>
      <c r="EZF534" s="579"/>
      <c r="EZG534" s="580"/>
      <c r="EZH534" s="143"/>
      <c r="EZI534" s="143"/>
      <c r="EZJ534" s="579"/>
      <c r="EZK534" s="580"/>
      <c r="EZL534" s="143"/>
      <c r="EZM534" s="143"/>
      <c r="EZN534" s="579"/>
      <c r="EZO534" s="580"/>
      <c r="EZP534" s="143"/>
      <c r="EZQ534" s="143"/>
      <c r="EZR534" s="579"/>
      <c r="EZS534" s="580"/>
      <c r="EZT534" s="143"/>
      <c r="EZU534" s="143"/>
      <c r="EZV534" s="579"/>
      <c r="EZW534" s="580"/>
      <c r="EZX534" s="143"/>
      <c r="EZY534" s="143"/>
      <c r="EZZ534" s="579"/>
      <c r="FAA534" s="580"/>
      <c r="FAB534" s="143"/>
      <c r="FAC534" s="143"/>
      <c r="FAD534" s="579"/>
      <c r="FAE534" s="580"/>
      <c r="FAF534" s="143"/>
      <c r="FAG534" s="143"/>
      <c r="FAH534" s="579"/>
      <c r="FAI534" s="580"/>
      <c r="FAJ534" s="143"/>
      <c r="FAK534" s="143"/>
      <c r="FAL534" s="579"/>
      <c r="FAM534" s="580"/>
      <c r="FAN534" s="143"/>
      <c r="FAO534" s="143"/>
      <c r="FAP534" s="579"/>
      <c r="FAQ534" s="580"/>
      <c r="FAR534" s="143"/>
      <c r="FAS534" s="143"/>
      <c r="FAT534" s="579"/>
      <c r="FAU534" s="580"/>
      <c r="FAV534" s="143"/>
      <c r="FAW534" s="143"/>
      <c r="FAX534" s="579"/>
      <c r="FAY534" s="580"/>
      <c r="FAZ534" s="143"/>
      <c r="FBA534" s="143"/>
      <c r="FBB534" s="579"/>
      <c r="FBC534" s="580"/>
      <c r="FBD534" s="143"/>
      <c r="FBE534" s="143"/>
      <c r="FBF534" s="579"/>
      <c r="FBG534" s="580"/>
      <c r="FBH534" s="143"/>
      <c r="FBI534" s="143"/>
      <c r="FBJ534" s="579"/>
      <c r="FBK534" s="580"/>
      <c r="FBL534" s="143"/>
      <c r="FBM534" s="143"/>
      <c r="FBN534" s="579"/>
      <c r="FBO534" s="580"/>
      <c r="FBP534" s="143"/>
      <c r="FBQ534" s="143"/>
      <c r="FBR534" s="579"/>
      <c r="FBS534" s="580"/>
      <c r="FBT534" s="143"/>
      <c r="FBU534" s="143"/>
      <c r="FBV534" s="579"/>
      <c r="FBW534" s="580"/>
      <c r="FBX534" s="143"/>
      <c r="FBY534" s="143"/>
      <c r="FBZ534" s="579"/>
      <c r="FCA534" s="580"/>
      <c r="FCB534" s="143"/>
      <c r="FCC534" s="143"/>
      <c r="FCD534" s="579"/>
      <c r="FCE534" s="580"/>
      <c r="FCF534" s="143"/>
      <c r="FCG534" s="143"/>
      <c r="FCH534" s="579"/>
      <c r="FCI534" s="580"/>
      <c r="FCJ534" s="143"/>
      <c r="FCK534" s="143"/>
      <c r="FCL534" s="579"/>
      <c r="FCM534" s="580"/>
      <c r="FCN534" s="143"/>
      <c r="FCO534" s="143"/>
      <c r="FCP534" s="579"/>
      <c r="FCQ534" s="580"/>
      <c r="FCR534" s="143"/>
      <c r="FCS534" s="143"/>
      <c r="FCT534" s="579"/>
      <c r="FCU534" s="580"/>
      <c r="FCV534" s="143"/>
      <c r="FCW534" s="143"/>
      <c r="FCX534" s="579"/>
      <c r="FCY534" s="580"/>
      <c r="FCZ534" s="143"/>
      <c r="FDA534" s="143"/>
      <c r="FDB534" s="579"/>
      <c r="FDC534" s="580"/>
      <c r="FDD534" s="143"/>
      <c r="FDE534" s="143"/>
      <c r="FDF534" s="579"/>
      <c r="FDG534" s="580"/>
      <c r="FDH534" s="143"/>
      <c r="FDI534" s="143"/>
      <c r="FDJ534" s="579"/>
      <c r="FDK534" s="580"/>
      <c r="FDL534" s="143"/>
      <c r="FDM534" s="143"/>
      <c r="FDN534" s="579"/>
      <c r="FDO534" s="580"/>
      <c r="FDP534" s="143"/>
      <c r="FDQ534" s="143"/>
      <c r="FDR534" s="579"/>
      <c r="FDS534" s="580"/>
      <c r="FDT534" s="143"/>
      <c r="FDU534" s="143"/>
      <c r="FDV534" s="579"/>
      <c r="FDW534" s="580"/>
      <c r="FDX534" s="143"/>
      <c r="FDY534" s="143"/>
      <c r="FDZ534" s="579"/>
      <c r="FEA534" s="580"/>
      <c r="FEB534" s="143"/>
      <c r="FEC534" s="143"/>
      <c r="FED534" s="579"/>
      <c r="FEE534" s="580"/>
      <c r="FEF534" s="143"/>
      <c r="FEG534" s="143"/>
      <c r="FEH534" s="579"/>
      <c r="FEI534" s="580"/>
      <c r="FEJ534" s="143"/>
      <c r="FEK534" s="143"/>
      <c r="FEL534" s="579"/>
      <c r="FEM534" s="580"/>
      <c r="FEN534" s="143"/>
      <c r="FEO534" s="143"/>
      <c r="FEP534" s="579"/>
      <c r="FEQ534" s="580"/>
      <c r="FER534" s="143"/>
      <c r="FES534" s="143"/>
      <c r="FET534" s="579"/>
      <c r="FEU534" s="580"/>
      <c r="FEV534" s="143"/>
      <c r="FEW534" s="143"/>
      <c r="FEX534" s="579"/>
      <c r="FEY534" s="580"/>
      <c r="FEZ534" s="143"/>
      <c r="FFA534" s="143"/>
      <c r="FFB534" s="579"/>
      <c r="FFC534" s="580"/>
      <c r="FFD534" s="143"/>
      <c r="FFE534" s="143"/>
      <c r="FFF534" s="579"/>
      <c r="FFG534" s="580"/>
      <c r="FFH534" s="143"/>
      <c r="FFI534" s="143"/>
      <c r="FFJ534" s="579"/>
      <c r="FFK534" s="580"/>
      <c r="FFL534" s="143"/>
      <c r="FFM534" s="143"/>
      <c r="FFN534" s="579"/>
      <c r="FFO534" s="580"/>
      <c r="FFP534" s="143"/>
      <c r="FFQ534" s="143"/>
      <c r="FFR534" s="579"/>
      <c r="FFS534" s="580"/>
      <c r="FFT534" s="143"/>
      <c r="FFU534" s="143"/>
      <c r="FFV534" s="579"/>
      <c r="FFW534" s="580"/>
      <c r="FFX534" s="143"/>
      <c r="FFY534" s="143"/>
      <c r="FFZ534" s="579"/>
      <c r="FGA534" s="580"/>
      <c r="FGB534" s="143"/>
      <c r="FGC534" s="143"/>
      <c r="FGD534" s="579"/>
      <c r="FGE534" s="580"/>
      <c r="FGF534" s="143"/>
      <c r="FGG534" s="143"/>
      <c r="FGH534" s="579"/>
      <c r="FGI534" s="580"/>
      <c r="FGJ534" s="143"/>
      <c r="FGK534" s="143"/>
      <c r="FGL534" s="579"/>
      <c r="FGM534" s="580"/>
      <c r="FGN534" s="143"/>
      <c r="FGO534" s="143"/>
      <c r="FGP534" s="579"/>
      <c r="FGQ534" s="580"/>
      <c r="FGR534" s="143"/>
      <c r="FGS534" s="143"/>
      <c r="FGT534" s="579"/>
      <c r="FGU534" s="580"/>
      <c r="FGV534" s="143"/>
      <c r="FGW534" s="143"/>
      <c r="FGX534" s="579"/>
      <c r="FGY534" s="580"/>
      <c r="FGZ534" s="143"/>
      <c r="FHA534" s="143"/>
      <c r="FHB534" s="579"/>
      <c r="FHC534" s="580"/>
      <c r="FHD534" s="143"/>
      <c r="FHE534" s="143"/>
      <c r="FHF534" s="579"/>
      <c r="FHG534" s="580"/>
      <c r="FHH534" s="143"/>
      <c r="FHI534" s="143"/>
      <c r="FHJ534" s="579"/>
      <c r="FHK534" s="580"/>
      <c r="FHL534" s="143"/>
      <c r="FHM534" s="143"/>
      <c r="FHN534" s="579"/>
      <c r="FHO534" s="580"/>
      <c r="FHP534" s="143"/>
      <c r="FHQ534" s="143"/>
      <c r="FHR534" s="579"/>
      <c r="FHS534" s="580"/>
      <c r="FHT534" s="143"/>
      <c r="FHU534" s="143"/>
      <c r="FHV534" s="579"/>
      <c r="FHW534" s="580"/>
      <c r="FHX534" s="143"/>
      <c r="FHY534" s="143"/>
      <c r="FHZ534" s="579"/>
      <c r="FIA534" s="580"/>
      <c r="FIB534" s="143"/>
      <c r="FIC534" s="143"/>
      <c r="FID534" s="579"/>
      <c r="FIE534" s="580"/>
      <c r="FIF534" s="143"/>
      <c r="FIG534" s="143"/>
      <c r="FIH534" s="579"/>
      <c r="FII534" s="580"/>
      <c r="FIJ534" s="143"/>
      <c r="FIK534" s="143"/>
      <c r="FIL534" s="579"/>
      <c r="FIM534" s="580"/>
      <c r="FIN534" s="143"/>
      <c r="FIO534" s="143"/>
      <c r="FIP534" s="579"/>
      <c r="FIQ534" s="580"/>
      <c r="FIR534" s="143"/>
      <c r="FIS534" s="143"/>
      <c r="FIT534" s="579"/>
      <c r="FIU534" s="580"/>
      <c r="FIV534" s="143"/>
      <c r="FIW534" s="143"/>
      <c r="FIX534" s="579"/>
      <c r="FIY534" s="580"/>
      <c r="FIZ534" s="143"/>
      <c r="FJA534" s="143"/>
      <c r="FJB534" s="579"/>
      <c r="FJC534" s="580"/>
      <c r="FJD534" s="143"/>
      <c r="FJE534" s="143"/>
      <c r="FJF534" s="579"/>
      <c r="FJG534" s="580"/>
      <c r="FJH534" s="143"/>
      <c r="FJI534" s="143"/>
      <c r="FJJ534" s="579"/>
      <c r="FJK534" s="580"/>
      <c r="FJL534" s="143"/>
      <c r="FJM534" s="143"/>
      <c r="FJN534" s="579"/>
      <c r="FJO534" s="580"/>
      <c r="FJP534" s="143"/>
      <c r="FJQ534" s="143"/>
      <c r="FJR534" s="579"/>
      <c r="FJS534" s="580"/>
      <c r="FJT534" s="143"/>
      <c r="FJU534" s="143"/>
      <c r="FJV534" s="579"/>
      <c r="FJW534" s="580"/>
      <c r="FJX534" s="143"/>
      <c r="FJY534" s="143"/>
      <c r="FJZ534" s="579"/>
      <c r="FKA534" s="580"/>
      <c r="FKB534" s="143"/>
      <c r="FKC534" s="143"/>
      <c r="FKD534" s="579"/>
      <c r="FKE534" s="580"/>
      <c r="FKF534" s="143"/>
      <c r="FKG534" s="143"/>
      <c r="FKH534" s="579"/>
      <c r="FKI534" s="580"/>
      <c r="FKJ534" s="143"/>
      <c r="FKK534" s="143"/>
      <c r="FKL534" s="579"/>
      <c r="FKM534" s="580"/>
      <c r="FKN534" s="143"/>
      <c r="FKO534" s="143"/>
      <c r="FKP534" s="579"/>
      <c r="FKQ534" s="580"/>
      <c r="FKR534" s="143"/>
      <c r="FKS534" s="143"/>
      <c r="FKT534" s="579"/>
      <c r="FKU534" s="580"/>
      <c r="FKV534" s="143"/>
      <c r="FKW534" s="143"/>
      <c r="FKX534" s="579"/>
      <c r="FKY534" s="580"/>
      <c r="FKZ534" s="143"/>
      <c r="FLA534" s="143"/>
      <c r="FLB534" s="579"/>
      <c r="FLC534" s="580"/>
      <c r="FLD534" s="143"/>
      <c r="FLE534" s="143"/>
      <c r="FLF534" s="579"/>
      <c r="FLG534" s="580"/>
      <c r="FLH534" s="143"/>
      <c r="FLI534" s="143"/>
      <c r="FLJ534" s="579"/>
      <c r="FLK534" s="580"/>
      <c r="FLL534" s="143"/>
      <c r="FLM534" s="143"/>
      <c r="FLN534" s="579"/>
      <c r="FLO534" s="580"/>
      <c r="FLP534" s="143"/>
      <c r="FLQ534" s="143"/>
      <c r="FLR534" s="579"/>
      <c r="FLS534" s="580"/>
      <c r="FLT534" s="143"/>
      <c r="FLU534" s="143"/>
      <c r="FLV534" s="579"/>
      <c r="FLW534" s="580"/>
      <c r="FLX534" s="143"/>
      <c r="FLY534" s="143"/>
      <c r="FLZ534" s="579"/>
      <c r="FMA534" s="580"/>
      <c r="FMB534" s="143"/>
      <c r="FMC534" s="143"/>
      <c r="FMD534" s="579"/>
      <c r="FME534" s="580"/>
      <c r="FMF534" s="143"/>
      <c r="FMG534" s="143"/>
      <c r="FMH534" s="579"/>
      <c r="FMI534" s="580"/>
      <c r="FMJ534" s="143"/>
      <c r="FMK534" s="143"/>
      <c r="FML534" s="579"/>
      <c r="FMM534" s="580"/>
      <c r="FMN534" s="143"/>
      <c r="FMO534" s="143"/>
      <c r="FMP534" s="579"/>
      <c r="FMQ534" s="580"/>
      <c r="FMR534" s="143"/>
      <c r="FMS534" s="143"/>
      <c r="FMT534" s="579"/>
      <c r="FMU534" s="580"/>
      <c r="FMV534" s="143"/>
      <c r="FMW534" s="143"/>
      <c r="FMX534" s="579"/>
      <c r="FMY534" s="580"/>
      <c r="FMZ534" s="143"/>
      <c r="FNA534" s="143"/>
      <c r="FNB534" s="579"/>
      <c r="FNC534" s="580"/>
      <c r="FND534" s="143"/>
      <c r="FNE534" s="143"/>
      <c r="FNF534" s="579"/>
      <c r="FNG534" s="580"/>
      <c r="FNH534" s="143"/>
      <c r="FNI534" s="143"/>
      <c r="FNJ534" s="579"/>
      <c r="FNK534" s="580"/>
      <c r="FNL534" s="143"/>
      <c r="FNM534" s="143"/>
      <c r="FNN534" s="579"/>
      <c r="FNO534" s="580"/>
      <c r="FNP534" s="143"/>
      <c r="FNQ534" s="143"/>
      <c r="FNR534" s="579"/>
      <c r="FNS534" s="580"/>
      <c r="FNT534" s="143"/>
      <c r="FNU534" s="143"/>
      <c r="FNV534" s="579"/>
      <c r="FNW534" s="580"/>
      <c r="FNX534" s="143"/>
      <c r="FNY534" s="143"/>
      <c r="FNZ534" s="579"/>
      <c r="FOA534" s="580"/>
      <c r="FOB534" s="143"/>
      <c r="FOC534" s="143"/>
      <c r="FOD534" s="579"/>
      <c r="FOE534" s="580"/>
      <c r="FOF534" s="143"/>
      <c r="FOG534" s="143"/>
      <c r="FOH534" s="579"/>
      <c r="FOI534" s="580"/>
      <c r="FOJ534" s="143"/>
      <c r="FOK534" s="143"/>
      <c r="FOL534" s="579"/>
      <c r="FOM534" s="580"/>
      <c r="FON534" s="143"/>
      <c r="FOO534" s="143"/>
      <c r="FOP534" s="579"/>
      <c r="FOQ534" s="580"/>
      <c r="FOR534" s="143"/>
      <c r="FOS534" s="143"/>
      <c r="FOT534" s="579"/>
      <c r="FOU534" s="580"/>
      <c r="FOV534" s="143"/>
      <c r="FOW534" s="143"/>
      <c r="FOX534" s="579"/>
      <c r="FOY534" s="580"/>
      <c r="FOZ534" s="143"/>
      <c r="FPA534" s="143"/>
      <c r="FPB534" s="579"/>
      <c r="FPC534" s="580"/>
      <c r="FPD534" s="143"/>
      <c r="FPE534" s="143"/>
      <c r="FPF534" s="579"/>
      <c r="FPG534" s="580"/>
      <c r="FPH534" s="143"/>
      <c r="FPI534" s="143"/>
      <c r="FPJ534" s="579"/>
      <c r="FPK534" s="580"/>
      <c r="FPL534" s="143"/>
      <c r="FPM534" s="143"/>
      <c r="FPN534" s="579"/>
      <c r="FPO534" s="580"/>
      <c r="FPP534" s="143"/>
      <c r="FPQ534" s="143"/>
      <c r="FPR534" s="579"/>
      <c r="FPS534" s="580"/>
      <c r="FPT534" s="143"/>
      <c r="FPU534" s="143"/>
      <c r="FPV534" s="579"/>
      <c r="FPW534" s="580"/>
      <c r="FPX534" s="143"/>
      <c r="FPY534" s="143"/>
      <c r="FPZ534" s="579"/>
      <c r="FQA534" s="580"/>
      <c r="FQB534" s="143"/>
      <c r="FQC534" s="143"/>
      <c r="FQD534" s="579"/>
      <c r="FQE534" s="580"/>
      <c r="FQF534" s="143"/>
      <c r="FQG534" s="143"/>
      <c r="FQH534" s="579"/>
      <c r="FQI534" s="580"/>
      <c r="FQJ534" s="143"/>
      <c r="FQK534" s="143"/>
      <c r="FQL534" s="579"/>
      <c r="FQM534" s="580"/>
      <c r="FQN534" s="143"/>
      <c r="FQO534" s="143"/>
      <c r="FQP534" s="579"/>
      <c r="FQQ534" s="580"/>
      <c r="FQR534" s="143"/>
      <c r="FQS534" s="143"/>
      <c r="FQT534" s="579"/>
      <c r="FQU534" s="580"/>
      <c r="FQV534" s="143"/>
      <c r="FQW534" s="143"/>
      <c r="FQX534" s="579"/>
      <c r="FQY534" s="580"/>
      <c r="FQZ534" s="143"/>
      <c r="FRA534" s="143"/>
      <c r="FRB534" s="579"/>
      <c r="FRC534" s="580"/>
      <c r="FRD534" s="143"/>
      <c r="FRE534" s="143"/>
      <c r="FRF534" s="579"/>
      <c r="FRG534" s="580"/>
      <c r="FRH534" s="143"/>
      <c r="FRI534" s="143"/>
      <c r="FRJ534" s="579"/>
      <c r="FRK534" s="580"/>
      <c r="FRL534" s="143"/>
      <c r="FRM534" s="143"/>
      <c r="FRN534" s="579"/>
      <c r="FRO534" s="580"/>
      <c r="FRP534" s="143"/>
      <c r="FRQ534" s="143"/>
      <c r="FRR534" s="579"/>
      <c r="FRS534" s="580"/>
      <c r="FRT534" s="143"/>
      <c r="FRU534" s="143"/>
      <c r="FRV534" s="579"/>
      <c r="FRW534" s="580"/>
      <c r="FRX534" s="143"/>
      <c r="FRY534" s="143"/>
      <c r="FRZ534" s="579"/>
      <c r="FSA534" s="580"/>
      <c r="FSB534" s="143"/>
      <c r="FSC534" s="143"/>
      <c r="FSD534" s="579"/>
      <c r="FSE534" s="580"/>
      <c r="FSF534" s="143"/>
      <c r="FSG534" s="143"/>
      <c r="FSH534" s="579"/>
      <c r="FSI534" s="580"/>
      <c r="FSJ534" s="143"/>
      <c r="FSK534" s="143"/>
      <c r="FSL534" s="579"/>
      <c r="FSM534" s="580"/>
      <c r="FSN534" s="143"/>
      <c r="FSO534" s="143"/>
      <c r="FSP534" s="579"/>
      <c r="FSQ534" s="580"/>
      <c r="FSR534" s="143"/>
      <c r="FSS534" s="143"/>
      <c r="FST534" s="579"/>
      <c r="FSU534" s="580"/>
      <c r="FSV534" s="143"/>
      <c r="FSW534" s="143"/>
      <c r="FSX534" s="579"/>
      <c r="FSY534" s="580"/>
      <c r="FSZ534" s="143"/>
      <c r="FTA534" s="143"/>
      <c r="FTB534" s="579"/>
      <c r="FTC534" s="580"/>
      <c r="FTD534" s="143"/>
      <c r="FTE534" s="143"/>
      <c r="FTF534" s="579"/>
      <c r="FTG534" s="580"/>
      <c r="FTH534" s="143"/>
      <c r="FTI534" s="143"/>
      <c r="FTJ534" s="579"/>
      <c r="FTK534" s="580"/>
      <c r="FTL534" s="143"/>
      <c r="FTM534" s="143"/>
      <c r="FTN534" s="579"/>
      <c r="FTO534" s="580"/>
      <c r="FTP534" s="143"/>
      <c r="FTQ534" s="143"/>
      <c r="FTR534" s="579"/>
      <c r="FTS534" s="580"/>
      <c r="FTT534" s="143"/>
      <c r="FTU534" s="143"/>
      <c r="FTV534" s="579"/>
      <c r="FTW534" s="580"/>
      <c r="FTX534" s="143"/>
      <c r="FTY534" s="143"/>
      <c r="FTZ534" s="579"/>
      <c r="FUA534" s="580"/>
      <c r="FUB534" s="143"/>
      <c r="FUC534" s="143"/>
      <c r="FUD534" s="579"/>
      <c r="FUE534" s="580"/>
      <c r="FUF534" s="143"/>
      <c r="FUG534" s="143"/>
      <c r="FUH534" s="579"/>
      <c r="FUI534" s="580"/>
      <c r="FUJ534" s="143"/>
      <c r="FUK534" s="143"/>
      <c r="FUL534" s="579"/>
      <c r="FUM534" s="580"/>
      <c r="FUN534" s="143"/>
      <c r="FUO534" s="143"/>
      <c r="FUP534" s="579"/>
      <c r="FUQ534" s="580"/>
      <c r="FUR534" s="143"/>
      <c r="FUS534" s="143"/>
      <c r="FUT534" s="579"/>
      <c r="FUU534" s="580"/>
      <c r="FUV534" s="143"/>
      <c r="FUW534" s="143"/>
      <c r="FUX534" s="579"/>
      <c r="FUY534" s="580"/>
      <c r="FUZ534" s="143"/>
      <c r="FVA534" s="143"/>
      <c r="FVB534" s="579"/>
      <c r="FVC534" s="580"/>
      <c r="FVD534" s="143"/>
      <c r="FVE534" s="143"/>
      <c r="FVF534" s="579"/>
      <c r="FVG534" s="580"/>
      <c r="FVH534" s="143"/>
      <c r="FVI534" s="143"/>
      <c r="FVJ534" s="579"/>
      <c r="FVK534" s="580"/>
      <c r="FVL534" s="143"/>
      <c r="FVM534" s="143"/>
      <c r="FVN534" s="579"/>
      <c r="FVO534" s="580"/>
      <c r="FVP534" s="143"/>
      <c r="FVQ534" s="143"/>
      <c r="FVR534" s="579"/>
      <c r="FVS534" s="580"/>
      <c r="FVT534" s="143"/>
      <c r="FVU534" s="143"/>
      <c r="FVV534" s="579"/>
      <c r="FVW534" s="580"/>
      <c r="FVX534" s="143"/>
      <c r="FVY534" s="143"/>
      <c r="FVZ534" s="579"/>
      <c r="FWA534" s="580"/>
      <c r="FWB534" s="143"/>
      <c r="FWC534" s="143"/>
      <c r="FWD534" s="579"/>
      <c r="FWE534" s="580"/>
      <c r="FWF534" s="143"/>
      <c r="FWG534" s="143"/>
      <c r="FWH534" s="579"/>
      <c r="FWI534" s="580"/>
      <c r="FWJ534" s="143"/>
      <c r="FWK534" s="143"/>
      <c r="FWL534" s="579"/>
      <c r="FWM534" s="580"/>
      <c r="FWN534" s="143"/>
      <c r="FWO534" s="143"/>
      <c r="FWP534" s="579"/>
      <c r="FWQ534" s="580"/>
      <c r="FWR534" s="143"/>
      <c r="FWS534" s="143"/>
      <c r="FWT534" s="579"/>
      <c r="FWU534" s="580"/>
      <c r="FWV534" s="143"/>
      <c r="FWW534" s="143"/>
      <c r="FWX534" s="579"/>
      <c r="FWY534" s="580"/>
      <c r="FWZ534" s="143"/>
      <c r="FXA534" s="143"/>
      <c r="FXB534" s="579"/>
      <c r="FXC534" s="580"/>
      <c r="FXD534" s="143"/>
      <c r="FXE534" s="143"/>
      <c r="FXF534" s="579"/>
      <c r="FXG534" s="580"/>
      <c r="FXH534" s="143"/>
      <c r="FXI534" s="143"/>
      <c r="FXJ534" s="579"/>
      <c r="FXK534" s="580"/>
      <c r="FXL534" s="143"/>
      <c r="FXM534" s="143"/>
      <c r="FXN534" s="579"/>
      <c r="FXO534" s="580"/>
      <c r="FXP534" s="143"/>
      <c r="FXQ534" s="143"/>
      <c r="FXR534" s="579"/>
      <c r="FXS534" s="580"/>
      <c r="FXT534" s="143"/>
      <c r="FXU534" s="143"/>
      <c r="FXV534" s="579"/>
      <c r="FXW534" s="580"/>
      <c r="FXX534" s="143"/>
      <c r="FXY534" s="143"/>
      <c r="FXZ534" s="579"/>
      <c r="FYA534" s="580"/>
      <c r="FYB534" s="143"/>
      <c r="FYC534" s="143"/>
      <c r="FYD534" s="579"/>
      <c r="FYE534" s="580"/>
      <c r="FYF534" s="143"/>
      <c r="FYG534" s="143"/>
      <c r="FYH534" s="579"/>
      <c r="FYI534" s="580"/>
      <c r="FYJ534" s="143"/>
      <c r="FYK534" s="143"/>
      <c r="FYL534" s="579"/>
      <c r="FYM534" s="580"/>
      <c r="FYN534" s="143"/>
      <c r="FYO534" s="143"/>
      <c r="FYP534" s="579"/>
      <c r="FYQ534" s="580"/>
      <c r="FYR534" s="143"/>
      <c r="FYS534" s="143"/>
      <c r="FYT534" s="579"/>
      <c r="FYU534" s="580"/>
      <c r="FYV534" s="143"/>
      <c r="FYW534" s="143"/>
      <c r="FYX534" s="579"/>
      <c r="FYY534" s="580"/>
      <c r="FYZ534" s="143"/>
      <c r="FZA534" s="143"/>
      <c r="FZB534" s="579"/>
      <c r="FZC534" s="580"/>
      <c r="FZD534" s="143"/>
      <c r="FZE534" s="143"/>
      <c r="FZF534" s="579"/>
      <c r="FZG534" s="580"/>
      <c r="FZH534" s="143"/>
      <c r="FZI534" s="143"/>
      <c r="FZJ534" s="579"/>
      <c r="FZK534" s="580"/>
      <c r="FZL534" s="143"/>
      <c r="FZM534" s="143"/>
      <c r="FZN534" s="579"/>
      <c r="FZO534" s="580"/>
      <c r="FZP534" s="143"/>
      <c r="FZQ534" s="143"/>
      <c r="FZR534" s="579"/>
      <c r="FZS534" s="580"/>
      <c r="FZT534" s="143"/>
      <c r="FZU534" s="143"/>
      <c r="FZV534" s="579"/>
      <c r="FZW534" s="580"/>
      <c r="FZX534" s="143"/>
      <c r="FZY534" s="143"/>
      <c r="FZZ534" s="579"/>
      <c r="GAA534" s="580"/>
      <c r="GAB534" s="143"/>
      <c r="GAC534" s="143"/>
      <c r="GAD534" s="579"/>
      <c r="GAE534" s="580"/>
      <c r="GAF534" s="143"/>
      <c r="GAG534" s="143"/>
      <c r="GAH534" s="579"/>
      <c r="GAI534" s="580"/>
      <c r="GAJ534" s="143"/>
      <c r="GAK534" s="143"/>
      <c r="GAL534" s="579"/>
      <c r="GAM534" s="580"/>
      <c r="GAN534" s="143"/>
      <c r="GAO534" s="143"/>
      <c r="GAP534" s="579"/>
      <c r="GAQ534" s="580"/>
      <c r="GAR534" s="143"/>
      <c r="GAS534" s="143"/>
      <c r="GAT534" s="579"/>
      <c r="GAU534" s="580"/>
      <c r="GAV534" s="143"/>
      <c r="GAW534" s="143"/>
      <c r="GAX534" s="579"/>
      <c r="GAY534" s="580"/>
      <c r="GAZ534" s="143"/>
      <c r="GBA534" s="143"/>
      <c r="GBB534" s="579"/>
      <c r="GBC534" s="580"/>
      <c r="GBD534" s="143"/>
      <c r="GBE534" s="143"/>
      <c r="GBF534" s="579"/>
      <c r="GBG534" s="580"/>
      <c r="GBH534" s="143"/>
      <c r="GBI534" s="143"/>
      <c r="GBJ534" s="579"/>
      <c r="GBK534" s="580"/>
      <c r="GBL534" s="143"/>
      <c r="GBM534" s="143"/>
      <c r="GBN534" s="579"/>
      <c r="GBO534" s="580"/>
      <c r="GBP534" s="143"/>
      <c r="GBQ534" s="143"/>
      <c r="GBR534" s="579"/>
      <c r="GBS534" s="580"/>
      <c r="GBT534" s="143"/>
      <c r="GBU534" s="143"/>
      <c r="GBV534" s="579"/>
      <c r="GBW534" s="580"/>
      <c r="GBX534" s="143"/>
      <c r="GBY534" s="143"/>
      <c r="GBZ534" s="579"/>
      <c r="GCA534" s="580"/>
      <c r="GCB534" s="143"/>
      <c r="GCC534" s="143"/>
      <c r="GCD534" s="579"/>
      <c r="GCE534" s="580"/>
      <c r="GCF534" s="143"/>
      <c r="GCG534" s="143"/>
      <c r="GCH534" s="579"/>
      <c r="GCI534" s="580"/>
      <c r="GCJ534" s="143"/>
      <c r="GCK534" s="143"/>
      <c r="GCL534" s="579"/>
      <c r="GCM534" s="580"/>
      <c r="GCN534" s="143"/>
      <c r="GCO534" s="143"/>
      <c r="GCP534" s="579"/>
      <c r="GCQ534" s="580"/>
      <c r="GCR534" s="143"/>
      <c r="GCS534" s="143"/>
      <c r="GCT534" s="579"/>
      <c r="GCU534" s="580"/>
      <c r="GCV534" s="143"/>
      <c r="GCW534" s="143"/>
      <c r="GCX534" s="579"/>
      <c r="GCY534" s="580"/>
      <c r="GCZ534" s="143"/>
      <c r="GDA534" s="143"/>
      <c r="GDB534" s="579"/>
      <c r="GDC534" s="580"/>
      <c r="GDD534" s="143"/>
      <c r="GDE534" s="143"/>
      <c r="GDF534" s="579"/>
      <c r="GDG534" s="580"/>
      <c r="GDH534" s="143"/>
      <c r="GDI534" s="143"/>
      <c r="GDJ534" s="579"/>
      <c r="GDK534" s="580"/>
      <c r="GDL534" s="143"/>
      <c r="GDM534" s="143"/>
      <c r="GDN534" s="579"/>
      <c r="GDO534" s="580"/>
      <c r="GDP534" s="143"/>
      <c r="GDQ534" s="143"/>
      <c r="GDR534" s="579"/>
      <c r="GDS534" s="580"/>
      <c r="GDT534" s="143"/>
      <c r="GDU534" s="143"/>
      <c r="GDV534" s="579"/>
      <c r="GDW534" s="580"/>
      <c r="GDX534" s="143"/>
      <c r="GDY534" s="143"/>
      <c r="GDZ534" s="579"/>
      <c r="GEA534" s="580"/>
      <c r="GEB534" s="143"/>
      <c r="GEC534" s="143"/>
      <c r="GED534" s="579"/>
      <c r="GEE534" s="580"/>
      <c r="GEF534" s="143"/>
      <c r="GEG534" s="143"/>
      <c r="GEH534" s="579"/>
      <c r="GEI534" s="580"/>
      <c r="GEJ534" s="143"/>
      <c r="GEK534" s="143"/>
      <c r="GEL534" s="579"/>
      <c r="GEM534" s="580"/>
      <c r="GEN534" s="143"/>
      <c r="GEO534" s="143"/>
      <c r="GEP534" s="579"/>
      <c r="GEQ534" s="580"/>
      <c r="GER534" s="143"/>
      <c r="GES534" s="143"/>
      <c r="GET534" s="579"/>
      <c r="GEU534" s="580"/>
      <c r="GEV534" s="143"/>
      <c r="GEW534" s="143"/>
      <c r="GEX534" s="579"/>
      <c r="GEY534" s="580"/>
      <c r="GEZ534" s="143"/>
      <c r="GFA534" s="143"/>
      <c r="GFB534" s="579"/>
      <c r="GFC534" s="580"/>
      <c r="GFD534" s="143"/>
      <c r="GFE534" s="143"/>
      <c r="GFF534" s="579"/>
      <c r="GFG534" s="580"/>
      <c r="GFH534" s="143"/>
      <c r="GFI534" s="143"/>
      <c r="GFJ534" s="579"/>
      <c r="GFK534" s="580"/>
      <c r="GFL534" s="143"/>
      <c r="GFM534" s="143"/>
      <c r="GFN534" s="579"/>
      <c r="GFO534" s="580"/>
      <c r="GFP534" s="143"/>
      <c r="GFQ534" s="143"/>
      <c r="GFR534" s="579"/>
      <c r="GFS534" s="580"/>
      <c r="GFT534" s="143"/>
      <c r="GFU534" s="143"/>
      <c r="GFV534" s="579"/>
      <c r="GFW534" s="580"/>
      <c r="GFX534" s="143"/>
      <c r="GFY534" s="143"/>
      <c r="GFZ534" s="579"/>
      <c r="GGA534" s="580"/>
      <c r="GGB534" s="143"/>
      <c r="GGC534" s="143"/>
      <c r="GGD534" s="579"/>
      <c r="GGE534" s="580"/>
      <c r="GGF534" s="143"/>
      <c r="GGG534" s="143"/>
      <c r="GGH534" s="579"/>
      <c r="GGI534" s="580"/>
      <c r="GGJ534" s="143"/>
      <c r="GGK534" s="143"/>
      <c r="GGL534" s="579"/>
      <c r="GGM534" s="580"/>
      <c r="GGN534" s="143"/>
      <c r="GGO534" s="143"/>
      <c r="GGP534" s="579"/>
      <c r="GGQ534" s="580"/>
      <c r="GGR534" s="143"/>
      <c r="GGS534" s="143"/>
      <c r="GGT534" s="579"/>
      <c r="GGU534" s="580"/>
      <c r="GGV534" s="143"/>
      <c r="GGW534" s="143"/>
      <c r="GGX534" s="579"/>
      <c r="GGY534" s="580"/>
      <c r="GGZ534" s="143"/>
      <c r="GHA534" s="143"/>
      <c r="GHB534" s="579"/>
      <c r="GHC534" s="580"/>
      <c r="GHD534" s="143"/>
      <c r="GHE534" s="143"/>
      <c r="GHF534" s="579"/>
      <c r="GHG534" s="580"/>
      <c r="GHH534" s="143"/>
      <c r="GHI534" s="143"/>
      <c r="GHJ534" s="579"/>
      <c r="GHK534" s="580"/>
      <c r="GHL534" s="143"/>
      <c r="GHM534" s="143"/>
      <c r="GHN534" s="579"/>
      <c r="GHO534" s="580"/>
      <c r="GHP534" s="143"/>
      <c r="GHQ534" s="143"/>
      <c r="GHR534" s="579"/>
      <c r="GHS534" s="580"/>
      <c r="GHT534" s="143"/>
      <c r="GHU534" s="143"/>
      <c r="GHV534" s="579"/>
      <c r="GHW534" s="580"/>
      <c r="GHX534" s="143"/>
      <c r="GHY534" s="143"/>
      <c r="GHZ534" s="579"/>
      <c r="GIA534" s="580"/>
      <c r="GIB534" s="143"/>
      <c r="GIC534" s="143"/>
      <c r="GID534" s="579"/>
      <c r="GIE534" s="580"/>
      <c r="GIF534" s="143"/>
      <c r="GIG534" s="143"/>
      <c r="GIH534" s="579"/>
      <c r="GII534" s="580"/>
      <c r="GIJ534" s="143"/>
      <c r="GIK534" s="143"/>
      <c r="GIL534" s="579"/>
      <c r="GIM534" s="580"/>
      <c r="GIN534" s="143"/>
      <c r="GIO534" s="143"/>
      <c r="GIP534" s="579"/>
      <c r="GIQ534" s="580"/>
      <c r="GIR534" s="143"/>
      <c r="GIS534" s="143"/>
      <c r="GIT534" s="579"/>
      <c r="GIU534" s="580"/>
      <c r="GIV534" s="143"/>
      <c r="GIW534" s="143"/>
      <c r="GIX534" s="579"/>
      <c r="GIY534" s="580"/>
      <c r="GIZ534" s="143"/>
      <c r="GJA534" s="143"/>
      <c r="GJB534" s="579"/>
      <c r="GJC534" s="580"/>
      <c r="GJD534" s="143"/>
      <c r="GJE534" s="143"/>
      <c r="GJF534" s="579"/>
      <c r="GJG534" s="580"/>
      <c r="GJH534" s="143"/>
      <c r="GJI534" s="143"/>
      <c r="GJJ534" s="579"/>
      <c r="GJK534" s="580"/>
      <c r="GJL534" s="143"/>
      <c r="GJM534" s="143"/>
      <c r="GJN534" s="579"/>
      <c r="GJO534" s="580"/>
      <c r="GJP534" s="143"/>
      <c r="GJQ534" s="143"/>
      <c r="GJR534" s="579"/>
      <c r="GJS534" s="580"/>
      <c r="GJT534" s="143"/>
      <c r="GJU534" s="143"/>
      <c r="GJV534" s="579"/>
      <c r="GJW534" s="580"/>
      <c r="GJX534" s="143"/>
      <c r="GJY534" s="143"/>
      <c r="GJZ534" s="579"/>
      <c r="GKA534" s="580"/>
      <c r="GKB534" s="143"/>
      <c r="GKC534" s="143"/>
      <c r="GKD534" s="579"/>
      <c r="GKE534" s="580"/>
      <c r="GKF534" s="143"/>
      <c r="GKG534" s="143"/>
      <c r="GKH534" s="579"/>
      <c r="GKI534" s="580"/>
      <c r="GKJ534" s="143"/>
      <c r="GKK534" s="143"/>
      <c r="GKL534" s="579"/>
      <c r="GKM534" s="580"/>
      <c r="GKN534" s="143"/>
      <c r="GKO534" s="143"/>
      <c r="GKP534" s="579"/>
      <c r="GKQ534" s="580"/>
      <c r="GKR534" s="143"/>
      <c r="GKS534" s="143"/>
      <c r="GKT534" s="579"/>
      <c r="GKU534" s="580"/>
      <c r="GKV534" s="143"/>
      <c r="GKW534" s="143"/>
      <c r="GKX534" s="579"/>
      <c r="GKY534" s="580"/>
      <c r="GKZ534" s="143"/>
      <c r="GLA534" s="143"/>
      <c r="GLB534" s="579"/>
      <c r="GLC534" s="580"/>
      <c r="GLD534" s="143"/>
      <c r="GLE534" s="143"/>
      <c r="GLF534" s="579"/>
      <c r="GLG534" s="580"/>
      <c r="GLH534" s="143"/>
      <c r="GLI534" s="143"/>
      <c r="GLJ534" s="579"/>
      <c r="GLK534" s="580"/>
      <c r="GLL534" s="143"/>
      <c r="GLM534" s="143"/>
      <c r="GLN534" s="579"/>
      <c r="GLO534" s="580"/>
      <c r="GLP534" s="143"/>
      <c r="GLQ534" s="143"/>
      <c r="GLR534" s="579"/>
      <c r="GLS534" s="580"/>
      <c r="GLT534" s="143"/>
      <c r="GLU534" s="143"/>
      <c r="GLV534" s="579"/>
      <c r="GLW534" s="580"/>
      <c r="GLX534" s="143"/>
      <c r="GLY534" s="143"/>
      <c r="GLZ534" s="579"/>
      <c r="GMA534" s="580"/>
      <c r="GMB534" s="143"/>
      <c r="GMC534" s="143"/>
      <c r="GMD534" s="579"/>
      <c r="GME534" s="580"/>
      <c r="GMF534" s="143"/>
      <c r="GMG534" s="143"/>
      <c r="GMH534" s="579"/>
      <c r="GMI534" s="580"/>
      <c r="GMJ534" s="143"/>
      <c r="GMK534" s="143"/>
      <c r="GML534" s="579"/>
      <c r="GMM534" s="580"/>
      <c r="GMN534" s="143"/>
      <c r="GMO534" s="143"/>
      <c r="GMP534" s="579"/>
      <c r="GMQ534" s="580"/>
      <c r="GMR534" s="143"/>
      <c r="GMS534" s="143"/>
      <c r="GMT534" s="579"/>
      <c r="GMU534" s="580"/>
      <c r="GMV534" s="143"/>
      <c r="GMW534" s="143"/>
      <c r="GMX534" s="579"/>
      <c r="GMY534" s="580"/>
      <c r="GMZ534" s="143"/>
      <c r="GNA534" s="143"/>
      <c r="GNB534" s="579"/>
      <c r="GNC534" s="580"/>
      <c r="GND534" s="143"/>
      <c r="GNE534" s="143"/>
      <c r="GNF534" s="579"/>
      <c r="GNG534" s="580"/>
      <c r="GNH534" s="143"/>
      <c r="GNI534" s="143"/>
      <c r="GNJ534" s="579"/>
      <c r="GNK534" s="580"/>
      <c r="GNL534" s="143"/>
      <c r="GNM534" s="143"/>
      <c r="GNN534" s="579"/>
      <c r="GNO534" s="580"/>
      <c r="GNP534" s="143"/>
      <c r="GNQ534" s="143"/>
      <c r="GNR534" s="579"/>
      <c r="GNS534" s="580"/>
      <c r="GNT534" s="143"/>
      <c r="GNU534" s="143"/>
      <c r="GNV534" s="579"/>
      <c r="GNW534" s="580"/>
      <c r="GNX534" s="143"/>
      <c r="GNY534" s="143"/>
      <c r="GNZ534" s="579"/>
      <c r="GOA534" s="580"/>
      <c r="GOB534" s="143"/>
      <c r="GOC534" s="143"/>
      <c r="GOD534" s="579"/>
      <c r="GOE534" s="580"/>
      <c r="GOF534" s="143"/>
      <c r="GOG534" s="143"/>
      <c r="GOH534" s="579"/>
      <c r="GOI534" s="580"/>
      <c r="GOJ534" s="143"/>
      <c r="GOK534" s="143"/>
      <c r="GOL534" s="579"/>
      <c r="GOM534" s="580"/>
      <c r="GON534" s="143"/>
      <c r="GOO534" s="143"/>
      <c r="GOP534" s="579"/>
      <c r="GOQ534" s="580"/>
      <c r="GOR534" s="143"/>
      <c r="GOS534" s="143"/>
      <c r="GOT534" s="579"/>
      <c r="GOU534" s="580"/>
      <c r="GOV534" s="143"/>
      <c r="GOW534" s="143"/>
      <c r="GOX534" s="579"/>
      <c r="GOY534" s="580"/>
      <c r="GOZ534" s="143"/>
      <c r="GPA534" s="143"/>
      <c r="GPB534" s="579"/>
      <c r="GPC534" s="580"/>
      <c r="GPD534" s="143"/>
      <c r="GPE534" s="143"/>
      <c r="GPF534" s="579"/>
      <c r="GPG534" s="580"/>
      <c r="GPH534" s="143"/>
      <c r="GPI534" s="143"/>
      <c r="GPJ534" s="579"/>
      <c r="GPK534" s="580"/>
      <c r="GPL534" s="143"/>
      <c r="GPM534" s="143"/>
      <c r="GPN534" s="579"/>
      <c r="GPO534" s="580"/>
      <c r="GPP534" s="143"/>
      <c r="GPQ534" s="143"/>
      <c r="GPR534" s="579"/>
      <c r="GPS534" s="580"/>
      <c r="GPT534" s="143"/>
      <c r="GPU534" s="143"/>
      <c r="GPV534" s="579"/>
      <c r="GPW534" s="580"/>
      <c r="GPX534" s="143"/>
      <c r="GPY534" s="143"/>
      <c r="GPZ534" s="579"/>
      <c r="GQA534" s="580"/>
      <c r="GQB534" s="143"/>
      <c r="GQC534" s="143"/>
      <c r="GQD534" s="579"/>
      <c r="GQE534" s="580"/>
      <c r="GQF534" s="143"/>
      <c r="GQG534" s="143"/>
      <c r="GQH534" s="579"/>
      <c r="GQI534" s="580"/>
      <c r="GQJ534" s="143"/>
      <c r="GQK534" s="143"/>
      <c r="GQL534" s="579"/>
      <c r="GQM534" s="580"/>
      <c r="GQN534" s="143"/>
      <c r="GQO534" s="143"/>
      <c r="GQP534" s="579"/>
      <c r="GQQ534" s="580"/>
      <c r="GQR534" s="143"/>
      <c r="GQS534" s="143"/>
      <c r="GQT534" s="579"/>
      <c r="GQU534" s="580"/>
      <c r="GQV534" s="143"/>
      <c r="GQW534" s="143"/>
      <c r="GQX534" s="579"/>
      <c r="GQY534" s="580"/>
      <c r="GQZ534" s="143"/>
      <c r="GRA534" s="143"/>
      <c r="GRB534" s="579"/>
      <c r="GRC534" s="580"/>
      <c r="GRD534" s="143"/>
      <c r="GRE534" s="143"/>
      <c r="GRF534" s="579"/>
      <c r="GRG534" s="580"/>
      <c r="GRH534" s="143"/>
      <c r="GRI534" s="143"/>
      <c r="GRJ534" s="579"/>
      <c r="GRK534" s="580"/>
      <c r="GRL534" s="143"/>
      <c r="GRM534" s="143"/>
      <c r="GRN534" s="579"/>
      <c r="GRO534" s="580"/>
      <c r="GRP534" s="143"/>
      <c r="GRQ534" s="143"/>
      <c r="GRR534" s="579"/>
      <c r="GRS534" s="580"/>
      <c r="GRT534" s="143"/>
      <c r="GRU534" s="143"/>
      <c r="GRV534" s="579"/>
      <c r="GRW534" s="580"/>
      <c r="GRX534" s="143"/>
      <c r="GRY534" s="143"/>
      <c r="GRZ534" s="579"/>
      <c r="GSA534" s="580"/>
      <c r="GSB534" s="143"/>
      <c r="GSC534" s="143"/>
      <c r="GSD534" s="579"/>
      <c r="GSE534" s="580"/>
      <c r="GSF534" s="143"/>
      <c r="GSG534" s="143"/>
      <c r="GSH534" s="579"/>
      <c r="GSI534" s="580"/>
      <c r="GSJ534" s="143"/>
      <c r="GSK534" s="143"/>
      <c r="GSL534" s="579"/>
      <c r="GSM534" s="580"/>
      <c r="GSN534" s="143"/>
      <c r="GSO534" s="143"/>
      <c r="GSP534" s="579"/>
      <c r="GSQ534" s="580"/>
      <c r="GSR534" s="143"/>
      <c r="GSS534" s="143"/>
      <c r="GST534" s="579"/>
      <c r="GSU534" s="580"/>
      <c r="GSV534" s="143"/>
      <c r="GSW534" s="143"/>
      <c r="GSX534" s="579"/>
      <c r="GSY534" s="580"/>
      <c r="GSZ534" s="143"/>
      <c r="GTA534" s="143"/>
      <c r="GTB534" s="579"/>
      <c r="GTC534" s="580"/>
      <c r="GTD534" s="143"/>
      <c r="GTE534" s="143"/>
      <c r="GTF534" s="579"/>
      <c r="GTG534" s="580"/>
      <c r="GTH534" s="143"/>
      <c r="GTI534" s="143"/>
      <c r="GTJ534" s="579"/>
      <c r="GTK534" s="580"/>
      <c r="GTL534" s="143"/>
      <c r="GTM534" s="143"/>
      <c r="GTN534" s="579"/>
      <c r="GTO534" s="580"/>
      <c r="GTP534" s="143"/>
      <c r="GTQ534" s="143"/>
      <c r="GTR534" s="579"/>
      <c r="GTS534" s="580"/>
      <c r="GTT534" s="143"/>
      <c r="GTU534" s="143"/>
      <c r="GTV534" s="579"/>
      <c r="GTW534" s="580"/>
      <c r="GTX534" s="143"/>
      <c r="GTY534" s="143"/>
      <c r="GTZ534" s="579"/>
      <c r="GUA534" s="580"/>
      <c r="GUB534" s="143"/>
      <c r="GUC534" s="143"/>
      <c r="GUD534" s="579"/>
      <c r="GUE534" s="580"/>
      <c r="GUF534" s="143"/>
      <c r="GUG534" s="143"/>
      <c r="GUH534" s="579"/>
      <c r="GUI534" s="580"/>
      <c r="GUJ534" s="143"/>
      <c r="GUK534" s="143"/>
      <c r="GUL534" s="579"/>
      <c r="GUM534" s="580"/>
      <c r="GUN534" s="143"/>
      <c r="GUO534" s="143"/>
      <c r="GUP534" s="579"/>
      <c r="GUQ534" s="580"/>
      <c r="GUR534" s="143"/>
      <c r="GUS534" s="143"/>
      <c r="GUT534" s="579"/>
      <c r="GUU534" s="580"/>
      <c r="GUV534" s="143"/>
      <c r="GUW534" s="143"/>
      <c r="GUX534" s="579"/>
      <c r="GUY534" s="580"/>
      <c r="GUZ534" s="143"/>
      <c r="GVA534" s="143"/>
      <c r="GVB534" s="579"/>
      <c r="GVC534" s="580"/>
      <c r="GVD534" s="143"/>
      <c r="GVE534" s="143"/>
      <c r="GVF534" s="579"/>
      <c r="GVG534" s="580"/>
      <c r="GVH534" s="143"/>
      <c r="GVI534" s="143"/>
      <c r="GVJ534" s="579"/>
      <c r="GVK534" s="580"/>
      <c r="GVL534" s="143"/>
      <c r="GVM534" s="143"/>
      <c r="GVN534" s="579"/>
      <c r="GVO534" s="580"/>
      <c r="GVP534" s="143"/>
      <c r="GVQ534" s="143"/>
      <c r="GVR534" s="579"/>
      <c r="GVS534" s="580"/>
      <c r="GVT534" s="143"/>
      <c r="GVU534" s="143"/>
      <c r="GVV534" s="579"/>
      <c r="GVW534" s="580"/>
      <c r="GVX534" s="143"/>
      <c r="GVY534" s="143"/>
      <c r="GVZ534" s="579"/>
      <c r="GWA534" s="580"/>
      <c r="GWB534" s="143"/>
      <c r="GWC534" s="143"/>
      <c r="GWD534" s="579"/>
      <c r="GWE534" s="580"/>
      <c r="GWF534" s="143"/>
      <c r="GWG534" s="143"/>
      <c r="GWH534" s="579"/>
      <c r="GWI534" s="580"/>
      <c r="GWJ534" s="143"/>
      <c r="GWK534" s="143"/>
      <c r="GWL534" s="579"/>
      <c r="GWM534" s="580"/>
      <c r="GWN534" s="143"/>
      <c r="GWO534" s="143"/>
      <c r="GWP534" s="579"/>
      <c r="GWQ534" s="580"/>
      <c r="GWR534" s="143"/>
      <c r="GWS534" s="143"/>
      <c r="GWT534" s="579"/>
      <c r="GWU534" s="580"/>
      <c r="GWV534" s="143"/>
      <c r="GWW534" s="143"/>
      <c r="GWX534" s="579"/>
      <c r="GWY534" s="580"/>
      <c r="GWZ534" s="143"/>
      <c r="GXA534" s="143"/>
      <c r="GXB534" s="579"/>
      <c r="GXC534" s="580"/>
      <c r="GXD534" s="143"/>
      <c r="GXE534" s="143"/>
      <c r="GXF534" s="579"/>
      <c r="GXG534" s="580"/>
      <c r="GXH534" s="143"/>
      <c r="GXI534" s="143"/>
      <c r="GXJ534" s="579"/>
      <c r="GXK534" s="580"/>
      <c r="GXL534" s="143"/>
      <c r="GXM534" s="143"/>
      <c r="GXN534" s="579"/>
      <c r="GXO534" s="580"/>
      <c r="GXP534" s="143"/>
      <c r="GXQ534" s="143"/>
      <c r="GXR534" s="579"/>
      <c r="GXS534" s="580"/>
      <c r="GXT534" s="143"/>
      <c r="GXU534" s="143"/>
      <c r="GXV534" s="579"/>
      <c r="GXW534" s="580"/>
      <c r="GXX534" s="143"/>
      <c r="GXY534" s="143"/>
      <c r="GXZ534" s="579"/>
      <c r="GYA534" s="580"/>
      <c r="GYB534" s="143"/>
      <c r="GYC534" s="143"/>
      <c r="GYD534" s="579"/>
      <c r="GYE534" s="580"/>
      <c r="GYF534" s="143"/>
      <c r="GYG534" s="143"/>
      <c r="GYH534" s="579"/>
      <c r="GYI534" s="580"/>
      <c r="GYJ534" s="143"/>
      <c r="GYK534" s="143"/>
      <c r="GYL534" s="579"/>
      <c r="GYM534" s="580"/>
      <c r="GYN534" s="143"/>
      <c r="GYO534" s="143"/>
      <c r="GYP534" s="579"/>
      <c r="GYQ534" s="580"/>
      <c r="GYR534" s="143"/>
      <c r="GYS534" s="143"/>
      <c r="GYT534" s="579"/>
      <c r="GYU534" s="580"/>
      <c r="GYV534" s="143"/>
      <c r="GYW534" s="143"/>
      <c r="GYX534" s="579"/>
      <c r="GYY534" s="580"/>
      <c r="GYZ534" s="143"/>
      <c r="GZA534" s="143"/>
      <c r="GZB534" s="579"/>
      <c r="GZC534" s="580"/>
      <c r="GZD534" s="143"/>
      <c r="GZE534" s="143"/>
      <c r="GZF534" s="579"/>
      <c r="GZG534" s="580"/>
      <c r="GZH534" s="143"/>
      <c r="GZI534" s="143"/>
      <c r="GZJ534" s="579"/>
      <c r="GZK534" s="580"/>
      <c r="GZL534" s="143"/>
      <c r="GZM534" s="143"/>
      <c r="GZN534" s="579"/>
      <c r="GZO534" s="580"/>
      <c r="GZP534" s="143"/>
      <c r="GZQ534" s="143"/>
      <c r="GZR534" s="579"/>
      <c r="GZS534" s="580"/>
      <c r="GZT534" s="143"/>
      <c r="GZU534" s="143"/>
      <c r="GZV534" s="579"/>
      <c r="GZW534" s="580"/>
      <c r="GZX534" s="143"/>
      <c r="GZY534" s="143"/>
      <c r="GZZ534" s="579"/>
      <c r="HAA534" s="580"/>
      <c r="HAB534" s="143"/>
      <c r="HAC534" s="143"/>
      <c r="HAD534" s="579"/>
      <c r="HAE534" s="580"/>
      <c r="HAF534" s="143"/>
      <c r="HAG534" s="143"/>
      <c r="HAH534" s="579"/>
      <c r="HAI534" s="580"/>
      <c r="HAJ534" s="143"/>
      <c r="HAK534" s="143"/>
      <c r="HAL534" s="579"/>
      <c r="HAM534" s="580"/>
      <c r="HAN534" s="143"/>
      <c r="HAO534" s="143"/>
      <c r="HAP534" s="579"/>
      <c r="HAQ534" s="580"/>
      <c r="HAR534" s="143"/>
      <c r="HAS534" s="143"/>
      <c r="HAT534" s="579"/>
      <c r="HAU534" s="580"/>
      <c r="HAV534" s="143"/>
      <c r="HAW534" s="143"/>
      <c r="HAX534" s="579"/>
      <c r="HAY534" s="580"/>
      <c r="HAZ534" s="143"/>
      <c r="HBA534" s="143"/>
      <c r="HBB534" s="579"/>
      <c r="HBC534" s="580"/>
      <c r="HBD534" s="143"/>
      <c r="HBE534" s="143"/>
      <c r="HBF534" s="579"/>
      <c r="HBG534" s="580"/>
      <c r="HBH534" s="143"/>
      <c r="HBI534" s="143"/>
      <c r="HBJ534" s="579"/>
      <c r="HBK534" s="580"/>
      <c r="HBL534" s="143"/>
      <c r="HBM534" s="143"/>
      <c r="HBN534" s="579"/>
      <c r="HBO534" s="580"/>
      <c r="HBP534" s="143"/>
      <c r="HBQ534" s="143"/>
      <c r="HBR534" s="579"/>
      <c r="HBS534" s="580"/>
      <c r="HBT534" s="143"/>
      <c r="HBU534" s="143"/>
      <c r="HBV534" s="579"/>
      <c r="HBW534" s="580"/>
      <c r="HBX534" s="143"/>
      <c r="HBY534" s="143"/>
      <c r="HBZ534" s="579"/>
      <c r="HCA534" s="580"/>
      <c r="HCB534" s="143"/>
      <c r="HCC534" s="143"/>
      <c r="HCD534" s="579"/>
      <c r="HCE534" s="580"/>
      <c r="HCF534" s="143"/>
      <c r="HCG534" s="143"/>
      <c r="HCH534" s="579"/>
      <c r="HCI534" s="580"/>
      <c r="HCJ534" s="143"/>
      <c r="HCK534" s="143"/>
      <c r="HCL534" s="579"/>
      <c r="HCM534" s="580"/>
      <c r="HCN534" s="143"/>
      <c r="HCO534" s="143"/>
      <c r="HCP534" s="579"/>
      <c r="HCQ534" s="580"/>
      <c r="HCR534" s="143"/>
      <c r="HCS534" s="143"/>
      <c r="HCT534" s="579"/>
      <c r="HCU534" s="580"/>
      <c r="HCV534" s="143"/>
      <c r="HCW534" s="143"/>
      <c r="HCX534" s="579"/>
      <c r="HCY534" s="580"/>
      <c r="HCZ534" s="143"/>
      <c r="HDA534" s="143"/>
      <c r="HDB534" s="579"/>
      <c r="HDC534" s="580"/>
      <c r="HDD534" s="143"/>
      <c r="HDE534" s="143"/>
      <c r="HDF534" s="579"/>
      <c r="HDG534" s="580"/>
      <c r="HDH534" s="143"/>
      <c r="HDI534" s="143"/>
      <c r="HDJ534" s="579"/>
      <c r="HDK534" s="580"/>
      <c r="HDL534" s="143"/>
      <c r="HDM534" s="143"/>
      <c r="HDN534" s="579"/>
      <c r="HDO534" s="580"/>
      <c r="HDP534" s="143"/>
      <c r="HDQ534" s="143"/>
      <c r="HDR534" s="579"/>
      <c r="HDS534" s="580"/>
      <c r="HDT534" s="143"/>
      <c r="HDU534" s="143"/>
      <c r="HDV534" s="579"/>
      <c r="HDW534" s="580"/>
      <c r="HDX534" s="143"/>
      <c r="HDY534" s="143"/>
      <c r="HDZ534" s="579"/>
      <c r="HEA534" s="580"/>
      <c r="HEB534" s="143"/>
      <c r="HEC534" s="143"/>
      <c r="HED534" s="579"/>
      <c r="HEE534" s="580"/>
      <c r="HEF534" s="143"/>
      <c r="HEG534" s="143"/>
      <c r="HEH534" s="579"/>
      <c r="HEI534" s="580"/>
      <c r="HEJ534" s="143"/>
      <c r="HEK534" s="143"/>
      <c r="HEL534" s="579"/>
      <c r="HEM534" s="580"/>
      <c r="HEN534" s="143"/>
      <c r="HEO534" s="143"/>
      <c r="HEP534" s="579"/>
      <c r="HEQ534" s="580"/>
      <c r="HER534" s="143"/>
      <c r="HES534" s="143"/>
      <c r="HET534" s="579"/>
      <c r="HEU534" s="580"/>
      <c r="HEV534" s="143"/>
      <c r="HEW534" s="143"/>
      <c r="HEX534" s="579"/>
      <c r="HEY534" s="580"/>
      <c r="HEZ534" s="143"/>
      <c r="HFA534" s="143"/>
      <c r="HFB534" s="579"/>
      <c r="HFC534" s="580"/>
      <c r="HFD534" s="143"/>
      <c r="HFE534" s="143"/>
      <c r="HFF534" s="579"/>
      <c r="HFG534" s="580"/>
      <c r="HFH534" s="143"/>
      <c r="HFI534" s="143"/>
      <c r="HFJ534" s="579"/>
      <c r="HFK534" s="580"/>
      <c r="HFL534" s="143"/>
      <c r="HFM534" s="143"/>
      <c r="HFN534" s="579"/>
      <c r="HFO534" s="580"/>
      <c r="HFP534" s="143"/>
      <c r="HFQ534" s="143"/>
      <c r="HFR534" s="579"/>
      <c r="HFS534" s="580"/>
      <c r="HFT534" s="143"/>
      <c r="HFU534" s="143"/>
      <c r="HFV534" s="579"/>
      <c r="HFW534" s="580"/>
      <c r="HFX534" s="143"/>
      <c r="HFY534" s="143"/>
      <c r="HFZ534" s="579"/>
      <c r="HGA534" s="580"/>
      <c r="HGB534" s="143"/>
      <c r="HGC534" s="143"/>
      <c r="HGD534" s="579"/>
      <c r="HGE534" s="580"/>
      <c r="HGF534" s="143"/>
      <c r="HGG534" s="143"/>
      <c r="HGH534" s="579"/>
      <c r="HGI534" s="580"/>
      <c r="HGJ534" s="143"/>
      <c r="HGK534" s="143"/>
      <c r="HGL534" s="579"/>
      <c r="HGM534" s="580"/>
      <c r="HGN534" s="143"/>
      <c r="HGO534" s="143"/>
      <c r="HGP534" s="579"/>
      <c r="HGQ534" s="580"/>
      <c r="HGR534" s="143"/>
      <c r="HGS534" s="143"/>
      <c r="HGT534" s="579"/>
      <c r="HGU534" s="580"/>
      <c r="HGV534" s="143"/>
      <c r="HGW534" s="143"/>
      <c r="HGX534" s="579"/>
      <c r="HGY534" s="580"/>
      <c r="HGZ534" s="143"/>
      <c r="HHA534" s="143"/>
      <c r="HHB534" s="579"/>
      <c r="HHC534" s="580"/>
      <c r="HHD534" s="143"/>
      <c r="HHE534" s="143"/>
      <c r="HHF534" s="579"/>
      <c r="HHG534" s="580"/>
      <c r="HHH534" s="143"/>
      <c r="HHI534" s="143"/>
      <c r="HHJ534" s="579"/>
      <c r="HHK534" s="580"/>
      <c r="HHL534" s="143"/>
      <c r="HHM534" s="143"/>
      <c r="HHN534" s="579"/>
      <c r="HHO534" s="580"/>
      <c r="HHP534" s="143"/>
      <c r="HHQ534" s="143"/>
      <c r="HHR534" s="579"/>
      <c r="HHS534" s="580"/>
      <c r="HHT534" s="143"/>
      <c r="HHU534" s="143"/>
      <c r="HHV534" s="579"/>
      <c r="HHW534" s="580"/>
      <c r="HHX534" s="143"/>
      <c r="HHY534" s="143"/>
      <c r="HHZ534" s="579"/>
      <c r="HIA534" s="580"/>
      <c r="HIB534" s="143"/>
      <c r="HIC534" s="143"/>
      <c r="HID534" s="579"/>
      <c r="HIE534" s="580"/>
      <c r="HIF534" s="143"/>
      <c r="HIG534" s="143"/>
      <c r="HIH534" s="579"/>
      <c r="HII534" s="580"/>
      <c r="HIJ534" s="143"/>
      <c r="HIK534" s="143"/>
      <c r="HIL534" s="579"/>
      <c r="HIM534" s="580"/>
      <c r="HIN534" s="143"/>
      <c r="HIO534" s="143"/>
      <c r="HIP534" s="579"/>
      <c r="HIQ534" s="580"/>
      <c r="HIR534" s="143"/>
      <c r="HIS534" s="143"/>
      <c r="HIT534" s="579"/>
      <c r="HIU534" s="580"/>
      <c r="HIV534" s="143"/>
      <c r="HIW534" s="143"/>
      <c r="HIX534" s="579"/>
      <c r="HIY534" s="580"/>
      <c r="HIZ534" s="143"/>
      <c r="HJA534" s="143"/>
      <c r="HJB534" s="579"/>
      <c r="HJC534" s="580"/>
      <c r="HJD534" s="143"/>
      <c r="HJE534" s="143"/>
      <c r="HJF534" s="579"/>
      <c r="HJG534" s="580"/>
      <c r="HJH534" s="143"/>
      <c r="HJI534" s="143"/>
      <c r="HJJ534" s="579"/>
      <c r="HJK534" s="580"/>
      <c r="HJL534" s="143"/>
      <c r="HJM534" s="143"/>
      <c r="HJN534" s="579"/>
      <c r="HJO534" s="580"/>
      <c r="HJP534" s="143"/>
      <c r="HJQ534" s="143"/>
      <c r="HJR534" s="579"/>
      <c r="HJS534" s="580"/>
      <c r="HJT534" s="143"/>
      <c r="HJU534" s="143"/>
      <c r="HJV534" s="579"/>
      <c r="HJW534" s="580"/>
      <c r="HJX534" s="143"/>
      <c r="HJY534" s="143"/>
      <c r="HJZ534" s="579"/>
      <c r="HKA534" s="580"/>
      <c r="HKB534" s="143"/>
      <c r="HKC534" s="143"/>
      <c r="HKD534" s="579"/>
      <c r="HKE534" s="580"/>
      <c r="HKF534" s="143"/>
      <c r="HKG534" s="143"/>
      <c r="HKH534" s="579"/>
      <c r="HKI534" s="580"/>
      <c r="HKJ534" s="143"/>
      <c r="HKK534" s="143"/>
      <c r="HKL534" s="579"/>
      <c r="HKM534" s="580"/>
      <c r="HKN534" s="143"/>
      <c r="HKO534" s="143"/>
      <c r="HKP534" s="579"/>
      <c r="HKQ534" s="580"/>
      <c r="HKR534" s="143"/>
      <c r="HKS534" s="143"/>
      <c r="HKT534" s="579"/>
      <c r="HKU534" s="580"/>
      <c r="HKV534" s="143"/>
      <c r="HKW534" s="143"/>
      <c r="HKX534" s="579"/>
      <c r="HKY534" s="580"/>
      <c r="HKZ534" s="143"/>
      <c r="HLA534" s="143"/>
      <c r="HLB534" s="579"/>
      <c r="HLC534" s="580"/>
      <c r="HLD534" s="143"/>
      <c r="HLE534" s="143"/>
      <c r="HLF534" s="579"/>
      <c r="HLG534" s="580"/>
      <c r="HLH534" s="143"/>
      <c r="HLI534" s="143"/>
      <c r="HLJ534" s="579"/>
      <c r="HLK534" s="580"/>
      <c r="HLL534" s="143"/>
      <c r="HLM534" s="143"/>
      <c r="HLN534" s="579"/>
      <c r="HLO534" s="580"/>
      <c r="HLP534" s="143"/>
      <c r="HLQ534" s="143"/>
      <c r="HLR534" s="579"/>
      <c r="HLS534" s="580"/>
      <c r="HLT534" s="143"/>
      <c r="HLU534" s="143"/>
      <c r="HLV534" s="579"/>
      <c r="HLW534" s="580"/>
      <c r="HLX534" s="143"/>
      <c r="HLY534" s="143"/>
      <c r="HLZ534" s="579"/>
      <c r="HMA534" s="580"/>
      <c r="HMB534" s="143"/>
      <c r="HMC534" s="143"/>
      <c r="HMD534" s="579"/>
      <c r="HME534" s="580"/>
      <c r="HMF534" s="143"/>
      <c r="HMG534" s="143"/>
      <c r="HMH534" s="579"/>
      <c r="HMI534" s="580"/>
      <c r="HMJ534" s="143"/>
      <c r="HMK534" s="143"/>
      <c r="HML534" s="579"/>
      <c r="HMM534" s="580"/>
      <c r="HMN534" s="143"/>
      <c r="HMO534" s="143"/>
      <c r="HMP534" s="579"/>
      <c r="HMQ534" s="580"/>
      <c r="HMR534" s="143"/>
      <c r="HMS534" s="143"/>
      <c r="HMT534" s="579"/>
      <c r="HMU534" s="580"/>
      <c r="HMV534" s="143"/>
      <c r="HMW534" s="143"/>
      <c r="HMX534" s="579"/>
      <c r="HMY534" s="580"/>
      <c r="HMZ534" s="143"/>
      <c r="HNA534" s="143"/>
      <c r="HNB534" s="579"/>
      <c r="HNC534" s="580"/>
      <c r="HND534" s="143"/>
      <c r="HNE534" s="143"/>
      <c r="HNF534" s="579"/>
      <c r="HNG534" s="580"/>
      <c r="HNH534" s="143"/>
      <c r="HNI534" s="143"/>
      <c r="HNJ534" s="579"/>
      <c r="HNK534" s="580"/>
      <c r="HNL534" s="143"/>
      <c r="HNM534" s="143"/>
      <c r="HNN534" s="579"/>
      <c r="HNO534" s="580"/>
      <c r="HNP534" s="143"/>
      <c r="HNQ534" s="143"/>
      <c r="HNR534" s="579"/>
      <c r="HNS534" s="580"/>
      <c r="HNT534" s="143"/>
      <c r="HNU534" s="143"/>
      <c r="HNV534" s="579"/>
      <c r="HNW534" s="580"/>
      <c r="HNX534" s="143"/>
      <c r="HNY534" s="143"/>
      <c r="HNZ534" s="579"/>
      <c r="HOA534" s="580"/>
      <c r="HOB534" s="143"/>
      <c r="HOC534" s="143"/>
      <c r="HOD534" s="579"/>
      <c r="HOE534" s="580"/>
      <c r="HOF534" s="143"/>
      <c r="HOG534" s="143"/>
      <c r="HOH534" s="579"/>
      <c r="HOI534" s="580"/>
      <c r="HOJ534" s="143"/>
      <c r="HOK534" s="143"/>
      <c r="HOL534" s="579"/>
      <c r="HOM534" s="580"/>
      <c r="HON534" s="143"/>
      <c r="HOO534" s="143"/>
      <c r="HOP534" s="579"/>
      <c r="HOQ534" s="580"/>
      <c r="HOR534" s="143"/>
      <c r="HOS534" s="143"/>
      <c r="HOT534" s="579"/>
      <c r="HOU534" s="580"/>
      <c r="HOV534" s="143"/>
      <c r="HOW534" s="143"/>
      <c r="HOX534" s="579"/>
      <c r="HOY534" s="580"/>
      <c r="HOZ534" s="143"/>
      <c r="HPA534" s="143"/>
      <c r="HPB534" s="579"/>
      <c r="HPC534" s="580"/>
      <c r="HPD534" s="143"/>
      <c r="HPE534" s="143"/>
      <c r="HPF534" s="579"/>
      <c r="HPG534" s="580"/>
      <c r="HPH534" s="143"/>
      <c r="HPI534" s="143"/>
      <c r="HPJ534" s="579"/>
      <c r="HPK534" s="580"/>
      <c r="HPL534" s="143"/>
      <c r="HPM534" s="143"/>
      <c r="HPN534" s="579"/>
      <c r="HPO534" s="580"/>
      <c r="HPP534" s="143"/>
      <c r="HPQ534" s="143"/>
      <c r="HPR534" s="579"/>
      <c r="HPS534" s="580"/>
      <c r="HPT534" s="143"/>
      <c r="HPU534" s="143"/>
      <c r="HPV534" s="579"/>
      <c r="HPW534" s="580"/>
      <c r="HPX534" s="143"/>
      <c r="HPY534" s="143"/>
      <c r="HPZ534" s="579"/>
      <c r="HQA534" s="580"/>
      <c r="HQB534" s="143"/>
      <c r="HQC534" s="143"/>
      <c r="HQD534" s="579"/>
      <c r="HQE534" s="580"/>
      <c r="HQF534" s="143"/>
      <c r="HQG534" s="143"/>
      <c r="HQH534" s="579"/>
      <c r="HQI534" s="580"/>
      <c r="HQJ534" s="143"/>
      <c r="HQK534" s="143"/>
      <c r="HQL534" s="579"/>
      <c r="HQM534" s="580"/>
      <c r="HQN534" s="143"/>
      <c r="HQO534" s="143"/>
      <c r="HQP534" s="579"/>
      <c r="HQQ534" s="580"/>
      <c r="HQR534" s="143"/>
      <c r="HQS534" s="143"/>
      <c r="HQT534" s="579"/>
      <c r="HQU534" s="580"/>
      <c r="HQV534" s="143"/>
      <c r="HQW534" s="143"/>
      <c r="HQX534" s="579"/>
      <c r="HQY534" s="580"/>
      <c r="HQZ534" s="143"/>
      <c r="HRA534" s="143"/>
      <c r="HRB534" s="579"/>
      <c r="HRC534" s="580"/>
      <c r="HRD534" s="143"/>
      <c r="HRE534" s="143"/>
      <c r="HRF534" s="579"/>
      <c r="HRG534" s="580"/>
      <c r="HRH534" s="143"/>
      <c r="HRI534" s="143"/>
      <c r="HRJ534" s="579"/>
      <c r="HRK534" s="580"/>
      <c r="HRL534" s="143"/>
      <c r="HRM534" s="143"/>
      <c r="HRN534" s="579"/>
      <c r="HRO534" s="580"/>
      <c r="HRP534" s="143"/>
      <c r="HRQ534" s="143"/>
      <c r="HRR534" s="579"/>
      <c r="HRS534" s="580"/>
      <c r="HRT534" s="143"/>
      <c r="HRU534" s="143"/>
      <c r="HRV534" s="579"/>
      <c r="HRW534" s="580"/>
      <c r="HRX534" s="143"/>
      <c r="HRY534" s="143"/>
      <c r="HRZ534" s="579"/>
      <c r="HSA534" s="580"/>
      <c r="HSB534" s="143"/>
      <c r="HSC534" s="143"/>
      <c r="HSD534" s="579"/>
      <c r="HSE534" s="580"/>
      <c r="HSF534" s="143"/>
      <c r="HSG534" s="143"/>
      <c r="HSH534" s="579"/>
      <c r="HSI534" s="580"/>
      <c r="HSJ534" s="143"/>
      <c r="HSK534" s="143"/>
      <c r="HSL534" s="579"/>
      <c r="HSM534" s="580"/>
      <c r="HSN534" s="143"/>
      <c r="HSO534" s="143"/>
      <c r="HSP534" s="579"/>
      <c r="HSQ534" s="580"/>
      <c r="HSR534" s="143"/>
      <c r="HSS534" s="143"/>
      <c r="HST534" s="579"/>
      <c r="HSU534" s="580"/>
      <c r="HSV534" s="143"/>
      <c r="HSW534" s="143"/>
      <c r="HSX534" s="579"/>
      <c r="HSY534" s="580"/>
      <c r="HSZ534" s="143"/>
      <c r="HTA534" s="143"/>
      <c r="HTB534" s="579"/>
      <c r="HTC534" s="580"/>
      <c r="HTD534" s="143"/>
      <c r="HTE534" s="143"/>
      <c r="HTF534" s="579"/>
      <c r="HTG534" s="580"/>
      <c r="HTH534" s="143"/>
      <c r="HTI534" s="143"/>
      <c r="HTJ534" s="579"/>
      <c r="HTK534" s="580"/>
      <c r="HTL534" s="143"/>
      <c r="HTM534" s="143"/>
      <c r="HTN534" s="579"/>
      <c r="HTO534" s="580"/>
      <c r="HTP534" s="143"/>
      <c r="HTQ534" s="143"/>
      <c r="HTR534" s="579"/>
      <c r="HTS534" s="580"/>
      <c r="HTT534" s="143"/>
      <c r="HTU534" s="143"/>
      <c r="HTV534" s="579"/>
      <c r="HTW534" s="580"/>
      <c r="HTX534" s="143"/>
      <c r="HTY534" s="143"/>
      <c r="HTZ534" s="579"/>
      <c r="HUA534" s="580"/>
      <c r="HUB534" s="143"/>
      <c r="HUC534" s="143"/>
      <c r="HUD534" s="579"/>
      <c r="HUE534" s="580"/>
      <c r="HUF534" s="143"/>
      <c r="HUG534" s="143"/>
      <c r="HUH534" s="579"/>
      <c r="HUI534" s="580"/>
      <c r="HUJ534" s="143"/>
      <c r="HUK534" s="143"/>
      <c r="HUL534" s="579"/>
      <c r="HUM534" s="580"/>
      <c r="HUN534" s="143"/>
      <c r="HUO534" s="143"/>
      <c r="HUP534" s="579"/>
      <c r="HUQ534" s="580"/>
      <c r="HUR534" s="143"/>
      <c r="HUS534" s="143"/>
      <c r="HUT534" s="579"/>
      <c r="HUU534" s="580"/>
      <c r="HUV534" s="143"/>
      <c r="HUW534" s="143"/>
      <c r="HUX534" s="579"/>
      <c r="HUY534" s="580"/>
      <c r="HUZ534" s="143"/>
      <c r="HVA534" s="143"/>
      <c r="HVB534" s="579"/>
      <c r="HVC534" s="580"/>
      <c r="HVD534" s="143"/>
      <c r="HVE534" s="143"/>
      <c r="HVF534" s="579"/>
      <c r="HVG534" s="580"/>
      <c r="HVH534" s="143"/>
      <c r="HVI534" s="143"/>
      <c r="HVJ534" s="579"/>
      <c r="HVK534" s="580"/>
      <c r="HVL534" s="143"/>
      <c r="HVM534" s="143"/>
      <c r="HVN534" s="579"/>
      <c r="HVO534" s="580"/>
      <c r="HVP534" s="143"/>
      <c r="HVQ534" s="143"/>
      <c r="HVR534" s="579"/>
      <c r="HVS534" s="580"/>
      <c r="HVT534" s="143"/>
      <c r="HVU534" s="143"/>
      <c r="HVV534" s="579"/>
      <c r="HVW534" s="580"/>
      <c r="HVX534" s="143"/>
      <c r="HVY534" s="143"/>
      <c r="HVZ534" s="579"/>
      <c r="HWA534" s="580"/>
      <c r="HWB534" s="143"/>
      <c r="HWC534" s="143"/>
      <c r="HWD534" s="579"/>
      <c r="HWE534" s="580"/>
      <c r="HWF534" s="143"/>
      <c r="HWG534" s="143"/>
      <c r="HWH534" s="579"/>
      <c r="HWI534" s="580"/>
      <c r="HWJ534" s="143"/>
      <c r="HWK534" s="143"/>
      <c r="HWL534" s="579"/>
      <c r="HWM534" s="580"/>
      <c r="HWN534" s="143"/>
      <c r="HWO534" s="143"/>
      <c r="HWP534" s="579"/>
      <c r="HWQ534" s="580"/>
      <c r="HWR534" s="143"/>
      <c r="HWS534" s="143"/>
      <c r="HWT534" s="579"/>
      <c r="HWU534" s="580"/>
      <c r="HWV534" s="143"/>
      <c r="HWW534" s="143"/>
      <c r="HWX534" s="579"/>
      <c r="HWY534" s="580"/>
      <c r="HWZ534" s="143"/>
      <c r="HXA534" s="143"/>
      <c r="HXB534" s="579"/>
      <c r="HXC534" s="580"/>
      <c r="HXD534" s="143"/>
      <c r="HXE534" s="143"/>
      <c r="HXF534" s="579"/>
      <c r="HXG534" s="580"/>
      <c r="HXH534" s="143"/>
      <c r="HXI534" s="143"/>
      <c r="HXJ534" s="579"/>
      <c r="HXK534" s="580"/>
      <c r="HXL534" s="143"/>
      <c r="HXM534" s="143"/>
      <c r="HXN534" s="579"/>
      <c r="HXO534" s="580"/>
      <c r="HXP534" s="143"/>
      <c r="HXQ534" s="143"/>
      <c r="HXR534" s="579"/>
      <c r="HXS534" s="580"/>
      <c r="HXT534" s="143"/>
      <c r="HXU534" s="143"/>
      <c r="HXV534" s="579"/>
      <c r="HXW534" s="580"/>
      <c r="HXX534" s="143"/>
      <c r="HXY534" s="143"/>
      <c r="HXZ534" s="579"/>
      <c r="HYA534" s="580"/>
      <c r="HYB534" s="143"/>
      <c r="HYC534" s="143"/>
      <c r="HYD534" s="579"/>
      <c r="HYE534" s="580"/>
      <c r="HYF534" s="143"/>
      <c r="HYG534" s="143"/>
      <c r="HYH534" s="579"/>
      <c r="HYI534" s="580"/>
      <c r="HYJ534" s="143"/>
      <c r="HYK534" s="143"/>
      <c r="HYL534" s="579"/>
      <c r="HYM534" s="580"/>
      <c r="HYN534" s="143"/>
      <c r="HYO534" s="143"/>
      <c r="HYP534" s="579"/>
      <c r="HYQ534" s="580"/>
      <c r="HYR534" s="143"/>
      <c r="HYS534" s="143"/>
      <c r="HYT534" s="579"/>
      <c r="HYU534" s="580"/>
      <c r="HYV534" s="143"/>
      <c r="HYW534" s="143"/>
      <c r="HYX534" s="579"/>
      <c r="HYY534" s="580"/>
      <c r="HYZ534" s="143"/>
      <c r="HZA534" s="143"/>
      <c r="HZB534" s="579"/>
      <c r="HZC534" s="580"/>
      <c r="HZD534" s="143"/>
      <c r="HZE534" s="143"/>
      <c r="HZF534" s="579"/>
      <c r="HZG534" s="580"/>
      <c r="HZH534" s="143"/>
      <c r="HZI534" s="143"/>
      <c r="HZJ534" s="579"/>
      <c r="HZK534" s="580"/>
      <c r="HZL534" s="143"/>
      <c r="HZM534" s="143"/>
      <c r="HZN534" s="579"/>
      <c r="HZO534" s="580"/>
      <c r="HZP534" s="143"/>
      <c r="HZQ534" s="143"/>
      <c r="HZR534" s="579"/>
      <c r="HZS534" s="580"/>
      <c r="HZT534" s="143"/>
      <c r="HZU534" s="143"/>
      <c r="HZV534" s="579"/>
      <c r="HZW534" s="580"/>
      <c r="HZX534" s="143"/>
      <c r="HZY534" s="143"/>
      <c r="HZZ534" s="579"/>
      <c r="IAA534" s="580"/>
      <c r="IAB534" s="143"/>
      <c r="IAC534" s="143"/>
      <c r="IAD534" s="579"/>
      <c r="IAE534" s="580"/>
      <c r="IAF534" s="143"/>
      <c r="IAG534" s="143"/>
      <c r="IAH534" s="579"/>
      <c r="IAI534" s="580"/>
      <c r="IAJ534" s="143"/>
      <c r="IAK534" s="143"/>
      <c r="IAL534" s="579"/>
      <c r="IAM534" s="580"/>
      <c r="IAN534" s="143"/>
      <c r="IAO534" s="143"/>
      <c r="IAP534" s="579"/>
      <c r="IAQ534" s="580"/>
      <c r="IAR534" s="143"/>
      <c r="IAS534" s="143"/>
      <c r="IAT534" s="579"/>
      <c r="IAU534" s="580"/>
      <c r="IAV534" s="143"/>
      <c r="IAW534" s="143"/>
      <c r="IAX534" s="579"/>
      <c r="IAY534" s="580"/>
      <c r="IAZ534" s="143"/>
      <c r="IBA534" s="143"/>
      <c r="IBB534" s="579"/>
      <c r="IBC534" s="580"/>
      <c r="IBD534" s="143"/>
      <c r="IBE534" s="143"/>
      <c r="IBF534" s="579"/>
      <c r="IBG534" s="580"/>
      <c r="IBH534" s="143"/>
      <c r="IBI534" s="143"/>
      <c r="IBJ534" s="579"/>
      <c r="IBK534" s="580"/>
      <c r="IBL534" s="143"/>
      <c r="IBM534" s="143"/>
      <c r="IBN534" s="579"/>
      <c r="IBO534" s="580"/>
      <c r="IBP534" s="143"/>
      <c r="IBQ534" s="143"/>
      <c r="IBR534" s="579"/>
      <c r="IBS534" s="580"/>
      <c r="IBT534" s="143"/>
      <c r="IBU534" s="143"/>
      <c r="IBV534" s="579"/>
      <c r="IBW534" s="580"/>
      <c r="IBX534" s="143"/>
      <c r="IBY534" s="143"/>
      <c r="IBZ534" s="579"/>
      <c r="ICA534" s="580"/>
      <c r="ICB534" s="143"/>
      <c r="ICC534" s="143"/>
      <c r="ICD534" s="579"/>
      <c r="ICE534" s="580"/>
      <c r="ICF534" s="143"/>
      <c r="ICG534" s="143"/>
      <c r="ICH534" s="579"/>
      <c r="ICI534" s="580"/>
      <c r="ICJ534" s="143"/>
      <c r="ICK534" s="143"/>
      <c r="ICL534" s="579"/>
      <c r="ICM534" s="580"/>
      <c r="ICN534" s="143"/>
      <c r="ICO534" s="143"/>
      <c r="ICP534" s="579"/>
      <c r="ICQ534" s="580"/>
      <c r="ICR534" s="143"/>
      <c r="ICS534" s="143"/>
      <c r="ICT534" s="579"/>
      <c r="ICU534" s="580"/>
      <c r="ICV534" s="143"/>
      <c r="ICW534" s="143"/>
      <c r="ICX534" s="579"/>
      <c r="ICY534" s="580"/>
      <c r="ICZ534" s="143"/>
      <c r="IDA534" s="143"/>
      <c r="IDB534" s="579"/>
      <c r="IDC534" s="580"/>
      <c r="IDD534" s="143"/>
      <c r="IDE534" s="143"/>
      <c r="IDF534" s="579"/>
      <c r="IDG534" s="580"/>
      <c r="IDH534" s="143"/>
      <c r="IDI534" s="143"/>
      <c r="IDJ534" s="579"/>
      <c r="IDK534" s="580"/>
      <c r="IDL534" s="143"/>
      <c r="IDM534" s="143"/>
      <c r="IDN534" s="579"/>
      <c r="IDO534" s="580"/>
      <c r="IDP534" s="143"/>
      <c r="IDQ534" s="143"/>
      <c r="IDR534" s="579"/>
      <c r="IDS534" s="580"/>
      <c r="IDT534" s="143"/>
      <c r="IDU534" s="143"/>
      <c r="IDV534" s="579"/>
      <c r="IDW534" s="580"/>
      <c r="IDX534" s="143"/>
      <c r="IDY534" s="143"/>
      <c r="IDZ534" s="579"/>
      <c r="IEA534" s="580"/>
      <c r="IEB534" s="143"/>
      <c r="IEC534" s="143"/>
      <c r="IED534" s="579"/>
      <c r="IEE534" s="580"/>
      <c r="IEF534" s="143"/>
      <c r="IEG534" s="143"/>
      <c r="IEH534" s="579"/>
      <c r="IEI534" s="580"/>
      <c r="IEJ534" s="143"/>
      <c r="IEK534" s="143"/>
      <c r="IEL534" s="579"/>
      <c r="IEM534" s="580"/>
      <c r="IEN534" s="143"/>
      <c r="IEO534" s="143"/>
      <c r="IEP534" s="579"/>
      <c r="IEQ534" s="580"/>
      <c r="IER534" s="143"/>
      <c r="IES534" s="143"/>
      <c r="IET534" s="579"/>
      <c r="IEU534" s="580"/>
      <c r="IEV534" s="143"/>
      <c r="IEW534" s="143"/>
      <c r="IEX534" s="579"/>
      <c r="IEY534" s="580"/>
      <c r="IEZ534" s="143"/>
      <c r="IFA534" s="143"/>
      <c r="IFB534" s="579"/>
      <c r="IFC534" s="580"/>
      <c r="IFD534" s="143"/>
      <c r="IFE534" s="143"/>
      <c r="IFF534" s="579"/>
      <c r="IFG534" s="580"/>
      <c r="IFH534" s="143"/>
      <c r="IFI534" s="143"/>
      <c r="IFJ534" s="579"/>
      <c r="IFK534" s="580"/>
      <c r="IFL534" s="143"/>
      <c r="IFM534" s="143"/>
      <c r="IFN534" s="579"/>
      <c r="IFO534" s="580"/>
      <c r="IFP534" s="143"/>
      <c r="IFQ534" s="143"/>
      <c r="IFR534" s="579"/>
      <c r="IFS534" s="580"/>
      <c r="IFT534" s="143"/>
      <c r="IFU534" s="143"/>
      <c r="IFV534" s="579"/>
      <c r="IFW534" s="580"/>
      <c r="IFX534" s="143"/>
      <c r="IFY534" s="143"/>
      <c r="IFZ534" s="579"/>
      <c r="IGA534" s="580"/>
      <c r="IGB534" s="143"/>
      <c r="IGC534" s="143"/>
      <c r="IGD534" s="579"/>
      <c r="IGE534" s="580"/>
      <c r="IGF534" s="143"/>
      <c r="IGG534" s="143"/>
      <c r="IGH534" s="579"/>
      <c r="IGI534" s="580"/>
      <c r="IGJ534" s="143"/>
      <c r="IGK534" s="143"/>
      <c r="IGL534" s="579"/>
      <c r="IGM534" s="580"/>
      <c r="IGN534" s="143"/>
      <c r="IGO534" s="143"/>
      <c r="IGP534" s="579"/>
      <c r="IGQ534" s="580"/>
      <c r="IGR534" s="143"/>
      <c r="IGS534" s="143"/>
      <c r="IGT534" s="579"/>
      <c r="IGU534" s="580"/>
      <c r="IGV534" s="143"/>
      <c r="IGW534" s="143"/>
      <c r="IGX534" s="579"/>
      <c r="IGY534" s="580"/>
      <c r="IGZ534" s="143"/>
      <c r="IHA534" s="143"/>
      <c r="IHB534" s="579"/>
      <c r="IHC534" s="580"/>
      <c r="IHD534" s="143"/>
      <c r="IHE534" s="143"/>
      <c r="IHF534" s="579"/>
      <c r="IHG534" s="580"/>
      <c r="IHH534" s="143"/>
      <c r="IHI534" s="143"/>
      <c r="IHJ534" s="579"/>
      <c r="IHK534" s="580"/>
      <c r="IHL534" s="143"/>
      <c r="IHM534" s="143"/>
      <c r="IHN534" s="579"/>
      <c r="IHO534" s="580"/>
      <c r="IHP534" s="143"/>
      <c r="IHQ534" s="143"/>
      <c r="IHR534" s="579"/>
      <c r="IHS534" s="580"/>
      <c r="IHT534" s="143"/>
      <c r="IHU534" s="143"/>
      <c r="IHV534" s="579"/>
      <c r="IHW534" s="580"/>
      <c r="IHX534" s="143"/>
      <c r="IHY534" s="143"/>
      <c r="IHZ534" s="579"/>
      <c r="IIA534" s="580"/>
      <c r="IIB534" s="143"/>
      <c r="IIC534" s="143"/>
      <c r="IID534" s="579"/>
      <c r="IIE534" s="580"/>
      <c r="IIF534" s="143"/>
      <c r="IIG534" s="143"/>
      <c r="IIH534" s="579"/>
      <c r="III534" s="580"/>
      <c r="IIJ534" s="143"/>
      <c r="IIK534" s="143"/>
      <c r="IIL534" s="579"/>
      <c r="IIM534" s="580"/>
      <c r="IIN534" s="143"/>
      <c r="IIO534" s="143"/>
      <c r="IIP534" s="579"/>
      <c r="IIQ534" s="580"/>
      <c r="IIR534" s="143"/>
      <c r="IIS534" s="143"/>
      <c r="IIT534" s="579"/>
      <c r="IIU534" s="580"/>
      <c r="IIV534" s="143"/>
      <c r="IIW534" s="143"/>
      <c r="IIX534" s="579"/>
      <c r="IIY534" s="580"/>
      <c r="IIZ534" s="143"/>
      <c r="IJA534" s="143"/>
      <c r="IJB534" s="579"/>
      <c r="IJC534" s="580"/>
      <c r="IJD534" s="143"/>
      <c r="IJE534" s="143"/>
      <c r="IJF534" s="579"/>
      <c r="IJG534" s="580"/>
      <c r="IJH534" s="143"/>
      <c r="IJI534" s="143"/>
      <c r="IJJ534" s="579"/>
      <c r="IJK534" s="580"/>
      <c r="IJL534" s="143"/>
      <c r="IJM534" s="143"/>
      <c r="IJN534" s="579"/>
      <c r="IJO534" s="580"/>
      <c r="IJP534" s="143"/>
      <c r="IJQ534" s="143"/>
      <c r="IJR534" s="579"/>
      <c r="IJS534" s="580"/>
      <c r="IJT534" s="143"/>
      <c r="IJU534" s="143"/>
      <c r="IJV534" s="579"/>
      <c r="IJW534" s="580"/>
      <c r="IJX534" s="143"/>
      <c r="IJY534" s="143"/>
      <c r="IJZ534" s="579"/>
      <c r="IKA534" s="580"/>
      <c r="IKB534" s="143"/>
      <c r="IKC534" s="143"/>
      <c r="IKD534" s="579"/>
      <c r="IKE534" s="580"/>
      <c r="IKF534" s="143"/>
      <c r="IKG534" s="143"/>
      <c r="IKH534" s="579"/>
      <c r="IKI534" s="580"/>
      <c r="IKJ534" s="143"/>
      <c r="IKK534" s="143"/>
      <c r="IKL534" s="579"/>
      <c r="IKM534" s="580"/>
      <c r="IKN534" s="143"/>
      <c r="IKO534" s="143"/>
      <c r="IKP534" s="579"/>
      <c r="IKQ534" s="580"/>
      <c r="IKR534" s="143"/>
      <c r="IKS534" s="143"/>
      <c r="IKT534" s="579"/>
      <c r="IKU534" s="580"/>
      <c r="IKV534" s="143"/>
      <c r="IKW534" s="143"/>
      <c r="IKX534" s="579"/>
      <c r="IKY534" s="580"/>
      <c r="IKZ534" s="143"/>
      <c r="ILA534" s="143"/>
      <c r="ILB534" s="579"/>
      <c r="ILC534" s="580"/>
      <c r="ILD534" s="143"/>
      <c r="ILE534" s="143"/>
      <c r="ILF534" s="579"/>
      <c r="ILG534" s="580"/>
      <c r="ILH534" s="143"/>
      <c r="ILI534" s="143"/>
      <c r="ILJ534" s="579"/>
      <c r="ILK534" s="580"/>
      <c r="ILL534" s="143"/>
      <c r="ILM534" s="143"/>
      <c r="ILN534" s="579"/>
      <c r="ILO534" s="580"/>
      <c r="ILP534" s="143"/>
      <c r="ILQ534" s="143"/>
      <c r="ILR534" s="579"/>
      <c r="ILS534" s="580"/>
      <c r="ILT534" s="143"/>
      <c r="ILU534" s="143"/>
      <c r="ILV534" s="579"/>
      <c r="ILW534" s="580"/>
      <c r="ILX534" s="143"/>
      <c r="ILY534" s="143"/>
      <c r="ILZ534" s="579"/>
      <c r="IMA534" s="580"/>
      <c r="IMB534" s="143"/>
      <c r="IMC534" s="143"/>
      <c r="IMD534" s="579"/>
      <c r="IME534" s="580"/>
      <c r="IMF534" s="143"/>
      <c r="IMG534" s="143"/>
      <c r="IMH534" s="579"/>
      <c r="IMI534" s="580"/>
      <c r="IMJ534" s="143"/>
      <c r="IMK534" s="143"/>
      <c r="IML534" s="579"/>
      <c r="IMM534" s="580"/>
      <c r="IMN534" s="143"/>
      <c r="IMO534" s="143"/>
      <c r="IMP534" s="579"/>
      <c r="IMQ534" s="580"/>
      <c r="IMR534" s="143"/>
      <c r="IMS534" s="143"/>
      <c r="IMT534" s="579"/>
      <c r="IMU534" s="580"/>
      <c r="IMV534" s="143"/>
      <c r="IMW534" s="143"/>
      <c r="IMX534" s="579"/>
      <c r="IMY534" s="580"/>
      <c r="IMZ534" s="143"/>
      <c r="INA534" s="143"/>
      <c r="INB534" s="579"/>
      <c r="INC534" s="580"/>
      <c r="IND534" s="143"/>
      <c r="INE534" s="143"/>
      <c r="INF534" s="579"/>
      <c r="ING534" s="580"/>
      <c r="INH534" s="143"/>
      <c r="INI534" s="143"/>
      <c r="INJ534" s="579"/>
      <c r="INK534" s="580"/>
      <c r="INL534" s="143"/>
      <c r="INM534" s="143"/>
      <c r="INN534" s="579"/>
      <c r="INO534" s="580"/>
      <c r="INP534" s="143"/>
      <c r="INQ534" s="143"/>
      <c r="INR534" s="579"/>
      <c r="INS534" s="580"/>
      <c r="INT534" s="143"/>
      <c r="INU534" s="143"/>
      <c r="INV534" s="579"/>
      <c r="INW534" s="580"/>
      <c r="INX534" s="143"/>
      <c r="INY534" s="143"/>
      <c r="INZ534" s="579"/>
      <c r="IOA534" s="580"/>
      <c r="IOB534" s="143"/>
      <c r="IOC534" s="143"/>
      <c r="IOD534" s="579"/>
      <c r="IOE534" s="580"/>
      <c r="IOF534" s="143"/>
      <c r="IOG534" s="143"/>
      <c r="IOH534" s="579"/>
      <c r="IOI534" s="580"/>
      <c r="IOJ534" s="143"/>
      <c r="IOK534" s="143"/>
      <c r="IOL534" s="579"/>
      <c r="IOM534" s="580"/>
      <c r="ION534" s="143"/>
      <c r="IOO534" s="143"/>
      <c r="IOP534" s="579"/>
      <c r="IOQ534" s="580"/>
      <c r="IOR534" s="143"/>
      <c r="IOS534" s="143"/>
      <c r="IOT534" s="579"/>
      <c r="IOU534" s="580"/>
      <c r="IOV534" s="143"/>
      <c r="IOW534" s="143"/>
      <c r="IOX534" s="579"/>
      <c r="IOY534" s="580"/>
      <c r="IOZ534" s="143"/>
      <c r="IPA534" s="143"/>
      <c r="IPB534" s="579"/>
      <c r="IPC534" s="580"/>
      <c r="IPD534" s="143"/>
      <c r="IPE534" s="143"/>
      <c r="IPF534" s="579"/>
      <c r="IPG534" s="580"/>
      <c r="IPH534" s="143"/>
      <c r="IPI534" s="143"/>
      <c r="IPJ534" s="579"/>
      <c r="IPK534" s="580"/>
      <c r="IPL534" s="143"/>
      <c r="IPM534" s="143"/>
      <c r="IPN534" s="579"/>
      <c r="IPO534" s="580"/>
      <c r="IPP534" s="143"/>
      <c r="IPQ534" s="143"/>
      <c r="IPR534" s="579"/>
      <c r="IPS534" s="580"/>
      <c r="IPT534" s="143"/>
      <c r="IPU534" s="143"/>
      <c r="IPV534" s="579"/>
      <c r="IPW534" s="580"/>
      <c r="IPX534" s="143"/>
      <c r="IPY534" s="143"/>
      <c r="IPZ534" s="579"/>
      <c r="IQA534" s="580"/>
      <c r="IQB534" s="143"/>
      <c r="IQC534" s="143"/>
      <c r="IQD534" s="579"/>
      <c r="IQE534" s="580"/>
      <c r="IQF534" s="143"/>
      <c r="IQG534" s="143"/>
      <c r="IQH534" s="579"/>
      <c r="IQI534" s="580"/>
      <c r="IQJ534" s="143"/>
      <c r="IQK534" s="143"/>
      <c r="IQL534" s="579"/>
      <c r="IQM534" s="580"/>
      <c r="IQN534" s="143"/>
      <c r="IQO534" s="143"/>
      <c r="IQP534" s="579"/>
      <c r="IQQ534" s="580"/>
      <c r="IQR534" s="143"/>
      <c r="IQS534" s="143"/>
      <c r="IQT534" s="579"/>
      <c r="IQU534" s="580"/>
      <c r="IQV534" s="143"/>
      <c r="IQW534" s="143"/>
      <c r="IQX534" s="579"/>
      <c r="IQY534" s="580"/>
      <c r="IQZ534" s="143"/>
      <c r="IRA534" s="143"/>
      <c r="IRB534" s="579"/>
      <c r="IRC534" s="580"/>
      <c r="IRD534" s="143"/>
      <c r="IRE534" s="143"/>
      <c r="IRF534" s="579"/>
      <c r="IRG534" s="580"/>
      <c r="IRH534" s="143"/>
      <c r="IRI534" s="143"/>
      <c r="IRJ534" s="579"/>
      <c r="IRK534" s="580"/>
      <c r="IRL534" s="143"/>
      <c r="IRM534" s="143"/>
      <c r="IRN534" s="579"/>
      <c r="IRO534" s="580"/>
      <c r="IRP534" s="143"/>
      <c r="IRQ534" s="143"/>
      <c r="IRR534" s="579"/>
      <c r="IRS534" s="580"/>
      <c r="IRT534" s="143"/>
      <c r="IRU534" s="143"/>
      <c r="IRV534" s="579"/>
      <c r="IRW534" s="580"/>
      <c r="IRX534" s="143"/>
      <c r="IRY534" s="143"/>
      <c r="IRZ534" s="579"/>
      <c r="ISA534" s="580"/>
      <c r="ISB534" s="143"/>
      <c r="ISC534" s="143"/>
      <c r="ISD534" s="579"/>
      <c r="ISE534" s="580"/>
      <c r="ISF534" s="143"/>
      <c r="ISG534" s="143"/>
      <c r="ISH534" s="579"/>
      <c r="ISI534" s="580"/>
      <c r="ISJ534" s="143"/>
      <c r="ISK534" s="143"/>
      <c r="ISL534" s="579"/>
      <c r="ISM534" s="580"/>
      <c r="ISN534" s="143"/>
      <c r="ISO534" s="143"/>
      <c r="ISP534" s="579"/>
      <c r="ISQ534" s="580"/>
      <c r="ISR534" s="143"/>
      <c r="ISS534" s="143"/>
      <c r="IST534" s="579"/>
      <c r="ISU534" s="580"/>
      <c r="ISV534" s="143"/>
      <c r="ISW534" s="143"/>
      <c r="ISX534" s="579"/>
      <c r="ISY534" s="580"/>
      <c r="ISZ534" s="143"/>
      <c r="ITA534" s="143"/>
      <c r="ITB534" s="579"/>
      <c r="ITC534" s="580"/>
      <c r="ITD534" s="143"/>
      <c r="ITE534" s="143"/>
      <c r="ITF534" s="579"/>
      <c r="ITG534" s="580"/>
      <c r="ITH534" s="143"/>
      <c r="ITI534" s="143"/>
      <c r="ITJ534" s="579"/>
      <c r="ITK534" s="580"/>
      <c r="ITL534" s="143"/>
      <c r="ITM534" s="143"/>
      <c r="ITN534" s="579"/>
      <c r="ITO534" s="580"/>
      <c r="ITP534" s="143"/>
      <c r="ITQ534" s="143"/>
      <c r="ITR534" s="579"/>
      <c r="ITS534" s="580"/>
      <c r="ITT534" s="143"/>
      <c r="ITU534" s="143"/>
      <c r="ITV534" s="579"/>
      <c r="ITW534" s="580"/>
      <c r="ITX534" s="143"/>
      <c r="ITY534" s="143"/>
      <c r="ITZ534" s="579"/>
      <c r="IUA534" s="580"/>
      <c r="IUB534" s="143"/>
      <c r="IUC534" s="143"/>
      <c r="IUD534" s="579"/>
      <c r="IUE534" s="580"/>
      <c r="IUF534" s="143"/>
      <c r="IUG534" s="143"/>
      <c r="IUH534" s="579"/>
      <c r="IUI534" s="580"/>
      <c r="IUJ534" s="143"/>
      <c r="IUK534" s="143"/>
      <c r="IUL534" s="579"/>
      <c r="IUM534" s="580"/>
      <c r="IUN534" s="143"/>
      <c r="IUO534" s="143"/>
      <c r="IUP534" s="579"/>
      <c r="IUQ534" s="580"/>
      <c r="IUR534" s="143"/>
      <c r="IUS534" s="143"/>
      <c r="IUT534" s="579"/>
      <c r="IUU534" s="580"/>
      <c r="IUV534" s="143"/>
      <c r="IUW534" s="143"/>
      <c r="IUX534" s="579"/>
      <c r="IUY534" s="580"/>
      <c r="IUZ534" s="143"/>
      <c r="IVA534" s="143"/>
      <c r="IVB534" s="579"/>
      <c r="IVC534" s="580"/>
      <c r="IVD534" s="143"/>
      <c r="IVE534" s="143"/>
      <c r="IVF534" s="579"/>
      <c r="IVG534" s="580"/>
      <c r="IVH534" s="143"/>
      <c r="IVI534" s="143"/>
      <c r="IVJ534" s="579"/>
      <c r="IVK534" s="580"/>
      <c r="IVL534" s="143"/>
      <c r="IVM534" s="143"/>
      <c r="IVN534" s="579"/>
      <c r="IVO534" s="580"/>
      <c r="IVP534" s="143"/>
      <c r="IVQ534" s="143"/>
      <c r="IVR534" s="579"/>
      <c r="IVS534" s="580"/>
      <c r="IVT534" s="143"/>
      <c r="IVU534" s="143"/>
      <c r="IVV534" s="579"/>
      <c r="IVW534" s="580"/>
      <c r="IVX534" s="143"/>
      <c r="IVY534" s="143"/>
      <c r="IVZ534" s="579"/>
      <c r="IWA534" s="580"/>
      <c r="IWB534" s="143"/>
      <c r="IWC534" s="143"/>
      <c r="IWD534" s="579"/>
      <c r="IWE534" s="580"/>
      <c r="IWF534" s="143"/>
      <c r="IWG534" s="143"/>
      <c r="IWH534" s="579"/>
      <c r="IWI534" s="580"/>
      <c r="IWJ534" s="143"/>
      <c r="IWK534" s="143"/>
      <c r="IWL534" s="579"/>
      <c r="IWM534" s="580"/>
      <c r="IWN534" s="143"/>
      <c r="IWO534" s="143"/>
      <c r="IWP534" s="579"/>
      <c r="IWQ534" s="580"/>
      <c r="IWR534" s="143"/>
      <c r="IWS534" s="143"/>
      <c r="IWT534" s="579"/>
      <c r="IWU534" s="580"/>
      <c r="IWV534" s="143"/>
      <c r="IWW534" s="143"/>
      <c r="IWX534" s="579"/>
      <c r="IWY534" s="580"/>
      <c r="IWZ534" s="143"/>
      <c r="IXA534" s="143"/>
      <c r="IXB534" s="579"/>
      <c r="IXC534" s="580"/>
      <c r="IXD534" s="143"/>
      <c r="IXE534" s="143"/>
      <c r="IXF534" s="579"/>
      <c r="IXG534" s="580"/>
      <c r="IXH534" s="143"/>
      <c r="IXI534" s="143"/>
      <c r="IXJ534" s="579"/>
      <c r="IXK534" s="580"/>
      <c r="IXL534" s="143"/>
      <c r="IXM534" s="143"/>
      <c r="IXN534" s="579"/>
      <c r="IXO534" s="580"/>
      <c r="IXP534" s="143"/>
      <c r="IXQ534" s="143"/>
      <c r="IXR534" s="579"/>
      <c r="IXS534" s="580"/>
      <c r="IXT534" s="143"/>
      <c r="IXU534" s="143"/>
      <c r="IXV534" s="579"/>
      <c r="IXW534" s="580"/>
      <c r="IXX534" s="143"/>
      <c r="IXY534" s="143"/>
      <c r="IXZ534" s="579"/>
      <c r="IYA534" s="580"/>
      <c r="IYB534" s="143"/>
      <c r="IYC534" s="143"/>
      <c r="IYD534" s="579"/>
      <c r="IYE534" s="580"/>
      <c r="IYF534" s="143"/>
      <c r="IYG534" s="143"/>
      <c r="IYH534" s="579"/>
      <c r="IYI534" s="580"/>
      <c r="IYJ534" s="143"/>
      <c r="IYK534" s="143"/>
      <c r="IYL534" s="579"/>
      <c r="IYM534" s="580"/>
      <c r="IYN534" s="143"/>
      <c r="IYO534" s="143"/>
      <c r="IYP534" s="579"/>
      <c r="IYQ534" s="580"/>
      <c r="IYR534" s="143"/>
      <c r="IYS534" s="143"/>
      <c r="IYT534" s="579"/>
      <c r="IYU534" s="580"/>
      <c r="IYV534" s="143"/>
      <c r="IYW534" s="143"/>
      <c r="IYX534" s="579"/>
      <c r="IYY534" s="580"/>
      <c r="IYZ534" s="143"/>
      <c r="IZA534" s="143"/>
      <c r="IZB534" s="579"/>
      <c r="IZC534" s="580"/>
      <c r="IZD534" s="143"/>
      <c r="IZE534" s="143"/>
      <c r="IZF534" s="579"/>
      <c r="IZG534" s="580"/>
      <c r="IZH534" s="143"/>
      <c r="IZI534" s="143"/>
      <c r="IZJ534" s="579"/>
      <c r="IZK534" s="580"/>
      <c r="IZL534" s="143"/>
      <c r="IZM534" s="143"/>
      <c r="IZN534" s="579"/>
      <c r="IZO534" s="580"/>
      <c r="IZP534" s="143"/>
      <c r="IZQ534" s="143"/>
      <c r="IZR534" s="579"/>
      <c r="IZS534" s="580"/>
      <c r="IZT534" s="143"/>
      <c r="IZU534" s="143"/>
      <c r="IZV534" s="579"/>
      <c r="IZW534" s="580"/>
      <c r="IZX534" s="143"/>
      <c r="IZY534" s="143"/>
      <c r="IZZ534" s="579"/>
      <c r="JAA534" s="580"/>
      <c r="JAB534" s="143"/>
      <c r="JAC534" s="143"/>
      <c r="JAD534" s="579"/>
      <c r="JAE534" s="580"/>
      <c r="JAF534" s="143"/>
      <c r="JAG534" s="143"/>
      <c r="JAH534" s="579"/>
      <c r="JAI534" s="580"/>
      <c r="JAJ534" s="143"/>
      <c r="JAK534" s="143"/>
      <c r="JAL534" s="579"/>
      <c r="JAM534" s="580"/>
      <c r="JAN534" s="143"/>
      <c r="JAO534" s="143"/>
      <c r="JAP534" s="579"/>
      <c r="JAQ534" s="580"/>
      <c r="JAR534" s="143"/>
      <c r="JAS534" s="143"/>
      <c r="JAT534" s="579"/>
      <c r="JAU534" s="580"/>
      <c r="JAV534" s="143"/>
      <c r="JAW534" s="143"/>
      <c r="JAX534" s="579"/>
      <c r="JAY534" s="580"/>
      <c r="JAZ534" s="143"/>
      <c r="JBA534" s="143"/>
      <c r="JBB534" s="579"/>
      <c r="JBC534" s="580"/>
      <c r="JBD534" s="143"/>
      <c r="JBE534" s="143"/>
      <c r="JBF534" s="579"/>
      <c r="JBG534" s="580"/>
      <c r="JBH534" s="143"/>
      <c r="JBI534" s="143"/>
      <c r="JBJ534" s="579"/>
      <c r="JBK534" s="580"/>
      <c r="JBL534" s="143"/>
      <c r="JBM534" s="143"/>
      <c r="JBN534" s="579"/>
      <c r="JBO534" s="580"/>
      <c r="JBP534" s="143"/>
      <c r="JBQ534" s="143"/>
      <c r="JBR534" s="579"/>
      <c r="JBS534" s="580"/>
      <c r="JBT534" s="143"/>
      <c r="JBU534" s="143"/>
      <c r="JBV534" s="579"/>
      <c r="JBW534" s="580"/>
      <c r="JBX534" s="143"/>
      <c r="JBY534" s="143"/>
      <c r="JBZ534" s="579"/>
      <c r="JCA534" s="580"/>
      <c r="JCB534" s="143"/>
      <c r="JCC534" s="143"/>
      <c r="JCD534" s="579"/>
      <c r="JCE534" s="580"/>
      <c r="JCF534" s="143"/>
      <c r="JCG534" s="143"/>
      <c r="JCH534" s="579"/>
      <c r="JCI534" s="580"/>
      <c r="JCJ534" s="143"/>
      <c r="JCK534" s="143"/>
      <c r="JCL534" s="579"/>
      <c r="JCM534" s="580"/>
      <c r="JCN534" s="143"/>
      <c r="JCO534" s="143"/>
      <c r="JCP534" s="579"/>
      <c r="JCQ534" s="580"/>
      <c r="JCR534" s="143"/>
      <c r="JCS534" s="143"/>
      <c r="JCT534" s="579"/>
      <c r="JCU534" s="580"/>
      <c r="JCV534" s="143"/>
      <c r="JCW534" s="143"/>
      <c r="JCX534" s="579"/>
      <c r="JCY534" s="580"/>
      <c r="JCZ534" s="143"/>
      <c r="JDA534" s="143"/>
      <c r="JDB534" s="579"/>
      <c r="JDC534" s="580"/>
      <c r="JDD534" s="143"/>
      <c r="JDE534" s="143"/>
      <c r="JDF534" s="579"/>
      <c r="JDG534" s="580"/>
      <c r="JDH534" s="143"/>
      <c r="JDI534" s="143"/>
      <c r="JDJ534" s="579"/>
      <c r="JDK534" s="580"/>
      <c r="JDL534" s="143"/>
      <c r="JDM534" s="143"/>
      <c r="JDN534" s="579"/>
      <c r="JDO534" s="580"/>
      <c r="JDP534" s="143"/>
      <c r="JDQ534" s="143"/>
      <c r="JDR534" s="579"/>
      <c r="JDS534" s="580"/>
      <c r="JDT534" s="143"/>
      <c r="JDU534" s="143"/>
      <c r="JDV534" s="579"/>
      <c r="JDW534" s="580"/>
      <c r="JDX534" s="143"/>
      <c r="JDY534" s="143"/>
      <c r="JDZ534" s="579"/>
      <c r="JEA534" s="580"/>
      <c r="JEB534" s="143"/>
      <c r="JEC534" s="143"/>
      <c r="JED534" s="579"/>
      <c r="JEE534" s="580"/>
      <c r="JEF534" s="143"/>
      <c r="JEG534" s="143"/>
      <c r="JEH534" s="579"/>
      <c r="JEI534" s="580"/>
      <c r="JEJ534" s="143"/>
      <c r="JEK534" s="143"/>
      <c r="JEL534" s="579"/>
      <c r="JEM534" s="580"/>
      <c r="JEN534" s="143"/>
      <c r="JEO534" s="143"/>
      <c r="JEP534" s="579"/>
      <c r="JEQ534" s="580"/>
      <c r="JER534" s="143"/>
      <c r="JES534" s="143"/>
      <c r="JET534" s="579"/>
      <c r="JEU534" s="580"/>
      <c r="JEV534" s="143"/>
      <c r="JEW534" s="143"/>
      <c r="JEX534" s="579"/>
      <c r="JEY534" s="580"/>
      <c r="JEZ534" s="143"/>
      <c r="JFA534" s="143"/>
      <c r="JFB534" s="579"/>
      <c r="JFC534" s="580"/>
      <c r="JFD534" s="143"/>
      <c r="JFE534" s="143"/>
      <c r="JFF534" s="579"/>
      <c r="JFG534" s="580"/>
      <c r="JFH534" s="143"/>
      <c r="JFI534" s="143"/>
      <c r="JFJ534" s="579"/>
      <c r="JFK534" s="580"/>
      <c r="JFL534" s="143"/>
      <c r="JFM534" s="143"/>
      <c r="JFN534" s="579"/>
      <c r="JFO534" s="580"/>
      <c r="JFP534" s="143"/>
      <c r="JFQ534" s="143"/>
      <c r="JFR534" s="579"/>
      <c r="JFS534" s="580"/>
      <c r="JFT534" s="143"/>
      <c r="JFU534" s="143"/>
      <c r="JFV534" s="579"/>
      <c r="JFW534" s="580"/>
      <c r="JFX534" s="143"/>
      <c r="JFY534" s="143"/>
      <c r="JFZ534" s="579"/>
      <c r="JGA534" s="580"/>
      <c r="JGB534" s="143"/>
      <c r="JGC534" s="143"/>
      <c r="JGD534" s="579"/>
      <c r="JGE534" s="580"/>
      <c r="JGF534" s="143"/>
      <c r="JGG534" s="143"/>
      <c r="JGH534" s="579"/>
      <c r="JGI534" s="580"/>
      <c r="JGJ534" s="143"/>
      <c r="JGK534" s="143"/>
      <c r="JGL534" s="579"/>
      <c r="JGM534" s="580"/>
      <c r="JGN534" s="143"/>
      <c r="JGO534" s="143"/>
      <c r="JGP534" s="579"/>
      <c r="JGQ534" s="580"/>
      <c r="JGR534" s="143"/>
      <c r="JGS534" s="143"/>
      <c r="JGT534" s="579"/>
      <c r="JGU534" s="580"/>
      <c r="JGV534" s="143"/>
      <c r="JGW534" s="143"/>
      <c r="JGX534" s="579"/>
      <c r="JGY534" s="580"/>
      <c r="JGZ534" s="143"/>
      <c r="JHA534" s="143"/>
      <c r="JHB534" s="579"/>
      <c r="JHC534" s="580"/>
      <c r="JHD534" s="143"/>
      <c r="JHE534" s="143"/>
      <c r="JHF534" s="579"/>
      <c r="JHG534" s="580"/>
      <c r="JHH534" s="143"/>
      <c r="JHI534" s="143"/>
      <c r="JHJ534" s="579"/>
      <c r="JHK534" s="580"/>
      <c r="JHL534" s="143"/>
      <c r="JHM534" s="143"/>
      <c r="JHN534" s="579"/>
      <c r="JHO534" s="580"/>
      <c r="JHP534" s="143"/>
      <c r="JHQ534" s="143"/>
      <c r="JHR534" s="579"/>
      <c r="JHS534" s="580"/>
      <c r="JHT534" s="143"/>
      <c r="JHU534" s="143"/>
      <c r="JHV534" s="579"/>
      <c r="JHW534" s="580"/>
      <c r="JHX534" s="143"/>
      <c r="JHY534" s="143"/>
      <c r="JHZ534" s="579"/>
      <c r="JIA534" s="580"/>
      <c r="JIB534" s="143"/>
      <c r="JIC534" s="143"/>
      <c r="JID534" s="579"/>
      <c r="JIE534" s="580"/>
      <c r="JIF534" s="143"/>
      <c r="JIG534" s="143"/>
      <c r="JIH534" s="579"/>
      <c r="JII534" s="580"/>
      <c r="JIJ534" s="143"/>
      <c r="JIK534" s="143"/>
      <c r="JIL534" s="579"/>
      <c r="JIM534" s="580"/>
      <c r="JIN534" s="143"/>
      <c r="JIO534" s="143"/>
      <c r="JIP534" s="579"/>
      <c r="JIQ534" s="580"/>
      <c r="JIR534" s="143"/>
      <c r="JIS534" s="143"/>
      <c r="JIT534" s="579"/>
      <c r="JIU534" s="580"/>
      <c r="JIV534" s="143"/>
      <c r="JIW534" s="143"/>
      <c r="JIX534" s="579"/>
      <c r="JIY534" s="580"/>
      <c r="JIZ534" s="143"/>
      <c r="JJA534" s="143"/>
      <c r="JJB534" s="579"/>
      <c r="JJC534" s="580"/>
      <c r="JJD534" s="143"/>
      <c r="JJE534" s="143"/>
      <c r="JJF534" s="579"/>
      <c r="JJG534" s="580"/>
      <c r="JJH534" s="143"/>
      <c r="JJI534" s="143"/>
      <c r="JJJ534" s="579"/>
      <c r="JJK534" s="580"/>
      <c r="JJL534" s="143"/>
      <c r="JJM534" s="143"/>
      <c r="JJN534" s="579"/>
      <c r="JJO534" s="580"/>
      <c r="JJP534" s="143"/>
      <c r="JJQ534" s="143"/>
      <c r="JJR534" s="579"/>
      <c r="JJS534" s="580"/>
      <c r="JJT534" s="143"/>
      <c r="JJU534" s="143"/>
      <c r="JJV534" s="579"/>
      <c r="JJW534" s="580"/>
      <c r="JJX534" s="143"/>
      <c r="JJY534" s="143"/>
      <c r="JJZ534" s="579"/>
      <c r="JKA534" s="580"/>
      <c r="JKB534" s="143"/>
      <c r="JKC534" s="143"/>
      <c r="JKD534" s="579"/>
      <c r="JKE534" s="580"/>
      <c r="JKF534" s="143"/>
      <c r="JKG534" s="143"/>
      <c r="JKH534" s="579"/>
      <c r="JKI534" s="580"/>
      <c r="JKJ534" s="143"/>
      <c r="JKK534" s="143"/>
      <c r="JKL534" s="579"/>
      <c r="JKM534" s="580"/>
      <c r="JKN534" s="143"/>
      <c r="JKO534" s="143"/>
      <c r="JKP534" s="579"/>
      <c r="JKQ534" s="580"/>
      <c r="JKR534" s="143"/>
      <c r="JKS534" s="143"/>
      <c r="JKT534" s="579"/>
      <c r="JKU534" s="580"/>
      <c r="JKV534" s="143"/>
      <c r="JKW534" s="143"/>
      <c r="JKX534" s="579"/>
      <c r="JKY534" s="580"/>
      <c r="JKZ534" s="143"/>
      <c r="JLA534" s="143"/>
      <c r="JLB534" s="579"/>
      <c r="JLC534" s="580"/>
      <c r="JLD534" s="143"/>
      <c r="JLE534" s="143"/>
      <c r="JLF534" s="579"/>
      <c r="JLG534" s="580"/>
      <c r="JLH534" s="143"/>
      <c r="JLI534" s="143"/>
      <c r="JLJ534" s="579"/>
      <c r="JLK534" s="580"/>
      <c r="JLL534" s="143"/>
      <c r="JLM534" s="143"/>
      <c r="JLN534" s="579"/>
      <c r="JLO534" s="580"/>
      <c r="JLP534" s="143"/>
      <c r="JLQ534" s="143"/>
      <c r="JLR534" s="579"/>
      <c r="JLS534" s="580"/>
      <c r="JLT534" s="143"/>
      <c r="JLU534" s="143"/>
      <c r="JLV534" s="579"/>
      <c r="JLW534" s="580"/>
      <c r="JLX534" s="143"/>
      <c r="JLY534" s="143"/>
      <c r="JLZ534" s="579"/>
      <c r="JMA534" s="580"/>
      <c r="JMB534" s="143"/>
      <c r="JMC534" s="143"/>
      <c r="JMD534" s="579"/>
      <c r="JME534" s="580"/>
      <c r="JMF534" s="143"/>
      <c r="JMG534" s="143"/>
      <c r="JMH534" s="579"/>
      <c r="JMI534" s="580"/>
      <c r="JMJ534" s="143"/>
      <c r="JMK534" s="143"/>
      <c r="JML534" s="579"/>
      <c r="JMM534" s="580"/>
      <c r="JMN534" s="143"/>
      <c r="JMO534" s="143"/>
      <c r="JMP534" s="579"/>
      <c r="JMQ534" s="580"/>
      <c r="JMR534" s="143"/>
      <c r="JMS534" s="143"/>
      <c r="JMT534" s="579"/>
      <c r="JMU534" s="580"/>
      <c r="JMV534" s="143"/>
      <c r="JMW534" s="143"/>
      <c r="JMX534" s="579"/>
      <c r="JMY534" s="580"/>
      <c r="JMZ534" s="143"/>
      <c r="JNA534" s="143"/>
      <c r="JNB534" s="579"/>
      <c r="JNC534" s="580"/>
      <c r="JND534" s="143"/>
      <c r="JNE534" s="143"/>
      <c r="JNF534" s="579"/>
      <c r="JNG534" s="580"/>
      <c r="JNH534" s="143"/>
      <c r="JNI534" s="143"/>
      <c r="JNJ534" s="579"/>
      <c r="JNK534" s="580"/>
      <c r="JNL534" s="143"/>
      <c r="JNM534" s="143"/>
      <c r="JNN534" s="579"/>
      <c r="JNO534" s="580"/>
      <c r="JNP534" s="143"/>
      <c r="JNQ534" s="143"/>
      <c r="JNR534" s="579"/>
      <c r="JNS534" s="580"/>
      <c r="JNT534" s="143"/>
      <c r="JNU534" s="143"/>
      <c r="JNV534" s="579"/>
      <c r="JNW534" s="580"/>
      <c r="JNX534" s="143"/>
      <c r="JNY534" s="143"/>
      <c r="JNZ534" s="579"/>
      <c r="JOA534" s="580"/>
      <c r="JOB534" s="143"/>
      <c r="JOC534" s="143"/>
      <c r="JOD534" s="579"/>
      <c r="JOE534" s="580"/>
      <c r="JOF534" s="143"/>
      <c r="JOG534" s="143"/>
      <c r="JOH534" s="579"/>
      <c r="JOI534" s="580"/>
      <c r="JOJ534" s="143"/>
      <c r="JOK534" s="143"/>
      <c r="JOL534" s="579"/>
      <c r="JOM534" s="580"/>
      <c r="JON534" s="143"/>
      <c r="JOO534" s="143"/>
      <c r="JOP534" s="579"/>
      <c r="JOQ534" s="580"/>
      <c r="JOR534" s="143"/>
      <c r="JOS534" s="143"/>
      <c r="JOT534" s="579"/>
      <c r="JOU534" s="580"/>
      <c r="JOV534" s="143"/>
      <c r="JOW534" s="143"/>
      <c r="JOX534" s="579"/>
      <c r="JOY534" s="580"/>
      <c r="JOZ534" s="143"/>
      <c r="JPA534" s="143"/>
      <c r="JPB534" s="579"/>
      <c r="JPC534" s="580"/>
      <c r="JPD534" s="143"/>
      <c r="JPE534" s="143"/>
      <c r="JPF534" s="579"/>
      <c r="JPG534" s="580"/>
      <c r="JPH534" s="143"/>
      <c r="JPI534" s="143"/>
      <c r="JPJ534" s="579"/>
      <c r="JPK534" s="580"/>
      <c r="JPL534" s="143"/>
      <c r="JPM534" s="143"/>
      <c r="JPN534" s="579"/>
      <c r="JPO534" s="580"/>
      <c r="JPP534" s="143"/>
      <c r="JPQ534" s="143"/>
      <c r="JPR534" s="579"/>
      <c r="JPS534" s="580"/>
      <c r="JPT534" s="143"/>
      <c r="JPU534" s="143"/>
      <c r="JPV534" s="579"/>
      <c r="JPW534" s="580"/>
      <c r="JPX534" s="143"/>
      <c r="JPY534" s="143"/>
      <c r="JPZ534" s="579"/>
      <c r="JQA534" s="580"/>
      <c r="JQB534" s="143"/>
      <c r="JQC534" s="143"/>
      <c r="JQD534" s="579"/>
      <c r="JQE534" s="580"/>
      <c r="JQF534" s="143"/>
      <c r="JQG534" s="143"/>
      <c r="JQH534" s="579"/>
      <c r="JQI534" s="580"/>
      <c r="JQJ534" s="143"/>
      <c r="JQK534" s="143"/>
      <c r="JQL534" s="579"/>
      <c r="JQM534" s="580"/>
      <c r="JQN534" s="143"/>
      <c r="JQO534" s="143"/>
      <c r="JQP534" s="579"/>
      <c r="JQQ534" s="580"/>
      <c r="JQR534" s="143"/>
      <c r="JQS534" s="143"/>
      <c r="JQT534" s="579"/>
      <c r="JQU534" s="580"/>
      <c r="JQV534" s="143"/>
      <c r="JQW534" s="143"/>
      <c r="JQX534" s="579"/>
      <c r="JQY534" s="580"/>
      <c r="JQZ534" s="143"/>
      <c r="JRA534" s="143"/>
      <c r="JRB534" s="579"/>
      <c r="JRC534" s="580"/>
      <c r="JRD534" s="143"/>
      <c r="JRE534" s="143"/>
      <c r="JRF534" s="579"/>
      <c r="JRG534" s="580"/>
      <c r="JRH534" s="143"/>
      <c r="JRI534" s="143"/>
      <c r="JRJ534" s="579"/>
      <c r="JRK534" s="580"/>
      <c r="JRL534" s="143"/>
      <c r="JRM534" s="143"/>
      <c r="JRN534" s="579"/>
      <c r="JRO534" s="580"/>
      <c r="JRP534" s="143"/>
      <c r="JRQ534" s="143"/>
      <c r="JRR534" s="579"/>
      <c r="JRS534" s="580"/>
      <c r="JRT534" s="143"/>
      <c r="JRU534" s="143"/>
      <c r="JRV534" s="579"/>
      <c r="JRW534" s="580"/>
      <c r="JRX534" s="143"/>
      <c r="JRY534" s="143"/>
      <c r="JRZ534" s="579"/>
      <c r="JSA534" s="580"/>
      <c r="JSB534" s="143"/>
      <c r="JSC534" s="143"/>
      <c r="JSD534" s="579"/>
      <c r="JSE534" s="580"/>
      <c r="JSF534" s="143"/>
      <c r="JSG534" s="143"/>
      <c r="JSH534" s="579"/>
      <c r="JSI534" s="580"/>
      <c r="JSJ534" s="143"/>
      <c r="JSK534" s="143"/>
      <c r="JSL534" s="579"/>
      <c r="JSM534" s="580"/>
      <c r="JSN534" s="143"/>
      <c r="JSO534" s="143"/>
      <c r="JSP534" s="579"/>
      <c r="JSQ534" s="580"/>
      <c r="JSR534" s="143"/>
      <c r="JSS534" s="143"/>
      <c r="JST534" s="579"/>
      <c r="JSU534" s="580"/>
      <c r="JSV534" s="143"/>
      <c r="JSW534" s="143"/>
      <c r="JSX534" s="579"/>
      <c r="JSY534" s="580"/>
      <c r="JSZ534" s="143"/>
      <c r="JTA534" s="143"/>
      <c r="JTB534" s="579"/>
      <c r="JTC534" s="580"/>
      <c r="JTD534" s="143"/>
      <c r="JTE534" s="143"/>
      <c r="JTF534" s="579"/>
      <c r="JTG534" s="580"/>
      <c r="JTH534" s="143"/>
      <c r="JTI534" s="143"/>
      <c r="JTJ534" s="579"/>
      <c r="JTK534" s="580"/>
      <c r="JTL534" s="143"/>
      <c r="JTM534" s="143"/>
      <c r="JTN534" s="579"/>
      <c r="JTO534" s="580"/>
      <c r="JTP534" s="143"/>
      <c r="JTQ534" s="143"/>
      <c r="JTR534" s="579"/>
      <c r="JTS534" s="580"/>
      <c r="JTT534" s="143"/>
      <c r="JTU534" s="143"/>
      <c r="JTV534" s="579"/>
      <c r="JTW534" s="580"/>
      <c r="JTX534" s="143"/>
      <c r="JTY534" s="143"/>
      <c r="JTZ534" s="579"/>
      <c r="JUA534" s="580"/>
      <c r="JUB534" s="143"/>
      <c r="JUC534" s="143"/>
      <c r="JUD534" s="579"/>
      <c r="JUE534" s="580"/>
      <c r="JUF534" s="143"/>
      <c r="JUG534" s="143"/>
      <c r="JUH534" s="579"/>
      <c r="JUI534" s="580"/>
      <c r="JUJ534" s="143"/>
      <c r="JUK534" s="143"/>
      <c r="JUL534" s="579"/>
      <c r="JUM534" s="580"/>
      <c r="JUN534" s="143"/>
      <c r="JUO534" s="143"/>
      <c r="JUP534" s="579"/>
      <c r="JUQ534" s="580"/>
      <c r="JUR534" s="143"/>
      <c r="JUS534" s="143"/>
      <c r="JUT534" s="579"/>
      <c r="JUU534" s="580"/>
      <c r="JUV534" s="143"/>
      <c r="JUW534" s="143"/>
      <c r="JUX534" s="579"/>
      <c r="JUY534" s="580"/>
      <c r="JUZ534" s="143"/>
      <c r="JVA534" s="143"/>
      <c r="JVB534" s="579"/>
      <c r="JVC534" s="580"/>
      <c r="JVD534" s="143"/>
      <c r="JVE534" s="143"/>
      <c r="JVF534" s="579"/>
      <c r="JVG534" s="580"/>
      <c r="JVH534" s="143"/>
      <c r="JVI534" s="143"/>
      <c r="JVJ534" s="579"/>
      <c r="JVK534" s="580"/>
      <c r="JVL534" s="143"/>
      <c r="JVM534" s="143"/>
      <c r="JVN534" s="579"/>
      <c r="JVO534" s="580"/>
      <c r="JVP534" s="143"/>
      <c r="JVQ534" s="143"/>
      <c r="JVR534" s="579"/>
      <c r="JVS534" s="580"/>
      <c r="JVT534" s="143"/>
      <c r="JVU534" s="143"/>
      <c r="JVV534" s="579"/>
      <c r="JVW534" s="580"/>
      <c r="JVX534" s="143"/>
      <c r="JVY534" s="143"/>
      <c r="JVZ534" s="579"/>
      <c r="JWA534" s="580"/>
      <c r="JWB534" s="143"/>
      <c r="JWC534" s="143"/>
      <c r="JWD534" s="579"/>
      <c r="JWE534" s="580"/>
      <c r="JWF534" s="143"/>
      <c r="JWG534" s="143"/>
      <c r="JWH534" s="579"/>
      <c r="JWI534" s="580"/>
      <c r="JWJ534" s="143"/>
      <c r="JWK534" s="143"/>
      <c r="JWL534" s="579"/>
      <c r="JWM534" s="580"/>
      <c r="JWN534" s="143"/>
      <c r="JWO534" s="143"/>
      <c r="JWP534" s="579"/>
      <c r="JWQ534" s="580"/>
      <c r="JWR534" s="143"/>
      <c r="JWS534" s="143"/>
      <c r="JWT534" s="579"/>
      <c r="JWU534" s="580"/>
      <c r="JWV534" s="143"/>
      <c r="JWW534" s="143"/>
      <c r="JWX534" s="579"/>
      <c r="JWY534" s="580"/>
      <c r="JWZ534" s="143"/>
      <c r="JXA534" s="143"/>
      <c r="JXB534" s="579"/>
      <c r="JXC534" s="580"/>
      <c r="JXD534" s="143"/>
      <c r="JXE534" s="143"/>
      <c r="JXF534" s="579"/>
      <c r="JXG534" s="580"/>
      <c r="JXH534" s="143"/>
      <c r="JXI534" s="143"/>
      <c r="JXJ534" s="579"/>
      <c r="JXK534" s="580"/>
      <c r="JXL534" s="143"/>
      <c r="JXM534" s="143"/>
      <c r="JXN534" s="579"/>
      <c r="JXO534" s="580"/>
      <c r="JXP534" s="143"/>
      <c r="JXQ534" s="143"/>
      <c r="JXR534" s="579"/>
      <c r="JXS534" s="580"/>
      <c r="JXT534" s="143"/>
      <c r="JXU534" s="143"/>
      <c r="JXV534" s="579"/>
      <c r="JXW534" s="580"/>
      <c r="JXX534" s="143"/>
      <c r="JXY534" s="143"/>
      <c r="JXZ534" s="579"/>
      <c r="JYA534" s="580"/>
      <c r="JYB534" s="143"/>
      <c r="JYC534" s="143"/>
      <c r="JYD534" s="579"/>
      <c r="JYE534" s="580"/>
      <c r="JYF534" s="143"/>
      <c r="JYG534" s="143"/>
      <c r="JYH534" s="579"/>
      <c r="JYI534" s="580"/>
      <c r="JYJ534" s="143"/>
      <c r="JYK534" s="143"/>
      <c r="JYL534" s="579"/>
      <c r="JYM534" s="580"/>
      <c r="JYN534" s="143"/>
      <c r="JYO534" s="143"/>
      <c r="JYP534" s="579"/>
      <c r="JYQ534" s="580"/>
      <c r="JYR534" s="143"/>
      <c r="JYS534" s="143"/>
      <c r="JYT534" s="579"/>
      <c r="JYU534" s="580"/>
      <c r="JYV534" s="143"/>
      <c r="JYW534" s="143"/>
      <c r="JYX534" s="579"/>
      <c r="JYY534" s="580"/>
      <c r="JYZ534" s="143"/>
      <c r="JZA534" s="143"/>
      <c r="JZB534" s="579"/>
      <c r="JZC534" s="580"/>
      <c r="JZD534" s="143"/>
      <c r="JZE534" s="143"/>
      <c r="JZF534" s="579"/>
      <c r="JZG534" s="580"/>
      <c r="JZH534" s="143"/>
      <c r="JZI534" s="143"/>
      <c r="JZJ534" s="579"/>
      <c r="JZK534" s="580"/>
      <c r="JZL534" s="143"/>
      <c r="JZM534" s="143"/>
      <c r="JZN534" s="579"/>
      <c r="JZO534" s="580"/>
      <c r="JZP534" s="143"/>
      <c r="JZQ534" s="143"/>
      <c r="JZR534" s="579"/>
      <c r="JZS534" s="580"/>
      <c r="JZT534" s="143"/>
      <c r="JZU534" s="143"/>
      <c r="JZV534" s="579"/>
      <c r="JZW534" s="580"/>
      <c r="JZX534" s="143"/>
      <c r="JZY534" s="143"/>
      <c r="JZZ534" s="579"/>
      <c r="KAA534" s="580"/>
      <c r="KAB534" s="143"/>
      <c r="KAC534" s="143"/>
      <c r="KAD534" s="579"/>
      <c r="KAE534" s="580"/>
      <c r="KAF534" s="143"/>
      <c r="KAG534" s="143"/>
      <c r="KAH534" s="579"/>
      <c r="KAI534" s="580"/>
      <c r="KAJ534" s="143"/>
      <c r="KAK534" s="143"/>
      <c r="KAL534" s="579"/>
      <c r="KAM534" s="580"/>
      <c r="KAN534" s="143"/>
      <c r="KAO534" s="143"/>
      <c r="KAP534" s="579"/>
      <c r="KAQ534" s="580"/>
      <c r="KAR534" s="143"/>
      <c r="KAS534" s="143"/>
      <c r="KAT534" s="579"/>
      <c r="KAU534" s="580"/>
      <c r="KAV534" s="143"/>
      <c r="KAW534" s="143"/>
      <c r="KAX534" s="579"/>
      <c r="KAY534" s="580"/>
      <c r="KAZ534" s="143"/>
      <c r="KBA534" s="143"/>
      <c r="KBB534" s="579"/>
      <c r="KBC534" s="580"/>
      <c r="KBD534" s="143"/>
      <c r="KBE534" s="143"/>
      <c r="KBF534" s="579"/>
      <c r="KBG534" s="580"/>
      <c r="KBH534" s="143"/>
      <c r="KBI534" s="143"/>
      <c r="KBJ534" s="579"/>
      <c r="KBK534" s="580"/>
      <c r="KBL534" s="143"/>
      <c r="KBM534" s="143"/>
      <c r="KBN534" s="579"/>
      <c r="KBO534" s="580"/>
      <c r="KBP534" s="143"/>
      <c r="KBQ534" s="143"/>
      <c r="KBR534" s="579"/>
      <c r="KBS534" s="580"/>
      <c r="KBT534" s="143"/>
      <c r="KBU534" s="143"/>
      <c r="KBV534" s="579"/>
      <c r="KBW534" s="580"/>
      <c r="KBX534" s="143"/>
      <c r="KBY534" s="143"/>
      <c r="KBZ534" s="579"/>
      <c r="KCA534" s="580"/>
      <c r="KCB534" s="143"/>
      <c r="KCC534" s="143"/>
      <c r="KCD534" s="579"/>
      <c r="KCE534" s="580"/>
      <c r="KCF534" s="143"/>
      <c r="KCG534" s="143"/>
      <c r="KCH534" s="579"/>
      <c r="KCI534" s="580"/>
      <c r="KCJ534" s="143"/>
      <c r="KCK534" s="143"/>
      <c r="KCL534" s="579"/>
      <c r="KCM534" s="580"/>
      <c r="KCN534" s="143"/>
      <c r="KCO534" s="143"/>
      <c r="KCP534" s="579"/>
      <c r="KCQ534" s="580"/>
      <c r="KCR534" s="143"/>
      <c r="KCS534" s="143"/>
      <c r="KCT534" s="579"/>
      <c r="KCU534" s="580"/>
      <c r="KCV534" s="143"/>
      <c r="KCW534" s="143"/>
      <c r="KCX534" s="579"/>
      <c r="KCY534" s="580"/>
      <c r="KCZ534" s="143"/>
      <c r="KDA534" s="143"/>
      <c r="KDB534" s="579"/>
      <c r="KDC534" s="580"/>
      <c r="KDD534" s="143"/>
      <c r="KDE534" s="143"/>
      <c r="KDF534" s="579"/>
      <c r="KDG534" s="580"/>
      <c r="KDH534" s="143"/>
      <c r="KDI534" s="143"/>
      <c r="KDJ534" s="579"/>
      <c r="KDK534" s="580"/>
      <c r="KDL534" s="143"/>
      <c r="KDM534" s="143"/>
      <c r="KDN534" s="579"/>
      <c r="KDO534" s="580"/>
      <c r="KDP534" s="143"/>
      <c r="KDQ534" s="143"/>
      <c r="KDR534" s="579"/>
      <c r="KDS534" s="580"/>
      <c r="KDT534" s="143"/>
      <c r="KDU534" s="143"/>
      <c r="KDV534" s="579"/>
      <c r="KDW534" s="580"/>
      <c r="KDX534" s="143"/>
      <c r="KDY534" s="143"/>
      <c r="KDZ534" s="579"/>
      <c r="KEA534" s="580"/>
      <c r="KEB534" s="143"/>
      <c r="KEC534" s="143"/>
      <c r="KED534" s="579"/>
      <c r="KEE534" s="580"/>
      <c r="KEF534" s="143"/>
      <c r="KEG534" s="143"/>
      <c r="KEH534" s="579"/>
      <c r="KEI534" s="580"/>
      <c r="KEJ534" s="143"/>
      <c r="KEK534" s="143"/>
      <c r="KEL534" s="579"/>
      <c r="KEM534" s="580"/>
      <c r="KEN534" s="143"/>
      <c r="KEO534" s="143"/>
      <c r="KEP534" s="579"/>
      <c r="KEQ534" s="580"/>
      <c r="KER534" s="143"/>
      <c r="KES534" s="143"/>
      <c r="KET534" s="579"/>
      <c r="KEU534" s="580"/>
      <c r="KEV534" s="143"/>
      <c r="KEW534" s="143"/>
      <c r="KEX534" s="579"/>
      <c r="KEY534" s="580"/>
      <c r="KEZ534" s="143"/>
      <c r="KFA534" s="143"/>
      <c r="KFB534" s="579"/>
      <c r="KFC534" s="580"/>
      <c r="KFD534" s="143"/>
      <c r="KFE534" s="143"/>
      <c r="KFF534" s="579"/>
      <c r="KFG534" s="580"/>
      <c r="KFH534" s="143"/>
      <c r="KFI534" s="143"/>
      <c r="KFJ534" s="579"/>
      <c r="KFK534" s="580"/>
      <c r="KFL534" s="143"/>
      <c r="KFM534" s="143"/>
      <c r="KFN534" s="579"/>
      <c r="KFO534" s="580"/>
      <c r="KFP534" s="143"/>
      <c r="KFQ534" s="143"/>
      <c r="KFR534" s="579"/>
      <c r="KFS534" s="580"/>
      <c r="KFT534" s="143"/>
      <c r="KFU534" s="143"/>
      <c r="KFV534" s="579"/>
      <c r="KFW534" s="580"/>
      <c r="KFX534" s="143"/>
      <c r="KFY534" s="143"/>
      <c r="KFZ534" s="579"/>
      <c r="KGA534" s="580"/>
      <c r="KGB534" s="143"/>
      <c r="KGC534" s="143"/>
      <c r="KGD534" s="579"/>
      <c r="KGE534" s="580"/>
      <c r="KGF534" s="143"/>
      <c r="KGG534" s="143"/>
      <c r="KGH534" s="579"/>
      <c r="KGI534" s="580"/>
      <c r="KGJ534" s="143"/>
      <c r="KGK534" s="143"/>
      <c r="KGL534" s="579"/>
      <c r="KGM534" s="580"/>
      <c r="KGN534" s="143"/>
      <c r="KGO534" s="143"/>
      <c r="KGP534" s="579"/>
      <c r="KGQ534" s="580"/>
      <c r="KGR534" s="143"/>
      <c r="KGS534" s="143"/>
      <c r="KGT534" s="579"/>
      <c r="KGU534" s="580"/>
      <c r="KGV534" s="143"/>
      <c r="KGW534" s="143"/>
      <c r="KGX534" s="579"/>
      <c r="KGY534" s="580"/>
      <c r="KGZ534" s="143"/>
      <c r="KHA534" s="143"/>
      <c r="KHB534" s="579"/>
      <c r="KHC534" s="580"/>
      <c r="KHD534" s="143"/>
      <c r="KHE534" s="143"/>
      <c r="KHF534" s="579"/>
      <c r="KHG534" s="580"/>
      <c r="KHH534" s="143"/>
      <c r="KHI534" s="143"/>
      <c r="KHJ534" s="579"/>
      <c r="KHK534" s="580"/>
      <c r="KHL534" s="143"/>
      <c r="KHM534" s="143"/>
      <c r="KHN534" s="579"/>
      <c r="KHO534" s="580"/>
      <c r="KHP534" s="143"/>
      <c r="KHQ534" s="143"/>
      <c r="KHR534" s="579"/>
      <c r="KHS534" s="580"/>
      <c r="KHT534" s="143"/>
      <c r="KHU534" s="143"/>
      <c r="KHV534" s="579"/>
      <c r="KHW534" s="580"/>
      <c r="KHX534" s="143"/>
      <c r="KHY534" s="143"/>
      <c r="KHZ534" s="579"/>
      <c r="KIA534" s="580"/>
      <c r="KIB534" s="143"/>
      <c r="KIC534" s="143"/>
      <c r="KID534" s="579"/>
      <c r="KIE534" s="580"/>
      <c r="KIF534" s="143"/>
      <c r="KIG534" s="143"/>
      <c r="KIH534" s="579"/>
      <c r="KII534" s="580"/>
      <c r="KIJ534" s="143"/>
      <c r="KIK534" s="143"/>
      <c r="KIL534" s="579"/>
      <c r="KIM534" s="580"/>
      <c r="KIN534" s="143"/>
      <c r="KIO534" s="143"/>
      <c r="KIP534" s="579"/>
      <c r="KIQ534" s="580"/>
      <c r="KIR534" s="143"/>
      <c r="KIS534" s="143"/>
      <c r="KIT534" s="579"/>
      <c r="KIU534" s="580"/>
      <c r="KIV534" s="143"/>
      <c r="KIW534" s="143"/>
      <c r="KIX534" s="579"/>
      <c r="KIY534" s="580"/>
      <c r="KIZ534" s="143"/>
      <c r="KJA534" s="143"/>
      <c r="KJB534" s="579"/>
      <c r="KJC534" s="580"/>
      <c r="KJD534" s="143"/>
      <c r="KJE534" s="143"/>
      <c r="KJF534" s="579"/>
      <c r="KJG534" s="580"/>
      <c r="KJH534" s="143"/>
      <c r="KJI534" s="143"/>
      <c r="KJJ534" s="579"/>
      <c r="KJK534" s="580"/>
      <c r="KJL534" s="143"/>
      <c r="KJM534" s="143"/>
      <c r="KJN534" s="579"/>
      <c r="KJO534" s="580"/>
      <c r="KJP534" s="143"/>
      <c r="KJQ534" s="143"/>
      <c r="KJR534" s="579"/>
      <c r="KJS534" s="580"/>
      <c r="KJT534" s="143"/>
      <c r="KJU534" s="143"/>
      <c r="KJV534" s="579"/>
      <c r="KJW534" s="580"/>
      <c r="KJX534" s="143"/>
      <c r="KJY534" s="143"/>
      <c r="KJZ534" s="579"/>
      <c r="KKA534" s="580"/>
      <c r="KKB534" s="143"/>
      <c r="KKC534" s="143"/>
      <c r="KKD534" s="579"/>
      <c r="KKE534" s="580"/>
      <c r="KKF534" s="143"/>
      <c r="KKG534" s="143"/>
      <c r="KKH534" s="579"/>
      <c r="KKI534" s="580"/>
      <c r="KKJ534" s="143"/>
      <c r="KKK534" s="143"/>
      <c r="KKL534" s="579"/>
      <c r="KKM534" s="580"/>
      <c r="KKN534" s="143"/>
      <c r="KKO534" s="143"/>
      <c r="KKP534" s="579"/>
      <c r="KKQ534" s="580"/>
      <c r="KKR534" s="143"/>
      <c r="KKS534" s="143"/>
      <c r="KKT534" s="579"/>
      <c r="KKU534" s="580"/>
      <c r="KKV534" s="143"/>
      <c r="KKW534" s="143"/>
      <c r="KKX534" s="579"/>
      <c r="KKY534" s="580"/>
      <c r="KKZ534" s="143"/>
      <c r="KLA534" s="143"/>
      <c r="KLB534" s="579"/>
      <c r="KLC534" s="580"/>
      <c r="KLD534" s="143"/>
      <c r="KLE534" s="143"/>
      <c r="KLF534" s="579"/>
      <c r="KLG534" s="580"/>
      <c r="KLH534" s="143"/>
      <c r="KLI534" s="143"/>
      <c r="KLJ534" s="579"/>
      <c r="KLK534" s="580"/>
      <c r="KLL534" s="143"/>
      <c r="KLM534" s="143"/>
      <c r="KLN534" s="579"/>
      <c r="KLO534" s="580"/>
      <c r="KLP534" s="143"/>
      <c r="KLQ534" s="143"/>
      <c r="KLR534" s="579"/>
      <c r="KLS534" s="580"/>
      <c r="KLT534" s="143"/>
      <c r="KLU534" s="143"/>
      <c r="KLV534" s="579"/>
      <c r="KLW534" s="580"/>
      <c r="KLX534" s="143"/>
      <c r="KLY534" s="143"/>
      <c r="KLZ534" s="579"/>
      <c r="KMA534" s="580"/>
      <c r="KMB534" s="143"/>
      <c r="KMC534" s="143"/>
      <c r="KMD534" s="579"/>
      <c r="KME534" s="580"/>
      <c r="KMF534" s="143"/>
      <c r="KMG534" s="143"/>
      <c r="KMH534" s="579"/>
      <c r="KMI534" s="580"/>
      <c r="KMJ534" s="143"/>
      <c r="KMK534" s="143"/>
      <c r="KML534" s="579"/>
      <c r="KMM534" s="580"/>
      <c r="KMN534" s="143"/>
      <c r="KMO534" s="143"/>
      <c r="KMP534" s="579"/>
      <c r="KMQ534" s="580"/>
      <c r="KMR534" s="143"/>
      <c r="KMS534" s="143"/>
      <c r="KMT534" s="579"/>
      <c r="KMU534" s="580"/>
      <c r="KMV534" s="143"/>
      <c r="KMW534" s="143"/>
      <c r="KMX534" s="579"/>
      <c r="KMY534" s="580"/>
      <c r="KMZ534" s="143"/>
      <c r="KNA534" s="143"/>
      <c r="KNB534" s="579"/>
      <c r="KNC534" s="580"/>
      <c r="KND534" s="143"/>
      <c r="KNE534" s="143"/>
      <c r="KNF534" s="579"/>
      <c r="KNG534" s="580"/>
      <c r="KNH534" s="143"/>
      <c r="KNI534" s="143"/>
      <c r="KNJ534" s="579"/>
      <c r="KNK534" s="580"/>
      <c r="KNL534" s="143"/>
      <c r="KNM534" s="143"/>
      <c r="KNN534" s="579"/>
      <c r="KNO534" s="580"/>
      <c r="KNP534" s="143"/>
      <c r="KNQ534" s="143"/>
      <c r="KNR534" s="579"/>
      <c r="KNS534" s="580"/>
      <c r="KNT534" s="143"/>
      <c r="KNU534" s="143"/>
      <c r="KNV534" s="579"/>
      <c r="KNW534" s="580"/>
      <c r="KNX534" s="143"/>
      <c r="KNY534" s="143"/>
      <c r="KNZ534" s="579"/>
      <c r="KOA534" s="580"/>
      <c r="KOB534" s="143"/>
      <c r="KOC534" s="143"/>
      <c r="KOD534" s="579"/>
      <c r="KOE534" s="580"/>
      <c r="KOF534" s="143"/>
      <c r="KOG534" s="143"/>
      <c r="KOH534" s="579"/>
      <c r="KOI534" s="580"/>
      <c r="KOJ534" s="143"/>
      <c r="KOK534" s="143"/>
      <c r="KOL534" s="579"/>
      <c r="KOM534" s="580"/>
      <c r="KON534" s="143"/>
      <c r="KOO534" s="143"/>
      <c r="KOP534" s="579"/>
      <c r="KOQ534" s="580"/>
      <c r="KOR534" s="143"/>
      <c r="KOS534" s="143"/>
      <c r="KOT534" s="579"/>
      <c r="KOU534" s="580"/>
      <c r="KOV534" s="143"/>
      <c r="KOW534" s="143"/>
      <c r="KOX534" s="579"/>
      <c r="KOY534" s="580"/>
      <c r="KOZ534" s="143"/>
      <c r="KPA534" s="143"/>
      <c r="KPB534" s="579"/>
      <c r="KPC534" s="580"/>
      <c r="KPD534" s="143"/>
      <c r="KPE534" s="143"/>
      <c r="KPF534" s="579"/>
      <c r="KPG534" s="580"/>
      <c r="KPH534" s="143"/>
      <c r="KPI534" s="143"/>
      <c r="KPJ534" s="579"/>
      <c r="KPK534" s="580"/>
      <c r="KPL534" s="143"/>
      <c r="KPM534" s="143"/>
      <c r="KPN534" s="579"/>
      <c r="KPO534" s="580"/>
      <c r="KPP534" s="143"/>
      <c r="KPQ534" s="143"/>
      <c r="KPR534" s="579"/>
      <c r="KPS534" s="580"/>
      <c r="KPT534" s="143"/>
      <c r="KPU534" s="143"/>
      <c r="KPV534" s="579"/>
      <c r="KPW534" s="580"/>
      <c r="KPX534" s="143"/>
      <c r="KPY534" s="143"/>
      <c r="KPZ534" s="579"/>
      <c r="KQA534" s="580"/>
      <c r="KQB534" s="143"/>
      <c r="KQC534" s="143"/>
      <c r="KQD534" s="579"/>
      <c r="KQE534" s="580"/>
      <c r="KQF534" s="143"/>
      <c r="KQG534" s="143"/>
      <c r="KQH534" s="579"/>
      <c r="KQI534" s="580"/>
      <c r="KQJ534" s="143"/>
      <c r="KQK534" s="143"/>
      <c r="KQL534" s="579"/>
      <c r="KQM534" s="580"/>
      <c r="KQN534" s="143"/>
      <c r="KQO534" s="143"/>
      <c r="KQP534" s="579"/>
      <c r="KQQ534" s="580"/>
      <c r="KQR534" s="143"/>
      <c r="KQS534" s="143"/>
      <c r="KQT534" s="579"/>
      <c r="KQU534" s="580"/>
      <c r="KQV534" s="143"/>
      <c r="KQW534" s="143"/>
      <c r="KQX534" s="579"/>
      <c r="KQY534" s="580"/>
      <c r="KQZ534" s="143"/>
      <c r="KRA534" s="143"/>
      <c r="KRB534" s="579"/>
      <c r="KRC534" s="580"/>
      <c r="KRD534" s="143"/>
      <c r="KRE534" s="143"/>
      <c r="KRF534" s="579"/>
      <c r="KRG534" s="580"/>
      <c r="KRH534" s="143"/>
      <c r="KRI534" s="143"/>
      <c r="KRJ534" s="579"/>
      <c r="KRK534" s="580"/>
      <c r="KRL534" s="143"/>
      <c r="KRM534" s="143"/>
      <c r="KRN534" s="579"/>
      <c r="KRO534" s="580"/>
      <c r="KRP534" s="143"/>
      <c r="KRQ534" s="143"/>
      <c r="KRR534" s="579"/>
      <c r="KRS534" s="580"/>
      <c r="KRT534" s="143"/>
      <c r="KRU534" s="143"/>
      <c r="KRV534" s="579"/>
      <c r="KRW534" s="580"/>
      <c r="KRX534" s="143"/>
      <c r="KRY534" s="143"/>
      <c r="KRZ534" s="579"/>
      <c r="KSA534" s="580"/>
      <c r="KSB534" s="143"/>
      <c r="KSC534" s="143"/>
      <c r="KSD534" s="579"/>
      <c r="KSE534" s="580"/>
      <c r="KSF534" s="143"/>
      <c r="KSG534" s="143"/>
      <c r="KSH534" s="579"/>
      <c r="KSI534" s="580"/>
      <c r="KSJ534" s="143"/>
      <c r="KSK534" s="143"/>
      <c r="KSL534" s="579"/>
      <c r="KSM534" s="580"/>
      <c r="KSN534" s="143"/>
      <c r="KSO534" s="143"/>
      <c r="KSP534" s="579"/>
      <c r="KSQ534" s="580"/>
      <c r="KSR534" s="143"/>
      <c r="KSS534" s="143"/>
      <c r="KST534" s="579"/>
      <c r="KSU534" s="580"/>
      <c r="KSV534" s="143"/>
      <c r="KSW534" s="143"/>
      <c r="KSX534" s="579"/>
      <c r="KSY534" s="580"/>
      <c r="KSZ534" s="143"/>
      <c r="KTA534" s="143"/>
      <c r="KTB534" s="579"/>
      <c r="KTC534" s="580"/>
      <c r="KTD534" s="143"/>
      <c r="KTE534" s="143"/>
      <c r="KTF534" s="579"/>
      <c r="KTG534" s="580"/>
      <c r="KTH534" s="143"/>
      <c r="KTI534" s="143"/>
      <c r="KTJ534" s="579"/>
      <c r="KTK534" s="580"/>
      <c r="KTL534" s="143"/>
      <c r="KTM534" s="143"/>
      <c r="KTN534" s="579"/>
      <c r="KTO534" s="580"/>
      <c r="KTP534" s="143"/>
      <c r="KTQ534" s="143"/>
      <c r="KTR534" s="579"/>
      <c r="KTS534" s="580"/>
      <c r="KTT534" s="143"/>
      <c r="KTU534" s="143"/>
      <c r="KTV534" s="579"/>
      <c r="KTW534" s="580"/>
      <c r="KTX534" s="143"/>
      <c r="KTY534" s="143"/>
      <c r="KTZ534" s="579"/>
      <c r="KUA534" s="580"/>
      <c r="KUB534" s="143"/>
      <c r="KUC534" s="143"/>
      <c r="KUD534" s="579"/>
      <c r="KUE534" s="580"/>
      <c r="KUF534" s="143"/>
      <c r="KUG534" s="143"/>
      <c r="KUH534" s="579"/>
      <c r="KUI534" s="580"/>
      <c r="KUJ534" s="143"/>
      <c r="KUK534" s="143"/>
      <c r="KUL534" s="579"/>
      <c r="KUM534" s="580"/>
      <c r="KUN534" s="143"/>
      <c r="KUO534" s="143"/>
      <c r="KUP534" s="579"/>
      <c r="KUQ534" s="580"/>
      <c r="KUR534" s="143"/>
      <c r="KUS534" s="143"/>
      <c r="KUT534" s="579"/>
      <c r="KUU534" s="580"/>
      <c r="KUV534" s="143"/>
      <c r="KUW534" s="143"/>
      <c r="KUX534" s="579"/>
      <c r="KUY534" s="580"/>
      <c r="KUZ534" s="143"/>
      <c r="KVA534" s="143"/>
      <c r="KVB534" s="579"/>
      <c r="KVC534" s="580"/>
      <c r="KVD534" s="143"/>
      <c r="KVE534" s="143"/>
      <c r="KVF534" s="579"/>
      <c r="KVG534" s="580"/>
      <c r="KVH534" s="143"/>
      <c r="KVI534" s="143"/>
      <c r="KVJ534" s="579"/>
      <c r="KVK534" s="580"/>
      <c r="KVL534" s="143"/>
      <c r="KVM534" s="143"/>
      <c r="KVN534" s="579"/>
      <c r="KVO534" s="580"/>
      <c r="KVP534" s="143"/>
      <c r="KVQ534" s="143"/>
      <c r="KVR534" s="579"/>
      <c r="KVS534" s="580"/>
      <c r="KVT534" s="143"/>
      <c r="KVU534" s="143"/>
      <c r="KVV534" s="579"/>
      <c r="KVW534" s="580"/>
      <c r="KVX534" s="143"/>
      <c r="KVY534" s="143"/>
      <c r="KVZ534" s="579"/>
      <c r="KWA534" s="580"/>
      <c r="KWB534" s="143"/>
      <c r="KWC534" s="143"/>
      <c r="KWD534" s="579"/>
      <c r="KWE534" s="580"/>
      <c r="KWF534" s="143"/>
      <c r="KWG534" s="143"/>
      <c r="KWH534" s="579"/>
      <c r="KWI534" s="580"/>
      <c r="KWJ534" s="143"/>
      <c r="KWK534" s="143"/>
      <c r="KWL534" s="579"/>
      <c r="KWM534" s="580"/>
      <c r="KWN534" s="143"/>
      <c r="KWO534" s="143"/>
      <c r="KWP534" s="579"/>
      <c r="KWQ534" s="580"/>
      <c r="KWR534" s="143"/>
      <c r="KWS534" s="143"/>
      <c r="KWT534" s="579"/>
      <c r="KWU534" s="580"/>
      <c r="KWV534" s="143"/>
      <c r="KWW534" s="143"/>
      <c r="KWX534" s="579"/>
      <c r="KWY534" s="580"/>
      <c r="KWZ534" s="143"/>
      <c r="KXA534" s="143"/>
      <c r="KXB534" s="579"/>
      <c r="KXC534" s="580"/>
      <c r="KXD534" s="143"/>
      <c r="KXE534" s="143"/>
      <c r="KXF534" s="579"/>
      <c r="KXG534" s="580"/>
      <c r="KXH534" s="143"/>
      <c r="KXI534" s="143"/>
      <c r="KXJ534" s="579"/>
      <c r="KXK534" s="580"/>
      <c r="KXL534" s="143"/>
      <c r="KXM534" s="143"/>
      <c r="KXN534" s="579"/>
      <c r="KXO534" s="580"/>
      <c r="KXP534" s="143"/>
      <c r="KXQ534" s="143"/>
      <c r="KXR534" s="579"/>
      <c r="KXS534" s="580"/>
      <c r="KXT534" s="143"/>
      <c r="KXU534" s="143"/>
      <c r="KXV534" s="579"/>
      <c r="KXW534" s="580"/>
      <c r="KXX534" s="143"/>
      <c r="KXY534" s="143"/>
      <c r="KXZ534" s="579"/>
      <c r="KYA534" s="580"/>
      <c r="KYB534" s="143"/>
      <c r="KYC534" s="143"/>
      <c r="KYD534" s="579"/>
      <c r="KYE534" s="580"/>
      <c r="KYF534" s="143"/>
      <c r="KYG534" s="143"/>
      <c r="KYH534" s="579"/>
      <c r="KYI534" s="580"/>
      <c r="KYJ534" s="143"/>
      <c r="KYK534" s="143"/>
      <c r="KYL534" s="579"/>
      <c r="KYM534" s="580"/>
      <c r="KYN534" s="143"/>
      <c r="KYO534" s="143"/>
      <c r="KYP534" s="579"/>
      <c r="KYQ534" s="580"/>
      <c r="KYR534" s="143"/>
      <c r="KYS534" s="143"/>
      <c r="KYT534" s="579"/>
      <c r="KYU534" s="580"/>
      <c r="KYV534" s="143"/>
      <c r="KYW534" s="143"/>
      <c r="KYX534" s="579"/>
      <c r="KYY534" s="580"/>
      <c r="KYZ534" s="143"/>
      <c r="KZA534" s="143"/>
      <c r="KZB534" s="579"/>
      <c r="KZC534" s="580"/>
      <c r="KZD534" s="143"/>
      <c r="KZE534" s="143"/>
      <c r="KZF534" s="579"/>
      <c r="KZG534" s="580"/>
      <c r="KZH534" s="143"/>
      <c r="KZI534" s="143"/>
      <c r="KZJ534" s="579"/>
      <c r="KZK534" s="580"/>
      <c r="KZL534" s="143"/>
      <c r="KZM534" s="143"/>
      <c r="KZN534" s="579"/>
      <c r="KZO534" s="580"/>
      <c r="KZP534" s="143"/>
      <c r="KZQ534" s="143"/>
      <c r="KZR534" s="579"/>
      <c r="KZS534" s="580"/>
      <c r="KZT534" s="143"/>
      <c r="KZU534" s="143"/>
      <c r="KZV534" s="579"/>
      <c r="KZW534" s="580"/>
      <c r="KZX534" s="143"/>
      <c r="KZY534" s="143"/>
      <c r="KZZ534" s="579"/>
      <c r="LAA534" s="580"/>
      <c r="LAB534" s="143"/>
      <c r="LAC534" s="143"/>
      <c r="LAD534" s="579"/>
      <c r="LAE534" s="580"/>
      <c r="LAF534" s="143"/>
      <c r="LAG534" s="143"/>
      <c r="LAH534" s="579"/>
      <c r="LAI534" s="580"/>
      <c r="LAJ534" s="143"/>
      <c r="LAK534" s="143"/>
      <c r="LAL534" s="579"/>
      <c r="LAM534" s="580"/>
      <c r="LAN534" s="143"/>
      <c r="LAO534" s="143"/>
      <c r="LAP534" s="579"/>
      <c r="LAQ534" s="580"/>
      <c r="LAR534" s="143"/>
      <c r="LAS534" s="143"/>
      <c r="LAT534" s="579"/>
      <c r="LAU534" s="580"/>
      <c r="LAV534" s="143"/>
      <c r="LAW534" s="143"/>
      <c r="LAX534" s="579"/>
      <c r="LAY534" s="580"/>
      <c r="LAZ534" s="143"/>
      <c r="LBA534" s="143"/>
      <c r="LBB534" s="579"/>
      <c r="LBC534" s="580"/>
      <c r="LBD534" s="143"/>
      <c r="LBE534" s="143"/>
      <c r="LBF534" s="579"/>
      <c r="LBG534" s="580"/>
      <c r="LBH534" s="143"/>
      <c r="LBI534" s="143"/>
      <c r="LBJ534" s="579"/>
      <c r="LBK534" s="580"/>
      <c r="LBL534" s="143"/>
      <c r="LBM534" s="143"/>
      <c r="LBN534" s="579"/>
      <c r="LBO534" s="580"/>
      <c r="LBP534" s="143"/>
      <c r="LBQ534" s="143"/>
      <c r="LBR534" s="579"/>
      <c r="LBS534" s="580"/>
      <c r="LBT534" s="143"/>
      <c r="LBU534" s="143"/>
      <c r="LBV534" s="579"/>
      <c r="LBW534" s="580"/>
      <c r="LBX534" s="143"/>
      <c r="LBY534" s="143"/>
      <c r="LBZ534" s="579"/>
      <c r="LCA534" s="580"/>
      <c r="LCB534" s="143"/>
      <c r="LCC534" s="143"/>
      <c r="LCD534" s="579"/>
      <c r="LCE534" s="580"/>
      <c r="LCF534" s="143"/>
      <c r="LCG534" s="143"/>
      <c r="LCH534" s="579"/>
      <c r="LCI534" s="580"/>
      <c r="LCJ534" s="143"/>
      <c r="LCK534" s="143"/>
      <c r="LCL534" s="579"/>
      <c r="LCM534" s="580"/>
      <c r="LCN534" s="143"/>
      <c r="LCO534" s="143"/>
      <c r="LCP534" s="579"/>
      <c r="LCQ534" s="580"/>
      <c r="LCR534" s="143"/>
      <c r="LCS534" s="143"/>
      <c r="LCT534" s="579"/>
      <c r="LCU534" s="580"/>
      <c r="LCV534" s="143"/>
      <c r="LCW534" s="143"/>
      <c r="LCX534" s="579"/>
      <c r="LCY534" s="580"/>
      <c r="LCZ534" s="143"/>
      <c r="LDA534" s="143"/>
      <c r="LDB534" s="579"/>
      <c r="LDC534" s="580"/>
      <c r="LDD534" s="143"/>
      <c r="LDE534" s="143"/>
      <c r="LDF534" s="579"/>
      <c r="LDG534" s="580"/>
      <c r="LDH534" s="143"/>
      <c r="LDI534" s="143"/>
      <c r="LDJ534" s="579"/>
      <c r="LDK534" s="580"/>
      <c r="LDL534" s="143"/>
      <c r="LDM534" s="143"/>
      <c r="LDN534" s="579"/>
      <c r="LDO534" s="580"/>
      <c r="LDP534" s="143"/>
      <c r="LDQ534" s="143"/>
      <c r="LDR534" s="579"/>
      <c r="LDS534" s="580"/>
      <c r="LDT534" s="143"/>
      <c r="LDU534" s="143"/>
      <c r="LDV534" s="579"/>
      <c r="LDW534" s="580"/>
      <c r="LDX534" s="143"/>
      <c r="LDY534" s="143"/>
      <c r="LDZ534" s="579"/>
      <c r="LEA534" s="580"/>
      <c r="LEB534" s="143"/>
      <c r="LEC534" s="143"/>
      <c r="LED534" s="579"/>
      <c r="LEE534" s="580"/>
      <c r="LEF534" s="143"/>
      <c r="LEG534" s="143"/>
      <c r="LEH534" s="579"/>
      <c r="LEI534" s="580"/>
      <c r="LEJ534" s="143"/>
      <c r="LEK534" s="143"/>
      <c r="LEL534" s="579"/>
      <c r="LEM534" s="580"/>
      <c r="LEN534" s="143"/>
      <c r="LEO534" s="143"/>
      <c r="LEP534" s="579"/>
      <c r="LEQ534" s="580"/>
      <c r="LER534" s="143"/>
      <c r="LES534" s="143"/>
      <c r="LET534" s="579"/>
      <c r="LEU534" s="580"/>
      <c r="LEV534" s="143"/>
      <c r="LEW534" s="143"/>
      <c r="LEX534" s="579"/>
      <c r="LEY534" s="580"/>
      <c r="LEZ534" s="143"/>
      <c r="LFA534" s="143"/>
      <c r="LFB534" s="579"/>
      <c r="LFC534" s="580"/>
      <c r="LFD534" s="143"/>
      <c r="LFE534" s="143"/>
      <c r="LFF534" s="579"/>
      <c r="LFG534" s="580"/>
      <c r="LFH534" s="143"/>
      <c r="LFI534" s="143"/>
      <c r="LFJ534" s="579"/>
      <c r="LFK534" s="580"/>
      <c r="LFL534" s="143"/>
      <c r="LFM534" s="143"/>
      <c r="LFN534" s="579"/>
      <c r="LFO534" s="580"/>
      <c r="LFP534" s="143"/>
      <c r="LFQ534" s="143"/>
      <c r="LFR534" s="579"/>
      <c r="LFS534" s="580"/>
      <c r="LFT534" s="143"/>
      <c r="LFU534" s="143"/>
      <c r="LFV534" s="579"/>
      <c r="LFW534" s="580"/>
      <c r="LFX534" s="143"/>
      <c r="LFY534" s="143"/>
      <c r="LFZ534" s="579"/>
      <c r="LGA534" s="580"/>
      <c r="LGB534" s="143"/>
      <c r="LGC534" s="143"/>
      <c r="LGD534" s="579"/>
      <c r="LGE534" s="580"/>
      <c r="LGF534" s="143"/>
      <c r="LGG534" s="143"/>
      <c r="LGH534" s="579"/>
      <c r="LGI534" s="580"/>
      <c r="LGJ534" s="143"/>
      <c r="LGK534" s="143"/>
      <c r="LGL534" s="579"/>
      <c r="LGM534" s="580"/>
      <c r="LGN534" s="143"/>
      <c r="LGO534" s="143"/>
      <c r="LGP534" s="579"/>
      <c r="LGQ534" s="580"/>
      <c r="LGR534" s="143"/>
      <c r="LGS534" s="143"/>
      <c r="LGT534" s="579"/>
      <c r="LGU534" s="580"/>
      <c r="LGV534" s="143"/>
      <c r="LGW534" s="143"/>
      <c r="LGX534" s="579"/>
      <c r="LGY534" s="580"/>
      <c r="LGZ534" s="143"/>
      <c r="LHA534" s="143"/>
      <c r="LHB534" s="579"/>
      <c r="LHC534" s="580"/>
      <c r="LHD534" s="143"/>
      <c r="LHE534" s="143"/>
      <c r="LHF534" s="579"/>
      <c r="LHG534" s="580"/>
      <c r="LHH534" s="143"/>
      <c r="LHI534" s="143"/>
      <c r="LHJ534" s="579"/>
      <c r="LHK534" s="580"/>
      <c r="LHL534" s="143"/>
      <c r="LHM534" s="143"/>
      <c r="LHN534" s="579"/>
      <c r="LHO534" s="580"/>
      <c r="LHP534" s="143"/>
      <c r="LHQ534" s="143"/>
      <c r="LHR534" s="579"/>
      <c r="LHS534" s="580"/>
      <c r="LHT534" s="143"/>
      <c r="LHU534" s="143"/>
      <c r="LHV534" s="579"/>
      <c r="LHW534" s="580"/>
      <c r="LHX534" s="143"/>
      <c r="LHY534" s="143"/>
      <c r="LHZ534" s="579"/>
      <c r="LIA534" s="580"/>
      <c r="LIB534" s="143"/>
      <c r="LIC534" s="143"/>
      <c r="LID534" s="579"/>
      <c r="LIE534" s="580"/>
      <c r="LIF534" s="143"/>
      <c r="LIG534" s="143"/>
      <c r="LIH534" s="579"/>
      <c r="LII534" s="580"/>
      <c r="LIJ534" s="143"/>
      <c r="LIK534" s="143"/>
      <c r="LIL534" s="579"/>
      <c r="LIM534" s="580"/>
      <c r="LIN534" s="143"/>
      <c r="LIO534" s="143"/>
      <c r="LIP534" s="579"/>
      <c r="LIQ534" s="580"/>
      <c r="LIR534" s="143"/>
      <c r="LIS534" s="143"/>
      <c r="LIT534" s="579"/>
      <c r="LIU534" s="580"/>
      <c r="LIV534" s="143"/>
      <c r="LIW534" s="143"/>
      <c r="LIX534" s="579"/>
      <c r="LIY534" s="580"/>
      <c r="LIZ534" s="143"/>
      <c r="LJA534" s="143"/>
      <c r="LJB534" s="579"/>
      <c r="LJC534" s="580"/>
      <c r="LJD534" s="143"/>
      <c r="LJE534" s="143"/>
      <c r="LJF534" s="579"/>
      <c r="LJG534" s="580"/>
      <c r="LJH534" s="143"/>
      <c r="LJI534" s="143"/>
      <c r="LJJ534" s="579"/>
      <c r="LJK534" s="580"/>
      <c r="LJL534" s="143"/>
      <c r="LJM534" s="143"/>
      <c r="LJN534" s="579"/>
      <c r="LJO534" s="580"/>
      <c r="LJP534" s="143"/>
      <c r="LJQ534" s="143"/>
      <c r="LJR534" s="579"/>
      <c r="LJS534" s="580"/>
      <c r="LJT534" s="143"/>
      <c r="LJU534" s="143"/>
      <c r="LJV534" s="579"/>
      <c r="LJW534" s="580"/>
      <c r="LJX534" s="143"/>
      <c r="LJY534" s="143"/>
      <c r="LJZ534" s="579"/>
      <c r="LKA534" s="580"/>
      <c r="LKB534" s="143"/>
      <c r="LKC534" s="143"/>
      <c r="LKD534" s="579"/>
      <c r="LKE534" s="580"/>
      <c r="LKF534" s="143"/>
      <c r="LKG534" s="143"/>
      <c r="LKH534" s="579"/>
      <c r="LKI534" s="580"/>
      <c r="LKJ534" s="143"/>
      <c r="LKK534" s="143"/>
      <c r="LKL534" s="579"/>
      <c r="LKM534" s="580"/>
      <c r="LKN534" s="143"/>
      <c r="LKO534" s="143"/>
      <c r="LKP534" s="579"/>
      <c r="LKQ534" s="580"/>
      <c r="LKR534" s="143"/>
      <c r="LKS534" s="143"/>
      <c r="LKT534" s="579"/>
      <c r="LKU534" s="580"/>
      <c r="LKV534" s="143"/>
      <c r="LKW534" s="143"/>
      <c r="LKX534" s="579"/>
      <c r="LKY534" s="580"/>
      <c r="LKZ534" s="143"/>
      <c r="LLA534" s="143"/>
      <c r="LLB534" s="579"/>
      <c r="LLC534" s="580"/>
      <c r="LLD534" s="143"/>
      <c r="LLE534" s="143"/>
      <c r="LLF534" s="579"/>
      <c r="LLG534" s="580"/>
      <c r="LLH534" s="143"/>
      <c r="LLI534" s="143"/>
      <c r="LLJ534" s="579"/>
      <c r="LLK534" s="580"/>
      <c r="LLL534" s="143"/>
      <c r="LLM534" s="143"/>
      <c r="LLN534" s="579"/>
      <c r="LLO534" s="580"/>
      <c r="LLP534" s="143"/>
      <c r="LLQ534" s="143"/>
      <c r="LLR534" s="579"/>
      <c r="LLS534" s="580"/>
      <c r="LLT534" s="143"/>
      <c r="LLU534" s="143"/>
      <c r="LLV534" s="579"/>
      <c r="LLW534" s="580"/>
      <c r="LLX534" s="143"/>
      <c r="LLY534" s="143"/>
      <c r="LLZ534" s="579"/>
      <c r="LMA534" s="580"/>
      <c r="LMB534" s="143"/>
      <c r="LMC534" s="143"/>
      <c r="LMD534" s="579"/>
      <c r="LME534" s="580"/>
      <c r="LMF534" s="143"/>
      <c r="LMG534" s="143"/>
      <c r="LMH534" s="579"/>
      <c r="LMI534" s="580"/>
      <c r="LMJ534" s="143"/>
      <c r="LMK534" s="143"/>
      <c r="LML534" s="579"/>
      <c r="LMM534" s="580"/>
      <c r="LMN534" s="143"/>
      <c r="LMO534" s="143"/>
      <c r="LMP534" s="579"/>
      <c r="LMQ534" s="580"/>
      <c r="LMR534" s="143"/>
      <c r="LMS534" s="143"/>
      <c r="LMT534" s="579"/>
      <c r="LMU534" s="580"/>
      <c r="LMV534" s="143"/>
      <c r="LMW534" s="143"/>
      <c r="LMX534" s="579"/>
      <c r="LMY534" s="580"/>
      <c r="LMZ534" s="143"/>
      <c r="LNA534" s="143"/>
      <c r="LNB534" s="579"/>
      <c r="LNC534" s="580"/>
      <c r="LND534" s="143"/>
      <c r="LNE534" s="143"/>
      <c r="LNF534" s="579"/>
      <c r="LNG534" s="580"/>
      <c r="LNH534" s="143"/>
      <c r="LNI534" s="143"/>
      <c r="LNJ534" s="579"/>
      <c r="LNK534" s="580"/>
      <c r="LNL534" s="143"/>
      <c r="LNM534" s="143"/>
      <c r="LNN534" s="579"/>
      <c r="LNO534" s="580"/>
      <c r="LNP534" s="143"/>
      <c r="LNQ534" s="143"/>
      <c r="LNR534" s="579"/>
      <c r="LNS534" s="580"/>
      <c r="LNT534" s="143"/>
      <c r="LNU534" s="143"/>
      <c r="LNV534" s="579"/>
      <c r="LNW534" s="580"/>
      <c r="LNX534" s="143"/>
      <c r="LNY534" s="143"/>
      <c r="LNZ534" s="579"/>
      <c r="LOA534" s="580"/>
      <c r="LOB534" s="143"/>
      <c r="LOC534" s="143"/>
      <c r="LOD534" s="579"/>
      <c r="LOE534" s="580"/>
      <c r="LOF534" s="143"/>
      <c r="LOG534" s="143"/>
      <c r="LOH534" s="579"/>
      <c r="LOI534" s="580"/>
      <c r="LOJ534" s="143"/>
      <c r="LOK534" s="143"/>
      <c r="LOL534" s="579"/>
      <c r="LOM534" s="580"/>
      <c r="LON534" s="143"/>
      <c r="LOO534" s="143"/>
      <c r="LOP534" s="579"/>
      <c r="LOQ534" s="580"/>
      <c r="LOR534" s="143"/>
      <c r="LOS534" s="143"/>
      <c r="LOT534" s="579"/>
      <c r="LOU534" s="580"/>
      <c r="LOV534" s="143"/>
      <c r="LOW534" s="143"/>
      <c r="LOX534" s="579"/>
      <c r="LOY534" s="580"/>
      <c r="LOZ534" s="143"/>
      <c r="LPA534" s="143"/>
      <c r="LPB534" s="579"/>
      <c r="LPC534" s="580"/>
      <c r="LPD534" s="143"/>
      <c r="LPE534" s="143"/>
      <c r="LPF534" s="579"/>
      <c r="LPG534" s="580"/>
      <c r="LPH534" s="143"/>
      <c r="LPI534" s="143"/>
      <c r="LPJ534" s="579"/>
      <c r="LPK534" s="580"/>
      <c r="LPL534" s="143"/>
      <c r="LPM534" s="143"/>
      <c r="LPN534" s="579"/>
      <c r="LPO534" s="580"/>
      <c r="LPP534" s="143"/>
      <c r="LPQ534" s="143"/>
      <c r="LPR534" s="579"/>
      <c r="LPS534" s="580"/>
      <c r="LPT534" s="143"/>
      <c r="LPU534" s="143"/>
      <c r="LPV534" s="579"/>
      <c r="LPW534" s="580"/>
      <c r="LPX534" s="143"/>
      <c r="LPY534" s="143"/>
      <c r="LPZ534" s="579"/>
      <c r="LQA534" s="580"/>
      <c r="LQB534" s="143"/>
      <c r="LQC534" s="143"/>
      <c r="LQD534" s="579"/>
      <c r="LQE534" s="580"/>
      <c r="LQF534" s="143"/>
      <c r="LQG534" s="143"/>
      <c r="LQH534" s="579"/>
      <c r="LQI534" s="580"/>
      <c r="LQJ534" s="143"/>
      <c r="LQK534" s="143"/>
      <c r="LQL534" s="579"/>
      <c r="LQM534" s="580"/>
      <c r="LQN534" s="143"/>
      <c r="LQO534" s="143"/>
      <c r="LQP534" s="579"/>
      <c r="LQQ534" s="580"/>
      <c r="LQR534" s="143"/>
      <c r="LQS534" s="143"/>
      <c r="LQT534" s="579"/>
      <c r="LQU534" s="580"/>
      <c r="LQV534" s="143"/>
      <c r="LQW534" s="143"/>
      <c r="LQX534" s="579"/>
      <c r="LQY534" s="580"/>
      <c r="LQZ534" s="143"/>
      <c r="LRA534" s="143"/>
      <c r="LRB534" s="579"/>
      <c r="LRC534" s="580"/>
      <c r="LRD534" s="143"/>
      <c r="LRE534" s="143"/>
      <c r="LRF534" s="579"/>
      <c r="LRG534" s="580"/>
      <c r="LRH534" s="143"/>
      <c r="LRI534" s="143"/>
      <c r="LRJ534" s="579"/>
      <c r="LRK534" s="580"/>
      <c r="LRL534" s="143"/>
      <c r="LRM534" s="143"/>
      <c r="LRN534" s="579"/>
      <c r="LRO534" s="580"/>
      <c r="LRP534" s="143"/>
      <c r="LRQ534" s="143"/>
      <c r="LRR534" s="579"/>
      <c r="LRS534" s="580"/>
      <c r="LRT534" s="143"/>
      <c r="LRU534" s="143"/>
      <c r="LRV534" s="579"/>
      <c r="LRW534" s="580"/>
      <c r="LRX534" s="143"/>
      <c r="LRY534" s="143"/>
      <c r="LRZ534" s="579"/>
      <c r="LSA534" s="580"/>
      <c r="LSB534" s="143"/>
      <c r="LSC534" s="143"/>
      <c r="LSD534" s="579"/>
      <c r="LSE534" s="580"/>
      <c r="LSF534" s="143"/>
      <c r="LSG534" s="143"/>
      <c r="LSH534" s="579"/>
      <c r="LSI534" s="580"/>
      <c r="LSJ534" s="143"/>
      <c r="LSK534" s="143"/>
      <c r="LSL534" s="579"/>
      <c r="LSM534" s="580"/>
      <c r="LSN534" s="143"/>
      <c r="LSO534" s="143"/>
      <c r="LSP534" s="579"/>
      <c r="LSQ534" s="580"/>
      <c r="LSR534" s="143"/>
      <c r="LSS534" s="143"/>
      <c r="LST534" s="579"/>
      <c r="LSU534" s="580"/>
      <c r="LSV534" s="143"/>
      <c r="LSW534" s="143"/>
      <c r="LSX534" s="579"/>
      <c r="LSY534" s="580"/>
      <c r="LSZ534" s="143"/>
      <c r="LTA534" s="143"/>
      <c r="LTB534" s="579"/>
      <c r="LTC534" s="580"/>
      <c r="LTD534" s="143"/>
      <c r="LTE534" s="143"/>
      <c r="LTF534" s="579"/>
      <c r="LTG534" s="580"/>
      <c r="LTH534" s="143"/>
      <c r="LTI534" s="143"/>
      <c r="LTJ534" s="579"/>
      <c r="LTK534" s="580"/>
      <c r="LTL534" s="143"/>
      <c r="LTM534" s="143"/>
      <c r="LTN534" s="579"/>
      <c r="LTO534" s="580"/>
      <c r="LTP534" s="143"/>
      <c r="LTQ534" s="143"/>
      <c r="LTR534" s="579"/>
      <c r="LTS534" s="580"/>
      <c r="LTT534" s="143"/>
      <c r="LTU534" s="143"/>
      <c r="LTV534" s="579"/>
      <c r="LTW534" s="580"/>
      <c r="LTX534" s="143"/>
      <c r="LTY534" s="143"/>
      <c r="LTZ534" s="579"/>
      <c r="LUA534" s="580"/>
      <c r="LUB534" s="143"/>
      <c r="LUC534" s="143"/>
      <c r="LUD534" s="579"/>
      <c r="LUE534" s="580"/>
      <c r="LUF534" s="143"/>
      <c r="LUG534" s="143"/>
      <c r="LUH534" s="579"/>
      <c r="LUI534" s="580"/>
      <c r="LUJ534" s="143"/>
      <c r="LUK534" s="143"/>
      <c r="LUL534" s="579"/>
      <c r="LUM534" s="580"/>
      <c r="LUN534" s="143"/>
      <c r="LUO534" s="143"/>
      <c r="LUP534" s="579"/>
      <c r="LUQ534" s="580"/>
      <c r="LUR534" s="143"/>
      <c r="LUS534" s="143"/>
      <c r="LUT534" s="579"/>
      <c r="LUU534" s="580"/>
      <c r="LUV534" s="143"/>
      <c r="LUW534" s="143"/>
      <c r="LUX534" s="579"/>
      <c r="LUY534" s="580"/>
      <c r="LUZ534" s="143"/>
      <c r="LVA534" s="143"/>
      <c r="LVB534" s="579"/>
      <c r="LVC534" s="580"/>
      <c r="LVD534" s="143"/>
      <c r="LVE534" s="143"/>
      <c r="LVF534" s="579"/>
      <c r="LVG534" s="580"/>
      <c r="LVH534" s="143"/>
      <c r="LVI534" s="143"/>
      <c r="LVJ534" s="579"/>
      <c r="LVK534" s="580"/>
      <c r="LVL534" s="143"/>
      <c r="LVM534" s="143"/>
      <c r="LVN534" s="579"/>
      <c r="LVO534" s="580"/>
      <c r="LVP534" s="143"/>
      <c r="LVQ534" s="143"/>
      <c r="LVR534" s="579"/>
      <c r="LVS534" s="580"/>
      <c r="LVT534" s="143"/>
      <c r="LVU534" s="143"/>
      <c r="LVV534" s="579"/>
      <c r="LVW534" s="580"/>
      <c r="LVX534" s="143"/>
      <c r="LVY534" s="143"/>
      <c r="LVZ534" s="579"/>
      <c r="LWA534" s="580"/>
      <c r="LWB534" s="143"/>
      <c r="LWC534" s="143"/>
      <c r="LWD534" s="579"/>
      <c r="LWE534" s="580"/>
      <c r="LWF534" s="143"/>
      <c r="LWG534" s="143"/>
      <c r="LWH534" s="579"/>
      <c r="LWI534" s="580"/>
      <c r="LWJ534" s="143"/>
      <c r="LWK534" s="143"/>
      <c r="LWL534" s="579"/>
      <c r="LWM534" s="580"/>
      <c r="LWN534" s="143"/>
      <c r="LWO534" s="143"/>
      <c r="LWP534" s="579"/>
      <c r="LWQ534" s="580"/>
      <c r="LWR534" s="143"/>
      <c r="LWS534" s="143"/>
      <c r="LWT534" s="579"/>
      <c r="LWU534" s="580"/>
      <c r="LWV534" s="143"/>
      <c r="LWW534" s="143"/>
      <c r="LWX534" s="579"/>
      <c r="LWY534" s="580"/>
      <c r="LWZ534" s="143"/>
      <c r="LXA534" s="143"/>
      <c r="LXB534" s="579"/>
      <c r="LXC534" s="580"/>
      <c r="LXD534" s="143"/>
      <c r="LXE534" s="143"/>
      <c r="LXF534" s="579"/>
      <c r="LXG534" s="580"/>
      <c r="LXH534" s="143"/>
      <c r="LXI534" s="143"/>
      <c r="LXJ534" s="579"/>
      <c r="LXK534" s="580"/>
      <c r="LXL534" s="143"/>
      <c r="LXM534" s="143"/>
      <c r="LXN534" s="579"/>
      <c r="LXO534" s="580"/>
      <c r="LXP534" s="143"/>
      <c r="LXQ534" s="143"/>
      <c r="LXR534" s="579"/>
      <c r="LXS534" s="580"/>
      <c r="LXT534" s="143"/>
      <c r="LXU534" s="143"/>
      <c r="LXV534" s="579"/>
      <c r="LXW534" s="580"/>
      <c r="LXX534" s="143"/>
      <c r="LXY534" s="143"/>
      <c r="LXZ534" s="579"/>
      <c r="LYA534" s="580"/>
      <c r="LYB534" s="143"/>
      <c r="LYC534" s="143"/>
      <c r="LYD534" s="579"/>
      <c r="LYE534" s="580"/>
      <c r="LYF534" s="143"/>
      <c r="LYG534" s="143"/>
      <c r="LYH534" s="579"/>
      <c r="LYI534" s="580"/>
      <c r="LYJ534" s="143"/>
      <c r="LYK534" s="143"/>
      <c r="LYL534" s="579"/>
      <c r="LYM534" s="580"/>
      <c r="LYN534" s="143"/>
      <c r="LYO534" s="143"/>
      <c r="LYP534" s="579"/>
      <c r="LYQ534" s="580"/>
      <c r="LYR534" s="143"/>
      <c r="LYS534" s="143"/>
      <c r="LYT534" s="579"/>
      <c r="LYU534" s="580"/>
      <c r="LYV534" s="143"/>
      <c r="LYW534" s="143"/>
      <c r="LYX534" s="579"/>
      <c r="LYY534" s="580"/>
      <c r="LYZ534" s="143"/>
      <c r="LZA534" s="143"/>
      <c r="LZB534" s="579"/>
      <c r="LZC534" s="580"/>
      <c r="LZD534" s="143"/>
      <c r="LZE534" s="143"/>
      <c r="LZF534" s="579"/>
      <c r="LZG534" s="580"/>
      <c r="LZH534" s="143"/>
      <c r="LZI534" s="143"/>
      <c r="LZJ534" s="579"/>
      <c r="LZK534" s="580"/>
      <c r="LZL534" s="143"/>
      <c r="LZM534" s="143"/>
      <c r="LZN534" s="579"/>
      <c r="LZO534" s="580"/>
      <c r="LZP534" s="143"/>
      <c r="LZQ534" s="143"/>
      <c r="LZR534" s="579"/>
      <c r="LZS534" s="580"/>
      <c r="LZT534" s="143"/>
      <c r="LZU534" s="143"/>
      <c r="LZV534" s="579"/>
      <c r="LZW534" s="580"/>
      <c r="LZX534" s="143"/>
      <c r="LZY534" s="143"/>
      <c r="LZZ534" s="579"/>
      <c r="MAA534" s="580"/>
      <c r="MAB534" s="143"/>
      <c r="MAC534" s="143"/>
      <c r="MAD534" s="579"/>
      <c r="MAE534" s="580"/>
      <c r="MAF534" s="143"/>
      <c r="MAG534" s="143"/>
      <c r="MAH534" s="579"/>
      <c r="MAI534" s="580"/>
      <c r="MAJ534" s="143"/>
      <c r="MAK534" s="143"/>
      <c r="MAL534" s="579"/>
      <c r="MAM534" s="580"/>
      <c r="MAN534" s="143"/>
      <c r="MAO534" s="143"/>
      <c r="MAP534" s="579"/>
      <c r="MAQ534" s="580"/>
      <c r="MAR534" s="143"/>
      <c r="MAS534" s="143"/>
      <c r="MAT534" s="579"/>
      <c r="MAU534" s="580"/>
      <c r="MAV534" s="143"/>
      <c r="MAW534" s="143"/>
      <c r="MAX534" s="579"/>
      <c r="MAY534" s="580"/>
      <c r="MAZ534" s="143"/>
      <c r="MBA534" s="143"/>
      <c r="MBB534" s="579"/>
      <c r="MBC534" s="580"/>
      <c r="MBD534" s="143"/>
      <c r="MBE534" s="143"/>
      <c r="MBF534" s="579"/>
      <c r="MBG534" s="580"/>
      <c r="MBH534" s="143"/>
      <c r="MBI534" s="143"/>
      <c r="MBJ534" s="579"/>
      <c r="MBK534" s="580"/>
      <c r="MBL534" s="143"/>
      <c r="MBM534" s="143"/>
      <c r="MBN534" s="579"/>
      <c r="MBO534" s="580"/>
      <c r="MBP534" s="143"/>
      <c r="MBQ534" s="143"/>
      <c r="MBR534" s="579"/>
      <c r="MBS534" s="580"/>
      <c r="MBT534" s="143"/>
      <c r="MBU534" s="143"/>
      <c r="MBV534" s="579"/>
      <c r="MBW534" s="580"/>
      <c r="MBX534" s="143"/>
      <c r="MBY534" s="143"/>
      <c r="MBZ534" s="579"/>
      <c r="MCA534" s="580"/>
      <c r="MCB534" s="143"/>
      <c r="MCC534" s="143"/>
      <c r="MCD534" s="579"/>
      <c r="MCE534" s="580"/>
      <c r="MCF534" s="143"/>
      <c r="MCG534" s="143"/>
      <c r="MCH534" s="579"/>
      <c r="MCI534" s="580"/>
      <c r="MCJ534" s="143"/>
      <c r="MCK534" s="143"/>
      <c r="MCL534" s="579"/>
      <c r="MCM534" s="580"/>
      <c r="MCN534" s="143"/>
      <c r="MCO534" s="143"/>
      <c r="MCP534" s="579"/>
      <c r="MCQ534" s="580"/>
      <c r="MCR534" s="143"/>
      <c r="MCS534" s="143"/>
      <c r="MCT534" s="579"/>
      <c r="MCU534" s="580"/>
      <c r="MCV534" s="143"/>
      <c r="MCW534" s="143"/>
      <c r="MCX534" s="579"/>
      <c r="MCY534" s="580"/>
      <c r="MCZ534" s="143"/>
      <c r="MDA534" s="143"/>
      <c r="MDB534" s="579"/>
      <c r="MDC534" s="580"/>
      <c r="MDD534" s="143"/>
      <c r="MDE534" s="143"/>
      <c r="MDF534" s="579"/>
      <c r="MDG534" s="580"/>
      <c r="MDH534" s="143"/>
      <c r="MDI534" s="143"/>
      <c r="MDJ534" s="579"/>
      <c r="MDK534" s="580"/>
      <c r="MDL534" s="143"/>
      <c r="MDM534" s="143"/>
      <c r="MDN534" s="579"/>
      <c r="MDO534" s="580"/>
      <c r="MDP534" s="143"/>
      <c r="MDQ534" s="143"/>
      <c r="MDR534" s="579"/>
      <c r="MDS534" s="580"/>
      <c r="MDT534" s="143"/>
      <c r="MDU534" s="143"/>
      <c r="MDV534" s="579"/>
      <c r="MDW534" s="580"/>
      <c r="MDX534" s="143"/>
      <c r="MDY534" s="143"/>
      <c r="MDZ534" s="579"/>
      <c r="MEA534" s="580"/>
      <c r="MEB534" s="143"/>
      <c r="MEC534" s="143"/>
      <c r="MED534" s="579"/>
      <c r="MEE534" s="580"/>
      <c r="MEF534" s="143"/>
      <c r="MEG534" s="143"/>
      <c r="MEH534" s="579"/>
      <c r="MEI534" s="580"/>
      <c r="MEJ534" s="143"/>
      <c r="MEK534" s="143"/>
      <c r="MEL534" s="579"/>
      <c r="MEM534" s="580"/>
      <c r="MEN534" s="143"/>
      <c r="MEO534" s="143"/>
      <c r="MEP534" s="579"/>
      <c r="MEQ534" s="580"/>
      <c r="MER534" s="143"/>
      <c r="MES534" s="143"/>
      <c r="MET534" s="579"/>
      <c r="MEU534" s="580"/>
      <c r="MEV534" s="143"/>
      <c r="MEW534" s="143"/>
      <c r="MEX534" s="579"/>
      <c r="MEY534" s="580"/>
      <c r="MEZ534" s="143"/>
      <c r="MFA534" s="143"/>
      <c r="MFB534" s="579"/>
      <c r="MFC534" s="580"/>
      <c r="MFD534" s="143"/>
      <c r="MFE534" s="143"/>
      <c r="MFF534" s="579"/>
      <c r="MFG534" s="580"/>
      <c r="MFH534" s="143"/>
      <c r="MFI534" s="143"/>
      <c r="MFJ534" s="579"/>
      <c r="MFK534" s="580"/>
      <c r="MFL534" s="143"/>
      <c r="MFM534" s="143"/>
      <c r="MFN534" s="579"/>
      <c r="MFO534" s="580"/>
      <c r="MFP534" s="143"/>
      <c r="MFQ534" s="143"/>
      <c r="MFR534" s="579"/>
      <c r="MFS534" s="580"/>
      <c r="MFT534" s="143"/>
      <c r="MFU534" s="143"/>
      <c r="MFV534" s="579"/>
      <c r="MFW534" s="580"/>
      <c r="MFX534" s="143"/>
      <c r="MFY534" s="143"/>
      <c r="MFZ534" s="579"/>
      <c r="MGA534" s="580"/>
      <c r="MGB534" s="143"/>
      <c r="MGC534" s="143"/>
      <c r="MGD534" s="579"/>
      <c r="MGE534" s="580"/>
      <c r="MGF534" s="143"/>
      <c r="MGG534" s="143"/>
      <c r="MGH534" s="579"/>
      <c r="MGI534" s="580"/>
      <c r="MGJ534" s="143"/>
      <c r="MGK534" s="143"/>
      <c r="MGL534" s="579"/>
      <c r="MGM534" s="580"/>
      <c r="MGN534" s="143"/>
      <c r="MGO534" s="143"/>
      <c r="MGP534" s="579"/>
      <c r="MGQ534" s="580"/>
      <c r="MGR534" s="143"/>
      <c r="MGS534" s="143"/>
      <c r="MGT534" s="579"/>
      <c r="MGU534" s="580"/>
      <c r="MGV534" s="143"/>
      <c r="MGW534" s="143"/>
      <c r="MGX534" s="579"/>
      <c r="MGY534" s="580"/>
      <c r="MGZ534" s="143"/>
      <c r="MHA534" s="143"/>
      <c r="MHB534" s="579"/>
      <c r="MHC534" s="580"/>
      <c r="MHD534" s="143"/>
      <c r="MHE534" s="143"/>
      <c r="MHF534" s="579"/>
      <c r="MHG534" s="580"/>
      <c r="MHH534" s="143"/>
      <c r="MHI534" s="143"/>
      <c r="MHJ534" s="579"/>
      <c r="MHK534" s="580"/>
      <c r="MHL534" s="143"/>
      <c r="MHM534" s="143"/>
      <c r="MHN534" s="579"/>
      <c r="MHO534" s="580"/>
      <c r="MHP534" s="143"/>
      <c r="MHQ534" s="143"/>
      <c r="MHR534" s="579"/>
      <c r="MHS534" s="580"/>
      <c r="MHT534" s="143"/>
      <c r="MHU534" s="143"/>
      <c r="MHV534" s="579"/>
      <c r="MHW534" s="580"/>
      <c r="MHX534" s="143"/>
      <c r="MHY534" s="143"/>
      <c r="MHZ534" s="579"/>
      <c r="MIA534" s="580"/>
      <c r="MIB534" s="143"/>
      <c r="MIC534" s="143"/>
      <c r="MID534" s="579"/>
      <c r="MIE534" s="580"/>
      <c r="MIF534" s="143"/>
      <c r="MIG534" s="143"/>
      <c r="MIH534" s="579"/>
      <c r="MII534" s="580"/>
      <c r="MIJ534" s="143"/>
      <c r="MIK534" s="143"/>
      <c r="MIL534" s="579"/>
      <c r="MIM534" s="580"/>
      <c r="MIN534" s="143"/>
      <c r="MIO534" s="143"/>
      <c r="MIP534" s="579"/>
      <c r="MIQ534" s="580"/>
      <c r="MIR534" s="143"/>
      <c r="MIS534" s="143"/>
      <c r="MIT534" s="579"/>
      <c r="MIU534" s="580"/>
      <c r="MIV534" s="143"/>
      <c r="MIW534" s="143"/>
      <c r="MIX534" s="579"/>
      <c r="MIY534" s="580"/>
      <c r="MIZ534" s="143"/>
      <c r="MJA534" s="143"/>
      <c r="MJB534" s="579"/>
      <c r="MJC534" s="580"/>
      <c r="MJD534" s="143"/>
      <c r="MJE534" s="143"/>
      <c r="MJF534" s="579"/>
      <c r="MJG534" s="580"/>
      <c r="MJH534" s="143"/>
      <c r="MJI534" s="143"/>
      <c r="MJJ534" s="579"/>
      <c r="MJK534" s="580"/>
      <c r="MJL534" s="143"/>
      <c r="MJM534" s="143"/>
      <c r="MJN534" s="579"/>
      <c r="MJO534" s="580"/>
      <c r="MJP534" s="143"/>
      <c r="MJQ534" s="143"/>
      <c r="MJR534" s="579"/>
      <c r="MJS534" s="580"/>
      <c r="MJT534" s="143"/>
      <c r="MJU534" s="143"/>
      <c r="MJV534" s="579"/>
      <c r="MJW534" s="580"/>
      <c r="MJX534" s="143"/>
      <c r="MJY534" s="143"/>
      <c r="MJZ534" s="579"/>
      <c r="MKA534" s="580"/>
      <c r="MKB534" s="143"/>
      <c r="MKC534" s="143"/>
      <c r="MKD534" s="579"/>
      <c r="MKE534" s="580"/>
      <c r="MKF534" s="143"/>
      <c r="MKG534" s="143"/>
      <c r="MKH534" s="579"/>
      <c r="MKI534" s="580"/>
      <c r="MKJ534" s="143"/>
      <c r="MKK534" s="143"/>
      <c r="MKL534" s="579"/>
      <c r="MKM534" s="580"/>
      <c r="MKN534" s="143"/>
      <c r="MKO534" s="143"/>
      <c r="MKP534" s="579"/>
      <c r="MKQ534" s="580"/>
      <c r="MKR534" s="143"/>
      <c r="MKS534" s="143"/>
      <c r="MKT534" s="579"/>
      <c r="MKU534" s="580"/>
      <c r="MKV534" s="143"/>
      <c r="MKW534" s="143"/>
      <c r="MKX534" s="579"/>
      <c r="MKY534" s="580"/>
      <c r="MKZ534" s="143"/>
      <c r="MLA534" s="143"/>
      <c r="MLB534" s="579"/>
      <c r="MLC534" s="580"/>
      <c r="MLD534" s="143"/>
      <c r="MLE534" s="143"/>
      <c r="MLF534" s="579"/>
      <c r="MLG534" s="580"/>
      <c r="MLH534" s="143"/>
      <c r="MLI534" s="143"/>
      <c r="MLJ534" s="579"/>
      <c r="MLK534" s="580"/>
      <c r="MLL534" s="143"/>
      <c r="MLM534" s="143"/>
      <c r="MLN534" s="579"/>
      <c r="MLO534" s="580"/>
      <c r="MLP534" s="143"/>
      <c r="MLQ534" s="143"/>
      <c r="MLR534" s="579"/>
      <c r="MLS534" s="580"/>
      <c r="MLT534" s="143"/>
      <c r="MLU534" s="143"/>
      <c r="MLV534" s="579"/>
      <c r="MLW534" s="580"/>
      <c r="MLX534" s="143"/>
      <c r="MLY534" s="143"/>
      <c r="MLZ534" s="579"/>
      <c r="MMA534" s="580"/>
      <c r="MMB534" s="143"/>
      <c r="MMC534" s="143"/>
      <c r="MMD534" s="579"/>
      <c r="MME534" s="580"/>
      <c r="MMF534" s="143"/>
      <c r="MMG534" s="143"/>
      <c r="MMH534" s="579"/>
      <c r="MMI534" s="580"/>
      <c r="MMJ534" s="143"/>
      <c r="MMK534" s="143"/>
      <c r="MML534" s="579"/>
      <c r="MMM534" s="580"/>
      <c r="MMN534" s="143"/>
      <c r="MMO534" s="143"/>
      <c r="MMP534" s="579"/>
      <c r="MMQ534" s="580"/>
      <c r="MMR534" s="143"/>
      <c r="MMS534" s="143"/>
      <c r="MMT534" s="579"/>
      <c r="MMU534" s="580"/>
      <c r="MMV534" s="143"/>
      <c r="MMW534" s="143"/>
      <c r="MMX534" s="579"/>
      <c r="MMY534" s="580"/>
      <c r="MMZ534" s="143"/>
      <c r="MNA534" s="143"/>
      <c r="MNB534" s="579"/>
      <c r="MNC534" s="580"/>
      <c r="MND534" s="143"/>
      <c r="MNE534" s="143"/>
      <c r="MNF534" s="579"/>
      <c r="MNG534" s="580"/>
      <c r="MNH534" s="143"/>
      <c r="MNI534" s="143"/>
      <c r="MNJ534" s="579"/>
      <c r="MNK534" s="580"/>
      <c r="MNL534" s="143"/>
      <c r="MNM534" s="143"/>
      <c r="MNN534" s="579"/>
      <c r="MNO534" s="580"/>
      <c r="MNP534" s="143"/>
      <c r="MNQ534" s="143"/>
      <c r="MNR534" s="579"/>
      <c r="MNS534" s="580"/>
      <c r="MNT534" s="143"/>
      <c r="MNU534" s="143"/>
      <c r="MNV534" s="579"/>
      <c r="MNW534" s="580"/>
      <c r="MNX534" s="143"/>
      <c r="MNY534" s="143"/>
      <c r="MNZ534" s="579"/>
      <c r="MOA534" s="580"/>
      <c r="MOB534" s="143"/>
      <c r="MOC534" s="143"/>
      <c r="MOD534" s="579"/>
      <c r="MOE534" s="580"/>
      <c r="MOF534" s="143"/>
      <c r="MOG534" s="143"/>
      <c r="MOH534" s="579"/>
      <c r="MOI534" s="580"/>
      <c r="MOJ534" s="143"/>
      <c r="MOK534" s="143"/>
      <c r="MOL534" s="579"/>
      <c r="MOM534" s="580"/>
      <c r="MON534" s="143"/>
      <c r="MOO534" s="143"/>
      <c r="MOP534" s="579"/>
      <c r="MOQ534" s="580"/>
      <c r="MOR534" s="143"/>
      <c r="MOS534" s="143"/>
      <c r="MOT534" s="579"/>
      <c r="MOU534" s="580"/>
      <c r="MOV534" s="143"/>
      <c r="MOW534" s="143"/>
      <c r="MOX534" s="579"/>
      <c r="MOY534" s="580"/>
      <c r="MOZ534" s="143"/>
      <c r="MPA534" s="143"/>
      <c r="MPB534" s="579"/>
      <c r="MPC534" s="580"/>
      <c r="MPD534" s="143"/>
      <c r="MPE534" s="143"/>
      <c r="MPF534" s="579"/>
      <c r="MPG534" s="580"/>
      <c r="MPH534" s="143"/>
      <c r="MPI534" s="143"/>
      <c r="MPJ534" s="579"/>
      <c r="MPK534" s="580"/>
      <c r="MPL534" s="143"/>
      <c r="MPM534" s="143"/>
      <c r="MPN534" s="579"/>
      <c r="MPO534" s="580"/>
      <c r="MPP534" s="143"/>
      <c r="MPQ534" s="143"/>
      <c r="MPR534" s="579"/>
      <c r="MPS534" s="580"/>
      <c r="MPT534" s="143"/>
      <c r="MPU534" s="143"/>
      <c r="MPV534" s="579"/>
      <c r="MPW534" s="580"/>
      <c r="MPX534" s="143"/>
      <c r="MPY534" s="143"/>
      <c r="MPZ534" s="579"/>
      <c r="MQA534" s="580"/>
      <c r="MQB534" s="143"/>
      <c r="MQC534" s="143"/>
      <c r="MQD534" s="579"/>
      <c r="MQE534" s="580"/>
      <c r="MQF534" s="143"/>
      <c r="MQG534" s="143"/>
      <c r="MQH534" s="579"/>
      <c r="MQI534" s="580"/>
      <c r="MQJ534" s="143"/>
      <c r="MQK534" s="143"/>
      <c r="MQL534" s="579"/>
      <c r="MQM534" s="580"/>
      <c r="MQN534" s="143"/>
      <c r="MQO534" s="143"/>
      <c r="MQP534" s="579"/>
      <c r="MQQ534" s="580"/>
      <c r="MQR534" s="143"/>
      <c r="MQS534" s="143"/>
      <c r="MQT534" s="579"/>
      <c r="MQU534" s="580"/>
      <c r="MQV534" s="143"/>
      <c r="MQW534" s="143"/>
      <c r="MQX534" s="579"/>
      <c r="MQY534" s="580"/>
      <c r="MQZ534" s="143"/>
      <c r="MRA534" s="143"/>
      <c r="MRB534" s="579"/>
      <c r="MRC534" s="580"/>
      <c r="MRD534" s="143"/>
      <c r="MRE534" s="143"/>
      <c r="MRF534" s="579"/>
      <c r="MRG534" s="580"/>
      <c r="MRH534" s="143"/>
      <c r="MRI534" s="143"/>
      <c r="MRJ534" s="579"/>
      <c r="MRK534" s="580"/>
      <c r="MRL534" s="143"/>
      <c r="MRM534" s="143"/>
      <c r="MRN534" s="579"/>
      <c r="MRO534" s="580"/>
      <c r="MRP534" s="143"/>
      <c r="MRQ534" s="143"/>
      <c r="MRR534" s="579"/>
      <c r="MRS534" s="580"/>
      <c r="MRT534" s="143"/>
      <c r="MRU534" s="143"/>
      <c r="MRV534" s="579"/>
      <c r="MRW534" s="580"/>
      <c r="MRX534" s="143"/>
      <c r="MRY534" s="143"/>
      <c r="MRZ534" s="579"/>
      <c r="MSA534" s="580"/>
      <c r="MSB534" s="143"/>
      <c r="MSC534" s="143"/>
      <c r="MSD534" s="579"/>
      <c r="MSE534" s="580"/>
      <c r="MSF534" s="143"/>
      <c r="MSG534" s="143"/>
      <c r="MSH534" s="579"/>
      <c r="MSI534" s="580"/>
      <c r="MSJ534" s="143"/>
      <c r="MSK534" s="143"/>
      <c r="MSL534" s="579"/>
      <c r="MSM534" s="580"/>
      <c r="MSN534" s="143"/>
      <c r="MSO534" s="143"/>
      <c r="MSP534" s="579"/>
      <c r="MSQ534" s="580"/>
      <c r="MSR534" s="143"/>
      <c r="MSS534" s="143"/>
      <c r="MST534" s="579"/>
      <c r="MSU534" s="580"/>
      <c r="MSV534" s="143"/>
      <c r="MSW534" s="143"/>
      <c r="MSX534" s="579"/>
      <c r="MSY534" s="580"/>
      <c r="MSZ534" s="143"/>
      <c r="MTA534" s="143"/>
      <c r="MTB534" s="579"/>
      <c r="MTC534" s="580"/>
      <c r="MTD534" s="143"/>
      <c r="MTE534" s="143"/>
      <c r="MTF534" s="579"/>
      <c r="MTG534" s="580"/>
      <c r="MTH534" s="143"/>
      <c r="MTI534" s="143"/>
      <c r="MTJ534" s="579"/>
      <c r="MTK534" s="580"/>
      <c r="MTL534" s="143"/>
      <c r="MTM534" s="143"/>
      <c r="MTN534" s="579"/>
      <c r="MTO534" s="580"/>
      <c r="MTP534" s="143"/>
      <c r="MTQ534" s="143"/>
      <c r="MTR534" s="579"/>
      <c r="MTS534" s="580"/>
      <c r="MTT534" s="143"/>
      <c r="MTU534" s="143"/>
      <c r="MTV534" s="579"/>
      <c r="MTW534" s="580"/>
      <c r="MTX534" s="143"/>
      <c r="MTY534" s="143"/>
      <c r="MTZ534" s="579"/>
      <c r="MUA534" s="580"/>
      <c r="MUB534" s="143"/>
      <c r="MUC534" s="143"/>
      <c r="MUD534" s="579"/>
      <c r="MUE534" s="580"/>
      <c r="MUF534" s="143"/>
      <c r="MUG534" s="143"/>
      <c r="MUH534" s="579"/>
      <c r="MUI534" s="580"/>
      <c r="MUJ534" s="143"/>
      <c r="MUK534" s="143"/>
      <c r="MUL534" s="579"/>
      <c r="MUM534" s="580"/>
      <c r="MUN534" s="143"/>
      <c r="MUO534" s="143"/>
      <c r="MUP534" s="579"/>
      <c r="MUQ534" s="580"/>
      <c r="MUR534" s="143"/>
      <c r="MUS534" s="143"/>
      <c r="MUT534" s="579"/>
      <c r="MUU534" s="580"/>
      <c r="MUV534" s="143"/>
      <c r="MUW534" s="143"/>
      <c r="MUX534" s="579"/>
      <c r="MUY534" s="580"/>
      <c r="MUZ534" s="143"/>
      <c r="MVA534" s="143"/>
      <c r="MVB534" s="579"/>
      <c r="MVC534" s="580"/>
      <c r="MVD534" s="143"/>
      <c r="MVE534" s="143"/>
      <c r="MVF534" s="579"/>
      <c r="MVG534" s="580"/>
      <c r="MVH534" s="143"/>
      <c r="MVI534" s="143"/>
      <c r="MVJ534" s="579"/>
      <c r="MVK534" s="580"/>
      <c r="MVL534" s="143"/>
      <c r="MVM534" s="143"/>
      <c r="MVN534" s="579"/>
      <c r="MVO534" s="580"/>
      <c r="MVP534" s="143"/>
      <c r="MVQ534" s="143"/>
      <c r="MVR534" s="579"/>
      <c r="MVS534" s="580"/>
      <c r="MVT534" s="143"/>
      <c r="MVU534" s="143"/>
      <c r="MVV534" s="579"/>
      <c r="MVW534" s="580"/>
      <c r="MVX534" s="143"/>
      <c r="MVY534" s="143"/>
      <c r="MVZ534" s="579"/>
      <c r="MWA534" s="580"/>
      <c r="MWB534" s="143"/>
      <c r="MWC534" s="143"/>
      <c r="MWD534" s="579"/>
      <c r="MWE534" s="580"/>
      <c r="MWF534" s="143"/>
      <c r="MWG534" s="143"/>
      <c r="MWH534" s="579"/>
      <c r="MWI534" s="580"/>
      <c r="MWJ534" s="143"/>
      <c r="MWK534" s="143"/>
      <c r="MWL534" s="579"/>
      <c r="MWM534" s="580"/>
      <c r="MWN534" s="143"/>
      <c r="MWO534" s="143"/>
      <c r="MWP534" s="579"/>
      <c r="MWQ534" s="580"/>
      <c r="MWR534" s="143"/>
      <c r="MWS534" s="143"/>
      <c r="MWT534" s="579"/>
      <c r="MWU534" s="580"/>
      <c r="MWV534" s="143"/>
      <c r="MWW534" s="143"/>
      <c r="MWX534" s="579"/>
      <c r="MWY534" s="580"/>
      <c r="MWZ534" s="143"/>
      <c r="MXA534" s="143"/>
      <c r="MXB534" s="579"/>
      <c r="MXC534" s="580"/>
      <c r="MXD534" s="143"/>
      <c r="MXE534" s="143"/>
      <c r="MXF534" s="579"/>
      <c r="MXG534" s="580"/>
      <c r="MXH534" s="143"/>
      <c r="MXI534" s="143"/>
      <c r="MXJ534" s="579"/>
      <c r="MXK534" s="580"/>
      <c r="MXL534" s="143"/>
      <c r="MXM534" s="143"/>
      <c r="MXN534" s="579"/>
      <c r="MXO534" s="580"/>
      <c r="MXP534" s="143"/>
      <c r="MXQ534" s="143"/>
      <c r="MXR534" s="579"/>
      <c r="MXS534" s="580"/>
      <c r="MXT534" s="143"/>
      <c r="MXU534" s="143"/>
      <c r="MXV534" s="579"/>
      <c r="MXW534" s="580"/>
      <c r="MXX534" s="143"/>
      <c r="MXY534" s="143"/>
      <c r="MXZ534" s="579"/>
      <c r="MYA534" s="580"/>
      <c r="MYB534" s="143"/>
      <c r="MYC534" s="143"/>
      <c r="MYD534" s="579"/>
      <c r="MYE534" s="580"/>
      <c r="MYF534" s="143"/>
      <c r="MYG534" s="143"/>
      <c r="MYH534" s="579"/>
      <c r="MYI534" s="580"/>
      <c r="MYJ534" s="143"/>
      <c r="MYK534" s="143"/>
      <c r="MYL534" s="579"/>
      <c r="MYM534" s="580"/>
      <c r="MYN534" s="143"/>
      <c r="MYO534" s="143"/>
      <c r="MYP534" s="579"/>
      <c r="MYQ534" s="580"/>
      <c r="MYR534" s="143"/>
      <c r="MYS534" s="143"/>
      <c r="MYT534" s="579"/>
      <c r="MYU534" s="580"/>
      <c r="MYV534" s="143"/>
      <c r="MYW534" s="143"/>
      <c r="MYX534" s="579"/>
      <c r="MYY534" s="580"/>
      <c r="MYZ534" s="143"/>
      <c r="MZA534" s="143"/>
      <c r="MZB534" s="579"/>
      <c r="MZC534" s="580"/>
      <c r="MZD534" s="143"/>
      <c r="MZE534" s="143"/>
      <c r="MZF534" s="579"/>
      <c r="MZG534" s="580"/>
      <c r="MZH534" s="143"/>
      <c r="MZI534" s="143"/>
      <c r="MZJ534" s="579"/>
      <c r="MZK534" s="580"/>
      <c r="MZL534" s="143"/>
      <c r="MZM534" s="143"/>
      <c r="MZN534" s="579"/>
      <c r="MZO534" s="580"/>
      <c r="MZP534" s="143"/>
      <c r="MZQ534" s="143"/>
      <c r="MZR534" s="579"/>
      <c r="MZS534" s="580"/>
      <c r="MZT534" s="143"/>
      <c r="MZU534" s="143"/>
      <c r="MZV534" s="579"/>
      <c r="MZW534" s="580"/>
      <c r="MZX534" s="143"/>
      <c r="MZY534" s="143"/>
      <c r="MZZ534" s="579"/>
      <c r="NAA534" s="580"/>
      <c r="NAB534" s="143"/>
      <c r="NAC534" s="143"/>
      <c r="NAD534" s="579"/>
      <c r="NAE534" s="580"/>
      <c r="NAF534" s="143"/>
      <c r="NAG534" s="143"/>
      <c r="NAH534" s="579"/>
      <c r="NAI534" s="580"/>
      <c r="NAJ534" s="143"/>
      <c r="NAK534" s="143"/>
      <c r="NAL534" s="579"/>
      <c r="NAM534" s="580"/>
      <c r="NAN534" s="143"/>
      <c r="NAO534" s="143"/>
      <c r="NAP534" s="579"/>
      <c r="NAQ534" s="580"/>
      <c r="NAR534" s="143"/>
      <c r="NAS534" s="143"/>
      <c r="NAT534" s="579"/>
      <c r="NAU534" s="580"/>
      <c r="NAV534" s="143"/>
      <c r="NAW534" s="143"/>
      <c r="NAX534" s="579"/>
      <c r="NAY534" s="580"/>
      <c r="NAZ534" s="143"/>
      <c r="NBA534" s="143"/>
      <c r="NBB534" s="579"/>
      <c r="NBC534" s="580"/>
      <c r="NBD534" s="143"/>
      <c r="NBE534" s="143"/>
      <c r="NBF534" s="579"/>
      <c r="NBG534" s="580"/>
      <c r="NBH534" s="143"/>
      <c r="NBI534" s="143"/>
      <c r="NBJ534" s="579"/>
      <c r="NBK534" s="580"/>
      <c r="NBL534" s="143"/>
      <c r="NBM534" s="143"/>
      <c r="NBN534" s="579"/>
      <c r="NBO534" s="580"/>
      <c r="NBP534" s="143"/>
      <c r="NBQ534" s="143"/>
      <c r="NBR534" s="579"/>
      <c r="NBS534" s="580"/>
      <c r="NBT534" s="143"/>
      <c r="NBU534" s="143"/>
      <c r="NBV534" s="579"/>
      <c r="NBW534" s="580"/>
      <c r="NBX534" s="143"/>
      <c r="NBY534" s="143"/>
      <c r="NBZ534" s="579"/>
      <c r="NCA534" s="580"/>
      <c r="NCB534" s="143"/>
      <c r="NCC534" s="143"/>
      <c r="NCD534" s="579"/>
      <c r="NCE534" s="580"/>
      <c r="NCF534" s="143"/>
      <c r="NCG534" s="143"/>
      <c r="NCH534" s="579"/>
      <c r="NCI534" s="580"/>
      <c r="NCJ534" s="143"/>
      <c r="NCK534" s="143"/>
      <c r="NCL534" s="579"/>
      <c r="NCM534" s="580"/>
      <c r="NCN534" s="143"/>
      <c r="NCO534" s="143"/>
      <c r="NCP534" s="579"/>
      <c r="NCQ534" s="580"/>
      <c r="NCR534" s="143"/>
      <c r="NCS534" s="143"/>
      <c r="NCT534" s="579"/>
      <c r="NCU534" s="580"/>
      <c r="NCV534" s="143"/>
      <c r="NCW534" s="143"/>
      <c r="NCX534" s="579"/>
      <c r="NCY534" s="580"/>
      <c r="NCZ534" s="143"/>
      <c r="NDA534" s="143"/>
      <c r="NDB534" s="579"/>
      <c r="NDC534" s="580"/>
      <c r="NDD534" s="143"/>
      <c r="NDE534" s="143"/>
      <c r="NDF534" s="579"/>
      <c r="NDG534" s="580"/>
      <c r="NDH534" s="143"/>
      <c r="NDI534" s="143"/>
      <c r="NDJ534" s="579"/>
      <c r="NDK534" s="580"/>
      <c r="NDL534" s="143"/>
      <c r="NDM534" s="143"/>
      <c r="NDN534" s="579"/>
      <c r="NDO534" s="580"/>
      <c r="NDP534" s="143"/>
      <c r="NDQ534" s="143"/>
      <c r="NDR534" s="579"/>
      <c r="NDS534" s="580"/>
      <c r="NDT534" s="143"/>
      <c r="NDU534" s="143"/>
      <c r="NDV534" s="579"/>
      <c r="NDW534" s="580"/>
      <c r="NDX534" s="143"/>
      <c r="NDY534" s="143"/>
      <c r="NDZ534" s="579"/>
      <c r="NEA534" s="580"/>
      <c r="NEB534" s="143"/>
      <c r="NEC534" s="143"/>
      <c r="NED534" s="579"/>
      <c r="NEE534" s="580"/>
      <c r="NEF534" s="143"/>
      <c r="NEG534" s="143"/>
      <c r="NEH534" s="579"/>
      <c r="NEI534" s="580"/>
      <c r="NEJ534" s="143"/>
      <c r="NEK534" s="143"/>
      <c r="NEL534" s="579"/>
      <c r="NEM534" s="580"/>
      <c r="NEN534" s="143"/>
      <c r="NEO534" s="143"/>
      <c r="NEP534" s="579"/>
      <c r="NEQ534" s="580"/>
      <c r="NER534" s="143"/>
      <c r="NES534" s="143"/>
      <c r="NET534" s="579"/>
      <c r="NEU534" s="580"/>
      <c r="NEV534" s="143"/>
      <c r="NEW534" s="143"/>
      <c r="NEX534" s="579"/>
      <c r="NEY534" s="580"/>
      <c r="NEZ534" s="143"/>
      <c r="NFA534" s="143"/>
      <c r="NFB534" s="579"/>
      <c r="NFC534" s="580"/>
      <c r="NFD534" s="143"/>
      <c r="NFE534" s="143"/>
      <c r="NFF534" s="579"/>
      <c r="NFG534" s="580"/>
      <c r="NFH534" s="143"/>
      <c r="NFI534" s="143"/>
      <c r="NFJ534" s="579"/>
      <c r="NFK534" s="580"/>
      <c r="NFL534" s="143"/>
      <c r="NFM534" s="143"/>
      <c r="NFN534" s="579"/>
      <c r="NFO534" s="580"/>
      <c r="NFP534" s="143"/>
      <c r="NFQ534" s="143"/>
      <c r="NFR534" s="579"/>
      <c r="NFS534" s="580"/>
      <c r="NFT534" s="143"/>
      <c r="NFU534" s="143"/>
      <c r="NFV534" s="579"/>
      <c r="NFW534" s="580"/>
      <c r="NFX534" s="143"/>
      <c r="NFY534" s="143"/>
      <c r="NFZ534" s="579"/>
      <c r="NGA534" s="580"/>
      <c r="NGB534" s="143"/>
      <c r="NGC534" s="143"/>
      <c r="NGD534" s="579"/>
      <c r="NGE534" s="580"/>
      <c r="NGF534" s="143"/>
      <c r="NGG534" s="143"/>
      <c r="NGH534" s="579"/>
      <c r="NGI534" s="580"/>
      <c r="NGJ534" s="143"/>
      <c r="NGK534" s="143"/>
      <c r="NGL534" s="579"/>
      <c r="NGM534" s="580"/>
      <c r="NGN534" s="143"/>
      <c r="NGO534" s="143"/>
      <c r="NGP534" s="579"/>
      <c r="NGQ534" s="580"/>
      <c r="NGR534" s="143"/>
      <c r="NGS534" s="143"/>
      <c r="NGT534" s="579"/>
      <c r="NGU534" s="580"/>
      <c r="NGV534" s="143"/>
      <c r="NGW534" s="143"/>
      <c r="NGX534" s="579"/>
      <c r="NGY534" s="580"/>
      <c r="NGZ534" s="143"/>
      <c r="NHA534" s="143"/>
      <c r="NHB534" s="579"/>
      <c r="NHC534" s="580"/>
      <c r="NHD534" s="143"/>
      <c r="NHE534" s="143"/>
      <c r="NHF534" s="579"/>
      <c r="NHG534" s="580"/>
      <c r="NHH534" s="143"/>
      <c r="NHI534" s="143"/>
      <c r="NHJ534" s="579"/>
      <c r="NHK534" s="580"/>
      <c r="NHL534" s="143"/>
      <c r="NHM534" s="143"/>
      <c r="NHN534" s="579"/>
      <c r="NHO534" s="580"/>
      <c r="NHP534" s="143"/>
      <c r="NHQ534" s="143"/>
      <c r="NHR534" s="579"/>
      <c r="NHS534" s="580"/>
      <c r="NHT534" s="143"/>
      <c r="NHU534" s="143"/>
      <c r="NHV534" s="579"/>
      <c r="NHW534" s="580"/>
      <c r="NHX534" s="143"/>
      <c r="NHY534" s="143"/>
      <c r="NHZ534" s="579"/>
      <c r="NIA534" s="580"/>
      <c r="NIB534" s="143"/>
      <c r="NIC534" s="143"/>
      <c r="NID534" s="579"/>
      <c r="NIE534" s="580"/>
      <c r="NIF534" s="143"/>
      <c r="NIG534" s="143"/>
      <c r="NIH534" s="579"/>
      <c r="NII534" s="580"/>
      <c r="NIJ534" s="143"/>
      <c r="NIK534" s="143"/>
      <c r="NIL534" s="579"/>
      <c r="NIM534" s="580"/>
      <c r="NIN534" s="143"/>
      <c r="NIO534" s="143"/>
      <c r="NIP534" s="579"/>
      <c r="NIQ534" s="580"/>
      <c r="NIR534" s="143"/>
      <c r="NIS534" s="143"/>
      <c r="NIT534" s="579"/>
      <c r="NIU534" s="580"/>
      <c r="NIV534" s="143"/>
      <c r="NIW534" s="143"/>
      <c r="NIX534" s="579"/>
      <c r="NIY534" s="580"/>
      <c r="NIZ534" s="143"/>
      <c r="NJA534" s="143"/>
      <c r="NJB534" s="579"/>
      <c r="NJC534" s="580"/>
      <c r="NJD534" s="143"/>
      <c r="NJE534" s="143"/>
      <c r="NJF534" s="579"/>
      <c r="NJG534" s="580"/>
      <c r="NJH534" s="143"/>
      <c r="NJI534" s="143"/>
      <c r="NJJ534" s="579"/>
      <c r="NJK534" s="580"/>
      <c r="NJL534" s="143"/>
      <c r="NJM534" s="143"/>
      <c r="NJN534" s="579"/>
      <c r="NJO534" s="580"/>
      <c r="NJP534" s="143"/>
      <c r="NJQ534" s="143"/>
      <c r="NJR534" s="579"/>
      <c r="NJS534" s="580"/>
      <c r="NJT534" s="143"/>
      <c r="NJU534" s="143"/>
      <c r="NJV534" s="579"/>
      <c r="NJW534" s="580"/>
      <c r="NJX534" s="143"/>
      <c r="NJY534" s="143"/>
      <c r="NJZ534" s="579"/>
      <c r="NKA534" s="580"/>
      <c r="NKB534" s="143"/>
      <c r="NKC534" s="143"/>
      <c r="NKD534" s="579"/>
      <c r="NKE534" s="580"/>
      <c r="NKF534" s="143"/>
      <c r="NKG534" s="143"/>
      <c r="NKH534" s="579"/>
      <c r="NKI534" s="580"/>
      <c r="NKJ534" s="143"/>
      <c r="NKK534" s="143"/>
      <c r="NKL534" s="579"/>
      <c r="NKM534" s="580"/>
      <c r="NKN534" s="143"/>
      <c r="NKO534" s="143"/>
      <c r="NKP534" s="579"/>
      <c r="NKQ534" s="580"/>
      <c r="NKR534" s="143"/>
      <c r="NKS534" s="143"/>
      <c r="NKT534" s="579"/>
      <c r="NKU534" s="580"/>
      <c r="NKV534" s="143"/>
      <c r="NKW534" s="143"/>
      <c r="NKX534" s="579"/>
      <c r="NKY534" s="580"/>
      <c r="NKZ534" s="143"/>
      <c r="NLA534" s="143"/>
      <c r="NLB534" s="579"/>
      <c r="NLC534" s="580"/>
      <c r="NLD534" s="143"/>
      <c r="NLE534" s="143"/>
      <c r="NLF534" s="579"/>
      <c r="NLG534" s="580"/>
      <c r="NLH534" s="143"/>
      <c r="NLI534" s="143"/>
      <c r="NLJ534" s="579"/>
      <c r="NLK534" s="580"/>
      <c r="NLL534" s="143"/>
      <c r="NLM534" s="143"/>
      <c r="NLN534" s="579"/>
      <c r="NLO534" s="580"/>
      <c r="NLP534" s="143"/>
      <c r="NLQ534" s="143"/>
      <c r="NLR534" s="579"/>
      <c r="NLS534" s="580"/>
      <c r="NLT534" s="143"/>
      <c r="NLU534" s="143"/>
      <c r="NLV534" s="579"/>
      <c r="NLW534" s="580"/>
      <c r="NLX534" s="143"/>
      <c r="NLY534" s="143"/>
      <c r="NLZ534" s="579"/>
      <c r="NMA534" s="580"/>
      <c r="NMB534" s="143"/>
      <c r="NMC534" s="143"/>
      <c r="NMD534" s="579"/>
      <c r="NME534" s="580"/>
      <c r="NMF534" s="143"/>
      <c r="NMG534" s="143"/>
      <c r="NMH534" s="579"/>
      <c r="NMI534" s="580"/>
      <c r="NMJ534" s="143"/>
      <c r="NMK534" s="143"/>
      <c r="NML534" s="579"/>
      <c r="NMM534" s="580"/>
      <c r="NMN534" s="143"/>
      <c r="NMO534" s="143"/>
      <c r="NMP534" s="579"/>
      <c r="NMQ534" s="580"/>
      <c r="NMR534" s="143"/>
      <c r="NMS534" s="143"/>
      <c r="NMT534" s="579"/>
      <c r="NMU534" s="580"/>
      <c r="NMV534" s="143"/>
      <c r="NMW534" s="143"/>
      <c r="NMX534" s="579"/>
      <c r="NMY534" s="580"/>
      <c r="NMZ534" s="143"/>
      <c r="NNA534" s="143"/>
      <c r="NNB534" s="579"/>
      <c r="NNC534" s="580"/>
      <c r="NND534" s="143"/>
      <c r="NNE534" s="143"/>
      <c r="NNF534" s="579"/>
      <c r="NNG534" s="580"/>
      <c r="NNH534" s="143"/>
      <c r="NNI534" s="143"/>
      <c r="NNJ534" s="579"/>
      <c r="NNK534" s="580"/>
      <c r="NNL534" s="143"/>
      <c r="NNM534" s="143"/>
      <c r="NNN534" s="579"/>
      <c r="NNO534" s="580"/>
      <c r="NNP534" s="143"/>
      <c r="NNQ534" s="143"/>
      <c r="NNR534" s="579"/>
      <c r="NNS534" s="580"/>
      <c r="NNT534" s="143"/>
      <c r="NNU534" s="143"/>
      <c r="NNV534" s="579"/>
      <c r="NNW534" s="580"/>
      <c r="NNX534" s="143"/>
      <c r="NNY534" s="143"/>
      <c r="NNZ534" s="579"/>
      <c r="NOA534" s="580"/>
      <c r="NOB534" s="143"/>
      <c r="NOC534" s="143"/>
      <c r="NOD534" s="579"/>
      <c r="NOE534" s="580"/>
      <c r="NOF534" s="143"/>
      <c r="NOG534" s="143"/>
      <c r="NOH534" s="579"/>
      <c r="NOI534" s="580"/>
      <c r="NOJ534" s="143"/>
      <c r="NOK534" s="143"/>
      <c r="NOL534" s="579"/>
      <c r="NOM534" s="580"/>
      <c r="NON534" s="143"/>
      <c r="NOO534" s="143"/>
      <c r="NOP534" s="579"/>
      <c r="NOQ534" s="580"/>
      <c r="NOR534" s="143"/>
      <c r="NOS534" s="143"/>
      <c r="NOT534" s="579"/>
      <c r="NOU534" s="580"/>
      <c r="NOV534" s="143"/>
      <c r="NOW534" s="143"/>
      <c r="NOX534" s="579"/>
      <c r="NOY534" s="580"/>
      <c r="NOZ534" s="143"/>
      <c r="NPA534" s="143"/>
      <c r="NPB534" s="579"/>
      <c r="NPC534" s="580"/>
      <c r="NPD534" s="143"/>
      <c r="NPE534" s="143"/>
      <c r="NPF534" s="579"/>
      <c r="NPG534" s="580"/>
      <c r="NPH534" s="143"/>
      <c r="NPI534" s="143"/>
      <c r="NPJ534" s="579"/>
      <c r="NPK534" s="580"/>
      <c r="NPL534" s="143"/>
      <c r="NPM534" s="143"/>
      <c r="NPN534" s="579"/>
      <c r="NPO534" s="580"/>
      <c r="NPP534" s="143"/>
      <c r="NPQ534" s="143"/>
      <c r="NPR534" s="579"/>
      <c r="NPS534" s="580"/>
      <c r="NPT534" s="143"/>
      <c r="NPU534" s="143"/>
      <c r="NPV534" s="579"/>
      <c r="NPW534" s="580"/>
      <c r="NPX534" s="143"/>
      <c r="NPY534" s="143"/>
      <c r="NPZ534" s="579"/>
      <c r="NQA534" s="580"/>
      <c r="NQB534" s="143"/>
      <c r="NQC534" s="143"/>
      <c r="NQD534" s="579"/>
      <c r="NQE534" s="580"/>
      <c r="NQF534" s="143"/>
      <c r="NQG534" s="143"/>
      <c r="NQH534" s="579"/>
      <c r="NQI534" s="580"/>
      <c r="NQJ534" s="143"/>
      <c r="NQK534" s="143"/>
      <c r="NQL534" s="579"/>
      <c r="NQM534" s="580"/>
      <c r="NQN534" s="143"/>
      <c r="NQO534" s="143"/>
      <c r="NQP534" s="579"/>
      <c r="NQQ534" s="580"/>
      <c r="NQR534" s="143"/>
      <c r="NQS534" s="143"/>
      <c r="NQT534" s="579"/>
      <c r="NQU534" s="580"/>
      <c r="NQV534" s="143"/>
      <c r="NQW534" s="143"/>
      <c r="NQX534" s="579"/>
      <c r="NQY534" s="580"/>
      <c r="NQZ534" s="143"/>
      <c r="NRA534" s="143"/>
      <c r="NRB534" s="579"/>
      <c r="NRC534" s="580"/>
      <c r="NRD534" s="143"/>
      <c r="NRE534" s="143"/>
      <c r="NRF534" s="579"/>
      <c r="NRG534" s="580"/>
      <c r="NRH534" s="143"/>
      <c r="NRI534" s="143"/>
      <c r="NRJ534" s="579"/>
      <c r="NRK534" s="580"/>
      <c r="NRL534" s="143"/>
      <c r="NRM534" s="143"/>
      <c r="NRN534" s="579"/>
      <c r="NRO534" s="580"/>
      <c r="NRP534" s="143"/>
      <c r="NRQ534" s="143"/>
      <c r="NRR534" s="579"/>
      <c r="NRS534" s="580"/>
      <c r="NRT534" s="143"/>
      <c r="NRU534" s="143"/>
      <c r="NRV534" s="579"/>
      <c r="NRW534" s="580"/>
      <c r="NRX534" s="143"/>
      <c r="NRY534" s="143"/>
      <c r="NRZ534" s="579"/>
      <c r="NSA534" s="580"/>
      <c r="NSB534" s="143"/>
      <c r="NSC534" s="143"/>
      <c r="NSD534" s="579"/>
      <c r="NSE534" s="580"/>
      <c r="NSF534" s="143"/>
      <c r="NSG534" s="143"/>
      <c r="NSH534" s="579"/>
      <c r="NSI534" s="580"/>
      <c r="NSJ534" s="143"/>
      <c r="NSK534" s="143"/>
      <c r="NSL534" s="579"/>
      <c r="NSM534" s="580"/>
      <c r="NSN534" s="143"/>
      <c r="NSO534" s="143"/>
      <c r="NSP534" s="579"/>
      <c r="NSQ534" s="580"/>
      <c r="NSR534" s="143"/>
      <c r="NSS534" s="143"/>
      <c r="NST534" s="579"/>
      <c r="NSU534" s="580"/>
      <c r="NSV534" s="143"/>
      <c r="NSW534" s="143"/>
      <c r="NSX534" s="579"/>
      <c r="NSY534" s="580"/>
      <c r="NSZ534" s="143"/>
      <c r="NTA534" s="143"/>
      <c r="NTB534" s="579"/>
      <c r="NTC534" s="580"/>
      <c r="NTD534" s="143"/>
      <c r="NTE534" s="143"/>
      <c r="NTF534" s="579"/>
      <c r="NTG534" s="580"/>
      <c r="NTH534" s="143"/>
      <c r="NTI534" s="143"/>
      <c r="NTJ534" s="579"/>
      <c r="NTK534" s="580"/>
      <c r="NTL534" s="143"/>
      <c r="NTM534" s="143"/>
      <c r="NTN534" s="579"/>
      <c r="NTO534" s="580"/>
      <c r="NTP534" s="143"/>
      <c r="NTQ534" s="143"/>
      <c r="NTR534" s="579"/>
      <c r="NTS534" s="580"/>
      <c r="NTT534" s="143"/>
      <c r="NTU534" s="143"/>
      <c r="NTV534" s="579"/>
      <c r="NTW534" s="580"/>
      <c r="NTX534" s="143"/>
      <c r="NTY534" s="143"/>
      <c r="NTZ534" s="579"/>
      <c r="NUA534" s="580"/>
      <c r="NUB534" s="143"/>
      <c r="NUC534" s="143"/>
      <c r="NUD534" s="579"/>
      <c r="NUE534" s="580"/>
      <c r="NUF534" s="143"/>
      <c r="NUG534" s="143"/>
      <c r="NUH534" s="579"/>
      <c r="NUI534" s="580"/>
      <c r="NUJ534" s="143"/>
      <c r="NUK534" s="143"/>
      <c r="NUL534" s="579"/>
      <c r="NUM534" s="580"/>
      <c r="NUN534" s="143"/>
      <c r="NUO534" s="143"/>
      <c r="NUP534" s="579"/>
      <c r="NUQ534" s="580"/>
      <c r="NUR534" s="143"/>
      <c r="NUS534" s="143"/>
      <c r="NUT534" s="579"/>
      <c r="NUU534" s="580"/>
      <c r="NUV534" s="143"/>
      <c r="NUW534" s="143"/>
      <c r="NUX534" s="579"/>
      <c r="NUY534" s="580"/>
      <c r="NUZ534" s="143"/>
      <c r="NVA534" s="143"/>
      <c r="NVB534" s="579"/>
      <c r="NVC534" s="580"/>
      <c r="NVD534" s="143"/>
      <c r="NVE534" s="143"/>
      <c r="NVF534" s="579"/>
      <c r="NVG534" s="580"/>
      <c r="NVH534" s="143"/>
      <c r="NVI534" s="143"/>
      <c r="NVJ534" s="579"/>
      <c r="NVK534" s="580"/>
      <c r="NVL534" s="143"/>
      <c r="NVM534" s="143"/>
      <c r="NVN534" s="579"/>
      <c r="NVO534" s="580"/>
      <c r="NVP534" s="143"/>
      <c r="NVQ534" s="143"/>
      <c r="NVR534" s="579"/>
      <c r="NVS534" s="580"/>
      <c r="NVT534" s="143"/>
      <c r="NVU534" s="143"/>
      <c r="NVV534" s="579"/>
      <c r="NVW534" s="580"/>
      <c r="NVX534" s="143"/>
      <c r="NVY534" s="143"/>
      <c r="NVZ534" s="579"/>
      <c r="NWA534" s="580"/>
      <c r="NWB534" s="143"/>
      <c r="NWC534" s="143"/>
      <c r="NWD534" s="579"/>
      <c r="NWE534" s="580"/>
      <c r="NWF534" s="143"/>
      <c r="NWG534" s="143"/>
      <c r="NWH534" s="579"/>
      <c r="NWI534" s="580"/>
      <c r="NWJ534" s="143"/>
      <c r="NWK534" s="143"/>
      <c r="NWL534" s="579"/>
      <c r="NWM534" s="580"/>
      <c r="NWN534" s="143"/>
      <c r="NWO534" s="143"/>
      <c r="NWP534" s="579"/>
      <c r="NWQ534" s="580"/>
      <c r="NWR534" s="143"/>
      <c r="NWS534" s="143"/>
      <c r="NWT534" s="579"/>
      <c r="NWU534" s="580"/>
      <c r="NWV534" s="143"/>
      <c r="NWW534" s="143"/>
      <c r="NWX534" s="579"/>
      <c r="NWY534" s="580"/>
      <c r="NWZ534" s="143"/>
      <c r="NXA534" s="143"/>
      <c r="NXB534" s="579"/>
      <c r="NXC534" s="580"/>
      <c r="NXD534" s="143"/>
      <c r="NXE534" s="143"/>
      <c r="NXF534" s="579"/>
      <c r="NXG534" s="580"/>
      <c r="NXH534" s="143"/>
      <c r="NXI534" s="143"/>
      <c r="NXJ534" s="579"/>
      <c r="NXK534" s="580"/>
      <c r="NXL534" s="143"/>
      <c r="NXM534" s="143"/>
      <c r="NXN534" s="579"/>
      <c r="NXO534" s="580"/>
      <c r="NXP534" s="143"/>
      <c r="NXQ534" s="143"/>
      <c r="NXR534" s="579"/>
      <c r="NXS534" s="580"/>
      <c r="NXT534" s="143"/>
      <c r="NXU534" s="143"/>
      <c r="NXV534" s="579"/>
      <c r="NXW534" s="580"/>
      <c r="NXX534" s="143"/>
      <c r="NXY534" s="143"/>
      <c r="NXZ534" s="579"/>
      <c r="NYA534" s="580"/>
      <c r="NYB534" s="143"/>
      <c r="NYC534" s="143"/>
      <c r="NYD534" s="579"/>
      <c r="NYE534" s="580"/>
      <c r="NYF534" s="143"/>
      <c r="NYG534" s="143"/>
      <c r="NYH534" s="579"/>
      <c r="NYI534" s="580"/>
      <c r="NYJ534" s="143"/>
      <c r="NYK534" s="143"/>
      <c r="NYL534" s="579"/>
      <c r="NYM534" s="580"/>
      <c r="NYN534" s="143"/>
      <c r="NYO534" s="143"/>
      <c r="NYP534" s="579"/>
      <c r="NYQ534" s="580"/>
      <c r="NYR534" s="143"/>
      <c r="NYS534" s="143"/>
      <c r="NYT534" s="579"/>
      <c r="NYU534" s="580"/>
      <c r="NYV534" s="143"/>
      <c r="NYW534" s="143"/>
      <c r="NYX534" s="579"/>
      <c r="NYY534" s="580"/>
      <c r="NYZ534" s="143"/>
      <c r="NZA534" s="143"/>
      <c r="NZB534" s="579"/>
      <c r="NZC534" s="580"/>
      <c r="NZD534" s="143"/>
      <c r="NZE534" s="143"/>
      <c r="NZF534" s="579"/>
      <c r="NZG534" s="580"/>
      <c r="NZH534" s="143"/>
      <c r="NZI534" s="143"/>
      <c r="NZJ534" s="579"/>
      <c r="NZK534" s="580"/>
      <c r="NZL534" s="143"/>
      <c r="NZM534" s="143"/>
      <c r="NZN534" s="579"/>
      <c r="NZO534" s="580"/>
      <c r="NZP534" s="143"/>
      <c r="NZQ534" s="143"/>
      <c r="NZR534" s="579"/>
      <c r="NZS534" s="580"/>
      <c r="NZT534" s="143"/>
      <c r="NZU534" s="143"/>
      <c r="NZV534" s="579"/>
      <c r="NZW534" s="580"/>
      <c r="NZX534" s="143"/>
      <c r="NZY534" s="143"/>
      <c r="NZZ534" s="579"/>
      <c r="OAA534" s="580"/>
      <c r="OAB534" s="143"/>
      <c r="OAC534" s="143"/>
      <c r="OAD534" s="579"/>
      <c r="OAE534" s="580"/>
      <c r="OAF534" s="143"/>
      <c r="OAG534" s="143"/>
      <c r="OAH534" s="579"/>
      <c r="OAI534" s="580"/>
      <c r="OAJ534" s="143"/>
      <c r="OAK534" s="143"/>
      <c r="OAL534" s="579"/>
      <c r="OAM534" s="580"/>
      <c r="OAN534" s="143"/>
      <c r="OAO534" s="143"/>
      <c r="OAP534" s="579"/>
      <c r="OAQ534" s="580"/>
      <c r="OAR534" s="143"/>
      <c r="OAS534" s="143"/>
      <c r="OAT534" s="579"/>
      <c r="OAU534" s="580"/>
      <c r="OAV534" s="143"/>
      <c r="OAW534" s="143"/>
      <c r="OAX534" s="579"/>
      <c r="OAY534" s="580"/>
      <c r="OAZ534" s="143"/>
      <c r="OBA534" s="143"/>
      <c r="OBB534" s="579"/>
      <c r="OBC534" s="580"/>
      <c r="OBD534" s="143"/>
      <c r="OBE534" s="143"/>
      <c r="OBF534" s="579"/>
      <c r="OBG534" s="580"/>
      <c r="OBH534" s="143"/>
      <c r="OBI534" s="143"/>
      <c r="OBJ534" s="579"/>
      <c r="OBK534" s="580"/>
      <c r="OBL534" s="143"/>
      <c r="OBM534" s="143"/>
      <c r="OBN534" s="579"/>
      <c r="OBO534" s="580"/>
      <c r="OBP534" s="143"/>
      <c r="OBQ534" s="143"/>
      <c r="OBR534" s="579"/>
      <c r="OBS534" s="580"/>
      <c r="OBT534" s="143"/>
      <c r="OBU534" s="143"/>
      <c r="OBV534" s="579"/>
      <c r="OBW534" s="580"/>
      <c r="OBX534" s="143"/>
      <c r="OBY534" s="143"/>
      <c r="OBZ534" s="579"/>
      <c r="OCA534" s="580"/>
      <c r="OCB534" s="143"/>
      <c r="OCC534" s="143"/>
      <c r="OCD534" s="579"/>
      <c r="OCE534" s="580"/>
      <c r="OCF534" s="143"/>
      <c r="OCG534" s="143"/>
      <c r="OCH534" s="579"/>
      <c r="OCI534" s="580"/>
      <c r="OCJ534" s="143"/>
      <c r="OCK534" s="143"/>
      <c r="OCL534" s="579"/>
      <c r="OCM534" s="580"/>
      <c r="OCN534" s="143"/>
      <c r="OCO534" s="143"/>
      <c r="OCP534" s="579"/>
      <c r="OCQ534" s="580"/>
      <c r="OCR534" s="143"/>
      <c r="OCS534" s="143"/>
      <c r="OCT534" s="579"/>
      <c r="OCU534" s="580"/>
      <c r="OCV534" s="143"/>
      <c r="OCW534" s="143"/>
      <c r="OCX534" s="579"/>
      <c r="OCY534" s="580"/>
      <c r="OCZ534" s="143"/>
      <c r="ODA534" s="143"/>
      <c r="ODB534" s="579"/>
      <c r="ODC534" s="580"/>
      <c r="ODD534" s="143"/>
      <c r="ODE534" s="143"/>
      <c r="ODF534" s="579"/>
      <c r="ODG534" s="580"/>
      <c r="ODH534" s="143"/>
      <c r="ODI534" s="143"/>
      <c r="ODJ534" s="579"/>
      <c r="ODK534" s="580"/>
      <c r="ODL534" s="143"/>
      <c r="ODM534" s="143"/>
      <c r="ODN534" s="579"/>
      <c r="ODO534" s="580"/>
      <c r="ODP534" s="143"/>
      <c r="ODQ534" s="143"/>
      <c r="ODR534" s="579"/>
      <c r="ODS534" s="580"/>
      <c r="ODT534" s="143"/>
      <c r="ODU534" s="143"/>
      <c r="ODV534" s="579"/>
      <c r="ODW534" s="580"/>
      <c r="ODX534" s="143"/>
      <c r="ODY534" s="143"/>
      <c r="ODZ534" s="579"/>
      <c r="OEA534" s="580"/>
      <c r="OEB534" s="143"/>
      <c r="OEC534" s="143"/>
      <c r="OED534" s="579"/>
      <c r="OEE534" s="580"/>
      <c r="OEF534" s="143"/>
      <c r="OEG534" s="143"/>
      <c r="OEH534" s="579"/>
      <c r="OEI534" s="580"/>
      <c r="OEJ534" s="143"/>
      <c r="OEK534" s="143"/>
      <c r="OEL534" s="579"/>
      <c r="OEM534" s="580"/>
      <c r="OEN534" s="143"/>
      <c r="OEO534" s="143"/>
      <c r="OEP534" s="579"/>
      <c r="OEQ534" s="580"/>
      <c r="OER534" s="143"/>
      <c r="OES534" s="143"/>
      <c r="OET534" s="579"/>
      <c r="OEU534" s="580"/>
      <c r="OEV534" s="143"/>
      <c r="OEW534" s="143"/>
      <c r="OEX534" s="579"/>
      <c r="OEY534" s="580"/>
      <c r="OEZ534" s="143"/>
      <c r="OFA534" s="143"/>
      <c r="OFB534" s="579"/>
      <c r="OFC534" s="580"/>
      <c r="OFD534" s="143"/>
      <c r="OFE534" s="143"/>
      <c r="OFF534" s="579"/>
      <c r="OFG534" s="580"/>
      <c r="OFH534" s="143"/>
      <c r="OFI534" s="143"/>
      <c r="OFJ534" s="579"/>
      <c r="OFK534" s="580"/>
      <c r="OFL534" s="143"/>
      <c r="OFM534" s="143"/>
      <c r="OFN534" s="579"/>
      <c r="OFO534" s="580"/>
      <c r="OFP534" s="143"/>
      <c r="OFQ534" s="143"/>
      <c r="OFR534" s="579"/>
      <c r="OFS534" s="580"/>
      <c r="OFT534" s="143"/>
      <c r="OFU534" s="143"/>
      <c r="OFV534" s="579"/>
      <c r="OFW534" s="580"/>
      <c r="OFX534" s="143"/>
      <c r="OFY534" s="143"/>
      <c r="OFZ534" s="579"/>
      <c r="OGA534" s="580"/>
      <c r="OGB534" s="143"/>
      <c r="OGC534" s="143"/>
      <c r="OGD534" s="579"/>
      <c r="OGE534" s="580"/>
      <c r="OGF534" s="143"/>
      <c r="OGG534" s="143"/>
      <c r="OGH534" s="579"/>
      <c r="OGI534" s="580"/>
      <c r="OGJ534" s="143"/>
      <c r="OGK534" s="143"/>
      <c r="OGL534" s="579"/>
      <c r="OGM534" s="580"/>
      <c r="OGN534" s="143"/>
      <c r="OGO534" s="143"/>
      <c r="OGP534" s="579"/>
      <c r="OGQ534" s="580"/>
      <c r="OGR534" s="143"/>
      <c r="OGS534" s="143"/>
      <c r="OGT534" s="579"/>
      <c r="OGU534" s="580"/>
      <c r="OGV534" s="143"/>
      <c r="OGW534" s="143"/>
      <c r="OGX534" s="579"/>
      <c r="OGY534" s="580"/>
      <c r="OGZ534" s="143"/>
      <c r="OHA534" s="143"/>
      <c r="OHB534" s="579"/>
      <c r="OHC534" s="580"/>
      <c r="OHD534" s="143"/>
      <c r="OHE534" s="143"/>
      <c r="OHF534" s="579"/>
      <c r="OHG534" s="580"/>
      <c r="OHH534" s="143"/>
      <c r="OHI534" s="143"/>
      <c r="OHJ534" s="579"/>
      <c r="OHK534" s="580"/>
      <c r="OHL534" s="143"/>
      <c r="OHM534" s="143"/>
      <c r="OHN534" s="579"/>
      <c r="OHO534" s="580"/>
      <c r="OHP534" s="143"/>
      <c r="OHQ534" s="143"/>
      <c r="OHR534" s="579"/>
      <c r="OHS534" s="580"/>
      <c r="OHT534" s="143"/>
      <c r="OHU534" s="143"/>
      <c r="OHV534" s="579"/>
      <c r="OHW534" s="580"/>
      <c r="OHX534" s="143"/>
      <c r="OHY534" s="143"/>
      <c r="OHZ534" s="579"/>
      <c r="OIA534" s="580"/>
      <c r="OIB534" s="143"/>
      <c r="OIC534" s="143"/>
      <c r="OID534" s="579"/>
      <c r="OIE534" s="580"/>
      <c r="OIF534" s="143"/>
      <c r="OIG534" s="143"/>
      <c r="OIH534" s="579"/>
      <c r="OII534" s="580"/>
      <c r="OIJ534" s="143"/>
      <c r="OIK534" s="143"/>
      <c r="OIL534" s="579"/>
      <c r="OIM534" s="580"/>
      <c r="OIN534" s="143"/>
      <c r="OIO534" s="143"/>
      <c r="OIP534" s="579"/>
      <c r="OIQ534" s="580"/>
      <c r="OIR534" s="143"/>
      <c r="OIS534" s="143"/>
      <c r="OIT534" s="579"/>
      <c r="OIU534" s="580"/>
      <c r="OIV534" s="143"/>
      <c r="OIW534" s="143"/>
      <c r="OIX534" s="579"/>
      <c r="OIY534" s="580"/>
      <c r="OIZ534" s="143"/>
      <c r="OJA534" s="143"/>
      <c r="OJB534" s="579"/>
      <c r="OJC534" s="580"/>
      <c r="OJD534" s="143"/>
      <c r="OJE534" s="143"/>
      <c r="OJF534" s="579"/>
      <c r="OJG534" s="580"/>
      <c r="OJH534" s="143"/>
      <c r="OJI534" s="143"/>
      <c r="OJJ534" s="579"/>
      <c r="OJK534" s="580"/>
      <c r="OJL534" s="143"/>
      <c r="OJM534" s="143"/>
      <c r="OJN534" s="579"/>
      <c r="OJO534" s="580"/>
      <c r="OJP534" s="143"/>
      <c r="OJQ534" s="143"/>
      <c r="OJR534" s="579"/>
      <c r="OJS534" s="580"/>
      <c r="OJT534" s="143"/>
      <c r="OJU534" s="143"/>
      <c r="OJV534" s="579"/>
      <c r="OJW534" s="580"/>
      <c r="OJX534" s="143"/>
      <c r="OJY534" s="143"/>
      <c r="OJZ534" s="579"/>
      <c r="OKA534" s="580"/>
      <c r="OKB534" s="143"/>
      <c r="OKC534" s="143"/>
      <c r="OKD534" s="579"/>
      <c r="OKE534" s="580"/>
      <c r="OKF534" s="143"/>
      <c r="OKG534" s="143"/>
      <c r="OKH534" s="579"/>
      <c r="OKI534" s="580"/>
      <c r="OKJ534" s="143"/>
      <c r="OKK534" s="143"/>
      <c r="OKL534" s="579"/>
      <c r="OKM534" s="580"/>
      <c r="OKN534" s="143"/>
      <c r="OKO534" s="143"/>
      <c r="OKP534" s="579"/>
      <c r="OKQ534" s="580"/>
      <c r="OKR534" s="143"/>
      <c r="OKS534" s="143"/>
      <c r="OKT534" s="579"/>
      <c r="OKU534" s="580"/>
      <c r="OKV534" s="143"/>
      <c r="OKW534" s="143"/>
      <c r="OKX534" s="579"/>
      <c r="OKY534" s="580"/>
      <c r="OKZ534" s="143"/>
      <c r="OLA534" s="143"/>
      <c r="OLB534" s="579"/>
      <c r="OLC534" s="580"/>
      <c r="OLD534" s="143"/>
      <c r="OLE534" s="143"/>
      <c r="OLF534" s="579"/>
      <c r="OLG534" s="580"/>
      <c r="OLH534" s="143"/>
      <c r="OLI534" s="143"/>
      <c r="OLJ534" s="579"/>
      <c r="OLK534" s="580"/>
      <c r="OLL534" s="143"/>
      <c r="OLM534" s="143"/>
      <c r="OLN534" s="579"/>
      <c r="OLO534" s="580"/>
      <c r="OLP534" s="143"/>
      <c r="OLQ534" s="143"/>
      <c r="OLR534" s="579"/>
      <c r="OLS534" s="580"/>
      <c r="OLT534" s="143"/>
      <c r="OLU534" s="143"/>
      <c r="OLV534" s="579"/>
      <c r="OLW534" s="580"/>
      <c r="OLX534" s="143"/>
      <c r="OLY534" s="143"/>
      <c r="OLZ534" s="579"/>
      <c r="OMA534" s="580"/>
      <c r="OMB534" s="143"/>
      <c r="OMC534" s="143"/>
      <c r="OMD534" s="579"/>
      <c r="OME534" s="580"/>
      <c r="OMF534" s="143"/>
      <c r="OMG534" s="143"/>
      <c r="OMH534" s="579"/>
      <c r="OMI534" s="580"/>
      <c r="OMJ534" s="143"/>
      <c r="OMK534" s="143"/>
      <c r="OML534" s="579"/>
      <c r="OMM534" s="580"/>
      <c r="OMN534" s="143"/>
      <c r="OMO534" s="143"/>
      <c r="OMP534" s="579"/>
      <c r="OMQ534" s="580"/>
      <c r="OMR534" s="143"/>
      <c r="OMS534" s="143"/>
      <c r="OMT534" s="579"/>
      <c r="OMU534" s="580"/>
      <c r="OMV534" s="143"/>
      <c r="OMW534" s="143"/>
      <c r="OMX534" s="579"/>
      <c r="OMY534" s="580"/>
      <c r="OMZ534" s="143"/>
      <c r="ONA534" s="143"/>
      <c r="ONB534" s="579"/>
      <c r="ONC534" s="580"/>
      <c r="OND534" s="143"/>
      <c r="ONE534" s="143"/>
      <c r="ONF534" s="579"/>
      <c r="ONG534" s="580"/>
      <c r="ONH534" s="143"/>
      <c r="ONI534" s="143"/>
      <c r="ONJ534" s="579"/>
      <c r="ONK534" s="580"/>
      <c r="ONL534" s="143"/>
      <c r="ONM534" s="143"/>
      <c r="ONN534" s="579"/>
      <c r="ONO534" s="580"/>
      <c r="ONP534" s="143"/>
      <c r="ONQ534" s="143"/>
      <c r="ONR534" s="579"/>
      <c r="ONS534" s="580"/>
      <c r="ONT534" s="143"/>
      <c r="ONU534" s="143"/>
      <c r="ONV534" s="579"/>
      <c r="ONW534" s="580"/>
      <c r="ONX534" s="143"/>
      <c r="ONY534" s="143"/>
      <c r="ONZ534" s="579"/>
      <c r="OOA534" s="580"/>
      <c r="OOB534" s="143"/>
      <c r="OOC534" s="143"/>
      <c r="OOD534" s="579"/>
      <c r="OOE534" s="580"/>
      <c r="OOF534" s="143"/>
      <c r="OOG534" s="143"/>
      <c r="OOH534" s="579"/>
      <c r="OOI534" s="580"/>
      <c r="OOJ534" s="143"/>
      <c r="OOK534" s="143"/>
      <c r="OOL534" s="579"/>
      <c r="OOM534" s="580"/>
      <c r="OON534" s="143"/>
      <c r="OOO534" s="143"/>
      <c r="OOP534" s="579"/>
      <c r="OOQ534" s="580"/>
      <c r="OOR534" s="143"/>
      <c r="OOS534" s="143"/>
      <c r="OOT534" s="579"/>
      <c r="OOU534" s="580"/>
      <c r="OOV534" s="143"/>
      <c r="OOW534" s="143"/>
      <c r="OOX534" s="579"/>
      <c r="OOY534" s="580"/>
      <c r="OOZ534" s="143"/>
      <c r="OPA534" s="143"/>
      <c r="OPB534" s="579"/>
      <c r="OPC534" s="580"/>
      <c r="OPD534" s="143"/>
      <c r="OPE534" s="143"/>
      <c r="OPF534" s="579"/>
      <c r="OPG534" s="580"/>
      <c r="OPH534" s="143"/>
      <c r="OPI534" s="143"/>
      <c r="OPJ534" s="579"/>
      <c r="OPK534" s="580"/>
      <c r="OPL534" s="143"/>
      <c r="OPM534" s="143"/>
      <c r="OPN534" s="579"/>
      <c r="OPO534" s="580"/>
      <c r="OPP534" s="143"/>
      <c r="OPQ534" s="143"/>
      <c r="OPR534" s="579"/>
      <c r="OPS534" s="580"/>
      <c r="OPT534" s="143"/>
      <c r="OPU534" s="143"/>
      <c r="OPV534" s="579"/>
      <c r="OPW534" s="580"/>
      <c r="OPX534" s="143"/>
      <c r="OPY534" s="143"/>
      <c r="OPZ534" s="579"/>
      <c r="OQA534" s="580"/>
      <c r="OQB534" s="143"/>
      <c r="OQC534" s="143"/>
      <c r="OQD534" s="579"/>
      <c r="OQE534" s="580"/>
      <c r="OQF534" s="143"/>
      <c r="OQG534" s="143"/>
      <c r="OQH534" s="579"/>
      <c r="OQI534" s="580"/>
      <c r="OQJ534" s="143"/>
      <c r="OQK534" s="143"/>
      <c r="OQL534" s="579"/>
      <c r="OQM534" s="580"/>
      <c r="OQN534" s="143"/>
      <c r="OQO534" s="143"/>
      <c r="OQP534" s="579"/>
      <c r="OQQ534" s="580"/>
      <c r="OQR534" s="143"/>
      <c r="OQS534" s="143"/>
      <c r="OQT534" s="579"/>
      <c r="OQU534" s="580"/>
      <c r="OQV534" s="143"/>
      <c r="OQW534" s="143"/>
      <c r="OQX534" s="579"/>
      <c r="OQY534" s="580"/>
      <c r="OQZ534" s="143"/>
      <c r="ORA534" s="143"/>
      <c r="ORB534" s="579"/>
      <c r="ORC534" s="580"/>
      <c r="ORD534" s="143"/>
      <c r="ORE534" s="143"/>
      <c r="ORF534" s="579"/>
      <c r="ORG534" s="580"/>
      <c r="ORH534" s="143"/>
      <c r="ORI534" s="143"/>
      <c r="ORJ534" s="579"/>
      <c r="ORK534" s="580"/>
      <c r="ORL534" s="143"/>
      <c r="ORM534" s="143"/>
      <c r="ORN534" s="579"/>
      <c r="ORO534" s="580"/>
      <c r="ORP534" s="143"/>
      <c r="ORQ534" s="143"/>
      <c r="ORR534" s="579"/>
      <c r="ORS534" s="580"/>
      <c r="ORT534" s="143"/>
      <c r="ORU534" s="143"/>
      <c r="ORV534" s="579"/>
      <c r="ORW534" s="580"/>
      <c r="ORX534" s="143"/>
      <c r="ORY534" s="143"/>
      <c r="ORZ534" s="579"/>
      <c r="OSA534" s="580"/>
      <c r="OSB534" s="143"/>
      <c r="OSC534" s="143"/>
      <c r="OSD534" s="579"/>
      <c r="OSE534" s="580"/>
      <c r="OSF534" s="143"/>
      <c r="OSG534" s="143"/>
      <c r="OSH534" s="579"/>
      <c r="OSI534" s="580"/>
      <c r="OSJ534" s="143"/>
      <c r="OSK534" s="143"/>
      <c r="OSL534" s="579"/>
      <c r="OSM534" s="580"/>
      <c r="OSN534" s="143"/>
      <c r="OSO534" s="143"/>
      <c r="OSP534" s="579"/>
      <c r="OSQ534" s="580"/>
      <c r="OSR534" s="143"/>
      <c r="OSS534" s="143"/>
      <c r="OST534" s="579"/>
      <c r="OSU534" s="580"/>
      <c r="OSV534" s="143"/>
      <c r="OSW534" s="143"/>
      <c r="OSX534" s="579"/>
      <c r="OSY534" s="580"/>
      <c r="OSZ534" s="143"/>
      <c r="OTA534" s="143"/>
      <c r="OTB534" s="579"/>
      <c r="OTC534" s="580"/>
      <c r="OTD534" s="143"/>
      <c r="OTE534" s="143"/>
      <c r="OTF534" s="579"/>
      <c r="OTG534" s="580"/>
      <c r="OTH534" s="143"/>
      <c r="OTI534" s="143"/>
      <c r="OTJ534" s="579"/>
      <c r="OTK534" s="580"/>
      <c r="OTL534" s="143"/>
      <c r="OTM534" s="143"/>
      <c r="OTN534" s="579"/>
      <c r="OTO534" s="580"/>
      <c r="OTP534" s="143"/>
      <c r="OTQ534" s="143"/>
      <c r="OTR534" s="579"/>
      <c r="OTS534" s="580"/>
      <c r="OTT534" s="143"/>
      <c r="OTU534" s="143"/>
      <c r="OTV534" s="579"/>
      <c r="OTW534" s="580"/>
      <c r="OTX534" s="143"/>
      <c r="OTY534" s="143"/>
      <c r="OTZ534" s="579"/>
      <c r="OUA534" s="580"/>
      <c r="OUB534" s="143"/>
      <c r="OUC534" s="143"/>
      <c r="OUD534" s="579"/>
      <c r="OUE534" s="580"/>
      <c r="OUF534" s="143"/>
      <c r="OUG534" s="143"/>
      <c r="OUH534" s="579"/>
      <c r="OUI534" s="580"/>
      <c r="OUJ534" s="143"/>
      <c r="OUK534" s="143"/>
      <c r="OUL534" s="579"/>
      <c r="OUM534" s="580"/>
      <c r="OUN534" s="143"/>
      <c r="OUO534" s="143"/>
      <c r="OUP534" s="579"/>
      <c r="OUQ534" s="580"/>
      <c r="OUR534" s="143"/>
      <c r="OUS534" s="143"/>
      <c r="OUT534" s="579"/>
      <c r="OUU534" s="580"/>
      <c r="OUV534" s="143"/>
      <c r="OUW534" s="143"/>
      <c r="OUX534" s="579"/>
      <c r="OUY534" s="580"/>
      <c r="OUZ534" s="143"/>
      <c r="OVA534" s="143"/>
      <c r="OVB534" s="579"/>
      <c r="OVC534" s="580"/>
      <c r="OVD534" s="143"/>
      <c r="OVE534" s="143"/>
      <c r="OVF534" s="579"/>
      <c r="OVG534" s="580"/>
      <c r="OVH534" s="143"/>
      <c r="OVI534" s="143"/>
      <c r="OVJ534" s="579"/>
      <c r="OVK534" s="580"/>
      <c r="OVL534" s="143"/>
      <c r="OVM534" s="143"/>
      <c r="OVN534" s="579"/>
      <c r="OVO534" s="580"/>
      <c r="OVP534" s="143"/>
      <c r="OVQ534" s="143"/>
      <c r="OVR534" s="579"/>
      <c r="OVS534" s="580"/>
      <c r="OVT534" s="143"/>
      <c r="OVU534" s="143"/>
      <c r="OVV534" s="579"/>
      <c r="OVW534" s="580"/>
      <c r="OVX534" s="143"/>
      <c r="OVY534" s="143"/>
      <c r="OVZ534" s="579"/>
      <c r="OWA534" s="580"/>
      <c r="OWB534" s="143"/>
      <c r="OWC534" s="143"/>
      <c r="OWD534" s="579"/>
      <c r="OWE534" s="580"/>
      <c r="OWF534" s="143"/>
      <c r="OWG534" s="143"/>
      <c r="OWH534" s="579"/>
      <c r="OWI534" s="580"/>
      <c r="OWJ534" s="143"/>
      <c r="OWK534" s="143"/>
      <c r="OWL534" s="579"/>
      <c r="OWM534" s="580"/>
      <c r="OWN534" s="143"/>
      <c r="OWO534" s="143"/>
      <c r="OWP534" s="579"/>
      <c r="OWQ534" s="580"/>
      <c r="OWR534" s="143"/>
      <c r="OWS534" s="143"/>
      <c r="OWT534" s="579"/>
      <c r="OWU534" s="580"/>
      <c r="OWV534" s="143"/>
      <c r="OWW534" s="143"/>
      <c r="OWX534" s="579"/>
      <c r="OWY534" s="580"/>
      <c r="OWZ534" s="143"/>
      <c r="OXA534" s="143"/>
      <c r="OXB534" s="579"/>
      <c r="OXC534" s="580"/>
      <c r="OXD534" s="143"/>
      <c r="OXE534" s="143"/>
      <c r="OXF534" s="579"/>
      <c r="OXG534" s="580"/>
      <c r="OXH534" s="143"/>
      <c r="OXI534" s="143"/>
      <c r="OXJ534" s="579"/>
      <c r="OXK534" s="580"/>
      <c r="OXL534" s="143"/>
      <c r="OXM534" s="143"/>
      <c r="OXN534" s="579"/>
      <c r="OXO534" s="580"/>
      <c r="OXP534" s="143"/>
      <c r="OXQ534" s="143"/>
      <c r="OXR534" s="579"/>
      <c r="OXS534" s="580"/>
      <c r="OXT534" s="143"/>
      <c r="OXU534" s="143"/>
      <c r="OXV534" s="579"/>
      <c r="OXW534" s="580"/>
      <c r="OXX534" s="143"/>
      <c r="OXY534" s="143"/>
      <c r="OXZ534" s="579"/>
      <c r="OYA534" s="580"/>
      <c r="OYB534" s="143"/>
      <c r="OYC534" s="143"/>
      <c r="OYD534" s="579"/>
      <c r="OYE534" s="580"/>
      <c r="OYF534" s="143"/>
      <c r="OYG534" s="143"/>
      <c r="OYH534" s="579"/>
      <c r="OYI534" s="580"/>
      <c r="OYJ534" s="143"/>
      <c r="OYK534" s="143"/>
      <c r="OYL534" s="579"/>
      <c r="OYM534" s="580"/>
      <c r="OYN534" s="143"/>
      <c r="OYO534" s="143"/>
      <c r="OYP534" s="579"/>
      <c r="OYQ534" s="580"/>
      <c r="OYR534" s="143"/>
      <c r="OYS534" s="143"/>
      <c r="OYT534" s="579"/>
      <c r="OYU534" s="580"/>
      <c r="OYV534" s="143"/>
      <c r="OYW534" s="143"/>
      <c r="OYX534" s="579"/>
      <c r="OYY534" s="580"/>
      <c r="OYZ534" s="143"/>
      <c r="OZA534" s="143"/>
      <c r="OZB534" s="579"/>
      <c r="OZC534" s="580"/>
      <c r="OZD534" s="143"/>
      <c r="OZE534" s="143"/>
      <c r="OZF534" s="579"/>
      <c r="OZG534" s="580"/>
      <c r="OZH534" s="143"/>
      <c r="OZI534" s="143"/>
      <c r="OZJ534" s="579"/>
      <c r="OZK534" s="580"/>
      <c r="OZL534" s="143"/>
      <c r="OZM534" s="143"/>
      <c r="OZN534" s="579"/>
      <c r="OZO534" s="580"/>
      <c r="OZP534" s="143"/>
      <c r="OZQ534" s="143"/>
      <c r="OZR534" s="579"/>
      <c r="OZS534" s="580"/>
      <c r="OZT534" s="143"/>
      <c r="OZU534" s="143"/>
      <c r="OZV534" s="579"/>
      <c r="OZW534" s="580"/>
      <c r="OZX534" s="143"/>
      <c r="OZY534" s="143"/>
      <c r="OZZ534" s="579"/>
      <c r="PAA534" s="580"/>
      <c r="PAB534" s="143"/>
      <c r="PAC534" s="143"/>
      <c r="PAD534" s="579"/>
      <c r="PAE534" s="580"/>
      <c r="PAF534" s="143"/>
      <c r="PAG534" s="143"/>
      <c r="PAH534" s="579"/>
      <c r="PAI534" s="580"/>
      <c r="PAJ534" s="143"/>
      <c r="PAK534" s="143"/>
      <c r="PAL534" s="579"/>
      <c r="PAM534" s="580"/>
      <c r="PAN534" s="143"/>
      <c r="PAO534" s="143"/>
      <c r="PAP534" s="579"/>
      <c r="PAQ534" s="580"/>
      <c r="PAR534" s="143"/>
      <c r="PAS534" s="143"/>
      <c r="PAT534" s="579"/>
      <c r="PAU534" s="580"/>
      <c r="PAV534" s="143"/>
      <c r="PAW534" s="143"/>
      <c r="PAX534" s="579"/>
      <c r="PAY534" s="580"/>
      <c r="PAZ534" s="143"/>
      <c r="PBA534" s="143"/>
      <c r="PBB534" s="579"/>
      <c r="PBC534" s="580"/>
      <c r="PBD534" s="143"/>
      <c r="PBE534" s="143"/>
      <c r="PBF534" s="579"/>
      <c r="PBG534" s="580"/>
      <c r="PBH534" s="143"/>
      <c r="PBI534" s="143"/>
      <c r="PBJ534" s="579"/>
      <c r="PBK534" s="580"/>
      <c r="PBL534" s="143"/>
      <c r="PBM534" s="143"/>
      <c r="PBN534" s="579"/>
      <c r="PBO534" s="580"/>
      <c r="PBP534" s="143"/>
      <c r="PBQ534" s="143"/>
      <c r="PBR534" s="579"/>
      <c r="PBS534" s="580"/>
      <c r="PBT534" s="143"/>
      <c r="PBU534" s="143"/>
      <c r="PBV534" s="579"/>
      <c r="PBW534" s="580"/>
      <c r="PBX534" s="143"/>
      <c r="PBY534" s="143"/>
      <c r="PBZ534" s="579"/>
      <c r="PCA534" s="580"/>
      <c r="PCB534" s="143"/>
      <c r="PCC534" s="143"/>
      <c r="PCD534" s="579"/>
      <c r="PCE534" s="580"/>
      <c r="PCF534" s="143"/>
      <c r="PCG534" s="143"/>
      <c r="PCH534" s="579"/>
      <c r="PCI534" s="580"/>
      <c r="PCJ534" s="143"/>
      <c r="PCK534" s="143"/>
      <c r="PCL534" s="579"/>
      <c r="PCM534" s="580"/>
      <c r="PCN534" s="143"/>
      <c r="PCO534" s="143"/>
      <c r="PCP534" s="579"/>
      <c r="PCQ534" s="580"/>
      <c r="PCR534" s="143"/>
      <c r="PCS534" s="143"/>
      <c r="PCT534" s="579"/>
      <c r="PCU534" s="580"/>
      <c r="PCV534" s="143"/>
      <c r="PCW534" s="143"/>
      <c r="PCX534" s="579"/>
      <c r="PCY534" s="580"/>
      <c r="PCZ534" s="143"/>
      <c r="PDA534" s="143"/>
      <c r="PDB534" s="579"/>
      <c r="PDC534" s="580"/>
      <c r="PDD534" s="143"/>
      <c r="PDE534" s="143"/>
      <c r="PDF534" s="579"/>
      <c r="PDG534" s="580"/>
      <c r="PDH534" s="143"/>
      <c r="PDI534" s="143"/>
      <c r="PDJ534" s="579"/>
      <c r="PDK534" s="580"/>
      <c r="PDL534" s="143"/>
      <c r="PDM534" s="143"/>
      <c r="PDN534" s="579"/>
      <c r="PDO534" s="580"/>
      <c r="PDP534" s="143"/>
      <c r="PDQ534" s="143"/>
      <c r="PDR534" s="579"/>
      <c r="PDS534" s="580"/>
      <c r="PDT534" s="143"/>
      <c r="PDU534" s="143"/>
      <c r="PDV534" s="579"/>
      <c r="PDW534" s="580"/>
      <c r="PDX534" s="143"/>
      <c r="PDY534" s="143"/>
      <c r="PDZ534" s="579"/>
      <c r="PEA534" s="580"/>
      <c r="PEB534" s="143"/>
      <c r="PEC534" s="143"/>
      <c r="PED534" s="579"/>
      <c r="PEE534" s="580"/>
      <c r="PEF534" s="143"/>
      <c r="PEG534" s="143"/>
      <c r="PEH534" s="579"/>
      <c r="PEI534" s="580"/>
      <c r="PEJ534" s="143"/>
      <c r="PEK534" s="143"/>
      <c r="PEL534" s="579"/>
      <c r="PEM534" s="580"/>
      <c r="PEN534" s="143"/>
      <c r="PEO534" s="143"/>
      <c r="PEP534" s="579"/>
      <c r="PEQ534" s="580"/>
      <c r="PER534" s="143"/>
      <c r="PES534" s="143"/>
      <c r="PET534" s="579"/>
      <c r="PEU534" s="580"/>
      <c r="PEV534" s="143"/>
      <c r="PEW534" s="143"/>
      <c r="PEX534" s="579"/>
      <c r="PEY534" s="580"/>
      <c r="PEZ534" s="143"/>
      <c r="PFA534" s="143"/>
      <c r="PFB534" s="579"/>
      <c r="PFC534" s="580"/>
      <c r="PFD534" s="143"/>
      <c r="PFE534" s="143"/>
      <c r="PFF534" s="579"/>
      <c r="PFG534" s="580"/>
      <c r="PFH534" s="143"/>
      <c r="PFI534" s="143"/>
      <c r="PFJ534" s="579"/>
      <c r="PFK534" s="580"/>
      <c r="PFL534" s="143"/>
      <c r="PFM534" s="143"/>
      <c r="PFN534" s="579"/>
      <c r="PFO534" s="580"/>
      <c r="PFP534" s="143"/>
      <c r="PFQ534" s="143"/>
      <c r="PFR534" s="579"/>
      <c r="PFS534" s="580"/>
      <c r="PFT534" s="143"/>
      <c r="PFU534" s="143"/>
      <c r="PFV534" s="579"/>
      <c r="PFW534" s="580"/>
      <c r="PFX534" s="143"/>
      <c r="PFY534" s="143"/>
      <c r="PFZ534" s="579"/>
      <c r="PGA534" s="580"/>
      <c r="PGB534" s="143"/>
      <c r="PGC534" s="143"/>
      <c r="PGD534" s="579"/>
      <c r="PGE534" s="580"/>
      <c r="PGF534" s="143"/>
      <c r="PGG534" s="143"/>
      <c r="PGH534" s="579"/>
      <c r="PGI534" s="580"/>
      <c r="PGJ534" s="143"/>
      <c r="PGK534" s="143"/>
      <c r="PGL534" s="579"/>
      <c r="PGM534" s="580"/>
      <c r="PGN534" s="143"/>
      <c r="PGO534" s="143"/>
      <c r="PGP534" s="579"/>
      <c r="PGQ534" s="580"/>
      <c r="PGR534" s="143"/>
      <c r="PGS534" s="143"/>
      <c r="PGT534" s="579"/>
      <c r="PGU534" s="580"/>
      <c r="PGV534" s="143"/>
      <c r="PGW534" s="143"/>
      <c r="PGX534" s="579"/>
      <c r="PGY534" s="580"/>
      <c r="PGZ534" s="143"/>
      <c r="PHA534" s="143"/>
      <c r="PHB534" s="579"/>
      <c r="PHC534" s="580"/>
      <c r="PHD534" s="143"/>
      <c r="PHE534" s="143"/>
      <c r="PHF534" s="579"/>
      <c r="PHG534" s="580"/>
      <c r="PHH534" s="143"/>
      <c r="PHI534" s="143"/>
      <c r="PHJ534" s="579"/>
      <c r="PHK534" s="580"/>
      <c r="PHL534" s="143"/>
      <c r="PHM534" s="143"/>
      <c r="PHN534" s="579"/>
      <c r="PHO534" s="580"/>
      <c r="PHP534" s="143"/>
      <c r="PHQ534" s="143"/>
      <c r="PHR534" s="579"/>
      <c r="PHS534" s="580"/>
      <c r="PHT534" s="143"/>
      <c r="PHU534" s="143"/>
      <c r="PHV534" s="579"/>
      <c r="PHW534" s="580"/>
      <c r="PHX534" s="143"/>
      <c r="PHY534" s="143"/>
      <c r="PHZ534" s="579"/>
      <c r="PIA534" s="580"/>
      <c r="PIB534" s="143"/>
      <c r="PIC534" s="143"/>
      <c r="PID534" s="579"/>
      <c r="PIE534" s="580"/>
      <c r="PIF534" s="143"/>
      <c r="PIG534" s="143"/>
      <c r="PIH534" s="579"/>
      <c r="PII534" s="580"/>
      <c r="PIJ534" s="143"/>
      <c r="PIK534" s="143"/>
      <c r="PIL534" s="579"/>
      <c r="PIM534" s="580"/>
      <c r="PIN534" s="143"/>
      <c r="PIO534" s="143"/>
      <c r="PIP534" s="579"/>
      <c r="PIQ534" s="580"/>
      <c r="PIR534" s="143"/>
      <c r="PIS534" s="143"/>
      <c r="PIT534" s="579"/>
      <c r="PIU534" s="580"/>
      <c r="PIV534" s="143"/>
      <c r="PIW534" s="143"/>
      <c r="PIX534" s="579"/>
      <c r="PIY534" s="580"/>
      <c r="PIZ534" s="143"/>
      <c r="PJA534" s="143"/>
      <c r="PJB534" s="579"/>
      <c r="PJC534" s="580"/>
      <c r="PJD534" s="143"/>
      <c r="PJE534" s="143"/>
      <c r="PJF534" s="579"/>
      <c r="PJG534" s="580"/>
      <c r="PJH534" s="143"/>
      <c r="PJI534" s="143"/>
      <c r="PJJ534" s="579"/>
      <c r="PJK534" s="580"/>
      <c r="PJL534" s="143"/>
      <c r="PJM534" s="143"/>
      <c r="PJN534" s="579"/>
      <c r="PJO534" s="580"/>
      <c r="PJP534" s="143"/>
      <c r="PJQ534" s="143"/>
      <c r="PJR534" s="579"/>
      <c r="PJS534" s="580"/>
      <c r="PJT534" s="143"/>
      <c r="PJU534" s="143"/>
      <c r="PJV534" s="579"/>
      <c r="PJW534" s="580"/>
      <c r="PJX534" s="143"/>
      <c r="PJY534" s="143"/>
      <c r="PJZ534" s="579"/>
      <c r="PKA534" s="580"/>
      <c r="PKB534" s="143"/>
      <c r="PKC534" s="143"/>
      <c r="PKD534" s="579"/>
      <c r="PKE534" s="580"/>
      <c r="PKF534" s="143"/>
      <c r="PKG534" s="143"/>
      <c r="PKH534" s="579"/>
      <c r="PKI534" s="580"/>
      <c r="PKJ534" s="143"/>
      <c r="PKK534" s="143"/>
      <c r="PKL534" s="579"/>
      <c r="PKM534" s="580"/>
      <c r="PKN534" s="143"/>
      <c r="PKO534" s="143"/>
      <c r="PKP534" s="579"/>
      <c r="PKQ534" s="580"/>
      <c r="PKR534" s="143"/>
      <c r="PKS534" s="143"/>
      <c r="PKT534" s="579"/>
      <c r="PKU534" s="580"/>
      <c r="PKV534" s="143"/>
      <c r="PKW534" s="143"/>
      <c r="PKX534" s="579"/>
      <c r="PKY534" s="580"/>
      <c r="PKZ534" s="143"/>
      <c r="PLA534" s="143"/>
      <c r="PLB534" s="579"/>
      <c r="PLC534" s="580"/>
      <c r="PLD534" s="143"/>
      <c r="PLE534" s="143"/>
      <c r="PLF534" s="579"/>
      <c r="PLG534" s="580"/>
      <c r="PLH534" s="143"/>
      <c r="PLI534" s="143"/>
      <c r="PLJ534" s="579"/>
      <c r="PLK534" s="580"/>
      <c r="PLL534" s="143"/>
      <c r="PLM534" s="143"/>
      <c r="PLN534" s="579"/>
      <c r="PLO534" s="580"/>
      <c r="PLP534" s="143"/>
      <c r="PLQ534" s="143"/>
      <c r="PLR534" s="579"/>
      <c r="PLS534" s="580"/>
      <c r="PLT534" s="143"/>
      <c r="PLU534" s="143"/>
      <c r="PLV534" s="579"/>
      <c r="PLW534" s="580"/>
      <c r="PLX534" s="143"/>
      <c r="PLY534" s="143"/>
      <c r="PLZ534" s="579"/>
      <c r="PMA534" s="580"/>
      <c r="PMB534" s="143"/>
      <c r="PMC534" s="143"/>
      <c r="PMD534" s="579"/>
      <c r="PME534" s="580"/>
      <c r="PMF534" s="143"/>
      <c r="PMG534" s="143"/>
      <c r="PMH534" s="579"/>
      <c r="PMI534" s="580"/>
      <c r="PMJ534" s="143"/>
      <c r="PMK534" s="143"/>
      <c r="PML534" s="579"/>
      <c r="PMM534" s="580"/>
      <c r="PMN534" s="143"/>
      <c r="PMO534" s="143"/>
      <c r="PMP534" s="579"/>
      <c r="PMQ534" s="580"/>
      <c r="PMR534" s="143"/>
      <c r="PMS534" s="143"/>
      <c r="PMT534" s="579"/>
      <c r="PMU534" s="580"/>
      <c r="PMV534" s="143"/>
      <c r="PMW534" s="143"/>
      <c r="PMX534" s="579"/>
      <c r="PMY534" s="580"/>
      <c r="PMZ534" s="143"/>
      <c r="PNA534" s="143"/>
      <c r="PNB534" s="579"/>
      <c r="PNC534" s="580"/>
      <c r="PND534" s="143"/>
      <c r="PNE534" s="143"/>
      <c r="PNF534" s="579"/>
      <c r="PNG534" s="580"/>
      <c r="PNH534" s="143"/>
      <c r="PNI534" s="143"/>
      <c r="PNJ534" s="579"/>
      <c r="PNK534" s="580"/>
      <c r="PNL534" s="143"/>
      <c r="PNM534" s="143"/>
      <c r="PNN534" s="579"/>
      <c r="PNO534" s="580"/>
      <c r="PNP534" s="143"/>
      <c r="PNQ534" s="143"/>
      <c r="PNR534" s="579"/>
      <c r="PNS534" s="580"/>
      <c r="PNT534" s="143"/>
      <c r="PNU534" s="143"/>
      <c r="PNV534" s="579"/>
      <c r="PNW534" s="580"/>
      <c r="PNX534" s="143"/>
      <c r="PNY534" s="143"/>
      <c r="PNZ534" s="579"/>
      <c r="POA534" s="580"/>
      <c r="POB534" s="143"/>
      <c r="POC534" s="143"/>
      <c r="POD534" s="579"/>
      <c r="POE534" s="580"/>
      <c r="POF534" s="143"/>
      <c r="POG534" s="143"/>
      <c r="POH534" s="579"/>
      <c r="POI534" s="580"/>
      <c r="POJ534" s="143"/>
      <c r="POK534" s="143"/>
      <c r="POL534" s="579"/>
      <c r="POM534" s="580"/>
      <c r="PON534" s="143"/>
      <c r="POO534" s="143"/>
      <c r="POP534" s="579"/>
      <c r="POQ534" s="580"/>
      <c r="POR534" s="143"/>
      <c r="POS534" s="143"/>
      <c r="POT534" s="579"/>
      <c r="POU534" s="580"/>
      <c r="POV534" s="143"/>
      <c r="POW534" s="143"/>
      <c r="POX534" s="579"/>
      <c r="POY534" s="580"/>
      <c r="POZ534" s="143"/>
      <c r="PPA534" s="143"/>
      <c r="PPB534" s="579"/>
      <c r="PPC534" s="580"/>
      <c r="PPD534" s="143"/>
      <c r="PPE534" s="143"/>
      <c r="PPF534" s="579"/>
      <c r="PPG534" s="580"/>
      <c r="PPH534" s="143"/>
      <c r="PPI534" s="143"/>
      <c r="PPJ534" s="579"/>
      <c r="PPK534" s="580"/>
      <c r="PPL534" s="143"/>
      <c r="PPM534" s="143"/>
      <c r="PPN534" s="579"/>
      <c r="PPO534" s="580"/>
      <c r="PPP534" s="143"/>
      <c r="PPQ534" s="143"/>
      <c r="PPR534" s="579"/>
      <c r="PPS534" s="580"/>
      <c r="PPT534" s="143"/>
      <c r="PPU534" s="143"/>
      <c r="PPV534" s="579"/>
      <c r="PPW534" s="580"/>
      <c r="PPX534" s="143"/>
      <c r="PPY534" s="143"/>
      <c r="PPZ534" s="579"/>
      <c r="PQA534" s="580"/>
      <c r="PQB534" s="143"/>
      <c r="PQC534" s="143"/>
      <c r="PQD534" s="579"/>
      <c r="PQE534" s="580"/>
      <c r="PQF534" s="143"/>
      <c r="PQG534" s="143"/>
      <c r="PQH534" s="579"/>
      <c r="PQI534" s="580"/>
      <c r="PQJ534" s="143"/>
      <c r="PQK534" s="143"/>
      <c r="PQL534" s="579"/>
      <c r="PQM534" s="580"/>
      <c r="PQN534" s="143"/>
      <c r="PQO534" s="143"/>
      <c r="PQP534" s="579"/>
      <c r="PQQ534" s="580"/>
      <c r="PQR534" s="143"/>
      <c r="PQS534" s="143"/>
      <c r="PQT534" s="579"/>
      <c r="PQU534" s="580"/>
      <c r="PQV534" s="143"/>
      <c r="PQW534" s="143"/>
      <c r="PQX534" s="579"/>
      <c r="PQY534" s="580"/>
      <c r="PQZ534" s="143"/>
      <c r="PRA534" s="143"/>
      <c r="PRB534" s="579"/>
      <c r="PRC534" s="580"/>
      <c r="PRD534" s="143"/>
      <c r="PRE534" s="143"/>
      <c r="PRF534" s="579"/>
      <c r="PRG534" s="580"/>
      <c r="PRH534" s="143"/>
      <c r="PRI534" s="143"/>
      <c r="PRJ534" s="579"/>
      <c r="PRK534" s="580"/>
      <c r="PRL534" s="143"/>
      <c r="PRM534" s="143"/>
      <c r="PRN534" s="579"/>
      <c r="PRO534" s="580"/>
      <c r="PRP534" s="143"/>
      <c r="PRQ534" s="143"/>
      <c r="PRR534" s="579"/>
      <c r="PRS534" s="580"/>
      <c r="PRT534" s="143"/>
      <c r="PRU534" s="143"/>
      <c r="PRV534" s="579"/>
      <c r="PRW534" s="580"/>
      <c r="PRX534" s="143"/>
      <c r="PRY534" s="143"/>
      <c r="PRZ534" s="579"/>
      <c r="PSA534" s="580"/>
      <c r="PSB534" s="143"/>
      <c r="PSC534" s="143"/>
      <c r="PSD534" s="579"/>
      <c r="PSE534" s="580"/>
      <c r="PSF534" s="143"/>
      <c r="PSG534" s="143"/>
      <c r="PSH534" s="579"/>
      <c r="PSI534" s="580"/>
      <c r="PSJ534" s="143"/>
      <c r="PSK534" s="143"/>
      <c r="PSL534" s="579"/>
      <c r="PSM534" s="580"/>
      <c r="PSN534" s="143"/>
      <c r="PSO534" s="143"/>
      <c r="PSP534" s="579"/>
      <c r="PSQ534" s="580"/>
      <c r="PSR534" s="143"/>
      <c r="PSS534" s="143"/>
      <c r="PST534" s="579"/>
      <c r="PSU534" s="580"/>
      <c r="PSV534" s="143"/>
      <c r="PSW534" s="143"/>
      <c r="PSX534" s="579"/>
      <c r="PSY534" s="580"/>
      <c r="PSZ534" s="143"/>
      <c r="PTA534" s="143"/>
      <c r="PTB534" s="579"/>
      <c r="PTC534" s="580"/>
      <c r="PTD534" s="143"/>
      <c r="PTE534" s="143"/>
      <c r="PTF534" s="579"/>
      <c r="PTG534" s="580"/>
      <c r="PTH534" s="143"/>
      <c r="PTI534" s="143"/>
      <c r="PTJ534" s="579"/>
      <c r="PTK534" s="580"/>
      <c r="PTL534" s="143"/>
      <c r="PTM534" s="143"/>
      <c r="PTN534" s="579"/>
      <c r="PTO534" s="580"/>
      <c r="PTP534" s="143"/>
      <c r="PTQ534" s="143"/>
      <c r="PTR534" s="579"/>
      <c r="PTS534" s="580"/>
      <c r="PTT534" s="143"/>
      <c r="PTU534" s="143"/>
      <c r="PTV534" s="579"/>
      <c r="PTW534" s="580"/>
      <c r="PTX534" s="143"/>
      <c r="PTY534" s="143"/>
      <c r="PTZ534" s="579"/>
      <c r="PUA534" s="580"/>
      <c r="PUB534" s="143"/>
      <c r="PUC534" s="143"/>
      <c r="PUD534" s="579"/>
      <c r="PUE534" s="580"/>
      <c r="PUF534" s="143"/>
      <c r="PUG534" s="143"/>
      <c r="PUH534" s="579"/>
      <c r="PUI534" s="580"/>
      <c r="PUJ534" s="143"/>
      <c r="PUK534" s="143"/>
      <c r="PUL534" s="579"/>
      <c r="PUM534" s="580"/>
      <c r="PUN534" s="143"/>
      <c r="PUO534" s="143"/>
      <c r="PUP534" s="579"/>
      <c r="PUQ534" s="580"/>
      <c r="PUR534" s="143"/>
      <c r="PUS534" s="143"/>
      <c r="PUT534" s="579"/>
      <c r="PUU534" s="580"/>
      <c r="PUV534" s="143"/>
      <c r="PUW534" s="143"/>
      <c r="PUX534" s="579"/>
      <c r="PUY534" s="580"/>
      <c r="PUZ534" s="143"/>
      <c r="PVA534" s="143"/>
      <c r="PVB534" s="579"/>
      <c r="PVC534" s="580"/>
      <c r="PVD534" s="143"/>
      <c r="PVE534" s="143"/>
      <c r="PVF534" s="579"/>
      <c r="PVG534" s="580"/>
      <c r="PVH534" s="143"/>
      <c r="PVI534" s="143"/>
      <c r="PVJ534" s="579"/>
      <c r="PVK534" s="580"/>
      <c r="PVL534" s="143"/>
      <c r="PVM534" s="143"/>
      <c r="PVN534" s="579"/>
      <c r="PVO534" s="580"/>
      <c r="PVP534" s="143"/>
      <c r="PVQ534" s="143"/>
      <c r="PVR534" s="579"/>
      <c r="PVS534" s="580"/>
      <c r="PVT534" s="143"/>
      <c r="PVU534" s="143"/>
      <c r="PVV534" s="579"/>
      <c r="PVW534" s="580"/>
      <c r="PVX534" s="143"/>
      <c r="PVY534" s="143"/>
      <c r="PVZ534" s="579"/>
      <c r="PWA534" s="580"/>
      <c r="PWB534" s="143"/>
      <c r="PWC534" s="143"/>
      <c r="PWD534" s="579"/>
      <c r="PWE534" s="580"/>
      <c r="PWF534" s="143"/>
      <c r="PWG534" s="143"/>
      <c r="PWH534" s="579"/>
      <c r="PWI534" s="580"/>
      <c r="PWJ534" s="143"/>
      <c r="PWK534" s="143"/>
      <c r="PWL534" s="579"/>
      <c r="PWM534" s="580"/>
      <c r="PWN534" s="143"/>
      <c r="PWO534" s="143"/>
      <c r="PWP534" s="579"/>
      <c r="PWQ534" s="580"/>
      <c r="PWR534" s="143"/>
      <c r="PWS534" s="143"/>
      <c r="PWT534" s="579"/>
      <c r="PWU534" s="580"/>
      <c r="PWV534" s="143"/>
      <c r="PWW534" s="143"/>
      <c r="PWX534" s="579"/>
      <c r="PWY534" s="580"/>
      <c r="PWZ534" s="143"/>
      <c r="PXA534" s="143"/>
      <c r="PXB534" s="579"/>
      <c r="PXC534" s="580"/>
      <c r="PXD534" s="143"/>
      <c r="PXE534" s="143"/>
      <c r="PXF534" s="579"/>
      <c r="PXG534" s="580"/>
      <c r="PXH534" s="143"/>
      <c r="PXI534" s="143"/>
      <c r="PXJ534" s="579"/>
      <c r="PXK534" s="580"/>
      <c r="PXL534" s="143"/>
      <c r="PXM534" s="143"/>
      <c r="PXN534" s="579"/>
      <c r="PXO534" s="580"/>
      <c r="PXP534" s="143"/>
      <c r="PXQ534" s="143"/>
      <c r="PXR534" s="579"/>
      <c r="PXS534" s="580"/>
      <c r="PXT534" s="143"/>
      <c r="PXU534" s="143"/>
      <c r="PXV534" s="579"/>
      <c r="PXW534" s="580"/>
      <c r="PXX534" s="143"/>
      <c r="PXY534" s="143"/>
      <c r="PXZ534" s="579"/>
      <c r="PYA534" s="580"/>
      <c r="PYB534" s="143"/>
      <c r="PYC534" s="143"/>
      <c r="PYD534" s="579"/>
      <c r="PYE534" s="580"/>
      <c r="PYF534" s="143"/>
      <c r="PYG534" s="143"/>
      <c r="PYH534" s="579"/>
      <c r="PYI534" s="580"/>
      <c r="PYJ534" s="143"/>
      <c r="PYK534" s="143"/>
      <c r="PYL534" s="579"/>
      <c r="PYM534" s="580"/>
      <c r="PYN534" s="143"/>
      <c r="PYO534" s="143"/>
      <c r="PYP534" s="579"/>
      <c r="PYQ534" s="580"/>
      <c r="PYR534" s="143"/>
      <c r="PYS534" s="143"/>
      <c r="PYT534" s="579"/>
      <c r="PYU534" s="580"/>
      <c r="PYV534" s="143"/>
      <c r="PYW534" s="143"/>
      <c r="PYX534" s="579"/>
      <c r="PYY534" s="580"/>
      <c r="PYZ534" s="143"/>
      <c r="PZA534" s="143"/>
      <c r="PZB534" s="579"/>
      <c r="PZC534" s="580"/>
      <c r="PZD534" s="143"/>
      <c r="PZE534" s="143"/>
      <c r="PZF534" s="579"/>
      <c r="PZG534" s="580"/>
      <c r="PZH534" s="143"/>
      <c r="PZI534" s="143"/>
      <c r="PZJ534" s="579"/>
      <c r="PZK534" s="580"/>
      <c r="PZL534" s="143"/>
      <c r="PZM534" s="143"/>
      <c r="PZN534" s="579"/>
      <c r="PZO534" s="580"/>
      <c r="PZP534" s="143"/>
      <c r="PZQ534" s="143"/>
      <c r="PZR534" s="579"/>
      <c r="PZS534" s="580"/>
      <c r="PZT534" s="143"/>
      <c r="PZU534" s="143"/>
      <c r="PZV534" s="579"/>
      <c r="PZW534" s="580"/>
      <c r="PZX534" s="143"/>
      <c r="PZY534" s="143"/>
      <c r="PZZ534" s="579"/>
      <c r="QAA534" s="580"/>
      <c r="QAB534" s="143"/>
      <c r="QAC534" s="143"/>
      <c r="QAD534" s="579"/>
      <c r="QAE534" s="580"/>
      <c r="QAF534" s="143"/>
      <c r="QAG534" s="143"/>
      <c r="QAH534" s="579"/>
      <c r="QAI534" s="580"/>
      <c r="QAJ534" s="143"/>
      <c r="QAK534" s="143"/>
      <c r="QAL534" s="579"/>
      <c r="QAM534" s="580"/>
      <c r="QAN534" s="143"/>
      <c r="QAO534" s="143"/>
      <c r="QAP534" s="579"/>
      <c r="QAQ534" s="580"/>
      <c r="QAR534" s="143"/>
      <c r="QAS534" s="143"/>
      <c r="QAT534" s="579"/>
      <c r="QAU534" s="580"/>
      <c r="QAV534" s="143"/>
      <c r="QAW534" s="143"/>
      <c r="QAX534" s="579"/>
      <c r="QAY534" s="580"/>
      <c r="QAZ534" s="143"/>
      <c r="QBA534" s="143"/>
      <c r="QBB534" s="579"/>
      <c r="QBC534" s="580"/>
      <c r="QBD534" s="143"/>
      <c r="QBE534" s="143"/>
      <c r="QBF534" s="579"/>
      <c r="QBG534" s="580"/>
      <c r="QBH534" s="143"/>
      <c r="QBI534" s="143"/>
      <c r="QBJ534" s="579"/>
      <c r="QBK534" s="580"/>
      <c r="QBL534" s="143"/>
      <c r="QBM534" s="143"/>
      <c r="QBN534" s="579"/>
      <c r="QBO534" s="580"/>
      <c r="QBP534" s="143"/>
      <c r="QBQ534" s="143"/>
      <c r="QBR534" s="579"/>
      <c r="QBS534" s="580"/>
      <c r="QBT534" s="143"/>
      <c r="QBU534" s="143"/>
      <c r="QBV534" s="579"/>
      <c r="QBW534" s="580"/>
      <c r="QBX534" s="143"/>
      <c r="QBY534" s="143"/>
      <c r="QBZ534" s="579"/>
      <c r="QCA534" s="580"/>
      <c r="QCB534" s="143"/>
      <c r="QCC534" s="143"/>
      <c r="QCD534" s="579"/>
      <c r="QCE534" s="580"/>
      <c r="QCF534" s="143"/>
      <c r="QCG534" s="143"/>
      <c r="QCH534" s="579"/>
      <c r="QCI534" s="580"/>
      <c r="QCJ534" s="143"/>
      <c r="QCK534" s="143"/>
      <c r="QCL534" s="579"/>
      <c r="QCM534" s="580"/>
      <c r="QCN534" s="143"/>
      <c r="QCO534" s="143"/>
      <c r="QCP534" s="579"/>
      <c r="QCQ534" s="580"/>
      <c r="QCR534" s="143"/>
      <c r="QCS534" s="143"/>
      <c r="QCT534" s="579"/>
      <c r="QCU534" s="580"/>
      <c r="QCV534" s="143"/>
      <c r="QCW534" s="143"/>
      <c r="QCX534" s="579"/>
      <c r="QCY534" s="580"/>
      <c r="QCZ534" s="143"/>
      <c r="QDA534" s="143"/>
      <c r="QDB534" s="579"/>
      <c r="QDC534" s="580"/>
      <c r="QDD534" s="143"/>
      <c r="QDE534" s="143"/>
      <c r="QDF534" s="579"/>
      <c r="QDG534" s="580"/>
      <c r="QDH534" s="143"/>
      <c r="QDI534" s="143"/>
      <c r="QDJ534" s="579"/>
      <c r="QDK534" s="580"/>
      <c r="QDL534" s="143"/>
      <c r="QDM534" s="143"/>
      <c r="QDN534" s="579"/>
      <c r="QDO534" s="580"/>
      <c r="QDP534" s="143"/>
      <c r="QDQ534" s="143"/>
      <c r="QDR534" s="579"/>
      <c r="QDS534" s="580"/>
      <c r="QDT534" s="143"/>
      <c r="QDU534" s="143"/>
      <c r="QDV534" s="579"/>
      <c r="QDW534" s="580"/>
      <c r="QDX534" s="143"/>
      <c r="QDY534" s="143"/>
      <c r="QDZ534" s="579"/>
      <c r="QEA534" s="580"/>
      <c r="QEB534" s="143"/>
      <c r="QEC534" s="143"/>
      <c r="QED534" s="579"/>
      <c r="QEE534" s="580"/>
      <c r="QEF534" s="143"/>
      <c r="QEG534" s="143"/>
      <c r="QEH534" s="579"/>
      <c r="QEI534" s="580"/>
      <c r="QEJ534" s="143"/>
      <c r="QEK534" s="143"/>
      <c r="QEL534" s="579"/>
      <c r="QEM534" s="580"/>
      <c r="QEN534" s="143"/>
      <c r="QEO534" s="143"/>
      <c r="QEP534" s="579"/>
      <c r="QEQ534" s="580"/>
      <c r="QER534" s="143"/>
      <c r="QES534" s="143"/>
      <c r="QET534" s="579"/>
      <c r="QEU534" s="580"/>
      <c r="QEV534" s="143"/>
      <c r="QEW534" s="143"/>
      <c r="QEX534" s="579"/>
      <c r="QEY534" s="580"/>
      <c r="QEZ534" s="143"/>
      <c r="QFA534" s="143"/>
      <c r="QFB534" s="579"/>
      <c r="QFC534" s="580"/>
      <c r="QFD534" s="143"/>
      <c r="QFE534" s="143"/>
      <c r="QFF534" s="579"/>
      <c r="QFG534" s="580"/>
      <c r="QFH534" s="143"/>
      <c r="QFI534" s="143"/>
      <c r="QFJ534" s="579"/>
      <c r="QFK534" s="580"/>
      <c r="QFL534" s="143"/>
      <c r="QFM534" s="143"/>
      <c r="QFN534" s="579"/>
      <c r="QFO534" s="580"/>
      <c r="QFP534" s="143"/>
      <c r="QFQ534" s="143"/>
      <c r="QFR534" s="579"/>
      <c r="QFS534" s="580"/>
      <c r="QFT534" s="143"/>
      <c r="QFU534" s="143"/>
      <c r="QFV534" s="579"/>
      <c r="QFW534" s="580"/>
      <c r="QFX534" s="143"/>
      <c r="QFY534" s="143"/>
      <c r="QFZ534" s="579"/>
      <c r="QGA534" s="580"/>
      <c r="QGB534" s="143"/>
      <c r="QGC534" s="143"/>
      <c r="QGD534" s="579"/>
      <c r="QGE534" s="580"/>
      <c r="QGF534" s="143"/>
      <c r="QGG534" s="143"/>
      <c r="QGH534" s="579"/>
      <c r="QGI534" s="580"/>
      <c r="QGJ534" s="143"/>
      <c r="QGK534" s="143"/>
      <c r="QGL534" s="579"/>
      <c r="QGM534" s="580"/>
      <c r="QGN534" s="143"/>
      <c r="QGO534" s="143"/>
      <c r="QGP534" s="579"/>
      <c r="QGQ534" s="580"/>
      <c r="QGR534" s="143"/>
      <c r="QGS534" s="143"/>
      <c r="QGT534" s="579"/>
      <c r="QGU534" s="580"/>
      <c r="QGV534" s="143"/>
      <c r="QGW534" s="143"/>
      <c r="QGX534" s="579"/>
      <c r="QGY534" s="580"/>
      <c r="QGZ534" s="143"/>
      <c r="QHA534" s="143"/>
      <c r="QHB534" s="579"/>
      <c r="QHC534" s="580"/>
      <c r="QHD534" s="143"/>
      <c r="QHE534" s="143"/>
      <c r="QHF534" s="579"/>
      <c r="QHG534" s="580"/>
      <c r="QHH534" s="143"/>
      <c r="QHI534" s="143"/>
      <c r="QHJ534" s="579"/>
      <c r="QHK534" s="580"/>
      <c r="QHL534" s="143"/>
      <c r="QHM534" s="143"/>
      <c r="QHN534" s="579"/>
      <c r="QHO534" s="580"/>
      <c r="QHP534" s="143"/>
      <c r="QHQ534" s="143"/>
      <c r="QHR534" s="579"/>
      <c r="QHS534" s="580"/>
      <c r="QHT534" s="143"/>
      <c r="QHU534" s="143"/>
      <c r="QHV534" s="579"/>
      <c r="QHW534" s="580"/>
      <c r="QHX534" s="143"/>
      <c r="QHY534" s="143"/>
      <c r="QHZ534" s="579"/>
      <c r="QIA534" s="580"/>
      <c r="QIB534" s="143"/>
      <c r="QIC534" s="143"/>
      <c r="QID534" s="579"/>
      <c r="QIE534" s="580"/>
      <c r="QIF534" s="143"/>
      <c r="QIG534" s="143"/>
      <c r="QIH534" s="579"/>
      <c r="QII534" s="580"/>
      <c r="QIJ534" s="143"/>
      <c r="QIK534" s="143"/>
      <c r="QIL534" s="579"/>
      <c r="QIM534" s="580"/>
      <c r="QIN534" s="143"/>
      <c r="QIO534" s="143"/>
      <c r="QIP534" s="579"/>
      <c r="QIQ534" s="580"/>
      <c r="QIR534" s="143"/>
      <c r="QIS534" s="143"/>
      <c r="QIT534" s="579"/>
      <c r="QIU534" s="580"/>
      <c r="QIV534" s="143"/>
      <c r="QIW534" s="143"/>
      <c r="QIX534" s="579"/>
      <c r="QIY534" s="580"/>
      <c r="QIZ534" s="143"/>
      <c r="QJA534" s="143"/>
      <c r="QJB534" s="579"/>
      <c r="QJC534" s="580"/>
      <c r="QJD534" s="143"/>
      <c r="QJE534" s="143"/>
      <c r="QJF534" s="579"/>
      <c r="QJG534" s="580"/>
      <c r="QJH534" s="143"/>
      <c r="QJI534" s="143"/>
      <c r="QJJ534" s="579"/>
      <c r="QJK534" s="580"/>
      <c r="QJL534" s="143"/>
      <c r="QJM534" s="143"/>
      <c r="QJN534" s="579"/>
      <c r="QJO534" s="580"/>
      <c r="QJP534" s="143"/>
      <c r="QJQ534" s="143"/>
      <c r="QJR534" s="579"/>
      <c r="QJS534" s="580"/>
      <c r="QJT534" s="143"/>
      <c r="QJU534" s="143"/>
      <c r="QJV534" s="579"/>
      <c r="QJW534" s="580"/>
      <c r="QJX534" s="143"/>
      <c r="QJY534" s="143"/>
      <c r="QJZ534" s="579"/>
      <c r="QKA534" s="580"/>
      <c r="QKB534" s="143"/>
      <c r="QKC534" s="143"/>
      <c r="QKD534" s="579"/>
      <c r="QKE534" s="580"/>
      <c r="QKF534" s="143"/>
      <c r="QKG534" s="143"/>
      <c r="QKH534" s="579"/>
      <c r="QKI534" s="580"/>
      <c r="QKJ534" s="143"/>
      <c r="QKK534" s="143"/>
      <c r="QKL534" s="579"/>
      <c r="QKM534" s="580"/>
      <c r="QKN534" s="143"/>
      <c r="QKO534" s="143"/>
      <c r="QKP534" s="579"/>
      <c r="QKQ534" s="580"/>
      <c r="QKR534" s="143"/>
      <c r="QKS534" s="143"/>
      <c r="QKT534" s="579"/>
      <c r="QKU534" s="580"/>
      <c r="QKV534" s="143"/>
      <c r="QKW534" s="143"/>
      <c r="QKX534" s="579"/>
      <c r="QKY534" s="580"/>
      <c r="QKZ534" s="143"/>
      <c r="QLA534" s="143"/>
      <c r="QLB534" s="579"/>
      <c r="QLC534" s="580"/>
      <c r="QLD534" s="143"/>
      <c r="QLE534" s="143"/>
      <c r="QLF534" s="579"/>
      <c r="QLG534" s="580"/>
      <c r="QLH534" s="143"/>
      <c r="QLI534" s="143"/>
      <c r="QLJ534" s="579"/>
      <c r="QLK534" s="580"/>
      <c r="QLL534" s="143"/>
      <c r="QLM534" s="143"/>
      <c r="QLN534" s="579"/>
      <c r="QLO534" s="580"/>
      <c r="QLP534" s="143"/>
      <c r="QLQ534" s="143"/>
      <c r="QLR534" s="579"/>
      <c r="QLS534" s="580"/>
      <c r="QLT534" s="143"/>
      <c r="QLU534" s="143"/>
      <c r="QLV534" s="579"/>
      <c r="QLW534" s="580"/>
      <c r="QLX534" s="143"/>
      <c r="QLY534" s="143"/>
      <c r="QLZ534" s="579"/>
      <c r="QMA534" s="580"/>
      <c r="QMB534" s="143"/>
      <c r="QMC534" s="143"/>
      <c r="QMD534" s="579"/>
      <c r="QME534" s="580"/>
      <c r="QMF534" s="143"/>
      <c r="QMG534" s="143"/>
      <c r="QMH534" s="579"/>
      <c r="QMI534" s="580"/>
      <c r="QMJ534" s="143"/>
      <c r="QMK534" s="143"/>
      <c r="QML534" s="579"/>
      <c r="QMM534" s="580"/>
      <c r="QMN534" s="143"/>
      <c r="QMO534" s="143"/>
      <c r="QMP534" s="579"/>
      <c r="QMQ534" s="580"/>
      <c r="QMR534" s="143"/>
      <c r="QMS534" s="143"/>
      <c r="QMT534" s="579"/>
      <c r="QMU534" s="580"/>
      <c r="QMV534" s="143"/>
      <c r="QMW534" s="143"/>
      <c r="QMX534" s="579"/>
      <c r="QMY534" s="580"/>
      <c r="QMZ534" s="143"/>
      <c r="QNA534" s="143"/>
      <c r="QNB534" s="579"/>
      <c r="QNC534" s="580"/>
      <c r="QND534" s="143"/>
      <c r="QNE534" s="143"/>
      <c r="QNF534" s="579"/>
      <c r="QNG534" s="580"/>
      <c r="QNH534" s="143"/>
      <c r="QNI534" s="143"/>
      <c r="QNJ534" s="579"/>
      <c r="QNK534" s="580"/>
      <c r="QNL534" s="143"/>
      <c r="QNM534" s="143"/>
      <c r="QNN534" s="579"/>
      <c r="QNO534" s="580"/>
      <c r="QNP534" s="143"/>
      <c r="QNQ534" s="143"/>
      <c r="QNR534" s="579"/>
      <c r="QNS534" s="580"/>
      <c r="QNT534" s="143"/>
      <c r="QNU534" s="143"/>
      <c r="QNV534" s="579"/>
      <c r="QNW534" s="580"/>
      <c r="QNX534" s="143"/>
      <c r="QNY534" s="143"/>
      <c r="QNZ534" s="579"/>
      <c r="QOA534" s="580"/>
      <c r="QOB534" s="143"/>
      <c r="QOC534" s="143"/>
      <c r="QOD534" s="579"/>
      <c r="QOE534" s="580"/>
      <c r="QOF534" s="143"/>
      <c r="QOG534" s="143"/>
      <c r="QOH534" s="579"/>
      <c r="QOI534" s="580"/>
      <c r="QOJ534" s="143"/>
      <c r="QOK534" s="143"/>
      <c r="QOL534" s="579"/>
      <c r="QOM534" s="580"/>
      <c r="QON534" s="143"/>
      <c r="QOO534" s="143"/>
      <c r="QOP534" s="579"/>
      <c r="QOQ534" s="580"/>
      <c r="QOR534" s="143"/>
      <c r="QOS534" s="143"/>
      <c r="QOT534" s="579"/>
      <c r="QOU534" s="580"/>
      <c r="QOV534" s="143"/>
      <c r="QOW534" s="143"/>
      <c r="QOX534" s="579"/>
      <c r="QOY534" s="580"/>
      <c r="QOZ534" s="143"/>
      <c r="QPA534" s="143"/>
      <c r="QPB534" s="579"/>
      <c r="QPC534" s="580"/>
      <c r="QPD534" s="143"/>
      <c r="QPE534" s="143"/>
      <c r="QPF534" s="579"/>
      <c r="QPG534" s="580"/>
      <c r="QPH534" s="143"/>
      <c r="QPI534" s="143"/>
      <c r="QPJ534" s="579"/>
      <c r="QPK534" s="580"/>
      <c r="QPL534" s="143"/>
      <c r="QPM534" s="143"/>
      <c r="QPN534" s="579"/>
      <c r="QPO534" s="580"/>
      <c r="QPP534" s="143"/>
      <c r="QPQ534" s="143"/>
      <c r="QPR534" s="579"/>
      <c r="QPS534" s="580"/>
      <c r="QPT534" s="143"/>
      <c r="QPU534" s="143"/>
      <c r="QPV534" s="579"/>
      <c r="QPW534" s="580"/>
      <c r="QPX534" s="143"/>
      <c r="QPY534" s="143"/>
      <c r="QPZ534" s="579"/>
      <c r="QQA534" s="580"/>
      <c r="QQB534" s="143"/>
      <c r="QQC534" s="143"/>
      <c r="QQD534" s="579"/>
      <c r="QQE534" s="580"/>
      <c r="QQF534" s="143"/>
      <c r="QQG534" s="143"/>
      <c r="QQH534" s="579"/>
      <c r="QQI534" s="580"/>
      <c r="QQJ534" s="143"/>
      <c r="QQK534" s="143"/>
      <c r="QQL534" s="579"/>
      <c r="QQM534" s="580"/>
      <c r="QQN534" s="143"/>
      <c r="QQO534" s="143"/>
      <c r="QQP534" s="579"/>
      <c r="QQQ534" s="580"/>
      <c r="QQR534" s="143"/>
      <c r="QQS534" s="143"/>
      <c r="QQT534" s="579"/>
      <c r="QQU534" s="580"/>
      <c r="QQV534" s="143"/>
      <c r="QQW534" s="143"/>
      <c r="QQX534" s="579"/>
      <c r="QQY534" s="580"/>
      <c r="QQZ534" s="143"/>
      <c r="QRA534" s="143"/>
      <c r="QRB534" s="579"/>
      <c r="QRC534" s="580"/>
      <c r="QRD534" s="143"/>
      <c r="QRE534" s="143"/>
      <c r="QRF534" s="579"/>
      <c r="QRG534" s="580"/>
      <c r="QRH534" s="143"/>
      <c r="QRI534" s="143"/>
      <c r="QRJ534" s="579"/>
      <c r="QRK534" s="580"/>
      <c r="QRL534" s="143"/>
      <c r="QRM534" s="143"/>
      <c r="QRN534" s="579"/>
      <c r="QRO534" s="580"/>
      <c r="QRP534" s="143"/>
      <c r="QRQ534" s="143"/>
      <c r="QRR534" s="579"/>
      <c r="QRS534" s="580"/>
      <c r="QRT534" s="143"/>
      <c r="QRU534" s="143"/>
      <c r="QRV534" s="579"/>
      <c r="QRW534" s="580"/>
      <c r="QRX534" s="143"/>
      <c r="QRY534" s="143"/>
      <c r="QRZ534" s="579"/>
      <c r="QSA534" s="580"/>
      <c r="QSB534" s="143"/>
      <c r="QSC534" s="143"/>
      <c r="QSD534" s="579"/>
      <c r="QSE534" s="580"/>
      <c r="QSF534" s="143"/>
      <c r="QSG534" s="143"/>
      <c r="QSH534" s="579"/>
      <c r="QSI534" s="580"/>
      <c r="QSJ534" s="143"/>
      <c r="QSK534" s="143"/>
      <c r="QSL534" s="579"/>
      <c r="QSM534" s="580"/>
      <c r="QSN534" s="143"/>
      <c r="QSO534" s="143"/>
      <c r="QSP534" s="579"/>
      <c r="QSQ534" s="580"/>
      <c r="QSR534" s="143"/>
      <c r="QSS534" s="143"/>
      <c r="QST534" s="579"/>
      <c r="QSU534" s="580"/>
      <c r="QSV534" s="143"/>
      <c r="QSW534" s="143"/>
      <c r="QSX534" s="579"/>
      <c r="QSY534" s="580"/>
      <c r="QSZ534" s="143"/>
      <c r="QTA534" s="143"/>
      <c r="QTB534" s="579"/>
      <c r="QTC534" s="580"/>
      <c r="QTD534" s="143"/>
      <c r="QTE534" s="143"/>
      <c r="QTF534" s="579"/>
      <c r="QTG534" s="580"/>
      <c r="QTH534" s="143"/>
      <c r="QTI534" s="143"/>
      <c r="QTJ534" s="579"/>
      <c r="QTK534" s="580"/>
      <c r="QTL534" s="143"/>
      <c r="QTM534" s="143"/>
      <c r="QTN534" s="579"/>
      <c r="QTO534" s="580"/>
      <c r="QTP534" s="143"/>
      <c r="QTQ534" s="143"/>
      <c r="QTR534" s="579"/>
      <c r="QTS534" s="580"/>
      <c r="QTT534" s="143"/>
      <c r="QTU534" s="143"/>
      <c r="QTV534" s="579"/>
      <c r="QTW534" s="580"/>
      <c r="QTX534" s="143"/>
      <c r="QTY534" s="143"/>
      <c r="QTZ534" s="579"/>
      <c r="QUA534" s="580"/>
      <c r="QUB534" s="143"/>
      <c r="QUC534" s="143"/>
      <c r="QUD534" s="579"/>
      <c r="QUE534" s="580"/>
      <c r="QUF534" s="143"/>
      <c r="QUG534" s="143"/>
      <c r="QUH534" s="579"/>
      <c r="QUI534" s="580"/>
      <c r="QUJ534" s="143"/>
      <c r="QUK534" s="143"/>
      <c r="QUL534" s="579"/>
      <c r="QUM534" s="580"/>
      <c r="QUN534" s="143"/>
      <c r="QUO534" s="143"/>
      <c r="QUP534" s="579"/>
      <c r="QUQ534" s="580"/>
      <c r="QUR534" s="143"/>
      <c r="QUS534" s="143"/>
      <c r="QUT534" s="579"/>
      <c r="QUU534" s="580"/>
      <c r="QUV534" s="143"/>
      <c r="QUW534" s="143"/>
      <c r="QUX534" s="579"/>
      <c r="QUY534" s="580"/>
      <c r="QUZ534" s="143"/>
      <c r="QVA534" s="143"/>
      <c r="QVB534" s="579"/>
      <c r="QVC534" s="580"/>
      <c r="QVD534" s="143"/>
      <c r="QVE534" s="143"/>
      <c r="QVF534" s="579"/>
      <c r="QVG534" s="580"/>
      <c r="QVH534" s="143"/>
      <c r="QVI534" s="143"/>
      <c r="QVJ534" s="579"/>
      <c r="QVK534" s="580"/>
      <c r="QVL534" s="143"/>
      <c r="QVM534" s="143"/>
      <c r="QVN534" s="579"/>
      <c r="QVO534" s="580"/>
      <c r="QVP534" s="143"/>
      <c r="QVQ534" s="143"/>
      <c r="QVR534" s="579"/>
      <c r="QVS534" s="580"/>
      <c r="QVT534" s="143"/>
      <c r="QVU534" s="143"/>
      <c r="QVV534" s="579"/>
      <c r="QVW534" s="580"/>
      <c r="QVX534" s="143"/>
      <c r="QVY534" s="143"/>
      <c r="QVZ534" s="579"/>
      <c r="QWA534" s="580"/>
      <c r="QWB534" s="143"/>
      <c r="QWC534" s="143"/>
      <c r="QWD534" s="579"/>
      <c r="QWE534" s="580"/>
      <c r="QWF534" s="143"/>
      <c r="QWG534" s="143"/>
      <c r="QWH534" s="579"/>
      <c r="QWI534" s="580"/>
      <c r="QWJ534" s="143"/>
      <c r="QWK534" s="143"/>
      <c r="QWL534" s="579"/>
      <c r="QWM534" s="580"/>
      <c r="QWN534" s="143"/>
      <c r="QWO534" s="143"/>
      <c r="QWP534" s="579"/>
      <c r="QWQ534" s="580"/>
      <c r="QWR534" s="143"/>
      <c r="QWS534" s="143"/>
      <c r="QWT534" s="579"/>
      <c r="QWU534" s="580"/>
      <c r="QWV534" s="143"/>
      <c r="QWW534" s="143"/>
      <c r="QWX534" s="579"/>
      <c r="QWY534" s="580"/>
      <c r="QWZ534" s="143"/>
      <c r="QXA534" s="143"/>
      <c r="QXB534" s="579"/>
      <c r="QXC534" s="580"/>
      <c r="QXD534" s="143"/>
      <c r="QXE534" s="143"/>
      <c r="QXF534" s="579"/>
      <c r="QXG534" s="580"/>
      <c r="QXH534" s="143"/>
      <c r="QXI534" s="143"/>
      <c r="QXJ534" s="579"/>
      <c r="QXK534" s="580"/>
      <c r="QXL534" s="143"/>
      <c r="QXM534" s="143"/>
      <c r="QXN534" s="579"/>
      <c r="QXO534" s="580"/>
      <c r="QXP534" s="143"/>
      <c r="QXQ534" s="143"/>
      <c r="QXR534" s="579"/>
      <c r="QXS534" s="580"/>
      <c r="QXT534" s="143"/>
      <c r="QXU534" s="143"/>
      <c r="QXV534" s="579"/>
      <c r="QXW534" s="580"/>
      <c r="QXX534" s="143"/>
      <c r="QXY534" s="143"/>
      <c r="QXZ534" s="579"/>
      <c r="QYA534" s="580"/>
      <c r="QYB534" s="143"/>
      <c r="QYC534" s="143"/>
      <c r="QYD534" s="579"/>
      <c r="QYE534" s="580"/>
      <c r="QYF534" s="143"/>
      <c r="QYG534" s="143"/>
      <c r="QYH534" s="579"/>
      <c r="QYI534" s="580"/>
      <c r="QYJ534" s="143"/>
      <c r="QYK534" s="143"/>
      <c r="QYL534" s="579"/>
      <c r="QYM534" s="580"/>
      <c r="QYN534" s="143"/>
      <c r="QYO534" s="143"/>
      <c r="QYP534" s="579"/>
      <c r="QYQ534" s="580"/>
      <c r="QYR534" s="143"/>
      <c r="QYS534" s="143"/>
      <c r="QYT534" s="579"/>
      <c r="QYU534" s="580"/>
      <c r="QYV534" s="143"/>
      <c r="QYW534" s="143"/>
      <c r="QYX534" s="579"/>
      <c r="QYY534" s="580"/>
      <c r="QYZ534" s="143"/>
      <c r="QZA534" s="143"/>
      <c r="QZB534" s="579"/>
      <c r="QZC534" s="580"/>
      <c r="QZD534" s="143"/>
      <c r="QZE534" s="143"/>
      <c r="QZF534" s="579"/>
      <c r="QZG534" s="580"/>
      <c r="QZH534" s="143"/>
      <c r="QZI534" s="143"/>
      <c r="QZJ534" s="579"/>
      <c r="QZK534" s="580"/>
      <c r="QZL534" s="143"/>
      <c r="QZM534" s="143"/>
      <c r="QZN534" s="579"/>
      <c r="QZO534" s="580"/>
      <c r="QZP534" s="143"/>
      <c r="QZQ534" s="143"/>
      <c r="QZR534" s="579"/>
      <c r="QZS534" s="580"/>
      <c r="QZT534" s="143"/>
      <c r="QZU534" s="143"/>
      <c r="QZV534" s="579"/>
      <c r="QZW534" s="580"/>
      <c r="QZX534" s="143"/>
      <c r="QZY534" s="143"/>
      <c r="QZZ534" s="579"/>
      <c r="RAA534" s="580"/>
      <c r="RAB534" s="143"/>
      <c r="RAC534" s="143"/>
      <c r="RAD534" s="579"/>
      <c r="RAE534" s="580"/>
      <c r="RAF534" s="143"/>
      <c r="RAG534" s="143"/>
      <c r="RAH534" s="579"/>
      <c r="RAI534" s="580"/>
      <c r="RAJ534" s="143"/>
      <c r="RAK534" s="143"/>
      <c r="RAL534" s="579"/>
      <c r="RAM534" s="580"/>
      <c r="RAN534" s="143"/>
      <c r="RAO534" s="143"/>
      <c r="RAP534" s="579"/>
      <c r="RAQ534" s="580"/>
      <c r="RAR534" s="143"/>
      <c r="RAS534" s="143"/>
      <c r="RAT534" s="579"/>
      <c r="RAU534" s="580"/>
      <c r="RAV534" s="143"/>
      <c r="RAW534" s="143"/>
      <c r="RAX534" s="579"/>
      <c r="RAY534" s="580"/>
      <c r="RAZ534" s="143"/>
      <c r="RBA534" s="143"/>
      <c r="RBB534" s="579"/>
      <c r="RBC534" s="580"/>
      <c r="RBD534" s="143"/>
      <c r="RBE534" s="143"/>
      <c r="RBF534" s="579"/>
      <c r="RBG534" s="580"/>
      <c r="RBH534" s="143"/>
      <c r="RBI534" s="143"/>
      <c r="RBJ534" s="579"/>
      <c r="RBK534" s="580"/>
      <c r="RBL534" s="143"/>
      <c r="RBM534" s="143"/>
      <c r="RBN534" s="579"/>
      <c r="RBO534" s="580"/>
      <c r="RBP534" s="143"/>
      <c r="RBQ534" s="143"/>
      <c r="RBR534" s="579"/>
      <c r="RBS534" s="580"/>
      <c r="RBT534" s="143"/>
      <c r="RBU534" s="143"/>
      <c r="RBV534" s="579"/>
      <c r="RBW534" s="580"/>
      <c r="RBX534" s="143"/>
      <c r="RBY534" s="143"/>
      <c r="RBZ534" s="579"/>
      <c r="RCA534" s="580"/>
      <c r="RCB534" s="143"/>
      <c r="RCC534" s="143"/>
      <c r="RCD534" s="579"/>
      <c r="RCE534" s="580"/>
      <c r="RCF534" s="143"/>
      <c r="RCG534" s="143"/>
      <c r="RCH534" s="579"/>
      <c r="RCI534" s="580"/>
      <c r="RCJ534" s="143"/>
      <c r="RCK534" s="143"/>
      <c r="RCL534" s="579"/>
      <c r="RCM534" s="580"/>
      <c r="RCN534" s="143"/>
      <c r="RCO534" s="143"/>
      <c r="RCP534" s="579"/>
      <c r="RCQ534" s="580"/>
      <c r="RCR534" s="143"/>
      <c r="RCS534" s="143"/>
      <c r="RCT534" s="579"/>
      <c r="RCU534" s="580"/>
      <c r="RCV534" s="143"/>
      <c r="RCW534" s="143"/>
      <c r="RCX534" s="579"/>
      <c r="RCY534" s="580"/>
      <c r="RCZ534" s="143"/>
      <c r="RDA534" s="143"/>
      <c r="RDB534" s="579"/>
      <c r="RDC534" s="580"/>
      <c r="RDD534" s="143"/>
      <c r="RDE534" s="143"/>
      <c r="RDF534" s="579"/>
      <c r="RDG534" s="580"/>
      <c r="RDH534" s="143"/>
      <c r="RDI534" s="143"/>
      <c r="RDJ534" s="579"/>
      <c r="RDK534" s="580"/>
      <c r="RDL534" s="143"/>
      <c r="RDM534" s="143"/>
      <c r="RDN534" s="579"/>
      <c r="RDO534" s="580"/>
      <c r="RDP534" s="143"/>
      <c r="RDQ534" s="143"/>
      <c r="RDR534" s="579"/>
      <c r="RDS534" s="580"/>
      <c r="RDT534" s="143"/>
      <c r="RDU534" s="143"/>
      <c r="RDV534" s="579"/>
      <c r="RDW534" s="580"/>
      <c r="RDX534" s="143"/>
      <c r="RDY534" s="143"/>
      <c r="RDZ534" s="579"/>
      <c r="REA534" s="580"/>
      <c r="REB534" s="143"/>
      <c r="REC534" s="143"/>
      <c r="RED534" s="579"/>
      <c r="REE534" s="580"/>
      <c r="REF534" s="143"/>
      <c r="REG534" s="143"/>
      <c r="REH534" s="579"/>
      <c r="REI534" s="580"/>
      <c r="REJ534" s="143"/>
      <c r="REK534" s="143"/>
      <c r="REL534" s="579"/>
      <c r="REM534" s="580"/>
      <c r="REN534" s="143"/>
      <c r="REO534" s="143"/>
      <c r="REP534" s="579"/>
      <c r="REQ534" s="580"/>
      <c r="RER534" s="143"/>
      <c r="RES534" s="143"/>
      <c r="RET534" s="579"/>
      <c r="REU534" s="580"/>
      <c r="REV534" s="143"/>
      <c r="REW534" s="143"/>
      <c r="REX534" s="579"/>
      <c r="REY534" s="580"/>
      <c r="REZ534" s="143"/>
      <c r="RFA534" s="143"/>
      <c r="RFB534" s="579"/>
      <c r="RFC534" s="580"/>
      <c r="RFD534" s="143"/>
      <c r="RFE534" s="143"/>
      <c r="RFF534" s="579"/>
      <c r="RFG534" s="580"/>
      <c r="RFH534" s="143"/>
      <c r="RFI534" s="143"/>
      <c r="RFJ534" s="579"/>
      <c r="RFK534" s="580"/>
      <c r="RFL534" s="143"/>
      <c r="RFM534" s="143"/>
      <c r="RFN534" s="579"/>
      <c r="RFO534" s="580"/>
      <c r="RFP534" s="143"/>
      <c r="RFQ534" s="143"/>
      <c r="RFR534" s="579"/>
      <c r="RFS534" s="580"/>
      <c r="RFT534" s="143"/>
      <c r="RFU534" s="143"/>
      <c r="RFV534" s="579"/>
      <c r="RFW534" s="580"/>
      <c r="RFX534" s="143"/>
      <c r="RFY534" s="143"/>
      <c r="RFZ534" s="579"/>
      <c r="RGA534" s="580"/>
      <c r="RGB534" s="143"/>
      <c r="RGC534" s="143"/>
      <c r="RGD534" s="579"/>
      <c r="RGE534" s="580"/>
      <c r="RGF534" s="143"/>
      <c r="RGG534" s="143"/>
      <c r="RGH534" s="579"/>
      <c r="RGI534" s="580"/>
      <c r="RGJ534" s="143"/>
      <c r="RGK534" s="143"/>
      <c r="RGL534" s="579"/>
      <c r="RGM534" s="580"/>
      <c r="RGN534" s="143"/>
      <c r="RGO534" s="143"/>
      <c r="RGP534" s="579"/>
      <c r="RGQ534" s="580"/>
      <c r="RGR534" s="143"/>
      <c r="RGS534" s="143"/>
      <c r="RGT534" s="579"/>
      <c r="RGU534" s="580"/>
      <c r="RGV534" s="143"/>
      <c r="RGW534" s="143"/>
      <c r="RGX534" s="579"/>
      <c r="RGY534" s="580"/>
      <c r="RGZ534" s="143"/>
      <c r="RHA534" s="143"/>
      <c r="RHB534" s="579"/>
      <c r="RHC534" s="580"/>
      <c r="RHD534" s="143"/>
      <c r="RHE534" s="143"/>
      <c r="RHF534" s="579"/>
      <c r="RHG534" s="580"/>
      <c r="RHH534" s="143"/>
      <c r="RHI534" s="143"/>
      <c r="RHJ534" s="579"/>
      <c r="RHK534" s="580"/>
      <c r="RHL534" s="143"/>
      <c r="RHM534" s="143"/>
      <c r="RHN534" s="579"/>
      <c r="RHO534" s="580"/>
      <c r="RHP534" s="143"/>
      <c r="RHQ534" s="143"/>
      <c r="RHR534" s="579"/>
      <c r="RHS534" s="580"/>
      <c r="RHT534" s="143"/>
      <c r="RHU534" s="143"/>
      <c r="RHV534" s="579"/>
      <c r="RHW534" s="580"/>
      <c r="RHX534" s="143"/>
      <c r="RHY534" s="143"/>
      <c r="RHZ534" s="579"/>
      <c r="RIA534" s="580"/>
      <c r="RIB534" s="143"/>
      <c r="RIC534" s="143"/>
      <c r="RID534" s="579"/>
      <c r="RIE534" s="580"/>
      <c r="RIF534" s="143"/>
      <c r="RIG534" s="143"/>
      <c r="RIH534" s="579"/>
      <c r="RII534" s="580"/>
      <c r="RIJ534" s="143"/>
      <c r="RIK534" s="143"/>
      <c r="RIL534" s="579"/>
      <c r="RIM534" s="580"/>
      <c r="RIN534" s="143"/>
      <c r="RIO534" s="143"/>
      <c r="RIP534" s="579"/>
      <c r="RIQ534" s="580"/>
      <c r="RIR534" s="143"/>
      <c r="RIS534" s="143"/>
      <c r="RIT534" s="579"/>
      <c r="RIU534" s="580"/>
      <c r="RIV534" s="143"/>
      <c r="RIW534" s="143"/>
      <c r="RIX534" s="579"/>
      <c r="RIY534" s="580"/>
      <c r="RIZ534" s="143"/>
      <c r="RJA534" s="143"/>
      <c r="RJB534" s="579"/>
      <c r="RJC534" s="580"/>
      <c r="RJD534" s="143"/>
      <c r="RJE534" s="143"/>
      <c r="RJF534" s="579"/>
      <c r="RJG534" s="580"/>
      <c r="RJH534" s="143"/>
      <c r="RJI534" s="143"/>
      <c r="RJJ534" s="579"/>
      <c r="RJK534" s="580"/>
      <c r="RJL534" s="143"/>
      <c r="RJM534" s="143"/>
      <c r="RJN534" s="579"/>
      <c r="RJO534" s="580"/>
      <c r="RJP534" s="143"/>
      <c r="RJQ534" s="143"/>
      <c r="RJR534" s="579"/>
      <c r="RJS534" s="580"/>
      <c r="RJT534" s="143"/>
      <c r="RJU534" s="143"/>
      <c r="RJV534" s="579"/>
      <c r="RJW534" s="580"/>
      <c r="RJX534" s="143"/>
      <c r="RJY534" s="143"/>
      <c r="RJZ534" s="579"/>
      <c r="RKA534" s="580"/>
      <c r="RKB534" s="143"/>
      <c r="RKC534" s="143"/>
      <c r="RKD534" s="579"/>
      <c r="RKE534" s="580"/>
      <c r="RKF534" s="143"/>
      <c r="RKG534" s="143"/>
      <c r="RKH534" s="579"/>
      <c r="RKI534" s="580"/>
      <c r="RKJ534" s="143"/>
      <c r="RKK534" s="143"/>
      <c r="RKL534" s="579"/>
      <c r="RKM534" s="580"/>
      <c r="RKN534" s="143"/>
      <c r="RKO534" s="143"/>
      <c r="RKP534" s="579"/>
      <c r="RKQ534" s="580"/>
      <c r="RKR534" s="143"/>
      <c r="RKS534" s="143"/>
      <c r="RKT534" s="579"/>
      <c r="RKU534" s="580"/>
      <c r="RKV534" s="143"/>
      <c r="RKW534" s="143"/>
      <c r="RKX534" s="579"/>
      <c r="RKY534" s="580"/>
      <c r="RKZ534" s="143"/>
      <c r="RLA534" s="143"/>
      <c r="RLB534" s="579"/>
      <c r="RLC534" s="580"/>
      <c r="RLD534" s="143"/>
      <c r="RLE534" s="143"/>
      <c r="RLF534" s="579"/>
      <c r="RLG534" s="580"/>
      <c r="RLH534" s="143"/>
      <c r="RLI534" s="143"/>
      <c r="RLJ534" s="579"/>
      <c r="RLK534" s="580"/>
      <c r="RLL534" s="143"/>
      <c r="RLM534" s="143"/>
      <c r="RLN534" s="579"/>
      <c r="RLO534" s="580"/>
      <c r="RLP534" s="143"/>
      <c r="RLQ534" s="143"/>
      <c r="RLR534" s="579"/>
      <c r="RLS534" s="580"/>
      <c r="RLT534" s="143"/>
      <c r="RLU534" s="143"/>
      <c r="RLV534" s="579"/>
      <c r="RLW534" s="580"/>
      <c r="RLX534" s="143"/>
      <c r="RLY534" s="143"/>
      <c r="RLZ534" s="579"/>
      <c r="RMA534" s="580"/>
      <c r="RMB534" s="143"/>
      <c r="RMC534" s="143"/>
      <c r="RMD534" s="579"/>
      <c r="RME534" s="580"/>
      <c r="RMF534" s="143"/>
      <c r="RMG534" s="143"/>
      <c r="RMH534" s="579"/>
      <c r="RMI534" s="580"/>
      <c r="RMJ534" s="143"/>
      <c r="RMK534" s="143"/>
      <c r="RML534" s="579"/>
      <c r="RMM534" s="580"/>
      <c r="RMN534" s="143"/>
      <c r="RMO534" s="143"/>
      <c r="RMP534" s="579"/>
      <c r="RMQ534" s="580"/>
      <c r="RMR534" s="143"/>
      <c r="RMS534" s="143"/>
      <c r="RMT534" s="579"/>
      <c r="RMU534" s="580"/>
      <c r="RMV534" s="143"/>
      <c r="RMW534" s="143"/>
      <c r="RMX534" s="579"/>
      <c r="RMY534" s="580"/>
      <c r="RMZ534" s="143"/>
      <c r="RNA534" s="143"/>
      <c r="RNB534" s="579"/>
      <c r="RNC534" s="580"/>
      <c r="RND534" s="143"/>
      <c r="RNE534" s="143"/>
      <c r="RNF534" s="579"/>
      <c r="RNG534" s="580"/>
      <c r="RNH534" s="143"/>
      <c r="RNI534" s="143"/>
      <c r="RNJ534" s="579"/>
      <c r="RNK534" s="580"/>
      <c r="RNL534" s="143"/>
      <c r="RNM534" s="143"/>
      <c r="RNN534" s="579"/>
      <c r="RNO534" s="580"/>
      <c r="RNP534" s="143"/>
      <c r="RNQ534" s="143"/>
      <c r="RNR534" s="579"/>
      <c r="RNS534" s="580"/>
      <c r="RNT534" s="143"/>
      <c r="RNU534" s="143"/>
      <c r="RNV534" s="579"/>
      <c r="RNW534" s="580"/>
      <c r="RNX534" s="143"/>
      <c r="RNY534" s="143"/>
      <c r="RNZ534" s="579"/>
      <c r="ROA534" s="580"/>
      <c r="ROB534" s="143"/>
      <c r="ROC534" s="143"/>
      <c r="ROD534" s="579"/>
      <c r="ROE534" s="580"/>
      <c r="ROF534" s="143"/>
      <c r="ROG534" s="143"/>
      <c r="ROH534" s="579"/>
      <c r="ROI534" s="580"/>
      <c r="ROJ534" s="143"/>
      <c r="ROK534" s="143"/>
      <c r="ROL534" s="579"/>
      <c r="ROM534" s="580"/>
      <c r="RON534" s="143"/>
      <c r="ROO534" s="143"/>
      <c r="ROP534" s="579"/>
      <c r="ROQ534" s="580"/>
      <c r="ROR534" s="143"/>
      <c r="ROS534" s="143"/>
      <c r="ROT534" s="579"/>
      <c r="ROU534" s="580"/>
      <c r="ROV534" s="143"/>
      <c r="ROW534" s="143"/>
      <c r="ROX534" s="579"/>
      <c r="ROY534" s="580"/>
      <c r="ROZ534" s="143"/>
      <c r="RPA534" s="143"/>
      <c r="RPB534" s="579"/>
      <c r="RPC534" s="580"/>
      <c r="RPD534" s="143"/>
      <c r="RPE534" s="143"/>
      <c r="RPF534" s="579"/>
      <c r="RPG534" s="580"/>
      <c r="RPH534" s="143"/>
      <c r="RPI534" s="143"/>
      <c r="RPJ534" s="579"/>
      <c r="RPK534" s="580"/>
      <c r="RPL534" s="143"/>
      <c r="RPM534" s="143"/>
      <c r="RPN534" s="579"/>
      <c r="RPO534" s="580"/>
      <c r="RPP534" s="143"/>
      <c r="RPQ534" s="143"/>
      <c r="RPR534" s="579"/>
      <c r="RPS534" s="580"/>
      <c r="RPT534" s="143"/>
      <c r="RPU534" s="143"/>
      <c r="RPV534" s="579"/>
      <c r="RPW534" s="580"/>
      <c r="RPX534" s="143"/>
      <c r="RPY534" s="143"/>
      <c r="RPZ534" s="579"/>
      <c r="RQA534" s="580"/>
      <c r="RQB534" s="143"/>
      <c r="RQC534" s="143"/>
      <c r="RQD534" s="579"/>
      <c r="RQE534" s="580"/>
      <c r="RQF534" s="143"/>
      <c r="RQG534" s="143"/>
      <c r="RQH534" s="579"/>
      <c r="RQI534" s="580"/>
      <c r="RQJ534" s="143"/>
      <c r="RQK534" s="143"/>
      <c r="RQL534" s="579"/>
      <c r="RQM534" s="580"/>
      <c r="RQN534" s="143"/>
      <c r="RQO534" s="143"/>
      <c r="RQP534" s="579"/>
      <c r="RQQ534" s="580"/>
      <c r="RQR534" s="143"/>
      <c r="RQS534" s="143"/>
      <c r="RQT534" s="579"/>
      <c r="RQU534" s="580"/>
      <c r="RQV534" s="143"/>
      <c r="RQW534" s="143"/>
      <c r="RQX534" s="579"/>
      <c r="RQY534" s="580"/>
      <c r="RQZ534" s="143"/>
      <c r="RRA534" s="143"/>
      <c r="RRB534" s="579"/>
      <c r="RRC534" s="580"/>
      <c r="RRD534" s="143"/>
      <c r="RRE534" s="143"/>
      <c r="RRF534" s="579"/>
      <c r="RRG534" s="580"/>
      <c r="RRH534" s="143"/>
      <c r="RRI534" s="143"/>
      <c r="RRJ534" s="579"/>
      <c r="RRK534" s="580"/>
      <c r="RRL534" s="143"/>
      <c r="RRM534" s="143"/>
      <c r="RRN534" s="579"/>
      <c r="RRO534" s="580"/>
      <c r="RRP534" s="143"/>
      <c r="RRQ534" s="143"/>
      <c r="RRR534" s="579"/>
      <c r="RRS534" s="580"/>
      <c r="RRT534" s="143"/>
      <c r="RRU534" s="143"/>
      <c r="RRV534" s="579"/>
      <c r="RRW534" s="580"/>
      <c r="RRX534" s="143"/>
      <c r="RRY534" s="143"/>
      <c r="RRZ534" s="579"/>
      <c r="RSA534" s="580"/>
      <c r="RSB534" s="143"/>
      <c r="RSC534" s="143"/>
      <c r="RSD534" s="579"/>
      <c r="RSE534" s="580"/>
      <c r="RSF534" s="143"/>
      <c r="RSG534" s="143"/>
      <c r="RSH534" s="579"/>
      <c r="RSI534" s="580"/>
      <c r="RSJ534" s="143"/>
      <c r="RSK534" s="143"/>
      <c r="RSL534" s="579"/>
      <c r="RSM534" s="580"/>
      <c r="RSN534" s="143"/>
      <c r="RSO534" s="143"/>
      <c r="RSP534" s="579"/>
      <c r="RSQ534" s="580"/>
      <c r="RSR534" s="143"/>
      <c r="RSS534" s="143"/>
      <c r="RST534" s="579"/>
      <c r="RSU534" s="580"/>
      <c r="RSV534" s="143"/>
      <c r="RSW534" s="143"/>
      <c r="RSX534" s="579"/>
      <c r="RSY534" s="580"/>
      <c r="RSZ534" s="143"/>
      <c r="RTA534" s="143"/>
      <c r="RTB534" s="579"/>
      <c r="RTC534" s="580"/>
      <c r="RTD534" s="143"/>
      <c r="RTE534" s="143"/>
      <c r="RTF534" s="579"/>
      <c r="RTG534" s="580"/>
      <c r="RTH534" s="143"/>
      <c r="RTI534" s="143"/>
      <c r="RTJ534" s="579"/>
      <c r="RTK534" s="580"/>
      <c r="RTL534" s="143"/>
      <c r="RTM534" s="143"/>
      <c r="RTN534" s="579"/>
      <c r="RTO534" s="580"/>
      <c r="RTP534" s="143"/>
      <c r="RTQ534" s="143"/>
      <c r="RTR534" s="579"/>
      <c r="RTS534" s="580"/>
      <c r="RTT534" s="143"/>
      <c r="RTU534" s="143"/>
      <c r="RTV534" s="579"/>
      <c r="RTW534" s="580"/>
      <c r="RTX534" s="143"/>
      <c r="RTY534" s="143"/>
      <c r="RTZ534" s="579"/>
      <c r="RUA534" s="580"/>
      <c r="RUB534" s="143"/>
      <c r="RUC534" s="143"/>
      <c r="RUD534" s="579"/>
      <c r="RUE534" s="580"/>
      <c r="RUF534" s="143"/>
      <c r="RUG534" s="143"/>
      <c r="RUH534" s="579"/>
      <c r="RUI534" s="580"/>
      <c r="RUJ534" s="143"/>
      <c r="RUK534" s="143"/>
      <c r="RUL534" s="579"/>
      <c r="RUM534" s="580"/>
      <c r="RUN534" s="143"/>
      <c r="RUO534" s="143"/>
      <c r="RUP534" s="579"/>
      <c r="RUQ534" s="580"/>
      <c r="RUR534" s="143"/>
      <c r="RUS534" s="143"/>
      <c r="RUT534" s="579"/>
      <c r="RUU534" s="580"/>
      <c r="RUV534" s="143"/>
      <c r="RUW534" s="143"/>
      <c r="RUX534" s="579"/>
      <c r="RUY534" s="580"/>
      <c r="RUZ534" s="143"/>
      <c r="RVA534" s="143"/>
      <c r="RVB534" s="579"/>
      <c r="RVC534" s="580"/>
      <c r="RVD534" s="143"/>
      <c r="RVE534" s="143"/>
      <c r="RVF534" s="579"/>
      <c r="RVG534" s="580"/>
      <c r="RVH534" s="143"/>
      <c r="RVI534" s="143"/>
      <c r="RVJ534" s="579"/>
      <c r="RVK534" s="580"/>
      <c r="RVL534" s="143"/>
      <c r="RVM534" s="143"/>
      <c r="RVN534" s="579"/>
      <c r="RVO534" s="580"/>
      <c r="RVP534" s="143"/>
      <c r="RVQ534" s="143"/>
      <c r="RVR534" s="579"/>
      <c r="RVS534" s="580"/>
      <c r="RVT534" s="143"/>
      <c r="RVU534" s="143"/>
      <c r="RVV534" s="579"/>
      <c r="RVW534" s="580"/>
      <c r="RVX534" s="143"/>
      <c r="RVY534" s="143"/>
      <c r="RVZ534" s="579"/>
      <c r="RWA534" s="580"/>
      <c r="RWB534" s="143"/>
      <c r="RWC534" s="143"/>
      <c r="RWD534" s="579"/>
      <c r="RWE534" s="580"/>
      <c r="RWF534" s="143"/>
      <c r="RWG534" s="143"/>
      <c r="RWH534" s="579"/>
      <c r="RWI534" s="580"/>
      <c r="RWJ534" s="143"/>
      <c r="RWK534" s="143"/>
      <c r="RWL534" s="579"/>
      <c r="RWM534" s="580"/>
      <c r="RWN534" s="143"/>
      <c r="RWO534" s="143"/>
      <c r="RWP534" s="579"/>
      <c r="RWQ534" s="580"/>
      <c r="RWR534" s="143"/>
      <c r="RWS534" s="143"/>
      <c r="RWT534" s="579"/>
      <c r="RWU534" s="580"/>
      <c r="RWV534" s="143"/>
      <c r="RWW534" s="143"/>
      <c r="RWX534" s="579"/>
      <c r="RWY534" s="580"/>
      <c r="RWZ534" s="143"/>
      <c r="RXA534" s="143"/>
      <c r="RXB534" s="579"/>
      <c r="RXC534" s="580"/>
      <c r="RXD534" s="143"/>
      <c r="RXE534" s="143"/>
      <c r="RXF534" s="579"/>
      <c r="RXG534" s="580"/>
      <c r="RXH534" s="143"/>
      <c r="RXI534" s="143"/>
      <c r="RXJ534" s="579"/>
      <c r="RXK534" s="580"/>
      <c r="RXL534" s="143"/>
      <c r="RXM534" s="143"/>
      <c r="RXN534" s="579"/>
      <c r="RXO534" s="580"/>
      <c r="RXP534" s="143"/>
      <c r="RXQ534" s="143"/>
      <c r="RXR534" s="579"/>
      <c r="RXS534" s="580"/>
      <c r="RXT534" s="143"/>
      <c r="RXU534" s="143"/>
      <c r="RXV534" s="579"/>
      <c r="RXW534" s="580"/>
      <c r="RXX534" s="143"/>
      <c r="RXY534" s="143"/>
      <c r="RXZ534" s="579"/>
      <c r="RYA534" s="580"/>
      <c r="RYB534" s="143"/>
      <c r="RYC534" s="143"/>
      <c r="RYD534" s="579"/>
      <c r="RYE534" s="580"/>
      <c r="RYF534" s="143"/>
      <c r="RYG534" s="143"/>
      <c r="RYH534" s="579"/>
      <c r="RYI534" s="580"/>
      <c r="RYJ534" s="143"/>
      <c r="RYK534" s="143"/>
      <c r="RYL534" s="579"/>
      <c r="RYM534" s="580"/>
      <c r="RYN534" s="143"/>
      <c r="RYO534" s="143"/>
      <c r="RYP534" s="579"/>
      <c r="RYQ534" s="580"/>
      <c r="RYR534" s="143"/>
      <c r="RYS534" s="143"/>
      <c r="RYT534" s="579"/>
      <c r="RYU534" s="580"/>
      <c r="RYV534" s="143"/>
      <c r="RYW534" s="143"/>
      <c r="RYX534" s="579"/>
      <c r="RYY534" s="580"/>
      <c r="RYZ534" s="143"/>
      <c r="RZA534" s="143"/>
      <c r="RZB534" s="579"/>
      <c r="RZC534" s="580"/>
      <c r="RZD534" s="143"/>
      <c r="RZE534" s="143"/>
      <c r="RZF534" s="579"/>
      <c r="RZG534" s="580"/>
      <c r="RZH534" s="143"/>
      <c r="RZI534" s="143"/>
      <c r="RZJ534" s="579"/>
      <c r="RZK534" s="580"/>
      <c r="RZL534" s="143"/>
      <c r="RZM534" s="143"/>
      <c r="RZN534" s="579"/>
      <c r="RZO534" s="580"/>
      <c r="RZP534" s="143"/>
      <c r="RZQ534" s="143"/>
      <c r="RZR534" s="579"/>
      <c r="RZS534" s="580"/>
      <c r="RZT534" s="143"/>
      <c r="RZU534" s="143"/>
      <c r="RZV534" s="579"/>
      <c r="RZW534" s="580"/>
      <c r="RZX534" s="143"/>
      <c r="RZY534" s="143"/>
      <c r="RZZ534" s="579"/>
      <c r="SAA534" s="580"/>
      <c r="SAB534" s="143"/>
      <c r="SAC534" s="143"/>
      <c r="SAD534" s="579"/>
      <c r="SAE534" s="580"/>
      <c r="SAF534" s="143"/>
      <c r="SAG534" s="143"/>
      <c r="SAH534" s="579"/>
      <c r="SAI534" s="580"/>
      <c r="SAJ534" s="143"/>
      <c r="SAK534" s="143"/>
      <c r="SAL534" s="579"/>
      <c r="SAM534" s="580"/>
      <c r="SAN534" s="143"/>
      <c r="SAO534" s="143"/>
      <c r="SAP534" s="579"/>
      <c r="SAQ534" s="580"/>
      <c r="SAR534" s="143"/>
      <c r="SAS534" s="143"/>
      <c r="SAT534" s="579"/>
      <c r="SAU534" s="580"/>
      <c r="SAV534" s="143"/>
      <c r="SAW534" s="143"/>
      <c r="SAX534" s="579"/>
      <c r="SAY534" s="580"/>
      <c r="SAZ534" s="143"/>
      <c r="SBA534" s="143"/>
      <c r="SBB534" s="579"/>
      <c r="SBC534" s="580"/>
      <c r="SBD534" s="143"/>
      <c r="SBE534" s="143"/>
      <c r="SBF534" s="579"/>
      <c r="SBG534" s="580"/>
      <c r="SBH534" s="143"/>
      <c r="SBI534" s="143"/>
      <c r="SBJ534" s="579"/>
      <c r="SBK534" s="580"/>
      <c r="SBL534" s="143"/>
      <c r="SBM534" s="143"/>
      <c r="SBN534" s="579"/>
      <c r="SBO534" s="580"/>
      <c r="SBP534" s="143"/>
      <c r="SBQ534" s="143"/>
      <c r="SBR534" s="579"/>
      <c r="SBS534" s="580"/>
      <c r="SBT534" s="143"/>
      <c r="SBU534" s="143"/>
      <c r="SBV534" s="579"/>
      <c r="SBW534" s="580"/>
      <c r="SBX534" s="143"/>
      <c r="SBY534" s="143"/>
      <c r="SBZ534" s="579"/>
      <c r="SCA534" s="580"/>
      <c r="SCB534" s="143"/>
      <c r="SCC534" s="143"/>
      <c r="SCD534" s="579"/>
      <c r="SCE534" s="580"/>
      <c r="SCF534" s="143"/>
      <c r="SCG534" s="143"/>
      <c r="SCH534" s="579"/>
      <c r="SCI534" s="580"/>
      <c r="SCJ534" s="143"/>
      <c r="SCK534" s="143"/>
      <c r="SCL534" s="579"/>
      <c r="SCM534" s="580"/>
      <c r="SCN534" s="143"/>
      <c r="SCO534" s="143"/>
      <c r="SCP534" s="579"/>
      <c r="SCQ534" s="580"/>
      <c r="SCR534" s="143"/>
      <c r="SCS534" s="143"/>
      <c r="SCT534" s="579"/>
      <c r="SCU534" s="580"/>
      <c r="SCV534" s="143"/>
      <c r="SCW534" s="143"/>
      <c r="SCX534" s="579"/>
      <c r="SCY534" s="580"/>
      <c r="SCZ534" s="143"/>
      <c r="SDA534" s="143"/>
      <c r="SDB534" s="579"/>
      <c r="SDC534" s="580"/>
      <c r="SDD534" s="143"/>
      <c r="SDE534" s="143"/>
      <c r="SDF534" s="579"/>
      <c r="SDG534" s="580"/>
      <c r="SDH534" s="143"/>
      <c r="SDI534" s="143"/>
      <c r="SDJ534" s="579"/>
      <c r="SDK534" s="580"/>
      <c r="SDL534" s="143"/>
      <c r="SDM534" s="143"/>
      <c r="SDN534" s="579"/>
      <c r="SDO534" s="580"/>
      <c r="SDP534" s="143"/>
      <c r="SDQ534" s="143"/>
      <c r="SDR534" s="579"/>
      <c r="SDS534" s="580"/>
      <c r="SDT534" s="143"/>
      <c r="SDU534" s="143"/>
      <c r="SDV534" s="579"/>
      <c r="SDW534" s="580"/>
      <c r="SDX534" s="143"/>
      <c r="SDY534" s="143"/>
      <c r="SDZ534" s="579"/>
      <c r="SEA534" s="580"/>
      <c r="SEB534" s="143"/>
      <c r="SEC534" s="143"/>
      <c r="SED534" s="579"/>
      <c r="SEE534" s="580"/>
      <c r="SEF534" s="143"/>
      <c r="SEG534" s="143"/>
      <c r="SEH534" s="579"/>
      <c r="SEI534" s="580"/>
      <c r="SEJ534" s="143"/>
      <c r="SEK534" s="143"/>
      <c r="SEL534" s="579"/>
      <c r="SEM534" s="580"/>
      <c r="SEN534" s="143"/>
      <c r="SEO534" s="143"/>
      <c r="SEP534" s="579"/>
      <c r="SEQ534" s="580"/>
      <c r="SER534" s="143"/>
      <c r="SES534" s="143"/>
      <c r="SET534" s="579"/>
      <c r="SEU534" s="580"/>
      <c r="SEV534" s="143"/>
      <c r="SEW534" s="143"/>
      <c r="SEX534" s="579"/>
      <c r="SEY534" s="580"/>
      <c r="SEZ534" s="143"/>
      <c r="SFA534" s="143"/>
      <c r="SFB534" s="579"/>
      <c r="SFC534" s="580"/>
      <c r="SFD534" s="143"/>
      <c r="SFE534" s="143"/>
      <c r="SFF534" s="579"/>
      <c r="SFG534" s="580"/>
      <c r="SFH534" s="143"/>
      <c r="SFI534" s="143"/>
      <c r="SFJ534" s="579"/>
      <c r="SFK534" s="580"/>
      <c r="SFL534" s="143"/>
      <c r="SFM534" s="143"/>
      <c r="SFN534" s="579"/>
      <c r="SFO534" s="580"/>
      <c r="SFP534" s="143"/>
      <c r="SFQ534" s="143"/>
      <c r="SFR534" s="579"/>
      <c r="SFS534" s="580"/>
      <c r="SFT534" s="143"/>
      <c r="SFU534" s="143"/>
      <c r="SFV534" s="579"/>
      <c r="SFW534" s="580"/>
      <c r="SFX534" s="143"/>
      <c r="SFY534" s="143"/>
      <c r="SFZ534" s="579"/>
      <c r="SGA534" s="580"/>
      <c r="SGB534" s="143"/>
      <c r="SGC534" s="143"/>
      <c r="SGD534" s="579"/>
      <c r="SGE534" s="580"/>
      <c r="SGF534" s="143"/>
      <c r="SGG534" s="143"/>
      <c r="SGH534" s="579"/>
      <c r="SGI534" s="580"/>
      <c r="SGJ534" s="143"/>
      <c r="SGK534" s="143"/>
      <c r="SGL534" s="579"/>
      <c r="SGM534" s="580"/>
      <c r="SGN534" s="143"/>
      <c r="SGO534" s="143"/>
      <c r="SGP534" s="579"/>
      <c r="SGQ534" s="580"/>
      <c r="SGR534" s="143"/>
      <c r="SGS534" s="143"/>
      <c r="SGT534" s="579"/>
      <c r="SGU534" s="580"/>
      <c r="SGV534" s="143"/>
      <c r="SGW534" s="143"/>
      <c r="SGX534" s="579"/>
      <c r="SGY534" s="580"/>
      <c r="SGZ534" s="143"/>
      <c r="SHA534" s="143"/>
      <c r="SHB534" s="579"/>
      <c r="SHC534" s="580"/>
      <c r="SHD534" s="143"/>
      <c r="SHE534" s="143"/>
      <c r="SHF534" s="579"/>
      <c r="SHG534" s="580"/>
      <c r="SHH534" s="143"/>
      <c r="SHI534" s="143"/>
      <c r="SHJ534" s="579"/>
      <c r="SHK534" s="580"/>
      <c r="SHL534" s="143"/>
      <c r="SHM534" s="143"/>
      <c r="SHN534" s="579"/>
      <c r="SHO534" s="580"/>
      <c r="SHP534" s="143"/>
      <c r="SHQ534" s="143"/>
      <c r="SHR534" s="579"/>
      <c r="SHS534" s="580"/>
      <c r="SHT534" s="143"/>
      <c r="SHU534" s="143"/>
      <c r="SHV534" s="579"/>
      <c r="SHW534" s="580"/>
      <c r="SHX534" s="143"/>
      <c r="SHY534" s="143"/>
      <c r="SHZ534" s="579"/>
      <c r="SIA534" s="580"/>
      <c r="SIB534" s="143"/>
      <c r="SIC534" s="143"/>
      <c r="SID534" s="579"/>
      <c r="SIE534" s="580"/>
      <c r="SIF534" s="143"/>
      <c r="SIG534" s="143"/>
      <c r="SIH534" s="579"/>
      <c r="SII534" s="580"/>
      <c r="SIJ534" s="143"/>
      <c r="SIK534" s="143"/>
      <c r="SIL534" s="579"/>
      <c r="SIM534" s="580"/>
      <c r="SIN534" s="143"/>
      <c r="SIO534" s="143"/>
      <c r="SIP534" s="579"/>
      <c r="SIQ534" s="580"/>
      <c r="SIR534" s="143"/>
      <c r="SIS534" s="143"/>
      <c r="SIT534" s="579"/>
      <c r="SIU534" s="580"/>
      <c r="SIV534" s="143"/>
      <c r="SIW534" s="143"/>
      <c r="SIX534" s="579"/>
      <c r="SIY534" s="580"/>
      <c r="SIZ534" s="143"/>
      <c r="SJA534" s="143"/>
      <c r="SJB534" s="579"/>
      <c r="SJC534" s="580"/>
      <c r="SJD534" s="143"/>
      <c r="SJE534" s="143"/>
      <c r="SJF534" s="579"/>
      <c r="SJG534" s="580"/>
      <c r="SJH534" s="143"/>
      <c r="SJI534" s="143"/>
      <c r="SJJ534" s="579"/>
      <c r="SJK534" s="580"/>
      <c r="SJL534" s="143"/>
      <c r="SJM534" s="143"/>
      <c r="SJN534" s="579"/>
      <c r="SJO534" s="580"/>
      <c r="SJP534" s="143"/>
      <c r="SJQ534" s="143"/>
      <c r="SJR534" s="579"/>
      <c r="SJS534" s="580"/>
      <c r="SJT534" s="143"/>
      <c r="SJU534" s="143"/>
      <c r="SJV534" s="579"/>
      <c r="SJW534" s="580"/>
      <c r="SJX534" s="143"/>
      <c r="SJY534" s="143"/>
      <c r="SJZ534" s="579"/>
      <c r="SKA534" s="580"/>
      <c r="SKB534" s="143"/>
      <c r="SKC534" s="143"/>
      <c r="SKD534" s="579"/>
      <c r="SKE534" s="580"/>
      <c r="SKF534" s="143"/>
      <c r="SKG534" s="143"/>
      <c r="SKH534" s="579"/>
      <c r="SKI534" s="580"/>
      <c r="SKJ534" s="143"/>
      <c r="SKK534" s="143"/>
      <c r="SKL534" s="579"/>
      <c r="SKM534" s="580"/>
      <c r="SKN534" s="143"/>
      <c r="SKO534" s="143"/>
      <c r="SKP534" s="579"/>
      <c r="SKQ534" s="580"/>
      <c r="SKR534" s="143"/>
      <c r="SKS534" s="143"/>
      <c r="SKT534" s="579"/>
      <c r="SKU534" s="580"/>
      <c r="SKV534" s="143"/>
      <c r="SKW534" s="143"/>
      <c r="SKX534" s="579"/>
      <c r="SKY534" s="580"/>
      <c r="SKZ534" s="143"/>
      <c r="SLA534" s="143"/>
      <c r="SLB534" s="579"/>
      <c r="SLC534" s="580"/>
      <c r="SLD534" s="143"/>
      <c r="SLE534" s="143"/>
      <c r="SLF534" s="579"/>
      <c r="SLG534" s="580"/>
      <c r="SLH534" s="143"/>
      <c r="SLI534" s="143"/>
      <c r="SLJ534" s="579"/>
      <c r="SLK534" s="580"/>
      <c r="SLL534" s="143"/>
      <c r="SLM534" s="143"/>
      <c r="SLN534" s="579"/>
      <c r="SLO534" s="580"/>
      <c r="SLP534" s="143"/>
      <c r="SLQ534" s="143"/>
      <c r="SLR534" s="579"/>
      <c r="SLS534" s="580"/>
      <c r="SLT534" s="143"/>
      <c r="SLU534" s="143"/>
      <c r="SLV534" s="579"/>
      <c r="SLW534" s="580"/>
      <c r="SLX534" s="143"/>
      <c r="SLY534" s="143"/>
      <c r="SLZ534" s="579"/>
      <c r="SMA534" s="580"/>
      <c r="SMB534" s="143"/>
      <c r="SMC534" s="143"/>
      <c r="SMD534" s="579"/>
      <c r="SME534" s="580"/>
      <c r="SMF534" s="143"/>
      <c r="SMG534" s="143"/>
      <c r="SMH534" s="579"/>
      <c r="SMI534" s="580"/>
      <c r="SMJ534" s="143"/>
      <c r="SMK534" s="143"/>
      <c r="SML534" s="579"/>
      <c r="SMM534" s="580"/>
      <c r="SMN534" s="143"/>
      <c r="SMO534" s="143"/>
      <c r="SMP534" s="579"/>
      <c r="SMQ534" s="580"/>
      <c r="SMR534" s="143"/>
      <c r="SMS534" s="143"/>
      <c r="SMT534" s="579"/>
      <c r="SMU534" s="580"/>
      <c r="SMV534" s="143"/>
      <c r="SMW534" s="143"/>
      <c r="SMX534" s="579"/>
      <c r="SMY534" s="580"/>
      <c r="SMZ534" s="143"/>
      <c r="SNA534" s="143"/>
      <c r="SNB534" s="579"/>
      <c r="SNC534" s="580"/>
      <c r="SND534" s="143"/>
      <c r="SNE534" s="143"/>
      <c r="SNF534" s="579"/>
      <c r="SNG534" s="580"/>
      <c r="SNH534" s="143"/>
      <c r="SNI534" s="143"/>
      <c r="SNJ534" s="579"/>
      <c r="SNK534" s="580"/>
      <c r="SNL534" s="143"/>
      <c r="SNM534" s="143"/>
      <c r="SNN534" s="579"/>
      <c r="SNO534" s="580"/>
      <c r="SNP534" s="143"/>
      <c r="SNQ534" s="143"/>
      <c r="SNR534" s="579"/>
      <c r="SNS534" s="580"/>
      <c r="SNT534" s="143"/>
      <c r="SNU534" s="143"/>
      <c r="SNV534" s="579"/>
      <c r="SNW534" s="580"/>
      <c r="SNX534" s="143"/>
      <c r="SNY534" s="143"/>
      <c r="SNZ534" s="579"/>
      <c r="SOA534" s="580"/>
      <c r="SOB534" s="143"/>
      <c r="SOC534" s="143"/>
      <c r="SOD534" s="579"/>
      <c r="SOE534" s="580"/>
      <c r="SOF534" s="143"/>
      <c r="SOG534" s="143"/>
      <c r="SOH534" s="579"/>
      <c r="SOI534" s="580"/>
      <c r="SOJ534" s="143"/>
      <c r="SOK534" s="143"/>
      <c r="SOL534" s="579"/>
      <c r="SOM534" s="580"/>
      <c r="SON534" s="143"/>
      <c r="SOO534" s="143"/>
      <c r="SOP534" s="579"/>
      <c r="SOQ534" s="580"/>
      <c r="SOR534" s="143"/>
      <c r="SOS534" s="143"/>
      <c r="SOT534" s="579"/>
      <c r="SOU534" s="580"/>
      <c r="SOV534" s="143"/>
      <c r="SOW534" s="143"/>
      <c r="SOX534" s="579"/>
      <c r="SOY534" s="580"/>
      <c r="SOZ534" s="143"/>
      <c r="SPA534" s="143"/>
      <c r="SPB534" s="579"/>
      <c r="SPC534" s="580"/>
      <c r="SPD534" s="143"/>
      <c r="SPE534" s="143"/>
      <c r="SPF534" s="579"/>
      <c r="SPG534" s="580"/>
      <c r="SPH534" s="143"/>
      <c r="SPI534" s="143"/>
      <c r="SPJ534" s="579"/>
      <c r="SPK534" s="580"/>
      <c r="SPL534" s="143"/>
      <c r="SPM534" s="143"/>
      <c r="SPN534" s="579"/>
      <c r="SPO534" s="580"/>
      <c r="SPP534" s="143"/>
      <c r="SPQ534" s="143"/>
      <c r="SPR534" s="579"/>
      <c r="SPS534" s="580"/>
      <c r="SPT534" s="143"/>
      <c r="SPU534" s="143"/>
      <c r="SPV534" s="579"/>
      <c r="SPW534" s="580"/>
      <c r="SPX534" s="143"/>
      <c r="SPY534" s="143"/>
      <c r="SPZ534" s="579"/>
      <c r="SQA534" s="580"/>
      <c r="SQB534" s="143"/>
      <c r="SQC534" s="143"/>
      <c r="SQD534" s="579"/>
      <c r="SQE534" s="580"/>
      <c r="SQF534" s="143"/>
      <c r="SQG534" s="143"/>
      <c r="SQH534" s="579"/>
      <c r="SQI534" s="580"/>
      <c r="SQJ534" s="143"/>
      <c r="SQK534" s="143"/>
      <c r="SQL534" s="579"/>
      <c r="SQM534" s="580"/>
      <c r="SQN534" s="143"/>
      <c r="SQO534" s="143"/>
      <c r="SQP534" s="579"/>
      <c r="SQQ534" s="580"/>
      <c r="SQR534" s="143"/>
      <c r="SQS534" s="143"/>
      <c r="SQT534" s="579"/>
      <c r="SQU534" s="580"/>
      <c r="SQV534" s="143"/>
      <c r="SQW534" s="143"/>
      <c r="SQX534" s="579"/>
      <c r="SQY534" s="580"/>
      <c r="SQZ534" s="143"/>
      <c r="SRA534" s="143"/>
      <c r="SRB534" s="579"/>
      <c r="SRC534" s="580"/>
      <c r="SRD534" s="143"/>
      <c r="SRE534" s="143"/>
      <c r="SRF534" s="579"/>
      <c r="SRG534" s="580"/>
      <c r="SRH534" s="143"/>
      <c r="SRI534" s="143"/>
      <c r="SRJ534" s="579"/>
      <c r="SRK534" s="580"/>
      <c r="SRL534" s="143"/>
      <c r="SRM534" s="143"/>
      <c r="SRN534" s="579"/>
      <c r="SRO534" s="580"/>
      <c r="SRP534" s="143"/>
      <c r="SRQ534" s="143"/>
      <c r="SRR534" s="579"/>
      <c r="SRS534" s="580"/>
      <c r="SRT534" s="143"/>
      <c r="SRU534" s="143"/>
      <c r="SRV534" s="579"/>
      <c r="SRW534" s="580"/>
      <c r="SRX534" s="143"/>
      <c r="SRY534" s="143"/>
      <c r="SRZ534" s="579"/>
      <c r="SSA534" s="580"/>
      <c r="SSB534" s="143"/>
      <c r="SSC534" s="143"/>
      <c r="SSD534" s="579"/>
      <c r="SSE534" s="580"/>
      <c r="SSF534" s="143"/>
      <c r="SSG534" s="143"/>
      <c r="SSH534" s="579"/>
      <c r="SSI534" s="580"/>
      <c r="SSJ534" s="143"/>
      <c r="SSK534" s="143"/>
      <c r="SSL534" s="579"/>
      <c r="SSM534" s="580"/>
      <c r="SSN534" s="143"/>
      <c r="SSO534" s="143"/>
      <c r="SSP534" s="579"/>
      <c r="SSQ534" s="580"/>
      <c r="SSR534" s="143"/>
      <c r="SSS534" s="143"/>
      <c r="SST534" s="579"/>
      <c r="SSU534" s="580"/>
      <c r="SSV534" s="143"/>
      <c r="SSW534" s="143"/>
      <c r="SSX534" s="579"/>
      <c r="SSY534" s="580"/>
      <c r="SSZ534" s="143"/>
      <c r="STA534" s="143"/>
      <c r="STB534" s="579"/>
      <c r="STC534" s="580"/>
      <c r="STD534" s="143"/>
      <c r="STE534" s="143"/>
      <c r="STF534" s="579"/>
      <c r="STG534" s="580"/>
      <c r="STH534" s="143"/>
      <c r="STI534" s="143"/>
      <c r="STJ534" s="579"/>
      <c r="STK534" s="580"/>
      <c r="STL534" s="143"/>
      <c r="STM534" s="143"/>
      <c r="STN534" s="579"/>
      <c r="STO534" s="580"/>
      <c r="STP534" s="143"/>
      <c r="STQ534" s="143"/>
      <c r="STR534" s="579"/>
      <c r="STS534" s="580"/>
      <c r="STT534" s="143"/>
      <c r="STU534" s="143"/>
      <c r="STV534" s="579"/>
      <c r="STW534" s="580"/>
      <c r="STX534" s="143"/>
      <c r="STY534" s="143"/>
      <c r="STZ534" s="579"/>
      <c r="SUA534" s="580"/>
      <c r="SUB534" s="143"/>
      <c r="SUC534" s="143"/>
      <c r="SUD534" s="579"/>
      <c r="SUE534" s="580"/>
      <c r="SUF534" s="143"/>
      <c r="SUG534" s="143"/>
      <c r="SUH534" s="579"/>
      <c r="SUI534" s="580"/>
      <c r="SUJ534" s="143"/>
      <c r="SUK534" s="143"/>
      <c r="SUL534" s="579"/>
      <c r="SUM534" s="580"/>
      <c r="SUN534" s="143"/>
      <c r="SUO534" s="143"/>
      <c r="SUP534" s="579"/>
      <c r="SUQ534" s="580"/>
      <c r="SUR534" s="143"/>
      <c r="SUS534" s="143"/>
      <c r="SUT534" s="579"/>
      <c r="SUU534" s="580"/>
      <c r="SUV534" s="143"/>
      <c r="SUW534" s="143"/>
      <c r="SUX534" s="579"/>
      <c r="SUY534" s="580"/>
      <c r="SUZ534" s="143"/>
      <c r="SVA534" s="143"/>
      <c r="SVB534" s="579"/>
      <c r="SVC534" s="580"/>
      <c r="SVD534" s="143"/>
      <c r="SVE534" s="143"/>
      <c r="SVF534" s="579"/>
      <c r="SVG534" s="580"/>
      <c r="SVH534" s="143"/>
      <c r="SVI534" s="143"/>
      <c r="SVJ534" s="579"/>
      <c r="SVK534" s="580"/>
      <c r="SVL534" s="143"/>
      <c r="SVM534" s="143"/>
      <c r="SVN534" s="579"/>
      <c r="SVO534" s="580"/>
      <c r="SVP534" s="143"/>
      <c r="SVQ534" s="143"/>
      <c r="SVR534" s="579"/>
      <c r="SVS534" s="580"/>
      <c r="SVT534" s="143"/>
      <c r="SVU534" s="143"/>
      <c r="SVV534" s="579"/>
      <c r="SVW534" s="580"/>
      <c r="SVX534" s="143"/>
      <c r="SVY534" s="143"/>
      <c r="SVZ534" s="579"/>
      <c r="SWA534" s="580"/>
      <c r="SWB534" s="143"/>
      <c r="SWC534" s="143"/>
      <c r="SWD534" s="579"/>
      <c r="SWE534" s="580"/>
      <c r="SWF534" s="143"/>
      <c r="SWG534" s="143"/>
      <c r="SWH534" s="579"/>
      <c r="SWI534" s="580"/>
      <c r="SWJ534" s="143"/>
      <c r="SWK534" s="143"/>
      <c r="SWL534" s="579"/>
      <c r="SWM534" s="580"/>
      <c r="SWN534" s="143"/>
      <c r="SWO534" s="143"/>
      <c r="SWP534" s="579"/>
      <c r="SWQ534" s="580"/>
      <c r="SWR534" s="143"/>
      <c r="SWS534" s="143"/>
      <c r="SWT534" s="579"/>
      <c r="SWU534" s="580"/>
      <c r="SWV534" s="143"/>
      <c r="SWW534" s="143"/>
      <c r="SWX534" s="579"/>
      <c r="SWY534" s="580"/>
      <c r="SWZ534" s="143"/>
      <c r="SXA534" s="143"/>
      <c r="SXB534" s="579"/>
      <c r="SXC534" s="580"/>
      <c r="SXD534" s="143"/>
      <c r="SXE534" s="143"/>
      <c r="SXF534" s="579"/>
      <c r="SXG534" s="580"/>
      <c r="SXH534" s="143"/>
      <c r="SXI534" s="143"/>
      <c r="SXJ534" s="579"/>
      <c r="SXK534" s="580"/>
      <c r="SXL534" s="143"/>
      <c r="SXM534" s="143"/>
      <c r="SXN534" s="579"/>
      <c r="SXO534" s="580"/>
      <c r="SXP534" s="143"/>
      <c r="SXQ534" s="143"/>
      <c r="SXR534" s="579"/>
      <c r="SXS534" s="580"/>
      <c r="SXT534" s="143"/>
      <c r="SXU534" s="143"/>
      <c r="SXV534" s="579"/>
      <c r="SXW534" s="580"/>
      <c r="SXX534" s="143"/>
      <c r="SXY534" s="143"/>
      <c r="SXZ534" s="579"/>
      <c r="SYA534" s="580"/>
      <c r="SYB534" s="143"/>
      <c r="SYC534" s="143"/>
      <c r="SYD534" s="579"/>
      <c r="SYE534" s="580"/>
      <c r="SYF534" s="143"/>
      <c r="SYG534" s="143"/>
      <c r="SYH534" s="579"/>
      <c r="SYI534" s="580"/>
      <c r="SYJ534" s="143"/>
      <c r="SYK534" s="143"/>
      <c r="SYL534" s="579"/>
      <c r="SYM534" s="580"/>
      <c r="SYN534" s="143"/>
      <c r="SYO534" s="143"/>
      <c r="SYP534" s="579"/>
      <c r="SYQ534" s="580"/>
      <c r="SYR534" s="143"/>
      <c r="SYS534" s="143"/>
      <c r="SYT534" s="579"/>
      <c r="SYU534" s="580"/>
      <c r="SYV534" s="143"/>
      <c r="SYW534" s="143"/>
      <c r="SYX534" s="579"/>
      <c r="SYY534" s="580"/>
      <c r="SYZ534" s="143"/>
      <c r="SZA534" s="143"/>
      <c r="SZB534" s="579"/>
      <c r="SZC534" s="580"/>
      <c r="SZD534" s="143"/>
      <c r="SZE534" s="143"/>
      <c r="SZF534" s="579"/>
      <c r="SZG534" s="580"/>
      <c r="SZH534" s="143"/>
      <c r="SZI534" s="143"/>
      <c r="SZJ534" s="579"/>
      <c r="SZK534" s="580"/>
      <c r="SZL534" s="143"/>
      <c r="SZM534" s="143"/>
      <c r="SZN534" s="579"/>
      <c r="SZO534" s="580"/>
      <c r="SZP534" s="143"/>
      <c r="SZQ534" s="143"/>
      <c r="SZR534" s="579"/>
      <c r="SZS534" s="580"/>
      <c r="SZT534" s="143"/>
      <c r="SZU534" s="143"/>
      <c r="SZV534" s="579"/>
      <c r="SZW534" s="580"/>
      <c r="SZX534" s="143"/>
      <c r="SZY534" s="143"/>
      <c r="SZZ534" s="579"/>
      <c r="TAA534" s="580"/>
      <c r="TAB534" s="143"/>
      <c r="TAC534" s="143"/>
      <c r="TAD534" s="579"/>
      <c r="TAE534" s="580"/>
      <c r="TAF534" s="143"/>
      <c r="TAG534" s="143"/>
      <c r="TAH534" s="579"/>
      <c r="TAI534" s="580"/>
      <c r="TAJ534" s="143"/>
      <c r="TAK534" s="143"/>
      <c r="TAL534" s="579"/>
      <c r="TAM534" s="580"/>
      <c r="TAN534" s="143"/>
      <c r="TAO534" s="143"/>
      <c r="TAP534" s="579"/>
      <c r="TAQ534" s="580"/>
      <c r="TAR534" s="143"/>
      <c r="TAS534" s="143"/>
      <c r="TAT534" s="579"/>
      <c r="TAU534" s="580"/>
      <c r="TAV534" s="143"/>
      <c r="TAW534" s="143"/>
      <c r="TAX534" s="579"/>
      <c r="TAY534" s="580"/>
      <c r="TAZ534" s="143"/>
      <c r="TBA534" s="143"/>
      <c r="TBB534" s="579"/>
      <c r="TBC534" s="580"/>
      <c r="TBD534" s="143"/>
      <c r="TBE534" s="143"/>
      <c r="TBF534" s="579"/>
      <c r="TBG534" s="580"/>
      <c r="TBH534" s="143"/>
      <c r="TBI534" s="143"/>
      <c r="TBJ534" s="579"/>
      <c r="TBK534" s="580"/>
      <c r="TBL534" s="143"/>
      <c r="TBM534" s="143"/>
      <c r="TBN534" s="579"/>
      <c r="TBO534" s="580"/>
      <c r="TBP534" s="143"/>
      <c r="TBQ534" s="143"/>
      <c r="TBR534" s="579"/>
      <c r="TBS534" s="580"/>
      <c r="TBT534" s="143"/>
      <c r="TBU534" s="143"/>
      <c r="TBV534" s="579"/>
      <c r="TBW534" s="580"/>
      <c r="TBX534" s="143"/>
      <c r="TBY534" s="143"/>
      <c r="TBZ534" s="579"/>
      <c r="TCA534" s="580"/>
      <c r="TCB534" s="143"/>
      <c r="TCC534" s="143"/>
      <c r="TCD534" s="579"/>
      <c r="TCE534" s="580"/>
      <c r="TCF534" s="143"/>
      <c r="TCG534" s="143"/>
      <c r="TCH534" s="579"/>
      <c r="TCI534" s="580"/>
      <c r="TCJ534" s="143"/>
      <c r="TCK534" s="143"/>
      <c r="TCL534" s="579"/>
      <c r="TCM534" s="580"/>
      <c r="TCN534" s="143"/>
      <c r="TCO534" s="143"/>
      <c r="TCP534" s="579"/>
      <c r="TCQ534" s="580"/>
      <c r="TCR534" s="143"/>
      <c r="TCS534" s="143"/>
      <c r="TCT534" s="579"/>
      <c r="TCU534" s="580"/>
      <c r="TCV534" s="143"/>
      <c r="TCW534" s="143"/>
      <c r="TCX534" s="579"/>
      <c r="TCY534" s="580"/>
      <c r="TCZ534" s="143"/>
      <c r="TDA534" s="143"/>
      <c r="TDB534" s="579"/>
      <c r="TDC534" s="580"/>
      <c r="TDD534" s="143"/>
      <c r="TDE534" s="143"/>
      <c r="TDF534" s="579"/>
      <c r="TDG534" s="580"/>
      <c r="TDH534" s="143"/>
      <c r="TDI534" s="143"/>
      <c r="TDJ534" s="579"/>
      <c r="TDK534" s="580"/>
      <c r="TDL534" s="143"/>
      <c r="TDM534" s="143"/>
      <c r="TDN534" s="579"/>
      <c r="TDO534" s="580"/>
      <c r="TDP534" s="143"/>
      <c r="TDQ534" s="143"/>
      <c r="TDR534" s="579"/>
      <c r="TDS534" s="580"/>
      <c r="TDT534" s="143"/>
      <c r="TDU534" s="143"/>
      <c r="TDV534" s="579"/>
      <c r="TDW534" s="580"/>
      <c r="TDX534" s="143"/>
      <c r="TDY534" s="143"/>
      <c r="TDZ534" s="579"/>
      <c r="TEA534" s="580"/>
      <c r="TEB534" s="143"/>
      <c r="TEC534" s="143"/>
      <c r="TED534" s="579"/>
      <c r="TEE534" s="580"/>
      <c r="TEF534" s="143"/>
      <c r="TEG534" s="143"/>
      <c r="TEH534" s="579"/>
      <c r="TEI534" s="580"/>
      <c r="TEJ534" s="143"/>
      <c r="TEK534" s="143"/>
      <c r="TEL534" s="579"/>
      <c r="TEM534" s="580"/>
      <c r="TEN534" s="143"/>
      <c r="TEO534" s="143"/>
      <c r="TEP534" s="579"/>
      <c r="TEQ534" s="580"/>
      <c r="TER534" s="143"/>
      <c r="TES534" s="143"/>
      <c r="TET534" s="579"/>
      <c r="TEU534" s="580"/>
      <c r="TEV534" s="143"/>
      <c r="TEW534" s="143"/>
      <c r="TEX534" s="579"/>
      <c r="TEY534" s="580"/>
      <c r="TEZ534" s="143"/>
      <c r="TFA534" s="143"/>
      <c r="TFB534" s="579"/>
      <c r="TFC534" s="580"/>
      <c r="TFD534" s="143"/>
      <c r="TFE534" s="143"/>
      <c r="TFF534" s="579"/>
      <c r="TFG534" s="580"/>
      <c r="TFH534" s="143"/>
      <c r="TFI534" s="143"/>
      <c r="TFJ534" s="579"/>
      <c r="TFK534" s="580"/>
      <c r="TFL534" s="143"/>
      <c r="TFM534" s="143"/>
      <c r="TFN534" s="579"/>
      <c r="TFO534" s="580"/>
      <c r="TFP534" s="143"/>
      <c r="TFQ534" s="143"/>
      <c r="TFR534" s="579"/>
      <c r="TFS534" s="580"/>
      <c r="TFT534" s="143"/>
      <c r="TFU534" s="143"/>
      <c r="TFV534" s="579"/>
      <c r="TFW534" s="580"/>
      <c r="TFX534" s="143"/>
      <c r="TFY534" s="143"/>
      <c r="TFZ534" s="579"/>
      <c r="TGA534" s="580"/>
      <c r="TGB534" s="143"/>
      <c r="TGC534" s="143"/>
      <c r="TGD534" s="579"/>
      <c r="TGE534" s="580"/>
      <c r="TGF534" s="143"/>
      <c r="TGG534" s="143"/>
      <c r="TGH534" s="579"/>
      <c r="TGI534" s="580"/>
      <c r="TGJ534" s="143"/>
      <c r="TGK534" s="143"/>
      <c r="TGL534" s="579"/>
      <c r="TGM534" s="580"/>
      <c r="TGN534" s="143"/>
      <c r="TGO534" s="143"/>
      <c r="TGP534" s="579"/>
      <c r="TGQ534" s="580"/>
      <c r="TGR534" s="143"/>
      <c r="TGS534" s="143"/>
      <c r="TGT534" s="579"/>
      <c r="TGU534" s="580"/>
      <c r="TGV534" s="143"/>
      <c r="TGW534" s="143"/>
      <c r="TGX534" s="579"/>
      <c r="TGY534" s="580"/>
      <c r="TGZ534" s="143"/>
      <c r="THA534" s="143"/>
      <c r="THB534" s="579"/>
      <c r="THC534" s="580"/>
      <c r="THD534" s="143"/>
      <c r="THE534" s="143"/>
      <c r="THF534" s="579"/>
      <c r="THG534" s="580"/>
      <c r="THH534" s="143"/>
      <c r="THI534" s="143"/>
      <c r="THJ534" s="579"/>
      <c r="THK534" s="580"/>
      <c r="THL534" s="143"/>
      <c r="THM534" s="143"/>
      <c r="THN534" s="579"/>
      <c r="THO534" s="580"/>
      <c r="THP534" s="143"/>
      <c r="THQ534" s="143"/>
      <c r="THR534" s="579"/>
      <c r="THS534" s="580"/>
      <c r="THT534" s="143"/>
      <c r="THU534" s="143"/>
      <c r="THV534" s="579"/>
      <c r="THW534" s="580"/>
      <c r="THX534" s="143"/>
      <c r="THY534" s="143"/>
      <c r="THZ534" s="579"/>
      <c r="TIA534" s="580"/>
      <c r="TIB534" s="143"/>
      <c r="TIC534" s="143"/>
      <c r="TID534" s="579"/>
      <c r="TIE534" s="580"/>
      <c r="TIF534" s="143"/>
      <c r="TIG534" s="143"/>
      <c r="TIH534" s="579"/>
      <c r="TII534" s="580"/>
      <c r="TIJ534" s="143"/>
      <c r="TIK534" s="143"/>
      <c r="TIL534" s="579"/>
      <c r="TIM534" s="580"/>
      <c r="TIN534" s="143"/>
      <c r="TIO534" s="143"/>
      <c r="TIP534" s="579"/>
      <c r="TIQ534" s="580"/>
      <c r="TIR534" s="143"/>
      <c r="TIS534" s="143"/>
      <c r="TIT534" s="579"/>
      <c r="TIU534" s="580"/>
      <c r="TIV534" s="143"/>
      <c r="TIW534" s="143"/>
      <c r="TIX534" s="579"/>
      <c r="TIY534" s="580"/>
      <c r="TIZ534" s="143"/>
      <c r="TJA534" s="143"/>
      <c r="TJB534" s="579"/>
      <c r="TJC534" s="580"/>
      <c r="TJD534" s="143"/>
      <c r="TJE534" s="143"/>
      <c r="TJF534" s="579"/>
      <c r="TJG534" s="580"/>
      <c r="TJH534" s="143"/>
      <c r="TJI534" s="143"/>
      <c r="TJJ534" s="579"/>
      <c r="TJK534" s="580"/>
      <c r="TJL534" s="143"/>
      <c r="TJM534" s="143"/>
      <c r="TJN534" s="579"/>
      <c r="TJO534" s="580"/>
      <c r="TJP534" s="143"/>
      <c r="TJQ534" s="143"/>
      <c r="TJR534" s="579"/>
      <c r="TJS534" s="580"/>
      <c r="TJT534" s="143"/>
      <c r="TJU534" s="143"/>
      <c r="TJV534" s="579"/>
      <c r="TJW534" s="580"/>
      <c r="TJX534" s="143"/>
      <c r="TJY534" s="143"/>
      <c r="TJZ534" s="579"/>
      <c r="TKA534" s="580"/>
      <c r="TKB534" s="143"/>
      <c r="TKC534" s="143"/>
      <c r="TKD534" s="579"/>
      <c r="TKE534" s="580"/>
      <c r="TKF534" s="143"/>
      <c r="TKG534" s="143"/>
      <c r="TKH534" s="579"/>
      <c r="TKI534" s="580"/>
      <c r="TKJ534" s="143"/>
      <c r="TKK534" s="143"/>
      <c r="TKL534" s="579"/>
      <c r="TKM534" s="580"/>
      <c r="TKN534" s="143"/>
      <c r="TKO534" s="143"/>
      <c r="TKP534" s="579"/>
      <c r="TKQ534" s="580"/>
      <c r="TKR534" s="143"/>
      <c r="TKS534" s="143"/>
      <c r="TKT534" s="579"/>
      <c r="TKU534" s="580"/>
      <c r="TKV534" s="143"/>
      <c r="TKW534" s="143"/>
      <c r="TKX534" s="579"/>
      <c r="TKY534" s="580"/>
      <c r="TKZ534" s="143"/>
      <c r="TLA534" s="143"/>
      <c r="TLB534" s="579"/>
      <c r="TLC534" s="580"/>
      <c r="TLD534" s="143"/>
      <c r="TLE534" s="143"/>
      <c r="TLF534" s="579"/>
      <c r="TLG534" s="580"/>
      <c r="TLH534" s="143"/>
      <c r="TLI534" s="143"/>
      <c r="TLJ534" s="579"/>
      <c r="TLK534" s="580"/>
      <c r="TLL534" s="143"/>
      <c r="TLM534" s="143"/>
      <c r="TLN534" s="579"/>
      <c r="TLO534" s="580"/>
      <c r="TLP534" s="143"/>
      <c r="TLQ534" s="143"/>
      <c r="TLR534" s="579"/>
      <c r="TLS534" s="580"/>
      <c r="TLT534" s="143"/>
      <c r="TLU534" s="143"/>
      <c r="TLV534" s="579"/>
      <c r="TLW534" s="580"/>
      <c r="TLX534" s="143"/>
      <c r="TLY534" s="143"/>
      <c r="TLZ534" s="579"/>
      <c r="TMA534" s="580"/>
      <c r="TMB534" s="143"/>
      <c r="TMC534" s="143"/>
      <c r="TMD534" s="579"/>
      <c r="TME534" s="580"/>
      <c r="TMF534" s="143"/>
      <c r="TMG534" s="143"/>
      <c r="TMH534" s="579"/>
      <c r="TMI534" s="580"/>
      <c r="TMJ534" s="143"/>
      <c r="TMK534" s="143"/>
      <c r="TML534" s="579"/>
      <c r="TMM534" s="580"/>
      <c r="TMN534" s="143"/>
      <c r="TMO534" s="143"/>
      <c r="TMP534" s="579"/>
      <c r="TMQ534" s="580"/>
      <c r="TMR534" s="143"/>
      <c r="TMS534" s="143"/>
      <c r="TMT534" s="579"/>
      <c r="TMU534" s="580"/>
      <c r="TMV534" s="143"/>
      <c r="TMW534" s="143"/>
      <c r="TMX534" s="579"/>
      <c r="TMY534" s="580"/>
      <c r="TMZ534" s="143"/>
      <c r="TNA534" s="143"/>
      <c r="TNB534" s="579"/>
      <c r="TNC534" s="580"/>
      <c r="TND534" s="143"/>
      <c r="TNE534" s="143"/>
      <c r="TNF534" s="579"/>
      <c r="TNG534" s="580"/>
      <c r="TNH534" s="143"/>
      <c r="TNI534" s="143"/>
      <c r="TNJ534" s="579"/>
      <c r="TNK534" s="580"/>
      <c r="TNL534" s="143"/>
      <c r="TNM534" s="143"/>
      <c r="TNN534" s="579"/>
      <c r="TNO534" s="580"/>
      <c r="TNP534" s="143"/>
      <c r="TNQ534" s="143"/>
      <c r="TNR534" s="579"/>
      <c r="TNS534" s="580"/>
      <c r="TNT534" s="143"/>
      <c r="TNU534" s="143"/>
      <c r="TNV534" s="579"/>
      <c r="TNW534" s="580"/>
      <c r="TNX534" s="143"/>
      <c r="TNY534" s="143"/>
      <c r="TNZ534" s="579"/>
      <c r="TOA534" s="580"/>
      <c r="TOB534" s="143"/>
      <c r="TOC534" s="143"/>
      <c r="TOD534" s="579"/>
      <c r="TOE534" s="580"/>
      <c r="TOF534" s="143"/>
      <c r="TOG534" s="143"/>
      <c r="TOH534" s="579"/>
      <c r="TOI534" s="580"/>
      <c r="TOJ534" s="143"/>
      <c r="TOK534" s="143"/>
      <c r="TOL534" s="579"/>
      <c r="TOM534" s="580"/>
      <c r="TON534" s="143"/>
      <c r="TOO534" s="143"/>
      <c r="TOP534" s="579"/>
      <c r="TOQ534" s="580"/>
      <c r="TOR534" s="143"/>
      <c r="TOS534" s="143"/>
      <c r="TOT534" s="579"/>
      <c r="TOU534" s="580"/>
      <c r="TOV534" s="143"/>
      <c r="TOW534" s="143"/>
      <c r="TOX534" s="579"/>
      <c r="TOY534" s="580"/>
      <c r="TOZ534" s="143"/>
      <c r="TPA534" s="143"/>
      <c r="TPB534" s="579"/>
      <c r="TPC534" s="580"/>
      <c r="TPD534" s="143"/>
      <c r="TPE534" s="143"/>
      <c r="TPF534" s="579"/>
      <c r="TPG534" s="580"/>
      <c r="TPH534" s="143"/>
      <c r="TPI534" s="143"/>
      <c r="TPJ534" s="579"/>
      <c r="TPK534" s="580"/>
      <c r="TPL534" s="143"/>
      <c r="TPM534" s="143"/>
      <c r="TPN534" s="579"/>
      <c r="TPO534" s="580"/>
      <c r="TPP534" s="143"/>
      <c r="TPQ534" s="143"/>
      <c r="TPR534" s="579"/>
      <c r="TPS534" s="580"/>
      <c r="TPT534" s="143"/>
      <c r="TPU534" s="143"/>
      <c r="TPV534" s="579"/>
      <c r="TPW534" s="580"/>
      <c r="TPX534" s="143"/>
      <c r="TPY534" s="143"/>
      <c r="TPZ534" s="579"/>
      <c r="TQA534" s="580"/>
      <c r="TQB534" s="143"/>
      <c r="TQC534" s="143"/>
      <c r="TQD534" s="579"/>
      <c r="TQE534" s="580"/>
      <c r="TQF534" s="143"/>
      <c r="TQG534" s="143"/>
      <c r="TQH534" s="579"/>
      <c r="TQI534" s="580"/>
      <c r="TQJ534" s="143"/>
      <c r="TQK534" s="143"/>
      <c r="TQL534" s="579"/>
      <c r="TQM534" s="580"/>
      <c r="TQN534" s="143"/>
      <c r="TQO534" s="143"/>
      <c r="TQP534" s="579"/>
      <c r="TQQ534" s="580"/>
      <c r="TQR534" s="143"/>
      <c r="TQS534" s="143"/>
      <c r="TQT534" s="579"/>
      <c r="TQU534" s="580"/>
      <c r="TQV534" s="143"/>
      <c r="TQW534" s="143"/>
      <c r="TQX534" s="579"/>
      <c r="TQY534" s="580"/>
      <c r="TQZ534" s="143"/>
      <c r="TRA534" s="143"/>
      <c r="TRB534" s="579"/>
      <c r="TRC534" s="580"/>
      <c r="TRD534" s="143"/>
      <c r="TRE534" s="143"/>
      <c r="TRF534" s="579"/>
      <c r="TRG534" s="580"/>
      <c r="TRH534" s="143"/>
      <c r="TRI534" s="143"/>
      <c r="TRJ534" s="579"/>
      <c r="TRK534" s="580"/>
      <c r="TRL534" s="143"/>
      <c r="TRM534" s="143"/>
      <c r="TRN534" s="579"/>
      <c r="TRO534" s="580"/>
      <c r="TRP534" s="143"/>
      <c r="TRQ534" s="143"/>
      <c r="TRR534" s="579"/>
      <c r="TRS534" s="580"/>
      <c r="TRT534" s="143"/>
      <c r="TRU534" s="143"/>
      <c r="TRV534" s="579"/>
      <c r="TRW534" s="580"/>
      <c r="TRX534" s="143"/>
      <c r="TRY534" s="143"/>
      <c r="TRZ534" s="579"/>
      <c r="TSA534" s="580"/>
      <c r="TSB534" s="143"/>
      <c r="TSC534" s="143"/>
      <c r="TSD534" s="579"/>
      <c r="TSE534" s="580"/>
      <c r="TSF534" s="143"/>
      <c r="TSG534" s="143"/>
      <c r="TSH534" s="579"/>
      <c r="TSI534" s="580"/>
      <c r="TSJ534" s="143"/>
      <c r="TSK534" s="143"/>
      <c r="TSL534" s="579"/>
      <c r="TSM534" s="580"/>
      <c r="TSN534" s="143"/>
      <c r="TSO534" s="143"/>
      <c r="TSP534" s="579"/>
      <c r="TSQ534" s="580"/>
      <c r="TSR534" s="143"/>
      <c r="TSS534" s="143"/>
      <c r="TST534" s="579"/>
      <c r="TSU534" s="580"/>
      <c r="TSV534" s="143"/>
      <c r="TSW534" s="143"/>
      <c r="TSX534" s="579"/>
      <c r="TSY534" s="580"/>
      <c r="TSZ534" s="143"/>
      <c r="TTA534" s="143"/>
      <c r="TTB534" s="579"/>
      <c r="TTC534" s="580"/>
      <c r="TTD534" s="143"/>
      <c r="TTE534" s="143"/>
      <c r="TTF534" s="579"/>
      <c r="TTG534" s="580"/>
      <c r="TTH534" s="143"/>
      <c r="TTI534" s="143"/>
      <c r="TTJ534" s="579"/>
      <c r="TTK534" s="580"/>
      <c r="TTL534" s="143"/>
      <c r="TTM534" s="143"/>
      <c r="TTN534" s="579"/>
      <c r="TTO534" s="580"/>
      <c r="TTP534" s="143"/>
      <c r="TTQ534" s="143"/>
      <c r="TTR534" s="579"/>
      <c r="TTS534" s="580"/>
      <c r="TTT534" s="143"/>
      <c r="TTU534" s="143"/>
      <c r="TTV534" s="579"/>
      <c r="TTW534" s="580"/>
      <c r="TTX534" s="143"/>
      <c r="TTY534" s="143"/>
      <c r="TTZ534" s="579"/>
      <c r="TUA534" s="580"/>
      <c r="TUB534" s="143"/>
      <c r="TUC534" s="143"/>
      <c r="TUD534" s="579"/>
      <c r="TUE534" s="580"/>
      <c r="TUF534" s="143"/>
      <c r="TUG534" s="143"/>
      <c r="TUH534" s="579"/>
      <c r="TUI534" s="580"/>
      <c r="TUJ534" s="143"/>
      <c r="TUK534" s="143"/>
      <c r="TUL534" s="579"/>
      <c r="TUM534" s="580"/>
      <c r="TUN534" s="143"/>
      <c r="TUO534" s="143"/>
      <c r="TUP534" s="579"/>
      <c r="TUQ534" s="580"/>
      <c r="TUR534" s="143"/>
      <c r="TUS534" s="143"/>
      <c r="TUT534" s="579"/>
      <c r="TUU534" s="580"/>
      <c r="TUV534" s="143"/>
      <c r="TUW534" s="143"/>
      <c r="TUX534" s="579"/>
      <c r="TUY534" s="580"/>
      <c r="TUZ534" s="143"/>
      <c r="TVA534" s="143"/>
      <c r="TVB534" s="579"/>
      <c r="TVC534" s="580"/>
      <c r="TVD534" s="143"/>
      <c r="TVE534" s="143"/>
      <c r="TVF534" s="579"/>
      <c r="TVG534" s="580"/>
      <c r="TVH534" s="143"/>
      <c r="TVI534" s="143"/>
      <c r="TVJ534" s="579"/>
      <c r="TVK534" s="580"/>
      <c r="TVL534" s="143"/>
      <c r="TVM534" s="143"/>
      <c r="TVN534" s="579"/>
      <c r="TVO534" s="580"/>
      <c r="TVP534" s="143"/>
      <c r="TVQ534" s="143"/>
      <c r="TVR534" s="579"/>
      <c r="TVS534" s="580"/>
      <c r="TVT534" s="143"/>
      <c r="TVU534" s="143"/>
      <c r="TVV534" s="579"/>
      <c r="TVW534" s="580"/>
      <c r="TVX534" s="143"/>
      <c r="TVY534" s="143"/>
      <c r="TVZ534" s="579"/>
      <c r="TWA534" s="580"/>
      <c r="TWB534" s="143"/>
      <c r="TWC534" s="143"/>
      <c r="TWD534" s="579"/>
      <c r="TWE534" s="580"/>
      <c r="TWF534" s="143"/>
      <c r="TWG534" s="143"/>
      <c r="TWH534" s="579"/>
      <c r="TWI534" s="580"/>
      <c r="TWJ534" s="143"/>
      <c r="TWK534" s="143"/>
      <c r="TWL534" s="579"/>
      <c r="TWM534" s="580"/>
      <c r="TWN534" s="143"/>
      <c r="TWO534" s="143"/>
      <c r="TWP534" s="579"/>
      <c r="TWQ534" s="580"/>
      <c r="TWR534" s="143"/>
      <c r="TWS534" s="143"/>
      <c r="TWT534" s="579"/>
      <c r="TWU534" s="580"/>
      <c r="TWV534" s="143"/>
      <c r="TWW534" s="143"/>
      <c r="TWX534" s="579"/>
      <c r="TWY534" s="580"/>
      <c r="TWZ534" s="143"/>
      <c r="TXA534" s="143"/>
      <c r="TXB534" s="579"/>
      <c r="TXC534" s="580"/>
      <c r="TXD534" s="143"/>
      <c r="TXE534" s="143"/>
      <c r="TXF534" s="579"/>
      <c r="TXG534" s="580"/>
      <c r="TXH534" s="143"/>
      <c r="TXI534" s="143"/>
      <c r="TXJ534" s="579"/>
      <c r="TXK534" s="580"/>
      <c r="TXL534" s="143"/>
      <c r="TXM534" s="143"/>
      <c r="TXN534" s="579"/>
      <c r="TXO534" s="580"/>
      <c r="TXP534" s="143"/>
      <c r="TXQ534" s="143"/>
      <c r="TXR534" s="579"/>
      <c r="TXS534" s="580"/>
      <c r="TXT534" s="143"/>
      <c r="TXU534" s="143"/>
      <c r="TXV534" s="579"/>
      <c r="TXW534" s="580"/>
      <c r="TXX534" s="143"/>
      <c r="TXY534" s="143"/>
      <c r="TXZ534" s="579"/>
      <c r="TYA534" s="580"/>
      <c r="TYB534" s="143"/>
      <c r="TYC534" s="143"/>
      <c r="TYD534" s="579"/>
      <c r="TYE534" s="580"/>
      <c r="TYF534" s="143"/>
      <c r="TYG534" s="143"/>
      <c r="TYH534" s="579"/>
      <c r="TYI534" s="580"/>
      <c r="TYJ534" s="143"/>
      <c r="TYK534" s="143"/>
      <c r="TYL534" s="579"/>
      <c r="TYM534" s="580"/>
      <c r="TYN534" s="143"/>
      <c r="TYO534" s="143"/>
      <c r="TYP534" s="579"/>
      <c r="TYQ534" s="580"/>
      <c r="TYR534" s="143"/>
      <c r="TYS534" s="143"/>
      <c r="TYT534" s="579"/>
      <c r="TYU534" s="580"/>
      <c r="TYV534" s="143"/>
      <c r="TYW534" s="143"/>
      <c r="TYX534" s="579"/>
      <c r="TYY534" s="580"/>
      <c r="TYZ534" s="143"/>
      <c r="TZA534" s="143"/>
      <c r="TZB534" s="579"/>
      <c r="TZC534" s="580"/>
      <c r="TZD534" s="143"/>
      <c r="TZE534" s="143"/>
      <c r="TZF534" s="579"/>
      <c r="TZG534" s="580"/>
      <c r="TZH534" s="143"/>
      <c r="TZI534" s="143"/>
      <c r="TZJ534" s="579"/>
      <c r="TZK534" s="580"/>
      <c r="TZL534" s="143"/>
      <c r="TZM534" s="143"/>
      <c r="TZN534" s="579"/>
      <c r="TZO534" s="580"/>
      <c r="TZP534" s="143"/>
      <c r="TZQ534" s="143"/>
      <c r="TZR534" s="579"/>
      <c r="TZS534" s="580"/>
      <c r="TZT534" s="143"/>
      <c r="TZU534" s="143"/>
      <c r="TZV534" s="579"/>
      <c r="TZW534" s="580"/>
      <c r="TZX534" s="143"/>
      <c r="TZY534" s="143"/>
      <c r="TZZ534" s="579"/>
      <c r="UAA534" s="580"/>
      <c r="UAB534" s="143"/>
      <c r="UAC534" s="143"/>
      <c r="UAD534" s="579"/>
      <c r="UAE534" s="580"/>
      <c r="UAF534" s="143"/>
      <c r="UAG534" s="143"/>
      <c r="UAH534" s="579"/>
      <c r="UAI534" s="580"/>
      <c r="UAJ534" s="143"/>
      <c r="UAK534" s="143"/>
      <c r="UAL534" s="579"/>
      <c r="UAM534" s="580"/>
      <c r="UAN534" s="143"/>
      <c r="UAO534" s="143"/>
      <c r="UAP534" s="579"/>
      <c r="UAQ534" s="580"/>
      <c r="UAR534" s="143"/>
      <c r="UAS534" s="143"/>
      <c r="UAT534" s="579"/>
      <c r="UAU534" s="580"/>
      <c r="UAV534" s="143"/>
      <c r="UAW534" s="143"/>
      <c r="UAX534" s="579"/>
      <c r="UAY534" s="580"/>
      <c r="UAZ534" s="143"/>
      <c r="UBA534" s="143"/>
      <c r="UBB534" s="579"/>
      <c r="UBC534" s="580"/>
      <c r="UBD534" s="143"/>
      <c r="UBE534" s="143"/>
      <c r="UBF534" s="579"/>
      <c r="UBG534" s="580"/>
      <c r="UBH534" s="143"/>
      <c r="UBI534" s="143"/>
      <c r="UBJ534" s="579"/>
      <c r="UBK534" s="580"/>
      <c r="UBL534" s="143"/>
      <c r="UBM534" s="143"/>
      <c r="UBN534" s="579"/>
      <c r="UBO534" s="580"/>
      <c r="UBP534" s="143"/>
      <c r="UBQ534" s="143"/>
      <c r="UBR534" s="579"/>
      <c r="UBS534" s="580"/>
      <c r="UBT534" s="143"/>
      <c r="UBU534" s="143"/>
      <c r="UBV534" s="579"/>
      <c r="UBW534" s="580"/>
      <c r="UBX534" s="143"/>
      <c r="UBY534" s="143"/>
      <c r="UBZ534" s="579"/>
      <c r="UCA534" s="580"/>
      <c r="UCB534" s="143"/>
      <c r="UCC534" s="143"/>
      <c r="UCD534" s="579"/>
      <c r="UCE534" s="580"/>
      <c r="UCF534" s="143"/>
      <c r="UCG534" s="143"/>
      <c r="UCH534" s="579"/>
      <c r="UCI534" s="580"/>
      <c r="UCJ534" s="143"/>
      <c r="UCK534" s="143"/>
      <c r="UCL534" s="579"/>
      <c r="UCM534" s="580"/>
      <c r="UCN534" s="143"/>
      <c r="UCO534" s="143"/>
      <c r="UCP534" s="579"/>
      <c r="UCQ534" s="580"/>
      <c r="UCR534" s="143"/>
      <c r="UCS534" s="143"/>
      <c r="UCT534" s="579"/>
      <c r="UCU534" s="580"/>
      <c r="UCV534" s="143"/>
      <c r="UCW534" s="143"/>
      <c r="UCX534" s="579"/>
      <c r="UCY534" s="580"/>
      <c r="UCZ534" s="143"/>
      <c r="UDA534" s="143"/>
      <c r="UDB534" s="579"/>
      <c r="UDC534" s="580"/>
      <c r="UDD534" s="143"/>
      <c r="UDE534" s="143"/>
      <c r="UDF534" s="579"/>
      <c r="UDG534" s="580"/>
      <c r="UDH534" s="143"/>
      <c r="UDI534" s="143"/>
      <c r="UDJ534" s="579"/>
      <c r="UDK534" s="580"/>
      <c r="UDL534" s="143"/>
      <c r="UDM534" s="143"/>
      <c r="UDN534" s="579"/>
      <c r="UDO534" s="580"/>
      <c r="UDP534" s="143"/>
      <c r="UDQ534" s="143"/>
      <c r="UDR534" s="579"/>
      <c r="UDS534" s="580"/>
      <c r="UDT534" s="143"/>
      <c r="UDU534" s="143"/>
      <c r="UDV534" s="579"/>
      <c r="UDW534" s="580"/>
      <c r="UDX534" s="143"/>
      <c r="UDY534" s="143"/>
      <c r="UDZ534" s="579"/>
      <c r="UEA534" s="580"/>
      <c r="UEB534" s="143"/>
      <c r="UEC534" s="143"/>
      <c r="UED534" s="579"/>
      <c r="UEE534" s="580"/>
      <c r="UEF534" s="143"/>
      <c r="UEG534" s="143"/>
      <c r="UEH534" s="579"/>
      <c r="UEI534" s="580"/>
      <c r="UEJ534" s="143"/>
      <c r="UEK534" s="143"/>
      <c r="UEL534" s="579"/>
      <c r="UEM534" s="580"/>
      <c r="UEN534" s="143"/>
      <c r="UEO534" s="143"/>
      <c r="UEP534" s="579"/>
      <c r="UEQ534" s="580"/>
      <c r="UER534" s="143"/>
      <c r="UES534" s="143"/>
      <c r="UET534" s="579"/>
      <c r="UEU534" s="580"/>
      <c r="UEV534" s="143"/>
      <c r="UEW534" s="143"/>
      <c r="UEX534" s="579"/>
      <c r="UEY534" s="580"/>
      <c r="UEZ534" s="143"/>
      <c r="UFA534" s="143"/>
      <c r="UFB534" s="579"/>
      <c r="UFC534" s="580"/>
      <c r="UFD534" s="143"/>
      <c r="UFE534" s="143"/>
      <c r="UFF534" s="579"/>
      <c r="UFG534" s="580"/>
      <c r="UFH534" s="143"/>
      <c r="UFI534" s="143"/>
      <c r="UFJ534" s="579"/>
      <c r="UFK534" s="580"/>
      <c r="UFL534" s="143"/>
      <c r="UFM534" s="143"/>
      <c r="UFN534" s="579"/>
      <c r="UFO534" s="580"/>
      <c r="UFP534" s="143"/>
      <c r="UFQ534" s="143"/>
      <c r="UFR534" s="579"/>
      <c r="UFS534" s="580"/>
      <c r="UFT534" s="143"/>
      <c r="UFU534" s="143"/>
      <c r="UFV534" s="579"/>
      <c r="UFW534" s="580"/>
      <c r="UFX534" s="143"/>
      <c r="UFY534" s="143"/>
      <c r="UFZ534" s="579"/>
      <c r="UGA534" s="580"/>
      <c r="UGB534" s="143"/>
      <c r="UGC534" s="143"/>
      <c r="UGD534" s="579"/>
      <c r="UGE534" s="580"/>
      <c r="UGF534" s="143"/>
      <c r="UGG534" s="143"/>
      <c r="UGH534" s="579"/>
      <c r="UGI534" s="580"/>
      <c r="UGJ534" s="143"/>
      <c r="UGK534" s="143"/>
      <c r="UGL534" s="579"/>
      <c r="UGM534" s="580"/>
      <c r="UGN534" s="143"/>
      <c r="UGO534" s="143"/>
      <c r="UGP534" s="579"/>
      <c r="UGQ534" s="580"/>
      <c r="UGR534" s="143"/>
      <c r="UGS534" s="143"/>
      <c r="UGT534" s="579"/>
      <c r="UGU534" s="580"/>
      <c r="UGV534" s="143"/>
      <c r="UGW534" s="143"/>
      <c r="UGX534" s="579"/>
      <c r="UGY534" s="580"/>
      <c r="UGZ534" s="143"/>
      <c r="UHA534" s="143"/>
      <c r="UHB534" s="579"/>
      <c r="UHC534" s="580"/>
      <c r="UHD534" s="143"/>
      <c r="UHE534" s="143"/>
      <c r="UHF534" s="579"/>
      <c r="UHG534" s="580"/>
      <c r="UHH534" s="143"/>
      <c r="UHI534" s="143"/>
      <c r="UHJ534" s="579"/>
      <c r="UHK534" s="580"/>
      <c r="UHL534" s="143"/>
      <c r="UHM534" s="143"/>
      <c r="UHN534" s="579"/>
      <c r="UHO534" s="580"/>
      <c r="UHP534" s="143"/>
      <c r="UHQ534" s="143"/>
      <c r="UHR534" s="579"/>
      <c r="UHS534" s="580"/>
      <c r="UHT534" s="143"/>
      <c r="UHU534" s="143"/>
      <c r="UHV534" s="579"/>
      <c r="UHW534" s="580"/>
      <c r="UHX534" s="143"/>
      <c r="UHY534" s="143"/>
      <c r="UHZ534" s="579"/>
      <c r="UIA534" s="580"/>
      <c r="UIB534" s="143"/>
      <c r="UIC534" s="143"/>
      <c r="UID534" s="579"/>
      <c r="UIE534" s="580"/>
      <c r="UIF534" s="143"/>
      <c r="UIG534" s="143"/>
      <c r="UIH534" s="579"/>
      <c r="UII534" s="580"/>
      <c r="UIJ534" s="143"/>
      <c r="UIK534" s="143"/>
      <c r="UIL534" s="579"/>
      <c r="UIM534" s="580"/>
      <c r="UIN534" s="143"/>
      <c r="UIO534" s="143"/>
      <c r="UIP534" s="579"/>
      <c r="UIQ534" s="580"/>
      <c r="UIR534" s="143"/>
      <c r="UIS534" s="143"/>
      <c r="UIT534" s="579"/>
      <c r="UIU534" s="580"/>
      <c r="UIV534" s="143"/>
      <c r="UIW534" s="143"/>
      <c r="UIX534" s="579"/>
      <c r="UIY534" s="580"/>
      <c r="UIZ534" s="143"/>
      <c r="UJA534" s="143"/>
      <c r="UJB534" s="579"/>
      <c r="UJC534" s="580"/>
      <c r="UJD534" s="143"/>
      <c r="UJE534" s="143"/>
      <c r="UJF534" s="579"/>
      <c r="UJG534" s="580"/>
      <c r="UJH534" s="143"/>
      <c r="UJI534" s="143"/>
      <c r="UJJ534" s="579"/>
      <c r="UJK534" s="580"/>
      <c r="UJL534" s="143"/>
      <c r="UJM534" s="143"/>
      <c r="UJN534" s="579"/>
      <c r="UJO534" s="580"/>
      <c r="UJP534" s="143"/>
      <c r="UJQ534" s="143"/>
      <c r="UJR534" s="579"/>
      <c r="UJS534" s="580"/>
      <c r="UJT534" s="143"/>
      <c r="UJU534" s="143"/>
      <c r="UJV534" s="579"/>
      <c r="UJW534" s="580"/>
      <c r="UJX534" s="143"/>
      <c r="UJY534" s="143"/>
      <c r="UJZ534" s="579"/>
      <c r="UKA534" s="580"/>
      <c r="UKB534" s="143"/>
      <c r="UKC534" s="143"/>
      <c r="UKD534" s="579"/>
      <c r="UKE534" s="580"/>
      <c r="UKF534" s="143"/>
      <c r="UKG534" s="143"/>
      <c r="UKH534" s="579"/>
      <c r="UKI534" s="580"/>
      <c r="UKJ534" s="143"/>
      <c r="UKK534" s="143"/>
      <c r="UKL534" s="579"/>
      <c r="UKM534" s="580"/>
      <c r="UKN534" s="143"/>
      <c r="UKO534" s="143"/>
      <c r="UKP534" s="579"/>
      <c r="UKQ534" s="580"/>
      <c r="UKR534" s="143"/>
      <c r="UKS534" s="143"/>
      <c r="UKT534" s="579"/>
      <c r="UKU534" s="580"/>
      <c r="UKV534" s="143"/>
      <c r="UKW534" s="143"/>
      <c r="UKX534" s="579"/>
      <c r="UKY534" s="580"/>
      <c r="UKZ534" s="143"/>
      <c r="ULA534" s="143"/>
      <c r="ULB534" s="579"/>
      <c r="ULC534" s="580"/>
      <c r="ULD534" s="143"/>
      <c r="ULE534" s="143"/>
      <c r="ULF534" s="579"/>
      <c r="ULG534" s="580"/>
      <c r="ULH534" s="143"/>
      <c r="ULI534" s="143"/>
      <c r="ULJ534" s="579"/>
      <c r="ULK534" s="580"/>
      <c r="ULL534" s="143"/>
      <c r="ULM534" s="143"/>
      <c r="ULN534" s="579"/>
      <c r="ULO534" s="580"/>
      <c r="ULP534" s="143"/>
      <c r="ULQ534" s="143"/>
      <c r="ULR534" s="579"/>
      <c r="ULS534" s="580"/>
      <c r="ULT534" s="143"/>
      <c r="ULU534" s="143"/>
      <c r="ULV534" s="579"/>
      <c r="ULW534" s="580"/>
      <c r="ULX534" s="143"/>
      <c r="ULY534" s="143"/>
      <c r="ULZ534" s="579"/>
      <c r="UMA534" s="580"/>
      <c r="UMB534" s="143"/>
      <c r="UMC534" s="143"/>
      <c r="UMD534" s="579"/>
      <c r="UME534" s="580"/>
      <c r="UMF534" s="143"/>
      <c r="UMG534" s="143"/>
      <c r="UMH534" s="579"/>
      <c r="UMI534" s="580"/>
      <c r="UMJ534" s="143"/>
      <c r="UMK534" s="143"/>
      <c r="UML534" s="579"/>
      <c r="UMM534" s="580"/>
      <c r="UMN534" s="143"/>
      <c r="UMO534" s="143"/>
      <c r="UMP534" s="579"/>
      <c r="UMQ534" s="580"/>
      <c r="UMR534" s="143"/>
      <c r="UMS534" s="143"/>
      <c r="UMT534" s="579"/>
      <c r="UMU534" s="580"/>
      <c r="UMV534" s="143"/>
      <c r="UMW534" s="143"/>
      <c r="UMX534" s="579"/>
      <c r="UMY534" s="580"/>
      <c r="UMZ534" s="143"/>
      <c r="UNA534" s="143"/>
      <c r="UNB534" s="579"/>
      <c r="UNC534" s="580"/>
      <c r="UND534" s="143"/>
      <c r="UNE534" s="143"/>
      <c r="UNF534" s="579"/>
      <c r="UNG534" s="580"/>
      <c r="UNH534" s="143"/>
      <c r="UNI534" s="143"/>
      <c r="UNJ534" s="579"/>
      <c r="UNK534" s="580"/>
      <c r="UNL534" s="143"/>
      <c r="UNM534" s="143"/>
      <c r="UNN534" s="579"/>
      <c r="UNO534" s="580"/>
      <c r="UNP534" s="143"/>
      <c r="UNQ534" s="143"/>
      <c r="UNR534" s="579"/>
      <c r="UNS534" s="580"/>
      <c r="UNT534" s="143"/>
      <c r="UNU534" s="143"/>
      <c r="UNV534" s="579"/>
      <c r="UNW534" s="580"/>
      <c r="UNX534" s="143"/>
      <c r="UNY534" s="143"/>
      <c r="UNZ534" s="579"/>
      <c r="UOA534" s="580"/>
      <c r="UOB534" s="143"/>
      <c r="UOC534" s="143"/>
      <c r="UOD534" s="579"/>
      <c r="UOE534" s="580"/>
      <c r="UOF534" s="143"/>
      <c r="UOG534" s="143"/>
      <c r="UOH534" s="579"/>
      <c r="UOI534" s="580"/>
      <c r="UOJ534" s="143"/>
      <c r="UOK534" s="143"/>
      <c r="UOL534" s="579"/>
      <c r="UOM534" s="580"/>
      <c r="UON534" s="143"/>
      <c r="UOO534" s="143"/>
      <c r="UOP534" s="579"/>
      <c r="UOQ534" s="580"/>
      <c r="UOR534" s="143"/>
      <c r="UOS534" s="143"/>
      <c r="UOT534" s="579"/>
      <c r="UOU534" s="580"/>
      <c r="UOV534" s="143"/>
      <c r="UOW534" s="143"/>
      <c r="UOX534" s="579"/>
      <c r="UOY534" s="580"/>
      <c r="UOZ534" s="143"/>
      <c r="UPA534" s="143"/>
      <c r="UPB534" s="579"/>
      <c r="UPC534" s="580"/>
      <c r="UPD534" s="143"/>
      <c r="UPE534" s="143"/>
      <c r="UPF534" s="579"/>
      <c r="UPG534" s="580"/>
      <c r="UPH534" s="143"/>
      <c r="UPI534" s="143"/>
      <c r="UPJ534" s="579"/>
      <c r="UPK534" s="580"/>
      <c r="UPL534" s="143"/>
      <c r="UPM534" s="143"/>
      <c r="UPN534" s="579"/>
      <c r="UPO534" s="580"/>
      <c r="UPP534" s="143"/>
      <c r="UPQ534" s="143"/>
      <c r="UPR534" s="579"/>
      <c r="UPS534" s="580"/>
      <c r="UPT534" s="143"/>
      <c r="UPU534" s="143"/>
      <c r="UPV534" s="579"/>
      <c r="UPW534" s="580"/>
      <c r="UPX534" s="143"/>
      <c r="UPY534" s="143"/>
      <c r="UPZ534" s="579"/>
      <c r="UQA534" s="580"/>
      <c r="UQB534" s="143"/>
      <c r="UQC534" s="143"/>
      <c r="UQD534" s="579"/>
      <c r="UQE534" s="580"/>
      <c r="UQF534" s="143"/>
      <c r="UQG534" s="143"/>
      <c r="UQH534" s="579"/>
      <c r="UQI534" s="580"/>
      <c r="UQJ534" s="143"/>
      <c r="UQK534" s="143"/>
      <c r="UQL534" s="579"/>
      <c r="UQM534" s="580"/>
      <c r="UQN534" s="143"/>
      <c r="UQO534" s="143"/>
      <c r="UQP534" s="579"/>
      <c r="UQQ534" s="580"/>
      <c r="UQR534" s="143"/>
      <c r="UQS534" s="143"/>
      <c r="UQT534" s="579"/>
      <c r="UQU534" s="580"/>
      <c r="UQV534" s="143"/>
      <c r="UQW534" s="143"/>
      <c r="UQX534" s="579"/>
      <c r="UQY534" s="580"/>
      <c r="UQZ534" s="143"/>
      <c r="URA534" s="143"/>
      <c r="URB534" s="579"/>
      <c r="URC534" s="580"/>
      <c r="URD534" s="143"/>
      <c r="URE534" s="143"/>
      <c r="URF534" s="579"/>
      <c r="URG534" s="580"/>
      <c r="URH534" s="143"/>
      <c r="URI534" s="143"/>
      <c r="URJ534" s="579"/>
      <c r="URK534" s="580"/>
      <c r="URL534" s="143"/>
      <c r="URM534" s="143"/>
      <c r="URN534" s="579"/>
      <c r="URO534" s="580"/>
      <c r="URP534" s="143"/>
      <c r="URQ534" s="143"/>
      <c r="URR534" s="579"/>
      <c r="URS534" s="580"/>
      <c r="URT534" s="143"/>
      <c r="URU534" s="143"/>
      <c r="URV534" s="579"/>
      <c r="URW534" s="580"/>
      <c r="URX534" s="143"/>
      <c r="URY534" s="143"/>
      <c r="URZ534" s="579"/>
      <c r="USA534" s="580"/>
      <c r="USB534" s="143"/>
      <c r="USC534" s="143"/>
      <c r="USD534" s="579"/>
      <c r="USE534" s="580"/>
      <c r="USF534" s="143"/>
      <c r="USG534" s="143"/>
      <c r="USH534" s="579"/>
      <c r="USI534" s="580"/>
      <c r="USJ534" s="143"/>
      <c r="USK534" s="143"/>
      <c r="USL534" s="579"/>
      <c r="USM534" s="580"/>
      <c r="USN534" s="143"/>
      <c r="USO534" s="143"/>
      <c r="USP534" s="579"/>
      <c r="USQ534" s="580"/>
      <c r="USR534" s="143"/>
      <c r="USS534" s="143"/>
      <c r="UST534" s="579"/>
      <c r="USU534" s="580"/>
      <c r="USV534" s="143"/>
      <c r="USW534" s="143"/>
      <c r="USX534" s="579"/>
      <c r="USY534" s="580"/>
      <c r="USZ534" s="143"/>
      <c r="UTA534" s="143"/>
      <c r="UTB534" s="579"/>
      <c r="UTC534" s="580"/>
      <c r="UTD534" s="143"/>
      <c r="UTE534" s="143"/>
      <c r="UTF534" s="579"/>
      <c r="UTG534" s="580"/>
      <c r="UTH534" s="143"/>
      <c r="UTI534" s="143"/>
      <c r="UTJ534" s="579"/>
      <c r="UTK534" s="580"/>
      <c r="UTL534" s="143"/>
      <c r="UTM534" s="143"/>
      <c r="UTN534" s="579"/>
      <c r="UTO534" s="580"/>
      <c r="UTP534" s="143"/>
      <c r="UTQ534" s="143"/>
      <c r="UTR534" s="579"/>
      <c r="UTS534" s="580"/>
      <c r="UTT534" s="143"/>
      <c r="UTU534" s="143"/>
      <c r="UTV534" s="579"/>
      <c r="UTW534" s="580"/>
      <c r="UTX534" s="143"/>
      <c r="UTY534" s="143"/>
      <c r="UTZ534" s="579"/>
      <c r="UUA534" s="580"/>
      <c r="UUB534" s="143"/>
      <c r="UUC534" s="143"/>
      <c r="UUD534" s="579"/>
      <c r="UUE534" s="580"/>
      <c r="UUF534" s="143"/>
      <c r="UUG534" s="143"/>
      <c r="UUH534" s="579"/>
      <c r="UUI534" s="580"/>
      <c r="UUJ534" s="143"/>
      <c r="UUK534" s="143"/>
      <c r="UUL534" s="579"/>
      <c r="UUM534" s="580"/>
      <c r="UUN534" s="143"/>
      <c r="UUO534" s="143"/>
      <c r="UUP534" s="579"/>
      <c r="UUQ534" s="580"/>
      <c r="UUR534" s="143"/>
      <c r="UUS534" s="143"/>
      <c r="UUT534" s="579"/>
      <c r="UUU534" s="580"/>
      <c r="UUV534" s="143"/>
      <c r="UUW534" s="143"/>
      <c r="UUX534" s="579"/>
      <c r="UUY534" s="580"/>
      <c r="UUZ534" s="143"/>
      <c r="UVA534" s="143"/>
      <c r="UVB534" s="579"/>
      <c r="UVC534" s="580"/>
      <c r="UVD534" s="143"/>
      <c r="UVE534" s="143"/>
      <c r="UVF534" s="579"/>
      <c r="UVG534" s="580"/>
      <c r="UVH534" s="143"/>
      <c r="UVI534" s="143"/>
      <c r="UVJ534" s="579"/>
      <c r="UVK534" s="580"/>
      <c r="UVL534" s="143"/>
      <c r="UVM534" s="143"/>
      <c r="UVN534" s="579"/>
      <c r="UVO534" s="580"/>
      <c r="UVP534" s="143"/>
      <c r="UVQ534" s="143"/>
      <c r="UVR534" s="579"/>
      <c r="UVS534" s="580"/>
      <c r="UVT534" s="143"/>
      <c r="UVU534" s="143"/>
      <c r="UVV534" s="579"/>
      <c r="UVW534" s="580"/>
      <c r="UVX534" s="143"/>
      <c r="UVY534" s="143"/>
      <c r="UVZ534" s="579"/>
      <c r="UWA534" s="580"/>
      <c r="UWB534" s="143"/>
      <c r="UWC534" s="143"/>
      <c r="UWD534" s="579"/>
      <c r="UWE534" s="580"/>
      <c r="UWF534" s="143"/>
      <c r="UWG534" s="143"/>
      <c r="UWH534" s="579"/>
      <c r="UWI534" s="580"/>
      <c r="UWJ534" s="143"/>
      <c r="UWK534" s="143"/>
      <c r="UWL534" s="579"/>
      <c r="UWM534" s="580"/>
      <c r="UWN534" s="143"/>
      <c r="UWO534" s="143"/>
      <c r="UWP534" s="579"/>
      <c r="UWQ534" s="580"/>
      <c r="UWR534" s="143"/>
      <c r="UWS534" s="143"/>
      <c r="UWT534" s="579"/>
      <c r="UWU534" s="580"/>
      <c r="UWV534" s="143"/>
      <c r="UWW534" s="143"/>
      <c r="UWX534" s="579"/>
      <c r="UWY534" s="580"/>
      <c r="UWZ534" s="143"/>
      <c r="UXA534" s="143"/>
      <c r="UXB534" s="579"/>
      <c r="UXC534" s="580"/>
      <c r="UXD534" s="143"/>
      <c r="UXE534" s="143"/>
      <c r="UXF534" s="579"/>
      <c r="UXG534" s="580"/>
      <c r="UXH534" s="143"/>
      <c r="UXI534" s="143"/>
      <c r="UXJ534" s="579"/>
      <c r="UXK534" s="580"/>
      <c r="UXL534" s="143"/>
      <c r="UXM534" s="143"/>
      <c r="UXN534" s="579"/>
      <c r="UXO534" s="580"/>
      <c r="UXP534" s="143"/>
      <c r="UXQ534" s="143"/>
      <c r="UXR534" s="579"/>
      <c r="UXS534" s="580"/>
      <c r="UXT534" s="143"/>
      <c r="UXU534" s="143"/>
      <c r="UXV534" s="579"/>
      <c r="UXW534" s="580"/>
      <c r="UXX534" s="143"/>
      <c r="UXY534" s="143"/>
      <c r="UXZ534" s="579"/>
      <c r="UYA534" s="580"/>
      <c r="UYB534" s="143"/>
      <c r="UYC534" s="143"/>
      <c r="UYD534" s="579"/>
      <c r="UYE534" s="580"/>
      <c r="UYF534" s="143"/>
      <c r="UYG534" s="143"/>
      <c r="UYH534" s="579"/>
      <c r="UYI534" s="580"/>
      <c r="UYJ534" s="143"/>
      <c r="UYK534" s="143"/>
      <c r="UYL534" s="579"/>
      <c r="UYM534" s="580"/>
      <c r="UYN534" s="143"/>
      <c r="UYO534" s="143"/>
      <c r="UYP534" s="579"/>
      <c r="UYQ534" s="580"/>
      <c r="UYR534" s="143"/>
      <c r="UYS534" s="143"/>
      <c r="UYT534" s="579"/>
      <c r="UYU534" s="580"/>
      <c r="UYV534" s="143"/>
      <c r="UYW534" s="143"/>
      <c r="UYX534" s="579"/>
      <c r="UYY534" s="580"/>
      <c r="UYZ534" s="143"/>
      <c r="UZA534" s="143"/>
      <c r="UZB534" s="579"/>
      <c r="UZC534" s="580"/>
      <c r="UZD534" s="143"/>
      <c r="UZE534" s="143"/>
      <c r="UZF534" s="579"/>
      <c r="UZG534" s="580"/>
      <c r="UZH534" s="143"/>
      <c r="UZI534" s="143"/>
      <c r="UZJ534" s="579"/>
      <c r="UZK534" s="580"/>
      <c r="UZL534" s="143"/>
      <c r="UZM534" s="143"/>
      <c r="UZN534" s="579"/>
      <c r="UZO534" s="580"/>
      <c r="UZP534" s="143"/>
      <c r="UZQ534" s="143"/>
      <c r="UZR534" s="579"/>
      <c r="UZS534" s="580"/>
      <c r="UZT534" s="143"/>
      <c r="UZU534" s="143"/>
      <c r="UZV534" s="579"/>
      <c r="UZW534" s="580"/>
      <c r="UZX534" s="143"/>
      <c r="UZY534" s="143"/>
      <c r="UZZ534" s="579"/>
      <c r="VAA534" s="580"/>
      <c r="VAB534" s="143"/>
      <c r="VAC534" s="143"/>
      <c r="VAD534" s="579"/>
      <c r="VAE534" s="580"/>
      <c r="VAF534" s="143"/>
      <c r="VAG534" s="143"/>
      <c r="VAH534" s="579"/>
      <c r="VAI534" s="580"/>
      <c r="VAJ534" s="143"/>
      <c r="VAK534" s="143"/>
      <c r="VAL534" s="579"/>
      <c r="VAM534" s="580"/>
      <c r="VAN534" s="143"/>
      <c r="VAO534" s="143"/>
      <c r="VAP534" s="579"/>
      <c r="VAQ534" s="580"/>
      <c r="VAR534" s="143"/>
      <c r="VAS534" s="143"/>
      <c r="VAT534" s="579"/>
      <c r="VAU534" s="580"/>
      <c r="VAV534" s="143"/>
      <c r="VAW534" s="143"/>
      <c r="VAX534" s="579"/>
      <c r="VAY534" s="580"/>
      <c r="VAZ534" s="143"/>
      <c r="VBA534" s="143"/>
      <c r="VBB534" s="579"/>
      <c r="VBC534" s="580"/>
      <c r="VBD534" s="143"/>
      <c r="VBE534" s="143"/>
      <c r="VBF534" s="579"/>
      <c r="VBG534" s="580"/>
      <c r="VBH534" s="143"/>
      <c r="VBI534" s="143"/>
      <c r="VBJ534" s="579"/>
      <c r="VBK534" s="580"/>
      <c r="VBL534" s="143"/>
      <c r="VBM534" s="143"/>
      <c r="VBN534" s="579"/>
      <c r="VBO534" s="580"/>
      <c r="VBP534" s="143"/>
      <c r="VBQ534" s="143"/>
      <c r="VBR534" s="579"/>
      <c r="VBS534" s="580"/>
      <c r="VBT534" s="143"/>
      <c r="VBU534" s="143"/>
      <c r="VBV534" s="579"/>
      <c r="VBW534" s="580"/>
      <c r="VBX534" s="143"/>
      <c r="VBY534" s="143"/>
      <c r="VBZ534" s="579"/>
      <c r="VCA534" s="580"/>
      <c r="VCB534" s="143"/>
      <c r="VCC534" s="143"/>
      <c r="VCD534" s="579"/>
      <c r="VCE534" s="580"/>
      <c r="VCF534" s="143"/>
      <c r="VCG534" s="143"/>
      <c r="VCH534" s="579"/>
      <c r="VCI534" s="580"/>
      <c r="VCJ534" s="143"/>
      <c r="VCK534" s="143"/>
      <c r="VCL534" s="579"/>
      <c r="VCM534" s="580"/>
      <c r="VCN534" s="143"/>
      <c r="VCO534" s="143"/>
      <c r="VCP534" s="579"/>
      <c r="VCQ534" s="580"/>
      <c r="VCR534" s="143"/>
      <c r="VCS534" s="143"/>
      <c r="VCT534" s="579"/>
      <c r="VCU534" s="580"/>
      <c r="VCV534" s="143"/>
      <c r="VCW534" s="143"/>
      <c r="VCX534" s="579"/>
      <c r="VCY534" s="580"/>
      <c r="VCZ534" s="143"/>
      <c r="VDA534" s="143"/>
      <c r="VDB534" s="579"/>
      <c r="VDC534" s="580"/>
      <c r="VDD534" s="143"/>
      <c r="VDE534" s="143"/>
      <c r="VDF534" s="579"/>
      <c r="VDG534" s="580"/>
      <c r="VDH534" s="143"/>
      <c r="VDI534" s="143"/>
      <c r="VDJ534" s="579"/>
      <c r="VDK534" s="580"/>
      <c r="VDL534" s="143"/>
      <c r="VDM534" s="143"/>
      <c r="VDN534" s="579"/>
      <c r="VDO534" s="580"/>
      <c r="VDP534" s="143"/>
      <c r="VDQ534" s="143"/>
      <c r="VDR534" s="579"/>
      <c r="VDS534" s="580"/>
      <c r="VDT534" s="143"/>
      <c r="VDU534" s="143"/>
      <c r="VDV534" s="579"/>
      <c r="VDW534" s="580"/>
      <c r="VDX534" s="143"/>
      <c r="VDY534" s="143"/>
      <c r="VDZ534" s="579"/>
      <c r="VEA534" s="580"/>
      <c r="VEB534" s="143"/>
      <c r="VEC534" s="143"/>
      <c r="VED534" s="579"/>
      <c r="VEE534" s="580"/>
      <c r="VEF534" s="143"/>
      <c r="VEG534" s="143"/>
      <c r="VEH534" s="579"/>
      <c r="VEI534" s="580"/>
      <c r="VEJ534" s="143"/>
      <c r="VEK534" s="143"/>
      <c r="VEL534" s="579"/>
      <c r="VEM534" s="580"/>
      <c r="VEN534" s="143"/>
      <c r="VEO534" s="143"/>
      <c r="VEP534" s="579"/>
      <c r="VEQ534" s="580"/>
      <c r="VER534" s="143"/>
      <c r="VES534" s="143"/>
      <c r="VET534" s="579"/>
      <c r="VEU534" s="580"/>
      <c r="VEV534" s="143"/>
      <c r="VEW534" s="143"/>
      <c r="VEX534" s="579"/>
      <c r="VEY534" s="580"/>
      <c r="VEZ534" s="143"/>
      <c r="VFA534" s="143"/>
      <c r="VFB534" s="579"/>
      <c r="VFC534" s="580"/>
      <c r="VFD534" s="143"/>
      <c r="VFE534" s="143"/>
      <c r="VFF534" s="579"/>
      <c r="VFG534" s="580"/>
      <c r="VFH534" s="143"/>
      <c r="VFI534" s="143"/>
      <c r="VFJ534" s="579"/>
      <c r="VFK534" s="580"/>
      <c r="VFL534" s="143"/>
      <c r="VFM534" s="143"/>
      <c r="VFN534" s="579"/>
      <c r="VFO534" s="580"/>
      <c r="VFP534" s="143"/>
      <c r="VFQ534" s="143"/>
      <c r="VFR534" s="579"/>
      <c r="VFS534" s="580"/>
      <c r="VFT534" s="143"/>
      <c r="VFU534" s="143"/>
      <c r="VFV534" s="579"/>
      <c r="VFW534" s="580"/>
      <c r="VFX534" s="143"/>
      <c r="VFY534" s="143"/>
      <c r="VFZ534" s="579"/>
      <c r="VGA534" s="580"/>
      <c r="VGB534" s="143"/>
      <c r="VGC534" s="143"/>
      <c r="VGD534" s="579"/>
      <c r="VGE534" s="580"/>
      <c r="VGF534" s="143"/>
      <c r="VGG534" s="143"/>
      <c r="VGH534" s="579"/>
      <c r="VGI534" s="580"/>
      <c r="VGJ534" s="143"/>
      <c r="VGK534" s="143"/>
      <c r="VGL534" s="579"/>
      <c r="VGM534" s="580"/>
      <c r="VGN534" s="143"/>
      <c r="VGO534" s="143"/>
      <c r="VGP534" s="579"/>
      <c r="VGQ534" s="580"/>
      <c r="VGR534" s="143"/>
      <c r="VGS534" s="143"/>
      <c r="VGT534" s="579"/>
      <c r="VGU534" s="580"/>
      <c r="VGV534" s="143"/>
      <c r="VGW534" s="143"/>
      <c r="VGX534" s="579"/>
      <c r="VGY534" s="580"/>
      <c r="VGZ534" s="143"/>
      <c r="VHA534" s="143"/>
      <c r="VHB534" s="579"/>
      <c r="VHC534" s="580"/>
      <c r="VHD534" s="143"/>
      <c r="VHE534" s="143"/>
      <c r="VHF534" s="579"/>
      <c r="VHG534" s="580"/>
      <c r="VHH534" s="143"/>
      <c r="VHI534" s="143"/>
      <c r="VHJ534" s="579"/>
      <c r="VHK534" s="580"/>
      <c r="VHL534" s="143"/>
      <c r="VHM534" s="143"/>
      <c r="VHN534" s="579"/>
      <c r="VHO534" s="580"/>
      <c r="VHP534" s="143"/>
      <c r="VHQ534" s="143"/>
      <c r="VHR534" s="579"/>
      <c r="VHS534" s="580"/>
      <c r="VHT534" s="143"/>
      <c r="VHU534" s="143"/>
      <c r="VHV534" s="579"/>
      <c r="VHW534" s="580"/>
      <c r="VHX534" s="143"/>
      <c r="VHY534" s="143"/>
      <c r="VHZ534" s="579"/>
      <c r="VIA534" s="580"/>
      <c r="VIB534" s="143"/>
      <c r="VIC534" s="143"/>
      <c r="VID534" s="579"/>
      <c r="VIE534" s="580"/>
      <c r="VIF534" s="143"/>
      <c r="VIG534" s="143"/>
      <c r="VIH534" s="579"/>
      <c r="VII534" s="580"/>
      <c r="VIJ534" s="143"/>
      <c r="VIK534" s="143"/>
      <c r="VIL534" s="579"/>
      <c r="VIM534" s="580"/>
      <c r="VIN534" s="143"/>
      <c r="VIO534" s="143"/>
      <c r="VIP534" s="579"/>
      <c r="VIQ534" s="580"/>
      <c r="VIR534" s="143"/>
      <c r="VIS534" s="143"/>
      <c r="VIT534" s="579"/>
      <c r="VIU534" s="580"/>
      <c r="VIV534" s="143"/>
      <c r="VIW534" s="143"/>
      <c r="VIX534" s="579"/>
      <c r="VIY534" s="580"/>
      <c r="VIZ534" s="143"/>
      <c r="VJA534" s="143"/>
      <c r="VJB534" s="579"/>
      <c r="VJC534" s="580"/>
      <c r="VJD534" s="143"/>
      <c r="VJE534" s="143"/>
      <c r="VJF534" s="579"/>
      <c r="VJG534" s="580"/>
      <c r="VJH534" s="143"/>
      <c r="VJI534" s="143"/>
      <c r="VJJ534" s="579"/>
      <c r="VJK534" s="580"/>
      <c r="VJL534" s="143"/>
      <c r="VJM534" s="143"/>
      <c r="VJN534" s="579"/>
      <c r="VJO534" s="580"/>
      <c r="VJP534" s="143"/>
      <c r="VJQ534" s="143"/>
      <c r="VJR534" s="579"/>
      <c r="VJS534" s="580"/>
      <c r="VJT534" s="143"/>
      <c r="VJU534" s="143"/>
      <c r="VJV534" s="579"/>
      <c r="VJW534" s="580"/>
      <c r="VJX534" s="143"/>
      <c r="VJY534" s="143"/>
      <c r="VJZ534" s="579"/>
      <c r="VKA534" s="580"/>
      <c r="VKB534" s="143"/>
      <c r="VKC534" s="143"/>
      <c r="VKD534" s="579"/>
      <c r="VKE534" s="580"/>
      <c r="VKF534" s="143"/>
      <c r="VKG534" s="143"/>
      <c r="VKH534" s="579"/>
      <c r="VKI534" s="580"/>
      <c r="VKJ534" s="143"/>
      <c r="VKK534" s="143"/>
      <c r="VKL534" s="579"/>
      <c r="VKM534" s="580"/>
      <c r="VKN534" s="143"/>
      <c r="VKO534" s="143"/>
      <c r="VKP534" s="579"/>
      <c r="VKQ534" s="580"/>
      <c r="VKR534" s="143"/>
      <c r="VKS534" s="143"/>
      <c r="VKT534" s="579"/>
      <c r="VKU534" s="580"/>
      <c r="VKV534" s="143"/>
      <c r="VKW534" s="143"/>
      <c r="VKX534" s="579"/>
      <c r="VKY534" s="580"/>
      <c r="VKZ534" s="143"/>
      <c r="VLA534" s="143"/>
      <c r="VLB534" s="579"/>
      <c r="VLC534" s="580"/>
      <c r="VLD534" s="143"/>
      <c r="VLE534" s="143"/>
      <c r="VLF534" s="579"/>
      <c r="VLG534" s="580"/>
      <c r="VLH534" s="143"/>
      <c r="VLI534" s="143"/>
      <c r="VLJ534" s="579"/>
      <c r="VLK534" s="580"/>
      <c r="VLL534" s="143"/>
      <c r="VLM534" s="143"/>
      <c r="VLN534" s="579"/>
      <c r="VLO534" s="580"/>
      <c r="VLP534" s="143"/>
      <c r="VLQ534" s="143"/>
      <c r="VLR534" s="579"/>
      <c r="VLS534" s="580"/>
      <c r="VLT534" s="143"/>
      <c r="VLU534" s="143"/>
      <c r="VLV534" s="579"/>
      <c r="VLW534" s="580"/>
      <c r="VLX534" s="143"/>
      <c r="VLY534" s="143"/>
      <c r="VLZ534" s="579"/>
      <c r="VMA534" s="580"/>
      <c r="VMB534" s="143"/>
      <c r="VMC534" s="143"/>
      <c r="VMD534" s="579"/>
      <c r="VME534" s="580"/>
      <c r="VMF534" s="143"/>
      <c r="VMG534" s="143"/>
      <c r="VMH534" s="579"/>
      <c r="VMI534" s="580"/>
      <c r="VMJ534" s="143"/>
      <c r="VMK534" s="143"/>
      <c r="VML534" s="579"/>
      <c r="VMM534" s="580"/>
      <c r="VMN534" s="143"/>
      <c r="VMO534" s="143"/>
      <c r="VMP534" s="579"/>
      <c r="VMQ534" s="580"/>
      <c r="VMR534" s="143"/>
      <c r="VMS534" s="143"/>
      <c r="VMT534" s="579"/>
      <c r="VMU534" s="580"/>
      <c r="VMV534" s="143"/>
      <c r="VMW534" s="143"/>
      <c r="VMX534" s="579"/>
      <c r="VMY534" s="580"/>
      <c r="VMZ534" s="143"/>
      <c r="VNA534" s="143"/>
      <c r="VNB534" s="579"/>
      <c r="VNC534" s="580"/>
      <c r="VND534" s="143"/>
      <c r="VNE534" s="143"/>
      <c r="VNF534" s="579"/>
      <c r="VNG534" s="580"/>
      <c r="VNH534" s="143"/>
      <c r="VNI534" s="143"/>
      <c r="VNJ534" s="579"/>
      <c r="VNK534" s="580"/>
      <c r="VNL534" s="143"/>
      <c r="VNM534" s="143"/>
      <c r="VNN534" s="579"/>
      <c r="VNO534" s="580"/>
      <c r="VNP534" s="143"/>
      <c r="VNQ534" s="143"/>
      <c r="VNR534" s="579"/>
      <c r="VNS534" s="580"/>
      <c r="VNT534" s="143"/>
      <c r="VNU534" s="143"/>
      <c r="VNV534" s="579"/>
      <c r="VNW534" s="580"/>
      <c r="VNX534" s="143"/>
      <c r="VNY534" s="143"/>
      <c r="VNZ534" s="579"/>
      <c r="VOA534" s="580"/>
      <c r="VOB534" s="143"/>
      <c r="VOC534" s="143"/>
      <c r="VOD534" s="579"/>
      <c r="VOE534" s="580"/>
      <c r="VOF534" s="143"/>
      <c r="VOG534" s="143"/>
      <c r="VOH534" s="579"/>
      <c r="VOI534" s="580"/>
      <c r="VOJ534" s="143"/>
      <c r="VOK534" s="143"/>
      <c r="VOL534" s="579"/>
      <c r="VOM534" s="580"/>
      <c r="VON534" s="143"/>
      <c r="VOO534" s="143"/>
      <c r="VOP534" s="579"/>
      <c r="VOQ534" s="580"/>
      <c r="VOR534" s="143"/>
      <c r="VOS534" s="143"/>
      <c r="VOT534" s="579"/>
      <c r="VOU534" s="580"/>
      <c r="VOV534" s="143"/>
      <c r="VOW534" s="143"/>
      <c r="VOX534" s="579"/>
      <c r="VOY534" s="580"/>
      <c r="VOZ534" s="143"/>
      <c r="VPA534" s="143"/>
      <c r="VPB534" s="579"/>
      <c r="VPC534" s="580"/>
      <c r="VPD534" s="143"/>
      <c r="VPE534" s="143"/>
      <c r="VPF534" s="579"/>
      <c r="VPG534" s="580"/>
      <c r="VPH534" s="143"/>
      <c r="VPI534" s="143"/>
      <c r="VPJ534" s="579"/>
      <c r="VPK534" s="580"/>
      <c r="VPL534" s="143"/>
      <c r="VPM534" s="143"/>
      <c r="VPN534" s="579"/>
      <c r="VPO534" s="580"/>
      <c r="VPP534" s="143"/>
      <c r="VPQ534" s="143"/>
      <c r="VPR534" s="579"/>
      <c r="VPS534" s="580"/>
      <c r="VPT534" s="143"/>
      <c r="VPU534" s="143"/>
      <c r="VPV534" s="579"/>
      <c r="VPW534" s="580"/>
      <c r="VPX534" s="143"/>
      <c r="VPY534" s="143"/>
      <c r="VPZ534" s="579"/>
      <c r="VQA534" s="580"/>
      <c r="VQB534" s="143"/>
      <c r="VQC534" s="143"/>
      <c r="VQD534" s="579"/>
      <c r="VQE534" s="580"/>
      <c r="VQF534" s="143"/>
      <c r="VQG534" s="143"/>
      <c r="VQH534" s="579"/>
      <c r="VQI534" s="580"/>
      <c r="VQJ534" s="143"/>
      <c r="VQK534" s="143"/>
      <c r="VQL534" s="579"/>
      <c r="VQM534" s="580"/>
      <c r="VQN534" s="143"/>
      <c r="VQO534" s="143"/>
      <c r="VQP534" s="579"/>
      <c r="VQQ534" s="580"/>
      <c r="VQR534" s="143"/>
      <c r="VQS534" s="143"/>
      <c r="VQT534" s="579"/>
      <c r="VQU534" s="580"/>
      <c r="VQV534" s="143"/>
      <c r="VQW534" s="143"/>
      <c r="VQX534" s="579"/>
      <c r="VQY534" s="580"/>
      <c r="VQZ534" s="143"/>
      <c r="VRA534" s="143"/>
      <c r="VRB534" s="579"/>
      <c r="VRC534" s="580"/>
      <c r="VRD534" s="143"/>
      <c r="VRE534" s="143"/>
      <c r="VRF534" s="579"/>
      <c r="VRG534" s="580"/>
      <c r="VRH534" s="143"/>
      <c r="VRI534" s="143"/>
      <c r="VRJ534" s="579"/>
      <c r="VRK534" s="580"/>
      <c r="VRL534" s="143"/>
      <c r="VRM534" s="143"/>
      <c r="VRN534" s="579"/>
      <c r="VRO534" s="580"/>
      <c r="VRP534" s="143"/>
      <c r="VRQ534" s="143"/>
      <c r="VRR534" s="579"/>
      <c r="VRS534" s="580"/>
      <c r="VRT534" s="143"/>
      <c r="VRU534" s="143"/>
      <c r="VRV534" s="579"/>
      <c r="VRW534" s="580"/>
      <c r="VRX534" s="143"/>
      <c r="VRY534" s="143"/>
      <c r="VRZ534" s="579"/>
      <c r="VSA534" s="580"/>
      <c r="VSB534" s="143"/>
      <c r="VSC534" s="143"/>
      <c r="VSD534" s="579"/>
      <c r="VSE534" s="580"/>
      <c r="VSF534" s="143"/>
      <c r="VSG534" s="143"/>
      <c r="VSH534" s="579"/>
      <c r="VSI534" s="580"/>
      <c r="VSJ534" s="143"/>
      <c r="VSK534" s="143"/>
      <c r="VSL534" s="579"/>
      <c r="VSM534" s="580"/>
      <c r="VSN534" s="143"/>
      <c r="VSO534" s="143"/>
      <c r="VSP534" s="579"/>
      <c r="VSQ534" s="580"/>
      <c r="VSR534" s="143"/>
      <c r="VSS534" s="143"/>
      <c r="VST534" s="579"/>
      <c r="VSU534" s="580"/>
      <c r="VSV534" s="143"/>
      <c r="VSW534" s="143"/>
      <c r="VSX534" s="579"/>
      <c r="VSY534" s="580"/>
      <c r="VSZ534" s="143"/>
      <c r="VTA534" s="143"/>
      <c r="VTB534" s="579"/>
      <c r="VTC534" s="580"/>
      <c r="VTD534" s="143"/>
      <c r="VTE534" s="143"/>
      <c r="VTF534" s="579"/>
      <c r="VTG534" s="580"/>
      <c r="VTH534" s="143"/>
      <c r="VTI534" s="143"/>
      <c r="VTJ534" s="579"/>
      <c r="VTK534" s="580"/>
      <c r="VTL534" s="143"/>
      <c r="VTM534" s="143"/>
      <c r="VTN534" s="579"/>
      <c r="VTO534" s="580"/>
      <c r="VTP534" s="143"/>
      <c r="VTQ534" s="143"/>
      <c r="VTR534" s="579"/>
      <c r="VTS534" s="580"/>
      <c r="VTT534" s="143"/>
      <c r="VTU534" s="143"/>
      <c r="VTV534" s="579"/>
      <c r="VTW534" s="580"/>
      <c r="VTX534" s="143"/>
      <c r="VTY534" s="143"/>
      <c r="VTZ534" s="579"/>
      <c r="VUA534" s="580"/>
      <c r="VUB534" s="143"/>
      <c r="VUC534" s="143"/>
      <c r="VUD534" s="579"/>
      <c r="VUE534" s="580"/>
      <c r="VUF534" s="143"/>
      <c r="VUG534" s="143"/>
      <c r="VUH534" s="579"/>
      <c r="VUI534" s="580"/>
      <c r="VUJ534" s="143"/>
      <c r="VUK534" s="143"/>
      <c r="VUL534" s="579"/>
      <c r="VUM534" s="580"/>
      <c r="VUN534" s="143"/>
      <c r="VUO534" s="143"/>
      <c r="VUP534" s="579"/>
      <c r="VUQ534" s="580"/>
      <c r="VUR534" s="143"/>
      <c r="VUS534" s="143"/>
      <c r="VUT534" s="579"/>
      <c r="VUU534" s="580"/>
      <c r="VUV534" s="143"/>
      <c r="VUW534" s="143"/>
      <c r="VUX534" s="579"/>
      <c r="VUY534" s="580"/>
      <c r="VUZ534" s="143"/>
      <c r="VVA534" s="143"/>
      <c r="VVB534" s="579"/>
      <c r="VVC534" s="580"/>
      <c r="VVD534" s="143"/>
      <c r="VVE534" s="143"/>
      <c r="VVF534" s="579"/>
      <c r="VVG534" s="580"/>
      <c r="VVH534" s="143"/>
      <c r="VVI534" s="143"/>
      <c r="VVJ534" s="579"/>
      <c r="VVK534" s="580"/>
      <c r="VVL534" s="143"/>
      <c r="VVM534" s="143"/>
      <c r="VVN534" s="579"/>
      <c r="VVO534" s="580"/>
      <c r="VVP534" s="143"/>
      <c r="VVQ534" s="143"/>
      <c r="VVR534" s="579"/>
      <c r="VVS534" s="580"/>
      <c r="VVT534" s="143"/>
      <c r="VVU534" s="143"/>
      <c r="VVV534" s="579"/>
      <c r="VVW534" s="580"/>
      <c r="VVX534" s="143"/>
      <c r="VVY534" s="143"/>
      <c r="VVZ534" s="579"/>
      <c r="VWA534" s="580"/>
      <c r="VWB534" s="143"/>
      <c r="VWC534" s="143"/>
      <c r="VWD534" s="579"/>
      <c r="VWE534" s="580"/>
      <c r="VWF534" s="143"/>
      <c r="VWG534" s="143"/>
      <c r="VWH534" s="579"/>
      <c r="VWI534" s="580"/>
      <c r="VWJ534" s="143"/>
      <c r="VWK534" s="143"/>
      <c r="VWL534" s="579"/>
      <c r="VWM534" s="580"/>
      <c r="VWN534" s="143"/>
      <c r="VWO534" s="143"/>
      <c r="VWP534" s="579"/>
      <c r="VWQ534" s="580"/>
      <c r="VWR534" s="143"/>
      <c r="VWS534" s="143"/>
      <c r="VWT534" s="579"/>
      <c r="VWU534" s="580"/>
      <c r="VWV534" s="143"/>
      <c r="VWW534" s="143"/>
      <c r="VWX534" s="579"/>
      <c r="VWY534" s="580"/>
      <c r="VWZ534" s="143"/>
      <c r="VXA534" s="143"/>
      <c r="VXB534" s="579"/>
      <c r="VXC534" s="580"/>
      <c r="VXD534" s="143"/>
      <c r="VXE534" s="143"/>
      <c r="VXF534" s="579"/>
      <c r="VXG534" s="580"/>
      <c r="VXH534" s="143"/>
      <c r="VXI534" s="143"/>
      <c r="VXJ534" s="579"/>
      <c r="VXK534" s="580"/>
      <c r="VXL534" s="143"/>
      <c r="VXM534" s="143"/>
      <c r="VXN534" s="579"/>
      <c r="VXO534" s="580"/>
      <c r="VXP534" s="143"/>
      <c r="VXQ534" s="143"/>
      <c r="VXR534" s="579"/>
      <c r="VXS534" s="580"/>
      <c r="VXT534" s="143"/>
      <c r="VXU534" s="143"/>
      <c r="VXV534" s="579"/>
      <c r="VXW534" s="580"/>
      <c r="VXX534" s="143"/>
      <c r="VXY534" s="143"/>
      <c r="VXZ534" s="579"/>
      <c r="VYA534" s="580"/>
      <c r="VYB534" s="143"/>
      <c r="VYC534" s="143"/>
      <c r="VYD534" s="579"/>
      <c r="VYE534" s="580"/>
      <c r="VYF534" s="143"/>
      <c r="VYG534" s="143"/>
      <c r="VYH534" s="579"/>
      <c r="VYI534" s="580"/>
      <c r="VYJ534" s="143"/>
      <c r="VYK534" s="143"/>
      <c r="VYL534" s="579"/>
      <c r="VYM534" s="580"/>
      <c r="VYN534" s="143"/>
      <c r="VYO534" s="143"/>
      <c r="VYP534" s="579"/>
      <c r="VYQ534" s="580"/>
      <c r="VYR534" s="143"/>
      <c r="VYS534" s="143"/>
      <c r="VYT534" s="579"/>
      <c r="VYU534" s="580"/>
      <c r="VYV534" s="143"/>
      <c r="VYW534" s="143"/>
      <c r="VYX534" s="579"/>
      <c r="VYY534" s="580"/>
      <c r="VYZ534" s="143"/>
      <c r="VZA534" s="143"/>
      <c r="VZB534" s="579"/>
      <c r="VZC534" s="580"/>
      <c r="VZD534" s="143"/>
      <c r="VZE534" s="143"/>
      <c r="VZF534" s="579"/>
      <c r="VZG534" s="580"/>
      <c r="VZH534" s="143"/>
      <c r="VZI534" s="143"/>
      <c r="VZJ534" s="579"/>
      <c r="VZK534" s="580"/>
      <c r="VZL534" s="143"/>
      <c r="VZM534" s="143"/>
      <c r="VZN534" s="579"/>
      <c r="VZO534" s="580"/>
      <c r="VZP534" s="143"/>
      <c r="VZQ534" s="143"/>
      <c r="VZR534" s="579"/>
      <c r="VZS534" s="580"/>
      <c r="VZT534" s="143"/>
      <c r="VZU534" s="143"/>
      <c r="VZV534" s="579"/>
      <c r="VZW534" s="580"/>
      <c r="VZX534" s="143"/>
      <c r="VZY534" s="143"/>
      <c r="VZZ534" s="579"/>
      <c r="WAA534" s="580"/>
      <c r="WAB534" s="143"/>
      <c r="WAC534" s="143"/>
      <c r="WAD534" s="579"/>
      <c r="WAE534" s="580"/>
      <c r="WAF534" s="143"/>
      <c r="WAG534" s="143"/>
      <c r="WAH534" s="579"/>
      <c r="WAI534" s="580"/>
      <c r="WAJ534" s="143"/>
      <c r="WAK534" s="143"/>
      <c r="WAL534" s="579"/>
      <c r="WAM534" s="580"/>
      <c r="WAN534" s="143"/>
      <c r="WAO534" s="143"/>
      <c r="WAP534" s="579"/>
      <c r="WAQ534" s="580"/>
      <c r="WAR534" s="143"/>
      <c r="WAS534" s="143"/>
      <c r="WAT534" s="579"/>
      <c r="WAU534" s="580"/>
      <c r="WAV534" s="143"/>
      <c r="WAW534" s="143"/>
      <c r="WAX534" s="579"/>
      <c r="WAY534" s="580"/>
      <c r="WAZ534" s="143"/>
      <c r="WBA534" s="143"/>
      <c r="WBB534" s="579"/>
      <c r="WBC534" s="580"/>
      <c r="WBD534" s="143"/>
      <c r="WBE534" s="143"/>
      <c r="WBF534" s="579"/>
      <c r="WBG534" s="580"/>
      <c r="WBH534" s="143"/>
      <c r="WBI534" s="143"/>
      <c r="WBJ534" s="579"/>
      <c r="WBK534" s="580"/>
      <c r="WBL534" s="143"/>
      <c r="WBM534" s="143"/>
      <c r="WBN534" s="579"/>
      <c r="WBO534" s="580"/>
      <c r="WBP534" s="143"/>
      <c r="WBQ534" s="143"/>
      <c r="WBR534" s="579"/>
      <c r="WBS534" s="580"/>
      <c r="WBT534" s="143"/>
      <c r="WBU534" s="143"/>
      <c r="WBV534" s="579"/>
      <c r="WBW534" s="580"/>
      <c r="WBX534" s="143"/>
      <c r="WBY534" s="143"/>
      <c r="WBZ534" s="579"/>
      <c r="WCA534" s="580"/>
      <c r="WCB534" s="143"/>
      <c r="WCC534" s="143"/>
      <c r="WCD534" s="579"/>
      <c r="WCE534" s="580"/>
      <c r="WCF534" s="143"/>
      <c r="WCG534" s="143"/>
      <c r="WCH534" s="579"/>
      <c r="WCI534" s="580"/>
      <c r="WCJ534" s="143"/>
      <c r="WCK534" s="143"/>
      <c r="WCL534" s="579"/>
      <c r="WCM534" s="580"/>
      <c r="WCN534" s="143"/>
      <c r="WCO534" s="143"/>
      <c r="WCP534" s="579"/>
      <c r="WCQ534" s="580"/>
      <c r="WCR534" s="143"/>
      <c r="WCS534" s="143"/>
      <c r="WCT534" s="579"/>
      <c r="WCU534" s="580"/>
      <c r="WCV534" s="143"/>
      <c r="WCW534" s="143"/>
      <c r="WCX534" s="579"/>
      <c r="WCY534" s="580"/>
      <c r="WCZ534" s="143"/>
      <c r="WDA534" s="143"/>
      <c r="WDB534" s="579"/>
      <c r="WDC534" s="580"/>
      <c r="WDD534" s="143"/>
      <c r="WDE534" s="143"/>
      <c r="WDF534" s="579"/>
      <c r="WDG534" s="580"/>
      <c r="WDH534" s="143"/>
      <c r="WDI534" s="143"/>
      <c r="WDJ534" s="579"/>
      <c r="WDK534" s="580"/>
      <c r="WDL534" s="143"/>
      <c r="WDM534" s="143"/>
      <c r="WDN534" s="579"/>
      <c r="WDO534" s="580"/>
      <c r="WDP534" s="143"/>
      <c r="WDQ534" s="143"/>
      <c r="WDR534" s="579"/>
      <c r="WDS534" s="580"/>
      <c r="WDT534" s="143"/>
      <c r="WDU534" s="143"/>
      <c r="WDV534" s="579"/>
      <c r="WDW534" s="580"/>
      <c r="WDX534" s="143"/>
      <c r="WDY534" s="143"/>
      <c r="WDZ534" s="579"/>
      <c r="WEA534" s="580"/>
      <c r="WEB534" s="143"/>
      <c r="WEC534" s="143"/>
      <c r="WED534" s="579"/>
      <c r="WEE534" s="580"/>
      <c r="WEF534" s="143"/>
      <c r="WEG534" s="143"/>
      <c r="WEH534" s="579"/>
      <c r="WEI534" s="580"/>
      <c r="WEJ534" s="143"/>
      <c r="WEK534" s="143"/>
      <c r="WEL534" s="579"/>
      <c r="WEM534" s="580"/>
      <c r="WEN534" s="143"/>
      <c r="WEO534" s="143"/>
      <c r="WEP534" s="579"/>
      <c r="WEQ534" s="580"/>
      <c r="WER534" s="143"/>
      <c r="WES534" s="143"/>
      <c r="WET534" s="579"/>
      <c r="WEU534" s="580"/>
      <c r="WEV534" s="143"/>
      <c r="WEW534" s="143"/>
      <c r="WEX534" s="579"/>
      <c r="WEY534" s="580"/>
      <c r="WEZ534" s="143"/>
      <c r="WFA534" s="143"/>
      <c r="WFB534" s="579"/>
      <c r="WFC534" s="580"/>
      <c r="WFD534" s="143"/>
      <c r="WFE534" s="143"/>
      <c r="WFF534" s="579"/>
      <c r="WFG534" s="580"/>
      <c r="WFH534" s="143"/>
      <c r="WFI534" s="143"/>
      <c r="WFJ534" s="579"/>
      <c r="WFK534" s="580"/>
      <c r="WFL534" s="143"/>
      <c r="WFM534" s="143"/>
      <c r="WFN534" s="579"/>
      <c r="WFO534" s="580"/>
      <c r="WFP534" s="143"/>
      <c r="WFQ534" s="143"/>
      <c r="WFR534" s="579"/>
      <c r="WFS534" s="580"/>
      <c r="WFT534" s="143"/>
      <c r="WFU534" s="143"/>
      <c r="WFV534" s="579"/>
      <c r="WFW534" s="580"/>
      <c r="WFX534" s="143"/>
      <c r="WFY534" s="143"/>
      <c r="WFZ534" s="579"/>
      <c r="WGA534" s="580"/>
      <c r="WGB534" s="143"/>
      <c r="WGC534" s="143"/>
      <c r="WGD534" s="579"/>
      <c r="WGE534" s="580"/>
      <c r="WGF534" s="143"/>
      <c r="WGG534" s="143"/>
      <c r="WGH534" s="579"/>
      <c r="WGI534" s="580"/>
      <c r="WGJ534" s="143"/>
      <c r="WGK534" s="143"/>
      <c r="WGL534" s="579"/>
      <c r="WGM534" s="580"/>
      <c r="WGN534" s="143"/>
      <c r="WGO534" s="143"/>
      <c r="WGP534" s="579"/>
      <c r="WGQ534" s="580"/>
      <c r="WGR534" s="143"/>
      <c r="WGS534" s="143"/>
      <c r="WGT534" s="579"/>
      <c r="WGU534" s="580"/>
      <c r="WGV534" s="143"/>
      <c r="WGW534" s="143"/>
      <c r="WGX534" s="579"/>
      <c r="WGY534" s="580"/>
      <c r="WGZ534" s="143"/>
      <c r="WHA534" s="143"/>
      <c r="WHB534" s="579"/>
      <c r="WHC534" s="580"/>
      <c r="WHD534" s="143"/>
      <c r="WHE534" s="143"/>
      <c r="WHF534" s="579"/>
      <c r="WHG534" s="580"/>
      <c r="WHH534" s="143"/>
      <c r="WHI534" s="143"/>
      <c r="WHJ534" s="579"/>
      <c r="WHK534" s="580"/>
      <c r="WHL534" s="143"/>
      <c r="WHM534" s="143"/>
      <c r="WHN534" s="579"/>
      <c r="WHO534" s="580"/>
      <c r="WHP534" s="143"/>
      <c r="WHQ534" s="143"/>
      <c r="WHR534" s="579"/>
      <c r="WHS534" s="580"/>
      <c r="WHT534" s="143"/>
      <c r="WHU534" s="143"/>
      <c r="WHV534" s="579"/>
      <c r="WHW534" s="580"/>
      <c r="WHX534" s="143"/>
      <c r="WHY534" s="143"/>
      <c r="WHZ534" s="579"/>
      <c r="WIA534" s="580"/>
      <c r="WIB534" s="143"/>
      <c r="WIC534" s="143"/>
      <c r="WID534" s="579"/>
      <c r="WIE534" s="580"/>
      <c r="WIF534" s="143"/>
      <c r="WIG534" s="143"/>
      <c r="WIH534" s="579"/>
      <c r="WII534" s="580"/>
      <c r="WIJ534" s="143"/>
      <c r="WIK534" s="143"/>
      <c r="WIL534" s="579"/>
      <c r="WIM534" s="580"/>
      <c r="WIN534" s="143"/>
      <c r="WIO534" s="143"/>
      <c r="WIP534" s="579"/>
      <c r="WIQ534" s="580"/>
      <c r="WIR534" s="143"/>
      <c r="WIS534" s="143"/>
      <c r="WIT534" s="579"/>
      <c r="WIU534" s="580"/>
      <c r="WIV534" s="143"/>
      <c r="WIW534" s="143"/>
      <c r="WIX534" s="579"/>
      <c r="WIY534" s="580"/>
      <c r="WIZ534" s="143"/>
      <c r="WJA534" s="143"/>
      <c r="WJB534" s="579"/>
      <c r="WJC534" s="580"/>
      <c r="WJD534" s="143"/>
      <c r="WJE534" s="143"/>
      <c r="WJF534" s="579"/>
      <c r="WJG534" s="580"/>
      <c r="WJH534" s="143"/>
      <c r="WJI534" s="143"/>
      <c r="WJJ534" s="579"/>
      <c r="WJK534" s="580"/>
      <c r="WJL534" s="143"/>
      <c r="WJM534" s="143"/>
      <c r="WJN534" s="579"/>
      <c r="WJO534" s="580"/>
      <c r="WJP534" s="143"/>
      <c r="WJQ534" s="143"/>
      <c r="WJR534" s="579"/>
      <c r="WJS534" s="580"/>
      <c r="WJT534" s="143"/>
      <c r="WJU534" s="143"/>
      <c r="WJV534" s="579"/>
      <c r="WJW534" s="580"/>
      <c r="WJX534" s="143"/>
      <c r="WJY534" s="143"/>
      <c r="WJZ534" s="579"/>
      <c r="WKA534" s="580"/>
      <c r="WKB534" s="143"/>
      <c r="WKC534" s="143"/>
      <c r="WKD534" s="579"/>
      <c r="WKE534" s="580"/>
      <c r="WKF534" s="143"/>
      <c r="WKG534" s="143"/>
      <c r="WKH534" s="579"/>
      <c r="WKI534" s="580"/>
      <c r="WKJ534" s="143"/>
      <c r="WKK534" s="143"/>
      <c r="WKL534" s="579"/>
      <c r="WKM534" s="580"/>
      <c r="WKN534" s="143"/>
      <c r="WKO534" s="143"/>
      <c r="WKP534" s="579"/>
      <c r="WKQ534" s="580"/>
      <c r="WKR534" s="143"/>
      <c r="WKS534" s="143"/>
      <c r="WKT534" s="579"/>
      <c r="WKU534" s="580"/>
      <c r="WKV534" s="143"/>
      <c r="WKW534" s="143"/>
      <c r="WKX534" s="579"/>
      <c r="WKY534" s="580"/>
      <c r="WKZ534" s="143"/>
      <c r="WLA534" s="143"/>
      <c r="WLB534" s="579"/>
      <c r="WLC534" s="580"/>
      <c r="WLD534" s="143"/>
      <c r="WLE534" s="143"/>
      <c r="WLF534" s="579"/>
      <c r="WLG534" s="580"/>
      <c r="WLH534" s="143"/>
      <c r="WLI534" s="143"/>
      <c r="WLJ534" s="579"/>
      <c r="WLK534" s="580"/>
      <c r="WLL534" s="143"/>
      <c r="WLM534" s="143"/>
      <c r="WLN534" s="579"/>
      <c r="WLO534" s="580"/>
      <c r="WLP534" s="143"/>
      <c r="WLQ534" s="143"/>
      <c r="WLR534" s="579"/>
      <c r="WLS534" s="580"/>
      <c r="WLT534" s="143"/>
      <c r="WLU534" s="143"/>
      <c r="WLV534" s="579"/>
      <c r="WLW534" s="580"/>
      <c r="WLX534" s="143"/>
      <c r="WLY534" s="143"/>
      <c r="WLZ534" s="579"/>
      <c r="WMA534" s="580"/>
      <c r="WMB534" s="143"/>
      <c r="WMC534" s="143"/>
      <c r="WMD534" s="579"/>
      <c r="WME534" s="580"/>
      <c r="WMF534" s="143"/>
      <c r="WMG534" s="143"/>
      <c r="WMH534" s="579"/>
      <c r="WMI534" s="580"/>
      <c r="WMJ534" s="143"/>
      <c r="WMK534" s="143"/>
      <c r="WML534" s="579"/>
      <c r="WMM534" s="580"/>
      <c r="WMN534" s="143"/>
      <c r="WMO534" s="143"/>
      <c r="WMP534" s="579"/>
      <c r="WMQ534" s="580"/>
      <c r="WMR534" s="143"/>
      <c r="WMS534" s="143"/>
      <c r="WMT534" s="579"/>
      <c r="WMU534" s="580"/>
      <c r="WMV534" s="143"/>
      <c r="WMW534" s="143"/>
      <c r="WMX534" s="579"/>
      <c r="WMY534" s="580"/>
      <c r="WMZ534" s="143"/>
      <c r="WNA534" s="143"/>
      <c r="WNB534" s="579"/>
      <c r="WNC534" s="580"/>
      <c r="WND534" s="143"/>
      <c r="WNE534" s="143"/>
      <c r="WNF534" s="579"/>
      <c r="WNG534" s="580"/>
      <c r="WNH534" s="143"/>
      <c r="WNI534" s="143"/>
      <c r="WNJ534" s="579"/>
      <c r="WNK534" s="580"/>
      <c r="WNL534" s="143"/>
      <c r="WNM534" s="143"/>
      <c r="WNN534" s="579"/>
      <c r="WNO534" s="580"/>
      <c r="WNP534" s="143"/>
      <c r="WNQ534" s="143"/>
      <c r="WNR534" s="579"/>
      <c r="WNS534" s="580"/>
      <c r="WNT534" s="143"/>
      <c r="WNU534" s="143"/>
      <c r="WNV534" s="579"/>
      <c r="WNW534" s="580"/>
      <c r="WNX534" s="143"/>
      <c r="WNY534" s="143"/>
      <c r="WNZ534" s="579"/>
      <c r="WOA534" s="580"/>
      <c r="WOB534" s="143"/>
      <c r="WOC534" s="143"/>
      <c r="WOD534" s="579"/>
      <c r="WOE534" s="580"/>
      <c r="WOF534" s="143"/>
      <c r="WOG534" s="143"/>
      <c r="WOH534" s="579"/>
      <c r="WOI534" s="580"/>
      <c r="WOJ534" s="143"/>
      <c r="WOK534" s="143"/>
      <c r="WOL534" s="579"/>
      <c r="WOM534" s="580"/>
      <c r="WON534" s="143"/>
      <c r="WOO534" s="143"/>
      <c r="WOP534" s="579"/>
      <c r="WOQ534" s="580"/>
      <c r="WOR534" s="143"/>
      <c r="WOS534" s="143"/>
      <c r="WOT534" s="579"/>
      <c r="WOU534" s="580"/>
      <c r="WOV534" s="143"/>
      <c r="WOW534" s="143"/>
      <c r="WOX534" s="579"/>
      <c r="WOY534" s="580"/>
      <c r="WOZ534" s="143"/>
      <c r="WPA534" s="143"/>
      <c r="WPB534" s="579"/>
      <c r="WPC534" s="580"/>
      <c r="WPD534" s="143"/>
      <c r="WPE534" s="143"/>
      <c r="WPF534" s="579"/>
      <c r="WPG534" s="580"/>
      <c r="WPH534" s="143"/>
      <c r="WPI534" s="143"/>
      <c r="WPJ534" s="579"/>
      <c r="WPK534" s="580"/>
      <c r="WPL534" s="143"/>
      <c r="WPM534" s="143"/>
      <c r="WPN534" s="579"/>
      <c r="WPO534" s="580"/>
      <c r="WPP534" s="143"/>
      <c r="WPQ534" s="143"/>
      <c r="WPR534" s="579"/>
      <c r="WPS534" s="580"/>
      <c r="WPT534" s="143"/>
      <c r="WPU534" s="143"/>
      <c r="WPV534" s="579"/>
      <c r="WPW534" s="580"/>
      <c r="WPX534" s="143"/>
      <c r="WPY534" s="143"/>
      <c r="WPZ534" s="579"/>
      <c r="WQA534" s="580"/>
      <c r="WQB534" s="143"/>
      <c r="WQC534" s="143"/>
      <c r="WQD534" s="579"/>
      <c r="WQE534" s="580"/>
      <c r="WQF534" s="143"/>
      <c r="WQG534" s="143"/>
      <c r="WQH534" s="579"/>
      <c r="WQI534" s="580"/>
      <c r="WQJ534" s="143"/>
      <c r="WQK534" s="143"/>
      <c r="WQL534" s="579"/>
      <c r="WQM534" s="580"/>
      <c r="WQN534" s="143"/>
      <c r="WQO534" s="143"/>
      <c r="WQP534" s="579"/>
      <c r="WQQ534" s="580"/>
      <c r="WQR534" s="143"/>
      <c r="WQS534" s="143"/>
      <c r="WQT534" s="579"/>
      <c r="WQU534" s="580"/>
      <c r="WQV534" s="143"/>
      <c r="WQW534" s="143"/>
      <c r="WQX534" s="579"/>
      <c r="WQY534" s="580"/>
      <c r="WQZ534" s="143"/>
      <c r="WRA534" s="143"/>
      <c r="WRB534" s="579"/>
      <c r="WRC534" s="580"/>
      <c r="WRD534" s="143"/>
      <c r="WRE534" s="143"/>
      <c r="WRF534" s="579"/>
      <c r="WRG534" s="580"/>
      <c r="WRH534" s="143"/>
      <c r="WRI534" s="143"/>
      <c r="WRJ534" s="579"/>
      <c r="WRK534" s="580"/>
      <c r="WRL534" s="143"/>
      <c r="WRM534" s="143"/>
      <c r="WRN534" s="579"/>
      <c r="WRO534" s="580"/>
      <c r="WRP534" s="143"/>
      <c r="WRQ534" s="143"/>
      <c r="WRR534" s="579"/>
      <c r="WRS534" s="580"/>
      <c r="WRT534" s="143"/>
      <c r="WRU534" s="143"/>
      <c r="WRV534" s="579"/>
      <c r="WRW534" s="580"/>
      <c r="WRX534" s="143"/>
      <c r="WRY534" s="143"/>
      <c r="WRZ534" s="579"/>
      <c r="WSA534" s="580"/>
      <c r="WSB534" s="143"/>
      <c r="WSC534" s="143"/>
      <c r="WSD534" s="579"/>
      <c r="WSE534" s="580"/>
      <c r="WSF534" s="143"/>
      <c r="WSG534" s="143"/>
      <c r="WSH534" s="579"/>
      <c r="WSI534" s="580"/>
      <c r="WSJ534" s="143"/>
      <c r="WSK534" s="143"/>
      <c r="WSL534" s="579"/>
      <c r="WSM534" s="580"/>
      <c r="WSN534" s="143"/>
      <c r="WSO534" s="143"/>
      <c r="WSP534" s="579"/>
      <c r="WSQ534" s="580"/>
      <c r="WSR534" s="143"/>
      <c r="WSS534" s="143"/>
      <c r="WST534" s="579"/>
      <c r="WSU534" s="580"/>
      <c r="WSV534" s="143"/>
      <c r="WSW534" s="143"/>
      <c r="WSX534" s="579"/>
      <c r="WSY534" s="580"/>
      <c r="WSZ534" s="143"/>
      <c r="WTA534" s="143"/>
      <c r="WTB534" s="579"/>
      <c r="WTC534" s="580"/>
      <c r="WTD534" s="143"/>
      <c r="WTE534" s="143"/>
      <c r="WTF534" s="579"/>
      <c r="WTG534" s="580"/>
      <c r="WTH534" s="143"/>
      <c r="WTI534" s="143"/>
      <c r="WTJ534" s="579"/>
      <c r="WTK534" s="580"/>
      <c r="WTL534" s="143"/>
      <c r="WTM534" s="143"/>
      <c r="WTN534" s="579"/>
      <c r="WTO534" s="580"/>
      <c r="WTP534" s="143"/>
      <c r="WTQ534" s="143"/>
      <c r="WTR534" s="579"/>
      <c r="WTS534" s="580"/>
      <c r="WTT534" s="143"/>
      <c r="WTU534" s="143"/>
      <c r="WTV534" s="579"/>
      <c r="WTW534" s="580"/>
      <c r="WTX534" s="143"/>
      <c r="WTY534" s="143"/>
      <c r="WTZ534" s="579"/>
      <c r="WUA534" s="580"/>
      <c r="WUB534" s="143"/>
      <c r="WUC534" s="143"/>
      <c r="WUD534" s="579"/>
      <c r="WUE534" s="580"/>
      <c r="WUF534" s="143"/>
      <c r="WUG534" s="143"/>
      <c r="WUH534" s="579"/>
      <c r="WUI534" s="580"/>
      <c r="WUJ534" s="143"/>
      <c r="WUK534" s="143"/>
      <c r="WUL534" s="579"/>
      <c r="WUM534" s="580"/>
      <c r="WUN534" s="143"/>
      <c r="WUO534" s="143"/>
      <c r="WUP534" s="579"/>
      <c r="WUQ534" s="580"/>
      <c r="WUR534" s="143"/>
      <c r="WUS534" s="143"/>
      <c r="WUT534" s="579"/>
      <c r="WUU534" s="580"/>
      <c r="WUV534" s="143"/>
      <c r="WUW534" s="143"/>
      <c r="WUX534" s="579"/>
      <c r="WUY534" s="580"/>
      <c r="WUZ534" s="143"/>
      <c r="WVA534" s="143"/>
      <c r="WVB534" s="579"/>
      <c r="WVC534" s="580"/>
      <c r="WVD534" s="143"/>
      <c r="WVE534" s="143"/>
      <c r="WVF534" s="579"/>
      <c r="WVG534" s="580"/>
      <c r="WVH534" s="143"/>
      <c r="WVI534" s="143"/>
      <c r="WVJ534" s="579"/>
      <c r="WVK534" s="580"/>
      <c r="WVL534" s="143"/>
      <c r="WVM534" s="143"/>
      <c r="WVN534" s="579"/>
      <c r="WVO534" s="580"/>
      <c r="WVP534" s="143"/>
      <c r="WVQ534" s="143"/>
      <c r="WVR534" s="579"/>
      <c r="WVS534" s="580"/>
      <c r="WVT534" s="143"/>
      <c r="WVU534" s="143"/>
      <c r="WVV534" s="579"/>
      <c r="WVW534" s="580"/>
      <c r="WVX534" s="143"/>
      <c r="WVY534" s="143"/>
      <c r="WVZ534" s="579"/>
      <c r="WWA534" s="580"/>
      <c r="WWB534" s="143"/>
      <c r="WWC534" s="143"/>
      <c r="WWD534" s="579"/>
      <c r="WWE534" s="580"/>
      <c r="WWF534" s="143"/>
      <c r="WWG534" s="143"/>
      <c r="WWH534" s="579"/>
      <c r="WWI534" s="580"/>
      <c r="WWJ534" s="143"/>
      <c r="WWK534" s="143"/>
      <c r="WWL534" s="579"/>
      <c r="WWM534" s="580"/>
      <c r="WWN534" s="143"/>
      <c r="WWO534" s="143"/>
      <c r="WWP534" s="579"/>
      <c r="WWQ534" s="580"/>
      <c r="WWR534" s="143"/>
      <c r="WWS534" s="143"/>
      <c r="WWT534" s="579"/>
      <c r="WWU534" s="580"/>
      <c r="WWV534" s="143"/>
      <c r="WWW534" s="143"/>
      <c r="WWX534" s="579"/>
      <c r="WWY534" s="580"/>
      <c r="WWZ534" s="143"/>
      <c r="WXA534" s="143"/>
      <c r="WXB534" s="579"/>
      <c r="WXC534" s="580"/>
      <c r="WXD534" s="143"/>
      <c r="WXE534" s="143"/>
      <c r="WXF534" s="579"/>
      <c r="WXG534" s="580"/>
      <c r="WXH534" s="143"/>
      <c r="WXI534" s="143"/>
      <c r="WXJ534" s="579"/>
      <c r="WXK534" s="580"/>
      <c r="WXL534" s="143"/>
      <c r="WXM534" s="143"/>
      <c r="WXN534" s="579"/>
      <c r="WXO534" s="580"/>
      <c r="WXP534" s="143"/>
      <c r="WXQ534" s="143"/>
      <c r="WXR534" s="579"/>
      <c r="WXS534" s="580"/>
      <c r="WXT534" s="143"/>
      <c r="WXU534" s="143"/>
      <c r="WXV534" s="579"/>
      <c r="WXW534" s="580"/>
      <c r="WXX534" s="143"/>
      <c r="WXY534" s="143"/>
      <c r="WXZ534" s="579"/>
      <c r="WYA534" s="580"/>
      <c r="WYB534" s="143"/>
      <c r="WYC534" s="143"/>
      <c r="WYD534" s="579"/>
      <c r="WYE534" s="580"/>
      <c r="WYF534" s="143"/>
      <c r="WYG534" s="143"/>
      <c r="WYH534" s="579"/>
      <c r="WYI534" s="580"/>
      <c r="WYJ534" s="143"/>
      <c r="WYK534" s="143"/>
      <c r="WYL534" s="579"/>
      <c r="WYM534" s="580"/>
      <c r="WYN534" s="143"/>
      <c r="WYO534" s="143"/>
      <c r="WYP534" s="579"/>
      <c r="WYQ534" s="580"/>
      <c r="WYR534" s="143"/>
      <c r="WYS534" s="143"/>
      <c r="WYT534" s="579"/>
      <c r="WYU534" s="580"/>
      <c r="WYV534" s="143"/>
      <c r="WYW534" s="143"/>
      <c r="WYX534" s="579"/>
      <c r="WYY534" s="580"/>
      <c r="WYZ534" s="143"/>
      <c r="WZA534" s="143"/>
      <c r="WZB534" s="579"/>
      <c r="WZC534" s="580"/>
      <c r="WZD534" s="143"/>
      <c r="WZE534" s="143"/>
      <c r="WZF534" s="579"/>
      <c r="WZG534" s="580"/>
      <c r="WZH534" s="143"/>
      <c r="WZI534" s="143"/>
      <c r="WZJ534" s="579"/>
      <c r="WZK534" s="580"/>
      <c r="WZL534" s="143"/>
      <c r="WZM534" s="143"/>
      <c r="WZN534" s="579"/>
      <c r="WZO534" s="580"/>
      <c r="WZP534" s="143"/>
      <c r="WZQ534" s="143"/>
      <c r="WZR534" s="579"/>
      <c r="WZS534" s="580"/>
      <c r="WZT534" s="143"/>
      <c r="WZU534" s="143"/>
      <c r="WZV534" s="579"/>
      <c r="WZW534" s="580"/>
      <c r="WZX534" s="143"/>
      <c r="WZY534" s="143"/>
      <c r="WZZ534" s="579"/>
      <c r="XAA534" s="580"/>
      <c r="XAB534" s="143"/>
      <c r="XAC534" s="143"/>
      <c r="XAD534" s="579"/>
      <c r="XAE534" s="580"/>
      <c r="XAF534" s="143"/>
      <c r="XAG534" s="143"/>
      <c r="XAH534" s="579"/>
      <c r="XAI534" s="580"/>
      <c r="XAJ534" s="143"/>
      <c r="XAK534" s="143"/>
      <c r="XAL534" s="579"/>
      <c r="XAM534" s="580"/>
      <c r="XAN534" s="143"/>
      <c r="XAO534" s="143"/>
      <c r="XAP534" s="579"/>
      <c r="XAQ534" s="580"/>
      <c r="XAR534" s="143"/>
      <c r="XAS534" s="143"/>
      <c r="XAT534" s="579"/>
      <c r="XAU534" s="580"/>
      <c r="XAV534" s="143"/>
      <c r="XAW534" s="143"/>
      <c r="XAX534" s="579"/>
      <c r="XAY534" s="580"/>
      <c r="XAZ534" s="143"/>
      <c r="XBA534" s="143"/>
      <c r="XBB534" s="579"/>
      <c r="XBC534" s="580"/>
      <c r="XBD534" s="143"/>
      <c r="XBE534" s="143"/>
      <c r="XBF534" s="579"/>
      <c r="XBG534" s="580"/>
      <c r="XBH534" s="143"/>
      <c r="XBI534" s="143"/>
      <c r="XBJ534" s="579"/>
      <c r="XBK534" s="580"/>
      <c r="XBL534" s="143"/>
      <c r="XBM534" s="143"/>
      <c r="XBN534" s="579"/>
      <c r="XBO534" s="580"/>
      <c r="XBP534" s="143"/>
      <c r="XBQ534" s="143"/>
      <c r="XBR534" s="579"/>
      <c r="XBS534" s="580"/>
      <c r="XBT534" s="143"/>
      <c r="XBU534" s="143"/>
      <c r="XBV534" s="579"/>
      <c r="XBW534" s="580"/>
      <c r="XBX534" s="143"/>
      <c r="XBY534" s="143"/>
      <c r="XBZ534" s="579"/>
      <c r="XCA534" s="580"/>
      <c r="XCB534" s="143"/>
      <c r="XCC534" s="143"/>
      <c r="XCD534" s="579"/>
      <c r="XCE534" s="580"/>
      <c r="XCF534" s="143"/>
      <c r="XCG534" s="143"/>
      <c r="XCH534" s="579"/>
      <c r="XCI534" s="580"/>
      <c r="XCJ534" s="143"/>
      <c r="XCK534" s="143"/>
      <c r="XCL534" s="579"/>
      <c r="XCM534" s="580"/>
      <c r="XCN534" s="143"/>
      <c r="XCO534" s="143"/>
      <c r="XCP534" s="579"/>
      <c r="XCQ534" s="580"/>
      <c r="XCR534" s="143"/>
      <c r="XCS534" s="143"/>
      <c r="XCT534" s="579"/>
      <c r="XCU534" s="580"/>
      <c r="XCV534" s="143"/>
      <c r="XCW534" s="143"/>
      <c r="XCX534" s="579"/>
      <c r="XCY534" s="580"/>
      <c r="XCZ534" s="143"/>
      <c r="XDA534" s="143"/>
      <c r="XDB534" s="579"/>
      <c r="XDC534" s="580"/>
      <c r="XDD534" s="143"/>
      <c r="XDE534" s="143"/>
      <c r="XDF534" s="579"/>
      <c r="XDG534" s="580"/>
      <c r="XDH534" s="143"/>
      <c r="XDI534" s="143"/>
      <c r="XDJ534" s="579"/>
      <c r="XDK534" s="580"/>
      <c r="XDL534" s="143"/>
      <c r="XDM534" s="143"/>
      <c r="XDN534" s="579"/>
      <c r="XDO534" s="580"/>
      <c r="XDP534" s="143"/>
      <c r="XDQ534" s="143"/>
      <c r="XDR534" s="579"/>
      <c r="XDS534" s="580"/>
      <c r="XDT534" s="143"/>
      <c r="XDU534" s="143"/>
      <c r="XDV534" s="579"/>
      <c r="XDW534" s="580"/>
      <c r="XDX534" s="143"/>
      <c r="XDY534" s="143"/>
      <c r="XDZ534" s="579"/>
      <c r="XEA534" s="580"/>
      <c r="XEB534" s="143"/>
      <c r="XEC534" s="143"/>
      <c r="XED534" s="579"/>
      <c r="XEE534" s="580"/>
      <c r="XEF534" s="143"/>
      <c r="XEG534" s="143"/>
      <c r="XEH534" s="579"/>
      <c r="XEI534" s="580"/>
      <c r="XEJ534" s="143"/>
      <c r="XEK534" s="143"/>
      <c r="XEL534" s="579"/>
      <c r="XEM534" s="580"/>
      <c r="XEN534" s="143"/>
      <c r="XEO534" s="143"/>
      <c r="XEP534" s="579"/>
      <c r="XEQ534" s="580"/>
      <c r="XER534" s="143"/>
      <c r="XES534" s="143"/>
      <c r="XET534" s="579"/>
      <c r="XEU534" s="580"/>
      <c r="XEV534" s="143"/>
      <c r="XEW534" s="143"/>
      <c r="XEX534" s="579"/>
      <c r="XEY534" s="580"/>
      <c r="XEZ534" s="143"/>
      <c r="XFA534" s="143"/>
      <c r="XFB534" s="579"/>
      <c r="XFC534" s="580"/>
    </row>
    <row r="535" spans="1:16383" s="129" customFormat="1" hidden="1">
      <c r="A535" s="571">
        <v>3</v>
      </c>
      <c r="B535" s="575" t="s">
        <v>757</v>
      </c>
      <c r="C535" s="320" t="s">
        <v>22</v>
      </c>
      <c r="D535" s="320" t="s">
        <v>22</v>
      </c>
      <c r="E535" s="138">
        <f>F535+G535</f>
        <v>95</v>
      </c>
      <c r="F535" s="246">
        <v>95</v>
      </c>
      <c r="G535" s="139">
        <f t="shared" si="30"/>
        <v>0</v>
      </c>
      <c r="H535" s="139"/>
      <c r="I535" s="139"/>
      <c r="J535" s="139"/>
      <c r="K535" s="139"/>
      <c r="L535" s="139"/>
      <c r="M535" s="139"/>
      <c r="N535" s="139"/>
      <c r="O535" s="139"/>
      <c r="P535" s="139"/>
      <c r="Q535" s="139"/>
      <c r="R535" s="139"/>
      <c r="S535" s="139"/>
      <c r="T535" s="299" t="s">
        <v>191</v>
      </c>
    </row>
    <row r="536" spans="1:16383" s="129" customFormat="1" ht="24" hidden="1" customHeight="1">
      <c r="A536" s="572"/>
      <c r="B536" s="576"/>
      <c r="C536" s="320" t="s">
        <v>28</v>
      </c>
      <c r="D536" s="320" t="s">
        <v>28</v>
      </c>
      <c r="E536" s="138">
        <f>F536+G536</f>
        <v>24</v>
      </c>
      <c r="F536" s="246"/>
      <c r="G536" s="139">
        <f t="shared" si="30"/>
        <v>24</v>
      </c>
      <c r="H536" s="139"/>
      <c r="I536" s="139">
        <v>24</v>
      </c>
      <c r="J536" s="139"/>
      <c r="K536" s="139"/>
      <c r="L536" s="139"/>
      <c r="M536" s="139"/>
      <c r="N536" s="139"/>
      <c r="O536" s="139"/>
      <c r="P536" s="139"/>
      <c r="Q536" s="139"/>
      <c r="R536" s="139"/>
      <c r="S536" s="139"/>
      <c r="T536" s="299" t="s">
        <v>191</v>
      </c>
    </row>
    <row r="537" spans="1:16383" s="129" customFormat="1" ht="15.75" hidden="1" customHeight="1">
      <c r="A537" s="571">
        <v>7</v>
      </c>
      <c r="B537" s="575" t="s">
        <v>763</v>
      </c>
      <c r="C537" s="320" t="s">
        <v>45</v>
      </c>
      <c r="D537" s="320" t="s">
        <v>171</v>
      </c>
      <c r="E537" s="138">
        <f>F537+G537</f>
        <v>2.2000000000000002</v>
      </c>
      <c r="F537" s="246"/>
      <c r="G537" s="139">
        <f t="shared" si="30"/>
        <v>2.2000000000000002</v>
      </c>
      <c r="H537" s="139">
        <f>1.4+0.8</f>
        <v>2.2000000000000002</v>
      </c>
      <c r="I537" s="139"/>
      <c r="J537" s="139"/>
      <c r="K537" s="139"/>
      <c r="L537" s="139"/>
      <c r="M537" s="139"/>
      <c r="N537" s="139"/>
      <c r="O537" s="139"/>
      <c r="P537" s="139"/>
      <c r="Q537" s="139"/>
      <c r="R537" s="139"/>
      <c r="S537" s="139"/>
      <c r="T537" s="321" t="s">
        <v>191</v>
      </c>
    </row>
    <row r="538" spans="1:16383" s="129" customFormat="1" hidden="1">
      <c r="A538" s="577"/>
      <c r="B538" s="578"/>
      <c r="C538" s="322" t="s">
        <v>45</v>
      </c>
      <c r="D538" s="322" t="s">
        <v>169</v>
      </c>
      <c r="E538" s="138">
        <f>F538+G538</f>
        <v>1.2</v>
      </c>
      <c r="F538" s="246"/>
      <c r="G538" s="139">
        <f t="shared" si="30"/>
        <v>1.2</v>
      </c>
      <c r="H538" s="139">
        <f>0.9+0.3</f>
        <v>1.2</v>
      </c>
      <c r="I538" s="139"/>
      <c r="J538" s="139"/>
      <c r="K538" s="139"/>
      <c r="L538" s="139"/>
      <c r="M538" s="139"/>
      <c r="N538" s="139"/>
      <c r="O538" s="139"/>
      <c r="P538" s="139"/>
      <c r="Q538" s="139"/>
      <c r="R538" s="139"/>
      <c r="S538" s="139"/>
      <c r="T538" s="323" t="s">
        <v>191</v>
      </c>
    </row>
    <row r="539" spans="1:16383" s="129" customFormat="1" hidden="1">
      <c r="A539" s="577"/>
      <c r="B539" s="578"/>
      <c r="C539" s="322" t="s">
        <v>45</v>
      </c>
      <c r="D539" s="322" t="s">
        <v>168</v>
      </c>
      <c r="E539" s="138">
        <f>F539+G539</f>
        <v>2.2000000000000002</v>
      </c>
      <c r="F539" s="246"/>
      <c r="G539" s="139">
        <f t="shared" si="30"/>
        <v>2.2000000000000002</v>
      </c>
      <c r="H539" s="139">
        <v>2.2000000000000002</v>
      </c>
      <c r="I539" s="139"/>
      <c r="J539" s="139"/>
      <c r="K539" s="139"/>
      <c r="L539" s="139"/>
      <c r="M539" s="139"/>
      <c r="N539" s="139"/>
      <c r="O539" s="139"/>
      <c r="P539" s="139"/>
      <c r="Q539" s="139"/>
      <c r="R539" s="139"/>
      <c r="S539" s="139"/>
      <c r="T539" s="323" t="s">
        <v>191</v>
      </c>
    </row>
    <row r="540" spans="1:16383" s="129" customFormat="1" hidden="1">
      <c r="A540" s="577"/>
      <c r="B540" s="578"/>
      <c r="C540" s="322" t="s">
        <v>45</v>
      </c>
      <c r="D540" s="322" t="s">
        <v>170</v>
      </c>
      <c r="E540" s="138">
        <f>F540+G540</f>
        <v>1.4</v>
      </c>
      <c r="F540" s="246"/>
      <c r="G540" s="139">
        <f t="shared" si="30"/>
        <v>1.4</v>
      </c>
      <c r="H540" s="139">
        <v>1.4</v>
      </c>
      <c r="I540" s="139"/>
      <c r="J540" s="139"/>
      <c r="K540" s="139"/>
      <c r="L540" s="139"/>
      <c r="M540" s="139"/>
      <c r="N540" s="139"/>
      <c r="O540" s="139"/>
      <c r="P540" s="139"/>
      <c r="Q540" s="139"/>
      <c r="R540" s="139"/>
      <c r="S540" s="139"/>
      <c r="T540" s="323" t="s">
        <v>191</v>
      </c>
    </row>
    <row r="541" spans="1:16383" s="129" customFormat="1" hidden="1">
      <c r="A541" s="577"/>
      <c r="B541" s="578"/>
      <c r="C541" s="322" t="s">
        <v>45</v>
      </c>
      <c r="D541" s="322" t="s">
        <v>167</v>
      </c>
      <c r="E541" s="138">
        <f>F541+G541</f>
        <v>0.8</v>
      </c>
      <c r="F541" s="246"/>
      <c r="G541" s="139">
        <f t="shared" si="30"/>
        <v>0.8</v>
      </c>
      <c r="H541" s="139">
        <v>0.8</v>
      </c>
      <c r="I541" s="139"/>
      <c r="J541" s="139"/>
      <c r="K541" s="139"/>
      <c r="L541" s="139"/>
      <c r="M541" s="139"/>
      <c r="N541" s="139"/>
      <c r="O541" s="139"/>
      <c r="P541" s="139"/>
      <c r="Q541" s="139"/>
      <c r="R541" s="139"/>
      <c r="S541" s="139"/>
      <c r="T541" s="323" t="s">
        <v>191</v>
      </c>
    </row>
    <row r="542" spans="1:16383" s="129" customFormat="1" hidden="1">
      <c r="A542" s="577"/>
      <c r="B542" s="578"/>
      <c r="C542" s="322" t="s">
        <v>45</v>
      </c>
      <c r="D542" s="322" t="s">
        <v>164</v>
      </c>
      <c r="E542" s="138">
        <f>F542+G542</f>
        <v>18.5</v>
      </c>
      <c r="F542" s="246"/>
      <c r="G542" s="139">
        <f t="shared" si="30"/>
        <v>18.5</v>
      </c>
      <c r="H542" s="139">
        <v>10</v>
      </c>
      <c r="I542" s="139"/>
      <c r="J542" s="139"/>
      <c r="K542" s="139">
        <v>8.5</v>
      </c>
      <c r="L542" s="139"/>
      <c r="M542" s="139"/>
      <c r="N542" s="139"/>
      <c r="O542" s="139"/>
      <c r="P542" s="139"/>
      <c r="Q542" s="139"/>
      <c r="R542" s="139"/>
      <c r="S542" s="139"/>
      <c r="T542" s="323" t="s">
        <v>191</v>
      </c>
    </row>
    <row r="543" spans="1:16383" s="129" customFormat="1" hidden="1">
      <c r="A543" s="577"/>
      <c r="B543" s="578"/>
      <c r="C543" s="329" t="s">
        <v>40</v>
      </c>
      <c r="D543" s="320" t="s">
        <v>40</v>
      </c>
      <c r="E543" s="138">
        <f>F543+G543</f>
        <v>10.1</v>
      </c>
      <c r="F543" s="246"/>
      <c r="G543" s="139">
        <f t="shared" si="30"/>
        <v>10.1</v>
      </c>
      <c r="H543" s="139"/>
      <c r="I543" s="139"/>
      <c r="J543" s="139"/>
      <c r="K543" s="139">
        <f>7.2+2.9</f>
        <v>10.1</v>
      </c>
      <c r="L543" s="139"/>
      <c r="M543" s="139"/>
      <c r="N543" s="139"/>
      <c r="O543" s="139"/>
      <c r="P543" s="139"/>
      <c r="Q543" s="139"/>
      <c r="R543" s="139"/>
      <c r="S543" s="139"/>
      <c r="T543" s="323" t="s">
        <v>191</v>
      </c>
    </row>
    <row r="544" spans="1:16383" s="143" customFormat="1" hidden="1">
      <c r="A544" s="577"/>
      <c r="B544" s="578"/>
      <c r="C544" s="144" t="s">
        <v>57</v>
      </c>
      <c r="D544" s="144" t="s">
        <v>57</v>
      </c>
      <c r="E544" s="138">
        <f>F544+G544</f>
        <v>5.5</v>
      </c>
      <c r="F544" s="250"/>
      <c r="G544" s="139">
        <f t="shared" si="30"/>
        <v>5.5</v>
      </c>
      <c r="H544" s="142"/>
      <c r="I544" s="142"/>
      <c r="J544" s="142"/>
      <c r="K544" s="142">
        <v>5.5</v>
      </c>
      <c r="L544" s="142"/>
      <c r="M544" s="142"/>
      <c r="N544" s="142"/>
      <c r="O544" s="142"/>
      <c r="P544" s="142"/>
      <c r="Q544" s="142"/>
      <c r="R544" s="142"/>
      <c r="S544" s="142"/>
      <c r="T544" s="323" t="s">
        <v>191</v>
      </c>
    </row>
    <row r="545" spans="1:22" s="129" customFormat="1" hidden="1">
      <c r="A545" s="577"/>
      <c r="B545" s="578"/>
      <c r="C545" s="331" t="s">
        <v>75</v>
      </c>
      <c r="D545" s="331" t="s">
        <v>75</v>
      </c>
      <c r="E545" s="138">
        <f>F545+G545</f>
        <v>4.4000000000000004</v>
      </c>
      <c r="F545" s="246"/>
      <c r="G545" s="139">
        <f t="shared" si="30"/>
        <v>4.4000000000000004</v>
      </c>
      <c r="H545" s="139">
        <v>2</v>
      </c>
      <c r="I545" s="139">
        <v>2.4</v>
      </c>
      <c r="J545" s="139"/>
      <c r="K545" s="139"/>
      <c r="L545" s="139"/>
      <c r="M545" s="139"/>
      <c r="N545" s="139"/>
      <c r="O545" s="139"/>
      <c r="P545" s="139"/>
      <c r="Q545" s="141"/>
      <c r="R545" s="141"/>
      <c r="S545" s="139"/>
      <c r="T545" s="323" t="s">
        <v>191</v>
      </c>
    </row>
    <row r="546" spans="1:22" s="129" customFormat="1" hidden="1">
      <c r="A546" s="572"/>
      <c r="B546" s="576"/>
      <c r="C546" s="322" t="s">
        <v>69</v>
      </c>
      <c r="D546" s="322" t="s">
        <v>69</v>
      </c>
      <c r="E546" s="138">
        <f>F546+G546</f>
        <v>23.2</v>
      </c>
      <c r="F546" s="246"/>
      <c r="G546" s="139">
        <f t="shared" si="30"/>
        <v>23.2</v>
      </c>
      <c r="H546" s="139">
        <v>12.5</v>
      </c>
      <c r="I546" s="139"/>
      <c r="J546" s="139"/>
      <c r="K546" s="139">
        <f>23.2-12.5</f>
        <v>10.7</v>
      </c>
      <c r="L546" s="139"/>
      <c r="M546" s="139"/>
      <c r="N546" s="139"/>
      <c r="O546" s="139"/>
      <c r="P546" s="139"/>
      <c r="Q546" s="139"/>
      <c r="R546" s="139"/>
      <c r="S546" s="139"/>
      <c r="T546" s="323" t="s">
        <v>191</v>
      </c>
    </row>
    <row r="547" spans="1:22" s="129" customFormat="1">
      <c r="A547" s="571">
        <v>12</v>
      </c>
      <c r="B547" s="573" t="s">
        <v>467</v>
      </c>
      <c r="C547" s="342" t="s">
        <v>28</v>
      </c>
      <c r="D547" s="342" t="s">
        <v>28</v>
      </c>
      <c r="E547" s="138">
        <f>F547+G547</f>
        <v>3.27</v>
      </c>
      <c r="F547" s="246"/>
      <c r="G547" s="139">
        <f t="shared" ref="G547:G554" si="31">SUM(H547:S547)</f>
        <v>3.27</v>
      </c>
      <c r="H547" s="139"/>
      <c r="I547" s="139">
        <v>3.27</v>
      </c>
      <c r="J547" s="139"/>
      <c r="K547" s="139"/>
      <c r="L547" s="139"/>
      <c r="M547" s="139"/>
      <c r="N547" s="139"/>
      <c r="O547" s="139"/>
      <c r="P547" s="139"/>
      <c r="Q547" s="139"/>
      <c r="R547" s="139"/>
      <c r="S547" s="139"/>
      <c r="T547" s="340" t="s">
        <v>183</v>
      </c>
    </row>
    <row r="548" spans="1:22" s="129" customFormat="1" hidden="1">
      <c r="A548" s="572"/>
      <c r="B548" s="574"/>
      <c r="C548" s="320" t="s">
        <v>75</v>
      </c>
      <c r="D548" s="320" t="s">
        <v>75</v>
      </c>
      <c r="E548" s="138">
        <f>F548+G548</f>
        <v>0.5</v>
      </c>
      <c r="F548" s="246"/>
      <c r="G548" s="139">
        <f t="shared" si="31"/>
        <v>0.5</v>
      </c>
      <c r="H548" s="139"/>
      <c r="I548" s="139">
        <v>0.5</v>
      </c>
      <c r="J548" s="139"/>
      <c r="K548" s="139"/>
      <c r="L548" s="139"/>
      <c r="M548" s="139"/>
      <c r="N548" s="139"/>
      <c r="O548" s="139"/>
      <c r="P548" s="139"/>
      <c r="Q548" s="141"/>
      <c r="R548" s="141"/>
      <c r="S548" s="139"/>
      <c r="T548" s="153" t="s">
        <v>183</v>
      </c>
    </row>
    <row r="549" spans="1:22" s="129" customFormat="1" hidden="1">
      <c r="A549" s="571">
        <v>1</v>
      </c>
      <c r="B549" s="575" t="s">
        <v>678</v>
      </c>
      <c r="C549" s="331" t="s">
        <v>28</v>
      </c>
      <c r="D549" s="320" t="s">
        <v>28</v>
      </c>
      <c r="E549" s="138">
        <f>F549+G549</f>
        <v>98</v>
      </c>
      <c r="F549" s="246"/>
      <c r="G549" s="139">
        <f t="shared" si="31"/>
        <v>98</v>
      </c>
      <c r="H549" s="139">
        <v>19</v>
      </c>
      <c r="I549" s="139">
        <v>39</v>
      </c>
      <c r="J549" s="139"/>
      <c r="K549" s="139">
        <v>40</v>
      </c>
      <c r="L549" s="139"/>
      <c r="M549" s="139"/>
      <c r="N549" s="139"/>
      <c r="O549" s="139"/>
      <c r="P549" s="139"/>
      <c r="Q549" s="139"/>
      <c r="R549" s="139"/>
      <c r="S549" s="139"/>
      <c r="T549" s="153" t="s">
        <v>184</v>
      </c>
      <c r="V549" s="675"/>
    </row>
    <row r="550" spans="1:22" s="129" customFormat="1" hidden="1">
      <c r="A550" s="572"/>
      <c r="B550" s="576"/>
      <c r="C550" s="342" t="s">
        <v>75</v>
      </c>
      <c r="D550" s="342" t="s">
        <v>75</v>
      </c>
      <c r="E550" s="138">
        <f>F550+G550</f>
        <v>2</v>
      </c>
      <c r="F550" s="246"/>
      <c r="G550" s="139">
        <f t="shared" si="31"/>
        <v>2</v>
      </c>
      <c r="H550" s="139">
        <v>1</v>
      </c>
      <c r="I550" s="139">
        <v>1</v>
      </c>
      <c r="J550" s="139"/>
      <c r="K550" s="139"/>
      <c r="L550" s="139"/>
      <c r="M550" s="139"/>
      <c r="N550" s="139"/>
      <c r="O550" s="139"/>
      <c r="P550" s="139"/>
      <c r="Q550" s="139"/>
      <c r="R550" s="139"/>
      <c r="S550" s="139"/>
      <c r="T550" s="340" t="s">
        <v>184</v>
      </c>
      <c r="V550" s="675"/>
    </row>
    <row r="551" spans="1:22" s="129" customFormat="1" hidden="1">
      <c r="A551" s="571">
        <v>3</v>
      </c>
      <c r="B551" s="575" t="s">
        <v>442</v>
      </c>
      <c r="C551" s="320" t="s">
        <v>28</v>
      </c>
      <c r="D551" s="320" t="s">
        <v>28</v>
      </c>
      <c r="E551" s="138">
        <f>F551+G551</f>
        <v>19</v>
      </c>
      <c r="F551" s="246"/>
      <c r="G551" s="139">
        <f t="shared" si="31"/>
        <v>19</v>
      </c>
      <c r="H551" s="139">
        <v>8.5</v>
      </c>
      <c r="I551" s="139">
        <v>10.5</v>
      </c>
      <c r="J551" s="139"/>
      <c r="K551" s="139"/>
      <c r="L551" s="139"/>
      <c r="M551" s="139"/>
      <c r="N551" s="139"/>
      <c r="O551" s="139"/>
      <c r="P551" s="139"/>
      <c r="Q551" s="139"/>
      <c r="R551" s="139"/>
      <c r="S551" s="139"/>
      <c r="T551" s="153" t="s">
        <v>191</v>
      </c>
    </row>
    <row r="552" spans="1:22" s="129" customFormat="1" hidden="1">
      <c r="A552" s="572"/>
      <c r="B552" s="576"/>
      <c r="C552" s="342" t="s">
        <v>75</v>
      </c>
      <c r="D552" s="342" t="s">
        <v>75</v>
      </c>
      <c r="E552" s="138">
        <f>F552+G552</f>
        <v>0.5</v>
      </c>
      <c r="F552" s="246"/>
      <c r="G552" s="139">
        <f t="shared" si="31"/>
        <v>0.5</v>
      </c>
      <c r="H552" s="139">
        <v>0.5</v>
      </c>
      <c r="I552" s="139"/>
      <c r="J552" s="139"/>
      <c r="K552" s="139"/>
      <c r="L552" s="139"/>
      <c r="M552" s="139"/>
      <c r="N552" s="139"/>
      <c r="O552" s="139"/>
      <c r="P552" s="139"/>
      <c r="Q552" s="139"/>
      <c r="R552" s="139"/>
      <c r="S552" s="139"/>
      <c r="T552" s="340" t="s">
        <v>191</v>
      </c>
    </row>
    <row r="553" spans="1:22" s="129" customFormat="1" hidden="1">
      <c r="A553" s="571">
        <v>4</v>
      </c>
      <c r="B553" s="575" t="s">
        <v>762</v>
      </c>
      <c r="C553" s="342" t="s">
        <v>42</v>
      </c>
      <c r="D553" s="342" t="s">
        <v>42</v>
      </c>
      <c r="E553" s="138">
        <f>F553+G553</f>
        <v>20</v>
      </c>
      <c r="F553" s="246"/>
      <c r="G553" s="139">
        <f t="shared" si="31"/>
        <v>20</v>
      </c>
      <c r="H553" s="139">
        <v>3</v>
      </c>
      <c r="I553" s="139">
        <v>5</v>
      </c>
      <c r="J553" s="139"/>
      <c r="K553" s="139">
        <v>12</v>
      </c>
      <c r="L553" s="139"/>
      <c r="M553" s="139"/>
      <c r="N553" s="139"/>
      <c r="O553" s="139"/>
      <c r="P553" s="139"/>
      <c r="Q553" s="139"/>
      <c r="R553" s="139"/>
      <c r="S553" s="139"/>
      <c r="T553" s="340" t="s">
        <v>191</v>
      </c>
    </row>
    <row r="554" spans="1:22" s="129" customFormat="1" hidden="1">
      <c r="A554" s="577"/>
      <c r="B554" s="578"/>
      <c r="C554" s="320" t="s">
        <v>28</v>
      </c>
      <c r="D554" s="320" t="s">
        <v>28</v>
      </c>
      <c r="E554" s="138">
        <f>F554+G554</f>
        <v>320</v>
      </c>
      <c r="F554" s="246"/>
      <c r="G554" s="139">
        <f t="shared" si="31"/>
        <v>320</v>
      </c>
      <c r="H554" s="139"/>
      <c r="I554" s="139"/>
      <c r="J554" s="139"/>
      <c r="K554" s="139">
        <v>320</v>
      </c>
      <c r="L554" s="139"/>
      <c r="M554" s="139"/>
      <c r="N554" s="139"/>
      <c r="O554" s="139"/>
      <c r="P554" s="139"/>
      <c r="Q554" s="139"/>
      <c r="R554" s="139"/>
      <c r="S554" s="139"/>
      <c r="T554" s="153" t="s">
        <v>191</v>
      </c>
    </row>
    <row r="555" spans="1:22" s="129" customFormat="1" hidden="1">
      <c r="A555" s="577"/>
      <c r="B555" s="578"/>
      <c r="C555" s="342" t="s">
        <v>14</v>
      </c>
      <c r="D555" s="342" t="s">
        <v>14</v>
      </c>
      <c r="E555" s="138">
        <f>F555+G555</f>
        <v>1000</v>
      </c>
      <c r="F555" s="138"/>
      <c r="G555" s="139">
        <f t="shared" ref="G555:G557" si="32">SUM(H555:S555)</f>
        <v>1000</v>
      </c>
      <c r="H555" s="139"/>
      <c r="I555" s="139"/>
      <c r="J555" s="139"/>
      <c r="K555" s="139">
        <v>1000</v>
      </c>
      <c r="L555" s="139"/>
      <c r="M555" s="139"/>
      <c r="N555" s="139"/>
      <c r="O555" s="139"/>
      <c r="P555" s="139"/>
      <c r="Q555" s="139"/>
      <c r="R555" s="139"/>
      <c r="S555" s="139"/>
      <c r="T555" s="340" t="s">
        <v>191</v>
      </c>
    </row>
    <row r="556" spans="1:22" s="129" customFormat="1" hidden="1">
      <c r="A556" s="577"/>
      <c r="B556" s="578"/>
      <c r="C556" s="342" t="s">
        <v>16</v>
      </c>
      <c r="D556" s="342" t="s">
        <v>16</v>
      </c>
      <c r="E556" s="138">
        <f>F556+G556</f>
        <v>750</v>
      </c>
      <c r="F556" s="138">
        <v>750</v>
      </c>
      <c r="G556" s="139">
        <f t="shared" si="32"/>
        <v>0</v>
      </c>
      <c r="H556" s="139"/>
      <c r="I556" s="139"/>
      <c r="J556" s="139"/>
      <c r="K556" s="139"/>
      <c r="L556" s="139"/>
      <c r="M556" s="139"/>
      <c r="N556" s="139"/>
      <c r="O556" s="139"/>
      <c r="P556" s="139"/>
      <c r="Q556" s="139"/>
      <c r="R556" s="139"/>
      <c r="S556" s="139"/>
      <c r="T556" s="340" t="s">
        <v>191</v>
      </c>
    </row>
    <row r="557" spans="1:22" s="129" customFormat="1" hidden="1">
      <c r="A557" s="572"/>
      <c r="B557" s="576"/>
      <c r="C557" s="342" t="s">
        <v>75</v>
      </c>
      <c r="D557" s="342" t="s">
        <v>75</v>
      </c>
      <c r="E557" s="138">
        <f>F557+G557</f>
        <v>10</v>
      </c>
      <c r="F557" s="246"/>
      <c r="G557" s="139">
        <f t="shared" si="32"/>
        <v>10</v>
      </c>
      <c r="H557" s="139">
        <v>5</v>
      </c>
      <c r="I557" s="139">
        <v>5</v>
      </c>
      <c r="J557" s="139"/>
      <c r="K557" s="139"/>
      <c r="L557" s="139"/>
      <c r="M557" s="139"/>
      <c r="N557" s="139"/>
      <c r="O557" s="139"/>
      <c r="P557" s="139"/>
      <c r="Q557" s="139"/>
      <c r="R557" s="139"/>
      <c r="S557" s="139"/>
      <c r="T557" s="340" t="s">
        <v>191</v>
      </c>
    </row>
    <row r="558" spans="1:22" s="129" customFormat="1" ht="31.5" customHeight="1">
      <c r="A558" s="571">
        <v>5</v>
      </c>
      <c r="B558" s="575" t="s">
        <v>349</v>
      </c>
      <c r="C558" s="320" t="s">
        <v>28</v>
      </c>
      <c r="D558" s="320" t="s">
        <v>28</v>
      </c>
      <c r="E558" s="138">
        <f>F558+G558</f>
        <v>140.05000000000001</v>
      </c>
      <c r="F558" s="246"/>
      <c r="G558" s="139">
        <f>SUM(H558:S558)</f>
        <v>140.05000000000001</v>
      </c>
      <c r="H558" s="139">
        <v>100</v>
      </c>
      <c r="I558" s="139"/>
      <c r="J558" s="139"/>
      <c r="K558" s="139">
        <v>40</v>
      </c>
      <c r="L558" s="139">
        <v>0.05</v>
      </c>
      <c r="M558" s="139"/>
      <c r="N558" s="139"/>
      <c r="O558" s="139"/>
      <c r="P558" s="139"/>
      <c r="Q558" s="141"/>
      <c r="R558" s="141"/>
      <c r="S558" s="139"/>
      <c r="T558" s="153" t="s">
        <v>183</v>
      </c>
    </row>
    <row r="559" spans="1:22" s="129" customFormat="1">
      <c r="A559" s="577"/>
      <c r="B559" s="578"/>
      <c r="C559" s="342" t="s">
        <v>16</v>
      </c>
      <c r="D559" s="342" t="s">
        <v>16</v>
      </c>
      <c r="E559" s="138">
        <f>F559+G559</f>
        <v>537.18000000000006</v>
      </c>
      <c r="F559" s="246">
        <v>358.41</v>
      </c>
      <c r="G559" s="139">
        <f t="shared" ref="G559:G560" si="33">SUM(H559:S559)</f>
        <v>178.77</v>
      </c>
      <c r="H559" s="139"/>
      <c r="I559" s="139"/>
      <c r="J559" s="139"/>
      <c r="K559" s="139">
        <f>191.27-12.5</f>
        <v>178.77</v>
      </c>
      <c r="L559" s="139"/>
      <c r="M559" s="139"/>
      <c r="N559" s="139"/>
      <c r="O559" s="139"/>
      <c r="P559" s="139"/>
      <c r="Q559" s="141"/>
      <c r="R559" s="141"/>
      <c r="S559" s="139"/>
      <c r="T559" s="340" t="s">
        <v>183</v>
      </c>
    </row>
    <row r="560" spans="1:22" s="129" customFormat="1" hidden="1">
      <c r="A560" s="572"/>
      <c r="B560" s="576"/>
      <c r="C560" s="342" t="s">
        <v>75</v>
      </c>
      <c r="D560" s="342" t="s">
        <v>75</v>
      </c>
      <c r="E560" s="138">
        <f>F560+G560</f>
        <v>12.5</v>
      </c>
      <c r="F560" s="246"/>
      <c r="G560" s="139">
        <f t="shared" si="33"/>
        <v>12.5</v>
      </c>
      <c r="H560" s="139">
        <v>5</v>
      </c>
      <c r="I560" s="139">
        <v>7.5</v>
      </c>
      <c r="J560" s="139"/>
      <c r="K560" s="139"/>
      <c r="L560" s="139"/>
      <c r="M560" s="139"/>
      <c r="N560" s="139"/>
      <c r="O560" s="139"/>
      <c r="P560" s="139"/>
      <c r="Q560" s="141"/>
      <c r="R560" s="141"/>
      <c r="S560" s="139"/>
      <c r="T560" s="340" t="s">
        <v>183</v>
      </c>
    </row>
    <row r="561" spans="1:22" s="129" customFormat="1" ht="31.5" customHeight="1">
      <c r="A561" s="571">
        <v>7</v>
      </c>
      <c r="B561" s="575" t="s">
        <v>521</v>
      </c>
      <c r="C561" s="331" t="s">
        <v>28</v>
      </c>
      <c r="D561" s="320" t="s">
        <v>28</v>
      </c>
      <c r="E561" s="138">
        <f>F561+G561</f>
        <v>496.6</v>
      </c>
      <c r="F561" s="246"/>
      <c r="G561" s="139">
        <f>SUM(H561:S561)</f>
        <v>496.6</v>
      </c>
      <c r="H561" s="139">
        <v>20</v>
      </c>
      <c r="I561" s="139">
        <v>129.9</v>
      </c>
      <c r="J561" s="139"/>
      <c r="K561" s="139">
        <v>346.7</v>
      </c>
      <c r="L561" s="139"/>
      <c r="M561" s="139"/>
      <c r="N561" s="139"/>
      <c r="O561" s="139"/>
      <c r="P561" s="139"/>
      <c r="Q561" s="139"/>
      <c r="R561" s="139"/>
      <c r="S561" s="139"/>
      <c r="T561" s="153" t="s">
        <v>183</v>
      </c>
    </row>
    <row r="562" spans="1:22" s="129" customFormat="1" hidden="1">
      <c r="A562" s="572"/>
      <c r="B562" s="576"/>
      <c r="C562" s="342" t="s">
        <v>75</v>
      </c>
      <c r="D562" s="342" t="s">
        <v>75</v>
      </c>
      <c r="E562" s="138">
        <f>F562+G562</f>
        <v>10</v>
      </c>
      <c r="F562" s="246"/>
      <c r="G562" s="139">
        <f>SUM(H562:S562)</f>
        <v>10</v>
      </c>
      <c r="H562" s="139"/>
      <c r="I562" s="139">
        <v>10</v>
      </c>
      <c r="J562" s="139"/>
      <c r="K562" s="139"/>
      <c r="L562" s="139"/>
      <c r="M562" s="139"/>
      <c r="N562" s="139"/>
      <c r="O562" s="139"/>
      <c r="P562" s="139"/>
      <c r="Q562" s="139"/>
      <c r="R562" s="139"/>
      <c r="S562" s="139"/>
      <c r="T562" s="340" t="s">
        <v>183</v>
      </c>
    </row>
    <row r="563" spans="1:22" s="129" customFormat="1" ht="31.5" customHeight="1">
      <c r="A563" s="571">
        <v>9</v>
      </c>
      <c r="B563" s="575" t="s">
        <v>658</v>
      </c>
      <c r="C563" s="331" t="s">
        <v>28</v>
      </c>
      <c r="D563" s="320" t="s">
        <v>28</v>
      </c>
      <c r="E563" s="138">
        <f>F563+G563</f>
        <v>98</v>
      </c>
      <c r="F563" s="246"/>
      <c r="G563" s="139">
        <f>SUM(H563:S563)</f>
        <v>98</v>
      </c>
      <c r="H563" s="139"/>
      <c r="I563" s="139"/>
      <c r="J563" s="139"/>
      <c r="K563" s="139">
        <v>98</v>
      </c>
      <c r="L563" s="139"/>
      <c r="M563" s="139"/>
      <c r="N563" s="139"/>
      <c r="O563" s="139"/>
      <c r="P563" s="139"/>
      <c r="Q563" s="139"/>
      <c r="R563" s="139"/>
      <c r="S563" s="139"/>
      <c r="T563" s="153" t="s">
        <v>183</v>
      </c>
    </row>
    <row r="564" spans="1:22" s="129" customFormat="1" hidden="1">
      <c r="A564" s="572"/>
      <c r="B564" s="576"/>
      <c r="C564" s="342" t="s">
        <v>75</v>
      </c>
      <c r="D564" s="342" t="s">
        <v>75</v>
      </c>
      <c r="E564" s="138">
        <f>F564+G564</f>
        <v>2</v>
      </c>
      <c r="F564" s="246"/>
      <c r="G564" s="139">
        <f>SUM(H564:S564)</f>
        <v>2</v>
      </c>
      <c r="H564" s="139"/>
      <c r="I564" s="139"/>
      <c r="J564" s="139"/>
      <c r="K564" s="139">
        <v>2</v>
      </c>
      <c r="L564" s="139"/>
      <c r="M564" s="139"/>
      <c r="N564" s="139"/>
      <c r="O564" s="139"/>
      <c r="P564" s="139"/>
      <c r="Q564" s="139"/>
      <c r="R564" s="139"/>
      <c r="S564" s="139"/>
      <c r="T564" s="340" t="s">
        <v>183</v>
      </c>
    </row>
    <row r="565" spans="1:22" s="129" customFormat="1" hidden="1">
      <c r="A565" s="232" t="s">
        <v>712</v>
      </c>
      <c r="B565" s="136" t="s">
        <v>707</v>
      </c>
      <c r="C565" s="337"/>
      <c r="D565" s="231"/>
      <c r="E565" s="138"/>
      <c r="F565" s="247"/>
      <c r="G565" s="139"/>
      <c r="H565" s="142"/>
      <c r="I565" s="142"/>
      <c r="J565" s="142"/>
      <c r="K565" s="142"/>
      <c r="L565" s="142"/>
      <c r="M565" s="142"/>
      <c r="N565" s="142"/>
      <c r="O565" s="142"/>
      <c r="P565" s="142"/>
      <c r="Q565" s="142"/>
      <c r="R565" s="142"/>
      <c r="S565" s="142"/>
      <c r="T565" s="340"/>
    </row>
    <row r="566" spans="1:22" s="193" customFormat="1" hidden="1">
      <c r="A566" s="144">
        <v>1</v>
      </c>
      <c r="B566" s="276" t="s">
        <v>452</v>
      </c>
      <c r="C566" s="144" t="s">
        <v>57</v>
      </c>
      <c r="D566" s="144" t="s">
        <v>57</v>
      </c>
      <c r="E566" s="138">
        <f>F566+G566</f>
        <v>3</v>
      </c>
      <c r="F566" s="250">
        <v>3</v>
      </c>
      <c r="G566" s="139">
        <f t="shared" ref="G566:G571" si="34">SUM(H566:S566)</f>
        <v>0</v>
      </c>
      <c r="H566" s="191"/>
      <c r="I566" s="191"/>
      <c r="J566" s="191"/>
      <c r="K566" s="191"/>
      <c r="L566" s="191"/>
      <c r="M566" s="191"/>
      <c r="N566" s="191"/>
      <c r="O566" s="191"/>
      <c r="P566" s="191"/>
      <c r="Q566" s="191"/>
      <c r="R566" s="191"/>
      <c r="S566" s="191"/>
      <c r="T566" s="152" t="s">
        <v>191</v>
      </c>
    </row>
    <row r="567" spans="1:22" s="193" customFormat="1" hidden="1">
      <c r="A567" s="229">
        <v>2</v>
      </c>
      <c r="B567" s="276" t="s">
        <v>453</v>
      </c>
      <c r="C567" s="144" t="s">
        <v>57</v>
      </c>
      <c r="D567" s="144" t="s">
        <v>57</v>
      </c>
      <c r="E567" s="138">
        <f>F567+G567</f>
        <v>3.9</v>
      </c>
      <c r="F567" s="250">
        <v>3.9</v>
      </c>
      <c r="G567" s="139">
        <f t="shared" si="34"/>
        <v>0</v>
      </c>
      <c r="H567" s="191"/>
      <c r="I567" s="191"/>
      <c r="J567" s="191"/>
      <c r="K567" s="191"/>
      <c r="L567" s="191"/>
      <c r="M567" s="191"/>
      <c r="N567" s="191"/>
      <c r="O567" s="191"/>
      <c r="P567" s="191"/>
      <c r="Q567" s="191"/>
      <c r="R567" s="191"/>
      <c r="S567" s="191"/>
      <c r="T567" s="152" t="s">
        <v>184</v>
      </c>
      <c r="V567" s="675"/>
    </row>
    <row r="568" spans="1:22" s="129" customFormat="1" hidden="1">
      <c r="A568" s="144">
        <v>3</v>
      </c>
      <c r="B568" s="137" t="s">
        <v>418</v>
      </c>
      <c r="C568" s="329" t="s">
        <v>57</v>
      </c>
      <c r="D568" s="320" t="s">
        <v>57</v>
      </c>
      <c r="E568" s="138">
        <f>F568+G568</f>
        <v>1.5</v>
      </c>
      <c r="F568" s="246">
        <v>1.5</v>
      </c>
      <c r="G568" s="139">
        <f t="shared" si="34"/>
        <v>0</v>
      </c>
      <c r="H568" s="139"/>
      <c r="I568" s="139"/>
      <c r="J568" s="139"/>
      <c r="K568" s="139"/>
      <c r="L568" s="139"/>
      <c r="M568" s="139"/>
      <c r="N568" s="139"/>
      <c r="O568" s="139"/>
      <c r="P568" s="139"/>
      <c r="Q568" s="139"/>
      <c r="R568" s="139"/>
      <c r="S568" s="139"/>
      <c r="T568" s="153" t="s">
        <v>183</v>
      </c>
    </row>
    <row r="569" spans="1:22" s="129" customFormat="1" hidden="1">
      <c r="A569" s="144">
        <v>6</v>
      </c>
      <c r="B569" s="166" t="s">
        <v>574</v>
      </c>
      <c r="C569" s="320" t="s">
        <v>45</v>
      </c>
      <c r="D569" s="320" t="s">
        <v>169</v>
      </c>
      <c r="E569" s="138">
        <f>F569+G569</f>
        <v>1</v>
      </c>
      <c r="F569" s="246">
        <v>1</v>
      </c>
      <c r="G569" s="139">
        <f t="shared" si="34"/>
        <v>0</v>
      </c>
      <c r="H569" s="139"/>
      <c r="I569" s="139"/>
      <c r="J569" s="139"/>
      <c r="K569" s="139"/>
      <c r="L569" s="139"/>
      <c r="M569" s="139"/>
      <c r="N569" s="139"/>
      <c r="O569" s="139"/>
      <c r="P569" s="139"/>
      <c r="Q569" s="139"/>
      <c r="R569" s="139"/>
      <c r="S569" s="139"/>
      <c r="T569" s="153" t="s">
        <v>183</v>
      </c>
    </row>
    <row r="570" spans="1:22" s="129" customFormat="1" hidden="1">
      <c r="A570" s="144">
        <v>7</v>
      </c>
      <c r="B570" s="166" t="s">
        <v>575</v>
      </c>
      <c r="C570" s="320" t="s">
        <v>45</v>
      </c>
      <c r="D570" s="320" t="s">
        <v>169</v>
      </c>
      <c r="E570" s="138">
        <f>F570+G570</f>
        <v>1</v>
      </c>
      <c r="F570" s="246">
        <v>1</v>
      </c>
      <c r="G570" s="139">
        <f t="shared" si="34"/>
        <v>0</v>
      </c>
      <c r="H570" s="139"/>
      <c r="I570" s="139"/>
      <c r="J570" s="139"/>
      <c r="K570" s="139"/>
      <c r="L570" s="139"/>
      <c r="M570" s="139"/>
      <c r="N570" s="139"/>
      <c r="O570" s="139"/>
      <c r="P570" s="139"/>
      <c r="Q570" s="139"/>
      <c r="R570" s="139"/>
      <c r="S570" s="139"/>
      <c r="T570" s="153" t="s">
        <v>191</v>
      </c>
    </row>
    <row r="571" spans="1:22" s="129" customFormat="1" hidden="1">
      <c r="A571" s="144">
        <v>8</v>
      </c>
      <c r="B571" s="166" t="s">
        <v>576</v>
      </c>
      <c r="C571" s="320" t="s">
        <v>45</v>
      </c>
      <c r="D571" s="320" t="s">
        <v>169</v>
      </c>
      <c r="E571" s="138">
        <f>F571+G571</f>
        <v>1</v>
      </c>
      <c r="F571" s="246">
        <v>1</v>
      </c>
      <c r="G571" s="139">
        <f t="shared" si="34"/>
        <v>0</v>
      </c>
      <c r="H571" s="139"/>
      <c r="I571" s="139"/>
      <c r="J571" s="139"/>
      <c r="K571" s="139"/>
      <c r="L571" s="139"/>
      <c r="M571" s="139"/>
      <c r="N571" s="139"/>
      <c r="O571" s="139"/>
      <c r="P571" s="139"/>
      <c r="Q571" s="139"/>
      <c r="R571" s="139"/>
      <c r="S571" s="139"/>
      <c r="T571" s="153" t="s">
        <v>184</v>
      </c>
      <c r="V571" s="675"/>
    </row>
    <row r="572" spans="1:22" s="196" customFormat="1" hidden="1">
      <c r="A572" s="233"/>
      <c r="B572" s="194" t="s">
        <v>263</v>
      </c>
      <c r="C572" s="194"/>
      <c r="D572" s="338"/>
      <c r="E572" s="264">
        <f t="shared" ref="E572:S572" si="35">SUM(E10:E571)</f>
        <v>24019.183590000015</v>
      </c>
      <c r="F572" s="264">
        <f t="shared" si="35"/>
        <v>10703.66</v>
      </c>
      <c r="G572" s="264">
        <f t="shared" si="35"/>
        <v>13315.523590000006</v>
      </c>
      <c r="H572" s="264">
        <f t="shared" si="35"/>
        <v>2142.89</v>
      </c>
      <c r="I572" s="264">
        <f t="shared" si="35"/>
        <v>1896.7525000000003</v>
      </c>
      <c r="J572" s="264">
        <f t="shared" si="35"/>
        <v>143.54</v>
      </c>
      <c r="K572" s="264">
        <f t="shared" si="35"/>
        <v>8923.93</v>
      </c>
      <c r="L572" s="264">
        <f t="shared" si="35"/>
        <v>0.05</v>
      </c>
      <c r="M572" s="264">
        <f t="shared" si="35"/>
        <v>0.83</v>
      </c>
      <c r="N572" s="264">
        <f t="shared" si="35"/>
        <v>0.01</v>
      </c>
      <c r="O572" s="264">
        <f t="shared" si="35"/>
        <v>1</v>
      </c>
      <c r="P572" s="264">
        <f t="shared" si="35"/>
        <v>2.1</v>
      </c>
      <c r="Q572" s="264">
        <f t="shared" si="35"/>
        <v>197.49109000000001</v>
      </c>
      <c r="R572" s="264">
        <f t="shared" si="35"/>
        <v>6.9</v>
      </c>
      <c r="S572" s="264">
        <f t="shared" si="35"/>
        <v>0.03</v>
      </c>
      <c r="T572" s="195"/>
    </row>
    <row r="574" spans="1:22">
      <c r="F574" s="198"/>
      <c r="K574" s="200"/>
    </row>
    <row r="575" spans="1:22">
      <c r="E575" s="198"/>
      <c r="G575" s="198"/>
      <c r="K575" s="200"/>
    </row>
    <row r="578" spans="6:7">
      <c r="F578" s="198"/>
      <c r="G578" s="198"/>
    </row>
    <row r="579" spans="6:7">
      <c r="G579" s="198"/>
    </row>
    <row r="580" spans="6:7">
      <c r="G580" s="198"/>
    </row>
    <row r="581" spans="6:7">
      <c r="G581" s="198"/>
    </row>
    <row r="582" spans="6:7">
      <c r="G582" s="198"/>
    </row>
    <row r="583" spans="6:7">
      <c r="G583" s="198"/>
    </row>
    <row r="584" spans="6:7">
      <c r="G584" s="198"/>
    </row>
    <row r="585" spans="6:7">
      <c r="G585" s="198"/>
    </row>
    <row r="586" spans="6:7">
      <c r="G586" s="198"/>
    </row>
    <row r="587" spans="6:7">
      <c r="G587" s="198"/>
    </row>
    <row r="588" spans="6:7">
      <c r="G588" s="198"/>
    </row>
    <row r="589" spans="6:7">
      <c r="G589" s="198"/>
    </row>
    <row r="590" spans="6:7">
      <c r="G590" s="198"/>
    </row>
    <row r="591" spans="6:7">
      <c r="G591" s="198"/>
    </row>
    <row r="592" spans="6:7">
      <c r="G592" s="198"/>
    </row>
    <row r="593" spans="7:7">
      <c r="G593" s="198"/>
    </row>
    <row r="594" spans="7:7">
      <c r="G594" s="198"/>
    </row>
    <row r="595" spans="7:7">
      <c r="G595" s="198"/>
    </row>
    <row r="596" spans="7:7">
      <c r="G596" s="198"/>
    </row>
    <row r="597" spans="7:7">
      <c r="G597" s="198"/>
    </row>
    <row r="598" spans="7:7">
      <c r="G598" s="198"/>
    </row>
    <row r="599" spans="7:7">
      <c r="G599" s="198"/>
    </row>
    <row r="600" spans="7:7">
      <c r="G600" s="198"/>
    </row>
    <row r="601" spans="7:7">
      <c r="G601" s="198"/>
    </row>
    <row r="602" spans="7:7">
      <c r="G602" s="198"/>
    </row>
    <row r="603" spans="7:7">
      <c r="G603" s="198"/>
    </row>
    <row r="604" spans="7:7">
      <c r="G604" s="198"/>
    </row>
    <row r="605" spans="7:7">
      <c r="G605" s="198"/>
    </row>
    <row r="606" spans="7:7">
      <c r="G606" s="198"/>
    </row>
    <row r="607" spans="7:7">
      <c r="G607" s="198"/>
    </row>
    <row r="608" spans="7:7">
      <c r="G608" s="198"/>
    </row>
    <row r="609" spans="7:7">
      <c r="G609" s="198"/>
    </row>
    <row r="610" spans="7:7">
      <c r="G610" s="198"/>
    </row>
    <row r="611" spans="7:7">
      <c r="G611" s="198"/>
    </row>
    <row r="612" spans="7:7">
      <c r="G612" s="198"/>
    </row>
    <row r="613" spans="7:7">
      <c r="G613" s="198"/>
    </row>
    <row r="614" spans="7:7">
      <c r="G614" s="198"/>
    </row>
    <row r="615" spans="7:7">
      <c r="G615" s="198"/>
    </row>
    <row r="616" spans="7:7">
      <c r="G616" s="198"/>
    </row>
    <row r="617" spans="7:7">
      <c r="G617" s="198"/>
    </row>
    <row r="618" spans="7:7">
      <c r="G618" s="198"/>
    </row>
    <row r="619" spans="7:7">
      <c r="G619" s="198"/>
    </row>
    <row r="620" spans="7:7">
      <c r="G620" s="198"/>
    </row>
    <row r="621" spans="7:7">
      <c r="G621" s="198"/>
    </row>
    <row r="622" spans="7:7">
      <c r="G622" s="198"/>
    </row>
    <row r="623" spans="7:7">
      <c r="G623" s="198"/>
    </row>
    <row r="624" spans="7:7">
      <c r="G624" s="198"/>
    </row>
    <row r="625" spans="7:7">
      <c r="G625" s="198"/>
    </row>
    <row r="626" spans="7:7">
      <c r="G626" s="198"/>
    </row>
    <row r="627" spans="7:7">
      <c r="G627" s="198"/>
    </row>
    <row r="628" spans="7:7">
      <c r="G628" s="198"/>
    </row>
    <row r="629" spans="7:7">
      <c r="G629" s="198"/>
    </row>
    <row r="630" spans="7:7">
      <c r="G630" s="198"/>
    </row>
    <row r="631" spans="7:7">
      <c r="G631" s="198"/>
    </row>
    <row r="632" spans="7:7">
      <c r="G632" s="198"/>
    </row>
    <row r="633" spans="7:7">
      <c r="G633" s="198"/>
    </row>
    <row r="634" spans="7:7">
      <c r="G634" s="198"/>
    </row>
    <row r="635" spans="7:7">
      <c r="G635" s="198"/>
    </row>
    <row r="636" spans="7:7">
      <c r="G636" s="198"/>
    </row>
    <row r="637" spans="7:7">
      <c r="G637" s="198"/>
    </row>
    <row r="638" spans="7:7">
      <c r="G638" s="198"/>
    </row>
    <row r="639" spans="7:7">
      <c r="G639" s="198"/>
    </row>
    <row r="640" spans="7:7">
      <c r="G640" s="198"/>
    </row>
    <row r="641" spans="7:7">
      <c r="G641" s="198"/>
    </row>
    <row r="642" spans="7:7">
      <c r="G642" s="198"/>
    </row>
    <row r="643" spans="7:7">
      <c r="G643" s="198"/>
    </row>
    <row r="644" spans="7:7">
      <c r="G644" s="198"/>
    </row>
    <row r="645" spans="7:7">
      <c r="G645" s="198"/>
    </row>
    <row r="646" spans="7:7">
      <c r="G646" s="198"/>
    </row>
    <row r="647" spans="7:7">
      <c r="G647" s="198"/>
    </row>
    <row r="648" spans="7:7">
      <c r="G648" s="198"/>
    </row>
    <row r="649" spans="7:7">
      <c r="G649" s="198"/>
    </row>
    <row r="650" spans="7:7">
      <c r="G650" s="198"/>
    </row>
    <row r="651" spans="7:7">
      <c r="G651" s="198"/>
    </row>
    <row r="652" spans="7:7">
      <c r="G652" s="198"/>
    </row>
    <row r="653" spans="7:7">
      <c r="G653" s="198"/>
    </row>
    <row r="654" spans="7:7">
      <c r="G654" s="198"/>
    </row>
    <row r="655" spans="7:7">
      <c r="G655" s="198"/>
    </row>
    <row r="656" spans="7:7">
      <c r="G656" s="198"/>
    </row>
    <row r="657" spans="7:7">
      <c r="G657" s="198"/>
    </row>
    <row r="658" spans="7:7">
      <c r="G658" s="198"/>
    </row>
    <row r="659" spans="7:7">
      <c r="G659" s="198"/>
    </row>
    <row r="660" spans="7:7">
      <c r="G660" s="198"/>
    </row>
    <row r="661" spans="7:7">
      <c r="G661" s="198"/>
    </row>
    <row r="662" spans="7:7">
      <c r="G662" s="198"/>
    </row>
    <row r="663" spans="7:7">
      <c r="G663" s="198"/>
    </row>
    <row r="664" spans="7:7">
      <c r="G664" s="198"/>
    </row>
    <row r="665" spans="7:7">
      <c r="G665" s="198"/>
    </row>
    <row r="666" spans="7:7">
      <c r="G666" s="198"/>
    </row>
    <row r="667" spans="7:7">
      <c r="G667" s="198"/>
    </row>
    <row r="668" spans="7:7">
      <c r="G668" s="198"/>
    </row>
    <row r="669" spans="7:7">
      <c r="G669" s="198"/>
    </row>
    <row r="670" spans="7:7">
      <c r="G670" s="198"/>
    </row>
    <row r="671" spans="7:7">
      <c r="G671" s="198"/>
    </row>
    <row r="672" spans="7:7">
      <c r="G672" s="198"/>
    </row>
    <row r="673" spans="7:7">
      <c r="G673" s="198"/>
    </row>
    <row r="674" spans="7:7">
      <c r="G674" s="198"/>
    </row>
    <row r="675" spans="7:7">
      <c r="G675" s="198"/>
    </row>
    <row r="676" spans="7:7">
      <c r="G676" s="198"/>
    </row>
    <row r="677" spans="7:7">
      <c r="G677" s="198"/>
    </row>
    <row r="678" spans="7:7">
      <c r="G678" s="198"/>
    </row>
    <row r="679" spans="7:7">
      <c r="G679" s="198"/>
    </row>
    <row r="680" spans="7:7">
      <c r="G680" s="198"/>
    </row>
    <row r="681" spans="7:7">
      <c r="G681" s="198"/>
    </row>
    <row r="682" spans="7:7">
      <c r="G682" s="198"/>
    </row>
    <row r="683" spans="7:7">
      <c r="G683" s="198"/>
    </row>
    <row r="684" spans="7:7">
      <c r="G684" s="198"/>
    </row>
    <row r="685" spans="7:7">
      <c r="G685" s="198"/>
    </row>
    <row r="686" spans="7:7">
      <c r="G686" s="198"/>
    </row>
    <row r="687" spans="7:7">
      <c r="G687" s="198"/>
    </row>
    <row r="688" spans="7:7">
      <c r="G688" s="198"/>
    </row>
    <row r="689" spans="7:7">
      <c r="G689" s="198"/>
    </row>
    <row r="690" spans="7:7">
      <c r="G690" s="198"/>
    </row>
    <row r="691" spans="7:7">
      <c r="G691" s="198"/>
    </row>
    <row r="692" spans="7:7">
      <c r="G692" s="198"/>
    </row>
    <row r="693" spans="7:7">
      <c r="G693" s="198"/>
    </row>
    <row r="694" spans="7:7">
      <c r="G694" s="198"/>
    </row>
    <row r="695" spans="7:7">
      <c r="G695" s="198"/>
    </row>
    <row r="696" spans="7:7">
      <c r="G696" s="198"/>
    </row>
    <row r="697" spans="7:7">
      <c r="G697" s="198"/>
    </row>
    <row r="698" spans="7:7">
      <c r="G698" s="198"/>
    </row>
    <row r="699" spans="7:7">
      <c r="G699" s="198"/>
    </row>
    <row r="700" spans="7:7">
      <c r="G700" s="198"/>
    </row>
    <row r="701" spans="7:7">
      <c r="G701" s="198"/>
    </row>
    <row r="702" spans="7:7">
      <c r="G702" s="198"/>
    </row>
    <row r="703" spans="7:7">
      <c r="G703" s="198"/>
    </row>
    <row r="704" spans="7:7">
      <c r="G704" s="198"/>
    </row>
    <row r="705" spans="7:7">
      <c r="G705" s="198"/>
    </row>
    <row r="706" spans="7:7">
      <c r="G706" s="198"/>
    </row>
    <row r="707" spans="7:7">
      <c r="G707" s="198"/>
    </row>
    <row r="708" spans="7:7">
      <c r="G708" s="198"/>
    </row>
    <row r="709" spans="7:7">
      <c r="G709" s="198"/>
    </row>
    <row r="710" spans="7:7">
      <c r="G710" s="198"/>
    </row>
    <row r="711" spans="7:7">
      <c r="G711" s="198"/>
    </row>
    <row r="712" spans="7:7">
      <c r="G712" s="198"/>
    </row>
    <row r="713" spans="7:7">
      <c r="G713" s="198"/>
    </row>
    <row r="714" spans="7:7">
      <c r="G714" s="198"/>
    </row>
    <row r="715" spans="7:7">
      <c r="G715" s="198"/>
    </row>
    <row r="716" spans="7:7">
      <c r="G716" s="198"/>
    </row>
    <row r="717" spans="7:7">
      <c r="G717" s="198"/>
    </row>
    <row r="718" spans="7:7">
      <c r="G718" s="198"/>
    </row>
    <row r="719" spans="7:7">
      <c r="G719" s="198"/>
    </row>
    <row r="720" spans="7:7">
      <c r="G720" s="198"/>
    </row>
    <row r="721" spans="7:7">
      <c r="G721" s="198"/>
    </row>
    <row r="722" spans="7:7">
      <c r="G722" s="198"/>
    </row>
    <row r="723" spans="7:7">
      <c r="G723" s="198"/>
    </row>
    <row r="724" spans="7:7">
      <c r="G724" s="198"/>
    </row>
    <row r="725" spans="7:7">
      <c r="G725" s="198"/>
    </row>
    <row r="726" spans="7:7">
      <c r="G726" s="198"/>
    </row>
    <row r="727" spans="7:7">
      <c r="G727" s="198"/>
    </row>
    <row r="728" spans="7:7">
      <c r="G728" s="198"/>
    </row>
    <row r="729" spans="7:7">
      <c r="G729" s="198"/>
    </row>
    <row r="730" spans="7:7">
      <c r="G730" s="198"/>
    </row>
    <row r="731" spans="7:7">
      <c r="G731" s="198"/>
    </row>
    <row r="732" spans="7:7">
      <c r="G732" s="198"/>
    </row>
    <row r="733" spans="7:7">
      <c r="G733" s="198"/>
    </row>
    <row r="734" spans="7:7">
      <c r="G734" s="198"/>
    </row>
    <row r="735" spans="7:7">
      <c r="G735" s="198"/>
    </row>
    <row r="736" spans="7:7">
      <c r="G736" s="198"/>
    </row>
    <row r="737" spans="7:7">
      <c r="G737" s="198"/>
    </row>
    <row r="738" spans="7:7">
      <c r="G738" s="198"/>
    </row>
  </sheetData>
  <autoFilter ref="A7:T572">
    <filterColumn colId="2">
      <filters>
        <filter val="CLN"/>
        <filter val="HNK"/>
        <filter val="LUA"/>
        <filter val="NKH"/>
        <filter val="NTS"/>
      </filters>
    </filterColumn>
    <filterColumn colId="19">
      <filters>
        <filter val="Xã Ia Tơi"/>
      </filters>
    </filterColumn>
  </autoFilter>
  <mergeCells count="16153">
    <mergeCell ref="A139:A140"/>
    <mergeCell ref="B139:B140"/>
    <mergeCell ref="A197:A198"/>
    <mergeCell ref="A199:A200"/>
    <mergeCell ref="B199:B200"/>
    <mergeCell ref="B197:B198"/>
    <mergeCell ref="B537:B546"/>
    <mergeCell ref="A537:A546"/>
    <mergeCell ref="A3:T3"/>
    <mergeCell ref="A2:T2"/>
    <mergeCell ref="WX297:WX302"/>
    <mergeCell ref="WY297:WY302"/>
    <mergeCell ref="XB297:XB302"/>
    <mergeCell ref="XC297:XC302"/>
    <mergeCell ref="XF297:XF302"/>
    <mergeCell ref="XG297:XG302"/>
    <mergeCell ref="WL297:WL302"/>
    <mergeCell ref="WM297:WM302"/>
    <mergeCell ref="WP297:WP302"/>
    <mergeCell ref="WQ297:WQ302"/>
    <mergeCell ref="WT297:WT302"/>
    <mergeCell ref="WU297:WU302"/>
    <mergeCell ref="VZ297:VZ302"/>
    <mergeCell ref="WA297:WA302"/>
    <mergeCell ref="WD297:WD302"/>
    <mergeCell ref="WE297:WE302"/>
    <mergeCell ref="WH297:WH302"/>
    <mergeCell ref="WI297:WI302"/>
    <mergeCell ref="A292:A294"/>
    <mergeCell ref="B292:B294"/>
    <mergeCell ref="A295:A296"/>
    <mergeCell ref="B295:B296"/>
    <mergeCell ref="A297:A298"/>
    <mergeCell ref="B297:B298"/>
    <mergeCell ref="C6:D6"/>
    <mergeCell ref="A287:A289"/>
    <mergeCell ref="B287:B289"/>
    <mergeCell ref="A290:A291"/>
    <mergeCell ref="B290:B291"/>
    <mergeCell ref="A4:A5"/>
    <mergeCell ref="B4:B5"/>
    <mergeCell ref="C4:D5"/>
    <mergeCell ref="E4:E5"/>
    <mergeCell ref="F4:F5"/>
    <mergeCell ref="T4:T5"/>
    <mergeCell ref="H5:S5"/>
    <mergeCell ref="B529:B531"/>
    <mergeCell ref="A532:A534"/>
    <mergeCell ref="B532:B534"/>
    <mergeCell ref="A104:A106"/>
    <mergeCell ref="B104:B106"/>
    <mergeCell ref="A107:A108"/>
    <mergeCell ref="B107:B108"/>
    <mergeCell ref="A109:A110"/>
    <mergeCell ref="B109:B110"/>
    <mergeCell ref="A62:A63"/>
    <mergeCell ref="B62:B63"/>
    <mergeCell ref="A65:A67"/>
    <mergeCell ref="B65:B67"/>
    <mergeCell ref="A102:A103"/>
    <mergeCell ref="B102:B103"/>
    <mergeCell ref="A486:A488"/>
    <mergeCell ref="B486:B488"/>
    <mergeCell ref="A187:A188"/>
    <mergeCell ref="B187:B188"/>
    <mergeCell ref="A116:A118"/>
    <mergeCell ref="Z532:Z534"/>
    <mergeCell ref="AA532:AA534"/>
    <mergeCell ref="AD532:AD534"/>
    <mergeCell ref="AE532:AE534"/>
    <mergeCell ref="A94:A95"/>
    <mergeCell ref="B94:B95"/>
    <mergeCell ref="A96:A97"/>
    <mergeCell ref="B96:B97"/>
    <mergeCell ref="G4:S4"/>
    <mergeCell ref="A185:A186"/>
    <mergeCell ref="B185:B186"/>
    <mergeCell ref="AT532:AT534"/>
    <mergeCell ref="AU532:AU534"/>
    <mergeCell ref="AX532:AX534"/>
    <mergeCell ref="AY532:AY534"/>
    <mergeCell ref="BB532:BB534"/>
    <mergeCell ref="BC532:BC534"/>
    <mergeCell ref="AH532:AH534"/>
    <mergeCell ref="AI532:AI534"/>
    <mergeCell ref="AL532:AL534"/>
    <mergeCell ref="CY532:CY534"/>
    <mergeCell ref="CD532:CD534"/>
    <mergeCell ref="CE532:CE534"/>
    <mergeCell ref="CH532:CH534"/>
    <mergeCell ref="CI532:CI534"/>
    <mergeCell ref="CL532:CL534"/>
    <mergeCell ref="CM532:CM534"/>
    <mergeCell ref="BR532:BR534"/>
    <mergeCell ref="A111:A115"/>
    <mergeCell ref="B111:B115"/>
    <mergeCell ref="A529:A531"/>
    <mergeCell ref="HR532:HR534"/>
    <mergeCell ref="HS532:HS534"/>
    <mergeCell ref="HV532:HV534"/>
    <mergeCell ref="HW532:HW534"/>
    <mergeCell ref="HZ532:HZ534"/>
    <mergeCell ref="IA532:IA534"/>
    <mergeCell ref="HF532:HF534"/>
    <mergeCell ref="HG532:HG534"/>
    <mergeCell ref="HJ532:HJ534"/>
    <mergeCell ref="HK532:HK534"/>
    <mergeCell ref="DK532:DK534"/>
    <mergeCell ref="CP532:CP534"/>
    <mergeCell ref="CQ532:CQ534"/>
    <mergeCell ref="CT532:CT534"/>
    <mergeCell ref="CU532:CU534"/>
    <mergeCell ref="CX532:CX534"/>
    <mergeCell ref="B116:B118"/>
    <mergeCell ref="DB532:DB534"/>
    <mergeCell ref="DC532:DC534"/>
    <mergeCell ref="DF532:DF534"/>
    <mergeCell ref="DW532:DW534"/>
    <mergeCell ref="AM532:AM534"/>
    <mergeCell ref="AP532:AP534"/>
    <mergeCell ref="AQ532:AQ534"/>
    <mergeCell ref="V532:V534"/>
    <mergeCell ref="W532:W534"/>
    <mergeCell ref="HN532:HN534"/>
    <mergeCell ref="HO532:HO534"/>
    <mergeCell ref="GT532:GT534"/>
    <mergeCell ref="GU532:GU534"/>
    <mergeCell ref="GX532:GX534"/>
    <mergeCell ref="GY532:GY534"/>
    <mergeCell ref="HB532:HB534"/>
    <mergeCell ref="HC532:HC534"/>
    <mergeCell ref="GH532:GH534"/>
    <mergeCell ref="GI532:GI534"/>
    <mergeCell ref="GL532:GL534"/>
    <mergeCell ref="XV297:XV302"/>
    <mergeCell ref="XW297:XW302"/>
    <mergeCell ref="XZ297:XZ302"/>
    <mergeCell ref="YA297:YA302"/>
    <mergeCell ref="YD297:YD302"/>
    <mergeCell ref="YE297:YE302"/>
    <mergeCell ref="XJ297:XJ302"/>
    <mergeCell ref="XK297:XK302"/>
    <mergeCell ref="XN297:XN302"/>
    <mergeCell ref="XO297:XO302"/>
    <mergeCell ref="XR297:XR302"/>
    <mergeCell ref="XS297:XS302"/>
    <mergeCell ref="FG532:FG534"/>
    <mergeCell ref="EL532:EL534"/>
    <mergeCell ref="EM532:EM534"/>
    <mergeCell ref="EP532:EP534"/>
    <mergeCell ref="EQ532:EQ534"/>
    <mergeCell ref="ET532:ET534"/>
    <mergeCell ref="EU532:EU534"/>
    <mergeCell ref="DZ532:DZ534"/>
    <mergeCell ref="EA532:EA534"/>
    <mergeCell ref="ED532:ED534"/>
    <mergeCell ref="EE532:EE534"/>
    <mergeCell ref="EH532:EH534"/>
    <mergeCell ref="EI532:EI534"/>
    <mergeCell ref="DN532:DN534"/>
    <mergeCell ref="DO532:DO534"/>
    <mergeCell ref="ACX297:ACX302"/>
    <mergeCell ref="ACY297:ACY302"/>
    <mergeCell ref="ADB297:ADB302"/>
    <mergeCell ref="ADC297:ADC302"/>
    <mergeCell ref="ADF297:ADF302"/>
    <mergeCell ref="ADG297:ADG302"/>
    <mergeCell ref="AAP297:AAP302"/>
    <mergeCell ref="AAQ297:AAQ302"/>
    <mergeCell ref="AAT297:AAT302"/>
    <mergeCell ref="AAU297:AAU302"/>
    <mergeCell ref="AAX297:AAX302"/>
    <mergeCell ref="AAY297:AAY302"/>
    <mergeCell ref="AAD297:AAD302"/>
    <mergeCell ref="AAE297:AAE302"/>
    <mergeCell ref="AAH297:AAH302"/>
    <mergeCell ref="AAI297:AAI302"/>
    <mergeCell ref="AAL297:AAL302"/>
    <mergeCell ref="AAM297:AAM302"/>
    <mergeCell ref="ZR297:ZR302"/>
    <mergeCell ref="ZS297:ZS302"/>
    <mergeCell ref="ZV297:ZV302"/>
    <mergeCell ref="ZW297:ZW302"/>
    <mergeCell ref="ZZ297:ZZ302"/>
    <mergeCell ref="AAA297:AAA302"/>
    <mergeCell ref="ZF297:ZF302"/>
    <mergeCell ref="ZG297:ZG302"/>
    <mergeCell ref="ZJ297:ZJ302"/>
    <mergeCell ref="ZK297:ZK302"/>
    <mergeCell ref="ZN297:ZN302"/>
    <mergeCell ref="ZO297:ZO302"/>
    <mergeCell ref="ZB297:ZB302"/>
    <mergeCell ref="ZC297:ZC302"/>
    <mergeCell ref="YH297:YH302"/>
    <mergeCell ref="YI297:YI302"/>
    <mergeCell ref="YL297:YL302"/>
    <mergeCell ref="YM297:YM302"/>
    <mergeCell ref="YP297:YP302"/>
    <mergeCell ref="YQ297:YQ302"/>
    <mergeCell ref="BS532:BS534"/>
    <mergeCell ref="BV532:BV534"/>
    <mergeCell ref="BW532:BW534"/>
    <mergeCell ref="BZ532:BZ534"/>
    <mergeCell ref="CA532:CA534"/>
    <mergeCell ref="BF532:BF534"/>
    <mergeCell ref="BG532:BG534"/>
    <mergeCell ref="BJ532:BJ534"/>
    <mergeCell ref="BK532:BK534"/>
    <mergeCell ref="BN532:BN534"/>
    <mergeCell ref="BO532:BO534"/>
    <mergeCell ref="EX532:EX534"/>
    <mergeCell ref="EY532:EY534"/>
    <mergeCell ref="FB532:FB534"/>
    <mergeCell ref="FC532:FC534"/>
    <mergeCell ref="FF532:FF534"/>
    <mergeCell ref="YT297:YT302"/>
    <mergeCell ref="YU297:YU302"/>
    <mergeCell ref="YX297:YX302"/>
    <mergeCell ref="YY297:YY302"/>
    <mergeCell ref="DG532:DG534"/>
    <mergeCell ref="DJ532:DJ534"/>
    <mergeCell ref="AGL297:AGL302"/>
    <mergeCell ref="AGM297:AGM302"/>
    <mergeCell ref="AFR297:AFR302"/>
    <mergeCell ref="AFS297:AFS302"/>
    <mergeCell ref="AFV297:AFV302"/>
    <mergeCell ref="AFW297:AFW302"/>
    <mergeCell ref="AFZ297:AFZ302"/>
    <mergeCell ref="AGA297:AGA302"/>
    <mergeCell ref="AFF297:AFF302"/>
    <mergeCell ref="AFG297:AFG302"/>
    <mergeCell ref="AFJ297:AFJ302"/>
    <mergeCell ref="AFK297:AFK302"/>
    <mergeCell ref="AFN297:AFN302"/>
    <mergeCell ref="AFO297:AFO302"/>
    <mergeCell ref="AET297:AET302"/>
    <mergeCell ref="AEU297:AEU302"/>
    <mergeCell ref="AEX297:AEX302"/>
    <mergeCell ref="AEY297:AEY302"/>
    <mergeCell ref="AFB297:AFB302"/>
    <mergeCell ref="AFC297:AFC302"/>
    <mergeCell ref="AEH297:AEH302"/>
    <mergeCell ref="AEI297:AEI302"/>
    <mergeCell ref="AEL297:AEL302"/>
    <mergeCell ref="AEM297:AEM302"/>
    <mergeCell ref="AEP297:AEP302"/>
    <mergeCell ref="AEQ297:AEQ302"/>
    <mergeCell ref="ADV297:ADV302"/>
    <mergeCell ref="ADW297:ADW302"/>
    <mergeCell ref="ADZ297:ADZ302"/>
    <mergeCell ref="AEA297:AEA302"/>
    <mergeCell ref="AED297:AED302"/>
    <mergeCell ref="AEE297:AEE302"/>
    <mergeCell ref="ADJ297:ADJ302"/>
    <mergeCell ref="ADK297:ADK302"/>
    <mergeCell ref="ADN297:ADN302"/>
    <mergeCell ref="ADO297:ADO302"/>
    <mergeCell ref="ADR297:ADR302"/>
    <mergeCell ref="ADS297:ADS302"/>
    <mergeCell ref="DR532:DR534"/>
    <mergeCell ref="DS532:DS534"/>
    <mergeCell ref="DV532:DV534"/>
    <mergeCell ref="ABN297:ABN302"/>
    <mergeCell ref="ABO297:ABO302"/>
    <mergeCell ref="ABR297:ABR302"/>
    <mergeCell ref="ABS297:ABS302"/>
    <mergeCell ref="ABV297:ABV302"/>
    <mergeCell ref="ABW297:ABW302"/>
    <mergeCell ref="ABB297:ABB302"/>
    <mergeCell ref="ABC297:ABC302"/>
    <mergeCell ref="ABF297:ABF302"/>
    <mergeCell ref="ABG297:ABG302"/>
    <mergeCell ref="ABJ297:ABJ302"/>
    <mergeCell ref="ABK297:ABK302"/>
    <mergeCell ref="AHZ297:AHZ302"/>
    <mergeCell ref="AIA297:AIA302"/>
    <mergeCell ref="AID297:AID302"/>
    <mergeCell ref="AIE297:AIE302"/>
    <mergeCell ref="AIH297:AIH302"/>
    <mergeCell ref="AII297:AII302"/>
    <mergeCell ref="AHN297:AHN302"/>
    <mergeCell ref="AHO297:AHO302"/>
    <mergeCell ref="AHR297:AHR302"/>
    <mergeCell ref="AHS297:AHS302"/>
    <mergeCell ref="AHV297:AHV302"/>
    <mergeCell ref="AHW297:AHW302"/>
    <mergeCell ref="AHB297:AHB302"/>
    <mergeCell ref="AHC297:AHC302"/>
    <mergeCell ref="AHF297:AHF302"/>
    <mergeCell ref="AHG297:AHG302"/>
    <mergeCell ref="AHJ297:AHJ302"/>
    <mergeCell ref="AHK297:AHK302"/>
    <mergeCell ref="AGP297:AGP302"/>
    <mergeCell ref="AGQ297:AGQ302"/>
    <mergeCell ref="AGT297:AGT302"/>
    <mergeCell ref="AGU297:AGU302"/>
    <mergeCell ref="AGX297:AGX302"/>
    <mergeCell ref="AGY297:AGY302"/>
    <mergeCell ref="AGD297:AGD302"/>
    <mergeCell ref="AGE297:AGE302"/>
    <mergeCell ref="AGH297:AGH302"/>
    <mergeCell ref="AGI297:AGI302"/>
    <mergeCell ref="AJV297:AJV302"/>
    <mergeCell ref="AJW297:AJW302"/>
    <mergeCell ref="AJZ297:AJZ302"/>
    <mergeCell ref="AKA297:AKA302"/>
    <mergeCell ref="AKD297:AKD302"/>
    <mergeCell ref="AKE297:AKE302"/>
    <mergeCell ref="AJJ297:AJJ302"/>
    <mergeCell ref="AJK297:AJK302"/>
    <mergeCell ref="AJN297:AJN302"/>
    <mergeCell ref="AJO297:AJO302"/>
    <mergeCell ref="AJR297:AJR302"/>
    <mergeCell ref="AJS297:AJS302"/>
    <mergeCell ref="AIX297:AIX302"/>
    <mergeCell ref="AIY297:AIY302"/>
    <mergeCell ref="AJB297:AJB302"/>
    <mergeCell ref="AJC297:AJC302"/>
    <mergeCell ref="AJF297:AJF302"/>
    <mergeCell ref="AJG297:AJG302"/>
    <mergeCell ref="AIL297:AIL302"/>
    <mergeCell ref="AIM297:AIM302"/>
    <mergeCell ref="AIP297:AIP302"/>
    <mergeCell ref="AIQ297:AIQ302"/>
    <mergeCell ref="AIT297:AIT302"/>
    <mergeCell ref="AIU297:AIU302"/>
    <mergeCell ref="ACL297:ACL302"/>
    <mergeCell ref="ACM297:ACM302"/>
    <mergeCell ref="ACP297:ACP302"/>
    <mergeCell ref="ACQ297:ACQ302"/>
    <mergeCell ref="ACT297:ACT302"/>
    <mergeCell ref="ACU297:ACU302"/>
    <mergeCell ref="ABZ297:ABZ302"/>
    <mergeCell ref="ACA297:ACA302"/>
    <mergeCell ref="ACD297:ACD302"/>
    <mergeCell ref="ACE297:ACE302"/>
    <mergeCell ref="ACH297:ACH302"/>
    <mergeCell ref="ACI297:ACI302"/>
    <mergeCell ref="AMP297:AMP302"/>
    <mergeCell ref="AMQ297:AMQ302"/>
    <mergeCell ref="AMT297:AMT302"/>
    <mergeCell ref="AMU297:AMU302"/>
    <mergeCell ref="AMX297:AMX302"/>
    <mergeCell ref="AMY297:AMY302"/>
    <mergeCell ref="AMD297:AMD302"/>
    <mergeCell ref="AME297:AME302"/>
    <mergeCell ref="AMH297:AMH302"/>
    <mergeCell ref="AMI297:AMI302"/>
    <mergeCell ref="AML297:AML302"/>
    <mergeCell ref="AMM297:AMM302"/>
    <mergeCell ref="ALR297:ALR302"/>
    <mergeCell ref="ALS297:ALS302"/>
    <mergeCell ref="ALV297:ALV302"/>
    <mergeCell ref="ALW297:ALW302"/>
    <mergeCell ref="ALZ297:ALZ302"/>
    <mergeCell ref="AMA297:AMA302"/>
    <mergeCell ref="ALF297:ALF302"/>
    <mergeCell ref="ALG297:ALG302"/>
    <mergeCell ref="ALJ297:ALJ302"/>
    <mergeCell ref="ALK297:ALK302"/>
    <mergeCell ref="ALN297:ALN302"/>
    <mergeCell ref="ALO297:ALO302"/>
    <mergeCell ref="AKT297:AKT302"/>
    <mergeCell ref="AKU297:AKU302"/>
    <mergeCell ref="AKX297:AKX302"/>
    <mergeCell ref="AKY297:AKY302"/>
    <mergeCell ref="ALB297:ALB302"/>
    <mergeCell ref="ALC297:ALC302"/>
    <mergeCell ref="AKH297:AKH302"/>
    <mergeCell ref="AKI297:AKI302"/>
    <mergeCell ref="AKL297:AKL302"/>
    <mergeCell ref="AKM297:AKM302"/>
    <mergeCell ref="AKP297:AKP302"/>
    <mergeCell ref="AKQ297:AKQ302"/>
    <mergeCell ref="APJ297:APJ302"/>
    <mergeCell ref="APK297:APK302"/>
    <mergeCell ref="APN297:APN302"/>
    <mergeCell ref="APO297:APO302"/>
    <mergeCell ref="APR297:APR302"/>
    <mergeCell ref="APS297:APS302"/>
    <mergeCell ref="AOX297:AOX302"/>
    <mergeCell ref="AOY297:AOY302"/>
    <mergeCell ref="APB297:APB302"/>
    <mergeCell ref="APC297:APC302"/>
    <mergeCell ref="APF297:APF302"/>
    <mergeCell ref="APG297:APG302"/>
    <mergeCell ref="AOL297:AOL302"/>
    <mergeCell ref="AOM297:AOM302"/>
    <mergeCell ref="AOP297:AOP302"/>
    <mergeCell ref="AOQ297:AOQ302"/>
    <mergeCell ref="AOT297:AOT302"/>
    <mergeCell ref="AOU297:AOU302"/>
    <mergeCell ref="ANZ297:ANZ302"/>
    <mergeCell ref="AOA297:AOA302"/>
    <mergeCell ref="AOD297:AOD302"/>
    <mergeCell ref="AOE297:AOE302"/>
    <mergeCell ref="AOH297:AOH302"/>
    <mergeCell ref="AOI297:AOI302"/>
    <mergeCell ref="ANN297:ANN302"/>
    <mergeCell ref="ANO297:ANO302"/>
    <mergeCell ref="ANR297:ANR302"/>
    <mergeCell ref="ANS297:ANS302"/>
    <mergeCell ref="ANV297:ANV302"/>
    <mergeCell ref="ANW297:ANW302"/>
    <mergeCell ref="ANB297:ANB302"/>
    <mergeCell ref="ANC297:ANC302"/>
    <mergeCell ref="ANF297:ANF302"/>
    <mergeCell ref="ANG297:ANG302"/>
    <mergeCell ref="ANJ297:ANJ302"/>
    <mergeCell ref="ANK297:ANK302"/>
    <mergeCell ref="ASD297:ASD302"/>
    <mergeCell ref="ASE297:ASE302"/>
    <mergeCell ref="ASH297:ASH302"/>
    <mergeCell ref="ASI297:ASI302"/>
    <mergeCell ref="ASL297:ASL302"/>
    <mergeCell ref="ASM297:ASM302"/>
    <mergeCell ref="ARR297:ARR302"/>
    <mergeCell ref="ARS297:ARS302"/>
    <mergeCell ref="ARV297:ARV302"/>
    <mergeCell ref="ARW297:ARW302"/>
    <mergeCell ref="ARZ297:ARZ302"/>
    <mergeCell ref="ASA297:ASA302"/>
    <mergeCell ref="ARF297:ARF302"/>
    <mergeCell ref="ARG297:ARG302"/>
    <mergeCell ref="ARJ297:ARJ302"/>
    <mergeCell ref="ARK297:ARK302"/>
    <mergeCell ref="ARN297:ARN302"/>
    <mergeCell ref="ARO297:ARO302"/>
    <mergeCell ref="AQT297:AQT302"/>
    <mergeCell ref="AQU297:AQU302"/>
    <mergeCell ref="AQX297:AQX302"/>
    <mergeCell ref="AQY297:AQY302"/>
    <mergeCell ref="ARB297:ARB302"/>
    <mergeCell ref="ARC297:ARC302"/>
    <mergeCell ref="AQH297:AQH302"/>
    <mergeCell ref="AQI297:AQI302"/>
    <mergeCell ref="AQL297:AQL302"/>
    <mergeCell ref="AQM297:AQM302"/>
    <mergeCell ref="AQP297:AQP302"/>
    <mergeCell ref="AQQ297:AQQ302"/>
    <mergeCell ref="APV297:APV302"/>
    <mergeCell ref="APW297:APW302"/>
    <mergeCell ref="APZ297:APZ302"/>
    <mergeCell ref="AQA297:AQA302"/>
    <mergeCell ref="AQD297:AQD302"/>
    <mergeCell ref="AQE297:AQE302"/>
    <mergeCell ref="AUX297:AUX302"/>
    <mergeCell ref="AUY297:AUY302"/>
    <mergeCell ref="AVB297:AVB302"/>
    <mergeCell ref="AVC297:AVC302"/>
    <mergeCell ref="AVF297:AVF302"/>
    <mergeCell ref="AVG297:AVG302"/>
    <mergeCell ref="AUL297:AUL302"/>
    <mergeCell ref="AUM297:AUM302"/>
    <mergeCell ref="AUP297:AUP302"/>
    <mergeCell ref="AUQ297:AUQ302"/>
    <mergeCell ref="AUT297:AUT302"/>
    <mergeCell ref="AUU297:AUU302"/>
    <mergeCell ref="ATZ297:ATZ302"/>
    <mergeCell ref="AUA297:AUA302"/>
    <mergeCell ref="AUD297:AUD302"/>
    <mergeCell ref="AUE297:AUE302"/>
    <mergeCell ref="AUH297:AUH302"/>
    <mergeCell ref="AUI297:AUI302"/>
    <mergeCell ref="ATN297:ATN302"/>
    <mergeCell ref="ATO297:ATO302"/>
    <mergeCell ref="ATR297:ATR302"/>
    <mergeCell ref="ATS297:ATS302"/>
    <mergeCell ref="ATV297:ATV302"/>
    <mergeCell ref="ATW297:ATW302"/>
    <mergeCell ref="ATB297:ATB302"/>
    <mergeCell ref="ATC297:ATC302"/>
    <mergeCell ref="ATF297:ATF302"/>
    <mergeCell ref="ATG297:ATG302"/>
    <mergeCell ref="ATJ297:ATJ302"/>
    <mergeCell ref="ATK297:ATK302"/>
    <mergeCell ref="ASP297:ASP302"/>
    <mergeCell ref="ASQ297:ASQ302"/>
    <mergeCell ref="AST297:AST302"/>
    <mergeCell ref="ASU297:ASU302"/>
    <mergeCell ref="ASX297:ASX302"/>
    <mergeCell ref="ASY297:ASY302"/>
    <mergeCell ref="AXR297:AXR302"/>
    <mergeCell ref="AXS297:AXS302"/>
    <mergeCell ref="AXV297:AXV302"/>
    <mergeCell ref="AXW297:AXW302"/>
    <mergeCell ref="AXZ297:AXZ302"/>
    <mergeCell ref="AYA297:AYA302"/>
    <mergeCell ref="AXF297:AXF302"/>
    <mergeCell ref="AXG297:AXG302"/>
    <mergeCell ref="AXJ297:AXJ302"/>
    <mergeCell ref="AXK297:AXK302"/>
    <mergeCell ref="AXN297:AXN302"/>
    <mergeCell ref="AXO297:AXO302"/>
    <mergeCell ref="AWT297:AWT302"/>
    <mergeCell ref="AWU297:AWU302"/>
    <mergeCell ref="AWX297:AWX302"/>
    <mergeCell ref="AWY297:AWY302"/>
    <mergeCell ref="AXB297:AXB302"/>
    <mergeCell ref="AXC297:AXC302"/>
    <mergeCell ref="AWH297:AWH302"/>
    <mergeCell ref="AWI297:AWI302"/>
    <mergeCell ref="AWL297:AWL302"/>
    <mergeCell ref="AWM297:AWM302"/>
    <mergeCell ref="AWP297:AWP302"/>
    <mergeCell ref="AWQ297:AWQ302"/>
    <mergeCell ref="AVV297:AVV302"/>
    <mergeCell ref="AVW297:AVW302"/>
    <mergeCell ref="AVZ297:AVZ302"/>
    <mergeCell ref="AWA297:AWA302"/>
    <mergeCell ref="AWD297:AWD302"/>
    <mergeCell ref="AWE297:AWE302"/>
    <mergeCell ref="AVJ297:AVJ302"/>
    <mergeCell ref="AVK297:AVK302"/>
    <mergeCell ref="AVN297:AVN302"/>
    <mergeCell ref="AVO297:AVO302"/>
    <mergeCell ref="AVR297:AVR302"/>
    <mergeCell ref="AVS297:AVS302"/>
    <mergeCell ref="BAL297:BAL302"/>
    <mergeCell ref="BAM297:BAM302"/>
    <mergeCell ref="BAP297:BAP302"/>
    <mergeCell ref="BAQ297:BAQ302"/>
    <mergeCell ref="BAT297:BAT302"/>
    <mergeCell ref="BAU297:BAU302"/>
    <mergeCell ref="AZZ297:AZZ302"/>
    <mergeCell ref="BAA297:BAA302"/>
    <mergeCell ref="BAD297:BAD302"/>
    <mergeCell ref="BAE297:BAE302"/>
    <mergeCell ref="BAH297:BAH302"/>
    <mergeCell ref="BAI297:BAI302"/>
    <mergeCell ref="AZN297:AZN302"/>
    <mergeCell ref="AZO297:AZO302"/>
    <mergeCell ref="AZR297:AZR302"/>
    <mergeCell ref="AZS297:AZS302"/>
    <mergeCell ref="AZV297:AZV302"/>
    <mergeCell ref="AZW297:AZW302"/>
    <mergeCell ref="AZB297:AZB302"/>
    <mergeCell ref="AZC297:AZC302"/>
    <mergeCell ref="AZF297:AZF302"/>
    <mergeCell ref="AZG297:AZG302"/>
    <mergeCell ref="AZJ297:AZJ302"/>
    <mergeCell ref="AZK297:AZK302"/>
    <mergeCell ref="AYP297:AYP302"/>
    <mergeCell ref="AYQ297:AYQ302"/>
    <mergeCell ref="AYT297:AYT302"/>
    <mergeCell ref="AYU297:AYU302"/>
    <mergeCell ref="AYX297:AYX302"/>
    <mergeCell ref="AYY297:AYY302"/>
    <mergeCell ref="AYD297:AYD302"/>
    <mergeCell ref="AYE297:AYE302"/>
    <mergeCell ref="AYH297:AYH302"/>
    <mergeCell ref="AYI297:AYI302"/>
    <mergeCell ref="AYL297:AYL302"/>
    <mergeCell ref="AYM297:AYM302"/>
    <mergeCell ref="BDF297:BDF302"/>
    <mergeCell ref="BDG297:BDG302"/>
    <mergeCell ref="BDJ297:BDJ302"/>
    <mergeCell ref="BDK297:BDK302"/>
    <mergeCell ref="BDN297:BDN302"/>
    <mergeCell ref="BDO297:BDO302"/>
    <mergeCell ref="BCT297:BCT302"/>
    <mergeCell ref="BCU297:BCU302"/>
    <mergeCell ref="BCX297:BCX302"/>
    <mergeCell ref="BCY297:BCY302"/>
    <mergeCell ref="BDB297:BDB302"/>
    <mergeCell ref="BDC297:BDC302"/>
    <mergeCell ref="BCH297:BCH302"/>
    <mergeCell ref="BCI297:BCI302"/>
    <mergeCell ref="BCL297:BCL302"/>
    <mergeCell ref="BCM297:BCM302"/>
    <mergeCell ref="BCP297:BCP302"/>
    <mergeCell ref="BCQ297:BCQ302"/>
    <mergeCell ref="BBV297:BBV302"/>
    <mergeCell ref="BBW297:BBW302"/>
    <mergeCell ref="BBZ297:BBZ302"/>
    <mergeCell ref="BCA297:BCA302"/>
    <mergeCell ref="BCD297:BCD302"/>
    <mergeCell ref="BCE297:BCE302"/>
    <mergeCell ref="BBJ297:BBJ302"/>
    <mergeCell ref="BBK297:BBK302"/>
    <mergeCell ref="BBN297:BBN302"/>
    <mergeCell ref="BBO297:BBO302"/>
    <mergeCell ref="BBR297:BBR302"/>
    <mergeCell ref="BBS297:BBS302"/>
    <mergeCell ref="BAX297:BAX302"/>
    <mergeCell ref="BAY297:BAY302"/>
    <mergeCell ref="BBB297:BBB302"/>
    <mergeCell ref="BBC297:BBC302"/>
    <mergeCell ref="BBF297:BBF302"/>
    <mergeCell ref="BBG297:BBG302"/>
    <mergeCell ref="BFZ297:BFZ302"/>
    <mergeCell ref="BGA297:BGA302"/>
    <mergeCell ref="BGD297:BGD302"/>
    <mergeCell ref="BGE297:BGE302"/>
    <mergeCell ref="BGH297:BGH302"/>
    <mergeCell ref="BGI297:BGI302"/>
    <mergeCell ref="BFN297:BFN302"/>
    <mergeCell ref="BFO297:BFO302"/>
    <mergeCell ref="BFR297:BFR302"/>
    <mergeCell ref="BFS297:BFS302"/>
    <mergeCell ref="BFV297:BFV302"/>
    <mergeCell ref="BFW297:BFW302"/>
    <mergeCell ref="BFB297:BFB302"/>
    <mergeCell ref="BFC297:BFC302"/>
    <mergeCell ref="BFF297:BFF302"/>
    <mergeCell ref="BFG297:BFG302"/>
    <mergeCell ref="BFJ297:BFJ302"/>
    <mergeCell ref="BFK297:BFK302"/>
    <mergeCell ref="BEP297:BEP302"/>
    <mergeCell ref="BEQ297:BEQ302"/>
    <mergeCell ref="BET297:BET302"/>
    <mergeCell ref="BEU297:BEU302"/>
    <mergeCell ref="BEX297:BEX302"/>
    <mergeCell ref="BEY297:BEY302"/>
    <mergeCell ref="BED297:BED302"/>
    <mergeCell ref="BEE297:BEE302"/>
    <mergeCell ref="BEH297:BEH302"/>
    <mergeCell ref="BEI297:BEI302"/>
    <mergeCell ref="BEL297:BEL302"/>
    <mergeCell ref="BEM297:BEM302"/>
    <mergeCell ref="BDR297:BDR302"/>
    <mergeCell ref="BDS297:BDS302"/>
    <mergeCell ref="BDV297:BDV302"/>
    <mergeCell ref="BDW297:BDW302"/>
    <mergeCell ref="BDZ297:BDZ302"/>
    <mergeCell ref="BEA297:BEA302"/>
    <mergeCell ref="BIT297:BIT302"/>
    <mergeCell ref="BIU297:BIU302"/>
    <mergeCell ref="BIX297:BIX302"/>
    <mergeCell ref="BIY297:BIY302"/>
    <mergeCell ref="BJB297:BJB302"/>
    <mergeCell ref="BJC297:BJC302"/>
    <mergeCell ref="BIH297:BIH302"/>
    <mergeCell ref="BII297:BII302"/>
    <mergeCell ref="BIL297:BIL302"/>
    <mergeCell ref="BIM297:BIM302"/>
    <mergeCell ref="BIP297:BIP302"/>
    <mergeCell ref="BIQ297:BIQ302"/>
    <mergeCell ref="BHV297:BHV302"/>
    <mergeCell ref="BHW297:BHW302"/>
    <mergeCell ref="BHZ297:BHZ302"/>
    <mergeCell ref="BIA297:BIA302"/>
    <mergeCell ref="BID297:BID302"/>
    <mergeCell ref="BIE297:BIE302"/>
    <mergeCell ref="BHJ297:BHJ302"/>
    <mergeCell ref="BHK297:BHK302"/>
    <mergeCell ref="BHN297:BHN302"/>
    <mergeCell ref="BHO297:BHO302"/>
    <mergeCell ref="BHR297:BHR302"/>
    <mergeCell ref="BHS297:BHS302"/>
    <mergeCell ref="BGX297:BGX302"/>
    <mergeCell ref="BGY297:BGY302"/>
    <mergeCell ref="BHB297:BHB302"/>
    <mergeCell ref="BHC297:BHC302"/>
    <mergeCell ref="BHF297:BHF302"/>
    <mergeCell ref="BHG297:BHG302"/>
    <mergeCell ref="BGL297:BGL302"/>
    <mergeCell ref="BGM297:BGM302"/>
    <mergeCell ref="BGP297:BGP302"/>
    <mergeCell ref="BGQ297:BGQ302"/>
    <mergeCell ref="BGT297:BGT302"/>
    <mergeCell ref="BGU297:BGU302"/>
    <mergeCell ref="BLN297:BLN302"/>
    <mergeCell ref="BLO297:BLO302"/>
    <mergeCell ref="BLR297:BLR302"/>
    <mergeCell ref="BLS297:BLS302"/>
    <mergeCell ref="BLV297:BLV302"/>
    <mergeCell ref="BLW297:BLW302"/>
    <mergeCell ref="BLB297:BLB302"/>
    <mergeCell ref="BLC297:BLC302"/>
    <mergeCell ref="BLF297:BLF302"/>
    <mergeCell ref="BLG297:BLG302"/>
    <mergeCell ref="BLJ297:BLJ302"/>
    <mergeCell ref="BLK297:BLK302"/>
    <mergeCell ref="BKP297:BKP302"/>
    <mergeCell ref="BKQ297:BKQ302"/>
    <mergeCell ref="BKT297:BKT302"/>
    <mergeCell ref="BKU297:BKU302"/>
    <mergeCell ref="BKX297:BKX302"/>
    <mergeCell ref="BKY297:BKY302"/>
    <mergeCell ref="BKD297:BKD302"/>
    <mergeCell ref="BKE297:BKE302"/>
    <mergeCell ref="BKH297:BKH302"/>
    <mergeCell ref="BKI297:BKI302"/>
    <mergeCell ref="BKL297:BKL302"/>
    <mergeCell ref="BKM297:BKM302"/>
    <mergeCell ref="BJR297:BJR302"/>
    <mergeCell ref="BJS297:BJS302"/>
    <mergeCell ref="BJV297:BJV302"/>
    <mergeCell ref="BJW297:BJW302"/>
    <mergeCell ref="BJZ297:BJZ302"/>
    <mergeCell ref="BKA297:BKA302"/>
    <mergeCell ref="BJF297:BJF302"/>
    <mergeCell ref="BJG297:BJG302"/>
    <mergeCell ref="BJJ297:BJJ302"/>
    <mergeCell ref="BJK297:BJK302"/>
    <mergeCell ref="BJN297:BJN302"/>
    <mergeCell ref="BJO297:BJO302"/>
    <mergeCell ref="BOH297:BOH302"/>
    <mergeCell ref="BOI297:BOI302"/>
    <mergeCell ref="BOL297:BOL302"/>
    <mergeCell ref="BOM297:BOM302"/>
    <mergeCell ref="BOP297:BOP302"/>
    <mergeCell ref="BOQ297:BOQ302"/>
    <mergeCell ref="BNV297:BNV302"/>
    <mergeCell ref="BNW297:BNW302"/>
    <mergeCell ref="BNZ297:BNZ302"/>
    <mergeCell ref="BOA297:BOA302"/>
    <mergeCell ref="BOD297:BOD302"/>
    <mergeCell ref="BOE297:BOE302"/>
    <mergeCell ref="BNJ297:BNJ302"/>
    <mergeCell ref="BNK297:BNK302"/>
    <mergeCell ref="BNN297:BNN302"/>
    <mergeCell ref="BNO297:BNO302"/>
    <mergeCell ref="BNR297:BNR302"/>
    <mergeCell ref="BNS297:BNS302"/>
    <mergeCell ref="BMX297:BMX302"/>
    <mergeCell ref="BMY297:BMY302"/>
    <mergeCell ref="BNB297:BNB302"/>
    <mergeCell ref="BNC297:BNC302"/>
    <mergeCell ref="BNF297:BNF302"/>
    <mergeCell ref="BNG297:BNG302"/>
    <mergeCell ref="BML297:BML302"/>
    <mergeCell ref="BMM297:BMM302"/>
    <mergeCell ref="BMP297:BMP302"/>
    <mergeCell ref="BMQ297:BMQ302"/>
    <mergeCell ref="BMT297:BMT302"/>
    <mergeCell ref="BMU297:BMU302"/>
    <mergeCell ref="BLZ297:BLZ302"/>
    <mergeCell ref="BMA297:BMA302"/>
    <mergeCell ref="BMD297:BMD302"/>
    <mergeCell ref="BME297:BME302"/>
    <mergeCell ref="BMH297:BMH302"/>
    <mergeCell ref="BMI297:BMI302"/>
    <mergeCell ref="BRB297:BRB302"/>
    <mergeCell ref="BRC297:BRC302"/>
    <mergeCell ref="BRF297:BRF302"/>
    <mergeCell ref="BRG297:BRG302"/>
    <mergeCell ref="BRJ297:BRJ302"/>
    <mergeCell ref="BRK297:BRK302"/>
    <mergeCell ref="BQP297:BQP302"/>
    <mergeCell ref="BQQ297:BQQ302"/>
    <mergeCell ref="BQT297:BQT302"/>
    <mergeCell ref="BQU297:BQU302"/>
    <mergeCell ref="BQX297:BQX302"/>
    <mergeCell ref="BQY297:BQY302"/>
    <mergeCell ref="BQD297:BQD302"/>
    <mergeCell ref="BQE297:BQE302"/>
    <mergeCell ref="BQH297:BQH302"/>
    <mergeCell ref="BQI297:BQI302"/>
    <mergeCell ref="BQL297:BQL302"/>
    <mergeCell ref="BQM297:BQM302"/>
    <mergeCell ref="BPR297:BPR302"/>
    <mergeCell ref="BPS297:BPS302"/>
    <mergeCell ref="BPV297:BPV302"/>
    <mergeCell ref="BPW297:BPW302"/>
    <mergeCell ref="BPZ297:BPZ302"/>
    <mergeCell ref="BQA297:BQA302"/>
    <mergeCell ref="BPF297:BPF302"/>
    <mergeCell ref="BPG297:BPG302"/>
    <mergeCell ref="BPJ297:BPJ302"/>
    <mergeCell ref="BPK297:BPK302"/>
    <mergeCell ref="BPN297:BPN302"/>
    <mergeCell ref="BPO297:BPO302"/>
    <mergeCell ref="BOT297:BOT302"/>
    <mergeCell ref="BOU297:BOU302"/>
    <mergeCell ref="BOX297:BOX302"/>
    <mergeCell ref="BOY297:BOY302"/>
    <mergeCell ref="BPB297:BPB302"/>
    <mergeCell ref="BPC297:BPC302"/>
    <mergeCell ref="BTV297:BTV302"/>
    <mergeCell ref="BTW297:BTW302"/>
    <mergeCell ref="BTZ297:BTZ302"/>
    <mergeCell ref="BUA297:BUA302"/>
    <mergeCell ref="BUD297:BUD302"/>
    <mergeCell ref="BUE297:BUE302"/>
    <mergeCell ref="BTJ297:BTJ302"/>
    <mergeCell ref="BTK297:BTK302"/>
    <mergeCell ref="BTN297:BTN302"/>
    <mergeCell ref="BTO297:BTO302"/>
    <mergeCell ref="BTR297:BTR302"/>
    <mergeCell ref="BTS297:BTS302"/>
    <mergeCell ref="BSX297:BSX302"/>
    <mergeCell ref="BSY297:BSY302"/>
    <mergeCell ref="BTB297:BTB302"/>
    <mergeCell ref="BTC297:BTC302"/>
    <mergeCell ref="BTF297:BTF302"/>
    <mergeCell ref="BTG297:BTG302"/>
    <mergeCell ref="BSL297:BSL302"/>
    <mergeCell ref="BSM297:BSM302"/>
    <mergeCell ref="BSP297:BSP302"/>
    <mergeCell ref="BSQ297:BSQ302"/>
    <mergeCell ref="BST297:BST302"/>
    <mergeCell ref="BSU297:BSU302"/>
    <mergeCell ref="BRZ297:BRZ302"/>
    <mergeCell ref="BSA297:BSA302"/>
    <mergeCell ref="BSD297:BSD302"/>
    <mergeCell ref="BSE297:BSE302"/>
    <mergeCell ref="BSH297:BSH302"/>
    <mergeCell ref="BSI297:BSI302"/>
    <mergeCell ref="BRN297:BRN302"/>
    <mergeCell ref="BRO297:BRO302"/>
    <mergeCell ref="BRR297:BRR302"/>
    <mergeCell ref="BRS297:BRS302"/>
    <mergeCell ref="BRV297:BRV302"/>
    <mergeCell ref="BRW297:BRW302"/>
    <mergeCell ref="BWP297:BWP302"/>
    <mergeCell ref="BWQ297:BWQ302"/>
    <mergeCell ref="BWT297:BWT302"/>
    <mergeCell ref="BWU297:BWU302"/>
    <mergeCell ref="BWX297:BWX302"/>
    <mergeCell ref="BWY297:BWY302"/>
    <mergeCell ref="BWD297:BWD302"/>
    <mergeCell ref="BWE297:BWE302"/>
    <mergeCell ref="BWH297:BWH302"/>
    <mergeCell ref="BWI297:BWI302"/>
    <mergeCell ref="BWL297:BWL302"/>
    <mergeCell ref="BWM297:BWM302"/>
    <mergeCell ref="BVR297:BVR302"/>
    <mergeCell ref="BVS297:BVS302"/>
    <mergeCell ref="BVV297:BVV302"/>
    <mergeCell ref="BVW297:BVW302"/>
    <mergeCell ref="BVZ297:BVZ302"/>
    <mergeCell ref="BWA297:BWA302"/>
    <mergeCell ref="BVF297:BVF302"/>
    <mergeCell ref="BVG297:BVG302"/>
    <mergeCell ref="BVJ297:BVJ302"/>
    <mergeCell ref="BVK297:BVK302"/>
    <mergeCell ref="BVN297:BVN302"/>
    <mergeCell ref="BVO297:BVO302"/>
    <mergeCell ref="BUT297:BUT302"/>
    <mergeCell ref="BUU297:BUU302"/>
    <mergeCell ref="BUX297:BUX302"/>
    <mergeCell ref="BUY297:BUY302"/>
    <mergeCell ref="BVB297:BVB302"/>
    <mergeCell ref="BVC297:BVC302"/>
    <mergeCell ref="BUH297:BUH302"/>
    <mergeCell ref="BUI297:BUI302"/>
    <mergeCell ref="BUL297:BUL302"/>
    <mergeCell ref="BUM297:BUM302"/>
    <mergeCell ref="BUP297:BUP302"/>
    <mergeCell ref="BUQ297:BUQ302"/>
    <mergeCell ref="BZJ297:BZJ302"/>
    <mergeCell ref="BZK297:BZK302"/>
    <mergeCell ref="BZN297:BZN302"/>
    <mergeCell ref="BZO297:BZO302"/>
    <mergeCell ref="BZR297:BZR302"/>
    <mergeCell ref="BZS297:BZS302"/>
    <mergeCell ref="BYX297:BYX302"/>
    <mergeCell ref="BYY297:BYY302"/>
    <mergeCell ref="BZB297:BZB302"/>
    <mergeCell ref="BZC297:BZC302"/>
    <mergeCell ref="BZF297:BZF302"/>
    <mergeCell ref="BZG297:BZG302"/>
    <mergeCell ref="BYL297:BYL302"/>
    <mergeCell ref="BYM297:BYM302"/>
    <mergeCell ref="BYP297:BYP302"/>
    <mergeCell ref="BYQ297:BYQ302"/>
    <mergeCell ref="BYT297:BYT302"/>
    <mergeCell ref="BYU297:BYU302"/>
    <mergeCell ref="BXZ297:BXZ302"/>
    <mergeCell ref="BYA297:BYA302"/>
    <mergeCell ref="BYD297:BYD302"/>
    <mergeCell ref="BYE297:BYE302"/>
    <mergeCell ref="BYH297:BYH302"/>
    <mergeCell ref="BYI297:BYI302"/>
    <mergeCell ref="BXN297:BXN302"/>
    <mergeCell ref="BXO297:BXO302"/>
    <mergeCell ref="BXR297:BXR302"/>
    <mergeCell ref="BXS297:BXS302"/>
    <mergeCell ref="BXV297:BXV302"/>
    <mergeCell ref="BXW297:BXW302"/>
    <mergeCell ref="BXB297:BXB302"/>
    <mergeCell ref="BXC297:BXC302"/>
    <mergeCell ref="BXF297:BXF302"/>
    <mergeCell ref="BXG297:BXG302"/>
    <mergeCell ref="BXJ297:BXJ302"/>
    <mergeCell ref="BXK297:BXK302"/>
    <mergeCell ref="CCD297:CCD302"/>
    <mergeCell ref="CCE297:CCE302"/>
    <mergeCell ref="CCH297:CCH302"/>
    <mergeCell ref="CCI297:CCI302"/>
    <mergeCell ref="CCL297:CCL302"/>
    <mergeCell ref="CCM297:CCM302"/>
    <mergeCell ref="CBR297:CBR302"/>
    <mergeCell ref="CBS297:CBS302"/>
    <mergeCell ref="CBV297:CBV302"/>
    <mergeCell ref="CBW297:CBW302"/>
    <mergeCell ref="CBZ297:CBZ302"/>
    <mergeCell ref="CCA297:CCA302"/>
    <mergeCell ref="CBF297:CBF302"/>
    <mergeCell ref="CBG297:CBG302"/>
    <mergeCell ref="CBJ297:CBJ302"/>
    <mergeCell ref="CBK297:CBK302"/>
    <mergeCell ref="CBN297:CBN302"/>
    <mergeCell ref="CBO297:CBO302"/>
    <mergeCell ref="CAT297:CAT302"/>
    <mergeCell ref="CAU297:CAU302"/>
    <mergeCell ref="CAX297:CAX302"/>
    <mergeCell ref="CAY297:CAY302"/>
    <mergeCell ref="CBB297:CBB302"/>
    <mergeCell ref="CBC297:CBC302"/>
    <mergeCell ref="CAH297:CAH302"/>
    <mergeCell ref="CAI297:CAI302"/>
    <mergeCell ref="CAL297:CAL302"/>
    <mergeCell ref="CAM297:CAM302"/>
    <mergeCell ref="CAP297:CAP302"/>
    <mergeCell ref="CAQ297:CAQ302"/>
    <mergeCell ref="BZV297:BZV302"/>
    <mergeCell ref="BZW297:BZW302"/>
    <mergeCell ref="BZZ297:BZZ302"/>
    <mergeCell ref="CAA297:CAA302"/>
    <mergeCell ref="CAD297:CAD302"/>
    <mergeCell ref="CAE297:CAE302"/>
    <mergeCell ref="CEX297:CEX302"/>
    <mergeCell ref="CEY297:CEY302"/>
    <mergeCell ref="CFB297:CFB302"/>
    <mergeCell ref="CFC297:CFC302"/>
    <mergeCell ref="CFF297:CFF302"/>
    <mergeCell ref="CFG297:CFG302"/>
    <mergeCell ref="CEL297:CEL302"/>
    <mergeCell ref="CEM297:CEM302"/>
    <mergeCell ref="CEP297:CEP302"/>
    <mergeCell ref="CEQ297:CEQ302"/>
    <mergeCell ref="CET297:CET302"/>
    <mergeCell ref="CEU297:CEU302"/>
    <mergeCell ref="CDZ297:CDZ302"/>
    <mergeCell ref="CEA297:CEA302"/>
    <mergeCell ref="CED297:CED302"/>
    <mergeCell ref="CEE297:CEE302"/>
    <mergeCell ref="CEH297:CEH302"/>
    <mergeCell ref="CEI297:CEI302"/>
    <mergeCell ref="CDN297:CDN302"/>
    <mergeCell ref="CDO297:CDO302"/>
    <mergeCell ref="CDR297:CDR302"/>
    <mergeCell ref="CDS297:CDS302"/>
    <mergeCell ref="CDV297:CDV302"/>
    <mergeCell ref="CDW297:CDW302"/>
    <mergeCell ref="CDB297:CDB302"/>
    <mergeCell ref="CDC297:CDC302"/>
    <mergeCell ref="CDF297:CDF302"/>
    <mergeCell ref="CDG297:CDG302"/>
    <mergeCell ref="CDJ297:CDJ302"/>
    <mergeCell ref="CDK297:CDK302"/>
    <mergeCell ref="CCP297:CCP302"/>
    <mergeCell ref="CCQ297:CCQ302"/>
    <mergeCell ref="CCT297:CCT302"/>
    <mergeCell ref="CCU297:CCU302"/>
    <mergeCell ref="CCX297:CCX302"/>
    <mergeCell ref="CCY297:CCY302"/>
    <mergeCell ref="CHR297:CHR302"/>
    <mergeCell ref="CHS297:CHS302"/>
    <mergeCell ref="CHV297:CHV302"/>
    <mergeCell ref="CHW297:CHW302"/>
    <mergeCell ref="CHZ297:CHZ302"/>
    <mergeCell ref="CIA297:CIA302"/>
    <mergeCell ref="CHF297:CHF302"/>
    <mergeCell ref="CHG297:CHG302"/>
    <mergeCell ref="CHJ297:CHJ302"/>
    <mergeCell ref="CHK297:CHK302"/>
    <mergeCell ref="CHN297:CHN302"/>
    <mergeCell ref="CHO297:CHO302"/>
    <mergeCell ref="CGT297:CGT302"/>
    <mergeCell ref="CGU297:CGU302"/>
    <mergeCell ref="CGX297:CGX302"/>
    <mergeCell ref="CGY297:CGY302"/>
    <mergeCell ref="CHB297:CHB302"/>
    <mergeCell ref="CHC297:CHC302"/>
    <mergeCell ref="CGH297:CGH302"/>
    <mergeCell ref="CGI297:CGI302"/>
    <mergeCell ref="CGL297:CGL302"/>
    <mergeCell ref="CGM297:CGM302"/>
    <mergeCell ref="CGP297:CGP302"/>
    <mergeCell ref="CGQ297:CGQ302"/>
    <mergeCell ref="CFV297:CFV302"/>
    <mergeCell ref="CFW297:CFW302"/>
    <mergeCell ref="CFZ297:CFZ302"/>
    <mergeCell ref="CGA297:CGA302"/>
    <mergeCell ref="CGD297:CGD302"/>
    <mergeCell ref="CGE297:CGE302"/>
    <mergeCell ref="CFJ297:CFJ302"/>
    <mergeCell ref="CFK297:CFK302"/>
    <mergeCell ref="CFN297:CFN302"/>
    <mergeCell ref="CFO297:CFO302"/>
    <mergeCell ref="CFR297:CFR302"/>
    <mergeCell ref="CFS297:CFS302"/>
    <mergeCell ref="CKL297:CKL302"/>
    <mergeCell ref="CKM297:CKM302"/>
    <mergeCell ref="CKP297:CKP302"/>
    <mergeCell ref="CKQ297:CKQ302"/>
    <mergeCell ref="CKT297:CKT302"/>
    <mergeCell ref="CKU297:CKU302"/>
    <mergeCell ref="CJZ297:CJZ302"/>
    <mergeCell ref="CKA297:CKA302"/>
    <mergeCell ref="CKD297:CKD302"/>
    <mergeCell ref="CKE297:CKE302"/>
    <mergeCell ref="CKH297:CKH302"/>
    <mergeCell ref="CKI297:CKI302"/>
    <mergeCell ref="CJN297:CJN302"/>
    <mergeCell ref="CJO297:CJO302"/>
    <mergeCell ref="CJR297:CJR302"/>
    <mergeCell ref="CJS297:CJS302"/>
    <mergeCell ref="CJV297:CJV302"/>
    <mergeCell ref="CJW297:CJW302"/>
    <mergeCell ref="CJB297:CJB302"/>
    <mergeCell ref="CJC297:CJC302"/>
    <mergeCell ref="CJF297:CJF302"/>
    <mergeCell ref="CJG297:CJG302"/>
    <mergeCell ref="CJJ297:CJJ302"/>
    <mergeCell ref="CJK297:CJK302"/>
    <mergeCell ref="CIP297:CIP302"/>
    <mergeCell ref="CIQ297:CIQ302"/>
    <mergeCell ref="CIT297:CIT302"/>
    <mergeCell ref="CIU297:CIU302"/>
    <mergeCell ref="CIX297:CIX302"/>
    <mergeCell ref="CIY297:CIY302"/>
    <mergeCell ref="CID297:CID302"/>
    <mergeCell ref="CIE297:CIE302"/>
    <mergeCell ref="CIH297:CIH302"/>
    <mergeCell ref="CII297:CII302"/>
    <mergeCell ref="CIL297:CIL302"/>
    <mergeCell ref="CIM297:CIM302"/>
    <mergeCell ref="CNF297:CNF302"/>
    <mergeCell ref="CNG297:CNG302"/>
    <mergeCell ref="CNJ297:CNJ302"/>
    <mergeCell ref="CNK297:CNK302"/>
    <mergeCell ref="CNN297:CNN302"/>
    <mergeCell ref="CNO297:CNO302"/>
    <mergeCell ref="CMT297:CMT302"/>
    <mergeCell ref="CMU297:CMU302"/>
    <mergeCell ref="CMX297:CMX302"/>
    <mergeCell ref="CMY297:CMY302"/>
    <mergeCell ref="CNB297:CNB302"/>
    <mergeCell ref="CNC297:CNC302"/>
    <mergeCell ref="CMH297:CMH302"/>
    <mergeCell ref="CMI297:CMI302"/>
    <mergeCell ref="CML297:CML302"/>
    <mergeCell ref="CMM297:CMM302"/>
    <mergeCell ref="CMP297:CMP302"/>
    <mergeCell ref="CMQ297:CMQ302"/>
    <mergeCell ref="CLV297:CLV302"/>
    <mergeCell ref="CLW297:CLW302"/>
    <mergeCell ref="CLZ297:CLZ302"/>
    <mergeCell ref="CMA297:CMA302"/>
    <mergeCell ref="CMD297:CMD302"/>
    <mergeCell ref="CME297:CME302"/>
    <mergeCell ref="CLJ297:CLJ302"/>
    <mergeCell ref="CLK297:CLK302"/>
    <mergeCell ref="CLN297:CLN302"/>
    <mergeCell ref="CLO297:CLO302"/>
    <mergeCell ref="CLR297:CLR302"/>
    <mergeCell ref="CLS297:CLS302"/>
    <mergeCell ref="CKX297:CKX302"/>
    <mergeCell ref="CKY297:CKY302"/>
    <mergeCell ref="CLB297:CLB302"/>
    <mergeCell ref="CLC297:CLC302"/>
    <mergeCell ref="CLF297:CLF302"/>
    <mergeCell ref="CLG297:CLG302"/>
    <mergeCell ref="CPZ297:CPZ302"/>
    <mergeCell ref="CQA297:CQA302"/>
    <mergeCell ref="CQD297:CQD302"/>
    <mergeCell ref="CQE297:CQE302"/>
    <mergeCell ref="CQH297:CQH302"/>
    <mergeCell ref="CQI297:CQI302"/>
    <mergeCell ref="CPN297:CPN302"/>
    <mergeCell ref="CPO297:CPO302"/>
    <mergeCell ref="CPR297:CPR302"/>
    <mergeCell ref="CPS297:CPS302"/>
    <mergeCell ref="CPV297:CPV302"/>
    <mergeCell ref="CPW297:CPW302"/>
    <mergeCell ref="CPB297:CPB302"/>
    <mergeCell ref="CPC297:CPC302"/>
    <mergeCell ref="CPF297:CPF302"/>
    <mergeCell ref="CPG297:CPG302"/>
    <mergeCell ref="CPJ297:CPJ302"/>
    <mergeCell ref="CPK297:CPK302"/>
    <mergeCell ref="COP297:COP302"/>
    <mergeCell ref="COQ297:COQ302"/>
    <mergeCell ref="COT297:COT302"/>
    <mergeCell ref="COU297:COU302"/>
    <mergeCell ref="COX297:COX302"/>
    <mergeCell ref="COY297:COY302"/>
    <mergeCell ref="COD297:COD302"/>
    <mergeCell ref="COE297:COE302"/>
    <mergeCell ref="COH297:COH302"/>
    <mergeCell ref="COI297:COI302"/>
    <mergeCell ref="COL297:COL302"/>
    <mergeCell ref="COM297:COM302"/>
    <mergeCell ref="CNR297:CNR302"/>
    <mergeCell ref="CNS297:CNS302"/>
    <mergeCell ref="CNV297:CNV302"/>
    <mergeCell ref="CNW297:CNW302"/>
    <mergeCell ref="CNZ297:CNZ302"/>
    <mergeCell ref="COA297:COA302"/>
    <mergeCell ref="CST297:CST302"/>
    <mergeCell ref="CSU297:CSU302"/>
    <mergeCell ref="CSX297:CSX302"/>
    <mergeCell ref="CSY297:CSY302"/>
    <mergeCell ref="CTB297:CTB302"/>
    <mergeCell ref="CTC297:CTC302"/>
    <mergeCell ref="CSH297:CSH302"/>
    <mergeCell ref="CSI297:CSI302"/>
    <mergeCell ref="CSL297:CSL302"/>
    <mergeCell ref="CSM297:CSM302"/>
    <mergeCell ref="CSP297:CSP302"/>
    <mergeCell ref="CSQ297:CSQ302"/>
    <mergeCell ref="CRV297:CRV302"/>
    <mergeCell ref="CRW297:CRW302"/>
    <mergeCell ref="CRZ297:CRZ302"/>
    <mergeCell ref="CSA297:CSA302"/>
    <mergeCell ref="CSD297:CSD302"/>
    <mergeCell ref="CSE297:CSE302"/>
    <mergeCell ref="CRJ297:CRJ302"/>
    <mergeCell ref="CRK297:CRK302"/>
    <mergeCell ref="CRN297:CRN302"/>
    <mergeCell ref="CRO297:CRO302"/>
    <mergeCell ref="CRR297:CRR302"/>
    <mergeCell ref="CRS297:CRS302"/>
    <mergeCell ref="CQX297:CQX302"/>
    <mergeCell ref="CQY297:CQY302"/>
    <mergeCell ref="CRB297:CRB302"/>
    <mergeCell ref="CRC297:CRC302"/>
    <mergeCell ref="CRF297:CRF302"/>
    <mergeCell ref="CRG297:CRG302"/>
    <mergeCell ref="CQL297:CQL302"/>
    <mergeCell ref="CQM297:CQM302"/>
    <mergeCell ref="CQP297:CQP302"/>
    <mergeCell ref="CQQ297:CQQ302"/>
    <mergeCell ref="CQT297:CQT302"/>
    <mergeCell ref="CQU297:CQU302"/>
    <mergeCell ref="CVN297:CVN302"/>
    <mergeCell ref="CVO297:CVO302"/>
    <mergeCell ref="CVR297:CVR302"/>
    <mergeCell ref="CVS297:CVS302"/>
    <mergeCell ref="CVV297:CVV302"/>
    <mergeCell ref="CVW297:CVW302"/>
    <mergeCell ref="CVB297:CVB302"/>
    <mergeCell ref="CVC297:CVC302"/>
    <mergeCell ref="CVF297:CVF302"/>
    <mergeCell ref="CVG297:CVG302"/>
    <mergeCell ref="CVJ297:CVJ302"/>
    <mergeCell ref="CVK297:CVK302"/>
    <mergeCell ref="CUP297:CUP302"/>
    <mergeCell ref="CUQ297:CUQ302"/>
    <mergeCell ref="CUT297:CUT302"/>
    <mergeCell ref="CUU297:CUU302"/>
    <mergeCell ref="CUX297:CUX302"/>
    <mergeCell ref="CUY297:CUY302"/>
    <mergeCell ref="CUD297:CUD302"/>
    <mergeCell ref="CUE297:CUE302"/>
    <mergeCell ref="CUH297:CUH302"/>
    <mergeCell ref="CUI297:CUI302"/>
    <mergeCell ref="CUL297:CUL302"/>
    <mergeCell ref="CUM297:CUM302"/>
    <mergeCell ref="CTR297:CTR302"/>
    <mergeCell ref="CTS297:CTS302"/>
    <mergeCell ref="CTV297:CTV302"/>
    <mergeCell ref="CTW297:CTW302"/>
    <mergeCell ref="CTZ297:CTZ302"/>
    <mergeCell ref="CUA297:CUA302"/>
    <mergeCell ref="CTF297:CTF302"/>
    <mergeCell ref="CTG297:CTG302"/>
    <mergeCell ref="CTJ297:CTJ302"/>
    <mergeCell ref="CTK297:CTK302"/>
    <mergeCell ref="CTN297:CTN302"/>
    <mergeCell ref="CTO297:CTO302"/>
    <mergeCell ref="CYH297:CYH302"/>
    <mergeCell ref="CYI297:CYI302"/>
    <mergeCell ref="CYL297:CYL302"/>
    <mergeCell ref="CYM297:CYM302"/>
    <mergeCell ref="CYP297:CYP302"/>
    <mergeCell ref="CYQ297:CYQ302"/>
    <mergeCell ref="CXV297:CXV302"/>
    <mergeCell ref="CXW297:CXW302"/>
    <mergeCell ref="CXZ297:CXZ302"/>
    <mergeCell ref="CYA297:CYA302"/>
    <mergeCell ref="CYD297:CYD302"/>
    <mergeCell ref="CYE297:CYE302"/>
    <mergeCell ref="CXJ297:CXJ302"/>
    <mergeCell ref="CXK297:CXK302"/>
    <mergeCell ref="CXN297:CXN302"/>
    <mergeCell ref="CXO297:CXO302"/>
    <mergeCell ref="CXR297:CXR302"/>
    <mergeCell ref="CXS297:CXS302"/>
    <mergeCell ref="CWX297:CWX302"/>
    <mergeCell ref="CWY297:CWY302"/>
    <mergeCell ref="CXB297:CXB302"/>
    <mergeCell ref="CXC297:CXC302"/>
    <mergeCell ref="CXF297:CXF302"/>
    <mergeCell ref="CXG297:CXG302"/>
    <mergeCell ref="CWL297:CWL302"/>
    <mergeCell ref="CWM297:CWM302"/>
    <mergeCell ref="CWP297:CWP302"/>
    <mergeCell ref="CWQ297:CWQ302"/>
    <mergeCell ref="CWT297:CWT302"/>
    <mergeCell ref="CWU297:CWU302"/>
    <mergeCell ref="CVZ297:CVZ302"/>
    <mergeCell ref="CWA297:CWA302"/>
    <mergeCell ref="CWD297:CWD302"/>
    <mergeCell ref="CWE297:CWE302"/>
    <mergeCell ref="CWH297:CWH302"/>
    <mergeCell ref="CWI297:CWI302"/>
    <mergeCell ref="DBB297:DBB302"/>
    <mergeCell ref="DBC297:DBC302"/>
    <mergeCell ref="DBF297:DBF302"/>
    <mergeCell ref="DBG297:DBG302"/>
    <mergeCell ref="DBJ297:DBJ302"/>
    <mergeCell ref="DBK297:DBK302"/>
    <mergeCell ref="DAP297:DAP302"/>
    <mergeCell ref="DAQ297:DAQ302"/>
    <mergeCell ref="DAT297:DAT302"/>
    <mergeCell ref="DAU297:DAU302"/>
    <mergeCell ref="DAX297:DAX302"/>
    <mergeCell ref="DAY297:DAY302"/>
    <mergeCell ref="DAD297:DAD302"/>
    <mergeCell ref="DAE297:DAE302"/>
    <mergeCell ref="DAH297:DAH302"/>
    <mergeCell ref="DAI297:DAI302"/>
    <mergeCell ref="DAL297:DAL302"/>
    <mergeCell ref="DAM297:DAM302"/>
    <mergeCell ref="CZR297:CZR302"/>
    <mergeCell ref="CZS297:CZS302"/>
    <mergeCell ref="CZV297:CZV302"/>
    <mergeCell ref="CZW297:CZW302"/>
    <mergeCell ref="CZZ297:CZZ302"/>
    <mergeCell ref="DAA297:DAA302"/>
    <mergeCell ref="CZF297:CZF302"/>
    <mergeCell ref="CZG297:CZG302"/>
    <mergeCell ref="CZJ297:CZJ302"/>
    <mergeCell ref="CZK297:CZK302"/>
    <mergeCell ref="CZN297:CZN302"/>
    <mergeCell ref="CZO297:CZO302"/>
    <mergeCell ref="CYT297:CYT302"/>
    <mergeCell ref="CYU297:CYU302"/>
    <mergeCell ref="CYX297:CYX302"/>
    <mergeCell ref="CYY297:CYY302"/>
    <mergeCell ref="CZB297:CZB302"/>
    <mergeCell ref="CZC297:CZC302"/>
    <mergeCell ref="DDV297:DDV302"/>
    <mergeCell ref="DDW297:DDW302"/>
    <mergeCell ref="DDZ297:DDZ302"/>
    <mergeCell ref="DEA297:DEA302"/>
    <mergeCell ref="DED297:DED302"/>
    <mergeCell ref="DEE297:DEE302"/>
    <mergeCell ref="DDJ297:DDJ302"/>
    <mergeCell ref="DDK297:DDK302"/>
    <mergeCell ref="DDN297:DDN302"/>
    <mergeCell ref="DDO297:DDO302"/>
    <mergeCell ref="DDR297:DDR302"/>
    <mergeCell ref="DDS297:DDS302"/>
    <mergeCell ref="DCX297:DCX302"/>
    <mergeCell ref="DCY297:DCY302"/>
    <mergeCell ref="DDB297:DDB302"/>
    <mergeCell ref="DDC297:DDC302"/>
    <mergeCell ref="DDF297:DDF302"/>
    <mergeCell ref="DDG297:DDG302"/>
    <mergeCell ref="DCL297:DCL302"/>
    <mergeCell ref="DCM297:DCM302"/>
    <mergeCell ref="DCP297:DCP302"/>
    <mergeCell ref="DCQ297:DCQ302"/>
    <mergeCell ref="DCT297:DCT302"/>
    <mergeCell ref="DCU297:DCU302"/>
    <mergeCell ref="DBZ297:DBZ302"/>
    <mergeCell ref="DCA297:DCA302"/>
    <mergeCell ref="DCD297:DCD302"/>
    <mergeCell ref="DCE297:DCE302"/>
    <mergeCell ref="DCH297:DCH302"/>
    <mergeCell ref="DCI297:DCI302"/>
    <mergeCell ref="DBN297:DBN302"/>
    <mergeCell ref="DBO297:DBO302"/>
    <mergeCell ref="DBR297:DBR302"/>
    <mergeCell ref="DBS297:DBS302"/>
    <mergeCell ref="DBV297:DBV302"/>
    <mergeCell ref="DBW297:DBW302"/>
    <mergeCell ref="DGP297:DGP302"/>
    <mergeCell ref="DGQ297:DGQ302"/>
    <mergeCell ref="DGT297:DGT302"/>
    <mergeCell ref="DGU297:DGU302"/>
    <mergeCell ref="DGX297:DGX302"/>
    <mergeCell ref="DGY297:DGY302"/>
    <mergeCell ref="DGD297:DGD302"/>
    <mergeCell ref="DGE297:DGE302"/>
    <mergeCell ref="DGH297:DGH302"/>
    <mergeCell ref="DGI297:DGI302"/>
    <mergeCell ref="DGL297:DGL302"/>
    <mergeCell ref="DGM297:DGM302"/>
    <mergeCell ref="DFR297:DFR302"/>
    <mergeCell ref="DFS297:DFS302"/>
    <mergeCell ref="DFV297:DFV302"/>
    <mergeCell ref="DFW297:DFW302"/>
    <mergeCell ref="DFZ297:DFZ302"/>
    <mergeCell ref="DGA297:DGA302"/>
    <mergeCell ref="DFF297:DFF302"/>
    <mergeCell ref="DFG297:DFG302"/>
    <mergeCell ref="DFJ297:DFJ302"/>
    <mergeCell ref="DFK297:DFK302"/>
    <mergeCell ref="DFN297:DFN302"/>
    <mergeCell ref="DFO297:DFO302"/>
    <mergeCell ref="DET297:DET302"/>
    <mergeCell ref="DEU297:DEU302"/>
    <mergeCell ref="DEX297:DEX302"/>
    <mergeCell ref="DEY297:DEY302"/>
    <mergeCell ref="DFB297:DFB302"/>
    <mergeCell ref="DFC297:DFC302"/>
    <mergeCell ref="DEH297:DEH302"/>
    <mergeCell ref="DEI297:DEI302"/>
    <mergeCell ref="DEL297:DEL302"/>
    <mergeCell ref="DEM297:DEM302"/>
    <mergeCell ref="DEP297:DEP302"/>
    <mergeCell ref="DEQ297:DEQ302"/>
    <mergeCell ref="DJJ297:DJJ302"/>
    <mergeCell ref="DJK297:DJK302"/>
    <mergeCell ref="DJN297:DJN302"/>
    <mergeCell ref="DJO297:DJO302"/>
    <mergeCell ref="DJR297:DJR302"/>
    <mergeCell ref="DJS297:DJS302"/>
    <mergeCell ref="DIX297:DIX302"/>
    <mergeCell ref="DIY297:DIY302"/>
    <mergeCell ref="DJB297:DJB302"/>
    <mergeCell ref="DJC297:DJC302"/>
    <mergeCell ref="DJF297:DJF302"/>
    <mergeCell ref="DJG297:DJG302"/>
    <mergeCell ref="DIL297:DIL302"/>
    <mergeCell ref="DIM297:DIM302"/>
    <mergeCell ref="DIP297:DIP302"/>
    <mergeCell ref="DIQ297:DIQ302"/>
    <mergeCell ref="DIT297:DIT302"/>
    <mergeCell ref="DIU297:DIU302"/>
    <mergeCell ref="DHZ297:DHZ302"/>
    <mergeCell ref="DIA297:DIA302"/>
    <mergeCell ref="DID297:DID302"/>
    <mergeCell ref="DIE297:DIE302"/>
    <mergeCell ref="DIH297:DIH302"/>
    <mergeCell ref="DII297:DII302"/>
    <mergeCell ref="DHN297:DHN302"/>
    <mergeCell ref="DHO297:DHO302"/>
    <mergeCell ref="DHR297:DHR302"/>
    <mergeCell ref="DHS297:DHS302"/>
    <mergeCell ref="DHV297:DHV302"/>
    <mergeCell ref="DHW297:DHW302"/>
    <mergeCell ref="DHB297:DHB302"/>
    <mergeCell ref="DHC297:DHC302"/>
    <mergeCell ref="DHF297:DHF302"/>
    <mergeCell ref="DHG297:DHG302"/>
    <mergeCell ref="DHJ297:DHJ302"/>
    <mergeCell ref="DHK297:DHK302"/>
    <mergeCell ref="DMD297:DMD302"/>
    <mergeCell ref="DME297:DME302"/>
    <mergeCell ref="DMH297:DMH302"/>
    <mergeCell ref="DMI297:DMI302"/>
    <mergeCell ref="DML297:DML302"/>
    <mergeCell ref="DMM297:DMM302"/>
    <mergeCell ref="DLR297:DLR302"/>
    <mergeCell ref="DLS297:DLS302"/>
    <mergeCell ref="DLV297:DLV302"/>
    <mergeCell ref="DLW297:DLW302"/>
    <mergeCell ref="DLZ297:DLZ302"/>
    <mergeCell ref="DMA297:DMA302"/>
    <mergeCell ref="DLF297:DLF302"/>
    <mergeCell ref="DLG297:DLG302"/>
    <mergeCell ref="DLJ297:DLJ302"/>
    <mergeCell ref="DLK297:DLK302"/>
    <mergeCell ref="DLN297:DLN302"/>
    <mergeCell ref="DLO297:DLO302"/>
    <mergeCell ref="DKT297:DKT302"/>
    <mergeCell ref="DKU297:DKU302"/>
    <mergeCell ref="DKX297:DKX302"/>
    <mergeCell ref="DKY297:DKY302"/>
    <mergeCell ref="DLB297:DLB302"/>
    <mergeCell ref="DLC297:DLC302"/>
    <mergeCell ref="DKH297:DKH302"/>
    <mergeCell ref="DKI297:DKI302"/>
    <mergeCell ref="DKL297:DKL302"/>
    <mergeCell ref="DKM297:DKM302"/>
    <mergeCell ref="DKP297:DKP302"/>
    <mergeCell ref="DKQ297:DKQ302"/>
    <mergeCell ref="DJV297:DJV302"/>
    <mergeCell ref="DJW297:DJW302"/>
    <mergeCell ref="DJZ297:DJZ302"/>
    <mergeCell ref="DKA297:DKA302"/>
    <mergeCell ref="DKD297:DKD302"/>
    <mergeCell ref="DKE297:DKE302"/>
    <mergeCell ref="DOX297:DOX302"/>
    <mergeCell ref="DOY297:DOY302"/>
    <mergeCell ref="DPB297:DPB302"/>
    <mergeCell ref="DPC297:DPC302"/>
    <mergeCell ref="DPF297:DPF302"/>
    <mergeCell ref="DPG297:DPG302"/>
    <mergeCell ref="DOL297:DOL302"/>
    <mergeCell ref="DOM297:DOM302"/>
    <mergeCell ref="DOP297:DOP302"/>
    <mergeCell ref="DOQ297:DOQ302"/>
    <mergeCell ref="DOT297:DOT302"/>
    <mergeCell ref="DOU297:DOU302"/>
    <mergeCell ref="DNZ297:DNZ302"/>
    <mergeCell ref="DOA297:DOA302"/>
    <mergeCell ref="DOD297:DOD302"/>
    <mergeCell ref="DOE297:DOE302"/>
    <mergeCell ref="DOH297:DOH302"/>
    <mergeCell ref="DOI297:DOI302"/>
    <mergeCell ref="DNN297:DNN302"/>
    <mergeCell ref="DNO297:DNO302"/>
    <mergeCell ref="DNR297:DNR302"/>
    <mergeCell ref="DNS297:DNS302"/>
    <mergeCell ref="DNV297:DNV302"/>
    <mergeCell ref="DNW297:DNW302"/>
    <mergeCell ref="DNB297:DNB302"/>
    <mergeCell ref="DNC297:DNC302"/>
    <mergeCell ref="DNF297:DNF302"/>
    <mergeCell ref="DNG297:DNG302"/>
    <mergeCell ref="DNJ297:DNJ302"/>
    <mergeCell ref="DNK297:DNK302"/>
    <mergeCell ref="DMP297:DMP302"/>
    <mergeCell ref="DMQ297:DMQ302"/>
    <mergeCell ref="DMT297:DMT302"/>
    <mergeCell ref="DMU297:DMU302"/>
    <mergeCell ref="DMX297:DMX302"/>
    <mergeCell ref="DMY297:DMY302"/>
    <mergeCell ref="DRR297:DRR302"/>
    <mergeCell ref="DRS297:DRS302"/>
    <mergeCell ref="DRV297:DRV302"/>
    <mergeCell ref="DRW297:DRW302"/>
    <mergeCell ref="DRZ297:DRZ302"/>
    <mergeCell ref="DSA297:DSA302"/>
    <mergeCell ref="DRF297:DRF302"/>
    <mergeCell ref="DRG297:DRG302"/>
    <mergeCell ref="DRJ297:DRJ302"/>
    <mergeCell ref="DRK297:DRK302"/>
    <mergeCell ref="DRN297:DRN302"/>
    <mergeCell ref="DRO297:DRO302"/>
    <mergeCell ref="DQT297:DQT302"/>
    <mergeCell ref="DQU297:DQU302"/>
    <mergeCell ref="DQX297:DQX302"/>
    <mergeCell ref="DQY297:DQY302"/>
    <mergeCell ref="DRB297:DRB302"/>
    <mergeCell ref="DRC297:DRC302"/>
    <mergeCell ref="DQH297:DQH302"/>
    <mergeCell ref="DQI297:DQI302"/>
    <mergeCell ref="DQL297:DQL302"/>
    <mergeCell ref="DQM297:DQM302"/>
    <mergeCell ref="DQP297:DQP302"/>
    <mergeCell ref="DQQ297:DQQ302"/>
    <mergeCell ref="DPV297:DPV302"/>
    <mergeCell ref="DPW297:DPW302"/>
    <mergeCell ref="DPZ297:DPZ302"/>
    <mergeCell ref="DQA297:DQA302"/>
    <mergeCell ref="DQD297:DQD302"/>
    <mergeCell ref="DQE297:DQE302"/>
    <mergeCell ref="DPJ297:DPJ302"/>
    <mergeCell ref="DPK297:DPK302"/>
    <mergeCell ref="DPN297:DPN302"/>
    <mergeCell ref="DPO297:DPO302"/>
    <mergeCell ref="DPR297:DPR302"/>
    <mergeCell ref="DPS297:DPS302"/>
    <mergeCell ref="DUL297:DUL302"/>
    <mergeCell ref="DUM297:DUM302"/>
    <mergeCell ref="DUP297:DUP302"/>
    <mergeCell ref="DUQ297:DUQ302"/>
    <mergeCell ref="DUT297:DUT302"/>
    <mergeCell ref="DUU297:DUU302"/>
    <mergeCell ref="DTZ297:DTZ302"/>
    <mergeCell ref="DUA297:DUA302"/>
    <mergeCell ref="DUD297:DUD302"/>
    <mergeCell ref="DUE297:DUE302"/>
    <mergeCell ref="DUH297:DUH302"/>
    <mergeCell ref="DUI297:DUI302"/>
    <mergeCell ref="DTN297:DTN302"/>
    <mergeCell ref="DTO297:DTO302"/>
    <mergeCell ref="DTR297:DTR302"/>
    <mergeCell ref="DTS297:DTS302"/>
    <mergeCell ref="DTV297:DTV302"/>
    <mergeCell ref="DTW297:DTW302"/>
    <mergeCell ref="DTB297:DTB302"/>
    <mergeCell ref="DTC297:DTC302"/>
    <mergeCell ref="DTF297:DTF302"/>
    <mergeCell ref="DTG297:DTG302"/>
    <mergeCell ref="DTJ297:DTJ302"/>
    <mergeCell ref="DTK297:DTK302"/>
    <mergeCell ref="DSP297:DSP302"/>
    <mergeCell ref="DSQ297:DSQ302"/>
    <mergeCell ref="DST297:DST302"/>
    <mergeCell ref="DSU297:DSU302"/>
    <mergeCell ref="DSX297:DSX302"/>
    <mergeCell ref="DSY297:DSY302"/>
    <mergeCell ref="DSD297:DSD302"/>
    <mergeCell ref="DSE297:DSE302"/>
    <mergeCell ref="DSH297:DSH302"/>
    <mergeCell ref="DSI297:DSI302"/>
    <mergeCell ref="DSL297:DSL302"/>
    <mergeCell ref="DSM297:DSM302"/>
    <mergeCell ref="DXF297:DXF302"/>
    <mergeCell ref="DXG297:DXG302"/>
    <mergeCell ref="DXJ297:DXJ302"/>
    <mergeCell ref="DXK297:DXK302"/>
    <mergeCell ref="DXN297:DXN302"/>
    <mergeCell ref="DXO297:DXO302"/>
    <mergeCell ref="DWT297:DWT302"/>
    <mergeCell ref="DWU297:DWU302"/>
    <mergeCell ref="DWX297:DWX302"/>
    <mergeCell ref="DWY297:DWY302"/>
    <mergeCell ref="DXB297:DXB302"/>
    <mergeCell ref="DXC297:DXC302"/>
    <mergeCell ref="DWH297:DWH302"/>
    <mergeCell ref="DWI297:DWI302"/>
    <mergeCell ref="DWL297:DWL302"/>
    <mergeCell ref="DWM297:DWM302"/>
    <mergeCell ref="DWP297:DWP302"/>
    <mergeCell ref="DWQ297:DWQ302"/>
    <mergeCell ref="DVV297:DVV302"/>
    <mergeCell ref="DVW297:DVW302"/>
    <mergeCell ref="DVZ297:DVZ302"/>
    <mergeCell ref="DWA297:DWA302"/>
    <mergeCell ref="DWD297:DWD302"/>
    <mergeCell ref="DWE297:DWE302"/>
    <mergeCell ref="DVJ297:DVJ302"/>
    <mergeCell ref="DVK297:DVK302"/>
    <mergeCell ref="DVN297:DVN302"/>
    <mergeCell ref="DVO297:DVO302"/>
    <mergeCell ref="DVR297:DVR302"/>
    <mergeCell ref="DVS297:DVS302"/>
    <mergeCell ref="DUX297:DUX302"/>
    <mergeCell ref="DUY297:DUY302"/>
    <mergeCell ref="DVB297:DVB302"/>
    <mergeCell ref="DVC297:DVC302"/>
    <mergeCell ref="DVF297:DVF302"/>
    <mergeCell ref="DVG297:DVG302"/>
    <mergeCell ref="DZZ297:DZZ302"/>
    <mergeCell ref="EAA297:EAA302"/>
    <mergeCell ref="EAD297:EAD302"/>
    <mergeCell ref="EAE297:EAE302"/>
    <mergeCell ref="EAH297:EAH302"/>
    <mergeCell ref="EAI297:EAI302"/>
    <mergeCell ref="DZN297:DZN302"/>
    <mergeCell ref="DZO297:DZO302"/>
    <mergeCell ref="DZR297:DZR302"/>
    <mergeCell ref="DZS297:DZS302"/>
    <mergeCell ref="DZV297:DZV302"/>
    <mergeCell ref="DZW297:DZW302"/>
    <mergeCell ref="DZB297:DZB302"/>
    <mergeCell ref="DZC297:DZC302"/>
    <mergeCell ref="DZF297:DZF302"/>
    <mergeCell ref="DZG297:DZG302"/>
    <mergeCell ref="DZJ297:DZJ302"/>
    <mergeCell ref="DZK297:DZK302"/>
    <mergeCell ref="DYP297:DYP302"/>
    <mergeCell ref="DYQ297:DYQ302"/>
    <mergeCell ref="DYT297:DYT302"/>
    <mergeCell ref="DYU297:DYU302"/>
    <mergeCell ref="DYX297:DYX302"/>
    <mergeCell ref="DYY297:DYY302"/>
    <mergeCell ref="DYD297:DYD302"/>
    <mergeCell ref="DYE297:DYE302"/>
    <mergeCell ref="DYH297:DYH302"/>
    <mergeCell ref="DYI297:DYI302"/>
    <mergeCell ref="DYL297:DYL302"/>
    <mergeCell ref="DYM297:DYM302"/>
    <mergeCell ref="DXR297:DXR302"/>
    <mergeCell ref="DXS297:DXS302"/>
    <mergeCell ref="DXV297:DXV302"/>
    <mergeCell ref="DXW297:DXW302"/>
    <mergeCell ref="DXZ297:DXZ302"/>
    <mergeCell ref="DYA297:DYA302"/>
    <mergeCell ref="ECT297:ECT302"/>
    <mergeCell ref="ECU297:ECU302"/>
    <mergeCell ref="ECX297:ECX302"/>
    <mergeCell ref="ECY297:ECY302"/>
    <mergeCell ref="EDB297:EDB302"/>
    <mergeCell ref="EDC297:EDC302"/>
    <mergeCell ref="ECH297:ECH302"/>
    <mergeCell ref="ECI297:ECI302"/>
    <mergeCell ref="ECL297:ECL302"/>
    <mergeCell ref="ECM297:ECM302"/>
    <mergeCell ref="ECP297:ECP302"/>
    <mergeCell ref="ECQ297:ECQ302"/>
    <mergeCell ref="EBV297:EBV302"/>
    <mergeCell ref="EBW297:EBW302"/>
    <mergeCell ref="EBZ297:EBZ302"/>
    <mergeCell ref="ECA297:ECA302"/>
    <mergeCell ref="ECD297:ECD302"/>
    <mergeCell ref="ECE297:ECE302"/>
    <mergeCell ref="EBJ297:EBJ302"/>
    <mergeCell ref="EBK297:EBK302"/>
    <mergeCell ref="EBN297:EBN302"/>
    <mergeCell ref="EBO297:EBO302"/>
    <mergeCell ref="EBR297:EBR302"/>
    <mergeCell ref="EBS297:EBS302"/>
    <mergeCell ref="EAX297:EAX302"/>
    <mergeCell ref="EAY297:EAY302"/>
    <mergeCell ref="EBB297:EBB302"/>
    <mergeCell ref="EBC297:EBC302"/>
    <mergeCell ref="EBF297:EBF302"/>
    <mergeCell ref="EBG297:EBG302"/>
    <mergeCell ref="EAL297:EAL302"/>
    <mergeCell ref="EAM297:EAM302"/>
    <mergeCell ref="EAP297:EAP302"/>
    <mergeCell ref="EAQ297:EAQ302"/>
    <mergeCell ref="EAT297:EAT302"/>
    <mergeCell ref="EAU297:EAU302"/>
    <mergeCell ref="EFN297:EFN302"/>
    <mergeCell ref="EFO297:EFO302"/>
    <mergeCell ref="EFR297:EFR302"/>
    <mergeCell ref="EFS297:EFS302"/>
    <mergeCell ref="EFV297:EFV302"/>
    <mergeCell ref="EFW297:EFW302"/>
    <mergeCell ref="EFB297:EFB302"/>
    <mergeCell ref="EFC297:EFC302"/>
    <mergeCell ref="EFF297:EFF302"/>
    <mergeCell ref="EFG297:EFG302"/>
    <mergeCell ref="EFJ297:EFJ302"/>
    <mergeCell ref="EFK297:EFK302"/>
    <mergeCell ref="EEP297:EEP302"/>
    <mergeCell ref="EEQ297:EEQ302"/>
    <mergeCell ref="EET297:EET302"/>
    <mergeCell ref="EEU297:EEU302"/>
    <mergeCell ref="EEX297:EEX302"/>
    <mergeCell ref="EEY297:EEY302"/>
    <mergeCell ref="EED297:EED302"/>
    <mergeCell ref="EEE297:EEE302"/>
    <mergeCell ref="EEH297:EEH302"/>
    <mergeCell ref="EEI297:EEI302"/>
    <mergeCell ref="EEL297:EEL302"/>
    <mergeCell ref="EEM297:EEM302"/>
    <mergeCell ref="EDR297:EDR302"/>
    <mergeCell ref="EDS297:EDS302"/>
    <mergeCell ref="EDV297:EDV302"/>
    <mergeCell ref="EDW297:EDW302"/>
    <mergeCell ref="EDZ297:EDZ302"/>
    <mergeCell ref="EEA297:EEA302"/>
    <mergeCell ref="EDF297:EDF302"/>
    <mergeCell ref="EDG297:EDG302"/>
    <mergeCell ref="EDJ297:EDJ302"/>
    <mergeCell ref="EDK297:EDK302"/>
    <mergeCell ref="EDN297:EDN302"/>
    <mergeCell ref="EDO297:EDO302"/>
    <mergeCell ref="EIH297:EIH302"/>
    <mergeCell ref="EII297:EII302"/>
    <mergeCell ref="EIL297:EIL302"/>
    <mergeCell ref="EIM297:EIM302"/>
    <mergeCell ref="EIP297:EIP302"/>
    <mergeCell ref="EIQ297:EIQ302"/>
    <mergeCell ref="EHV297:EHV302"/>
    <mergeCell ref="EHW297:EHW302"/>
    <mergeCell ref="EHZ297:EHZ302"/>
    <mergeCell ref="EIA297:EIA302"/>
    <mergeCell ref="EID297:EID302"/>
    <mergeCell ref="EIE297:EIE302"/>
    <mergeCell ref="EHJ297:EHJ302"/>
    <mergeCell ref="EHK297:EHK302"/>
    <mergeCell ref="EHN297:EHN302"/>
    <mergeCell ref="EHO297:EHO302"/>
    <mergeCell ref="EHR297:EHR302"/>
    <mergeCell ref="EHS297:EHS302"/>
    <mergeCell ref="EGX297:EGX302"/>
    <mergeCell ref="EGY297:EGY302"/>
    <mergeCell ref="EHB297:EHB302"/>
    <mergeCell ref="EHC297:EHC302"/>
    <mergeCell ref="EHF297:EHF302"/>
    <mergeCell ref="EHG297:EHG302"/>
    <mergeCell ref="EGL297:EGL302"/>
    <mergeCell ref="EGM297:EGM302"/>
    <mergeCell ref="EGP297:EGP302"/>
    <mergeCell ref="EGQ297:EGQ302"/>
    <mergeCell ref="EGT297:EGT302"/>
    <mergeCell ref="EGU297:EGU302"/>
    <mergeCell ref="EFZ297:EFZ302"/>
    <mergeCell ref="EGA297:EGA302"/>
    <mergeCell ref="EGD297:EGD302"/>
    <mergeCell ref="EGE297:EGE302"/>
    <mergeCell ref="EGH297:EGH302"/>
    <mergeCell ref="EGI297:EGI302"/>
    <mergeCell ref="ELB297:ELB302"/>
    <mergeCell ref="ELC297:ELC302"/>
    <mergeCell ref="ELF297:ELF302"/>
    <mergeCell ref="ELG297:ELG302"/>
    <mergeCell ref="ELJ297:ELJ302"/>
    <mergeCell ref="ELK297:ELK302"/>
    <mergeCell ref="EKP297:EKP302"/>
    <mergeCell ref="EKQ297:EKQ302"/>
    <mergeCell ref="EKT297:EKT302"/>
    <mergeCell ref="EKU297:EKU302"/>
    <mergeCell ref="EKX297:EKX302"/>
    <mergeCell ref="EKY297:EKY302"/>
    <mergeCell ref="EKD297:EKD302"/>
    <mergeCell ref="EKE297:EKE302"/>
    <mergeCell ref="EKH297:EKH302"/>
    <mergeCell ref="EKI297:EKI302"/>
    <mergeCell ref="EKL297:EKL302"/>
    <mergeCell ref="EKM297:EKM302"/>
    <mergeCell ref="EJR297:EJR302"/>
    <mergeCell ref="EJS297:EJS302"/>
    <mergeCell ref="EJV297:EJV302"/>
    <mergeCell ref="EJW297:EJW302"/>
    <mergeCell ref="EJZ297:EJZ302"/>
    <mergeCell ref="EKA297:EKA302"/>
    <mergeCell ref="EJF297:EJF302"/>
    <mergeCell ref="EJG297:EJG302"/>
    <mergeCell ref="EJJ297:EJJ302"/>
    <mergeCell ref="EJK297:EJK302"/>
    <mergeCell ref="EJN297:EJN302"/>
    <mergeCell ref="EJO297:EJO302"/>
    <mergeCell ref="EIT297:EIT302"/>
    <mergeCell ref="EIU297:EIU302"/>
    <mergeCell ref="EIX297:EIX302"/>
    <mergeCell ref="EIY297:EIY302"/>
    <mergeCell ref="EJB297:EJB302"/>
    <mergeCell ref="EJC297:EJC302"/>
    <mergeCell ref="ENV297:ENV302"/>
    <mergeCell ref="ENW297:ENW302"/>
    <mergeCell ref="ENZ297:ENZ302"/>
    <mergeCell ref="EOA297:EOA302"/>
    <mergeCell ref="EOD297:EOD302"/>
    <mergeCell ref="EOE297:EOE302"/>
    <mergeCell ref="ENJ297:ENJ302"/>
    <mergeCell ref="ENK297:ENK302"/>
    <mergeCell ref="ENN297:ENN302"/>
    <mergeCell ref="ENO297:ENO302"/>
    <mergeCell ref="ENR297:ENR302"/>
    <mergeCell ref="ENS297:ENS302"/>
    <mergeCell ref="EMX297:EMX302"/>
    <mergeCell ref="EMY297:EMY302"/>
    <mergeCell ref="ENB297:ENB302"/>
    <mergeCell ref="ENC297:ENC302"/>
    <mergeCell ref="ENF297:ENF302"/>
    <mergeCell ref="ENG297:ENG302"/>
    <mergeCell ref="EML297:EML302"/>
    <mergeCell ref="EMM297:EMM302"/>
    <mergeCell ref="EMP297:EMP302"/>
    <mergeCell ref="EMQ297:EMQ302"/>
    <mergeCell ref="EMT297:EMT302"/>
    <mergeCell ref="EMU297:EMU302"/>
    <mergeCell ref="ELZ297:ELZ302"/>
    <mergeCell ref="EMA297:EMA302"/>
    <mergeCell ref="EMD297:EMD302"/>
    <mergeCell ref="EME297:EME302"/>
    <mergeCell ref="EMH297:EMH302"/>
    <mergeCell ref="EMI297:EMI302"/>
    <mergeCell ref="ELN297:ELN302"/>
    <mergeCell ref="ELO297:ELO302"/>
    <mergeCell ref="ELR297:ELR302"/>
    <mergeCell ref="ELS297:ELS302"/>
    <mergeCell ref="ELV297:ELV302"/>
    <mergeCell ref="ELW297:ELW302"/>
    <mergeCell ref="EQP297:EQP302"/>
    <mergeCell ref="EQQ297:EQQ302"/>
    <mergeCell ref="EQT297:EQT302"/>
    <mergeCell ref="EQU297:EQU302"/>
    <mergeCell ref="EQX297:EQX302"/>
    <mergeCell ref="EQY297:EQY302"/>
    <mergeCell ref="EQD297:EQD302"/>
    <mergeCell ref="EQE297:EQE302"/>
    <mergeCell ref="EQH297:EQH302"/>
    <mergeCell ref="EQI297:EQI302"/>
    <mergeCell ref="EQL297:EQL302"/>
    <mergeCell ref="EQM297:EQM302"/>
    <mergeCell ref="EPR297:EPR302"/>
    <mergeCell ref="EPS297:EPS302"/>
    <mergeCell ref="EPV297:EPV302"/>
    <mergeCell ref="EPW297:EPW302"/>
    <mergeCell ref="EPZ297:EPZ302"/>
    <mergeCell ref="EQA297:EQA302"/>
    <mergeCell ref="EPF297:EPF302"/>
    <mergeCell ref="EPG297:EPG302"/>
    <mergeCell ref="EPJ297:EPJ302"/>
    <mergeCell ref="EPK297:EPK302"/>
    <mergeCell ref="EPN297:EPN302"/>
    <mergeCell ref="EPO297:EPO302"/>
    <mergeCell ref="EOT297:EOT302"/>
    <mergeCell ref="EOU297:EOU302"/>
    <mergeCell ref="EOX297:EOX302"/>
    <mergeCell ref="EOY297:EOY302"/>
    <mergeCell ref="EPB297:EPB302"/>
    <mergeCell ref="EPC297:EPC302"/>
    <mergeCell ref="EOH297:EOH302"/>
    <mergeCell ref="EOI297:EOI302"/>
    <mergeCell ref="EOL297:EOL302"/>
    <mergeCell ref="EOM297:EOM302"/>
    <mergeCell ref="EOP297:EOP302"/>
    <mergeCell ref="EOQ297:EOQ302"/>
    <mergeCell ref="ETJ297:ETJ302"/>
    <mergeCell ref="ETK297:ETK302"/>
    <mergeCell ref="ETN297:ETN302"/>
    <mergeCell ref="ETO297:ETO302"/>
    <mergeCell ref="ETR297:ETR302"/>
    <mergeCell ref="ETS297:ETS302"/>
    <mergeCell ref="ESX297:ESX302"/>
    <mergeCell ref="ESY297:ESY302"/>
    <mergeCell ref="ETB297:ETB302"/>
    <mergeCell ref="ETC297:ETC302"/>
    <mergeCell ref="ETF297:ETF302"/>
    <mergeCell ref="ETG297:ETG302"/>
    <mergeCell ref="ESL297:ESL302"/>
    <mergeCell ref="ESM297:ESM302"/>
    <mergeCell ref="ESP297:ESP302"/>
    <mergeCell ref="ESQ297:ESQ302"/>
    <mergeCell ref="EST297:EST302"/>
    <mergeCell ref="ESU297:ESU302"/>
    <mergeCell ref="ERZ297:ERZ302"/>
    <mergeCell ref="ESA297:ESA302"/>
    <mergeCell ref="ESD297:ESD302"/>
    <mergeCell ref="ESE297:ESE302"/>
    <mergeCell ref="ESH297:ESH302"/>
    <mergeCell ref="ESI297:ESI302"/>
    <mergeCell ref="ERN297:ERN302"/>
    <mergeCell ref="ERO297:ERO302"/>
    <mergeCell ref="ERR297:ERR302"/>
    <mergeCell ref="ERS297:ERS302"/>
    <mergeCell ref="ERV297:ERV302"/>
    <mergeCell ref="ERW297:ERW302"/>
    <mergeCell ref="ERB297:ERB302"/>
    <mergeCell ref="ERC297:ERC302"/>
    <mergeCell ref="ERF297:ERF302"/>
    <mergeCell ref="ERG297:ERG302"/>
    <mergeCell ref="ERJ297:ERJ302"/>
    <mergeCell ref="ERK297:ERK302"/>
    <mergeCell ref="EWD297:EWD302"/>
    <mergeCell ref="EWE297:EWE302"/>
    <mergeCell ref="EWH297:EWH302"/>
    <mergeCell ref="EWI297:EWI302"/>
    <mergeCell ref="EWL297:EWL302"/>
    <mergeCell ref="EWM297:EWM302"/>
    <mergeCell ref="EVR297:EVR302"/>
    <mergeCell ref="EVS297:EVS302"/>
    <mergeCell ref="EVV297:EVV302"/>
    <mergeCell ref="EVW297:EVW302"/>
    <mergeCell ref="EVZ297:EVZ302"/>
    <mergeCell ref="EWA297:EWA302"/>
    <mergeCell ref="EVF297:EVF302"/>
    <mergeCell ref="EVG297:EVG302"/>
    <mergeCell ref="EVJ297:EVJ302"/>
    <mergeCell ref="EVK297:EVK302"/>
    <mergeCell ref="EVN297:EVN302"/>
    <mergeCell ref="EVO297:EVO302"/>
    <mergeCell ref="EUT297:EUT302"/>
    <mergeCell ref="EUU297:EUU302"/>
    <mergeCell ref="EUX297:EUX302"/>
    <mergeCell ref="EUY297:EUY302"/>
    <mergeCell ref="EVB297:EVB302"/>
    <mergeCell ref="EVC297:EVC302"/>
    <mergeCell ref="EUH297:EUH302"/>
    <mergeCell ref="EUI297:EUI302"/>
    <mergeCell ref="EUL297:EUL302"/>
    <mergeCell ref="EUM297:EUM302"/>
    <mergeCell ref="EUP297:EUP302"/>
    <mergeCell ref="EUQ297:EUQ302"/>
    <mergeCell ref="ETV297:ETV302"/>
    <mergeCell ref="ETW297:ETW302"/>
    <mergeCell ref="ETZ297:ETZ302"/>
    <mergeCell ref="EUA297:EUA302"/>
    <mergeCell ref="EUD297:EUD302"/>
    <mergeCell ref="EUE297:EUE302"/>
    <mergeCell ref="EYX297:EYX302"/>
    <mergeCell ref="EYY297:EYY302"/>
    <mergeCell ref="EZB297:EZB302"/>
    <mergeCell ref="EZC297:EZC302"/>
    <mergeCell ref="EZF297:EZF302"/>
    <mergeCell ref="EZG297:EZG302"/>
    <mergeCell ref="EYL297:EYL302"/>
    <mergeCell ref="EYM297:EYM302"/>
    <mergeCell ref="EYP297:EYP302"/>
    <mergeCell ref="EYQ297:EYQ302"/>
    <mergeCell ref="EYT297:EYT302"/>
    <mergeCell ref="EYU297:EYU302"/>
    <mergeCell ref="EXZ297:EXZ302"/>
    <mergeCell ref="EYA297:EYA302"/>
    <mergeCell ref="EYD297:EYD302"/>
    <mergeCell ref="EYE297:EYE302"/>
    <mergeCell ref="EYH297:EYH302"/>
    <mergeCell ref="EYI297:EYI302"/>
    <mergeCell ref="EXN297:EXN302"/>
    <mergeCell ref="EXO297:EXO302"/>
    <mergeCell ref="EXR297:EXR302"/>
    <mergeCell ref="EXS297:EXS302"/>
    <mergeCell ref="EXV297:EXV302"/>
    <mergeCell ref="EXW297:EXW302"/>
    <mergeCell ref="EXB297:EXB302"/>
    <mergeCell ref="EXC297:EXC302"/>
    <mergeCell ref="EXF297:EXF302"/>
    <mergeCell ref="EXG297:EXG302"/>
    <mergeCell ref="EXJ297:EXJ302"/>
    <mergeCell ref="EXK297:EXK302"/>
    <mergeCell ref="EWP297:EWP302"/>
    <mergeCell ref="EWQ297:EWQ302"/>
    <mergeCell ref="EWT297:EWT302"/>
    <mergeCell ref="EWU297:EWU302"/>
    <mergeCell ref="EWX297:EWX302"/>
    <mergeCell ref="EWY297:EWY302"/>
    <mergeCell ref="FBR297:FBR302"/>
    <mergeCell ref="FBS297:FBS302"/>
    <mergeCell ref="FBV297:FBV302"/>
    <mergeCell ref="FBW297:FBW302"/>
    <mergeCell ref="FBZ297:FBZ302"/>
    <mergeCell ref="FCA297:FCA302"/>
    <mergeCell ref="FBF297:FBF302"/>
    <mergeCell ref="FBG297:FBG302"/>
    <mergeCell ref="FBJ297:FBJ302"/>
    <mergeCell ref="FBK297:FBK302"/>
    <mergeCell ref="FBN297:FBN302"/>
    <mergeCell ref="FBO297:FBO302"/>
    <mergeCell ref="FAT297:FAT302"/>
    <mergeCell ref="FAU297:FAU302"/>
    <mergeCell ref="FAX297:FAX302"/>
    <mergeCell ref="FAY297:FAY302"/>
    <mergeCell ref="FBB297:FBB302"/>
    <mergeCell ref="FBC297:FBC302"/>
    <mergeCell ref="FAH297:FAH302"/>
    <mergeCell ref="FAI297:FAI302"/>
    <mergeCell ref="FAL297:FAL302"/>
    <mergeCell ref="FAM297:FAM302"/>
    <mergeCell ref="FAP297:FAP302"/>
    <mergeCell ref="FAQ297:FAQ302"/>
    <mergeCell ref="EZV297:EZV302"/>
    <mergeCell ref="EZW297:EZW302"/>
    <mergeCell ref="EZZ297:EZZ302"/>
    <mergeCell ref="FAA297:FAA302"/>
    <mergeCell ref="FAD297:FAD302"/>
    <mergeCell ref="FAE297:FAE302"/>
    <mergeCell ref="EZJ297:EZJ302"/>
    <mergeCell ref="EZK297:EZK302"/>
    <mergeCell ref="EZN297:EZN302"/>
    <mergeCell ref="EZO297:EZO302"/>
    <mergeCell ref="EZR297:EZR302"/>
    <mergeCell ref="EZS297:EZS302"/>
    <mergeCell ref="FEL297:FEL302"/>
    <mergeCell ref="FEM297:FEM302"/>
    <mergeCell ref="FEP297:FEP302"/>
    <mergeCell ref="FEQ297:FEQ302"/>
    <mergeCell ref="FET297:FET302"/>
    <mergeCell ref="FEU297:FEU302"/>
    <mergeCell ref="FDZ297:FDZ302"/>
    <mergeCell ref="FEA297:FEA302"/>
    <mergeCell ref="FED297:FED302"/>
    <mergeCell ref="FEE297:FEE302"/>
    <mergeCell ref="FEH297:FEH302"/>
    <mergeCell ref="FEI297:FEI302"/>
    <mergeCell ref="FDN297:FDN302"/>
    <mergeCell ref="FDO297:FDO302"/>
    <mergeCell ref="FDR297:FDR302"/>
    <mergeCell ref="FDS297:FDS302"/>
    <mergeCell ref="FDV297:FDV302"/>
    <mergeCell ref="FDW297:FDW302"/>
    <mergeCell ref="FDB297:FDB302"/>
    <mergeCell ref="FDC297:FDC302"/>
    <mergeCell ref="FDF297:FDF302"/>
    <mergeCell ref="FDG297:FDG302"/>
    <mergeCell ref="FDJ297:FDJ302"/>
    <mergeCell ref="FDK297:FDK302"/>
    <mergeCell ref="FCP297:FCP302"/>
    <mergeCell ref="FCQ297:FCQ302"/>
    <mergeCell ref="FCT297:FCT302"/>
    <mergeCell ref="FCU297:FCU302"/>
    <mergeCell ref="FCX297:FCX302"/>
    <mergeCell ref="FCY297:FCY302"/>
    <mergeCell ref="FCD297:FCD302"/>
    <mergeCell ref="FCE297:FCE302"/>
    <mergeCell ref="FCH297:FCH302"/>
    <mergeCell ref="FCI297:FCI302"/>
    <mergeCell ref="FCL297:FCL302"/>
    <mergeCell ref="FCM297:FCM302"/>
    <mergeCell ref="FHF297:FHF302"/>
    <mergeCell ref="FHG297:FHG302"/>
    <mergeCell ref="FHJ297:FHJ302"/>
    <mergeCell ref="FHK297:FHK302"/>
    <mergeCell ref="FHN297:FHN302"/>
    <mergeCell ref="FHO297:FHO302"/>
    <mergeCell ref="FGT297:FGT302"/>
    <mergeCell ref="FGU297:FGU302"/>
    <mergeCell ref="FGX297:FGX302"/>
    <mergeCell ref="FGY297:FGY302"/>
    <mergeCell ref="FHB297:FHB302"/>
    <mergeCell ref="FHC297:FHC302"/>
    <mergeCell ref="FGH297:FGH302"/>
    <mergeCell ref="FGI297:FGI302"/>
    <mergeCell ref="FGL297:FGL302"/>
    <mergeCell ref="FGM297:FGM302"/>
    <mergeCell ref="FGP297:FGP302"/>
    <mergeCell ref="FGQ297:FGQ302"/>
    <mergeCell ref="FFV297:FFV302"/>
    <mergeCell ref="FFW297:FFW302"/>
    <mergeCell ref="FFZ297:FFZ302"/>
    <mergeCell ref="FGA297:FGA302"/>
    <mergeCell ref="FGD297:FGD302"/>
    <mergeCell ref="FGE297:FGE302"/>
    <mergeCell ref="FFJ297:FFJ302"/>
    <mergeCell ref="FFK297:FFK302"/>
    <mergeCell ref="FFN297:FFN302"/>
    <mergeCell ref="FFO297:FFO302"/>
    <mergeCell ref="FFR297:FFR302"/>
    <mergeCell ref="FFS297:FFS302"/>
    <mergeCell ref="FEX297:FEX302"/>
    <mergeCell ref="FEY297:FEY302"/>
    <mergeCell ref="FFB297:FFB302"/>
    <mergeCell ref="FFC297:FFC302"/>
    <mergeCell ref="FFF297:FFF302"/>
    <mergeCell ref="FFG297:FFG302"/>
    <mergeCell ref="FJZ297:FJZ302"/>
    <mergeCell ref="FKA297:FKA302"/>
    <mergeCell ref="FKD297:FKD302"/>
    <mergeCell ref="FKE297:FKE302"/>
    <mergeCell ref="FKH297:FKH302"/>
    <mergeCell ref="FKI297:FKI302"/>
    <mergeCell ref="FJN297:FJN302"/>
    <mergeCell ref="FJO297:FJO302"/>
    <mergeCell ref="FJR297:FJR302"/>
    <mergeCell ref="FJS297:FJS302"/>
    <mergeCell ref="FJV297:FJV302"/>
    <mergeCell ref="FJW297:FJW302"/>
    <mergeCell ref="FJB297:FJB302"/>
    <mergeCell ref="FJC297:FJC302"/>
    <mergeCell ref="FJF297:FJF302"/>
    <mergeCell ref="FJG297:FJG302"/>
    <mergeCell ref="FJJ297:FJJ302"/>
    <mergeCell ref="FJK297:FJK302"/>
    <mergeCell ref="FIP297:FIP302"/>
    <mergeCell ref="FIQ297:FIQ302"/>
    <mergeCell ref="FIT297:FIT302"/>
    <mergeCell ref="FIU297:FIU302"/>
    <mergeCell ref="FIX297:FIX302"/>
    <mergeCell ref="FIY297:FIY302"/>
    <mergeCell ref="FID297:FID302"/>
    <mergeCell ref="FIE297:FIE302"/>
    <mergeCell ref="FIH297:FIH302"/>
    <mergeCell ref="FII297:FII302"/>
    <mergeCell ref="FIL297:FIL302"/>
    <mergeCell ref="FIM297:FIM302"/>
    <mergeCell ref="FHR297:FHR302"/>
    <mergeCell ref="FHS297:FHS302"/>
    <mergeCell ref="FHV297:FHV302"/>
    <mergeCell ref="FHW297:FHW302"/>
    <mergeCell ref="FHZ297:FHZ302"/>
    <mergeCell ref="FIA297:FIA302"/>
    <mergeCell ref="FMT297:FMT302"/>
    <mergeCell ref="FMU297:FMU302"/>
    <mergeCell ref="FMX297:FMX302"/>
    <mergeCell ref="FMY297:FMY302"/>
    <mergeCell ref="FNB297:FNB302"/>
    <mergeCell ref="FNC297:FNC302"/>
    <mergeCell ref="FMH297:FMH302"/>
    <mergeCell ref="FMI297:FMI302"/>
    <mergeCell ref="FML297:FML302"/>
    <mergeCell ref="FMM297:FMM302"/>
    <mergeCell ref="FMP297:FMP302"/>
    <mergeCell ref="FMQ297:FMQ302"/>
    <mergeCell ref="FLV297:FLV302"/>
    <mergeCell ref="FLW297:FLW302"/>
    <mergeCell ref="FLZ297:FLZ302"/>
    <mergeCell ref="FMA297:FMA302"/>
    <mergeCell ref="FMD297:FMD302"/>
    <mergeCell ref="FME297:FME302"/>
    <mergeCell ref="FLJ297:FLJ302"/>
    <mergeCell ref="FLK297:FLK302"/>
    <mergeCell ref="FLN297:FLN302"/>
    <mergeCell ref="FLO297:FLO302"/>
    <mergeCell ref="FLR297:FLR302"/>
    <mergeCell ref="FLS297:FLS302"/>
    <mergeCell ref="FKX297:FKX302"/>
    <mergeCell ref="FKY297:FKY302"/>
    <mergeCell ref="FLB297:FLB302"/>
    <mergeCell ref="FLC297:FLC302"/>
    <mergeCell ref="FLF297:FLF302"/>
    <mergeCell ref="FLG297:FLG302"/>
    <mergeCell ref="FKL297:FKL302"/>
    <mergeCell ref="FKM297:FKM302"/>
    <mergeCell ref="FKP297:FKP302"/>
    <mergeCell ref="FKQ297:FKQ302"/>
    <mergeCell ref="FKT297:FKT302"/>
    <mergeCell ref="FKU297:FKU302"/>
    <mergeCell ref="FPN297:FPN302"/>
    <mergeCell ref="FPO297:FPO302"/>
    <mergeCell ref="FPR297:FPR302"/>
    <mergeCell ref="FPS297:FPS302"/>
    <mergeCell ref="FPV297:FPV302"/>
    <mergeCell ref="FPW297:FPW302"/>
    <mergeCell ref="FPB297:FPB302"/>
    <mergeCell ref="FPC297:FPC302"/>
    <mergeCell ref="FPF297:FPF302"/>
    <mergeCell ref="FPG297:FPG302"/>
    <mergeCell ref="FPJ297:FPJ302"/>
    <mergeCell ref="FPK297:FPK302"/>
    <mergeCell ref="FOP297:FOP302"/>
    <mergeCell ref="FOQ297:FOQ302"/>
    <mergeCell ref="FOT297:FOT302"/>
    <mergeCell ref="FOU297:FOU302"/>
    <mergeCell ref="FOX297:FOX302"/>
    <mergeCell ref="FOY297:FOY302"/>
    <mergeCell ref="FOD297:FOD302"/>
    <mergeCell ref="FOE297:FOE302"/>
    <mergeCell ref="FOH297:FOH302"/>
    <mergeCell ref="FOI297:FOI302"/>
    <mergeCell ref="FOL297:FOL302"/>
    <mergeCell ref="FOM297:FOM302"/>
    <mergeCell ref="FNR297:FNR302"/>
    <mergeCell ref="FNS297:FNS302"/>
    <mergeCell ref="FNV297:FNV302"/>
    <mergeCell ref="FNW297:FNW302"/>
    <mergeCell ref="FNZ297:FNZ302"/>
    <mergeCell ref="FOA297:FOA302"/>
    <mergeCell ref="FNF297:FNF302"/>
    <mergeCell ref="FNG297:FNG302"/>
    <mergeCell ref="FNJ297:FNJ302"/>
    <mergeCell ref="FNK297:FNK302"/>
    <mergeCell ref="FNN297:FNN302"/>
    <mergeCell ref="FNO297:FNO302"/>
    <mergeCell ref="FSH297:FSH302"/>
    <mergeCell ref="FSI297:FSI302"/>
    <mergeCell ref="FSL297:FSL302"/>
    <mergeCell ref="FSM297:FSM302"/>
    <mergeCell ref="FSP297:FSP302"/>
    <mergeCell ref="FSQ297:FSQ302"/>
    <mergeCell ref="FRV297:FRV302"/>
    <mergeCell ref="FRW297:FRW302"/>
    <mergeCell ref="FRZ297:FRZ302"/>
    <mergeCell ref="FSA297:FSA302"/>
    <mergeCell ref="FSD297:FSD302"/>
    <mergeCell ref="FSE297:FSE302"/>
    <mergeCell ref="FRJ297:FRJ302"/>
    <mergeCell ref="FRK297:FRK302"/>
    <mergeCell ref="FRN297:FRN302"/>
    <mergeCell ref="FRO297:FRO302"/>
    <mergeCell ref="FRR297:FRR302"/>
    <mergeCell ref="FRS297:FRS302"/>
    <mergeCell ref="FQX297:FQX302"/>
    <mergeCell ref="FQY297:FQY302"/>
    <mergeCell ref="FRB297:FRB302"/>
    <mergeCell ref="FRC297:FRC302"/>
    <mergeCell ref="FRF297:FRF302"/>
    <mergeCell ref="FRG297:FRG302"/>
    <mergeCell ref="FQL297:FQL302"/>
    <mergeCell ref="FQM297:FQM302"/>
    <mergeCell ref="FQP297:FQP302"/>
    <mergeCell ref="FQQ297:FQQ302"/>
    <mergeCell ref="FQT297:FQT302"/>
    <mergeCell ref="FQU297:FQU302"/>
    <mergeCell ref="FPZ297:FPZ302"/>
    <mergeCell ref="FQA297:FQA302"/>
    <mergeCell ref="FQD297:FQD302"/>
    <mergeCell ref="FQE297:FQE302"/>
    <mergeCell ref="FQH297:FQH302"/>
    <mergeCell ref="FQI297:FQI302"/>
    <mergeCell ref="FVB297:FVB302"/>
    <mergeCell ref="FVC297:FVC302"/>
    <mergeCell ref="FVF297:FVF302"/>
    <mergeCell ref="FVG297:FVG302"/>
    <mergeCell ref="FVJ297:FVJ302"/>
    <mergeCell ref="FVK297:FVK302"/>
    <mergeCell ref="FUP297:FUP302"/>
    <mergeCell ref="FUQ297:FUQ302"/>
    <mergeCell ref="FUT297:FUT302"/>
    <mergeCell ref="FUU297:FUU302"/>
    <mergeCell ref="FUX297:FUX302"/>
    <mergeCell ref="FUY297:FUY302"/>
    <mergeCell ref="FUD297:FUD302"/>
    <mergeCell ref="FUE297:FUE302"/>
    <mergeCell ref="FUH297:FUH302"/>
    <mergeCell ref="FUI297:FUI302"/>
    <mergeCell ref="FUL297:FUL302"/>
    <mergeCell ref="FUM297:FUM302"/>
    <mergeCell ref="FTR297:FTR302"/>
    <mergeCell ref="FTS297:FTS302"/>
    <mergeCell ref="FTV297:FTV302"/>
    <mergeCell ref="FTW297:FTW302"/>
    <mergeCell ref="FTZ297:FTZ302"/>
    <mergeCell ref="FUA297:FUA302"/>
    <mergeCell ref="FTF297:FTF302"/>
    <mergeCell ref="FTG297:FTG302"/>
    <mergeCell ref="FTJ297:FTJ302"/>
    <mergeCell ref="FTK297:FTK302"/>
    <mergeCell ref="FTN297:FTN302"/>
    <mergeCell ref="FTO297:FTO302"/>
    <mergeCell ref="FST297:FST302"/>
    <mergeCell ref="FSU297:FSU302"/>
    <mergeCell ref="FSX297:FSX302"/>
    <mergeCell ref="FSY297:FSY302"/>
    <mergeCell ref="FTB297:FTB302"/>
    <mergeCell ref="FTC297:FTC302"/>
    <mergeCell ref="FXV297:FXV302"/>
    <mergeCell ref="FXW297:FXW302"/>
    <mergeCell ref="FXZ297:FXZ302"/>
    <mergeCell ref="FYA297:FYA302"/>
    <mergeCell ref="FYD297:FYD302"/>
    <mergeCell ref="FYE297:FYE302"/>
    <mergeCell ref="FXJ297:FXJ302"/>
    <mergeCell ref="FXK297:FXK302"/>
    <mergeCell ref="FXN297:FXN302"/>
    <mergeCell ref="FXO297:FXO302"/>
    <mergeCell ref="FXR297:FXR302"/>
    <mergeCell ref="FXS297:FXS302"/>
    <mergeCell ref="FWX297:FWX302"/>
    <mergeCell ref="FWY297:FWY302"/>
    <mergeCell ref="FXB297:FXB302"/>
    <mergeCell ref="FXC297:FXC302"/>
    <mergeCell ref="FXF297:FXF302"/>
    <mergeCell ref="FXG297:FXG302"/>
    <mergeCell ref="FWL297:FWL302"/>
    <mergeCell ref="FWM297:FWM302"/>
    <mergeCell ref="FWP297:FWP302"/>
    <mergeCell ref="FWQ297:FWQ302"/>
    <mergeCell ref="FWT297:FWT302"/>
    <mergeCell ref="FWU297:FWU302"/>
    <mergeCell ref="FVZ297:FVZ302"/>
    <mergeCell ref="FWA297:FWA302"/>
    <mergeCell ref="FWD297:FWD302"/>
    <mergeCell ref="FWE297:FWE302"/>
    <mergeCell ref="FWH297:FWH302"/>
    <mergeCell ref="FWI297:FWI302"/>
    <mergeCell ref="FVN297:FVN302"/>
    <mergeCell ref="FVO297:FVO302"/>
    <mergeCell ref="FVR297:FVR302"/>
    <mergeCell ref="FVS297:FVS302"/>
    <mergeCell ref="FVV297:FVV302"/>
    <mergeCell ref="FVW297:FVW302"/>
    <mergeCell ref="GAP297:GAP302"/>
    <mergeCell ref="GAQ297:GAQ302"/>
    <mergeCell ref="GAT297:GAT302"/>
    <mergeCell ref="GAU297:GAU302"/>
    <mergeCell ref="GAX297:GAX302"/>
    <mergeCell ref="GAY297:GAY302"/>
    <mergeCell ref="GAD297:GAD302"/>
    <mergeCell ref="GAE297:GAE302"/>
    <mergeCell ref="GAH297:GAH302"/>
    <mergeCell ref="GAI297:GAI302"/>
    <mergeCell ref="GAL297:GAL302"/>
    <mergeCell ref="GAM297:GAM302"/>
    <mergeCell ref="FZR297:FZR302"/>
    <mergeCell ref="FZS297:FZS302"/>
    <mergeCell ref="FZV297:FZV302"/>
    <mergeCell ref="FZW297:FZW302"/>
    <mergeCell ref="FZZ297:FZZ302"/>
    <mergeCell ref="GAA297:GAA302"/>
    <mergeCell ref="FZF297:FZF302"/>
    <mergeCell ref="FZG297:FZG302"/>
    <mergeCell ref="FZJ297:FZJ302"/>
    <mergeCell ref="FZK297:FZK302"/>
    <mergeCell ref="FZN297:FZN302"/>
    <mergeCell ref="FZO297:FZO302"/>
    <mergeCell ref="FYT297:FYT302"/>
    <mergeCell ref="FYU297:FYU302"/>
    <mergeCell ref="FYX297:FYX302"/>
    <mergeCell ref="FYY297:FYY302"/>
    <mergeCell ref="FZB297:FZB302"/>
    <mergeCell ref="FZC297:FZC302"/>
    <mergeCell ref="FYH297:FYH302"/>
    <mergeCell ref="FYI297:FYI302"/>
    <mergeCell ref="FYL297:FYL302"/>
    <mergeCell ref="FYM297:FYM302"/>
    <mergeCell ref="FYP297:FYP302"/>
    <mergeCell ref="FYQ297:FYQ302"/>
    <mergeCell ref="GDJ297:GDJ302"/>
    <mergeCell ref="GDK297:GDK302"/>
    <mergeCell ref="GDN297:GDN302"/>
    <mergeCell ref="GDO297:GDO302"/>
    <mergeCell ref="GDR297:GDR302"/>
    <mergeCell ref="GDS297:GDS302"/>
    <mergeCell ref="GCX297:GCX302"/>
    <mergeCell ref="GCY297:GCY302"/>
    <mergeCell ref="GDB297:GDB302"/>
    <mergeCell ref="GDC297:GDC302"/>
    <mergeCell ref="GDF297:GDF302"/>
    <mergeCell ref="GDG297:GDG302"/>
    <mergeCell ref="GCL297:GCL302"/>
    <mergeCell ref="GCM297:GCM302"/>
    <mergeCell ref="GCP297:GCP302"/>
    <mergeCell ref="GCQ297:GCQ302"/>
    <mergeCell ref="GCT297:GCT302"/>
    <mergeCell ref="GCU297:GCU302"/>
    <mergeCell ref="GBZ297:GBZ302"/>
    <mergeCell ref="GCA297:GCA302"/>
    <mergeCell ref="GCD297:GCD302"/>
    <mergeCell ref="GCE297:GCE302"/>
    <mergeCell ref="GCH297:GCH302"/>
    <mergeCell ref="GCI297:GCI302"/>
    <mergeCell ref="GBN297:GBN302"/>
    <mergeCell ref="GBO297:GBO302"/>
    <mergeCell ref="GBR297:GBR302"/>
    <mergeCell ref="GBS297:GBS302"/>
    <mergeCell ref="GBV297:GBV302"/>
    <mergeCell ref="GBW297:GBW302"/>
    <mergeCell ref="GBB297:GBB302"/>
    <mergeCell ref="GBC297:GBC302"/>
    <mergeCell ref="GBF297:GBF302"/>
    <mergeCell ref="GBG297:GBG302"/>
    <mergeCell ref="GBJ297:GBJ302"/>
    <mergeCell ref="GBK297:GBK302"/>
    <mergeCell ref="GGD297:GGD302"/>
    <mergeCell ref="GGE297:GGE302"/>
    <mergeCell ref="GGH297:GGH302"/>
    <mergeCell ref="GGI297:GGI302"/>
    <mergeCell ref="GGL297:GGL302"/>
    <mergeCell ref="GGM297:GGM302"/>
    <mergeCell ref="GFR297:GFR302"/>
    <mergeCell ref="GFS297:GFS302"/>
    <mergeCell ref="GFV297:GFV302"/>
    <mergeCell ref="GFW297:GFW302"/>
    <mergeCell ref="GFZ297:GFZ302"/>
    <mergeCell ref="GGA297:GGA302"/>
    <mergeCell ref="GFF297:GFF302"/>
    <mergeCell ref="GFG297:GFG302"/>
    <mergeCell ref="GFJ297:GFJ302"/>
    <mergeCell ref="GFK297:GFK302"/>
    <mergeCell ref="GFN297:GFN302"/>
    <mergeCell ref="GFO297:GFO302"/>
    <mergeCell ref="GET297:GET302"/>
    <mergeCell ref="GEU297:GEU302"/>
    <mergeCell ref="GEX297:GEX302"/>
    <mergeCell ref="GEY297:GEY302"/>
    <mergeCell ref="GFB297:GFB302"/>
    <mergeCell ref="GFC297:GFC302"/>
    <mergeCell ref="GEH297:GEH302"/>
    <mergeCell ref="GEI297:GEI302"/>
    <mergeCell ref="GEL297:GEL302"/>
    <mergeCell ref="GEM297:GEM302"/>
    <mergeCell ref="GEP297:GEP302"/>
    <mergeCell ref="GEQ297:GEQ302"/>
    <mergeCell ref="GDV297:GDV302"/>
    <mergeCell ref="GDW297:GDW302"/>
    <mergeCell ref="GDZ297:GDZ302"/>
    <mergeCell ref="GEA297:GEA302"/>
    <mergeCell ref="GED297:GED302"/>
    <mergeCell ref="GEE297:GEE302"/>
    <mergeCell ref="GIX297:GIX302"/>
    <mergeCell ref="GIY297:GIY302"/>
    <mergeCell ref="GJB297:GJB302"/>
    <mergeCell ref="GJC297:GJC302"/>
    <mergeCell ref="GJF297:GJF302"/>
    <mergeCell ref="GJG297:GJG302"/>
    <mergeCell ref="GIL297:GIL302"/>
    <mergeCell ref="GIM297:GIM302"/>
    <mergeCell ref="GIP297:GIP302"/>
    <mergeCell ref="GIQ297:GIQ302"/>
    <mergeCell ref="GIT297:GIT302"/>
    <mergeCell ref="GIU297:GIU302"/>
    <mergeCell ref="GHZ297:GHZ302"/>
    <mergeCell ref="GIA297:GIA302"/>
    <mergeCell ref="GID297:GID302"/>
    <mergeCell ref="GIE297:GIE302"/>
    <mergeCell ref="GIH297:GIH302"/>
    <mergeCell ref="GII297:GII302"/>
    <mergeCell ref="GHN297:GHN302"/>
    <mergeCell ref="GHO297:GHO302"/>
    <mergeCell ref="GHR297:GHR302"/>
    <mergeCell ref="GHS297:GHS302"/>
    <mergeCell ref="GHV297:GHV302"/>
    <mergeCell ref="GHW297:GHW302"/>
    <mergeCell ref="GHB297:GHB302"/>
    <mergeCell ref="GHC297:GHC302"/>
    <mergeCell ref="GHF297:GHF302"/>
    <mergeCell ref="GHG297:GHG302"/>
    <mergeCell ref="GHJ297:GHJ302"/>
    <mergeCell ref="GHK297:GHK302"/>
    <mergeCell ref="GGP297:GGP302"/>
    <mergeCell ref="GGQ297:GGQ302"/>
    <mergeCell ref="GGT297:GGT302"/>
    <mergeCell ref="GGU297:GGU302"/>
    <mergeCell ref="GGX297:GGX302"/>
    <mergeCell ref="GGY297:GGY302"/>
    <mergeCell ref="GLR297:GLR302"/>
    <mergeCell ref="GLS297:GLS302"/>
    <mergeCell ref="GLV297:GLV302"/>
    <mergeCell ref="GLW297:GLW302"/>
    <mergeCell ref="GLZ297:GLZ302"/>
    <mergeCell ref="GMA297:GMA302"/>
    <mergeCell ref="GLF297:GLF302"/>
    <mergeCell ref="GLG297:GLG302"/>
    <mergeCell ref="GLJ297:GLJ302"/>
    <mergeCell ref="GLK297:GLK302"/>
    <mergeCell ref="GLN297:GLN302"/>
    <mergeCell ref="GLO297:GLO302"/>
    <mergeCell ref="GKT297:GKT302"/>
    <mergeCell ref="GKU297:GKU302"/>
    <mergeCell ref="GKX297:GKX302"/>
    <mergeCell ref="GKY297:GKY302"/>
    <mergeCell ref="GLB297:GLB302"/>
    <mergeCell ref="GLC297:GLC302"/>
    <mergeCell ref="GKH297:GKH302"/>
    <mergeCell ref="GKI297:GKI302"/>
    <mergeCell ref="GKL297:GKL302"/>
    <mergeCell ref="GKM297:GKM302"/>
    <mergeCell ref="GKP297:GKP302"/>
    <mergeCell ref="GKQ297:GKQ302"/>
    <mergeCell ref="GJV297:GJV302"/>
    <mergeCell ref="GJW297:GJW302"/>
    <mergeCell ref="GJZ297:GJZ302"/>
    <mergeCell ref="GKA297:GKA302"/>
    <mergeCell ref="GKD297:GKD302"/>
    <mergeCell ref="GKE297:GKE302"/>
    <mergeCell ref="GJJ297:GJJ302"/>
    <mergeCell ref="GJK297:GJK302"/>
    <mergeCell ref="GJN297:GJN302"/>
    <mergeCell ref="GJO297:GJO302"/>
    <mergeCell ref="GJR297:GJR302"/>
    <mergeCell ref="GJS297:GJS302"/>
    <mergeCell ref="GOL297:GOL302"/>
    <mergeCell ref="GOM297:GOM302"/>
    <mergeCell ref="GOP297:GOP302"/>
    <mergeCell ref="GOQ297:GOQ302"/>
    <mergeCell ref="GOT297:GOT302"/>
    <mergeCell ref="GOU297:GOU302"/>
    <mergeCell ref="GNZ297:GNZ302"/>
    <mergeCell ref="GOA297:GOA302"/>
    <mergeCell ref="GOD297:GOD302"/>
    <mergeCell ref="GOE297:GOE302"/>
    <mergeCell ref="GOH297:GOH302"/>
    <mergeCell ref="GOI297:GOI302"/>
    <mergeCell ref="GNN297:GNN302"/>
    <mergeCell ref="GNO297:GNO302"/>
    <mergeCell ref="GNR297:GNR302"/>
    <mergeCell ref="GNS297:GNS302"/>
    <mergeCell ref="GNV297:GNV302"/>
    <mergeCell ref="GNW297:GNW302"/>
    <mergeCell ref="GNB297:GNB302"/>
    <mergeCell ref="GNC297:GNC302"/>
    <mergeCell ref="GNF297:GNF302"/>
    <mergeCell ref="GNG297:GNG302"/>
    <mergeCell ref="GNJ297:GNJ302"/>
    <mergeCell ref="GNK297:GNK302"/>
    <mergeCell ref="GMP297:GMP302"/>
    <mergeCell ref="GMQ297:GMQ302"/>
    <mergeCell ref="GMT297:GMT302"/>
    <mergeCell ref="GMU297:GMU302"/>
    <mergeCell ref="GMX297:GMX302"/>
    <mergeCell ref="GMY297:GMY302"/>
    <mergeCell ref="GMD297:GMD302"/>
    <mergeCell ref="GME297:GME302"/>
    <mergeCell ref="GMH297:GMH302"/>
    <mergeCell ref="GMI297:GMI302"/>
    <mergeCell ref="GML297:GML302"/>
    <mergeCell ref="GMM297:GMM302"/>
    <mergeCell ref="GRF297:GRF302"/>
    <mergeCell ref="GRG297:GRG302"/>
    <mergeCell ref="GRJ297:GRJ302"/>
    <mergeCell ref="GRK297:GRK302"/>
    <mergeCell ref="GRN297:GRN302"/>
    <mergeCell ref="GRO297:GRO302"/>
    <mergeCell ref="GQT297:GQT302"/>
    <mergeCell ref="GQU297:GQU302"/>
    <mergeCell ref="GQX297:GQX302"/>
    <mergeCell ref="GQY297:GQY302"/>
    <mergeCell ref="GRB297:GRB302"/>
    <mergeCell ref="GRC297:GRC302"/>
    <mergeCell ref="GQH297:GQH302"/>
    <mergeCell ref="GQI297:GQI302"/>
    <mergeCell ref="GQL297:GQL302"/>
    <mergeCell ref="GQM297:GQM302"/>
    <mergeCell ref="GQP297:GQP302"/>
    <mergeCell ref="GQQ297:GQQ302"/>
    <mergeCell ref="GPV297:GPV302"/>
    <mergeCell ref="GPW297:GPW302"/>
    <mergeCell ref="GPZ297:GPZ302"/>
    <mergeCell ref="GQA297:GQA302"/>
    <mergeCell ref="GQD297:GQD302"/>
    <mergeCell ref="GQE297:GQE302"/>
    <mergeCell ref="GPJ297:GPJ302"/>
    <mergeCell ref="GPK297:GPK302"/>
    <mergeCell ref="GPN297:GPN302"/>
    <mergeCell ref="GPO297:GPO302"/>
    <mergeCell ref="GPR297:GPR302"/>
    <mergeCell ref="GPS297:GPS302"/>
    <mergeCell ref="GOX297:GOX302"/>
    <mergeCell ref="GOY297:GOY302"/>
    <mergeCell ref="GPB297:GPB302"/>
    <mergeCell ref="GPC297:GPC302"/>
    <mergeCell ref="GPF297:GPF302"/>
    <mergeCell ref="GPG297:GPG302"/>
    <mergeCell ref="GTZ297:GTZ302"/>
    <mergeCell ref="GUA297:GUA302"/>
    <mergeCell ref="GUD297:GUD302"/>
    <mergeCell ref="GUE297:GUE302"/>
    <mergeCell ref="GUH297:GUH302"/>
    <mergeCell ref="GUI297:GUI302"/>
    <mergeCell ref="GTN297:GTN302"/>
    <mergeCell ref="GTO297:GTO302"/>
    <mergeCell ref="GTR297:GTR302"/>
    <mergeCell ref="GTS297:GTS302"/>
    <mergeCell ref="GTV297:GTV302"/>
    <mergeCell ref="GTW297:GTW302"/>
    <mergeCell ref="GTB297:GTB302"/>
    <mergeCell ref="GTC297:GTC302"/>
    <mergeCell ref="GTF297:GTF302"/>
    <mergeCell ref="GTG297:GTG302"/>
    <mergeCell ref="GTJ297:GTJ302"/>
    <mergeCell ref="GTK297:GTK302"/>
    <mergeCell ref="GSP297:GSP302"/>
    <mergeCell ref="GSQ297:GSQ302"/>
    <mergeCell ref="GST297:GST302"/>
    <mergeCell ref="GSU297:GSU302"/>
    <mergeCell ref="GSX297:GSX302"/>
    <mergeCell ref="GSY297:GSY302"/>
    <mergeCell ref="GSD297:GSD302"/>
    <mergeCell ref="GSE297:GSE302"/>
    <mergeCell ref="GSH297:GSH302"/>
    <mergeCell ref="GSI297:GSI302"/>
    <mergeCell ref="GSL297:GSL302"/>
    <mergeCell ref="GSM297:GSM302"/>
    <mergeCell ref="GRR297:GRR302"/>
    <mergeCell ref="GRS297:GRS302"/>
    <mergeCell ref="GRV297:GRV302"/>
    <mergeCell ref="GRW297:GRW302"/>
    <mergeCell ref="GRZ297:GRZ302"/>
    <mergeCell ref="GSA297:GSA302"/>
    <mergeCell ref="GWT297:GWT302"/>
    <mergeCell ref="GWU297:GWU302"/>
    <mergeCell ref="GWX297:GWX302"/>
    <mergeCell ref="GWY297:GWY302"/>
    <mergeCell ref="GXB297:GXB302"/>
    <mergeCell ref="GXC297:GXC302"/>
    <mergeCell ref="GWH297:GWH302"/>
    <mergeCell ref="GWI297:GWI302"/>
    <mergeCell ref="GWL297:GWL302"/>
    <mergeCell ref="GWM297:GWM302"/>
    <mergeCell ref="GWP297:GWP302"/>
    <mergeCell ref="GWQ297:GWQ302"/>
    <mergeCell ref="GVV297:GVV302"/>
    <mergeCell ref="GVW297:GVW302"/>
    <mergeCell ref="GVZ297:GVZ302"/>
    <mergeCell ref="GWA297:GWA302"/>
    <mergeCell ref="GWD297:GWD302"/>
    <mergeCell ref="GWE297:GWE302"/>
    <mergeCell ref="GVJ297:GVJ302"/>
    <mergeCell ref="GVK297:GVK302"/>
    <mergeCell ref="GVN297:GVN302"/>
    <mergeCell ref="GVO297:GVO302"/>
    <mergeCell ref="GVR297:GVR302"/>
    <mergeCell ref="GVS297:GVS302"/>
    <mergeCell ref="GUX297:GUX302"/>
    <mergeCell ref="GUY297:GUY302"/>
    <mergeCell ref="GVB297:GVB302"/>
    <mergeCell ref="GVC297:GVC302"/>
    <mergeCell ref="GVF297:GVF302"/>
    <mergeCell ref="GVG297:GVG302"/>
    <mergeCell ref="GUL297:GUL302"/>
    <mergeCell ref="GUM297:GUM302"/>
    <mergeCell ref="GUP297:GUP302"/>
    <mergeCell ref="GUQ297:GUQ302"/>
    <mergeCell ref="GUT297:GUT302"/>
    <mergeCell ref="GUU297:GUU302"/>
    <mergeCell ref="GZN297:GZN302"/>
    <mergeCell ref="GZO297:GZO302"/>
    <mergeCell ref="GZR297:GZR302"/>
    <mergeCell ref="GZS297:GZS302"/>
    <mergeCell ref="GZV297:GZV302"/>
    <mergeCell ref="GZW297:GZW302"/>
    <mergeCell ref="GZB297:GZB302"/>
    <mergeCell ref="GZC297:GZC302"/>
    <mergeCell ref="GZF297:GZF302"/>
    <mergeCell ref="GZG297:GZG302"/>
    <mergeCell ref="GZJ297:GZJ302"/>
    <mergeCell ref="GZK297:GZK302"/>
    <mergeCell ref="GYP297:GYP302"/>
    <mergeCell ref="GYQ297:GYQ302"/>
    <mergeCell ref="GYT297:GYT302"/>
    <mergeCell ref="GYU297:GYU302"/>
    <mergeCell ref="GYX297:GYX302"/>
    <mergeCell ref="GYY297:GYY302"/>
    <mergeCell ref="GYD297:GYD302"/>
    <mergeCell ref="GYE297:GYE302"/>
    <mergeCell ref="GYH297:GYH302"/>
    <mergeCell ref="GYI297:GYI302"/>
    <mergeCell ref="GYL297:GYL302"/>
    <mergeCell ref="GYM297:GYM302"/>
    <mergeCell ref="GXR297:GXR302"/>
    <mergeCell ref="GXS297:GXS302"/>
    <mergeCell ref="GXV297:GXV302"/>
    <mergeCell ref="GXW297:GXW302"/>
    <mergeCell ref="GXZ297:GXZ302"/>
    <mergeCell ref="GYA297:GYA302"/>
    <mergeCell ref="GXF297:GXF302"/>
    <mergeCell ref="GXG297:GXG302"/>
    <mergeCell ref="GXJ297:GXJ302"/>
    <mergeCell ref="GXK297:GXK302"/>
    <mergeCell ref="GXN297:GXN302"/>
    <mergeCell ref="GXO297:GXO302"/>
    <mergeCell ref="HCH297:HCH302"/>
    <mergeCell ref="HCI297:HCI302"/>
    <mergeCell ref="HCL297:HCL302"/>
    <mergeCell ref="HCM297:HCM302"/>
    <mergeCell ref="HCP297:HCP302"/>
    <mergeCell ref="HCQ297:HCQ302"/>
    <mergeCell ref="HBV297:HBV302"/>
    <mergeCell ref="HBW297:HBW302"/>
    <mergeCell ref="HBZ297:HBZ302"/>
    <mergeCell ref="HCA297:HCA302"/>
    <mergeCell ref="HCD297:HCD302"/>
    <mergeCell ref="HCE297:HCE302"/>
    <mergeCell ref="HBJ297:HBJ302"/>
    <mergeCell ref="HBK297:HBK302"/>
    <mergeCell ref="HBN297:HBN302"/>
    <mergeCell ref="HBO297:HBO302"/>
    <mergeCell ref="HBR297:HBR302"/>
    <mergeCell ref="HBS297:HBS302"/>
    <mergeCell ref="HAX297:HAX302"/>
    <mergeCell ref="HAY297:HAY302"/>
    <mergeCell ref="HBB297:HBB302"/>
    <mergeCell ref="HBC297:HBC302"/>
    <mergeCell ref="HBF297:HBF302"/>
    <mergeCell ref="HBG297:HBG302"/>
    <mergeCell ref="HAL297:HAL302"/>
    <mergeCell ref="HAM297:HAM302"/>
    <mergeCell ref="HAP297:HAP302"/>
    <mergeCell ref="HAQ297:HAQ302"/>
    <mergeCell ref="HAT297:HAT302"/>
    <mergeCell ref="HAU297:HAU302"/>
    <mergeCell ref="GZZ297:GZZ302"/>
    <mergeCell ref="HAA297:HAA302"/>
    <mergeCell ref="HAD297:HAD302"/>
    <mergeCell ref="HAE297:HAE302"/>
    <mergeCell ref="HAH297:HAH302"/>
    <mergeCell ref="HAI297:HAI302"/>
    <mergeCell ref="HFB297:HFB302"/>
    <mergeCell ref="HFC297:HFC302"/>
    <mergeCell ref="HFF297:HFF302"/>
    <mergeCell ref="HFG297:HFG302"/>
    <mergeCell ref="HFJ297:HFJ302"/>
    <mergeCell ref="HFK297:HFK302"/>
    <mergeCell ref="HEP297:HEP302"/>
    <mergeCell ref="HEQ297:HEQ302"/>
    <mergeCell ref="HET297:HET302"/>
    <mergeCell ref="HEU297:HEU302"/>
    <mergeCell ref="HEX297:HEX302"/>
    <mergeCell ref="HEY297:HEY302"/>
    <mergeCell ref="HED297:HED302"/>
    <mergeCell ref="HEE297:HEE302"/>
    <mergeCell ref="HEH297:HEH302"/>
    <mergeCell ref="HEI297:HEI302"/>
    <mergeCell ref="HEL297:HEL302"/>
    <mergeCell ref="HEM297:HEM302"/>
    <mergeCell ref="HDR297:HDR302"/>
    <mergeCell ref="HDS297:HDS302"/>
    <mergeCell ref="HDV297:HDV302"/>
    <mergeCell ref="HDW297:HDW302"/>
    <mergeCell ref="HDZ297:HDZ302"/>
    <mergeCell ref="HEA297:HEA302"/>
    <mergeCell ref="HDF297:HDF302"/>
    <mergeCell ref="HDG297:HDG302"/>
    <mergeCell ref="HDJ297:HDJ302"/>
    <mergeCell ref="HDK297:HDK302"/>
    <mergeCell ref="HDN297:HDN302"/>
    <mergeCell ref="HDO297:HDO302"/>
    <mergeCell ref="HCT297:HCT302"/>
    <mergeCell ref="HCU297:HCU302"/>
    <mergeCell ref="HCX297:HCX302"/>
    <mergeCell ref="HCY297:HCY302"/>
    <mergeCell ref="HDB297:HDB302"/>
    <mergeCell ref="HDC297:HDC302"/>
    <mergeCell ref="HHV297:HHV302"/>
    <mergeCell ref="HHW297:HHW302"/>
    <mergeCell ref="HHZ297:HHZ302"/>
    <mergeCell ref="HIA297:HIA302"/>
    <mergeCell ref="HID297:HID302"/>
    <mergeCell ref="HIE297:HIE302"/>
    <mergeCell ref="HHJ297:HHJ302"/>
    <mergeCell ref="HHK297:HHK302"/>
    <mergeCell ref="HHN297:HHN302"/>
    <mergeCell ref="HHO297:HHO302"/>
    <mergeCell ref="HHR297:HHR302"/>
    <mergeCell ref="HHS297:HHS302"/>
    <mergeCell ref="HGX297:HGX302"/>
    <mergeCell ref="HGY297:HGY302"/>
    <mergeCell ref="HHB297:HHB302"/>
    <mergeCell ref="HHC297:HHC302"/>
    <mergeCell ref="HHF297:HHF302"/>
    <mergeCell ref="HHG297:HHG302"/>
    <mergeCell ref="HGL297:HGL302"/>
    <mergeCell ref="HGM297:HGM302"/>
    <mergeCell ref="HGP297:HGP302"/>
    <mergeCell ref="HGQ297:HGQ302"/>
    <mergeCell ref="HGT297:HGT302"/>
    <mergeCell ref="HGU297:HGU302"/>
    <mergeCell ref="HFZ297:HFZ302"/>
    <mergeCell ref="HGA297:HGA302"/>
    <mergeCell ref="HGD297:HGD302"/>
    <mergeCell ref="HGE297:HGE302"/>
    <mergeCell ref="HGH297:HGH302"/>
    <mergeCell ref="HGI297:HGI302"/>
    <mergeCell ref="HFN297:HFN302"/>
    <mergeCell ref="HFO297:HFO302"/>
    <mergeCell ref="HFR297:HFR302"/>
    <mergeCell ref="HFS297:HFS302"/>
    <mergeCell ref="HFV297:HFV302"/>
    <mergeCell ref="HFW297:HFW302"/>
    <mergeCell ref="HKP297:HKP302"/>
    <mergeCell ref="HKQ297:HKQ302"/>
    <mergeCell ref="HKT297:HKT302"/>
    <mergeCell ref="HKU297:HKU302"/>
    <mergeCell ref="HKX297:HKX302"/>
    <mergeCell ref="HKY297:HKY302"/>
    <mergeCell ref="HKD297:HKD302"/>
    <mergeCell ref="HKE297:HKE302"/>
    <mergeCell ref="HKH297:HKH302"/>
    <mergeCell ref="HKI297:HKI302"/>
    <mergeCell ref="HKL297:HKL302"/>
    <mergeCell ref="HKM297:HKM302"/>
    <mergeCell ref="HJR297:HJR302"/>
    <mergeCell ref="HJS297:HJS302"/>
    <mergeCell ref="HJV297:HJV302"/>
    <mergeCell ref="HJW297:HJW302"/>
    <mergeCell ref="HJZ297:HJZ302"/>
    <mergeCell ref="HKA297:HKA302"/>
    <mergeCell ref="HJF297:HJF302"/>
    <mergeCell ref="HJG297:HJG302"/>
    <mergeCell ref="HJJ297:HJJ302"/>
    <mergeCell ref="HJK297:HJK302"/>
    <mergeCell ref="HJN297:HJN302"/>
    <mergeCell ref="HJO297:HJO302"/>
    <mergeCell ref="HIT297:HIT302"/>
    <mergeCell ref="HIU297:HIU302"/>
    <mergeCell ref="HIX297:HIX302"/>
    <mergeCell ref="HIY297:HIY302"/>
    <mergeCell ref="HJB297:HJB302"/>
    <mergeCell ref="HJC297:HJC302"/>
    <mergeCell ref="HIH297:HIH302"/>
    <mergeCell ref="HII297:HII302"/>
    <mergeCell ref="HIL297:HIL302"/>
    <mergeCell ref="HIM297:HIM302"/>
    <mergeCell ref="HIP297:HIP302"/>
    <mergeCell ref="HIQ297:HIQ302"/>
    <mergeCell ref="HNJ297:HNJ302"/>
    <mergeCell ref="HNK297:HNK302"/>
    <mergeCell ref="HNN297:HNN302"/>
    <mergeCell ref="HNO297:HNO302"/>
    <mergeCell ref="HNR297:HNR302"/>
    <mergeCell ref="HNS297:HNS302"/>
    <mergeCell ref="HMX297:HMX302"/>
    <mergeCell ref="HMY297:HMY302"/>
    <mergeCell ref="HNB297:HNB302"/>
    <mergeCell ref="HNC297:HNC302"/>
    <mergeCell ref="HNF297:HNF302"/>
    <mergeCell ref="HNG297:HNG302"/>
    <mergeCell ref="HML297:HML302"/>
    <mergeCell ref="HMM297:HMM302"/>
    <mergeCell ref="HMP297:HMP302"/>
    <mergeCell ref="HMQ297:HMQ302"/>
    <mergeCell ref="HMT297:HMT302"/>
    <mergeCell ref="HMU297:HMU302"/>
    <mergeCell ref="HLZ297:HLZ302"/>
    <mergeCell ref="HMA297:HMA302"/>
    <mergeCell ref="HMD297:HMD302"/>
    <mergeCell ref="HME297:HME302"/>
    <mergeCell ref="HMH297:HMH302"/>
    <mergeCell ref="HMI297:HMI302"/>
    <mergeCell ref="HLN297:HLN302"/>
    <mergeCell ref="HLO297:HLO302"/>
    <mergeCell ref="HLR297:HLR302"/>
    <mergeCell ref="HLS297:HLS302"/>
    <mergeCell ref="HLV297:HLV302"/>
    <mergeCell ref="HLW297:HLW302"/>
    <mergeCell ref="HLB297:HLB302"/>
    <mergeCell ref="HLC297:HLC302"/>
    <mergeCell ref="HLF297:HLF302"/>
    <mergeCell ref="HLG297:HLG302"/>
    <mergeCell ref="HLJ297:HLJ302"/>
    <mergeCell ref="HLK297:HLK302"/>
    <mergeCell ref="HQD297:HQD302"/>
    <mergeCell ref="HQE297:HQE302"/>
    <mergeCell ref="HQH297:HQH302"/>
    <mergeCell ref="HQI297:HQI302"/>
    <mergeCell ref="HQL297:HQL302"/>
    <mergeCell ref="HQM297:HQM302"/>
    <mergeCell ref="HPR297:HPR302"/>
    <mergeCell ref="HPS297:HPS302"/>
    <mergeCell ref="HPV297:HPV302"/>
    <mergeCell ref="HPW297:HPW302"/>
    <mergeCell ref="HPZ297:HPZ302"/>
    <mergeCell ref="HQA297:HQA302"/>
    <mergeCell ref="HPF297:HPF302"/>
    <mergeCell ref="HPG297:HPG302"/>
    <mergeCell ref="HPJ297:HPJ302"/>
    <mergeCell ref="HPK297:HPK302"/>
    <mergeCell ref="HPN297:HPN302"/>
    <mergeCell ref="HPO297:HPO302"/>
    <mergeCell ref="HOT297:HOT302"/>
    <mergeCell ref="HOU297:HOU302"/>
    <mergeCell ref="HOX297:HOX302"/>
    <mergeCell ref="HOY297:HOY302"/>
    <mergeCell ref="HPB297:HPB302"/>
    <mergeCell ref="HPC297:HPC302"/>
    <mergeCell ref="HOH297:HOH302"/>
    <mergeCell ref="HOI297:HOI302"/>
    <mergeCell ref="HOL297:HOL302"/>
    <mergeCell ref="HOM297:HOM302"/>
    <mergeCell ref="HOP297:HOP302"/>
    <mergeCell ref="HOQ297:HOQ302"/>
    <mergeCell ref="HNV297:HNV302"/>
    <mergeCell ref="HNW297:HNW302"/>
    <mergeCell ref="HNZ297:HNZ302"/>
    <mergeCell ref="HOA297:HOA302"/>
    <mergeCell ref="HOD297:HOD302"/>
    <mergeCell ref="HOE297:HOE302"/>
    <mergeCell ref="HSX297:HSX302"/>
    <mergeCell ref="HSY297:HSY302"/>
    <mergeCell ref="HTB297:HTB302"/>
    <mergeCell ref="HTC297:HTC302"/>
    <mergeCell ref="HTF297:HTF302"/>
    <mergeCell ref="HTG297:HTG302"/>
    <mergeCell ref="HSL297:HSL302"/>
    <mergeCell ref="HSM297:HSM302"/>
    <mergeCell ref="HSP297:HSP302"/>
    <mergeCell ref="HSQ297:HSQ302"/>
    <mergeCell ref="HST297:HST302"/>
    <mergeCell ref="HSU297:HSU302"/>
    <mergeCell ref="HRZ297:HRZ302"/>
    <mergeCell ref="HSA297:HSA302"/>
    <mergeCell ref="HSD297:HSD302"/>
    <mergeCell ref="HSE297:HSE302"/>
    <mergeCell ref="HSH297:HSH302"/>
    <mergeCell ref="HSI297:HSI302"/>
    <mergeCell ref="HRN297:HRN302"/>
    <mergeCell ref="HRO297:HRO302"/>
    <mergeCell ref="HRR297:HRR302"/>
    <mergeCell ref="HRS297:HRS302"/>
    <mergeCell ref="HRV297:HRV302"/>
    <mergeCell ref="HRW297:HRW302"/>
    <mergeCell ref="HRB297:HRB302"/>
    <mergeCell ref="HRC297:HRC302"/>
    <mergeCell ref="HRF297:HRF302"/>
    <mergeCell ref="HRG297:HRG302"/>
    <mergeCell ref="HRJ297:HRJ302"/>
    <mergeCell ref="HRK297:HRK302"/>
    <mergeCell ref="HQP297:HQP302"/>
    <mergeCell ref="HQQ297:HQQ302"/>
    <mergeCell ref="HQT297:HQT302"/>
    <mergeCell ref="HQU297:HQU302"/>
    <mergeCell ref="HQX297:HQX302"/>
    <mergeCell ref="HQY297:HQY302"/>
    <mergeCell ref="HVR297:HVR302"/>
    <mergeCell ref="HVS297:HVS302"/>
    <mergeCell ref="HVV297:HVV302"/>
    <mergeCell ref="HVW297:HVW302"/>
    <mergeCell ref="HVZ297:HVZ302"/>
    <mergeCell ref="HWA297:HWA302"/>
    <mergeCell ref="HVF297:HVF302"/>
    <mergeCell ref="HVG297:HVG302"/>
    <mergeCell ref="HVJ297:HVJ302"/>
    <mergeCell ref="HVK297:HVK302"/>
    <mergeCell ref="HVN297:HVN302"/>
    <mergeCell ref="HVO297:HVO302"/>
    <mergeCell ref="HUT297:HUT302"/>
    <mergeCell ref="HUU297:HUU302"/>
    <mergeCell ref="HUX297:HUX302"/>
    <mergeCell ref="HUY297:HUY302"/>
    <mergeCell ref="HVB297:HVB302"/>
    <mergeCell ref="HVC297:HVC302"/>
    <mergeCell ref="HUH297:HUH302"/>
    <mergeCell ref="HUI297:HUI302"/>
    <mergeCell ref="HUL297:HUL302"/>
    <mergeCell ref="HUM297:HUM302"/>
    <mergeCell ref="HUP297:HUP302"/>
    <mergeCell ref="HUQ297:HUQ302"/>
    <mergeCell ref="HTV297:HTV302"/>
    <mergeCell ref="HTW297:HTW302"/>
    <mergeCell ref="HTZ297:HTZ302"/>
    <mergeCell ref="HUA297:HUA302"/>
    <mergeCell ref="HUD297:HUD302"/>
    <mergeCell ref="HUE297:HUE302"/>
    <mergeCell ref="HTJ297:HTJ302"/>
    <mergeCell ref="HTK297:HTK302"/>
    <mergeCell ref="HTN297:HTN302"/>
    <mergeCell ref="HTO297:HTO302"/>
    <mergeCell ref="HTR297:HTR302"/>
    <mergeCell ref="HTS297:HTS302"/>
    <mergeCell ref="HYL297:HYL302"/>
    <mergeCell ref="HYM297:HYM302"/>
    <mergeCell ref="HYP297:HYP302"/>
    <mergeCell ref="HYQ297:HYQ302"/>
    <mergeCell ref="HYT297:HYT302"/>
    <mergeCell ref="HYU297:HYU302"/>
    <mergeCell ref="HXZ297:HXZ302"/>
    <mergeCell ref="HYA297:HYA302"/>
    <mergeCell ref="HYD297:HYD302"/>
    <mergeCell ref="HYE297:HYE302"/>
    <mergeCell ref="HYH297:HYH302"/>
    <mergeCell ref="HYI297:HYI302"/>
    <mergeCell ref="HXN297:HXN302"/>
    <mergeCell ref="HXO297:HXO302"/>
    <mergeCell ref="HXR297:HXR302"/>
    <mergeCell ref="HXS297:HXS302"/>
    <mergeCell ref="HXV297:HXV302"/>
    <mergeCell ref="HXW297:HXW302"/>
    <mergeCell ref="HXB297:HXB302"/>
    <mergeCell ref="HXC297:HXC302"/>
    <mergeCell ref="HXF297:HXF302"/>
    <mergeCell ref="HXG297:HXG302"/>
    <mergeCell ref="HXJ297:HXJ302"/>
    <mergeCell ref="HXK297:HXK302"/>
    <mergeCell ref="HWP297:HWP302"/>
    <mergeCell ref="HWQ297:HWQ302"/>
    <mergeCell ref="HWT297:HWT302"/>
    <mergeCell ref="HWU297:HWU302"/>
    <mergeCell ref="HWX297:HWX302"/>
    <mergeCell ref="HWY297:HWY302"/>
    <mergeCell ref="HWD297:HWD302"/>
    <mergeCell ref="HWE297:HWE302"/>
    <mergeCell ref="HWH297:HWH302"/>
    <mergeCell ref="HWI297:HWI302"/>
    <mergeCell ref="HWL297:HWL302"/>
    <mergeCell ref="HWM297:HWM302"/>
    <mergeCell ref="IBF297:IBF302"/>
    <mergeCell ref="IBG297:IBG302"/>
    <mergeCell ref="IBJ297:IBJ302"/>
    <mergeCell ref="IBK297:IBK302"/>
    <mergeCell ref="IBN297:IBN302"/>
    <mergeCell ref="IBO297:IBO302"/>
    <mergeCell ref="IAT297:IAT302"/>
    <mergeCell ref="IAU297:IAU302"/>
    <mergeCell ref="IAX297:IAX302"/>
    <mergeCell ref="IAY297:IAY302"/>
    <mergeCell ref="IBB297:IBB302"/>
    <mergeCell ref="IBC297:IBC302"/>
    <mergeCell ref="IAH297:IAH302"/>
    <mergeCell ref="IAI297:IAI302"/>
    <mergeCell ref="IAL297:IAL302"/>
    <mergeCell ref="IAM297:IAM302"/>
    <mergeCell ref="IAP297:IAP302"/>
    <mergeCell ref="IAQ297:IAQ302"/>
    <mergeCell ref="HZV297:HZV302"/>
    <mergeCell ref="HZW297:HZW302"/>
    <mergeCell ref="HZZ297:HZZ302"/>
    <mergeCell ref="IAA297:IAA302"/>
    <mergeCell ref="IAD297:IAD302"/>
    <mergeCell ref="IAE297:IAE302"/>
    <mergeCell ref="HZJ297:HZJ302"/>
    <mergeCell ref="HZK297:HZK302"/>
    <mergeCell ref="HZN297:HZN302"/>
    <mergeCell ref="HZO297:HZO302"/>
    <mergeCell ref="HZR297:HZR302"/>
    <mergeCell ref="HZS297:HZS302"/>
    <mergeCell ref="HYX297:HYX302"/>
    <mergeCell ref="HYY297:HYY302"/>
    <mergeCell ref="HZB297:HZB302"/>
    <mergeCell ref="HZC297:HZC302"/>
    <mergeCell ref="HZF297:HZF302"/>
    <mergeCell ref="HZG297:HZG302"/>
    <mergeCell ref="IDZ297:IDZ302"/>
    <mergeCell ref="IEA297:IEA302"/>
    <mergeCell ref="IED297:IED302"/>
    <mergeCell ref="IEE297:IEE302"/>
    <mergeCell ref="IEH297:IEH302"/>
    <mergeCell ref="IEI297:IEI302"/>
    <mergeCell ref="IDN297:IDN302"/>
    <mergeCell ref="IDO297:IDO302"/>
    <mergeCell ref="IDR297:IDR302"/>
    <mergeCell ref="IDS297:IDS302"/>
    <mergeCell ref="IDV297:IDV302"/>
    <mergeCell ref="IDW297:IDW302"/>
    <mergeCell ref="IDB297:IDB302"/>
    <mergeCell ref="IDC297:IDC302"/>
    <mergeCell ref="IDF297:IDF302"/>
    <mergeCell ref="IDG297:IDG302"/>
    <mergeCell ref="IDJ297:IDJ302"/>
    <mergeCell ref="IDK297:IDK302"/>
    <mergeCell ref="ICP297:ICP302"/>
    <mergeCell ref="ICQ297:ICQ302"/>
    <mergeCell ref="ICT297:ICT302"/>
    <mergeCell ref="ICU297:ICU302"/>
    <mergeCell ref="ICX297:ICX302"/>
    <mergeCell ref="ICY297:ICY302"/>
    <mergeCell ref="ICD297:ICD302"/>
    <mergeCell ref="ICE297:ICE302"/>
    <mergeCell ref="ICH297:ICH302"/>
    <mergeCell ref="ICI297:ICI302"/>
    <mergeCell ref="ICL297:ICL302"/>
    <mergeCell ref="ICM297:ICM302"/>
    <mergeCell ref="IBR297:IBR302"/>
    <mergeCell ref="IBS297:IBS302"/>
    <mergeCell ref="IBV297:IBV302"/>
    <mergeCell ref="IBW297:IBW302"/>
    <mergeCell ref="IBZ297:IBZ302"/>
    <mergeCell ref="ICA297:ICA302"/>
    <mergeCell ref="IGT297:IGT302"/>
    <mergeCell ref="IGU297:IGU302"/>
    <mergeCell ref="IGX297:IGX302"/>
    <mergeCell ref="IGY297:IGY302"/>
    <mergeCell ref="IHB297:IHB302"/>
    <mergeCell ref="IHC297:IHC302"/>
    <mergeCell ref="IGH297:IGH302"/>
    <mergeCell ref="IGI297:IGI302"/>
    <mergeCell ref="IGL297:IGL302"/>
    <mergeCell ref="IGM297:IGM302"/>
    <mergeCell ref="IGP297:IGP302"/>
    <mergeCell ref="IGQ297:IGQ302"/>
    <mergeCell ref="IFV297:IFV302"/>
    <mergeCell ref="IFW297:IFW302"/>
    <mergeCell ref="IFZ297:IFZ302"/>
    <mergeCell ref="IGA297:IGA302"/>
    <mergeCell ref="IGD297:IGD302"/>
    <mergeCell ref="IGE297:IGE302"/>
    <mergeCell ref="IFJ297:IFJ302"/>
    <mergeCell ref="IFK297:IFK302"/>
    <mergeCell ref="IFN297:IFN302"/>
    <mergeCell ref="IFO297:IFO302"/>
    <mergeCell ref="IFR297:IFR302"/>
    <mergeCell ref="IFS297:IFS302"/>
    <mergeCell ref="IEX297:IEX302"/>
    <mergeCell ref="IEY297:IEY302"/>
    <mergeCell ref="IFB297:IFB302"/>
    <mergeCell ref="IFC297:IFC302"/>
    <mergeCell ref="IFF297:IFF302"/>
    <mergeCell ref="IFG297:IFG302"/>
    <mergeCell ref="IEL297:IEL302"/>
    <mergeCell ref="IEM297:IEM302"/>
    <mergeCell ref="IEP297:IEP302"/>
    <mergeCell ref="IEQ297:IEQ302"/>
    <mergeCell ref="IET297:IET302"/>
    <mergeCell ref="IEU297:IEU302"/>
    <mergeCell ref="IJN297:IJN302"/>
    <mergeCell ref="IJO297:IJO302"/>
    <mergeCell ref="IJR297:IJR302"/>
    <mergeCell ref="IJS297:IJS302"/>
    <mergeCell ref="IJV297:IJV302"/>
    <mergeCell ref="IJW297:IJW302"/>
    <mergeCell ref="IJB297:IJB302"/>
    <mergeCell ref="IJC297:IJC302"/>
    <mergeCell ref="IJF297:IJF302"/>
    <mergeCell ref="IJG297:IJG302"/>
    <mergeCell ref="IJJ297:IJJ302"/>
    <mergeCell ref="IJK297:IJK302"/>
    <mergeCell ref="IIP297:IIP302"/>
    <mergeCell ref="IIQ297:IIQ302"/>
    <mergeCell ref="IIT297:IIT302"/>
    <mergeCell ref="IIU297:IIU302"/>
    <mergeCell ref="IIX297:IIX302"/>
    <mergeCell ref="IIY297:IIY302"/>
    <mergeCell ref="IID297:IID302"/>
    <mergeCell ref="IIE297:IIE302"/>
    <mergeCell ref="IIH297:IIH302"/>
    <mergeCell ref="III297:III302"/>
    <mergeCell ref="IIL297:IIL302"/>
    <mergeCell ref="IIM297:IIM302"/>
    <mergeCell ref="IHR297:IHR302"/>
    <mergeCell ref="IHS297:IHS302"/>
    <mergeCell ref="IHV297:IHV302"/>
    <mergeCell ref="IHW297:IHW302"/>
    <mergeCell ref="IHZ297:IHZ302"/>
    <mergeCell ref="IIA297:IIA302"/>
    <mergeCell ref="IHF297:IHF302"/>
    <mergeCell ref="IHG297:IHG302"/>
    <mergeCell ref="IHJ297:IHJ302"/>
    <mergeCell ref="IHK297:IHK302"/>
    <mergeCell ref="IHN297:IHN302"/>
    <mergeCell ref="IHO297:IHO302"/>
    <mergeCell ref="IMH297:IMH302"/>
    <mergeCell ref="IMI297:IMI302"/>
    <mergeCell ref="IML297:IML302"/>
    <mergeCell ref="IMM297:IMM302"/>
    <mergeCell ref="IMP297:IMP302"/>
    <mergeCell ref="IMQ297:IMQ302"/>
    <mergeCell ref="ILV297:ILV302"/>
    <mergeCell ref="ILW297:ILW302"/>
    <mergeCell ref="ILZ297:ILZ302"/>
    <mergeCell ref="IMA297:IMA302"/>
    <mergeCell ref="IMD297:IMD302"/>
    <mergeCell ref="IME297:IME302"/>
    <mergeCell ref="ILJ297:ILJ302"/>
    <mergeCell ref="ILK297:ILK302"/>
    <mergeCell ref="ILN297:ILN302"/>
    <mergeCell ref="ILO297:ILO302"/>
    <mergeCell ref="ILR297:ILR302"/>
    <mergeCell ref="ILS297:ILS302"/>
    <mergeCell ref="IKX297:IKX302"/>
    <mergeCell ref="IKY297:IKY302"/>
    <mergeCell ref="ILB297:ILB302"/>
    <mergeCell ref="ILC297:ILC302"/>
    <mergeCell ref="ILF297:ILF302"/>
    <mergeCell ref="ILG297:ILG302"/>
    <mergeCell ref="IKL297:IKL302"/>
    <mergeCell ref="IKM297:IKM302"/>
    <mergeCell ref="IKP297:IKP302"/>
    <mergeCell ref="IKQ297:IKQ302"/>
    <mergeCell ref="IKT297:IKT302"/>
    <mergeCell ref="IKU297:IKU302"/>
    <mergeCell ref="IJZ297:IJZ302"/>
    <mergeCell ref="IKA297:IKA302"/>
    <mergeCell ref="IKD297:IKD302"/>
    <mergeCell ref="IKE297:IKE302"/>
    <mergeCell ref="IKH297:IKH302"/>
    <mergeCell ref="IKI297:IKI302"/>
    <mergeCell ref="IPB297:IPB302"/>
    <mergeCell ref="IPC297:IPC302"/>
    <mergeCell ref="IPF297:IPF302"/>
    <mergeCell ref="IPG297:IPG302"/>
    <mergeCell ref="IPJ297:IPJ302"/>
    <mergeCell ref="IPK297:IPK302"/>
    <mergeCell ref="IOP297:IOP302"/>
    <mergeCell ref="IOQ297:IOQ302"/>
    <mergeCell ref="IOT297:IOT302"/>
    <mergeCell ref="IOU297:IOU302"/>
    <mergeCell ref="IOX297:IOX302"/>
    <mergeCell ref="IOY297:IOY302"/>
    <mergeCell ref="IOD297:IOD302"/>
    <mergeCell ref="IOE297:IOE302"/>
    <mergeCell ref="IOH297:IOH302"/>
    <mergeCell ref="IOI297:IOI302"/>
    <mergeCell ref="IOL297:IOL302"/>
    <mergeCell ref="IOM297:IOM302"/>
    <mergeCell ref="INR297:INR302"/>
    <mergeCell ref="INS297:INS302"/>
    <mergeCell ref="INV297:INV302"/>
    <mergeCell ref="INW297:INW302"/>
    <mergeCell ref="INZ297:INZ302"/>
    <mergeCell ref="IOA297:IOA302"/>
    <mergeCell ref="INF297:INF302"/>
    <mergeCell ref="ING297:ING302"/>
    <mergeCell ref="INJ297:INJ302"/>
    <mergeCell ref="INK297:INK302"/>
    <mergeCell ref="INN297:INN302"/>
    <mergeCell ref="INO297:INO302"/>
    <mergeCell ref="IMT297:IMT302"/>
    <mergeCell ref="IMU297:IMU302"/>
    <mergeCell ref="IMX297:IMX302"/>
    <mergeCell ref="IMY297:IMY302"/>
    <mergeCell ref="INB297:INB302"/>
    <mergeCell ref="INC297:INC302"/>
    <mergeCell ref="IRV297:IRV302"/>
    <mergeCell ref="IRW297:IRW302"/>
    <mergeCell ref="IRZ297:IRZ302"/>
    <mergeCell ref="ISA297:ISA302"/>
    <mergeCell ref="ISD297:ISD302"/>
    <mergeCell ref="ISE297:ISE302"/>
    <mergeCell ref="IRJ297:IRJ302"/>
    <mergeCell ref="IRK297:IRK302"/>
    <mergeCell ref="IRN297:IRN302"/>
    <mergeCell ref="IRO297:IRO302"/>
    <mergeCell ref="IRR297:IRR302"/>
    <mergeCell ref="IRS297:IRS302"/>
    <mergeCell ref="IQX297:IQX302"/>
    <mergeCell ref="IQY297:IQY302"/>
    <mergeCell ref="IRB297:IRB302"/>
    <mergeCell ref="IRC297:IRC302"/>
    <mergeCell ref="IRF297:IRF302"/>
    <mergeCell ref="IRG297:IRG302"/>
    <mergeCell ref="IQL297:IQL302"/>
    <mergeCell ref="IQM297:IQM302"/>
    <mergeCell ref="IQP297:IQP302"/>
    <mergeCell ref="IQQ297:IQQ302"/>
    <mergeCell ref="IQT297:IQT302"/>
    <mergeCell ref="IQU297:IQU302"/>
    <mergeCell ref="IPZ297:IPZ302"/>
    <mergeCell ref="IQA297:IQA302"/>
    <mergeCell ref="IQD297:IQD302"/>
    <mergeCell ref="IQE297:IQE302"/>
    <mergeCell ref="IQH297:IQH302"/>
    <mergeCell ref="IQI297:IQI302"/>
    <mergeCell ref="IPN297:IPN302"/>
    <mergeCell ref="IPO297:IPO302"/>
    <mergeCell ref="IPR297:IPR302"/>
    <mergeCell ref="IPS297:IPS302"/>
    <mergeCell ref="IPV297:IPV302"/>
    <mergeCell ref="IPW297:IPW302"/>
    <mergeCell ref="IUP297:IUP302"/>
    <mergeCell ref="IUQ297:IUQ302"/>
    <mergeCell ref="IUT297:IUT302"/>
    <mergeCell ref="IUU297:IUU302"/>
    <mergeCell ref="IUX297:IUX302"/>
    <mergeCell ref="IUY297:IUY302"/>
    <mergeCell ref="IUD297:IUD302"/>
    <mergeCell ref="IUE297:IUE302"/>
    <mergeCell ref="IUH297:IUH302"/>
    <mergeCell ref="IUI297:IUI302"/>
    <mergeCell ref="IUL297:IUL302"/>
    <mergeCell ref="IUM297:IUM302"/>
    <mergeCell ref="ITR297:ITR302"/>
    <mergeCell ref="ITS297:ITS302"/>
    <mergeCell ref="ITV297:ITV302"/>
    <mergeCell ref="ITW297:ITW302"/>
    <mergeCell ref="ITZ297:ITZ302"/>
    <mergeCell ref="IUA297:IUA302"/>
    <mergeCell ref="ITF297:ITF302"/>
    <mergeCell ref="ITG297:ITG302"/>
    <mergeCell ref="ITJ297:ITJ302"/>
    <mergeCell ref="ITK297:ITK302"/>
    <mergeCell ref="ITN297:ITN302"/>
    <mergeCell ref="ITO297:ITO302"/>
    <mergeCell ref="IST297:IST302"/>
    <mergeCell ref="ISU297:ISU302"/>
    <mergeCell ref="ISX297:ISX302"/>
    <mergeCell ref="ISY297:ISY302"/>
    <mergeCell ref="ITB297:ITB302"/>
    <mergeCell ref="ITC297:ITC302"/>
    <mergeCell ref="ISH297:ISH302"/>
    <mergeCell ref="ISI297:ISI302"/>
    <mergeCell ref="ISL297:ISL302"/>
    <mergeCell ref="ISM297:ISM302"/>
    <mergeCell ref="ISP297:ISP302"/>
    <mergeCell ref="ISQ297:ISQ302"/>
    <mergeCell ref="IXJ297:IXJ302"/>
    <mergeCell ref="IXK297:IXK302"/>
    <mergeCell ref="IXN297:IXN302"/>
    <mergeCell ref="IXO297:IXO302"/>
    <mergeCell ref="IXR297:IXR302"/>
    <mergeCell ref="IXS297:IXS302"/>
    <mergeCell ref="IWX297:IWX302"/>
    <mergeCell ref="IWY297:IWY302"/>
    <mergeCell ref="IXB297:IXB302"/>
    <mergeCell ref="IXC297:IXC302"/>
    <mergeCell ref="IXF297:IXF302"/>
    <mergeCell ref="IXG297:IXG302"/>
    <mergeCell ref="IWL297:IWL302"/>
    <mergeCell ref="IWM297:IWM302"/>
    <mergeCell ref="IWP297:IWP302"/>
    <mergeCell ref="IWQ297:IWQ302"/>
    <mergeCell ref="IWT297:IWT302"/>
    <mergeCell ref="IWU297:IWU302"/>
    <mergeCell ref="IVZ297:IVZ302"/>
    <mergeCell ref="IWA297:IWA302"/>
    <mergeCell ref="IWD297:IWD302"/>
    <mergeCell ref="IWE297:IWE302"/>
    <mergeCell ref="IWH297:IWH302"/>
    <mergeCell ref="IWI297:IWI302"/>
    <mergeCell ref="IVN297:IVN302"/>
    <mergeCell ref="IVO297:IVO302"/>
    <mergeCell ref="IVR297:IVR302"/>
    <mergeCell ref="IVS297:IVS302"/>
    <mergeCell ref="IVV297:IVV302"/>
    <mergeCell ref="IVW297:IVW302"/>
    <mergeCell ref="IVB297:IVB302"/>
    <mergeCell ref="IVC297:IVC302"/>
    <mergeCell ref="IVF297:IVF302"/>
    <mergeCell ref="IVG297:IVG302"/>
    <mergeCell ref="IVJ297:IVJ302"/>
    <mergeCell ref="IVK297:IVK302"/>
    <mergeCell ref="JAD297:JAD302"/>
    <mergeCell ref="JAE297:JAE302"/>
    <mergeCell ref="JAH297:JAH302"/>
    <mergeCell ref="JAI297:JAI302"/>
    <mergeCell ref="JAL297:JAL302"/>
    <mergeCell ref="JAM297:JAM302"/>
    <mergeCell ref="IZR297:IZR302"/>
    <mergeCell ref="IZS297:IZS302"/>
    <mergeCell ref="IZV297:IZV302"/>
    <mergeCell ref="IZW297:IZW302"/>
    <mergeCell ref="IZZ297:IZZ302"/>
    <mergeCell ref="JAA297:JAA302"/>
    <mergeCell ref="IZF297:IZF302"/>
    <mergeCell ref="IZG297:IZG302"/>
    <mergeCell ref="IZJ297:IZJ302"/>
    <mergeCell ref="IZK297:IZK302"/>
    <mergeCell ref="IZN297:IZN302"/>
    <mergeCell ref="IZO297:IZO302"/>
    <mergeCell ref="IYT297:IYT302"/>
    <mergeCell ref="IYU297:IYU302"/>
    <mergeCell ref="IYX297:IYX302"/>
    <mergeCell ref="IYY297:IYY302"/>
    <mergeCell ref="IZB297:IZB302"/>
    <mergeCell ref="IZC297:IZC302"/>
    <mergeCell ref="IYH297:IYH302"/>
    <mergeCell ref="IYI297:IYI302"/>
    <mergeCell ref="IYL297:IYL302"/>
    <mergeCell ref="IYM297:IYM302"/>
    <mergeCell ref="IYP297:IYP302"/>
    <mergeCell ref="IYQ297:IYQ302"/>
    <mergeCell ref="IXV297:IXV302"/>
    <mergeCell ref="IXW297:IXW302"/>
    <mergeCell ref="IXZ297:IXZ302"/>
    <mergeCell ref="IYA297:IYA302"/>
    <mergeCell ref="IYD297:IYD302"/>
    <mergeCell ref="IYE297:IYE302"/>
    <mergeCell ref="JCX297:JCX302"/>
    <mergeCell ref="JCY297:JCY302"/>
    <mergeCell ref="JDB297:JDB302"/>
    <mergeCell ref="JDC297:JDC302"/>
    <mergeCell ref="JDF297:JDF302"/>
    <mergeCell ref="JDG297:JDG302"/>
    <mergeCell ref="JCL297:JCL302"/>
    <mergeCell ref="JCM297:JCM302"/>
    <mergeCell ref="JCP297:JCP302"/>
    <mergeCell ref="JCQ297:JCQ302"/>
    <mergeCell ref="JCT297:JCT302"/>
    <mergeCell ref="JCU297:JCU302"/>
    <mergeCell ref="JBZ297:JBZ302"/>
    <mergeCell ref="JCA297:JCA302"/>
    <mergeCell ref="JCD297:JCD302"/>
    <mergeCell ref="JCE297:JCE302"/>
    <mergeCell ref="JCH297:JCH302"/>
    <mergeCell ref="JCI297:JCI302"/>
    <mergeCell ref="JBN297:JBN302"/>
    <mergeCell ref="JBO297:JBO302"/>
    <mergeCell ref="JBR297:JBR302"/>
    <mergeCell ref="JBS297:JBS302"/>
    <mergeCell ref="JBV297:JBV302"/>
    <mergeCell ref="JBW297:JBW302"/>
    <mergeCell ref="JBB297:JBB302"/>
    <mergeCell ref="JBC297:JBC302"/>
    <mergeCell ref="JBF297:JBF302"/>
    <mergeCell ref="JBG297:JBG302"/>
    <mergeCell ref="JBJ297:JBJ302"/>
    <mergeCell ref="JBK297:JBK302"/>
    <mergeCell ref="JAP297:JAP302"/>
    <mergeCell ref="JAQ297:JAQ302"/>
    <mergeCell ref="JAT297:JAT302"/>
    <mergeCell ref="JAU297:JAU302"/>
    <mergeCell ref="JAX297:JAX302"/>
    <mergeCell ref="JAY297:JAY302"/>
    <mergeCell ref="JFR297:JFR302"/>
    <mergeCell ref="JFS297:JFS302"/>
    <mergeCell ref="JFV297:JFV302"/>
    <mergeCell ref="JFW297:JFW302"/>
    <mergeCell ref="JFZ297:JFZ302"/>
    <mergeCell ref="JGA297:JGA302"/>
    <mergeCell ref="JFF297:JFF302"/>
    <mergeCell ref="JFG297:JFG302"/>
    <mergeCell ref="JFJ297:JFJ302"/>
    <mergeCell ref="JFK297:JFK302"/>
    <mergeCell ref="JFN297:JFN302"/>
    <mergeCell ref="JFO297:JFO302"/>
    <mergeCell ref="JET297:JET302"/>
    <mergeCell ref="JEU297:JEU302"/>
    <mergeCell ref="JEX297:JEX302"/>
    <mergeCell ref="JEY297:JEY302"/>
    <mergeCell ref="JFB297:JFB302"/>
    <mergeCell ref="JFC297:JFC302"/>
    <mergeCell ref="JEH297:JEH302"/>
    <mergeCell ref="JEI297:JEI302"/>
    <mergeCell ref="JEL297:JEL302"/>
    <mergeCell ref="JEM297:JEM302"/>
    <mergeCell ref="JEP297:JEP302"/>
    <mergeCell ref="JEQ297:JEQ302"/>
    <mergeCell ref="JDV297:JDV302"/>
    <mergeCell ref="JDW297:JDW302"/>
    <mergeCell ref="JDZ297:JDZ302"/>
    <mergeCell ref="JEA297:JEA302"/>
    <mergeCell ref="JED297:JED302"/>
    <mergeCell ref="JEE297:JEE302"/>
    <mergeCell ref="JDJ297:JDJ302"/>
    <mergeCell ref="JDK297:JDK302"/>
    <mergeCell ref="JDN297:JDN302"/>
    <mergeCell ref="JDO297:JDO302"/>
    <mergeCell ref="JDR297:JDR302"/>
    <mergeCell ref="JDS297:JDS302"/>
    <mergeCell ref="JIL297:JIL302"/>
    <mergeCell ref="JIM297:JIM302"/>
    <mergeCell ref="JIP297:JIP302"/>
    <mergeCell ref="JIQ297:JIQ302"/>
    <mergeCell ref="JIT297:JIT302"/>
    <mergeCell ref="JIU297:JIU302"/>
    <mergeCell ref="JHZ297:JHZ302"/>
    <mergeCell ref="JIA297:JIA302"/>
    <mergeCell ref="JID297:JID302"/>
    <mergeCell ref="JIE297:JIE302"/>
    <mergeCell ref="JIH297:JIH302"/>
    <mergeCell ref="JII297:JII302"/>
    <mergeCell ref="JHN297:JHN302"/>
    <mergeCell ref="JHO297:JHO302"/>
    <mergeCell ref="JHR297:JHR302"/>
    <mergeCell ref="JHS297:JHS302"/>
    <mergeCell ref="JHV297:JHV302"/>
    <mergeCell ref="JHW297:JHW302"/>
    <mergeCell ref="JHB297:JHB302"/>
    <mergeCell ref="JHC297:JHC302"/>
    <mergeCell ref="JHF297:JHF302"/>
    <mergeCell ref="JHG297:JHG302"/>
    <mergeCell ref="JHJ297:JHJ302"/>
    <mergeCell ref="JHK297:JHK302"/>
    <mergeCell ref="JGP297:JGP302"/>
    <mergeCell ref="JGQ297:JGQ302"/>
    <mergeCell ref="JGT297:JGT302"/>
    <mergeCell ref="JGU297:JGU302"/>
    <mergeCell ref="JGX297:JGX302"/>
    <mergeCell ref="JGY297:JGY302"/>
    <mergeCell ref="JGD297:JGD302"/>
    <mergeCell ref="JGE297:JGE302"/>
    <mergeCell ref="JGH297:JGH302"/>
    <mergeCell ref="JGI297:JGI302"/>
    <mergeCell ref="JGL297:JGL302"/>
    <mergeCell ref="JGM297:JGM302"/>
    <mergeCell ref="JLF297:JLF302"/>
    <mergeCell ref="JLG297:JLG302"/>
    <mergeCell ref="JLJ297:JLJ302"/>
    <mergeCell ref="JLK297:JLK302"/>
    <mergeCell ref="JLN297:JLN302"/>
    <mergeCell ref="JLO297:JLO302"/>
    <mergeCell ref="JKT297:JKT302"/>
    <mergeCell ref="JKU297:JKU302"/>
    <mergeCell ref="JKX297:JKX302"/>
    <mergeCell ref="JKY297:JKY302"/>
    <mergeCell ref="JLB297:JLB302"/>
    <mergeCell ref="JLC297:JLC302"/>
    <mergeCell ref="JKH297:JKH302"/>
    <mergeCell ref="JKI297:JKI302"/>
    <mergeCell ref="JKL297:JKL302"/>
    <mergeCell ref="JKM297:JKM302"/>
    <mergeCell ref="JKP297:JKP302"/>
    <mergeCell ref="JKQ297:JKQ302"/>
    <mergeCell ref="JJV297:JJV302"/>
    <mergeCell ref="JJW297:JJW302"/>
    <mergeCell ref="JJZ297:JJZ302"/>
    <mergeCell ref="JKA297:JKA302"/>
    <mergeCell ref="JKD297:JKD302"/>
    <mergeCell ref="JKE297:JKE302"/>
    <mergeCell ref="JJJ297:JJJ302"/>
    <mergeCell ref="JJK297:JJK302"/>
    <mergeCell ref="JJN297:JJN302"/>
    <mergeCell ref="JJO297:JJO302"/>
    <mergeCell ref="JJR297:JJR302"/>
    <mergeCell ref="JJS297:JJS302"/>
    <mergeCell ref="JIX297:JIX302"/>
    <mergeCell ref="JIY297:JIY302"/>
    <mergeCell ref="JJB297:JJB302"/>
    <mergeCell ref="JJC297:JJC302"/>
    <mergeCell ref="JJF297:JJF302"/>
    <mergeCell ref="JJG297:JJG302"/>
    <mergeCell ref="JNZ297:JNZ302"/>
    <mergeCell ref="JOA297:JOA302"/>
    <mergeCell ref="JOD297:JOD302"/>
    <mergeCell ref="JOE297:JOE302"/>
    <mergeCell ref="JOH297:JOH302"/>
    <mergeCell ref="JOI297:JOI302"/>
    <mergeCell ref="JNN297:JNN302"/>
    <mergeCell ref="JNO297:JNO302"/>
    <mergeCell ref="JNR297:JNR302"/>
    <mergeCell ref="JNS297:JNS302"/>
    <mergeCell ref="JNV297:JNV302"/>
    <mergeCell ref="JNW297:JNW302"/>
    <mergeCell ref="JNB297:JNB302"/>
    <mergeCell ref="JNC297:JNC302"/>
    <mergeCell ref="JNF297:JNF302"/>
    <mergeCell ref="JNG297:JNG302"/>
    <mergeCell ref="JNJ297:JNJ302"/>
    <mergeCell ref="JNK297:JNK302"/>
    <mergeCell ref="JMP297:JMP302"/>
    <mergeCell ref="JMQ297:JMQ302"/>
    <mergeCell ref="JMT297:JMT302"/>
    <mergeCell ref="JMU297:JMU302"/>
    <mergeCell ref="JMX297:JMX302"/>
    <mergeCell ref="JMY297:JMY302"/>
    <mergeCell ref="JMD297:JMD302"/>
    <mergeCell ref="JME297:JME302"/>
    <mergeCell ref="JMH297:JMH302"/>
    <mergeCell ref="JMI297:JMI302"/>
    <mergeCell ref="JML297:JML302"/>
    <mergeCell ref="JMM297:JMM302"/>
    <mergeCell ref="JLR297:JLR302"/>
    <mergeCell ref="JLS297:JLS302"/>
    <mergeCell ref="JLV297:JLV302"/>
    <mergeCell ref="JLW297:JLW302"/>
    <mergeCell ref="JLZ297:JLZ302"/>
    <mergeCell ref="JMA297:JMA302"/>
    <mergeCell ref="JQT297:JQT302"/>
    <mergeCell ref="JQU297:JQU302"/>
    <mergeCell ref="JQX297:JQX302"/>
    <mergeCell ref="JQY297:JQY302"/>
    <mergeCell ref="JRB297:JRB302"/>
    <mergeCell ref="JRC297:JRC302"/>
    <mergeCell ref="JQH297:JQH302"/>
    <mergeCell ref="JQI297:JQI302"/>
    <mergeCell ref="JQL297:JQL302"/>
    <mergeCell ref="JQM297:JQM302"/>
    <mergeCell ref="JQP297:JQP302"/>
    <mergeCell ref="JQQ297:JQQ302"/>
    <mergeCell ref="JPV297:JPV302"/>
    <mergeCell ref="JPW297:JPW302"/>
    <mergeCell ref="JPZ297:JPZ302"/>
    <mergeCell ref="JQA297:JQA302"/>
    <mergeCell ref="JQD297:JQD302"/>
    <mergeCell ref="JQE297:JQE302"/>
    <mergeCell ref="JPJ297:JPJ302"/>
    <mergeCell ref="JPK297:JPK302"/>
    <mergeCell ref="JPN297:JPN302"/>
    <mergeCell ref="JPO297:JPO302"/>
    <mergeCell ref="JPR297:JPR302"/>
    <mergeCell ref="JPS297:JPS302"/>
    <mergeCell ref="JOX297:JOX302"/>
    <mergeCell ref="JOY297:JOY302"/>
    <mergeCell ref="JPB297:JPB302"/>
    <mergeCell ref="JPC297:JPC302"/>
    <mergeCell ref="JPF297:JPF302"/>
    <mergeCell ref="JPG297:JPG302"/>
    <mergeCell ref="JOL297:JOL302"/>
    <mergeCell ref="JOM297:JOM302"/>
    <mergeCell ref="JOP297:JOP302"/>
    <mergeCell ref="JOQ297:JOQ302"/>
    <mergeCell ref="JOT297:JOT302"/>
    <mergeCell ref="JOU297:JOU302"/>
    <mergeCell ref="JTN297:JTN302"/>
    <mergeCell ref="JTO297:JTO302"/>
    <mergeCell ref="JTR297:JTR302"/>
    <mergeCell ref="JTS297:JTS302"/>
    <mergeCell ref="JTV297:JTV302"/>
    <mergeCell ref="JTW297:JTW302"/>
    <mergeCell ref="JTB297:JTB302"/>
    <mergeCell ref="JTC297:JTC302"/>
    <mergeCell ref="JTF297:JTF302"/>
    <mergeCell ref="JTG297:JTG302"/>
    <mergeCell ref="JTJ297:JTJ302"/>
    <mergeCell ref="JTK297:JTK302"/>
    <mergeCell ref="JSP297:JSP302"/>
    <mergeCell ref="JSQ297:JSQ302"/>
    <mergeCell ref="JST297:JST302"/>
    <mergeCell ref="JSU297:JSU302"/>
    <mergeCell ref="JSX297:JSX302"/>
    <mergeCell ref="JSY297:JSY302"/>
    <mergeCell ref="JSD297:JSD302"/>
    <mergeCell ref="JSE297:JSE302"/>
    <mergeCell ref="JSH297:JSH302"/>
    <mergeCell ref="JSI297:JSI302"/>
    <mergeCell ref="JSL297:JSL302"/>
    <mergeCell ref="JSM297:JSM302"/>
    <mergeCell ref="JRR297:JRR302"/>
    <mergeCell ref="JRS297:JRS302"/>
    <mergeCell ref="JRV297:JRV302"/>
    <mergeCell ref="JRW297:JRW302"/>
    <mergeCell ref="JRZ297:JRZ302"/>
    <mergeCell ref="JSA297:JSA302"/>
    <mergeCell ref="JRF297:JRF302"/>
    <mergeCell ref="JRG297:JRG302"/>
    <mergeCell ref="JRJ297:JRJ302"/>
    <mergeCell ref="JRK297:JRK302"/>
    <mergeCell ref="JRN297:JRN302"/>
    <mergeCell ref="JRO297:JRO302"/>
    <mergeCell ref="JWH297:JWH302"/>
    <mergeCell ref="JWI297:JWI302"/>
    <mergeCell ref="JWL297:JWL302"/>
    <mergeCell ref="JWM297:JWM302"/>
    <mergeCell ref="JWP297:JWP302"/>
    <mergeCell ref="JWQ297:JWQ302"/>
    <mergeCell ref="JVV297:JVV302"/>
    <mergeCell ref="JVW297:JVW302"/>
    <mergeCell ref="JVZ297:JVZ302"/>
    <mergeCell ref="JWA297:JWA302"/>
    <mergeCell ref="JWD297:JWD302"/>
    <mergeCell ref="JWE297:JWE302"/>
    <mergeCell ref="JVJ297:JVJ302"/>
    <mergeCell ref="JVK297:JVK302"/>
    <mergeCell ref="JVN297:JVN302"/>
    <mergeCell ref="JVO297:JVO302"/>
    <mergeCell ref="JVR297:JVR302"/>
    <mergeCell ref="JVS297:JVS302"/>
    <mergeCell ref="JUX297:JUX302"/>
    <mergeCell ref="JUY297:JUY302"/>
    <mergeCell ref="JVB297:JVB302"/>
    <mergeCell ref="JVC297:JVC302"/>
    <mergeCell ref="JVF297:JVF302"/>
    <mergeCell ref="JVG297:JVG302"/>
    <mergeCell ref="JUL297:JUL302"/>
    <mergeCell ref="JUM297:JUM302"/>
    <mergeCell ref="JUP297:JUP302"/>
    <mergeCell ref="JUQ297:JUQ302"/>
    <mergeCell ref="JUT297:JUT302"/>
    <mergeCell ref="JUU297:JUU302"/>
    <mergeCell ref="JTZ297:JTZ302"/>
    <mergeCell ref="JUA297:JUA302"/>
    <mergeCell ref="JUD297:JUD302"/>
    <mergeCell ref="JUE297:JUE302"/>
    <mergeCell ref="JUH297:JUH302"/>
    <mergeCell ref="JUI297:JUI302"/>
    <mergeCell ref="JZB297:JZB302"/>
    <mergeCell ref="JZC297:JZC302"/>
    <mergeCell ref="JZF297:JZF302"/>
    <mergeCell ref="JZG297:JZG302"/>
    <mergeCell ref="JZJ297:JZJ302"/>
    <mergeCell ref="JZK297:JZK302"/>
    <mergeCell ref="JYP297:JYP302"/>
    <mergeCell ref="JYQ297:JYQ302"/>
    <mergeCell ref="JYT297:JYT302"/>
    <mergeCell ref="JYU297:JYU302"/>
    <mergeCell ref="JYX297:JYX302"/>
    <mergeCell ref="JYY297:JYY302"/>
    <mergeCell ref="JYD297:JYD302"/>
    <mergeCell ref="JYE297:JYE302"/>
    <mergeCell ref="JYH297:JYH302"/>
    <mergeCell ref="JYI297:JYI302"/>
    <mergeCell ref="JYL297:JYL302"/>
    <mergeCell ref="JYM297:JYM302"/>
    <mergeCell ref="JXR297:JXR302"/>
    <mergeCell ref="JXS297:JXS302"/>
    <mergeCell ref="JXV297:JXV302"/>
    <mergeCell ref="JXW297:JXW302"/>
    <mergeCell ref="JXZ297:JXZ302"/>
    <mergeCell ref="JYA297:JYA302"/>
    <mergeCell ref="JXF297:JXF302"/>
    <mergeCell ref="JXG297:JXG302"/>
    <mergeCell ref="JXJ297:JXJ302"/>
    <mergeCell ref="JXK297:JXK302"/>
    <mergeCell ref="JXN297:JXN302"/>
    <mergeCell ref="JXO297:JXO302"/>
    <mergeCell ref="JWT297:JWT302"/>
    <mergeCell ref="JWU297:JWU302"/>
    <mergeCell ref="JWX297:JWX302"/>
    <mergeCell ref="JWY297:JWY302"/>
    <mergeCell ref="JXB297:JXB302"/>
    <mergeCell ref="JXC297:JXC302"/>
    <mergeCell ref="KBV297:KBV302"/>
    <mergeCell ref="KBW297:KBW302"/>
    <mergeCell ref="KBZ297:KBZ302"/>
    <mergeCell ref="KCA297:KCA302"/>
    <mergeCell ref="KCD297:KCD302"/>
    <mergeCell ref="KCE297:KCE302"/>
    <mergeCell ref="KBJ297:KBJ302"/>
    <mergeCell ref="KBK297:KBK302"/>
    <mergeCell ref="KBN297:KBN302"/>
    <mergeCell ref="KBO297:KBO302"/>
    <mergeCell ref="KBR297:KBR302"/>
    <mergeCell ref="KBS297:KBS302"/>
    <mergeCell ref="KAX297:KAX302"/>
    <mergeCell ref="KAY297:KAY302"/>
    <mergeCell ref="KBB297:KBB302"/>
    <mergeCell ref="KBC297:KBC302"/>
    <mergeCell ref="KBF297:KBF302"/>
    <mergeCell ref="KBG297:KBG302"/>
    <mergeCell ref="KAL297:KAL302"/>
    <mergeCell ref="KAM297:KAM302"/>
    <mergeCell ref="KAP297:KAP302"/>
    <mergeCell ref="KAQ297:KAQ302"/>
    <mergeCell ref="KAT297:KAT302"/>
    <mergeCell ref="KAU297:KAU302"/>
    <mergeCell ref="JZZ297:JZZ302"/>
    <mergeCell ref="KAA297:KAA302"/>
    <mergeCell ref="KAD297:KAD302"/>
    <mergeCell ref="KAE297:KAE302"/>
    <mergeCell ref="KAH297:KAH302"/>
    <mergeCell ref="KAI297:KAI302"/>
    <mergeCell ref="JZN297:JZN302"/>
    <mergeCell ref="JZO297:JZO302"/>
    <mergeCell ref="JZR297:JZR302"/>
    <mergeCell ref="JZS297:JZS302"/>
    <mergeCell ref="JZV297:JZV302"/>
    <mergeCell ref="JZW297:JZW302"/>
    <mergeCell ref="KEP297:KEP302"/>
    <mergeCell ref="KEQ297:KEQ302"/>
    <mergeCell ref="KET297:KET302"/>
    <mergeCell ref="KEU297:KEU302"/>
    <mergeCell ref="KEX297:KEX302"/>
    <mergeCell ref="KEY297:KEY302"/>
    <mergeCell ref="KED297:KED302"/>
    <mergeCell ref="KEE297:KEE302"/>
    <mergeCell ref="KEH297:KEH302"/>
    <mergeCell ref="KEI297:KEI302"/>
    <mergeCell ref="KEL297:KEL302"/>
    <mergeCell ref="KEM297:KEM302"/>
    <mergeCell ref="KDR297:KDR302"/>
    <mergeCell ref="KDS297:KDS302"/>
    <mergeCell ref="KDV297:KDV302"/>
    <mergeCell ref="KDW297:KDW302"/>
    <mergeCell ref="KDZ297:KDZ302"/>
    <mergeCell ref="KEA297:KEA302"/>
    <mergeCell ref="KDF297:KDF302"/>
    <mergeCell ref="KDG297:KDG302"/>
    <mergeCell ref="KDJ297:KDJ302"/>
    <mergeCell ref="KDK297:KDK302"/>
    <mergeCell ref="KDN297:KDN302"/>
    <mergeCell ref="KDO297:KDO302"/>
    <mergeCell ref="KCT297:KCT302"/>
    <mergeCell ref="KCU297:KCU302"/>
    <mergeCell ref="KCX297:KCX302"/>
    <mergeCell ref="KCY297:KCY302"/>
    <mergeCell ref="KDB297:KDB302"/>
    <mergeCell ref="KDC297:KDC302"/>
    <mergeCell ref="KCH297:KCH302"/>
    <mergeCell ref="KCI297:KCI302"/>
    <mergeCell ref="KCL297:KCL302"/>
    <mergeCell ref="KCM297:KCM302"/>
    <mergeCell ref="KCP297:KCP302"/>
    <mergeCell ref="KCQ297:KCQ302"/>
    <mergeCell ref="KHJ297:KHJ302"/>
    <mergeCell ref="KHK297:KHK302"/>
    <mergeCell ref="KHN297:KHN302"/>
    <mergeCell ref="KHO297:KHO302"/>
    <mergeCell ref="KHR297:KHR302"/>
    <mergeCell ref="KHS297:KHS302"/>
    <mergeCell ref="KGX297:KGX302"/>
    <mergeCell ref="KGY297:KGY302"/>
    <mergeCell ref="KHB297:KHB302"/>
    <mergeCell ref="KHC297:KHC302"/>
    <mergeCell ref="KHF297:KHF302"/>
    <mergeCell ref="KHG297:KHG302"/>
    <mergeCell ref="KGL297:KGL302"/>
    <mergeCell ref="KGM297:KGM302"/>
    <mergeCell ref="KGP297:KGP302"/>
    <mergeCell ref="KGQ297:KGQ302"/>
    <mergeCell ref="KGT297:KGT302"/>
    <mergeCell ref="KGU297:KGU302"/>
    <mergeCell ref="KFZ297:KFZ302"/>
    <mergeCell ref="KGA297:KGA302"/>
    <mergeCell ref="KGD297:KGD302"/>
    <mergeCell ref="KGE297:KGE302"/>
    <mergeCell ref="KGH297:KGH302"/>
    <mergeCell ref="KGI297:KGI302"/>
    <mergeCell ref="KFN297:KFN302"/>
    <mergeCell ref="KFO297:KFO302"/>
    <mergeCell ref="KFR297:KFR302"/>
    <mergeCell ref="KFS297:KFS302"/>
    <mergeCell ref="KFV297:KFV302"/>
    <mergeCell ref="KFW297:KFW302"/>
    <mergeCell ref="KFB297:KFB302"/>
    <mergeCell ref="KFC297:KFC302"/>
    <mergeCell ref="KFF297:KFF302"/>
    <mergeCell ref="KFG297:KFG302"/>
    <mergeCell ref="KFJ297:KFJ302"/>
    <mergeCell ref="KFK297:KFK302"/>
    <mergeCell ref="KKD297:KKD302"/>
    <mergeCell ref="KKE297:KKE302"/>
    <mergeCell ref="KKH297:KKH302"/>
    <mergeCell ref="KKI297:KKI302"/>
    <mergeCell ref="KKL297:KKL302"/>
    <mergeCell ref="KKM297:KKM302"/>
    <mergeCell ref="KJR297:KJR302"/>
    <mergeCell ref="KJS297:KJS302"/>
    <mergeCell ref="KJV297:KJV302"/>
    <mergeCell ref="KJW297:KJW302"/>
    <mergeCell ref="KJZ297:KJZ302"/>
    <mergeCell ref="KKA297:KKA302"/>
    <mergeCell ref="KJF297:KJF302"/>
    <mergeCell ref="KJG297:KJG302"/>
    <mergeCell ref="KJJ297:KJJ302"/>
    <mergeCell ref="KJK297:KJK302"/>
    <mergeCell ref="KJN297:KJN302"/>
    <mergeCell ref="KJO297:KJO302"/>
    <mergeCell ref="KIT297:KIT302"/>
    <mergeCell ref="KIU297:KIU302"/>
    <mergeCell ref="KIX297:KIX302"/>
    <mergeCell ref="KIY297:KIY302"/>
    <mergeCell ref="KJB297:KJB302"/>
    <mergeCell ref="KJC297:KJC302"/>
    <mergeCell ref="KIH297:KIH302"/>
    <mergeCell ref="KII297:KII302"/>
    <mergeCell ref="KIL297:KIL302"/>
    <mergeCell ref="KIM297:KIM302"/>
    <mergeCell ref="KIP297:KIP302"/>
    <mergeCell ref="KIQ297:KIQ302"/>
    <mergeCell ref="KHV297:KHV302"/>
    <mergeCell ref="KHW297:KHW302"/>
    <mergeCell ref="KHZ297:KHZ302"/>
    <mergeCell ref="KIA297:KIA302"/>
    <mergeCell ref="KID297:KID302"/>
    <mergeCell ref="KIE297:KIE302"/>
    <mergeCell ref="KMX297:KMX302"/>
    <mergeCell ref="KMY297:KMY302"/>
    <mergeCell ref="KNB297:KNB302"/>
    <mergeCell ref="KNC297:KNC302"/>
    <mergeCell ref="KNF297:KNF302"/>
    <mergeCell ref="KNG297:KNG302"/>
    <mergeCell ref="KML297:KML302"/>
    <mergeCell ref="KMM297:KMM302"/>
    <mergeCell ref="KMP297:KMP302"/>
    <mergeCell ref="KMQ297:KMQ302"/>
    <mergeCell ref="KMT297:KMT302"/>
    <mergeCell ref="KMU297:KMU302"/>
    <mergeCell ref="KLZ297:KLZ302"/>
    <mergeCell ref="KMA297:KMA302"/>
    <mergeCell ref="KMD297:KMD302"/>
    <mergeCell ref="KME297:KME302"/>
    <mergeCell ref="KMH297:KMH302"/>
    <mergeCell ref="KMI297:KMI302"/>
    <mergeCell ref="KLN297:KLN302"/>
    <mergeCell ref="KLO297:KLO302"/>
    <mergeCell ref="KLR297:KLR302"/>
    <mergeCell ref="KLS297:KLS302"/>
    <mergeCell ref="KLV297:KLV302"/>
    <mergeCell ref="KLW297:KLW302"/>
    <mergeCell ref="KLB297:KLB302"/>
    <mergeCell ref="KLC297:KLC302"/>
    <mergeCell ref="KLF297:KLF302"/>
    <mergeCell ref="KLG297:KLG302"/>
    <mergeCell ref="KLJ297:KLJ302"/>
    <mergeCell ref="KLK297:KLK302"/>
    <mergeCell ref="KKP297:KKP302"/>
    <mergeCell ref="KKQ297:KKQ302"/>
    <mergeCell ref="KKT297:KKT302"/>
    <mergeCell ref="KKU297:KKU302"/>
    <mergeCell ref="KKX297:KKX302"/>
    <mergeCell ref="KKY297:KKY302"/>
    <mergeCell ref="KPR297:KPR302"/>
    <mergeCell ref="KPS297:KPS302"/>
    <mergeCell ref="KPV297:KPV302"/>
    <mergeCell ref="KPW297:KPW302"/>
    <mergeCell ref="KPZ297:KPZ302"/>
    <mergeCell ref="KQA297:KQA302"/>
    <mergeCell ref="KPF297:KPF302"/>
    <mergeCell ref="KPG297:KPG302"/>
    <mergeCell ref="KPJ297:KPJ302"/>
    <mergeCell ref="KPK297:KPK302"/>
    <mergeCell ref="KPN297:KPN302"/>
    <mergeCell ref="KPO297:KPO302"/>
    <mergeCell ref="KOT297:KOT302"/>
    <mergeCell ref="KOU297:KOU302"/>
    <mergeCell ref="KOX297:KOX302"/>
    <mergeCell ref="KOY297:KOY302"/>
    <mergeCell ref="KPB297:KPB302"/>
    <mergeCell ref="KPC297:KPC302"/>
    <mergeCell ref="KOH297:KOH302"/>
    <mergeCell ref="KOI297:KOI302"/>
    <mergeCell ref="KOL297:KOL302"/>
    <mergeCell ref="KOM297:KOM302"/>
    <mergeCell ref="KOP297:KOP302"/>
    <mergeCell ref="KOQ297:KOQ302"/>
    <mergeCell ref="KNV297:KNV302"/>
    <mergeCell ref="KNW297:KNW302"/>
    <mergeCell ref="KNZ297:KNZ302"/>
    <mergeCell ref="KOA297:KOA302"/>
    <mergeCell ref="KOD297:KOD302"/>
    <mergeCell ref="KOE297:KOE302"/>
    <mergeCell ref="KNJ297:KNJ302"/>
    <mergeCell ref="KNK297:KNK302"/>
    <mergeCell ref="KNN297:KNN302"/>
    <mergeCell ref="KNO297:KNO302"/>
    <mergeCell ref="KNR297:KNR302"/>
    <mergeCell ref="KNS297:KNS302"/>
    <mergeCell ref="KSL297:KSL302"/>
    <mergeCell ref="KSM297:KSM302"/>
    <mergeCell ref="KSP297:KSP302"/>
    <mergeCell ref="KSQ297:KSQ302"/>
    <mergeCell ref="KST297:KST302"/>
    <mergeCell ref="KSU297:KSU302"/>
    <mergeCell ref="KRZ297:KRZ302"/>
    <mergeCell ref="KSA297:KSA302"/>
    <mergeCell ref="KSD297:KSD302"/>
    <mergeCell ref="KSE297:KSE302"/>
    <mergeCell ref="KSH297:KSH302"/>
    <mergeCell ref="KSI297:KSI302"/>
    <mergeCell ref="KRN297:KRN302"/>
    <mergeCell ref="KRO297:KRO302"/>
    <mergeCell ref="KRR297:KRR302"/>
    <mergeCell ref="KRS297:KRS302"/>
    <mergeCell ref="KRV297:KRV302"/>
    <mergeCell ref="KRW297:KRW302"/>
    <mergeCell ref="KRB297:KRB302"/>
    <mergeCell ref="KRC297:KRC302"/>
    <mergeCell ref="KRF297:KRF302"/>
    <mergeCell ref="KRG297:KRG302"/>
    <mergeCell ref="KRJ297:KRJ302"/>
    <mergeCell ref="KRK297:KRK302"/>
    <mergeCell ref="KQP297:KQP302"/>
    <mergeCell ref="KQQ297:KQQ302"/>
    <mergeCell ref="KQT297:KQT302"/>
    <mergeCell ref="KQU297:KQU302"/>
    <mergeCell ref="KQX297:KQX302"/>
    <mergeCell ref="KQY297:KQY302"/>
    <mergeCell ref="KQD297:KQD302"/>
    <mergeCell ref="KQE297:KQE302"/>
    <mergeCell ref="KQH297:KQH302"/>
    <mergeCell ref="KQI297:KQI302"/>
    <mergeCell ref="KQL297:KQL302"/>
    <mergeCell ref="KQM297:KQM302"/>
    <mergeCell ref="KVF297:KVF302"/>
    <mergeCell ref="KVG297:KVG302"/>
    <mergeCell ref="KVJ297:KVJ302"/>
    <mergeCell ref="KVK297:KVK302"/>
    <mergeCell ref="KVN297:KVN302"/>
    <mergeCell ref="KVO297:KVO302"/>
    <mergeCell ref="KUT297:KUT302"/>
    <mergeCell ref="KUU297:KUU302"/>
    <mergeCell ref="KUX297:KUX302"/>
    <mergeCell ref="KUY297:KUY302"/>
    <mergeCell ref="KVB297:KVB302"/>
    <mergeCell ref="KVC297:KVC302"/>
    <mergeCell ref="KUH297:KUH302"/>
    <mergeCell ref="KUI297:KUI302"/>
    <mergeCell ref="KUL297:KUL302"/>
    <mergeCell ref="KUM297:KUM302"/>
    <mergeCell ref="KUP297:KUP302"/>
    <mergeCell ref="KUQ297:KUQ302"/>
    <mergeCell ref="KTV297:KTV302"/>
    <mergeCell ref="KTW297:KTW302"/>
    <mergeCell ref="KTZ297:KTZ302"/>
    <mergeCell ref="KUA297:KUA302"/>
    <mergeCell ref="KUD297:KUD302"/>
    <mergeCell ref="KUE297:KUE302"/>
    <mergeCell ref="KTJ297:KTJ302"/>
    <mergeCell ref="KTK297:KTK302"/>
    <mergeCell ref="KTN297:KTN302"/>
    <mergeCell ref="KTO297:KTO302"/>
    <mergeCell ref="KTR297:KTR302"/>
    <mergeCell ref="KTS297:KTS302"/>
    <mergeCell ref="KSX297:KSX302"/>
    <mergeCell ref="KSY297:KSY302"/>
    <mergeCell ref="KTB297:KTB302"/>
    <mergeCell ref="KTC297:KTC302"/>
    <mergeCell ref="KTF297:KTF302"/>
    <mergeCell ref="KTG297:KTG302"/>
    <mergeCell ref="KXZ297:KXZ302"/>
    <mergeCell ref="KYA297:KYA302"/>
    <mergeCell ref="KYD297:KYD302"/>
    <mergeCell ref="KYE297:KYE302"/>
    <mergeCell ref="KYH297:KYH302"/>
    <mergeCell ref="KYI297:KYI302"/>
    <mergeCell ref="KXN297:KXN302"/>
    <mergeCell ref="KXO297:KXO302"/>
    <mergeCell ref="KXR297:KXR302"/>
    <mergeCell ref="KXS297:KXS302"/>
    <mergeCell ref="KXV297:KXV302"/>
    <mergeCell ref="KXW297:KXW302"/>
    <mergeCell ref="KXB297:KXB302"/>
    <mergeCell ref="KXC297:KXC302"/>
    <mergeCell ref="KXF297:KXF302"/>
    <mergeCell ref="KXG297:KXG302"/>
    <mergeCell ref="KXJ297:KXJ302"/>
    <mergeCell ref="KXK297:KXK302"/>
    <mergeCell ref="KWP297:KWP302"/>
    <mergeCell ref="KWQ297:KWQ302"/>
    <mergeCell ref="KWT297:KWT302"/>
    <mergeCell ref="KWU297:KWU302"/>
    <mergeCell ref="KWX297:KWX302"/>
    <mergeCell ref="KWY297:KWY302"/>
    <mergeCell ref="KWD297:KWD302"/>
    <mergeCell ref="KWE297:KWE302"/>
    <mergeCell ref="KWH297:KWH302"/>
    <mergeCell ref="KWI297:KWI302"/>
    <mergeCell ref="KWL297:KWL302"/>
    <mergeCell ref="KWM297:KWM302"/>
    <mergeCell ref="KVR297:KVR302"/>
    <mergeCell ref="KVS297:KVS302"/>
    <mergeCell ref="KVV297:KVV302"/>
    <mergeCell ref="KVW297:KVW302"/>
    <mergeCell ref="KVZ297:KVZ302"/>
    <mergeCell ref="KWA297:KWA302"/>
    <mergeCell ref="LAT297:LAT302"/>
    <mergeCell ref="LAU297:LAU302"/>
    <mergeCell ref="LAX297:LAX302"/>
    <mergeCell ref="LAY297:LAY302"/>
    <mergeCell ref="LBB297:LBB302"/>
    <mergeCell ref="LBC297:LBC302"/>
    <mergeCell ref="LAH297:LAH302"/>
    <mergeCell ref="LAI297:LAI302"/>
    <mergeCell ref="LAL297:LAL302"/>
    <mergeCell ref="LAM297:LAM302"/>
    <mergeCell ref="LAP297:LAP302"/>
    <mergeCell ref="LAQ297:LAQ302"/>
    <mergeCell ref="KZV297:KZV302"/>
    <mergeCell ref="KZW297:KZW302"/>
    <mergeCell ref="KZZ297:KZZ302"/>
    <mergeCell ref="LAA297:LAA302"/>
    <mergeCell ref="LAD297:LAD302"/>
    <mergeCell ref="LAE297:LAE302"/>
    <mergeCell ref="KZJ297:KZJ302"/>
    <mergeCell ref="KZK297:KZK302"/>
    <mergeCell ref="KZN297:KZN302"/>
    <mergeCell ref="KZO297:KZO302"/>
    <mergeCell ref="KZR297:KZR302"/>
    <mergeCell ref="KZS297:KZS302"/>
    <mergeCell ref="KYX297:KYX302"/>
    <mergeCell ref="KYY297:KYY302"/>
    <mergeCell ref="KZB297:KZB302"/>
    <mergeCell ref="KZC297:KZC302"/>
    <mergeCell ref="KZF297:KZF302"/>
    <mergeCell ref="KZG297:KZG302"/>
    <mergeCell ref="KYL297:KYL302"/>
    <mergeCell ref="KYM297:KYM302"/>
    <mergeCell ref="KYP297:KYP302"/>
    <mergeCell ref="KYQ297:KYQ302"/>
    <mergeCell ref="KYT297:KYT302"/>
    <mergeCell ref="KYU297:KYU302"/>
    <mergeCell ref="LDN297:LDN302"/>
    <mergeCell ref="LDO297:LDO302"/>
    <mergeCell ref="LDR297:LDR302"/>
    <mergeCell ref="LDS297:LDS302"/>
    <mergeCell ref="LDV297:LDV302"/>
    <mergeCell ref="LDW297:LDW302"/>
    <mergeCell ref="LDB297:LDB302"/>
    <mergeCell ref="LDC297:LDC302"/>
    <mergeCell ref="LDF297:LDF302"/>
    <mergeCell ref="LDG297:LDG302"/>
    <mergeCell ref="LDJ297:LDJ302"/>
    <mergeCell ref="LDK297:LDK302"/>
    <mergeCell ref="LCP297:LCP302"/>
    <mergeCell ref="LCQ297:LCQ302"/>
    <mergeCell ref="LCT297:LCT302"/>
    <mergeCell ref="LCU297:LCU302"/>
    <mergeCell ref="LCX297:LCX302"/>
    <mergeCell ref="LCY297:LCY302"/>
    <mergeCell ref="LCD297:LCD302"/>
    <mergeCell ref="LCE297:LCE302"/>
    <mergeCell ref="LCH297:LCH302"/>
    <mergeCell ref="LCI297:LCI302"/>
    <mergeCell ref="LCL297:LCL302"/>
    <mergeCell ref="LCM297:LCM302"/>
    <mergeCell ref="LBR297:LBR302"/>
    <mergeCell ref="LBS297:LBS302"/>
    <mergeCell ref="LBV297:LBV302"/>
    <mergeCell ref="LBW297:LBW302"/>
    <mergeCell ref="LBZ297:LBZ302"/>
    <mergeCell ref="LCA297:LCA302"/>
    <mergeCell ref="LBF297:LBF302"/>
    <mergeCell ref="LBG297:LBG302"/>
    <mergeCell ref="LBJ297:LBJ302"/>
    <mergeCell ref="LBK297:LBK302"/>
    <mergeCell ref="LBN297:LBN302"/>
    <mergeCell ref="LBO297:LBO302"/>
    <mergeCell ref="LGH297:LGH302"/>
    <mergeCell ref="LGI297:LGI302"/>
    <mergeCell ref="LGL297:LGL302"/>
    <mergeCell ref="LGM297:LGM302"/>
    <mergeCell ref="LGP297:LGP302"/>
    <mergeCell ref="LGQ297:LGQ302"/>
    <mergeCell ref="LFV297:LFV302"/>
    <mergeCell ref="LFW297:LFW302"/>
    <mergeCell ref="LFZ297:LFZ302"/>
    <mergeCell ref="LGA297:LGA302"/>
    <mergeCell ref="LGD297:LGD302"/>
    <mergeCell ref="LGE297:LGE302"/>
    <mergeCell ref="LFJ297:LFJ302"/>
    <mergeCell ref="LFK297:LFK302"/>
    <mergeCell ref="LFN297:LFN302"/>
    <mergeCell ref="LFO297:LFO302"/>
    <mergeCell ref="LFR297:LFR302"/>
    <mergeCell ref="LFS297:LFS302"/>
    <mergeCell ref="LEX297:LEX302"/>
    <mergeCell ref="LEY297:LEY302"/>
    <mergeCell ref="LFB297:LFB302"/>
    <mergeCell ref="LFC297:LFC302"/>
    <mergeCell ref="LFF297:LFF302"/>
    <mergeCell ref="LFG297:LFG302"/>
    <mergeCell ref="LEL297:LEL302"/>
    <mergeCell ref="LEM297:LEM302"/>
    <mergeCell ref="LEP297:LEP302"/>
    <mergeCell ref="LEQ297:LEQ302"/>
    <mergeCell ref="LET297:LET302"/>
    <mergeCell ref="LEU297:LEU302"/>
    <mergeCell ref="LDZ297:LDZ302"/>
    <mergeCell ref="LEA297:LEA302"/>
    <mergeCell ref="LED297:LED302"/>
    <mergeCell ref="LEE297:LEE302"/>
    <mergeCell ref="LEH297:LEH302"/>
    <mergeCell ref="LEI297:LEI302"/>
    <mergeCell ref="LJB297:LJB302"/>
    <mergeCell ref="LJC297:LJC302"/>
    <mergeCell ref="LJF297:LJF302"/>
    <mergeCell ref="LJG297:LJG302"/>
    <mergeCell ref="LJJ297:LJJ302"/>
    <mergeCell ref="LJK297:LJK302"/>
    <mergeCell ref="LIP297:LIP302"/>
    <mergeCell ref="LIQ297:LIQ302"/>
    <mergeCell ref="LIT297:LIT302"/>
    <mergeCell ref="LIU297:LIU302"/>
    <mergeCell ref="LIX297:LIX302"/>
    <mergeCell ref="LIY297:LIY302"/>
    <mergeCell ref="LID297:LID302"/>
    <mergeCell ref="LIE297:LIE302"/>
    <mergeCell ref="LIH297:LIH302"/>
    <mergeCell ref="LII297:LII302"/>
    <mergeCell ref="LIL297:LIL302"/>
    <mergeCell ref="LIM297:LIM302"/>
    <mergeCell ref="LHR297:LHR302"/>
    <mergeCell ref="LHS297:LHS302"/>
    <mergeCell ref="LHV297:LHV302"/>
    <mergeCell ref="LHW297:LHW302"/>
    <mergeCell ref="LHZ297:LHZ302"/>
    <mergeCell ref="LIA297:LIA302"/>
    <mergeCell ref="LHF297:LHF302"/>
    <mergeCell ref="LHG297:LHG302"/>
    <mergeCell ref="LHJ297:LHJ302"/>
    <mergeCell ref="LHK297:LHK302"/>
    <mergeCell ref="LHN297:LHN302"/>
    <mergeCell ref="LHO297:LHO302"/>
    <mergeCell ref="LGT297:LGT302"/>
    <mergeCell ref="LGU297:LGU302"/>
    <mergeCell ref="LGX297:LGX302"/>
    <mergeCell ref="LGY297:LGY302"/>
    <mergeCell ref="LHB297:LHB302"/>
    <mergeCell ref="LHC297:LHC302"/>
    <mergeCell ref="LLV297:LLV302"/>
    <mergeCell ref="LLW297:LLW302"/>
    <mergeCell ref="LLZ297:LLZ302"/>
    <mergeCell ref="LMA297:LMA302"/>
    <mergeCell ref="LMD297:LMD302"/>
    <mergeCell ref="LME297:LME302"/>
    <mergeCell ref="LLJ297:LLJ302"/>
    <mergeCell ref="LLK297:LLK302"/>
    <mergeCell ref="LLN297:LLN302"/>
    <mergeCell ref="LLO297:LLO302"/>
    <mergeCell ref="LLR297:LLR302"/>
    <mergeCell ref="LLS297:LLS302"/>
    <mergeCell ref="LKX297:LKX302"/>
    <mergeCell ref="LKY297:LKY302"/>
    <mergeCell ref="LLB297:LLB302"/>
    <mergeCell ref="LLC297:LLC302"/>
    <mergeCell ref="LLF297:LLF302"/>
    <mergeCell ref="LLG297:LLG302"/>
    <mergeCell ref="LKL297:LKL302"/>
    <mergeCell ref="LKM297:LKM302"/>
    <mergeCell ref="LKP297:LKP302"/>
    <mergeCell ref="LKQ297:LKQ302"/>
    <mergeCell ref="LKT297:LKT302"/>
    <mergeCell ref="LKU297:LKU302"/>
    <mergeCell ref="LJZ297:LJZ302"/>
    <mergeCell ref="LKA297:LKA302"/>
    <mergeCell ref="LKD297:LKD302"/>
    <mergeCell ref="LKE297:LKE302"/>
    <mergeCell ref="LKH297:LKH302"/>
    <mergeCell ref="LKI297:LKI302"/>
    <mergeCell ref="LJN297:LJN302"/>
    <mergeCell ref="LJO297:LJO302"/>
    <mergeCell ref="LJR297:LJR302"/>
    <mergeCell ref="LJS297:LJS302"/>
    <mergeCell ref="LJV297:LJV302"/>
    <mergeCell ref="LJW297:LJW302"/>
    <mergeCell ref="LOP297:LOP302"/>
    <mergeCell ref="LOQ297:LOQ302"/>
    <mergeCell ref="LOT297:LOT302"/>
    <mergeCell ref="LOU297:LOU302"/>
    <mergeCell ref="LOX297:LOX302"/>
    <mergeCell ref="LOY297:LOY302"/>
    <mergeCell ref="LOD297:LOD302"/>
    <mergeCell ref="LOE297:LOE302"/>
    <mergeCell ref="LOH297:LOH302"/>
    <mergeCell ref="LOI297:LOI302"/>
    <mergeCell ref="LOL297:LOL302"/>
    <mergeCell ref="LOM297:LOM302"/>
    <mergeCell ref="LNR297:LNR302"/>
    <mergeCell ref="LNS297:LNS302"/>
    <mergeCell ref="LNV297:LNV302"/>
    <mergeCell ref="LNW297:LNW302"/>
    <mergeCell ref="LNZ297:LNZ302"/>
    <mergeCell ref="LOA297:LOA302"/>
    <mergeCell ref="LNF297:LNF302"/>
    <mergeCell ref="LNG297:LNG302"/>
    <mergeCell ref="LNJ297:LNJ302"/>
    <mergeCell ref="LNK297:LNK302"/>
    <mergeCell ref="LNN297:LNN302"/>
    <mergeCell ref="LNO297:LNO302"/>
    <mergeCell ref="LMT297:LMT302"/>
    <mergeCell ref="LMU297:LMU302"/>
    <mergeCell ref="LMX297:LMX302"/>
    <mergeCell ref="LMY297:LMY302"/>
    <mergeCell ref="LNB297:LNB302"/>
    <mergeCell ref="LNC297:LNC302"/>
    <mergeCell ref="LMH297:LMH302"/>
    <mergeCell ref="LMI297:LMI302"/>
    <mergeCell ref="LML297:LML302"/>
    <mergeCell ref="LMM297:LMM302"/>
    <mergeCell ref="LMP297:LMP302"/>
    <mergeCell ref="LMQ297:LMQ302"/>
    <mergeCell ref="LRJ297:LRJ302"/>
    <mergeCell ref="LRK297:LRK302"/>
    <mergeCell ref="LRN297:LRN302"/>
    <mergeCell ref="LRO297:LRO302"/>
    <mergeCell ref="LRR297:LRR302"/>
    <mergeCell ref="LRS297:LRS302"/>
    <mergeCell ref="LQX297:LQX302"/>
    <mergeCell ref="LQY297:LQY302"/>
    <mergeCell ref="LRB297:LRB302"/>
    <mergeCell ref="LRC297:LRC302"/>
    <mergeCell ref="LRF297:LRF302"/>
    <mergeCell ref="LRG297:LRG302"/>
    <mergeCell ref="LQL297:LQL302"/>
    <mergeCell ref="LQM297:LQM302"/>
    <mergeCell ref="LQP297:LQP302"/>
    <mergeCell ref="LQQ297:LQQ302"/>
    <mergeCell ref="LQT297:LQT302"/>
    <mergeCell ref="LQU297:LQU302"/>
    <mergeCell ref="LPZ297:LPZ302"/>
    <mergeCell ref="LQA297:LQA302"/>
    <mergeCell ref="LQD297:LQD302"/>
    <mergeCell ref="LQE297:LQE302"/>
    <mergeCell ref="LQH297:LQH302"/>
    <mergeCell ref="LQI297:LQI302"/>
    <mergeCell ref="LPN297:LPN302"/>
    <mergeCell ref="LPO297:LPO302"/>
    <mergeCell ref="LPR297:LPR302"/>
    <mergeCell ref="LPS297:LPS302"/>
    <mergeCell ref="LPV297:LPV302"/>
    <mergeCell ref="LPW297:LPW302"/>
    <mergeCell ref="LPB297:LPB302"/>
    <mergeCell ref="LPC297:LPC302"/>
    <mergeCell ref="LPF297:LPF302"/>
    <mergeCell ref="LPG297:LPG302"/>
    <mergeCell ref="LPJ297:LPJ302"/>
    <mergeCell ref="LPK297:LPK302"/>
    <mergeCell ref="LUD297:LUD302"/>
    <mergeCell ref="LUE297:LUE302"/>
    <mergeCell ref="LUH297:LUH302"/>
    <mergeCell ref="LUI297:LUI302"/>
    <mergeCell ref="LUL297:LUL302"/>
    <mergeCell ref="LUM297:LUM302"/>
    <mergeCell ref="LTR297:LTR302"/>
    <mergeCell ref="LTS297:LTS302"/>
    <mergeCell ref="LTV297:LTV302"/>
    <mergeCell ref="LTW297:LTW302"/>
    <mergeCell ref="LTZ297:LTZ302"/>
    <mergeCell ref="LUA297:LUA302"/>
    <mergeCell ref="LTF297:LTF302"/>
    <mergeCell ref="LTG297:LTG302"/>
    <mergeCell ref="LTJ297:LTJ302"/>
    <mergeCell ref="LTK297:LTK302"/>
    <mergeCell ref="LTN297:LTN302"/>
    <mergeCell ref="LTO297:LTO302"/>
    <mergeCell ref="LST297:LST302"/>
    <mergeCell ref="LSU297:LSU302"/>
    <mergeCell ref="LSX297:LSX302"/>
    <mergeCell ref="LSY297:LSY302"/>
    <mergeCell ref="LTB297:LTB302"/>
    <mergeCell ref="LTC297:LTC302"/>
    <mergeCell ref="LSH297:LSH302"/>
    <mergeCell ref="LSI297:LSI302"/>
    <mergeCell ref="LSL297:LSL302"/>
    <mergeCell ref="LSM297:LSM302"/>
    <mergeCell ref="LSP297:LSP302"/>
    <mergeCell ref="LSQ297:LSQ302"/>
    <mergeCell ref="LRV297:LRV302"/>
    <mergeCell ref="LRW297:LRW302"/>
    <mergeCell ref="LRZ297:LRZ302"/>
    <mergeCell ref="LSA297:LSA302"/>
    <mergeCell ref="LSD297:LSD302"/>
    <mergeCell ref="LSE297:LSE302"/>
    <mergeCell ref="LWX297:LWX302"/>
    <mergeCell ref="LWY297:LWY302"/>
    <mergeCell ref="LXB297:LXB302"/>
    <mergeCell ref="LXC297:LXC302"/>
    <mergeCell ref="LXF297:LXF302"/>
    <mergeCell ref="LXG297:LXG302"/>
    <mergeCell ref="LWL297:LWL302"/>
    <mergeCell ref="LWM297:LWM302"/>
    <mergeCell ref="LWP297:LWP302"/>
    <mergeCell ref="LWQ297:LWQ302"/>
    <mergeCell ref="LWT297:LWT302"/>
    <mergeCell ref="LWU297:LWU302"/>
    <mergeCell ref="LVZ297:LVZ302"/>
    <mergeCell ref="LWA297:LWA302"/>
    <mergeCell ref="LWD297:LWD302"/>
    <mergeCell ref="LWE297:LWE302"/>
    <mergeCell ref="LWH297:LWH302"/>
    <mergeCell ref="LWI297:LWI302"/>
    <mergeCell ref="LVN297:LVN302"/>
    <mergeCell ref="LVO297:LVO302"/>
    <mergeCell ref="LVR297:LVR302"/>
    <mergeCell ref="LVS297:LVS302"/>
    <mergeCell ref="LVV297:LVV302"/>
    <mergeCell ref="LVW297:LVW302"/>
    <mergeCell ref="LVB297:LVB302"/>
    <mergeCell ref="LVC297:LVC302"/>
    <mergeCell ref="LVF297:LVF302"/>
    <mergeCell ref="LVG297:LVG302"/>
    <mergeCell ref="LVJ297:LVJ302"/>
    <mergeCell ref="LVK297:LVK302"/>
    <mergeCell ref="LUP297:LUP302"/>
    <mergeCell ref="LUQ297:LUQ302"/>
    <mergeCell ref="LUT297:LUT302"/>
    <mergeCell ref="LUU297:LUU302"/>
    <mergeCell ref="LUX297:LUX302"/>
    <mergeCell ref="LUY297:LUY302"/>
    <mergeCell ref="LZR297:LZR302"/>
    <mergeCell ref="LZS297:LZS302"/>
    <mergeCell ref="LZV297:LZV302"/>
    <mergeCell ref="LZW297:LZW302"/>
    <mergeCell ref="LZZ297:LZZ302"/>
    <mergeCell ref="MAA297:MAA302"/>
    <mergeCell ref="LZF297:LZF302"/>
    <mergeCell ref="LZG297:LZG302"/>
    <mergeCell ref="LZJ297:LZJ302"/>
    <mergeCell ref="LZK297:LZK302"/>
    <mergeCell ref="LZN297:LZN302"/>
    <mergeCell ref="LZO297:LZO302"/>
    <mergeCell ref="LYT297:LYT302"/>
    <mergeCell ref="LYU297:LYU302"/>
    <mergeCell ref="LYX297:LYX302"/>
    <mergeCell ref="LYY297:LYY302"/>
    <mergeCell ref="LZB297:LZB302"/>
    <mergeCell ref="LZC297:LZC302"/>
    <mergeCell ref="LYH297:LYH302"/>
    <mergeCell ref="LYI297:LYI302"/>
    <mergeCell ref="LYL297:LYL302"/>
    <mergeCell ref="LYM297:LYM302"/>
    <mergeCell ref="LYP297:LYP302"/>
    <mergeCell ref="LYQ297:LYQ302"/>
    <mergeCell ref="LXV297:LXV302"/>
    <mergeCell ref="LXW297:LXW302"/>
    <mergeCell ref="LXZ297:LXZ302"/>
    <mergeCell ref="LYA297:LYA302"/>
    <mergeCell ref="LYD297:LYD302"/>
    <mergeCell ref="LYE297:LYE302"/>
    <mergeCell ref="LXJ297:LXJ302"/>
    <mergeCell ref="LXK297:LXK302"/>
    <mergeCell ref="LXN297:LXN302"/>
    <mergeCell ref="LXO297:LXO302"/>
    <mergeCell ref="LXR297:LXR302"/>
    <mergeCell ref="LXS297:LXS302"/>
    <mergeCell ref="MCL297:MCL302"/>
    <mergeCell ref="MCM297:MCM302"/>
    <mergeCell ref="MCP297:MCP302"/>
    <mergeCell ref="MCQ297:MCQ302"/>
    <mergeCell ref="MCT297:MCT302"/>
    <mergeCell ref="MCU297:MCU302"/>
    <mergeCell ref="MBZ297:MBZ302"/>
    <mergeCell ref="MCA297:MCA302"/>
    <mergeCell ref="MCD297:MCD302"/>
    <mergeCell ref="MCE297:MCE302"/>
    <mergeCell ref="MCH297:MCH302"/>
    <mergeCell ref="MCI297:MCI302"/>
    <mergeCell ref="MBN297:MBN302"/>
    <mergeCell ref="MBO297:MBO302"/>
    <mergeCell ref="MBR297:MBR302"/>
    <mergeCell ref="MBS297:MBS302"/>
    <mergeCell ref="MBV297:MBV302"/>
    <mergeCell ref="MBW297:MBW302"/>
    <mergeCell ref="MBB297:MBB302"/>
    <mergeCell ref="MBC297:MBC302"/>
    <mergeCell ref="MBF297:MBF302"/>
    <mergeCell ref="MBG297:MBG302"/>
    <mergeCell ref="MBJ297:MBJ302"/>
    <mergeCell ref="MBK297:MBK302"/>
    <mergeCell ref="MAP297:MAP302"/>
    <mergeCell ref="MAQ297:MAQ302"/>
    <mergeCell ref="MAT297:MAT302"/>
    <mergeCell ref="MAU297:MAU302"/>
    <mergeCell ref="MAX297:MAX302"/>
    <mergeCell ref="MAY297:MAY302"/>
    <mergeCell ref="MAD297:MAD302"/>
    <mergeCell ref="MAE297:MAE302"/>
    <mergeCell ref="MAH297:MAH302"/>
    <mergeCell ref="MAI297:MAI302"/>
    <mergeCell ref="MAL297:MAL302"/>
    <mergeCell ref="MAM297:MAM302"/>
    <mergeCell ref="MFF297:MFF302"/>
    <mergeCell ref="MFG297:MFG302"/>
    <mergeCell ref="MFJ297:MFJ302"/>
    <mergeCell ref="MFK297:MFK302"/>
    <mergeCell ref="MFN297:MFN302"/>
    <mergeCell ref="MFO297:MFO302"/>
    <mergeCell ref="MET297:MET302"/>
    <mergeCell ref="MEU297:MEU302"/>
    <mergeCell ref="MEX297:MEX302"/>
    <mergeCell ref="MEY297:MEY302"/>
    <mergeCell ref="MFB297:MFB302"/>
    <mergeCell ref="MFC297:MFC302"/>
    <mergeCell ref="MEH297:MEH302"/>
    <mergeCell ref="MEI297:MEI302"/>
    <mergeCell ref="MEL297:MEL302"/>
    <mergeCell ref="MEM297:MEM302"/>
    <mergeCell ref="MEP297:MEP302"/>
    <mergeCell ref="MEQ297:MEQ302"/>
    <mergeCell ref="MDV297:MDV302"/>
    <mergeCell ref="MDW297:MDW302"/>
    <mergeCell ref="MDZ297:MDZ302"/>
    <mergeCell ref="MEA297:MEA302"/>
    <mergeCell ref="MED297:MED302"/>
    <mergeCell ref="MEE297:MEE302"/>
    <mergeCell ref="MDJ297:MDJ302"/>
    <mergeCell ref="MDK297:MDK302"/>
    <mergeCell ref="MDN297:MDN302"/>
    <mergeCell ref="MDO297:MDO302"/>
    <mergeCell ref="MDR297:MDR302"/>
    <mergeCell ref="MDS297:MDS302"/>
    <mergeCell ref="MCX297:MCX302"/>
    <mergeCell ref="MCY297:MCY302"/>
    <mergeCell ref="MDB297:MDB302"/>
    <mergeCell ref="MDC297:MDC302"/>
    <mergeCell ref="MDF297:MDF302"/>
    <mergeCell ref="MDG297:MDG302"/>
    <mergeCell ref="MHZ297:MHZ302"/>
    <mergeCell ref="MIA297:MIA302"/>
    <mergeCell ref="MID297:MID302"/>
    <mergeCell ref="MIE297:MIE302"/>
    <mergeCell ref="MIH297:MIH302"/>
    <mergeCell ref="MII297:MII302"/>
    <mergeCell ref="MHN297:MHN302"/>
    <mergeCell ref="MHO297:MHO302"/>
    <mergeCell ref="MHR297:MHR302"/>
    <mergeCell ref="MHS297:MHS302"/>
    <mergeCell ref="MHV297:MHV302"/>
    <mergeCell ref="MHW297:MHW302"/>
    <mergeCell ref="MHB297:MHB302"/>
    <mergeCell ref="MHC297:MHC302"/>
    <mergeCell ref="MHF297:MHF302"/>
    <mergeCell ref="MHG297:MHG302"/>
    <mergeCell ref="MHJ297:MHJ302"/>
    <mergeCell ref="MHK297:MHK302"/>
    <mergeCell ref="MGP297:MGP302"/>
    <mergeCell ref="MGQ297:MGQ302"/>
    <mergeCell ref="MGT297:MGT302"/>
    <mergeCell ref="MGU297:MGU302"/>
    <mergeCell ref="MGX297:MGX302"/>
    <mergeCell ref="MGY297:MGY302"/>
    <mergeCell ref="MGD297:MGD302"/>
    <mergeCell ref="MGE297:MGE302"/>
    <mergeCell ref="MGH297:MGH302"/>
    <mergeCell ref="MGI297:MGI302"/>
    <mergeCell ref="MGL297:MGL302"/>
    <mergeCell ref="MGM297:MGM302"/>
    <mergeCell ref="MFR297:MFR302"/>
    <mergeCell ref="MFS297:MFS302"/>
    <mergeCell ref="MFV297:MFV302"/>
    <mergeCell ref="MFW297:MFW302"/>
    <mergeCell ref="MFZ297:MFZ302"/>
    <mergeCell ref="MGA297:MGA302"/>
    <mergeCell ref="MKT297:MKT302"/>
    <mergeCell ref="MKU297:MKU302"/>
    <mergeCell ref="MKX297:MKX302"/>
    <mergeCell ref="MKY297:MKY302"/>
    <mergeCell ref="MLB297:MLB302"/>
    <mergeCell ref="MLC297:MLC302"/>
    <mergeCell ref="MKH297:MKH302"/>
    <mergeCell ref="MKI297:MKI302"/>
    <mergeCell ref="MKL297:MKL302"/>
    <mergeCell ref="MKM297:MKM302"/>
    <mergeCell ref="MKP297:MKP302"/>
    <mergeCell ref="MKQ297:MKQ302"/>
    <mergeCell ref="MJV297:MJV302"/>
    <mergeCell ref="MJW297:MJW302"/>
    <mergeCell ref="MJZ297:MJZ302"/>
    <mergeCell ref="MKA297:MKA302"/>
    <mergeCell ref="MKD297:MKD302"/>
    <mergeCell ref="MKE297:MKE302"/>
    <mergeCell ref="MJJ297:MJJ302"/>
    <mergeCell ref="MJK297:MJK302"/>
    <mergeCell ref="MJN297:MJN302"/>
    <mergeCell ref="MJO297:MJO302"/>
    <mergeCell ref="MJR297:MJR302"/>
    <mergeCell ref="MJS297:MJS302"/>
    <mergeCell ref="MIX297:MIX302"/>
    <mergeCell ref="MIY297:MIY302"/>
    <mergeCell ref="MJB297:MJB302"/>
    <mergeCell ref="MJC297:MJC302"/>
    <mergeCell ref="MJF297:MJF302"/>
    <mergeCell ref="MJG297:MJG302"/>
    <mergeCell ref="MIL297:MIL302"/>
    <mergeCell ref="MIM297:MIM302"/>
    <mergeCell ref="MIP297:MIP302"/>
    <mergeCell ref="MIQ297:MIQ302"/>
    <mergeCell ref="MIT297:MIT302"/>
    <mergeCell ref="MIU297:MIU302"/>
    <mergeCell ref="MNN297:MNN302"/>
    <mergeCell ref="MNO297:MNO302"/>
    <mergeCell ref="MNR297:MNR302"/>
    <mergeCell ref="MNS297:MNS302"/>
    <mergeCell ref="MNV297:MNV302"/>
    <mergeCell ref="MNW297:MNW302"/>
    <mergeCell ref="MNB297:MNB302"/>
    <mergeCell ref="MNC297:MNC302"/>
    <mergeCell ref="MNF297:MNF302"/>
    <mergeCell ref="MNG297:MNG302"/>
    <mergeCell ref="MNJ297:MNJ302"/>
    <mergeCell ref="MNK297:MNK302"/>
    <mergeCell ref="MMP297:MMP302"/>
    <mergeCell ref="MMQ297:MMQ302"/>
    <mergeCell ref="MMT297:MMT302"/>
    <mergeCell ref="MMU297:MMU302"/>
    <mergeCell ref="MMX297:MMX302"/>
    <mergeCell ref="MMY297:MMY302"/>
    <mergeCell ref="MMD297:MMD302"/>
    <mergeCell ref="MME297:MME302"/>
    <mergeCell ref="MMH297:MMH302"/>
    <mergeCell ref="MMI297:MMI302"/>
    <mergeCell ref="MML297:MML302"/>
    <mergeCell ref="MMM297:MMM302"/>
    <mergeCell ref="MLR297:MLR302"/>
    <mergeCell ref="MLS297:MLS302"/>
    <mergeCell ref="MLV297:MLV302"/>
    <mergeCell ref="MLW297:MLW302"/>
    <mergeCell ref="MLZ297:MLZ302"/>
    <mergeCell ref="MMA297:MMA302"/>
    <mergeCell ref="MLF297:MLF302"/>
    <mergeCell ref="MLG297:MLG302"/>
    <mergeCell ref="MLJ297:MLJ302"/>
    <mergeCell ref="MLK297:MLK302"/>
    <mergeCell ref="MLN297:MLN302"/>
    <mergeCell ref="MLO297:MLO302"/>
    <mergeCell ref="MQH297:MQH302"/>
    <mergeCell ref="MQI297:MQI302"/>
    <mergeCell ref="MQL297:MQL302"/>
    <mergeCell ref="MQM297:MQM302"/>
    <mergeCell ref="MQP297:MQP302"/>
    <mergeCell ref="MQQ297:MQQ302"/>
    <mergeCell ref="MPV297:MPV302"/>
    <mergeCell ref="MPW297:MPW302"/>
    <mergeCell ref="MPZ297:MPZ302"/>
    <mergeCell ref="MQA297:MQA302"/>
    <mergeCell ref="MQD297:MQD302"/>
    <mergeCell ref="MQE297:MQE302"/>
    <mergeCell ref="MPJ297:MPJ302"/>
    <mergeCell ref="MPK297:MPK302"/>
    <mergeCell ref="MPN297:MPN302"/>
    <mergeCell ref="MPO297:MPO302"/>
    <mergeCell ref="MPR297:MPR302"/>
    <mergeCell ref="MPS297:MPS302"/>
    <mergeCell ref="MOX297:MOX302"/>
    <mergeCell ref="MOY297:MOY302"/>
    <mergeCell ref="MPB297:MPB302"/>
    <mergeCell ref="MPC297:MPC302"/>
    <mergeCell ref="MPF297:MPF302"/>
    <mergeCell ref="MPG297:MPG302"/>
    <mergeCell ref="MOL297:MOL302"/>
    <mergeCell ref="MOM297:MOM302"/>
    <mergeCell ref="MOP297:MOP302"/>
    <mergeCell ref="MOQ297:MOQ302"/>
    <mergeCell ref="MOT297:MOT302"/>
    <mergeCell ref="MOU297:MOU302"/>
    <mergeCell ref="MNZ297:MNZ302"/>
    <mergeCell ref="MOA297:MOA302"/>
    <mergeCell ref="MOD297:MOD302"/>
    <mergeCell ref="MOE297:MOE302"/>
    <mergeCell ref="MOH297:MOH302"/>
    <mergeCell ref="MOI297:MOI302"/>
    <mergeCell ref="MTB297:MTB302"/>
    <mergeCell ref="MTC297:MTC302"/>
    <mergeCell ref="MTF297:MTF302"/>
    <mergeCell ref="MTG297:MTG302"/>
    <mergeCell ref="MTJ297:MTJ302"/>
    <mergeCell ref="MTK297:MTK302"/>
    <mergeCell ref="MSP297:MSP302"/>
    <mergeCell ref="MSQ297:MSQ302"/>
    <mergeCell ref="MST297:MST302"/>
    <mergeCell ref="MSU297:MSU302"/>
    <mergeCell ref="MSX297:MSX302"/>
    <mergeCell ref="MSY297:MSY302"/>
    <mergeCell ref="MSD297:MSD302"/>
    <mergeCell ref="MSE297:MSE302"/>
    <mergeCell ref="MSH297:MSH302"/>
    <mergeCell ref="MSI297:MSI302"/>
    <mergeCell ref="MSL297:MSL302"/>
    <mergeCell ref="MSM297:MSM302"/>
    <mergeCell ref="MRR297:MRR302"/>
    <mergeCell ref="MRS297:MRS302"/>
    <mergeCell ref="MRV297:MRV302"/>
    <mergeCell ref="MRW297:MRW302"/>
    <mergeCell ref="MRZ297:MRZ302"/>
    <mergeCell ref="MSA297:MSA302"/>
    <mergeCell ref="MRF297:MRF302"/>
    <mergeCell ref="MRG297:MRG302"/>
    <mergeCell ref="MRJ297:MRJ302"/>
    <mergeCell ref="MRK297:MRK302"/>
    <mergeCell ref="MRN297:MRN302"/>
    <mergeCell ref="MRO297:MRO302"/>
    <mergeCell ref="MQT297:MQT302"/>
    <mergeCell ref="MQU297:MQU302"/>
    <mergeCell ref="MQX297:MQX302"/>
    <mergeCell ref="MQY297:MQY302"/>
    <mergeCell ref="MRB297:MRB302"/>
    <mergeCell ref="MRC297:MRC302"/>
    <mergeCell ref="MVV297:MVV302"/>
    <mergeCell ref="MVW297:MVW302"/>
    <mergeCell ref="MVZ297:MVZ302"/>
    <mergeCell ref="MWA297:MWA302"/>
    <mergeCell ref="MWD297:MWD302"/>
    <mergeCell ref="MWE297:MWE302"/>
    <mergeCell ref="MVJ297:MVJ302"/>
    <mergeCell ref="MVK297:MVK302"/>
    <mergeCell ref="MVN297:MVN302"/>
    <mergeCell ref="MVO297:MVO302"/>
    <mergeCell ref="MVR297:MVR302"/>
    <mergeCell ref="MVS297:MVS302"/>
    <mergeCell ref="MUX297:MUX302"/>
    <mergeCell ref="MUY297:MUY302"/>
    <mergeCell ref="MVB297:MVB302"/>
    <mergeCell ref="MVC297:MVC302"/>
    <mergeCell ref="MVF297:MVF302"/>
    <mergeCell ref="MVG297:MVG302"/>
    <mergeCell ref="MUL297:MUL302"/>
    <mergeCell ref="MUM297:MUM302"/>
    <mergeCell ref="MUP297:MUP302"/>
    <mergeCell ref="MUQ297:MUQ302"/>
    <mergeCell ref="MUT297:MUT302"/>
    <mergeCell ref="MUU297:MUU302"/>
    <mergeCell ref="MTZ297:MTZ302"/>
    <mergeCell ref="MUA297:MUA302"/>
    <mergeCell ref="MUD297:MUD302"/>
    <mergeCell ref="MUE297:MUE302"/>
    <mergeCell ref="MUH297:MUH302"/>
    <mergeCell ref="MUI297:MUI302"/>
    <mergeCell ref="MTN297:MTN302"/>
    <mergeCell ref="MTO297:MTO302"/>
    <mergeCell ref="MTR297:MTR302"/>
    <mergeCell ref="MTS297:MTS302"/>
    <mergeCell ref="MTV297:MTV302"/>
    <mergeCell ref="MTW297:MTW302"/>
    <mergeCell ref="MYP297:MYP302"/>
    <mergeCell ref="MYQ297:MYQ302"/>
    <mergeCell ref="MYT297:MYT302"/>
    <mergeCell ref="MYU297:MYU302"/>
    <mergeCell ref="MYX297:MYX302"/>
    <mergeCell ref="MYY297:MYY302"/>
    <mergeCell ref="MYD297:MYD302"/>
    <mergeCell ref="MYE297:MYE302"/>
    <mergeCell ref="MYH297:MYH302"/>
    <mergeCell ref="MYI297:MYI302"/>
    <mergeCell ref="MYL297:MYL302"/>
    <mergeCell ref="MYM297:MYM302"/>
    <mergeCell ref="MXR297:MXR302"/>
    <mergeCell ref="MXS297:MXS302"/>
    <mergeCell ref="MXV297:MXV302"/>
    <mergeCell ref="MXW297:MXW302"/>
    <mergeCell ref="MXZ297:MXZ302"/>
    <mergeCell ref="MYA297:MYA302"/>
    <mergeCell ref="MXF297:MXF302"/>
    <mergeCell ref="MXG297:MXG302"/>
    <mergeCell ref="MXJ297:MXJ302"/>
    <mergeCell ref="MXK297:MXK302"/>
    <mergeCell ref="MXN297:MXN302"/>
    <mergeCell ref="MXO297:MXO302"/>
    <mergeCell ref="MWT297:MWT302"/>
    <mergeCell ref="MWU297:MWU302"/>
    <mergeCell ref="MWX297:MWX302"/>
    <mergeCell ref="MWY297:MWY302"/>
    <mergeCell ref="MXB297:MXB302"/>
    <mergeCell ref="MXC297:MXC302"/>
    <mergeCell ref="MWH297:MWH302"/>
    <mergeCell ref="MWI297:MWI302"/>
    <mergeCell ref="MWL297:MWL302"/>
    <mergeCell ref="MWM297:MWM302"/>
    <mergeCell ref="MWP297:MWP302"/>
    <mergeCell ref="MWQ297:MWQ302"/>
    <mergeCell ref="NBJ297:NBJ302"/>
    <mergeCell ref="NBK297:NBK302"/>
    <mergeCell ref="NBN297:NBN302"/>
    <mergeCell ref="NBO297:NBO302"/>
    <mergeCell ref="NBR297:NBR302"/>
    <mergeCell ref="NBS297:NBS302"/>
    <mergeCell ref="NAX297:NAX302"/>
    <mergeCell ref="NAY297:NAY302"/>
    <mergeCell ref="NBB297:NBB302"/>
    <mergeCell ref="NBC297:NBC302"/>
    <mergeCell ref="NBF297:NBF302"/>
    <mergeCell ref="NBG297:NBG302"/>
    <mergeCell ref="NAL297:NAL302"/>
    <mergeCell ref="NAM297:NAM302"/>
    <mergeCell ref="NAP297:NAP302"/>
    <mergeCell ref="NAQ297:NAQ302"/>
    <mergeCell ref="NAT297:NAT302"/>
    <mergeCell ref="NAU297:NAU302"/>
    <mergeCell ref="MZZ297:MZZ302"/>
    <mergeCell ref="NAA297:NAA302"/>
    <mergeCell ref="NAD297:NAD302"/>
    <mergeCell ref="NAE297:NAE302"/>
    <mergeCell ref="NAH297:NAH302"/>
    <mergeCell ref="NAI297:NAI302"/>
    <mergeCell ref="MZN297:MZN302"/>
    <mergeCell ref="MZO297:MZO302"/>
    <mergeCell ref="MZR297:MZR302"/>
    <mergeCell ref="MZS297:MZS302"/>
    <mergeCell ref="MZV297:MZV302"/>
    <mergeCell ref="MZW297:MZW302"/>
    <mergeCell ref="MZB297:MZB302"/>
    <mergeCell ref="MZC297:MZC302"/>
    <mergeCell ref="MZF297:MZF302"/>
    <mergeCell ref="MZG297:MZG302"/>
    <mergeCell ref="MZJ297:MZJ302"/>
    <mergeCell ref="MZK297:MZK302"/>
    <mergeCell ref="NED297:NED302"/>
    <mergeCell ref="NEE297:NEE302"/>
    <mergeCell ref="NEH297:NEH302"/>
    <mergeCell ref="NEI297:NEI302"/>
    <mergeCell ref="NEL297:NEL302"/>
    <mergeCell ref="NEM297:NEM302"/>
    <mergeCell ref="NDR297:NDR302"/>
    <mergeCell ref="NDS297:NDS302"/>
    <mergeCell ref="NDV297:NDV302"/>
    <mergeCell ref="NDW297:NDW302"/>
    <mergeCell ref="NDZ297:NDZ302"/>
    <mergeCell ref="NEA297:NEA302"/>
    <mergeCell ref="NDF297:NDF302"/>
    <mergeCell ref="NDG297:NDG302"/>
    <mergeCell ref="NDJ297:NDJ302"/>
    <mergeCell ref="NDK297:NDK302"/>
    <mergeCell ref="NDN297:NDN302"/>
    <mergeCell ref="NDO297:NDO302"/>
    <mergeCell ref="NCT297:NCT302"/>
    <mergeCell ref="NCU297:NCU302"/>
    <mergeCell ref="NCX297:NCX302"/>
    <mergeCell ref="NCY297:NCY302"/>
    <mergeCell ref="NDB297:NDB302"/>
    <mergeCell ref="NDC297:NDC302"/>
    <mergeCell ref="NCH297:NCH302"/>
    <mergeCell ref="NCI297:NCI302"/>
    <mergeCell ref="NCL297:NCL302"/>
    <mergeCell ref="NCM297:NCM302"/>
    <mergeCell ref="NCP297:NCP302"/>
    <mergeCell ref="NCQ297:NCQ302"/>
    <mergeCell ref="NBV297:NBV302"/>
    <mergeCell ref="NBW297:NBW302"/>
    <mergeCell ref="NBZ297:NBZ302"/>
    <mergeCell ref="NCA297:NCA302"/>
    <mergeCell ref="NCD297:NCD302"/>
    <mergeCell ref="NCE297:NCE302"/>
    <mergeCell ref="NGX297:NGX302"/>
    <mergeCell ref="NGY297:NGY302"/>
    <mergeCell ref="NHB297:NHB302"/>
    <mergeCell ref="NHC297:NHC302"/>
    <mergeCell ref="NHF297:NHF302"/>
    <mergeCell ref="NHG297:NHG302"/>
    <mergeCell ref="NGL297:NGL302"/>
    <mergeCell ref="NGM297:NGM302"/>
    <mergeCell ref="NGP297:NGP302"/>
    <mergeCell ref="NGQ297:NGQ302"/>
    <mergeCell ref="NGT297:NGT302"/>
    <mergeCell ref="NGU297:NGU302"/>
    <mergeCell ref="NFZ297:NFZ302"/>
    <mergeCell ref="NGA297:NGA302"/>
    <mergeCell ref="NGD297:NGD302"/>
    <mergeCell ref="NGE297:NGE302"/>
    <mergeCell ref="NGH297:NGH302"/>
    <mergeCell ref="NGI297:NGI302"/>
    <mergeCell ref="NFN297:NFN302"/>
    <mergeCell ref="NFO297:NFO302"/>
    <mergeCell ref="NFR297:NFR302"/>
    <mergeCell ref="NFS297:NFS302"/>
    <mergeCell ref="NFV297:NFV302"/>
    <mergeCell ref="NFW297:NFW302"/>
    <mergeCell ref="NFB297:NFB302"/>
    <mergeCell ref="NFC297:NFC302"/>
    <mergeCell ref="NFF297:NFF302"/>
    <mergeCell ref="NFG297:NFG302"/>
    <mergeCell ref="NFJ297:NFJ302"/>
    <mergeCell ref="NFK297:NFK302"/>
    <mergeCell ref="NEP297:NEP302"/>
    <mergeCell ref="NEQ297:NEQ302"/>
    <mergeCell ref="NET297:NET302"/>
    <mergeCell ref="NEU297:NEU302"/>
    <mergeCell ref="NEX297:NEX302"/>
    <mergeCell ref="NEY297:NEY302"/>
    <mergeCell ref="NJR297:NJR302"/>
    <mergeCell ref="NJS297:NJS302"/>
    <mergeCell ref="NJV297:NJV302"/>
    <mergeCell ref="NJW297:NJW302"/>
    <mergeCell ref="NJZ297:NJZ302"/>
    <mergeCell ref="NKA297:NKA302"/>
    <mergeCell ref="NJF297:NJF302"/>
    <mergeCell ref="NJG297:NJG302"/>
    <mergeCell ref="NJJ297:NJJ302"/>
    <mergeCell ref="NJK297:NJK302"/>
    <mergeCell ref="NJN297:NJN302"/>
    <mergeCell ref="NJO297:NJO302"/>
    <mergeCell ref="NIT297:NIT302"/>
    <mergeCell ref="NIU297:NIU302"/>
    <mergeCell ref="NIX297:NIX302"/>
    <mergeCell ref="NIY297:NIY302"/>
    <mergeCell ref="NJB297:NJB302"/>
    <mergeCell ref="NJC297:NJC302"/>
    <mergeCell ref="NIH297:NIH302"/>
    <mergeCell ref="NII297:NII302"/>
    <mergeCell ref="NIL297:NIL302"/>
    <mergeCell ref="NIM297:NIM302"/>
    <mergeCell ref="NIP297:NIP302"/>
    <mergeCell ref="NIQ297:NIQ302"/>
    <mergeCell ref="NHV297:NHV302"/>
    <mergeCell ref="NHW297:NHW302"/>
    <mergeCell ref="NHZ297:NHZ302"/>
    <mergeCell ref="NIA297:NIA302"/>
    <mergeCell ref="NID297:NID302"/>
    <mergeCell ref="NIE297:NIE302"/>
    <mergeCell ref="NHJ297:NHJ302"/>
    <mergeCell ref="NHK297:NHK302"/>
    <mergeCell ref="NHN297:NHN302"/>
    <mergeCell ref="NHO297:NHO302"/>
    <mergeCell ref="NHR297:NHR302"/>
    <mergeCell ref="NHS297:NHS302"/>
    <mergeCell ref="NML297:NML302"/>
    <mergeCell ref="NMM297:NMM302"/>
    <mergeCell ref="NMP297:NMP302"/>
    <mergeCell ref="NMQ297:NMQ302"/>
    <mergeCell ref="NMT297:NMT302"/>
    <mergeCell ref="NMU297:NMU302"/>
    <mergeCell ref="NLZ297:NLZ302"/>
    <mergeCell ref="NMA297:NMA302"/>
    <mergeCell ref="NMD297:NMD302"/>
    <mergeCell ref="NME297:NME302"/>
    <mergeCell ref="NMH297:NMH302"/>
    <mergeCell ref="NMI297:NMI302"/>
    <mergeCell ref="NLN297:NLN302"/>
    <mergeCell ref="NLO297:NLO302"/>
    <mergeCell ref="NLR297:NLR302"/>
    <mergeCell ref="NLS297:NLS302"/>
    <mergeCell ref="NLV297:NLV302"/>
    <mergeCell ref="NLW297:NLW302"/>
    <mergeCell ref="NLB297:NLB302"/>
    <mergeCell ref="NLC297:NLC302"/>
    <mergeCell ref="NLF297:NLF302"/>
    <mergeCell ref="NLG297:NLG302"/>
    <mergeCell ref="NLJ297:NLJ302"/>
    <mergeCell ref="NLK297:NLK302"/>
    <mergeCell ref="NKP297:NKP302"/>
    <mergeCell ref="NKQ297:NKQ302"/>
    <mergeCell ref="NKT297:NKT302"/>
    <mergeCell ref="NKU297:NKU302"/>
    <mergeCell ref="NKX297:NKX302"/>
    <mergeCell ref="NKY297:NKY302"/>
    <mergeCell ref="NKD297:NKD302"/>
    <mergeCell ref="NKE297:NKE302"/>
    <mergeCell ref="NKH297:NKH302"/>
    <mergeCell ref="NKI297:NKI302"/>
    <mergeCell ref="NKL297:NKL302"/>
    <mergeCell ref="NKM297:NKM302"/>
    <mergeCell ref="NPF297:NPF302"/>
    <mergeCell ref="NPG297:NPG302"/>
    <mergeCell ref="NPJ297:NPJ302"/>
    <mergeCell ref="NPK297:NPK302"/>
    <mergeCell ref="NPN297:NPN302"/>
    <mergeCell ref="NPO297:NPO302"/>
    <mergeCell ref="NOT297:NOT302"/>
    <mergeCell ref="NOU297:NOU302"/>
    <mergeCell ref="NOX297:NOX302"/>
    <mergeCell ref="NOY297:NOY302"/>
    <mergeCell ref="NPB297:NPB302"/>
    <mergeCell ref="NPC297:NPC302"/>
    <mergeCell ref="NOH297:NOH302"/>
    <mergeCell ref="NOI297:NOI302"/>
    <mergeCell ref="NOL297:NOL302"/>
    <mergeCell ref="NOM297:NOM302"/>
    <mergeCell ref="NOP297:NOP302"/>
    <mergeCell ref="NOQ297:NOQ302"/>
    <mergeCell ref="NNV297:NNV302"/>
    <mergeCell ref="NNW297:NNW302"/>
    <mergeCell ref="NNZ297:NNZ302"/>
    <mergeCell ref="NOA297:NOA302"/>
    <mergeCell ref="NOD297:NOD302"/>
    <mergeCell ref="NOE297:NOE302"/>
    <mergeCell ref="NNJ297:NNJ302"/>
    <mergeCell ref="NNK297:NNK302"/>
    <mergeCell ref="NNN297:NNN302"/>
    <mergeCell ref="NNO297:NNO302"/>
    <mergeCell ref="NNR297:NNR302"/>
    <mergeCell ref="NNS297:NNS302"/>
    <mergeCell ref="NMX297:NMX302"/>
    <mergeCell ref="NMY297:NMY302"/>
    <mergeCell ref="NNB297:NNB302"/>
    <mergeCell ref="NNC297:NNC302"/>
    <mergeCell ref="NNF297:NNF302"/>
    <mergeCell ref="NNG297:NNG302"/>
    <mergeCell ref="NRZ297:NRZ302"/>
    <mergeCell ref="NSA297:NSA302"/>
    <mergeCell ref="NSD297:NSD302"/>
    <mergeCell ref="NSE297:NSE302"/>
    <mergeCell ref="NSH297:NSH302"/>
    <mergeCell ref="NSI297:NSI302"/>
    <mergeCell ref="NRN297:NRN302"/>
    <mergeCell ref="NRO297:NRO302"/>
    <mergeCell ref="NRR297:NRR302"/>
    <mergeCell ref="NRS297:NRS302"/>
    <mergeCell ref="NRV297:NRV302"/>
    <mergeCell ref="NRW297:NRW302"/>
    <mergeCell ref="NRB297:NRB302"/>
    <mergeCell ref="NRC297:NRC302"/>
    <mergeCell ref="NRF297:NRF302"/>
    <mergeCell ref="NRG297:NRG302"/>
    <mergeCell ref="NRJ297:NRJ302"/>
    <mergeCell ref="NRK297:NRK302"/>
    <mergeCell ref="NQP297:NQP302"/>
    <mergeCell ref="NQQ297:NQQ302"/>
    <mergeCell ref="NQT297:NQT302"/>
    <mergeCell ref="NQU297:NQU302"/>
    <mergeCell ref="NQX297:NQX302"/>
    <mergeCell ref="NQY297:NQY302"/>
    <mergeCell ref="NQD297:NQD302"/>
    <mergeCell ref="NQE297:NQE302"/>
    <mergeCell ref="NQH297:NQH302"/>
    <mergeCell ref="NQI297:NQI302"/>
    <mergeCell ref="NQL297:NQL302"/>
    <mergeCell ref="NQM297:NQM302"/>
    <mergeCell ref="NPR297:NPR302"/>
    <mergeCell ref="NPS297:NPS302"/>
    <mergeCell ref="NPV297:NPV302"/>
    <mergeCell ref="NPW297:NPW302"/>
    <mergeCell ref="NPZ297:NPZ302"/>
    <mergeCell ref="NQA297:NQA302"/>
    <mergeCell ref="NUT297:NUT302"/>
    <mergeCell ref="NUU297:NUU302"/>
    <mergeCell ref="NUX297:NUX302"/>
    <mergeCell ref="NUY297:NUY302"/>
    <mergeCell ref="NVB297:NVB302"/>
    <mergeCell ref="NVC297:NVC302"/>
    <mergeCell ref="NUH297:NUH302"/>
    <mergeCell ref="NUI297:NUI302"/>
    <mergeCell ref="NUL297:NUL302"/>
    <mergeCell ref="NUM297:NUM302"/>
    <mergeCell ref="NUP297:NUP302"/>
    <mergeCell ref="NUQ297:NUQ302"/>
    <mergeCell ref="NTV297:NTV302"/>
    <mergeCell ref="NTW297:NTW302"/>
    <mergeCell ref="NTZ297:NTZ302"/>
    <mergeCell ref="NUA297:NUA302"/>
    <mergeCell ref="NUD297:NUD302"/>
    <mergeCell ref="NUE297:NUE302"/>
    <mergeCell ref="NTJ297:NTJ302"/>
    <mergeCell ref="NTK297:NTK302"/>
    <mergeCell ref="NTN297:NTN302"/>
    <mergeCell ref="NTO297:NTO302"/>
    <mergeCell ref="NTR297:NTR302"/>
    <mergeCell ref="NTS297:NTS302"/>
    <mergeCell ref="NSX297:NSX302"/>
    <mergeCell ref="NSY297:NSY302"/>
    <mergeCell ref="NTB297:NTB302"/>
    <mergeCell ref="NTC297:NTC302"/>
    <mergeCell ref="NTF297:NTF302"/>
    <mergeCell ref="NTG297:NTG302"/>
    <mergeCell ref="NSL297:NSL302"/>
    <mergeCell ref="NSM297:NSM302"/>
    <mergeCell ref="NSP297:NSP302"/>
    <mergeCell ref="NSQ297:NSQ302"/>
    <mergeCell ref="NST297:NST302"/>
    <mergeCell ref="NSU297:NSU302"/>
    <mergeCell ref="NXN297:NXN302"/>
    <mergeCell ref="NXO297:NXO302"/>
    <mergeCell ref="NXR297:NXR302"/>
    <mergeCell ref="NXS297:NXS302"/>
    <mergeCell ref="NXV297:NXV302"/>
    <mergeCell ref="NXW297:NXW302"/>
    <mergeCell ref="NXB297:NXB302"/>
    <mergeCell ref="NXC297:NXC302"/>
    <mergeCell ref="NXF297:NXF302"/>
    <mergeCell ref="NXG297:NXG302"/>
    <mergeCell ref="NXJ297:NXJ302"/>
    <mergeCell ref="NXK297:NXK302"/>
    <mergeCell ref="NWP297:NWP302"/>
    <mergeCell ref="NWQ297:NWQ302"/>
    <mergeCell ref="NWT297:NWT302"/>
    <mergeCell ref="NWU297:NWU302"/>
    <mergeCell ref="NWX297:NWX302"/>
    <mergeCell ref="NWY297:NWY302"/>
    <mergeCell ref="NWD297:NWD302"/>
    <mergeCell ref="NWE297:NWE302"/>
    <mergeCell ref="NWH297:NWH302"/>
    <mergeCell ref="NWI297:NWI302"/>
    <mergeCell ref="NWL297:NWL302"/>
    <mergeCell ref="NWM297:NWM302"/>
    <mergeCell ref="NVR297:NVR302"/>
    <mergeCell ref="NVS297:NVS302"/>
    <mergeCell ref="NVV297:NVV302"/>
    <mergeCell ref="NVW297:NVW302"/>
    <mergeCell ref="NVZ297:NVZ302"/>
    <mergeCell ref="NWA297:NWA302"/>
    <mergeCell ref="NVF297:NVF302"/>
    <mergeCell ref="NVG297:NVG302"/>
    <mergeCell ref="NVJ297:NVJ302"/>
    <mergeCell ref="NVK297:NVK302"/>
    <mergeCell ref="NVN297:NVN302"/>
    <mergeCell ref="NVO297:NVO302"/>
    <mergeCell ref="OAH297:OAH302"/>
    <mergeCell ref="OAI297:OAI302"/>
    <mergeCell ref="OAL297:OAL302"/>
    <mergeCell ref="OAM297:OAM302"/>
    <mergeCell ref="OAP297:OAP302"/>
    <mergeCell ref="OAQ297:OAQ302"/>
    <mergeCell ref="NZV297:NZV302"/>
    <mergeCell ref="NZW297:NZW302"/>
    <mergeCell ref="NZZ297:NZZ302"/>
    <mergeCell ref="OAA297:OAA302"/>
    <mergeCell ref="OAD297:OAD302"/>
    <mergeCell ref="OAE297:OAE302"/>
    <mergeCell ref="NZJ297:NZJ302"/>
    <mergeCell ref="NZK297:NZK302"/>
    <mergeCell ref="NZN297:NZN302"/>
    <mergeCell ref="NZO297:NZO302"/>
    <mergeCell ref="NZR297:NZR302"/>
    <mergeCell ref="NZS297:NZS302"/>
    <mergeCell ref="NYX297:NYX302"/>
    <mergeCell ref="NYY297:NYY302"/>
    <mergeCell ref="NZB297:NZB302"/>
    <mergeCell ref="NZC297:NZC302"/>
    <mergeCell ref="NZF297:NZF302"/>
    <mergeCell ref="NZG297:NZG302"/>
    <mergeCell ref="NYL297:NYL302"/>
    <mergeCell ref="NYM297:NYM302"/>
    <mergeCell ref="NYP297:NYP302"/>
    <mergeCell ref="NYQ297:NYQ302"/>
    <mergeCell ref="NYT297:NYT302"/>
    <mergeCell ref="NYU297:NYU302"/>
    <mergeCell ref="NXZ297:NXZ302"/>
    <mergeCell ref="NYA297:NYA302"/>
    <mergeCell ref="NYD297:NYD302"/>
    <mergeCell ref="NYE297:NYE302"/>
    <mergeCell ref="NYH297:NYH302"/>
    <mergeCell ref="NYI297:NYI302"/>
    <mergeCell ref="ODB297:ODB302"/>
    <mergeCell ref="ODC297:ODC302"/>
    <mergeCell ref="ODF297:ODF302"/>
    <mergeCell ref="ODG297:ODG302"/>
    <mergeCell ref="ODJ297:ODJ302"/>
    <mergeCell ref="ODK297:ODK302"/>
    <mergeCell ref="OCP297:OCP302"/>
    <mergeCell ref="OCQ297:OCQ302"/>
    <mergeCell ref="OCT297:OCT302"/>
    <mergeCell ref="OCU297:OCU302"/>
    <mergeCell ref="OCX297:OCX302"/>
    <mergeCell ref="OCY297:OCY302"/>
    <mergeCell ref="OCD297:OCD302"/>
    <mergeCell ref="OCE297:OCE302"/>
    <mergeCell ref="OCH297:OCH302"/>
    <mergeCell ref="OCI297:OCI302"/>
    <mergeCell ref="OCL297:OCL302"/>
    <mergeCell ref="OCM297:OCM302"/>
    <mergeCell ref="OBR297:OBR302"/>
    <mergeCell ref="OBS297:OBS302"/>
    <mergeCell ref="OBV297:OBV302"/>
    <mergeCell ref="OBW297:OBW302"/>
    <mergeCell ref="OBZ297:OBZ302"/>
    <mergeCell ref="OCA297:OCA302"/>
    <mergeCell ref="OBF297:OBF302"/>
    <mergeCell ref="OBG297:OBG302"/>
    <mergeCell ref="OBJ297:OBJ302"/>
    <mergeCell ref="OBK297:OBK302"/>
    <mergeCell ref="OBN297:OBN302"/>
    <mergeCell ref="OBO297:OBO302"/>
    <mergeCell ref="OAT297:OAT302"/>
    <mergeCell ref="OAU297:OAU302"/>
    <mergeCell ref="OAX297:OAX302"/>
    <mergeCell ref="OAY297:OAY302"/>
    <mergeCell ref="OBB297:OBB302"/>
    <mergeCell ref="OBC297:OBC302"/>
    <mergeCell ref="OFV297:OFV302"/>
    <mergeCell ref="OFW297:OFW302"/>
    <mergeCell ref="OFZ297:OFZ302"/>
    <mergeCell ref="OGA297:OGA302"/>
    <mergeCell ref="OGD297:OGD302"/>
    <mergeCell ref="OGE297:OGE302"/>
    <mergeCell ref="OFJ297:OFJ302"/>
    <mergeCell ref="OFK297:OFK302"/>
    <mergeCell ref="OFN297:OFN302"/>
    <mergeCell ref="OFO297:OFO302"/>
    <mergeCell ref="OFR297:OFR302"/>
    <mergeCell ref="OFS297:OFS302"/>
    <mergeCell ref="OEX297:OEX302"/>
    <mergeCell ref="OEY297:OEY302"/>
    <mergeCell ref="OFB297:OFB302"/>
    <mergeCell ref="OFC297:OFC302"/>
    <mergeCell ref="OFF297:OFF302"/>
    <mergeCell ref="OFG297:OFG302"/>
    <mergeCell ref="OEL297:OEL302"/>
    <mergeCell ref="OEM297:OEM302"/>
    <mergeCell ref="OEP297:OEP302"/>
    <mergeCell ref="OEQ297:OEQ302"/>
    <mergeCell ref="OET297:OET302"/>
    <mergeCell ref="OEU297:OEU302"/>
    <mergeCell ref="ODZ297:ODZ302"/>
    <mergeCell ref="OEA297:OEA302"/>
    <mergeCell ref="OED297:OED302"/>
    <mergeCell ref="OEE297:OEE302"/>
    <mergeCell ref="OEH297:OEH302"/>
    <mergeCell ref="OEI297:OEI302"/>
    <mergeCell ref="ODN297:ODN302"/>
    <mergeCell ref="ODO297:ODO302"/>
    <mergeCell ref="ODR297:ODR302"/>
    <mergeCell ref="ODS297:ODS302"/>
    <mergeCell ref="ODV297:ODV302"/>
    <mergeCell ref="ODW297:ODW302"/>
    <mergeCell ref="OIP297:OIP302"/>
    <mergeCell ref="OIQ297:OIQ302"/>
    <mergeCell ref="OIT297:OIT302"/>
    <mergeCell ref="OIU297:OIU302"/>
    <mergeCell ref="OIX297:OIX302"/>
    <mergeCell ref="OIY297:OIY302"/>
    <mergeCell ref="OID297:OID302"/>
    <mergeCell ref="OIE297:OIE302"/>
    <mergeCell ref="OIH297:OIH302"/>
    <mergeCell ref="OII297:OII302"/>
    <mergeCell ref="OIL297:OIL302"/>
    <mergeCell ref="OIM297:OIM302"/>
    <mergeCell ref="OHR297:OHR302"/>
    <mergeCell ref="OHS297:OHS302"/>
    <mergeCell ref="OHV297:OHV302"/>
    <mergeCell ref="OHW297:OHW302"/>
    <mergeCell ref="OHZ297:OHZ302"/>
    <mergeCell ref="OIA297:OIA302"/>
    <mergeCell ref="OHF297:OHF302"/>
    <mergeCell ref="OHG297:OHG302"/>
    <mergeCell ref="OHJ297:OHJ302"/>
    <mergeCell ref="OHK297:OHK302"/>
    <mergeCell ref="OHN297:OHN302"/>
    <mergeCell ref="OHO297:OHO302"/>
    <mergeCell ref="OGT297:OGT302"/>
    <mergeCell ref="OGU297:OGU302"/>
    <mergeCell ref="OGX297:OGX302"/>
    <mergeCell ref="OGY297:OGY302"/>
    <mergeCell ref="OHB297:OHB302"/>
    <mergeCell ref="OHC297:OHC302"/>
    <mergeCell ref="OGH297:OGH302"/>
    <mergeCell ref="OGI297:OGI302"/>
    <mergeCell ref="OGL297:OGL302"/>
    <mergeCell ref="OGM297:OGM302"/>
    <mergeCell ref="OGP297:OGP302"/>
    <mergeCell ref="OGQ297:OGQ302"/>
    <mergeCell ref="OLJ297:OLJ302"/>
    <mergeCell ref="OLK297:OLK302"/>
    <mergeCell ref="OLN297:OLN302"/>
    <mergeCell ref="OLO297:OLO302"/>
    <mergeCell ref="OLR297:OLR302"/>
    <mergeCell ref="OLS297:OLS302"/>
    <mergeCell ref="OKX297:OKX302"/>
    <mergeCell ref="OKY297:OKY302"/>
    <mergeCell ref="OLB297:OLB302"/>
    <mergeCell ref="OLC297:OLC302"/>
    <mergeCell ref="OLF297:OLF302"/>
    <mergeCell ref="OLG297:OLG302"/>
    <mergeCell ref="OKL297:OKL302"/>
    <mergeCell ref="OKM297:OKM302"/>
    <mergeCell ref="OKP297:OKP302"/>
    <mergeCell ref="OKQ297:OKQ302"/>
    <mergeCell ref="OKT297:OKT302"/>
    <mergeCell ref="OKU297:OKU302"/>
    <mergeCell ref="OJZ297:OJZ302"/>
    <mergeCell ref="OKA297:OKA302"/>
    <mergeCell ref="OKD297:OKD302"/>
    <mergeCell ref="OKE297:OKE302"/>
    <mergeCell ref="OKH297:OKH302"/>
    <mergeCell ref="OKI297:OKI302"/>
    <mergeCell ref="OJN297:OJN302"/>
    <mergeCell ref="OJO297:OJO302"/>
    <mergeCell ref="OJR297:OJR302"/>
    <mergeCell ref="OJS297:OJS302"/>
    <mergeCell ref="OJV297:OJV302"/>
    <mergeCell ref="OJW297:OJW302"/>
    <mergeCell ref="OJB297:OJB302"/>
    <mergeCell ref="OJC297:OJC302"/>
    <mergeCell ref="OJF297:OJF302"/>
    <mergeCell ref="OJG297:OJG302"/>
    <mergeCell ref="OJJ297:OJJ302"/>
    <mergeCell ref="OJK297:OJK302"/>
    <mergeCell ref="OOD297:OOD302"/>
    <mergeCell ref="OOE297:OOE302"/>
    <mergeCell ref="OOH297:OOH302"/>
    <mergeCell ref="OOI297:OOI302"/>
    <mergeCell ref="OOL297:OOL302"/>
    <mergeCell ref="OOM297:OOM302"/>
    <mergeCell ref="ONR297:ONR302"/>
    <mergeCell ref="ONS297:ONS302"/>
    <mergeCell ref="ONV297:ONV302"/>
    <mergeCell ref="ONW297:ONW302"/>
    <mergeCell ref="ONZ297:ONZ302"/>
    <mergeCell ref="OOA297:OOA302"/>
    <mergeCell ref="ONF297:ONF302"/>
    <mergeCell ref="ONG297:ONG302"/>
    <mergeCell ref="ONJ297:ONJ302"/>
    <mergeCell ref="ONK297:ONK302"/>
    <mergeCell ref="ONN297:ONN302"/>
    <mergeCell ref="ONO297:ONO302"/>
    <mergeCell ref="OMT297:OMT302"/>
    <mergeCell ref="OMU297:OMU302"/>
    <mergeCell ref="OMX297:OMX302"/>
    <mergeCell ref="OMY297:OMY302"/>
    <mergeCell ref="ONB297:ONB302"/>
    <mergeCell ref="ONC297:ONC302"/>
    <mergeCell ref="OMH297:OMH302"/>
    <mergeCell ref="OMI297:OMI302"/>
    <mergeCell ref="OML297:OML302"/>
    <mergeCell ref="OMM297:OMM302"/>
    <mergeCell ref="OMP297:OMP302"/>
    <mergeCell ref="OMQ297:OMQ302"/>
    <mergeCell ref="OLV297:OLV302"/>
    <mergeCell ref="OLW297:OLW302"/>
    <mergeCell ref="OLZ297:OLZ302"/>
    <mergeCell ref="OMA297:OMA302"/>
    <mergeCell ref="OMD297:OMD302"/>
    <mergeCell ref="OME297:OME302"/>
    <mergeCell ref="OQX297:OQX302"/>
    <mergeCell ref="OQY297:OQY302"/>
    <mergeCell ref="ORB297:ORB302"/>
    <mergeCell ref="ORC297:ORC302"/>
    <mergeCell ref="ORF297:ORF302"/>
    <mergeCell ref="ORG297:ORG302"/>
    <mergeCell ref="OQL297:OQL302"/>
    <mergeCell ref="OQM297:OQM302"/>
    <mergeCell ref="OQP297:OQP302"/>
    <mergeCell ref="OQQ297:OQQ302"/>
    <mergeCell ref="OQT297:OQT302"/>
    <mergeCell ref="OQU297:OQU302"/>
    <mergeCell ref="OPZ297:OPZ302"/>
    <mergeCell ref="OQA297:OQA302"/>
    <mergeCell ref="OQD297:OQD302"/>
    <mergeCell ref="OQE297:OQE302"/>
    <mergeCell ref="OQH297:OQH302"/>
    <mergeCell ref="OQI297:OQI302"/>
    <mergeCell ref="OPN297:OPN302"/>
    <mergeCell ref="OPO297:OPO302"/>
    <mergeCell ref="OPR297:OPR302"/>
    <mergeCell ref="OPS297:OPS302"/>
    <mergeCell ref="OPV297:OPV302"/>
    <mergeCell ref="OPW297:OPW302"/>
    <mergeCell ref="OPB297:OPB302"/>
    <mergeCell ref="OPC297:OPC302"/>
    <mergeCell ref="OPF297:OPF302"/>
    <mergeCell ref="OPG297:OPG302"/>
    <mergeCell ref="OPJ297:OPJ302"/>
    <mergeCell ref="OPK297:OPK302"/>
    <mergeCell ref="OOP297:OOP302"/>
    <mergeCell ref="OOQ297:OOQ302"/>
    <mergeCell ref="OOT297:OOT302"/>
    <mergeCell ref="OOU297:OOU302"/>
    <mergeCell ref="OOX297:OOX302"/>
    <mergeCell ref="OOY297:OOY302"/>
    <mergeCell ref="OTR297:OTR302"/>
    <mergeCell ref="OTS297:OTS302"/>
    <mergeCell ref="OTV297:OTV302"/>
    <mergeCell ref="OTW297:OTW302"/>
    <mergeCell ref="OTZ297:OTZ302"/>
    <mergeCell ref="OUA297:OUA302"/>
    <mergeCell ref="OTF297:OTF302"/>
    <mergeCell ref="OTG297:OTG302"/>
    <mergeCell ref="OTJ297:OTJ302"/>
    <mergeCell ref="OTK297:OTK302"/>
    <mergeCell ref="OTN297:OTN302"/>
    <mergeCell ref="OTO297:OTO302"/>
    <mergeCell ref="OST297:OST302"/>
    <mergeCell ref="OSU297:OSU302"/>
    <mergeCell ref="OSX297:OSX302"/>
    <mergeCell ref="OSY297:OSY302"/>
    <mergeCell ref="OTB297:OTB302"/>
    <mergeCell ref="OTC297:OTC302"/>
    <mergeCell ref="OSH297:OSH302"/>
    <mergeCell ref="OSI297:OSI302"/>
    <mergeCell ref="OSL297:OSL302"/>
    <mergeCell ref="OSM297:OSM302"/>
    <mergeCell ref="OSP297:OSP302"/>
    <mergeCell ref="OSQ297:OSQ302"/>
    <mergeCell ref="ORV297:ORV302"/>
    <mergeCell ref="ORW297:ORW302"/>
    <mergeCell ref="ORZ297:ORZ302"/>
    <mergeCell ref="OSA297:OSA302"/>
    <mergeCell ref="OSD297:OSD302"/>
    <mergeCell ref="OSE297:OSE302"/>
    <mergeCell ref="ORJ297:ORJ302"/>
    <mergeCell ref="ORK297:ORK302"/>
    <mergeCell ref="ORN297:ORN302"/>
    <mergeCell ref="ORO297:ORO302"/>
    <mergeCell ref="ORR297:ORR302"/>
    <mergeCell ref="ORS297:ORS302"/>
    <mergeCell ref="OWL297:OWL302"/>
    <mergeCell ref="OWM297:OWM302"/>
    <mergeCell ref="OWP297:OWP302"/>
    <mergeCell ref="OWQ297:OWQ302"/>
    <mergeCell ref="OWT297:OWT302"/>
    <mergeCell ref="OWU297:OWU302"/>
    <mergeCell ref="OVZ297:OVZ302"/>
    <mergeCell ref="OWA297:OWA302"/>
    <mergeCell ref="OWD297:OWD302"/>
    <mergeCell ref="OWE297:OWE302"/>
    <mergeCell ref="OWH297:OWH302"/>
    <mergeCell ref="OWI297:OWI302"/>
    <mergeCell ref="OVN297:OVN302"/>
    <mergeCell ref="OVO297:OVO302"/>
    <mergeCell ref="OVR297:OVR302"/>
    <mergeCell ref="OVS297:OVS302"/>
    <mergeCell ref="OVV297:OVV302"/>
    <mergeCell ref="OVW297:OVW302"/>
    <mergeCell ref="OVB297:OVB302"/>
    <mergeCell ref="OVC297:OVC302"/>
    <mergeCell ref="OVF297:OVF302"/>
    <mergeCell ref="OVG297:OVG302"/>
    <mergeCell ref="OVJ297:OVJ302"/>
    <mergeCell ref="OVK297:OVK302"/>
    <mergeCell ref="OUP297:OUP302"/>
    <mergeCell ref="OUQ297:OUQ302"/>
    <mergeCell ref="OUT297:OUT302"/>
    <mergeCell ref="OUU297:OUU302"/>
    <mergeCell ref="OUX297:OUX302"/>
    <mergeCell ref="OUY297:OUY302"/>
    <mergeCell ref="OUD297:OUD302"/>
    <mergeCell ref="OUE297:OUE302"/>
    <mergeCell ref="OUH297:OUH302"/>
    <mergeCell ref="OUI297:OUI302"/>
    <mergeCell ref="OUL297:OUL302"/>
    <mergeCell ref="OUM297:OUM302"/>
    <mergeCell ref="OZF297:OZF302"/>
    <mergeCell ref="OZG297:OZG302"/>
    <mergeCell ref="OZJ297:OZJ302"/>
    <mergeCell ref="OZK297:OZK302"/>
    <mergeCell ref="OZN297:OZN302"/>
    <mergeCell ref="OZO297:OZO302"/>
    <mergeCell ref="OYT297:OYT302"/>
    <mergeCell ref="OYU297:OYU302"/>
    <mergeCell ref="OYX297:OYX302"/>
    <mergeCell ref="OYY297:OYY302"/>
    <mergeCell ref="OZB297:OZB302"/>
    <mergeCell ref="OZC297:OZC302"/>
    <mergeCell ref="OYH297:OYH302"/>
    <mergeCell ref="OYI297:OYI302"/>
    <mergeCell ref="OYL297:OYL302"/>
    <mergeCell ref="OYM297:OYM302"/>
    <mergeCell ref="OYP297:OYP302"/>
    <mergeCell ref="OYQ297:OYQ302"/>
    <mergeCell ref="OXV297:OXV302"/>
    <mergeCell ref="OXW297:OXW302"/>
    <mergeCell ref="OXZ297:OXZ302"/>
    <mergeCell ref="OYA297:OYA302"/>
    <mergeCell ref="OYD297:OYD302"/>
    <mergeCell ref="OYE297:OYE302"/>
    <mergeCell ref="OXJ297:OXJ302"/>
    <mergeCell ref="OXK297:OXK302"/>
    <mergeCell ref="OXN297:OXN302"/>
    <mergeCell ref="OXO297:OXO302"/>
    <mergeCell ref="OXR297:OXR302"/>
    <mergeCell ref="OXS297:OXS302"/>
    <mergeCell ref="OWX297:OWX302"/>
    <mergeCell ref="OWY297:OWY302"/>
    <mergeCell ref="OXB297:OXB302"/>
    <mergeCell ref="OXC297:OXC302"/>
    <mergeCell ref="OXF297:OXF302"/>
    <mergeCell ref="OXG297:OXG302"/>
    <mergeCell ref="PBZ297:PBZ302"/>
    <mergeCell ref="PCA297:PCA302"/>
    <mergeCell ref="PCD297:PCD302"/>
    <mergeCell ref="PCE297:PCE302"/>
    <mergeCell ref="PCH297:PCH302"/>
    <mergeCell ref="PCI297:PCI302"/>
    <mergeCell ref="PBN297:PBN302"/>
    <mergeCell ref="PBO297:PBO302"/>
    <mergeCell ref="PBR297:PBR302"/>
    <mergeCell ref="PBS297:PBS302"/>
    <mergeCell ref="PBV297:PBV302"/>
    <mergeCell ref="PBW297:PBW302"/>
    <mergeCell ref="PBB297:PBB302"/>
    <mergeCell ref="PBC297:PBC302"/>
    <mergeCell ref="PBF297:PBF302"/>
    <mergeCell ref="PBG297:PBG302"/>
    <mergeCell ref="PBJ297:PBJ302"/>
    <mergeCell ref="PBK297:PBK302"/>
    <mergeCell ref="PAP297:PAP302"/>
    <mergeCell ref="PAQ297:PAQ302"/>
    <mergeCell ref="PAT297:PAT302"/>
    <mergeCell ref="PAU297:PAU302"/>
    <mergeCell ref="PAX297:PAX302"/>
    <mergeCell ref="PAY297:PAY302"/>
    <mergeCell ref="PAD297:PAD302"/>
    <mergeCell ref="PAE297:PAE302"/>
    <mergeCell ref="PAH297:PAH302"/>
    <mergeCell ref="PAI297:PAI302"/>
    <mergeCell ref="PAL297:PAL302"/>
    <mergeCell ref="PAM297:PAM302"/>
    <mergeCell ref="OZR297:OZR302"/>
    <mergeCell ref="OZS297:OZS302"/>
    <mergeCell ref="OZV297:OZV302"/>
    <mergeCell ref="OZW297:OZW302"/>
    <mergeCell ref="OZZ297:OZZ302"/>
    <mergeCell ref="PAA297:PAA302"/>
    <mergeCell ref="PET297:PET302"/>
    <mergeCell ref="PEU297:PEU302"/>
    <mergeCell ref="PEX297:PEX302"/>
    <mergeCell ref="PEY297:PEY302"/>
    <mergeCell ref="PFB297:PFB302"/>
    <mergeCell ref="PFC297:PFC302"/>
    <mergeCell ref="PEH297:PEH302"/>
    <mergeCell ref="PEI297:PEI302"/>
    <mergeCell ref="PEL297:PEL302"/>
    <mergeCell ref="PEM297:PEM302"/>
    <mergeCell ref="PEP297:PEP302"/>
    <mergeCell ref="PEQ297:PEQ302"/>
    <mergeCell ref="PDV297:PDV302"/>
    <mergeCell ref="PDW297:PDW302"/>
    <mergeCell ref="PDZ297:PDZ302"/>
    <mergeCell ref="PEA297:PEA302"/>
    <mergeCell ref="PED297:PED302"/>
    <mergeCell ref="PEE297:PEE302"/>
    <mergeCell ref="PDJ297:PDJ302"/>
    <mergeCell ref="PDK297:PDK302"/>
    <mergeCell ref="PDN297:PDN302"/>
    <mergeCell ref="PDO297:PDO302"/>
    <mergeCell ref="PDR297:PDR302"/>
    <mergeCell ref="PDS297:PDS302"/>
    <mergeCell ref="PCX297:PCX302"/>
    <mergeCell ref="PCY297:PCY302"/>
    <mergeCell ref="PDB297:PDB302"/>
    <mergeCell ref="PDC297:PDC302"/>
    <mergeCell ref="PDF297:PDF302"/>
    <mergeCell ref="PDG297:PDG302"/>
    <mergeCell ref="PCL297:PCL302"/>
    <mergeCell ref="PCM297:PCM302"/>
    <mergeCell ref="PCP297:PCP302"/>
    <mergeCell ref="PCQ297:PCQ302"/>
    <mergeCell ref="PCT297:PCT302"/>
    <mergeCell ref="PCU297:PCU302"/>
    <mergeCell ref="PHN297:PHN302"/>
    <mergeCell ref="PHO297:PHO302"/>
    <mergeCell ref="PHR297:PHR302"/>
    <mergeCell ref="PHS297:PHS302"/>
    <mergeCell ref="PHV297:PHV302"/>
    <mergeCell ref="PHW297:PHW302"/>
    <mergeCell ref="PHB297:PHB302"/>
    <mergeCell ref="PHC297:PHC302"/>
    <mergeCell ref="PHF297:PHF302"/>
    <mergeCell ref="PHG297:PHG302"/>
    <mergeCell ref="PHJ297:PHJ302"/>
    <mergeCell ref="PHK297:PHK302"/>
    <mergeCell ref="PGP297:PGP302"/>
    <mergeCell ref="PGQ297:PGQ302"/>
    <mergeCell ref="PGT297:PGT302"/>
    <mergeCell ref="PGU297:PGU302"/>
    <mergeCell ref="PGX297:PGX302"/>
    <mergeCell ref="PGY297:PGY302"/>
    <mergeCell ref="PGD297:PGD302"/>
    <mergeCell ref="PGE297:PGE302"/>
    <mergeCell ref="PGH297:PGH302"/>
    <mergeCell ref="PGI297:PGI302"/>
    <mergeCell ref="PGL297:PGL302"/>
    <mergeCell ref="PGM297:PGM302"/>
    <mergeCell ref="PFR297:PFR302"/>
    <mergeCell ref="PFS297:PFS302"/>
    <mergeCell ref="PFV297:PFV302"/>
    <mergeCell ref="PFW297:PFW302"/>
    <mergeCell ref="PFZ297:PFZ302"/>
    <mergeCell ref="PGA297:PGA302"/>
    <mergeCell ref="PFF297:PFF302"/>
    <mergeCell ref="PFG297:PFG302"/>
    <mergeCell ref="PFJ297:PFJ302"/>
    <mergeCell ref="PFK297:PFK302"/>
    <mergeCell ref="PFN297:PFN302"/>
    <mergeCell ref="PFO297:PFO302"/>
    <mergeCell ref="PKH297:PKH302"/>
    <mergeCell ref="PKI297:PKI302"/>
    <mergeCell ref="PKL297:PKL302"/>
    <mergeCell ref="PKM297:PKM302"/>
    <mergeCell ref="PKP297:PKP302"/>
    <mergeCell ref="PKQ297:PKQ302"/>
    <mergeCell ref="PJV297:PJV302"/>
    <mergeCell ref="PJW297:PJW302"/>
    <mergeCell ref="PJZ297:PJZ302"/>
    <mergeCell ref="PKA297:PKA302"/>
    <mergeCell ref="PKD297:PKD302"/>
    <mergeCell ref="PKE297:PKE302"/>
    <mergeCell ref="PJJ297:PJJ302"/>
    <mergeCell ref="PJK297:PJK302"/>
    <mergeCell ref="PJN297:PJN302"/>
    <mergeCell ref="PJO297:PJO302"/>
    <mergeCell ref="PJR297:PJR302"/>
    <mergeCell ref="PJS297:PJS302"/>
    <mergeCell ref="PIX297:PIX302"/>
    <mergeCell ref="PIY297:PIY302"/>
    <mergeCell ref="PJB297:PJB302"/>
    <mergeCell ref="PJC297:PJC302"/>
    <mergeCell ref="PJF297:PJF302"/>
    <mergeCell ref="PJG297:PJG302"/>
    <mergeCell ref="PIL297:PIL302"/>
    <mergeCell ref="PIM297:PIM302"/>
    <mergeCell ref="PIP297:PIP302"/>
    <mergeCell ref="PIQ297:PIQ302"/>
    <mergeCell ref="PIT297:PIT302"/>
    <mergeCell ref="PIU297:PIU302"/>
    <mergeCell ref="PHZ297:PHZ302"/>
    <mergeCell ref="PIA297:PIA302"/>
    <mergeCell ref="PID297:PID302"/>
    <mergeCell ref="PIE297:PIE302"/>
    <mergeCell ref="PIH297:PIH302"/>
    <mergeCell ref="PII297:PII302"/>
    <mergeCell ref="PNB297:PNB302"/>
    <mergeCell ref="PNC297:PNC302"/>
    <mergeCell ref="PNF297:PNF302"/>
    <mergeCell ref="PNG297:PNG302"/>
    <mergeCell ref="PNJ297:PNJ302"/>
    <mergeCell ref="PNK297:PNK302"/>
    <mergeCell ref="PMP297:PMP302"/>
    <mergeCell ref="PMQ297:PMQ302"/>
    <mergeCell ref="PMT297:PMT302"/>
    <mergeCell ref="PMU297:PMU302"/>
    <mergeCell ref="PMX297:PMX302"/>
    <mergeCell ref="PMY297:PMY302"/>
    <mergeCell ref="PMD297:PMD302"/>
    <mergeCell ref="PME297:PME302"/>
    <mergeCell ref="PMH297:PMH302"/>
    <mergeCell ref="PMI297:PMI302"/>
    <mergeCell ref="PML297:PML302"/>
    <mergeCell ref="PMM297:PMM302"/>
    <mergeCell ref="PLR297:PLR302"/>
    <mergeCell ref="PLS297:PLS302"/>
    <mergeCell ref="PLV297:PLV302"/>
    <mergeCell ref="PLW297:PLW302"/>
    <mergeCell ref="PLZ297:PLZ302"/>
    <mergeCell ref="PMA297:PMA302"/>
    <mergeCell ref="PLF297:PLF302"/>
    <mergeCell ref="PLG297:PLG302"/>
    <mergeCell ref="PLJ297:PLJ302"/>
    <mergeCell ref="PLK297:PLK302"/>
    <mergeCell ref="PLN297:PLN302"/>
    <mergeCell ref="PLO297:PLO302"/>
    <mergeCell ref="PKT297:PKT302"/>
    <mergeCell ref="PKU297:PKU302"/>
    <mergeCell ref="PKX297:PKX302"/>
    <mergeCell ref="PKY297:PKY302"/>
    <mergeCell ref="PLB297:PLB302"/>
    <mergeCell ref="PLC297:PLC302"/>
    <mergeCell ref="PPV297:PPV302"/>
    <mergeCell ref="PPW297:PPW302"/>
    <mergeCell ref="PPZ297:PPZ302"/>
    <mergeCell ref="PQA297:PQA302"/>
    <mergeCell ref="PQD297:PQD302"/>
    <mergeCell ref="PQE297:PQE302"/>
    <mergeCell ref="PPJ297:PPJ302"/>
    <mergeCell ref="PPK297:PPK302"/>
    <mergeCell ref="PPN297:PPN302"/>
    <mergeCell ref="PPO297:PPO302"/>
    <mergeCell ref="PPR297:PPR302"/>
    <mergeCell ref="PPS297:PPS302"/>
    <mergeCell ref="POX297:POX302"/>
    <mergeCell ref="POY297:POY302"/>
    <mergeCell ref="PPB297:PPB302"/>
    <mergeCell ref="PPC297:PPC302"/>
    <mergeCell ref="PPF297:PPF302"/>
    <mergeCell ref="PPG297:PPG302"/>
    <mergeCell ref="POL297:POL302"/>
    <mergeCell ref="POM297:POM302"/>
    <mergeCell ref="POP297:POP302"/>
    <mergeCell ref="POQ297:POQ302"/>
    <mergeCell ref="POT297:POT302"/>
    <mergeCell ref="POU297:POU302"/>
    <mergeCell ref="PNZ297:PNZ302"/>
    <mergeCell ref="POA297:POA302"/>
    <mergeCell ref="POD297:POD302"/>
    <mergeCell ref="POE297:POE302"/>
    <mergeCell ref="POH297:POH302"/>
    <mergeCell ref="POI297:POI302"/>
    <mergeCell ref="PNN297:PNN302"/>
    <mergeCell ref="PNO297:PNO302"/>
    <mergeCell ref="PNR297:PNR302"/>
    <mergeCell ref="PNS297:PNS302"/>
    <mergeCell ref="PNV297:PNV302"/>
    <mergeCell ref="PNW297:PNW302"/>
    <mergeCell ref="PSP297:PSP302"/>
    <mergeCell ref="PSQ297:PSQ302"/>
    <mergeCell ref="PST297:PST302"/>
    <mergeCell ref="PSU297:PSU302"/>
    <mergeCell ref="PSX297:PSX302"/>
    <mergeCell ref="PSY297:PSY302"/>
    <mergeCell ref="PSD297:PSD302"/>
    <mergeCell ref="PSE297:PSE302"/>
    <mergeCell ref="PSH297:PSH302"/>
    <mergeCell ref="PSI297:PSI302"/>
    <mergeCell ref="PSL297:PSL302"/>
    <mergeCell ref="PSM297:PSM302"/>
    <mergeCell ref="PRR297:PRR302"/>
    <mergeCell ref="PRS297:PRS302"/>
    <mergeCell ref="PRV297:PRV302"/>
    <mergeCell ref="PRW297:PRW302"/>
    <mergeCell ref="PRZ297:PRZ302"/>
    <mergeCell ref="PSA297:PSA302"/>
    <mergeCell ref="PRF297:PRF302"/>
    <mergeCell ref="PRG297:PRG302"/>
    <mergeCell ref="PRJ297:PRJ302"/>
    <mergeCell ref="PRK297:PRK302"/>
    <mergeCell ref="PRN297:PRN302"/>
    <mergeCell ref="PRO297:PRO302"/>
    <mergeCell ref="PQT297:PQT302"/>
    <mergeCell ref="PQU297:PQU302"/>
    <mergeCell ref="PQX297:PQX302"/>
    <mergeCell ref="PQY297:PQY302"/>
    <mergeCell ref="PRB297:PRB302"/>
    <mergeCell ref="PRC297:PRC302"/>
    <mergeCell ref="PQH297:PQH302"/>
    <mergeCell ref="PQI297:PQI302"/>
    <mergeCell ref="PQL297:PQL302"/>
    <mergeCell ref="PQM297:PQM302"/>
    <mergeCell ref="PQP297:PQP302"/>
    <mergeCell ref="PQQ297:PQQ302"/>
    <mergeCell ref="PVJ297:PVJ302"/>
    <mergeCell ref="PVK297:PVK302"/>
    <mergeCell ref="PVN297:PVN302"/>
    <mergeCell ref="PVO297:PVO302"/>
    <mergeCell ref="PVR297:PVR302"/>
    <mergeCell ref="PVS297:PVS302"/>
    <mergeCell ref="PUX297:PUX302"/>
    <mergeCell ref="PUY297:PUY302"/>
    <mergeCell ref="PVB297:PVB302"/>
    <mergeCell ref="PVC297:PVC302"/>
    <mergeCell ref="PVF297:PVF302"/>
    <mergeCell ref="PVG297:PVG302"/>
    <mergeCell ref="PUL297:PUL302"/>
    <mergeCell ref="PUM297:PUM302"/>
    <mergeCell ref="PUP297:PUP302"/>
    <mergeCell ref="PUQ297:PUQ302"/>
    <mergeCell ref="PUT297:PUT302"/>
    <mergeCell ref="PUU297:PUU302"/>
    <mergeCell ref="PTZ297:PTZ302"/>
    <mergeCell ref="PUA297:PUA302"/>
    <mergeCell ref="PUD297:PUD302"/>
    <mergeCell ref="PUE297:PUE302"/>
    <mergeCell ref="PUH297:PUH302"/>
    <mergeCell ref="PUI297:PUI302"/>
    <mergeCell ref="PTN297:PTN302"/>
    <mergeCell ref="PTO297:PTO302"/>
    <mergeCell ref="PTR297:PTR302"/>
    <mergeCell ref="PTS297:PTS302"/>
    <mergeCell ref="PTV297:PTV302"/>
    <mergeCell ref="PTW297:PTW302"/>
    <mergeCell ref="PTB297:PTB302"/>
    <mergeCell ref="PTC297:PTC302"/>
    <mergeCell ref="PTF297:PTF302"/>
    <mergeCell ref="PTG297:PTG302"/>
    <mergeCell ref="PTJ297:PTJ302"/>
    <mergeCell ref="PTK297:PTK302"/>
    <mergeCell ref="PYD297:PYD302"/>
    <mergeCell ref="PYE297:PYE302"/>
    <mergeCell ref="PYH297:PYH302"/>
    <mergeCell ref="PYI297:PYI302"/>
    <mergeCell ref="PYL297:PYL302"/>
    <mergeCell ref="PYM297:PYM302"/>
    <mergeCell ref="PXR297:PXR302"/>
    <mergeCell ref="PXS297:PXS302"/>
    <mergeCell ref="PXV297:PXV302"/>
    <mergeCell ref="PXW297:PXW302"/>
    <mergeCell ref="PXZ297:PXZ302"/>
    <mergeCell ref="PYA297:PYA302"/>
    <mergeCell ref="PXF297:PXF302"/>
    <mergeCell ref="PXG297:PXG302"/>
    <mergeCell ref="PXJ297:PXJ302"/>
    <mergeCell ref="PXK297:PXK302"/>
    <mergeCell ref="PXN297:PXN302"/>
    <mergeCell ref="PXO297:PXO302"/>
    <mergeCell ref="PWT297:PWT302"/>
    <mergeCell ref="PWU297:PWU302"/>
    <mergeCell ref="PWX297:PWX302"/>
    <mergeCell ref="PWY297:PWY302"/>
    <mergeCell ref="PXB297:PXB302"/>
    <mergeCell ref="PXC297:PXC302"/>
    <mergeCell ref="PWH297:PWH302"/>
    <mergeCell ref="PWI297:PWI302"/>
    <mergeCell ref="PWL297:PWL302"/>
    <mergeCell ref="PWM297:PWM302"/>
    <mergeCell ref="PWP297:PWP302"/>
    <mergeCell ref="PWQ297:PWQ302"/>
    <mergeCell ref="PVV297:PVV302"/>
    <mergeCell ref="PVW297:PVW302"/>
    <mergeCell ref="PVZ297:PVZ302"/>
    <mergeCell ref="PWA297:PWA302"/>
    <mergeCell ref="PWD297:PWD302"/>
    <mergeCell ref="PWE297:PWE302"/>
    <mergeCell ref="QAX297:QAX302"/>
    <mergeCell ref="QAY297:QAY302"/>
    <mergeCell ref="QBB297:QBB302"/>
    <mergeCell ref="QBC297:QBC302"/>
    <mergeCell ref="QBF297:QBF302"/>
    <mergeCell ref="QBG297:QBG302"/>
    <mergeCell ref="QAL297:QAL302"/>
    <mergeCell ref="QAM297:QAM302"/>
    <mergeCell ref="QAP297:QAP302"/>
    <mergeCell ref="QAQ297:QAQ302"/>
    <mergeCell ref="QAT297:QAT302"/>
    <mergeCell ref="QAU297:QAU302"/>
    <mergeCell ref="PZZ297:PZZ302"/>
    <mergeCell ref="QAA297:QAA302"/>
    <mergeCell ref="QAD297:QAD302"/>
    <mergeCell ref="QAE297:QAE302"/>
    <mergeCell ref="QAH297:QAH302"/>
    <mergeCell ref="QAI297:QAI302"/>
    <mergeCell ref="PZN297:PZN302"/>
    <mergeCell ref="PZO297:PZO302"/>
    <mergeCell ref="PZR297:PZR302"/>
    <mergeCell ref="PZS297:PZS302"/>
    <mergeCell ref="PZV297:PZV302"/>
    <mergeCell ref="PZW297:PZW302"/>
    <mergeCell ref="PZB297:PZB302"/>
    <mergeCell ref="PZC297:PZC302"/>
    <mergeCell ref="PZF297:PZF302"/>
    <mergeCell ref="PZG297:PZG302"/>
    <mergeCell ref="PZJ297:PZJ302"/>
    <mergeCell ref="PZK297:PZK302"/>
    <mergeCell ref="PYP297:PYP302"/>
    <mergeCell ref="PYQ297:PYQ302"/>
    <mergeCell ref="PYT297:PYT302"/>
    <mergeCell ref="PYU297:PYU302"/>
    <mergeCell ref="PYX297:PYX302"/>
    <mergeCell ref="PYY297:PYY302"/>
    <mergeCell ref="QDR297:QDR302"/>
    <mergeCell ref="QDS297:QDS302"/>
    <mergeCell ref="QDV297:QDV302"/>
    <mergeCell ref="QDW297:QDW302"/>
    <mergeCell ref="QDZ297:QDZ302"/>
    <mergeCell ref="QEA297:QEA302"/>
    <mergeCell ref="QDF297:QDF302"/>
    <mergeCell ref="QDG297:QDG302"/>
    <mergeCell ref="QDJ297:QDJ302"/>
    <mergeCell ref="QDK297:QDK302"/>
    <mergeCell ref="QDN297:QDN302"/>
    <mergeCell ref="QDO297:QDO302"/>
    <mergeCell ref="QCT297:QCT302"/>
    <mergeCell ref="QCU297:QCU302"/>
    <mergeCell ref="QCX297:QCX302"/>
    <mergeCell ref="QCY297:QCY302"/>
    <mergeCell ref="QDB297:QDB302"/>
    <mergeCell ref="QDC297:QDC302"/>
    <mergeCell ref="QCH297:QCH302"/>
    <mergeCell ref="QCI297:QCI302"/>
    <mergeCell ref="QCL297:QCL302"/>
    <mergeCell ref="QCM297:QCM302"/>
    <mergeCell ref="QCP297:QCP302"/>
    <mergeCell ref="QCQ297:QCQ302"/>
    <mergeCell ref="QBV297:QBV302"/>
    <mergeCell ref="QBW297:QBW302"/>
    <mergeCell ref="QBZ297:QBZ302"/>
    <mergeCell ref="QCA297:QCA302"/>
    <mergeCell ref="QCD297:QCD302"/>
    <mergeCell ref="QCE297:QCE302"/>
    <mergeCell ref="QBJ297:QBJ302"/>
    <mergeCell ref="QBK297:QBK302"/>
    <mergeCell ref="QBN297:QBN302"/>
    <mergeCell ref="QBO297:QBO302"/>
    <mergeCell ref="QBR297:QBR302"/>
    <mergeCell ref="QBS297:QBS302"/>
    <mergeCell ref="QGL297:QGL302"/>
    <mergeCell ref="QGM297:QGM302"/>
    <mergeCell ref="QGP297:QGP302"/>
    <mergeCell ref="QGQ297:QGQ302"/>
    <mergeCell ref="QGT297:QGT302"/>
    <mergeCell ref="QGU297:QGU302"/>
    <mergeCell ref="QFZ297:QFZ302"/>
    <mergeCell ref="QGA297:QGA302"/>
    <mergeCell ref="QGD297:QGD302"/>
    <mergeCell ref="QGE297:QGE302"/>
    <mergeCell ref="QGH297:QGH302"/>
    <mergeCell ref="QGI297:QGI302"/>
    <mergeCell ref="QFN297:QFN302"/>
    <mergeCell ref="QFO297:QFO302"/>
    <mergeCell ref="QFR297:QFR302"/>
    <mergeCell ref="QFS297:QFS302"/>
    <mergeCell ref="QFV297:QFV302"/>
    <mergeCell ref="QFW297:QFW302"/>
    <mergeCell ref="QFB297:QFB302"/>
    <mergeCell ref="QFC297:QFC302"/>
    <mergeCell ref="QFF297:QFF302"/>
    <mergeCell ref="QFG297:QFG302"/>
    <mergeCell ref="QFJ297:QFJ302"/>
    <mergeCell ref="QFK297:QFK302"/>
    <mergeCell ref="QEP297:QEP302"/>
    <mergeCell ref="QEQ297:QEQ302"/>
    <mergeCell ref="QET297:QET302"/>
    <mergeCell ref="QEU297:QEU302"/>
    <mergeCell ref="QEX297:QEX302"/>
    <mergeCell ref="QEY297:QEY302"/>
    <mergeCell ref="QED297:QED302"/>
    <mergeCell ref="QEE297:QEE302"/>
    <mergeCell ref="QEH297:QEH302"/>
    <mergeCell ref="QEI297:QEI302"/>
    <mergeCell ref="QEL297:QEL302"/>
    <mergeCell ref="QEM297:QEM302"/>
    <mergeCell ref="QJF297:QJF302"/>
    <mergeCell ref="QJG297:QJG302"/>
    <mergeCell ref="QJJ297:QJJ302"/>
    <mergeCell ref="QJK297:QJK302"/>
    <mergeCell ref="QJN297:QJN302"/>
    <mergeCell ref="QJO297:QJO302"/>
    <mergeCell ref="QIT297:QIT302"/>
    <mergeCell ref="QIU297:QIU302"/>
    <mergeCell ref="QIX297:QIX302"/>
    <mergeCell ref="QIY297:QIY302"/>
    <mergeCell ref="QJB297:QJB302"/>
    <mergeCell ref="QJC297:QJC302"/>
    <mergeCell ref="QIH297:QIH302"/>
    <mergeCell ref="QII297:QII302"/>
    <mergeCell ref="QIL297:QIL302"/>
    <mergeCell ref="QIM297:QIM302"/>
    <mergeCell ref="QIP297:QIP302"/>
    <mergeCell ref="QIQ297:QIQ302"/>
    <mergeCell ref="QHV297:QHV302"/>
    <mergeCell ref="QHW297:QHW302"/>
    <mergeCell ref="QHZ297:QHZ302"/>
    <mergeCell ref="QIA297:QIA302"/>
    <mergeCell ref="QID297:QID302"/>
    <mergeCell ref="QIE297:QIE302"/>
    <mergeCell ref="QHJ297:QHJ302"/>
    <mergeCell ref="QHK297:QHK302"/>
    <mergeCell ref="QHN297:QHN302"/>
    <mergeCell ref="QHO297:QHO302"/>
    <mergeCell ref="QHR297:QHR302"/>
    <mergeCell ref="QHS297:QHS302"/>
    <mergeCell ref="QGX297:QGX302"/>
    <mergeCell ref="QGY297:QGY302"/>
    <mergeCell ref="QHB297:QHB302"/>
    <mergeCell ref="QHC297:QHC302"/>
    <mergeCell ref="QHF297:QHF302"/>
    <mergeCell ref="QHG297:QHG302"/>
    <mergeCell ref="QLZ297:QLZ302"/>
    <mergeCell ref="QMA297:QMA302"/>
    <mergeCell ref="QMD297:QMD302"/>
    <mergeCell ref="QME297:QME302"/>
    <mergeCell ref="QMH297:QMH302"/>
    <mergeCell ref="QMI297:QMI302"/>
    <mergeCell ref="QLN297:QLN302"/>
    <mergeCell ref="QLO297:QLO302"/>
    <mergeCell ref="QLR297:QLR302"/>
    <mergeCell ref="QLS297:QLS302"/>
    <mergeCell ref="QLV297:QLV302"/>
    <mergeCell ref="QLW297:QLW302"/>
    <mergeCell ref="QLB297:QLB302"/>
    <mergeCell ref="QLC297:QLC302"/>
    <mergeCell ref="QLF297:QLF302"/>
    <mergeCell ref="QLG297:QLG302"/>
    <mergeCell ref="QLJ297:QLJ302"/>
    <mergeCell ref="QLK297:QLK302"/>
    <mergeCell ref="QKP297:QKP302"/>
    <mergeCell ref="QKQ297:QKQ302"/>
    <mergeCell ref="QKT297:QKT302"/>
    <mergeCell ref="QKU297:QKU302"/>
    <mergeCell ref="QKX297:QKX302"/>
    <mergeCell ref="QKY297:QKY302"/>
    <mergeCell ref="QKD297:QKD302"/>
    <mergeCell ref="QKE297:QKE302"/>
    <mergeCell ref="QKH297:QKH302"/>
    <mergeCell ref="QKI297:QKI302"/>
    <mergeCell ref="QKL297:QKL302"/>
    <mergeCell ref="QKM297:QKM302"/>
    <mergeCell ref="QJR297:QJR302"/>
    <mergeCell ref="QJS297:QJS302"/>
    <mergeCell ref="QJV297:QJV302"/>
    <mergeCell ref="QJW297:QJW302"/>
    <mergeCell ref="QJZ297:QJZ302"/>
    <mergeCell ref="QKA297:QKA302"/>
    <mergeCell ref="QOT297:QOT302"/>
    <mergeCell ref="QOU297:QOU302"/>
    <mergeCell ref="QOX297:QOX302"/>
    <mergeCell ref="QOY297:QOY302"/>
    <mergeCell ref="QPB297:QPB302"/>
    <mergeCell ref="QPC297:QPC302"/>
    <mergeCell ref="QOH297:QOH302"/>
    <mergeCell ref="QOI297:QOI302"/>
    <mergeCell ref="QOL297:QOL302"/>
    <mergeCell ref="QOM297:QOM302"/>
    <mergeCell ref="QOP297:QOP302"/>
    <mergeCell ref="QOQ297:QOQ302"/>
    <mergeCell ref="QNV297:QNV302"/>
    <mergeCell ref="QNW297:QNW302"/>
    <mergeCell ref="QNZ297:QNZ302"/>
    <mergeCell ref="QOA297:QOA302"/>
    <mergeCell ref="QOD297:QOD302"/>
    <mergeCell ref="QOE297:QOE302"/>
    <mergeCell ref="QNJ297:QNJ302"/>
    <mergeCell ref="QNK297:QNK302"/>
    <mergeCell ref="QNN297:QNN302"/>
    <mergeCell ref="QNO297:QNO302"/>
    <mergeCell ref="QNR297:QNR302"/>
    <mergeCell ref="QNS297:QNS302"/>
    <mergeCell ref="QMX297:QMX302"/>
    <mergeCell ref="QMY297:QMY302"/>
    <mergeCell ref="QNB297:QNB302"/>
    <mergeCell ref="QNC297:QNC302"/>
    <mergeCell ref="QNF297:QNF302"/>
    <mergeCell ref="QNG297:QNG302"/>
    <mergeCell ref="QML297:QML302"/>
    <mergeCell ref="QMM297:QMM302"/>
    <mergeCell ref="QMP297:QMP302"/>
    <mergeCell ref="QMQ297:QMQ302"/>
    <mergeCell ref="QMT297:QMT302"/>
    <mergeCell ref="QMU297:QMU302"/>
    <mergeCell ref="QRN297:QRN302"/>
    <mergeCell ref="QRO297:QRO302"/>
    <mergeCell ref="QRR297:QRR302"/>
    <mergeCell ref="QRS297:QRS302"/>
    <mergeCell ref="QRV297:QRV302"/>
    <mergeCell ref="QRW297:QRW302"/>
    <mergeCell ref="QRB297:QRB302"/>
    <mergeCell ref="QRC297:QRC302"/>
    <mergeCell ref="QRF297:QRF302"/>
    <mergeCell ref="QRG297:QRG302"/>
    <mergeCell ref="QRJ297:QRJ302"/>
    <mergeCell ref="QRK297:QRK302"/>
    <mergeCell ref="QQP297:QQP302"/>
    <mergeCell ref="QQQ297:QQQ302"/>
    <mergeCell ref="QQT297:QQT302"/>
    <mergeCell ref="QQU297:QQU302"/>
    <mergeCell ref="QQX297:QQX302"/>
    <mergeCell ref="QQY297:QQY302"/>
    <mergeCell ref="QQD297:QQD302"/>
    <mergeCell ref="QQE297:QQE302"/>
    <mergeCell ref="QQH297:QQH302"/>
    <mergeCell ref="QQI297:QQI302"/>
    <mergeCell ref="QQL297:QQL302"/>
    <mergeCell ref="QQM297:QQM302"/>
    <mergeCell ref="QPR297:QPR302"/>
    <mergeCell ref="QPS297:QPS302"/>
    <mergeCell ref="QPV297:QPV302"/>
    <mergeCell ref="QPW297:QPW302"/>
    <mergeCell ref="QPZ297:QPZ302"/>
    <mergeCell ref="QQA297:QQA302"/>
    <mergeCell ref="QPF297:QPF302"/>
    <mergeCell ref="QPG297:QPG302"/>
    <mergeCell ref="QPJ297:QPJ302"/>
    <mergeCell ref="QPK297:QPK302"/>
    <mergeCell ref="QPN297:QPN302"/>
    <mergeCell ref="QPO297:QPO302"/>
    <mergeCell ref="QUH297:QUH302"/>
    <mergeCell ref="QUI297:QUI302"/>
    <mergeCell ref="QUL297:QUL302"/>
    <mergeCell ref="QUM297:QUM302"/>
    <mergeCell ref="QUP297:QUP302"/>
    <mergeCell ref="QUQ297:QUQ302"/>
    <mergeCell ref="QTV297:QTV302"/>
    <mergeCell ref="QTW297:QTW302"/>
    <mergeCell ref="QTZ297:QTZ302"/>
    <mergeCell ref="QUA297:QUA302"/>
    <mergeCell ref="QUD297:QUD302"/>
    <mergeCell ref="QUE297:QUE302"/>
    <mergeCell ref="QTJ297:QTJ302"/>
    <mergeCell ref="QTK297:QTK302"/>
    <mergeCell ref="QTN297:QTN302"/>
    <mergeCell ref="QTO297:QTO302"/>
    <mergeCell ref="QTR297:QTR302"/>
    <mergeCell ref="QTS297:QTS302"/>
    <mergeCell ref="QSX297:QSX302"/>
    <mergeCell ref="QSY297:QSY302"/>
    <mergeCell ref="QTB297:QTB302"/>
    <mergeCell ref="QTC297:QTC302"/>
    <mergeCell ref="QTF297:QTF302"/>
    <mergeCell ref="QTG297:QTG302"/>
    <mergeCell ref="QSL297:QSL302"/>
    <mergeCell ref="QSM297:QSM302"/>
    <mergeCell ref="QSP297:QSP302"/>
    <mergeCell ref="QSQ297:QSQ302"/>
    <mergeCell ref="QST297:QST302"/>
    <mergeCell ref="QSU297:QSU302"/>
    <mergeCell ref="QRZ297:QRZ302"/>
    <mergeCell ref="QSA297:QSA302"/>
    <mergeCell ref="QSD297:QSD302"/>
    <mergeCell ref="QSE297:QSE302"/>
    <mergeCell ref="QSH297:QSH302"/>
    <mergeCell ref="QSI297:QSI302"/>
    <mergeCell ref="QXB297:QXB302"/>
    <mergeCell ref="QXC297:QXC302"/>
    <mergeCell ref="QXF297:QXF302"/>
    <mergeCell ref="QXG297:QXG302"/>
    <mergeCell ref="QXJ297:QXJ302"/>
    <mergeCell ref="QXK297:QXK302"/>
    <mergeCell ref="QWP297:QWP302"/>
    <mergeCell ref="QWQ297:QWQ302"/>
    <mergeCell ref="QWT297:QWT302"/>
    <mergeCell ref="QWU297:QWU302"/>
    <mergeCell ref="QWX297:QWX302"/>
    <mergeCell ref="QWY297:QWY302"/>
    <mergeCell ref="QWD297:QWD302"/>
    <mergeCell ref="QWE297:QWE302"/>
    <mergeCell ref="QWH297:QWH302"/>
    <mergeCell ref="QWI297:QWI302"/>
    <mergeCell ref="QWL297:QWL302"/>
    <mergeCell ref="QWM297:QWM302"/>
    <mergeCell ref="QVR297:QVR302"/>
    <mergeCell ref="QVS297:QVS302"/>
    <mergeCell ref="QVV297:QVV302"/>
    <mergeCell ref="QVW297:QVW302"/>
    <mergeCell ref="QVZ297:QVZ302"/>
    <mergeCell ref="QWA297:QWA302"/>
    <mergeCell ref="QVF297:QVF302"/>
    <mergeCell ref="QVG297:QVG302"/>
    <mergeCell ref="QVJ297:QVJ302"/>
    <mergeCell ref="QVK297:QVK302"/>
    <mergeCell ref="QVN297:QVN302"/>
    <mergeCell ref="QVO297:QVO302"/>
    <mergeCell ref="QUT297:QUT302"/>
    <mergeCell ref="QUU297:QUU302"/>
    <mergeCell ref="QUX297:QUX302"/>
    <mergeCell ref="QUY297:QUY302"/>
    <mergeCell ref="QVB297:QVB302"/>
    <mergeCell ref="QVC297:QVC302"/>
    <mergeCell ref="QZV297:QZV302"/>
    <mergeCell ref="QZW297:QZW302"/>
    <mergeCell ref="QZZ297:QZZ302"/>
    <mergeCell ref="RAA297:RAA302"/>
    <mergeCell ref="RAD297:RAD302"/>
    <mergeCell ref="RAE297:RAE302"/>
    <mergeCell ref="QZJ297:QZJ302"/>
    <mergeCell ref="QZK297:QZK302"/>
    <mergeCell ref="QZN297:QZN302"/>
    <mergeCell ref="QZO297:QZO302"/>
    <mergeCell ref="QZR297:QZR302"/>
    <mergeCell ref="QZS297:QZS302"/>
    <mergeCell ref="QYX297:QYX302"/>
    <mergeCell ref="QYY297:QYY302"/>
    <mergeCell ref="QZB297:QZB302"/>
    <mergeCell ref="QZC297:QZC302"/>
    <mergeCell ref="QZF297:QZF302"/>
    <mergeCell ref="QZG297:QZG302"/>
    <mergeCell ref="QYL297:QYL302"/>
    <mergeCell ref="QYM297:QYM302"/>
    <mergeCell ref="QYP297:QYP302"/>
    <mergeCell ref="QYQ297:QYQ302"/>
    <mergeCell ref="QYT297:QYT302"/>
    <mergeCell ref="QYU297:QYU302"/>
    <mergeCell ref="QXZ297:QXZ302"/>
    <mergeCell ref="QYA297:QYA302"/>
    <mergeCell ref="QYD297:QYD302"/>
    <mergeCell ref="QYE297:QYE302"/>
    <mergeCell ref="QYH297:QYH302"/>
    <mergeCell ref="QYI297:QYI302"/>
    <mergeCell ref="QXN297:QXN302"/>
    <mergeCell ref="QXO297:QXO302"/>
    <mergeCell ref="QXR297:QXR302"/>
    <mergeCell ref="QXS297:QXS302"/>
    <mergeCell ref="QXV297:QXV302"/>
    <mergeCell ref="QXW297:QXW302"/>
    <mergeCell ref="RCP297:RCP302"/>
    <mergeCell ref="RCQ297:RCQ302"/>
    <mergeCell ref="RCT297:RCT302"/>
    <mergeCell ref="RCU297:RCU302"/>
    <mergeCell ref="RCX297:RCX302"/>
    <mergeCell ref="RCY297:RCY302"/>
    <mergeCell ref="RCD297:RCD302"/>
    <mergeCell ref="RCE297:RCE302"/>
    <mergeCell ref="RCH297:RCH302"/>
    <mergeCell ref="RCI297:RCI302"/>
    <mergeCell ref="RCL297:RCL302"/>
    <mergeCell ref="RCM297:RCM302"/>
    <mergeCell ref="RBR297:RBR302"/>
    <mergeCell ref="RBS297:RBS302"/>
    <mergeCell ref="RBV297:RBV302"/>
    <mergeCell ref="RBW297:RBW302"/>
    <mergeCell ref="RBZ297:RBZ302"/>
    <mergeCell ref="RCA297:RCA302"/>
    <mergeCell ref="RBF297:RBF302"/>
    <mergeCell ref="RBG297:RBG302"/>
    <mergeCell ref="RBJ297:RBJ302"/>
    <mergeCell ref="RBK297:RBK302"/>
    <mergeCell ref="RBN297:RBN302"/>
    <mergeCell ref="RBO297:RBO302"/>
    <mergeCell ref="RAT297:RAT302"/>
    <mergeCell ref="RAU297:RAU302"/>
    <mergeCell ref="RAX297:RAX302"/>
    <mergeCell ref="RAY297:RAY302"/>
    <mergeCell ref="RBB297:RBB302"/>
    <mergeCell ref="RBC297:RBC302"/>
    <mergeCell ref="RAH297:RAH302"/>
    <mergeCell ref="RAI297:RAI302"/>
    <mergeCell ref="RAL297:RAL302"/>
    <mergeCell ref="RAM297:RAM302"/>
    <mergeCell ref="RAP297:RAP302"/>
    <mergeCell ref="RAQ297:RAQ302"/>
    <mergeCell ref="RFJ297:RFJ302"/>
    <mergeCell ref="RFK297:RFK302"/>
    <mergeCell ref="RFN297:RFN302"/>
    <mergeCell ref="RFO297:RFO302"/>
    <mergeCell ref="RFR297:RFR302"/>
    <mergeCell ref="RFS297:RFS302"/>
    <mergeCell ref="REX297:REX302"/>
    <mergeCell ref="REY297:REY302"/>
    <mergeCell ref="RFB297:RFB302"/>
    <mergeCell ref="RFC297:RFC302"/>
    <mergeCell ref="RFF297:RFF302"/>
    <mergeCell ref="RFG297:RFG302"/>
    <mergeCell ref="REL297:REL302"/>
    <mergeCell ref="REM297:REM302"/>
    <mergeCell ref="REP297:REP302"/>
    <mergeCell ref="REQ297:REQ302"/>
    <mergeCell ref="RET297:RET302"/>
    <mergeCell ref="REU297:REU302"/>
    <mergeCell ref="RDZ297:RDZ302"/>
    <mergeCell ref="REA297:REA302"/>
    <mergeCell ref="RED297:RED302"/>
    <mergeCell ref="REE297:REE302"/>
    <mergeCell ref="REH297:REH302"/>
    <mergeCell ref="REI297:REI302"/>
    <mergeCell ref="RDN297:RDN302"/>
    <mergeCell ref="RDO297:RDO302"/>
    <mergeCell ref="RDR297:RDR302"/>
    <mergeCell ref="RDS297:RDS302"/>
    <mergeCell ref="RDV297:RDV302"/>
    <mergeCell ref="RDW297:RDW302"/>
    <mergeCell ref="RDB297:RDB302"/>
    <mergeCell ref="RDC297:RDC302"/>
    <mergeCell ref="RDF297:RDF302"/>
    <mergeCell ref="RDG297:RDG302"/>
    <mergeCell ref="RDJ297:RDJ302"/>
    <mergeCell ref="RDK297:RDK302"/>
    <mergeCell ref="RID297:RID302"/>
    <mergeCell ref="RIE297:RIE302"/>
    <mergeCell ref="RIH297:RIH302"/>
    <mergeCell ref="RII297:RII302"/>
    <mergeCell ref="RIL297:RIL302"/>
    <mergeCell ref="RIM297:RIM302"/>
    <mergeCell ref="RHR297:RHR302"/>
    <mergeCell ref="RHS297:RHS302"/>
    <mergeCell ref="RHV297:RHV302"/>
    <mergeCell ref="RHW297:RHW302"/>
    <mergeCell ref="RHZ297:RHZ302"/>
    <mergeCell ref="RIA297:RIA302"/>
    <mergeCell ref="RHF297:RHF302"/>
    <mergeCell ref="RHG297:RHG302"/>
    <mergeCell ref="RHJ297:RHJ302"/>
    <mergeCell ref="RHK297:RHK302"/>
    <mergeCell ref="RHN297:RHN302"/>
    <mergeCell ref="RHO297:RHO302"/>
    <mergeCell ref="RGT297:RGT302"/>
    <mergeCell ref="RGU297:RGU302"/>
    <mergeCell ref="RGX297:RGX302"/>
    <mergeCell ref="RGY297:RGY302"/>
    <mergeCell ref="RHB297:RHB302"/>
    <mergeCell ref="RHC297:RHC302"/>
    <mergeCell ref="RGH297:RGH302"/>
    <mergeCell ref="RGI297:RGI302"/>
    <mergeCell ref="RGL297:RGL302"/>
    <mergeCell ref="RGM297:RGM302"/>
    <mergeCell ref="RGP297:RGP302"/>
    <mergeCell ref="RGQ297:RGQ302"/>
    <mergeCell ref="RFV297:RFV302"/>
    <mergeCell ref="RFW297:RFW302"/>
    <mergeCell ref="RFZ297:RFZ302"/>
    <mergeCell ref="RGA297:RGA302"/>
    <mergeCell ref="RGD297:RGD302"/>
    <mergeCell ref="RGE297:RGE302"/>
    <mergeCell ref="RKX297:RKX302"/>
    <mergeCell ref="RKY297:RKY302"/>
    <mergeCell ref="RLB297:RLB302"/>
    <mergeCell ref="RLC297:RLC302"/>
    <mergeCell ref="RLF297:RLF302"/>
    <mergeCell ref="RLG297:RLG302"/>
    <mergeCell ref="RKL297:RKL302"/>
    <mergeCell ref="RKM297:RKM302"/>
    <mergeCell ref="RKP297:RKP302"/>
    <mergeCell ref="RKQ297:RKQ302"/>
    <mergeCell ref="RKT297:RKT302"/>
    <mergeCell ref="RKU297:RKU302"/>
    <mergeCell ref="RJZ297:RJZ302"/>
    <mergeCell ref="RKA297:RKA302"/>
    <mergeCell ref="RKD297:RKD302"/>
    <mergeCell ref="RKE297:RKE302"/>
    <mergeCell ref="RKH297:RKH302"/>
    <mergeCell ref="RKI297:RKI302"/>
    <mergeCell ref="RJN297:RJN302"/>
    <mergeCell ref="RJO297:RJO302"/>
    <mergeCell ref="RJR297:RJR302"/>
    <mergeCell ref="RJS297:RJS302"/>
    <mergeCell ref="RJV297:RJV302"/>
    <mergeCell ref="RJW297:RJW302"/>
    <mergeCell ref="RJB297:RJB302"/>
    <mergeCell ref="RJC297:RJC302"/>
    <mergeCell ref="RJF297:RJF302"/>
    <mergeCell ref="RJG297:RJG302"/>
    <mergeCell ref="RJJ297:RJJ302"/>
    <mergeCell ref="RJK297:RJK302"/>
    <mergeCell ref="RIP297:RIP302"/>
    <mergeCell ref="RIQ297:RIQ302"/>
    <mergeCell ref="RIT297:RIT302"/>
    <mergeCell ref="RIU297:RIU302"/>
    <mergeCell ref="RIX297:RIX302"/>
    <mergeCell ref="RIY297:RIY302"/>
    <mergeCell ref="RNR297:RNR302"/>
    <mergeCell ref="RNS297:RNS302"/>
    <mergeCell ref="RNV297:RNV302"/>
    <mergeCell ref="RNW297:RNW302"/>
    <mergeCell ref="RNZ297:RNZ302"/>
    <mergeCell ref="ROA297:ROA302"/>
    <mergeCell ref="RNF297:RNF302"/>
    <mergeCell ref="RNG297:RNG302"/>
    <mergeCell ref="RNJ297:RNJ302"/>
    <mergeCell ref="RNK297:RNK302"/>
    <mergeCell ref="RNN297:RNN302"/>
    <mergeCell ref="RNO297:RNO302"/>
    <mergeCell ref="RMT297:RMT302"/>
    <mergeCell ref="RMU297:RMU302"/>
    <mergeCell ref="RMX297:RMX302"/>
    <mergeCell ref="RMY297:RMY302"/>
    <mergeCell ref="RNB297:RNB302"/>
    <mergeCell ref="RNC297:RNC302"/>
    <mergeCell ref="RMH297:RMH302"/>
    <mergeCell ref="RMI297:RMI302"/>
    <mergeCell ref="RML297:RML302"/>
    <mergeCell ref="RMM297:RMM302"/>
    <mergeCell ref="RMP297:RMP302"/>
    <mergeCell ref="RMQ297:RMQ302"/>
    <mergeCell ref="RLV297:RLV302"/>
    <mergeCell ref="RLW297:RLW302"/>
    <mergeCell ref="RLZ297:RLZ302"/>
    <mergeCell ref="RMA297:RMA302"/>
    <mergeCell ref="RMD297:RMD302"/>
    <mergeCell ref="RME297:RME302"/>
    <mergeCell ref="RLJ297:RLJ302"/>
    <mergeCell ref="RLK297:RLK302"/>
    <mergeCell ref="RLN297:RLN302"/>
    <mergeCell ref="RLO297:RLO302"/>
    <mergeCell ref="RLR297:RLR302"/>
    <mergeCell ref="RLS297:RLS302"/>
    <mergeCell ref="RQL297:RQL302"/>
    <mergeCell ref="RQM297:RQM302"/>
    <mergeCell ref="RQP297:RQP302"/>
    <mergeCell ref="RQQ297:RQQ302"/>
    <mergeCell ref="RQT297:RQT302"/>
    <mergeCell ref="RQU297:RQU302"/>
    <mergeCell ref="RPZ297:RPZ302"/>
    <mergeCell ref="RQA297:RQA302"/>
    <mergeCell ref="RQD297:RQD302"/>
    <mergeCell ref="RQE297:RQE302"/>
    <mergeCell ref="RQH297:RQH302"/>
    <mergeCell ref="RQI297:RQI302"/>
    <mergeCell ref="RPN297:RPN302"/>
    <mergeCell ref="RPO297:RPO302"/>
    <mergeCell ref="RPR297:RPR302"/>
    <mergeCell ref="RPS297:RPS302"/>
    <mergeCell ref="RPV297:RPV302"/>
    <mergeCell ref="RPW297:RPW302"/>
    <mergeCell ref="RPB297:RPB302"/>
    <mergeCell ref="RPC297:RPC302"/>
    <mergeCell ref="RPF297:RPF302"/>
    <mergeCell ref="RPG297:RPG302"/>
    <mergeCell ref="RPJ297:RPJ302"/>
    <mergeCell ref="RPK297:RPK302"/>
    <mergeCell ref="ROP297:ROP302"/>
    <mergeCell ref="ROQ297:ROQ302"/>
    <mergeCell ref="ROT297:ROT302"/>
    <mergeCell ref="ROU297:ROU302"/>
    <mergeCell ref="ROX297:ROX302"/>
    <mergeCell ref="ROY297:ROY302"/>
    <mergeCell ref="ROD297:ROD302"/>
    <mergeCell ref="ROE297:ROE302"/>
    <mergeCell ref="ROH297:ROH302"/>
    <mergeCell ref="ROI297:ROI302"/>
    <mergeCell ref="ROL297:ROL302"/>
    <mergeCell ref="ROM297:ROM302"/>
    <mergeCell ref="RTF297:RTF302"/>
    <mergeCell ref="RTG297:RTG302"/>
    <mergeCell ref="RTJ297:RTJ302"/>
    <mergeCell ref="RTK297:RTK302"/>
    <mergeCell ref="RTN297:RTN302"/>
    <mergeCell ref="RTO297:RTO302"/>
    <mergeCell ref="RST297:RST302"/>
    <mergeCell ref="RSU297:RSU302"/>
    <mergeCell ref="RSX297:RSX302"/>
    <mergeCell ref="RSY297:RSY302"/>
    <mergeCell ref="RTB297:RTB302"/>
    <mergeCell ref="RTC297:RTC302"/>
    <mergeCell ref="RSH297:RSH302"/>
    <mergeCell ref="RSI297:RSI302"/>
    <mergeCell ref="RSL297:RSL302"/>
    <mergeCell ref="RSM297:RSM302"/>
    <mergeCell ref="RSP297:RSP302"/>
    <mergeCell ref="RSQ297:RSQ302"/>
    <mergeCell ref="RRV297:RRV302"/>
    <mergeCell ref="RRW297:RRW302"/>
    <mergeCell ref="RRZ297:RRZ302"/>
    <mergeCell ref="RSA297:RSA302"/>
    <mergeCell ref="RSD297:RSD302"/>
    <mergeCell ref="RSE297:RSE302"/>
    <mergeCell ref="RRJ297:RRJ302"/>
    <mergeCell ref="RRK297:RRK302"/>
    <mergeCell ref="RRN297:RRN302"/>
    <mergeCell ref="RRO297:RRO302"/>
    <mergeCell ref="RRR297:RRR302"/>
    <mergeCell ref="RRS297:RRS302"/>
    <mergeCell ref="RQX297:RQX302"/>
    <mergeCell ref="RQY297:RQY302"/>
    <mergeCell ref="RRB297:RRB302"/>
    <mergeCell ref="RRC297:RRC302"/>
    <mergeCell ref="RRF297:RRF302"/>
    <mergeCell ref="RRG297:RRG302"/>
    <mergeCell ref="RVZ297:RVZ302"/>
    <mergeCell ref="RWA297:RWA302"/>
    <mergeCell ref="RWD297:RWD302"/>
    <mergeCell ref="RWE297:RWE302"/>
    <mergeCell ref="RWH297:RWH302"/>
    <mergeCell ref="RWI297:RWI302"/>
    <mergeCell ref="RVN297:RVN302"/>
    <mergeCell ref="RVO297:RVO302"/>
    <mergeCell ref="RVR297:RVR302"/>
    <mergeCell ref="RVS297:RVS302"/>
    <mergeCell ref="RVV297:RVV302"/>
    <mergeCell ref="RVW297:RVW302"/>
    <mergeCell ref="RVB297:RVB302"/>
    <mergeCell ref="RVC297:RVC302"/>
    <mergeCell ref="RVF297:RVF302"/>
    <mergeCell ref="RVG297:RVG302"/>
    <mergeCell ref="RVJ297:RVJ302"/>
    <mergeCell ref="RVK297:RVK302"/>
    <mergeCell ref="RUP297:RUP302"/>
    <mergeCell ref="RUQ297:RUQ302"/>
    <mergeCell ref="RUT297:RUT302"/>
    <mergeCell ref="RUU297:RUU302"/>
    <mergeCell ref="RUX297:RUX302"/>
    <mergeCell ref="RUY297:RUY302"/>
    <mergeCell ref="RUD297:RUD302"/>
    <mergeCell ref="RUE297:RUE302"/>
    <mergeCell ref="RUH297:RUH302"/>
    <mergeCell ref="RUI297:RUI302"/>
    <mergeCell ref="RUL297:RUL302"/>
    <mergeCell ref="RUM297:RUM302"/>
    <mergeCell ref="RTR297:RTR302"/>
    <mergeCell ref="RTS297:RTS302"/>
    <mergeCell ref="RTV297:RTV302"/>
    <mergeCell ref="RTW297:RTW302"/>
    <mergeCell ref="RTZ297:RTZ302"/>
    <mergeCell ref="RUA297:RUA302"/>
    <mergeCell ref="RYT297:RYT302"/>
    <mergeCell ref="RYU297:RYU302"/>
    <mergeCell ref="RYX297:RYX302"/>
    <mergeCell ref="RYY297:RYY302"/>
    <mergeCell ref="RZB297:RZB302"/>
    <mergeCell ref="RZC297:RZC302"/>
    <mergeCell ref="RYH297:RYH302"/>
    <mergeCell ref="RYI297:RYI302"/>
    <mergeCell ref="RYL297:RYL302"/>
    <mergeCell ref="RYM297:RYM302"/>
    <mergeCell ref="RYP297:RYP302"/>
    <mergeCell ref="RYQ297:RYQ302"/>
    <mergeCell ref="RXV297:RXV302"/>
    <mergeCell ref="RXW297:RXW302"/>
    <mergeCell ref="RXZ297:RXZ302"/>
    <mergeCell ref="RYA297:RYA302"/>
    <mergeCell ref="RYD297:RYD302"/>
    <mergeCell ref="RYE297:RYE302"/>
    <mergeCell ref="RXJ297:RXJ302"/>
    <mergeCell ref="RXK297:RXK302"/>
    <mergeCell ref="RXN297:RXN302"/>
    <mergeCell ref="RXO297:RXO302"/>
    <mergeCell ref="RXR297:RXR302"/>
    <mergeCell ref="RXS297:RXS302"/>
    <mergeCell ref="RWX297:RWX302"/>
    <mergeCell ref="RWY297:RWY302"/>
    <mergeCell ref="RXB297:RXB302"/>
    <mergeCell ref="RXC297:RXC302"/>
    <mergeCell ref="RXF297:RXF302"/>
    <mergeCell ref="RXG297:RXG302"/>
    <mergeCell ref="RWL297:RWL302"/>
    <mergeCell ref="RWM297:RWM302"/>
    <mergeCell ref="RWP297:RWP302"/>
    <mergeCell ref="RWQ297:RWQ302"/>
    <mergeCell ref="RWT297:RWT302"/>
    <mergeCell ref="RWU297:RWU302"/>
    <mergeCell ref="SBN297:SBN302"/>
    <mergeCell ref="SBO297:SBO302"/>
    <mergeCell ref="SBR297:SBR302"/>
    <mergeCell ref="SBS297:SBS302"/>
    <mergeCell ref="SBV297:SBV302"/>
    <mergeCell ref="SBW297:SBW302"/>
    <mergeCell ref="SBB297:SBB302"/>
    <mergeCell ref="SBC297:SBC302"/>
    <mergeCell ref="SBF297:SBF302"/>
    <mergeCell ref="SBG297:SBG302"/>
    <mergeCell ref="SBJ297:SBJ302"/>
    <mergeCell ref="SBK297:SBK302"/>
    <mergeCell ref="SAP297:SAP302"/>
    <mergeCell ref="SAQ297:SAQ302"/>
    <mergeCell ref="SAT297:SAT302"/>
    <mergeCell ref="SAU297:SAU302"/>
    <mergeCell ref="SAX297:SAX302"/>
    <mergeCell ref="SAY297:SAY302"/>
    <mergeCell ref="SAD297:SAD302"/>
    <mergeCell ref="SAE297:SAE302"/>
    <mergeCell ref="SAH297:SAH302"/>
    <mergeCell ref="SAI297:SAI302"/>
    <mergeCell ref="SAL297:SAL302"/>
    <mergeCell ref="SAM297:SAM302"/>
    <mergeCell ref="RZR297:RZR302"/>
    <mergeCell ref="RZS297:RZS302"/>
    <mergeCell ref="RZV297:RZV302"/>
    <mergeCell ref="RZW297:RZW302"/>
    <mergeCell ref="RZZ297:RZZ302"/>
    <mergeCell ref="SAA297:SAA302"/>
    <mergeCell ref="RZF297:RZF302"/>
    <mergeCell ref="RZG297:RZG302"/>
    <mergeCell ref="RZJ297:RZJ302"/>
    <mergeCell ref="RZK297:RZK302"/>
    <mergeCell ref="RZN297:RZN302"/>
    <mergeCell ref="RZO297:RZO302"/>
    <mergeCell ref="SEH297:SEH302"/>
    <mergeCell ref="SEI297:SEI302"/>
    <mergeCell ref="SEL297:SEL302"/>
    <mergeCell ref="SEM297:SEM302"/>
    <mergeCell ref="SEP297:SEP302"/>
    <mergeCell ref="SEQ297:SEQ302"/>
    <mergeCell ref="SDV297:SDV302"/>
    <mergeCell ref="SDW297:SDW302"/>
    <mergeCell ref="SDZ297:SDZ302"/>
    <mergeCell ref="SEA297:SEA302"/>
    <mergeCell ref="SED297:SED302"/>
    <mergeCell ref="SEE297:SEE302"/>
    <mergeCell ref="SDJ297:SDJ302"/>
    <mergeCell ref="SDK297:SDK302"/>
    <mergeCell ref="SDN297:SDN302"/>
    <mergeCell ref="SDO297:SDO302"/>
    <mergeCell ref="SDR297:SDR302"/>
    <mergeCell ref="SDS297:SDS302"/>
    <mergeCell ref="SCX297:SCX302"/>
    <mergeCell ref="SCY297:SCY302"/>
    <mergeCell ref="SDB297:SDB302"/>
    <mergeCell ref="SDC297:SDC302"/>
    <mergeCell ref="SDF297:SDF302"/>
    <mergeCell ref="SDG297:SDG302"/>
    <mergeCell ref="SCL297:SCL302"/>
    <mergeCell ref="SCM297:SCM302"/>
    <mergeCell ref="SCP297:SCP302"/>
    <mergeCell ref="SCQ297:SCQ302"/>
    <mergeCell ref="SCT297:SCT302"/>
    <mergeCell ref="SCU297:SCU302"/>
    <mergeCell ref="SBZ297:SBZ302"/>
    <mergeCell ref="SCA297:SCA302"/>
    <mergeCell ref="SCD297:SCD302"/>
    <mergeCell ref="SCE297:SCE302"/>
    <mergeCell ref="SCH297:SCH302"/>
    <mergeCell ref="SCI297:SCI302"/>
    <mergeCell ref="SHB297:SHB302"/>
    <mergeCell ref="SHC297:SHC302"/>
    <mergeCell ref="SHF297:SHF302"/>
    <mergeCell ref="SHG297:SHG302"/>
    <mergeCell ref="SHJ297:SHJ302"/>
    <mergeCell ref="SHK297:SHK302"/>
    <mergeCell ref="SGP297:SGP302"/>
    <mergeCell ref="SGQ297:SGQ302"/>
    <mergeCell ref="SGT297:SGT302"/>
    <mergeCell ref="SGU297:SGU302"/>
    <mergeCell ref="SGX297:SGX302"/>
    <mergeCell ref="SGY297:SGY302"/>
    <mergeCell ref="SGD297:SGD302"/>
    <mergeCell ref="SGE297:SGE302"/>
    <mergeCell ref="SGH297:SGH302"/>
    <mergeCell ref="SGI297:SGI302"/>
    <mergeCell ref="SGL297:SGL302"/>
    <mergeCell ref="SGM297:SGM302"/>
    <mergeCell ref="SFR297:SFR302"/>
    <mergeCell ref="SFS297:SFS302"/>
    <mergeCell ref="SFV297:SFV302"/>
    <mergeCell ref="SFW297:SFW302"/>
    <mergeCell ref="SFZ297:SFZ302"/>
    <mergeCell ref="SGA297:SGA302"/>
    <mergeCell ref="SFF297:SFF302"/>
    <mergeCell ref="SFG297:SFG302"/>
    <mergeCell ref="SFJ297:SFJ302"/>
    <mergeCell ref="SFK297:SFK302"/>
    <mergeCell ref="SFN297:SFN302"/>
    <mergeCell ref="SFO297:SFO302"/>
    <mergeCell ref="SET297:SET302"/>
    <mergeCell ref="SEU297:SEU302"/>
    <mergeCell ref="SEX297:SEX302"/>
    <mergeCell ref="SEY297:SEY302"/>
    <mergeCell ref="SFB297:SFB302"/>
    <mergeCell ref="SFC297:SFC302"/>
    <mergeCell ref="SJV297:SJV302"/>
    <mergeCell ref="SJW297:SJW302"/>
    <mergeCell ref="SJZ297:SJZ302"/>
    <mergeCell ref="SKA297:SKA302"/>
    <mergeCell ref="SKD297:SKD302"/>
    <mergeCell ref="SKE297:SKE302"/>
    <mergeCell ref="SJJ297:SJJ302"/>
    <mergeCell ref="SJK297:SJK302"/>
    <mergeCell ref="SJN297:SJN302"/>
    <mergeCell ref="SJO297:SJO302"/>
    <mergeCell ref="SJR297:SJR302"/>
    <mergeCell ref="SJS297:SJS302"/>
    <mergeCell ref="SIX297:SIX302"/>
    <mergeCell ref="SIY297:SIY302"/>
    <mergeCell ref="SJB297:SJB302"/>
    <mergeCell ref="SJC297:SJC302"/>
    <mergeCell ref="SJF297:SJF302"/>
    <mergeCell ref="SJG297:SJG302"/>
    <mergeCell ref="SIL297:SIL302"/>
    <mergeCell ref="SIM297:SIM302"/>
    <mergeCell ref="SIP297:SIP302"/>
    <mergeCell ref="SIQ297:SIQ302"/>
    <mergeCell ref="SIT297:SIT302"/>
    <mergeCell ref="SIU297:SIU302"/>
    <mergeCell ref="SHZ297:SHZ302"/>
    <mergeCell ref="SIA297:SIA302"/>
    <mergeCell ref="SID297:SID302"/>
    <mergeCell ref="SIE297:SIE302"/>
    <mergeCell ref="SIH297:SIH302"/>
    <mergeCell ref="SII297:SII302"/>
    <mergeCell ref="SHN297:SHN302"/>
    <mergeCell ref="SHO297:SHO302"/>
    <mergeCell ref="SHR297:SHR302"/>
    <mergeCell ref="SHS297:SHS302"/>
    <mergeCell ref="SHV297:SHV302"/>
    <mergeCell ref="SHW297:SHW302"/>
    <mergeCell ref="SMP297:SMP302"/>
    <mergeCell ref="SMQ297:SMQ302"/>
    <mergeCell ref="SMT297:SMT302"/>
    <mergeCell ref="SMU297:SMU302"/>
    <mergeCell ref="SMX297:SMX302"/>
    <mergeCell ref="SMY297:SMY302"/>
    <mergeCell ref="SMD297:SMD302"/>
    <mergeCell ref="SME297:SME302"/>
    <mergeCell ref="SMH297:SMH302"/>
    <mergeCell ref="SMI297:SMI302"/>
    <mergeCell ref="SML297:SML302"/>
    <mergeCell ref="SMM297:SMM302"/>
    <mergeCell ref="SLR297:SLR302"/>
    <mergeCell ref="SLS297:SLS302"/>
    <mergeCell ref="SLV297:SLV302"/>
    <mergeCell ref="SLW297:SLW302"/>
    <mergeCell ref="SLZ297:SLZ302"/>
    <mergeCell ref="SMA297:SMA302"/>
    <mergeCell ref="SLF297:SLF302"/>
    <mergeCell ref="SLG297:SLG302"/>
    <mergeCell ref="SLJ297:SLJ302"/>
    <mergeCell ref="SLK297:SLK302"/>
    <mergeCell ref="SLN297:SLN302"/>
    <mergeCell ref="SLO297:SLO302"/>
    <mergeCell ref="SKT297:SKT302"/>
    <mergeCell ref="SKU297:SKU302"/>
    <mergeCell ref="SKX297:SKX302"/>
    <mergeCell ref="SKY297:SKY302"/>
    <mergeCell ref="SLB297:SLB302"/>
    <mergeCell ref="SLC297:SLC302"/>
    <mergeCell ref="SKH297:SKH302"/>
    <mergeCell ref="SKI297:SKI302"/>
    <mergeCell ref="SKL297:SKL302"/>
    <mergeCell ref="SKM297:SKM302"/>
    <mergeCell ref="SKP297:SKP302"/>
    <mergeCell ref="SKQ297:SKQ302"/>
    <mergeCell ref="SPJ297:SPJ302"/>
    <mergeCell ref="SPK297:SPK302"/>
    <mergeCell ref="SPN297:SPN302"/>
    <mergeCell ref="SPO297:SPO302"/>
    <mergeCell ref="SPR297:SPR302"/>
    <mergeCell ref="SPS297:SPS302"/>
    <mergeCell ref="SOX297:SOX302"/>
    <mergeCell ref="SOY297:SOY302"/>
    <mergeCell ref="SPB297:SPB302"/>
    <mergeCell ref="SPC297:SPC302"/>
    <mergeCell ref="SPF297:SPF302"/>
    <mergeCell ref="SPG297:SPG302"/>
    <mergeCell ref="SOL297:SOL302"/>
    <mergeCell ref="SOM297:SOM302"/>
    <mergeCell ref="SOP297:SOP302"/>
    <mergeCell ref="SOQ297:SOQ302"/>
    <mergeCell ref="SOT297:SOT302"/>
    <mergeCell ref="SOU297:SOU302"/>
    <mergeCell ref="SNZ297:SNZ302"/>
    <mergeCell ref="SOA297:SOA302"/>
    <mergeCell ref="SOD297:SOD302"/>
    <mergeCell ref="SOE297:SOE302"/>
    <mergeCell ref="SOH297:SOH302"/>
    <mergeCell ref="SOI297:SOI302"/>
    <mergeCell ref="SNN297:SNN302"/>
    <mergeCell ref="SNO297:SNO302"/>
    <mergeCell ref="SNR297:SNR302"/>
    <mergeCell ref="SNS297:SNS302"/>
    <mergeCell ref="SNV297:SNV302"/>
    <mergeCell ref="SNW297:SNW302"/>
    <mergeCell ref="SNB297:SNB302"/>
    <mergeCell ref="SNC297:SNC302"/>
    <mergeCell ref="SNF297:SNF302"/>
    <mergeCell ref="SNG297:SNG302"/>
    <mergeCell ref="SNJ297:SNJ302"/>
    <mergeCell ref="SNK297:SNK302"/>
    <mergeCell ref="SSD297:SSD302"/>
    <mergeCell ref="SSE297:SSE302"/>
    <mergeCell ref="SSH297:SSH302"/>
    <mergeCell ref="SSI297:SSI302"/>
    <mergeCell ref="SSL297:SSL302"/>
    <mergeCell ref="SSM297:SSM302"/>
    <mergeCell ref="SRR297:SRR302"/>
    <mergeCell ref="SRS297:SRS302"/>
    <mergeCell ref="SRV297:SRV302"/>
    <mergeCell ref="SRW297:SRW302"/>
    <mergeCell ref="SRZ297:SRZ302"/>
    <mergeCell ref="SSA297:SSA302"/>
    <mergeCell ref="SRF297:SRF302"/>
    <mergeCell ref="SRG297:SRG302"/>
    <mergeCell ref="SRJ297:SRJ302"/>
    <mergeCell ref="SRK297:SRK302"/>
    <mergeCell ref="SRN297:SRN302"/>
    <mergeCell ref="SRO297:SRO302"/>
    <mergeCell ref="SQT297:SQT302"/>
    <mergeCell ref="SQU297:SQU302"/>
    <mergeCell ref="SQX297:SQX302"/>
    <mergeCell ref="SQY297:SQY302"/>
    <mergeCell ref="SRB297:SRB302"/>
    <mergeCell ref="SRC297:SRC302"/>
    <mergeCell ref="SQH297:SQH302"/>
    <mergeCell ref="SQI297:SQI302"/>
    <mergeCell ref="SQL297:SQL302"/>
    <mergeCell ref="SQM297:SQM302"/>
    <mergeCell ref="SQP297:SQP302"/>
    <mergeCell ref="SQQ297:SQQ302"/>
    <mergeCell ref="SPV297:SPV302"/>
    <mergeCell ref="SPW297:SPW302"/>
    <mergeCell ref="SPZ297:SPZ302"/>
    <mergeCell ref="SQA297:SQA302"/>
    <mergeCell ref="SQD297:SQD302"/>
    <mergeCell ref="SQE297:SQE302"/>
    <mergeCell ref="SUX297:SUX302"/>
    <mergeCell ref="SUY297:SUY302"/>
    <mergeCell ref="SVB297:SVB302"/>
    <mergeCell ref="SVC297:SVC302"/>
    <mergeCell ref="SVF297:SVF302"/>
    <mergeCell ref="SVG297:SVG302"/>
    <mergeCell ref="SUL297:SUL302"/>
    <mergeCell ref="SUM297:SUM302"/>
    <mergeCell ref="SUP297:SUP302"/>
    <mergeCell ref="SUQ297:SUQ302"/>
    <mergeCell ref="SUT297:SUT302"/>
    <mergeCell ref="SUU297:SUU302"/>
    <mergeCell ref="STZ297:STZ302"/>
    <mergeCell ref="SUA297:SUA302"/>
    <mergeCell ref="SUD297:SUD302"/>
    <mergeCell ref="SUE297:SUE302"/>
    <mergeCell ref="SUH297:SUH302"/>
    <mergeCell ref="SUI297:SUI302"/>
    <mergeCell ref="STN297:STN302"/>
    <mergeCell ref="STO297:STO302"/>
    <mergeCell ref="STR297:STR302"/>
    <mergeCell ref="STS297:STS302"/>
    <mergeCell ref="STV297:STV302"/>
    <mergeCell ref="STW297:STW302"/>
    <mergeCell ref="STB297:STB302"/>
    <mergeCell ref="STC297:STC302"/>
    <mergeCell ref="STF297:STF302"/>
    <mergeCell ref="STG297:STG302"/>
    <mergeCell ref="STJ297:STJ302"/>
    <mergeCell ref="STK297:STK302"/>
    <mergeCell ref="SSP297:SSP302"/>
    <mergeCell ref="SSQ297:SSQ302"/>
    <mergeCell ref="SST297:SST302"/>
    <mergeCell ref="SSU297:SSU302"/>
    <mergeCell ref="SSX297:SSX302"/>
    <mergeCell ref="SSY297:SSY302"/>
    <mergeCell ref="SXR297:SXR302"/>
    <mergeCell ref="SXS297:SXS302"/>
    <mergeCell ref="SXV297:SXV302"/>
    <mergeCell ref="SXW297:SXW302"/>
    <mergeCell ref="SXZ297:SXZ302"/>
    <mergeCell ref="SYA297:SYA302"/>
    <mergeCell ref="SXF297:SXF302"/>
    <mergeCell ref="SXG297:SXG302"/>
    <mergeCell ref="SXJ297:SXJ302"/>
    <mergeCell ref="SXK297:SXK302"/>
    <mergeCell ref="SXN297:SXN302"/>
    <mergeCell ref="SXO297:SXO302"/>
    <mergeCell ref="SWT297:SWT302"/>
    <mergeCell ref="SWU297:SWU302"/>
    <mergeCell ref="SWX297:SWX302"/>
    <mergeCell ref="SWY297:SWY302"/>
    <mergeCell ref="SXB297:SXB302"/>
    <mergeCell ref="SXC297:SXC302"/>
    <mergeCell ref="SWH297:SWH302"/>
    <mergeCell ref="SWI297:SWI302"/>
    <mergeCell ref="SWL297:SWL302"/>
    <mergeCell ref="SWM297:SWM302"/>
    <mergeCell ref="SWP297:SWP302"/>
    <mergeCell ref="SWQ297:SWQ302"/>
    <mergeCell ref="SVV297:SVV302"/>
    <mergeCell ref="SVW297:SVW302"/>
    <mergeCell ref="SVZ297:SVZ302"/>
    <mergeCell ref="SWA297:SWA302"/>
    <mergeCell ref="SWD297:SWD302"/>
    <mergeCell ref="SWE297:SWE302"/>
    <mergeCell ref="SVJ297:SVJ302"/>
    <mergeCell ref="SVK297:SVK302"/>
    <mergeCell ref="SVN297:SVN302"/>
    <mergeCell ref="SVO297:SVO302"/>
    <mergeCell ref="SVR297:SVR302"/>
    <mergeCell ref="SVS297:SVS302"/>
    <mergeCell ref="TAL297:TAL302"/>
    <mergeCell ref="TAM297:TAM302"/>
    <mergeCell ref="TAP297:TAP302"/>
    <mergeCell ref="TAQ297:TAQ302"/>
    <mergeCell ref="TAT297:TAT302"/>
    <mergeCell ref="TAU297:TAU302"/>
    <mergeCell ref="SZZ297:SZZ302"/>
    <mergeCell ref="TAA297:TAA302"/>
    <mergeCell ref="TAD297:TAD302"/>
    <mergeCell ref="TAE297:TAE302"/>
    <mergeCell ref="TAH297:TAH302"/>
    <mergeCell ref="TAI297:TAI302"/>
    <mergeCell ref="SZN297:SZN302"/>
    <mergeCell ref="SZO297:SZO302"/>
    <mergeCell ref="SZR297:SZR302"/>
    <mergeCell ref="SZS297:SZS302"/>
    <mergeCell ref="SZV297:SZV302"/>
    <mergeCell ref="SZW297:SZW302"/>
    <mergeCell ref="SZB297:SZB302"/>
    <mergeCell ref="SZC297:SZC302"/>
    <mergeCell ref="SZF297:SZF302"/>
    <mergeCell ref="SZG297:SZG302"/>
    <mergeCell ref="SZJ297:SZJ302"/>
    <mergeCell ref="SZK297:SZK302"/>
    <mergeCell ref="SYP297:SYP302"/>
    <mergeCell ref="SYQ297:SYQ302"/>
    <mergeCell ref="SYT297:SYT302"/>
    <mergeCell ref="SYU297:SYU302"/>
    <mergeCell ref="SYX297:SYX302"/>
    <mergeCell ref="SYY297:SYY302"/>
    <mergeCell ref="SYD297:SYD302"/>
    <mergeCell ref="SYE297:SYE302"/>
    <mergeCell ref="SYH297:SYH302"/>
    <mergeCell ref="SYI297:SYI302"/>
    <mergeCell ref="SYL297:SYL302"/>
    <mergeCell ref="SYM297:SYM302"/>
    <mergeCell ref="TDF297:TDF302"/>
    <mergeCell ref="TDG297:TDG302"/>
    <mergeCell ref="TDJ297:TDJ302"/>
    <mergeCell ref="TDK297:TDK302"/>
    <mergeCell ref="TDN297:TDN302"/>
    <mergeCell ref="TDO297:TDO302"/>
    <mergeCell ref="TCT297:TCT302"/>
    <mergeCell ref="TCU297:TCU302"/>
    <mergeCell ref="TCX297:TCX302"/>
    <mergeCell ref="TCY297:TCY302"/>
    <mergeCell ref="TDB297:TDB302"/>
    <mergeCell ref="TDC297:TDC302"/>
    <mergeCell ref="TCH297:TCH302"/>
    <mergeCell ref="TCI297:TCI302"/>
    <mergeCell ref="TCL297:TCL302"/>
    <mergeCell ref="TCM297:TCM302"/>
    <mergeCell ref="TCP297:TCP302"/>
    <mergeCell ref="TCQ297:TCQ302"/>
    <mergeCell ref="TBV297:TBV302"/>
    <mergeCell ref="TBW297:TBW302"/>
    <mergeCell ref="TBZ297:TBZ302"/>
    <mergeCell ref="TCA297:TCA302"/>
    <mergeCell ref="TCD297:TCD302"/>
    <mergeCell ref="TCE297:TCE302"/>
    <mergeCell ref="TBJ297:TBJ302"/>
    <mergeCell ref="TBK297:TBK302"/>
    <mergeCell ref="TBN297:TBN302"/>
    <mergeCell ref="TBO297:TBO302"/>
    <mergeCell ref="TBR297:TBR302"/>
    <mergeCell ref="TBS297:TBS302"/>
    <mergeCell ref="TAX297:TAX302"/>
    <mergeCell ref="TAY297:TAY302"/>
    <mergeCell ref="TBB297:TBB302"/>
    <mergeCell ref="TBC297:TBC302"/>
    <mergeCell ref="TBF297:TBF302"/>
    <mergeCell ref="TBG297:TBG302"/>
    <mergeCell ref="TFZ297:TFZ302"/>
    <mergeCell ref="TGA297:TGA302"/>
    <mergeCell ref="TGD297:TGD302"/>
    <mergeCell ref="TGE297:TGE302"/>
    <mergeCell ref="TGH297:TGH302"/>
    <mergeCell ref="TGI297:TGI302"/>
    <mergeCell ref="TFN297:TFN302"/>
    <mergeCell ref="TFO297:TFO302"/>
    <mergeCell ref="TFR297:TFR302"/>
    <mergeCell ref="TFS297:TFS302"/>
    <mergeCell ref="TFV297:TFV302"/>
    <mergeCell ref="TFW297:TFW302"/>
    <mergeCell ref="TFB297:TFB302"/>
    <mergeCell ref="TFC297:TFC302"/>
    <mergeCell ref="TFF297:TFF302"/>
    <mergeCell ref="TFG297:TFG302"/>
    <mergeCell ref="TFJ297:TFJ302"/>
    <mergeCell ref="TFK297:TFK302"/>
    <mergeCell ref="TEP297:TEP302"/>
    <mergeCell ref="TEQ297:TEQ302"/>
    <mergeCell ref="TET297:TET302"/>
    <mergeCell ref="TEU297:TEU302"/>
    <mergeCell ref="TEX297:TEX302"/>
    <mergeCell ref="TEY297:TEY302"/>
    <mergeCell ref="TED297:TED302"/>
    <mergeCell ref="TEE297:TEE302"/>
    <mergeCell ref="TEH297:TEH302"/>
    <mergeCell ref="TEI297:TEI302"/>
    <mergeCell ref="TEL297:TEL302"/>
    <mergeCell ref="TEM297:TEM302"/>
    <mergeCell ref="TDR297:TDR302"/>
    <mergeCell ref="TDS297:TDS302"/>
    <mergeCell ref="TDV297:TDV302"/>
    <mergeCell ref="TDW297:TDW302"/>
    <mergeCell ref="TDZ297:TDZ302"/>
    <mergeCell ref="TEA297:TEA302"/>
    <mergeCell ref="TIT297:TIT302"/>
    <mergeCell ref="TIU297:TIU302"/>
    <mergeCell ref="TIX297:TIX302"/>
    <mergeCell ref="TIY297:TIY302"/>
    <mergeCell ref="TJB297:TJB302"/>
    <mergeCell ref="TJC297:TJC302"/>
    <mergeCell ref="TIH297:TIH302"/>
    <mergeCell ref="TII297:TII302"/>
    <mergeCell ref="TIL297:TIL302"/>
    <mergeCell ref="TIM297:TIM302"/>
    <mergeCell ref="TIP297:TIP302"/>
    <mergeCell ref="TIQ297:TIQ302"/>
    <mergeCell ref="THV297:THV302"/>
    <mergeCell ref="THW297:THW302"/>
    <mergeCell ref="THZ297:THZ302"/>
    <mergeCell ref="TIA297:TIA302"/>
    <mergeCell ref="TID297:TID302"/>
    <mergeCell ref="TIE297:TIE302"/>
    <mergeCell ref="THJ297:THJ302"/>
    <mergeCell ref="THK297:THK302"/>
    <mergeCell ref="THN297:THN302"/>
    <mergeCell ref="THO297:THO302"/>
    <mergeCell ref="THR297:THR302"/>
    <mergeCell ref="THS297:THS302"/>
    <mergeCell ref="TGX297:TGX302"/>
    <mergeCell ref="TGY297:TGY302"/>
    <mergeCell ref="THB297:THB302"/>
    <mergeCell ref="THC297:THC302"/>
    <mergeCell ref="THF297:THF302"/>
    <mergeCell ref="THG297:THG302"/>
    <mergeCell ref="TGL297:TGL302"/>
    <mergeCell ref="TGM297:TGM302"/>
    <mergeCell ref="TGP297:TGP302"/>
    <mergeCell ref="TGQ297:TGQ302"/>
    <mergeCell ref="TGT297:TGT302"/>
    <mergeCell ref="TGU297:TGU302"/>
    <mergeCell ref="TLN297:TLN302"/>
    <mergeCell ref="TLO297:TLO302"/>
    <mergeCell ref="TLR297:TLR302"/>
    <mergeCell ref="TLS297:TLS302"/>
    <mergeCell ref="TLV297:TLV302"/>
    <mergeCell ref="TLW297:TLW302"/>
    <mergeCell ref="TLB297:TLB302"/>
    <mergeCell ref="TLC297:TLC302"/>
    <mergeCell ref="TLF297:TLF302"/>
    <mergeCell ref="TLG297:TLG302"/>
    <mergeCell ref="TLJ297:TLJ302"/>
    <mergeCell ref="TLK297:TLK302"/>
    <mergeCell ref="TKP297:TKP302"/>
    <mergeCell ref="TKQ297:TKQ302"/>
    <mergeCell ref="TKT297:TKT302"/>
    <mergeCell ref="TKU297:TKU302"/>
    <mergeCell ref="TKX297:TKX302"/>
    <mergeCell ref="TKY297:TKY302"/>
    <mergeCell ref="TKD297:TKD302"/>
    <mergeCell ref="TKE297:TKE302"/>
    <mergeCell ref="TKH297:TKH302"/>
    <mergeCell ref="TKI297:TKI302"/>
    <mergeCell ref="TKL297:TKL302"/>
    <mergeCell ref="TKM297:TKM302"/>
    <mergeCell ref="TJR297:TJR302"/>
    <mergeCell ref="TJS297:TJS302"/>
    <mergeCell ref="TJV297:TJV302"/>
    <mergeCell ref="TJW297:TJW302"/>
    <mergeCell ref="TJZ297:TJZ302"/>
    <mergeCell ref="TKA297:TKA302"/>
    <mergeCell ref="TJF297:TJF302"/>
    <mergeCell ref="TJG297:TJG302"/>
    <mergeCell ref="TJJ297:TJJ302"/>
    <mergeCell ref="TJK297:TJK302"/>
    <mergeCell ref="TJN297:TJN302"/>
    <mergeCell ref="TJO297:TJO302"/>
    <mergeCell ref="TOH297:TOH302"/>
    <mergeCell ref="TOI297:TOI302"/>
    <mergeCell ref="TOL297:TOL302"/>
    <mergeCell ref="TOM297:TOM302"/>
    <mergeCell ref="TOP297:TOP302"/>
    <mergeCell ref="TOQ297:TOQ302"/>
    <mergeCell ref="TNV297:TNV302"/>
    <mergeCell ref="TNW297:TNW302"/>
    <mergeCell ref="TNZ297:TNZ302"/>
    <mergeCell ref="TOA297:TOA302"/>
    <mergeCell ref="TOD297:TOD302"/>
    <mergeCell ref="TOE297:TOE302"/>
    <mergeCell ref="TNJ297:TNJ302"/>
    <mergeCell ref="TNK297:TNK302"/>
    <mergeCell ref="TNN297:TNN302"/>
    <mergeCell ref="TNO297:TNO302"/>
    <mergeCell ref="TNR297:TNR302"/>
    <mergeCell ref="TNS297:TNS302"/>
    <mergeCell ref="TMX297:TMX302"/>
    <mergeCell ref="TMY297:TMY302"/>
    <mergeCell ref="TNB297:TNB302"/>
    <mergeCell ref="TNC297:TNC302"/>
    <mergeCell ref="TNF297:TNF302"/>
    <mergeCell ref="TNG297:TNG302"/>
    <mergeCell ref="TML297:TML302"/>
    <mergeCell ref="TMM297:TMM302"/>
    <mergeCell ref="TMP297:TMP302"/>
    <mergeCell ref="TMQ297:TMQ302"/>
    <mergeCell ref="TMT297:TMT302"/>
    <mergeCell ref="TMU297:TMU302"/>
    <mergeCell ref="TLZ297:TLZ302"/>
    <mergeCell ref="TMA297:TMA302"/>
    <mergeCell ref="TMD297:TMD302"/>
    <mergeCell ref="TME297:TME302"/>
    <mergeCell ref="TMH297:TMH302"/>
    <mergeCell ref="TMI297:TMI302"/>
    <mergeCell ref="TRB297:TRB302"/>
    <mergeCell ref="TRC297:TRC302"/>
    <mergeCell ref="TRF297:TRF302"/>
    <mergeCell ref="TRG297:TRG302"/>
    <mergeCell ref="TRJ297:TRJ302"/>
    <mergeCell ref="TRK297:TRK302"/>
    <mergeCell ref="TQP297:TQP302"/>
    <mergeCell ref="TQQ297:TQQ302"/>
    <mergeCell ref="TQT297:TQT302"/>
    <mergeCell ref="TQU297:TQU302"/>
    <mergeCell ref="TQX297:TQX302"/>
    <mergeCell ref="TQY297:TQY302"/>
    <mergeCell ref="TQD297:TQD302"/>
    <mergeCell ref="TQE297:TQE302"/>
    <mergeCell ref="TQH297:TQH302"/>
    <mergeCell ref="TQI297:TQI302"/>
    <mergeCell ref="TQL297:TQL302"/>
    <mergeCell ref="TQM297:TQM302"/>
    <mergeCell ref="TPR297:TPR302"/>
    <mergeCell ref="TPS297:TPS302"/>
    <mergeCell ref="TPV297:TPV302"/>
    <mergeCell ref="TPW297:TPW302"/>
    <mergeCell ref="TPZ297:TPZ302"/>
    <mergeCell ref="TQA297:TQA302"/>
    <mergeCell ref="TPF297:TPF302"/>
    <mergeCell ref="TPG297:TPG302"/>
    <mergeCell ref="TPJ297:TPJ302"/>
    <mergeCell ref="TPK297:TPK302"/>
    <mergeCell ref="TPN297:TPN302"/>
    <mergeCell ref="TPO297:TPO302"/>
    <mergeCell ref="TOT297:TOT302"/>
    <mergeCell ref="TOU297:TOU302"/>
    <mergeCell ref="TOX297:TOX302"/>
    <mergeCell ref="TOY297:TOY302"/>
    <mergeCell ref="TPB297:TPB302"/>
    <mergeCell ref="TPC297:TPC302"/>
    <mergeCell ref="TTV297:TTV302"/>
    <mergeCell ref="TTW297:TTW302"/>
    <mergeCell ref="TTZ297:TTZ302"/>
    <mergeCell ref="TUA297:TUA302"/>
    <mergeCell ref="TUD297:TUD302"/>
    <mergeCell ref="TUE297:TUE302"/>
    <mergeCell ref="TTJ297:TTJ302"/>
    <mergeCell ref="TTK297:TTK302"/>
    <mergeCell ref="TTN297:TTN302"/>
    <mergeCell ref="TTO297:TTO302"/>
    <mergeCell ref="TTR297:TTR302"/>
    <mergeCell ref="TTS297:TTS302"/>
    <mergeCell ref="TSX297:TSX302"/>
    <mergeCell ref="TSY297:TSY302"/>
    <mergeCell ref="TTB297:TTB302"/>
    <mergeCell ref="TTC297:TTC302"/>
    <mergeCell ref="TTF297:TTF302"/>
    <mergeCell ref="TTG297:TTG302"/>
    <mergeCell ref="TSL297:TSL302"/>
    <mergeCell ref="TSM297:TSM302"/>
    <mergeCell ref="TSP297:TSP302"/>
    <mergeCell ref="TSQ297:TSQ302"/>
    <mergeCell ref="TST297:TST302"/>
    <mergeCell ref="TSU297:TSU302"/>
    <mergeCell ref="TRZ297:TRZ302"/>
    <mergeCell ref="TSA297:TSA302"/>
    <mergeCell ref="TSD297:TSD302"/>
    <mergeCell ref="TSE297:TSE302"/>
    <mergeCell ref="TSH297:TSH302"/>
    <mergeCell ref="TSI297:TSI302"/>
    <mergeCell ref="TRN297:TRN302"/>
    <mergeCell ref="TRO297:TRO302"/>
    <mergeCell ref="TRR297:TRR302"/>
    <mergeCell ref="TRS297:TRS302"/>
    <mergeCell ref="TRV297:TRV302"/>
    <mergeCell ref="TRW297:TRW302"/>
    <mergeCell ref="TWP297:TWP302"/>
    <mergeCell ref="TWQ297:TWQ302"/>
    <mergeCell ref="TWT297:TWT302"/>
    <mergeCell ref="TWU297:TWU302"/>
    <mergeCell ref="TWX297:TWX302"/>
    <mergeCell ref="TWY297:TWY302"/>
    <mergeCell ref="TWD297:TWD302"/>
    <mergeCell ref="TWE297:TWE302"/>
    <mergeCell ref="TWH297:TWH302"/>
    <mergeCell ref="TWI297:TWI302"/>
    <mergeCell ref="TWL297:TWL302"/>
    <mergeCell ref="TWM297:TWM302"/>
    <mergeCell ref="TVR297:TVR302"/>
    <mergeCell ref="TVS297:TVS302"/>
    <mergeCell ref="TVV297:TVV302"/>
    <mergeCell ref="TVW297:TVW302"/>
    <mergeCell ref="TVZ297:TVZ302"/>
    <mergeCell ref="TWA297:TWA302"/>
    <mergeCell ref="TVF297:TVF302"/>
    <mergeCell ref="TVG297:TVG302"/>
    <mergeCell ref="TVJ297:TVJ302"/>
    <mergeCell ref="TVK297:TVK302"/>
    <mergeCell ref="TVN297:TVN302"/>
    <mergeCell ref="TVO297:TVO302"/>
    <mergeCell ref="TUT297:TUT302"/>
    <mergeCell ref="TUU297:TUU302"/>
    <mergeCell ref="TUX297:TUX302"/>
    <mergeCell ref="TUY297:TUY302"/>
    <mergeCell ref="TVB297:TVB302"/>
    <mergeCell ref="TVC297:TVC302"/>
    <mergeCell ref="TUH297:TUH302"/>
    <mergeCell ref="TUI297:TUI302"/>
    <mergeCell ref="TUL297:TUL302"/>
    <mergeCell ref="TUM297:TUM302"/>
    <mergeCell ref="TUP297:TUP302"/>
    <mergeCell ref="TUQ297:TUQ302"/>
    <mergeCell ref="TZJ297:TZJ302"/>
    <mergeCell ref="TZK297:TZK302"/>
    <mergeCell ref="TZN297:TZN302"/>
    <mergeCell ref="TZO297:TZO302"/>
    <mergeCell ref="TZR297:TZR302"/>
    <mergeCell ref="TZS297:TZS302"/>
    <mergeCell ref="TYX297:TYX302"/>
    <mergeCell ref="TYY297:TYY302"/>
    <mergeCell ref="TZB297:TZB302"/>
    <mergeCell ref="TZC297:TZC302"/>
    <mergeCell ref="TZF297:TZF302"/>
    <mergeCell ref="TZG297:TZG302"/>
    <mergeCell ref="TYL297:TYL302"/>
    <mergeCell ref="TYM297:TYM302"/>
    <mergeCell ref="TYP297:TYP302"/>
    <mergeCell ref="TYQ297:TYQ302"/>
    <mergeCell ref="TYT297:TYT302"/>
    <mergeCell ref="TYU297:TYU302"/>
    <mergeCell ref="TXZ297:TXZ302"/>
    <mergeCell ref="TYA297:TYA302"/>
    <mergeCell ref="TYD297:TYD302"/>
    <mergeCell ref="TYE297:TYE302"/>
    <mergeCell ref="TYH297:TYH302"/>
    <mergeCell ref="TYI297:TYI302"/>
    <mergeCell ref="TXN297:TXN302"/>
    <mergeCell ref="TXO297:TXO302"/>
    <mergeCell ref="TXR297:TXR302"/>
    <mergeCell ref="TXS297:TXS302"/>
    <mergeCell ref="TXV297:TXV302"/>
    <mergeCell ref="TXW297:TXW302"/>
    <mergeCell ref="TXB297:TXB302"/>
    <mergeCell ref="TXC297:TXC302"/>
    <mergeCell ref="TXF297:TXF302"/>
    <mergeCell ref="TXG297:TXG302"/>
    <mergeCell ref="TXJ297:TXJ302"/>
    <mergeCell ref="TXK297:TXK302"/>
    <mergeCell ref="UCD297:UCD302"/>
    <mergeCell ref="UCE297:UCE302"/>
    <mergeCell ref="UCH297:UCH302"/>
    <mergeCell ref="UCI297:UCI302"/>
    <mergeCell ref="UCL297:UCL302"/>
    <mergeCell ref="UCM297:UCM302"/>
    <mergeCell ref="UBR297:UBR302"/>
    <mergeCell ref="UBS297:UBS302"/>
    <mergeCell ref="UBV297:UBV302"/>
    <mergeCell ref="UBW297:UBW302"/>
    <mergeCell ref="UBZ297:UBZ302"/>
    <mergeCell ref="UCA297:UCA302"/>
    <mergeCell ref="UBF297:UBF302"/>
    <mergeCell ref="UBG297:UBG302"/>
    <mergeCell ref="UBJ297:UBJ302"/>
    <mergeCell ref="UBK297:UBK302"/>
    <mergeCell ref="UBN297:UBN302"/>
    <mergeCell ref="UBO297:UBO302"/>
    <mergeCell ref="UAT297:UAT302"/>
    <mergeCell ref="UAU297:UAU302"/>
    <mergeCell ref="UAX297:UAX302"/>
    <mergeCell ref="UAY297:UAY302"/>
    <mergeCell ref="UBB297:UBB302"/>
    <mergeCell ref="UBC297:UBC302"/>
    <mergeCell ref="UAH297:UAH302"/>
    <mergeCell ref="UAI297:UAI302"/>
    <mergeCell ref="UAL297:UAL302"/>
    <mergeCell ref="UAM297:UAM302"/>
    <mergeCell ref="UAP297:UAP302"/>
    <mergeCell ref="UAQ297:UAQ302"/>
    <mergeCell ref="TZV297:TZV302"/>
    <mergeCell ref="TZW297:TZW302"/>
    <mergeCell ref="TZZ297:TZZ302"/>
    <mergeCell ref="UAA297:UAA302"/>
    <mergeCell ref="UAD297:UAD302"/>
    <mergeCell ref="UAE297:UAE302"/>
    <mergeCell ref="UEX297:UEX302"/>
    <mergeCell ref="UEY297:UEY302"/>
    <mergeCell ref="UFB297:UFB302"/>
    <mergeCell ref="UFC297:UFC302"/>
    <mergeCell ref="UFF297:UFF302"/>
    <mergeCell ref="UFG297:UFG302"/>
    <mergeCell ref="UEL297:UEL302"/>
    <mergeCell ref="UEM297:UEM302"/>
    <mergeCell ref="UEP297:UEP302"/>
    <mergeCell ref="UEQ297:UEQ302"/>
    <mergeCell ref="UET297:UET302"/>
    <mergeCell ref="UEU297:UEU302"/>
    <mergeCell ref="UDZ297:UDZ302"/>
    <mergeCell ref="UEA297:UEA302"/>
    <mergeCell ref="UED297:UED302"/>
    <mergeCell ref="UEE297:UEE302"/>
    <mergeCell ref="UEH297:UEH302"/>
    <mergeCell ref="UEI297:UEI302"/>
    <mergeCell ref="UDN297:UDN302"/>
    <mergeCell ref="UDO297:UDO302"/>
    <mergeCell ref="UDR297:UDR302"/>
    <mergeCell ref="UDS297:UDS302"/>
    <mergeCell ref="UDV297:UDV302"/>
    <mergeCell ref="UDW297:UDW302"/>
    <mergeCell ref="UDB297:UDB302"/>
    <mergeCell ref="UDC297:UDC302"/>
    <mergeCell ref="UDF297:UDF302"/>
    <mergeCell ref="UDG297:UDG302"/>
    <mergeCell ref="UDJ297:UDJ302"/>
    <mergeCell ref="UDK297:UDK302"/>
    <mergeCell ref="UCP297:UCP302"/>
    <mergeCell ref="UCQ297:UCQ302"/>
    <mergeCell ref="UCT297:UCT302"/>
    <mergeCell ref="UCU297:UCU302"/>
    <mergeCell ref="UCX297:UCX302"/>
    <mergeCell ref="UCY297:UCY302"/>
    <mergeCell ref="UHR297:UHR302"/>
    <mergeCell ref="UHS297:UHS302"/>
    <mergeCell ref="UHV297:UHV302"/>
    <mergeCell ref="UHW297:UHW302"/>
    <mergeCell ref="UHZ297:UHZ302"/>
    <mergeCell ref="UIA297:UIA302"/>
    <mergeCell ref="UHF297:UHF302"/>
    <mergeCell ref="UHG297:UHG302"/>
    <mergeCell ref="UHJ297:UHJ302"/>
    <mergeCell ref="UHK297:UHK302"/>
    <mergeCell ref="UHN297:UHN302"/>
    <mergeCell ref="UHO297:UHO302"/>
    <mergeCell ref="UGT297:UGT302"/>
    <mergeCell ref="UGU297:UGU302"/>
    <mergeCell ref="UGX297:UGX302"/>
    <mergeCell ref="UGY297:UGY302"/>
    <mergeCell ref="UHB297:UHB302"/>
    <mergeCell ref="UHC297:UHC302"/>
    <mergeCell ref="UGH297:UGH302"/>
    <mergeCell ref="UGI297:UGI302"/>
    <mergeCell ref="UGL297:UGL302"/>
    <mergeCell ref="UGM297:UGM302"/>
    <mergeCell ref="UGP297:UGP302"/>
    <mergeCell ref="UGQ297:UGQ302"/>
    <mergeCell ref="UFV297:UFV302"/>
    <mergeCell ref="UFW297:UFW302"/>
    <mergeCell ref="UFZ297:UFZ302"/>
    <mergeCell ref="UGA297:UGA302"/>
    <mergeCell ref="UGD297:UGD302"/>
    <mergeCell ref="UGE297:UGE302"/>
    <mergeCell ref="UFJ297:UFJ302"/>
    <mergeCell ref="UFK297:UFK302"/>
    <mergeCell ref="UFN297:UFN302"/>
    <mergeCell ref="UFO297:UFO302"/>
    <mergeCell ref="UFR297:UFR302"/>
    <mergeCell ref="UFS297:UFS302"/>
    <mergeCell ref="UKL297:UKL302"/>
    <mergeCell ref="UKM297:UKM302"/>
    <mergeCell ref="UKP297:UKP302"/>
    <mergeCell ref="UKQ297:UKQ302"/>
    <mergeCell ref="UKT297:UKT302"/>
    <mergeCell ref="UKU297:UKU302"/>
    <mergeCell ref="UJZ297:UJZ302"/>
    <mergeCell ref="UKA297:UKA302"/>
    <mergeCell ref="UKD297:UKD302"/>
    <mergeCell ref="UKE297:UKE302"/>
    <mergeCell ref="UKH297:UKH302"/>
    <mergeCell ref="UKI297:UKI302"/>
    <mergeCell ref="UJN297:UJN302"/>
    <mergeCell ref="UJO297:UJO302"/>
    <mergeCell ref="UJR297:UJR302"/>
    <mergeCell ref="UJS297:UJS302"/>
    <mergeCell ref="UJV297:UJV302"/>
    <mergeCell ref="UJW297:UJW302"/>
    <mergeCell ref="UJB297:UJB302"/>
    <mergeCell ref="UJC297:UJC302"/>
    <mergeCell ref="UJF297:UJF302"/>
    <mergeCell ref="UJG297:UJG302"/>
    <mergeCell ref="UJJ297:UJJ302"/>
    <mergeCell ref="UJK297:UJK302"/>
    <mergeCell ref="UIP297:UIP302"/>
    <mergeCell ref="UIQ297:UIQ302"/>
    <mergeCell ref="UIT297:UIT302"/>
    <mergeCell ref="UIU297:UIU302"/>
    <mergeCell ref="UIX297:UIX302"/>
    <mergeCell ref="UIY297:UIY302"/>
    <mergeCell ref="UID297:UID302"/>
    <mergeCell ref="UIE297:UIE302"/>
    <mergeCell ref="UIH297:UIH302"/>
    <mergeCell ref="UII297:UII302"/>
    <mergeCell ref="UIL297:UIL302"/>
    <mergeCell ref="UIM297:UIM302"/>
    <mergeCell ref="UNF297:UNF302"/>
    <mergeCell ref="UNG297:UNG302"/>
    <mergeCell ref="UNJ297:UNJ302"/>
    <mergeCell ref="UNK297:UNK302"/>
    <mergeCell ref="UNN297:UNN302"/>
    <mergeCell ref="UNO297:UNO302"/>
    <mergeCell ref="UMT297:UMT302"/>
    <mergeCell ref="UMU297:UMU302"/>
    <mergeCell ref="UMX297:UMX302"/>
    <mergeCell ref="UMY297:UMY302"/>
    <mergeCell ref="UNB297:UNB302"/>
    <mergeCell ref="UNC297:UNC302"/>
    <mergeCell ref="UMH297:UMH302"/>
    <mergeCell ref="UMI297:UMI302"/>
    <mergeCell ref="UML297:UML302"/>
    <mergeCell ref="UMM297:UMM302"/>
    <mergeCell ref="UMP297:UMP302"/>
    <mergeCell ref="UMQ297:UMQ302"/>
    <mergeCell ref="ULV297:ULV302"/>
    <mergeCell ref="ULW297:ULW302"/>
    <mergeCell ref="ULZ297:ULZ302"/>
    <mergeCell ref="UMA297:UMA302"/>
    <mergeCell ref="UMD297:UMD302"/>
    <mergeCell ref="UME297:UME302"/>
    <mergeCell ref="ULJ297:ULJ302"/>
    <mergeCell ref="ULK297:ULK302"/>
    <mergeCell ref="ULN297:ULN302"/>
    <mergeCell ref="ULO297:ULO302"/>
    <mergeCell ref="ULR297:ULR302"/>
    <mergeCell ref="ULS297:ULS302"/>
    <mergeCell ref="UKX297:UKX302"/>
    <mergeCell ref="UKY297:UKY302"/>
    <mergeCell ref="ULB297:ULB302"/>
    <mergeCell ref="ULC297:ULC302"/>
    <mergeCell ref="ULF297:ULF302"/>
    <mergeCell ref="ULG297:ULG302"/>
    <mergeCell ref="UPZ297:UPZ302"/>
    <mergeCell ref="UQA297:UQA302"/>
    <mergeCell ref="UQD297:UQD302"/>
    <mergeCell ref="UQE297:UQE302"/>
    <mergeCell ref="UQH297:UQH302"/>
    <mergeCell ref="UQI297:UQI302"/>
    <mergeCell ref="UPN297:UPN302"/>
    <mergeCell ref="UPO297:UPO302"/>
    <mergeCell ref="UPR297:UPR302"/>
    <mergeCell ref="UPS297:UPS302"/>
    <mergeCell ref="UPV297:UPV302"/>
    <mergeCell ref="UPW297:UPW302"/>
    <mergeCell ref="UPB297:UPB302"/>
    <mergeCell ref="UPC297:UPC302"/>
    <mergeCell ref="UPF297:UPF302"/>
    <mergeCell ref="UPG297:UPG302"/>
    <mergeCell ref="UPJ297:UPJ302"/>
    <mergeCell ref="UPK297:UPK302"/>
    <mergeCell ref="UOP297:UOP302"/>
    <mergeCell ref="UOQ297:UOQ302"/>
    <mergeCell ref="UOT297:UOT302"/>
    <mergeCell ref="UOU297:UOU302"/>
    <mergeCell ref="UOX297:UOX302"/>
    <mergeCell ref="UOY297:UOY302"/>
    <mergeCell ref="UOD297:UOD302"/>
    <mergeCell ref="UOE297:UOE302"/>
    <mergeCell ref="UOH297:UOH302"/>
    <mergeCell ref="UOI297:UOI302"/>
    <mergeCell ref="UOL297:UOL302"/>
    <mergeCell ref="UOM297:UOM302"/>
    <mergeCell ref="UNR297:UNR302"/>
    <mergeCell ref="UNS297:UNS302"/>
    <mergeCell ref="UNV297:UNV302"/>
    <mergeCell ref="UNW297:UNW302"/>
    <mergeCell ref="UNZ297:UNZ302"/>
    <mergeCell ref="UOA297:UOA302"/>
    <mergeCell ref="UST297:UST302"/>
    <mergeCell ref="USU297:USU302"/>
    <mergeCell ref="USX297:USX302"/>
    <mergeCell ref="USY297:USY302"/>
    <mergeCell ref="UTB297:UTB302"/>
    <mergeCell ref="UTC297:UTC302"/>
    <mergeCell ref="USH297:USH302"/>
    <mergeCell ref="USI297:USI302"/>
    <mergeCell ref="USL297:USL302"/>
    <mergeCell ref="USM297:USM302"/>
    <mergeCell ref="USP297:USP302"/>
    <mergeCell ref="USQ297:USQ302"/>
    <mergeCell ref="URV297:URV302"/>
    <mergeCell ref="URW297:URW302"/>
    <mergeCell ref="URZ297:URZ302"/>
    <mergeCell ref="USA297:USA302"/>
    <mergeCell ref="USD297:USD302"/>
    <mergeCell ref="USE297:USE302"/>
    <mergeCell ref="URJ297:URJ302"/>
    <mergeCell ref="URK297:URK302"/>
    <mergeCell ref="URN297:URN302"/>
    <mergeCell ref="URO297:URO302"/>
    <mergeCell ref="URR297:URR302"/>
    <mergeCell ref="URS297:URS302"/>
    <mergeCell ref="UQX297:UQX302"/>
    <mergeCell ref="UQY297:UQY302"/>
    <mergeCell ref="URB297:URB302"/>
    <mergeCell ref="URC297:URC302"/>
    <mergeCell ref="URF297:URF302"/>
    <mergeCell ref="URG297:URG302"/>
    <mergeCell ref="UQL297:UQL302"/>
    <mergeCell ref="UQM297:UQM302"/>
    <mergeCell ref="UQP297:UQP302"/>
    <mergeCell ref="UQQ297:UQQ302"/>
    <mergeCell ref="UQT297:UQT302"/>
    <mergeCell ref="UQU297:UQU302"/>
    <mergeCell ref="UVN297:UVN302"/>
    <mergeCell ref="UVO297:UVO302"/>
    <mergeCell ref="UVR297:UVR302"/>
    <mergeCell ref="UVS297:UVS302"/>
    <mergeCell ref="UVV297:UVV302"/>
    <mergeCell ref="UVW297:UVW302"/>
    <mergeCell ref="UVB297:UVB302"/>
    <mergeCell ref="UVC297:UVC302"/>
    <mergeCell ref="UVF297:UVF302"/>
    <mergeCell ref="UVG297:UVG302"/>
    <mergeCell ref="UVJ297:UVJ302"/>
    <mergeCell ref="UVK297:UVK302"/>
    <mergeCell ref="UUP297:UUP302"/>
    <mergeCell ref="UUQ297:UUQ302"/>
    <mergeCell ref="UUT297:UUT302"/>
    <mergeCell ref="UUU297:UUU302"/>
    <mergeCell ref="UUX297:UUX302"/>
    <mergeCell ref="UUY297:UUY302"/>
    <mergeCell ref="UUD297:UUD302"/>
    <mergeCell ref="UUE297:UUE302"/>
    <mergeCell ref="UUH297:UUH302"/>
    <mergeCell ref="UUI297:UUI302"/>
    <mergeCell ref="UUL297:UUL302"/>
    <mergeCell ref="UUM297:UUM302"/>
    <mergeCell ref="UTR297:UTR302"/>
    <mergeCell ref="UTS297:UTS302"/>
    <mergeCell ref="UTV297:UTV302"/>
    <mergeCell ref="UTW297:UTW302"/>
    <mergeCell ref="UTZ297:UTZ302"/>
    <mergeCell ref="UUA297:UUA302"/>
    <mergeCell ref="UTF297:UTF302"/>
    <mergeCell ref="UTG297:UTG302"/>
    <mergeCell ref="UTJ297:UTJ302"/>
    <mergeCell ref="UTK297:UTK302"/>
    <mergeCell ref="UTN297:UTN302"/>
    <mergeCell ref="UTO297:UTO302"/>
    <mergeCell ref="UYH297:UYH302"/>
    <mergeCell ref="UYI297:UYI302"/>
    <mergeCell ref="UYL297:UYL302"/>
    <mergeCell ref="UYM297:UYM302"/>
    <mergeCell ref="UYP297:UYP302"/>
    <mergeCell ref="UYQ297:UYQ302"/>
    <mergeCell ref="UXV297:UXV302"/>
    <mergeCell ref="UXW297:UXW302"/>
    <mergeCell ref="UXZ297:UXZ302"/>
    <mergeCell ref="UYA297:UYA302"/>
    <mergeCell ref="UYD297:UYD302"/>
    <mergeCell ref="UYE297:UYE302"/>
    <mergeCell ref="UXJ297:UXJ302"/>
    <mergeCell ref="UXK297:UXK302"/>
    <mergeCell ref="UXN297:UXN302"/>
    <mergeCell ref="UXO297:UXO302"/>
    <mergeCell ref="UXR297:UXR302"/>
    <mergeCell ref="UXS297:UXS302"/>
    <mergeCell ref="UWX297:UWX302"/>
    <mergeCell ref="UWY297:UWY302"/>
    <mergeCell ref="UXB297:UXB302"/>
    <mergeCell ref="UXC297:UXC302"/>
    <mergeCell ref="UXF297:UXF302"/>
    <mergeCell ref="UXG297:UXG302"/>
    <mergeCell ref="UWL297:UWL302"/>
    <mergeCell ref="UWM297:UWM302"/>
    <mergeCell ref="UWP297:UWP302"/>
    <mergeCell ref="UWQ297:UWQ302"/>
    <mergeCell ref="UWT297:UWT302"/>
    <mergeCell ref="UWU297:UWU302"/>
    <mergeCell ref="UVZ297:UVZ302"/>
    <mergeCell ref="UWA297:UWA302"/>
    <mergeCell ref="UWD297:UWD302"/>
    <mergeCell ref="UWE297:UWE302"/>
    <mergeCell ref="UWH297:UWH302"/>
    <mergeCell ref="UWI297:UWI302"/>
    <mergeCell ref="VBB297:VBB302"/>
    <mergeCell ref="VBC297:VBC302"/>
    <mergeCell ref="VBF297:VBF302"/>
    <mergeCell ref="VBG297:VBG302"/>
    <mergeCell ref="VBJ297:VBJ302"/>
    <mergeCell ref="VBK297:VBK302"/>
    <mergeCell ref="VAP297:VAP302"/>
    <mergeCell ref="VAQ297:VAQ302"/>
    <mergeCell ref="VAT297:VAT302"/>
    <mergeCell ref="VAU297:VAU302"/>
    <mergeCell ref="VAX297:VAX302"/>
    <mergeCell ref="VAY297:VAY302"/>
    <mergeCell ref="VAD297:VAD302"/>
    <mergeCell ref="VAE297:VAE302"/>
    <mergeCell ref="VAH297:VAH302"/>
    <mergeCell ref="VAI297:VAI302"/>
    <mergeCell ref="VAL297:VAL302"/>
    <mergeCell ref="VAM297:VAM302"/>
    <mergeCell ref="UZR297:UZR302"/>
    <mergeCell ref="UZS297:UZS302"/>
    <mergeCell ref="UZV297:UZV302"/>
    <mergeCell ref="UZW297:UZW302"/>
    <mergeCell ref="UZZ297:UZZ302"/>
    <mergeCell ref="VAA297:VAA302"/>
    <mergeCell ref="UZF297:UZF302"/>
    <mergeCell ref="UZG297:UZG302"/>
    <mergeCell ref="UZJ297:UZJ302"/>
    <mergeCell ref="UZK297:UZK302"/>
    <mergeCell ref="UZN297:UZN302"/>
    <mergeCell ref="UZO297:UZO302"/>
    <mergeCell ref="UYT297:UYT302"/>
    <mergeCell ref="UYU297:UYU302"/>
    <mergeCell ref="UYX297:UYX302"/>
    <mergeCell ref="UYY297:UYY302"/>
    <mergeCell ref="UZB297:UZB302"/>
    <mergeCell ref="UZC297:UZC302"/>
    <mergeCell ref="VDV297:VDV302"/>
    <mergeCell ref="VDW297:VDW302"/>
    <mergeCell ref="VDZ297:VDZ302"/>
    <mergeCell ref="VEA297:VEA302"/>
    <mergeCell ref="VED297:VED302"/>
    <mergeCell ref="VEE297:VEE302"/>
    <mergeCell ref="VDJ297:VDJ302"/>
    <mergeCell ref="VDK297:VDK302"/>
    <mergeCell ref="VDN297:VDN302"/>
    <mergeCell ref="VDO297:VDO302"/>
    <mergeCell ref="VDR297:VDR302"/>
    <mergeCell ref="VDS297:VDS302"/>
    <mergeCell ref="VCX297:VCX302"/>
    <mergeCell ref="VCY297:VCY302"/>
    <mergeCell ref="VDB297:VDB302"/>
    <mergeCell ref="VDC297:VDC302"/>
    <mergeCell ref="VDF297:VDF302"/>
    <mergeCell ref="VDG297:VDG302"/>
    <mergeCell ref="VCL297:VCL302"/>
    <mergeCell ref="VCM297:VCM302"/>
    <mergeCell ref="VCP297:VCP302"/>
    <mergeCell ref="VCQ297:VCQ302"/>
    <mergeCell ref="VCT297:VCT302"/>
    <mergeCell ref="VCU297:VCU302"/>
    <mergeCell ref="VBZ297:VBZ302"/>
    <mergeCell ref="VCA297:VCA302"/>
    <mergeCell ref="VCD297:VCD302"/>
    <mergeCell ref="VCE297:VCE302"/>
    <mergeCell ref="VCH297:VCH302"/>
    <mergeCell ref="VCI297:VCI302"/>
    <mergeCell ref="VBN297:VBN302"/>
    <mergeCell ref="VBO297:VBO302"/>
    <mergeCell ref="VBR297:VBR302"/>
    <mergeCell ref="VBS297:VBS302"/>
    <mergeCell ref="VBV297:VBV302"/>
    <mergeCell ref="VBW297:VBW302"/>
    <mergeCell ref="VGP297:VGP302"/>
    <mergeCell ref="VGQ297:VGQ302"/>
    <mergeCell ref="VGT297:VGT302"/>
    <mergeCell ref="VGU297:VGU302"/>
    <mergeCell ref="VGX297:VGX302"/>
    <mergeCell ref="VGY297:VGY302"/>
    <mergeCell ref="VGD297:VGD302"/>
    <mergeCell ref="VGE297:VGE302"/>
    <mergeCell ref="VGH297:VGH302"/>
    <mergeCell ref="VGI297:VGI302"/>
    <mergeCell ref="VGL297:VGL302"/>
    <mergeCell ref="VGM297:VGM302"/>
    <mergeCell ref="VFR297:VFR302"/>
    <mergeCell ref="VFS297:VFS302"/>
    <mergeCell ref="VFV297:VFV302"/>
    <mergeCell ref="VFW297:VFW302"/>
    <mergeCell ref="VFZ297:VFZ302"/>
    <mergeCell ref="VGA297:VGA302"/>
    <mergeCell ref="VFF297:VFF302"/>
    <mergeCell ref="VFG297:VFG302"/>
    <mergeCell ref="VFJ297:VFJ302"/>
    <mergeCell ref="VFK297:VFK302"/>
    <mergeCell ref="VFN297:VFN302"/>
    <mergeCell ref="VFO297:VFO302"/>
    <mergeCell ref="VET297:VET302"/>
    <mergeCell ref="VEU297:VEU302"/>
    <mergeCell ref="VEX297:VEX302"/>
    <mergeCell ref="VEY297:VEY302"/>
    <mergeCell ref="VFB297:VFB302"/>
    <mergeCell ref="VFC297:VFC302"/>
    <mergeCell ref="VEH297:VEH302"/>
    <mergeCell ref="VEI297:VEI302"/>
    <mergeCell ref="VEL297:VEL302"/>
    <mergeCell ref="VEM297:VEM302"/>
    <mergeCell ref="VEP297:VEP302"/>
    <mergeCell ref="VEQ297:VEQ302"/>
    <mergeCell ref="VJJ297:VJJ302"/>
    <mergeCell ref="VJK297:VJK302"/>
    <mergeCell ref="VJN297:VJN302"/>
    <mergeCell ref="VJO297:VJO302"/>
    <mergeCell ref="VJR297:VJR302"/>
    <mergeCell ref="VJS297:VJS302"/>
    <mergeCell ref="VIX297:VIX302"/>
    <mergeCell ref="VIY297:VIY302"/>
    <mergeCell ref="VJB297:VJB302"/>
    <mergeCell ref="VJC297:VJC302"/>
    <mergeCell ref="VJF297:VJF302"/>
    <mergeCell ref="VJG297:VJG302"/>
    <mergeCell ref="VIL297:VIL302"/>
    <mergeCell ref="VIM297:VIM302"/>
    <mergeCell ref="VIP297:VIP302"/>
    <mergeCell ref="VIQ297:VIQ302"/>
    <mergeCell ref="VIT297:VIT302"/>
    <mergeCell ref="VIU297:VIU302"/>
    <mergeCell ref="VHZ297:VHZ302"/>
    <mergeCell ref="VIA297:VIA302"/>
    <mergeCell ref="VID297:VID302"/>
    <mergeCell ref="VIE297:VIE302"/>
    <mergeCell ref="VIH297:VIH302"/>
    <mergeCell ref="VII297:VII302"/>
    <mergeCell ref="VHN297:VHN302"/>
    <mergeCell ref="VHO297:VHO302"/>
    <mergeCell ref="VHR297:VHR302"/>
    <mergeCell ref="VHS297:VHS302"/>
    <mergeCell ref="VHV297:VHV302"/>
    <mergeCell ref="VHW297:VHW302"/>
    <mergeCell ref="VHB297:VHB302"/>
    <mergeCell ref="VHC297:VHC302"/>
    <mergeCell ref="VHF297:VHF302"/>
    <mergeCell ref="VHG297:VHG302"/>
    <mergeCell ref="VHJ297:VHJ302"/>
    <mergeCell ref="VHK297:VHK302"/>
    <mergeCell ref="VMD297:VMD302"/>
    <mergeCell ref="VME297:VME302"/>
    <mergeCell ref="VMH297:VMH302"/>
    <mergeCell ref="VMI297:VMI302"/>
    <mergeCell ref="VML297:VML302"/>
    <mergeCell ref="VMM297:VMM302"/>
    <mergeCell ref="VLR297:VLR302"/>
    <mergeCell ref="VLS297:VLS302"/>
    <mergeCell ref="VLV297:VLV302"/>
    <mergeCell ref="VLW297:VLW302"/>
    <mergeCell ref="VLZ297:VLZ302"/>
    <mergeCell ref="VMA297:VMA302"/>
    <mergeCell ref="VLF297:VLF302"/>
    <mergeCell ref="VLG297:VLG302"/>
    <mergeCell ref="VLJ297:VLJ302"/>
    <mergeCell ref="VLK297:VLK302"/>
    <mergeCell ref="VLN297:VLN302"/>
    <mergeCell ref="VLO297:VLO302"/>
    <mergeCell ref="VKT297:VKT302"/>
    <mergeCell ref="VKU297:VKU302"/>
    <mergeCell ref="VKX297:VKX302"/>
    <mergeCell ref="VKY297:VKY302"/>
    <mergeCell ref="VLB297:VLB302"/>
    <mergeCell ref="VLC297:VLC302"/>
    <mergeCell ref="VKH297:VKH302"/>
    <mergeCell ref="VKI297:VKI302"/>
    <mergeCell ref="VKL297:VKL302"/>
    <mergeCell ref="VKM297:VKM302"/>
    <mergeCell ref="VKP297:VKP302"/>
    <mergeCell ref="VKQ297:VKQ302"/>
    <mergeCell ref="VJV297:VJV302"/>
    <mergeCell ref="VJW297:VJW302"/>
    <mergeCell ref="VJZ297:VJZ302"/>
    <mergeCell ref="VKA297:VKA302"/>
    <mergeCell ref="VKD297:VKD302"/>
    <mergeCell ref="VKE297:VKE302"/>
    <mergeCell ref="VOX297:VOX302"/>
    <mergeCell ref="VOY297:VOY302"/>
    <mergeCell ref="VPB297:VPB302"/>
    <mergeCell ref="VPC297:VPC302"/>
    <mergeCell ref="VPF297:VPF302"/>
    <mergeCell ref="VPG297:VPG302"/>
    <mergeCell ref="VOL297:VOL302"/>
    <mergeCell ref="VOM297:VOM302"/>
    <mergeCell ref="VOP297:VOP302"/>
    <mergeCell ref="VOQ297:VOQ302"/>
    <mergeCell ref="VOT297:VOT302"/>
    <mergeCell ref="VOU297:VOU302"/>
    <mergeCell ref="VNZ297:VNZ302"/>
    <mergeCell ref="VOA297:VOA302"/>
    <mergeCell ref="VOD297:VOD302"/>
    <mergeCell ref="VOE297:VOE302"/>
    <mergeCell ref="VOH297:VOH302"/>
    <mergeCell ref="VOI297:VOI302"/>
    <mergeCell ref="VNN297:VNN302"/>
    <mergeCell ref="VNO297:VNO302"/>
    <mergeCell ref="VNR297:VNR302"/>
    <mergeCell ref="VNS297:VNS302"/>
    <mergeCell ref="VNV297:VNV302"/>
    <mergeCell ref="VNW297:VNW302"/>
    <mergeCell ref="VNB297:VNB302"/>
    <mergeCell ref="VNC297:VNC302"/>
    <mergeCell ref="VNF297:VNF302"/>
    <mergeCell ref="VNG297:VNG302"/>
    <mergeCell ref="VNJ297:VNJ302"/>
    <mergeCell ref="VNK297:VNK302"/>
    <mergeCell ref="VMP297:VMP302"/>
    <mergeCell ref="VMQ297:VMQ302"/>
    <mergeCell ref="VMT297:VMT302"/>
    <mergeCell ref="VMU297:VMU302"/>
    <mergeCell ref="VMX297:VMX302"/>
    <mergeCell ref="VMY297:VMY302"/>
    <mergeCell ref="VRR297:VRR302"/>
    <mergeCell ref="VRS297:VRS302"/>
    <mergeCell ref="VRV297:VRV302"/>
    <mergeCell ref="VRW297:VRW302"/>
    <mergeCell ref="VRZ297:VRZ302"/>
    <mergeCell ref="VSA297:VSA302"/>
    <mergeCell ref="VRF297:VRF302"/>
    <mergeCell ref="VRG297:VRG302"/>
    <mergeCell ref="VRJ297:VRJ302"/>
    <mergeCell ref="VRK297:VRK302"/>
    <mergeCell ref="VRN297:VRN302"/>
    <mergeCell ref="VRO297:VRO302"/>
    <mergeCell ref="VQT297:VQT302"/>
    <mergeCell ref="VQU297:VQU302"/>
    <mergeCell ref="VQX297:VQX302"/>
    <mergeCell ref="VQY297:VQY302"/>
    <mergeCell ref="VRB297:VRB302"/>
    <mergeCell ref="VRC297:VRC302"/>
    <mergeCell ref="VQH297:VQH302"/>
    <mergeCell ref="VQI297:VQI302"/>
    <mergeCell ref="VQL297:VQL302"/>
    <mergeCell ref="VQM297:VQM302"/>
    <mergeCell ref="VQP297:VQP302"/>
    <mergeCell ref="VQQ297:VQQ302"/>
    <mergeCell ref="VPV297:VPV302"/>
    <mergeCell ref="VPW297:VPW302"/>
    <mergeCell ref="VPZ297:VPZ302"/>
    <mergeCell ref="VQA297:VQA302"/>
    <mergeCell ref="VQD297:VQD302"/>
    <mergeCell ref="VQE297:VQE302"/>
    <mergeCell ref="VPJ297:VPJ302"/>
    <mergeCell ref="VPK297:VPK302"/>
    <mergeCell ref="VPN297:VPN302"/>
    <mergeCell ref="VPO297:VPO302"/>
    <mergeCell ref="VPR297:VPR302"/>
    <mergeCell ref="VPS297:VPS302"/>
    <mergeCell ref="VUL297:VUL302"/>
    <mergeCell ref="VUM297:VUM302"/>
    <mergeCell ref="VUP297:VUP302"/>
    <mergeCell ref="VUQ297:VUQ302"/>
    <mergeCell ref="VUT297:VUT302"/>
    <mergeCell ref="VUU297:VUU302"/>
    <mergeCell ref="VTZ297:VTZ302"/>
    <mergeCell ref="VUA297:VUA302"/>
    <mergeCell ref="VUD297:VUD302"/>
    <mergeCell ref="VUE297:VUE302"/>
    <mergeCell ref="VUH297:VUH302"/>
    <mergeCell ref="VUI297:VUI302"/>
    <mergeCell ref="VTN297:VTN302"/>
    <mergeCell ref="VTO297:VTO302"/>
    <mergeCell ref="VTR297:VTR302"/>
    <mergeCell ref="VTS297:VTS302"/>
    <mergeCell ref="VTV297:VTV302"/>
    <mergeCell ref="VTW297:VTW302"/>
    <mergeCell ref="VTB297:VTB302"/>
    <mergeCell ref="VTC297:VTC302"/>
    <mergeCell ref="VTF297:VTF302"/>
    <mergeCell ref="VTG297:VTG302"/>
    <mergeCell ref="VTJ297:VTJ302"/>
    <mergeCell ref="VTK297:VTK302"/>
    <mergeCell ref="VSP297:VSP302"/>
    <mergeCell ref="VSQ297:VSQ302"/>
    <mergeCell ref="VST297:VST302"/>
    <mergeCell ref="VSU297:VSU302"/>
    <mergeCell ref="VSX297:VSX302"/>
    <mergeCell ref="VSY297:VSY302"/>
    <mergeCell ref="VSD297:VSD302"/>
    <mergeCell ref="VSE297:VSE302"/>
    <mergeCell ref="VSH297:VSH302"/>
    <mergeCell ref="VSI297:VSI302"/>
    <mergeCell ref="VSL297:VSL302"/>
    <mergeCell ref="VSM297:VSM302"/>
    <mergeCell ref="VXF297:VXF302"/>
    <mergeCell ref="VXG297:VXG302"/>
    <mergeCell ref="VXJ297:VXJ302"/>
    <mergeCell ref="VXK297:VXK302"/>
    <mergeCell ref="VXN297:VXN302"/>
    <mergeCell ref="VXO297:VXO302"/>
    <mergeCell ref="VWT297:VWT302"/>
    <mergeCell ref="VWU297:VWU302"/>
    <mergeCell ref="VWX297:VWX302"/>
    <mergeCell ref="VWY297:VWY302"/>
    <mergeCell ref="VXB297:VXB302"/>
    <mergeCell ref="VXC297:VXC302"/>
    <mergeCell ref="VWH297:VWH302"/>
    <mergeCell ref="VWI297:VWI302"/>
    <mergeCell ref="VWL297:VWL302"/>
    <mergeCell ref="VWM297:VWM302"/>
    <mergeCell ref="VWP297:VWP302"/>
    <mergeCell ref="VWQ297:VWQ302"/>
    <mergeCell ref="VVV297:VVV302"/>
    <mergeCell ref="VVW297:VVW302"/>
    <mergeCell ref="VVZ297:VVZ302"/>
    <mergeCell ref="VWA297:VWA302"/>
    <mergeCell ref="VWD297:VWD302"/>
    <mergeCell ref="VWE297:VWE302"/>
    <mergeCell ref="VVJ297:VVJ302"/>
    <mergeCell ref="VVK297:VVK302"/>
    <mergeCell ref="VVN297:VVN302"/>
    <mergeCell ref="VVO297:VVO302"/>
    <mergeCell ref="VVR297:VVR302"/>
    <mergeCell ref="VVS297:VVS302"/>
    <mergeCell ref="VUX297:VUX302"/>
    <mergeCell ref="VUY297:VUY302"/>
    <mergeCell ref="VVB297:VVB302"/>
    <mergeCell ref="VVC297:VVC302"/>
    <mergeCell ref="VVF297:VVF302"/>
    <mergeCell ref="VVG297:VVG302"/>
    <mergeCell ref="VZZ297:VZZ302"/>
    <mergeCell ref="WAA297:WAA302"/>
    <mergeCell ref="WAD297:WAD302"/>
    <mergeCell ref="WAE297:WAE302"/>
    <mergeCell ref="WAH297:WAH302"/>
    <mergeCell ref="WAI297:WAI302"/>
    <mergeCell ref="VZN297:VZN302"/>
    <mergeCell ref="VZO297:VZO302"/>
    <mergeCell ref="VZR297:VZR302"/>
    <mergeCell ref="VZS297:VZS302"/>
    <mergeCell ref="VZV297:VZV302"/>
    <mergeCell ref="VZW297:VZW302"/>
    <mergeCell ref="VZB297:VZB302"/>
    <mergeCell ref="VZC297:VZC302"/>
    <mergeCell ref="VZF297:VZF302"/>
    <mergeCell ref="VZG297:VZG302"/>
    <mergeCell ref="VZJ297:VZJ302"/>
    <mergeCell ref="VZK297:VZK302"/>
    <mergeCell ref="VYP297:VYP302"/>
    <mergeCell ref="VYQ297:VYQ302"/>
    <mergeCell ref="VYT297:VYT302"/>
    <mergeCell ref="VYU297:VYU302"/>
    <mergeCell ref="VYX297:VYX302"/>
    <mergeCell ref="VYY297:VYY302"/>
    <mergeCell ref="VYD297:VYD302"/>
    <mergeCell ref="VYE297:VYE302"/>
    <mergeCell ref="VYH297:VYH302"/>
    <mergeCell ref="VYI297:VYI302"/>
    <mergeCell ref="VYL297:VYL302"/>
    <mergeCell ref="VYM297:VYM302"/>
    <mergeCell ref="VXR297:VXR302"/>
    <mergeCell ref="VXS297:VXS302"/>
    <mergeCell ref="VXV297:VXV302"/>
    <mergeCell ref="VXW297:VXW302"/>
    <mergeCell ref="VXZ297:VXZ302"/>
    <mergeCell ref="VYA297:VYA302"/>
    <mergeCell ref="WCT297:WCT302"/>
    <mergeCell ref="WCU297:WCU302"/>
    <mergeCell ref="WCX297:WCX302"/>
    <mergeCell ref="WCY297:WCY302"/>
    <mergeCell ref="WDB297:WDB302"/>
    <mergeCell ref="WDC297:WDC302"/>
    <mergeCell ref="WCH297:WCH302"/>
    <mergeCell ref="WCI297:WCI302"/>
    <mergeCell ref="WCL297:WCL302"/>
    <mergeCell ref="WCM297:WCM302"/>
    <mergeCell ref="WCP297:WCP302"/>
    <mergeCell ref="WCQ297:WCQ302"/>
    <mergeCell ref="WBV297:WBV302"/>
    <mergeCell ref="WBW297:WBW302"/>
    <mergeCell ref="WBZ297:WBZ302"/>
    <mergeCell ref="WCA297:WCA302"/>
    <mergeCell ref="WCD297:WCD302"/>
    <mergeCell ref="WCE297:WCE302"/>
    <mergeCell ref="WBJ297:WBJ302"/>
    <mergeCell ref="WBK297:WBK302"/>
    <mergeCell ref="WBN297:WBN302"/>
    <mergeCell ref="WBO297:WBO302"/>
    <mergeCell ref="WBR297:WBR302"/>
    <mergeCell ref="WBS297:WBS302"/>
    <mergeCell ref="WAX297:WAX302"/>
    <mergeCell ref="WAY297:WAY302"/>
    <mergeCell ref="WBB297:WBB302"/>
    <mergeCell ref="WBC297:WBC302"/>
    <mergeCell ref="WBF297:WBF302"/>
    <mergeCell ref="WBG297:WBG302"/>
    <mergeCell ref="WAL297:WAL302"/>
    <mergeCell ref="WAM297:WAM302"/>
    <mergeCell ref="WAP297:WAP302"/>
    <mergeCell ref="WAQ297:WAQ302"/>
    <mergeCell ref="WAT297:WAT302"/>
    <mergeCell ref="WAU297:WAU302"/>
    <mergeCell ref="WFN297:WFN302"/>
    <mergeCell ref="WFO297:WFO302"/>
    <mergeCell ref="WFR297:WFR302"/>
    <mergeCell ref="WFS297:WFS302"/>
    <mergeCell ref="WFV297:WFV302"/>
    <mergeCell ref="WFW297:WFW302"/>
    <mergeCell ref="WFB297:WFB302"/>
    <mergeCell ref="WFC297:WFC302"/>
    <mergeCell ref="WFF297:WFF302"/>
    <mergeCell ref="WFG297:WFG302"/>
    <mergeCell ref="WFJ297:WFJ302"/>
    <mergeCell ref="WFK297:WFK302"/>
    <mergeCell ref="WEP297:WEP302"/>
    <mergeCell ref="WEQ297:WEQ302"/>
    <mergeCell ref="WET297:WET302"/>
    <mergeCell ref="WEU297:WEU302"/>
    <mergeCell ref="WEX297:WEX302"/>
    <mergeCell ref="WEY297:WEY302"/>
    <mergeCell ref="WED297:WED302"/>
    <mergeCell ref="WEE297:WEE302"/>
    <mergeCell ref="WEH297:WEH302"/>
    <mergeCell ref="WEI297:WEI302"/>
    <mergeCell ref="WEL297:WEL302"/>
    <mergeCell ref="WEM297:WEM302"/>
    <mergeCell ref="WDR297:WDR302"/>
    <mergeCell ref="WDS297:WDS302"/>
    <mergeCell ref="WDV297:WDV302"/>
    <mergeCell ref="WDW297:WDW302"/>
    <mergeCell ref="WDZ297:WDZ302"/>
    <mergeCell ref="WEA297:WEA302"/>
    <mergeCell ref="WDF297:WDF302"/>
    <mergeCell ref="WDG297:WDG302"/>
    <mergeCell ref="WDJ297:WDJ302"/>
    <mergeCell ref="WDK297:WDK302"/>
    <mergeCell ref="WDN297:WDN302"/>
    <mergeCell ref="WDO297:WDO302"/>
    <mergeCell ref="WIH297:WIH302"/>
    <mergeCell ref="WII297:WII302"/>
    <mergeCell ref="WIL297:WIL302"/>
    <mergeCell ref="WIM297:WIM302"/>
    <mergeCell ref="WIP297:WIP302"/>
    <mergeCell ref="WIQ297:WIQ302"/>
    <mergeCell ref="WHV297:WHV302"/>
    <mergeCell ref="WHW297:WHW302"/>
    <mergeCell ref="WHZ297:WHZ302"/>
    <mergeCell ref="WIA297:WIA302"/>
    <mergeCell ref="WID297:WID302"/>
    <mergeCell ref="WIE297:WIE302"/>
    <mergeCell ref="WHJ297:WHJ302"/>
    <mergeCell ref="WHK297:WHK302"/>
    <mergeCell ref="WHN297:WHN302"/>
    <mergeCell ref="WHO297:WHO302"/>
    <mergeCell ref="WHR297:WHR302"/>
    <mergeCell ref="WHS297:WHS302"/>
    <mergeCell ref="WGX297:WGX302"/>
    <mergeCell ref="WGY297:WGY302"/>
    <mergeCell ref="WHB297:WHB302"/>
    <mergeCell ref="WHC297:WHC302"/>
    <mergeCell ref="WHF297:WHF302"/>
    <mergeCell ref="WHG297:WHG302"/>
    <mergeCell ref="WGL297:WGL302"/>
    <mergeCell ref="WGM297:WGM302"/>
    <mergeCell ref="WGP297:WGP302"/>
    <mergeCell ref="WGQ297:WGQ302"/>
    <mergeCell ref="WGT297:WGT302"/>
    <mergeCell ref="WGU297:WGU302"/>
    <mergeCell ref="WFZ297:WFZ302"/>
    <mergeCell ref="WGA297:WGA302"/>
    <mergeCell ref="WGD297:WGD302"/>
    <mergeCell ref="WGE297:WGE302"/>
    <mergeCell ref="WGH297:WGH302"/>
    <mergeCell ref="WGI297:WGI302"/>
    <mergeCell ref="WLB297:WLB302"/>
    <mergeCell ref="WLC297:WLC302"/>
    <mergeCell ref="WLF297:WLF302"/>
    <mergeCell ref="WLG297:WLG302"/>
    <mergeCell ref="WLJ297:WLJ302"/>
    <mergeCell ref="WLK297:WLK302"/>
    <mergeCell ref="WKP297:WKP302"/>
    <mergeCell ref="WKQ297:WKQ302"/>
    <mergeCell ref="WKT297:WKT302"/>
    <mergeCell ref="WKU297:WKU302"/>
    <mergeCell ref="WKX297:WKX302"/>
    <mergeCell ref="WKY297:WKY302"/>
    <mergeCell ref="WKD297:WKD302"/>
    <mergeCell ref="WKE297:WKE302"/>
    <mergeCell ref="WKH297:WKH302"/>
    <mergeCell ref="WKI297:WKI302"/>
    <mergeCell ref="WKL297:WKL302"/>
    <mergeCell ref="WKM297:WKM302"/>
    <mergeCell ref="WJR297:WJR302"/>
    <mergeCell ref="WJS297:WJS302"/>
    <mergeCell ref="WJV297:WJV302"/>
    <mergeCell ref="WJW297:WJW302"/>
    <mergeCell ref="WJZ297:WJZ302"/>
    <mergeCell ref="WKA297:WKA302"/>
    <mergeCell ref="WJF297:WJF302"/>
    <mergeCell ref="WJG297:WJG302"/>
    <mergeCell ref="WJJ297:WJJ302"/>
    <mergeCell ref="WJK297:WJK302"/>
    <mergeCell ref="WJN297:WJN302"/>
    <mergeCell ref="WJO297:WJO302"/>
    <mergeCell ref="WIT297:WIT302"/>
    <mergeCell ref="WIU297:WIU302"/>
    <mergeCell ref="WIX297:WIX302"/>
    <mergeCell ref="WIY297:WIY302"/>
    <mergeCell ref="WJB297:WJB302"/>
    <mergeCell ref="WJC297:WJC302"/>
    <mergeCell ref="WNV297:WNV302"/>
    <mergeCell ref="WNW297:WNW302"/>
    <mergeCell ref="WNZ297:WNZ302"/>
    <mergeCell ref="WOA297:WOA302"/>
    <mergeCell ref="WOD297:WOD302"/>
    <mergeCell ref="WOE297:WOE302"/>
    <mergeCell ref="WNJ297:WNJ302"/>
    <mergeCell ref="WNK297:WNK302"/>
    <mergeCell ref="WNN297:WNN302"/>
    <mergeCell ref="WNO297:WNO302"/>
    <mergeCell ref="WNR297:WNR302"/>
    <mergeCell ref="WNS297:WNS302"/>
    <mergeCell ref="WMX297:WMX302"/>
    <mergeCell ref="WMY297:WMY302"/>
    <mergeCell ref="WNB297:WNB302"/>
    <mergeCell ref="WNC297:WNC302"/>
    <mergeCell ref="WNF297:WNF302"/>
    <mergeCell ref="WNG297:WNG302"/>
    <mergeCell ref="WML297:WML302"/>
    <mergeCell ref="WMM297:WMM302"/>
    <mergeCell ref="WMP297:WMP302"/>
    <mergeCell ref="WMQ297:WMQ302"/>
    <mergeCell ref="WMT297:WMT302"/>
    <mergeCell ref="WMU297:WMU302"/>
    <mergeCell ref="WLZ297:WLZ302"/>
    <mergeCell ref="WMA297:WMA302"/>
    <mergeCell ref="WMD297:WMD302"/>
    <mergeCell ref="WME297:WME302"/>
    <mergeCell ref="WMH297:WMH302"/>
    <mergeCell ref="WMI297:WMI302"/>
    <mergeCell ref="WLN297:WLN302"/>
    <mergeCell ref="WLO297:WLO302"/>
    <mergeCell ref="WLR297:WLR302"/>
    <mergeCell ref="WLS297:WLS302"/>
    <mergeCell ref="WLV297:WLV302"/>
    <mergeCell ref="WLW297:WLW302"/>
    <mergeCell ref="WQP297:WQP302"/>
    <mergeCell ref="WQQ297:WQQ302"/>
    <mergeCell ref="WQT297:WQT302"/>
    <mergeCell ref="WQU297:WQU302"/>
    <mergeCell ref="WQX297:WQX302"/>
    <mergeCell ref="WQY297:WQY302"/>
    <mergeCell ref="WQD297:WQD302"/>
    <mergeCell ref="WQE297:WQE302"/>
    <mergeCell ref="WQH297:WQH302"/>
    <mergeCell ref="WQI297:WQI302"/>
    <mergeCell ref="WQL297:WQL302"/>
    <mergeCell ref="WQM297:WQM302"/>
    <mergeCell ref="WPR297:WPR302"/>
    <mergeCell ref="WPS297:WPS302"/>
    <mergeCell ref="WPV297:WPV302"/>
    <mergeCell ref="WPW297:WPW302"/>
    <mergeCell ref="WPZ297:WPZ302"/>
    <mergeCell ref="WQA297:WQA302"/>
    <mergeCell ref="WPF297:WPF302"/>
    <mergeCell ref="WPG297:WPG302"/>
    <mergeCell ref="WPJ297:WPJ302"/>
    <mergeCell ref="WPK297:WPK302"/>
    <mergeCell ref="WPN297:WPN302"/>
    <mergeCell ref="WPO297:WPO302"/>
    <mergeCell ref="WOT297:WOT302"/>
    <mergeCell ref="WOU297:WOU302"/>
    <mergeCell ref="WOX297:WOX302"/>
    <mergeCell ref="WOY297:WOY302"/>
    <mergeCell ref="WPB297:WPB302"/>
    <mergeCell ref="WPC297:WPC302"/>
    <mergeCell ref="WOH297:WOH302"/>
    <mergeCell ref="WOI297:WOI302"/>
    <mergeCell ref="WOL297:WOL302"/>
    <mergeCell ref="WOM297:WOM302"/>
    <mergeCell ref="WOP297:WOP302"/>
    <mergeCell ref="WOQ297:WOQ302"/>
    <mergeCell ref="WTJ297:WTJ302"/>
    <mergeCell ref="WTK297:WTK302"/>
    <mergeCell ref="WTN297:WTN302"/>
    <mergeCell ref="WTO297:WTO302"/>
    <mergeCell ref="WTR297:WTR302"/>
    <mergeCell ref="WTS297:WTS302"/>
    <mergeCell ref="WSX297:WSX302"/>
    <mergeCell ref="WSY297:WSY302"/>
    <mergeCell ref="WTB297:WTB302"/>
    <mergeCell ref="WTC297:WTC302"/>
    <mergeCell ref="WTF297:WTF302"/>
    <mergeCell ref="WTG297:WTG302"/>
    <mergeCell ref="WSL297:WSL302"/>
    <mergeCell ref="WSM297:WSM302"/>
    <mergeCell ref="WSP297:WSP302"/>
    <mergeCell ref="WSQ297:WSQ302"/>
    <mergeCell ref="WST297:WST302"/>
    <mergeCell ref="WSU297:WSU302"/>
    <mergeCell ref="WRZ297:WRZ302"/>
    <mergeCell ref="WSA297:WSA302"/>
    <mergeCell ref="WSD297:WSD302"/>
    <mergeCell ref="WSE297:WSE302"/>
    <mergeCell ref="WSH297:WSH302"/>
    <mergeCell ref="WSI297:WSI302"/>
    <mergeCell ref="WRN297:WRN302"/>
    <mergeCell ref="WRO297:WRO302"/>
    <mergeCell ref="WRR297:WRR302"/>
    <mergeCell ref="WRS297:WRS302"/>
    <mergeCell ref="WRV297:WRV302"/>
    <mergeCell ref="WRW297:WRW302"/>
    <mergeCell ref="WRB297:WRB302"/>
    <mergeCell ref="WRC297:WRC302"/>
    <mergeCell ref="WRF297:WRF302"/>
    <mergeCell ref="WRG297:WRG302"/>
    <mergeCell ref="WRJ297:WRJ302"/>
    <mergeCell ref="WRK297:WRK302"/>
    <mergeCell ref="WWD297:WWD302"/>
    <mergeCell ref="WWE297:WWE302"/>
    <mergeCell ref="WWH297:WWH302"/>
    <mergeCell ref="WWI297:WWI302"/>
    <mergeCell ref="WWL297:WWL302"/>
    <mergeCell ref="WWM297:WWM302"/>
    <mergeCell ref="WVR297:WVR302"/>
    <mergeCell ref="WVS297:WVS302"/>
    <mergeCell ref="WVV297:WVV302"/>
    <mergeCell ref="WVW297:WVW302"/>
    <mergeCell ref="WVZ297:WVZ302"/>
    <mergeCell ref="WWA297:WWA302"/>
    <mergeCell ref="WVF297:WVF302"/>
    <mergeCell ref="WVG297:WVG302"/>
    <mergeCell ref="WVJ297:WVJ302"/>
    <mergeCell ref="WVK297:WVK302"/>
    <mergeCell ref="WVN297:WVN302"/>
    <mergeCell ref="WVO297:WVO302"/>
    <mergeCell ref="WUT297:WUT302"/>
    <mergeCell ref="WUU297:WUU302"/>
    <mergeCell ref="WUX297:WUX302"/>
    <mergeCell ref="WUY297:WUY302"/>
    <mergeCell ref="WVB297:WVB302"/>
    <mergeCell ref="WVC297:WVC302"/>
    <mergeCell ref="WUH297:WUH302"/>
    <mergeCell ref="WUI297:WUI302"/>
    <mergeCell ref="WUL297:WUL302"/>
    <mergeCell ref="WUM297:WUM302"/>
    <mergeCell ref="WUP297:WUP302"/>
    <mergeCell ref="WUQ297:WUQ302"/>
    <mergeCell ref="WTV297:WTV302"/>
    <mergeCell ref="WTW297:WTW302"/>
    <mergeCell ref="WTZ297:WTZ302"/>
    <mergeCell ref="WUA297:WUA302"/>
    <mergeCell ref="WUD297:WUD302"/>
    <mergeCell ref="WUE297:WUE302"/>
    <mergeCell ref="WYX297:WYX302"/>
    <mergeCell ref="WYY297:WYY302"/>
    <mergeCell ref="WZB297:WZB302"/>
    <mergeCell ref="WZC297:WZC302"/>
    <mergeCell ref="WZF297:WZF302"/>
    <mergeCell ref="WZG297:WZG302"/>
    <mergeCell ref="WYL297:WYL302"/>
    <mergeCell ref="WYM297:WYM302"/>
    <mergeCell ref="WYP297:WYP302"/>
    <mergeCell ref="WYQ297:WYQ302"/>
    <mergeCell ref="WYT297:WYT302"/>
    <mergeCell ref="WYU297:WYU302"/>
    <mergeCell ref="WXZ297:WXZ302"/>
    <mergeCell ref="WYA297:WYA302"/>
    <mergeCell ref="WYD297:WYD302"/>
    <mergeCell ref="WYE297:WYE302"/>
    <mergeCell ref="WYH297:WYH302"/>
    <mergeCell ref="WYI297:WYI302"/>
    <mergeCell ref="WXN297:WXN302"/>
    <mergeCell ref="WXO297:WXO302"/>
    <mergeCell ref="WXR297:WXR302"/>
    <mergeCell ref="WXS297:WXS302"/>
    <mergeCell ref="WXV297:WXV302"/>
    <mergeCell ref="WXW297:WXW302"/>
    <mergeCell ref="WXB297:WXB302"/>
    <mergeCell ref="WXC297:WXC302"/>
    <mergeCell ref="WXF297:WXF302"/>
    <mergeCell ref="WXG297:WXG302"/>
    <mergeCell ref="WXJ297:WXJ302"/>
    <mergeCell ref="WXK297:WXK302"/>
    <mergeCell ref="WWP297:WWP302"/>
    <mergeCell ref="WWQ297:WWQ302"/>
    <mergeCell ref="WWT297:WWT302"/>
    <mergeCell ref="WWU297:WWU302"/>
    <mergeCell ref="WWX297:WWX302"/>
    <mergeCell ref="WWY297:WWY302"/>
    <mergeCell ref="XCM297:XCM302"/>
    <mergeCell ref="XBR297:XBR302"/>
    <mergeCell ref="XBS297:XBS302"/>
    <mergeCell ref="XBV297:XBV302"/>
    <mergeCell ref="XBW297:XBW302"/>
    <mergeCell ref="XBZ297:XBZ302"/>
    <mergeCell ref="XCA297:XCA302"/>
    <mergeCell ref="XBF297:XBF302"/>
    <mergeCell ref="XBG297:XBG302"/>
    <mergeCell ref="XBJ297:XBJ302"/>
    <mergeCell ref="XBK297:XBK302"/>
    <mergeCell ref="XBN297:XBN302"/>
    <mergeCell ref="XBO297:XBO302"/>
    <mergeCell ref="XAT297:XAT302"/>
    <mergeCell ref="XAU297:XAU302"/>
    <mergeCell ref="XAX297:XAX302"/>
    <mergeCell ref="XAY297:XAY302"/>
    <mergeCell ref="XBB297:XBB302"/>
    <mergeCell ref="XBC297:XBC302"/>
    <mergeCell ref="XAH297:XAH302"/>
    <mergeCell ref="XAI297:XAI302"/>
    <mergeCell ref="XAL297:XAL302"/>
    <mergeCell ref="XAM297:XAM302"/>
    <mergeCell ref="XAP297:XAP302"/>
    <mergeCell ref="XAQ297:XAQ302"/>
    <mergeCell ref="WZV297:WZV302"/>
    <mergeCell ref="WZW297:WZW302"/>
    <mergeCell ref="WZZ297:WZZ302"/>
    <mergeCell ref="XAA297:XAA302"/>
    <mergeCell ref="XAD297:XAD302"/>
    <mergeCell ref="XAE297:XAE302"/>
    <mergeCell ref="WZJ297:WZJ302"/>
    <mergeCell ref="WZK297:WZK302"/>
    <mergeCell ref="WZN297:WZN302"/>
    <mergeCell ref="WZO297:WZO302"/>
    <mergeCell ref="WZR297:WZR302"/>
    <mergeCell ref="WZS297:WZS302"/>
    <mergeCell ref="JO532:JO534"/>
    <mergeCell ref="JR532:JR534"/>
    <mergeCell ref="JS532:JS534"/>
    <mergeCell ref="JV532:JV534"/>
    <mergeCell ref="JW532:JW534"/>
    <mergeCell ref="JB532:JB534"/>
    <mergeCell ref="JC532:JC534"/>
    <mergeCell ref="JF532:JF534"/>
    <mergeCell ref="JG532:JG534"/>
    <mergeCell ref="JJ532:JJ534"/>
    <mergeCell ref="JK532:JK534"/>
    <mergeCell ref="IP532:IP534"/>
    <mergeCell ref="IQ532:IQ534"/>
    <mergeCell ref="IT532:IT534"/>
    <mergeCell ref="IU532:IU534"/>
    <mergeCell ref="IX532:IX534"/>
    <mergeCell ref="IY532:IY534"/>
    <mergeCell ref="ID532:ID534"/>
    <mergeCell ref="IE532:IE534"/>
    <mergeCell ref="IH532:IH534"/>
    <mergeCell ref="II532:II534"/>
    <mergeCell ref="IL532:IL534"/>
    <mergeCell ref="IM532:IM534"/>
    <mergeCell ref="XEX297:XEX302"/>
    <mergeCell ref="XEY297:XEY302"/>
    <mergeCell ref="XFB297:XFB302"/>
    <mergeCell ref="XFC297:XFC302"/>
    <mergeCell ref="A301:A302"/>
    <mergeCell ref="B301:B302"/>
    <mergeCell ref="XEL297:XEL302"/>
    <mergeCell ref="XEM297:XEM302"/>
    <mergeCell ref="XEP297:XEP302"/>
    <mergeCell ref="XEQ297:XEQ302"/>
    <mergeCell ref="XET297:XET302"/>
    <mergeCell ref="XEU297:XEU302"/>
    <mergeCell ref="XDZ297:XDZ302"/>
    <mergeCell ref="XEA297:XEA302"/>
    <mergeCell ref="XED297:XED302"/>
    <mergeCell ref="XEE297:XEE302"/>
    <mergeCell ref="XEH297:XEH302"/>
    <mergeCell ref="XEI297:XEI302"/>
    <mergeCell ref="XDN297:XDN302"/>
    <mergeCell ref="XDO297:XDO302"/>
    <mergeCell ref="XDR297:XDR302"/>
    <mergeCell ref="XDS297:XDS302"/>
    <mergeCell ref="XDV297:XDV302"/>
    <mergeCell ref="XDW297:XDW302"/>
    <mergeCell ref="XDB297:XDB302"/>
    <mergeCell ref="XDC297:XDC302"/>
    <mergeCell ref="XDF297:XDF302"/>
    <mergeCell ref="XDG297:XDG302"/>
    <mergeCell ref="XDJ297:XDJ302"/>
    <mergeCell ref="XDK297:XDK302"/>
    <mergeCell ref="XCP297:XCP302"/>
    <mergeCell ref="XCQ297:XCQ302"/>
    <mergeCell ref="XCT297:XCT302"/>
    <mergeCell ref="XCU297:XCU302"/>
    <mergeCell ref="XCX297:XCX302"/>
    <mergeCell ref="XCY297:XCY302"/>
    <mergeCell ref="XCD297:XCD302"/>
    <mergeCell ref="XCE297:XCE302"/>
    <mergeCell ref="XCH297:XCH302"/>
    <mergeCell ref="XCI297:XCI302"/>
    <mergeCell ref="XCL297:XCL302"/>
    <mergeCell ref="GM532:GM534"/>
    <mergeCell ref="GP532:GP534"/>
    <mergeCell ref="GQ532:GQ534"/>
    <mergeCell ref="FV532:FV534"/>
    <mergeCell ref="FW532:FW534"/>
    <mergeCell ref="FZ532:FZ534"/>
    <mergeCell ref="GA532:GA534"/>
    <mergeCell ref="GD532:GD534"/>
    <mergeCell ref="GE532:GE534"/>
    <mergeCell ref="FJ532:FJ534"/>
    <mergeCell ref="FK532:FK534"/>
    <mergeCell ref="FN532:FN534"/>
    <mergeCell ref="FO532:FO534"/>
    <mergeCell ref="FR532:FR534"/>
    <mergeCell ref="FS532:FS534"/>
    <mergeCell ref="NF532:NF534"/>
    <mergeCell ref="NG532:NG534"/>
    <mergeCell ref="NJ532:NJ534"/>
    <mergeCell ref="NK532:NK534"/>
    <mergeCell ref="NN532:NN534"/>
    <mergeCell ref="NO532:NO534"/>
    <mergeCell ref="MT532:MT534"/>
    <mergeCell ref="MU532:MU534"/>
    <mergeCell ref="MX532:MX534"/>
    <mergeCell ref="MY532:MY534"/>
    <mergeCell ref="NB532:NB534"/>
    <mergeCell ref="NC532:NC534"/>
    <mergeCell ref="MH532:MH534"/>
    <mergeCell ref="MI532:MI534"/>
    <mergeCell ref="ML532:ML534"/>
    <mergeCell ref="MM532:MM534"/>
    <mergeCell ref="MP532:MP534"/>
    <mergeCell ref="MQ532:MQ534"/>
    <mergeCell ref="LV532:LV534"/>
    <mergeCell ref="LW532:LW534"/>
    <mergeCell ref="LZ532:LZ534"/>
    <mergeCell ref="MA532:MA534"/>
    <mergeCell ref="MD532:MD534"/>
    <mergeCell ref="ME532:ME534"/>
    <mergeCell ref="LJ532:LJ534"/>
    <mergeCell ref="LK532:LK534"/>
    <mergeCell ref="LN532:LN534"/>
    <mergeCell ref="LO532:LO534"/>
    <mergeCell ref="LR532:LR534"/>
    <mergeCell ref="LS532:LS534"/>
    <mergeCell ref="KX532:KX534"/>
    <mergeCell ref="KY532:KY534"/>
    <mergeCell ref="LB532:LB534"/>
    <mergeCell ref="LC532:LC534"/>
    <mergeCell ref="LF532:LF534"/>
    <mergeCell ref="LG532:LG534"/>
    <mergeCell ref="KL532:KL534"/>
    <mergeCell ref="KM532:KM534"/>
    <mergeCell ref="KP532:KP534"/>
    <mergeCell ref="KQ532:KQ534"/>
    <mergeCell ref="KT532:KT534"/>
    <mergeCell ref="KU532:KU534"/>
    <mergeCell ref="JZ532:JZ534"/>
    <mergeCell ref="KA532:KA534"/>
    <mergeCell ref="KD532:KD534"/>
    <mergeCell ref="KE532:KE534"/>
    <mergeCell ref="KH532:KH534"/>
    <mergeCell ref="KI532:KI534"/>
    <mergeCell ref="JN532:JN534"/>
    <mergeCell ref="PZ532:PZ534"/>
    <mergeCell ref="QA532:QA534"/>
    <mergeCell ref="QD532:QD534"/>
    <mergeCell ref="QE532:QE534"/>
    <mergeCell ref="QH532:QH534"/>
    <mergeCell ref="QI532:QI534"/>
    <mergeCell ref="PN532:PN534"/>
    <mergeCell ref="PO532:PO534"/>
    <mergeCell ref="PR532:PR534"/>
    <mergeCell ref="PS532:PS534"/>
    <mergeCell ref="PV532:PV534"/>
    <mergeCell ref="PW532:PW534"/>
    <mergeCell ref="PB532:PB534"/>
    <mergeCell ref="PC532:PC534"/>
    <mergeCell ref="PF532:PF534"/>
    <mergeCell ref="PG532:PG534"/>
    <mergeCell ref="PJ532:PJ534"/>
    <mergeCell ref="PK532:PK534"/>
    <mergeCell ref="OP532:OP534"/>
    <mergeCell ref="OQ532:OQ534"/>
    <mergeCell ref="OT532:OT534"/>
    <mergeCell ref="OU532:OU534"/>
    <mergeCell ref="OX532:OX534"/>
    <mergeCell ref="OY532:OY534"/>
    <mergeCell ref="OD532:OD534"/>
    <mergeCell ref="OE532:OE534"/>
    <mergeCell ref="OH532:OH534"/>
    <mergeCell ref="OI532:OI534"/>
    <mergeCell ref="OL532:OL534"/>
    <mergeCell ref="OM532:OM534"/>
    <mergeCell ref="NR532:NR534"/>
    <mergeCell ref="NS532:NS534"/>
    <mergeCell ref="NV532:NV534"/>
    <mergeCell ref="NW532:NW534"/>
    <mergeCell ref="NZ532:NZ534"/>
    <mergeCell ref="OA532:OA534"/>
    <mergeCell ref="ST532:ST534"/>
    <mergeCell ref="SU532:SU534"/>
    <mergeCell ref="SX532:SX534"/>
    <mergeCell ref="SY532:SY534"/>
    <mergeCell ref="TB532:TB534"/>
    <mergeCell ref="TC532:TC534"/>
    <mergeCell ref="SH532:SH534"/>
    <mergeCell ref="SI532:SI534"/>
    <mergeCell ref="SL532:SL534"/>
    <mergeCell ref="SM532:SM534"/>
    <mergeCell ref="SP532:SP534"/>
    <mergeCell ref="SQ532:SQ534"/>
    <mergeCell ref="RV532:RV534"/>
    <mergeCell ref="RW532:RW534"/>
    <mergeCell ref="RZ532:RZ534"/>
    <mergeCell ref="SA532:SA534"/>
    <mergeCell ref="SD532:SD534"/>
    <mergeCell ref="SE532:SE534"/>
    <mergeCell ref="RJ532:RJ534"/>
    <mergeCell ref="RK532:RK534"/>
    <mergeCell ref="RN532:RN534"/>
    <mergeCell ref="RO532:RO534"/>
    <mergeCell ref="RR532:RR534"/>
    <mergeCell ref="RS532:RS534"/>
    <mergeCell ref="QX532:QX534"/>
    <mergeCell ref="QY532:QY534"/>
    <mergeCell ref="RB532:RB534"/>
    <mergeCell ref="RC532:RC534"/>
    <mergeCell ref="RF532:RF534"/>
    <mergeCell ref="RG532:RG534"/>
    <mergeCell ref="QL532:QL534"/>
    <mergeCell ref="QM532:QM534"/>
    <mergeCell ref="QP532:QP534"/>
    <mergeCell ref="QQ532:QQ534"/>
    <mergeCell ref="QT532:QT534"/>
    <mergeCell ref="QU532:QU534"/>
    <mergeCell ref="VN532:VN534"/>
    <mergeCell ref="VO532:VO534"/>
    <mergeCell ref="VR532:VR534"/>
    <mergeCell ref="VS532:VS534"/>
    <mergeCell ref="VV532:VV534"/>
    <mergeCell ref="VW532:VW534"/>
    <mergeCell ref="VB532:VB534"/>
    <mergeCell ref="VC532:VC534"/>
    <mergeCell ref="VF532:VF534"/>
    <mergeCell ref="VG532:VG534"/>
    <mergeCell ref="VJ532:VJ534"/>
    <mergeCell ref="VK532:VK534"/>
    <mergeCell ref="UP532:UP534"/>
    <mergeCell ref="UQ532:UQ534"/>
    <mergeCell ref="UT532:UT534"/>
    <mergeCell ref="UU532:UU534"/>
    <mergeCell ref="UX532:UX534"/>
    <mergeCell ref="UY532:UY534"/>
    <mergeCell ref="UD532:UD534"/>
    <mergeCell ref="UE532:UE534"/>
    <mergeCell ref="UH532:UH534"/>
    <mergeCell ref="UI532:UI534"/>
    <mergeCell ref="UL532:UL534"/>
    <mergeCell ref="UM532:UM534"/>
    <mergeCell ref="TR532:TR534"/>
    <mergeCell ref="TS532:TS534"/>
    <mergeCell ref="TV532:TV534"/>
    <mergeCell ref="TW532:TW534"/>
    <mergeCell ref="TZ532:TZ534"/>
    <mergeCell ref="UA532:UA534"/>
    <mergeCell ref="TF532:TF534"/>
    <mergeCell ref="TG532:TG534"/>
    <mergeCell ref="TJ532:TJ534"/>
    <mergeCell ref="TK532:TK534"/>
    <mergeCell ref="TN532:TN534"/>
    <mergeCell ref="TO532:TO534"/>
    <mergeCell ref="YH532:YH534"/>
    <mergeCell ref="YI532:YI534"/>
    <mergeCell ref="YL532:YL534"/>
    <mergeCell ref="YM532:YM534"/>
    <mergeCell ref="YP532:YP534"/>
    <mergeCell ref="YQ532:YQ534"/>
    <mergeCell ref="XV532:XV534"/>
    <mergeCell ref="XW532:XW534"/>
    <mergeCell ref="XZ532:XZ534"/>
    <mergeCell ref="YA532:YA534"/>
    <mergeCell ref="YD532:YD534"/>
    <mergeCell ref="YE532:YE534"/>
    <mergeCell ref="XJ532:XJ534"/>
    <mergeCell ref="XK532:XK534"/>
    <mergeCell ref="XN532:XN534"/>
    <mergeCell ref="XO532:XO534"/>
    <mergeCell ref="XR532:XR534"/>
    <mergeCell ref="XS532:XS534"/>
    <mergeCell ref="WX532:WX534"/>
    <mergeCell ref="WY532:WY534"/>
    <mergeCell ref="XB532:XB534"/>
    <mergeCell ref="XC532:XC534"/>
    <mergeCell ref="XF532:XF534"/>
    <mergeCell ref="XG532:XG534"/>
    <mergeCell ref="WL532:WL534"/>
    <mergeCell ref="WM532:WM534"/>
    <mergeCell ref="WP532:WP534"/>
    <mergeCell ref="WQ532:WQ534"/>
    <mergeCell ref="WT532:WT534"/>
    <mergeCell ref="WU532:WU534"/>
    <mergeCell ref="VZ532:VZ534"/>
    <mergeCell ref="WA532:WA534"/>
    <mergeCell ref="WD532:WD534"/>
    <mergeCell ref="WE532:WE534"/>
    <mergeCell ref="WH532:WH534"/>
    <mergeCell ref="WI532:WI534"/>
    <mergeCell ref="ABB532:ABB534"/>
    <mergeCell ref="ABC532:ABC534"/>
    <mergeCell ref="ABF532:ABF534"/>
    <mergeCell ref="ABG532:ABG534"/>
    <mergeCell ref="ABJ532:ABJ534"/>
    <mergeCell ref="ABK532:ABK534"/>
    <mergeCell ref="AAP532:AAP534"/>
    <mergeCell ref="AAQ532:AAQ534"/>
    <mergeCell ref="AAT532:AAT534"/>
    <mergeCell ref="AAU532:AAU534"/>
    <mergeCell ref="AAX532:AAX534"/>
    <mergeCell ref="AAY532:AAY534"/>
    <mergeCell ref="AAD532:AAD534"/>
    <mergeCell ref="AAE532:AAE534"/>
    <mergeCell ref="AAH532:AAH534"/>
    <mergeCell ref="AAI532:AAI534"/>
    <mergeCell ref="AAL532:AAL534"/>
    <mergeCell ref="AAM532:AAM534"/>
    <mergeCell ref="ZR532:ZR534"/>
    <mergeCell ref="ZS532:ZS534"/>
    <mergeCell ref="ZV532:ZV534"/>
    <mergeCell ref="ZW532:ZW534"/>
    <mergeCell ref="ZZ532:ZZ534"/>
    <mergeCell ref="AAA532:AAA534"/>
    <mergeCell ref="ZF532:ZF534"/>
    <mergeCell ref="ZG532:ZG534"/>
    <mergeCell ref="ZJ532:ZJ534"/>
    <mergeCell ref="ZK532:ZK534"/>
    <mergeCell ref="ZN532:ZN534"/>
    <mergeCell ref="ZO532:ZO534"/>
    <mergeCell ref="YT532:YT534"/>
    <mergeCell ref="YU532:YU534"/>
    <mergeCell ref="YX532:YX534"/>
    <mergeCell ref="YY532:YY534"/>
    <mergeCell ref="ZB532:ZB534"/>
    <mergeCell ref="ZC532:ZC534"/>
    <mergeCell ref="ADV532:ADV534"/>
    <mergeCell ref="ADW532:ADW534"/>
    <mergeCell ref="ADZ532:ADZ534"/>
    <mergeCell ref="AEA532:AEA534"/>
    <mergeCell ref="AED532:AED534"/>
    <mergeCell ref="AEE532:AEE534"/>
    <mergeCell ref="ADJ532:ADJ534"/>
    <mergeCell ref="ADK532:ADK534"/>
    <mergeCell ref="ADN532:ADN534"/>
    <mergeCell ref="ADO532:ADO534"/>
    <mergeCell ref="ADR532:ADR534"/>
    <mergeCell ref="ADS532:ADS534"/>
    <mergeCell ref="ACX532:ACX534"/>
    <mergeCell ref="ACY532:ACY534"/>
    <mergeCell ref="ADB532:ADB534"/>
    <mergeCell ref="ADC532:ADC534"/>
    <mergeCell ref="ADF532:ADF534"/>
    <mergeCell ref="ADG532:ADG534"/>
    <mergeCell ref="ACL532:ACL534"/>
    <mergeCell ref="ACM532:ACM534"/>
    <mergeCell ref="ACP532:ACP534"/>
    <mergeCell ref="ACQ532:ACQ534"/>
    <mergeCell ref="ACT532:ACT534"/>
    <mergeCell ref="ACU532:ACU534"/>
    <mergeCell ref="ABZ532:ABZ534"/>
    <mergeCell ref="ACA532:ACA534"/>
    <mergeCell ref="ACD532:ACD534"/>
    <mergeCell ref="ACE532:ACE534"/>
    <mergeCell ref="ACH532:ACH534"/>
    <mergeCell ref="ACI532:ACI534"/>
    <mergeCell ref="ABN532:ABN534"/>
    <mergeCell ref="ABO532:ABO534"/>
    <mergeCell ref="ABR532:ABR534"/>
    <mergeCell ref="ABS532:ABS534"/>
    <mergeCell ref="ABV532:ABV534"/>
    <mergeCell ref="ABW532:ABW534"/>
    <mergeCell ref="AGP532:AGP534"/>
    <mergeCell ref="AGQ532:AGQ534"/>
    <mergeCell ref="AGT532:AGT534"/>
    <mergeCell ref="AGU532:AGU534"/>
    <mergeCell ref="AGX532:AGX534"/>
    <mergeCell ref="AGY532:AGY534"/>
    <mergeCell ref="AGD532:AGD534"/>
    <mergeCell ref="AGE532:AGE534"/>
    <mergeCell ref="AGH532:AGH534"/>
    <mergeCell ref="AGI532:AGI534"/>
    <mergeCell ref="AGL532:AGL534"/>
    <mergeCell ref="AGM532:AGM534"/>
    <mergeCell ref="AFR532:AFR534"/>
    <mergeCell ref="AFS532:AFS534"/>
    <mergeCell ref="AFV532:AFV534"/>
    <mergeCell ref="AFW532:AFW534"/>
    <mergeCell ref="AFZ532:AFZ534"/>
    <mergeCell ref="AGA532:AGA534"/>
    <mergeCell ref="AFF532:AFF534"/>
    <mergeCell ref="AFG532:AFG534"/>
    <mergeCell ref="AFJ532:AFJ534"/>
    <mergeCell ref="AFK532:AFK534"/>
    <mergeCell ref="AFN532:AFN534"/>
    <mergeCell ref="AFO532:AFO534"/>
    <mergeCell ref="AET532:AET534"/>
    <mergeCell ref="AEU532:AEU534"/>
    <mergeCell ref="AEX532:AEX534"/>
    <mergeCell ref="AEY532:AEY534"/>
    <mergeCell ref="AFB532:AFB534"/>
    <mergeCell ref="AFC532:AFC534"/>
    <mergeCell ref="AEH532:AEH534"/>
    <mergeCell ref="AEI532:AEI534"/>
    <mergeCell ref="AEL532:AEL534"/>
    <mergeCell ref="AEM532:AEM534"/>
    <mergeCell ref="AEP532:AEP534"/>
    <mergeCell ref="AEQ532:AEQ534"/>
    <mergeCell ref="AJJ532:AJJ534"/>
    <mergeCell ref="AJK532:AJK534"/>
    <mergeCell ref="AJN532:AJN534"/>
    <mergeCell ref="AJO532:AJO534"/>
    <mergeCell ref="AJR532:AJR534"/>
    <mergeCell ref="AJS532:AJS534"/>
    <mergeCell ref="AIX532:AIX534"/>
    <mergeCell ref="AIY532:AIY534"/>
    <mergeCell ref="AJB532:AJB534"/>
    <mergeCell ref="AJC532:AJC534"/>
    <mergeCell ref="AJF532:AJF534"/>
    <mergeCell ref="AJG532:AJG534"/>
    <mergeCell ref="AIL532:AIL534"/>
    <mergeCell ref="AIM532:AIM534"/>
    <mergeCell ref="AIP532:AIP534"/>
    <mergeCell ref="AIQ532:AIQ534"/>
    <mergeCell ref="AIT532:AIT534"/>
    <mergeCell ref="AIU532:AIU534"/>
    <mergeCell ref="AHZ532:AHZ534"/>
    <mergeCell ref="AIA532:AIA534"/>
    <mergeCell ref="AID532:AID534"/>
    <mergeCell ref="AIE532:AIE534"/>
    <mergeCell ref="AIH532:AIH534"/>
    <mergeCell ref="AII532:AII534"/>
    <mergeCell ref="AHN532:AHN534"/>
    <mergeCell ref="AHO532:AHO534"/>
    <mergeCell ref="AHR532:AHR534"/>
    <mergeCell ref="AHS532:AHS534"/>
    <mergeCell ref="AHV532:AHV534"/>
    <mergeCell ref="AHW532:AHW534"/>
    <mergeCell ref="AHB532:AHB534"/>
    <mergeCell ref="AHC532:AHC534"/>
    <mergeCell ref="AHF532:AHF534"/>
    <mergeCell ref="AHG532:AHG534"/>
    <mergeCell ref="AHJ532:AHJ534"/>
    <mergeCell ref="AHK532:AHK534"/>
    <mergeCell ref="AMD532:AMD534"/>
    <mergeCell ref="AME532:AME534"/>
    <mergeCell ref="AMH532:AMH534"/>
    <mergeCell ref="AMI532:AMI534"/>
    <mergeCell ref="AML532:AML534"/>
    <mergeCell ref="AMM532:AMM534"/>
    <mergeCell ref="ALR532:ALR534"/>
    <mergeCell ref="ALS532:ALS534"/>
    <mergeCell ref="ALV532:ALV534"/>
    <mergeCell ref="ALW532:ALW534"/>
    <mergeCell ref="ALZ532:ALZ534"/>
    <mergeCell ref="AMA532:AMA534"/>
    <mergeCell ref="ALF532:ALF534"/>
    <mergeCell ref="ALG532:ALG534"/>
    <mergeCell ref="ALJ532:ALJ534"/>
    <mergeCell ref="ALK532:ALK534"/>
    <mergeCell ref="ALN532:ALN534"/>
    <mergeCell ref="ALO532:ALO534"/>
    <mergeCell ref="AKT532:AKT534"/>
    <mergeCell ref="AKU532:AKU534"/>
    <mergeCell ref="AKX532:AKX534"/>
    <mergeCell ref="AKY532:AKY534"/>
    <mergeCell ref="ALB532:ALB534"/>
    <mergeCell ref="ALC532:ALC534"/>
    <mergeCell ref="AKH532:AKH534"/>
    <mergeCell ref="AKI532:AKI534"/>
    <mergeCell ref="AKL532:AKL534"/>
    <mergeCell ref="AKM532:AKM534"/>
    <mergeCell ref="AKP532:AKP534"/>
    <mergeCell ref="AKQ532:AKQ534"/>
    <mergeCell ref="AJV532:AJV534"/>
    <mergeCell ref="AJW532:AJW534"/>
    <mergeCell ref="AJZ532:AJZ534"/>
    <mergeCell ref="AKA532:AKA534"/>
    <mergeCell ref="AKD532:AKD534"/>
    <mergeCell ref="AKE532:AKE534"/>
    <mergeCell ref="AOX532:AOX534"/>
    <mergeCell ref="AOY532:AOY534"/>
    <mergeCell ref="APB532:APB534"/>
    <mergeCell ref="APC532:APC534"/>
    <mergeCell ref="APF532:APF534"/>
    <mergeCell ref="APG532:APG534"/>
    <mergeCell ref="AOL532:AOL534"/>
    <mergeCell ref="AOM532:AOM534"/>
    <mergeCell ref="AOP532:AOP534"/>
    <mergeCell ref="AOQ532:AOQ534"/>
    <mergeCell ref="AOT532:AOT534"/>
    <mergeCell ref="AOU532:AOU534"/>
    <mergeCell ref="ANZ532:ANZ534"/>
    <mergeCell ref="AOA532:AOA534"/>
    <mergeCell ref="AOD532:AOD534"/>
    <mergeCell ref="AOE532:AOE534"/>
    <mergeCell ref="AOH532:AOH534"/>
    <mergeCell ref="AOI532:AOI534"/>
    <mergeCell ref="ANN532:ANN534"/>
    <mergeCell ref="ANO532:ANO534"/>
    <mergeCell ref="ANR532:ANR534"/>
    <mergeCell ref="ANS532:ANS534"/>
    <mergeCell ref="ANV532:ANV534"/>
    <mergeCell ref="ANW532:ANW534"/>
    <mergeCell ref="ANB532:ANB534"/>
    <mergeCell ref="ANC532:ANC534"/>
    <mergeCell ref="ANF532:ANF534"/>
    <mergeCell ref="ANG532:ANG534"/>
    <mergeCell ref="ANJ532:ANJ534"/>
    <mergeCell ref="ANK532:ANK534"/>
    <mergeCell ref="AMP532:AMP534"/>
    <mergeCell ref="AMQ532:AMQ534"/>
    <mergeCell ref="AMT532:AMT534"/>
    <mergeCell ref="AMU532:AMU534"/>
    <mergeCell ref="AMX532:AMX534"/>
    <mergeCell ref="AMY532:AMY534"/>
    <mergeCell ref="ARR532:ARR534"/>
    <mergeCell ref="ARS532:ARS534"/>
    <mergeCell ref="ARV532:ARV534"/>
    <mergeCell ref="ARW532:ARW534"/>
    <mergeCell ref="ARZ532:ARZ534"/>
    <mergeCell ref="ASA532:ASA534"/>
    <mergeCell ref="ARF532:ARF534"/>
    <mergeCell ref="ARG532:ARG534"/>
    <mergeCell ref="ARJ532:ARJ534"/>
    <mergeCell ref="ARK532:ARK534"/>
    <mergeCell ref="ARN532:ARN534"/>
    <mergeCell ref="ARO532:ARO534"/>
    <mergeCell ref="AQT532:AQT534"/>
    <mergeCell ref="AQU532:AQU534"/>
    <mergeCell ref="AQX532:AQX534"/>
    <mergeCell ref="AQY532:AQY534"/>
    <mergeCell ref="ARB532:ARB534"/>
    <mergeCell ref="ARC532:ARC534"/>
    <mergeCell ref="AQH532:AQH534"/>
    <mergeCell ref="AQI532:AQI534"/>
    <mergeCell ref="AQL532:AQL534"/>
    <mergeCell ref="AQM532:AQM534"/>
    <mergeCell ref="AQP532:AQP534"/>
    <mergeCell ref="AQQ532:AQQ534"/>
    <mergeCell ref="APV532:APV534"/>
    <mergeCell ref="APW532:APW534"/>
    <mergeCell ref="APZ532:APZ534"/>
    <mergeCell ref="AQA532:AQA534"/>
    <mergeCell ref="AQD532:AQD534"/>
    <mergeCell ref="AQE532:AQE534"/>
    <mergeCell ref="APJ532:APJ534"/>
    <mergeCell ref="APK532:APK534"/>
    <mergeCell ref="APN532:APN534"/>
    <mergeCell ref="APO532:APO534"/>
    <mergeCell ref="APR532:APR534"/>
    <mergeCell ref="APS532:APS534"/>
    <mergeCell ref="AUL532:AUL534"/>
    <mergeCell ref="AUM532:AUM534"/>
    <mergeCell ref="AUP532:AUP534"/>
    <mergeCell ref="AUQ532:AUQ534"/>
    <mergeCell ref="AUT532:AUT534"/>
    <mergeCell ref="AUU532:AUU534"/>
    <mergeCell ref="ATZ532:ATZ534"/>
    <mergeCell ref="AUA532:AUA534"/>
    <mergeCell ref="AUD532:AUD534"/>
    <mergeCell ref="AUE532:AUE534"/>
    <mergeCell ref="AUH532:AUH534"/>
    <mergeCell ref="AUI532:AUI534"/>
    <mergeCell ref="ATN532:ATN534"/>
    <mergeCell ref="ATO532:ATO534"/>
    <mergeCell ref="ATR532:ATR534"/>
    <mergeCell ref="ATS532:ATS534"/>
    <mergeCell ref="ATV532:ATV534"/>
    <mergeCell ref="ATW532:ATW534"/>
    <mergeCell ref="ATB532:ATB534"/>
    <mergeCell ref="ATC532:ATC534"/>
    <mergeCell ref="ATF532:ATF534"/>
    <mergeCell ref="ATG532:ATG534"/>
    <mergeCell ref="ATJ532:ATJ534"/>
    <mergeCell ref="ATK532:ATK534"/>
    <mergeCell ref="ASP532:ASP534"/>
    <mergeCell ref="ASQ532:ASQ534"/>
    <mergeCell ref="AST532:AST534"/>
    <mergeCell ref="ASU532:ASU534"/>
    <mergeCell ref="ASX532:ASX534"/>
    <mergeCell ref="ASY532:ASY534"/>
    <mergeCell ref="ASD532:ASD534"/>
    <mergeCell ref="ASE532:ASE534"/>
    <mergeCell ref="ASH532:ASH534"/>
    <mergeCell ref="ASI532:ASI534"/>
    <mergeCell ref="ASL532:ASL534"/>
    <mergeCell ref="ASM532:ASM534"/>
    <mergeCell ref="AXF532:AXF534"/>
    <mergeCell ref="AXG532:AXG534"/>
    <mergeCell ref="AXJ532:AXJ534"/>
    <mergeCell ref="AXK532:AXK534"/>
    <mergeCell ref="AXN532:AXN534"/>
    <mergeCell ref="AXO532:AXO534"/>
    <mergeCell ref="AWT532:AWT534"/>
    <mergeCell ref="AWU532:AWU534"/>
    <mergeCell ref="AWX532:AWX534"/>
    <mergeCell ref="AWY532:AWY534"/>
    <mergeCell ref="AXB532:AXB534"/>
    <mergeCell ref="AXC532:AXC534"/>
    <mergeCell ref="AWH532:AWH534"/>
    <mergeCell ref="AWI532:AWI534"/>
    <mergeCell ref="AWL532:AWL534"/>
    <mergeCell ref="AWM532:AWM534"/>
    <mergeCell ref="AWP532:AWP534"/>
    <mergeCell ref="AWQ532:AWQ534"/>
    <mergeCell ref="AVV532:AVV534"/>
    <mergeCell ref="AVW532:AVW534"/>
    <mergeCell ref="AVZ532:AVZ534"/>
    <mergeCell ref="AWA532:AWA534"/>
    <mergeCell ref="AWD532:AWD534"/>
    <mergeCell ref="AWE532:AWE534"/>
    <mergeCell ref="AVJ532:AVJ534"/>
    <mergeCell ref="AVK532:AVK534"/>
    <mergeCell ref="AVN532:AVN534"/>
    <mergeCell ref="AVO532:AVO534"/>
    <mergeCell ref="AVR532:AVR534"/>
    <mergeCell ref="AVS532:AVS534"/>
    <mergeCell ref="AUX532:AUX534"/>
    <mergeCell ref="AUY532:AUY534"/>
    <mergeCell ref="AVB532:AVB534"/>
    <mergeCell ref="AVC532:AVC534"/>
    <mergeCell ref="AVF532:AVF534"/>
    <mergeCell ref="AVG532:AVG534"/>
    <mergeCell ref="AZZ532:AZZ534"/>
    <mergeCell ref="BAA532:BAA534"/>
    <mergeCell ref="BAD532:BAD534"/>
    <mergeCell ref="BAE532:BAE534"/>
    <mergeCell ref="BAH532:BAH534"/>
    <mergeCell ref="BAI532:BAI534"/>
    <mergeCell ref="AZN532:AZN534"/>
    <mergeCell ref="AZO532:AZO534"/>
    <mergeCell ref="AZR532:AZR534"/>
    <mergeCell ref="AZS532:AZS534"/>
    <mergeCell ref="AZV532:AZV534"/>
    <mergeCell ref="AZW532:AZW534"/>
    <mergeCell ref="AZB532:AZB534"/>
    <mergeCell ref="AZC532:AZC534"/>
    <mergeCell ref="AZF532:AZF534"/>
    <mergeCell ref="AZG532:AZG534"/>
    <mergeCell ref="AZJ532:AZJ534"/>
    <mergeCell ref="AZK532:AZK534"/>
    <mergeCell ref="AYP532:AYP534"/>
    <mergeCell ref="AYQ532:AYQ534"/>
    <mergeCell ref="AYT532:AYT534"/>
    <mergeCell ref="AYU532:AYU534"/>
    <mergeCell ref="AYX532:AYX534"/>
    <mergeCell ref="AYY532:AYY534"/>
    <mergeCell ref="AYD532:AYD534"/>
    <mergeCell ref="AYE532:AYE534"/>
    <mergeCell ref="AYH532:AYH534"/>
    <mergeCell ref="AYI532:AYI534"/>
    <mergeCell ref="AYL532:AYL534"/>
    <mergeCell ref="AYM532:AYM534"/>
    <mergeCell ref="AXR532:AXR534"/>
    <mergeCell ref="AXS532:AXS534"/>
    <mergeCell ref="AXV532:AXV534"/>
    <mergeCell ref="AXW532:AXW534"/>
    <mergeCell ref="AXZ532:AXZ534"/>
    <mergeCell ref="AYA532:AYA534"/>
    <mergeCell ref="BCT532:BCT534"/>
    <mergeCell ref="BCU532:BCU534"/>
    <mergeCell ref="BCX532:BCX534"/>
    <mergeCell ref="BCY532:BCY534"/>
    <mergeCell ref="BDB532:BDB534"/>
    <mergeCell ref="BDC532:BDC534"/>
    <mergeCell ref="BCH532:BCH534"/>
    <mergeCell ref="BCI532:BCI534"/>
    <mergeCell ref="BCL532:BCL534"/>
    <mergeCell ref="BCM532:BCM534"/>
    <mergeCell ref="BCP532:BCP534"/>
    <mergeCell ref="BCQ532:BCQ534"/>
    <mergeCell ref="BBV532:BBV534"/>
    <mergeCell ref="BBW532:BBW534"/>
    <mergeCell ref="BBZ532:BBZ534"/>
    <mergeCell ref="BCA532:BCA534"/>
    <mergeCell ref="BCD532:BCD534"/>
    <mergeCell ref="BCE532:BCE534"/>
    <mergeCell ref="BBJ532:BBJ534"/>
    <mergeCell ref="BBK532:BBK534"/>
    <mergeCell ref="BBN532:BBN534"/>
    <mergeCell ref="BBO532:BBO534"/>
    <mergeCell ref="BBR532:BBR534"/>
    <mergeCell ref="BBS532:BBS534"/>
    <mergeCell ref="BAX532:BAX534"/>
    <mergeCell ref="BAY532:BAY534"/>
    <mergeCell ref="BBB532:BBB534"/>
    <mergeCell ref="BBC532:BBC534"/>
    <mergeCell ref="BBF532:BBF534"/>
    <mergeCell ref="BBG532:BBG534"/>
    <mergeCell ref="BAL532:BAL534"/>
    <mergeCell ref="BAM532:BAM534"/>
    <mergeCell ref="BAP532:BAP534"/>
    <mergeCell ref="BAQ532:BAQ534"/>
    <mergeCell ref="BAT532:BAT534"/>
    <mergeCell ref="BAU532:BAU534"/>
    <mergeCell ref="BFN532:BFN534"/>
    <mergeCell ref="BFO532:BFO534"/>
    <mergeCell ref="BFR532:BFR534"/>
    <mergeCell ref="BFS532:BFS534"/>
    <mergeCell ref="BFV532:BFV534"/>
    <mergeCell ref="BFW532:BFW534"/>
    <mergeCell ref="BFB532:BFB534"/>
    <mergeCell ref="BFC532:BFC534"/>
    <mergeCell ref="BFF532:BFF534"/>
    <mergeCell ref="BFG532:BFG534"/>
    <mergeCell ref="BFJ532:BFJ534"/>
    <mergeCell ref="BFK532:BFK534"/>
    <mergeCell ref="BEP532:BEP534"/>
    <mergeCell ref="BEQ532:BEQ534"/>
    <mergeCell ref="BET532:BET534"/>
    <mergeCell ref="BEU532:BEU534"/>
    <mergeCell ref="BEX532:BEX534"/>
    <mergeCell ref="BEY532:BEY534"/>
    <mergeCell ref="BED532:BED534"/>
    <mergeCell ref="BEE532:BEE534"/>
    <mergeCell ref="BEH532:BEH534"/>
    <mergeCell ref="BEI532:BEI534"/>
    <mergeCell ref="BEL532:BEL534"/>
    <mergeCell ref="BEM532:BEM534"/>
    <mergeCell ref="BDR532:BDR534"/>
    <mergeCell ref="BDS532:BDS534"/>
    <mergeCell ref="BDV532:BDV534"/>
    <mergeCell ref="BDW532:BDW534"/>
    <mergeCell ref="BDZ532:BDZ534"/>
    <mergeCell ref="BEA532:BEA534"/>
    <mergeCell ref="BDF532:BDF534"/>
    <mergeCell ref="BDG532:BDG534"/>
    <mergeCell ref="BDJ532:BDJ534"/>
    <mergeCell ref="BDK532:BDK534"/>
    <mergeCell ref="BDN532:BDN534"/>
    <mergeCell ref="BDO532:BDO534"/>
    <mergeCell ref="BIH532:BIH534"/>
    <mergeCell ref="BII532:BII534"/>
    <mergeCell ref="BIL532:BIL534"/>
    <mergeCell ref="BIM532:BIM534"/>
    <mergeCell ref="BIP532:BIP534"/>
    <mergeCell ref="BIQ532:BIQ534"/>
    <mergeCell ref="BHV532:BHV534"/>
    <mergeCell ref="BHW532:BHW534"/>
    <mergeCell ref="BHZ532:BHZ534"/>
    <mergeCell ref="BIA532:BIA534"/>
    <mergeCell ref="BID532:BID534"/>
    <mergeCell ref="BIE532:BIE534"/>
    <mergeCell ref="BHJ532:BHJ534"/>
    <mergeCell ref="BHK532:BHK534"/>
    <mergeCell ref="BHN532:BHN534"/>
    <mergeCell ref="BHO532:BHO534"/>
    <mergeCell ref="BHR532:BHR534"/>
    <mergeCell ref="BHS532:BHS534"/>
    <mergeCell ref="BGX532:BGX534"/>
    <mergeCell ref="BGY532:BGY534"/>
    <mergeCell ref="BHB532:BHB534"/>
    <mergeCell ref="BHC532:BHC534"/>
    <mergeCell ref="BHF532:BHF534"/>
    <mergeCell ref="BHG532:BHG534"/>
    <mergeCell ref="BGL532:BGL534"/>
    <mergeCell ref="BGM532:BGM534"/>
    <mergeCell ref="BGP532:BGP534"/>
    <mergeCell ref="BGQ532:BGQ534"/>
    <mergeCell ref="BGT532:BGT534"/>
    <mergeCell ref="BGU532:BGU534"/>
    <mergeCell ref="BFZ532:BFZ534"/>
    <mergeCell ref="BGA532:BGA534"/>
    <mergeCell ref="BGD532:BGD534"/>
    <mergeCell ref="BGE532:BGE534"/>
    <mergeCell ref="BGH532:BGH534"/>
    <mergeCell ref="BGI532:BGI534"/>
    <mergeCell ref="BLB532:BLB534"/>
    <mergeCell ref="BLC532:BLC534"/>
    <mergeCell ref="BLF532:BLF534"/>
    <mergeCell ref="BLG532:BLG534"/>
    <mergeCell ref="BLJ532:BLJ534"/>
    <mergeCell ref="BLK532:BLK534"/>
    <mergeCell ref="BKP532:BKP534"/>
    <mergeCell ref="BKQ532:BKQ534"/>
    <mergeCell ref="BKT532:BKT534"/>
    <mergeCell ref="BKU532:BKU534"/>
    <mergeCell ref="BKX532:BKX534"/>
    <mergeCell ref="BKY532:BKY534"/>
    <mergeCell ref="BKD532:BKD534"/>
    <mergeCell ref="BKE532:BKE534"/>
    <mergeCell ref="BKH532:BKH534"/>
    <mergeCell ref="BKI532:BKI534"/>
    <mergeCell ref="BKL532:BKL534"/>
    <mergeCell ref="BKM532:BKM534"/>
    <mergeCell ref="BJR532:BJR534"/>
    <mergeCell ref="BJS532:BJS534"/>
    <mergeCell ref="BJV532:BJV534"/>
    <mergeCell ref="BJW532:BJW534"/>
    <mergeCell ref="BJZ532:BJZ534"/>
    <mergeCell ref="BKA532:BKA534"/>
    <mergeCell ref="BJF532:BJF534"/>
    <mergeCell ref="BJG532:BJG534"/>
    <mergeCell ref="BJJ532:BJJ534"/>
    <mergeCell ref="BJK532:BJK534"/>
    <mergeCell ref="BJN532:BJN534"/>
    <mergeCell ref="BJO532:BJO534"/>
    <mergeCell ref="BIT532:BIT534"/>
    <mergeCell ref="BIU532:BIU534"/>
    <mergeCell ref="BIX532:BIX534"/>
    <mergeCell ref="BIY532:BIY534"/>
    <mergeCell ref="BJB532:BJB534"/>
    <mergeCell ref="BJC532:BJC534"/>
    <mergeCell ref="BNV532:BNV534"/>
    <mergeCell ref="BNW532:BNW534"/>
    <mergeCell ref="BNZ532:BNZ534"/>
    <mergeCell ref="BOA532:BOA534"/>
    <mergeCell ref="BOD532:BOD534"/>
    <mergeCell ref="BOE532:BOE534"/>
    <mergeCell ref="BNJ532:BNJ534"/>
    <mergeCell ref="BNK532:BNK534"/>
    <mergeCell ref="BNN532:BNN534"/>
    <mergeCell ref="BNO532:BNO534"/>
    <mergeCell ref="BNR532:BNR534"/>
    <mergeCell ref="BNS532:BNS534"/>
    <mergeCell ref="BMX532:BMX534"/>
    <mergeCell ref="BMY532:BMY534"/>
    <mergeCell ref="BNB532:BNB534"/>
    <mergeCell ref="BNC532:BNC534"/>
    <mergeCell ref="BNF532:BNF534"/>
    <mergeCell ref="BNG532:BNG534"/>
    <mergeCell ref="BML532:BML534"/>
    <mergeCell ref="BMM532:BMM534"/>
    <mergeCell ref="BMP532:BMP534"/>
    <mergeCell ref="BMQ532:BMQ534"/>
    <mergeCell ref="BMT532:BMT534"/>
    <mergeCell ref="BMU532:BMU534"/>
    <mergeCell ref="BLZ532:BLZ534"/>
    <mergeCell ref="BMA532:BMA534"/>
    <mergeCell ref="BMD532:BMD534"/>
    <mergeCell ref="BME532:BME534"/>
    <mergeCell ref="BMH532:BMH534"/>
    <mergeCell ref="BMI532:BMI534"/>
    <mergeCell ref="BLN532:BLN534"/>
    <mergeCell ref="BLO532:BLO534"/>
    <mergeCell ref="BLR532:BLR534"/>
    <mergeCell ref="BLS532:BLS534"/>
    <mergeCell ref="BLV532:BLV534"/>
    <mergeCell ref="BLW532:BLW534"/>
    <mergeCell ref="BQP532:BQP534"/>
    <mergeCell ref="BQQ532:BQQ534"/>
    <mergeCell ref="BQT532:BQT534"/>
    <mergeCell ref="BQU532:BQU534"/>
    <mergeCell ref="BQX532:BQX534"/>
    <mergeCell ref="BQY532:BQY534"/>
    <mergeCell ref="BQD532:BQD534"/>
    <mergeCell ref="BQE532:BQE534"/>
    <mergeCell ref="BQH532:BQH534"/>
    <mergeCell ref="BQI532:BQI534"/>
    <mergeCell ref="BQL532:BQL534"/>
    <mergeCell ref="BQM532:BQM534"/>
    <mergeCell ref="BPR532:BPR534"/>
    <mergeCell ref="BPS532:BPS534"/>
    <mergeCell ref="BPV532:BPV534"/>
    <mergeCell ref="BPW532:BPW534"/>
    <mergeCell ref="BPZ532:BPZ534"/>
    <mergeCell ref="BQA532:BQA534"/>
    <mergeCell ref="BPF532:BPF534"/>
    <mergeCell ref="BPG532:BPG534"/>
    <mergeCell ref="BPJ532:BPJ534"/>
    <mergeCell ref="BPK532:BPK534"/>
    <mergeCell ref="BPN532:BPN534"/>
    <mergeCell ref="BPO532:BPO534"/>
    <mergeCell ref="BOT532:BOT534"/>
    <mergeCell ref="BOU532:BOU534"/>
    <mergeCell ref="BOX532:BOX534"/>
    <mergeCell ref="BOY532:BOY534"/>
    <mergeCell ref="BPB532:BPB534"/>
    <mergeCell ref="BPC532:BPC534"/>
    <mergeCell ref="BOH532:BOH534"/>
    <mergeCell ref="BOI532:BOI534"/>
    <mergeCell ref="BOL532:BOL534"/>
    <mergeCell ref="BOM532:BOM534"/>
    <mergeCell ref="BOP532:BOP534"/>
    <mergeCell ref="BOQ532:BOQ534"/>
    <mergeCell ref="BTJ532:BTJ534"/>
    <mergeCell ref="BTK532:BTK534"/>
    <mergeCell ref="BTN532:BTN534"/>
    <mergeCell ref="BTO532:BTO534"/>
    <mergeCell ref="BTR532:BTR534"/>
    <mergeCell ref="BTS532:BTS534"/>
    <mergeCell ref="BSX532:BSX534"/>
    <mergeCell ref="BSY532:BSY534"/>
    <mergeCell ref="BTB532:BTB534"/>
    <mergeCell ref="BTC532:BTC534"/>
    <mergeCell ref="BTF532:BTF534"/>
    <mergeCell ref="BTG532:BTG534"/>
    <mergeCell ref="BSL532:BSL534"/>
    <mergeCell ref="BSM532:BSM534"/>
    <mergeCell ref="BSP532:BSP534"/>
    <mergeCell ref="BSQ532:BSQ534"/>
    <mergeCell ref="BST532:BST534"/>
    <mergeCell ref="BSU532:BSU534"/>
    <mergeCell ref="BRZ532:BRZ534"/>
    <mergeCell ref="BSA532:BSA534"/>
    <mergeCell ref="BSD532:BSD534"/>
    <mergeCell ref="BSE532:BSE534"/>
    <mergeCell ref="BSH532:BSH534"/>
    <mergeCell ref="BSI532:BSI534"/>
    <mergeCell ref="BRN532:BRN534"/>
    <mergeCell ref="BRO532:BRO534"/>
    <mergeCell ref="BRR532:BRR534"/>
    <mergeCell ref="BRS532:BRS534"/>
    <mergeCell ref="BRV532:BRV534"/>
    <mergeCell ref="BRW532:BRW534"/>
    <mergeCell ref="BRB532:BRB534"/>
    <mergeCell ref="BRC532:BRC534"/>
    <mergeCell ref="BRF532:BRF534"/>
    <mergeCell ref="BRG532:BRG534"/>
    <mergeCell ref="BRJ532:BRJ534"/>
    <mergeCell ref="BRK532:BRK534"/>
    <mergeCell ref="BWD532:BWD534"/>
    <mergeCell ref="BWE532:BWE534"/>
    <mergeCell ref="BWH532:BWH534"/>
    <mergeCell ref="BWI532:BWI534"/>
    <mergeCell ref="BWL532:BWL534"/>
    <mergeCell ref="BWM532:BWM534"/>
    <mergeCell ref="BVR532:BVR534"/>
    <mergeCell ref="BVS532:BVS534"/>
    <mergeCell ref="BVV532:BVV534"/>
    <mergeCell ref="BVW532:BVW534"/>
    <mergeCell ref="BVZ532:BVZ534"/>
    <mergeCell ref="BWA532:BWA534"/>
    <mergeCell ref="BVF532:BVF534"/>
    <mergeCell ref="BVG532:BVG534"/>
    <mergeCell ref="BVJ532:BVJ534"/>
    <mergeCell ref="BVK532:BVK534"/>
    <mergeCell ref="BVN532:BVN534"/>
    <mergeCell ref="BVO532:BVO534"/>
    <mergeCell ref="BUT532:BUT534"/>
    <mergeCell ref="BUU532:BUU534"/>
    <mergeCell ref="BUX532:BUX534"/>
    <mergeCell ref="BUY532:BUY534"/>
    <mergeCell ref="BVB532:BVB534"/>
    <mergeCell ref="BVC532:BVC534"/>
    <mergeCell ref="BUH532:BUH534"/>
    <mergeCell ref="BUI532:BUI534"/>
    <mergeCell ref="BUL532:BUL534"/>
    <mergeCell ref="BUM532:BUM534"/>
    <mergeCell ref="BUP532:BUP534"/>
    <mergeCell ref="BUQ532:BUQ534"/>
    <mergeCell ref="BTV532:BTV534"/>
    <mergeCell ref="BTW532:BTW534"/>
    <mergeCell ref="BTZ532:BTZ534"/>
    <mergeCell ref="BUA532:BUA534"/>
    <mergeCell ref="BUD532:BUD534"/>
    <mergeCell ref="BUE532:BUE534"/>
    <mergeCell ref="BYX532:BYX534"/>
    <mergeCell ref="BYY532:BYY534"/>
    <mergeCell ref="BZB532:BZB534"/>
    <mergeCell ref="BZC532:BZC534"/>
    <mergeCell ref="BZF532:BZF534"/>
    <mergeCell ref="BZG532:BZG534"/>
    <mergeCell ref="BYL532:BYL534"/>
    <mergeCell ref="BYM532:BYM534"/>
    <mergeCell ref="BYP532:BYP534"/>
    <mergeCell ref="BYQ532:BYQ534"/>
    <mergeCell ref="BYT532:BYT534"/>
    <mergeCell ref="BYU532:BYU534"/>
    <mergeCell ref="BXZ532:BXZ534"/>
    <mergeCell ref="BYA532:BYA534"/>
    <mergeCell ref="BYD532:BYD534"/>
    <mergeCell ref="BYE532:BYE534"/>
    <mergeCell ref="BYH532:BYH534"/>
    <mergeCell ref="BYI532:BYI534"/>
    <mergeCell ref="BXN532:BXN534"/>
    <mergeCell ref="BXO532:BXO534"/>
    <mergeCell ref="BXR532:BXR534"/>
    <mergeCell ref="BXS532:BXS534"/>
    <mergeCell ref="BXV532:BXV534"/>
    <mergeCell ref="BXW532:BXW534"/>
    <mergeCell ref="BXB532:BXB534"/>
    <mergeCell ref="BXC532:BXC534"/>
    <mergeCell ref="BXF532:BXF534"/>
    <mergeCell ref="BXG532:BXG534"/>
    <mergeCell ref="BXJ532:BXJ534"/>
    <mergeCell ref="BXK532:BXK534"/>
    <mergeCell ref="BWP532:BWP534"/>
    <mergeCell ref="BWQ532:BWQ534"/>
    <mergeCell ref="BWT532:BWT534"/>
    <mergeCell ref="BWU532:BWU534"/>
    <mergeCell ref="BWX532:BWX534"/>
    <mergeCell ref="BWY532:BWY534"/>
    <mergeCell ref="CBR532:CBR534"/>
    <mergeCell ref="CBS532:CBS534"/>
    <mergeCell ref="CBV532:CBV534"/>
    <mergeCell ref="CBW532:CBW534"/>
    <mergeCell ref="CBZ532:CBZ534"/>
    <mergeCell ref="CCA532:CCA534"/>
    <mergeCell ref="CBF532:CBF534"/>
    <mergeCell ref="CBG532:CBG534"/>
    <mergeCell ref="CBJ532:CBJ534"/>
    <mergeCell ref="CBK532:CBK534"/>
    <mergeCell ref="CBN532:CBN534"/>
    <mergeCell ref="CBO532:CBO534"/>
    <mergeCell ref="CAT532:CAT534"/>
    <mergeCell ref="CAU532:CAU534"/>
    <mergeCell ref="CAX532:CAX534"/>
    <mergeCell ref="CAY532:CAY534"/>
    <mergeCell ref="CBB532:CBB534"/>
    <mergeCell ref="CBC532:CBC534"/>
    <mergeCell ref="CAH532:CAH534"/>
    <mergeCell ref="CAI532:CAI534"/>
    <mergeCell ref="CAL532:CAL534"/>
    <mergeCell ref="CAM532:CAM534"/>
    <mergeCell ref="CAP532:CAP534"/>
    <mergeCell ref="CAQ532:CAQ534"/>
    <mergeCell ref="BZV532:BZV534"/>
    <mergeCell ref="BZW532:BZW534"/>
    <mergeCell ref="BZZ532:BZZ534"/>
    <mergeCell ref="CAA532:CAA534"/>
    <mergeCell ref="CAD532:CAD534"/>
    <mergeCell ref="CAE532:CAE534"/>
    <mergeCell ref="BZJ532:BZJ534"/>
    <mergeCell ref="BZK532:BZK534"/>
    <mergeCell ref="BZN532:BZN534"/>
    <mergeCell ref="BZO532:BZO534"/>
    <mergeCell ref="BZR532:BZR534"/>
    <mergeCell ref="BZS532:BZS534"/>
    <mergeCell ref="CEL532:CEL534"/>
    <mergeCell ref="CEM532:CEM534"/>
    <mergeCell ref="CEP532:CEP534"/>
    <mergeCell ref="CEQ532:CEQ534"/>
    <mergeCell ref="CET532:CET534"/>
    <mergeCell ref="CEU532:CEU534"/>
    <mergeCell ref="CDZ532:CDZ534"/>
    <mergeCell ref="CEA532:CEA534"/>
    <mergeCell ref="CED532:CED534"/>
    <mergeCell ref="CEE532:CEE534"/>
    <mergeCell ref="CEH532:CEH534"/>
    <mergeCell ref="CEI532:CEI534"/>
    <mergeCell ref="CDN532:CDN534"/>
    <mergeCell ref="CDO532:CDO534"/>
    <mergeCell ref="CDR532:CDR534"/>
    <mergeCell ref="CDS532:CDS534"/>
    <mergeCell ref="CDV532:CDV534"/>
    <mergeCell ref="CDW532:CDW534"/>
    <mergeCell ref="CDB532:CDB534"/>
    <mergeCell ref="CDC532:CDC534"/>
    <mergeCell ref="CDF532:CDF534"/>
    <mergeCell ref="CDG532:CDG534"/>
    <mergeCell ref="CDJ532:CDJ534"/>
    <mergeCell ref="CDK532:CDK534"/>
    <mergeCell ref="CCP532:CCP534"/>
    <mergeCell ref="CCQ532:CCQ534"/>
    <mergeCell ref="CCT532:CCT534"/>
    <mergeCell ref="CCU532:CCU534"/>
    <mergeCell ref="CCX532:CCX534"/>
    <mergeCell ref="CCY532:CCY534"/>
    <mergeCell ref="CCD532:CCD534"/>
    <mergeCell ref="CCE532:CCE534"/>
    <mergeCell ref="CCH532:CCH534"/>
    <mergeCell ref="CCI532:CCI534"/>
    <mergeCell ref="CCL532:CCL534"/>
    <mergeCell ref="CCM532:CCM534"/>
    <mergeCell ref="CHF532:CHF534"/>
    <mergeCell ref="CHG532:CHG534"/>
    <mergeCell ref="CHJ532:CHJ534"/>
    <mergeCell ref="CHK532:CHK534"/>
    <mergeCell ref="CHN532:CHN534"/>
    <mergeCell ref="CHO532:CHO534"/>
    <mergeCell ref="CGT532:CGT534"/>
    <mergeCell ref="CGU532:CGU534"/>
    <mergeCell ref="CGX532:CGX534"/>
    <mergeCell ref="CGY532:CGY534"/>
    <mergeCell ref="CHB532:CHB534"/>
    <mergeCell ref="CHC532:CHC534"/>
    <mergeCell ref="CGH532:CGH534"/>
    <mergeCell ref="CGI532:CGI534"/>
    <mergeCell ref="CGL532:CGL534"/>
    <mergeCell ref="CGM532:CGM534"/>
    <mergeCell ref="CGP532:CGP534"/>
    <mergeCell ref="CGQ532:CGQ534"/>
    <mergeCell ref="CFV532:CFV534"/>
    <mergeCell ref="CFW532:CFW534"/>
    <mergeCell ref="CFZ532:CFZ534"/>
    <mergeCell ref="CGA532:CGA534"/>
    <mergeCell ref="CGD532:CGD534"/>
    <mergeCell ref="CGE532:CGE534"/>
    <mergeCell ref="CFJ532:CFJ534"/>
    <mergeCell ref="CFK532:CFK534"/>
    <mergeCell ref="CFN532:CFN534"/>
    <mergeCell ref="CFO532:CFO534"/>
    <mergeCell ref="CFR532:CFR534"/>
    <mergeCell ref="CFS532:CFS534"/>
    <mergeCell ref="CEX532:CEX534"/>
    <mergeCell ref="CEY532:CEY534"/>
    <mergeCell ref="CFB532:CFB534"/>
    <mergeCell ref="CFC532:CFC534"/>
    <mergeCell ref="CFF532:CFF534"/>
    <mergeCell ref="CFG532:CFG534"/>
    <mergeCell ref="CJZ532:CJZ534"/>
    <mergeCell ref="CKA532:CKA534"/>
    <mergeCell ref="CKD532:CKD534"/>
    <mergeCell ref="CKE532:CKE534"/>
    <mergeCell ref="CKH532:CKH534"/>
    <mergeCell ref="CKI532:CKI534"/>
    <mergeCell ref="CJN532:CJN534"/>
    <mergeCell ref="CJO532:CJO534"/>
    <mergeCell ref="CJR532:CJR534"/>
    <mergeCell ref="CJS532:CJS534"/>
    <mergeCell ref="CJV532:CJV534"/>
    <mergeCell ref="CJW532:CJW534"/>
    <mergeCell ref="CJB532:CJB534"/>
    <mergeCell ref="CJC532:CJC534"/>
    <mergeCell ref="CJF532:CJF534"/>
    <mergeCell ref="CJG532:CJG534"/>
    <mergeCell ref="CJJ532:CJJ534"/>
    <mergeCell ref="CJK532:CJK534"/>
    <mergeCell ref="CIP532:CIP534"/>
    <mergeCell ref="CIQ532:CIQ534"/>
    <mergeCell ref="CIT532:CIT534"/>
    <mergeCell ref="CIU532:CIU534"/>
    <mergeCell ref="CIX532:CIX534"/>
    <mergeCell ref="CIY532:CIY534"/>
    <mergeCell ref="CID532:CID534"/>
    <mergeCell ref="CIE532:CIE534"/>
    <mergeCell ref="CIH532:CIH534"/>
    <mergeCell ref="CII532:CII534"/>
    <mergeCell ref="CIL532:CIL534"/>
    <mergeCell ref="CIM532:CIM534"/>
    <mergeCell ref="CHR532:CHR534"/>
    <mergeCell ref="CHS532:CHS534"/>
    <mergeCell ref="CHV532:CHV534"/>
    <mergeCell ref="CHW532:CHW534"/>
    <mergeCell ref="CHZ532:CHZ534"/>
    <mergeCell ref="CIA532:CIA534"/>
    <mergeCell ref="CMT532:CMT534"/>
    <mergeCell ref="CMU532:CMU534"/>
    <mergeCell ref="CMX532:CMX534"/>
    <mergeCell ref="CMY532:CMY534"/>
    <mergeCell ref="CNB532:CNB534"/>
    <mergeCell ref="CNC532:CNC534"/>
    <mergeCell ref="CMH532:CMH534"/>
    <mergeCell ref="CMI532:CMI534"/>
    <mergeCell ref="CML532:CML534"/>
    <mergeCell ref="CMM532:CMM534"/>
    <mergeCell ref="CMP532:CMP534"/>
    <mergeCell ref="CMQ532:CMQ534"/>
    <mergeCell ref="CLV532:CLV534"/>
    <mergeCell ref="CLW532:CLW534"/>
    <mergeCell ref="CLZ532:CLZ534"/>
    <mergeCell ref="CMA532:CMA534"/>
    <mergeCell ref="CMD532:CMD534"/>
    <mergeCell ref="CME532:CME534"/>
    <mergeCell ref="CLJ532:CLJ534"/>
    <mergeCell ref="CLK532:CLK534"/>
    <mergeCell ref="CLN532:CLN534"/>
    <mergeCell ref="CLO532:CLO534"/>
    <mergeCell ref="CLR532:CLR534"/>
    <mergeCell ref="CLS532:CLS534"/>
    <mergeCell ref="CKX532:CKX534"/>
    <mergeCell ref="CKY532:CKY534"/>
    <mergeCell ref="CLB532:CLB534"/>
    <mergeCell ref="CLC532:CLC534"/>
    <mergeCell ref="CLF532:CLF534"/>
    <mergeCell ref="CLG532:CLG534"/>
    <mergeCell ref="CKL532:CKL534"/>
    <mergeCell ref="CKM532:CKM534"/>
    <mergeCell ref="CKP532:CKP534"/>
    <mergeCell ref="CKQ532:CKQ534"/>
    <mergeCell ref="CKT532:CKT534"/>
    <mergeCell ref="CKU532:CKU534"/>
    <mergeCell ref="CPN532:CPN534"/>
    <mergeCell ref="CPO532:CPO534"/>
    <mergeCell ref="CPR532:CPR534"/>
    <mergeCell ref="CPS532:CPS534"/>
    <mergeCell ref="CPV532:CPV534"/>
    <mergeCell ref="CPW532:CPW534"/>
    <mergeCell ref="CPB532:CPB534"/>
    <mergeCell ref="CPC532:CPC534"/>
    <mergeCell ref="CPF532:CPF534"/>
    <mergeCell ref="CPG532:CPG534"/>
    <mergeCell ref="CPJ532:CPJ534"/>
    <mergeCell ref="CPK532:CPK534"/>
    <mergeCell ref="COP532:COP534"/>
    <mergeCell ref="COQ532:COQ534"/>
    <mergeCell ref="COT532:COT534"/>
    <mergeCell ref="COU532:COU534"/>
    <mergeCell ref="COX532:COX534"/>
    <mergeCell ref="COY532:COY534"/>
    <mergeCell ref="COD532:COD534"/>
    <mergeCell ref="COE532:COE534"/>
    <mergeCell ref="COH532:COH534"/>
    <mergeCell ref="COI532:COI534"/>
    <mergeCell ref="COL532:COL534"/>
    <mergeCell ref="COM532:COM534"/>
    <mergeCell ref="CNR532:CNR534"/>
    <mergeCell ref="CNS532:CNS534"/>
    <mergeCell ref="CNV532:CNV534"/>
    <mergeCell ref="CNW532:CNW534"/>
    <mergeCell ref="CNZ532:CNZ534"/>
    <mergeCell ref="COA532:COA534"/>
    <mergeCell ref="CNF532:CNF534"/>
    <mergeCell ref="CNG532:CNG534"/>
    <mergeCell ref="CNJ532:CNJ534"/>
    <mergeCell ref="CNK532:CNK534"/>
    <mergeCell ref="CNN532:CNN534"/>
    <mergeCell ref="CNO532:CNO534"/>
    <mergeCell ref="CSH532:CSH534"/>
    <mergeCell ref="CSI532:CSI534"/>
    <mergeCell ref="CSL532:CSL534"/>
    <mergeCell ref="CSM532:CSM534"/>
    <mergeCell ref="CSP532:CSP534"/>
    <mergeCell ref="CSQ532:CSQ534"/>
    <mergeCell ref="CRV532:CRV534"/>
    <mergeCell ref="CRW532:CRW534"/>
    <mergeCell ref="CRZ532:CRZ534"/>
    <mergeCell ref="CSA532:CSA534"/>
    <mergeCell ref="CSD532:CSD534"/>
    <mergeCell ref="CSE532:CSE534"/>
    <mergeCell ref="CRJ532:CRJ534"/>
    <mergeCell ref="CRK532:CRK534"/>
    <mergeCell ref="CRN532:CRN534"/>
    <mergeCell ref="CRO532:CRO534"/>
    <mergeCell ref="CRR532:CRR534"/>
    <mergeCell ref="CRS532:CRS534"/>
    <mergeCell ref="CQX532:CQX534"/>
    <mergeCell ref="CQY532:CQY534"/>
    <mergeCell ref="CRB532:CRB534"/>
    <mergeCell ref="CRC532:CRC534"/>
    <mergeCell ref="CRF532:CRF534"/>
    <mergeCell ref="CRG532:CRG534"/>
    <mergeCell ref="CQL532:CQL534"/>
    <mergeCell ref="CQM532:CQM534"/>
    <mergeCell ref="CQP532:CQP534"/>
    <mergeCell ref="CQQ532:CQQ534"/>
    <mergeCell ref="CQT532:CQT534"/>
    <mergeCell ref="CQU532:CQU534"/>
    <mergeCell ref="CPZ532:CPZ534"/>
    <mergeCell ref="CQA532:CQA534"/>
    <mergeCell ref="CQD532:CQD534"/>
    <mergeCell ref="CQE532:CQE534"/>
    <mergeCell ref="CQH532:CQH534"/>
    <mergeCell ref="CQI532:CQI534"/>
    <mergeCell ref="CVB532:CVB534"/>
    <mergeCell ref="CVC532:CVC534"/>
    <mergeCell ref="CVF532:CVF534"/>
    <mergeCell ref="CVG532:CVG534"/>
    <mergeCell ref="CVJ532:CVJ534"/>
    <mergeCell ref="CVK532:CVK534"/>
    <mergeCell ref="CUP532:CUP534"/>
    <mergeCell ref="CUQ532:CUQ534"/>
    <mergeCell ref="CUT532:CUT534"/>
    <mergeCell ref="CUU532:CUU534"/>
    <mergeCell ref="CUX532:CUX534"/>
    <mergeCell ref="CUY532:CUY534"/>
    <mergeCell ref="CUD532:CUD534"/>
    <mergeCell ref="CUE532:CUE534"/>
    <mergeCell ref="CUH532:CUH534"/>
    <mergeCell ref="CUI532:CUI534"/>
    <mergeCell ref="CUL532:CUL534"/>
    <mergeCell ref="CUM532:CUM534"/>
    <mergeCell ref="CTR532:CTR534"/>
    <mergeCell ref="CTS532:CTS534"/>
    <mergeCell ref="CTV532:CTV534"/>
    <mergeCell ref="CTW532:CTW534"/>
    <mergeCell ref="CTZ532:CTZ534"/>
    <mergeCell ref="CUA532:CUA534"/>
    <mergeCell ref="CTF532:CTF534"/>
    <mergeCell ref="CTG532:CTG534"/>
    <mergeCell ref="CTJ532:CTJ534"/>
    <mergeCell ref="CTK532:CTK534"/>
    <mergeCell ref="CTN532:CTN534"/>
    <mergeCell ref="CTO532:CTO534"/>
    <mergeCell ref="CST532:CST534"/>
    <mergeCell ref="CSU532:CSU534"/>
    <mergeCell ref="CSX532:CSX534"/>
    <mergeCell ref="CSY532:CSY534"/>
    <mergeCell ref="CTB532:CTB534"/>
    <mergeCell ref="CTC532:CTC534"/>
    <mergeCell ref="CXV532:CXV534"/>
    <mergeCell ref="CXW532:CXW534"/>
    <mergeCell ref="CXZ532:CXZ534"/>
    <mergeCell ref="CYA532:CYA534"/>
    <mergeCell ref="CYD532:CYD534"/>
    <mergeCell ref="CYE532:CYE534"/>
    <mergeCell ref="CXJ532:CXJ534"/>
    <mergeCell ref="CXK532:CXK534"/>
    <mergeCell ref="CXN532:CXN534"/>
    <mergeCell ref="CXO532:CXO534"/>
    <mergeCell ref="CXR532:CXR534"/>
    <mergeCell ref="CXS532:CXS534"/>
    <mergeCell ref="CWX532:CWX534"/>
    <mergeCell ref="CWY532:CWY534"/>
    <mergeCell ref="CXB532:CXB534"/>
    <mergeCell ref="CXC532:CXC534"/>
    <mergeCell ref="CXF532:CXF534"/>
    <mergeCell ref="CXG532:CXG534"/>
    <mergeCell ref="CWL532:CWL534"/>
    <mergeCell ref="CWM532:CWM534"/>
    <mergeCell ref="CWP532:CWP534"/>
    <mergeCell ref="CWQ532:CWQ534"/>
    <mergeCell ref="CWT532:CWT534"/>
    <mergeCell ref="CWU532:CWU534"/>
    <mergeCell ref="CVZ532:CVZ534"/>
    <mergeCell ref="CWA532:CWA534"/>
    <mergeCell ref="CWD532:CWD534"/>
    <mergeCell ref="CWE532:CWE534"/>
    <mergeCell ref="CWH532:CWH534"/>
    <mergeCell ref="CWI532:CWI534"/>
    <mergeCell ref="CVN532:CVN534"/>
    <mergeCell ref="CVO532:CVO534"/>
    <mergeCell ref="CVR532:CVR534"/>
    <mergeCell ref="CVS532:CVS534"/>
    <mergeCell ref="CVV532:CVV534"/>
    <mergeCell ref="CVW532:CVW534"/>
    <mergeCell ref="DAP532:DAP534"/>
    <mergeCell ref="DAQ532:DAQ534"/>
    <mergeCell ref="DAT532:DAT534"/>
    <mergeCell ref="DAU532:DAU534"/>
    <mergeCell ref="DAX532:DAX534"/>
    <mergeCell ref="DAY532:DAY534"/>
    <mergeCell ref="DAD532:DAD534"/>
    <mergeCell ref="DAE532:DAE534"/>
    <mergeCell ref="DAH532:DAH534"/>
    <mergeCell ref="DAI532:DAI534"/>
    <mergeCell ref="DAL532:DAL534"/>
    <mergeCell ref="DAM532:DAM534"/>
    <mergeCell ref="CZR532:CZR534"/>
    <mergeCell ref="CZS532:CZS534"/>
    <mergeCell ref="CZV532:CZV534"/>
    <mergeCell ref="CZW532:CZW534"/>
    <mergeCell ref="CZZ532:CZZ534"/>
    <mergeCell ref="DAA532:DAA534"/>
    <mergeCell ref="CZF532:CZF534"/>
    <mergeCell ref="CZG532:CZG534"/>
    <mergeCell ref="CZJ532:CZJ534"/>
    <mergeCell ref="CZK532:CZK534"/>
    <mergeCell ref="CZN532:CZN534"/>
    <mergeCell ref="CZO532:CZO534"/>
    <mergeCell ref="CYT532:CYT534"/>
    <mergeCell ref="CYU532:CYU534"/>
    <mergeCell ref="CYX532:CYX534"/>
    <mergeCell ref="CYY532:CYY534"/>
    <mergeCell ref="CZB532:CZB534"/>
    <mergeCell ref="CZC532:CZC534"/>
    <mergeCell ref="CYH532:CYH534"/>
    <mergeCell ref="CYI532:CYI534"/>
    <mergeCell ref="CYL532:CYL534"/>
    <mergeCell ref="CYM532:CYM534"/>
    <mergeCell ref="CYP532:CYP534"/>
    <mergeCell ref="CYQ532:CYQ534"/>
    <mergeCell ref="DDJ532:DDJ534"/>
    <mergeCell ref="DDK532:DDK534"/>
    <mergeCell ref="DDN532:DDN534"/>
    <mergeCell ref="DDO532:DDO534"/>
    <mergeCell ref="DDR532:DDR534"/>
    <mergeCell ref="DDS532:DDS534"/>
    <mergeCell ref="DCX532:DCX534"/>
    <mergeCell ref="DCY532:DCY534"/>
    <mergeCell ref="DDB532:DDB534"/>
    <mergeCell ref="DDC532:DDC534"/>
    <mergeCell ref="DDF532:DDF534"/>
    <mergeCell ref="DDG532:DDG534"/>
    <mergeCell ref="DCL532:DCL534"/>
    <mergeCell ref="DCM532:DCM534"/>
    <mergeCell ref="DCP532:DCP534"/>
    <mergeCell ref="DCQ532:DCQ534"/>
    <mergeCell ref="DCT532:DCT534"/>
    <mergeCell ref="DCU532:DCU534"/>
    <mergeCell ref="DBZ532:DBZ534"/>
    <mergeCell ref="DCA532:DCA534"/>
    <mergeCell ref="DCD532:DCD534"/>
    <mergeCell ref="DCE532:DCE534"/>
    <mergeCell ref="DCH532:DCH534"/>
    <mergeCell ref="DCI532:DCI534"/>
    <mergeCell ref="DBN532:DBN534"/>
    <mergeCell ref="DBO532:DBO534"/>
    <mergeCell ref="DBR532:DBR534"/>
    <mergeCell ref="DBS532:DBS534"/>
    <mergeCell ref="DBV532:DBV534"/>
    <mergeCell ref="DBW532:DBW534"/>
    <mergeCell ref="DBB532:DBB534"/>
    <mergeCell ref="DBC532:DBC534"/>
    <mergeCell ref="DBF532:DBF534"/>
    <mergeCell ref="DBG532:DBG534"/>
    <mergeCell ref="DBJ532:DBJ534"/>
    <mergeCell ref="DBK532:DBK534"/>
    <mergeCell ref="DGD532:DGD534"/>
    <mergeCell ref="DGE532:DGE534"/>
    <mergeCell ref="DGH532:DGH534"/>
    <mergeCell ref="DGI532:DGI534"/>
    <mergeCell ref="DGL532:DGL534"/>
    <mergeCell ref="DGM532:DGM534"/>
    <mergeCell ref="DFR532:DFR534"/>
    <mergeCell ref="DFS532:DFS534"/>
    <mergeCell ref="DFV532:DFV534"/>
    <mergeCell ref="DFW532:DFW534"/>
    <mergeCell ref="DFZ532:DFZ534"/>
    <mergeCell ref="DGA532:DGA534"/>
    <mergeCell ref="DFF532:DFF534"/>
    <mergeCell ref="DFG532:DFG534"/>
    <mergeCell ref="DFJ532:DFJ534"/>
    <mergeCell ref="DFK532:DFK534"/>
    <mergeCell ref="DFN532:DFN534"/>
    <mergeCell ref="DFO532:DFO534"/>
    <mergeCell ref="DET532:DET534"/>
    <mergeCell ref="DEU532:DEU534"/>
    <mergeCell ref="DEX532:DEX534"/>
    <mergeCell ref="DEY532:DEY534"/>
    <mergeCell ref="DFB532:DFB534"/>
    <mergeCell ref="DFC532:DFC534"/>
    <mergeCell ref="DEH532:DEH534"/>
    <mergeCell ref="DEI532:DEI534"/>
    <mergeCell ref="DEL532:DEL534"/>
    <mergeCell ref="DEM532:DEM534"/>
    <mergeCell ref="DEP532:DEP534"/>
    <mergeCell ref="DEQ532:DEQ534"/>
    <mergeCell ref="DDV532:DDV534"/>
    <mergeCell ref="DDW532:DDW534"/>
    <mergeCell ref="DDZ532:DDZ534"/>
    <mergeCell ref="DEA532:DEA534"/>
    <mergeCell ref="DED532:DED534"/>
    <mergeCell ref="DEE532:DEE534"/>
    <mergeCell ref="DIX532:DIX534"/>
    <mergeCell ref="DIY532:DIY534"/>
    <mergeCell ref="DJB532:DJB534"/>
    <mergeCell ref="DJC532:DJC534"/>
    <mergeCell ref="DJF532:DJF534"/>
    <mergeCell ref="DJG532:DJG534"/>
    <mergeCell ref="DIL532:DIL534"/>
    <mergeCell ref="DIM532:DIM534"/>
    <mergeCell ref="DIP532:DIP534"/>
    <mergeCell ref="DIQ532:DIQ534"/>
    <mergeCell ref="DIT532:DIT534"/>
    <mergeCell ref="DIU532:DIU534"/>
    <mergeCell ref="DHZ532:DHZ534"/>
    <mergeCell ref="DIA532:DIA534"/>
    <mergeCell ref="DID532:DID534"/>
    <mergeCell ref="DIE532:DIE534"/>
    <mergeCell ref="DIH532:DIH534"/>
    <mergeCell ref="DII532:DII534"/>
    <mergeCell ref="DHN532:DHN534"/>
    <mergeCell ref="DHO532:DHO534"/>
    <mergeCell ref="DHR532:DHR534"/>
    <mergeCell ref="DHS532:DHS534"/>
    <mergeCell ref="DHV532:DHV534"/>
    <mergeCell ref="DHW532:DHW534"/>
    <mergeCell ref="DHB532:DHB534"/>
    <mergeCell ref="DHC532:DHC534"/>
    <mergeCell ref="DHF532:DHF534"/>
    <mergeCell ref="DHG532:DHG534"/>
    <mergeCell ref="DHJ532:DHJ534"/>
    <mergeCell ref="DHK532:DHK534"/>
    <mergeCell ref="DGP532:DGP534"/>
    <mergeCell ref="DGQ532:DGQ534"/>
    <mergeCell ref="DGT532:DGT534"/>
    <mergeCell ref="DGU532:DGU534"/>
    <mergeCell ref="DGX532:DGX534"/>
    <mergeCell ref="DGY532:DGY534"/>
    <mergeCell ref="DLR532:DLR534"/>
    <mergeCell ref="DLS532:DLS534"/>
    <mergeCell ref="DLV532:DLV534"/>
    <mergeCell ref="DLW532:DLW534"/>
    <mergeCell ref="DLZ532:DLZ534"/>
    <mergeCell ref="DMA532:DMA534"/>
    <mergeCell ref="DLF532:DLF534"/>
    <mergeCell ref="DLG532:DLG534"/>
    <mergeCell ref="DLJ532:DLJ534"/>
    <mergeCell ref="DLK532:DLK534"/>
    <mergeCell ref="DLN532:DLN534"/>
    <mergeCell ref="DLO532:DLO534"/>
    <mergeCell ref="DKT532:DKT534"/>
    <mergeCell ref="DKU532:DKU534"/>
    <mergeCell ref="DKX532:DKX534"/>
    <mergeCell ref="DKY532:DKY534"/>
    <mergeCell ref="DLB532:DLB534"/>
    <mergeCell ref="DLC532:DLC534"/>
    <mergeCell ref="DKH532:DKH534"/>
    <mergeCell ref="DKI532:DKI534"/>
    <mergeCell ref="DKL532:DKL534"/>
    <mergeCell ref="DKM532:DKM534"/>
    <mergeCell ref="DKP532:DKP534"/>
    <mergeCell ref="DKQ532:DKQ534"/>
    <mergeCell ref="DJV532:DJV534"/>
    <mergeCell ref="DJW532:DJW534"/>
    <mergeCell ref="DJZ532:DJZ534"/>
    <mergeCell ref="DKA532:DKA534"/>
    <mergeCell ref="DKD532:DKD534"/>
    <mergeCell ref="DKE532:DKE534"/>
    <mergeCell ref="DJJ532:DJJ534"/>
    <mergeCell ref="DJK532:DJK534"/>
    <mergeCell ref="DJN532:DJN534"/>
    <mergeCell ref="DJO532:DJO534"/>
    <mergeCell ref="DJR532:DJR534"/>
    <mergeCell ref="DJS532:DJS534"/>
    <mergeCell ref="DOL532:DOL534"/>
    <mergeCell ref="DOM532:DOM534"/>
    <mergeCell ref="DOP532:DOP534"/>
    <mergeCell ref="DOQ532:DOQ534"/>
    <mergeCell ref="DOT532:DOT534"/>
    <mergeCell ref="DOU532:DOU534"/>
    <mergeCell ref="DNZ532:DNZ534"/>
    <mergeCell ref="DOA532:DOA534"/>
    <mergeCell ref="DOD532:DOD534"/>
    <mergeCell ref="DOE532:DOE534"/>
    <mergeCell ref="DOH532:DOH534"/>
    <mergeCell ref="DOI532:DOI534"/>
    <mergeCell ref="DNN532:DNN534"/>
    <mergeCell ref="DNO532:DNO534"/>
    <mergeCell ref="DNR532:DNR534"/>
    <mergeCell ref="DNS532:DNS534"/>
    <mergeCell ref="DNV532:DNV534"/>
    <mergeCell ref="DNW532:DNW534"/>
    <mergeCell ref="DNB532:DNB534"/>
    <mergeCell ref="DNC532:DNC534"/>
    <mergeCell ref="DNF532:DNF534"/>
    <mergeCell ref="DNG532:DNG534"/>
    <mergeCell ref="DNJ532:DNJ534"/>
    <mergeCell ref="DNK532:DNK534"/>
    <mergeCell ref="DMP532:DMP534"/>
    <mergeCell ref="DMQ532:DMQ534"/>
    <mergeCell ref="DMT532:DMT534"/>
    <mergeCell ref="DMU532:DMU534"/>
    <mergeCell ref="DMX532:DMX534"/>
    <mergeCell ref="DMY532:DMY534"/>
    <mergeCell ref="DMD532:DMD534"/>
    <mergeCell ref="DME532:DME534"/>
    <mergeCell ref="DMH532:DMH534"/>
    <mergeCell ref="DMI532:DMI534"/>
    <mergeCell ref="DML532:DML534"/>
    <mergeCell ref="DMM532:DMM534"/>
    <mergeCell ref="DRF532:DRF534"/>
    <mergeCell ref="DRG532:DRG534"/>
    <mergeCell ref="DRJ532:DRJ534"/>
    <mergeCell ref="DRK532:DRK534"/>
    <mergeCell ref="DRN532:DRN534"/>
    <mergeCell ref="DRO532:DRO534"/>
    <mergeCell ref="DQT532:DQT534"/>
    <mergeCell ref="DQU532:DQU534"/>
    <mergeCell ref="DQX532:DQX534"/>
    <mergeCell ref="DQY532:DQY534"/>
    <mergeCell ref="DRB532:DRB534"/>
    <mergeCell ref="DRC532:DRC534"/>
    <mergeCell ref="DQH532:DQH534"/>
    <mergeCell ref="DQI532:DQI534"/>
    <mergeCell ref="DQL532:DQL534"/>
    <mergeCell ref="DQM532:DQM534"/>
    <mergeCell ref="DQP532:DQP534"/>
    <mergeCell ref="DQQ532:DQQ534"/>
    <mergeCell ref="DPV532:DPV534"/>
    <mergeCell ref="DPW532:DPW534"/>
    <mergeCell ref="DPZ532:DPZ534"/>
    <mergeCell ref="DQA532:DQA534"/>
    <mergeCell ref="DQD532:DQD534"/>
    <mergeCell ref="DQE532:DQE534"/>
    <mergeCell ref="DPJ532:DPJ534"/>
    <mergeCell ref="DPK532:DPK534"/>
    <mergeCell ref="DPN532:DPN534"/>
    <mergeCell ref="DPO532:DPO534"/>
    <mergeCell ref="DPR532:DPR534"/>
    <mergeCell ref="DPS532:DPS534"/>
    <mergeCell ref="DOX532:DOX534"/>
    <mergeCell ref="DOY532:DOY534"/>
    <mergeCell ref="DPB532:DPB534"/>
    <mergeCell ref="DPC532:DPC534"/>
    <mergeCell ref="DPF532:DPF534"/>
    <mergeCell ref="DPG532:DPG534"/>
    <mergeCell ref="DTZ532:DTZ534"/>
    <mergeCell ref="DUA532:DUA534"/>
    <mergeCell ref="DUD532:DUD534"/>
    <mergeCell ref="DUE532:DUE534"/>
    <mergeCell ref="DUH532:DUH534"/>
    <mergeCell ref="DUI532:DUI534"/>
    <mergeCell ref="DTN532:DTN534"/>
    <mergeCell ref="DTO532:DTO534"/>
    <mergeCell ref="DTR532:DTR534"/>
    <mergeCell ref="DTS532:DTS534"/>
    <mergeCell ref="DTV532:DTV534"/>
    <mergeCell ref="DTW532:DTW534"/>
    <mergeCell ref="DTB532:DTB534"/>
    <mergeCell ref="DTC532:DTC534"/>
    <mergeCell ref="DTF532:DTF534"/>
    <mergeCell ref="DTG532:DTG534"/>
    <mergeCell ref="DTJ532:DTJ534"/>
    <mergeCell ref="DTK532:DTK534"/>
    <mergeCell ref="DSP532:DSP534"/>
    <mergeCell ref="DSQ532:DSQ534"/>
    <mergeCell ref="DST532:DST534"/>
    <mergeCell ref="DSU532:DSU534"/>
    <mergeCell ref="DSX532:DSX534"/>
    <mergeCell ref="DSY532:DSY534"/>
    <mergeCell ref="DSD532:DSD534"/>
    <mergeCell ref="DSE532:DSE534"/>
    <mergeCell ref="DSH532:DSH534"/>
    <mergeCell ref="DSI532:DSI534"/>
    <mergeCell ref="DSL532:DSL534"/>
    <mergeCell ref="DSM532:DSM534"/>
    <mergeCell ref="DRR532:DRR534"/>
    <mergeCell ref="DRS532:DRS534"/>
    <mergeCell ref="DRV532:DRV534"/>
    <mergeCell ref="DRW532:DRW534"/>
    <mergeCell ref="DRZ532:DRZ534"/>
    <mergeCell ref="DSA532:DSA534"/>
    <mergeCell ref="DWT532:DWT534"/>
    <mergeCell ref="DWU532:DWU534"/>
    <mergeCell ref="DWX532:DWX534"/>
    <mergeCell ref="DWY532:DWY534"/>
    <mergeCell ref="DXB532:DXB534"/>
    <mergeCell ref="DXC532:DXC534"/>
    <mergeCell ref="DWH532:DWH534"/>
    <mergeCell ref="DWI532:DWI534"/>
    <mergeCell ref="DWL532:DWL534"/>
    <mergeCell ref="DWM532:DWM534"/>
    <mergeCell ref="DWP532:DWP534"/>
    <mergeCell ref="DWQ532:DWQ534"/>
    <mergeCell ref="DVV532:DVV534"/>
    <mergeCell ref="DVW532:DVW534"/>
    <mergeCell ref="DVZ532:DVZ534"/>
    <mergeCell ref="DWA532:DWA534"/>
    <mergeCell ref="DWD532:DWD534"/>
    <mergeCell ref="DWE532:DWE534"/>
    <mergeCell ref="DVJ532:DVJ534"/>
    <mergeCell ref="DVK532:DVK534"/>
    <mergeCell ref="DVN532:DVN534"/>
    <mergeCell ref="DVO532:DVO534"/>
    <mergeCell ref="DVR532:DVR534"/>
    <mergeCell ref="DVS532:DVS534"/>
    <mergeCell ref="DUX532:DUX534"/>
    <mergeCell ref="DUY532:DUY534"/>
    <mergeCell ref="DVB532:DVB534"/>
    <mergeCell ref="DVC532:DVC534"/>
    <mergeCell ref="DVF532:DVF534"/>
    <mergeCell ref="DVG532:DVG534"/>
    <mergeCell ref="DUL532:DUL534"/>
    <mergeCell ref="DUM532:DUM534"/>
    <mergeCell ref="DUP532:DUP534"/>
    <mergeCell ref="DUQ532:DUQ534"/>
    <mergeCell ref="DUT532:DUT534"/>
    <mergeCell ref="DUU532:DUU534"/>
    <mergeCell ref="DZN532:DZN534"/>
    <mergeCell ref="DZO532:DZO534"/>
    <mergeCell ref="DZR532:DZR534"/>
    <mergeCell ref="DZS532:DZS534"/>
    <mergeCell ref="DZV532:DZV534"/>
    <mergeCell ref="DZW532:DZW534"/>
    <mergeCell ref="DZB532:DZB534"/>
    <mergeCell ref="DZC532:DZC534"/>
    <mergeCell ref="DZF532:DZF534"/>
    <mergeCell ref="DZG532:DZG534"/>
    <mergeCell ref="DZJ532:DZJ534"/>
    <mergeCell ref="DZK532:DZK534"/>
    <mergeCell ref="DYP532:DYP534"/>
    <mergeCell ref="DYQ532:DYQ534"/>
    <mergeCell ref="DYT532:DYT534"/>
    <mergeCell ref="DYU532:DYU534"/>
    <mergeCell ref="DYX532:DYX534"/>
    <mergeCell ref="DYY532:DYY534"/>
    <mergeCell ref="DYD532:DYD534"/>
    <mergeCell ref="DYE532:DYE534"/>
    <mergeCell ref="DYH532:DYH534"/>
    <mergeCell ref="DYI532:DYI534"/>
    <mergeCell ref="DYL532:DYL534"/>
    <mergeCell ref="DYM532:DYM534"/>
    <mergeCell ref="DXR532:DXR534"/>
    <mergeCell ref="DXS532:DXS534"/>
    <mergeCell ref="DXV532:DXV534"/>
    <mergeCell ref="DXW532:DXW534"/>
    <mergeCell ref="DXZ532:DXZ534"/>
    <mergeCell ref="DYA532:DYA534"/>
    <mergeCell ref="DXF532:DXF534"/>
    <mergeCell ref="DXG532:DXG534"/>
    <mergeCell ref="DXJ532:DXJ534"/>
    <mergeCell ref="DXK532:DXK534"/>
    <mergeCell ref="DXN532:DXN534"/>
    <mergeCell ref="DXO532:DXO534"/>
    <mergeCell ref="ECH532:ECH534"/>
    <mergeCell ref="ECI532:ECI534"/>
    <mergeCell ref="ECL532:ECL534"/>
    <mergeCell ref="ECM532:ECM534"/>
    <mergeCell ref="ECP532:ECP534"/>
    <mergeCell ref="ECQ532:ECQ534"/>
    <mergeCell ref="EBV532:EBV534"/>
    <mergeCell ref="EBW532:EBW534"/>
    <mergeCell ref="EBZ532:EBZ534"/>
    <mergeCell ref="ECA532:ECA534"/>
    <mergeCell ref="ECD532:ECD534"/>
    <mergeCell ref="ECE532:ECE534"/>
    <mergeCell ref="EBJ532:EBJ534"/>
    <mergeCell ref="EBK532:EBK534"/>
    <mergeCell ref="EBN532:EBN534"/>
    <mergeCell ref="EBO532:EBO534"/>
    <mergeCell ref="EBR532:EBR534"/>
    <mergeCell ref="EBS532:EBS534"/>
    <mergeCell ref="EAX532:EAX534"/>
    <mergeCell ref="EAY532:EAY534"/>
    <mergeCell ref="EBB532:EBB534"/>
    <mergeCell ref="EBC532:EBC534"/>
    <mergeCell ref="EBF532:EBF534"/>
    <mergeCell ref="EBG532:EBG534"/>
    <mergeCell ref="EAL532:EAL534"/>
    <mergeCell ref="EAM532:EAM534"/>
    <mergeCell ref="EAP532:EAP534"/>
    <mergeCell ref="EAQ532:EAQ534"/>
    <mergeCell ref="EAT532:EAT534"/>
    <mergeCell ref="EAU532:EAU534"/>
    <mergeCell ref="DZZ532:DZZ534"/>
    <mergeCell ref="EAA532:EAA534"/>
    <mergeCell ref="EAD532:EAD534"/>
    <mergeCell ref="EAE532:EAE534"/>
    <mergeCell ref="EAH532:EAH534"/>
    <mergeCell ref="EAI532:EAI534"/>
    <mergeCell ref="EFB532:EFB534"/>
    <mergeCell ref="EFC532:EFC534"/>
    <mergeCell ref="EFF532:EFF534"/>
    <mergeCell ref="EFG532:EFG534"/>
    <mergeCell ref="EFJ532:EFJ534"/>
    <mergeCell ref="EFK532:EFK534"/>
    <mergeCell ref="EEP532:EEP534"/>
    <mergeCell ref="EEQ532:EEQ534"/>
    <mergeCell ref="EET532:EET534"/>
    <mergeCell ref="EEU532:EEU534"/>
    <mergeCell ref="EEX532:EEX534"/>
    <mergeCell ref="EEY532:EEY534"/>
    <mergeCell ref="EED532:EED534"/>
    <mergeCell ref="EEE532:EEE534"/>
    <mergeCell ref="EEH532:EEH534"/>
    <mergeCell ref="EEI532:EEI534"/>
    <mergeCell ref="EEL532:EEL534"/>
    <mergeCell ref="EEM532:EEM534"/>
    <mergeCell ref="EDR532:EDR534"/>
    <mergeCell ref="EDS532:EDS534"/>
    <mergeCell ref="EDV532:EDV534"/>
    <mergeCell ref="EDW532:EDW534"/>
    <mergeCell ref="EDZ532:EDZ534"/>
    <mergeCell ref="EEA532:EEA534"/>
    <mergeCell ref="EDF532:EDF534"/>
    <mergeCell ref="EDG532:EDG534"/>
    <mergeCell ref="EDJ532:EDJ534"/>
    <mergeCell ref="EDK532:EDK534"/>
    <mergeCell ref="EDN532:EDN534"/>
    <mergeCell ref="EDO532:EDO534"/>
    <mergeCell ref="ECT532:ECT534"/>
    <mergeCell ref="ECU532:ECU534"/>
    <mergeCell ref="ECX532:ECX534"/>
    <mergeCell ref="ECY532:ECY534"/>
    <mergeCell ref="EDB532:EDB534"/>
    <mergeCell ref="EDC532:EDC534"/>
    <mergeCell ref="EHV532:EHV534"/>
    <mergeCell ref="EHW532:EHW534"/>
    <mergeCell ref="EHZ532:EHZ534"/>
    <mergeCell ref="EIA532:EIA534"/>
    <mergeCell ref="EID532:EID534"/>
    <mergeCell ref="EIE532:EIE534"/>
    <mergeCell ref="EHJ532:EHJ534"/>
    <mergeCell ref="EHK532:EHK534"/>
    <mergeCell ref="EHN532:EHN534"/>
    <mergeCell ref="EHO532:EHO534"/>
    <mergeCell ref="EHR532:EHR534"/>
    <mergeCell ref="EHS532:EHS534"/>
    <mergeCell ref="EGX532:EGX534"/>
    <mergeCell ref="EGY532:EGY534"/>
    <mergeCell ref="EHB532:EHB534"/>
    <mergeCell ref="EHC532:EHC534"/>
    <mergeCell ref="EHF532:EHF534"/>
    <mergeCell ref="EHG532:EHG534"/>
    <mergeCell ref="EGL532:EGL534"/>
    <mergeCell ref="EGM532:EGM534"/>
    <mergeCell ref="EGP532:EGP534"/>
    <mergeCell ref="EGQ532:EGQ534"/>
    <mergeCell ref="EGT532:EGT534"/>
    <mergeCell ref="EGU532:EGU534"/>
    <mergeCell ref="EFZ532:EFZ534"/>
    <mergeCell ref="EGA532:EGA534"/>
    <mergeCell ref="EGD532:EGD534"/>
    <mergeCell ref="EGE532:EGE534"/>
    <mergeCell ref="EGH532:EGH534"/>
    <mergeCell ref="EGI532:EGI534"/>
    <mergeCell ref="EFN532:EFN534"/>
    <mergeCell ref="EFO532:EFO534"/>
    <mergeCell ref="EFR532:EFR534"/>
    <mergeCell ref="EFS532:EFS534"/>
    <mergeCell ref="EFV532:EFV534"/>
    <mergeCell ref="EFW532:EFW534"/>
    <mergeCell ref="EKP532:EKP534"/>
    <mergeCell ref="EKQ532:EKQ534"/>
    <mergeCell ref="EKT532:EKT534"/>
    <mergeCell ref="EKU532:EKU534"/>
    <mergeCell ref="EKX532:EKX534"/>
    <mergeCell ref="EKY532:EKY534"/>
    <mergeCell ref="EKD532:EKD534"/>
    <mergeCell ref="EKE532:EKE534"/>
    <mergeCell ref="EKH532:EKH534"/>
    <mergeCell ref="EKI532:EKI534"/>
    <mergeCell ref="EKL532:EKL534"/>
    <mergeCell ref="EKM532:EKM534"/>
    <mergeCell ref="EJR532:EJR534"/>
    <mergeCell ref="EJS532:EJS534"/>
    <mergeCell ref="EJV532:EJV534"/>
    <mergeCell ref="EJW532:EJW534"/>
    <mergeCell ref="EJZ532:EJZ534"/>
    <mergeCell ref="EKA532:EKA534"/>
    <mergeCell ref="EJF532:EJF534"/>
    <mergeCell ref="EJG532:EJG534"/>
    <mergeCell ref="EJJ532:EJJ534"/>
    <mergeCell ref="EJK532:EJK534"/>
    <mergeCell ref="EJN532:EJN534"/>
    <mergeCell ref="EJO532:EJO534"/>
    <mergeCell ref="EIT532:EIT534"/>
    <mergeCell ref="EIU532:EIU534"/>
    <mergeCell ref="EIX532:EIX534"/>
    <mergeCell ref="EIY532:EIY534"/>
    <mergeCell ref="EJB532:EJB534"/>
    <mergeCell ref="EJC532:EJC534"/>
    <mergeCell ref="EIH532:EIH534"/>
    <mergeCell ref="EII532:EII534"/>
    <mergeCell ref="EIL532:EIL534"/>
    <mergeCell ref="EIM532:EIM534"/>
    <mergeCell ref="EIP532:EIP534"/>
    <mergeCell ref="EIQ532:EIQ534"/>
    <mergeCell ref="ENJ532:ENJ534"/>
    <mergeCell ref="ENK532:ENK534"/>
    <mergeCell ref="ENN532:ENN534"/>
    <mergeCell ref="ENO532:ENO534"/>
    <mergeCell ref="ENR532:ENR534"/>
    <mergeCell ref="ENS532:ENS534"/>
    <mergeCell ref="EMX532:EMX534"/>
    <mergeCell ref="EMY532:EMY534"/>
    <mergeCell ref="ENB532:ENB534"/>
    <mergeCell ref="ENC532:ENC534"/>
    <mergeCell ref="ENF532:ENF534"/>
    <mergeCell ref="ENG532:ENG534"/>
    <mergeCell ref="EML532:EML534"/>
    <mergeCell ref="EMM532:EMM534"/>
    <mergeCell ref="EMP532:EMP534"/>
    <mergeCell ref="EMQ532:EMQ534"/>
    <mergeCell ref="EMT532:EMT534"/>
    <mergeCell ref="EMU532:EMU534"/>
    <mergeCell ref="ELZ532:ELZ534"/>
    <mergeCell ref="EMA532:EMA534"/>
    <mergeCell ref="EMD532:EMD534"/>
    <mergeCell ref="EME532:EME534"/>
    <mergeCell ref="EMH532:EMH534"/>
    <mergeCell ref="EMI532:EMI534"/>
    <mergeCell ref="ELN532:ELN534"/>
    <mergeCell ref="ELO532:ELO534"/>
    <mergeCell ref="ELR532:ELR534"/>
    <mergeCell ref="ELS532:ELS534"/>
    <mergeCell ref="ELV532:ELV534"/>
    <mergeCell ref="ELW532:ELW534"/>
    <mergeCell ref="ELB532:ELB534"/>
    <mergeCell ref="ELC532:ELC534"/>
    <mergeCell ref="ELF532:ELF534"/>
    <mergeCell ref="ELG532:ELG534"/>
    <mergeCell ref="ELJ532:ELJ534"/>
    <mergeCell ref="ELK532:ELK534"/>
    <mergeCell ref="EQD532:EQD534"/>
    <mergeCell ref="EQE532:EQE534"/>
    <mergeCell ref="EQH532:EQH534"/>
    <mergeCell ref="EQI532:EQI534"/>
    <mergeCell ref="EQL532:EQL534"/>
    <mergeCell ref="EQM532:EQM534"/>
    <mergeCell ref="EPR532:EPR534"/>
    <mergeCell ref="EPS532:EPS534"/>
    <mergeCell ref="EPV532:EPV534"/>
    <mergeCell ref="EPW532:EPW534"/>
    <mergeCell ref="EPZ532:EPZ534"/>
    <mergeCell ref="EQA532:EQA534"/>
    <mergeCell ref="EPF532:EPF534"/>
    <mergeCell ref="EPG532:EPG534"/>
    <mergeCell ref="EPJ532:EPJ534"/>
    <mergeCell ref="EPK532:EPK534"/>
    <mergeCell ref="EPN532:EPN534"/>
    <mergeCell ref="EPO532:EPO534"/>
    <mergeCell ref="EOT532:EOT534"/>
    <mergeCell ref="EOU532:EOU534"/>
    <mergeCell ref="EOX532:EOX534"/>
    <mergeCell ref="EOY532:EOY534"/>
    <mergeCell ref="EPB532:EPB534"/>
    <mergeCell ref="EPC532:EPC534"/>
    <mergeCell ref="EOH532:EOH534"/>
    <mergeCell ref="EOI532:EOI534"/>
    <mergeCell ref="EOL532:EOL534"/>
    <mergeCell ref="EOM532:EOM534"/>
    <mergeCell ref="EOP532:EOP534"/>
    <mergeCell ref="EOQ532:EOQ534"/>
    <mergeCell ref="ENV532:ENV534"/>
    <mergeCell ref="ENW532:ENW534"/>
    <mergeCell ref="ENZ532:ENZ534"/>
    <mergeCell ref="EOA532:EOA534"/>
    <mergeCell ref="EOD532:EOD534"/>
    <mergeCell ref="EOE532:EOE534"/>
    <mergeCell ref="ESX532:ESX534"/>
    <mergeCell ref="ESY532:ESY534"/>
    <mergeCell ref="ETB532:ETB534"/>
    <mergeCell ref="ETC532:ETC534"/>
    <mergeCell ref="ETF532:ETF534"/>
    <mergeCell ref="ETG532:ETG534"/>
    <mergeCell ref="ESL532:ESL534"/>
    <mergeCell ref="ESM532:ESM534"/>
    <mergeCell ref="ESP532:ESP534"/>
    <mergeCell ref="ESQ532:ESQ534"/>
    <mergeCell ref="EST532:EST534"/>
    <mergeCell ref="ESU532:ESU534"/>
    <mergeCell ref="ERZ532:ERZ534"/>
    <mergeCell ref="ESA532:ESA534"/>
    <mergeCell ref="ESD532:ESD534"/>
    <mergeCell ref="ESE532:ESE534"/>
    <mergeCell ref="ESH532:ESH534"/>
    <mergeCell ref="ESI532:ESI534"/>
    <mergeCell ref="ERN532:ERN534"/>
    <mergeCell ref="ERO532:ERO534"/>
    <mergeCell ref="ERR532:ERR534"/>
    <mergeCell ref="ERS532:ERS534"/>
    <mergeCell ref="ERV532:ERV534"/>
    <mergeCell ref="ERW532:ERW534"/>
    <mergeCell ref="ERB532:ERB534"/>
    <mergeCell ref="ERC532:ERC534"/>
    <mergeCell ref="ERF532:ERF534"/>
    <mergeCell ref="ERG532:ERG534"/>
    <mergeCell ref="ERJ532:ERJ534"/>
    <mergeCell ref="ERK532:ERK534"/>
    <mergeCell ref="EQP532:EQP534"/>
    <mergeCell ref="EQQ532:EQQ534"/>
    <mergeCell ref="EQT532:EQT534"/>
    <mergeCell ref="EQU532:EQU534"/>
    <mergeCell ref="EQX532:EQX534"/>
    <mergeCell ref="EQY532:EQY534"/>
    <mergeCell ref="EVR532:EVR534"/>
    <mergeCell ref="EVS532:EVS534"/>
    <mergeCell ref="EVV532:EVV534"/>
    <mergeCell ref="EVW532:EVW534"/>
    <mergeCell ref="EVZ532:EVZ534"/>
    <mergeCell ref="EWA532:EWA534"/>
    <mergeCell ref="EVF532:EVF534"/>
    <mergeCell ref="EVG532:EVG534"/>
    <mergeCell ref="EVJ532:EVJ534"/>
    <mergeCell ref="EVK532:EVK534"/>
    <mergeCell ref="EVN532:EVN534"/>
    <mergeCell ref="EVO532:EVO534"/>
    <mergeCell ref="EUT532:EUT534"/>
    <mergeCell ref="EUU532:EUU534"/>
    <mergeCell ref="EUX532:EUX534"/>
    <mergeCell ref="EUY532:EUY534"/>
    <mergeCell ref="EVB532:EVB534"/>
    <mergeCell ref="EVC532:EVC534"/>
    <mergeCell ref="EUH532:EUH534"/>
    <mergeCell ref="EUI532:EUI534"/>
    <mergeCell ref="EUL532:EUL534"/>
    <mergeCell ref="EUM532:EUM534"/>
    <mergeCell ref="EUP532:EUP534"/>
    <mergeCell ref="EUQ532:EUQ534"/>
    <mergeCell ref="ETV532:ETV534"/>
    <mergeCell ref="ETW532:ETW534"/>
    <mergeCell ref="ETZ532:ETZ534"/>
    <mergeCell ref="EUA532:EUA534"/>
    <mergeCell ref="EUD532:EUD534"/>
    <mergeCell ref="EUE532:EUE534"/>
    <mergeCell ref="ETJ532:ETJ534"/>
    <mergeCell ref="ETK532:ETK534"/>
    <mergeCell ref="ETN532:ETN534"/>
    <mergeCell ref="ETO532:ETO534"/>
    <mergeCell ref="ETR532:ETR534"/>
    <mergeCell ref="ETS532:ETS534"/>
    <mergeCell ref="EYL532:EYL534"/>
    <mergeCell ref="EYM532:EYM534"/>
    <mergeCell ref="EYP532:EYP534"/>
    <mergeCell ref="EYQ532:EYQ534"/>
    <mergeCell ref="EYT532:EYT534"/>
    <mergeCell ref="EYU532:EYU534"/>
    <mergeCell ref="EXZ532:EXZ534"/>
    <mergeCell ref="EYA532:EYA534"/>
    <mergeCell ref="EYD532:EYD534"/>
    <mergeCell ref="EYE532:EYE534"/>
    <mergeCell ref="EYH532:EYH534"/>
    <mergeCell ref="EYI532:EYI534"/>
    <mergeCell ref="EXN532:EXN534"/>
    <mergeCell ref="EXO532:EXO534"/>
    <mergeCell ref="EXR532:EXR534"/>
    <mergeCell ref="EXS532:EXS534"/>
    <mergeCell ref="EXV532:EXV534"/>
    <mergeCell ref="EXW532:EXW534"/>
    <mergeCell ref="EXB532:EXB534"/>
    <mergeCell ref="EXC532:EXC534"/>
    <mergeCell ref="EXF532:EXF534"/>
    <mergeCell ref="EXG532:EXG534"/>
    <mergeCell ref="EXJ532:EXJ534"/>
    <mergeCell ref="EXK532:EXK534"/>
    <mergeCell ref="EWP532:EWP534"/>
    <mergeCell ref="EWQ532:EWQ534"/>
    <mergeCell ref="EWT532:EWT534"/>
    <mergeCell ref="EWU532:EWU534"/>
    <mergeCell ref="EWX532:EWX534"/>
    <mergeCell ref="EWY532:EWY534"/>
    <mergeCell ref="EWD532:EWD534"/>
    <mergeCell ref="EWE532:EWE534"/>
    <mergeCell ref="EWH532:EWH534"/>
    <mergeCell ref="EWI532:EWI534"/>
    <mergeCell ref="EWL532:EWL534"/>
    <mergeCell ref="EWM532:EWM534"/>
    <mergeCell ref="FBF532:FBF534"/>
    <mergeCell ref="FBG532:FBG534"/>
    <mergeCell ref="FBJ532:FBJ534"/>
    <mergeCell ref="FBK532:FBK534"/>
    <mergeCell ref="FBN532:FBN534"/>
    <mergeCell ref="FBO532:FBO534"/>
    <mergeCell ref="FAT532:FAT534"/>
    <mergeCell ref="FAU532:FAU534"/>
    <mergeCell ref="FAX532:FAX534"/>
    <mergeCell ref="FAY532:FAY534"/>
    <mergeCell ref="FBB532:FBB534"/>
    <mergeCell ref="FBC532:FBC534"/>
    <mergeCell ref="FAH532:FAH534"/>
    <mergeCell ref="FAI532:FAI534"/>
    <mergeCell ref="FAL532:FAL534"/>
    <mergeCell ref="FAM532:FAM534"/>
    <mergeCell ref="FAP532:FAP534"/>
    <mergeCell ref="FAQ532:FAQ534"/>
    <mergeCell ref="EZV532:EZV534"/>
    <mergeCell ref="EZW532:EZW534"/>
    <mergeCell ref="EZZ532:EZZ534"/>
    <mergeCell ref="FAA532:FAA534"/>
    <mergeCell ref="FAD532:FAD534"/>
    <mergeCell ref="FAE532:FAE534"/>
    <mergeCell ref="EZJ532:EZJ534"/>
    <mergeCell ref="EZK532:EZK534"/>
    <mergeCell ref="EZN532:EZN534"/>
    <mergeCell ref="EZO532:EZO534"/>
    <mergeCell ref="EZR532:EZR534"/>
    <mergeCell ref="EZS532:EZS534"/>
    <mergeCell ref="EYX532:EYX534"/>
    <mergeCell ref="EYY532:EYY534"/>
    <mergeCell ref="EZB532:EZB534"/>
    <mergeCell ref="EZC532:EZC534"/>
    <mergeCell ref="EZF532:EZF534"/>
    <mergeCell ref="EZG532:EZG534"/>
    <mergeCell ref="FDZ532:FDZ534"/>
    <mergeCell ref="FEA532:FEA534"/>
    <mergeCell ref="FED532:FED534"/>
    <mergeCell ref="FEE532:FEE534"/>
    <mergeCell ref="FEH532:FEH534"/>
    <mergeCell ref="FEI532:FEI534"/>
    <mergeCell ref="FDN532:FDN534"/>
    <mergeCell ref="FDO532:FDO534"/>
    <mergeCell ref="FDR532:FDR534"/>
    <mergeCell ref="FDS532:FDS534"/>
    <mergeCell ref="FDV532:FDV534"/>
    <mergeCell ref="FDW532:FDW534"/>
    <mergeCell ref="FDB532:FDB534"/>
    <mergeCell ref="FDC532:FDC534"/>
    <mergeCell ref="FDF532:FDF534"/>
    <mergeCell ref="FDG532:FDG534"/>
    <mergeCell ref="FDJ532:FDJ534"/>
    <mergeCell ref="FDK532:FDK534"/>
    <mergeCell ref="FCP532:FCP534"/>
    <mergeCell ref="FCQ532:FCQ534"/>
    <mergeCell ref="FCT532:FCT534"/>
    <mergeCell ref="FCU532:FCU534"/>
    <mergeCell ref="FCX532:FCX534"/>
    <mergeCell ref="FCY532:FCY534"/>
    <mergeCell ref="FCD532:FCD534"/>
    <mergeCell ref="FCE532:FCE534"/>
    <mergeCell ref="FCH532:FCH534"/>
    <mergeCell ref="FCI532:FCI534"/>
    <mergeCell ref="FCL532:FCL534"/>
    <mergeCell ref="FCM532:FCM534"/>
    <mergeCell ref="FBR532:FBR534"/>
    <mergeCell ref="FBS532:FBS534"/>
    <mergeCell ref="FBV532:FBV534"/>
    <mergeCell ref="FBW532:FBW534"/>
    <mergeCell ref="FBZ532:FBZ534"/>
    <mergeCell ref="FCA532:FCA534"/>
    <mergeCell ref="FGT532:FGT534"/>
    <mergeCell ref="FGU532:FGU534"/>
    <mergeCell ref="FGX532:FGX534"/>
    <mergeCell ref="FGY532:FGY534"/>
    <mergeCell ref="FHB532:FHB534"/>
    <mergeCell ref="FHC532:FHC534"/>
    <mergeCell ref="FGH532:FGH534"/>
    <mergeCell ref="FGI532:FGI534"/>
    <mergeCell ref="FGL532:FGL534"/>
    <mergeCell ref="FGM532:FGM534"/>
    <mergeCell ref="FGP532:FGP534"/>
    <mergeCell ref="FGQ532:FGQ534"/>
    <mergeCell ref="FFV532:FFV534"/>
    <mergeCell ref="FFW532:FFW534"/>
    <mergeCell ref="FFZ532:FFZ534"/>
    <mergeCell ref="FGA532:FGA534"/>
    <mergeCell ref="FGD532:FGD534"/>
    <mergeCell ref="FGE532:FGE534"/>
    <mergeCell ref="FFJ532:FFJ534"/>
    <mergeCell ref="FFK532:FFK534"/>
    <mergeCell ref="FFN532:FFN534"/>
    <mergeCell ref="FFO532:FFO534"/>
    <mergeCell ref="FFR532:FFR534"/>
    <mergeCell ref="FFS532:FFS534"/>
    <mergeCell ref="FEX532:FEX534"/>
    <mergeCell ref="FEY532:FEY534"/>
    <mergeCell ref="FFB532:FFB534"/>
    <mergeCell ref="FFC532:FFC534"/>
    <mergeCell ref="FFF532:FFF534"/>
    <mergeCell ref="FFG532:FFG534"/>
    <mergeCell ref="FEL532:FEL534"/>
    <mergeCell ref="FEM532:FEM534"/>
    <mergeCell ref="FEP532:FEP534"/>
    <mergeCell ref="FEQ532:FEQ534"/>
    <mergeCell ref="FET532:FET534"/>
    <mergeCell ref="FEU532:FEU534"/>
    <mergeCell ref="FJN532:FJN534"/>
    <mergeCell ref="FJO532:FJO534"/>
    <mergeCell ref="FJR532:FJR534"/>
    <mergeCell ref="FJS532:FJS534"/>
    <mergeCell ref="FJV532:FJV534"/>
    <mergeCell ref="FJW532:FJW534"/>
    <mergeCell ref="FJB532:FJB534"/>
    <mergeCell ref="FJC532:FJC534"/>
    <mergeCell ref="FJF532:FJF534"/>
    <mergeCell ref="FJG532:FJG534"/>
    <mergeCell ref="FJJ532:FJJ534"/>
    <mergeCell ref="FJK532:FJK534"/>
    <mergeCell ref="FIP532:FIP534"/>
    <mergeCell ref="FIQ532:FIQ534"/>
    <mergeCell ref="FIT532:FIT534"/>
    <mergeCell ref="FIU532:FIU534"/>
    <mergeCell ref="FIX532:FIX534"/>
    <mergeCell ref="FIY532:FIY534"/>
    <mergeCell ref="FID532:FID534"/>
    <mergeCell ref="FIE532:FIE534"/>
    <mergeCell ref="FIH532:FIH534"/>
    <mergeCell ref="FII532:FII534"/>
    <mergeCell ref="FIL532:FIL534"/>
    <mergeCell ref="FIM532:FIM534"/>
    <mergeCell ref="FHR532:FHR534"/>
    <mergeCell ref="FHS532:FHS534"/>
    <mergeCell ref="FHV532:FHV534"/>
    <mergeCell ref="FHW532:FHW534"/>
    <mergeCell ref="FHZ532:FHZ534"/>
    <mergeCell ref="FIA532:FIA534"/>
    <mergeCell ref="FHF532:FHF534"/>
    <mergeCell ref="FHG532:FHG534"/>
    <mergeCell ref="FHJ532:FHJ534"/>
    <mergeCell ref="FHK532:FHK534"/>
    <mergeCell ref="FHN532:FHN534"/>
    <mergeCell ref="FHO532:FHO534"/>
    <mergeCell ref="FMH532:FMH534"/>
    <mergeCell ref="FMI532:FMI534"/>
    <mergeCell ref="FML532:FML534"/>
    <mergeCell ref="FMM532:FMM534"/>
    <mergeCell ref="FMP532:FMP534"/>
    <mergeCell ref="FMQ532:FMQ534"/>
    <mergeCell ref="FLV532:FLV534"/>
    <mergeCell ref="FLW532:FLW534"/>
    <mergeCell ref="FLZ532:FLZ534"/>
    <mergeCell ref="FMA532:FMA534"/>
    <mergeCell ref="FMD532:FMD534"/>
    <mergeCell ref="FME532:FME534"/>
    <mergeCell ref="FLJ532:FLJ534"/>
    <mergeCell ref="FLK532:FLK534"/>
    <mergeCell ref="FLN532:FLN534"/>
    <mergeCell ref="FLO532:FLO534"/>
    <mergeCell ref="FLR532:FLR534"/>
    <mergeCell ref="FLS532:FLS534"/>
    <mergeCell ref="FKX532:FKX534"/>
    <mergeCell ref="FKY532:FKY534"/>
    <mergeCell ref="FLB532:FLB534"/>
    <mergeCell ref="FLC532:FLC534"/>
    <mergeCell ref="FLF532:FLF534"/>
    <mergeCell ref="FLG532:FLG534"/>
    <mergeCell ref="FKL532:FKL534"/>
    <mergeCell ref="FKM532:FKM534"/>
    <mergeCell ref="FKP532:FKP534"/>
    <mergeCell ref="FKQ532:FKQ534"/>
    <mergeCell ref="FKT532:FKT534"/>
    <mergeCell ref="FKU532:FKU534"/>
    <mergeCell ref="FJZ532:FJZ534"/>
    <mergeCell ref="FKA532:FKA534"/>
    <mergeCell ref="FKD532:FKD534"/>
    <mergeCell ref="FKE532:FKE534"/>
    <mergeCell ref="FKH532:FKH534"/>
    <mergeCell ref="FKI532:FKI534"/>
    <mergeCell ref="FPB532:FPB534"/>
    <mergeCell ref="FPC532:FPC534"/>
    <mergeCell ref="FPF532:FPF534"/>
    <mergeCell ref="FPG532:FPG534"/>
    <mergeCell ref="FPJ532:FPJ534"/>
    <mergeCell ref="FPK532:FPK534"/>
    <mergeCell ref="FOP532:FOP534"/>
    <mergeCell ref="FOQ532:FOQ534"/>
    <mergeCell ref="FOT532:FOT534"/>
    <mergeCell ref="FOU532:FOU534"/>
    <mergeCell ref="FOX532:FOX534"/>
    <mergeCell ref="FOY532:FOY534"/>
    <mergeCell ref="FOD532:FOD534"/>
    <mergeCell ref="FOE532:FOE534"/>
    <mergeCell ref="FOH532:FOH534"/>
    <mergeCell ref="FOI532:FOI534"/>
    <mergeCell ref="FOL532:FOL534"/>
    <mergeCell ref="FOM532:FOM534"/>
    <mergeCell ref="FNR532:FNR534"/>
    <mergeCell ref="FNS532:FNS534"/>
    <mergeCell ref="FNV532:FNV534"/>
    <mergeCell ref="FNW532:FNW534"/>
    <mergeCell ref="FNZ532:FNZ534"/>
    <mergeCell ref="FOA532:FOA534"/>
    <mergeCell ref="FNF532:FNF534"/>
    <mergeCell ref="FNG532:FNG534"/>
    <mergeCell ref="FNJ532:FNJ534"/>
    <mergeCell ref="FNK532:FNK534"/>
    <mergeCell ref="FNN532:FNN534"/>
    <mergeCell ref="FNO532:FNO534"/>
    <mergeCell ref="FMT532:FMT534"/>
    <mergeCell ref="FMU532:FMU534"/>
    <mergeCell ref="FMX532:FMX534"/>
    <mergeCell ref="FMY532:FMY534"/>
    <mergeCell ref="FNB532:FNB534"/>
    <mergeCell ref="FNC532:FNC534"/>
    <mergeCell ref="FRV532:FRV534"/>
    <mergeCell ref="FRW532:FRW534"/>
    <mergeCell ref="FRZ532:FRZ534"/>
    <mergeCell ref="FSA532:FSA534"/>
    <mergeCell ref="FSD532:FSD534"/>
    <mergeCell ref="FSE532:FSE534"/>
    <mergeCell ref="FRJ532:FRJ534"/>
    <mergeCell ref="FRK532:FRK534"/>
    <mergeCell ref="FRN532:FRN534"/>
    <mergeCell ref="FRO532:FRO534"/>
    <mergeCell ref="FRR532:FRR534"/>
    <mergeCell ref="FRS532:FRS534"/>
    <mergeCell ref="FQX532:FQX534"/>
    <mergeCell ref="FQY532:FQY534"/>
    <mergeCell ref="FRB532:FRB534"/>
    <mergeCell ref="FRC532:FRC534"/>
    <mergeCell ref="FRF532:FRF534"/>
    <mergeCell ref="FRG532:FRG534"/>
    <mergeCell ref="FQL532:FQL534"/>
    <mergeCell ref="FQM532:FQM534"/>
    <mergeCell ref="FQP532:FQP534"/>
    <mergeCell ref="FQQ532:FQQ534"/>
    <mergeCell ref="FQT532:FQT534"/>
    <mergeCell ref="FQU532:FQU534"/>
    <mergeCell ref="FPZ532:FPZ534"/>
    <mergeCell ref="FQA532:FQA534"/>
    <mergeCell ref="FQD532:FQD534"/>
    <mergeCell ref="FQE532:FQE534"/>
    <mergeCell ref="FQH532:FQH534"/>
    <mergeCell ref="FQI532:FQI534"/>
    <mergeCell ref="FPN532:FPN534"/>
    <mergeCell ref="FPO532:FPO534"/>
    <mergeCell ref="FPR532:FPR534"/>
    <mergeCell ref="FPS532:FPS534"/>
    <mergeCell ref="FPV532:FPV534"/>
    <mergeCell ref="FPW532:FPW534"/>
    <mergeCell ref="FUP532:FUP534"/>
    <mergeCell ref="FUQ532:FUQ534"/>
    <mergeCell ref="FUT532:FUT534"/>
    <mergeCell ref="FUU532:FUU534"/>
    <mergeCell ref="FUX532:FUX534"/>
    <mergeCell ref="FUY532:FUY534"/>
    <mergeCell ref="FUD532:FUD534"/>
    <mergeCell ref="FUE532:FUE534"/>
    <mergeCell ref="FUH532:FUH534"/>
    <mergeCell ref="FUI532:FUI534"/>
    <mergeCell ref="FUL532:FUL534"/>
    <mergeCell ref="FUM532:FUM534"/>
    <mergeCell ref="FTR532:FTR534"/>
    <mergeCell ref="FTS532:FTS534"/>
    <mergeCell ref="FTV532:FTV534"/>
    <mergeCell ref="FTW532:FTW534"/>
    <mergeCell ref="FTZ532:FTZ534"/>
    <mergeCell ref="FUA532:FUA534"/>
    <mergeCell ref="FTF532:FTF534"/>
    <mergeCell ref="FTG532:FTG534"/>
    <mergeCell ref="FTJ532:FTJ534"/>
    <mergeCell ref="FTK532:FTK534"/>
    <mergeCell ref="FTN532:FTN534"/>
    <mergeCell ref="FTO532:FTO534"/>
    <mergeCell ref="FST532:FST534"/>
    <mergeCell ref="FSU532:FSU534"/>
    <mergeCell ref="FSX532:FSX534"/>
    <mergeCell ref="FSY532:FSY534"/>
    <mergeCell ref="FTB532:FTB534"/>
    <mergeCell ref="FTC532:FTC534"/>
    <mergeCell ref="FSH532:FSH534"/>
    <mergeCell ref="FSI532:FSI534"/>
    <mergeCell ref="FSL532:FSL534"/>
    <mergeCell ref="FSM532:FSM534"/>
    <mergeCell ref="FSP532:FSP534"/>
    <mergeCell ref="FSQ532:FSQ534"/>
    <mergeCell ref="FXJ532:FXJ534"/>
    <mergeCell ref="FXK532:FXK534"/>
    <mergeCell ref="FXN532:FXN534"/>
    <mergeCell ref="FXO532:FXO534"/>
    <mergeCell ref="FXR532:FXR534"/>
    <mergeCell ref="FXS532:FXS534"/>
    <mergeCell ref="FWX532:FWX534"/>
    <mergeCell ref="FWY532:FWY534"/>
    <mergeCell ref="FXB532:FXB534"/>
    <mergeCell ref="FXC532:FXC534"/>
    <mergeCell ref="FXF532:FXF534"/>
    <mergeCell ref="FXG532:FXG534"/>
    <mergeCell ref="FWL532:FWL534"/>
    <mergeCell ref="FWM532:FWM534"/>
    <mergeCell ref="FWP532:FWP534"/>
    <mergeCell ref="FWQ532:FWQ534"/>
    <mergeCell ref="FWT532:FWT534"/>
    <mergeCell ref="FWU532:FWU534"/>
    <mergeCell ref="FVZ532:FVZ534"/>
    <mergeCell ref="FWA532:FWA534"/>
    <mergeCell ref="FWD532:FWD534"/>
    <mergeCell ref="FWE532:FWE534"/>
    <mergeCell ref="FWH532:FWH534"/>
    <mergeCell ref="FWI532:FWI534"/>
    <mergeCell ref="FVN532:FVN534"/>
    <mergeCell ref="FVO532:FVO534"/>
    <mergeCell ref="FVR532:FVR534"/>
    <mergeCell ref="FVS532:FVS534"/>
    <mergeCell ref="FVV532:FVV534"/>
    <mergeCell ref="FVW532:FVW534"/>
    <mergeCell ref="FVB532:FVB534"/>
    <mergeCell ref="FVC532:FVC534"/>
    <mergeCell ref="FVF532:FVF534"/>
    <mergeCell ref="FVG532:FVG534"/>
    <mergeCell ref="FVJ532:FVJ534"/>
    <mergeCell ref="FVK532:FVK534"/>
    <mergeCell ref="GAD532:GAD534"/>
    <mergeCell ref="GAE532:GAE534"/>
    <mergeCell ref="GAH532:GAH534"/>
    <mergeCell ref="GAI532:GAI534"/>
    <mergeCell ref="GAL532:GAL534"/>
    <mergeCell ref="GAM532:GAM534"/>
    <mergeCell ref="FZR532:FZR534"/>
    <mergeCell ref="FZS532:FZS534"/>
    <mergeCell ref="FZV532:FZV534"/>
    <mergeCell ref="FZW532:FZW534"/>
    <mergeCell ref="FZZ532:FZZ534"/>
    <mergeCell ref="GAA532:GAA534"/>
    <mergeCell ref="FZF532:FZF534"/>
    <mergeCell ref="FZG532:FZG534"/>
    <mergeCell ref="FZJ532:FZJ534"/>
    <mergeCell ref="FZK532:FZK534"/>
    <mergeCell ref="FZN532:FZN534"/>
    <mergeCell ref="FZO532:FZO534"/>
    <mergeCell ref="FYT532:FYT534"/>
    <mergeCell ref="FYU532:FYU534"/>
    <mergeCell ref="FYX532:FYX534"/>
    <mergeCell ref="FYY532:FYY534"/>
    <mergeCell ref="FZB532:FZB534"/>
    <mergeCell ref="FZC532:FZC534"/>
    <mergeCell ref="FYH532:FYH534"/>
    <mergeCell ref="FYI532:FYI534"/>
    <mergeCell ref="FYL532:FYL534"/>
    <mergeCell ref="FYM532:FYM534"/>
    <mergeCell ref="FYP532:FYP534"/>
    <mergeCell ref="FYQ532:FYQ534"/>
    <mergeCell ref="FXV532:FXV534"/>
    <mergeCell ref="FXW532:FXW534"/>
    <mergeCell ref="FXZ532:FXZ534"/>
    <mergeCell ref="FYA532:FYA534"/>
    <mergeCell ref="FYD532:FYD534"/>
    <mergeCell ref="FYE532:FYE534"/>
    <mergeCell ref="GCX532:GCX534"/>
    <mergeCell ref="GCY532:GCY534"/>
    <mergeCell ref="GDB532:GDB534"/>
    <mergeCell ref="GDC532:GDC534"/>
    <mergeCell ref="GDF532:GDF534"/>
    <mergeCell ref="GDG532:GDG534"/>
    <mergeCell ref="GCL532:GCL534"/>
    <mergeCell ref="GCM532:GCM534"/>
    <mergeCell ref="GCP532:GCP534"/>
    <mergeCell ref="GCQ532:GCQ534"/>
    <mergeCell ref="GCT532:GCT534"/>
    <mergeCell ref="GCU532:GCU534"/>
    <mergeCell ref="GBZ532:GBZ534"/>
    <mergeCell ref="GCA532:GCA534"/>
    <mergeCell ref="GCD532:GCD534"/>
    <mergeCell ref="GCE532:GCE534"/>
    <mergeCell ref="GCH532:GCH534"/>
    <mergeCell ref="GCI532:GCI534"/>
    <mergeCell ref="GBN532:GBN534"/>
    <mergeCell ref="GBO532:GBO534"/>
    <mergeCell ref="GBR532:GBR534"/>
    <mergeCell ref="GBS532:GBS534"/>
    <mergeCell ref="GBV532:GBV534"/>
    <mergeCell ref="GBW532:GBW534"/>
    <mergeCell ref="GBB532:GBB534"/>
    <mergeCell ref="GBC532:GBC534"/>
    <mergeCell ref="GBF532:GBF534"/>
    <mergeCell ref="GBG532:GBG534"/>
    <mergeCell ref="GBJ532:GBJ534"/>
    <mergeCell ref="GBK532:GBK534"/>
    <mergeCell ref="GAP532:GAP534"/>
    <mergeCell ref="GAQ532:GAQ534"/>
    <mergeCell ref="GAT532:GAT534"/>
    <mergeCell ref="GAU532:GAU534"/>
    <mergeCell ref="GAX532:GAX534"/>
    <mergeCell ref="GAY532:GAY534"/>
    <mergeCell ref="GFR532:GFR534"/>
    <mergeCell ref="GFS532:GFS534"/>
    <mergeCell ref="GFV532:GFV534"/>
    <mergeCell ref="GFW532:GFW534"/>
    <mergeCell ref="GFZ532:GFZ534"/>
    <mergeCell ref="GGA532:GGA534"/>
    <mergeCell ref="GFF532:GFF534"/>
    <mergeCell ref="GFG532:GFG534"/>
    <mergeCell ref="GFJ532:GFJ534"/>
    <mergeCell ref="GFK532:GFK534"/>
    <mergeCell ref="GFN532:GFN534"/>
    <mergeCell ref="GFO532:GFO534"/>
    <mergeCell ref="GET532:GET534"/>
    <mergeCell ref="GEU532:GEU534"/>
    <mergeCell ref="GEX532:GEX534"/>
    <mergeCell ref="GEY532:GEY534"/>
    <mergeCell ref="GFB532:GFB534"/>
    <mergeCell ref="GFC532:GFC534"/>
    <mergeCell ref="GEH532:GEH534"/>
    <mergeCell ref="GEI532:GEI534"/>
    <mergeCell ref="GEL532:GEL534"/>
    <mergeCell ref="GEM532:GEM534"/>
    <mergeCell ref="GEP532:GEP534"/>
    <mergeCell ref="GEQ532:GEQ534"/>
    <mergeCell ref="GDV532:GDV534"/>
    <mergeCell ref="GDW532:GDW534"/>
    <mergeCell ref="GDZ532:GDZ534"/>
    <mergeCell ref="GEA532:GEA534"/>
    <mergeCell ref="GED532:GED534"/>
    <mergeCell ref="GEE532:GEE534"/>
    <mergeCell ref="GDJ532:GDJ534"/>
    <mergeCell ref="GDK532:GDK534"/>
    <mergeCell ref="GDN532:GDN534"/>
    <mergeCell ref="GDO532:GDO534"/>
    <mergeCell ref="GDR532:GDR534"/>
    <mergeCell ref="GDS532:GDS534"/>
    <mergeCell ref="GIL532:GIL534"/>
    <mergeCell ref="GIM532:GIM534"/>
    <mergeCell ref="GIP532:GIP534"/>
    <mergeCell ref="GIQ532:GIQ534"/>
    <mergeCell ref="GIT532:GIT534"/>
    <mergeCell ref="GIU532:GIU534"/>
    <mergeCell ref="GHZ532:GHZ534"/>
    <mergeCell ref="GIA532:GIA534"/>
    <mergeCell ref="GID532:GID534"/>
    <mergeCell ref="GIE532:GIE534"/>
    <mergeCell ref="GIH532:GIH534"/>
    <mergeCell ref="GII532:GII534"/>
    <mergeCell ref="GHN532:GHN534"/>
    <mergeCell ref="GHO532:GHO534"/>
    <mergeCell ref="GHR532:GHR534"/>
    <mergeCell ref="GHS532:GHS534"/>
    <mergeCell ref="GHV532:GHV534"/>
    <mergeCell ref="GHW532:GHW534"/>
    <mergeCell ref="GHB532:GHB534"/>
    <mergeCell ref="GHC532:GHC534"/>
    <mergeCell ref="GHF532:GHF534"/>
    <mergeCell ref="GHG532:GHG534"/>
    <mergeCell ref="GHJ532:GHJ534"/>
    <mergeCell ref="GHK532:GHK534"/>
    <mergeCell ref="GGP532:GGP534"/>
    <mergeCell ref="GGQ532:GGQ534"/>
    <mergeCell ref="GGT532:GGT534"/>
    <mergeCell ref="GGU532:GGU534"/>
    <mergeCell ref="GGX532:GGX534"/>
    <mergeCell ref="GGY532:GGY534"/>
    <mergeCell ref="GGD532:GGD534"/>
    <mergeCell ref="GGE532:GGE534"/>
    <mergeCell ref="GGH532:GGH534"/>
    <mergeCell ref="GGI532:GGI534"/>
    <mergeCell ref="GGL532:GGL534"/>
    <mergeCell ref="GGM532:GGM534"/>
    <mergeCell ref="GLF532:GLF534"/>
    <mergeCell ref="GLG532:GLG534"/>
    <mergeCell ref="GLJ532:GLJ534"/>
    <mergeCell ref="GLK532:GLK534"/>
    <mergeCell ref="GLN532:GLN534"/>
    <mergeCell ref="GLO532:GLO534"/>
    <mergeCell ref="GKT532:GKT534"/>
    <mergeCell ref="GKU532:GKU534"/>
    <mergeCell ref="GKX532:GKX534"/>
    <mergeCell ref="GKY532:GKY534"/>
    <mergeCell ref="GLB532:GLB534"/>
    <mergeCell ref="GLC532:GLC534"/>
    <mergeCell ref="GKH532:GKH534"/>
    <mergeCell ref="GKI532:GKI534"/>
    <mergeCell ref="GKL532:GKL534"/>
    <mergeCell ref="GKM532:GKM534"/>
    <mergeCell ref="GKP532:GKP534"/>
    <mergeCell ref="GKQ532:GKQ534"/>
    <mergeCell ref="GJV532:GJV534"/>
    <mergeCell ref="GJW532:GJW534"/>
    <mergeCell ref="GJZ532:GJZ534"/>
    <mergeCell ref="GKA532:GKA534"/>
    <mergeCell ref="GKD532:GKD534"/>
    <mergeCell ref="GKE532:GKE534"/>
    <mergeCell ref="GJJ532:GJJ534"/>
    <mergeCell ref="GJK532:GJK534"/>
    <mergeCell ref="GJN532:GJN534"/>
    <mergeCell ref="GJO532:GJO534"/>
    <mergeCell ref="GJR532:GJR534"/>
    <mergeCell ref="GJS532:GJS534"/>
    <mergeCell ref="GIX532:GIX534"/>
    <mergeCell ref="GIY532:GIY534"/>
    <mergeCell ref="GJB532:GJB534"/>
    <mergeCell ref="GJC532:GJC534"/>
    <mergeCell ref="GJF532:GJF534"/>
    <mergeCell ref="GJG532:GJG534"/>
    <mergeCell ref="GNZ532:GNZ534"/>
    <mergeCell ref="GOA532:GOA534"/>
    <mergeCell ref="GOD532:GOD534"/>
    <mergeCell ref="GOE532:GOE534"/>
    <mergeCell ref="GOH532:GOH534"/>
    <mergeCell ref="GOI532:GOI534"/>
    <mergeCell ref="GNN532:GNN534"/>
    <mergeCell ref="GNO532:GNO534"/>
    <mergeCell ref="GNR532:GNR534"/>
    <mergeCell ref="GNS532:GNS534"/>
    <mergeCell ref="GNV532:GNV534"/>
    <mergeCell ref="GNW532:GNW534"/>
    <mergeCell ref="GNB532:GNB534"/>
    <mergeCell ref="GNC532:GNC534"/>
    <mergeCell ref="GNF532:GNF534"/>
    <mergeCell ref="GNG532:GNG534"/>
    <mergeCell ref="GNJ532:GNJ534"/>
    <mergeCell ref="GNK532:GNK534"/>
    <mergeCell ref="GMP532:GMP534"/>
    <mergeCell ref="GMQ532:GMQ534"/>
    <mergeCell ref="GMT532:GMT534"/>
    <mergeCell ref="GMU532:GMU534"/>
    <mergeCell ref="GMX532:GMX534"/>
    <mergeCell ref="GMY532:GMY534"/>
    <mergeCell ref="GMD532:GMD534"/>
    <mergeCell ref="GME532:GME534"/>
    <mergeCell ref="GMH532:GMH534"/>
    <mergeCell ref="GMI532:GMI534"/>
    <mergeCell ref="GML532:GML534"/>
    <mergeCell ref="GMM532:GMM534"/>
    <mergeCell ref="GLR532:GLR534"/>
    <mergeCell ref="GLS532:GLS534"/>
    <mergeCell ref="GLV532:GLV534"/>
    <mergeCell ref="GLW532:GLW534"/>
    <mergeCell ref="GLZ532:GLZ534"/>
    <mergeCell ref="GMA532:GMA534"/>
    <mergeCell ref="GQT532:GQT534"/>
    <mergeCell ref="GQU532:GQU534"/>
    <mergeCell ref="GQX532:GQX534"/>
    <mergeCell ref="GQY532:GQY534"/>
    <mergeCell ref="GRB532:GRB534"/>
    <mergeCell ref="GRC532:GRC534"/>
    <mergeCell ref="GQH532:GQH534"/>
    <mergeCell ref="GQI532:GQI534"/>
    <mergeCell ref="GQL532:GQL534"/>
    <mergeCell ref="GQM532:GQM534"/>
    <mergeCell ref="GQP532:GQP534"/>
    <mergeCell ref="GQQ532:GQQ534"/>
    <mergeCell ref="GPV532:GPV534"/>
    <mergeCell ref="GPW532:GPW534"/>
    <mergeCell ref="GPZ532:GPZ534"/>
    <mergeCell ref="GQA532:GQA534"/>
    <mergeCell ref="GQD532:GQD534"/>
    <mergeCell ref="GQE532:GQE534"/>
    <mergeCell ref="GPJ532:GPJ534"/>
    <mergeCell ref="GPK532:GPK534"/>
    <mergeCell ref="GPN532:GPN534"/>
    <mergeCell ref="GPO532:GPO534"/>
    <mergeCell ref="GPR532:GPR534"/>
    <mergeCell ref="GPS532:GPS534"/>
    <mergeCell ref="GOX532:GOX534"/>
    <mergeCell ref="GOY532:GOY534"/>
    <mergeCell ref="GPB532:GPB534"/>
    <mergeCell ref="GPC532:GPC534"/>
    <mergeCell ref="GPF532:GPF534"/>
    <mergeCell ref="GPG532:GPG534"/>
    <mergeCell ref="GOL532:GOL534"/>
    <mergeCell ref="GOM532:GOM534"/>
    <mergeCell ref="GOP532:GOP534"/>
    <mergeCell ref="GOQ532:GOQ534"/>
    <mergeCell ref="GOT532:GOT534"/>
    <mergeCell ref="GOU532:GOU534"/>
    <mergeCell ref="GTN532:GTN534"/>
    <mergeCell ref="GTO532:GTO534"/>
    <mergeCell ref="GTR532:GTR534"/>
    <mergeCell ref="GTS532:GTS534"/>
    <mergeCell ref="GTV532:GTV534"/>
    <mergeCell ref="GTW532:GTW534"/>
    <mergeCell ref="GTB532:GTB534"/>
    <mergeCell ref="GTC532:GTC534"/>
    <mergeCell ref="GTF532:GTF534"/>
    <mergeCell ref="GTG532:GTG534"/>
    <mergeCell ref="GTJ532:GTJ534"/>
    <mergeCell ref="GTK532:GTK534"/>
    <mergeCell ref="GSP532:GSP534"/>
    <mergeCell ref="GSQ532:GSQ534"/>
    <mergeCell ref="GST532:GST534"/>
    <mergeCell ref="GSU532:GSU534"/>
    <mergeCell ref="GSX532:GSX534"/>
    <mergeCell ref="GSY532:GSY534"/>
    <mergeCell ref="GSD532:GSD534"/>
    <mergeCell ref="GSE532:GSE534"/>
    <mergeCell ref="GSH532:GSH534"/>
    <mergeCell ref="GSI532:GSI534"/>
    <mergeCell ref="GSL532:GSL534"/>
    <mergeCell ref="GSM532:GSM534"/>
    <mergeCell ref="GRR532:GRR534"/>
    <mergeCell ref="GRS532:GRS534"/>
    <mergeCell ref="GRV532:GRV534"/>
    <mergeCell ref="GRW532:GRW534"/>
    <mergeCell ref="GRZ532:GRZ534"/>
    <mergeCell ref="GSA532:GSA534"/>
    <mergeCell ref="GRF532:GRF534"/>
    <mergeCell ref="GRG532:GRG534"/>
    <mergeCell ref="GRJ532:GRJ534"/>
    <mergeCell ref="GRK532:GRK534"/>
    <mergeCell ref="GRN532:GRN534"/>
    <mergeCell ref="GRO532:GRO534"/>
    <mergeCell ref="GWH532:GWH534"/>
    <mergeCell ref="GWI532:GWI534"/>
    <mergeCell ref="GWL532:GWL534"/>
    <mergeCell ref="GWM532:GWM534"/>
    <mergeCell ref="GWP532:GWP534"/>
    <mergeCell ref="GWQ532:GWQ534"/>
    <mergeCell ref="GVV532:GVV534"/>
    <mergeCell ref="GVW532:GVW534"/>
    <mergeCell ref="GVZ532:GVZ534"/>
    <mergeCell ref="GWA532:GWA534"/>
    <mergeCell ref="GWD532:GWD534"/>
    <mergeCell ref="GWE532:GWE534"/>
    <mergeCell ref="GVJ532:GVJ534"/>
    <mergeCell ref="GVK532:GVK534"/>
    <mergeCell ref="GVN532:GVN534"/>
    <mergeCell ref="GVO532:GVO534"/>
    <mergeCell ref="GVR532:GVR534"/>
    <mergeCell ref="GVS532:GVS534"/>
    <mergeCell ref="GUX532:GUX534"/>
    <mergeCell ref="GUY532:GUY534"/>
    <mergeCell ref="GVB532:GVB534"/>
    <mergeCell ref="GVC532:GVC534"/>
    <mergeCell ref="GVF532:GVF534"/>
    <mergeCell ref="GVG532:GVG534"/>
    <mergeCell ref="GUL532:GUL534"/>
    <mergeCell ref="GUM532:GUM534"/>
    <mergeCell ref="GUP532:GUP534"/>
    <mergeCell ref="GUQ532:GUQ534"/>
    <mergeCell ref="GUT532:GUT534"/>
    <mergeCell ref="GUU532:GUU534"/>
    <mergeCell ref="GTZ532:GTZ534"/>
    <mergeCell ref="GUA532:GUA534"/>
    <mergeCell ref="GUD532:GUD534"/>
    <mergeCell ref="GUE532:GUE534"/>
    <mergeCell ref="GUH532:GUH534"/>
    <mergeCell ref="GUI532:GUI534"/>
    <mergeCell ref="GZB532:GZB534"/>
    <mergeCell ref="GZC532:GZC534"/>
    <mergeCell ref="GZF532:GZF534"/>
    <mergeCell ref="GZG532:GZG534"/>
    <mergeCell ref="GZJ532:GZJ534"/>
    <mergeCell ref="GZK532:GZK534"/>
    <mergeCell ref="GYP532:GYP534"/>
    <mergeCell ref="GYQ532:GYQ534"/>
    <mergeCell ref="GYT532:GYT534"/>
    <mergeCell ref="GYU532:GYU534"/>
    <mergeCell ref="GYX532:GYX534"/>
    <mergeCell ref="GYY532:GYY534"/>
    <mergeCell ref="GYD532:GYD534"/>
    <mergeCell ref="GYE532:GYE534"/>
    <mergeCell ref="GYH532:GYH534"/>
    <mergeCell ref="GYI532:GYI534"/>
    <mergeCell ref="GYL532:GYL534"/>
    <mergeCell ref="GYM532:GYM534"/>
    <mergeCell ref="GXR532:GXR534"/>
    <mergeCell ref="GXS532:GXS534"/>
    <mergeCell ref="GXV532:GXV534"/>
    <mergeCell ref="GXW532:GXW534"/>
    <mergeCell ref="GXZ532:GXZ534"/>
    <mergeCell ref="GYA532:GYA534"/>
    <mergeCell ref="GXF532:GXF534"/>
    <mergeCell ref="GXG532:GXG534"/>
    <mergeCell ref="GXJ532:GXJ534"/>
    <mergeCell ref="GXK532:GXK534"/>
    <mergeCell ref="GXN532:GXN534"/>
    <mergeCell ref="GXO532:GXO534"/>
    <mergeCell ref="GWT532:GWT534"/>
    <mergeCell ref="GWU532:GWU534"/>
    <mergeCell ref="GWX532:GWX534"/>
    <mergeCell ref="GWY532:GWY534"/>
    <mergeCell ref="GXB532:GXB534"/>
    <mergeCell ref="GXC532:GXC534"/>
    <mergeCell ref="HBV532:HBV534"/>
    <mergeCell ref="HBW532:HBW534"/>
    <mergeCell ref="HBZ532:HBZ534"/>
    <mergeCell ref="HCA532:HCA534"/>
    <mergeCell ref="HCD532:HCD534"/>
    <mergeCell ref="HCE532:HCE534"/>
    <mergeCell ref="HBJ532:HBJ534"/>
    <mergeCell ref="HBK532:HBK534"/>
    <mergeCell ref="HBN532:HBN534"/>
    <mergeCell ref="HBO532:HBO534"/>
    <mergeCell ref="HBR532:HBR534"/>
    <mergeCell ref="HBS532:HBS534"/>
    <mergeCell ref="HAX532:HAX534"/>
    <mergeCell ref="HAY532:HAY534"/>
    <mergeCell ref="HBB532:HBB534"/>
    <mergeCell ref="HBC532:HBC534"/>
    <mergeCell ref="HBF532:HBF534"/>
    <mergeCell ref="HBG532:HBG534"/>
    <mergeCell ref="HAL532:HAL534"/>
    <mergeCell ref="HAM532:HAM534"/>
    <mergeCell ref="HAP532:HAP534"/>
    <mergeCell ref="HAQ532:HAQ534"/>
    <mergeCell ref="HAT532:HAT534"/>
    <mergeCell ref="HAU532:HAU534"/>
    <mergeCell ref="GZZ532:GZZ534"/>
    <mergeCell ref="HAA532:HAA534"/>
    <mergeCell ref="HAD532:HAD534"/>
    <mergeCell ref="HAE532:HAE534"/>
    <mergeCell ref="HAH532:HAH534"/>
    <mergeCell ref="HAI532:HAI534"/>
    <mergeCell ref="GZN532:GZN534"/>
    <mergeCell ref="GZO532:GZO534"/>
    <mergeCell ref="GZR532:GZR534"/>
    <mergeCell ref="GZS532:GZS534"/>
    <mergeCell ref="GZV532:GZV534"/>
    <mergeCell ref="GZW532:GZW534"/>
    <mergeCell ref="HEP532:HEP534"/>
    <mergeCell ref="HEQ532:HEQ534"/>
    <mergeCell ref="HET532:HET534"/>
    <mergeCell ref="HEU532:HEU534"/>
    <mergeCell ref="HEX532:HEX534"/>
    <mergeCell ref="HEY532:HEY534"/>
    <mergeCell ref="HED532:HED534"/>
    <mergeCell ref="HEE532:HEE534"/>
    <mergeCell ref="HEH532:HEH534"/>
    <mergeCell ref="HEI532:HEI534"/>
    <mergeCell ref="HEL532:HEL534"/>
    <mergeCell ref="HEM532:HEM534"/>
    <mergeCell ref="HDR532:HDR534"/>
    <mergeCell ref="HDS532:HDS534"/>
    <mergeCell ref="HDV532:HDV534"/>
    <mergeCell ref="HDW532:HDW534"/>
    <mergeCell ref="HDZ532:HDZ534"/>
    <mergeCell ref="HEA532:HEA534"/>
    <mergeCell ref="HDF532:HDF534"/>
    <mergeCell ref="HDG532:HDG534"/>
    <mergeCell ref="HDJ532:HDJ534"/>
    <mergeCell ref="HDK532:HDK534"/>
    <mergeCell ref="HDN532:HDN534"/>
    <mergeCell ref="HDO532:HDO534"/>
    <mergeCell ref="HCT532:HCT534"/>
    <mergeCell ref="HCU532:HCU534"/>
    <mergeCell ref="HCX532:HCX534"/>
    <mergeCell ref="HCY532:HCY534"/>
    <mergeCell ref="HDB532:HDB534"/>
    <mergeCell ref="HDC532:HDC534"/>
    <mergeCell ref="HCH532:HCH534"/>
    <mergeCell ref="HCI532:HCI534"/>
    <mergeCell ref="HCL532:HCL534"/>
    <mergeCell ref="HCM532:HCM534"/>
    <mergeCell ref="HCP532:HCP534"/>
    <mergeCell ref="HCQ532:HCQ534"/>
    <mergeCell ref="HHJ532:HHJ534"/>
    <mergeCell ref="HHK532:HHK534"/>
    <mergeCell ref="HHN532:HHN534"/>
    <mergeCell ref="HHO532:HHO534"/>
    <mergeCell ref="HHR532:HHR534"/>
    <mergeCell ref="HHS532:HHS534"/>
    <mergeCell ref="HGX532:HGX534"/>
    <mergeCell ref="HGY532:HGY534"/>
    <mergeCell ref="HHB532:HHB534"/>
    <mergeCell ref="HHC532:HHC534"/>
    <mergeCell ref="HHF532:HHF534"/>
    <mergeCell ref="HHG532:HHG534"/>
    <mergeCell ref="HGL532:HGL534"/>
    <mergeCell ref="HGM532:HGM534"/>
    <mergeCell ref="HGP532:HGP534"/>
    <mergeCell ref="HGQ532:HGQ534"/>
    <mergeCell ref="HGT532:HGT534"/>
    <mergeCell ref="HGU532:HGU534"/>
    <mergeCell ref="HFZ532:HFZ534"/>
    <mergeCell ref="HGA532:HGA534"/>
    <mergeCell ref="HGD532:HGD534"/>
    <mergeCell ref="HGE532:HGE534"/>
    <mergeCell ref="HGH532:HGH534"/>
    <mergeCell ref="HGI532:HGI534"/>
    <mergeCell ref="HFN532:HFN534"/>
    <mergeCell ref="HFO532:HFO534"/>
    <mergeCell ref="HFR532:HFR534"/>
    <mergeCell ref="HFS532:HFS534"/>
    <mergeCell ref="HFV532:HFV534"/>
    <mergeCell ref="HFW532:HFW534"/>
    <mergeCell ref="HFB532:HFB534"/>
    <mergeCell ref="HFC532:HFC534"/>
    <mergeCell ref="HFF532:HFF534"/>
    <mergeCell ref="HFG532:HFG534"/>
    <mergeCell ref="HFJ532:HFJ534"/>
    <mergeCell ref="HFK532:HFK534"/>
    <mergeCell ref="HKD532:HKD534"/>
    <mergeCell ref="HKE532:HKE534"/>
    <mergeCell ref="HKH532:HKH534"/>
    <mergeCell ref="HKI532:HKI534"/>
    <mergeCell ref="HKL532:HKL534"/>
    <mergeCell ref="HKM532:HKM534"/>
    <mergeCell ref="HJR532:HJR534"/>
    <mergeCell ref="HJS532:HJS534"/>
    <mergeCell ref="HJV532:HJV534"/>
    <mergeCell ref="HJW532:HJW534"/>
    <mergeCell ref="HJZ532:HJZ534"/>
    <mergeCell ref="HKA532:HKA534"/>
    <mergeCell ref="HJF532:HJF534"/>
    <mergeCell ref="HJG532:HJG534"/>
    <mergeCell ref="HJJ532:HJJ534"/>
    <mergeCell ref="HJK532:HJK534"/>
    <mergeCell ref="HJN532:HJN534"/>
    <mergeCell ref="HJO532:HJO534"/>
    <mergeCell ref="HIT532:HIT534"/>
    <mergeCell ref="HIU532:HIU534"/>
    <mergeCell ref="HIX532:HIX534"/>
    <mergeCell ref="HIY532:HIY534"/>
    <mergeCell ref="HJB532:HJB534"/>
    <mergeCell ref="HJC532:HJC534"/>
    <mergeCell ref="HIH532:HIH534"/>
    <mergeCell ref="HII532:HII534"/>
    <mergeCell ref="HIL532:HIL534"/>
    <mergeCell ref="HIM532:HIM534"/>
    <mergeCell ref="HIP532:HIP534"/>
    <mergeCell ref="HIQ532:HIQ534"/>
    <mergeCell ref="HHV532:HHV534"/>
    <mergeCell ref="HHW532:HHW534"/>
    <mergeCell ref="HHZ532:HHZ534"/>
    <mergeCell ref="HIA532:HIA534"/>
    <mergeCell ref="HID532:HID534"/>
    <mergeCell ref="HIE532:HIE534"/>
    <mergeCell ref="HMX532:HMX534"/>
    <mergeCell ref="HMY532:HMY534"/>
    <mergeCell ref="HNB532:HNB534"/>
    <mergeCell ref="HNC532:HNC534"/>
    <mergeCell ref="HNF532:HNF534"/>
    <mergeCell ref="HNG532:HNG534"/>
    <mergeCell ref="HML532:HML534"/>
    <mergeCell ref="HMM532:HMM534"/>
    <mergeCell ref="HMP532:HMP534"/>
    <mergeCell ref="HMQ532:HMQ534"/>
    <mergeCell ref="HMT532:HMT534"/>
    <mergeCell ref="HMU532:HMU534"/>
    <mergeCell ref="HLZ532:HLZ534"/>
    <mergeCell ref="HMA532:HMA534"/>
    <mergeCell ref="HMD532:HMD534"/>
    <mergeCell ref="HME532:HME534"/>
    <mergeCell ref="HMH532:HMH534"/>
    <mergeCell ref="HMI532:HMI534"/>
    <mergeCell ref="HLN532:HLN534"/>
    <mergeCell ref="HLO532:HLO534"/>
    <mergeCell ref="HLR532:HLR534"/>
    <mergeCell ref="HLS532:HLS534"/>
    <mergeCell ref="HLV532:HLV534"/>
    <mergeCell ref="HLW532:HLW534"/>
    <mergeCell ref="HLB532:HLB534"/>
    <mergeCell ref="HLC532:HLC534"/>
    <mergeCell ref="HLF532:HLF534"/>
    <mergeCell ref="HLG532:HLG534"/>
    <mergeCell ref="HLJ532:HLJ534"/>
    <mergeCell ref="HLK532:HLK534"/>
    <mergeCell ref="HKP532:HKP534"/>
    <mergeCell ref="HKQ532:HKQ534"/>
    <mergeCell ref="HKT532:HKT534"/>
    <mergeCell ref="HKU532:HKU534"/>
    <mergeCell ref="HKX532:HKX534"/>
    <mergeCell ref="HKY532:HKY534"/>
    <mergeCell ref="HPR532:HPR534"/>
    <mergeCell ref="HPS532:HPS534"/>
    <mergeCell ref="HPV532:HPV534"/>
    <mergeCell ref="HPW532:HPW534"/>
    <mergeCell ref="HPZ532:HPZ534"/>
    <mergeCell ref="HQA532:HQA534"/>
    <mergeCell ref="HPF532:HPF534"/>
    <mergeCell ref="HPG532:HPG534"/>
    <mergeCell ref="HPJ532:HPJ534"/>
    <mergeCell ref="HPK532:HPK534"/>
    <mergeCell ref="HPN532:HPN534"/>
    <mergeCell ref="HPO532:HPO534"/>
    <mergeCell ref="HOT532:HOT534"/>
    <mergeCell ref="HOU532:HOU534"/>
    <mergeCell ref="HOX532:HOX534"/>
    <mergeCell ref="HOY532:HOY534"/>
    <mergeCell ref="HPB532:HPB534"/>
    <mergeCell ref="HPC532:HPC534"/>
    <mergeCell ref="HOH532:HOH534"/>
    <mergeCell ref="HOI532:HOI534"/>
    <mergeCell ref="HOL532:HOL534"/>
    <mergeCell ref="HOM532:HOM534"/>
    <mergeCell ref="HOP532:HOP534"/>
    <mergeCell ref="HOQ532:HOQ534"/>
    <mergeCell ref="HNV532:HNV534"/>
    <mergeCell ref="HNW532:HNW534"/>
    <mergeCell ref="HNZ532:HNZ534"/>
    <mergeCell ref="HOA532:HOA534"/>
    <mergeCell ref="HOD532:HOD534"/>
    <mergeCell ref="HOE532:HOE534"/>
    <mergeCell ref="HNJ532:HNJ534"/>
    <mergeCell ref="HNK532:HNK534"/>
    <mergeCell ref="HNN532:HNN534"/>
    <mergeCell ref="HNO532:HNO534"/>
    <mergeCell ref="HNR532:HNR534"/>
    <mergeCell ref="HNS532:HNS534"/>
    <mergeCell ref="HSL532:HSL534"/>
    <mergeCell ref="HSM532:HSM534"/>
    <mergeCell ref="HSP532:HSP534"/>
    <mergeCell ref="HSQ532:HSQ534"/>
    <mergeCell ref="HST532:HST534"/>
    <mergeCell ref="HSU532:HSU534"/>
    <mergeCell ref="HRZ532:HRZ534"/>
    <mergeCell ref="HSA532:HSA534"/>
    <mergeCell ref="HSD532:HSD534"/>
    <mergeCell ref="HSE532:HSE534"/>
    <mergeCell ref="HSH532:HSH534"/>
    <mergeCell ref="HSI532:HSI534"/>
    <mergeCell ref="HRN532:HRN534"/>
    <mergeCell ref="HRO532:HRO534"/>
    <mergeCell ref="HRR532:HRR534"/>
    <mergeCell ref="HRS532:HRS534"/>
    <mergeCell ref="HRV532:HRV534"/>
    <mergeCell ref="HRW532:HRW534"/>
    <mergeCell ref="HRB532:HRB534"/>
    <mergeCell ref="HRC532:HRC534"/>
    <mergeCell ref="HRF532:HRF534"/>
    <mergeCell ref="HRG532:HRG534"/>
    <mergeCell ref="HRJ532:HRJ534"/>
    <mergeCell ref="HRK532:HRK534"/>
    <mergeCell ref="HQP532:HQP534"/>
    <mergeCell ref="HQQ532:HQQ534"/>
    <mergeCell ref="HQT532:HQT534"/>
    <mergeCell ref="HQU532:HQU534"/>
    <mergeCell ref="HQX532:HQX534"/>
    <mergeCell ref="HQY532:HQY534"/>
    <mergeCell ref="HQD532:HQD534"/>
    <mergeCell ref="HQE532:HQE534"/>
    <mergeCell ref="HQH532:HQH534"/>
    <mergeCell ref="HQI532:HQI534"/>
    <mergeCell ref="HQL532:HQL534"/>
    <mergeCell ref="HQM532:HQM534"/>
    <mergeCell ref="HVF532:HVF534"/>
    <mergeCell ref="HVG532:HVG534"/>
    <mergeCell ref="HVJ532:HVJ534"/>
    <mergeCell ref="HVK532:HVK534"/>
    <mergeCell ref="HVN532:HVN534"/>
    <mergeCell ref="HVO532:HVO534"/>
    <mergeCell ref="HUT532:HUT534"/>
    <mergeCell ref="HUU532:HUU534"/>
    <mergeCell ref="HUX532:HUX534"/>
    <mergeCell ref="HUY532:HUY534"/>
    <mergeCell ref="HVB532:HVB534"/>
    <mergeCell ref="HVC532:HVC534"/>
    <mergeCell ref="HUH532:HUH534"/>
    <mergeCell ref="HUI532:HUI534"/>
    <mergeCell ref="HUL532:HUL534"/>
    <mergeCell ref="HUM532:HUM534"/>
    <mergeCell ref="HUP532:HUP534"/>
    <mergeCell ref="HUQ532:HUQ534"/>
    <mergeCell ref="HTV532:HTV534"/>
    <mergeCell ref="HTW532:HTW534"/>
    <mergeCell ref="HTZ532:HTZ534"/>
    <mergeCell ref="HUA532:HUA534"/>
    <mergeCell ref="HUD532:HUD534"/>
    <mergeCell ref="HUE532:HUE534"/>
    <mergeCell ref="HTJ532:HTJ534"/>
    <mergeCell ref="HTK532:HTK534"/>
    <mergeCell ref="HTN532:HTN534"/>
    <mergeCell ref="HTO532:HTO534"/>
    <mergeCell ref="HTR532:HTR534"/>
    <mergeCell ref="HTS532:HTS534"/>
    <mergeCell ref="HSX532:HSX534"/>
    <mergeCell ref="HSY532:HSY534"/>
    <mergeCell ref="HTB532:HTB534"/>
    <mergeCell ref="HTC532:HTC534"/>
    <mergeCell ref="HTF532:HTF534"/>
    <mergeCell ref="HTG532:HTG534"/>
    <mergeCell ref="HXZ532:HXZ534"/>
    <mergeCell ref="HYA532:HYA534"/>
    <mergeCell ref="HYD532:HYD534"/>
    <mergeCell ref="HYE532:HYE534"/>
    <mergeCell ref="HYH532:HYH534"/>
    <mergeCell ref="HYI532:HYI534"/>
    <mergeCell ref="HXN532:HXN534"/>
    <mergeCell ref="HXO532:HXO534"/>
    <mergeCell ref="HXR532:HXR534"/>
    <mergeCell ref="HXS532:HXS534"/>
    <mergeCell ref="HXV532:HXV534"/>
    <mergeCell ref="HXW532:HXW534"/>
    <mergeCell ref="HXB532:HXB534"/>
    <mergeCell ref="HXC532:HXC534"/>
    <mergeCell ref="HXF532:HXF534"/>
    <mergeCell ref="HXG532:HXG534"/>
    <mergeCell ref="HXJ532:HXJ534"/>
    <mergeCell ref="HXK532:HXK534"/>
    <mergeCell ref="HWP532:HWP534"/>
    <mergeCell ref="HWQ532:HWQ534"/>
    <mergeCell ref="HWT532:HWT534"/>
    <mergeCell ref="HWU532:HWU534"/>
    <mergeCell ref="HWX532:HWX534"/>
    <mergeCell ref="HWY532:HWY534"/>
    <mergeCell ref="HWD532:HWD534"/>
    <mergeCell ref="HWE532:HWE534"/>
    <mergeCell ref="HWH532:HWH534"/>
    <mergeCell ref="HWI532:HWI534"/>
    <mergeCell ref="HWL532:HWL534"/>
    <mergeCell ref="HWM532:HWM534"/>
    <mergeCell ref="HVR532:HVR534"/>
    <mergeCell ref="HVS532:HVS534"/>
    <mergeCell ref="HVV532:HVV534"/>
    <mergeCell ref="HVW532:HVW534"/>
    <mergeCell ref="HVZ532:HVZ534"/>
    <mergeCell ref="HWA532:HWA534"/>
    <mergeCell ref="IAT532:IAT534"/>
    <mergeCell ref="IAU532:IAU534"/>
    <mergeCell ref="IAX532:IAX534"/>
    <mergeCell ref="IAY532:IAY534"/>
    <mergeCell ref="IBB532:IBB534"/>
    <mergeCell ref="IBC532:IBC534"/>
    <mergeCell ref="IAH532:IAH534"/>
    <mergeCell ref="IAI532:IAI534"/>
    <mergeCell ref="IAL532:IAL534"/>
    <mergeCell ref="IAM532:IAM534"/>
    <mergeCell ref="IAP532:IAP534"/>
    <mergeCell ref="IAQ532:IAQ534"/>
    <mergeCell ref="HZV532:HZV534"/>
    <mergeCell ref="HZW532:HZW534"/>
    <mergeCell ref="HZZ532:HZZ534"/>
    <mergeCell ref="IAA532:IAA534"/>
    <mergeCell ref="IAD532:IAD534"/>
    <mergeCell ref="IAE532:IAE534"/>
    <mergeCell ref="HZJ532:HZJ534"/>
    <mergeCell ref="HZK532:HZK534"/>
    <mergeCell ref="HZN532:HZN534"/>
    <mergeCell ref="HZO532:HZO534"/>
    <mergeCell ref="HZR532:HZR534"/>
    <mergeCell ref="HZS532:HZS534"/>
    <mergeCell ref="HYX532:HYX534"/>
    <mergeCell ref="HYY532:HYY534"/>
    <mergeCell ref="HZB532:HZB534"/>
    <mergeCell ref="HZC532:HZC534"/>
    <mergeCell ref="HZF532:HZF534"/>
    <mergeCell ref="HZG532:HZG534"/>
    <mergeCell ref="HYL532:HYL534"/>
    <mergeCell ref="HYM532:HYM534"/>
    <mergeCell ref="HYP532:HYP534"/>
    <mergeCell ref="HYQ532:HYQ534"/>
    <mergeCell ref="HYT532:HYT534"/>
    <mergeCell ref="HYU532:HYU534"/>
    <mergeCell ref="IDN532:IDN534"/>
    <mergeCell ref="IDO532:IDO534"/>
    <mergeCell ref="IDR532:IDR534"/>
    <mergeCell ref="IDS532:IDS534"/>
    <mergeCell ref="IDV532:IDV534"/>
    <mergeCell ref="IDW532:IDW534"/>
    <mergeCell ref="IDB532:IDB534"/>
    <mergeCell ref="IDC532:IDC534"/>
    <mergeCell ref="IDF532:IDF534"/>
    <mergeCell ref="IDG532:IDG534"/>
    <mergeCell ref="IDJ532:IDJ534"/>
    <mergeCell ref="IDK532:IDK534"/>
    <mergeCell ref="ICP532:ICP534"/>
    <mergeCell ref="ICQ532:ICQ534"/>
    <mergeCell ref="ICT532:ICT534"/>
    <mergeCell ref="ICU532:ICU534"/>
    <mergeCell ref="ICX532:ICX534"/>
    <mergeCell ref="ICY532:ICY534"/>
    <mergeCell ref="ICD532:ICD534"/>
    <mergeCell ref="ICE532:ICE534"/>
    <mergeCell ref="ICH532:ICH534"/>
    <mergeCell ref="ICI532:ICI534"/>
    <mergeCell ref="ICL532:ICL534"/>
    <mergeCell ref="ICM532:ICM534"/>
    <mergeCell ref="IBR532:IBR534"/>
    <mergeCell ref="IBS532:IBS534"/>
    <mergeCell ref="IBV532:IBV534"/>
    <mergeCell ref="IBW532:IBW534"/>
    <mergeCell ref="IBZ532:IBZ534"/>
    <mergeCell ref="ICA532:ICA534"/>
    <mergeCell ref="IBF532:IBF534"/>
    <mergeCell ref="IBG532:IBG534"/>
    <mergeCell ref="IBJ532:IBJ534"/>
    <mergeCell ref="IBK532:IBK534"/>
    <mergeCell ref="IBN532:IBN534"/>
    <mergeCell ref="IBO532:IBO534"/>
    <mergeCell ref="IGH532:IGH534"/>
    <mergeCell ref="IGI532:IGI534"/>
    <mergeCell ref="IGL532:IGL534"/>
    <mergeCell ref="IGM532:IGM534"/>
    <mergeCell ref="IGP532:IGP534"/>
    <mergeCell ref="IGQ532:IGQ534"/>
    <mergeCell ref="IFV532:IFV534"/>
    <mergeCell ref="IFW532:IFW534"/>
    <mergeCell ref="IFZ532:IFZ534"/>
    <mergeCell ref="IGA532:IGA534"/>
    <mergeCell ref="IGD532:IGD534"/>
    <mergeCell ref="IGE532:IGE534"/>
    <mergeCell ref="IFJ532:IFJ534"/>
    <mergeCell ref="IFK532:IFK534"/>
    <mergeCell ref="IFN532:IFN534"/>
    <mergeCell ref="IFO532:IFO534"/>
    <mergeCell ref="IFR532:IFR534"/>
    <mergeCell ref="IFS532:IFS534"/>
    <mergeCell ref="IEX532:IEX534"/>
    <mergeCell ref="IEY532:IEY534"/>
    <mergeCell ref="IFB532:IFB534"/>
    <mergeCell ref="IFC532:IFC534"/>
    <mergeCell ref="IFF532:IFF534"/>
    <mergeCell ref="IFG532:IFG534"/>
    <mergeCell ref="IEL532:IEL534"/>
    <mergeCell ref="IEM532:IEM534"/>
    <mergeCell ref="IEP532:IEP534"/>
    <mergeCell ref="IEQ532:IEQ534"/>
    <mergeCell ref="IET532:IET534"/>
    <mergeCell ref="IEU532:IEU534"/>
    <mergeCell ref="IDZ532:IDZ534"/>
    <mergeCell ref="IEA532:IEA534"/>
    <mergeCell ref="IED532:IED534"/>
    <mergeCell ref="IEE532:IEE534"/>
    <mergeCell ref="IEH532:IEH534"/>
    <mergeCell ref="IEI532:IEI534"/>
    <mergeCell ref="IJB532:IJB534"/>
    <mergeCell ref="IJC532:IJC534"/>
    <mergeCell ref="IJF532:IJF534"/>
    <mergeCell ref="IJG532:IJG534"/>
    <mergeCell ref="IJJ532:IJJ534"/>
    <mergeCell ref="IJK532:IJK534"/>
    <mergeCell ref="IIP532:IIP534"/>
    <mergeCell ref="IIQ532:IIQ534"/>
    <mergeCell ref="IIT532:IIT534"/>
    <mergeCell ref="IIU532:IIU534"/>
    <mergeCell ref="IIX532:IIX534"/>
    <mergeCell ref="IIY532:IIY534"/>
    <mergeCell ref="IID532:IID534"/>
    <mergeCell ref="IIE532:IIE534"/>
    <mergeCell ref="IIH532:IIH534"/>
    <mergeCell ref="III532:III534"/>
    <mergeCell ref="IIL532:IIL534"/>
    <mergeCell ref="IIM532:IIM534"/>
    <mergeCell ref="IHR532:IHR534"/>
    <mergeCell ref="IHS532:IHS534"/>
    <mergeCell ref="IHV532:IHV534"/>
    <mergeCell ref="IHW532:IHW534"/>
    <mergeCell ref="IHZ532:IHZ534"/>
    <mergeCell ref="IIA532:IIA534"/>
    <mergeCell ref="IHF532:IHF534"/>
    <mergeCell ref="IHG532:IHG534"/>
    <mergeCell ref="IHJ532:IHJ534"/>
    <mergeCell ref="IHK532:IHK534"/>
    <mergeCell ref="IHN532:IHN534"/>
    <mergeCell ref="IHO532:IHO534"/>
    <mergeCell ref="IGT532:IGT534"/>
    <mergeCell ref="IGU532:IGU534"/>
    <mergeCell ref="IGX532:IGX534"/>
    <mergeCell ref="IGY532:IGY534"/>
    <mergeCell ref="IHB532:IHB534"/>
    <mergeCell ref="IHC532:IHC534"/>
    <mergeCell ref="ILV532:ILV534"/>
    <mergeCell ref="ILW532:ILW534"/>
    <mergeCell ref="ILZ532:ILZ534"/>
    <mergeCell ref="IMA532:IMA534"/>
    <mergeCell ref="IMD532:IMD534"/>
    <mergeCell ref="IME532:IME534"/>
    <mergeCell ref="ILJ532:ILJ534"/>
    <mergeCell ref="ILK532:ILK534"/>
    <mergeCell ref="ILN532:ILN534"/>
    <mergeCell ref="ILO532:ILO534"/>
    <mergeCell ref="ILR532:ILR534"/>
    <mergeCell ref="ILS532:ILS534"/>
    <mergeCell ref="IKX532:IKX534"/>
    <mergeCell ref="IKY532:IKY534"/>
    <mergeCell ref="ILB532:ILB534"/>
    <mergeCell ref="ILC532:ILC534"/>
    <mergeCell ref="ILF532:ILF534"/>
    <mergeCell ref="ILG532:ILG534"/>
    <mergeCell ref="IKL532:IKL534"/>
    <mergeCell ref="IKM532:IKM534"/>
    <mergeCell ref="IKP532:IKP534"/>
    <mergeCell ref="IKQ532:IKQ534"/>
    <mergeCell ref="IKT532:IKT534"/>
    <mergeCell ref="IKU532:IKU534"/>
    <mergeCell ref="IJZ532:IJZ534"/>
    <mergeCell ref="IKA532:IKA534"/>
    <mergeCell ref="IKD532:IKD534"/>
    <mergeCell ref="IKE532:IKE534"/>
    <mergeCell ref="IKH532:IKH534"/>
    <mergeCell ref="IKI532:IKI534"/>
    <mergeCell ref="IJN532:IJN534"/>
    <mergeCell ref="IJO532:IJO534"/>
    <mergeCell ref="IJR532:IJR534"/>
    <mergeCell ref="IJS532:IJS534"/>
    <mergeCell ref="IJV532:IJV534"/>
    <mergeCell ref="IJW532:IJW534"/>
    <mergeCell ref="IOP532:IOP534"/>
    <mergeCell ref="IOQ532:IOQ534"/>
    <mergeCell ref="IOT532:IOT534"/>
    <mergeCell ref="IOU532:IOU534"/>
    <mergeCell ref="IOX532:IOX534"/>
    <mergeCell ref="IOY532:IOY534"/>
    <mergeCell ref="IOD532:IOD534"/>
    <mergeCell ref="IOE532:IOE534"/>
    <mergeCell ref="IOH532:IOH534"/>
    <mergeCell ref="IOI532:IOI534"/>
    <mergeCell ref="IOL532:IOL534"/>
    <mergeCell ref="IOM532:IOM534"/>
    <mergeCell ref="INR532:INR534"/>
    <mergeCell ref="INS532:INS534"/>
    <mergeCell ref="INV532:INV534"/>
    <mergeCell ref="INW532:INW534"/>
    <mergeCell ref="INZ532:INZ534"/>
    <mergeCell ref="IOA532:IOA534"/>
    <mergeCell ref="INF532:INF534"/>
    <mergeCell ref="ING532:ING534"/>
    <mergeCell ref="INJ532:INJ534"/>
    <mergeCell ref="INK532:INK534"/>
    <mergeCell ref="INN532:INN534"/>
    <mergeCell ref="INO532:INO534"/>
    <mergeCell ref="IMT532:IMT534"/>
    <mergeCell ref="IMU532:IMU534"/>
    <mergeCell ref="IMX532:IMX534"/>
    <mergeCell ref="IMY532:IMY534"/>
    <mergeCell ref="INB532:INB534"/>
    <mergeCell ref="INC532:INC534"/>
    <mergeCell ref="IMH532:IMH534"/>
    <mergeCell ref="IMI532:IMI534"/>
    <mergeCell ref="IML532:IML534"/>
    <mergeCell ref="IMM532:IMM534"/>
    <mergeCell ref="IMP532:IMP534"/>
    <mergeCell ref="IMQ532:IMQ534"/>
    <mergeCell ref="IRJ532:IRJ534"/>
    <mergeCell ref="IRK532:IRK534"/>
    <mergeCell ref="IRN532:IRN534"/>
    <mergeCell ref="IRO532:IRO534"/>
    <mergeCell ref="IRR532:IRR534"/>
    <mergeCell ref="IRS532:IRS534"/>
    <mergeCell ref="IQX532:IQX534"/>
    <mergeCell ref="IQY532:IQY534"/>
    <mergeCell ref="IRB532:IRB534"/>
    <mergeCell ref="IRC532:IRC534"/>
    <mergeCell ref="IRF532:IRF534"/>
    <mergeCell ref="IRG532:IRG534"/>
    <mergeCell ref="IQL532:IQL534"/>
    <mergeCell ref="IQM532:IQM534"/>
    <mergeCell ref="IQP532:IQP534"/>
    <mergeCell ref="IQQ532:IQQ534"/>
    <mergeCell ref="IQT532:IQT534"/>
    <mergeCell ref="IQU532:IQU534"/>
    <mergeCell ref="IPZ532:IPZ534"/>
    <mergeCell ref="IQA532:IQA534"/>
    <mergeCell ref="IQD532:IQD534"/>
    <mergeCell ref="IQE532:IQE534"/>
    <mergeCell ref="IQH532:IQH534"/>
    <mergeCell ref="IQI532:IQI534"/>
    <mergeCell ref="IPN532:IPN534"/>
    <mergeCell ref="IPO532:IPO534"/>
    <mergeCell ref="IPR532:IPR534"/>
    <mergeCell ref="IPS532:IPS534"/>
    <mergeCell ref="IPV532:IPV534"/>
    <mergeCell ref="IPW532:IPW534"/>
    <mergeCell ref="IPB532:IPB534"/>
    <mergeCell ref="IPC532:IPC534"/>
    <mergeCell ref="IPF532:IPF534"/>
    <mergeCell ref="IPG532:IPG534"/>
    <mergeCell ref="IPJ532:IPJ534"/>
    <mergeCell ref="IPK532:IPK534"/>
    <mergeCell ref="IUD532:IUD534"/>
    <mergeCell ref="IUE532:IUE534"/>
    <mergeCell ref="IUH532:IUH534"/>
    <mergeCell ref="IUI532:IUI534"/>
    <mergeCell ref="IUL532:IUL534"/>
    <mergeCell ref="IUM532:IUM534"/>
    <mergeCell ref="ITR532:ITR534"/>
    <mergeCell ref="ITS532:ITS534"/>
    <mergeCell ref="ITV532:ITV534"/>
    <mergeCell ref="ITW532:ITW534"/>
    <mergeCell ref="ITZ532:ITZ534"/>
    <mergeCell ref="IUA532:IUA534"/>
    <mergeCell ref="ITF532:ITF534"/>
    <mergeCell ref="ITG532:ITG534"/>
    <mergeCell ref="ITJ532:ITJ534"/>
    <mergeCell ref="ITK532:ITK534"/>
    <mergeCell ref="ITN532:ITN534"/>
    <mergeCell ref="ITO532:ITO534"/>
    <mergeCell ref="IST532:IST534"/>
    <mergeCell ref="ISU532:ISU534"/>
    <mergeCell ref="ISX532:ISX534"/>
    <mergeCell ref="ISY532:ISY534"/>
    <mergeCell ref="ITB532:ITB534"/>
    <mergeCell ref="ITC532:ITC534"/>
    <mergeCell ref="ISH532:ISH534"/>
    <mergeCell ref="ISI532:ISI534"/>
    <mergeCell ref="ISL532:ISL534"/>
    <mergeCell ref="ISM532:ISM534"/>
    <mergeCell ref="ISP532:ISP534"/>
    <mergeCell ref="ISQ532:ISQ534"/>
    <mergeCell ref="IRV532:IRV534"/>
    <mergeCell ref="IRW532:IRW534"/>
    <mergeCell ref="IRZ532:IRZ534"/>
    <mergeCell ref="ISA532:ISA534"/>
    <mergeCell ref="ISD532:ISD534"/>
    <mergeCell ref="ISE532:ISE534"/>
    <mergeCell ref="IWX532:IWX534"/>
    <mergeCell ref="IWY532:IWY534"/>
    <mergeCell ref="IXB532:IXB534"/>
    <mergeCell ref="IXC532:IXC534"/>
    <mergeCell ref="IXF532:IXF534"/>
    <mergeCell ref="IXG532:IXG534"/>
    <mergeCell ref="IWL532:IWL534"/>
    <mergeCell ref="IWM532:IWM534"/>
    <mergeCell ref="IWP532:IWP534"/>
    <mergeCell ref="IWQ532:IWQ534"/>
    <mergeCell ref="IWT532:IWT534"/>
    <mergeCell ref="IWU532:IWU534"/>
    <mergeCell ref="IVZ532:IVZ534"/>
    <mergeCell ref="IWA532:IWA534"/>
    <mergeCell ref="IWD532:IWD534"/>
    <mergeCell ref="IWE532:IWE534"/>
    <mergeCell ref="IWH532:IWH534"/>
    <mergeCell ref="IWI532:IWI534"/>
    <mergeCell ref="IVN532:IVN534"/>
    <mergeCell ref="IVO532:IVO534"/>
    <mergeCell ref="IVR532:IVR534"/>
    <mergeCell ref="IVS532:IVS534"/>
    <mergeCell ref="IVV532:IVV534"/>
    <mergeCell ref="IVW532:IVW534"/>
    <mergeCell ref="IVB532:IVB534"/>
    <mergeCell ref="IVC532:IVC534"/>
    <mergeCell ref="IVF532:IVF534"/>
    <mergeCell ref="IVG532:IVG534"/>
    <mergeCell ref="IVJ532:IVJ534"/>
    <mergeCell ref="IVK532:IVK534"/>
    <mergeCell ref="IUP532:IUP534"/>
    <mergeCell ref="IUQ532:IUQ534"/>
    <mergeCell ref="IUT532:IUT534"/>
    <mergeCell ref="IUU532:IUU534"/>
    <mergeCell ref="IUX532:IUX534"/>
    <mergeCell ref="IUY532:IUY534"/>
    <mergeCell ref="IZR532:IZR534"/>
    <mergeCell ref="IZS532:IZS534"/>
    <mergeCell ref="IZV532:IZV534"/>
    <mergeCell ref="IZW532:IZW534"/>
    <mergeCell ref="IZZ532:IZZ534"/>
    <mergeCell ref="JAA532:JAA534"/>
    <mergeCell ref="IZF532:IZF534"/>
    <mergeCell ref="IZG532:IZG534"/>
    <mergeCell ref="IZJ532:IZJ534"/>
    <mergeCell ref="IZK532:IZK534"/>
    <mergeCell ref="IZN532:IZN534"/>
    <mergeCell ref="IZO532:IZO534"/>
    <mergeCell ref="IYT532:IYT534"/>
    <mergeCell ref="IYU532:IYU534"/>
    <mergeCell ref="IYX532:IYX534"/>
    <mergeCell ref="IYY532:IYY534"/>
    <mergeCell ref="IZB532:IZB534"/>
    <mergeCell ref="IZC532:IZC534"/>
    <mergeCell ref="IYH532:IYH534"/>
    <mergeCell ref="IYI532:IYI534"/>
    <mergeCell ref="IYL532:IYL534"/>
    <mergeCell ref="IYM532:IYM534"/>
    <mergeCell ref="IYP532:IYP534"/>
    <mergeCell ref="IYQ532:IYQ534"/>
    <mergeCell ref="IXV532:IXV534"/>
    <mergeCell ref="IXW532:IXW534"/>
    <mergeCell ref="IXZ532:IXZ534"/>
    <mergeCell ref="IYA532:IYA534"/>
    <mergeCell ref="IYD532:IYD534"/>
    <mergeCell ref="IYE532:IYE534"/>
    <mergeCell ref="IXJ532:IXJ534"/>
    <mergeCell ref="IXK532:IXK534"/>
    <mergeCell ref="IXN532:IXN534"/>
    <mergeCell ref="IXO532:IXO534"/>
    <mergeCell ref="IXR532:IXR534"/>
    <mergeCell ref="IXS532:IXS534"/>
    <mergeCell ref="JCL532:JCL534"/>
    <mergeCell ref="JCM532:JCM534"/>
    <mergeCell ref="JCP532:JCP534"/>
    <mergeCell ref="JCQ532:JCQ534"/>
    <mergeCell ref="JCT532:JCT534"/>
    <mergeCell ref="JCU532:JCU534"/>
    <mergeCell ref="JBZ532:JBZ534"/>
    <mergeCell ref="JCA532:JCA534"/>
    <mergeCell ref="JCD532:JCD534"/>
    <mergeCell ref="JCE532:JCE534"/>
    <mergeCell ref="JCH532:JCH534"/>
    <mergeCell ref="JCI532:JCI534"/>
    <mergeCell ref="JBN532:JBN534"/>
    <mergeCell ref="JBO532:JBO534"/>
    <mergeCell ref="JBR532:JBR534"/>
    <mergeCell ref="JBS532:JBS534"/>
    <mergeCell ref="JBV532:JBV534"/>
    <mergeCell ref="JBW532:JBW534"/>
    <mergeCell ref="JBB532:JBB534"/>
    <mergeCell ref="JBC532:JBC534"/>
    <mergeCell ref="JBF532:JBF534"/>
    <mergeCell ref="JBG532:JBG534"/>
    <mergeCell ref="JBJ532:JBJ534"/>
    <mergeCell ref="JBK532:JBK534"/>
    <mergeCell ref="JAP532:JAP534"/>
    <mergeCell ref="JAQ532:JAQ534"/>
    <mergeCell ref="JAT532:JAT534"/>
    <mergeCell ref="JAU532:JAU534"/>
    <mergeCell ref="JAX532:JAX534"/>
    <mergeCell ref="JAY532:JAY534"/>
    <mergeCell ref="JAD532:JAD534"/>
    <mergeCell ref="JAE532:JAE534"/>
    <mergeCell ref="JAH532:JAH534"/>
    <mergeCell ref="JAI532:JAI534"/>
    <mergeCell ref="JAL532:JAL534"/>
    <mergeCell ref="JAM532:JAM534"/>
    <mergeCell ref="JFF532:JFF534"/>
    <mergeCell ref="JFG532:JFG534"/>
    <mergeCell ref="JFJ532:JFJ534"/>
    <mergeCell ref="JFK532:JFK534"/>
    <mergeCell ref="JFN532:JFN534"/>
    <mergeCell ref="JFO532:JFO534"/>
    <mergeCell ref="JET532:JET534"/>
    <mergeCell ref="JEU532:JEU534"/>
    <mergeCell ref="JEX532:JEX534"/>
    <mergeCell ref="JEY532:JEY534"/>
    <mergeCell ref="JFB532:JFB534"/>
    <mergeCell ref="JFC532:JFC534"/>
    <mergeCell ref="JEH532:JEH534"/>
    <mergeCell ref="JEI532:JEI534"/>
    <mergeCell ref="JEL532:JEL534"/>
    <mergeCell ref="JEM532:JEM534"/>
    <mergeCell ref="JEP532:JEP534"/>
    <mergeCell ref="JEQ532:JEQ534"/>
    <mergeCell ref="JDV532:JDV534"/>
    <mergeCell ref="JDW532:JDW534"/>
    <mergeCell ref="JDZ532:JDZ534"/>
    <mergeCell ref="JEA532:JEA534"/>
    <mergeCell ref="JED532:JED534"/>
    <mergeCell ref="JEE532:JEE534"/>
    <mergeCell ref="JDJ532:JDJ534"/>
    <mergeCell ref="JDK532:JDK534"/>
    <mergeCell ref="JDN532:JDN534"/>
    <mergeCell ref="JDO532:JDO534"/>
    <mergeCell ref="JDR532:JDR534"/>
    <mergeCell ref="JDS532:JDS534"/>
    <mergeCell ref="JCX532:JCX534"/>
    <mergeCell ref="JCY532:JCY534"/>
    <mergeCell ref="JDB532:JDB534"/>
    <mergeCell ref="JDC532:JDC534"/>
    <mergeCell ref="JDF532:JDF534"/>
    <mergeCell ref="JDG532:JDG534"/>
    <mergeCell ref="JHZ532:JHZ534"/>
    <mergeCell ref="JIA532:JIA534"/>
    <mergeCell ref="JID532:JID534"/>
    <mergeCell ref="JIE532:JIE534"/>
    <mergeCell ref="JIH532:JIH534"/>
    <mergeCell ref="JII532:JII534"/>
    <mergeCell ref="JHN532:JHN534"/>
    <mergeCell ref="JHO532:JHO534"/>
    <mergeCell ref="JHR532:JHR534"/>
    <mergeCell ref="JHS532:JHS534"/>
    <mergeCell ref="JHV532:JHV534"/>
    <mergeCell ref="JHW532:JHW534"/>
    <mergeCell ref="JHB532:JHB534"/>
    <mergeCell ref="JHC532:JHC534"/>
    <mergeCell ref="JHF532:JHF534"/>
    <mergeCell ref="JHG532:JHG534"/>
    <mergeCell ref="JHJ532:JHJ534"/>
    <mergeCell ref="JHK532:JHK534"/>
    <mergeCell ref="JGP532:JGP534"/>
    <mergeCell ref="JGQ532:JGQ534"/>
    <mergeCell ref="JGT532:JGT534"/>
    <mergeCell ref="JGU532:JGU534"/>
    <mergeCell ref="JGX532:JGX534"/>
    <mergeCell ref="JGY532:JGY534"/>
    <mergeCell ref="JGD532:JGD534"/>
    <mergeCell ref="JGE532:JGE534"/>
    <mergeCell ref="JGH532:JGH534"/>
    <mergeCell ref="JGI532:JGI534"/>
    <mergeCell ref="JGL532:JGL534"/>
    <mergeCell ref="JGM532:JGM534"/>
    <mergeCell ref="JFR532:JFR534"/>
    <mergeCell ref="JFS532:JFS534"/>
    <mergeCell ref="JFV532:JFV534"/>
    <mergeCell ref="JFW532:JFW534"/>
    <mergeCell ref="JFZ532:JFZ534"/>
    <mergeCell ref="JGA532:JGA534"/>
    <mergeCell ref="JKT532:JKT534"/>
    <mergeCell ref="JKU532:JKU534"/>
    <mergeCell ref="JKX532:JKX534"/>
    <mergeCell ref="JKY532:JKY534"/>
    <mergeCell ref="JLB532:JLB534"/>
    <mergeCell ref="JLC532:JLC534"/>
    <mergeCell ref="JKH532:JKH534"/>
    <mergeCell ref="JKI532:JKI534"/>
    <mergeCell ref="JKL532:JKL534"/>
    <mergeCell ref="JKM532:JKM534"/>
    <mergeCell ref="JKP532:JKP534"/>
    <mergeCell ref="JKQ532:JKQ534"/>
    <mergeCell ref="JJV532:JJV534"/>
    <mergeCell ref="JJW532:JJW534"/>
    <mergeCell ref="JJZ532:JJZ534"/>
    <mergeCell ref="JKA532:JKA534"/>
    <mergeCell ref="JKD532:JKD534"/>
    <mergeCell ref="JKE532:JKE534"/>
    <mergeCell ref="JJJ532:JJJ534"/>
    <mergeCell ref="JJK532:JJK534"/>
    <mergeCell ref="JJN532:JJN534"/>
    <mergeCell ref="JJO532:JJO534"/>
    <mergeCell ref="JJR532:JJR534"/>
    <mergeCell ref="JJS532:JJS534"/>
    <mergeCell ref="JIX532:JIX534"/>
    <mergeCell ref="JIY532:JIY534"/>
    <mergeCell ref="JJB532:JJB534"/>
    <mergeCell ref="JJC532:JJC534"/>
    <mergeCell ref="JJF532:JJF534"/>
    <mergeCell ref="JJG532:JJG534"/>
    <mergeCell ref="JIL532:JIL534"/>
    <mergeCell ref="JIM532:JIM534"/>
    <mergeCell ref="JIP532:JIP534"/>
    <mergeCell ref="JIQ532:JIQ534"/>
    <mergeCell ref="JIT532:JIT534"/>
    <mergeCell ref="JIU532:JIU534"/>
    <mergeCell ref="JNN532:JNN534"/>
    <mergeCell ref="JNO532:JNO534"/>
    <mergeCell ref="JNR532:JNR534"/>
    <mergeCell ref="JNS532:JNS534"/>
    <mergeCell ref="JNV532:JNV534"/>
    <mergeCell ref="JNW532:JNW534"/>
    <mergeCell ref="JNB532:JNB534"/>
    <mergeCell ref="JNC532:JNC534"/>
    <mergeCell ref="JNF532:JNF534"/>
    <mergeCell ref="JNG532:JNG534"/>
    <mergeCell ref="JNJ532:JNJ534"/>
    <mergeCell ref="JNK532:JNK534"/>
    <mergeCell ref="JMP532:JMP534"/>
    <mergeCell ref="JMQ532:JMQ534"/>
    <mergeCell ref="JMT532:JMT534"/>
    <mergeCell ref="JMU532:JMU534"/>
    <mergeCell ref="JMX532:JMX534"/>
    <mergeCell ref="JMY532:JMY534"/>
    <mergeCell ref="JMD532:JMD534"/>
    <mergeCell ref="JME532:JME534"/>
    <mergeCell ref="JMH532:JMH534"/>
    <mergeCell ref="JMI532:JMI534"/>
    <mergeCell ref="JML532:JML534"/>
    <mergeCell ref="JMM532:JMM534"/>
    <mergeCell ref="JLR532:JLR534"/>
    <mergeCell ref="JLS532:JLS534"/>
    <mergeCell ref="JLV532:JLV534"/>
    <mergeCell ref="JLW532:JLW534"/>
    <mergeCell ref="JLZ532:JLZ534"/>
    <mergeCell ref="JMA532:JMA534"/>
    <mergeCell ref="JLF532:JLF534"/>
    <mergeCell ref="JLG532:JLG534"/>
    <mergeCell ref="JLJ532:JLJ534"/>
    <mergeCell ref="JLK532:JLK534"/>
    <mergeCell ref="JLN532:JLN534"/>
    <mergeCell ref="JLO532:JLO534"/>
    <mergeCell ref="JQH532:JQH534"/>
    <mergeCell ref="JQI532:JQI534"/>
    <mergeCell ref="JQL532:JQL534"/>
    <mergeCell ref="JQM532:JQM534"/>
    <mergeCell ref="JQP532:JQP534"/>
    <mergeCell ref="JQQ532:JQQ534"/>
    <mergeCell ref="JPV532:JPV534"/>
    <mergeCell ref="JPW532:JPW534"/>
    <mergeCell ref="JPZ532:JPZ534"/>
    <mergeCell ref="JQA532:JQA534"/>
    <mergeCell ref="JQD532:JQD534"/>
    <mergeCell ref="JQE532:JQE534"/>
    <mergeCell ref="JPJ532:JPJ534"/>
    <mergeCell ref="JPK532:JPK534"/>
    <mergeCell ref="JPN532:JPN534"/>
    <mergeCell ref="JPO532:JPO534"/>
    <mergeCell ref="JPR532:JPR534"/>
    <mergeCell ref="JPS532:JPS534"/>
    <mergeCell ref="JOX532:JOX534"/>
    <mergeCell ref="JOY532:JOY534"/>
    <mergeCell ref="JPB532:JPB534"/>
    <mergeCell ref="JPC532:JPC534"/>
    <mergeCell ref="JPF532:JPF534"/>
    <mergeCell ref="JPG532:JPG534"/>
    <mergeCell ref="JOL532:JOL534"/>
    <mergeCell ref="JOM532:JOM534"/>
    <mergeCell ref="JOP532:JOP534"/>
    <mergeCell ref="JOQ532:JOQ534"/>
    <mergeCell ref="JOT532:JOT534"/>
    <mergeCell ref="JOU532:JOU534"/>
    <mergeCell ref="JNZ532:JNZ534"/>
    <mergeCell ref="JOA532:JOA534"/>
    <mergeCell ref="JOD532:JOD534"/>
    <mergeCell ref="JOE532:JOE534"/>
    <mergeCell ref="JOH532:JOH534"/>
    <mergeCell ref="JOI532:JOI534"/>
    <mergeCell ref="JTB532:JTB534"/>
    <mergeCell ref="JTC532:JTC534"/>
    <mergeCell ref="JTF532:JTF534"/>
    <mergeCell ref="JTG532:JTG534"/>
    <mergeCell ref="JTJ532:JTJ534"/>
    <mergeCell ref="JTK532:JTK534"/>
    <mergeCell ref="JSP532:JSP534"/>
    <mergeCell ref="JSQ532:JSQ534"/>
    <mergeCell ref="JST532:JST534"/>
    <mergeCell ref="JSU532:JSU534"/>
    <mergeCell ref="JSX532:JSX534"/>
    <mergeCell ref="JSY532:JSY534"/>
    <mergeCell ref="JSD532:JSD534"/>
    <mergeCell ref="JSE532:JSE534"/>
    <mergeCell ref="JSH532:JSH534"/>
    <mergeCell ref="JSI532:JSI534"/>
    <mergeCell ref="JSL532:JSL534"/>
    <mergeCell ref="JSM532:JSM534"/>
    <mergeCell ref="JRR532:JRR534"/>
    <mergeCell ref="JRS532:JRS534"/>
    <mergeCell ref="JRV532:JRV534"/>
    <mergeCell ref="JRW532:JRW534"/>
    <mergeCell ref="JRZ532:JRZ534"/>
    <mergeCell ref="JSA532:JSA534"/>
    <mergeCell ref="JRF532:JRF534"/>
    <mergeCell ref="JRG532:JRG534"/>
    <mergeCell ref="JRJ532:JRJ534"/>
    <mergeCell ref="JRK532:JRK534"/>
    <mergeCell ref="JRN532:JRN534"/>
    <mergeCell ref="JRO532:JRO534"/>
    <mergeCell ref="JQT532:JQT534"/>
    <mergeCell ref="JQU532:JQU534"/>
    <mergeCell ref="JQX532:JQX534"/>
    <mergeCell ref="JQY532:JQY534"/>
    <mergeCell ref="JRB532:JRB534"/>
    <mergeCell ref="JRC532:JRC534"/>
    <mergeCell ref="JVV532:JVV534"/>
    <mergeCell ref="JVW532:JVW534"/>
    <mergeCell ref="JVZ532:JVZ534"/>
    <mergeCell ref="JWA532:JWA534"/>
    <mergeCell ref="JWD532:JWD534"/>
    <mergeCell ref="JWE532:JWE534"/>
    <mergeCell ref="JVJ532:JVJ534"/>
    <mergeCell ref="JVK532:JVK534"/>
    <mergeCell ref="JVN532:JVN534"/>
    <mergeCell ref="JVO532:JVO534"/>
    <mergeCell ref="JVR532:JVR534"/>
    <mergeCell ref="JVS532:JVS534"/>
    <mergeCell ref="JUX532:JUX534"/>
    <mergeCell ref="JUY532:JUY534"/>
    <mergeCell ref="JVB532:JVB534"/>
    <mergeCell ref="JVC532:JVC534"/>
    <mergeCell ref="JVF532:JVF534"/>
    <mergeCell ref="JVG532:JVG534"/>
    <mergeCell ref="JUL532:JUL534"/>
    <mergeCell ref="JUM532:JUM534"/>
    <mergeCell ref="JUP532:JUP534"/>
    <mergeCell ref="JUQ532:JUQ534"/>
    <mergeCell ref="JUT532:JUT534"/>
    <mergeCell ref="JUU532:JUU534"/>
    <mergeCell ref="JTZ532:JTZ534"/>
    <mergeCell ref="JUA532:JUA534"/>
    <mergeCell ref="JUD532:JUD534"/>
    <mergeCell ref="JUE532:JUE534"/>
    <mergeCell ref="JUH532:JUH534"/>
    <mergeCell ref="JUI532:JUI534"/>
    <mergeCell ref="JTN532:JTN534"/>
    <mergeCell ref="JTO532:JTO534"/>
    <mergeCell ref="JTR532:JTR534"/>
    <mergeCell ref="JTS532:JTS534"/>
    <mergeCell ref="JTV532:JTV534"/>
    <mergeCell ref="JTW532:JTW534"/>
    <mergeCell ref="JYP532:JYP534"/>
    <mergeCell ref="JYQ532:JYQ534"/>
    <mergeCell ref="JYT532:JYT534"/>
    <mergeCell ref="JYU532:JYU534"/>
    <mergeCell ref="JYX532:JYX534"/>
    <mergeCell ref="JYY532:JYY534"/>
    <mergeCell ref="JYD532:JYD534"/>
    <mergeCell ref="JYE532:JYE534"/>
    <mergeCell ref="JYH532:JYH534"/>
    <mergeCell ref="JYI532:JYI534"/>
    <mergeCell ref="JYL532:JYL534"/>
    <mergeCell ref="JYM532:JYM534"/>
    <mergeCell ref="JXR532:JXR534"/>
    <mergeCell ref="JXS532:JXS534"/>
    <mergeCell ref="JXV532:JXV534"/>
    <mergeCell ref="JXW532:JXW534"/>
    <mergeCell ref="JXZ532:JXZ534"/>
    <mergeCell ref="JYA532:JYA534"/>
    <mergeCell ref="JXF532:JXF534"/>
    <mergeCell ref="JXG532:JXG534"/>
    <mergeCell ref="JXJ532:JXJ534"/>
    <mergeCell ref="JXK532:JXK534"/>
    <mergeCell ref="JXN532:JXN534"/>
    <mergeCell ref="JXO532:JXO534"/>
    <mergeCell ref="JWT532:JWT534"/>
    <mergeCell ref="JWU532:JWU534"/>
    <mergeCell ref="JWX532:JWX534"/>
    <mergeCell ref="JWY532:JWY534"/>
    <mergeCell ref="JXB532:JXB534"/>
    <mergeCell ref="JXC532:JXC534"/>
    <mergeCell ref="JWH532:JWH534"/>
    <mergeCell ref="JWI532:JWI534"/>
    <mergeCell ref="JWL532:JWL534"/>
    <mergeCell ref="JWM532:JWM534"/>
    <mergeCell ref="JWP532:JWP534"/>
    <mergeCell ref="JWQ532:JWQ534"/>
    <mergeCell ref="KBJ532:KBJ534"/>
    <mergeCell ref="KBK532:KBK534"/>
    <mergeCell ref="KBN532:KBN534"/>
    <mergeCell ref="KBO532:KBO534"/>
    <mergeCell ref="KBR532:KBR534"/>
    <mergeCell ref="KBS532:KBS534"/>
    <mergeCell ref="KAX532:KAX534"/>
    <mergeCell ref="KAY532:KAY534"/>
    <mergeCell ref="KBB532:KBB534"/>
    <mergeCell ref="KBC532:KBC534"/>
    <mergeCell ref="KBF532:KBF534"/>
    <mergeCell ref="KBG532:KBG534"/>
    <mergeCell ref="KAL532:KAL534"/>
    <mergeCell ref="KAM532:KAM534"/>
    <mergeCell ref="KAP532:KAP534"/>
    <mergeCell ref="KAQ532:KAQ534"/>
    <mergeCell ref="KAT532:KAT534"/>
    <mergeCell ref="KAU532:KAU534"/>
    <mergeCell ref="JZZ532:JZZ534"/>
    <mergeCell ref="KAA532:KAA534"/>
    <mergeCell ref="KAD532:KAD534"/>
    <mergeCell ref="KAE532:KAE534"/>
    <mergeCell ref="KAH532:KAH534"/>
    <mergeCell ref="KAI532:KAI534"/>
    <mergeCell ref="JZN532:JZN534"/>
    <mergeCell ref="JZO532:JZO534"/>
    <mergeCell ref="JZR532:JZR534"/>
    <mergeCell ref="JZS532:JZS534"/>
    <mergeCell ref="JZV532:JZV534"/>
    <mergeCell ref="JZW532:JZW534"/>
    <mergeCell ref="JZB532:JZB534"/>
    <mergeCell ref="JZC532:JZC534"/>
    <mergeCell ref="JZF532:JZF534"/>
    <mergeCell ref="JZG532:JZG534"/>
    <mergeCell ref="JZJ532:JZJ534"/>
    <mergeCell ref="JZK532:JZK534"/>
    <mergeCell ref="KED532:KED534"/>
    <mergeCell ref="KEE532:KEE534"/>
    <mergeCell ref="KEH532:KEH534"/>
    <mergeCell ref="KEI532:KEI534"/>
    <mergeCell ref="KEL532:KEL534"/>
    <mergeCell ref="KEM532:KEM534"/>
    <mergeCell ref="KDR532:KDR534"/>
    <mergeCell ref="KDS532:KDS534"/>
    <mergeCell ref="KDV532:KDV534"/>
    <mergeCell ref="KDW532:KDW534"/>
    <mergeCell ref="KDZ532:KDZ534"/>
    <mergeCell ref="KEA532:KEA534"/>
    <mergeCell ref="KDF532:KDF534"/>
    <mergeCell ref="KDG532:KDG534"/>
    <mergeCell ref="KDJ532:KDJ534"/>
    <mergeCell ref="KDK532:KDK534"/>
    <mergeCell ref="KDN532:KDN534"/>
    <mergeCell ref="KDO532:KDO534"/>
    <mergeCell ref="KCT532:KCT534"/>
    <mergeCell ref="KCU532:KCU534"/>
    <mergeCell ref="KCX532:KCX534"/>
    <mergeCell ref="KCY532:KCY534"/>
    <mergeCell ref="KDB532:KDB534"/>
    <mergeCell ref="KDC532:KDC534"/>
    <mergeCell ref="KCH532:KCH534"/>
    <mergeCell ref="KCI532:KCI534"/>
    <mergeCell ref="KCL532:KCL534"/>
    <mergeCell ref="KCM532:KCM534"/>
    <mergeCell ref="KCP532:KCP534"/>
    <mergeCell ref="KCQ532:KCQ534"/>
    <mergeCell ref="KBV532:KBV534"/>
    <mergeCell ref="KBW532:KBW534"/>
    <mergeCell ref="KBZ532:KBZ534"/>
    <mergeCell ref="KCA532:KCA534"/>
    <mergeCell ref="KCD532:KCD534"/>
    <mergeCell ref="KCE532:KCE534"/>
    <mergeCell ref="KGX532:KGX534"/>
    <mergeCell ref="KGY532:KGY534"/>
    <mergeCell ref="KHB532:KHB534"/>
    <mergeCell ref="KHC532:KHC534"/>
    <mergeCell ref="KHF532:KHF534"/>
    <mergeCell ref="KHG532:KHG534"/>
    <mergeCell ref="KGL532:KGL534"/>
    <mergeCell ref="KGM532:KGM534"/>
    <mergeCell ref="KGP532:KGP534"/>
    <mergeCell ref="KGQ532:KGQ534"/>
    <mergeCell ref="KGT532:KGT534"/>
    <mergeCell ref="KGU532:KGU534"/>
    <mergeCell ref="KFZ532:KFZ534"/>
    <mergeCell ref="KGA532:KGA534"/>
    <mergeCell ref="KGD532:KGD534"/>
    <mergeCell ref="KGE532:KGE534"/>
    <mergeCell ref="KGH532:KGH534"/>
    <mergeCell ref="KGI532:KGI534"/>
    <mergeCell ref="KFN532:KFN534"/>
    <mergeCell ref="KFO532:KFO534"/>
    <mergeCell ref="KFR532:KFR534"/>
    <mergeCell ref="KFS532:KFS534"/>
    <mergeCell ref="KFV532:KFV534"/>
    <mergeCell ref="KFW532:KFW534"/>
    <mergeCell ref="KFB532:KFB534"/>
    <mergeCell ref="KFC532:KFC534"/>
    <mergeCell ref="KFF532:KFF534"/>
    <mergeCell ref="KFG532:KFG534"/>
    <mergeCell ref="KFJ532:KFJ534"/>
    <mergeCell ref="KFK532:KFK534"/>
    <mergeCell ref="KEP532:KEP534"/>
    <mergeCell ref="KEQ532:KEQ534"/>
    <mergeCell ref="KET532:KET534"/>
    <mergeCell ref="KEU532:KEU534"/>
    <mergeCell ref="KEX532:KEX534"/>
    <mergeCell ref="KEY532:KEY534"/>
    <mergeCell ref="KJR532:KJR534"/>
    <mergeCell ref="KJS532:KJS534"/>
    <mergeCell ref="KJV532:KJV534"/>
    <mergeCell ref="KJW532:KJW534"/>
    <mergeCell ref="KJZ532:KJZ534"/>
    <mergeCell ref="KKA532:KKA534"/>
    <mergeCell ref="KJF532:KJF534"/>
    <mergeCell ref="KJG532:KJG534"/>
    <mergeCell ref="KJJ532:KJJ534"/>
    <mergeCell ref="KJK532:KJK534"/>
    <mergeCell ref="KJN532:KJN534"/>
    <mergeCell ref="KJO532:KJO534"/>
    <mergeCell ref="KIT532:KIT534"/>
    <mergeCell ref="KIU532:KIU534"/>
    <mergeCell ref="KIX532:KIX534"/>
    <mergeCell ref="KIY532:KIY534"/>
    <mergeCell ref="KJB532:KJB534"/>
    <mergeCell ref="KJC532:KJC534"/>
    <mergeCell ref="KIH532:KIH534"/>
    <mergeCell ref="KII532:KII534"/>
    <mergeCell ref="KIL532:KIL534"/>
    <mergeCell ref="KIM532:KIM534"/>
    <mergeCell ref="KIP532:KIP534"/>
    <mergeCell ref="KIQ532:KIQ534"/>
    <mergeCell ref="KHV532:KHV534"/>
    <mergeCell ref="KHW532:KHW534"/>
    <mergeCell ref="KHZ532:KHZ534"/>
    <mergeCell ref="KIA532:KIA534"/>
    <mergeCell ref="KID532:KID534"/>
    <mergeCell ref="KIE532:KIE534"/>
    <mergeCell ref="KHJ532:KHJ534"/>
    <mergeCell ref="KHK532:KHK534"/>
    <mergeCell ref="KHN532:KHN534"/>
    <mergeCell ref="KHO532:KHO534"/>
    <mergeCell ref="KHR532:KHR534"/>
    <mergeCell ref="KHS532:KHS534"/>
    <mergeCell ref="KML532:KML534"/>
    <mergeCell ref="KMM532:KMM534"/>
    <mergeCell ref="KMP532:KMP534"/>
    <mergeCell ref="KMQ532:KMQ534"/>
    <mergeCell ref="KMT532:KMT534"/>
    <mergeCell ref="KMU532:KMU534"/>
    <mergeCell ref="KLZ532:KLZ534"/>
    <mergeCell ref="KMA532:KMA534"/>
    <mergeCell ref="KMD532:KMD534"/>
    <mergeCell ref="KME532:KME534"/>
    <mergeCell ref="KMH532:KMH534"/>
    <mergeCell ref="KMI532:KMI534"/>
    <mergeCell ref="KLN532:KLN534"/>
    <mergeCell ref="KLO532:KLO534"/>
    <mergeCell ref="KLR532:KLR534"/>
    <mergeCell ref="KLS532:KLS534"/>
    <mergeCell ref="KLV532:KLV534"/>
    <mergeCell ref="KLW532:KLW534"/>
    <mergeCell ref="KLB532:KLB534"/>
    <mergeCell ref="KLC532:KLC534"/>
    <mergeCell ref="KLF532:KLF534"/>
    <mergeCell ref="KLG532:KLG534"/>
    <mergeCell ref="KLJ532:KLJ534"/>
    <mergeCell ref="KLK532:KLK534"/>
    <mergeCell ref="KKP532:KKP534"/>
    <mergeCell ref="KKQ532:KKQ534"/>
    <mergeCell ref="KKT532:KKT534"/>
    <mergeCell ref="KKU532:KKU534"/>
    <mergeCell ref="KKX532:KKX534"/>
    <mergeCell ref="KKY532:KKY534"/>
    <mergeCell ref="KKD532:KKD534"/>
    <mergeCell ref="KKE532:KKE534"/>
    <mergeCell ref="KKH532:KKH534"/>
    <mergeCell ref="KKI532:KKI534"/>
    <mergeCell ref="KKL532:KKL534"/>
    <mergeCell ref="KKM532:KKM534"/>
    <mergeCell ref="KPF532:KPF534"/>
    <mergeCell ref="KPG532:KPG534"/>
    <mergeCell ref="KPJ532:KPJ534"/>
    <mergeCell ref="KPK532:KPK534"/>
    <mergeCell ref="KPN532:KPN534"/>
    <mergeCell ref="KPO532:KPO534"/>
    <mergeCell ref="KOT532:KOT534"/>
    <mergeCell ref="KOU532:KOU534"/>
    <mergeCell ref="KOX532:KOX534"/>
    <mergeCell ref="KOY532:KOY534"/>
    <mergeCell ref="KPB532:KPB534"/>
    <mergeCell ref="KPC532:KPC534"/>
    <mergeCell ref="KOH532:KOH534"/>
    <mergeCell ref="KOI532:KOI534"/>
    <mergeCell ref="KOL532:KOL534"/>
    <mergeCell ref="KOM532:KOM534"/>
    <mergeCell ref="KOP532:KOP534"/>
    <mergeCell ref="KOQ532:KOQ534"/>
    <mergeCell ref="KNV532:KNV534"/>
    <mergeCell ref="KNW532:KNW534"/>
    <mergeCell ref="KNZ532:KNZ534"/>
    <mergeCell ref="KOA532:KOA534"/>
    <mergeCell ref="KOD532:KOD534"/>
    <mergeCell ref="KOE532:KOE534"/>
    <mergeCell ref="KNJ532:KNJ534"/>
    <mergeCell ref="KNK532:KNK534"/>
    <mergeCell ref="KNN532:KNN534"/>
    <mergeCell ref="KNO532:KNO534"/>
    <mergeCell ref="KNR532:KNR534"/>
    <mergeCell ref="KNS532:KNS534"/>
    <mergeCell ref="KMX532:KMX534"/>
    <mergeCell ref="KMY532:KMY534"/>
    <mergeCell ref="KNB532:KNB534"/>
    <mergeCell ref="KNC532:KNC534"/>
    <mergeCell ref="KNF532:KNF534"/>
    <mergeCell ref="KNG532:KNG534"/>
    <mergeCell ref="KRZ532:KRZ534"/>
    <mergeCell ref="KSA532:KSA534"/>
    <mergeCell ref="KSD532:KSD534"/>
    <mergeCell ref="KSE532:KSE534"/>
    <mergeCell ref="KSH532:KSH534"/>
    <mergeCell ref="KSI532:KSI534"/>
    <mergeCell ref="KRN532:KRN534"/>
    <mergeCell ref="KRO532:KRO534"/>
    <mergeCell ref="KRR532:KRR534"/>
    <mergeCell ref="KRS532:KRS534"/>
    <mergeCell ref="KRV532:KRV534"/>
    <mergeCell ref="KRW532:KRW534"/>
    <mergeCell ref="KRB532:KRB534"/>
    <mergeCell ref="KRC532:KRC534"/>
    <mergeCell ref="KRF532:KRF534"/>
    <mergeCell ref="KRG532:KRG534"/>
    <mergeCell ref="KRJ532:KRJ534"/>
    <mergeCell ref="KRK532:KRK534"/>
    <mergeCell ref="KQP532:KQP534"/>
    <mergeCell ref="KQQ532:KQQ534"/>
    <mergeCell ref="KQT532:KQT534"/>
    <mergeCell ref="KQU532:KQU534"/>
    <mergeCell ref="KQX532:KQX534"/>
    <mergeCell ref="KQY532:KQY534"/>
    <mergeCell ref="KQD532:KQD534"/>
    <mergeCell ref="KQE532:KQE534"/>
    <mergeCell ref="KQH532:KQH534"/>
    <mergeCell ref="KQI532:KQI534"/>
    <mergeCell ref="KQL532:KQL534"/>
    <mergeCell ref="KQM532:KQM534"/>
    <mergeCell ref="KPR532:KPR534"/>
    <mergeCell ref="KPS532:KPS534"/>
    <mergeCell ref="KPV532:KPV534"/>
    <mergeCell ref="KPW532:KPW534"/>
    <mergeCell ref="KPZ532:KPZ534"/>
    <mergeCell ref="KQA532:KQA534"/>
    <mergeCell ref="KUT532:KUT534"/>
    <mergeCell ref="KUU532:KUU534"/>
    <mergeCell ref="KUX532:KUX534"/>
    <mergeCell ref="KUY532:KUY534"/>
    <mergeCell ref="KVB532:KVB534"/>
    <mergeCell ref="KVC532:KVC534"/>
    <mergeCell ref="KUH532:KUH534"/>
    <mergeCell ref="KUI532:KUI534"/>
    <mergeCell ref="KUL532:KUL534"/>
    <mergeCell ref="KUM532:KUM534"/>
    <mergeCell ref="KUP532:KUP534"/>
    <mergeCell ref="KUQ532:KUQ534"/>
    <mergeCell ref="KTV532:KTV534"/>
    <mergeCell ref="KTW532:KTW534"/>
    <mergeCell ref="KTZ532:KTZ534"/>
    <mergeCell ref="KUA532:KUA534"/>
    <mergeCell ref="KUD532:KUD534"/>
    <mergeCell ref="KUE532:KUE534"/>
    <mergeCell ref="KTJ532:KTJ534"/>
    <mergeCell ref="KTK532:KTK534"/>
    <mergeCell ref="KTN532:KTN534"/>
    <mergeCell ref="KTO532:KTO534"/>
    <mergeCell ref="KTR532:KTR534"/>
    <mergeCell ref="KTS532:KTS534"/>
    <mergeCell ref="KSX532:KSX534"/>
    <mergeCell ref="KSY532:KSY534"/>
    <mergeCell ref="KTB532:KTB534"/>
    <mergeCell ref="KTC532:KTC534"/>
    <mergeCell ref="KTF532:KTF534"/>
    <mergeCell ref="KTG532:KTG534"/>
    <mergeCell ref="KSL532:KSL534"/>
    <mergeCell ref="KSM532:KSM534"/>
    <mergeCell ref="KSP532:KSP534"/>
    <mergeCell ref="KSQ532:KSQ534"/>
    <mergeCell ref="KST532:KST534"/>
    <mergeCell ref="KSU532:KSU534"/>
    <mergeCell ref="KXN532:KXN534"/>
    <mergeCell ref="KXO532:KXO534"/>
    <mergeCell ref="KXR532:KXR534"/>
    <mergeCell ref="KXS532:KXS534"/>
    <mergeCell ref="KXV532:KXV534"/>
    <mergeCell ref="KXW532:KXW534"/>
    <mergeCell ref="KXB532:KXB534"/>
    <mergeCell ref="KXC532:KXC534"/>
    <mergeCell ref="KXF532:KXF534"/>
    <mergeCell ref="KXG532:KXG534"/>
    <mergeCell ref="KXJ532:KXJ534"/>
    <mergeCell ref="KXK532:KXK534"/>
    <mergeCell ref="KWP532:KWP534"/>
    <mergeCell ref="KWQ532:KWQ534"/>
    <mergeCell ref="KWT532:KWT534"/>
    <mergeCell ref="KWU532:KWU534"/>
    <mergeCell ref="KWX532:KWX534"/>
    <mergeCell ref="KWY532:KWY534"/>
    <mergeCell ref="KWD532:KWD534"/>
    <mergeCell ref="KWE532:KWE534"/>
    <mergeCell ref="KWH532:KWH534"/>
    <mergeCell ref="KWI532:KWI534"/>
    <mergeCell ref="KWL532:KWL534"/>
    <mergeCell ref="KWM532:KWM534"/>
    <mergeCell ref="KVR532:KVR534"/>
    <mergeCell ref="KVS532:KVS534"/>
    <mergeCell ref="KVV532:KVV534"/>
    <mergeCell ref="KVW532:KVW534"/>
    <mergeCell ref="KVZ532:KVZ534"/>
    <mergeCell ref="KWA532:KWA534"/>
    <mergeCell ref="KVF532:KVF534"/>
    <mergeCell ref="KVG532:KVG534"/>
    <mergeCell ref="KVJ532:KVJ534"/>
    <mergeCell ref="KVK532:KVK534"/>
    <mergeCell ref="KVN532:KVN534"/>
    <mergeCell ref="KVO532:KVO534"/>
    <mergeCell ref="LAH532:LAH534"/>
    <mergeCell ref="LAI532:LAI534"/>
    <mergeCell ref="LAL532:LAL534"/>
    <mergeCell ref="LAM532:LAM534"/>
    <mergeCell ref="LAP532:LAP534"/>
    <mergeCell ref="LAQ532:LAQ534"/>
    <mergeCell ref="KZV532:KZV534"/>
    <mergeCell ref="KZW532:KZW534"/>
    <mergeCell ref="KZZ532:KZZ534"/>
    <mergeCell ref="LAA532:LAA534"/>
    <mergeCell ref="LAD532:LAD534"/>
    <mergeCell ref="LAE532:LAE534"/>
    <mergeCell ref="KZJ532:KZJ534"/>
    <mergeCell ref="KZK532:KZK534"/>
    <mergeCell ref="KZN532:KZN534"/>
    <mergeCell ref="KZO532:KZO534"/>
    <mergeCell ref="KZR532:KZR534"/>
    <mergeCell ref="KZS532:KZS534"/>
    <mergeCell ref="KYX532:KYX534"/>
    <mergeCell ref="KYY532:KYY534"/>
    <mergeCell ref="KZB532:KZB534"/>
    <mergeCell ref="KZC532:KZC534"/>
    <mergeCell ref="KZF532:KZF534"/>
    <mergeCell ref="KZG532:KZG534"/>
    <mergeCell ref="KYL532:KYL534"/>
    <mergeCell ref="KYM532:KYM534"/>
    <mergeCell ref="KYP532:KYP534"/>
    <mergeCell ref="KYQ532:KYQ534"/>
    <mergeCell ref="KYT532:KYT534"/>
    <mergeCell ref="KYU532:KYU534"/>
    <mergeCell ref="KXZ532:KXZ534"/>
    <mergeCell ref="KYA532:KYA534"/>
    <mergeCell ref="KYD532:KYD534"/>
    <mergeCell ref="KYE532:KYE534"/>
    <mergeCell ref="KYH532:KYH534"/>
    <mergeCell ref="KYI532:KYI534"/>
    <mergeCell ref="LDB532:LDB534"/>
    <mergeCell ref="LDC532:LDC534"/>
    <mergeCell ref="LDF532:LDF534"/>
    <mergeCell ref="LDG532:LDG534"/>
    <mergeCell ref="LDJ532:LDJ534"/>
    <mergeCell ref="LDK532:LDK534"/>
    <mergeCell ref="LCP532:LCP534"/>
    <mergeCell ref="LCQ532:LCQ534"/>
    <mergeCell ref="LCT532:LCT534"/>
    <mergeCell ref="LCU532:LCU534"/>
    <mergeCell ref="LCX532:LCX534"/>
    <mergeCell ref="LCY532:LCY534"/>
    <mergeCell ref="LCD532:LCD534"/>
    <mergeCell ref="LCE532:LCE534"/>
    <mergeCell ref="LCH532:LCH534"/>
    <mergeCell ref="LCI532:LCI534"/>
    <mergeCell ref="LCL532:LCL534"/>
    <mergeCell ref="LCM532:LCM534"/>
    <mergeCell ref="LBR532:LBR534"/>
    <mergeCell ref="LBS532:LBS534"/>
    <mergeCell ref="LBV532:LBV534"/>
    <mergeCell ref="LBW532:LBW534"/>
    <mergeCell ref="LBZ532:LBZ534"/>
    <mergeCell ref="LCA532:LCA534"/>
    <mergeCell ref="LBF532:LBF534"/>
    <mergeCell ref="LBG532:LBG534"/>
    <mergeCell ref="LBJ532:LBJ534"/>
    <mergeCell ref="LBK532:LBK534"/>
    <mergeCell ref="LBN532:LBN534"/>
    <mergeCell ref="LBO532:LBO534"/>
    <mergeCell ref="LAT532:LAT534"/>
    <mergeCell ref="LAU532:LAU534"/>
    <mergeCell ref="LAX532:LAX534"/>
    <mergeCell ref="LAY532:LAY534"/>
    <mergeCell ref="LBB532:LBB534"/>
    <mergeCell ref="LBC532:LBC534"/>
    <mergeCell ref="LFV532:LFV534"/>
    <mergeCell ref="LFW532:LFW534"/>
    <mergeCell ref="LFZ532:LFZ534"/>
    <mergeCell ref="LGA532:LGA534"/>
    <mergeCell ref="LGD532:LGD534"/>
    <mergeCell ref="LGE532:LGE534"/>
    <mergeCell ref="LFJ532:LFJ534"/>
    <mergeCell ref="LFK532:LFK534"/>
    <mergeCell ref="LFN532:LFN534"/>
    <mergeCell ref="LFO532:LFO534"/>
    <mergeCell ref="LFR532:LFR534"/>
    <mergeCell ref="LFS532:LFS534"/>
    <mergeCell ref="LEX532:LEX534"/>
    <mergeCell ref="LEY532:LEY534"/>
    <mergeCell ref="LFB532:LFB534"/>
    <mergeCell ref="LFC532:LFC534"/>
    <mergeCell ref="LFF532:LFF534"/>
    <mergeCell ref="LFG532:LFG534"/>
    <mergeCell ref="LEL532:LEL534"/>
    <mergeCell ref="LEM532:LEM534"/>
    <mergeCell ref="LEP532:LEP534"/>
    <mergeCell ref="LEQ532:LEQ534"/>
    <mergeCell ref="LET532:LET534"/>
    <mergeCell ref="LEU532:LEU534"/>
    <mergeCell ref="LDZ532:LDZ534"/>
    <mergeCell ref="LEA532:LEA534"/>
    <mergeCell ref="LED532:LED534"/>
    <mergeCell ref="LEE532:LEE534"/>
    <mergeCell ref="LEH532:LEH534"/>
    <mergeCell ref="LEI532:LEI534"/>
    <mergeCell ref="LDN532:LDN534"/>
    <mergeCell ref="LDO532:LDO534"/>
    <mergeCell ref="LDR532:LDR534"/>
    <mergeCell ref="LDS532:LDS534"/>
    <mergeCell ref="LDV532:LDV534"/>
    <mergeCell ref="LDW532:LDW534"/>
    <mergeCell ref="LIP532:LIP534"/>
    <mergeCell ref="LIQ532:LIQ534"/>
    <mergeCell ref="LIT532:LIT534"/>
    <mergeCell ref="LIU532:LIU534"/>
    <mergeCell ref="LIX532:LIX534"/>
    <mergeCell ref="LIY532:LIY534"/>
    <mergeCell ref="LID532:LID534"/>
    <mergeCell ref="LIE532:LIE534"/>
    <mergeCell ref="LIH532:LIH534"/>
    <mergeCell ref="LII532:LII534"/>
    <mergeCell ref="LIL532:LIL534"/>
    <mergeCell ref="LIM532:LIM534"/>
    <mergeCell ref="LHR532:LHR534"/>
    <mergeCell ref="LHS532:LHS534"/>
    <mergeCell ref="LHV532:LHV534"/>
    <mergeCell ref="LHW532:LHW534"/>
    <mergeCell ref="LHZ532:LHZ534"/>
    <mergeCell ref="LIA532:LIA534"/>
    <mergeCell ref="LHF532:LHF534"/>
    <mergeCell ref="LHG532:LHG534"/>
    <mergeCell ref="LHJ532:LHJ534"/>
    <mergeCell ref="LHK532:LHK534"/>
    <mergeCell ref="LHN532:LHN534"/>
    <mergeCell ref="LHO532:LHO534"/>
    <mergeCell ref="LGT532:LGT534"/>
    <mergeCell ref="LGU532:LGU534"/>
    <mergeCell ref="LGX532:LGX534"/>
    <mergeCell ref="LGY532:LGY534"/>
    <mergeCell ref="LHB532:LHB534"/>
    <mergeCell ref="LHC532:LHC534"/>
    <mergeCell ref="LGH532:LGH534"/>
    <mergeCell ref="LGI532:LGI534"/>
    <mergeCell ref="LGL532:LGL534"/>
    <mergeCell ref="LGM532:LGM534"/>
    <mergeCell ref="LGP532:LGP534"/>
    <mergeCell ref="LGQ532:LGQ534"/>
    <mergeCell ref="LLJ532:LLJ534"/>
    <mergeCell ref="LLK532:LLK534"/>
    <mergeCell ref="LLN532:LLN534"/>
    <mergeCell ref="LLO532:LLO534"/>
    <mergeCell ref="LLR532:LLR534"/>
    <mergeCell ref="LLS532:LLS534"/>
    <mergeCell ref="LKX532:LKX534"/>
    <mergeCell ref="LKY532:LKY534"/>
    <mergeCell ref="LLB532:LLB534"/>
    <mergeCell ref="LLC532:LLC534"/>
    <mergeCell ref="LLF532:LLF534"/>
    <mergeCell ref="LLG532:LLG534"/>
    <mergeCell ref="LKL532:LKL534"/>
    <mergeCell ref="LKM532:LKM534"/>
    <mergeCell ref="LKP532:LKP534"/>
    <mergeCell ref="LKQ532:LKQ534"/>
    <mergeCell ref="LKT532:LKT534"/>
    <mergeCell ref="LKU532:LKU534"/>
    <mergeCell ref="LJZ532:LJZ534"/>
    <mergeCell ref="LKA532:LKA534"/>
    <mergeCell ref="LKD532:LKD534"/>
    <mergeCell ref="LKE532:LKE534"/>
    <mergeCell ref="LKH532:LKH534"/>
    <mergeCell ref="LKI532:LKI534"/>
    <mergeCell ref="LJN532:LJN534"/>
    <mergeCell ref="LJO532:LJO534"/>
    <mergeCell ref="LJR532:LJR534"/>
    <mergeCell ref="LJS532:LJS534"/>
    <mergeCell ref="LJV532:LJV534"/>
    <mergeCell ref="LJW532:LJW534"/>
    <mergeCell ref="LJB532:LJB534"/>
    <mergeCell ref="LJC532:LJC534"/>
    <mergeCell ref="LJF532:LJF534"/>
    <mergeCell ref="LJG532:LJG534"/>
    <mergeCell ref="LJJ532:LJJ534"/>
    <mergeCell ref="LJK532:LJK534"/>
    <mergeCell ref="LOD532:LOD534"/>
    <mergeCell ref="LOE532:LOE534"/>
    <mergeCell ref="LOH532:LOH534"/>
    <mergeCell ref="LOI532:LOI534"/>
    <mergeCell ref="LOL532:LOL534"/>
    <mergeCell ref="LOM532:LOM534"/>
    <mergeCell ref="LNR532:LNR534"/>
    <mergeCell ref="LNS532:LNS534"/>
    <mergeCell ref="LNV532:LNV534"/>
    <mergeCell ref="LNW532:LNW534"/>
    <mergeCell ref="LNZ532:LNZ534"/>
    <mergeCell ref="LOA532:LOA534"/>
    <mergeCell ref="LNF532:LNF534"/>
    <mergeCell ref="LNG532:LNG534"/>
    <mergeCell ref="LNJ532:LNJ534"/>
    <mergeCell ref="LNK532:LNK534"/>
    <mergeCell ref="LNN532:LNN534"/>
    <mergeCell ref="LNO532:LNO534"/>
    <mergeCell ref="LMT532:LMT534"/>
    <mergeCell ref="LMU532:LMU534"/>
    <mergeCell ref="LMX532:LMX534"/>
    <mergeCell ref="LMY532:LMY534"/>
    <mergeCell ref="LNB532:LNB534"/>
    <mergeCell ref="LNC532:LNC534"/>
    <mergeCell ref="LMH532:LMH534"/>
    <mergeCell ref="LMI532:LMI534"/>
    <mergeCell ref="LML532:LML534"/>
    <mergeCell ref="LMM532:LMM534"/>
    <mergeCell ref="LMP532:LMP534"/>
    <mergeCell ref="LMQ532:LMQ534"/>
    <mergeCell ref="LLV532:LLV534"/>
    <mergeCell ref="LLW532:LLW534"/>
    <mergeCell ref="LLZ532:LLZ534"/>
    <mergeCell ref="LMA532:LMA534"/>
    <mergeCell ref="LMD532:LMD534"/>
    <mergeCell ref="LME532:LME534"/>
    <mergeCell ref="LQX532:LQX534"/>
    <mergeCell ref="LQY532:LQY534"/>
    <mergeCell ref="LRB532:LRB534"/>
    <mergeCell ref="LRC532:LRC534"/>
    <mergeCell ref="LRF532:LRF534"/>
    <mergeCell ref="LRG532:LRG534"/>
    <mergeCell ref="LQL532:LQL534"/>
    <mergeCell ref="LQM532:LQM534"/>
    <mergeCell ref="LQP532:LQP534"/>
    <mergeCell ref="LQQ532:LQQ534"/>
    <mergeCell ref="LQT532:LQT534"/>
    <mergeCell ref="LQU532:LQU534"/>
    <mergeCell ref="LPZ532:LPZ534"/>
    <mergeCell ref="LQA532:LQA534"/>
    <mergeCell ref="LQD532:LQD534"/>
    <mergeCell ref="LQE532:LQE534"/>
    <mergeCell ref="LQH532:LQH534"/>
    <mergeCell ref="LQI532:LQI534"/>
    <mergeCell ref="LPN532:LPN534"/>
    <mergeCell ref="LPO532:LPO534"/>
    <mergeCell ref="LPR532:LPR534"/>
    <mergeCell ref="LPS532:LPS534"/>
    <mergeCell ref="LPV532:LPV534"/>
    <mergeCell ref="LPW532:LPW534"/>
    <mergeCell ref="LPB532:LPB534"/>
    <mergeCell ref="LPC532:LPC534"/>
    <mergeCell ref="LPF532:LPF534"/>
    <mergeCell ref="LPG532:LPG534"/>
    <mergeCell ref="LPJ532:LPJ534"/>
    <mergeCell ref="LPK532:LPK534"/>
    <mergeCell ref="LOP532:LOP534"/>
    <mergeCell ref="LOQ532:LOQ534"/>
    <mergeCell ref="LOT532:LOT534"/>
    <mergeCell ref="LOU532:LOU534"/>
    <mergeCell ref="LOX532:LOX534"/>
    <mergeCell ref="LOY532:LOY534"/>
    <mergeCell ref="LTR532:LTR534"/>
    <mergeCell ref="LTS532:LTS534"/>
    <mergeCell ref="LTV532:LTV534"/>
    <mergeCell ref="LTW532:LTW534"/>
    <mergeCell ref="LTZ532:LTZ534"/>
    <mergeCell ref="LUA532:LUA534"/>
    <mergeCell ref="LTF532:LTF534"/>
    <mergeCell ref="LTG532:LTG534"/>
    <mergeCell ref="LTJ532:LTJ534"/>
    <mergeCell ref="LTK532:LTK534"/>
    <mergeCell ref="LTN532:LTN534"/>
    <mergeCell ref="LTO532:LTO534"/>
    <mergeCell ref="LST532:LST534"/>
    <mergeCell ref="LSU532:LSU534"/>
    <mergeCell ref="LSX532:LSX534"/>
    <mergeCell ref="LSY532:LSY534"/>
    <mergeCell ref="LTB532:LTB534"/>
    <mergeCell ref="LTC532:LTC534"/>
    <mergeCell ref="LSH532:LSH534"/>
    <mergeCell ref="LSI532:LSI534"/>
    <mergeCell ref="LSL532:LSL534"/>
    <mergeCell ref="LSM532:LSM534"/>
    <mergeCell ref="LSP532:LSP534"/>
    <mergeCell ref="LSQ532:LSQ534"/>
    <mergeCell ref="LRV532:LRV534"/>
    <mergeCell ref="LRW532:LRW534"/>
    <mergeCell ref="LRZ532:LRZ534"/>
    <mergeCell ref="LSA532:LSA534"/>
    <mergeCell ref="LSD532:LSD534"/>
    <mergeCell ref="LSE532:LSE534"/>
    <mergeCell ref="LRJ532:LRJ534"/>
    <mergeCell ref="LRK532:LRK534"/>
    <mergeCell ref="LRN532:LRN534"/>
    <mergeCell ref="LRO532:LRO534"/>
    <mergeCell ref="LRR532:LRR534"/>
    <mergeCell ref="LRS532:LRS534"/>
    <mergeCell ref="LWL532:LWL534"/>
    <mergeCell ref="LWM532:LWM534"/>
    <mergeCell ref="LWP532:LWP534"/>
    <mergeCell ref="LWQ532:LWQ534"/>
    <mergeCell ref="LWT532:LWT534"/>
    <mergeCell ref="LWU532:LWU534"/>
    <mergeCell ref="LVZ532:LVZ534"/>
    <mergeCell ref="LWA532:LWA534"/>
    <mergeCell ref="LWD532:LWD534"/>
    <mergeCell ref="LWE532:LWE534"/>
    <mergeCell ref="LWH532:LWH534"/>
    <mergeCell ref="LWI532:LWI534"/>
    <mergeCell ref="LVN532:LVN534"/>
    <mergeCell ref="LVO532:LVO534"/>
    <mergeCell ref="LVR532:LVR534"/>
    <mergeCell ref="LVS532:LVS534"/>
    <mergeCell ref="LVV532:LVV534"/>
    <mergeCell ref="LVW532:LVW534"/>
    <mergeCell ref="LVB532:LVB534"/>
    <mergeCell ref="LVC532:LVC534"/>
    <mergeCell ref="LVF532:LVF534"/>
    <mergeCell ref="LVG532:LVG534"/>
    <mergeCell ref="LVJ532:LVJ534"/>
    <mergeCell ref="LVK532:LVK534"/>
    <mergeCell ref="LUP532:LUP534"/>
    <mergeCell ref="LUQ532:LUQ534"/>
    <mergeCell ref="LUT532:LUT534"/>
    <mergeCell ref="LUU532:LUU534"/>
    <mergeCell ref="LUX532:LUX534"/>
    <mergeCell ref="LUY532:LUY534"/>
    <mergeCell ref="LUD532:LUD534"/>
    <mergeCell ref="LUE532:LUE534"/>
    <mergeCell ref="LUH532:LUH534"/>
    <mergeCell ref="LUI532:LUI534"/>
    <mergeCell ref="LUL532:LUL534"/>
    <mergeCell ref="LUM532:LUM534"/>
    <mergeCell ref="LZF532:LZF534"/>
    <mergeCell ref="LZG532:LZG534"/>
    <mergeCell ref="LZJ532:LZJ534"/>
    <mergeCell ref="LZK532:LZK534"/>
    <mergeCell ref="LZN532:LZN534"/>
    <mergeCell ref="LZO532:LZO534"/>
    <mergeCell ref="LYT532:LYT534"/>
    <mergeCell ref="LYU532:LYU534"/>
    <mergeCell ref="LYX532:LYX534"/>
    <mergeCell ref="LYY532:LYY534"/>
    <mergeCell ref="LZB532:LZB534"/>
    <mergeCell ref="LZC532:LZC534"/>
    <mergeCell ref="LYH532:LYH534"/>
    <mergeCell ref="LYI532:LYI534"/>
    <mergeCell ref="LYL532:LYL534"/>
    <mergeCell ref="LYM532:LYM534"/>
    <mergeCell ref="LYP532:LYP534"/>
    <mergeCell ref="LYQ532:LYQ534"/>
    <mergeCell ref="LXV532:LXV534"/>
    <mergeCell ref="LXW532:LXW534"/>
    <mergeCell ref="LXZ532:LXZ534"/>
    <mergeCell ref="LYA532:LYA534"/>
    <mergeCell ref="LYD532:LYD534"/>
    <mergeCell ref="LYE532:LYE534"/>
    <mergeCell ref="LXJ532:LXJ534"/>
    <mergeCell ref="LXK532:LXK534"/>
    <mergeCell ref="LXN532:LXN534"/>
    <mergeCell ref="LXO532:LXO534"/>
    <mergeCell ref="LXR532:LXR534"/>
    <mergeCell ref="LXS532:LXS534"/>
    <mergeCell ref="LWX532:LWX534"/>
    <mergeCell ref="LWY532:LWY534"/>
    <mergeCell ref="LXB532:LXB534"/>
    <mergeCell ref="LXC532:LXC534"/>
    <mergeCell ref="LXF532:LXF534"/>
    <mergeCell ref="LXG532:LXG534"/>
    <mergeCell ref="MBZ532:MBZ534"/>
    <mergeCell ref="MCA532:MCA534"/>
    <mergeCell ref="MCD532:MCD534"/>
    <mergeCell ref="MCE532:MCE534"/>
    <mergeCell ref="MCH532:MCH534"/>
    <mergeCell ref="MCI532:MCI534"/>
    <mergeCell ref="MBN532:MBN534"/>
    <mergeCell ref="MBO532:MBO534"/>
    <mergeCell ref="MBR532:MBR534"/>
    <mergeCell ref="MBS532:MBS534"/>
    <mergeCell ref="MBV532:MBV534"/>
    <mergeCell ref="MBW532:MBW534"/>
    <mergeCell ref="MBB532:MBB534"/>
    <mergeCell ref="MBC532:MBC534"/>
    <mergeCell ref="MBF532:MBF534"/>
    <mergeCell ref="MBG532:MBG534"/>
    <mergeCell ref="MBJ532:MBJ534"/>
    <mergeCell ref="MBK532:MBK534"/>
    <mergeCell ref="MAP532:MAP534"/>
    <mergeCell ref="MAQ532:MAQ534"/>
    <mergeCell ref="MAT532:MAT534"/>
    <mergeCell ref="MAU532:MAU534"/>
    <mergeCell ref="MAX532:MAX534"/>
    <mergeCell ref="MAY532:MAY534"/>
    <mergeCell ref="MAD532:MAD534"/>
    <mergeCell ref="MAE532:MAE534"/>
    <mergeCell ref="MAH532:MAH534"/>
    <mergeCell ref="MAI532:MAI534"/>
    <mergeCell ref="MAL532:MAL534"/>
    <mergeCell ref="MAM532:MAM534"/>
    <mergeCell ref="LZR532:LZR534"/>
    <mergeCell ref="LZS532:LZS534"/>
    <mergeCell ref="LZV532:LZV534"/>
    <mergeCell ref="LZW532:LZW534"/>
    <mergeCell ref="LZZ532:LZZ534"/>
    <mergeCell ref="MAA532:MAA534"/>
    <mergeCell ref="MET532:MET534"/>
    <mergeCell ref="MEU532:MEU534"/>
    <mergeCell ref="MEX532:MEX534"/>
    <mergeCell ref="MEY532:MEY534"/>
    <mergeCell ref="MFB532:MFB534"/>
    <mergeCell ref="MFC532:MFC534"/>
    <mergeCell ref="MEH532:MEH534"/>
    <mergeCell ref="MEI532:MEI534"/>
    <mergeCell ref="MEL532:MEL534"/>
    <mergeCell ref="MEM532:MEM534"/>
    <mergeCell ref="MEP532:MEP534"/>
    <mergeCell ref="MEQ532:MEQ534"/>
    <mergeCell ref="MDV532:MDV534"/>
    <mergeCell ref="MDW532:MDW534"/>
    <mergeCell ref="MDZ532:MDZ534"/>
    <mergeCell ref="MEA532:MEA534"/>
    <mergeCell ref="MED532:MED534"/>
    <mergeCell ref="MEE532:MEE534"/>
    <mergeCell ref="MDJ532:MDJ534"/>
    <mergeCell ref="MDK532:MDK534"/>
    <mergeCell ref="MDN532:MDN534"/>
    <mergeCell ref="MDO532:MDO534"/>
    <mergeCell ref="MDR532:MDR534"/>
    <mergeCell ref="MDS532:MDS534"/>
    <mergeCell ref="MCX532:MCX534"/>
    <mergeCell ref="MCY532:MCY534"/>
    <mergeCell ref="MDB532:MDB534"/>
    <mergeCell ref="MDC532:MDC534"/>
    <mergeCell ref="MDF532:MDF534"/>
    <mergeCell ref="MDG532:MDG534"/>
    <mergeCell ref="MCL532:MCL534"/>
    <mergeCell ref="MCM532:MCM534"/>
    <mergeCell ref="MCP532:MCP534"/>
    <mergeCell ref="MCQ532:MCQ534"/>
    <mergeCell ref="MCT532:MCT534"/>
    <mergeCell ref="MCU532:MCU534"/>
    <mergeCell ref="MHN532:MHN534"/>
    <mergeCell ref="MHO532:MHO534"/>
    <mergeCell ref="MHR532:MHR534"/>
    <mergeCell ref="MHS532:MHS534"/>
    <mergeCell ref="MHV532:MHV534"/>
    <mergeCell ref="MHW532:MHW534"/>
    <mergeCell ref="MHB532:MHB534"/>
    <mergeCell ref="MHC532:MHC534"/>
    <mergeCell ref="MHF532:MHF534"/>
    <mergeCell ref="MHG532:MHG534"/>
    <mergeCell ref="MHJ532:MHJ534"/>
    <mergeCell ref="MHK532:MHK534"/>
    <mergeCell ref="MGP532:MGP534"/>
    <mergeCell ref="MGQ532:MGQ534"/>
    <mergeCell ref="MGT532:MGT534"/>
    <mergeCell ref="MGU532:MGU534"/>
    <mergeCell ref="MGX532:MGX534"/>
    <mergeCell ref="MGY532:MGY534"/>
    <mergeCell ref="MGD532:MGD534"/>
    <mergeCell ref="MGE532:MGE534"/>
    <mergeCell ref="MGH532:MGH534"/>
    <mergeCell ref="MGI532:MGI534"/>
    <mergeCell ref="MGL532:MGL534"/>
    <mergeCell ref="MGM532:MGM534"/>
    <mergeCell ref="MFR532:MFR534"/>
    <mergeCell ref="MFS532:MFS534"/>
    <mergeCell ref="MFV532:MFV534"/>
    <mergeCell ref="MFW532:MFW534"/>
    <mergeCell ref="MFZ532:MFZ534"/>
    <mergeCell ref="MGA532:MGA534"/>
    <mergeCell ref="MFF532:MFF534"/>
    <mergeCell ref="MFG532:MFG534"/>
    <mergeCell ref="MFJ532:MFJ534"/>
    <mergeCell ref="MFK532:MFK534"/>
    <mergeCell ref="MFN532:MFN534"/>
    <mergeCell ref="MFO532:MFO534"/>
    <mergeCell ref="MKH532:MKH534"/>
    <mergeCell ref="MKI532:MKI534"/>
    <mergeCell ref="MKL532:MKL534"/>
    <mergeCell ref="MKM532:MKM534"/>
    <mergeCell ref="MKP532:MKP534"/>
    <mergeCell ref="MKQ532:MKQ534"/>
    <mergeCell ref="MJV532:MJV534"/>
    <mergeCell ref="MJW532:MJW534"/>
    <mergeCell ref="MJZ532:MJZ534"/>
    <mergeCell ref="MKA532:MKA534"/>
    <mergeCell ref="MKD532:MKD534"/>
    <mergeCell ref="MKE532:MKE534"/>
    <mergeCell ref="MJJ532:MJJ534"/>
    <mergeCell ref="MJK532:MJK534"/>
    <mergeCell ref="MJN532:MJN534"/>
    <mergeCell ref="MJO532:MJO534"/>
    <mergeCell ref="MJR532:MJR534"/>
    <mergeCell ref="MJS532:MJS534"/>
    <mergeCell ref="MIX532:MIX534"/>
    <mergeCell ref="MIY532:MIY534"/>
    <mergeCell ref="MJB532:MJB534"/>
    <mergeCell ref="MJC532:MJC534"/>
    <mergeCell ref="MJF532:MJF534"/>
    <mergeCell ref="MJG532:MJG534"/>
    <mergeCell ref="MIL532:MIL534"/>
    <mergeCell ref="MIM532:MIM534"/>
    <mergeCell ref="MIP532:MIP534"/>
    <mergeCell ref="MIQ532:MIQ534"/>
    <mergeCell ref="MIT532:MIT534"/>
    <mergeCell ref="MIU532:MIU534"/>
    <mergeCell ref="MHZ532:MHZ534"/>
    <mergeCell ref="MIA532:MIA534"/>
    <mergeCell ref="MID532:MID534"/>
    <mergeCell ref="MIE532:MIE534"/>
    <mergeCell ref="MIH532:MIH534"/>
    <mergeCell ref="MII532:MII534"/>
    <mergeCell ref="MNB532:MNB534"/>
    <mergeCell ref="MNC532:MNC534"/>
    <mergeCell ref="MNF532:MNF534"/>
    <mergeCell ref="MNG532:MNG534"/>
    <mergeCell ref="MNJ532:MNJ534"/>
    <mergeCell ref="MNK532:MNK534"/>
    <mergeCell ref="MMP532:MMP534"/>
    <mergeCell ref="MMQ532:MMQ534"/>
    <mergeCell ref="MMT532:MMT534"/>
    <mergeCell ref="MMU532:MMU534"/>
    <mergeCell ref="MMX532:MMX534"/>
    <mergeCell ref="MMY532:MMY534"/>
    <mergeCell ref="MMD532:MMD534"/>
    <mergeCell ref="MME532:MME534"/>
    <mergeCell ref="MMH532:MMH534"/>
    <mergeCell ref="MMI532:MMI534"/>
    <mergeCell ref="MML532:MML534"/>
    <mergeCell ref="MMM532:MMM534"/>
    <mergeCell ref="MLR532:MLR534"/>
    <mergeCell ref="MLS532:MLS534"/>
    <mergeCell ref="MLV532:MLV534"/>
    <mergeCell ref="MLW532:MLW534"/>
    <mergeCell ref="MLZ532:MLZ534"/>
    <mergeCell ref="MMA532:MMA534"/>
    <mergeCell ref="MLF532:MLF534"/>
    <mergeCell ref="MLG532:MLG534"/>
    <mergeCell ref="MLJ532:MLJ534"/>
    <mergeCell ref="MLK532:MLK534"/>
    <mergeCell ref="MLN532:MLN534"/>
    <mergeCell ref="MLO532:MLO534"/>
    <mergeCell ref="MKT532:MKT534"/>
    <mergeCell ref="MKU532:MKU534"/>
    <mergeCell ref="MKX532:MKX534"/>
    <mergeCell ref="MKY532:MKY534"/>
    <mergeCell ref="MLB532:MLB534"/>
    <mergeCell ref="MLC532:MLC534"/>
    <mergeCell ref="MPV532:MPV534"/>
    <mergeCell ref="MPW532:MPW534"/>
    <mergeCell ref="MPZ532:MPZ534"/>
    <mergeCell ref="MQA532:MQA534"/>
    <mergeCell ref="MQD532:MQD534"/>
    <mergeCell ref="MQE532:MQE534"/>
    <mergeCell ref="MPJ532:MPJ534"/>
    <mergeCell ref="MPK532:MPK534"/>
    <mergeCell ref="MPN532:MPN534"/>
    <mergeCell ref="MPO532:MPO534"/>
    <mergeCell ref="MPR532:MPR534"/>
    <mergeCell ref="MPS532:MPS534"/>
    <mergeCell ref="MOX532:MOX534"/>
    <mergeCell ref="MOY532:MOY534"/>
    <mergeCell ref="MPB532:MPB534"/>
    <mergeCell ref="MPC532:MPC534"/>
    <mergeCell ref="MPF532:MPF534"/>
    <mergeCell ref="MPG532:MPG534"/>
    <mergeCell ref="MOL532:MOL534"/>
    <mergeCell ref="MOM532:MOM534"/>
    <mergeCell ref="MOP532:MOP534"/>
    <mergeCell ref="MOQ532:MOQ534"/>
    <mergeCell ref="MOT532:MOT534"/>
    <mergeCell ref="MOU532:MOU534"/>
    <mergeCell ref="MNZ532:MNZ534"/>
    <mergeCell ref="MOA532:MOA534"/>
    <mergeCell ref="MOD532:MOD534"/>
    <mergeCell ref="MOE532:MOE534"/>
    <mergeCell ref="MOH532:MOH534"/>
    <mergeCell ref="MOI532:MOI534"/>
    <mergeCell ref="MNN532:MNN534"/>
    <mergeCell ref="MNO532:MNO534"/>
    <mergeCell ref="MNR532:MNR534"/>
    <mergeCell ref="MNS532:MNS534"/>
    <mergeCell ref="MNV532:MNV534"/>
    <mergeCell ref="MNW532:MNW534"/>
    <mergeCell ref="MSP532:MSP534"/>
    <mergeCell ref="MSQ532:MSQ534"/>
    <mergeCell ref="MST532:MST534"/>
    <mergeCell ref="MSU532:MSU534"/>
    <mergeCell ref="MSX532:MSX534"/>
    <mergeCell ref="MSY532:MSY534"/>
    <mergeCell ref="MSD532:MSD534"/>
    <mergeCell ref="MSE532:MSE534"/>
    <mergeCell ref="MSH532:MSH534"/>
    <mergeCell ref="MSI532:MSI534"/>
    <mergeCell ref="MSL532:MSL534"/>
    <mergeCell ref="MSM532:MSM534"/>
    <mergeCell ref="MRR532:MRR534"/>
    <mergeCell ref="MRS532:MRS534"/>
    <mergeCell ref="MRV532:MRV534"/>
    <mergeCell ref="MRW532:MRW534"/>
    <mergeCell ref="MRZ532:MRZ534"/>
    <mergeCell ref="MSA532:MSA534"/>
    <mergeCell ref="MRF532:MRF534"/>
    <mergeCell ref="MRG532:MRG534"/>
    <mergeCell ref="MRJ532:MRJ534"/>
    <mergeCell ref="MRK532:MRK534"/>
    <mergeCell ref="MRN532:MRN534"/>
    <mergeCell ref="MRO532:MRO534"/>
    <mergeCell ref="MQT532:MQT534"/>
    <mergeCell ref="MQU532:MQU534"/>
    <mergeCell ref="MQX532:MQX534"/>
    <mergeCell ref="MQY532:MQY534"/>
    <mergeCell ref="MRB532:MRB534"/>
    <mergeCell ref="MRC532:MRC534"/>
    <mergeCell ref="MQH532:MQH534"/>
    <mergeCell ref="MQI532:MQI534"/>
    <mergeCell ref="MQL532:MQL534"/>
    <mergeCell ref="MQM532:MQM534"/>
    <mergeCell ref="MQP532:MQP534"/>
    <mergeCell ref="MQQ532:MQQ534"/>
    <mergeCell ref="MVJ532:MVJ534"/>
    <mergeCell ref="MVK532:MVK534"/>
    <mergeCell ref="MVN532:MVN534"/>
    <mergeCell ref="MVO532:MVO534"/>
    <mergeCell ref="MVR532:MVR534"/>
    <mergeCell ref="MVS532:MVS534"/>
    <mergeCell ref="MUX532:MUX534"/>
    <mergeCell ref="MUY532:MUY534"/>
    <mergeCell ref="MVB532:MVB534"/>
    <mergeCell ref="MVC532:MVC534"/>
    <mergeCell ref="MVF532:MVF534"/>
    <mergeCell ref="MVG532:MVG534"/>
    <mergeCell ref="MUL532:MUL534"/>
    <mergeCell ref="MUM532:MUM534"/>
    <mergeCell ref="MUP532:MUP534"/>
    <mergeCell ref="MUQ532:MUQ534"/>
    <mergeCell ref="MUT532:MUT534"/>
    <mergeCell ref="MUU532:MUU534"/>
    <mergeCell ref="MTZ532:MTZ534"/>
    <mergeCell ref="MUA532:MUA534"/>
    <mergeCell ref="MUD532:MUD534"/>
    <mergeCell ref="MUE532:MUE534"/>
    <mergeCell ref="MUH532:MUH534"/>
    <mergeCell ref="MUI532:MUI534"/>
    <mergeCell ref="MTN532:MTN534"/>
    <mergeCell ref="MTO532:MTO534"/>
    <mergeCell ref="MTR532:MTR534"/>
    <mergeCell ref="MTS532:MTS534"/>
    <mergeCell ref="MTV532:MTV534"/>
    <mergeCell ref="MTW532:MTW534"/>
    <mergeCell ref="MTB532:MTB534"/>
    <mergeCell ref="MTC532:MTC534"/>
    <mergeCell ref="MTF532:MTF534"/>
    <mergeCell ref="MTG532:MTG534"/>
    <mergeCell ref="MTJ532:MTJ534"/>
    <mergeCell ref="MTK532:MTK534"/>
    <mergeCell ref="MYD532:MYD534"/>
    <mergeCell ref="MYE532:MYE534"/>
    <mergeCell ref="MYH532:MYH534"/>
    <mergeCell ref="MYI532:MYI534"/>
    <mergeCell ref="MYL532:MYL534"/>
    <mergeCell ref="MYM532:MYM534"/>
    <mergeCell ref="MXR532:MXR534"/>
    <mergeCell ref="MXS532:MXS534"/>
    <mergeCell ref="MXV532:MXV534"/>
    <mergeCell ref="MXW532:MXW534"/>
    <mergeCell ref="MXZ532:MXZ534"/>
    <mergeCell ref="MYA532:MYA534"/>
    <mergeCell ref="MXF532:MXF534"/>
    <mergeCell ref="MXG532:MXG534"/>
    <mergeCell ref="MXJ532:MXJ534"/>
    <mergeCell ref="MXK532:MXK534"/>
    <mergeCell ref="MXN532:MXN534"/>
    <mergeCell ref="MXO532:MXO534"/>
    <mergeCell ref="MWT532:MWT534"/>
    <mergeCell ref="MWU532:MWU534"/>
    <mergeCell ref="MWX532:MWX534"/>
    <mergeCell ref="MWY532:MWY534"/>
    <mergeCell ref="MXB532:MXB534"/>
    <mergeCell ref="MXC532:MXC534"/>
    <mergeCell ref="MWH532:MWH534"/>
    <mergeCell ref="MWI532:MWI534"/>
    <mergeCell ref="MWL532:MWL534"/>
    <mergeCell ref="MWM532:MWM534"/>
    <mergeCell ref="MWP532:MWP534"/>
    <mergeCell ref="MWQ532:MWQ534"/>
    <mergeCell ref="MVV532:MVV534"/>
    <mergeCell ref="MVW532:MVW534"/>
    <mergeCell ref="MVZ532:MVZ534"/>
    <mergeCell ref="MWA532:MWA534"/>
    <mergeCell ref="MWD532:MWD534"/>
    <mergeCell ref="MWE532:MWE534"/>
    <mergeCell ref="NAX532:NAX534"/>
    <mergeCell ref="NAY532:NAY534"/>
    <mergeCell ref="NBB532:NBB534"/>
    <mergeCell ref="NBC532:NBC534"/>
    <mergeCell ref="NBF532:NBF534"/>
    <mergeCell ref="NBG532:NBG534"/>
    <mergeCell ref="NAL532:NAL534"/>
    <mergeCell ref="NAM532:NAM534"/>
    <mergeCell ref="NAP532:NAP534"/>
    <mergeCell ref="NAQ532:NAQ534"/>
    <mergeCell ref="NAT532:NAT534"/>
    <mergeCell ref="NAU532:NAU534"/>
    <mergeCell ref="MZZ532:MZZ534"/>
    <mergeCell ref="NAA532:NAA534"/>
    <mergeCell ref="NAD532:NAD534"/>
    <mergeCell ref="NAE532:NAE534"/>
    <mergeCell ref="NAH532:NAH534"/>
    <mergeCell ref="NAI532:NAI534"/>
    <mergeCell ref="MZN532:MZN534"/>
    <mergeCell ref="MZO532:MZO534"/>
    <mergeCell ref="MZR532:MZR534"/>
    <mergeCell ref="MZS532:MZS534"/>
    <mergeCell ref="MZV532:MZV534"/>
    <mergeCell ref="MZW532:MZW534"/>
    <mergeCell ref="MZB532:MZB534"/>
    <mergeCell ref="MZC532:MZC534"/>
    <mergeCell ref="MZF532:MZF534"/>
    <mergeCell ref="MZG532:MZG534"/>
    <mergeCell ref="MZJ532:MZJ534"/>
    <mergeCell ref="MZK532:MZK534"/>
    <mergeCell ref="MYP532:MYP534"/>
    <mergeCell ref="MYQ532:MYQ534"/>
    <mergeCell ref="MYT532:MYT534"/>
    <mergeCell ref="MYU532:MYU534"/>
    <mergeCell ref="MYX532:MYX534"/>
    <mergeCell ref="MYY532:MYY534"/>
    <mergeCell ref="NDR532:NDR534"/>
    <mergeCell ref="NDS532:NDS534"/>
    <mergeCell ref="NDV532:NDV534"/>
    <mergeCell ref="NDW532:NDW534"/>
    <mergeCell ref="NDZ532:NDZ534"/>
    <mergeCell ref="NEA532:NEA534"/>
    <mergeCell ref="NDF532:NDF534"/>
    <mergeCell ref="NDG532:NDG534"/>
    <mergeCell ref="NDJ532:NDJ534"/>
    <mergeCell ref="NDK532:NDK534"/>
    <mergeCell ref="NDN532:NDN534"/>
    <mergeCell ref="NDO532:NDO534"/>
    <mergeCell ref="NCT532:NCT534"/>
    <mergeCell ref="NCU532:NCU534"/>
    <mergeCell ref="NCX532:NCX534"/>
    <mergeCell ref="NCY532:NCY534"/>
    <mergeCell ref="NDB532:NDB534"/>
    <mergeCell ref="NDC532:NDC534"/>
    <mergeCell ref="NCH532:NCH534"/>
    <mergeCell ref="NCI532:NCI534"/>
    <mergeCell ref="NCL532:NCL534"/>
    <mergeCell ref="NCM532:NCM534"/>
    <mergeCell ref="NCP532:NCP534"/>
    <mergeCell ref="NCQ532:NCQ534"/>
    <mergeCell ref="NBV532:NBV534"/>
    <mergeCell ref="NBW532:NBW534"/>
    <mergeCell ref="NBZ532:NBZ534"/>
    <mergeCell ref="NCA532:NCA534"/>
    <mergeCell ref="NCD532:NCD534"/>
    <mergeCell ref="NCE532:NCE534"/>
    <mergeCell ref="NBJ532:NBJ534"/>
    <mergeCell ref="NBK532:NBK534"/>
    <mergeCell ref="NBN532:NBN534"/>
    <mergeCell ref="NBO532:NBO534"/>
    <mergeCell ref="NBR532:NBR534"/>
    <mergeCell ref="NBS532:NBS534"/>
    <mergeCell ref="NGL532:NGL534"/>
    <mergeCell ref="NGM532:NGM534"/>
    <mergeCell ref="NGP532:NGP534"/>
    <mergeCell ref="NGQ532:NGQ534"/>
    <mergeCell ref="NGT532:NGT534"/>
    <mergeCell ref="NGU532:NGU534"/>
    <mergeCell ref="NFZ532:NFZ534"/>
    <mergeCell ref="NGA532:NGA534"/>
    <mergeCell ref="NGD532:NGD534"/>
    <mergeCell ref="NGE532:NGE534"/>
    <mergeCell ref="NGH532:NGH534"/>
    <mergeCell ref="NGI532:NGI534"/>
    <mergeCell ref="NFN532:NFN534"/>
    <mergeCell ref="NFO532:NFO534"/>
    <mergeCell ref="NFR532:NFR534"/>
    <mergeCell ref="NFS532:NFS534"/>
    <mergeCell ref="NFV532:NFV534"/>
    <mergeCell ref="NFW532:NFW534"/>
    <mergeCell ref="NFB532:NFB534"/>
    <mergeCell ref="NFC532:NFC534"/>
    <mergeCell ref="NFF532:NFF534"/>
    <mergeCell ref="NFG532:NFG534"/>
    <mergeCell ref="NFJ532:NFJ534"/>
    <mergeCell ref="NFK532:NFK534"/>
    <mergeCell ref="NEP532:NEP534"/>
    <mergeCell ref="NEQ532:NEQ534"/>
    <mergeCell ref="NET532:NET534"/>
    <mergeCell ref="NEU532:NEU534"/>
    <mergeCell ref="NEX532:NEX534"/>
    <mergeCell ref="NEY532:NEY534"/>
    <mergeCell ref="NED532:NED534"/>
    <mergeCell ref="NEE532:NEE534"/>
    <mergeCell ref="NEH532:NEH534"/>
    <mergeCell ref="NEI532:NEI534"/>
    <mergeCell ref="NEL532:NEL534"/>
    <mergeCell ref="NEM532:NEM534"/>
    <mergeCell ref="NJF532:NJF534"/>
    <mergeCell ref="NJG532:NJG534"/>
    <mergeCell ref="NJJ532:NJJ534"/>
    <mergeCell ref="NJK532:NJK534"/>
    <mergeCell ref="NJN532:NJN534"/>
    <mergeCell ref="NJO532:NJO534"/>
    <mergeCell ref="NIT532:NIT534"/>
    <mergeCell ref="NIU532:NIU534"/>
    <mergeCell ref="NIX532:NIX534"/>
    <mergeCell ref="NIY532:NIY534"/>
    <mergeCell ref="NJB532:NJB534"/>
    <mergeCell ref="NJC532:NJC534"/>
    <mergeCell ref="NIH532:NIH534"/>
    <mergeCell ref="NII532:NII534"/>
    <mergeCell ref="NIL532:NIL534"/>
    <mergeCell ref="NIM532:NIM534"/>
    <mergeCell ref="NIP532:NIP534"/>
    <mergeCell ref="NIQ532:NIQ534"/>
    <mergeCell ref="NHV532:NHV534"/>
    <mergeCell ref="NHW532:NHW534"/>
    <mergeCell ref="NHZ532:NHZ534"/>
    <mergeCell ref="NIA532:NIA534"/>
    <mergeCell ref="NID532:NID534"/>
    <mergeCell ref="NIE532:NIE534"/>
    <mergeCell ref="NHJ532:NHJ534"/>
    <mergeCell ref="NHK532:NHK534"/>
    <mergeCell ref="NHN532:NHN534"/>
    <mergeCell ref="NHO532:NHO534"/>
    <mergeCell ref="NHR532:NHR534"/>
    <mergeCell ref="NHS532:NHS534"/>
    <mergeCell ref="NGX532:NGX534"/>
    <mergeCell ref="NGY532:NGY534"/>
    <mergeCell ref="NHB532:NHB534"/>
    <mergeCell ref="NHC532:NHC534"/>
    <mergeCell ref="NHF532:NHF534"/>
    <mergeCell ref="NHG532:NHG534"/>
    <mergeCell ref="NLZ532:NLZ534"/>
    <mergeCell ref="NMA532:NMA534"/>
    <mergeCell ref="NMD532:NMD534"/>
    <mergeCell ref="NME532:NME534"/>
    <mergeCell ref="NMH532:NMH534"/>
    <mergeCell ref="NMI532:NMI534"/>
    <mergeCell ref="NLN532:NLN534"/>
    <mergeCell ref="NLO532:NLO534"/>
    <mergeCell ref="NLR532:NLR534"/>
    <mergeCell ref="NLS532:NLS534"/>
    <mergeCell ref="NLV532:NLV534"/>
    <mergeCell ref="NLW532:NLW534"/>
    <mergeCell ref="NLB532:NLB534"/>
    <mergeCell ref="NLC532:NLC534"/>
    <mergeCell ref="NLF532:NLF534"/>
    <mergeCell ref="NLG532:NLG534"/>
    <mergeCell ref="NLJ532:NLJ534"/>
    <mergeCell ref="NLK532:NLK534"/>
    <mergeCell ref="NKP532:NKP534"/>
    <mergeCell ref="NKQ532:NKQ534"/>
    <mergeCell ref="NKT532:NKT534"/>
    <mergeCell ref="NKU532:NKU534"/>
    <mergeCell ref="NKX532:NKX534"/>
    <mergeCell ref="NKY532:NKY534"/>
    <mergeCell ref="NKD532:NKD534"/>
    <mergeCell ref="NKE532:NKE534"/>
    <mergeCell ref="NKH532:NKH534"/>
    <mergeCell ref="NKI532:NKI534"/>
    <mergeCell ref="NKL532:NKL534"/>
    <mergeCell ref="NKM532:NKM534"/>
    <mergeCell ref="NJR532:NJR534"/>
    <mergeCell ref="NJS532:NJS534"/>
    <mergeCell ref="NJV532:NJV534"/>
    <mergeCell ref="NJW532:NJW534"/>
    <mergeCell ref="NJZ532:NJZ534"/>
    <mergeCell ref="NKA532:NKA534"/>
    <mergeCell ref="NOT532:NOT534"/>
    <mergeCell ref="NOU532:NOU534"/>
    <mergeCell ref="NOX532:NOX534"/>
    <mergeCell ref="NOY532:NOY534"/>
    <mergeCell ref="NPB532:NPB534"/>
    <mergeCell ref="NPC532:NPC534"/>
    <mergeCell ref="NOH532:NOH534"/>
    <mergeCell ref="NOI532:NOI534"/>
    <mergeCell ref="NOL532:NOL534"/>
    <mergeCell ref="NOM532:NOM534"/>
    <mergeCell ref="NOP532:NOP534"/>
    <mergeCell ref="NOQ532:NOQ534"/>
    <mergeCell ref="NNV532:NNV534"/>
    <mergeCell ref="NNW532:NNW534"/>
    <mergeCell ref="NNZ532:NNZ534"/>
    <mergeCell ref="NOA532:NOA534"/>
    <mergeCell ref="NOD532:NOD534"/>
    <mergeCell ref="NOE532:NOE534"/>
    <mergeCell ref="NNJ532:NNJ534"/>
    <mergeCell ref="NNK532:NNK534"/>
    <mergeCell ref="NNN532:NNN534"/>
    <mergeCell ref="NNO532:NNO534"/>
    <mergeCell ref="NNR532:NNR534"/>
    <mergeCell ref="NNS532:NNS534"/>
    <mergeCell ref="NMX532:NMX534"/>
    <mergeCell ref="NMY532:NMY534"/>
    <mergeCell ref="NNB532:NNB534"/>
    <mergeCell ref="NNC532:NNC534"/>
    <mergeCell ref="NNF532:NNF534"/>
    <mergeCell ref="NNG532:NNG534"/>
    <mergeCell ref="NML532:NML534"/>
    <mergeCell ref="NMM532:NMM534"/>
    <mergeCell ref="NMP532:NMP534"/>
    <mergeCell ref="NMQ532:NMQ534"/>
    <mergeCell ref="NMT532:NMT534"/>
    <mergeCell ref="NMU532:NMU534"/>
    <mergeCell ref="NRN532:NRN534"/>
    <mergeCell ref="NRO532:NRO534"/>
    <mergeCell ref="NRR532:NRR534"/>
    <mergeCell ref="NRS532:NRS534"/>
    <mergeCell ref="NRV532:NRV534"/>
    <mergeCell ref="NRW532:NRW534"/>
    <mergeCell ref="NRB532:NRB534"/>
    <mergeCell ref="NRC532:NRC534"/>
    <mergeCell ref="NRF532:NRF534"/>
    <mergeCell ref="NRG532:NRG534"/>
    <mergeCell ref="NRJ532:NRJ534"/>
    <mergeCell ref="NRK532:NRK534"/>
    <mergeCell ref="NQP532:NQP534"/>
    <mergeCell ref="NQQ532:NQQ534"/>
    <mergeCell ref="NQT532:NQT534"/>
    <mergeCell ref="NQU532:NQU534"/>
    <mergeCell ref="NQX532:NQX534"/>
    <mergeCell ref="NQY532:NQY534"/>
    <mergeCell ref="NQD532:NQD534"/>
    <mergeCell ref="NQE532:NQE534"/>
    <mergeCell ref="NQH532:NQH534"/>
    <mergeCell ref="NQI532:NQI534"/>
    <mergeCell ref="NQL532:NQL534"/>
    <mergeCell ref="NQM532:NQM534"/>
    <mergeCell ref="NPR532:NPR534"/>
    <mergeCell ref="NPS532:NPS534"/>
    <mergeCell ref="NPV532:NPV534"/>
    <mergeCell ref="NPW532:NPW534"/>
    <mergeCell ref="NPZ532:NPZ534"/>
    <mergeCell ref="NQA532:NQA534"/>
    <mergeCell ref="NPF532:NPF534"/>
    <mergeCell ref="NPG532:NPG534"/>
    <mergeCell ref="NPJ532:NPJ534"/>
    <mergeCell ref="NPK532:NPK534"/>
    <mergeCell ref="NPN532:NPN534"/>
    <mergeCell ref="NPO532:NPO534"/>
    <mergeCell ref="NUH532:NUH534"/>
    <mergeCell ref="NUI532:NUI534"/>
    <mergeCell ref="NUL532:NUL534"/>
    <mergeCell ref="NUM532:NUM534"/>
    <mergeCell ref="NUP532:NUP534"/>
    <mergeCell ref="NUQ532:NUQ534"/>
    <mergeCell ref="NTV532:NTV534"/>
    <mergeCell ref="NTW532:NTW534"/>
    <mergeCell ref="NTZ532:NTZ534"/>
    <mergeCell ref="NUA532:NUA534"/>
    <mergeCell ref="NUD532:NUD534"/>
    <mergeCell ref="NUE532:NUE534"/>
    <mergeCell ref="NTJ532:NTJ534"/>
    <mergeCell ref="NTK532:NTK534"/>
    <mergeCell ref="NTN532:NTN534"/>
    <mergeCell ref="NTO532:NTO534"/>
    <mergeCell ref="NTR532:NTR534"/>
    <mergeCell ref="NTS532:NTS534"/>
    <mergeCell ref="NSX532:NSX534"/>
    <mergeCell ref="NSY532:NSY534"/>
    <mergeCell ref="NTB532:NTB534"/>
    <mergeCell ref="NTC532:NTC534"/>
    <mergeCell ref="NTF532:NTF534"/>
    <mergeCell ref="NTG532:NTG534"/>
    <mergeCell ref="NSL532:NSL534"/>
    <mergeCell ref="NSM532:NSM534"/>
    <mergeCell ref="NSP532:NSP534"/>
    <mergeCell ref="NSQ532:NSQ534"/>
    <mergeCell ref="NST532:NST534"/>
    <mergeCell ref="NSU532:NSU534"/>
    <mergeCell ref="NRZ532:NRZ534"/>
    <mergeCell ref="NSA532:NSA534"/>
    <mergeCell ref="NSD532:NSD534"/>
    <mergeCell ref="NSE532:NSE534"/>
    <mergeCell ref="NSH532:NSH534"/>
    <mergeCell ref="NSI532:NSI534"/>
    <mergeCell ref="NXB532:NXB534"/>
    <mergeCell ref="NXC532:NXC534"/>
    <mergeCell ref="NXF532:NXF534"/>
    <mergeCell ref="NXG532:NXG534"/>
    <mergeCell ref="NXJ532:NXJ534"/>
    <mergeCell ref="NXK532:NXK534"/>
    <mergeCell ref="NWP532:NWP534"/>
    <mergeCell ref="NWQ532:NWQ534"/>
    <mergeCell ref="NWT532:NWT534"/>
    <mergeCell ref="NWU532:NWU534"/>
    <mergeCell ref="NWX532:NWX534"/>
    <mergeCell ref="NWY532:NWY534"/>
    <mergeCell ref="NWD532:NWD534"/>
    <mergeCell ref="NWE532:NWE534"/>
    <mergeCell ref="NWH532:NWH534"/>
    <mergeCell ref="NWI532:NWI534"/>
    <mergeCell ref="NWL532:NWL534"/>
    <mergeCell ref="NWM532:NWM534"/>
    <mergeCell ref="NVR532:NVR534"/>
    <mergeCell ref="NVS532:NVS534"/>
    <mergeCell ref="NVV532:NVV534"/>
    <mergeCell ref="NVW532:NVW534"/>
    <mergeCell ref="NVZ532:NVZ534"/>
    <mergeCell ref="NWA532:NWA534"/>
    <mergeCell ref="NVF532:NVF534"/>
    <mergeCell ref="NVG532:NVG534"/>
    <mergeCell ref="NVJ532:NVJ534"/>
    <mergeCell ref="NVK532:NVK534"/>
    <mergeCell ref="NVN532:NVN534"/>
    <mergeCell ref="NVO532:NVO534"/>
    <mergeCell ref="NUT532:NUT534"/>
    <mergeCell ref="NUU532:NUU534"/>
    <mergeCell ref="NUX532:NUX534"/>
    <mergeCell ref="NUY532:NUY534"/>
    <mergeCell ref="NVB532:NVB534"/>
    <mergeCell ref="NVC532:NVC534"/>
    <mergeCell ref="NZV532:NZV534"/>
    <mergeCell ref="NZW532:NZW534"/>
    <mergeCell ref="NZZ532:NZZ534"/>
    <mergeCell ref="OAA532:OAA534"/>
    <mergeCell ref="OAD532:OAD534"/>
    <mergeCell ref="OAE532:OAE534"/>
    <mergeCell ref="NZJ532:NZJ534"/>
    <mergeCell ref="NZK532:NZK534"/>
    <mergeCell ref="NZN532:NZN534"/>
    <mergeCell ref="NZO532:NZO534"/>
    <mergeCell ref="NZR532:NZR534"/>
    <mergeCell ref="NZS532:NZS534"/>
    <mergeCell ref="NYX532:NYX534"/>
    <mergeCell ref="NYY532:NYY534"/>
    <mergeCell ref="NZB532:NZB534"/>
    <mergeCell ref="NZC532:NZC534"/>
    <mergeCell ref="NZF532:NZF534"/>
    <mergeCell ref="NZG532:NZG534"/>
    <mergeCell ref="NYL532:NYL534"/>
    <mergeCell ref="NYM532:NYM534"/>
    <mergeCell ref="NYP532:NYP534"/>
    <mergeCell ref="NYQ532:NYQ534"/>
    <mergeCell ref="NYT532:NYT534"/>
    <mergeCell ref="NYU532:NYU534"/>
    <mergeCell ref="NXZ532:NXZ534"/>
    <mergeCell ref="NYA532:NYA534"/>
    <mergeCell ref="NYD532:NYD534"/>
    <mergeCell ref="NYE532:NYE534"/>
    <mergeCell ref="NYH532:NYH534"/>
    <mergeCell ref="NYI532:NYI534"/>
    <mergeCell ref="NXN532:NXN534"/>
    <mergeCell ref="NXO532:NXO534"/>
    <mergeCell ref="NXR532:NXR534"/>
    <mergeCell ref="NXS532:NXS534"/>
    <mergeCell ref="NXV532:NXV534"/>
    <mergeCell ref="NXW532:NXW534"/>
    <mergeCell ref="OCP532:OCP534"/>
    <mergeCell ref="OCQ532:OCQ534"/>
    <mergeCell ref="OCT532:OCT534"/>
    <mergeCell ref="OCU532:OCU534"/>
    <mergeCell ref="OCX532:OCX534"/>
    <mergeCell ref="OCY532:OCY534"/>
    <mergeCell ref="OCD532:OCD534"/>
    <mergeCell ref="OCE532:OCE534"/>
    <mergeCell ref="OCH532:OCH534"/>
    <mergeCell ref="OCI532:OCI534"/>
    <mergeCell ref="OCL532:OCL534"/>
    <mergeCell ref="OCM532:OCM534"/>
    <mergeCell ref="OBR532:OBR534"/>
    <mergeCell ref="OBS532:OBS534"/>
    <mergeCell ref="OBV532:OBV534"/>
    <mergeCell ref="OBW532:OBW534"/>
    <mergeCell ref="OBZ532:OBZ534"/>
    <mergeCell ref="OCA532:OCA534"/>
    <mergeCell ref="OBF532:OBF534"/>
    <mergeCell ref="OBG532:OBG534"/>
    <mergeCell ref="OBJ532:OBJ534"/>
    <mergeCell ref="OBK532:OBK534"/>
    <mergeCell ref="OBN532:OBN534"/>
    <mergeCell ref="OBO532:OBO534"/>
    <mergeCell ref="OAT532:OAT534"/>
    <mergeCell ref="OAU532:OAU534"/>
    <mergeCell ref="OAX532:OAX534"/>
    <mergeCell ref="OAY532:OAY534"/>
    <mergeCell ref="OBB532:OBB534"/>
    <mergeCell ref="OBC532:OBC534"/>
    <mergeCell ref="OAH532:OAH534"/>
    <mergeCell ref="OAI532:OAI534"/>
    <mergeCell ref="OAL532:OAL534"/>
    <mergeCell ref="OAM532:OAM534"/>
    <mergeCell ref="OAP532:OAP534"/>
    <mergeCell ref="OAQ532:OAQ534"/>
    <mergeCell ref="OFJ532:OFJ534"/>
    <mergeCell ref="OFK532:OFK534"/>
    <mergeCell ref="OFN532:OFN534"/>
    <mergeCell ref="OFO532:OFO534"/>
    <mergeCell ref="OFR532:OFR534"/>
    <mergeCell ref="OFS532:OFS534"/>
    <mergeCell ref="OEX532:OEX534"/>
    <mergeCell ref="OEY532:OEY534"/>
    <mergeCell ref="OFB532:OFB534"/>
    <mergeCell ref="OFC532:OFC534"/>
    <mergeCell ref="OFF532:OFF534"/>
    <mergeCell ref="OFG532:OFG534"/>
    <mergeCell ref="OEL532:OEL534"/>
    <mergeCell ref="OEM532:OEM534"/>
    <mergeCell ref="OEP532:OEP534"/>
    <mergeCell ref="OEQ532:OEQ534"/>
    <mergeCell ref="OET532:OET534"/>
    <mergeCell ref="OEU532:OEU534"/>
    <mergeCell ref="ODZ532:ODZ534"/>
    <mergeCell ref="OEA532:OEA534"/>
    <mergeCell ref="OED532:OED534"/>
    <mergeCell ref="OEE532:OEE534"/>
    <mergeCell ref="OEH532:OEH534"/>
    <mergeCell ref="OEI532:OEI534"/>
    <mergeCell ref="ODN532:ODN534"/>
    <mergeCell ref="ODO532:ODO534"/>
    <mergeCell ref="ODR532:ODR534"/>
    <mergeCell ref="ODS532:ODS534"/>
    <mergeCell ref="ODV532:ODV534"/>
    <mergeCell ref="ODW532:ODW534"/>
    <mergeCell ref="ODB532:ODB534"/>
    <mergeCell ref="ODC532:ODC534"/>
    <mergeCell ref="ODF532:ODF534"/>
    <mergeCell ref="ODG532:ODG534"/>
    <mergeCell ref="ODJ532:ODJ534"/>
    <mergeCell ref="ODK532:ODK534"/>
    <mergeCell ref="OID532:OID534"/>
    <mergeCell ref="OIE532:OIE534"/>
    <mergeCell ref="OIH532:OIH534"/>
    <mergeCell ref="OII532:OII534"/>
    <mergeCell ref="OIL532:OIL534"/>
    <mergeCell ref="OIM532:OIM534"/>
    <mergeCell ref="OHR532:OHR534"/>
    <mergeCell ref="OHS532:OHS534"/>
    <mergeCell ref="OHV532:OHV534"/>
    <mergeCell ref="OHW532:OHW534"/>
    <mergeCell ref="OHZ532:OHZ534"/>
    <mergeCell ref="OIA532:OIA534"/>
    <mergeCell ref="OHF532:OHF534"/>
    <mergeCell ref="OHG532:OHG534"/>
    <mergeCell ref="OHJ532:OHJ534"/>
    <mergeCell ref="OHK532:OHK534"/>
    <mergeCell ref="OHN532:OHN534"/>
    <mergeCell ref="OHO532:OHO534"/>
    <mergeCell ref="OGT532:OGT534"/>
    <mergeCell ref="OGU532:OGU534"/>
    <mergeCell ref="OGX532:OGX534"/>
    <mergeCell ref="OGY532:OGY534"/>
    <mergeCell ref="OHB532:OHB534"/>
    <mergeCell ref="OHC532:OHC534"/>
    <mergeCell ref="OGH532:OGH534"/>
    <mergeCell ref="OGI532:OGI534"/>
    <mergeCell ref="OGL532:OGL534"/>
    <mergeCell ref="OGM532:OGM534"/>
    <mergeCell ref="OGP532:OGP534"/>
    <mergeCell ref="OGQ532:OGQ534"/>
    <mergeCell ref="OFV532:OFV534"/>
    <mergeCell ref="OFW532:OFW534"/>
    <mergeCell ref="OFZ532:OFZ534"/>
    <mergeCell ref="OGA532:OGA534"/>
    <mergeCell ref="OGD532:OGD534"/>
    <mergeCell ref="OGE532:OGE534"/>
    <mergeCell ref="OKX532:OKX534"/>
    <mergeCell ref="OKY532:OKY534"/>
    <mergeCell ref="OLB532:OLB534"/>
    <mergeCell ref="OLC532:OLC534"/>
    <mergeCell ref="OLF532:OLF534"/>
    <mergeCell ref="OLG532:OLG534"/>
    <mergeCell ref="OKL532:OKL534"/>
    <mergeCell ref="OKM532:OKM534"/>
    <mergeCell ref="OKP532:OKP534"/>
    <mergeCell ref="OKQ532:OKQ534"/>
    <mergeCell ref="OKT532:OKT534"/>
    <mergeCell ref="OKU532:OKU534"/>
    <mergeCell ref="OJZ532:OJZ534"/>
    <mergeCell ref="OKA532:OKA534"/>
    <mergeCell ref="OKD532:OKD534"/>
    <mergeCell ref="OKE532:OKE534"/>
    <mergeCell ref="OKH532:OKH534"/>
    <mergeCell ref="OKI532:OKI534"/>
    <mergeCell ref="OJN532:OJN534"/>
    <mergeCell ref="OJO532:OJO534"/>
    <mergeCell ref="OJR532:OJR534"/>
    <mergeCell ref="OJS532:OJS534"/>
    <mergeCell ref="OJV532:OJV534"/>
    <mergeCell ref="OJW532:OJW534"/>
    <mergeCell ref="OJB532:OJB534"/>
    <mergeCell ref="OJC532:OJC534"/>
    <mergeCell ref="OJF532:OJF534"/>
    <mergeCell ref="OJG532:OJG534"/>
    <mergeCell ref="OJJ532:OJJ534"/>
    <mergeCell ref="OJK532:OJK534"/>
    <mergeCell ref="OIP532:OIP534"/>
    <mergeCell ref="OIQ532:OIQ534"/>
    <mergeCell ref="OIT532:OIT534"/>
    <mergeCell ref="OIU532:OIU534"/>
    <mergeCell ref="OIX532:OIX534"/>
    <mergeCell ref="OIY532:OIY534"/>
    <mergeCell ref="ONR532:ONR534"/>
    <mergeCell ref="ONS532:ONS534"/>
    <mergeCell ref="ONV532:ONV534"/>
    <mergeCell ref="ONW532:ONW534"/>
    <mergeCell ref="ONZ532:ONZ534"/>
    <mergeCell ref="OOA532:OOA534"/>
    <mergeCell ref="ONF532:ONF534"/>
    <mergeCell ref="ONG532:ONG534"/>
    <mergeCell ref="ONJ532:ONJ534"/>
    <mergeCell ref="ONK532:ONK534"/>
    <mergeCell ref="ONN532:ONN534"/>
    <mergeCell ref="ONO532:ONO534"/>
    <mergeCell ref="OMT532:OMT534"/>
    <mergeCell ref="OMU532:OMU534"/>
    <mergeCell ref="OMX532:OMX534"/>
    <mergeCell ref="OMY532:OMY534"/>
    <mergeCell ref="ONB532:ONB534"/>
    <mergeCell ref="ONC532:ONC534"/>
    <mergeCell ref="OMH532:OMH534"/>
    <mergeCell ref="OMI532:OMI534"/>
    <mergeCell ref="OML532:OML534"/>
    <mergeCell ref="OMM532:OMM534"/>
    <mergeCell ref="OMP532:OMP534"/>
    <mergeCell ref="OMQ532:OMQ534"/>
    <mergeCell ref="OLV532:OLV534"/>
    <mergeCell ref="OLW532:OLW534"/>
    <mergeCell ref="OLZ532:OLZ534"/>
    <mergeCell ref="OMA532:OMA534"/>
    <mergeCell ref="OMD532:OMD534"/>
    <mergeCell ref="OME532:OME534"/>
    <mergeCell ref="OLJ532:OLJ534"/>
    <mergeCell ref="OLK532:OLK534"/>
    <mergeCell ref="OLN532:OLN534"/>
    <mergeCell ref="OLO532:OLO534"/>
    <mergeCell ref="OLR532:OLR534"/>
    <mergeCell ref="OLS532:OLS534"/>
    <mergeCell ref="OQL532:OQL534"/>
    <mergeCell ref="OQM532:OQM534"/>
    <mergeCell ref="OQP532:OQP534"/>
    <mergeCell ref="OQQ532:OQQ534"/>
    <mergeCell ref="OQT532:OQT534"/>
    <mergeCell ref="OQU532:OQU534"/>
    <mergeCell ref="OPZ532:OPZ534"/>
    <mergeCell ref="OQA532:OQA534"/>
    <mergeCell ref="OQD532:OQD534"/>
    <mergeCell ref="OQE532:OQE534"/>
    <mergeCell ref="OQH532:OQH534"/>
    <mergeCell ref="OQI532:OQI534"/>
    <mergeCell ref="OPN532:OPN534"/>
    <mergeCell ref="OPO532:OPO534"/>
    <mergeCell ref="OPR532:OPR534"/>
    <mergeCell ref="OPS532:OPS534"/>
    <mergeCell ref="OPV532:OPV534"/>
    <mergeCell ref="OPW532:OPW534"/>
    <mergeCell ref="OPB532:OPB534"/>
    <mergeCell ref="OPC532:OPC534"/>
    <mergeCell ref="OPF532:OPF534"/>
    <mergeCell ref="OPG532:OPG534"/>
    <mergeCell ref="OPJ532:OPJ534"/>
    <mergeCell ref="OPK532:OPK534"/>
    <mergeCell ref="OOP532:OOP534"/>
    <mergeCell ref="OOQ532:OOQ534"/>
    <mergeCell ref="OOT532:OOT534"/>
    <mergeCell ref="OOU532:OOU534"/>
    <mergeCell ref="OOX532:OOX534"/>
    <mergeCell ref="OOY532:OOY534"/>
    <mergeCell ref="OOD532:OOD534"/>
    <mergeCell ref="OOE532:OOE534"/>
    <mergeCell ref="OOH532:OOH534"/>
    <mergeCell ref="OOI532:OOI534"/>
    <mergeCell ref="OOL532:OOL534"/>
    <mergeCell ref="OOM532:OOM534"/>
    <mergeCell ref="OTF532:OTF534"/>
    <mergeCell ref="OTG532:OTG534"/>
    <mergeCell ref="OTJ532:OTJ534"/>
    <mergeCell ref="OTK532:OTK534"/>
    <mergeCell ref="OTN532:OTN534"/>
    <mergeCell ref="OTO532:OTO534"/>
    <mergeCell ref="OST532:OST534"/>
    <mergeCell ref="OSU532:OSU534"/>
    <mergeCell ref="OSX532:OSX534"/>
    <mergeCell ref="OSY532:OSY534"/>
    <mergeCell ref="OTB532:OTB534"/>
    <mergeCell ref="OTC532:OTC534"/>
    <mergeCell ref="OSH532:OSH534"/>
    <mergeCell ref="OSI532:OSI534"/>
    <mergeCell ref="OSL532:OSL534"/>
    <mergeCell ref="OSM532:OSM534"/>
    <mergeCell ref="OSP532:OSP534"/>
    <mergeCell ref="OSQ532:OSQ534"/>
    <mergeCell ref="ORV532:ORV534"/>
    <mergeCell ref="ORW532:ORW534"/>
    <mergeCell ref="ORZ532:ORZ534"/>
    <mergeCell ref="OSA532:OSA534"/>
    <mergeCell ref="OSD532:OSD534"/>
    <mergeCell ref="OSE532:OSE534"/>
    <mergeCell ref="ORJ532:ORJ534"/>
    <mergeCell ref="ORK532:ORK534"/>
    <mergeCell ref="ORN532:ORN534"/>
    <mergeCell ref="ORO532:ORO534"/>
    <mergeCell ref="ORR532:ORR534"/>
    <mergeCell ref="ORS532:ORS534"/>
    <mergeCell ref="OQX532:OQX534"/>
    <mergeCell ref="OQY532:OQY534"/>
    <mergeCell ref="ORB532:ORB534"/>
    <mergeCell ref="ORC532:ORC534"/>
    <mergeCell ref="ORF532:ORF534"/>
    <mergeCell ref="ORG532:ORG534"/>
    <mergeCell ref="OVZ532:OVZ534"/>
    <mergeCell ref="OWA532:OWA534"/>
    <mergeCell ref="OWD532:OWD534"/>
    <mergeCell ref="OWE532:OWE534"/>
    <mergeCell ref="OWH532:OWH534"/>
    <mergeCell ref="OWI532:OWI534"/>
    <mergeCell ref="OVN532:OVN534"/>
    <mergeCell ref="OVO532:OVO534"/>
    <mergeCell ref="OVR532:OVR534"/>
    <mergeCell ref="OVS532:OVS534"/>
    <mergeCell ref="OVV532:OVV534"/>
    <mergeCell ref="OVW532:OVW534"/>
    <mergeCell ref="OVB532:OVB534"/>
    <mergeCell ref="OVC532:OVC534"/>
    <mergeCell ref="OVF532:OVF534"/>
    <mergeCell ref="OVG532:OVG534"/>
    <mergeCell ref="OVJ532:OVJ534"/>
    <mergeCell ref="OVK532:OVK534"/>
    <mergeCell ref="OUP532:OUP534"/>
    <mergeCell ref="OUQ532:OUQ534"/>
    <mergeCell ref="OUT532:OUT534"/>
    <mergeCell ref="OUU532:OUU534"/>
    <mergeCell ref="OUX532:OUX534"/>
    <mergeCell ref="OUY532:OUY534"/>
    <mergeCell ref="OUD532:OUD534"/>
    <mergeCell ref="OUE532:OUE534"/>
    <mergeCell ref="OUH532:OUH534"/>
    <mergeCell ref="OUI532:OUI534"/>
    <mergeCell ref="OUL532:OUL534"/>
    <mergeCell ref="OUM532:OUM534"/>
    <mergeCell ref="OTR532:OTR534"/>
    <mergeCell ref="OTS532:OTS534"/>
    <mergeCell ref="OTV532:OTV534"/>
    <mergeCell ref="OTW532:OTW534"/>
    <mergeCell ref="OTZ532:OTZ534"/>
    <mergeCell ref="OUA532:OUA534"/>
    <mergeCell ref="OYT532:OYT534"/>
    <mergeCell ref="OYU532:OYU534"/>
    <mergeCell ref="OYX532:OYX534"/>
    <mergeCell ref="OYY532:OYY534"/>
    <mergeCell ref="OZB532:OZB534"/>
    <mergeCell ref="OZC532:OZC534"/>
    <mergeCell ref="OYH532:OYH534"/>
    <mergeCell ref="OYI532:OYI534"/>
    <mergeCell ref="OYL532:OYL534"/>
    <mergeCell ref="OYM532:OYM534"/>
    <mergeCell ref="OYP532:OYP534"/>
    <mergeCell ref="OYQ532:OYQ534"/>
    <mergeCell ref="OXV532:OXV534"/>
    <mergeCell ref="OXW532:OXW534"/>
    <mergeCell ref="OXZ532:OXZ534"/>
    <mergeCell ref="OYA532:OYA534"/>
    <mergeCell ref="OYD532:OYD534"/>
    <mergeCell ref="OYE532:OYE534"/>
    <mergeCell ref="OXJ532:OXJ534"/>
    <mergeCell ref="OXK532:OXK534"/>
    <mergeCell ref="OXN532:OXN534"/>
    <mergeCell ref="OXO532:OXO534"/>
    <mergeCell ref="OXR532:OXR534"/>
    <mergeCell ref="OXS532:OXS534"/>
    <mergeCell ref="OWX532:OWX534"/>
    <mergeCell ref="OWY532:OWY534"/>
    <mergeCell ref="OXB532:OXB534"/>
    <mergeCell ref="OXC532:OXC534"/>
    <mergeCell ref="OXF532:OXF534"/>
    <mergeCell ref="OXG532:OXG534"/>
    <mergeCell ref="OWL532:OWL534"/>
    <mergeCell ref="OWM532:OWM534"/>
    <mergeCell ref="OWP532:OWP534"/>
    <mergeCell ref="OWQ532:OWQ534"/>
    <mergeCell ref="OWT532:OWT534"/>
    <mergeCell ref="OWU532:OWU534"/>
    <mergeCell ref="PBN532:PBN534"/>
    <mergeCell ref="PBO532:PBO534"/>
    <mergeCell ref="PBR532:PBR534"/>
    <mergeCell ref="PBS532:PBS534"/>
    <mergeCell ref="PBV532:PBV534"/>
    <mergeCell ref="PBW532:PBW534"/>
    <mergeCell ref="PBB532:PBB534"/>
    <mergeCell ref="PBC532:PBC534"/>
    <mergeCell ref="PBF532:PBF534"/>
    <mergeCell ref="PBG532:PBG534"/>
    <mergeCell ref="PBJ532:PBJ534"/>
    <mergeCell ref="PBK532:PBK534"/>
    <mergeCell ref="PAP532:PAP534"/>
    <mergeCell ref="PAQ532:PAQ534"/>
    <mergeCell ref="PAT532:PAT534"/>
    <mergeCell ref="PAU532:PAU534"/>
    <mergeCell ref="PAX532:PAX534"/>
    <mergeCell ref="PAY532:PAY534"/>
    <mergeCell ref="PAD532:PAD534"/>
    <mergeCell ref="PAE532:PAE534"/>
    <mergeCell ref="PAH532:PAH534"/>
    <mergeCell ref="PAI532:PAI534"/>
    <mergeCell ref="PAL532:PAL534"/>
    <mergeCell ref="PAM532:PAM534"/>
    <mergeCell ref="OZR532:OZR534"/>
    <mergeCell ref="OZS532:OZS534"/>
    <mergeCell ref="OZV532:OZV534"/>
    <mergeCell ref="OZW532:OZW534"/>
    <mergeCell ref="OZZ532:OZZ534"/>
    <mergeCell ref="PAA532:PAA534"/>
    <mergeCell ref="OZF532:OZF534"/>
    <mergeCell ref="OZG532:OZG534"/>
    <mergeCell ref="OZJ532:OZJ534"/>
    <mergeCell ref="OZK532:OZK534"/>
    <mergeCell ref="OZN532:OZN534"/>
    <mergeCell ref="OZO532:OZO534"/>
    <mergeCell ref="PEH532:PEH534"/>
    <mergeCell ref="PEI532:PEI534"/>
    <mergeCell ref="PEL532:PEL534"/>
    <mergeCell ref="PEM532:PEM534"/>
    <mergeCell ref="PEP532:PEP534"/>
    <mergeCell ref="PEQ532:PEQ534"/>
    <mergeCell ref="PDV532:PDV534"/>
    <mergeCell ref="PDW532:PDW534"/>
    <mergeCell ref="PDZ532:PDZ534"/>
    <mergeCell ref="PEA532:PEA534"/>
    <mergeCell ref="PED532:PED534"/>
    <mergeCell ref="PEE532:PEE534"/>
    <mergeCell ref="PDJ532:PDJ534"/>
    <mergeCell ref="PDK532:PDK534"/>
    <mergeCell ref="PDN532:PDN534"/>
    <mergeCell ref="PDO532:PDO534"/>
    <mergeCell ref="PDR532:PDR534"/>
    <mergeCell ref="PDS532:PDS534"/>
    <mergeCell ref="PCX532:PCX534"/>
    <mergeCell ref="PCY532:PCY534"/>
    <mergeCell ref="PDB532:PDB534"/>
    <mergeCell ref="PDC532:PDC534"/>
    <mergeCell ref="PDF532:PDF534"/>
    <mergeCell ref="PDG532:PDG534"/>
    <mergeCell ref="PCL532:PCL534"/>
    <mergeCell ref="PCM532:PCM534"/>
    <mergeCell ref="PCP532:PCP534"/>
    <mergeCell ref="PCQ532:PCQ534"/>
    <mergeCell ref="PCT532:PCT534"/>
    <mergeCell ref="PCU532:PCU534"/>
    <mergeCell ref="PBZ532:PBZ534"/>
    <mergeCell ref="PCA532:PCA534"/>
    <mergeCell ref="PCD532:PCD534"/>
    <mergeCell ref="PCE532:PCE534"/>
    <mergeCell ref="PCH532:PCH534"/>
    <mergeCell ref="PCI532:PCI534"/>
    <mergeCell ref="PHB532:PHB534"/>
    <mergeCell ref="PHC532:PHC534"/>
    <mergeCell ref="PHF532:PHF534"/>
    <mergeCell ref="PHG532:PHG534"/>
    <mergeCell ref="PHJ532:PHJ534"/>
    <mergeCell ref="PHK532:PHK534"/>
    <mergeCell ref="PGP532:PGP534"/>
    <mergeCell ref="PGQ532:PGQ534"/>
    <mergeCell ref="PGT532:PGT534"/>
    <mergeCell ref="PGU532:PGU534"/>
    <mergeCell ref="PGX532:PGX534"/>
    <mergeCell ref="PGY532:PGY534"/>
    <mergeCell ref="PGD532:PGD534"/>
    <mergeCell ref="PGE532:PGE534"/>
    <mergeCell ref="PGH532:PGH534"/>
    <mergeCell ref="PGI532:PGI534"/>
    <mergeCell ref="PGL532:PGL534"/>
    <mergeCell ref="PGM532:PGM534"/>
    <mergeCell ref="PFR532:PFR534"/>
    <mergeCell ref="PFS532:PFS534"/>
    <mergeCell ref="PFV532:PFV534"/>
    <mergeCell ref="PFW532:PFW534"/>
    <mergeCell ref="PFZ532:PFZ534"/>
    <mergeCell ref="PGA532:PGA534"/>
    <mergeCell ref="PFF532:PFF534"/>
    <mergeCell ref="PFG532:PFG534"/>
    <mergeCell ref="PFJ532:PFJ534"/>
    <mergeCell ref="PFK532:PFK534"/>
    <mergeCell ref="PFN532:PFN534"/>
    <mergeCell ref="PFO532:PFO534"/>
    <mergeCell ref="PET532:PET534"/>
    <mergeCell ref="PEU532:PEU534"/>
    <mergeCell ref="PEX532:PEX534"/>
    <mergeCell ref="PEY532:PEY534"/>
    <mergeCell ref="PFB532:PFB534"/>
    <mergeCell ref="PFC532:PFC534"/>
    <mergeCell ref="PJV532:PJV534"/>
    <mergeCell ref="PJW532:PJW534"/>
    <mergeCell ref="PJZ532:PJZ534"/>
    <mergeCell ref="PKA532:PKA534"/>
    <mergeCell ref="PKD532:PKD534"/>
    <mergeCell ref="PKE532:PKE534"/>
    <mergeCell ref="PJJ532:PJJ534"/>
    <mergeCell ref="PJK532:PJK534"/>
    <mergeCell ref="PJN532:PJN534"/>
    <mergeCell ref="PJO532:PJO534"/>
    <mergeCell ref="PJR532:PJR534"/>
    <mergeCell ref="PJS532:PJS534"/>
    <mergeCell ref="PIX532:PIX534"/>
    <mergeCell ref="PIY532:PIY534"/>
    <mergeCell ref="PJB532:PJB534"/>
    <mergeCell ref="PJC532:PJC534"/>
    <mergeCell ref="PJF532:PJF534"/>
    <mergeCell ref="PJG532:PJG534"/>
    <mergeCell ref="PIL532:PIL534"/>
    <mergeCell ref="PIM532:PIM534"/>
    <mergeCell ref="PIP532:PIP534"/>
    <mergeCell ref="PIQ532:PIQ534"/>
    <mergeCell ref="PIT532:PIT534"/>
    <mergeCell ref="PIU532:PIU534"/>
    <mergeCell ref="PHZ532:PHZ534"/>
    <mergeCell ref="PIA532:PIA534"/>
    <mergeCell ref="PID532:PID534"/>
    <mergeCell ref="PIE532:PIE534"/>
    <mergeCell ref="PIH532:PIH534"/>
    <mergeCell ref="PII532:PII534"/>
    <mergeCell ref="PHN532:PHN534"/>
    <mergeCell ref="PHO532:PHO534"/>
    <mergeCell ref="PHR532:PHR534"/>
    <mergeCell ref="PHS532:PHS534"/>
    <mergeCell ref="PHV532:PHV534"/>
    <mergeCell ref="PHW532:PHW534"/>
    <mergeCell ref="PMP532:PMP534"/>
    <mergeCell ref="PMQ532:PMQ534"/>
    <mergeCell ref="PMT532:PMT534"/>
    <mergeCell ref="PMU532:PMU534"/>
    <mergeCell ref="PMX532:PMX534"/>
    <mergeCell ref="PMY532:PMY534"/>
    <mergeCell ref="PMD532:PMD534"/>
    <mergeCell ref="PME532:PME534"/>
    <mergeCell ref="PMH532:PMH534"/>
    <mergeCell ref="PMI532:PMI534"/>
    <mergeCell ref="PML532:PML534"/>
    <mergeCell ref="PMM532:PMM534"/>
    <mergeCell ref="PLR532:PLR534"/>
    <mergeCell ref="PLS532:PLS534"/>
    <mergeCell ref="PLV532:PLV534"/>
    <mergeCell ref="PLW532:PLW534"/>
    <mergeCell ref="PLZ532:PLZ534"/>
    <mergeCell ref="PMA532:PMA534"/>
    <mergeCell ref="PLF532:PLF534"/>
    <mergeCell ref="PLG532:PLG534"/>
    <mergeCell ref="PLJ532:PLJ534"/>
    <mergeCell ref="PLK532:PLK534"/>
    <mergeCell ref="PLN532:PLN534"/>
    <mergeCell ref="PLO532:PLO534"/>
    <mergeCell ref="PKT532:PKT534"/>
    <mergeCell ref="PKU532:PKU534"/>
    <mergeCell ref="PKX532:PKX534"/>
    <mergeCell ref="PKY532:PKY534"/>
    <mergeCell ref="PLB532:PLB534"/>
    <mergeCell ref="PLC532:PLC534"/>
    <mergeCell ref="PKH532:PKH534"/>
    <mergeCell ref="PKI532:PKI534"/>
    <mergeCell ref="PKL532:PKL534"/>
    <mergeCell ref="PKM532:PKM534"/>
    <mergeCell ref="PKP532:PKP534"/>
    <mergeCell ref="PKQ532:PKQ534"/>
    <mergeCell ref="PPJ532:PPJ534"/>
    <mergeCell ref="PPK532:PPK534"/>
    <mergeCell ref="PPN532:PPN534"/>
    <mergeCell ref="PPO532:PPO534"/>
    <mergeCell ref="PPR532:PPR534"/>
    <mergeCell ref="PPS532:PPS534"/>
    <mergeCell ref="POX532:POX534"/>
    <mergeCell ref="POY532:POY534"/>
    <mergeCell ref="PPB532:PPB534"/>
    <mergeCell ref="PPC532:PPC534"/>
    <mergeCell ref="PPF532:PPF534"/>
    <mergeCell ref="PPG532:PPG534"/>
    <mergeCell ref="POL532:POL534"/>
    <mergeCell ref="POM532:POM534"/>
    <mergeCell ref="POP532:POP534"/>
    <mergeCell ref="POQ532:POQ534"/>
    <mergeCell ref="POT532:POT534"/>
    <mergeCell ref="POU532:POU534"/>
    <mergeCell ref="PNZ532:PNZ534"/>
    <mergeCell ref="POA532:POA534"/>
    <mergeCell ref="POD532:POD534"/>
    <mergeCell ref="POE532:POE534"/>
    <mergeCell ref="POH532:POH534"/>
    <mergeCell ref="POI532:POI534"/>
    <mergeCell ref="PNN532:PNN534"/>
    <mergeCell ref="PNO532:PNO534"/>
    <mergeCell ref="PNR532:PNR534"/>
    <mergeCell ref="PNS532:PNS534"/>
    <mergeCell ref="PNV532:PNV534"/>
    <mergeCell ref="PNW532:PNW534"/>
    <mergeCell ref="PNB532:PNB534"/>
    <mergeCell ref="PNC532:PNC534"/>
    <mergeCell ref="PNF532:PNF534"/>
    <mergeCell ref="PNG532:PNG534"/>
    <mergeCell ref="PNJ532:PNJ534"/>
    <mergeCell ref="PNK532:PNK534"/>
    <mergeCell ref="PSD532:PSD534"/>
    <mergeCell ref="PSE532:PSE534"/>
    <mergeCell ref="PSH532:PSH534"/>
    <mergeCell ref="PSI532:PSI534"/>
    <mergeCell ref="PSL532:PSL534"/>
    <mergeCell ref="PSM532:PSM534"/>
    <mergeCell ref="PRR532:PRR534"/>
    <mergeCell ref="PRS532:PRS534"/>
    <mergeCell ref="PRV532:PRV534"/>
    <mergeCell ref="PRW532:PRW534"/>
    <mergeCell ref="PRZ532:PRZ534"/>
    <mergeCell ref="PSA532:PSA534"/>
    <mergeCell ref="PRF532:PRF534"/>
    <mergeCell ref="PRG532:PRG534"/>
    <mergeCell ref="PRJ532:PRJ534"/>
    <mergeCell ref="PRK532:PRK534"/>
    <mergeCell ref="PRN532:PRN534"/>
    <mergeCell ref="PRO532:PRO534"/>
    <mergeCell ref="PQT532:PQT534"/>
    <mergeCell ref="PQU532:PQU534"/>
    <mergeCell ref="PQX532:PQX534"/>
    <mergeCell ref="PQY532:PQY534"/>
    <mergeCell ref="PRB532:PRB534"/>
    <mergeCell ref="PRC532:PRC534"/>
    <mergeCell ref="PQH532:PQH534"/>
    <mergeCell ref="PQI532:PQI534"/>
    <mergeCell ref="PQL532:PQL534"/>
    <mergeCell ref="PQM532:PQM534"/>
    <mergeCell ref="PQP532:PQP534"/>
    <mergeCell ref="PQQ532:PQQ534"/>
    <mergeCell ref="PPV532:PPV534"/>
    <mergeCell ref="PPW532:PPW534"/>
    <mergeCell ref="PPZ532:PPZ534"/>
    <mergeCell ref="PQA532:PQA534"/>
    <mergeCell ref="PQD532:PQD534"/>
    <mergeCell ref="PQE532:PQE534"/>
    <mergeCell ref="PUX532:PUX534"/>
    <mergeCell ref="PUY532:PUY534"/>
    <mergeCell ref="PVB532:PVB534"/>
    <mergeCell ref="PVC532:PVC534"/>
    <mergeCell ref="PVF532:PVF534"/>
    <mergeCell ref="PVG532:PVG534"/>
    <mergeCell ref="PUL532:PUL534"/>
    <mergeCell ref="PUM532:PUM534"/>
    <mergeCell ref="PUP532:PUP534"/>
    <mergeCell ref="PUQ532:PUQ534"/>
    <mergeCell ref="PUT532:PUT534"/>
    <mergeCell ref="PUU532:PUU534"/>
    <mergeCell ref="PTZ532:PTZ534"/>
    <mergeCell ref="PUA532:PUA534"/>
    <mergeCell ref="PUD532:PUD534"/>
    <mergeCell ref="PUE532:PUE534"/>
    <mergeCell ref="PUH532:PUH534"/>
    <mergeCell ref="PUI532:PUI534"/>
    <mergeCell ref="PTN532:PTN534"/>
    <mergeCell ref="PTO532:PTO534"/>
    <mergeCell ref="PTR532:PTR534"/>
    <mergeCell ref="PTS532:PTS534"/>
    <mergeCell ref="PTV532:PTV534"/>
    <mergeCell ref="PTW532:PTW534"/>
    <mergeCell ref="PTB532:PTB534"/>
    <mergeCell ref="PTC532:PTC534"/>
    <mergeCell ref="PTF532:PTF534"/>
    <mergeCell ref="PTG532:PTG534"/>
    <mergeCell ref="PTJ532:PTJ534"/>
    <mergeCell ref="PTK532:PTK534"/>
    <mergeCell ref="PSP532:PSP534"/>
    <mergeCell ref="PSQ532:PSQ534"/>
    <mergeCell ref="PST532:PST534"/>
    <mergeCell ref="PSU532:PSU534"/>
    <mergeCell ref="PSX532:PSX534"/>
    <mergeCell ref="PSY532:PSY534"/>
    <mergeCell ref="PXR532:PXR534"/>
    <mergeCell ref="PXS532:PXS534"/>
    <mergeCell ref="PXV532:PXV534"/>
    <mergeCell ref="PXW532:PXW534"/>
    <mergeCell ref="PXZ532:PXZ534"/>
    <mergeCell ref="PYA532:PYA534"/>
    <mergeCell ref="PXF532:PXF534"/>
    <mergeCell ref="PXG532:PXG534"/>
    <mergeCell ref="PXJ532:PXJ534"/>
    <mergeCell ref="PXK532:PXK534"/>
    <mergeCell ref="PXN532:PXN534"/>
    <mergeCell ref="PXO532:PXO534"/>
    <mergeCell ref="PWT532:PWT534"/>
    <mergeCell ref="PWU532:PWU534"/>
    <mergeCell ref="PWX532:PWX534"/>
    <mergeCell ref="PWY532:PWY534"/>
    <mergeCell ref="PXB532:PXB534"/>
    <mergeCell ref="PXC532:PXC534"/>
    <mergeCell ref="PWH532:PWH534"/>
    <mergeCell ref="PWI532:PWI534"/>
    <mergeCell ref="PWL532:PWL534"/>
    <mergeCell ref="PWM532:PWM534"/>
    <mergeCell ref="PWP532:PWP534"/>
    <mergeCell ref="PWQ532:PWQ534"/>
    <mergeCell ref="PVV532:PVV534"/>
    <mergeCell ref="PVW532:PVW534"/>
    <mergeCell ref="PVZ532:PVZ534"/>
    <mergeCell ref="PWA532:PWA534"/>
    <mergeCell ref="PWD532:PWD534"/>
    <mergeCell ref="PWE532:PWE534"/>
    <mergeCell ref="PVJ532:PVJ534"/>
    <mergeCell ref="PVK532:PVK534"/>
    <mergeCell ref="PVN532:PVN534"/>
    <mergeCell ref="PVO532:PVO534"/>
    <mergeCell ref="PVR532:PVR534"/>
    <mergeCell ref="PVS532:PVS534"/>
    <mergeCell ref="QAL532:QAL534"/>
    <mergeCell ref="QAM532:QAM534"/>
    <mergeCell ref="QAP532:QAP534"/>
    <mergeCell ref="QAQ532:QAQ534"/>
    <mergeCell ref="QAT532:QAT534"/>
    <mergeCell ref="QAU532:QAU534"/>
    <mergeCell ref="PZZ532:PZZ534"/>
    <mergeCell ref="QAA532:QAA534"/>
    <mergeCell ref="QAD532:QAD534"/>
    <mergeCell ref="QAE532:QAE534"/>
    <mergeCell ref="QAH532:QAH534"/>
    <mergeCell ref="QAI532:QAI534"/>
    <mergeCell ref="PZN532:PZN534"/>
    <mergeCell ref="PZO532:PZO534"/>
    <mergeCell ref="PZR532:PZR534"/>
    <mergeCell ref="PZS532:PZS534"/>
    <mergeCell ref="PZV532:PZV534"/>
    <mergeCell ref="PZW532:PZW534"/>
    <mergeCell ref="PZB532:PZB534"/>
    <mergeCell ref="PZC532:PZC534"/>
    <mergeCell ref="PZF532:PZF534"/>
    <mergeCell ref="PZG532:PZG534"/>
    <mergeCell ref="PZJ532:PZJ534"/>
    <mergeCell ref="PZK532:PZK534"/>
    <mergeCell ref="PYP532:PYP534"/>
    <mergeCell ref="PYQ532:PYQ534"/>
    <mergeCell ref="PYT532:PYT534"/>
    <mergeCell ref="PYU532:PYU534"/>
    <mergeCell ref="PYX532:PYX534"/>
    <mergeCell ref="PYY532:PYY534"/>
    <mergeCell ref="PYD532:PYD534"/>
    <mergeCell ref="PYE532:PYE534"/>
    <mergeCell ref="PYH532:PYH534"/>
    <mergeCell ref="PYI532:PYI534"/>
    <mergeCell ref="PYL532:PYL534"/>
    <mergeCell ref="PYM532:PYM534"/>
    <mergeCell ref="QDF532:QDF534"/>
    <mergeCell ref="QDG532:QDG534"/>
    <mergeCell ref="QDJ532:QDJ534"/>
    <mergeCell ref="QDK532:QDK534"/>
    <mergeCell ref="QDN532:QDN534"/>
    <mergeCell ref="QDO532:QDO534"/>
    <mergeCell ref="QCT532:QCT534"/>
    <mergeCell ref="QCU532:QCU534"/>
    <mergeCell ref="QCX532:QCX534"/>
    <mergeCell ref="QCY532:QCY534"/>
    <mergeCell ref="QDB532:QDB534"/>
    <mergeCell ref="QDC532:QDC534"/>
    <mergeCell ref="QCH532:QCH534"/>
    <mergeCell ref="QCI532:QCI534"/>
    <mergeCell ref="QCL532:QCL534"/>
    <mergeCell ref="QCM532:QCM534"/>
    <mergeCell ref="QCP532:QCP534"/>
    <mergeCell ref="QCQ532:QCQ534"/>
    <mergeCell ref="QBV532:QBV534"/>
    <mergeCell ref="QBW532:QBW534"/>
    <mergeCell ref="QBZ532:QBZ534"/>
    <mergeCell ref="QCA532:QCA534"/>
    <mergeCell ref="QCD532:QCD534"/>
    <mergeCell ref="QCE532:QCE534"/>
    <mergeCell ref="QBJ532:QBJ534"/>
    <mergeCell ref="QBK532:QBK534"/>
    <mergeCell ref="QBN532:QBN534"/>
    <mergeCell ref="QBO532:QBO534"/>
    <mergeCell ref="QBR532:QBR534"/>
    <mergeCell ref="QBS532:QBS534"/>
    <mergeCell ref="QAX532:QAX534"/>
    <mergeCell ref="QAY532:QAY534"/>
    <mergeCell ref="QBB532:QBB534"/>
    <mergeCell ref="QBC532:QBC534"/>
    <mergeCell ref="QBF532:QBF534"/>
    <mergeCell ref="QBG532:QBG534"/>
    <mergeCell ref="QFZ532:QFZ534"/>
    <mergeCell ref="QGA532:QGA534"/>
    <mergeCell ref="QGD532:QGD534"/>
    <mergeCell ref="QGE532:QGE534"/>
    <mergeCell ref="QGH532:QGH534"/>
    <mergeCell ref="QGI532:QGI534"/>
    <mergeCell ref="QFN532:QFN534"/>
    <mergeCell ref="QFO532:QFO534"/>
    <mergeCell ref="QFR532:QFR534"/>
    <mergeCell ref="QFS532:QFS534"/>
    <mergeCell ref="QFV532:QFV534"/>
    <mergeCell ref="QFW532:QFW534"/>
    <mergeCell ref="QFB532:QFB534"/>
    <mergeCell ref="QFC532:QFC534"/>
    <mergeCell ref="QFF532:QFF534"/>
    <mergeCell ref="QFG532:QFG534"/>
    <mergeCell ref="QFJ532:QFJ534"/>
    <mergeCell ref="QFK532:QFK534"/>
    <mergeCell ref="QEP532:QEP534"/>
    <mergeCell ref="QEQ532:QEQ534"/>
    <mergeCell ref="QET532:QET534"/>
    <mergeCell ref="QEU532:QEU534"/>
    <mergeCell ref="QEX532:QEX534"/>
    <mergeCell ref="QEY532:QEY534"/>
    <mergeCell ref="QED532:QED534"/>
    <mergeCell ref="QEE532:QEE534"/>
    <mergeCell ref="QEH532:QEH534"/>
    <mergeCell ref="QEI532:QEI534"/>
    <mergeCell ref="QEL532:QEL534"/>
    <mergeCell ref="QEM532:QEM534"/>
    <mergeCell ref="QDR532:QDR534"/>
    <mergeCell ref="QDS532:QDS534"/>
    <mergeCell ref="QDV532:QDV534"/>
    <mergeCell ref="QDW532:QDW534"/>
    <mergeCell ref="QDZ532:QDZ534"/>
    <mergeCell ref="QEA532:QEA534"/>
    <mergeCell ref="QIT532:QIT534"/>
    <mergeCell ref="QIU532:QIU534"/>
    <mergeCell ref="QIX532:QIX534"/>
    <mergeCell ref="QIY532:QIY534"/>
    <mergeCell ref="QJB532:QJB534"/>
    <mergeCell ref="QJC532:QJC534"/>
    <mergeCell ref="QIH532:QIH534"/>
    <mergeCell ref="QII532:QII534"/>
    <mergeCell ref="QIL532:QIL534"/>
    <mergeCell ref="QIM532:QIM534"/>
    <mergeCell ref="QIP532:QIP534"/>
    <mergeCell ref="QIQ532:QIQ534"/>
    <mergeCell ref="QHV532:QHV534"/>
    <mergeCell ref="QHW532:QHW534"/>
    <mergeCell ref="QHZ532:QHZ534"/>
    <mergeCell ref="QIA532:QIA534"/>
    <mergeCell ref="QID532:QID534"/>
    <mergeCell ref="QIE532:QIE534"/>
    <mergeCell ref="QHJ532:QHJ534"/>
    <mergeCell ref="QHK532:QHK534"/>
    <mergeCell ref="QHN532:QHN534"/>
    <mergeCell ref="QHO532:QHO534"/>
    <mergeCell ref="QHR532:QHR534"/>
    <mergeCell ref="QHS532:QHS534"/>
    <mergeCell ref="QGX532:QGX534"/>
    <mergeCell ref="QGY532:QGY534"/>
    <mergeCell ref="QHB532:QHB534"/>
    <mergeCell ref="QHC532:QHC534"/>
    <mergeCell ref="QHF532:QHF534"/>
    <mergeCell ref="QHG532:QHG534"/>
    <mergeCell ref="QGL532:QGL534"/>
    <mergeCell ref="QGM532:QGM534"/>
    <mergeCell ref="QGP532:QGP534"/>
    <mergeCell ref="QGQ532:QGQ534"/>
    <mergeCell ref="QGT532:QGT534"/>
    <mergeCell ref="QGU532:QGU534"/>
    <mergeCell ref="QLN532:QLN534"/>
    <mergeCell ref="QLO532:QLO534"/>
    <mergeCell ref="QLR532:QLR534"/>
    <mergeCell ref="QLS532:QLS534"/>
    <mergeCell ref="QLV532:QLV534"/>
    <mergeCell ref="QLW532:QLW534"/>
    <mergeCell ref="QLB532:QLB534"/>
    <mergeCell ref="QLC532:QLC534"/>
    <mergeCell ref="QLF532:QLF534"/>
    <mergeCell ref="QLG532:QLG534"/>
    <mergeCell ref="QLJ532:QLJ534"/>
    <mergeCell ref="QLK532:QLK534"/>
    <mergeCell ref="QKP532:QKP534"/>
    <mergeCell ref="QKQ532:QKQ534"/>
    <mergeCell ref="QKT532:QKT534"/>
    <mergeCell ref="QKU532:QKU534"/>
    <mergeCell ref="QKX532:QKX534"/>
    <mergeCell ref="QKY532:QKY534"/>
    <mergeCell ref="QKD532:QKD534"/>
    <mergeCell ref="QKE532:QKE534"/>
    <mergeCell ref="QKH532:QKH534"/>
    <mergeCell ref="QKI532:QKI534"/>
    <mergeCell ref="QKL532:QKL534"/>
    <mergeCell ref="QKM532:QKM534"/>
    <mergeCell ref="QJR532:QJR534"/>
    <mergeCell ref="QJS532:QJS534"/>
    <mergeCell ref="QJV532:QJV534"/>
    <mergeCell ref="QJW532:QJW534"/>
    <mergeCell ref="QJZ532:QJZ534"/>
    <mergeCell ref="QKA532:QKA534"/>
    <mergeCell ref="QJF532:QJF534"/>
    <mergeCell ref="QJG532:QJG534"/>
    <mergeCell ref="QJJ532:QJJ534"/>
    <mergeCell ref="QJK532:QJK534"/>
    <mergeCell ref="QJN532:QJN534"/>
    <mergeCell ref="QJO532:QJO534"/>
    <mergeCell ref="QOH532:QOH534"/>
    <mergeCell ref="QOI532:QOI534"/>
    <mergeCell ref="QOL532:QOL534"/>
    <mergeCell ref="QOM532:QOM534"/>
    <mergeCell ref="QOP532:QOP534"/>
    <mergeCell ref="QOQ532:QOQ534"/>
    <mergeCell ref="QNV532:QNV534"/>
    <mergeCell ref="QNW532:QNW534"/>
    <mergeCell ref="QNZ532:QNZ534"/>
    <mergeCell ref="QOA532:QOA534"/>
    <mergeCell ref="QOD532:QOD534"/>
    <mergeCell ref="QOE532:QOE534"/>
    <mergeCell ref="QNJ532:QNJ534"/>
    <mergeCell ref="QNK532:QNK534"/>
    <mergeCell ref="QNN532:QNN534"/>
    <mergeCell ref="QNO532:QNO534"/>
    <mergeCell ref="QNR532:QNR534"/>
    <mergeCell ref="QNS532:QNS534"/>
    <mergeCell ref="QMX532:QMX534"/>
    <mergeCell ref="QMY532:QMY534"/>
    <mergeCell ref="QNB532:QNB534"/>
    <mergeCell ref="QNC532:QNC534"/>
    <mergeCell ref="QNF532:QNF534"/>
    <mergeCell ref="QNG532:QNG534"/>
    <mergeCell ref="QML532:QML534"/>
    <mergeCell ref="QMM532:QMM534"/>
    <mergeCell ref="QMP532:QMP534"/>
    <mergeCell ref="QMQ532:QMQ534"/>
    <mergeCell ref="QMT532:QMT534"/>
    <mergeCell ref="QMU532:QMU534"/>
    <mergeCell ref="QLZ532:QLZ534"/>
    <mergeCell ref="QMA532:QMA534"/>
    <mergeCell ref="QMD532:QMD534"/>
    <mergeCell ref="QME532:QME534"/>
    <mergeCell ref="QMH532:QMH534"/>
    <mergeCell ref="QMI532:QMI534"/>
    <mergeCell ref="QRB532:QRB534"/>
    <mergeCell ref="QRC532:QRC534"/>
    <mergeCell ref="QRF532:QRF534"/>
    <mergeCell ref="QRG532:QRG534"/>
    <mergeCell ref="QRJ532:QRJ534"/>
    <mergeCell ref="QRK532:QRK534"/>
    <mergeCell ref="QQP532:QQP534"/>
    <mergeCell ref="QQQ532:QQQ534"/>
    <mergeCell ref="QQT532:QQT534"/>
    <mergeCell ref="QQU532:QQU534"/>
    <mergeCell ref="QQX532:QQX534"/>
    <mergeCell ref="QQY532:QQY534"/>
    <mergeCell ref="QQD532:QQD534"/>
    <mergeCell ref="QQE532:QQE534"/>
    <mergeCell ref="QQH532:QQH534"/>
    <mergeCell ref="QQI532:QQI534"/>
    <mergeCell ref="QQL532:QQL534"/>
    <mergeCell ref="QQM532:QQM534"/>
    <mergeCell ref="QPR532:QPR534"/>
    <mergeCell ref="QPS532:QPS534"/>
    <mergeCell ref="QPV532:QPV534"/>
    <mergeCell ref="QPW532:QPW534"/>
    <mergeCell ref="QPZ532:QPZ534"/>
    <mergeCell ref="QQA532:QQA534"/>
    <mergeCell ref="QPF532:QPF534"/>
    <mergeCell ref="QPG532:QPG534"/>
    <mergeCell ref="QPJ532:QPJ534"/>
    <mergeCell ref="QPK532:QPK534"/>
    <mergeCell ref="QPN532:QPN534"/>
    <mergeCell ref="QPO532:QPO534"/>
    <mergeCell ref="QOT532:QOT534"/>
    <mergeCell ref="QOU532:QOU534"/>
    <mergeCell ref="QOX532:QOX534"/>
    <mergeCell ref="QOY532:QOY534"/>
    <mergeCell ref="QPB532:QPB534"/>
    <mergeCell ref="QPC532:QPC534"/>
    <mergeCell ref="QTV532:QTV534"/>
    <mergeCell ref="QTW532:QTW534"/>
    <mergeCell ref="QTZ532:QTZ534"/>
    <mergeCell ref="QUA532:QUA534"/>
    <mergeCell ref="QUD532:QUD534"/>
    <mergeCell ref="QUE532:QUE534"/>
    <mergeCell ref="QTJ532:QTJ534"/>
    <mergeCell ref="QTK532:QTK534"/>
    <mergeCell ref="QTN532:QTN534"/>
    <mergeCell ref="QTO532:QTO534"/>
    <mergeCell ref="QTR532:QTR534"/>
    <mergeCell ref="QTS532:QTS534"/>
    <mergeCell ref="QSX532:QSX534"/>
    <mergeCell ref="QSY532:QSY534"/>
    <mergeCell ref="QTB532:QTB534"/>
    <mergeCell ref="QTC532:QTC534"/>
    <mergeCell ref="QTF532:QTF534"/>
    <mergeCell ref="QTG532:QTG534"/>
    <mergeCell ref="QSL532:QSL534"/>
    <mergeCell ref="QSM532:QSM534"/>
    <mergeCell ref="QSP532:QSP534"/>
    <mergeCell ref="QSQ532:QSQ534"/>
    <mergeCell ref="QST532:QST534"/>
    <mergeCell ref="QSU532:QSU534"/>
    <mergeCell ref="QRZ532:QRZ534"/>
    <mergeCell ref="QSA532:QSA534"/>
    <mergeCell ref="QSD532:QSD534"/>
    <mergeCell ref="QSE532:QSE534"/>
    <mergeCell ref="QSH532:QSH534"/>
    <mergeCell ref="QSI532:QSI534"/>
    <mergeCell ref="QRN532:QRN534"/>
    <mergeCell ref="QRO532:QRO534"/>
    <mergeCell ref="QRR532:QRR534"/>
    <mergeCell ref="QRS532:QRS534"/>
    <mergeCell ref="QRV532:QRV534"/>
    <mergeCell ref="QRW532:QRW534"/>
    <mergeCell ref="QWP532:QWP534"/>
    <mergeCell ref="QWQ532:QWQ534"/>
    <mergeCell ref="QWT532:QWT534"/>
    <mergeCell ref="QWU532:QWU534"/>
    <mergeCell ref="QWX532:QWX534"/>
    <mergeCell ref="QWY532:QWY534"/>
    <mergeCell ref="QWD532:QWD534"/>
    <mergeCell ref="QWE532:QWE534"/>
    <mergeCell ref="QWH532:QWH534"/>
    <mergeCell ref="QWI532:QWI534"/>
    <mergeCell ref="QWL532:QWL534"/>
    <mergeCell ref="QWM532:QWM534"/>
    <mergeCell ref="QVR532:QVR534"/>
    <mergeCell ref="QVS532:QVS534"/>
    <mergeCell ref="QVV532:QVV534"/>
    <mergeCell ref="QVW532:QVW534"/>
    <mergeCell ref="QVZ532:QVZ534"/>
    <mergeCell ref="QWA532:QWA534"/>
    <mergeCell ref="QVF532:QVF534"/>
    <mergeCell ref="QVG532:QVG534"/>
    <mergeCell ref="QVJ532:QVJ534"/>
    <mergeCell ref="QVK532:QVK534"/>
    <mergeCell ref="QVN532:QVN534"/>
    <mergeCell ref="QVO532:QVO534"/>
    <mergeCell ref="QUT532:QUT534"/>
    <mergeCell ref="QUU532:QUU534"/>
    <mergeCell ref="QUX532:QUX534"/>
    <mergeCell ref="QUY532:QUY534"/>
    <mergeCell ref="QVB532:QVB534"/>
    <mergeCell ref="QVC532:QVC534"/>
    <mergeCell ref="QUH532:QUH534"/>
    <mergeCell ref="QUI532:QUI534"/>
    <mergeCell ref="QUL532:QUL534"/>
    <mergeCell ref="QUM532:QUM534"/>
    <mergeCell ref="QUP532:QUP534"/>
    <mergeCell ref="QUQ532:QUQ534"/>
    <mergeCell ref="QZJ532:QZJ534"/>
    <mergeCell ref="QZK532:QZK534"/>
    <mergeCell ref="QZN532:QZN534"/>
    <mergeCell ref="QZO532:QZO534"/>
    <mergeCell ref="QZR532:QZR534"/>
    <mergeCell ref="QZS532:QZS534"/>
    <mergeCell ref="QYX532:QYX534"/>
    <mergeCell ref="QYY532:QYY534"/>
    <mergeCell ref="QZB532:QZB534"/>
    <mergeCell ref="QZC532:QZC534"/>
    <mergeCell ref="QZF532:QZF534"/>
    <mergeCell ref="QZG532:QZG534"/>
    <mergeCell ref="QYL532:QYL534"/>
    <mergeCell ref="QYM532:QYM534"/>
    <mergeCell ref="QYP532:QYP534"/>
    <mergeCell ref="QYQ532:QYQ534"/>
    <mergeCell ref="QYT532:QYT534"/>
    <mergeCell ref="QYU532:QYU534"/>
    <mergeCell ref="QXZ532:QXZ534"/>
    <mergeCell ref="QYA532:QYA534"/>
    <mergeCell ref="QYD532:QYD534"/>
    <mergeCell ref="QYE532:QYE534"/>
    <mergeCell ref="QYH532:QYH534"/>
    <mergeCell ref="QYI532:QYI534"/>
    <mergeCell ref="QXN532:QXN534"/>
    <mergeCell ref="QXO532:QXO534"/>
    <mergeCell ref="QXR532:QXR534"/>
    <mergeCell ref="QXS532:QXS534"/>
    <mergeCell ref="QXV532:QXV534"/>
    <mergeCell ref="QXW532:QXW534"/>
    <mergeCell ref="QXB532:QXB534"/>
    <mergeCell ref="QXC532:QXC534"/>
    <mergeCell ref="QXF532:QXF534"/>
    <mergeCell ref="QXG532:QXG534"/>
    <mergeCell ref="QXJ532:QXJ534"/>
    <mergeCell ref="QXK532:QXK534"/>
    <mergeCell ref="RCD532:RCD534"/>
    <mergeCell ref="RCE532:RCE534"/>
    <mergeCell ref="RCH532:RCH534"/>
    <mergeCell ref="RCI532:RCI534"/>
    <mergeCell ref="RCL532:RCL534"/>
    <mergeCell ref="RCM532:RCM534"/>
    <mergeCell ref="RBR532:RBR534"/>
    <mergeCell ref="RBS532:RBS534"/>
    <mergeCell ref="RBV532:RBV534"/>
    <mergeCell ref="RBW532:RBW534"/>
    <mergeCell ref="RBZ532:RBZ534"/>
    <mergeCell ref="RCA532:RCA534"/>
    <mergeCell ref="RBF532:RBF534"/>
    <mergeCell ref="RBG532:RBG534"/>
    <mergeCell ref="RBJ532:RBJ534"/>
    <mergeCell ref="RBK532:RBK534"/>
    <mergeCell ref="RBN532:RBN534"/>
    <mergeCell ref="RBO532:RBO534"/>
    <mergeCell ref="RAT532:RAT534"/>
    <mergeCell ref="RAU532:RAU534"/>
    <mergeCell ref="RAX532:RAX534"/>
    <mergeCell ref="RAY532:RAY534"/>
    <mergeCell ref="RBB532:RBB534"/>
    <mergeCell ref="RBC532:RBC534"/>
    <mergeCell ref="RAH532:RAH534"/>
    <mergeCell ref="RAI532:RAI534"/>
    <mergeCell ref="RAL532:RAL534"/>
    <mergeCell ref="RAM532:RAM534"/>
    <mergeCell ref="RAP532:RAP534"/>
    <mergeCell ref="RAQ532:RAQ534"/>
    <mergeCell ref="QZV532:QZV534"/>
    <mergeCell ref="QZW532:QZW534"/>
    <mergeCell ref="QZZ532:QZZ534"/>
    <mergeCell ref="RAA532:RAA534"/>
    <mergeCell ref="RAD532:RAD534"/>
    <mergeCell ref="RAE532:RAE534"/>
    <mergeCell ref="REX532:REX534"/>
    <mergeCell ref="REY532:REY534"/>
    <mergeCell ref="RFB532:RFB534"/>
    <mergeCell ref="RFC532:RFC534"/>
    <mergeCell ref="RFF532:RFF534"/>
    <mergeCell ref="RFG532:RFG534"/>
    <mergeCell ref="REL532:REL534"/>
    <mergeCell ref="REM532:REM534"/>
    <mergeCell ref="REP532:REP534"/>
    <mergeCell ref="REQ532:REQ534"/>
    <mergeCell ref="RET532:RET534"/>
    <mergeCell ref="REU532:REU534"/>
    <mergeCell ref="RDZ532:RDZ534"/>
    <mergeCell ref="REA532:REA534"/>
    <mergeCell ref="RED532:RED534"/>
    <mergeCell ref="REE532:REE534"/>
    <mergeCell ref="REH532:REH534"/>
    <mergeCell ref="REI532:REI534"/>
    <mergeCell ref="RDN532:RDN534"/>
    <mergeCell ref="RDO532:RDO534"/>
    <mergeCell ref="RDR532:RDR534"/>
    <mergeCell ref="RDS532:RDS534"/>
    <mergeCell ref="RDV532:RDV534"/>
    <mergeCell ref="RDW532:RDW534"/>
    <mergeCell ref="RDB532:RDB534"/>
    <mergeCell ref="RDC532:RDC534"/>
    <mergeCell ref="RDF532:RDF534"/>
    <mergeCell ref="RDG532:RDG534"/>
    <mergeCell ref="RDJ532:RDJ534"/>
    <mergeCell ref="RDK532:RDK534"/>
    <mergeCell ref="RCP532:RCP534"/>
    <mergeCell ref="RCQ532:RCQ534"/>
    <mergeCell ref="RCT532:RCT534"/>
    <mergeCell ref="RCU532:RCU534"/>
    <mergeCell ref="RCX532:RCX534"/>
    <mergeCell ref="RCY532:RCY534"/>
    <mergeCell ref="RHR532:RHR534"/>
    <mergeCell ref="RHS532:RHS534"/>
    <mergeCell ref="RHV532:RHV534"/>
    <mergeCell ref="RHW532:RHW534"/>
    <mergeCell ref="RHZ532:RHZ534"/>
    <mergeCell ref="RIA532:RIA534"/>
    <mergeCell ref="RHF532:RHF534"/>
    <mergeCell ref="RHG532:RHG534"/>
    <mergeCell ref="RHJ532:RHJ534"/>
    <mergeCell ref="RHK532:RHK534"/>
    <mergeCell ref="RHN532:RHN534"/>
    <mergeCell ref="RHO532:RHO534"/>
    <mergeCell ref="RGT532:RGT534"/>
    <mergeCell ref="RGU532:RGU534"/>
    <mergeCell ref="RGX532:RGX534"/>
    <mergeCell ref="RGY532:RGY534"/>
    <mergeCell ref="RHB532:RHB534"/>
    <mergeCell ref="RHC532:RHC534"/>
    <mergeCell ref="RGH532:RGH534"/>
    <mergeCell ref="RGI532:RGI534"/>
    <mergeCell ref="RGL532:RGL534"/>
    <mergeCell ref="RGM532:RGM534"/>
    <mergeCell ref="RGP532:RGP534"/>
    <mergeCell ref="RGQ532:RGQ534"/>
    <mergeCell ref="RFV532:RFV534"/>
    <mergeCell ref="RFW532:RFW534"/>
    <mergeCell ref="RFZ532:RFZ534"/>
    <mergeCell ref="RGA532:RGA534"/>
    <mergeCell ref="RGD532:RGD534"/>
    <mergeCell ref="RGE532:RGE534"/>
    <mergeCell ref="RFJ532:RFJ534"/>
    <mergeCell ref="RFK532:RFK534"/>
    <mergeCell ref="RFN532:RFN534"/>
    <mergeCell ref="RFO532:RFO534"/>
    <mergeCell ref="RFR532:RFR534"/>
    <mergeCell ref="RFS532:RFS534"/>
    <mergeCell ref="RKL532:RKL534"/>
    <mergeCell ref="RKM532:RKM534"/>
    <mergeCell ref="RKP532:RKP534"/>
    <mergeCell ref="RKQ532:RKQ534"/>
    <mergeCell ref="RKT532:RKT534"/>
    <mergeCell ref="RKU532:RKU534"/>
    <mergeCell ref="RJZ532:RJZ534"/>
    <mergeCell ref="RKA532:RKA534"/>
    <mergeCell ref="RKD532:RKD534"/>
    <mergeCell ref="RKE532:RKE534"/>
    <mergeCell ref="RKH532:RKH534"/>
    <mergeCell ref="RKI532:RKI534"/>
    <mergeCell ref="RJN532:RJN534"/>
    <mergeCell ref="RJO532:RJO534"/>
    <mergeCell ref="RJR532:RJR534"/>
    <mergeCell ref="RJS532:RJS534"/>
    <mergeCell ref="RJV532:RJV534"/>
    <mergeCell ref="RJW532:RJW534"/>
    <mergeCell ref="RJB532:RJB534"/>
    <mergeCell ref="RJC532:RJC534"/>
    <mergeCell ref="RJF532:RJF534"/>
    <mergeCell ref="RJG532:RJG534"/>
    <mergeCell ref="RJJ532:RJJ534"/>
    <mergeCell ref="RJK532:RJK534"/>
    <mergeCell ref="RIP532:RIP534"/>
    <mergeCell ref="RIQ532:RIQ534"/>
    <mergeCell ref="RIT532:RIT534"/>
    <mergeCell ref="RIU532:RIU534"/>
    <mergeCell ref="RIX532:RIX534"/>
    <mergeCell ref="RIY532:RIY534"/>
    <mergeCell ref="RID532:RID534"/>
    <mergeCell ref="RIE532:RIE534"/>
    <mergeCell ref="RIH532:RIH534"/>
    <mergeCell ref="RII532:RII534"/>
    <mergeCell ref="RIL532:RIL534"/>
    <mergeCell ref="RIM532:RIM534"/>
    <mergeCell ref="RNF532:RNF534"/>
    <mergeCell ref="RNG532:RNG534"/>
    <mergeCell ref="RNJ532:RNJ534"/>
    <mergeCell ref="RNK532:RNK534"/>
    <mergeCell ref="RNN532:RNN534"/>
    <mergeCell ref="RNO532:RNO534"/>
    <mergeCell ref="RMT532:RMT534"/>
    <mergeCell ref="RMU532:RMU534"/>
    <mergeCell ref="RMX532:RMX534"/>
    <mergeCell ref="RMY532:RMY534"/>
    <mergeCell ref="RNB532:RNB534"/>
    <mergeCell ref="RNC532:RNC534"/>
    <mergeCell ref="RMH532:RMH534"/>
    <mergeCell ref="RMI532:RMI534"/>
    <mergeCell ref="RML532:RML534"/>
    <mergeCell ref="RMM532:RMM534"/>
    <mergeCell ref="RMP532:RMP534"/>
    <mergeCell ref="RMQ532:RMQ534"/>
    <mergeCell ref="RLV532:RLV534"/>
    <mergeCell ref="RLW532:RLW534"/>
    <mergeCell ref="RLZ532:RLZ534"/>
    <mergeCell ref="RMA532:RMA534"/>
    <mergeCell ref="RMD532:RMD534"/>
    <mergeCell ref="RME532:RME534"/>
    <mergeCell ref="RLJ532:RLJ534"/>
    <mergeCell ref="RLK532:RLK534"/>
    <mergeCell ref="RLN532:RLN534"/>
    <mergeCell ref="RLO532:RLO534"/>
    <mergeCell ref="RLR532:RLR534"/>
    <mergeCell ref="RLS532:RLS534"/>
    <mergeCell ref="RKX532:RKX534"/>
    <mergeCell ref="RKY532:RKY534"/>
    <mergeCell ref="RLB532:RLB534"/>
    <mergeCell ref="RLC532:RLC534"/>
    <mergeCell ref="RLF532:RLF534"/>
    <mergeCell ref="RLG532:RLG534"/>
    <mergeCell ref="RPZ532:RPZ534"/>
    <mergeCell ref="RQA532:RQA534"/>
    <mergeCell ref="RQD532:RQD534"/>
    <mergeCell ref="RQE532:RQE534"/>
    <mergeCell ref="RQH532:RQH534"/>
    <mergeCell ref="RQI532:RQI534"/>
    <mergeCell ref="RPN532:RPN534"/>
    <mergeCell ref="RPO532:RPO534"/>
    <mergeCell ref="RPR532:RPR534"/>
    <mergeCell ref="RPS532:RPS534"/>
    <mergeCell ref="RPV532:RPV534"/>
    <mergeCell ref="RPW532:RPW534"/>
    <mergeCell ref="RPB532:RPB534"/>
    <mergeCell ref="RPC532:RPC534"/>
    <mergeCell ref="RPF532:RPF534"/>
    <mergeCell ref="RPG532:RPG534"/>
    <mergeCell ref="RPJ532:RPJ534"/>
    <mergeCell ref="RPK532:RPK534"/>
    <mergeCell ref="ROP532:ROP534"/>
    <mergeCell ref="ROQ532:ROQ534"/>
    <mergeCell ref="ROT532:ROT534"/>
    <mergeCell ref="ROU532:ROU534"/>
    <mergeCell ref="ROX532:ROX534"/>
    <mergeCell ref="ROY532:ROY534"/>
    <mergeCell ref="ROD532:ROD534"/>
    <mergeCell ref="ROE532:ROE534"/>
    <mergeCell ref="ROH532:ROH534"/>
    <mergeCell ref="ROI532:ROI534"/>
    <mergeCell ref="ROL532:ROL534"/>
    <mergeCell ref="ROM532:ROM534"/>
    <mergeCell ref="RNR532:RNR534"/>
    <mergeCell ref="RNS532:RNS534"/>
    <mergeCell ref="RNV532:RNV534"/>
    <mergeCell ref="RNW532:RNW534"/>
    <mergeCell ref="RNZ532:RNZ534"/>
    <mergeCell ref="ROA532:ROA534"/>
    <mergeCell ref="RST532:RST534"/>
    <mergeCell ref="RSU532:RSU534"/>
    <mergeCell ref="RSX532:RSX534"/>
    <mergeCell ref="RSY532:RSY534"/>
    <mergeCell ref="RTB532:RTB534"/>
    <mergeCell ref="RTC532:RTC534"/>
    <mergeCell ref="RSH532:RSH534"/>
    <mergeCell ref="RSI532:RSI534"/>
    <mergeCell ref="RSL532:RSL534"/>
    <mergeCell ref="RSM532:RSM534"/>
    <mergeCell ref="RSP532:RSP534"/>
    <mergeCell ref="RSQ532:RSQ534"/>
    <mergeCell ref="RRV532:RRV534"/>
    <mergeCell ref="RRW532:RRW534"/>
    <mergeCell ref="RRZ532:RRZ534"/>
    <mergeCell ref="RSA532:RSA534"/>
    <mergeCell ref="RSD532:RSD534"/>
    <mergeCell ref="RSE532:RSE534"/>
    <mergeCell ref="RRJ532:RRJ534"/>
    <mergeCell ref="RRK532:RRK534"/>
    <mergeCell ref="RRN532:RRN534"/>
    <mergeCell ref="RRO532:RRO534"/>
    <mergeCell ref="RRR532:RRR534"/>
    <mergeCell ref="RRS532:RRS534"/>
    <mergeCell ref="RQX532:RQX534"/>
    <mergeCell ref="RQY532:RQY534"/>
    <mergeCell ref="RRB532:RRB534"/>
    <mergeCell ref="RRC532:RRC534"/>
    <mergeCell ref="RRF532:RRF534"/>
    <mergeCell ref="RRG532:RRG534"/>
    <mergeCell ref="RQL532:RQL534"/>
    <mergeCell ref="RQM532:RQM534"/>
    <mergeCell ref="RQP532:RQP534"/>
    <mergeCell ref="RQQ532:RQQ534"/>
    <mergeCell ref="RQT532:RQT534"/>
    <mergeCell ref="RQU532:RQU534"/>
    <mergeCell ref="RVN532:RVN534"/>
    <mergeCell ref="RVO532:RVO534"/>
    <mergeCell ref="RVR532:RVR534"/>
    <mergeCell ref="RVS532:RVS534"/>
    <mergeCell ref="RVV532:RVV534"/>
    <mergeCell ref="RVW532:RVW534"/>
    <mergeCell ref="RVB532:RVB534"/>
    <mergeCell ref="RVC532:RVC534"/>
    <mergeCell ref="RVF532:RVF534"/>
    <mergeCell ref="RVG532:RVG534"/>
    <mergeCell ref="RVJ532:RVJ534"/>
    <mergeCell ref="RVK532:RVK534"/>
    <mergeCell ref="RUP532:RUP534"/>
    <mergeCell ref="RUQ532:RUQ534"/>
    <mergeCell ref="RUT532:RUT534"/>
    <mergeCell ref="RUU532:RUU534"/>
    <mergeCell ref="RUX532:RUX534"/>
    <mergeCell ref="RUY532:RUY534"/>
    <mergeCell ref="RUD532:RUD534"/>
    <mergeCell ref="RUE532:RUE534"/>
    <mergeCell ref="RUH532:RUH534"/>
    <mergeCell ref="RUI532:RUI534"/>
    <mergeCell ref="RUL532:RUL534"/>
    <mergeCell ref="RUM532:RUM534"/>
    <mergeCell ref="RTR532:RTR534"/>
    <mergeCell ref="RTS532:RTS534"/>
    <mergeCell ref="RTV532:RTV534"/>
    <mergeCell ref="RTW532:RTW534"/>
    <mergeCell ref="RTZ532:RTZ534"/>
    <mergeCell ref="RUA532:RUA534"/>
    <mergeCell ref="RTF532:RTF534"/>
    <mergeCell ref="RTG532:RTG534"/>
    <mergeCell ref="RTJ532:RTJ534"/>
    <mergeCell ref="RTK532:RTK534"/>
    <mergeCell ref="RTN532:RTN534"/>
    <mergeCell ref="RTO532:RTO534"/>
    <mergeCell ref="RYH532:RYH534"/>
    <mergeCell ref="RYI532:RYI534"/>
    <mergeCell ref="RYL532:RYL534"/>
    <mergeCell ref="RYM532:RYM534"/>
    <mergeCell ref="RYP532:RYP534"/>
    <mergeCell ref="RYQ532:RYQ534"/>
    <mergeCell ref="RXV532:RXV534"/>
    <mergeCell ref="RXW532:RXW534"/>
    <mergeCell ref="RXZ532:RXZ534"/>
    <mergeCell ref="RYA532:RYA534"/>
    <mergeCell ref="RYD532:RYD534"/>
    <mergeCell ref="RYE532:RYE534"/>
    <mergeCell ref="RXJ532:RXJ534"/>
    <mergeCell ref="RXK532:RXK534"/>
    <mergeCell ref="RXN532:RXN534"/>
    <mergeCell ref="RXO532:RXO534"/>
    <mergeCell ref="RXR532:RXR534"/>
    <mergeCell ref="RXS532:RXS534"/>
    <mergeCell ref="RWX532:RWX534"/>
    <mergeCell ref="RWY532:RWY534"/>
    <mergeCell ref="RXB532:RXB534"/>
    <mergeCell ref="RXC532:RXC534"/>
    <mergeCell ref="RXF532:RXF534"/>
    <mergeCell ref="RXG532:RXG534"/>
    <mergeCell ref="RWL532:RWL534"/>
    <mergeCell ref="RWM532:RWM534"/>
    <mergeCell ref="RWP532:RWP534"/>
    <mergeCell ref="RWQ532:RWQ534"/>
    <mergeCell ref="RWT532:RWT534"/>
    <mergeCell ref="RWU532:RWU534"/>
    <mergeCell ref="RVZ532:RVZ534"/>
    <mergeCell ref="RWA532:RWA534"/>
    <mergeCell ref="RWD532:RWD534"/>
    <mergeCell ref="RWE532:RWE534"/>
    <mergeCell ref="RWH532:RWH534"/>
    <mergeCell ref="RWI532:RWI534"/>
    <mergeCell ref="SBB532:SBB534"/>
    <mergeCell ref="SBC532:SBC534"/>
    <mergeCell ref="SBF532:SBF534"/>
    <mergeCell ref="SBG532:SBG534"/>
    <mergeCell ref="SBJ532:SBJ534"/>
    <mergeCell ref="SBK532:SBK534"/>
    <mergeCell ref="SAP532:SAP534"/>
    <mergeCell ref="SAQ532:SAQ534"/>
    <mergeCell ref="SAT532:SAT534"/>
    <mergeCell ref="SAU532:SAU534"/>
    <mergeCell ref="SAX532:SAX534"/>
    <mergeCell ref="SAY532:SAY534"/>
    <mergeCell ref="SAD532:SAD534"/>
    <mergeCell ref="SAE532:SAE534"/>
    <mergeCell ref="SAH532:SAH534"/>
    <mergeCell ref="SAI532:SAI534"/>
    <mergeCell ref="SAL532:SAL534"/>
    <mergeCell ref="SAM532:SAM534"/>
    <mergeCell ref="RZR532:RZR534"/>
    <mergeCell ref="RZS532:RZS534"/>
    <mergeCell ref="RZV532:RZV534"/>
    <mergeCell ref="RZW532:RZW534"/>
    <mergeCell ref="RZZ532:RZZ534"/>
    <mergeCell ref="SAA532:SAA534"/>
    <mergeCell ref="RZF532:RZF534"/>
    <mergeCell ref="RZG532:RZG534"/>
    <mergeCell ref="RZJ532:RZJ534"/>
    <mergeCell ref="RZK532:RZK534"/>
    <mergeCell ref="RZN532:RZN534"/>
    <mergeCell ref="RZO532:RZO534"/>
    <mergeCell ref="RYT532:RYT534"/>
    <mergeCell ref="RYU532:RYU534"/>
    <mergeCell ref="RYX532:RYX534"/>
    <mergeCell ref="RYY532:RYY534"/>
    <mergeCell ref="RZB532:RZB534"/>
    <mergeCell ref="RZC532:RZC534"/>
    <mergeCell ref="SDV532:SDV534"/>
    <mergeCell ref="SDW532:SDW534"/>
    <mergeCell ref="SDZ532:SDZ534"/>
    <mergeCell ref="SEA532:SEA534"/>
    <mergeCell ref="SED532:SED534"/>
    <mergeCell ref="SEE532:SEE534"/>
    <mergeCell ref="SDJ532:SDJ534"/>
    <mergeCell ref="SDK532:SDK534"/>
    <mergeCell ref="SDN532:SDN534"/>
    <mergeCell ref="SDO532:SDO534"/>
    <mergeCell ref="SDR532:SDR534"/>
    <mergeCell ref="SDS532:SDS534"/>
    <mergeCell ref="SCX532:SCX534"/>
    <mergeCell ref="SCY532:SCY534"/>
    <mergeCell ref="SDB532:SDB534"/>
    <mergeCell ref="SDC532:SDC534"/>
    <mergeCell ref="SDF532:SDF534"/>
    <mergeCell ref="SDG532:SDG534"/>
    <mergeCell ref="SCL532:SCL534"/>
    <mergeCell ref="SCM532:SCM534"/>
    <mergeCell ref="SCP532:SCP534"/>
    <mergeCell ref="SCQ532:SCQ534"/>
    <mergeCell ref="SCT532:SCT534"/>
    <mergeCell ref="SCU532:SCU534"/>
    <mergeCell ref="SBZ532:SBZ534"/>
    <mergeCell ref="SCA532:SCA534"/>
    <mergeCell ref="SCD532:SCD534"/>
    <mergeCell ref="SCE532:SCE534"/>
    <mergeCell ref="SCH532:SCH534"/>
    <mergeCell ref="SCI532:SCI534"/>
    <mergeCell ref="SBN532:SBN534"/>
    <mergeCell ref="SBO532:SBO534"/>
    <mergeCell ref="SBR532:SBR534"/>
    <mergeCell ref="SBS532:SBS534"/>
    <mergeCell ref="SBV532:SBV534"/>
    <mergeCell ref="SBW532:SBW534"/>
    <mergeCell ref="SGP532:SGP534"/>
    <mergeCell ref="SGQ532:SGQ534"/>
    <mergeCell ref="SGT532:SGT534"/>
    <mergeCell ref="SGU532:SGU534"/>
    <mergeCell ref="SGX532:SGX534"/>
    <mergeCell ref="SGY532:SGY534"/>
    <mergeCell ref="SGD532:SGD534"/>
    <mergeCell ref="SGE532:SGE534"/>
    <mergeCell ref="SGH532:SGH534"/>
    <mergeCell ref="SGI532:SGI534"/>
    <mergeCell ref="SGL532:SGL534"/>
    <mergeCell ref="SGM532:SGM534"/>
    <mergeCell ref="SFR532:SFR534"/>
    <mergeCell ref="SFS532:SFS534"/>
    <mergeCell ref="SFV532:SFV534"/>
    <mergeCell ref="SFW532:SFW534"/>
    <mergeCell ref="SFZ532:SFZ534"/>
    <mergeCell ref="SGA532:SGA534"/>
    <mergeCell ref="SFF532:SFF534"/>
    <mergeCell ref="SFG532:SFG534"/>
    <mergeCell ref="SFJ532:SFJ534"/>
    <mergeCell ref="SFK532:SFK534"/>
    <mergeCell ref="SFN532:SFN534"/>
    <mergeCell ref="SFO532:SFO534"/>
    <mergeCell ref="SET532:SET534"/>
    <mergeCell ref="SEU532:SEU534"/>
    <mergeCell ref="SEX532:SEX534"/>
    <mergeCell ref="SEY532:SEY534"/>
    <mergeCell ref="SFB532:SFB534"/>
    <mergeCell ref="SFC532:SFC534"/>
    <mergeCell ref="SEH532:SEH534"/>
    <mergeCell ref="SEI532:SEI534"/>
    <mergeCell ref="SEL532:SEL534"/>
    <mergeCell ref="SEM532:SEM534"/>
    <mergeCell ref="SEP532:SEP534"/>
    <mergeCell ref="SEQ532:SEQ534"/>
    <mergeCell ref="SJJ532:SJJ534"/>
    <mergeCell ref="SJK532:SJK534"/>
    <mergeCell ref="SJN532:SJN534"/>
    <mergeCell ref="SJO532:SJO534"/>
    <mergeCell ref="SJR532:SJR534"/>
    <mergeCell ref="SJS532:SJS534"/>
    <mergeCell ref="SIX532:SIX534"/>
    <mergeCell ref="SIY532:SIY534"/>
    <mergeCell ref="SJB532:SJB534"/>
    <mergeCell ref="SJC532:SJC534"/>
    <mergeCell ref="SJF532:SJF534"/>
    <mergeCell ref="SJG532:SJG534"/>
    <mergeCell ref="SIL532:SIL534"/>
    <mergeCell ref="SIM532:SIM534"/>
    <mergeCell ref="SIP532:SIP534"/>
    <mergeCell ref="SIQ532:SIQ534"/>
    <mergeCell ref="SIT532:SIT534"/>
    <mergeCell ref="SIU532:SIU534"/>
    <mergeCell ref="SHZ532:SHZ534"/>
    <mergeCell ref="SIA532:SIA534"/>
    <mergeCell ref="SID532:SID534"/>
    <mergeCell ref="SIE532:SIE534"/>
    <mergeCell ref="SIH532:SIH534"/>
    <mergeCell ref="SII532:SII534"/>
    <mergeCell ref="SHN532:SHN534"/>
    <mergeCell ref="SHO532:SHO534"/>
    <mergeCell ref="SHR532:SHR534"/>
    <mergeCell ref="SHS532:SHS534"/>
    <mergeCell ref="SHV532:SHV534"/>
    <mergeCell ref="SHW532:SHW534"/>
    <mergeCell ref="SHB532:SHB534"/>
    <mergeCell ref="SHC532:SHC534"/>
    <mergeCell ref="SHF532:SHF534"/>
    <mergeCell ref="SHG532:SHG534"/>
    <mergeCell ref="SHJ532:SHJ534"/>
    <mergeCell ref="SHK532:SHK534"/>
    <mergeCell ref="SMD532:SMD534"/>
    <mergeCell ref="SME532:SME534"/>
    <mergeCell ref="SMH532:SMH534"/>
    <mergeCell ref="SMI532:SMI534"/>
    <mergeCell ref="SML532:SML534"/>
    <mergeCell ref="SMM532:SMM534"/>
    <mergeCell ref="SLR532:SLR534"/>
    <mergeCell ref="SLS532:SLS534"/>
    <mergeCell ref="SLV532:SLV534"/>
    <mergeCell ref="SLW532:SLW534"/>
    <mergeCell ref="SLZ532:SLZ534"/>
    <mergeCell ref="SMA532:SMA534"/>
    <mergeCell ref="SLF532:SLF534"/>
    <mergeCell ref="SLG532:SLG534"/>
    <mergeCell ref="SLJ532:SLJ534"/>
    <mergeCell ref="SLK532:SLK534"/>
    <mergeCell ref="SLN532:SLN534"/>
    <mergeCell ref="SLO532:SLO534"/>
    <mergeCell ref="SKT532:SKT534"/>
    <mergeCell ref="SKU532:SKU534"/>
    <mergeCell ref="SKX532:SKX534"/>
    <mergeCell ref="SKY532:SKY534"/>
    <mergeCell ref="SLB532:SLB534"/>
    <mergeCell ref="SLC532:SLC534"/>
    <mergeCell ref="SKH532:SKH534"/>
    <mergeCell ref="SKI532:SKI534"/>
    <mergeCell ref="SKL532:SKL534"/>
    <mergeCell ref="SKM532:SKM534"/>
    <mergeCell ref="SKP532:SKP534"/>
    <mergeCell ref="SKQ532:SKQ534"/>
    <mergeCell ref="SJV532:SJV534"/>
    <mergeCell ref="SJW532:SJW534"/>
    <mergeCell ref="SJZ532:SJZ534"/>
    <mergeCell ref="SKA532:SKA534"/>
    <mergeCell ref="SKD532:SKD534"/>
    <mergeCell ref="SKE532:SKE534"/>
    <mergeCell ref="SOX532:SOX534"/>
    <mergeCell ref="SOY532:SOY534"/>
    <mergeCell ref="SPB532:SPB534"/>
    <mergeCell ref="SPC532:SPC534"/>
    <mergeCell ref="SPF532:SPF534"/>
    <mergeCell ref="SPG532:SPG534"/>
    <mergeCell ref="SOL532:SOL534"/>
    <mergeCell ref="SOM532:SOM534"/>
    <mergeCell ref="SOP532:SOP534"/>
    <mergeCell ref="SOQ532:SOQ534"/>
    <mergeCell ref="SOT532:SOT534"/>
    <mergeCell ref="SOU532:SOU534"/>
    <mergeCell ref="SNZ532:SNZ534"/>
    <mergeCell ref="SOA532:SOA534"/>
    <mergeCell ref="SOD532:SOD534"/>
    <mergeCell ref="SOE532:SOE534"/>
    <mergeCell ref="SOH532:SOH534"/>
    <mergeCell ref="SOI532:SOI534"/>
    <mergeCell ref="SNN532:SNN534"/>
    <mergeCell ref="SNO532:SNO534"/>
    <mergeCell ref="SNR532:SNR534"/>
    <mergeCell ref="SNS532:SNS534"/>
    <mergeCell ref="SNV532:SNV534"/>
    <mergeCell ref="SNW532:SNW534"/>
    <mergeCell ref="SNB532:SNB534"/>
    <mergeCell ref="SNC532:SNC534"/>
    <mergeCell ref="SNF532:SNF534"/>
    <mergeCell ref="SNG532:SNG534"/>
    <mergeCell ref="SNJ532:SNJ534"/>
    <mergeCell ref="SNK532:SNK534"/>
    <mergeCell ref="SMP532:SMP534"/>
    <mergeCell ref="SMQ532:SMQ534"/>
    <mergeCell ref="SMT532:SMT534"/>
    <mergeCell ref="SMU532:SMU534"/>
    <mergeCell ref="SMX532:SMX534"/>
    <mergeCell ref="SMY532:SMY534"/>
    <mergeCell ref="SRR532:SRR534"/>
    <mergeCell ref="SRS532:SRS534"/>
    <mergeCell ref="SRV532:SRV534"/>
    <mergeCell ref="SRW532:SRW534"/>
    <mergeCell ref="SRZ532:SRZ534"/>
    <mergeCell ref="SSA532:SSA534"/>
    <mergeCell ref="SRF532:SRF534"/>
    <mergeCell ref="SRG532:SRG534"/>
    <mergeCell ref="SRJ532:SRJ534"/>
    <mergeCell ref="SRK532:SRK534"/>
    <mergeCell ref="SRN532:SRN534"/>
    <mergeCell ref="SRO532:SRO534"/>
    <mergeCell ref="SQT532:SQT534"/>
    <mergeCell ref="SQU532:SQU534"/>
    <mergeCell ref="SQX532:SQX534"/>
    <mergeCell ref="SQY532:SQY534"/>
    <mergeCell ref="SRB532:SRB534"/>
    <mergeCell ref="SRC532:SRC534"/>
    <mergeCell ref="SQH532:SQH534"/>
    <mergeCell ref="SQI532:SQI534"/>
    <mergeCell ref="SQL532:SQL534"/>
    <mergeCell ref="SQM532:SQM534"/>
    <mergeCell ref="SQP532:SQP534"/>
    <mergeCell ref="SQQ532:SQQ534"/>
    <mergeCell ref="SPV532:SPV534"/>
    <mergeCell ref="SPW532:SPW534"/>
    <mergeCell ref="SPZ532:SPZ534"/>
    <mergeCell ref="SQA532:SQA534"/>
    <mergeCell ref="SQD532:SQD534"/>
    <mergeCell ref="SQE532:SQE534"/>
    <mergeCell ref="SPJ532:SPJ534"/>
    <mergeCell ref="SPK532:SPK534"/>
    <mergeCell ref="SPN532:SPN534"/>
    <mergeCell ref="SPO532:SPO534"/>
    <mergeCell ref="SPR532:SPR534"/>
    <mergeCell ref="SPS532:SPS534"/>
    <mergeCell ref="SUL532:SUL534"/>
    <mergeCell ref="SUM532:SUM534"/>
    <mergeCell ref="SUP532:SUP534"/>
    <mergeCell ref="SUQ532:SUQ534"/>
    <mergeCell ref="SUT532:SUT534"/>
    <mergeCell ref="SUU532:SUU534"/>
    <mergeCell ref="STZ532:STZ534"/>
    <mergeCell ref="SUA532:SUA534"/>
    <mergeCell ref="SUD532:SUD534"/>
    <mergeCell ref="SUE532:SUE534"/>
    <mergeCell ref="SUH532:SUH534"/>
    <mergeCell ref="SUI532:SUI534"/>
    <mergeCell ref="STN532:STN534"/>
    <mergeCell ref="STO532:STO534"/>
    <mergeCell ref="STR532:STR534"/>
    <mergeCell ref="STS532:STS534"/>
    <mergeCell ref="STV532:STV534"/>
    <mergeCell ref="STW532:STW534"/>
    <mergeCell ref="STB532:STB534"/>
    <mergeCell ref="STC532:STC534"/>
    <mergeCell ref="STF532:STF534"/>
    <mergeCell ref="STG532:STG534"/>
    <mergeCell ref="STJ532:STJ534"/>
    <mergeCell ref="STK532:STK534"/>
    <mergeCell ref="SSP532:SSP534"/>
    <mergeCell ref="SSQ532:SSQ534"/>
    <mergeCell ref="SST532:SST534"/>
    <mergeCell ref="SSU532:SSU534"/>
    <mergeCell ref="SSX532:SSX534"/>
    <mergeCell ref="SSY532:SSY534"/>
    <mergeCell ref="SSD532:SSD534"/>
    <mergeCell ref="SSE532:SSE534"/>
    <mergeCell ref="SSH532:SSH534"/>
    <mergeCell ref="SSI532:SSI534"/>
    <mergeCell ref="SSL532:SSL534"/>
    <mergeCell ref="SSM532:SSM534"/>
    <mergeCell ref="SXF532:SXF534"/>
    <mergeCell ref="SXG532:SXG534"/>
    <mergeCell ref="SXJ532:SXJ534"/>
    <mergeCell ref="SXK532:SXK534"/>
    <mergeCell ref="SXN532:SXN534"/>
    <mergeCell ref="SXO532:SXO534"/>
    <mergeCell ref="SWT532:SWT534"/>
    <mergeCell ref="SWU532:SWU534"/>
    <mergeCell ref="SWX532:SWX534"/>
    <mergeCell ref="SWY532:SWY534"/>
    <mergeCell ref="SXB532:SXB534"/>
    <mergeCell ref="SXC532:SXC534"/>
    <mergeCell ref="SWH532:SWH534"/>
    <mergeCell ref="SWI532:SWI534"/>
    <mergeCell ref="SWL532:SWL534"/>
    <mergeCell ref="SWM532:SWM534"/>
    <mergeCell ref="SWP532:SWP534"/>
    <mergeCell ref="SWQ532:SWQ534"/>
    <mergeCell ref="SVV532:SVV534"/>
    <mergeCell ref="SVW532:SVW534"/>
    <mergeCell ref="SVZ532:SVZ534"/>
    <mergeCell ref="SWA532:SWA534"/>
    <mergeCell ref="SWD532:SWD534"/>
    <mergeCell ref="SWE532:SWE534"/>
    <mergeCell ref="SVJ532:SVJ534"/>
    <mergeCell ref="SVK532:SVK534"/>
    <mergeCell ref="SVN532:SVN534"/>
    <mergeCell ref="SVO532:SVO534"/>
    <mergeCell ref="SVR532:SVR534"/>
    <mergeCell ref="SVS532:SVS534"/>
    <mergeCell ref="SUX532:SUX534"/>
    <mergeCell ref="SUY532:SUY534"/>
    <mergeCell ref="SVB532:SVB534"/>
    <mergeCell ref="SVC532:SVC534"/>
    <mergeCell ref="SVF532:SVF534"/>
    <mergeCell ref="SVG532:SVG534"/>
    <mergeCell ref="SZZ532:SZZ534"/>
    <mergeCell ref="TAA532:TAA534"/>
    <mergeCell ref="TAD532:TAD534"/>
    <mergeCell ref="TAE532:TAE534"/>
    <mergeCell ref="TAH532:TAH534"/>
    <mergeCell ref="TAI532:TAI534"/>
    <mergeCell ref="SZN532:SZN534"/>
    <mergeCell ref="SZO532:SZO534"/>
    <mergeCell ref="SZR532:SZR534"/>
    <mergeCell ref="SZS532:SZS534"/>
    <mergeCell ref="SZV532:SZV534"/>
    <mergeCell ref="SZW532:SZW534"/>
    <mergeCell ref="SZB532:SZB534"/>
    <mergeCell ref="SZC532:SZC534"/>
    <mergeCell ref="SZF532:SZF534"/>
    <mergeCell ref="SZG532:SZG534"/>
    <mergeCell ref="SZJ532:SZJ534"/>
    <mergeCell ref="SZK532:SZK534"/>
    <mergeCell ref="SYP532:SYP534"/>
    <mergeCell ref="SYQ532:SYQ534"/>
    <mergeCell ref="SYT532:SYT534"/>
    <mergeCell ref="SYU532:SYU534"/>
    <mergeCell ref="SYX532:SYX534"/>
    <mergeCell ref="SYY532:SYY534"/>
    <mergeCell ref="SYD532:SYD534"/>
    <mergeCell ref="SYE532:SYE534"/>
    <mergeCell ref="SYH532:SYH534"/>
    <mergeCell ref="SYI532:SYI534"/>
    <mergeCell ref="SYL532:SYL534"/>
    <mergeCell ref="SYM532:SYM534"/>
    <mergeCell ref="SXR532:SXR534"/>
    <mergeCell ref="SXS532:SXS534"/>
    <mergeCell ref="SXV532:SXV534"/>
    <mergeCell ref="SXW532:SXW534"/>
    <mergeCell ref="SXZ532:SXZ534"/>
    <mergeCell ref="SYA532:SYA534"/>
    <mergeCell ref="TCT532:TCT534"/>
    <mergeCell ref="TCU532:TCU534"/>
    <mergeCell ref="TCX532:TCX534"/>
    <mergeCell ref="TCY532:TCY534"/>
    <mergeCell ref="TDB532:TDB534"/>
    <mergeCell ref="TDC532:TDC534"/>
    <mergeCell ref="TCH532:TCH534"/>
    <mergeCell ref="TCI532:TCI534"/>
    <mergeCell ref="TCL532:TCL534"/>
    <mergeCell ref="TCM532:TCM534"/>
    <mergeCell ref="TCP532:TCP534"/>
    <mergeCell ref="TCQ532:TCQ534"/>
    <mergeCell ref="TBV532:TBV534"/>
    <mergeCell ref="TBW532:TBW534"/>
    <mergeCell ref="TBZ532:TBZ534"/>
    <mergeCell ref="TCA532:TCA534"/>
    <mergeCell ref="TCD532:TCD534"/>
    <mergeCell ref="TCE532:TCE534"/>
    <mergeCell ref="TBJ532:TBJ534"/>
    <mergeCell ref="TBK532:TBK534"/>
    <mergeCell ref="TBN532:TBN534"/>
    <mergeCell ref="TBO532:TBO534"/>
    <mergeCell ref="TBR532:TBR534"/>
    <mergeCell ref="TBS532:TBS534"/>
    <mergeCell ref="TAX532:TAX534"/>
    <mergeCell ref="TAY532:TAY534"/>
    <mergeCell ref="TBB532:TBB534"/>
    <mergeCell ref="TBC532:TBC534"/>
    <mergeCell ref="TBF532:TBF534"/>
    <mergeCell ref="TBG532:TBG534"/>
    <mergeCell ref="TAL532:TAL534"/>
    <mergeCell ref="TAM532:TAM534"/>
    <mergeCell ref="TAP532:TAP534"/>
    <mergeCell ref="TAQ532:TAQ534"/>
    <mergeCell ref="TAT532:TAT534"/>
    <mergeCell ref="TAU532:TAU534"/>
    <mergeCell ref="TFN532:TFN534"/>
    <mergeCell ref="TFO532:TFO534"/>
    <mergeCell ref="TFR532:TFR534"/>
    <mergeCell ref="TFS532:TFS534"/>
    <mergeCell ref="TFV532:TFV534"/>
    <mergeCell ref="TFW532:TFW534"/>
    <mergeCell ref="TFB532:TFB534"/>
    <mergeCell ref="TFC532:TFC534"/>
    <mergeCell ref="TFF532:TFF534"/>
    <mergeCell ref="TFG532:TFG534"/>
    <mergeCell ref="TFJ532:TFJ534"/>
    <mergeCell ref="TFK532:TFK534"/>
    <mergeCell ref="TEP532:TEP534"/>
    <mergeCell ref="TEQ532:TEQ534"/>
    <mergeCell ref="TET532:TET534"/>
    <mergeCell ref="TEU532:TEU534"/>
    <mergeCell ref="TEX532:TEX534"/>
    <mergeCell ref="TEY532:TEY534"/>
    <mergeCell ref="TED532:TED534"/>
    <mergeCell ref="TEE532:TEE534"/>
    <mergeCell ref="TEH532:TEH534"/>
    <mergeCell ref="TEI532:TEI534"/>
    <mergeCell ref="TEL532:TEL534"/>
    <mergeCell ref="TEM532:TEM534"/>
    <mergeCell ref="TDR532:TDR534"/>
    <mergeCell ref="TDS532:TDS534"/>
    <mergeCell ref="TDV532:TDV534"/>
    <mergeCell ref="TDW532:TDW534"/>
    <mergeCell ref="TDZ532:TDZ534"/>
    <mergeCell ref="TEA532:TEA534"/>
    <mergeCell ref="TDF532:TDF534"/>
    <mergeCell ref="TDG532:TDG534"/>
    <mergeCell ref="TDJ532:TDJ534"/>
    <mergeCell ref="TDK532:TDK534"/>
    <mergeCell ref="TDN532:TDN534"/>
    <mergeCell ref="TDO532:TDO534"/>
    <mergeCell ref="TIH532:TIH534"/>
    <mergeCell ref="TII532:TII534"/>
    <mergeCell ref="TIL532:TIL534"/>
    <mergeCell ref="TIM532:TIM534"/>
    <mergeCell ref="TIP532:TIP534"/>
    <mergeCell ref="TIQ532:TIQ534"/>
    <mergeCell ref="THV532:THV534"/>
    <mergeCell ref="THW532:THW534"/>
    <mergeCell ref="THZ532:THZ534"/>
    <mergeCell ref="TIA532:TIA534"/>
    <mergeCell ref="TID532:TID534"/>
    <mergeCell ref="TIE532:TIE534"/>
    <mergeCell ref="THJ532:THJ534"/>
    <mergeCell ref="THK532:THK534"/>
    <mergeCell ref="THN532:THN534"/>
    <mergeCell ref="THO532:THO534"/>
    <mergeCell ref="THR532:THR534"/>
    <mergeCell ref="THS532:THS534"/>
    <mergeCell ref="TGX532:TGX534"/>
    <mergeCell ref="TGY532:TGY534"/>
    <mergeCell ref="THB532:THB534"/>
    <mergeCell ref="THC532:THC534"/>
    <mergeCell ref="THF532:THF534"/>
    <mergeCell ref="THG532:THG534"/>
    <mergeCell ref="TGL532:TGL534"/>
    <mergeCell ref="TGM532:TGM534"/>
    <mergeCell ref="TGP532:TGP534"/>
    <mergeCell ref="TGQ532:TGQ534"/>
    <mergeCell ref="TGT532:TGT534"/>
    <mergeCell ref="TGU532:TGU534"/>
    <mergeCell ref="TFZ532:TFZ534"/>
    <mergeCell ref="TGA532:TGA534"/>
    <mergeCell ref="TGD532:TGD534"/>
    <mergeCell ref="TGE532:TGE534"/>
    <mergeCell ref="TGH532:TGH534"/>
    <mergeCell ref="TGI532:TGI534"/>
    <mergeCell ref="TLB532:TLB534"/>
    <mergeCell ref="TLC532:TLC534"/>
    <mergeCell ref="TLF532:TLF534"/>
    <mergeCell ref="TLG532:TLG534"/>
    <mergeCell ref="TLJ532:TLJ534"/>
    <mergeCell ref="TLK532:TLK534"/>
    <mergeCell ref="TKP532:TKP534"/>
    <mergeCell ref="TKQ532:TKQ534"/>
    <mergeCell ref="TKT532:TKT534"/>
    <mergeCell ref="TKU532:TKU534"/>
    <mergeCell ref="TKX532:TKX534"/>
    <mergeCell ref="TKY532:TKY534"/>
    <mergeCell ref="TKD532:TKD534"/>
    <mergeCell ref="TKE532:TKE534"/>
    <mergeCell ref="TKH532:TKH534"/>
    <mergeCell ref="TKI532:TKI534"/>
    <mergeCell ref="TKL532:TKL534"/>
    <mergeCell ref="TKM532:TKM534"/>
    <mergeCell ref="TJR532:TJR534"/>
    <mergeCell ref="TJS532:TJS534"/>
    <mergeCell ref="TJV532:TJV534"/>
    <mergeCell ref="TJW532:TJW534"/>
    <mergeCell ref="TJZ532:TJZ534"/>
    <mergeCell ref="TKA532:TKA534"/>
    <mergeCell ref="TJF532:TJF534"/>
    <mergeCell ref="TJG532:TJG534"/>
    <mergeCell ref="TJJ532:TJJ534"/>
    <mergeCell ref="TJK532:TJK534"/>
    <mergeCell ref="TJN532:TJN534"/>
    <mergeCell ref="TJO532:TJO534"/>
    <mergeCell ref="TIT532:TIT534"/>
    <mergeCell ref="TIU532:TIU534"/>
    <mergeCell ref="TIX532:TIX534"/>
    <mergeCell ref="TIY532:TIY534"/>
    <mergeCell ref="TJB532:TJB534"/>
    <mergeCell ref="TJC532:TJC534"/>
    <mergeCell ref="TNV532:TNV534"/>
    <mergeCell ref="TNW532:TNW534"/>
    <mergeCell ref="TNZ532:TNZ534"/>
    <mergeCell ref="TOA532:TOA534"/>
    <mergeCell ref="TOD532:TOD534"/>
    <mergeCell ref="TOE532:TOE534"/>
    <mergeCell ref="TNJ532:TNJ534"/>
    <mergeCell ref="TNK532:TNK534"/>
    <mergeCell ref="TNN532:TNN534"/>
    <mergeCell ref="TNO532:TNO534"/>
    <mergeCell ref="TNR532:TNR534"/>
    <mergeCell ref="TNS532:TNS534"/>
    <mergeCell ref="TMX532:TMX534"/>
    <mergeCell ref="TMY532:TMY534"/>
    <mergeCell ref="TNB532:TNB534"/>
    <mergeCell ref="TNC532:TNC534"/>
    <mergeCell ref="TNF532:TNF534"/>
    <mergeCell ref="TNG532:TNG534"/>
    <mergeCell ref="TML532:TML534"/>
    <mergeCell ref="TMM532:TMM534"/>
    <mergeCell ref="TMP532:TMP534"/>
    <mergeCell ref="TMQ532:TMQ534"/>
    <mergeCell ref="TMT532:TMT534"/>
    <mergeCell ref="TMU532:TMU534"/>
    <mergeCell ref="TLZ532:TLZ534"/>
    <mergeCell ref="TMA532:TMA534"/>
    <mergeCell ref="TMD532:TMD534"/>
    <mergeCell ref="TME532:TME534"/>
    <mergeCell ref="TMH532:TMH534"/>
    <mergeCell ref="TMI532:TMI534"/>
    <mergeCell ref="TLN532:TLN534"/>
    <mergeCell ref="TLO532:TLO534"/>
    <mergeCell ref="TLR532:TLR534"/>
    <mergeCell ref="TLS532:TLS534"/>
    <mergeCell ref="TLV532:TLV534"/>
    <mergeCell ref="TLW532:TLW534"/>
    <mergeCell ref="TQP532:TQP534"/>
    <mergeCell ref="TQQ532:TQQ534"/>
    <mergeCell ref="TQT532:TQT534"/>
    <mergeCell ref="TQU532:TQU534"/>
    <mergeCell ref="TQX532:TQX534"/>
    <mergeCell ref="TQY532:TQY534"/>
    <mergeCell ref="TQD532:TQD534"/>
    <mergeCell ref="TQE532:TQE534"/>
    <mergeCell ref="TQH532:TQH534"/>
    <mergeCell ref="TQI532:TQI534"/>
    <mergeCell ref="TQL532:TQL534"/>
    <mergeCell ref="TQM532:TQM534"/>
    <mergeCell ref="TPR532:TPR534"/>
    <mergeCell ref="TPS532:TPS534"/>
    <mergeCell ref="TPV532:TPV534"/>
    <mergeCell ref="TPW532:TPW534"/>
    <mergeCell ref="TPZ532:TPZ534"/>
    <mergeCell ref="TQA532:TQA534"/>
    <mergeCell ref="TPF532:TPF534"/>
    <mergeCell ref="TPG532:TPG534"/>
    <mergeCell ref="TPJ532:TPJ534"/>
    <mergeCell ref="TPK532:TPK534"/>
    <mergeCell ref="TPN532:TPN534"/>
    <mergeCell ref="TPO532:TPO534"/>
    <mergeCell ref="TOT532:TOT534"/>
    <mergeCell ref="TOU532:TOU534"/>
    <mergeCell ref="TOX532:TOX534"/>
    <mergeCell ref="TOY532:TOY534"/>
    <mergeCell ref="TPB532:TPB534"/>
    <mergeCell ref="TPC532:TPC534"/>
    <mergeCell ref="TOH532:TOH534"/>
    <mergeCell ref="TOI532:TOI534"/>
    <mergeCell ref="TOL532:TOL534"/>
    <mergeCell ref="TOM532:TOM534"/>
    <mergeCell ref="TOP532:TOP534"/>
    <mergeCell ref="TOQ532:TOQ534"/>
    <mergeCell ref="TTJ532:TTJ534"/>
    <mergeCell ref="TTK532:TTK534"/>
    <mergeCell ref="TTN532:TTN534"/>
    <mergeCell ref="TTO532:TTO534"/>
    <mergeCell ref="TTR532:TTR534"/>
    <mergeCell ref="TTS532:TTS534"/>
    <mergeCell ref="TSX532:TSX534"/>
    <mergeCell ref="TSY532:TSY534"/>
    <mergeCell ref="TTB532:TTB534"/>
    <mergeCell ref="TTC532:TTC534"/>
    <mergeCell ref="TTF532:TTF534"/>
    <mergeCell ref="TTG532:TTG534"/>
    <mergeCell ref="TSL532:TSL534"/>
    <mergeCell ref="TSM532:TSM534"/>
    <mergeCell ref="TSP532:TSP534"/>
    <mergeCell ref="TSQ532:TSQ534"/>
    <mergeCell ref="TST532:TST534"/>
    <mergeCell ref="TSU532:TSU534"/>
    <mergeCell ref="TRZ532:TRZ534"/>
    <mergeCell ref="TSA532:TSA534"/>
    <mergeCell ref="TSD532:TSD534"/>
    <mergeCell ref="TSE532:TSE534"/>
    <mergeCell ref="TSH532:TSH534"/>
    <mergeCell ref="TSI532:TSI534"/>
    <mergeCell ref="TRN532:TRN534"/>
    <mergeCell ref="TRO532:TRO534"/>
    <mergeCell ref="TRR532:TRR534"/>
    <mergeCell ref="TRS532:TRS534"/>
    <mergeCell ref="TRV532:TRV534"/>
    <mergeCell ref="TRW532:TRW534"/>
    <mergeCell ref="TRB532:TRB534"/>
    <mergeCell ref="TRC532:TRC534"/>
    <mergeCell ref="TRF532:TRF534"/>
    <mergeCell ref="TRG532:TRG534"/>
    <mergeCell ref="TRJ532:TRJ534"/>
    <mergeCell ref="TRK532:TRK534"/>
    <mergeCell ref="TWD532:TWD534"/>
    <mergeCell ref="TWE532:TWE534"/>
    <mergeCell ref="TWH532:TWH534"/>
    <mergeCell ref="TWI532:TWI534"/>
    <mergeCell ref="TWL532:TWL534"/>
    <mergeCell ref="TWM532:TWM534"/>
    <mergeCell ref="TVR532:TVR534"/>
    <mergeCell ref="TVS532:TVS534"/>
    <mergeCell ref="TVV532:TVV534"/>
    <mergeCell ref="TVW532:TVW534"/>
    <mergeCell ref="TVZ532:TVZ534"/>
    <mergeCell ref="TWA532:TWA534"/>
    <mergeCell ref="TVF532:TVF534"/>
    <mergeCell ref="TVG532:TVG534"/>
    <mergeCell ref="TVJ532:TVJ534"/>
    <mergeCell ref="TVK532:TVK534"/>
    <mergeCell ref="TVN532:TVN534"/>
    <mergeCell ref="TVO532:TVO534"/>
    <mergeCell ref="TUT532:TUT534"/>
    <mergeCell ref="TUU532:TUU534"/>
    <mergeCell ref="TUX532:TUX534"/>
    <mergeCell ref="TUY532:TUY534"/>
    <mergeCell ref="TVB532:TVB534"/>
    <mergeCell ref="TVC532:TVC534"/>
    <mergeCell ref="TUH532:TUH534"/>
    <mergeCell ref="TUI532:TUI534"/>
    <mergeCell ref="TUL532:TUL534"/>
    <mergeCell ref="TUM532:TUM534"/>
    <mergeCell ref="TUP532:TUP534"/>
    <mergeCell ref="TUQ532:TUQ534"/>
    <mergeCell ref="TTV532:TTV534"/>
    <mergeCell ref="TTW532:TTW534"/>
    <mergeCell ref="TTZ532:TTZ534"/>
    <mergeCell ref="TUA532:TUA534"/>
    <mergeCell ref="TUD532:TUD534"/>
    <mergeCell ref="TUE532:TUE534"/>
    <mergeCell ref="TYX532:TYX534"/>
    <mergeCell ref="TYY532:TYY534"/>
    <mergeCell ref="TZB532:TZB534"/>
    <mergeCell ref="TZC532:TZC534"/>
    <mergeCell ref="TZF532:TZF534"/>
    <mergeCell ref="TZG532:TZG534"/>
    <mergeCell ref="TYL532:TYL534"/>
    <mergeCell ref="TYM532:TYM534"/>
    <mergeCell ref="TYP532:TYP534"/>
    <mergeCell ref="TYQ532:TYQ534"/>
    <mergeCell ref="TYT532:TYT534"/>
    <mergeCell ref="TYU532:TYU534"/>
    <mergeCell ref="TXZ532:TXZ534"/>
    <mergeCell ref="TYA532:TYA534"/>
    <mergeCell ref="TYD532:TYD534"/>
    <mergeCell ref="TYE532:TYE534"/>
    <mergeCell ref="TYH532:TYH534"/>
    <mergeCell ref="TYI532:TYI534"/>
    <mergeCell ref="TXN532:TXN534"/>
    <mergeCell ref="TXO532:TXO534"/>
    <mergeCell ref="TXR532:TXR534"/>
    <mergeCell ref="TXS532:TXS534"/>
    <mergeCell ref="TXV532:TXV534"/>
    <mergeCell ref="TXW532:TXW534"/>
    <mergeCell ref="TXB532:TXB534"/>
    <mergeCell ref="TXC532:TXC534"/>
    <mergeCell ref="TXF532:TXF534"/>
    <mergeCell ref="TXG532:TXG534"/>
    <mergeCell ref="TXJ532:TXJ534"/>
    <mergeCell ref="TXK532:TXK534"/>
    <mergeCell ref="TWP532:TWP534"/>
    <mergeCell ref="TWQ532:TWQ534"/>
    <mergeCell ref="TWT532:TWT534"/>
    <mergeCell ref="TWU532:TWU534"/>
    <mergeCell ref="TWX532:TWX534"/>
    <mergeCell ref="TWY532:TWY534"/>
    <mergeCell ref="UBR532:UBR534"/>
    <mergeCell ref="UBS532:UBS534"/>
    <mergeCell ref="UBV532:UBV534"/>
    <mergeCell ref="UBW532:UBW534"/>
    <mergeCell ref="UBZ532:UBZ534"/>
    <mergeCell ref="UCA532:UCA534"/>
    <mergeCell ref="UBF532:UBF534"/>
    <mergeCell ref="UBG532:UBG534"/>
    <mergeCell ref="UBJ532:UBJ534"/>
    <mergeCell ref="UBK532:UBK534"/>
    <mergeCell ref="UBN532:UBN534"/>
    <mergeCell ref="UBO532:UBO534"/>
    <mergeCell ref="UAT532:UAT534"/>
    <mergeCell ref="UAU532:UAU534"/>
    <mergeCell ref="UAX532:UAX534"/>
    <mergeCell ref="UAY532:UAY534"/>
    <mergeCell ref="UBB532:UBB534"/>
    <mergeCell ref="UBC532:UBC534"/>
    <mergeCell ref="UAH532:UAH534"/>
    <mergeCell ref="UAI532:UAI534"/>
    <mergeCell ref="UAL532:UAL534"/>
    <mergeCell ref="UAM532:UAM534"/>
    <mergeCell ref="UAP532:UAP534"/>
    <mergeCell ref="UAQ532:UAQ534"/>
    <mergeCell ref="TZV532:TZV534"/>
    <mergeCell ref="TZW532:TZW534"/>
    <mergeCell ref="TZZ532:TZZ534"/>
    <mergeCell ref="UAA532:UAA534"/>
    <mergeCell ref="UAD532:UAD534"/>
    <mergeCell ref="UAE532:UAE534"/>
    <mergeCell ref="TZJ532:TZJ534"/>
    <mergeCell ref="TZK532:TZK534"/>
    <mergeCell ref="TZN532:TZN534"/>
    <mergeCell ref="TZO532:TZO534"/>
    <mergeCell ref="TZR532:TZR534"/>
    <mergeCell ref="TZS532:TZS534"/>
    <mergeCell ref="UEL532:UEL534"/>
    <mergeCell ref="UEM532:UEM534"/>
    <mergeCell ref="UEP532:UEP534"/>
    <mergeCell ref="UEQ532:UEQ534"/>
    <mergeCell ref="UET532:UET534"/>
    <mergeCell ref="UEU532:UEU534"/>
    <mergeCell ref="UDZ532:UDZ534"/>
    <mergeCell ref="UEA532:UEA534"/>
    <mergeCell ref="UED532:UED534"/>
    <mergeCell ref="UEE532:UEE534"/>
    <mergeCell ref="UEH532:UEH534"/>
    <mergeCell ref="UEI532:UEI534"/>
    <mergeCell ref="UDN532:UDN534"/>
    <mergeCell ref="UDO532:UDO534"/>
    <mergeCell ref="UDR532:UDR534"/>
    <mergeCell ref="UDS532:UDS534"/>
    <mergeCell ref="UDV532:UDV534"/>
    <mergeCell ref="UDW532:UDW534"/>
    <mergeCell ref="UDB532:UDB534"/>
    <mergeCell ref="UDC532:UDC534"/>
    <mergeCell ref="UDF532:UDF534"/>
    <mergeCell ref="UDG532:UDG534"/>
    <mergeCell ref="UDJ532:UDJ534"/>
    <mergeCell ref="UDK532:UDK534"/>
    <mergeCell ref="UCP532:UCP534"/>
    <mergeCell ref="UCQ532:UCQ534"/>
    <mergeCell ref="UCT532:UCT534"/>
    <mergeCell ref="UCU532:UCU534"/>
    <mergeCell ref="UCX532:UCX534"/>
    <mergeCell ref="UCY532:UCY534"/>
    <mergeCell ref="UCD532:UCD534"/>
    <mergeCell ref="UCE532:UCE534"/>
    <mergeCell ref="UCH532:UCH534"/>
    <mergeCell ref="UCI532:UCI534"/>
    <mergeCell ref="UCL532:UCL534"/>
    <mergeCell ref="UCM532:UCM534"/>
    <mergeCell ref="UHF532:UHF534"/>
    <mergeCell ref="UHG532:UHG534"/>
    <mergeCell ref="UHJ532:UHJ534"/>
    <mergeCell ref="UHK532:UHK534"/>
    <mergeCell ref="UHN532:UHN534"/>
    <mergeCell ref="UHO532:UHO534"/>
    <mergeCell ref="UGT532:UGT534"/>
    <mergeCell ref="UGU532:UGU534"/>
    <mergeCell ref="UGX532:UGX534"/>
    <mergeCell ref="UGY532:UGY534"/>
    <mergeCell ref="UHB532:UHB534"/>
    <mergeCell ref="UHC532:UHC534"/>
    <mergeCell ref="UGH532:UGH534"/>
    <mergeCell ref="UGI532:UGI534"/>
    <mergeCell ref="UGL532:UGL534"/>
    <mergeCell ref="UGM532:UGM534"/>
    <mergeCell ref="UGP532:UGP534"/>
    <mergeCell ref="UGQ532:UGQ534"/>
    <mergeCell ref="UFV532:UFV534"/>
    <mergeCell ref="UFW532:UFW534"/>
    <mergeCell ref="UFZ532:UFZ534"/>
    <mergeCell ref="UGA532:UGA534"/>
    <mergeCell ref="UGD532:UGD534"/>
    <mergeCell ref="UGE532:UGE534"/>
    <mergeCell ref="UFJ532:UFJ534"/>
    <mergeCell ref="UFK532:UFK534"/>
    <mergeCell ref="UFN532:UFN534"/>
    <mergeCell ref="UFO532:UFO534"/>
    <mergeCell ref="UFR532:UFR534"/>
    <mergeCell ref="UFS532:UFS534"/>
    <mergeCell ref="UEX532:UEX534"/>
    <mergeCell ref="UEY532:UEY534"/>
    <mergeCell ref="UFB532:UFB534"/>
    <mergeCell ref="UFC532:UFC534"/>
    <mergeCell ref="UFF532:UFF534"/>
    <mergeCell ref="UFG532:UFG534"/>
    <mergeCell ref="UJZ532:UJZ534"/>
    <mergeCell ref="UKA532:UKA534"/>
    <mergeCell ref="UKD532:UKD534"/>
    <mergeCell ref="UKE532:UKE534"/>
    <mergeCell ref="UKH532:UKH534"/>
    <mergeCell ref="UKI532:UKI534"/>
    <mergeCell ref="UJN532:UJN534"/>
    <mergeCell ref="UJO532:UJO534"/>
    <mergeCell ref="UJR532:UJR534"/>
    <mergeCell ref="UJS532:UJS534"/>
    <mergeCell ref="UJV532:UJV534"/>
    <mergeCell ref="UJW532:UJW534"/>
    <mergeCell ref="UJB532:UJB534"/>
    <mergeCell ref="UJC532:UJC534"/>
    <mergeCell ref="UJF532:UJF534"/>
    <mergeCell ref="UJG532:UJG534"/>
    <mergeCell ref="UJJ532:UJJ534"/>
    <mergeCell ref="UJK532:UJK534"/>
    <mergeCell ref="UIP532:UIP534"/>
    <mergeCell ref="UIQ532:UIQ534"/>
    <mergeCell ref="UIT532:UIT534"/>
    <mergeCell ref="UIU532:UIU534"/>
    <mergeCell ref="UIX532:UIX534"/>
    <mergeCell ref="UIY532:UIY534"/>
    <mergeCell ref="UID532:UID534"/>
    <mergeCell ref="UIE532:UIE534"/>
    <mergeCell ref="UIH532:UIH534"/>
    <mergeCell ref="UII532:UII534"/>
    <mergeCell ref="UIL532:UIL534"/>
    <mergeCell ref="UIM532:UIM534"/>
    <mergeCell ref="UHR532:UHR534"/>
    <mergeCell ref="UHS532:UHS534"/>
    <mergeCell ref="UHV532:UHV534"/>
    <mergeCell ref="UHW532:UHW534"/>
    <mergeCell ref="UHZ532:UHZ534"/>
    <mergeCell ref="UIA532:UIA534"/>
    <mergeCell ref="UMT532:UMT534"/>
    <mergeCell ref="UMU532:UMU534"/>
    <mergeCell ref="UMX532:UMX534"/>
    <mergeCell ref="UMY532:UMY534"/>
    <mergeCell ref="UNB532:UNB534"/>
    <mergeCell ref="UNC532:UNC534"/>
    <mergeCell ref="UMH532:UMH534"/>
    <mergeCell ref="UMI532:UMI534"/>
    <mergeCell ref="UML532:UML534"/>
    <mergeCell ref="UMM532:UMM534"/>
    <mergeCell ref="UMP532:UMP534"/>
    <mergeCell ref="UMQ532:UMQ534"/>
    <mergeCell ref="ULV532:ULV534"/>
    <mergeCell ref="ULW532:ULW534"/>
    <mergeCell ref="ULZ532:ULZ534"/>
    <mergeCell ref="UMA532:UMA534"/>
    <mergeCell ref="UMD532:UMD534"/>
    <mergeCell ref="UME532:UME534"/>
    <mergeCell ref="ULJ532:ULJ534"/>
    <mergeCell ref="ULK532:ULK534"/>
    <mergeCell ref="ULN532:ULN534"/>
    <mergeCell ref="ULO532:ULO534"/>
    <mergeCell ref="ULR532:ULR534"/>
    <mergeCell ref="ULS532:ULS534"/>
    <mergeCell ref="UKX532:UKX534"/>
    <mergeCell ref="UKY532:UKY534"/>
    <mergeCell ref="ULB532:ULB534"/>
    <mergeCell ref="ULC532:ULC534"/>
    <mergeCell ref="ULF532:ULF534"/>
    <mergeCell ref="ULG532:ULG534"/>
    <mergeCell ref="UKL532:UKL534"/>
    <mergeCell ref="UKM532:UKM534"/>
    <mergeCell ref="UKP532:UKP534"/>
    <mergeCell ref="UKQ532:UKQ534"/>
    <mergeCell ref="UKT532:UKT534"/>
    <mergeCell ref="UKU532:UKU534"/>
    <mergeCell ref="UPN532:UPN534"/>
    <mergeCell ref="UPO532:UPO534"/>
    <mergeCell ref="UPR532:UPR534"/>
    <mergeCell ref="UPS532:UPS534"/>
    <mergeCell ref="UPV532:UPV534"/>
    <mergeCell ref="UPW532:UPW534"/>
    <mergeCell ref="UPB532:UPB534"/>
    <mergeCell ref="UPC532:UPC534"/>
    <mergeCell ref="UPF532:UPF534"/>
    <mergeCell ref="UPG532:UPG534"/>
    <mergeCell ref="UPJ532:UPJ534"/>
    <mergeCell ref="UPK532:UPK534"/>
    <mergeCell ref="UOP532:UOP534"/>
    <mergeCell ref="UOQ532:UOQ534"/>
    <mergeCell ref="UOT532:UOT534"/>
    <mergeCell ref="UOU532:UOU534"/>
    <mergeCell ref="UOX532:UOX534"/>
    <mergeCell ref="UOY532:UOY534"/>
    <mergeCell ref="UOD532:UOD534"/>
    <mergeCell ref="UOE532:UOE534"/>
    <mergeCell ref="UOH532:UOH534"/>
    <mergeCell ref="UOI532:UOI534"/>
    <mergeCell ref="UOL532:UOL534"/>
    <mergeCell ref="UOM532:UOM534"/>
    <mergeCell ref="UNR532:UNR534"/>
    <mergeCell ref="UNS532:UNS534"/>
    <mergeCell ref="UNV532:UNV534"/>
    <mergeCell ref="UNW532:UNW534"/>
    <mergeCell ref="UNZ532:UNZ534"/>
    <mergeCell ref="UOA532:UOA534"/>
    <mergeCell ref="UNF532:UNF534"/>
    <mergeCell ref="UNG532:UNG534"/>
    <mergeCell ref="UNJ532:UNJ534"/>
    <mergeCell ref="UNK532:UNK534"/>
    <mergeCell ref="UNN532:UNN534"/>
    <mergeCell ref="UNO532:UNO534"/>
    <mergeCell ref="USH532:USH534"/>
    <mergeCell ref="USI532:USI534"/>
    <mergeCell ref="USL532:USL534"/>
    <mergeCell ref="USM532:USM534"/>
    <mergeCell ref="USP532:USP534"/>
    <mergeCell ref="USQ532:USQ534"/>
    <mergeCell ref="URV532:URV534"/>
    <mergeCell ref="URW532:URW534"/>
    <mergeCell ref="URZ532:URZ534"/>
    <mergeCell ref="USA532:USA534"/>
    <mergeCell ref="USD532:USD534"/>
    <mergeCell ref="USE532:USE534"/>
    <mergeCell ref="URJ532:URJ534"/>
    <mergeCell ref="URK532:URK534"/>
    <mergeCell ref="URN532:URN534"/>
    <mergeCell ref="URO532:URO534"/>
    <mergeCell ref="URR532:URR534"/>
    <mergeCell ref="URS532:URS534"/>
    <mergeCell ref="UQX532:UQX534"/>
    <mergeCell ref="UQY532:UQY534"/>
    <mergeCell ref="URB532:URB534"/>
    <mergeCell ref="URC532:URC534"/>
    <mergeCell ref="URF532:URF534"/>
    <mergeCell ref="URG532:URG534"/>
    <mergeCell ref="UQL532:UQL534"/>
    <mergeCell ref="UQM532:UQM534"/>
    <mergeCell ref="UQP532:UQP534"/>
    <mergeCell ref="UQQ532:UQQ534"/>
    <mergeCell ref="UQT532:UQT534"/>
    <mergeCell ref="UQU532:UQU534"/>
    <mergeCell ref="UPZ532:UPZ534"/>
    <mergeCell ref="UQA532:UQA534"/>
    <mergeCell ref="UQD532:UQD534"/>
    <mergeCell ref="UQE532:UQE534"/>
    <mergeCell ref="UQH532:UQH534"/>
    <mergeCell ref="UQI532:UQI534"/>
    <mergeCell ref="UVB532:UVB534"/>
    <mergeCell ref="UVC532:UVC534"/>
    <mergeCell ref="UVF532:UVF534"/>
    <mergeCell ref="UVG532:UVG534"/>
    <mergeCell ref="UVJ532:UVJ534"/>
    <mergeCell ref="UVK532:UVK534"/>
    <mergeCell ref="UUP532:UUP534"/>
    <mergeCell ref="UUQ532:UUQ534"/>
    <mergeCell ref="UUT532:UUT534"/>
    <mergeCell ref="UUU532:UUU534"/>
    <mergeCell ref="UUX532:UUX534"/>
    <mergeCell ref="UUY532:UUY534"/>
    <mergeCell ref="UUD532:UUD534"/>
    <mergeCell ref="UUE532:UUE534"/>
    <mergeCell ref="UUH532:UUH534"/>
    <mergeCell ref="UUI532:UUI534"/>
    <mergeCell ref="UUL532:UUL534"/>
    <mergeCell ref="UUM532:UUM534"/>
    <mergeCell ref="UTR532:UTR534"/>
    <mergeCell ref="UTS532:UTS534"/>
    <mergeCell ref="UTV532:UTV534"/>
    <mergeCell ref="UTW532:UTW534"/>
    <mergeCell ref="UTZ532:UTZ534"/>
    <mergeCell ref="UUA532:UUA534"/>
    <mergeCell ref="UTF532:UTF534"/>
    <mergeCell ref="UTG532:UTG534"/>
    <mergeCell ref="UTJ532:UTJ534"/>
    <mergeCell ref="UTK532:UTK534"/>
    <mergeCell ref="UTN532:UTN534"/>
    <mergeCell ref="UTO532:UTO534"/>
    <mergeCell ref="UST532:UST534"/>
    <mergeCell ref="USU532:USU534"/>
    <mergeCell ref="USX532:USX534"/>
    <mergeCell ref="USY532:USY534"/>
    <mergeCell ref="UTB532:UTB534"/>
    <mergeCell ref="UTC532:UTC534"/>
    <mergeCell ref="UXV532:UXV534"/>
    <mergeCell ref="UXW532:UXW534"/>
    <mergeCell ref="UXZ532:UXZ534"/>
    <mergeCell ref="UYA532:UYA534"/>
    <mergeCell ref="UYD532:UYD534"/>
    <mergeCell ref="UYE532:UYE534"/>
    <mergeCell ref="UXJ532:UXJ534"/>
    <mergeCell ref="UXK532:UXK534"/>
    <mergeCell ref="UXN532:UXN534"/>
    <mergeCell ref="UXO532:UXO534"/>
    <mergeCell ref="UXR532:UXR534"/>
    <mergeCell ref="UXS532:UXS534"/>
    <mergeCell ref="UWX532:UWX534"/>
    <mergeCell ref="UWY532:UWY534"/>
    <mergeCell ref="UXB532:UXB534"/>
    <mergeCell ref="UXC532:UXC534"/>
    <mergeCell ref="UXF532:UXF534"/>
    <mergeCell ref="UXG532:UXG534"/>
    <mergeCell ref="UWL532:UWL534"/>
    <mergeCell ref="UWM532:UWM534"/>
    <mergeCell ref="UWP532:UWP534"/>
    <mergeCell ref="UWQ532:UWQ534"/>
    <mergeCell ref="UWT532:UWT534"/>
    <mergeCell ref="UWU532:UWU534"/>
    <mergeCell ref="UVZ532:UVZ534"/>
    <mergeCell ref="UWA532:UWA534"/>
    <mergeCell ref="UWD532:UWD534"/>
    <mergeCell ref="UWE532:UWE534"/>
    <mergeCell ref="UWH532:UWH534"/>
    <mergeCell ref="UWI532:UWI534"/>
    <mergeCell ref="UVN532:UVN534"/>
    <mergeCell ref="UVO532:UVO534"/>
    <mergeCell ref="UVR532:UVR534"/>
    <mergeCell ref="UVS532:UVS534"/>
    <mergeCell ref="UVV532:UVV534"/>
    <mergeCell ref="UVW532:UVW534"/>
    <mergeCell ref="VAP532:VAP534"/>
    <mergeCell ref="VAQ532:VAQ534"/>
    <mergeCell ref="VAT532:VAT534"/>
    <mergeCell ref="VAU532:VAU534"/>
    <mergeCell ref="VAX532:VAX534"/>
    <mergeCell ref="VAY532:VAY534"/>
    <mergeCell ref="VAD532:VAD534"/>
    <mergeCell ref="VAE532:VAE534"/>
    <mergeCell ref="VAH532:VAH534"/>
    <mergeCell ref="VAI532:VAI534"/>
    <mergeCell ref="VAL532:VAL534"/>
    <mergeCell ref="VAM532:VAM534"/>
    <mergeCell ref="UZR532:UZR534"/>
    <mergeCell ref="UZS532:UZS534"/>
    <mergeCell ref="UZV532:UZV534"/>
    <mergeCell ref="UZW532:UZW534"/>
    <mergeCell ref="UZZ532:UZZ534"/>
    <mergeCell ref="VAA532:VAA534"/>
    <mergeCell ref="UZF532:UZF534"/>
    <mergeCell ref="UZG532:UZG534"/>
    <mergeCell ref="UZJ532:UZJ534"/>
    <mergeCell ref="UZK532:UZK534"/>
    <mergeCell ref="UZN532:UZN534"/>
    <mergeCell ref="UZO532:UZO534"/>
    <mergeCell ref="UYT532:UYT534"/>
    <mergeCell ref="UYU532:UYU534"/>
    <mergeCell ref="UYX532:UYX534"/>
    <mergeCell ref="UYY532:UYY534"/>
    <mergeCell ref="UZB532:UZB534"/>
    <mergeCell ref="UZC532:UZC534"/>
    <mergeCell ref="UYH532:UYH534"/>
    <mergeCell ref="UYI532:UYI534"/>
    <mergeCell ref="UYL532:UYL534"/>
    <mergeCell ref="UYM532:UYM534"/>
    <mergeCell ref="UYP532:UYP534"/>
    <mergeCell ref="UYQ532:UYQ534"/>
    <mergeCell ref="VDJ532:VDJ534"/>
    <mergeCell ref="VDK532:VDK534"/>
    <mergeCell ref="VDN532:VDN534"/>
    <mergeCell ref="VDO532:VDO534"/>
    <mergeCell ref="VDR532:VDR534"/>
    <mergeCell ref="VDS532:VDS534"/>
    <mergeCell ref="VCX532:VCX534"/>
    <mergeCell ref="VCY532:VCY534"/>
    <mergeCell ref="VDB532:VDB534"/>
    <mergeCell ref="VDC532:VDC534"/>
    <mergeCell ref="VDF532:VDF534"/>
    <mergeCell ref="VDG532:VDG534"/>
    <mergeCell ref="VCL532:VCL534"/>
    <mergeCell ref="VCM532:VCM534"/>
    <mergeCell ref="VCP532:VCP534"/>
    <mergeCell ref="VCQ532:VCQ534"/>
    <mergeCell ref="VCT532:VCT534"/>
    <mergeCell ref="VCU532:VCU534"/>
    <mergeCell ref="VBZ532:VBZ534"/>
    <mergeCell ref="VCA532:VCA534"/>
    <mergeCell ref="VCD532:VCD534"/>
    <mergeCell ref="VCE532:VCE534"/>
    <mergeCell ref="VCH532:VCH534"/>
    <mergeCell ref="VCI532:VCI534"/>
    <mergeCell ref="VBN532:VBN534"/>
    <mergeCell ref="VBO532:VBO534"/>
    <mergeCell ref="VBR532:VBR534"/>
    <mergeCell ref="VBS532:VBS534"/>
    <mergeCell ref="VBV532:VBV534"/>
    <mergeCell ref="VBW532:VBW534"/>
    <mergeCell ref="VBB532:VBB534"/>
    <mergeCell ref="VBC532:VBC534"/>
    <mergeCell ref="VBF532:VBF534"/>
    <mergeCell ref="VBG532:VBG534"/>
    <mergeCell ref="VBJ532:VBJ534"/>
    <mergeCell ref="VBK532:VBK534"/>
    <mergeCell ref="VGD532:VGD534"/>
    <mergeCell ref="VGE532:VGE534"/>
    <mergeCell ref="VGH532:VGH534"/>
    <mergeCell ref="VGI532:VGI534"/>
    <mergeCell ref="VGL532:VGL534"/>
    <mergeCell ref="VGM532:VGM534"/>
    <mergeCell ref="VFR532:VFR534"/>
    <mergeCell ref="VFS532:VFS534"/>
    <mergeCell ref="VFV532:VFV534"/>
    <mergeCell ref="VFW532:VFW534"/>
    <mergeCell ref="VFZ532:VFZ534"/>
    <mergeCell ref="VGA532:VGA534"/>
    <mergeCell ref="VFF532:VFF534"/>
    <mergeCell ref="VFG532:VFG534"/>
    <mergeCell ref="VFJ532:VFJ534"/>
    <mergeCell ref="VFK532:VFK534"/>
    <mergeCell ref="VFN532:VFN534"/>
    <mergeCell ref="VFO532:VFO534"/>
    <mergeCell ref="VET532:VET534"/>
    <mergeCell ref="VEU532:VEU534"/>
    <mergeCell ref="VEX532:VEX534"/>
    <mergeCell ref="VEY532:VEY534"/>
    <mergeCell ref="VFB532:VFB534"/>
    <mergeCell ref="VFC532:VFC534"/>
    <mergeCell ref="VEH532:VEH534"/>
    <mergeCell ref="VEI532:VEI534"/>
    <mergeCell ref="VEL532:VEL534"/>
    <mergeCell ref="VEM532:VEM534"/>
    <mergeCell ref="VEP532:VEP534"/>
    <mergeCell ref="VEQ532:VEQ534"/>
    <mergeCell ref="VDV532:VDV534"/>
    <mergeCell ref="VDW532:VDW534"/>
    <mergeCell ref="VDZ532:VDZ534"/>
    <mergeCell ref="VEA532:VEA534"/>
    <mergeCell ref="VED532:VED534"/>
    <mergeCell ref="VEE532:VEE534"/>
    <mergeCell ref="VIX532:VIX534"/>
    <mergeCell ref="VIY532:VIY534"/>
    <mergeCell ref="VJB532:VJB534"/>
    <mergeCell ref="VJC532:VJC534"/>
    <mergeCell ref="VJF532:VJF534"/>
    <mergeCell ref="VJG532:VJG534"/>
    <mergeCell ref="VIL532:VIL534"/>
    <mergeCell ref="VIM532:VIM534"/>
    <mergeCell ref="VIP532:VIP534"/>
    <mergeCell ref="VIQ532:VIQ534"/>
    <mergeCell ref="VIT532:VIT534"/>
    <mergeCell ref="VIU532:VIU534"/>
    <mergeCell ref="VHZ532:VHZ534"/>
    <mergeCell ref="VIA532:VIA534"/>
    <mergeCell ref="VID532:VID534"/>
    <mergeCell ref="VIE532:VIE534"/>
    <mergeCell ref="VIH532:VIH534"/>
    <mergeCell ref="VII532:VII534"/>
    <mergeCell ref="VHN532:VHN534"/>
    <mergeCell ref="VHO532:VHO534"/>
    <mergeCell ref="VHR532:VHR534"/>
    <mergeCell ref="VHS532:VHS534"/>
    <mergeCell ref="VHV532:VHV534"/>
    <mergeCell ref="VHW532:VHW534"/>
    <mergeCell ref="VHB532:VHB534"/>
    <mergeCell ref="VHC532:VHC534"/>
    <mergeCell ref="VHF532:VHF534"/>
    <mergeCell ref="VHG532:VHG534"/>
    <mergeCell ref="VHJ532:VHJ534"/>
    <mergeCell ref="VHK532:VHK534"/>
    <mergeCell ref="VGP532:VGP534"/>
    <mergeCell ref="VGQ532:VGQ534"/>
    <mergeCell ref="VGT532:VGT534"/>
    <mergeCell ref="VGU532:VGU534"/>
    <mergeCell ref="VGX532:VGX534"/>
    <mergeCell ref="VGY532:VGY534"/>
    <mergeCell ref="VLR532:VLR534"/>
    <mergeCell ref="VLS532:VLS534"/>
    <mergeCell ref="VLV532:VLV534"/>
    <mergeCell ref="VLW532:VLW534"/>
    <mergeCell ref="VLZ532:VLZ534"/>
    <mergeCell ref="VMA532:VMA534"/>
    <mergeCell ref="VLF532:VLF534"/>
    <mergeCell ref="VLG532:VLG534"/>
    <mergeCell ref="VLJ532:VLJ534"/>
    <mergeCell ref="VLK532:VLK534"/>
    <mergeCell ref="VLN532:VLN534"/>
    <mergeCell ref="VLO532:VLO534"/>
    <mergeCell ref="VKT532:VKT534"/>
    <mergeCell ref="VKU532:VKU534"/>
    <mergeCell ref="VKX532:VKX534"/>
    <mergeCell ref="VKY532:VKY534"/>
    <mergeCell ref="VLB532:VLB534"/>
    <mergeCell ref="VLC532:VLC534"/>
    <mergeCell ref="VKH532:VKH534"/>
    <mergeCell ref="VKI532:VKI534"/>
    <mergeCell ref="VKL532:VKL534"/>
    <mergeCell ref="VKM532:VKM534"/>
    <mergeCell ref="VKP532:VKP534"/>
    <mergeCell ref="VKQ532:VKQ534"/>
    <mergeCell ref="VJV532:VJV534"/>
    <mergeCell ref="VJW532:VJW534"/>
    <mergeCell ref="VJZ532:VJZ534"/>
    <mergeCell ref="VKA532:VKA534"/>
    <mergeCell ref="VKD532:VKD534"/>
    <mergeCell ref="VKE532:VKE534"/>
    <mergeCell ref="VJJ532:VJJ534"/>
    <mergeCell ref="VJK532:VJK534"/>
    <mergeCell ref="VJN532:VJN534"/>
    <mergeCell ref="VJO532:VJO534"/>
    <mergeCell ref="VJR532:VJR534"/>
    <mergeCell ref="VJS532:VJS534"/>
    <mergeCell ref="VOL532:VOL534"/>
    <mergeCell ref="VOM532:VOM534"/>
    <mergeCell ref="VOP532:VOP534"/>
    <mergeCell ref="VOQ532:VOQ534"/>
    <mergeCell ref="VOT532:VOT534"/>
    <mergeCell ref="VOU532:VOU534"/>
    <mergeCell ref="VNZ532:VNZ534"/>
    <mergeCell ref="VOA532:VOA534"/>
    <mergeCell ref="VOD532:VOD534"/>
    <mergeCell ref="VOE532:VOE534"/>
    <mergeCell ref="VOH532:VOH534"/>
    <mergeCell ref="VOI532:VOI534"/>
    <mergeCell ref="VNN532:VNN534"/>
    <mergeCell ref="VNO532:VNO534"/>
    <mergeCell ref="VNR532:VNR534"/>
    <mergeCell ref="VNS532:VNS534"/>
    <mergeCell ref="VNV532:VNV534"/>
    <mergeCell ref="VNW532:VNW534"/>
    <mergeCell ref="VNB532:VNB534"/>
    <mergeCell ref="VNC532:VNC534"/>
    <mergeCell ref="VNF532:VNF534"/>
    <mergeCell ref="VNG532:VNG534"/>
    <mergeCell ref="VNJ532:VNJ534"/>
    <mergeCell ref="VNK532:VNK534"/>
    <mergeCell ref="VMP532:VMP534"/>
    <mergeCell ref="VMQ532:VMQ534"/>
    <mergeCell ref="VMT532:VMT534"/>
    <mergeCell ref="VMU532:VMU534"/>
    <mergeCell ref="VMX532:VMX534"/>
    <mergeCell ref="VMY532:VMY534"/>
    <mergeCell ref="VMD532:VMD534"/>
    <mergeCell ref="VME532:VME534"/>
    <mergeCell ref="VMH532:VMH534"/>
    <mergeCell ref="VMI532:VMI534"/>
    <mergeCell ref="VML532:VML534"/>
    <mergeCell ref="VMM532:VMM534"/>
    <mergeCell ref="VRF532:VRF534"/>
    <mergeCell ref="VRG532:VRG534"/>
    <mergeCell ref="VRJ532:VRJ534"/>
    <mergeCell ref="VRK532:VRK534"/>
    <mergeCell ref="VRN532:VRN534"/>
    <mergeCell ref="VRO532:VRO534"/>
    <mergeCell ref="VQT532:VQT534"/>
    <mergeCell ref="VQU532:VQU534"/>
    <mergeCell ref="VQX532:VQX534"/>
    <mergeCell ref="VQY532:VQY534"/>
    <mergeCell ref="VRB532:VRB534"/>
    <mergeCell ref="VRC532:VRC534"/>
    <mergeCell ref="VQH532:VQH534"/>
    <mergeCell ref="VQI532:VQI534"/>
    <mergeCell ref="VQL532:VQL534"/>
    <mergeCell ref="VQM532:VQM534"/>
    <mergeCell ref="VQP532:VQP534"/>
    <mergeCell ref="VQQ532:VQQ534"/>
    <mergeCell ref="VPV532:VPV534"/>
    <mergeCell ref="VPW532:VPW534"/>
    <mergeCell ref="VPZ532:VPZ534"/>
    <mergeCell ref="VQA532:VQA534"/>
    <mergeCell ref="VQD532:VQD534"/>
    <mergeCell ref="VQE532:VQE534"/>
    <mergeCell ref="VPJ532:VPJ534"/>
    <mergeCell ref="VPK532:VPK534"/>
    <mergeCell ref="VPN532:VPN534"/>
    <mergeCell ref="VPO532:VPO534"/>
    <mergeCell ref="VPR532:VPR534"/>
    <mergeCell ref="VPS532:VPS534"/>
    <mergeCell ref="VOX532:VOX534"/>
    <mergeCell ref="VOY532:VOY534"/>
    <mergeCell ref="VPB532:VPB534"/>
    <mergeCell ref="VPC532:VPC534"/>
    <mergeCell ref="VPF532:VPF534"/>
    <mergeCell ref="VPG532:VPG534"/>
    <mergeCell ref="VTZ532:VTZ534"/>
    <mergeCell ref="VUA532:VUA534"/>
    <mergeCell ref="VUD532:VUD534"/>
    <mergeCell ref="VUE532:VUE534"/>
    <mergeCell ref="VUH532:VUH534"/>
    <mergeCell ref="VUI532:VUI534"/>
    <mergeCell ref="VTN532:VTN534"/>
    <mergeCell ref="VTO532:VTO534"/>
    <mergeCell ref="VTR532:VTR534"/>
    <mergeCell ref="VTS532:VTS534"/>
    <mergeCell ref="VTV532:VTV534"/>
    <mergeCell ref="VTW532:VTW534"/>
    <mergeCell ref="VTB532:VTB534"/>
    <mergeCell ref="VTC532:VTC534"/>
    <mergeCell ref="VTF532:VTF534"/>
    <mergeCell ref="VTG532:VTG534"/>
    <mergeCell ref="VTJ532:VTJ534"/>
    <mergeCell ref="VTK532:VTK534"/>
    <mergeCell ref="VSP532:VSP534"/>
    <mergeCell ref="VSQ532:VSQ534"/>
    <mergeCell ref="VST532:VST534"/>
    <mergeCell ref="VSU532:VSU534"/>
    <mergeCell ref="VSX532:VSX534"/>
    <mergeCell ref="VSY532:VSY534"/>
    <mergeCell ref="VSD532:VSD534"/>
    <mergeCell ref="VSE532:VSE534"/>
    <mergeCell ref="VSH532:VSH534"/>
    <mergeCell ref="VSI532:VSI534"/>
    <mergeCell ref="VSL532:VSL534"/>
    <mergeCell ref="VSM532:VSM534"/>
    <mergeCell ref="VRR532:VRR534"/>
    <mergeCell ref="VRS532:VRS534"/>
    <mergeCell ref="VRV532:VRV534"/>
    <mergeCell ref="VRW532:VRW534"/>
    <mergeCell ref="VRZ532:VRZ534"/>
    <mergeCell ref="VSA532:VSA534"/>
    <mergeCell ref="VWT532:VWT534"/>
    <mergeCell ref="VWU532:VWU534"/>
    <mergeCell ref="VWX532:VWX534"/>
    <mergeCell ref="VWY532:VWY534"/>
    <mergeCell ref="VXB532:VXB534"/>
    <mergeCell ref="VXC532:VXC534"/>
    <mergeCell ref="VWH532:VWH534"/>
    <mergeCell ref="VWI532:VWI534"/>
    <mergeCell ref="VWL532:VWL534"/>
    <mergeCell ref="VWM532:VWM534"/>
    <mergeCell ref="VWP532:VWP534"/>
    <mergeCell ref="VWQ532:VWQ534"/>
    <mergeCell ref="VVV532:VVV534"/>
    <mergeCell ref="VVW532:VVW534"/>
    <mergeCell ref="VVZ532:VVZ534"/>
    <mergeCell ref="VWA532:VWA534"/>
    <mergeCell ref="VWD532:VWD534"/>
    <mergeCell ref="VWE532:VWE534"/>
    <mergeCell ref="VVJ532:VVJ534"/>
    <mergeCell ref="VVK532:VVK534"/>
    <mergeCell ref="VVN532:VVN534"/>
    <mergeCell ref="VVO532:VVO534"/>
    <mergeCell ref="VVR532:VVR534"/>
    <mergeCell ref="VVS532:VVS534"/>
    <mergeCell ref="VUX532:VUX534"/>
    <mergeCell ref="VUY532:VUY534"/>
    <mergeCell ref="VVB532:VVB534"/>
    <mergeCell ref="VVC532:VVC534"/>
    <mergeCell ref="VVF532:VVF534"/>
    <mergeCell ref="VVG532:VVG534"/>
    <mergeCell ref="VUL532:VUL534"/>
    <mergeCell ref="VUM532:VUM534"/>
    <mergeCell ref="VUP532:VUP534"/>
    <mergeCell ref="VUQ532:VUQ534"/>
    <mergeCell ref="VUT532:VUT534"/>
    <mergeCell ref="VUU532:VUU534"/>
    <mergeCell ref="VZN532:VZN534"/>
    <mergeCell ref="VZO532:VZO534"/>
    <mergeCell ref="VZR532:VZR534"/>
    <mergeCell ref="VZS532:VZS534"/>
    <mergeCell ref="VZV532:VZV534"/>
    <mergeCell ref="VZW532:VZW534"/>
    <mergeCell ref="VZB532:VZB534"/>
    <mergeCell ref="VZC532:VZC534"/>
    <mergeCell ref="VZF532:VZF534"/>
    <mergeCell ref="VZG532:VZG534"/>
    <mergeCell ref="VZJ532:VZJ534"/>
    <mergeCell ref="VZK532:VZK534"/>
    <mergeCell ref="VYP532:VYP534"/>
    <mergeCell ref="VYQ532:VYQ534"/>
    <mergeCell ref="VYT532:VYT534"/>
    <mergeCell ref="VYU532:VYU534"/>
    <mergeCell ref="VYX532:VYX534"/>
    <mergeCell ref="VYY532:VYY534"/>
    <mergeCell ref="VYD532:VYD534"/>
    <mergeCell ref="VYE532:VYE534"/>
    <mergeCell ref="VYH532:VYH534"/>
    <mergeCell ref="VYI532:VYI534"/>
    <mergeCell ref="VYL532:VYL534"/>
    <mergeCell ref="VYM532:VYM534"/>
    <mergeCell ref="VXR532:VXR534"/>
    <mergeCell ref="VXS532:VXS534"/>
    <mergeCell ref="VXV532:VXV534"/>
    <mergeCell ref="VXW532:VXW534"/>
    <mergeCell ref="VXZ532:VXZ534"/>
    <mergeCell ref="VYA532:VYA534"/>
    <mergeCell ref="VXF532:VXF534"/>
    <mergeCell ref="VXG532:VXG534"/>
    <mergeCell ref="VXJ532:VXJ534"/>
    <mergeCell ref="VXK532:VXK534"/>
    <mergeCell ref="VXN532:VXN534"/>
    <mergeCell ref="VXO532:VXO534"/>
    <mergeCell ref="WCH532:WCH534"/>
    <mergeCell ref="WCI532:WCI534"/>
    <mergeCell ref="WCL532:WCL534"/>
    <mergeCell ref="WCM532:WCM534"/>
    <mergeCell ref="WCP532:WCP534"/>
    <mergeCell ref="WCQ532:WCQ534"/>
    <mergeCell ref="WBV532:WBV534"/>
    <mergeCell ref="WBW532:WBW534"/>
    <mergeCell ref="WBZ532:WBZ534"/>
    <mergeCell ref="WCA532:WCA534"/>
    <mergeCell ref="WCD532:WCD534"/>
    <mergeCell ref="WCE532:WCE534"/>
    <mergeCell ref="WBJ532:WBJ534"/>
    <mergeCell ref="WBK532:WBK534"/>
    <mergeCell ref="WBN532:WBN534"/>
    <mergeCell ref="WBO532:WBO534"/>
    <mergeCell ref="WBR532:WBR534"/>
    <mergeCell ref="WBS532:WBS534"/>
    <mergeCell ref="WAX532:WAX534"/>
    <mergeCell ref="WAY532:WAY534"/>
    <mergeCell ref="WBB532:WBB534"/>
    <mergeCell ref="WBC532:WBC534"/>
    <mergeCell ref="WBF532:WBF534"/>
    <mergeCell ref="WBG532:WBG534"/>
    <mergeCell ref="WAL532:WAL534"/>
    <mergeCell ref="WAM532:WAM534"/>
    <mergeCell ref="WAP532:WAP534"/>
    <mergeCell ref="WAQ532:WAQ534"/>
    <mergeCell ref="WAT532:WAT534"/>
    <mergeCell ref="WAU532:WAU534"/>
    <mergeCell ref="VZZ532:VZZ534"/>
    <mergeCell ref="WAA532:WAA534"/>
    <mergeCell ref="WAD532:WAD534"/>
    <mergeCell ref="WAE532:WAE534"/>
    <mergeCell ref="WAH532:WAH534"/>
    <mergeCell ref="WAI532:WAI534"/>
    <mergeCell ref="WFB532:WFB534"/>
    <mergeCell ref="WFC532:WFC534"/>
    <mergeCell ref="WFF532:WFF534"/>
    <mergeCell ref="WFG532:WFG534"/>
    <mergeCell ref="WFJ532:WFJ534"/>
    <mergeCell ref="WFK532:WFK534"/>
    <mergeCell ref="WEP532:WEP534"/>
    <mergeCell ref="WEQ532:WEQ534"/>
    <mergeCell ref="WET532:WET534"/>
    <mergeCell ref="WEU532:WEU534"/>
    <mergeCell ref="WEX532:WEX534"/>
    <mergeCell ref="WEY532:WEY534"/>
    <mergeCell ref="WED532:WED534"/>
    <mergeCell ref="WEE532:WEE534"/>
    <mergeCell ref="WEH532:WEH534"/>
    <mergeCell ref="WEI532:WEI534"/>
    <mergeCell ref="WEL532:WEL534"/>
    <mergeCell ref="WEM532:WEM534"/>
    <mergeCell ref="WDR532:WDR534"/>
    <mergeCell ref="WDS532:WDS534"/>
    <mergeCell ref="WDV532:WDV534"/>
    <mergeCell ref="WDW532:WDW534"/>
    <mergeCell ref="WDZ532:WDZ534"/>
    <mergeCell ref="WEA532:WEA534"/>
    <mergeCell ref="WDF532:WDF534"/>
    <mergeCell ref="WDG532:WDG534"/>
    <mergeCell ref="WDJ532:WDJ534"/>
    <mergeCell ref="WDK532:WDK534"/>
    <mergeCell ref="WDN532:WDN534"/>
    <mergeCell ref="WDO532:WDO534"/>
    <mergeCell ref="WCT532:WCT534"/>
    <mergeCell ref="WCU532:WCU534"/>
    <mergeCell ref="WCX532:WCX534"/>
    <mergeCell ref="WCY532:WCY534"/>
    <mergeCell ref="WDB532:WDB534"/>
    <mergeCell ref="WDC532:WDC534"/>
    <mergeCell ref="WHV532:WHV534"/>
    <mergeCell ref="WHW532:WHW534"/>
    <mergeCell ref="WHZ532:WHZ534"/>
    <mergeCell ref="WIA532:WIA534"/>
    <mergeCell ref="WID532:WID534"/>
    <mergeCell ref="WIE532:WIE534"/>
    <mergeCell ref="WHJ532:WHJ534"/>
    <mergeCell ref="WHK532:WHK534"/>
    <mergeCell ref="WHN532:WHN534"/>
    <mergeCell ref="WHO532:WHO534"/>
    <mergeCell ref="WHR532:WHR534"/>
    <mergeCell ref="WHS532:WHS534"/>
    <mergeCell ref="WGX532:WGX534"/>
    <mergeCell ref="WGY532:WGY534"/>
    <mergeCell ref="WHB532:WHB534"/>
    <mergeCell ref="WHC532:WHC534"/>
    <mergeCell ref="WHF532:WHF534"/>
    <mergeCell ref="WHG532:WHG534"/>
    <mergeCell ref="WGL532:WGL534"/>
    <mergeCell ref="WGM532:WGM534"/>
    <mergeCell ref="WGP532:WGP534"/>
    <mergeCell ref="WGQ532:WGQ534"/>
    <mergeCell ref="WGT532:WGT534"/>
    <mergeCell ref="WGU532:WGU534"/>
    <mergeCell ref="WFZ532:WFZ534"/>
    <mergeCell ref="WGA532:WGA534"/>
    <mergeCell ref="WGD532:WGD534"/>
    <mergeCell ref="WGE532:WGE534"/>
    <mergeCell ref="WGH532:WGH534"/>
    <mergeCell ref="WGI532:WGI534"/>
    <mergeCell ref="WFN532:WFN534"/>
    <mergeCell ref="WFO532:WFO534"/>
    <mergeCell ref="WFR532:WFR534"/>
    <mergeCell ref="WFS532:WFS534"/>
    <mergeCell ref="WFV532:WFV534"/>
    <mergeCell ref="WFW532:WFW534"/>
    <mergeCell ref="WKP532:WKP534"/>
    <mergeCell ref="WKQ532:WKQ534"/>
    <mergeCell ref="WKT532:WKT534"/>
    <mergeCell ref="WKU532:WKU534"/>
    <mergeCell ref="WKX532:WKX534"/>
    <mergeCell ref="WKY532:WKY534"/>
    <mergeCell ref="WKD532:WKD534"/>
    <mergeCell ref="WKE532:WKE534"/>
    <mergeCell ref="WKH532:WKH534"/>
    <mergeCell ref="WKI532:WKI534"/>
    <mergeCell ref="WKL532:WKL534"/>
    <mergeCell ref="WKM532:WKM534"/>
    <mergeCell ref="WJR532:WJR534"/>
    <mergeCell ref="WJS532:WJS534"/>
    <mergeCell ref="WJV532:WJV534"/>
    <mergeCell ref="WJW532:WJW534"/>
    <mergeCell ref="WJZ532:WJZ534"/>
    <mergeCell ref="WKA532:WKA534"/>
    <mergeCell ref="WJF532:WJF534"/>
    <mergeCell ref="WJG532:WJG534"/>
    <mergeCell ref="WJJ532:WJJ534"/>
    <mergeCell ref="WJK532:WJK534"/>
    <mergeCell ref="WJN532:WJN534"/>
    <mergeCell ref="WJO532:WJO534"/>
    <mergeCell ref="WIT532:WIT534"/>
    <mergeCell ref="WIU532:WIU534"/>
    <mergeCell ref="WIX532:WIX534"/>
    <mergeCell ref="WIY532:WIY534"/>
    <mergeCell ref="WJB532:WJB534"/>
    <mergeCell ref="WJC532:WJC534"/>
    <mergeCell ref="WIH532:WIH534"/>
    <mergeCell ref="WII532:WII534"/>
    <mergeCell ref="WIL532:WIL534"/>
    <mergeCell ref="WIM532:WIM534"/>
    <mergeCell ref="WIP532:WIP534"/>
    <mergeCell ref="WIQ532:WIQ534"/>
    <mergeCell ref="WNJ532:WNJ534"/>
    <mergeCell ref="WNK532:WNK534"/>
    <mergeCell ref="WNN532:WNN534"/>
    <mergeCell ref="WNO532:WNO534"/>
    <mergeCell ref="WNR532:WNR534"/>
    <mergeCell ref="WNS532:WNS534"/>
    <mergeCell ref="WMX532:WMX534"/>
    <mergeCell ref="WMY532:WMY534"/>
    <mergeCell ref="WNB532:WNB534"/>
    <mergeCell ref="WNC532:WNC534"/>
    <mergeCell ref="WNF532:WNF534"/>
    <mergeCell ref="WNG532:WNG534"/>
    <mergeCell ref="WML532:WML534"/>
    <mergeCell ref="WMM532:WMM534"/>
    <mergeCell ref="WMP532:WMP534"/>
    <mergeCell ref="WMQ532:WMQ534"/>
    <mergeCell ref="WMT532:WMT534"/>
    <mergeCell ref="WMU532:WMU534"/>
    <mergeCell ref="WLZ532:WLZ534"/>
    <mergeCell ref="WMA532:WMA534"/>
    <mergeCell ref="WMD532:WMD534"/>
    <mergeCell ref="WME532:WME534"/>
    <mergeCell ref="WMH532:WMH534"/>
    <mergeCell ref="WMI532:WMI534"/>
    <mergeCell ref="WLN532:WLN534"/>
    <mergeCell ref="WLO532:WLO534"/>
    <mergeCell ref="WLR532:WLR534"/>
    <mergeCell ref="WLS532:WLS534"/>
    <mergeCell ref="WLV532:WLV534"/>
    <mergeCell ref="WLW532:WLW534"/>
    <mergeCell ref="WLB532:WLB534"/>
    <mergeCell ref="WLC532:WLC534"/>
    <mergeCell ref="WLF532:WLF534"/>
    <mergeCell ref="WLG532:WLG534"/>
    <mergeCell ref="WLJ532:WLJ534"/>
    <mergeCell ref="WLK532:WLK534"/>
    <mergeCell ref="WQD532:WQD534"/>
    <mergeCell ref="WQE532:WQE534"/>
    <mergeCell ref="WQH532:WQH534"/>
    <mergeCell ref="WQI532:WQI534"/>
    <mergeCell ref="WQL532:WQL534"/>
    <mergeCell ref="WQM532:WQM534"/>
    <mergeCell ref="WPR532:WPR534"/>
    <mergeCell ref="WPS532:WPS534"/>
    <mergeCell ref="WPV532:WPV534"/>
    <mergeCell ref="WPW532:WPW534"/>
    <mergeCell ref="WPZ532:WPZ534"/>
    <mergeCell ref="WQA532:WQA534"/>
    <mergeCell ref="WPF532:WPF534"/>
    <mergeCell ref="WPG532:WPG534"/>
    <mergeCell ref="WPJ532:WPJ534"/>
    <mergeCell ref="WPK532:WPK534"/>
    <mergeCell ref="WPN532:WPN534"/>
    <mergeCell ref="WPO532:WPO534"/>
    <mergeCell ref="WOT532:WOT534"/>
    <mergeCell ref="WOU532:WOU534"/>
    <mergeCell ref="WOX532:WOX534"/>
    <mergeCell ref="WOY532:WOY534"/>
    <mergeCell ref="WPB532:WPB534"/>
    <mergeCell ref="WPC532:WPC534"/>
    <mergeCell ref="WOH532:WOH534"/>
    <mergeCell ref="WOI532:WOI534"/>
    <mergeCell ref="WOL532:WOL534"/>
    <mergeCell ref="WOM532:WOM534"/>
    <mergeCell ref="WOP532:WOP534"/>
    <mergeCell ref="WOQ532:WOQ534"/>
    <mergeCell ref="WNV532:WNV534"/>
    <mergeCell ref="WNW532:WNW534"/>
    <mergeCell ref="WNZ532:WNZ534"/>
    <mergeCell ref="WOA532:WOA534"/>
    <mergeCell ref="WOD532:WOD534"/>
    <mergeCell ref="WOE532:WOE534"/>
    <mergeCell ref="WSX532:WSX534"/>
    <mergeCell ref="WSY532:WSY534"/>
    <mergeCell ref="WTB532:WTB534"/>
    <mergeCell ref="WTC532:WTC534"/>
    <mergeCell ref="WTF532:WTF534"/>
    <mergeCell ref="WTG532:WTG534"/>
    <mergeCell ref="WSL532:WSL534"/>
    <mergeCell ref="WSM532:WSM534"/>
    <mergeCell ref="WSP532:WSP534"/>
    <mergeCell ref="WSQ532:WSQ534"/>
    <mergeCell ref="WST532:WST534"/>
    <mergeCell ref="WSU532:WSU534"/>
    <mergeCell ref="WRZ532:WRZ534"/>
    <mergeCell ref="WSA532:WSA534"/>
    <mergeCell ref="WSD532:WSD534"/>
    <mergeCell ref="WSE532:WSE534"/>
    <mergeCell ref="WSH532:WSH534"/>
    <mergeCell ref="WSI532:WSI534"/>
    <mergeCell ref="WRN532:WRN534"/>
    <mergeCell ref="WRO532:WRO534"/>
    <mergeCell ref="WRR532:WRR534"/>
    <mergeCell ref="WRS532:WRS534"/>
    <mergeCell ref="WRV532:WRV534"/>
    <mergeCell ref="WRW532:WRW534"/>
    <mergeCell ref="WRB532:WRB534"/>
    <mergeCell ref="WRC532:WRC534"/>
    <mergeCell ref="WRF532:WRF534"/>
    <mergeCell ref="WRG532:WRG534"/>
    <mergeCell ref="WRJ532:WRJ534"/>
    <mergeCell ref="WRK532:WRK534"/>
    <mergeCell ref="WQP532:WQP534"/>
    <mergeCell ref="WQQ532:WQQ534"/>
    <mergeCell ref="WQT532:WQT534"/>
    <mergeCell ref="WQU532:WQU534"/>
    <mergeCell ref="WQX532:WQX534"/>
    <mergeCell ref="WQY532:WQY534"/>
    <mergeCell ref="WVR532:WVR534"/>
    <mergeCell ref="WVS532:WVS534"/>
    <mergeCell ref="WVV532:WVV534"/>
    <mergeCell ref="WVW532:WVW534"/>
    <mergeCell ref="WVZ532:WVZ534"/>
    <mergeCell ref="WWA532:WWA534"/>
    <mergeCell ref="WVF532:WVF534"/>
    <mergeCell ref="WVG532:WVG534"/>
    <mergeCell ref="WVJ532:WVJ534"/>
    <mergeCell ref="WVK532:WVK534"/>
    <mergeCell ref="WVN532:WVN534"/>
    <mergeCell ref="WVO532:WVO534"/>
    <mergeCell ref="WUT532:WUT534"/>
    <mergeCell ref="WUU532:WUU534"/>
    <mergeCell ref="WUX532:WUX534"/>
    <mergeCell ref="WUY532:WUY534"/>
    <mergeCell ref="WVB532:WVB534"/>
    <mergeCell ref="WVC532:WVC534"/>
    <mergeCell ref="WUH532:WUH534"/>
    <mergeCell ref="WUI532:WUI534"/>
    <mergeCell ref="WUL532:WUL534"/>
    <mergeCell ref="WUM532:WUM534"/>
    <mergeCell ref="WUP532:WUP534"/>
    <mergeCell ref="WUQ532:WUQ534"/>
    <mergeCell ref="WTV532:WTV534"/>
    <mergeCell ref="WTW532:WTW534"/>
    <mergeCell ref="WTZ532:WTZ534"/>
    <mergeCell ref="WUA532:WUA534"/>
    <mergeCell ref="WUD532:WUD534"/>
    <mergeCell ref="WUE532:WUE534"/>
    <mergeCell ref="WTJ532:WTJ534"/>
    <mergeCell ref="WTK532:WTK534"/>
    <mergeCell ref="WTN532:WTN534"/>
    <mergeCell ref="WTO532:WTO534"/>
    <mergeCell ref="WTR532:WTR534"/>
    <mergeCell ref="WTS532:WTS534"/>
    <mergeCell ref="WYL532:WYL534"/>
    <mergeCell ref="WYM532:WYM534"/>
    <mergeCell ref="WYP532:WYP534"/>
    <mergeCell ref="WYQ532:WYQ534"/>
    <mergeCell ref="WYT532:WYT534"/>
    <mergeCell ref="WYU532:WYU534"/>
    <mergeCell ref="WXZ532:WXZ534"/>
    <mergeCell ref="WYA532:WYA534"/>
    <mergeCell ref="WYD532:WYD534"/>
    <mergeCell ref="WYE532:WYE534"/>
    <mergeCell ref="WYH532:WYH534"/>
    <mergeCell ref="WYI532:WYI534"/>
    <mergeCell ref="WXN532:WXN534"/>
    <mergeCell ref="WXO532:WXO534"/>
    <mergeCell ref="WXR532:WXR534"/>
    <mergeCell ref="WXS532:WXS534"/>
    <mergeCell ref="WXV532:WXV534"/>
    <mergeCell ref="WXW532:WXW534"/>
    <mergeCell ref="WXB532:WXB534"/>
    <mergeCell ref="WXC532:WXC534"/>
    <mergeCell ref="WXF532:WXF534"/>
    <mergeCell ref="WXG532:WXG534"/>
    <mergeCell ref="WXJ532:WXJ534"/>
    <mergeCell ref="WXK532:WXK534"/>
    <mergeCell ref="WWP532:WWP534"/>
    <mergeCell ref="WWQ532:WWQ534"/>
    <mergeCell ref="WWT532:WWT534"/>
    <mergeCell ref="WWU532:WWU534"/>
    <mergeCell ref="WWX532:WWX534"/>
    <mergeCell ref="WWY532:WWY534"/>
    <mergeCell ref="WWD532:WWD534"/>
    <mergeCell ref="WWE532:WWE534"/>
    <mergeCell ref="WWH532:WWH534"/>
    <mergeCell ref="WWI532:WWI534"/>
    <mergeCell ref="WWL532:WWL534"/>
    <mergeCell ref="WWM532:WWM534"/>
    <mergeCell ref="XBJ532:XBJ534"/>
    <mergeCell ref="XBK532:XBK534"/>
    <mergeCell ref="XBN532:XBN534"/>
    <mergeCell ref="XBO532:XBO534"/>
    <mergeCell ref="XAT532:XAT534"/>
    <mergeCell ref="XAU532:XAU534"/>
    <mergeCell ref="XAX532:XAX534"/>
    <mergeCell ref="XAY532:XAY534"/>
    <mergeCell ref="XBB532:XBB534"/>
    <mergeCell ref="XBC532:XBC534"/>
    <mergeCell ref="XAH532:XAH534"/>
    <mergeCell ref="XAI532:XAI534"/>
    <mergeCell ref="XAL532:XAL534"/>
    <mergeCell ref="XAM532:XAM534"/>
    <mergeCell ref="XAP532:XAP534"/>
    <mergeCell ref="XAQ532:XAQ534"/>
    <mergeCell ref="WZV532:WZV534"/>
    <mergeCell ref="WZW532:WZW534"/>
    <mergeCell ref="WZZ532:WZZ534"/>
    <mergeCell ref="XAA532:XAA534"/>
    <mergeCell ref="XAD532:XAD534"/>
    <mergeCell ref="XAE532:XAE534"/>
    <mergeCell ref="WZJ532:WZJ534"/>
    <mergeCell ref="WZK532:WZK534"/>
    <mergeCell ref="WZN532:WZN534"/>
    <mergeCell ref="WZO532:WZO534"/>
    <mergeCell ref="WZR532:WZR534"/>
    <mergeCell ref="WZS532:WZS534"/>
    <mergeCell ref="WYX532:WYX534"/>
    <mergeCell ref="WYY532:WYY534"/>
    <mergeCell ref="WZB532:WZB534"/>
    <mergeCell ref="WZC532:WZC534"/>
    <mergeCell ref="WZF532:WZF534"/>
    <mergeCell ref="WZG532:WZG534"/>
    <mergeCell ref="A547:A548"/>
    <mergeCell ref="B547:B548"/>
    <mergeCell ref="A549:A550"/>
    <mergeCell ref="B549:B550"/>
    <mergeCell ref="A551:A552"/>
    <mergeCell ref="B551:B552"/>
    <mergeCell ref="A558:A560"/>
    <mergeCell ref="B558:B560"/>
    <mergeCell ref="A561:A562"/>
    <mergeCell ref="B561:B562"/>
    <mergeCell ref="A563:A564"/>
    <mergeCell ref="B563:B564"/>
    <mergeCell ref="B553:B557"/>
    <mergeCell ref="A553:A557"/>
    <mergeCell ref="A535:A536"/>
    <mergeCell ref="B535:B536"/>
    <mergeCell ref="XEX532:XEX534"/>
    <mergeCell ref="XEY532:XEY534"/>
    <mergeCell ref="XFB532:XFB534"/>
    <mergeCell ref="XFC532:XFC534"/>
    <mergeCell ref="XEL532:XEL534"/>
    <mergeCell ref="XEM532:XEM534"/>
    <mergeCell ref="XEP532:XEP534"/>
    <mergeCell ref="XEQ532:XEQ534"/>
    <mergeCell ref="XET532:XET534"/>
    <mergeCell ref="XEU532:XEU534"/>
    <mergeCell ref="XDZ532:XDZ534"/>
    <mergeCell ref="XEA532:XEA534"/>
    <mergeCell ref="XED532:XED534"/>
    <mergeCell ref="XEE532:XEE534"/>
    <mergeCell ref="XEH532:XEH534"/>
    <mergeCell ref="XEI532:XEI534"/>
    <mergeCell ref="XDN532:XDN534"/>
    <mergeCell ref="XDO532:XDO534"/>
    <mergeCell ref="XDR532:XDR534"/>
    <mergeCell ref="XDS532:XDS534"/>
    <mergeCell ref="XDV532:XDV534"/>
    <mergeCell ref="XDW532:XDW534"/>
    <mergeCell ref="XDB532:XDB534"/>
    <mergeCell ref="XDC532:XDC534"/>
    <mergeCell ref="XDF532:XDF534"/>
    <mergeCell ref="XDG532:XDG534"/>
    <mergeCell ref="XDJ532:XDJ534"/>
    <mergeCell ref="XDK532:XDK534"/>
    <mergeCell ref="XCP532:XCP534"/>
    <mergeCell ref="XCQ532:XCQ534"/>
    <mergeCell ref="XCT532:XCT534"/>
    <mergeCell ref="XCU532:XCU534"/>
    <mergeCell ref="XCX532:XCX534"/>
    <mergeCell ref="XCY532:XCY534"/>
    <mergeCell ref="XCD532:XCD534"/>
    <mergeCell ref="XCE532:XCE534"/>
    <mergeCell ref="XCH532:XCH534"/>
    <mergeCell ref="XCI532:XCI534"/>
    <mergeCell ref="XCL532:XCL534"/>
    <mergeCell ref="XCM532:XCM534"/>
    <mergeCell ref="XBR532:XBR534"/>
    <mergeCell ref="XBS532:XBS534"/>
    <mergeCell ref="XBV532:XBV534"/>
    <mergeCell ref="XBW532:XBW534"/>
    <mergeCell ref="XBZ532:XBZ534"/>
    <mergeCell ref="XCA532:XCA534"/>
    <mergeCell ref="XBF532:XBF534"/>
    <mergeCell ref="XBG532:XBG534"/>
  </mergeCells>
  <pageMargins left="0.22" right="0.1" top="0.49" bottom="0.21" header="0.3" footer="0.2"/>
  <pageSetup paperSize="9" scale="70" orientation="landscape" r:id="rId1"/>
  <headerFooter>
    <oddFooter>&amp;RTrang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biểu trình</vt:lpstr>
      <vt:lpstr>Sheet2</vt:lpstr>
      <vt:lpstr>Sheet1</vt:lpstr>
      <vt:lpstr>B1 </vt:lpstr>
      <vt:lpstr>B2</vt:lpstr>
      <vt:lpstr>B3 </vt:lpstr>
      <vt:lpstr>B4 </vt:lpstr>
      <vt:lpstr>B5 </vt:lpstr>
      <vt:lpstr>B10</vt:lpstr>
      <vt:lpstr>Phụ lục 10a</vt:lpstr>
      <vt:lpstr>B11 </vt:lpstr>
      <vt:lpstr>so sánh</vt:lpstr>
      <vt:lpstr>B12 </vt:lpstr>
      <vt:lpstr>+TĂNG</vt:lpstr>
      <vt:lpstr>+GIẢM</vt:lpstr>
      <vt:lpstr>Bieu do</vt:lpstr>
      <vt:lpstr>'B12 '!OLE_LINK1</vt:lpstr>
      <vt:lpstr>'B10'!Print_Titles</vt:lpstr>
      <vt:lpstr>'Phụ lục 10a'!Print_Titles</vt:lpstr>
    </vt:vector>
  </TitlesOfParts>
  <Company>8XSPACE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Hieu</dc:creator>
  <cp:lastModifiedBy>Windows User</cp:lastModifiedBy>
  <cp:lastPrinted>2021-11-08T01:51:49Z</cp:lastPrinted>
  <dcterms:created xsi:type="dcterms:W3CDTF">2014-08-23T06:49:19Z</dcterms:created>
  <dcterms:modified xsi:type="dcterms:W3CDTF">2021-11-28T03:03:42Z</dcterms:modified>
</cp:coreProperties>
</file>